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queryTables/queryTable1.xml" ContentType="application/vnd.openxmlformats-officedocument.spreadsheetml.queryTable+xml"/>
  <Override PartName="/xl/tables/table7.xml" ContentType="application/vnd.openxmlformats-officedocument.spreadsheetml.table+xml"/>
  <Override PartName="/xl/comments2.xml" ContentType="application/vnd.openxmlformats-officedocument.spreadsheetml.comments+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queryTables/queryTable2.xml" ContentType="application/vnd.openxmlformats-officedocument.spreadsheetml.queryTable+xml"/>
  <Override PartName="/xl/tables/table19.xml" ContentType="application/vnd.openxmlformats-officedocument.spreadsheetml.table+xml"/>
  <Override PartName="/xl/queryTables/queryTable3.xml" ContentType="application/vnd.openxmlformats-officedocument.spreadsheetml.queryTable+xml"/>
  <Override PartName="/xl/tables/table20.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NOVO\Desktop\Ha\Log cost Kaizen\"/>
    </mc:Choice>
  </mc:AlternateContent>
  <xr:revisionPtr revIDLastSave="0" documentId="13_ncr:1_{EC6F13BF-7B07-42F1-95C8-E7D71AB81CA7}" xr6:coauthVersionLast="47" xr6:coauthVersionMax="47" xr10:uidLastSave="{00000000-0000-0000-0000-000000000000}"/>
  <bookViews>
    <workbookView xWindow="-120" yWindow="-120" windowWidth="29040" windowHeight="15720" firstSheet="3" activeTab="5" xr2:uid="{00000000-000D-0000-FFFF-FFFF00000000}"/>
  </bookViews>
  <sheets>
    <sheet name="00_HƯỚNG DẪN" sheetId="1" r:id="rId1"/>
    <sheet name="10_DHL_Raw" sheetId="2" r:id="rId2"/>
    <sheet name="11_FedExExp_Raw" sheetId="3" r:id="rId3"/>
    <sheet name="12_FedExImp_Raw" sheetId="4" r:id="rId4"/>
    <sheet name="13_EI_Raw" sheetId="5" r:id="rId5"/>
    <sheet name="14_VVMV_Raw" sheetId="6" r:id="rId6"/>
    <sheet name="ExportBridge_INV" sheetId="25" r:id="rId7"/>
    <sheet name="15_Dolphin_Raw" sheetId="7" r:id="rId8"/>
    <sheet name="16_ExportMgmt_Raw" sheetId="8" r:id="rId9"/>
    <sheet name="17_CustomsDetail_Raw" sheetId="9" r:id="rId10"/>
    <sheet name="18_ImportPOB_Raw" sheetId="20" r:id="rId11"/>
    <sheet name="19_Overhead_Raw" sheetId="23" r:id="rId12"/>
    <sheet name="20_Map_Forwarder" sheetId="10" r:id="rId13"/>
    <sheet name="21_Map_Column" sheetId="11" r:id="rId14"/>
    <sheet name="22_Map_Cost" sheetId="12" r:id="rId15"/>
    <sheet name="23_Map_ExchangeRate" sheetId="13" r:id="rId16"/>
    <sheet name="24_List_Project" sheetId="14" r:id="rId17"/>
    <sheet name="25_UpdateManual" sheetId="22" r:id="rId18"/>
    <sheet name="26_Map_LoaiHinh" sheetId="24" r:id="rId19"/>
    <sheet name="30_Route_byDeclaration" sheetId="15" r:id="rId20"/>
    <sheet name="40_FACT_CostLines" sheetId="16" r:id="rId21"/>
    <sheet name="50_MERGE_SHIPMENT" sheetId="17" r:id="rId22"/>
    <sheet name="60_QC_Errors" sheetId="18" r:id="rId23"/>
    <sheet name="70_Dashboard" sheetId="19" r:id="rId24"/>
  </sheets>
  <externalReferences>
    <externalReference r:id="rId25"/>
  </externalReferences>
  <definedNames>
    <definedName name="ExternalData_1" localSheetId="19" hidden="1">'30_Route_byDeclaration'!$A$15:$B$1473</definedName>
    <definedName name="ExternalData_1" localSheetId="20" hidden="1">'40_FACT_CostLines'!$A$9:$X$1489</definedName>
    <definedName name="ExternalData_1" localSheetId="6" hidden="1">ExportBridge_INV!$A$1:$B$469</definedName>
    <definedName name="ExternalData_2" localSheetId="22" hidden="1">'60_QC_Errors'!$A$8:$K$9</definedName>
    <definedName name="ThangBaoCao">'00_HƯỚNG DẪN'!$C$2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22" i="5" l="1"/>
  <c r="AL22" i="5" s="1"/>
  <c r="Q22" i="5"/>
  <c r="C22" i="5"/>
  <c r="AJ21" i="5"/>
  <c r="AL21" i="5" s="1"/>
  <c r="Q21" i="5"/>
  <c r="C21" i="5"/>
  <c r="AJ20" i="5"/>
  <c r="AL20" i="5" s="1"/>
  <c r="Q20" i="5"/>
  <c r="C20" i="5"/>
  <c r="AJ19" i="5"/>
  <c r="AL19" i="5" s="1"/>
  <c r="Q19" i="5"/>
  <c r="C19" i="5"/>
  <c r="AJ18" i="5"/>
  <c r="AL18" i="5" s="1"/>
  <c r="Q18" i="5"/>
  <c r="C18" i="5"/>
  <c r="AJ17" i="5"/>
  <c r="AL17" i="5" s="1"/>
  <c r="Q17" i="5"/>
  <c r="C17" i="5"/>
  <c r="J23" i="6"/>
  <c r="J543" i="6"/>
  <c r="T621" i="6"/>
  <c r="J621" i="6"/>
  <c r="N621" i="6" s="1"/>
  <c r="P621" i="6" s="1"/>
  <c r="T620" i="6"/>
  <c r="J620" i="6"/>
  <c r="N620" i="6" s="1"/>
  <c r="P620" i="6" s="1"/>
  <c r="T619" i="6"/>
  <c r="J619" i="6"/>
  <c r="N619" i="6" s="1"/>
  <c r="P619" i="6" s="1"/>
  <c r="T618" i="6"/>
  <c r="J618" i="6"/>
  <c r="N618" i="6" s="1"/>
  <c r="P618" i="6" s="1"/>
  <c r="T617" i="6"/>
  <c r="J617" i="6"/>
  <c r="N617" i="6" s="1"/>
  <c r="P617" i="6" s="1"/>
  <c r="T616" i="6"/>
  <c r="J616" i="6"/>
  <c r="N616" i="6" s="1"/>
  <c r="P616" i="6" s="1"/>
  <c r="T615" i="6"/>
  <c r="L615" i="6"/>
  <c r="K615" i="6"/>
  <c r="J615" i="6"/>
  <c r="N615" i="6" s="1"/>
  <c r="P615" i="6" s="1"/>
  <c r="T614" i="6"/>
  <c r="L614" i="6"/>
  <c r="J614" i="6"/>
  <c r="N614" i="6" s="1"/>
  <c r="P614" i="6" s="1"/>
  <c r="T613" i="6"/>
  <c r="L613" i="6"/>
  <c r="J613" i="6"/>
  <c r="N613" i="6" s="1"/>
  <c r="P613" i="6" s="1"/>
  <c r="T612" i="6"/>
  <c r="L612" i="6"/>
  <c r="J612" i="6"/>
  <c r="N612" i="6" s="1"/>
  <c r="P612" i="6" s="1"/>
  <c r="T611" i="6"/>
  <c r="L611" i="6"/>
  <c r="K611" i="6"/>
  <c r="J611" i="6"/>
  <c r="N611" i="6" s="1"/>
  <c r="P611" i="6" s="1"/>
  <c r="T610" i="6"/>
  <c r="J610" i="6"/>
  <c r="N610" i="6" s="1"/>
  <c r="P610" i="6" s="1"/>
  <c r="T609" i="6"/>
  <c r="J609" i="6"/>
  <c r="N609" i="6" s="1"/>
  <c r="P609" i="6" s="1"/>
  <c r="T608" i="6"/>
  <c r="J608" i="6"/>
  <c r="N608" i="6" s="1"/>
  <c r="P608" i="6" s="1"/>
  <c r="T607" i="6"/>
  <c r="J607" i="6"/>
  <c r="N607" i="6" s="1"/>
  <c r="P607" i="6" s="1"/>
  <c r="T606" i="6"/>
  <c r="J606" i="6"/>
  <c r="N606" i="6" s="1"/>
  <c r="P606" i="6" s="1"/>
  <c r="T605" i="6"/>
  <c r="L605" i="6"/>
  <c r="K605" i="6"/>
  <c r="J605" i="6"/>
  <c r="N605" i="6" s="1"/>
  <c r="P605" i="6" s="1"/>
  <c r="T604" i="6"/>
  <c r="J604" i="6"/>
  <c r="N604" i="6" s="1"/>
  <c r="P604" i="6" s="1"/>
  <c r="T603" i="6"/>
  <c r="J603" i="6"/>
  <c r="N603" i="6" s="1"/>
  <c r="P603" i="6" s="1"/>
  <c r="T602" i="6"/>
  <c r="L602" i="6"/>
  <c r="K602" i="6"/>
  <c r="J602" i="6"/>
  <c r="N602" i="6" s="1"/>
  <c r="P602" i="6" s="1"/>
  <c r="T601" i="6"/>
  <c r="J601" i="6"/>
  <c r="N601" i="6" s="1"/>
  <c r="P601" i="6" s="1"/>
  <c r="T600" i="6"/>
  <c r="J600" i="6"/>
  <c r="N600" i="6" s="1"/>
  <c r="P600" i="6" s="1"/>
  <c r="T599" i="6"/>
  <c r="J599" i="6"/>
  <c r="N599" i="6" s="1"/>
  <c r="P599" i="6" s="1"/>
  <c r="T598" i="6"/>
  <c r="J598" i="6"/>
  <c r="N598" i="6" s="1"/>
  <c r="P598" i="6" s="1"/>
  <c r="T597" i="6"/>
  <c r="J597" i="6"/>
  <c r="N597" i="6" s="1"/>
  <c r="P597" i="6" s="1"/>
  <c r="T596" i="6"/>
  <c r="L596" i="6"/>
  <c r="K596" i="6"/>
  <c r="J596" i="6"/>
  <c r="N596" i="6" s="1"/>
  <c r="P596" i="6" s="1"/>
  <c r="T595" i="6"/>
  <c r="J595" i="6"/>
  <c r="N595" i="6" s="1"/>
  <c r="P595" i="6" s="1"/>
  <c r="T594" i="6"/>
  <c r="J594" i="6"/>
  <c r="N594" i="6" s="1"/>
  <c r="P594" i="6" s="1"/>
  <c r="T593" i="6"/>
  <c r="J593" i="6"/>
  <c r="N593" i="6" s="1"/>
  <c r="P593" i="6" s="1"/>
  <c r="T592" i="6"/>
  <c r="J592" i="6"/>
  <c r="N592" i="6" s="1"/>
  <c r="P592" i="6" s="1"/>
  <c r="T591" i="6"/>
  <c r="L591" i="6"/>
  <c r="K591" i="6"/>
  <c r="J591" i="6"/>
  <c r="N591" i="6" s="1"/>
  <c r="P591" i="6" s="1"/>
  <c r="T590" i="6"/>
  <c r="J590" i="6"/>
  <c r="N590" i="6" s="1"/>
  <c r="P590" i="6" s="1"/>
  <c r="T589" i="6"/>
  <c r="L589" i="6"/>
  <c r="J589" i="6"/>
  <c r="N589" i="6" s="1"/>
  <c r="P589" i="6" s="1"/>
  <c r="T588" i="6"/>
  <c r="L588" i="6"/>
  <c r="K588" i="6"/>
  <c r="J588" i="6"/>
  <c r="N588" i="6" s="1"/>
  <c r="P588" i="6" s="1"/>
  <c r="T587" i="6"/>
  <c r="J587" i="6"/>
  <c r="N587" i="6" s="1"/>
  <c r="P587" i="6" s="1"/>
  <c r="T586" i="6"/>
  <c r="J586" i="6"/>
  <c r="N586" i="6" s="1"/>
  <c r="P586" i="6" s="1"/>
  <c r="T585" i="6"/>
  <c r="J585" i="6"/>
  <c r="N585" i="6" s="1"/>
  <c r="P585" i="6" s="1"/>
  <c r="T584" i="6"/>
  <c r="J584" i="6"/>
  <c r="N584" i="6" s="1"/>
  <c r="P584" i="6" s="1"/>
  <c r="T583" i="6"/>
  <c r="J583" i="6"/>
  <c r="N583" i="6" s="1"/>
  <c r="P583" i="6" s="1"/>
  <c r="T582" i="6"/>
  <c r="J582" i="6"/>
  <c r="N582" i="6" s="1"/>
  <c r="P582" i="6" s="1"/>
  <c r="T581" i="6"/>
  <c r="J581" i="6"/>
  <c r="N581" i="6" s="1"/>
  <c r="P581" i="6" s="1"/>
  <c r="T580" i="6"/>
  <c r="J580" i="6"/>
  <c r="N580" i="6" s="1"/>
  <c r="P580" i="6" s="1"/>
  <c r="T579" i="6"/>
  <c r="J579" i="6"/>
  <c r="N579" i="6" s="1"/>
  <c r="P579" i="6" s="1"/>
  <c r="T578" i="6"/>
  <c r="J578" i="6"/>
  <c r="N578" i="6" s="1"/>
  <c r="P578" i="6" s="1"/>
  <c r="T577" i="6"/>
  <c r="J577" i="6"/>
  <c r="N577" i="6" s="1"/>
  <c r="P577" i="6" s="1"/>
  <c r="T576" i="6"/>
  <c r="J576" i="6"/>
  <c r="N576" i="6" s="1"/>
  <c r="P576" i="6" s="1"/>
  <c r="T575" i="6"/>
  <c r="J575" i="6"/>
  <c r="N575" i="6" s="1"/>
  <c r="P575" i="6" s="1"/>
  <c r="T574" i="6"/>
  <c r="J574" i="6"/>
  <c r="N574" i="6" s="1"/>
  <c r="P574" i="6" s="1"/>
  <c r="T573" i="6"/>
  <c r="J573" i="6"/>
  <c r="N573" i="6" s="1"/>
  <c r="P573" i="6" s="1"/>
  <c r="T572" i="6"/>
  <c r="J572" i="6"/>
  <c r="N572" i="6" s="1"/>
  <c r="P572" i="6" s="1"/>
  <c r="T571" i="6"/>
  <c r="N571" i="6"/>
  <c r="O571" i="6" s="1"/>
  <c r="P571" i="6" s="1"/>
  <c r="T570" i="6"/>
  <c r="N570" i="6"/>
  <c r="O570" i="6" s="1"/>
  <c r="P570" i="6" s="1"/>
  <c r="T569" i="6"/>
  <c r="N569" i="6"/>
  <c r="O569" i="6" s="1"/>
  <c r="P569" i="6" s="1"/>
  <c r="T568" i="6"/>
  <c r="N568" i="6"/>
  <c r="O568" i="6" s="1"/>
  <c r="P568" i="6" s="1"/>
  <c r="T567" i="6"/>
  <c r="N567" i="6"/>
  <c r="O567" i="6" s="1"/>
  <c r="P567" i="6" s="1"/>
  <c r="T566" i="6"/>
  <c r="N566" i="6"/>
  <c r="O566" i="6" s="1"/>
  <c r="P566" i="6" s="1"/>
  <c r="T565" i="6"/>
  <c r="N565" i="6"/>
  <c r="O565" i="6" s="1"/>
  <c r="P565" i="6" s="1"/>
  <c r="T564" i="6"/>
  <c r="N564" i="6"/>
  <c r="O564" i="6" s="1"/>
  <c r="P564" i="6" s="1"/>
  <c r="T563" i="6"/>
  <c r="N563" i="6"/>
  <c r="O563" i="6" s="1"/>
  <c r="P563" i="6" s="1"/>
  <c r="T562" i="6"/>
  <c r="N562" i="6"/>
  <c r="O562" i="6" s="1"/>
  <c r="P562" i="6" s="1"/>
  <c r="T561" i="6"/>
  <c r="N561" i="6"/>
  <c r="O561" i="6" s="1"/>
  <c r="P561" i="6" s="1"/>
  <c r="T560" i="6"/>
  <c r="N560" i="6"/>
  <c r="O560" i="6" s="1"/>
  <c r="P560" i="6" s="1"/>
  <c r="T559" i="6"/>
  <c r="N559" i="6"/>
  <c r="O559" i="6" s="1"/>
  <c r="P559" i="6" s="1"/>
  <c r="T558" i="6"/>
  <c r="N558" i="6"/>
  <c r="O558" i="6" s="1"/>
  <c r="P558" i="6" s="1"/>
  <c r="T557" i="6"/>
  <c r="N557" i="6"/>
  <c r="O557" i="6" s="1"/>
  <c r="P557" i="6" s="1"/>
  <c r="T556" i="6"/>
  <c r="N556" i="6"/>
  <c r="O556" i="6" s="1"/>
  <c r="P556" i="6" s="1"/>
  <c r="T555" i="6"/>
  <c r="N555" i="6"/>
  <c r="O555" i="6" s="1"/>
  <c r="P555" i="6" s="1"/>
  <c r="T554" i="6"/>
  <c r="N554" i="6"/>
  <c r="O554" i="6" s="1"/>
  <c r="P554" i="6" s="1"/>
  <c r="T553" i="6"/>
  <c r="N553" i="6"/>
  <c r="O553" i="6" s="1"/>
  <c r="P553" i="6" s="1"/>
  <c r="T552" i="6"/>
  <c r="J552" i="6"/>
  <c r="N552" i="6" s="1"/>
  <c r="P552" i="6" s="1"/>
  <c r="T551" i="6"/>
  <c r="J551" i="6"/>
  <c r="N551" i="6" s="1"/>
  <c r="P551" i="6" s="1"/>
  <c r="T550" i="6"/>
  <c r="J550" i="6"/>
  <c r="N550" i="6" s="1"/>
  <c r="P550" i="6" s="1"/>
  <c r="T549" i="6"/>
  <c r="J549" i="6"/>
  <c r="N549" i="6" s="1"/>
  <c r="P549" i="6" s="1"/>
  <c r="T548" i="6"/>
  <c r="J548" i="6"/>
  <c r="N548" i="6" s="1"/>
  <c r="P548" i="6" s="1"/>
  <c r="T547" i="6"/>
  <c r="J547" i="6"/>
  <c r="N547" i="6" s="1"/>
  <c r="P547" i="6" s="1"/>
  <c r="T546" i="6"/>
  <c r="J546" i="6"/>
  <c r="N546" i="6" s="1"/>
  <c r="P546" i="6" s="1"/>
  <c r="T545" i="6"/>
  <c r="J545" i="6"/>
  <c r="N545" i="6" s="1"/>
  <c r="P545" i="6" s="1"/>
  <c r="T544" i="6"/>
  <c r="J544" i="6"/>
  <c r="N544" i="6" s="1"/>
  <c r="P544" i="6" s="1"/>
  <c r="T543" i="6"/>
  <c r="N543" i="6"/>
  <c r="P543" i="6" s="1"/>
  <c r="T542" i="6"/>
  <c r="J542" i="6"/>
  <c r="N542" i="6" s="1"/>
  <c r="P542" i="6" s="1"/>
  <c r="T541" i="6"/>
  <c r="J541" i="6"/>
  <c r="N541" i="6" s="1"/>
  <c r="P541" i="6" s="1"/>
  <c r="T540" i="6"/>
  <c r="J540" i="6"/>
  <c r="N540" i="6" s="1"/>
  <c r="P540" i="6" s="1"/>
  <c r="T539" i="6"/>
  <c r="J539" i="6"/>
  <c r="N539" i="6" s="1"/>
  <c r="P539" i="6" s="1"/>
  <c r="T538" i="6"/>
  <c r="J538" i="6"/>
  <c r="N538" i="6" s="1"/>
  <c r="P538" i="6" s="1"/>
  <c r="T537" i="6"/>
  <c r="J537" i="6"/>
  <c r="N537" i="6" s="1"/>
  <c r="P537" i="6" s="1"/>
  <c r="T536" i="6"/>
  <c r="J536" i="6"/>
  <c r="N536" i="6" s="1"/>
  <c r="P536" i="6" s="1"/>
  <c r="T535" i="6"/>
  <c r="J535" i="6"/>
  <c r="N535" i="6" s="1"/>
  <c r="P535" i="6" s="1"/>
  <c r="T534" i="6"/>
  <c r="J534" i="6"/>
  <c r="N534" i="6" s="1"/>
  <c r="P534" i="6" s="1"/>
  <c r="T533" i="6"/>
  <c r="J533" i="6"/>
  <c r="N533" i="6" s="1"/>
  <c r="P533" i="6" s="1"/>
  <c r="T532" i="6"/>
  <c r="J532" i="6"/>
  <c r="N532" i="6" s="1"/>
  <c r="P532" i="6" s="1"/>
  <c r="T531" i="6"/>
  <c r="J531" i="6"/>
  <c r="N531" i="6" s="1"/>
  <c r="P531" i="6" s="1"/>
  <c r="T530" i="6"/>
  <c r="J530" i="6"/>
  <c r="N530" i="6" s="1"/>
  <c r="P530" i="6" s="1"/>
  <c r="T529" i="6"/>
  <c r="J529" i="6"/>
  <c r="N529" i="6" s="1"/>
  <c r="P529" i="6" s="1"/>
  <c r="T528" i="6"/>
  <c r="J528" i="6"/>
  <c r="N528" i="6" s="1"/>
  <c r="P528" i="6" s="1"/>
  <c r="T527" i="6"/>
  <c r="J527" i="6"/>
  <c r="N527" i="6" s="1"/>
  <c r="P527" i="6" s="1"/>
  <c r="T526" i="6"/>
  <c r="J526" i="6"/>
  <c r="N526" i="6" s="1"/>
  <c r="P526" i="6" s="1"/>
  <c r="T525" i="6"/>
  <c r="J525" i="6"/>
  <c r="N525" i="6" s="1"/>
  <c r="P525" i="6" s="1"/>
  <c r="T524" i="6"/>
  <c r="J524" i="6"/>
  <c r="N524" i="6" s="1"/>
  <c r="P524" i="6" s="1"/>
  <c r="T523" i="6"/>
  <c r="J523" i="6"/>
  <c r="N523" i="6" s="1"/>
  <c r="P523" i="6" s="1"/>
  <c r="T522" i="6"/>
  <c r="J522" i="6"/>
  <c r="N522" i="6" s="1"/>
  <c r="P522" i="6" s="1"/>
  <c r="T521" i="6"/>
  <c r="J521" i="6"/>
  <c r="N521" i="6" s="1"/>
  <c r="P521" i="6" s="1"/>
  <c r="T520" i="6"/>
  <c r="J520" i="6"/>
  <c r="N520" i="6" s="1"/>
  <c r="P520" i="6" s="1"/>
  <c r="T519" i="6"/>
  <c r="J519" i="6"/>
  <c r="N519" i="6" s="1"/>
  <c r="P519" i="6" s="1"/>
  <c r="T518" i="6"/>
  <c r="J518" i="6"/>
  <c r="N518" i="6" s="1"/>
  <c r="P518" i="6" s="1"/>
  <c r="T517" i="6"/>
  <c r="J517" i="6"/>
  <c r="N517" i="6" s="1"/>
  <c r="P517" i="6" s="1"/>
  <c r="T516" i="6"/>
  <c r="J516" i="6"/>
  <c r="N516" i="6" s="1"/>
  <c r="P516" i="6" s="1"/>
  <c r="T515" i="6"/>
  <c r="J515" i="6"/>
  <c r="N515" i="6" s="1"/>
  <c r="P515" i="6" s="1"/>
  <c r="T514" i="6"/>
  <c r="J514" i="6"/>
  <c r="N514" i="6" s="1"/>
  <c r="P514" i="6" s="1"/>
  <c r="T513" i="6"/>
  <c r="J513" i="6"/>
  <c r="N513" i="6" s="1"/>
  <c r="P513" i="6" s="1"/>
  <c r="T512" i="6"/>
  <c r="J512" i="6"/>
  <c r="N512" i="6" s="1"/>
  <c r="P512" i="6" s="1"/>
  <c r="T511" i="6"/>
  <c r="J511" i="6"/>
  <c r="N511" i="6" s="1"/>
  <c r="P511" i="6" s="1"/>
  <c r="T510" i="6"/>
  <c r="J510" i="6"/>
  <c r="N510" i="6" s="1"/>
  <c r="P510" i="6" s="1"/>
  <c r="T509" i="6"/>
  <c r="J509" i="6"/>
  <c r="N509" i="6" s="1"/>
  <c r="P509" i="6" s="1"/>
  <c r="T508" i="6"/>
  <c r="J508" i="6"/>
  <c r="N508" i="6" s="1"/>
  <c r="P508" i="6" s="1"/>
  <c r="T507" i="6"/>
  <c r="J507" i="6"/>
  <c r="N507" i="6" s="1"/>
  <c r="P507" i="6" s="1"/>
  <c r="T506" i="6"/>
  <c r="J506" i="6"/>
  <c r="N506" i="6" s="1"/>
  <c r="P506" i="6" s="1"/>
  <c r="T505" i="6"/>
  <c r="J505" i="6"/>
  <c r="N505" i="6" s="1"/>
  <c r="P505" i="6" s="1"/>
  <c r="T504" i="6"/>
  <c r="J504" i="6"/>
  <c r="N504" i="6" s="1"/>
  <c r="P504" i="6" s="1"/>
  <c r="T503" i="6"/>
  <c r="J503" i="6"/>
  <c r="N503" i="6" s="1"/>
  <c r="P503" i="6" s="1"/>
  <c r="T502" i="6"/>
  <c r="J502" i="6"/>
  <c r="N502" i="6" s="1"/>
  <c r="P502" i="6" s="1"/>
  <c r="T501" i="6"/>
  <c r="J501" i="6"/>
  <c r="N501" i="6" s="1"/>
  <c r="P501" i="6" s="1"/>
  <c r="T500" i="6"/>
  <c r="J500" i="6"/>
  <c r="N500" i="6" s="1"/>
  <c r="P500" i="6" s="1"/>
  <c r="T499" i="6"/>
  <c r="J499" i="6"/>
  <c r="N499" i="6" s="1"/>
  <c r="P499" i="6" s="1"/>
  <c r="T498" i="6"/>
  <c r="J498" i="6"/>
  <c r="N498" i="6" s="1"/>
  <c r="P498" i="6" s="1"/>
  <c r="T497" i="6"/>
  <c r="J497" i="6"/>
  <c r="N497" i="6" s="1"/>
  <c r="P497" i="6" s="1"/>
  <c r="T496" i="6"/>
  <c r="J496" i="6"/>
  <c r="N496" i="6" s="1"/>
  <c r="P496" i="6" s="1"/>
  <c r="T495" i="6"/>
  <c r="J495" i="6"/>
  <c r="N495" i="6" s="1"/>
  <c r="P495" i="6" s="1"/>
  <c r="S494" i="6"/>
  <c r="R494" i="6"/>
  <c r="T494" i="6" s="1"/>
  <c r="K494" i="6"/>
  <c r="J494" i="6"/>
  <c r="N494" i="6" s="1"/>
  <c r="P494" i="6" s="1"/>
  <c r="S493" i="6"/>
  <c r="R493" i="6"/>
  <c r="T493" i="6" s="1"/>
  <c r="J493" i="6"/>
  <c r="N493" i="6" s="1"/>
  <c r="P493" i="6" s="1"/>
  <c r="S492" i="6"/>
  <c r="R492" i="6"/>
  <c r="T492" i="6" s="1"/>
  <c r="J492" i="6"/>
  <c r="N492" i="6" s="1"/>
  <c r="P492" i="6" s="1"/>
  <c r="S491" i="6"/>
  <c r="R491" i="6"/>
  <c r="T491" i="6" s="1"/>
  <c r="J491" i="6"/>
  <c r="N491" i="6" s="1"/>
  <c r="P491" i="6" s="1"/>
  <c r="S490" i="6"/>
  <c r="R490" i="6"/>
  <c r="T490" i="6" s="1"/>
  <c r="J490" i="6"/>
  <c r="N490" i="6" s="1"/>
  <c r="P490" i="6" s="1"/>
  <c r="S489" i="6"/>
  <c r="R489" i="6"/>
  <c r="T489" i="6" s="1"/>
  <c r="J489" i="6"/>
  <c r="N489" i="6" s="1"/>
  <c r="P489" i="6" s="1"/>
  <c r="S488" i="6"/>
  <c r="R488" i="6"/>
  <c r="T488" i="6" s="1"/>
  <c r="J488" i="6"/>
  <c r="N488" i="6" s="1"/>
  <c r="P488" i="6" s="1"/>
  <c r="S487" i="6"/>
  <c r="R487" i="6"/>
  <c r="T487" i="6" s="1"/>
  <c r="J487" i="6"/>
  <c r="N487" i="6" s="1"/>
  <c r="P487" i="6" s="1"/>
  <c r="S486" i="6"/>
  <c r="R486" i="6"/>
  <c r="T486" i="6" s="1"/>
  <c r="J486" i="6"/>
  <c r="N486" i="6" s="1"/>
  <c r="P486" i="6" s="1"/>
  <c r="S485" i="6"/>
  <c r="R485" i="6"/>
  <c r="T485" i="6" s="1"/>
  <c r="J485" i="6"/>
  <c r="N485" i="6" s="1"/>
  <c r="P485" i="6" s="1"/>
  <c r="S484" i="6"/>
  <c r="R484" i="6"/>
  <c r="T484" i="6" s="1"/>
  <c r="J484" i="6"/>
  <c r="N484" i="6" s="1"/>
  <c r="P484" i="6" s="1"/>
  <c r="S483" i="6"/>
  <c r="R483" i="6"/>
  <c r="T483" i="6" s="1"/>
  <c r="J483" i="6"/>
  <c r="N483" i="6" s="1"/>
  <c r="P483" i="6" s="1"/>
  <c r="S482" i="6"/>
  <c r="R482" i="6"/>
  <c r="T482" i="6" s="1"/>
  <c r="J482" i="6"/>
  <c r="N482" i="6" s="1"/>
  <c r="P482" i="6" s="1"/>
  <c r="S481" i="6"/>
  <c r="R481" i="6"/>
  <c r="T481" i="6" s="1"/>
  <c r="J481" i="6"/>
  <c r="N481" i="6" s="1"/>
  <c r="P481" i="6" s="1"/>
  <c r="T480" i="6"/>
  <c r="J480" i="6"/>
  <c r="N480" i="6" s="1"/>
  <c r="P480" i="6" s="1"/>
  <c r="T479" i="6"/>
  <c r="J479" i="6"/>
  <c r="N479" i="6" s="1"/>
  <c r="P479" i="6" s="1"/>
  <c r="T478" i="6"/>
  <c r="J478" i="6"/>
  <c r="N478" i="6" s="1"/>
  <c r="P478" i="6" s="1"/>
  <c r="T477" i="6"/>
  <c r="J477" i="6"/>
  <c r="N477" i="6" s="1"/>
  <c r="P477" i="6" s="1"/>
  <c r="T476" i="6"/>
  <c r="J476" i="6"/>
  <c r="N476" i="6" s="1"/>
  <c r="P476" i="6" s="1"/>
  <c r="T475" i="6"/>
  <c r="J475" i="6"/>
  <c r="N475" i="6" s="1"/>
  <c r="P475" i="6" s="1"/>
  <c r="T474" i="6"/>
  <c r="J474" i="6"/>
  <c r="N474" i="6" s="1"/>
  <c r="P474" i="6" s="1"/>
  <c r="T473" i="6"/>
  <c r="J473" i="6"/>
  <c r="N473" i="6" s="1"/>
  <c r="P473" i="6" s="1"/>
  <c r="T472" i="6"/>
  <c r="J472" i="6"/>
  <c r="N472" i="6" s="1"/>
  <c r="P472" i="6" s="1"/>
  <c r="T471" i="6"/>
  <c r="J471" i="6"/>
  <c r="N471" i="6" s="1"/>
  <c r="P471" i="6" s="1"/>
  <c r="T470" i="6"/>
  <c r="J470" i="6"/>
  <c r="N470" i="6" s="1"/>
  <c r="P470" i="6" s="1"/>
  <c r="T469" i="6"/>
  <c r="J469" i="6"/>
  <c r="N469" i="6" s="1"/>
  <c r="P469" i="6" s="1"/>
  <c r="T468" i="6"/>
  <c r="J468" i="6"/>
  <c r="N468" i="6" s="1"/>
  <c r="P468" i="6" s="1"/>
  <c r="T467" i="6"/>
  <c r="J467" i="6"/>
  <c r="N467" i="6" s="1"/>
  <c r="P467" i="6" s="1"/>
  <c r="S466" i="6"/>
  <c r="R466" i="6"/>
  <c r="T466" i="6" s="1"/>
  <c r="K466" i="6"/>
  <c r="J466" i="6"/>
  <c r="N466" i="6" s="1"/>
  <c r="P466" i="6" s="1"/>
  <c r="S465" i="6"/>
  <c r="R465" i="6"/>
  <c r="T465" i="6" s="1"/>
  <c r="J465" i="6"/>
  <c r="N465" i="6" s="1"/>
  <c r="P465" i="6" s="1"/>
  <c r="S464" i="6"/>
  <c r="R464" i="6"/>
  <c r="T464" i="6" s="1"/>
  <c r="J464" i="6"/>
  <c r="N464" i="6" s="1"/>
  <c r="P464" i="6" s="1"/>
  <c r="S463" i="6"/>
  <c r="R463" i="6"/>
  <c r="T463" i="6" s="1"/>
  <c r="J463" i="6"/>
  <c r="N463" i="6" s="1"/>
  <c r="P463" i="6" s="1"/>
  <c r="S462" i="6"/>
  <c r="R462" i="6"/>
  <c r="T462" i="6" s="1"/>
  <c r="J462" i="6"/>
  <c r="N462" i="6" s="1"/>
  <c r="P462" i="6" s="1"/>
  <c r="S461" i="6"/>
  <c r="R461" i="6"/>
  <c r="T461" i="6" s="1"/>
  <c r="J461" i="6"/>
  <c r="N461" i="6" s="1"/>
  <c r="P461" i="6" s="1"/>
  <c r="S460" i="6"/>
  <c r="R460" i="6"/>
  <c r="T460" i="6" s="1"/>
  <c r="J460" i="6"/>
  <c r="N460" i="6" s="1"/>
  <c r="P460" i="6" s="1"/>
  <c r="S459" i="6"/>
  <c r="R459" i="6"/>
  <c r="T459" i="6" s="1"/>
  <c r="J459" i="6"/>
  <c r="N459" i="6" s="1"/>
  <c r="P459" i="6" s="1"/>
  <c r="S458" i="6"/>
  <c r="R458" i="6"/>
  <c r="T458" i="6" s="1"/>
  <c r="J458" i="6"/>
  <c r="N458" i="6" s="1"/>
  <c r="P458" i="6" s="1"/>
  <c r="T457" i="6"/>
  <c r="J457" i="6"/>
  <c r="N457" i="6" s="1"/>
  <c r="P457" i="6" s="1"/>
  <c r="T456" i="6"/>
  <c r="J456" i="6"/>
  <c r="N456" i="6" s="1"/>
  <c r="P456" i="6" s="1"/>
  <c r="T455" i="6"/>
  <c r="J455" i="6"/>
  <c r="N455" i="6" s="1"/>
  <c r="P455" i="6" s="1"/>
  <c r="T454" i="6"/>
  <c r="J454" i="6"/>
  <c r="N454" i="6" s="1"/>
  <c r="P454" i="6" s="1"/>
  <c r="T453" i="6"/>
  <c r="J453" i="6"/>
  <c r="N453" i="6" s="1"/>
  <c r="P453" i="6" s="1"/>
  <c r="T452" i="6"/>
  <c r="J452" i="6"/>
  <c r="N452" i="6" s="1"/>
  <c r="P452" i="6" s="1"/>
  <c r="T451" i="6"/>
  <c r="J451" i="6"/>
  <c r="N451" i="6" s="1"/>
  <c r="P451" i="6" s="1"/>
  <c r="T450" i="6"/>
  <c r="J450" i="6"/>
  <c r="N450" i="6" s="1"/>
  <c r="P450" i="6" s="1"/>
  <c r="Q449" i="6"/>
  <c r="T449" i="6" s="1"/>
  <c r="M449" i="6"/>
  <c r="K449" i="6"/>
  <c r="J449" i="6"/>
  <c r="T448" i="6"/>
  <c r="J448" i="6"/>
  <c r="N448" i="6" s="1"/>
  <c r="P448" i="6" s="1"/>
  <c r="T447" i="6"/>
  <c r="J447" i="6"/>
  <c r="N447" i="6" s="1"/>
  <c r="P447" i="6" s="1"/>
  <c r="T446" i="6"/>
  <c r="J446" i="6"/>
  <c r="N446" i="6" s="1"/>
  <c r="P446" i="6" s="1"/>
  <c r="T445" i="6"/>
  <c r="J445" i="6"/>
  <c r="N445" i="6" s="1"/>
  <c r="P445" i="6" s="1"/>
  <c r="T444" i="6"/>
  <c r="J444" i="6"/>
  <c r="N444" i="6" s="1"/>
  <c r="P444" i="6" s="1"/>
  <c r="T443" i="6"/>
  <c r="J443" i="6"/>
  <c r="N443" i="6" s="1"/>
  <c r="P443" i="6" s="1"/>
  <c r="T442" i="6"/>
  <c r="J442" i="6"/>
  <c r="N442" i="6" s="1"/>
  <c r="P442" i="6" s="1"/>
  <c r="T441" i="6"/>
  <c r="J441" i="6"/>
  <c r="N441" i="6" s="1"/>
  <c r="P441" i="6" s="1"/>
  <c r="T440" i="6"/>
  <c r="J440" i="6"/>
  <c r="N440" i="6" s="1"/>
  <c r="P440" i="6" s="1"/>
  <c r="T439" i="6"/>
  <c r="J439" i="6"/>
  <c r="N439" i="6" s="1"/>
  <c r="P439" i="6" s="1"/>
  <c r="T438" i="6"/>
  <c r="J438" i="6"/>
  <c r="N438" i="6" s="1"/>
  <c r="P438" i="6" s="1"/>
  <c r="T437" i="6"/>
  <c r="J437" i="6"/>
  <c r="N437" i="6" s="1"/>
  <c r="P437" i="6" s="1"/>
  <c r="T436" i="6"/>
  <c r="J436" i="6"/>
  <c r="N436" i="6" s="1"/>
  <c r="P436" i="6" s="1"/>
  <c r="T435" i="6"/>
  <c r="J435" i="6"/>
  <c r="N435" i="6" s="1"/>
  <c r="P435" i="6" s="1"/>
  <c r="T434" i="6"/>
  <c r="J434" i="6"/>
  <c r="N434" i="6" s="1"/>
  <c r="P434" i="6" s="1"/>
  <c r="T433" i="6"/>
  <c r="J433" i="6"/>
  <c r="N433" i="6" s="1"/>
  <c r="P433" i="6" s="1"/>
  <c r="T432" i="6"/>
  <c r="J432" i="6"/>
  <c r="N432" i="6" s="1"/>
  <c r="P432" i="6" s="1"/>
  <c r="T431" i="6"/>
  <c r="J431" i="6"/>
  <c r="N431" i="6" s="1"/>
  <c r="P431" i="6" s="1"/>
  <c r="T430" i="6"/>
  <c r="J430" i="6"/>
  <c r="N430" i="6" s="1"/>
  <c r="P430" i="6" s="1"/>
  <c r="T429" i="6"/>
  <c r="J429" i="6"/>
  <c r="N429" i="6" s="1"/>
  <c r="P429" i="6" s="1"/>
  <c r="T428" i="6"/>
  <c r="J428" i="6"/>
  <c r="N428" i="6" s="1"/>
  <c r="P428" i="6" s="1"/>
  <c r="T427" i="6"/>
  <c r="J427" i="6"/>
  <c r="N427" i="6" s="1"/>
  <c r="P427" i="6" s="1"/>
  <c r="T426" i="6"/>
  <c r="J426" i="6"/>
  <c r="N426" i="6" s="1"/>
  <c r="P426" i="6" s="1"/>
  <c r="T425" i="6"/>
  <c r="J425" i="6"/>
  <c r="N425" i="6" s="1"/>
  <c r="P425" i="6" s="1"/>
  <c r="T424" i="6"/>
  <c r="J424" i="6"/>
  <c r="N424" i="6" s="1"/>
  <c r="P424" i="6" s="1"/>
  <c r="T423" i="6"/>
  <c r="J423" i="6"/>
  <c r="N423" i="6" s="1"/>
  <c r="P423" i="6" s="1"/>
  <c r="T422" i="6"/>
  <c r="J422" i="6"/>
  <c r="N422" i="6" s="1"/>
  <c r="P422" i="6" s="1"/>
  <c r="T421" i="6"/>
  <c r="J421" i="6"/>
  <c r="N421" i="6" s="1"/>
  <c r="P421" i="6" s="1"/>
  <c r="T420" i="6"/>
  <c r="J420" i="6"/>
  <c r="N420" i="6" s="1"/>
  <c r="P420" i="6" s="1"/>
  <c r="T419" i="6"/>
  <c r="J419" i="6"/>
  <c r="N419" i="6" s="1"/>
  <c r="P419" i="6" s="1"/>
  <c r="T418" i="6"/>
  <c r="J418" i="6"/>
  <c r="N418" i="6" s="1"/>
  <c r="P418" i="6" s="1"/>
  <c r="T417" i="6"/>
  <c r="J417" i="6"/>
  <c r="N417" i="6" s="1"/>
  <c r="P417" i="6" s="1"/>
  <c r="T416" i="6"/>
  <c r="J416" i="6"/>
  <c r="N416" i="6" s="1"/>
  <c r="P416" i="6" s="1"/>
  <c r="T415" i="6"/>
  <c r="J415" i="6"/>
  <c r="N415" i="6" s="1"/>
  <c r="P415" i="6" s="1"/>
  <c r="T414" i="6"/>
  <c r="J414" i="6"/>
  <c r="N414" i="6" s="1"/>
  <c r="P414" i="6" s="1"/>
  <c r="T413" i="6"/>
  <c r="J413" i="6"/>
  <c r="N413" i="6" s="1"/>
  <c r="P413" i="6" s="1"/>
  <c r="T412" i="6"/>
  <c r="J412" i="6"/>
  <c r="N412" i="6" s="1"/>
  <c r="P412" i="6" s="1"/>
  <c r="S411" i="6"/>
  <c r="T411" i="6" s="1"/>
  <c r="K411" i="6"/>
  <c r="J411" i="6"/>
  <c r="N411" i="6" s="1"/>
  <c r="P411" i="6" s="1"/>
  <c r="T410" i="6"/>
  <c r="J410" i="6"/>
  <c r="N410" i="6" s="1"/>
  <c r="P410" i="6" s="1"/>
  <c r="T409" i="6"/>
  <c r="J409" i="6"/>
  <c r="N409" i="6" s="1"/>
  <c r="P409" i="6" s="1"/>
  <c r="T408" i="6"/>
  <c r="J408" i="6"/>
  <c r="N408" i="6" s="1"/>
  <c r="P408" i="6" s="1"/>
  <c r="T407" i="6"/>
  <c r="J407" i="6"/>
  <c r="N407" i="6" s="1"/>
  <c r="P407" i="6" s="1"/>
  <c r="T406" i="6"/>
  <c r="J406" i="6"/>
  <c r="N406" i="6" s="1"/>
  <c r="P406" i="6" s="1"/>
  <c r="T405" i="6"/>
  <c r="J405" i="6"/>
  <c r="N405" i="6" s="1"/>
  <c r="P405" i="6" s="1"/>
  <c r="T404" i="6"/>
  <c r="J404" i="6"/>
  <c r="N404" i="6" s="1"/>
  <c r="P404" i="6" s="1"/>
  <c r="U404" i="6" s="1"/>
  <c r="T403" i="6"/>
  <c r="J403" i="6"/>
  <c r="N403" i="6" s="1"/>
  <c r="P403" i="6" s="1"/>
  <c r="T402" i="6"/>
  <c r="J402" i="6"/>
  <c r="N402" i="6" s="1"/>
  <c r="P402" i="6" s="1"/>
  <c r="T401" i="6"/>
  <c r="J401" i="6"/>
  <c r="N401" i="6" s="1"/>
  <c r="P401" i="6" s="1"/>
  <c r="T400" i="6"/>
  <c r="J400" i="6"/>
  <c r="N400" i="6" s="1"/>
  <c r="P400" i="6" s="1"/>
  <c r="T399" i="6"/>
  <c r="J399" i="6"/>
  <c r="N399" i="6" s="1"/>
  <c r="P399" i="6" s="1"/>
  <c r="T398" i="6"/>
  <c r="J398" i="6"/>
  <c r="N398" i="6" s="1"/>
  <c r="P398" i="6" s="1"/>
  <c r="T397" i="6"/>
  <c r="J397" i="6"/>
  <c r="N397" i="6" s="1"/>
  <c r="P397" i="6" s="1"/>
  <c r="S396" i="6"/>
  <c r="T396" i="6" s="1"/>
  <c r="K396" i="6"/>
  <c r="J396" i="6"/>
  <c r="N396" i="6" s="1"/>
  <c r="P396" i="6" s="1"/>
  <c r="T395" i="6"/>
  <c r="J395" i="6"/>
  <c r="N395" i="6" s="1"/>
  <c r="P395" i="6" s="1"/>
  <c r="T394" i="6"/>
  <c r="J394" i="6"/>
  <c r="N394" i="6" s="1"/>
  <c r="P394" i="6" s="1"/>
  <c r="T393" i="6"/>
  <c r="J393" i="6"/>
  <c r="N393" i="6" s="1"/>
  <c r="P393" i="6" s="1"/>
  <c r="T392" i="6"/>
  <c r="J392" i="6"/>
  <c r="N392" i="6" s="1"/>
  <c r="P392" i="6" s="1"/>
  <c r="S391" i="6"/>
  <c r="R391" i="6"/>
  <c r="T391" i="6" s="1"/>
  <c r="J391" i="6"/>
  <c r="N391" i="6" s="1"/>
  <c r="P391" i="6" s="1"/>
  <c r="T390" i="6"/>
  <c r="J390" i="6"/>
  <c r="N390" i="6" s="1"/>
  <c r="P390" i="6" s="1"/>
  <c r="S389" i="6"/>
  <c r="R389" i="6"/>
  <c r="T389" i="6" s="1"/>
  <c r="J389" i="6"/>
  <c r="N389" i="6" s="1"/>
  <c r="P389" i="6" s="1"/>
  <c r="S388" i="6"/>
  <c r="R388" i="6"/>
  <c r="T388" i="6" s="1"/>
  <c r="J388" i="6"/>
  <c r="N388" i="6" s="1"/>
  <c r="P388" i="6" s="1"/>
  <c r="T387" i="6"/>
  <c r="J387" i="6"/>
  <c r="N387" i="6" s="1"/>
  <c r="P387" i="6" s="1"/>
  <c r="S386" i="6"/>
  <c r="R386" i="6"/>
  <c r="T386" i="6" s="1"/>
  <c r="J386" i="6"/>
  <c r="N386" i="6" s="1"/>
  <c r="P386" i="6" s="1"/>
  <c r="U386" i="6" s="1"/>
  <c r="S385" i="6"/>
  <c r="R385" i="6"/>
  <c r="T385" i="6" s="1"/>
  <c r="J385" i="6"/>
  <c r="N385" i="6" s="1"/>
  <c r="P385" i="6" s="1"/>
  <c r="S384" i="6"/>
  <c r="R384" i="6"/>
  <c r="T384" i="6" s="1"/>
  <c r="J384" i="6"/>
  <c r="N384" i="6" s="1"/>
  <c r="P384" i="6" s="1"/>
  <c r="S383" i="6"/>
  <c r="R383" i="6"/>
  <c r="T383" i="6" s="1"/>
  <c r="J383" i="6"/>
  <c r="N383" i="6" s="1"/>
  <c r="P383" i="6" s="1"/>
  <c r="S382" i="6"/>
  <c r="R382" i="6"/>
  <c r="T382" i="6" s="1"/>
  <c r="J382" i="6"/>
  <c r="N382" i="6" s="1"/>
  <c r="P382" i="6" s="1"/>
  <c r="S381" i="6"/>
  <c r="R381" i="6"/>
  <c r="T381" i="6" s="1"/>
  <c r="J381" i="6"/>
  <c r="N381" i="6" s="1"/>
  <c r="P381" i="6" s="1"/>
  <c r="S380" i="6"/>
  <c r="R380" i="6"/>
  <c r="T380" i="6" s="1"/>
  <c r="J380" i="6"/>
  <c r="N380" i="6" s="1"/>
  <c r="P380" i="6" s="1"/>
  <c r="S379" i="6"/>
  <c r="R379" i="6"/>
  <c r="T379" i="6" s="1"/>
  <c r="J379" i="6"/>
  <c r="N379" i="6" s="1"/>
  <c r="P379" i="6" s="1"/>
  <c r="S378" i="6"/>
  <c r="R378" i="6"/>
  <c r="T378" i="6" s="1"/>
  <c r="J378" i="6"/>
  <c r="N378" i="6" s="1"/>
  <c r="P378" i="6" s="1"/>
  <c r="S377" i="6"/>
  <c r="R377" i="6"/>
  <c r="T377" i="6" s="1"/>
  <c r="J377" i="6"/>
  <c r="N377" i="6" s="1"/>
  <c r="P377" i="6" s="1"/>
  <c r="S376" i="6"/>
  <c r="R376" i="6"/>
  <c r="T376" i="6" s="1"/>
  <c r="J376" i="6"/>
  <c r="N376" i="6" s="1"/>
  <c r="P376" i="6" s="1"/>
  <c r="S375" i="6"/>
  <c r="R375" i="6"/>
  <c r="T375" i="6" s="1"/>
  <c r="J375" i="6"/>
  <c r="N375" i="6" s="1"/>
  <c r="P375" i="6" s="1"/>
  <c r="S374" i="6"/>
  <c r="R374" i="6"/>
  <c r="T374" i="6" s="1"/>
  <c r="J374" i="6"/>
  <c r="N374" i="6" s="1"/>
  <c r="P374" i="6" s="1"/>
  <c r="S373" i="6"/>
  <c r="R373" i="6"/>
  <c r="T373" i="6" s="1"/>
  <c r="J373" i="6"/>
  <c r="N373" i="6" s="1"/>
  <c r="P373" i="6" s="1"/>
  <c r="U373" i="6" s="1"/>
  <c r="S372" i="6"/>
  <c r="R372" i="6"/>
  <c r="T372" i="6" s="1"/>
  <c r="J372" i="6"/>
  <c r="N372" i="6" s="1"/>
  <c r="P372" i="6" s="1"/>
  <c r="S371" i="6"/>
  <c r="R371" i="6"/>
  <c r="T371" i="6" s="1"/>
  <c r="J371" i="6"/>
  <c r="N371" i="6" s="1"/>
  <c r="P371" i="6" s="1"/>
  <c r="S370" i="6"/>
  <c r="R370" i="6"/>
  <c r="T370" i="6" s="1"/>
  <c r="K370" i="6"/>
  <c r="J370" i="6"/>
  <c r="N370" i="6" s="1"/>
  <c r="P370" i="6" s="1"/>
  <c r="S369" i="6"/>
  <c r="R369" i="6"/>
  <c r="T369" i="6" s="1"/>
  <c r="J369" i="6"/>
  <c r="N369" i="6" s="1"/>
  <c r="P369" i="6" s="1"/>
  <c r="S368" i="6"/>
  <c r="R368" i="6"/>
  <c r="T368" i="6" s="1"/>
  <c r="J368" i="6"/>
  <c r="N368" i="6" s="1"/>
  <c r="P368" i="6" s="1"/>
  <c r="S367" i="6"/>
  <c r="R367" i="6"/>
  <c r="T367" i="6" s="1"/>
  <c r="J367" i="6"/>
  <c r="N367" i="6" s="1"/>
  <c r="P367" i="6" s="1"/>
  <c r="U367" i="6" s="1"/>
  <c r="S366" i="6"/>
  <c r="R366" i="6"/>
  <c r="T366" i="6" s="1"/>
  <c r="J366" i="6"/>
  <c r="N366" i="6" s="1"/>
  <c r="P366" i="6" s="1"/>
  <c r="S365" i="6"/>
  <c r="R365" i="6"/>
  <c r="T365" i="6" s="1"/>
  <c r="J365" i="6"/>
  <c r="N365" i="6" s="1"/>
  <c r="P365" i="6" s="1"/>
  <c r="S364" i="6"/>
  <c r="R364" i="6"/>
  <c r="T364" i="6" s="1"/>
  <c r="J364" i="6"/>
  <c r="N364" i="6" s="1"/>
  <c r="P364" i="6" s="1"/>
  <c r="S363" i="6"/>
  <c r="R363" i="6"/>
  <c r="T363" i="6" s="1"/>
  <c r="J363" i="6"/>
  <c r="N363" i="6" s="1"/>
  <c r="P363" i="6" s="1"/>
  <c r="S362" i="6"/>
  <c r="R362" i="6"/>
  <c r="T362" i="6" s="1"/>
  <c r="J362" i="6"/>
  <c r="N362" i="6" s="1"/>
  <c r="P362" i="6" s="1"/>
  <c r="S361" i="6"/>
  <c r="R361" i="6"/>
  <c r="T361" i="6" s="1"/>
  <c r="J361" i="6"/>
  <c r="N361" i="6" s="1"/>
  <c r="P361" i="6" s="1"/>
  <c r="S360" i="6"/>
  <c r="R360" i="6"/>
  <c r="T360" i="6" s="1"/>
  <c r="J360" i="6"/>
  <c r="N360" i="6" s="1"/>
  <c r="P360" i="6" s="1"/>
  <c r="S359" i="6"/>
  <c r="R359" i="6"/>
  <c r="T359" i="6" s="1"/>
  <c r="J359" i="6"/>
  <c r="N359" i="6" s="1"/>
  <c r="P359" i="6" s="1"/>
  <c r="S358" i="6"/>
  <c r="R358" i="6"/>
  <c r="T358" i="6" s="1"/>
  <c r="J358" i="6"/>
  <c r="N358" i="6" s="1"/>
  <c r="P358" i="6" s="1"/>
  <c r="S357" i="6"/>
  <c r="R357" i="6"/>
  <c r="T357" i="6" s="1"/>
  <c r="J357" i="6"/>
  <c r="N357" i="6" s="1"/>
  <c r="P357" i="6" s="1"/>
  <c r="S356" i="6"/>
  <c r="R356" i="6"/>
  <c r="T356" i="6" s="1"/>
  <c r="J356" i="6"/>
  <c r="N356" i="6" s="1"/>
  <c r="P356" i="6" s="1"/>
  <c r="S355" i="6"/>
  <c r="R355" i="6"/>
  <c r="T355" i="6" s="1"/>
  <c r="J355" i="6"/>
  <c r="N355" i="6" s="1"/>
  <c r="P355" i="6" s="1"/>
  <c r="S354" i="6"/>
  <c r="R354" i="6"/>
  <c r="T354" i="6" s="1"/>
  <c r="J354" i="6"/>
  <c r="N354" i="6" s="1"/>
  <c r="P354" i="6" s="1"/>
  <c r="S353" i="6"/>
  <c r="R353" i="6"/>
  <c r="T353" i="6" s="1"/>
  <c r="J353" i="6"/>
  <c r="N353" i="6" s="1"/>
  <c r="P353" i="6" s="1"/>
  <c r="S352" i="6"/>
  <c r="R352" i="6"/>
  <c r="T352" i="6" s="1"/>
  <c r="J352" i="6"/>
  <c r="N352" i="6" s="1"/>
  <c r="P352" i="6" s="1"/>
  <c r="S351" i="6"/>
  <c r="R351" i="6"/>
  <c r="T351" i="6" s="1"/>
  <c r="J351" i="6"/>
  <c r="N351" i="6" s="1"/>
  <c r="P351" i="6" s="1"/>
  <c r="S350" i="6"/>
  <c r="R350" i="6"/>
  <c r="T350" i="6" s="1"/>
  <c r="J350" i="6"/>
  <c r="N350" i="6" s="1"/>
  <c r="P350" i="6" s="1"/>
  <c r="S349" i="6"/>
  <c r="R349" i="6"/>
  <c r="T349" i="6" s="1"/>
  <c r="J349" i="6"/>
  <c r="N349" i="6" s="1"/>
  <c r="P349" i="6" s="1"/>
  <c r="S348" i="6"/>
  <c r="R348" i="6"/>
  <c r="T348" i="6" s="1"/>
  <c r="J348" i="6"/>
  <c r="N348" i="6" s="1"/>
  <c r="P348" i="6" s="1"/>
  <c r="S347" i="6"/>
  <c r="R347" i="6"/>
  <c r="T347" i="6" s="1"/>
  <c r="J347" i="6"/>
  <c r="N347" i="6" s="1"/>
  <c r="P347" i="6" s="1"/>
  <c r="S346" i="6"/>
  <c r="R346" i="6"/>
  <c r="T346" i="6" s="1"/>
  <c r="J346" i="6"/>
  <c r="N346" i="6" s="1"/>
  <c r="P346" i="6" s="1"/>
  <c r="S345" i="6"/>
  <c r="R345" i="6"/>
  <c r="T345" i="6" s="1"/>
  <c r="J345" i="6"/>
  <c r="N345" i="6" s="1"/>
  <c r="P345" i="6" s="1"/>
  <c r="S344" i="6"/>
  <c r="R344" i="6"/>
  <c r="T344" i="6" s="1"/>
  <c r="J344" i="6"/>
  <c r="N344" i="6" s="1"/>
  <c r="P344" i="6" s="1"/>
  <c r="S343" i="6"/>
  <c r="R343" i="6"/>
  <c r="T343" i="6" s="1"/>
  <c r="J343" i="6"/>
  <c r="N343" i="6" s="1"/>
  <c r="P343" i="6" s="1"/>
  <c r="T342" i="6"/>
  <c r="J342" i="6"/>
  <c r="N342" i="6" s="1"/>
  <c r="P342" i="6" s="1"/>
  <c r="T341" i="6"/>
  <c r="J341" i="6"/>
  <c r="N341" i="6" s="1"/>
  <c r="P341" i="6" s="1"/>
  <c r="T340" i="6"/>
  <c r="J340" i="6"/>
  <c r="N340" i="6" s="1"/>
  <c r="P340" i="6" s="1"/>
  <c r="T339" i="6"/>
  <c r="J339" i="6"/>
  <c r="N339" i="6" s="1"/>
  <c r="P339" i="6" s="1"/>
  <c r="T338" i="6"/>
  <c r="J338" i="6"/>
  <c r="N338" i="6" s="1"/>
  <c r="P338" i="6" s="1"/>
  <c r="T337" i="6"/>
  <c r="J337" i="6"/>
  <c r="N337" i="6" s="1"/>
  <c r="P337" i="6" s="1"/>
  <c r="T336" i="6"/>
  <c r="J336" i="6"/>
  <c r="N336" i="6" s="1"/>
  <c r="P336" i="6" s="1"/>
  <c r="T335" i="6"/>
  <c r="J335" i="6"/>
  <c r="N335" i="6" s="1"/>
  <c r="P335" i="6" s="1"/>
  <c r="T334" i="6"/>
  <c r="J334" i="6"/>
  <c r="N334" i="6" s="1"/>
  <c r="P334" i="6" s="1"/>
  <c r="T333" i="6"/>
  <c r="J333" i="6"/>
  <c r="N333" i="6" s="1"/>
  <c r="P333" i="6" s="1"/>
  <c r="T332" i="6"/>
  <c r="J332" i="6"/>
  <c r="N332" i="6" s="1"/>
  <c r="P332" i="6" s="1"/>
  <c r="T331" i="6"/>
  <c r="J331" i="6"/>
  <c r="N331" i="6" s="1"/>
  <c r="P331" i="6" s="1"/>
  <c r="T330" i="6"/>
  <c r="J330" i="6"/>
  <c r="N330" i="6" s="1"/>
  <c r="P330" i="6" s="1"/>
  <c r="S329" i="6"/>
  <c r="R329" i="6"/>
  <c r="T329" i="6" s="1"/>
  <c r="J329" i="6"/>
  <c r="N329" i="6" s="1"/>
  <c r="P329" i="6" s="1"/>
  <c r="S328" i="6"/>
  <c r="R328" i="6"/>
  <c r="T328" i="6" s="1"/>
  <c r="J328" i="6"/>
  <c r="N328" i="6" s="1"/>
  <c r="P328" i="6" s="1"/>
  <c r="S327" i="6"/>
  <c r="R327" i="6"/>
  <c r="T327" i="6" s="1"/>
  <c r="J327" i="6"/>
  <c r="N327" i="6" s="1"/>
  <c r="P327" i="6" s="1"/>
  <c r="S326" i="6"/>
  <c r="R326" i="6"/>
  <c r="T326" i="6" s="1"/>
  <c r="K326" i="6"/>
  <c r="J326" i="6"/>
  <c r="N326" i="6" s="1"/>
  <c r="P326" i="6" s="1"/>
  <c r="S325" i="6"/>
  <c r="R325" i="6"/>
  <c r="T325" i="6" s="1"/>
  <c r="J325" i="6"/>
  <c r="N325" i="6" s="1"/>
  <c r="P325" i="6" s="1"/>
  <c r="S324" i="6"/>
  <c r="R324" i="6"/>
  <c r="T324" i="6" s="1"/>
  <c r="J324" i="6"/>
  <c r="N324" i="6" s="1"/>
  <c r="P324" i="6" s="1"/>
  <c r="S323" i="6"/>
  <c r="R323" i="6"/>
  <c r="T323" i="6" s="1"/>
  <c r="J323" i="6"/>
  <c r="N323" i="6" s="1"/>
  <c r="P323" i="6" s="1"/>
  <c r="S322" i="6"/>
  <c r="R322" i="6"/>
  <c r="T322" i="6" s="1"/>
  <c r="J322" i="6"/>
  <c r="N322" i="6" s="1"/>
  <c r="P322" i="6" s="1"/>
  <c r="S321" i="6"/>
  <c r="R321" i="6"/>
  <c r="T321" i="6" s="1"/>
  <c r="J321" i="6"/>
  <c r="N321" i="6" s="1"/>
  <c r="P321" i="6" s="1"/>
  <c r="T320" i="6"/>
  <c r="J320" i="6"/>
  <c r="N320" i="6" s="1"/>
  <c r="P320" i="6" s="1"/>
  <c r="T319" i="6"/>
  <c r="J319" i="6"/>
  <c r="N319" i="6" s="1"/>
  <c r="P319" i="6" s="1"/>
  <c r="S318" i="6"/>
  <c r="T318" i="6" s="1"/>
  <c r="M318" i="6"/>
  <c r="J318" i="6"/>
  <c r="S317" i="6"/>
  <c r="Q317" i="6"/>
  <c r="T317" i="6" s="1"/>
  <c r="M317" i="6"/>
  <c r="K317" i="6"/>
  <c r="J317" i="6"/>
  <c r="N317" i="6" s="1"/>
  <c r="P317" i="6" s="1"/>
  <c r="T316" i="6"/>
  <c r="J316" i="6"/>
  <c r="N316" i="6" s="1"/>
  <c r="P316" i="6" s="1"/>
  <c r="T315" i="6"/>
  <c r="J315" i="6"/>
  <c r="N315" i="6" s="1"/>
  <c r="P315" i="6" s="1"/>
  <c r="T314" i="6"/>
  <c r="J314" i="6"/>
  <c r="N314" i="6" s="1"/>
  <c r="P314" i="6" s="1"/>
  <c r="T313" i="6"/>
  <c r="J313" i="6"/>
  <c r="N313" i="6" s="1"/>
  <c r="P313" i="6" s="1"/>
  <c r="T312" i="6"/>
  <c r="J312" i="6"/>
  <c r="N312" i="6" s="1"/>
  <c r="P312" i="6" s="1"/>
  <c r="T311" i="6"/>
  <c r="J311" i="6"/>
  <c r="N311" i="6" s="1"/>
  <c r="P311" i="6" s="1"/>
  <c r="T310" i="6"/>
  <c r="J310" i="6"/>
  <c r="N310" i="6" s="1"/>
  <c r="P310" i="6" s="1"/>
  <c r="T309" i="6"/>
  <c r="J309" i="6"/>
  <c r="N309" i="6" s="1"/>
  <c r="P309" i="6" s="1"/>
  <c r="T308" i="6"/>
  <c r="J308" i="6"/>
  <c r="N308" i="6" s="1"/>
  <c r="P308" i="6" s="1"/>
  <c r="T307" i="6"/>
  <c r="J307" i="6"/>
  <c r="N307" i="6" s="1"/>
  <c r="P307" i="6" s="1"/>
  <c r="T306" i="6"/>
  <c r="J306" i="6"/>
  <c r="N306" i="6" s="1"/>
  <c r="P306" i="6" s="1"/>
  <c r="T305" i="6"/>
  <c r="J305" i="6"/>
  <c r="N305" i="6" s="1"/>
  <c r="P305" i="6" s="1"/>
  <c r="T304" i="6"/>
  <c r="J304" i="6"/>
  <c r="N304" i="6" s="1"/>
  <c r="P304" i="6" s="1"/>
  <c r="T303" i="6"/>
  <c r="J303" i="6"/>
  <c r="N303" i="6" s="1"/>
  <c r="P303" i="6" s="1"/>
  <c r="T302" i="6"/>
  <c r="J302" i="6"/>
  <c r="N302" i="6" s="1"/>
  <c r="P302" i="6" s="1"/>
  <c r="T301" i="6"/>
  <c r="J301" i="6"/>
  <c r="N301" i="6" s="1"/>
  <c r="P301" i="6" s="1"/>
  <c r="T300" i="6"/>
  <c r="J300" i="6"/>
  <c r="N300" i="6" s="1"/>
  <c r="P300" i="6" s="1"/>
  <c r="S299" i="6"/>
  <c r="T299" i="6" s="1"/>
  <c r="M299" i="6"/>
  <c r="K299" i="6"/>
  <c r="J299" i="6"/>
  <c r="T298" i="6"/>
  <c r="J298" i="6"/>
  <c r="N298" i="6" s="1"/>
  <c r="P298" i="6" s="1"/>
  <c r="T297" i="6"/>
  <c r="J297" i="6"/>
  <c r="N297" i="6" s="1"/>
  <c r="P297" i="6" s="1"/>
  <c r="T296" i="6"/>
  <c r="J296" i="6"/>
  <c r="N296" i="6" s="1"/>
  <c r="P296" i="6" s="1"/>
  <c r="T295" i="6"/>
  <c r="J295" i="6"/>
  <c r="N295" i="6" s="1"/>
  <c r="P295" i="6" s="1"/>
  <c r="T294" i="6"/>
  <c r="J294" i="6"/>
  <c r="N294" i="6" s="1"/>
  <c r="P294" i="6" s="1"/>
  <c r="T293" i="6"/>
  <c r="J293" i="6"/>
  <c r="N293" i="6" s="1"/>
  <c r="P293" i="6" s="1"/>
  <c r="T292" i="6"/>
  <c r="J292" i="6"/>
  <c r="N292" i="6" s="1"/>
  <c r="P292" i="6" s="1"/>
  <c r="T291" i="6"/>
  <c r="J291" i="6"/>
  <c r="N291" i="6" s="1"/>
  <c r="P291" i="6" s="1"/>
  <c r="T290" i="6"/>
  <c r="J290" i="6"/>
  <c r="N290" i="6" s="1"/>
  <c r="P290" i="6" s="1"/>
  <c r="T289" i="6"/>
  <c r="J289" i="6"/>
  <c r="N289" i="6" s="1"/>
  <c r="P289" i="6" s="1"/>
  <c r="T288" i="6"/>
  <c r="J288" i="6"/>
  <c r="N288" i="6" s="1"/>
  <c r="P288" i="6" s="1"/>
  <c r="S287" i="6"/>
  <c r="T287" i="6" s="1"/>
  <c r="M287" i="6"/>
  <c r="J287" i="6"/>
  <c r="T286" i="6"/>
  <c r="J286" i="6"/>
  <c r="N286" i="6" s="1"/>
  <c r="P286" i="6" s="1"/>
  <c r="T285" i="6"/>
  <c r="J285" i="6"/>
  <c r="N285" i="6" s="1"/>
  <c r="P285" i="6" s="1"/>
  <c r="T284" i="6"/>
  <c r="J284" i="6"/>
  <c r="N284" i="6" s="1"/>
  <c r="P284" i="6" s="1"/>
  <c r="T283" i="6"/>
  <c r="J283" i="6"/>
  <c r="N283" i="6" s="1"/>
  <c r="P283" i="6" s="1"/>
  <c r="T282" i="6"/>
  <c r="J282" i="6"/>
  <c r="N282" i="6" s="1"/>
  <c r="P282" i="6" s="1"/>
  <c r="T281" i="6"/>
  <c r="J281" i="6"/>
  <c r="N281" i="6" s="1"/>
  <c r="P281" i="6" s="1"/>
  <c r="T280" i="6"/>
  <c r="J280" i="6"/>
  <c r="N280" i="6" s="1"/>
  <c r="P280" i="6" s="1"/>
  <c r="T279" i="6"/>
  <c r="J279" i="6"/>
  <c r="N279" i="6" s="1"/>
  <c r="P279" i="6" s="1"/>
  <c r="T278" i="6"/>
  <c r="J278" i="6"/>
  <c r="N278" i="6" s="1"/>
  <c r="P278" i="6" s="1"/>
  <c r="T277" i="6"/>
  <c r="J277" i="6"/>
  <c r="N277" i="6" s="1"/>
  <c r="P277" i="6" s="1"/>
  <c r="T276" i="6"/>
  <c r="J276" i="6"/>
  <c r="N276" i="6" s="1"/>
  <c r="P276" i="6" s="1"/>
  <c r="T275" i="6"/>
  <c r="J275" i="6"/>
  <c r="N275" i="6" s="1"/>
  <c r="P275" i="6" s="1"/>
  <c r="T274" i="6"/>
  <c r="J274" i="6"/>
  <c r="N274" i="6" s="1"/>
  <c r="P274" i="6" s="1"/>
  <c r="T273" i="6"/>
  <c r="J273" i="6"/>
  <c r="N273" i="6" s="1"/>
  <c r="P273" i="6" s="1"/>
  <c r="T272" i="6"/>
  <c r="J272" i="6"/>
  <c r="N272" i="6" s="1"/>
  <c r="P272" i="6" s="1"/>
  <c r="T271" i="6"/>
  <c r="J271" i="6"/>
  <c r="N271" i="6" s="1"/>
  <c r="P271" i="6" s="1"/>
  <c r="T270" i="6"/>
  <c r="J270" i="6"/>
  <c r="N270" i="6" s="1"/>
  <c r="P270" i="6" s="1"/>
  <c r="T269" i="6"/>
  <c r="J269" i="6"/>
  <c r="N269" i="6" s="1"/>
  <c r="P269" i="6" s="1"/>
  <c r="T268" i="6"/>
  <c r="J268" i="6"/>
  <c r="N268" i="6" s="1"/>
  <c r="P268" i="6" s="1"/>
  <c r="T267" i="6"/>
  <c r="J267" i="6"/>
  <c r="N267" i="6" s="1"/>
  <c r="P267" i="6" s="1"/>
  <c r="T266" i="6"/>
  <c r="J266" i="6"/>
  <c r="N266" i="6" s="1"/>
  <c r="P266" i="6" s="1"/>
  <c r="T265" i="6"/>
  <c r="J265" i="6"/>
  <c r="N265" i="6" s="1"/>
  <c r="P265" i="6" s="1"/>
  <c r="T264" i="6"/>
  <c r="J264" i="6"/>
  <c r="N264" i="6" s="1"/>
  <c r="P264" i="6" s="1"/>
  <c r="T263" i="6"/>
  <c r="J263" i="6"/>
  <c r="N263" i="6" s="1"/>
  <c r="P263" i="6" s="1"/>
  <c r="T262" i="6"/>
  <c r="J262" i="6"/>
  <c r="N262" i="6" s="1"/>
  <c r="P262" i="6" s="1"/>
  <c r="T261" i="6"/>
  <c r="J261" i="6"/>
  <c r="N261" i="6" s="1"/>
  <c r="P261" i="6" s="1"/>
  <c r="T260" i="6"/>
  <c r="J260" i="6"/>
  <c r="N260" i="6" s="1"/>
  <c r="P260" i="6" s="1"/>
  <c r="T259" i="6"/>
  <c r="J259" i="6"/>
  <c r="N259" i="6" s="1"/>
  <c r="P259" i="6" s="1"/>
  <c r="T258" i="6"/>
  <c r="J258" i="6"/>
  <c r="N258" i="6" s="1"/>
  <c r="P258" i="6" s="1"/>
  <c r="T257" i="6"/>
  <c r="J257" i="6"/>
  <c r="N257" i="6" s="1"/>
  <c r="P257" i="6" s="1"/>
  <c r="T256" i="6"/>
  <c r="J256" i="6"/>
  <c r="N256" i="6" s="1"/>
  <c r="P256" i="6" s="1"/>
  <c r="T255" i="6"/>
  <c r="J255" i="6"/>
  <c r="N255" i="6" s="1"/>
  <c r="P255" i="6" s="1"/>
  <c r="T254" i="6"/>
  <c r="J254" i="6"/>
  <c r="N254" i="6" s="1"/>
  <c r="P254" i="6" s="1"/>
  <c r="T253" i="6"/>
  <c r="J253" i="6"/>
  <c r="N253" i="6" s="1"/>
  <c r="P253" i="6" s="1"/>
  <c r="T252" i="6"/>
  <c r="J252" i="6"/>
  <c r="N252" i="6" s="1"/>
  <c r="P252" i="6" s="1"/>
  <c r="T251" i="6"/>
  <c r="J251" i="6"/>
  <c r="N251" i="6" s="1"/>
  <c r="P251" i="6" s="1"/>
  <c r="S250" i="6"/>
  <c r="T250" i="6" s="1"/>
  <c r="M250" i="6"/>
  <c r="K250" i="6"/>
  <c r="J250" i="6"/>
  <c r="T249" i="6"/>
  <c r="J249" i="6"/>
  <c r="N249" i="6" s="1"/>
  <c r="P249" i="6" s="1"/>
  <c r="T248" i="6"/>
  <c r="J248" i="6"/>
  <c r="N248" i="6" s="1"/>
  <c r="P248" i="6" s="1"/>
  <c r="T247" i="6"/>
  <c r="J247" i="6"/>
  <c r="N247" i="6" s="1"/>
  <c r="P247" i="6" s="1"/>
  <c r="T246" i="6"/>
  <c r="J246" i="6"/>
  <c r="N246" i="6" s="1"/>
  <c r="P246" i="6" s="1"/>
  <c r="T245" i="6"/>
  <c r="J245" i="6"/>
  <c r="N245" i="6" s="1"/>
  <c r="P245" i="6" s="1"/>
  <c r="T244" i="6"/>
  <c r="J244" i="6"/>
  <c r="N244" i="6" s="1"/>
  <c r="P244" i="6" s="1"/>
  <c r="T243" i="6"/>
  <c r="J243" i="6"/>
  <c r="N243" i="6" s="1"/>
  <c r="P243" i="6" s="1"/>
  <c r="T242" i="6"/>
  <c r="J242" i="6"/>
  <c r="N242" i="6" s="1"/>
  <c r="P242" i="6" s="1"/>
  <c r="T241" i="6"/>
  <c r="J241" i="6"/>
  <c r="N241" i="6" s="1"/>
  <c r="P241" i="6" s="1"/>
  <c r="T240" i="6"/>
  <c r="J240" i="6"/>
  <c r="N240" i="6" s="1"/>
  <c r="P240" i="6" s="1"/>
  <c r="T239" i="6"/>
  <c r="J239" i="6"/>
  <c r="N239" i="6" s="1"/>
  <c r="P239" i="6" s="1"/>
  <c r="T238" i="6"/>
  <c r="J238" i="6"/>
  <c r="N238" i="6" s="1"/>
  <c r="P238" i="6" s="1"/>
  <c r="T237" i="6"/>
  <c r="J237" i="6"/>
  <c r="N237" i="6" s="1"/>
  <c r="P237" i="6" s="1"/>
  <c r="T236" i="6"/>
  <c r="J236" i="6"/>
  <c r="N236" i="6" s="1"/>
  <c r="P236" i="6" s="1"/>
  <c r="T235" i="6"/>
  <c r="J235" i="6"/>
  <c r="N235" i="6" s="1"/>
  <c r="P235" i="6" s="1"/>
  <c r="T234" i="6"/>
  <c r="J234" i="6"/>
  <c r="N234" i="6" s="1"/>
  <c r="P234" i="6" s="1"/>
  <c r="T233" i="6"/>
  <c r="J233" i="6"/>
  <c r="N233" i="6" s="1"/>
  <c r="P233" i="6" s="1"/>
  <c r="T232" i="6"/>
  <c r="J232" i="6"/>
  <c r="N232" i="6" s="1"/>
  <c r="P232" i="6" s="1"/>
  <c r="T231" i="6"/>
  <c r="J231" i="6"/>
  <c r="N231" i="6" s="1"/>
  <c r="P231" i="6" s="1"/>
  <c r="T230" i="6"/>
  <c r="J230" i="6"/>
  <c r="N230" i="6" s="1"/>
  <c r="P230" i="6" s="1"/>
  <c r="T229" i="6"/>
  <c r="J229" i="6"/>
  <c r="N229" i="6" s="1"/>
  <c r="P229" i="6" s="1"/>
  <c r="T228" i="6"/>
  <c r="J228" i="6"/>
  <c r="N228" i="6" s="1"/>
  <c r="P228" i="6" s="1"/>
  <c r="T227" i="6"/>
  <c r="J227" i="6"/>
  <c r="N227" i="6" s="1"/>
  <c r="P227" i="6" s="1"/>
  <c r="T226" i="6"/>
  <c r="J226" i="6"/>
  <c r="N226" i="6" s="1"/>
  <c r="P226" i="6" s="1"/>
  <c r="T225" i="6"/>
  <c r="J225" i="6"/>
  <c r="N225" i="6" s="1"/>
  <c r="P225" i="6" s="1"/>
  <c r="T224" i="6"/>
  <c r="J224" i="6"/>
  <c r="N224" i="6" s="1"/>
  <c r="P224" i="6" s="1"/>
  <c r="T223" i="6"/>
  <c r="J223" i="6"/>
  <c r="N223" i="6" s="1"/>
  <c r="P223" i="6" s="1"/>
  <c r="T222" i="6"/>
  <c r="J222" i="6"/>
  <c r="N222" i="6" s="1"/>
  <c r="P222" i="6" s="1"/>
  <c r="T221" i="6"/>
  <c r="J221" i="6"/>
  <c r="N221" i="6" s="1"/>
  <c r="P221" i="6" s="1"/>
  <c r="T220" i="6"/>
  <c r="J220" i="6"/>
  <c r="N220" i="6" s="1"/>
  <c r="P220" i="6" s="1"/>
  <c r="T219" i="6"/>
  <c r="J219" i="6"/>
  <c r="N219" i="6" s="1"/>
  <c r="P219" i="6" s="1"/>
  <c r="T218" i="6"/>
  <c r="J218" i="6"/>
  <c r="N218" i="6" s="1"/>
  <c r="P218" i="6" s="1"/>
  <c r="T217" i="6"/>
  <c r="J217" i="6"/>
  <c r="N217" i="6" s="1"/>
  <c r="P217" i="6" s="1"/>
  <c r="T216" i="6"/>
  <c r="J216" i="6"/>
  <c r="N216" i="6" s="1"/>
  <c r="P216" i="6" s="1"/>
  <c r="T215" i="6"/>
  <c r="J215" i="6"/>
  <c r="N215" i="6" s="1"/>
  <c r="P215" i="6" s="1"/>
  <c r="T214" i="6"/>
  <c r="J214" i="6"/>
  <c r="N214" i="6" s="1"/>
  <c r="P214" i="6" s="1"/>
  <c r="T213" i="6"/>
  <c r="J213" i="6"/>
  <c r="N213" i="6" s="1"/>
  <c r="P213" i="6" s="1"/>
  <c r="T212" i="6"/>
  <c r="J212" i="6"/>
  <c r="N212" i="6" s="1"/>
  <c r="P212" i="6" s="1"/>
  <c r="T211" i="6"/>
  <c r="J211" i="6"/>
  <c r="N211" i="6" s="1"/>
  <c r="P211" i="6" s="1"/>
  <c r="T210" i="6"/>
  <c r="J210" i="6"/>
  <c r="N210" i="6" s="1"/>
  <c r="P210" i="6" s="1"/>
  <c r="T209" i="6"/>
  <c r="J209" i="6"/>
  <c r="N209" i="6" s="1"/>
  <c r="P209" i="6" s="1"/>
  <c r="T208" i="6"/>
  <c r="J208" i="6"/>
  <c r="N208" i="6" s="1"/>
  <c r="P208" i="6" s="1"/>
  <c r="T207" i="6"/>
  <c r="J207" i="6"/>
  <c r="N207" i="6" s="1"/>
  <c r="P207" i="6" s="1"/>
  <c r="T206" i="6"/>
  <c r="J206" i="6"/>
  <c r="N206" i="6" s="1"/>
  <c r="P206" i="6" s="1"/>
  <c r="T205" i="6"/>
  <c r="J205" i="6"/>
  <c r="N205" i="6" s="1"/>
  <c r="P205" i="6" s="1"/>
  <c r="T204" i="6"/>
  <c r="J204" i="6"/>
  <c r="N204" i="6" s="1"/>
  <c r="P204" i="6" s="1"/>
  <c r="T203" i="6"/>
  <c r="J203" i="6"/>
  <c r="N203" i="6" s="1"/>
  <c r="P203" i="6" s="1"/>
  <c r="T202" i="6"/>
  <c r="J202" i="6"/>
  <c r="N202" i="6" s="1"/>
  <c r="P202" i="6" s="1"/>
  <c r="T201" i="6"/>
  <c r="J201" i="6"/>
  <c r="N201" i="6" s="1"/>
  <c r="P201" i="6" s="1"/>
  <c r="T200" i="6"/>
  <c r="J200" i="6"/>
  <c r="N200" i="6" s="1"/>
  <c r="P200" i="6" s="1"/>
  <c r="T199" i="6"/>
  <c r="J199" i="6"/>
  <c r="N199" i="6" s="1"/>
  <c r="P199" i="6" s="1"/>
  <c r="T198" i="6"/>
  <c r="J198" i="6"/>
  <c r="N198" i="6" s="1"/>
  <c r="P198" i="6" s="1"/>
  <c r="T197" i="6"/>
  <c r="J197" i="6"/>
  <c r="N197" i="6" s="1"/>
  <c r="P197" i="6" s="1"/>
  <c r="T196" i="6"/>
  <c r="J196" i="6"/>
  <c r="N196" i="6" s="1"/>
  <c r="P196" i="6" s="1"/>
  <c r="T195" i="6"/>
  <c r="J195" i="6"/>
  <c r="N195" i="6" s="1"/>
  <c r="P195" i="6" s="1"/>
  <c r="T194" i="6"/>
  <c r="J194" i="6"/>
  <c r="N194" i="6" s="1"/>
  <c r="P194" i="6" s="1"/>
  <c r="T193" i="6"/>
  <c r="J193" i="6"/>
  <c r="N193" i="6" s="1"/>
  <c r="P193" i="6" s="1"/>
  <c r="T192" i="6"/>
  <c r="J192" i="6"/>
  <c r="N192" i="6" s="1"/>
  <c r="P192" i="6" s="1"/>
  <c r="T191" i="6"/>
  <c r="J191" i="6"/>
  <c r="N191" i="6" s="1"/>
  <c r="P191" i="6" s="1"/>
  <c r="T190" i="6"/>
  <c r="J190" i="6"/>
  <c r="N190" i="6" s="1"/>
  <c r="P190" i="6" s="1"/>
  <c r="T189" i="6"/>
  <c r="J189" i="6"/>
  <c r="N189" i="6" s="1"/>
  <c r="P189" i="6" s="1"/>
  <c r="T188" i="6"/>
  <c r="J188" i="6"/>
  <c r="N188" i="6" s="1"/>
  <c r="P188" i="6" s="1"/>
  <c r="T187" i="6"/>
  <c r="J187" i="6"/>
  <c r="N187" i="6" s="1"/>
  <c r="P187" i="6" s="1"/>
  <c r="T186" i="6"/>
  <c r="J186" i="6"/>
  <c r="N186" i="6" s="1"/>
  <c r="P186" i="6" s="1"/>
  <c r="T185" i="6"/>
  <c r="J185" i="6"/>
  <c r="N185" i="6" s="1"/>
  <c r="P185" i="6" s="1"/>
  <c r="T184" i="6"/>
  <c r="J184" i="6"/>
  <c r="N184" i="6" s="1"/>
  <c r="P184" i="6" s="1"/>
  <c r="T183" i="6"/>
  <c r="J183" i="6"/>
  <c r="N183" i="6" s="1"/>
  <c r="P183" i="6" s="1"/>
  <c r="T182" i="6"/>
  <c r="J182" i="6"/>
  <c r="N182" i="6" s="1"/>
  <c r="P182" i="6" s="1"/>
  <c r="T181" i="6"/>
  <c r="J181" i="6"/>
  <c r="N181" i="6" s="1"/>
  <c r="P181" i="6" s="1"/>
  <c r="T180" i="6"/>
  <c r="J180" i="6"/>
  <c r="N180" i="6" s="1"/>
  <c r="P180" i="6" s="1"/>
  <c r="T179" i="6"/>
  <c r="J179" i="6"/>
  <c r="N179" i="6" s="1"/>
  <c r="P179" i="6" s="1"/>
  <c r="T178" i="6"/>
  <c r="J178" i="6"/>
  <c r="N178" i="6" s="1"/>
  <c r="P178" i="6" s="1"/>
  <c r="T177" i="6"/>
  <c r="J177" i="6"/>
  <c r="N177" i="6" s="1"/>
  <c r="P177" i="6" s="1"/>
  <c r="T176" i="6"/>
  <c r="J176" i="6"/>
  <c r="N176" i="6" s="1"/>
  <c r="P176" i="6" s="1"/>
  <c r="T175" i="6"/>
  <c r="J175" i="6"/>
  <c r="N175" i="6" s="1"/>
  <c r="P175" i="6" s="1"/>
  <c r="T174" i="6"/>
  <c r="J174" i="6"/>
  <c r="N174" i="6" s="1"/>
  <c r="P174" i="6" s="1"/>
  <c r="T173" i="6"/>
  <c r="J173" i="6"/>
  <c r="N173" i="6" s="1"/>
  <c r="P173" i="6" s="1"/>
  <c r="T172" i="6"/>
  <c r="J172" i="6"/>
  <c r="N172" i="6" s="1"/>
  <c r="P172" i="6" s="1"/>
  <c r="T171" i="6"/>
  <c r="J171" i="6"/>
  <c r="N171" i="6" s="1"/>
  <c r="P171" i="6" s="1"/>
  <c r="T170" i="6"/>
  <c r="J170" i="6"/>
  <c r="N170" i="6" s="1"/>
  <c r="P170" i="6" s="1"/>
  <c r="T169" i="6"/>
  <c r="J169" i="6"/>
  <c r="N169" i="6" s="1"/>
  <c r="P169" i="6" s="1"/>
  <c r="T168" i="6"/>
  <c r="J168" i="6"/>
  <c r="N168" i="6" s="1"/>
  <c r="P168" i="6" s="1"/>
  <c r="T167" i="6"/>
  <c r="J167" i="6"/>
  <c r="N167" i="6" s="1"/>
  <c r="P167" i="6" s="1"/>
  <c r="T166" i="6"/>
  <c r="J166" i="6"/>
  <c r="N166" i="6" s="1"/>
  <c r="P166" i="6" s="1"/>
  <c r="T165" i="6"/>
  <c r="J165" i="6"/>
  <c r="N165" i="6" s="1"/>
  <c r="P165" i="6" s="1"/>
  <c r="T164" i="6"/>
  <c r="J164" i="6"/>
  <c r="N164" i="6" s="1"/>
  <c r="P164" i="6" s="1"/>
  <c r="T163" i="6"/>
  <c r="J163" i="6"/>
  <c r="N163" i="6" s="1"/>
  <c r="P163" i="6" s="1"/>
  <c r="T162" i="6"/>
  <c r="J162" i="6"/>
  <c r="N162" i="6" s="1"/>
  <c r="P162" i="6" s="1"/>
  <c r="T161" i="6"/>
  <c r="J161" i="6"/>
  <c r="N161" i="6" s="1"/>
  <c r="P161" i="6" s="1"/>
  <c r="T160" i="6"/>
  <c r="J160" i="6"/>
  <c r="N160" i="6" s="1"/>
  <c r="P160" i="6" s="1"/>
  <c r="T159" i="6"/>
  <c r="J159" i="6"/>
  <c r="N159" i="6" s="1"/>
  <c r="P159" i="6" s="1"/>
  <c r="T158" i="6"/>
  <c r="J158" i="6"/>
  <c r="N158" i="6" s="1"/>
  <c r="P158" i="6" s="1"/>
  <c r="T157" i="6"/>
  <c r="J157" i="6"/>
  <c r="N157" i="6" s="1"/>
  <c r="P157" i="6" s="1"/>
  <c r="T156" i="6"/>
  <c r="J156" i="6"/>
  <c r="N156" i="6" s="1"/>
  <c r="P156" i="6" s="1"/>
  <c r="T155" i="6"/>
  <c r="J155" i="6"/>
  <c r="N155" i="6" s="1"/>
  <c r="P155" i="6" s="1"/>
  <c r="T154" i="6"/>
  <c r="J154" i="6"/>
  <c r="N154" i="6" s="1"/>
  <c r="P154" i="6" s="1"/>
  <c r="T153" i="6"/>
  <c r="J153" i="6"/>
  <c r="N153" i="6" s="1"/>
  <c r="P153" i="6" s="1"/>
  <c r="T152" i="6"/>
  <c r="J152" i="6"/>
  <c r="N152" i="6" s="1"/>
  <c r="P152" i="6" s="1"/>
  <c r="T151" i="6"/>
  <c r="J151" i="6"/>
  <c r="N151" i="6" s="1"/>
  <c r="P151" i="6" s="1"/>
  <c r="T150" i="6"/>
  <c r="J150" i="6"/>
  <c r="N150" i="6" s="1"/>
  <c r="P150" i="6" s="1"/>
  <c r="T149" i="6"/>
  <c r="J149" i="6"/>
  <c r="N149" i="6" s="1"/>
  <c r="P149" i="6" s="1"/>
  <c r="T148" i="6"/>
  <c r="J148" i="6"/>
  <c r="N148" i="6" s="1"/>
  <c r="P148" i="6" s="1"/>
  <c r="T147" i="6"/>
  <c r="J147" i="6"/>
  <c r="N147" i="6" s="1"/>
  <c r="P147" i="6" s="1"/>
  <c r="T146" i="6"/>
  <c r="J146" i="6"/>
  <c r="N146" i="6" s="1"/>
  <c r="P146" i="6" s="1"/>
  <c r="T145" i="6"/>
  <c r="J145" i="6"/>
  <c r="N145" i="6" s="1"/>
  <c r="P145" i="6" s="1"/>
  <c r="T144" i="6"/>
  <c r="J144" i="6"/>
  <c r="N144" i="6" s="1"/>
  <c r="P144" i="6" s="1"/>
  <c r="T143" i="6"/>
  <c r="J143" i="6"/>
  <c r="N143" i="6" s="1"/>
  <c r="P143" i="6" s="1"/>
  <c r="T142" i="6"/>
  <c r="J142" i="6"/>
  <c r="N142" i="6" s="1"/>
  <c r="P142" i="6" s="1"/>
  <c r="T141" i="6"/>
  <c r="J141" i="6"/>
  <c r="N141" i="6" s="1"/>
  <c r="P141" i="6" s="1"/>
  <c r="T140" i="6"/>
  <c r="J140" i="6"/>
  <c r="N140" i="6" s="1"/>
  <c r="P140" i="6" s="1"/>
  <c r="T139" i="6"/>
  <c r="J139" i="6"/>
  <c r="N139" i="6" s="1"/>
  <c r="P139" i="6" s="1"/>
  <c r="T138" i="6"/>
  <c r="J138" i="6"/>
  <c r="N138" i="6" s="1"/>
  <c r="P138" i="6" s="1"/>
  <c r="T137" i="6"/>
  <c r="J137" i="6"/>
  <c r="N137" i="6" s="1"/>
  <c r="P137" i="6" s="1"/>
  <c r="T136" i="6"/>
  <c r="J136" i="6"/>
  <c r="N136" i="6" s="1"/>
  <c r="P136" i="6" s="1"/>
  <c r="T135" i="6"/>
  <c r="J135" i="6"/>
  <c r="N135" i="6" s="1"/>
  <c r="P135" i="6" s="1"/>
  <c r="T134" i="6"/>
  <c r="J134" i="6"/>
  <c r="N134" i="6" s="1"/>
  <c r="P134" i="6" s="1"/>
  <c r="T133" i="6"/>
  <c r="J133" i="6"/>
  <c r="N133" i="6" s="1"/>
  <c r="P133" i="6" s="1"/>
  <c r="T132" i="6"/>
  <c r="J132" i="6"/>
  <c r="N132" i="6" s="1"/>
  <c r="P132" i="6" s="1"/>
  <c r="T131" i="6"/>
  <c r="J131" i="6"/>
  <c r="N131" i="6" s="1"/>
  <c r="P131" i="6" s="1"/>
  <c r="S130" i="6"/>
  <c r="T130" i="6" s="1"/>
  <c r="M130" i="6"/>
  <c r="K130" i="6"/>
  <c r="J130" i="6"/>
  <c r="S129" i="6"/>
  <c r="T129" i="6" s="1"/>
  <c r="M129" i="6"/>
  <c r="J129" i="6"/>
  <c r="T128" i="6"/>
  <c r="J128" i="6"/>
  <c r="N128" i="6" s="1"/>
  <c r="P128" i="6" s="1"/>
  <c r="S127" i="6"/>
  <c r="T127" i="6" s="1"/>
  <c r="M127" i="6"/>
  <c r="J127" i="6"/>
  <c r="T126" i="6"/>
  <c r="J126" i="6"/>
  <c r="N126" i="6" s="1"/>
  <c r="P126" i="6" s="1"/>
  <c r="T125" i="6"/>
  <c r="J125" i="6"/>
  <c r="N125" i="6" s="1"/>
  <c r="P125" i="6" s="1"/>
  <c r="T124" i="6"/>
  <c r="J124" i="6"/>
  <c r="N124" i="6" s="1"/>
  <c r="P124" i="6" s="1"/>
  <c r="T123" i="6"/>
  <c r="J123" i="6"/>
  <c r="N123" i="6" s="1"/>
  <c r="P123" i="6" s="1"/>
  <c r="T122" i="6"/>
  <c r="J122" i="6"/>
  <c r="N122" i="6" s="1"/>
  <c r="P122" i="6" s="1"/>
  <c r="T121" i="6"/>
  <c r="J121" i="6"/>
  <c r="N121" i="6" s="1"/>
  <c r="P121" i="6" s="1"/>
  <c r="T120" i="6"/>
  <c r="J120" i="6"/>
  <c r="N120" i="6" s="1"/>
  <c r="P120" i="6" s="1"/>
  <c r="T119" i="6"/>
  <c r="J119" i="6"/>
  <c r="N119" i="6" s="1"/>
  <c r="P119" i="6" s="1"/>
  <c r="T118" i="6"/>
  <c r="J118" i="6"/>
  <c r="N118" i="6" s="1"/>
  <c r="P118" i="6" s="1"/>
  <c r="T117" i="6"/>
  <c r="J117" i="6"/>
  <c r="N117" i="6" s="1"/>
  <c r="P117" i="6" s="1"/>
  <c r="T116" i="6"/>
  <c r="J116" i="6"/>
  <c r="N116" i="6" s="1"/>
  <c r="P116" i="6" s="1"/>
  <c r="T115" i="6"/>
  <c r="J115" i="6"/>
  <c r="N115" i="6" s="1"/>
  <c r="P115" i="6" s="1"/>
  <c r="T114" i="6"/>
  <c r="J114" i="6"/>
  <c r="N114" i="6" s="1"/>
  <c r="P114" i="6" s="1"/>
  <c r="T113" i="6"/>
  <c r="J113" i="6"/>
  <c r="N113" i="6" s="1"/>
  <c r="P113" i="6" s="1"/>
  <c r="T112" i="6"/>
  <c r="J112" i="6"/>
  <c r="N112" i="6" s="1"/>
  <c r="P112" i="6" s="1"/>
  <c r="S111" i="6"/>
  <c r="T111" i="6" s="1"/>
  <c r="J111" i="6"/>
  <c r="N111" i="6" s="1"/>
  <c r="P111" i="6" s="1"/>
  <c r="U111" i="6" s="1"/>
  <c r="S110" i="6"/>
  <c r="T110" i="6" s="1"/>
  <c r="K110" i="6"/>
  <c r="J110" i="6"/>
  <c r="N110" i="6" s="1"/>
  <c r="P110" i="6" s="1"/>
  <c r="S109" i="6"/>
  <c r="T109" i="6" s="1"/>
  <c r="M109" i="6"/>
  <c r="K109" i="6"/>
  <c r="J109" i="6"/>
  <c r="N109" i="6" s="1"/>
  <c r="P109" i="6" s="1"/>
  <c r="S108" i="6"/>
  <c r="T108" i="6" s="1"/>
  <c r="J108" i="6"/>
  <c r="N108" i="6" s="1"/>
  <c r="P108" i="6" s="1"/>
  <c r="T107" i="6"/>
  <c r="J107" i="6"/>
  <c r="N107" i="6" s="1"/>
  <c r="P107" i="6" s="1"/>
  <c r="S106" i="6"/>
  <c r="T106" i="6" s="1"/>
  <c r="M106" i="6"/>
  <c r="J106" i="6"/>
  <c r="S105" i="6"/>
  <c r="T105" i="6" s="1"/>
  <c r="J105" i="6"/>
  <c r="N105" i="6" s="1"/>
  <c r="P105" i="6" s="1"/>
  <c r="T104" i="6"/>
  <c r="J104" i="6"/>
  <c r="N104" i="6" s="1"/>
  <c r="P104" i="6" s="1"/>
  <c r="T103" i="6"/>
  <c r="J103" i="6"/>
  <c r="N103" i="6" s="1"/>
  <c r="P103" i="6" s="1"/>
  <c r="T102" i="6"/>
  <c r="J102" i="6"/>
  <c r="N102" i="6" s="1"/>
  <c r="P102" i="6" s="1"/>
  <c r="S101" i="6"/>
  <c r="T101" i="6" s="1"/>
  <c r="M101" i="6"/>
  <c r="J101" i="6"/>
  <c r="T100" i="6"/>
  <c r="J100" i="6"/>
  <c r="N100" i="6" s="1"/>
  <c r="P100" i="6" s="1"/>
  <c r="T99" i="6"/>
  <c r="J99" i="6"/>
  <c r="N99" i="6" s="1"/>
  <c r="P99" i="6" s="1"/>
  <c r="T98" i="6"/>
  <c r="J98" i="6"/>
  <c r="N98" i="6" s="1"/>
  <c r="P98" i="6" s="1"/>
  <c r="T97" i="6"/>
  <c r="J97" i="6"/>
  <c r="N97" i="6" s="1"/>
  <c r="P97" i="6" s="1"/>
  <c r="J96" i="6"/>
  <c r="N96" i="6" s="1"/>
  <c r="P96" i="6" s="1"/>
  <c r="U96" i="6" s="1"/>
  <c r="T95" i="6"/>
  <c r="J95" i="6"/>
  <c r="N95" i="6" s="1"/>
  <c r="P95" i="6" s="1"/>
  <c r="T94" i="6"/>
  <c r="J94" i="6"/>
  <c r="N94" i="6" s="1"/>
  <c r="P94" i="6" s="1"/>
  <c r="T93" i="6"/>
  <c r="J93" i="6"/>
  <c r="N93" i="6" s="1"/>
  <c r="P93" i="6" s="1"/>
  <c r="T92" i="6"/>
  <c r="J92" i="6"/>
  <c r="N92" i="6" s="1"/>
  <c r="P92" i="6" s="1"/>
  <c r="T91" i="6"/>
  <c r="J91" i="6"/>
  <c r="N91" i="6" s="1"/>
  <c r="P91" i="6" s="1"/>
  <c r="T90" i="6"/>
  <c r="J90" i="6"/>
  <c r="N90" i="6" s="1"/>
  <c r="P90" i="6" s="1"/>
  <c r="T89" i="6"/>
  <c r="J89" i="6"/>
  <c r="N89" i="6" s="1"/>
  <c r="P89" i="6" s="1"/>
  <c r="T88" i="6"/>
  <c r="J88" i="6"/>
  <c r="N88" i="6" s="1"/>
  <c r="P88" i="6" s="1"/>
  <c r="T87" i="6"/>
  <c r="J87" i="6"/>
  <c r="N87" i="6" s="1"/>
  <c r="P87" i="6" s="1"/>
  <c r="T86" i="6"/>
  <c r="J86" i="6"/>
  <c r="N86" i="6" s="1"/>
  <c r="P86" i="6" s="1"/>
  <c r="T85" i="6"/>
  <c r="J85" i="6"/>
  <c r="N85" i="6" s="1"/>
  <c r="P85" i="6" s="1"/>
  <c r="T84" i="6"/>
  <c r="J84" i="6"/>
  <c r="N84" i="6" s="1"/>
  <c r="P84" i="6" s="1"/>
  <c r="T83" i="6"/>
  <c r="J83" i="6"/>
  <c r="N83" i="6" s="1"/>
  <c r="P83" i="6" s="1"/>
  <c r="T82" i="6"/>
  <c r="J82" i="6"/>
  <c r="N82" i="6" s="1"/>
  <c r="P82" i="6" s="1"/>
  <c r="S81" i="6"/>
  <c r="R81" i="6"/>
  <c r="T81" i="6" s="1"/>
  <c r="K81" i="6"/>
  <c r="J81" i="6"/>
  <c r="N81" i="6" s="1"/>
  <c r="P81" i="6" s="1"/>
  <c r="T80" i="6"/>
  <c r="J80" i="6"/>
  <c r="N80" i="6" s="1"/>
  <c r="P80" i="6" s="1"/>
  <c r="T79" i="6"/>
  <c r="J79" i="6"/>
  <c r="N79" i="6" s="1"/>
  <c r="P79" i="6" s="1"/>
  <c r="T78" i="6"/>
  <c r="J78" i="6"/>
  <c r="N78" i="6" s="1"/>
  <c r="P78" i="6" s="1"/>
  <c r="T77" i="6"/>
  <c r="J77" i="6"/>
  <c r="N77" i="6" s="1"/>
  <c r="P77" i="6" s="1"/>
  <c r="T76" i="6"/>
  <c r="J76" i="6"/>
  <c r="N76" i="6" s="1"/>
  <c r="P76" i="6" s="1"/>
  <c r="T75" i="6"/>
  <c r="J75" i="6"/>
  <c r="N75" i="6" s="1"/>
  <c r="P75" i="6" s="1"/>
  <c r="T74" i="6"/>
  <c r="J74" i="6"/>
  <c r="N74" i="6" s="1"/>
  <c r="P74" i="6" s="1"/>
  <c r="T73" i="6"/>
  <c r="J73" i="6"/>
  <c r="N73" i="6" s="1"/>
  <c r="P73" i="6" s="1"/>
  <c r="T72" i="6"/>
  <c r="J72" i="6"/>
  <c r="N72" i="6" s="1"/>
  <c r="P72" i="6" s="1"/>
  <c r="S71" i="6"/>
  <c r="R71" i="6"/>
  <c r="T71" i="6" s="1"/>
  <c r="J71" i="6"/>
  <c r="N71" i="6" s="1"/>
  <c r="P71" i="6" s="1"/>
  <c r="S70" i="6"/>
  <c r="R70" i="6"/>
  <c r="T70" i="6" s="1"/>
  <c r="K70" i="6"/>
  <c r="J70" i="6"/>
  <c r="N70" i="6" s="1"/>
  <c r="P70" i="6" s="1"/>
  <c r="S69" i="6"/>
  <c r="R69" i="6"/>
  <c r="T69" i="6" s="1"/>
  <c r="J69" i="6"/>
  <c r="N69" i="6" s="1"/>
  <c r="P69" i="6" s="1"/>
  <c r="S68" i="6"/>
  <c r="R68" i="6"/>
  <c r="T68" i="6" s="1"/>
  <c r="J68" i="6"/>
  <c r="N68" i="6" s="1"/>
  <c r="P68" i="6" s="1"/>
  <c r="S67" i="6"/>
  <c r="R67" i="6"/>
  <c r="T67" i="6" s="1"/>
  <c r="J67" i="6"/>
  <c r="N67" i="6" s="1"/>
  <c r="P67" i="6" s="1"/>
  <c r="S66" i="6"/>
  <c r="R66" i="6"/>
  <c r="T66" i="6" s="1"/>
  <c r="J66" i="6"/>
  <c r="N66" i="6" s="1"/>
  <c r="P66" i="6" s="1"/>
  <c r="S65" i="6"/>
  <c r="R65" i="6"/>
  <c r="T65" i="6" s="1"/>
  <c r="J65" i="6"/>
  <c r="N65" i="6" s="1"/>
  <c r="P65" i="6" s="1"/>
  <c r="S64" i="6"/>
  <c r="R64" i="6"/>
  <c r="T64" i="6" s="1"/>
  <c r="J64" i="6"/>
  <c r="N64" i="6" s="1"/>
  <c r="P64" i="6" s="1"/>
  <c r="S63" i="6"/>
  <c r="R63" i="6"/>
  <c r="T63" i="6" s="1"/>
  <c r="J63" i="6"/>
  <c r="N63" i="6" s="1"/>
  <c r="P63" i="6" s="1"/>
  <c r="S62" i="6"/>
  <c r="R62" i="6"/>
  <c r="T62" i="6" s="1"/>
  <c r="J62" i="6"/>
  <c r="N62" i="6" s="1"/>
  <c r="P62" i="6" s="1"/>
  <c r="T61" i="6"/>
  <c r="J61" i="6"/>
  <c r="N61" i="6" s="1"/>
  <c r="P61" i="6" s="1"/>
  <c r="S60" i="6"/>
  <c r="R60" i="6"/>
  <c r="T60" i="6" s="1"/>
  <c r="J60" i="6"/>
  <c r="N60" i="6" s="1"/>
  <c r="P60" i="6" s="1"/>
  <c r="S59" i="6"/>
  <c r="R59" i="6"/>
  <c r="T59" i="6" s="1"/>
  <c r="J59" i="6"/>
  <c r="N59" i="6" s="1"/>
  <c r="P59" i="6" s="1"/>
  <c r="S58" i="6"/>
  <c r="R58" i="6"/>
  <c r="T58" i="6" s="1"/>
  <c r="J58" i="6"/>
  <c r="N58" i="6" s="1"/>
  <c r="P58" i="6" s="1"/>
  <c r="T57" i="6"/>
  <c r="J57" i="6"/>
  <c r="N57" i="6" s="1"/>
  <c r="P57" i="6" s="1"/>
  <c r="S56" i="6"/>
  <c r="R56" i="6"/>
  <c r="T56" i="6" s="1"/>
  <c r="J56" i="6"/>
  <c r="N56" i="6" s="1"/>
  <c r="P56" i="6" s="1"/>
  <c r="S55" i="6"/>
  <c r="R55" i="6"/>
  <c r="T55" i="6" s="1"/>
  <c r="J55" i="6"/>
  <c r="N55" i="6" s="1"/>
  <c r="P55" i="6" s="1"/>
  <c r="S54" i="6"/>
  <c r="R54" i="6"/>
  <c r="T54" i="6" s="1"/>
  <c r="J54" i="6"/>
  <c r="N54" i="6" s="1"/>
  <c r="P54" i="6" s="1"/>
  <c r="S53" i="6"/>
  <c r="R53" i="6"/>
  <c r="T53" i="6" s="1"/>
  <c r="J53" i="6"/>
  <c r="N53" i="6" s="1"/>
  <c r="P53" i="6" s="1"/>
  <c r="S52" i="6"/>
  <c r="R52" i="6"/>
  <c r="T52" i="6" s="1"/>
  <c r="J52" i="6"/>
  <c r="N52" i="6" s="1"/>
  <c r="P52" i="6" s="1"/>
  <c r="S51" i="6"/>
  <c r="R51" i="6"/>
  <c r="T51" i="6" s="1"/>
  <c r="J51" i="6"/>
  <c r="N51" i="6" s="1"/>
  <c r="P51" i="6" s="1"/>
  <c r="S50" i="6"/>
  <c r="R50" i="6"/>
  <c r="T50" i="6" s="1"/>
  <c r="J50" i="6"/>
  <c r="N50" i="6" s="1"/>
  <c r="P50" i="6" s="1"/>
  <c r="S49" i="6"/>
  <c r="R49" i="6"/>
  <c r="T49" i="6" s="1"/>
  <c r="J49" i="6"/>
  <c r="N49" i="6" s="1"/>
  <c r="P49" i="6" s="1"/>
  <c r="S48" i="6"/>
  <c r="R48" i="6"/>
  <c r="T48" i="6" s="1"/>
  <c r="J48" i="6"/>
  <c r="N48" i="6" s="1"/>
  <c r="P48" i="6" s="1"/>
  <c r="S47" i="6"/>
  <c r="R47" i="6"/>
  <c r="T47" i="6" s="1"/>
  <c r="J47" i="6"/>
  <c r="N47" i="6" s="1"/>
  <c r="P47" i="6" s="1"/>
  <c r="S46" i="6"/>
  <c r="R46" i="6"/>
  <c r="T46" i="6" s="1"/>
  <c r="J46" i="6"/>
  <c r="N46" i="6" s="1"/>
  <c r="P46" i="6" s="1"/>
  <c r="S45" i="6"/>
  <c r="R45" i="6"/>
  <c r="T45" i="6" s="1"/>
  <c r="J45" i="6"/>
  <c r="N45" i="6" s="1"/>
  <c r="P45" i="6" s="1"/>
  <c r="S44" i="6"/>
  <c r="R44" i="6"/>
  <c r="T44" i="6" s="1"/>
  <c r="J44" i="6"/>
  <c r="N44" i="6" s="1"/>
  <c r="P44" i="6" s="1"/>
  <c r="S43" i="6"/>
  <c r="R43" i="6"/>
  <c r="T43" i="6" s="1"/>
  <c r="J43" i="6"/>
  <c r="N43" i="6" s="1"/>
  <c r="P43" i="6" s="1"/>
  <c r="S42" i="6"/>
  <c r="R42" i="6"/>
  <c r="T42" i="6" s="1"/>
  <c r="J42" i="6"/>
  <c r="N42" i="6" s="1"/>
  <c r="P42" i="6" s="1"/>
  <c r="S41" i="6"/>
  <c r="R41" i="6"/>
  <c r="T41" i="6" s="1"/>
  <c r="J41" i="6"/>
  <c r="N41" i="6" s="1"/>
  <c r="P41" i="6" s="1"/>
  <c r="S40" i="6"/>
  <c r="R40" i="6"/>
  <c r="T40" i="6" s="1"/>
  <c r="J40" i="6"/>
  <c r="N40" i="6" s="1"/>
  <c r="P40" i="6" s="1"/>
  <c r="S39" i="6"/>
  <c r="R39" i="6"/>
  <c r="T39" i="6" s="1"/>
  <c r="J39" i="6"/>
  <c r="N39" i="6" s="1"/>
  <c r="P39" i="6" s="1"/>
  <c r="S38" i="6"/>
  <c r="R38" i="6"/>
  <c r="T38" i="6" s="1"/>
  <c r="J38" i="6"/>
  <c r="N38" i="6" s="1"/>
  <c r="P38" i="6" s="1"/>
  <c r="S37" i="6"/>
  <c r="R37" i="6"/>
  <c r="T37" i="6" s="1"/>
  <c r="J37" i="6"/>
  <c r="N37" i="6" s="1"/>
  <c r="P37" i="6" s="1"/>
  <c r="S36" i="6"/>
  <c r="R36" i="6"/>
  <c r="T36" i="6" s="1"/>
  <c r="J36" i="6"/>
  <c r="N36" i="6" s="1"/>
  <c r="P36" i="6" s="1"/>
  <c r="S35" i="6"/>
  <c r="R35" i="6"/>
  <c r="T35" i="6" s="1"/>
  <c r="J35" i="6"/>
  <c r="N35" i="6" s="1"/>
  <c r="P35" i="6" s="1"/>
  <c r="S34" i="6"/>
  <c r="R34" i="6"/>
  <c r="T34" i="6" s="1"/>
  <c r="J34" i="6"/>
  <c r="N34" i="6" s="1"/>
  <c r="P34" i="6" s="1"/>
  <c r="S33" i="6"/>
  <c r="R33" i="6"/>
  <c r="T33" i="6" s="1"/>
  <c r="J33" i="6"/>
  <c r="N33" i="6" s="1"/>
  <c r="P33" i="6" s="1"/>
  <c r="S32" i="6"/>
  <c r="R32" i="6"/>
  <c r="T32" i="6" s="1"/>
  <c r="J32" i="6"/>
  <c r="N32" i="6" s="1"/>
  <c r="P32" i="6" s="1"/>
  <c r="S31" i="6"/>
  <c r="R31" i="6"/>
  <c r="T31" i="6" s="1"/>
  <c r="J31" i="6"/>
  <c r="N31" i="6" s="1"/>
  <c r="P31" i="6" s="1"/>
  <c r="S30" i="6"/>
  <c r="R30" i="6"/>
  <c r="T30" i="6" s="1"/>
  <c r="J30" i="6"/>
  <c r="N30" i="6" s="1"/>
  <c r="P30" i="6" s="1"/>
  <c r="S29" i="6"/>
  <c r="R29" i="6"/>
  <c r="T29" i="6" s="1"/>
  <c r="J29" i="6"/>
  <c r="N29" i="6" s="1"/>
  <c r="P29" i="6" s="1"/>
  <c r="S28" i="6"/>
  <c r="R28" i="6"/>
  <c r="T28" i="6" s="1"/>
  <c r="J28" i="6"/>
  <c r="N28" i="6" s="1"/>
  <c r="P28" i="6" s="1"/>
  <c r="T27" i="6"/>
  <c r="J27" i="6"/>
  <c r="N27" i="6" s="1"/>
  <c r="P27" i="6" s="1"/>
  <c r="T26" i="6"/>
  <c r="J26" i="6"/>
  <c r="N26" i="6" s="1"/>
  <c r="P26" i="6" s="1"/>
  <c r="T25" i="6"/>
  <c r="J25" i="6"/>
  <c r="N25" i="6" s="1"/>
  <c r="P25" i="6" s="1"/>
  <c r="S24" i="6"/>
  <c r="T24" i="6" s="1"/>
  <c r="M24" i="6"/>
  <c r="K24" i="6"/>
  <c r="J24" i="6"/>
  <c r="S23" i="6"/>
  <c r="Q23" i="6"/>
  <c r="T23" i="6" s="1"/>
  <c r="M23" i="6"/>
  <c r="K23" i="6"/>
  <c r="S24" i="7"/>
  <c r="O33" i="2"/>
  <c r="L33" i="2"/>
  <c r="K33" i="2"/>
  <c r="N32" i="2"/>
  <c r="O31" i="2"/>
  <c r="L31" i="2"/>
  <c r="K31" i="2"/>
  <c r="N30" i="2"/>
  <c r="O29" i="2"/>
  <c r="K29" i="2"/>
  <c r="N28" i="2"/>
  <c r="P28" i="2" s="1"/>
  <c r="Q28" i="2" s="1"/>
  <c r="N27" i="2"/>
  <c r="P27" i="2" s="1"/>
  <c r="Q27" i="2" s="1"/>
  <c r="L26" i="2"/>
  <c r="N26" i="2" s="1"/>
  <c r="P26" i="2" s="1"/>
  <c r="Q26" i="2" s="1"/>
  <c r="L25" i="2"/>
  <c r="L24" i="2"/>
  <c r="U357" i="6" l="1"/>
  <c r="U488" i="6"/>
  <c r="U487" i="6"/>
  <c r="U363" i="6"/>
  <c r="K34" i="2"/>
  <c r="N24" i="2"/>
  <c r="P24" i="2" s="1"/>
  <c r="L29" i="2"/>
  <c r="L34" i="2" s="1"/>
  <c r="O34" i="2"/>
  <c r="U580" i="6"/>
  <c r="N449" i="6"/>
  <c r="P449" i="6" s="1"/>
  <c r="U449" i="6" s="1"/>
  <c r="N287" i="6"/>
  <c r="P287" i="6" s="1"/>
  <c r="U287" i="6" s="1"/>
  <c r="N130" i="6"/>
  <c r="P130" i="6" s="1"/>
  <c r="U130" i="6" s="1"/>
  <c r="U378" i="6"/>
  <c r="U360" i="6"/>
  <c r="U358" i="6"/>
  <c r="N299" i="6"/>
  <c r="P299" i="6" s="1"/>
  <c r="U299" i="6" s="1"/>
  <c r="N129" i="6"/>
  <c r="P129" i="6" s="1"/>
  <c r="U129" i="6" s="1"/>
  <c r="N24" i="6"/>
  <c r="P24" i="6" s="1"/>
  <c r="U24" i="6" s="1"/>
  <c r="U493" i="6"/>
  <c r="U486" i="6"/>
  <c r="U379" i="6"/>
  <c r="N106" i="6"/>
  <c r="P106" i="6" s="1"/>
  <c r="U106" i="6" s="1"/>
  <c r="N101" i="6"/>
  <c r="P101" i="6" s="1"/>
  <c r="U101" i="6" s="1"/>
  <c r="U372" i="6"/>
  <c r="N250" i="6"/>
  <c r="P250" i="6" s="1"/>
  <c r="U250" i="6" s="1"/>
  <c r="N127" i="6"/>
  <c r="P127" i="6" s="1"/>
  <c r="U127" i="6" s="1"/>
  <c r="U483" i="6"/>
  <c r="U369" i="6"/>
  <c r="N318" i="6"/>
  <c r="P318" i="6" s="1"/>
  <c r="U318" i="6" s="1"/>
  <c r="N23" i="6"/>
  <c r="P23" i="6" s="1"/>
  <c r="U23" i="6" s="1"/>
  <c r="U482" i="6"/>
  <c r="U481" i="6"/>
  <c r="U480" i="6"/>
  <c r="U479" i="6"/>
  <c r="U478" i="6"/>
  <c r="U477" i="6"/>
  <c r="U476" i="6"/>
  <c r="U475" i="6"/>
  <c r="U474" i="6"/>
  <c r="U473" i="6"/>
  <c r="U472" i="6"/>
  <c r="U471" i="6"/>
  <c r="U470" i="6"/>
  <c r="U469" i="6"/>
  <c r="U468" i="6"/>
  <c r="U467" i="6"/>
  <c r="U466" i="6"/>
  <c r="U465" i="6"/>
  <c r="U464" i="6"/>
  <c r="U463" i="6"/>
  <c r="U462" i="6"/>
  <c r="U461" i="6"/>
  <c r="U460" i="6"/>
  <c r="U459" i="6"/>
  <c r="U458" i="6"/>
  <c r="U457" i="6"/>
  <c r="U456" i="6"/>
  <c r="U455" i="6"/>
  <c r="U454" i="6"/>
  <c r="U453" i="6"/>
  <c r="U452" i="6"/>
  <c r="U451" i="6"/>
  <c r="U450" i="6"/>
  <c r="U448" i="6"/>
  <c r="U447" i="6"/>
  <c r="U446" i="6"/>
  <c r="U445" i="6"/>
  <c r="U440" i="6"/>
  <c r="U434" i="6"/>
  <c r="U432" i="6"/>
  <c r="U429" i="6"/>
  <c r="U428" i="6"/>
  <c r="U417" i="6"/>
  <c r="U409" i="6"/>
  <c r="U405" i="6"/>
  <c r="U402" i="6"/>
  <c r="U401" i="6"/>
  <c r="U400" i="6"/>
  <c r="U399" i="6"/>
  <c r="U392" i="6"/>
  <c r="U390" i="6"/>
  <c r="U381" i="6"/>
  <c r="U376" i="6"/>
  <c r="U374" i="6"/>
  <c r="U370" i="6"/>
  <c r="U368" i="6"/>
  <c r="U365" i="6"/>
  <c r="U233" i="6"/>
  <c r="U231" i="6"/>
  <c r="U228" i="6"/>
  <c r="U224" i="6"/>
  <c r="U221" i="6"/>
  <c r="U115" i="6"/>
  <c r="U112" i="6"/>
  <c r="U99" i="6"/>
  <c r="U94" i="6"/>
  <c r="U92" i="6"/>
  <c r="U86" i="6"/>
  <c r="U82" i="6"/>
  <c r="U79" i="6"/>
  <c r="U355" i="6"/>
  <c r="U354" i="6"/>
  <c r="U353" i="6"/>
  <c r="U352" i="6"/>
  <c r="U351" i="6"/>
  <c r="U350" i="6"/>
  <c r="U349" i="6"/>
  <c r="U348" i="6"/>
  <c r="U347" i="6"/>
  <c r="U346" i="6"/>
  <c r="U345" i="6"/>
  <c r="U344" i="6"/>
  <c r="U343" i="6"/>
  <c r="U342" i="6"/>
  <c r="U341" i="6"/>
  <c r="U340" i="6"/>
  <c r="U339" i="6"/>
  <c r="U338" i="6"/>
  <c r="U337" i="6"/>
  <c r="U336" i="6"/>
  <c r="U335" i="6"/>
  <c r="U334" i="6"/>
  <c r="U333" i="6"/>
  <c r="U332" i="6"/>
  <c r="U331" i="6"/>
  <c r="U330" i="6"/>
  <c r="U329" i="6"/>
  <c r="U328" i="6"/>
  <c r="U327" i="6"/>
  <c r="U326" i="6"/>
  <c r="U325" i="6"/>
  <c r="U324" i="6"/>
  <c r="U323" i="6"/>
  <c r="U322" i="6"/>
  <c r="U321" i="6"/>
  <c r="U320" i="6"/>
  <c r="U319" i="6"/>
  <c r="U317" i="6"/>
  <c r="U316" i="6"/>
  <c r="U315" i="6"/>
  <c r="U314" i="6"/>
  <c r="U313" i="6"/>
  <c r="U312" i="6"/>
  <c r="U311" i="6"/>
  <c r="U310" i="6"/>
  <c r="U309" i="6"/>
  <c r="U308" i="6"/>
  <c r="U307" i="6"/>
  <c r="U306" i="6"/>
  <c r="U305" i="6"/>
  <c r="U304" i="6"/>
  <c r="U303" i="6"/>
  <c r="U302" i="6"/>
  <c r="U301" i="6"/>
  <c r="U300" i="6"/>
  <c r="U298" i="6"/>
  <c r="U297" i="6"/>
  <c r="U296" i="6"/>
  <c r="U295" i="6"/>
  <c r="U294" i="6"/>
  <c r="U293" i="6"/>
  <c r="U292" i="6"/>
  <c r="U291" i="6"/>
  <c r="U290" i="6"/>
  <c r="U289" i="6"/>
  <c r="U288" i="6"/>
  <c r="U286" i="6"/>
  <c r="U285" i="6"/>
  <c r="U284" i="6"/>
  <c r="U283" i="6"/>
  <c r="U282" i="6"/>
  <c r="U281" i="6"/>
  <c r="U280" i="6"/>
  <c r="U279" i="6"/>
  <c r="U278" i="6"/>
  <c r="U277" i="6"/>
  <c r="U276" i="6"/>
  <c r="U275" i="6"/>
  <c r="U274" i="6"/>
  <c r="U273" i="6"/>
  <c r="U272" i="6"/>
  <c r="U271" i="6"/>
  <c r="U270" i="6"/>
  <c r="U269" i="6"/>
  <c r="U268" i="6"/>
  <c r="U267" i="6"/>
  <c r="U266" i="6"/>
  <c r="U265" i="6"/>
  <c r="U264" i="6"/>
  <c r="U263" i="6"/>
  <c r="U262" i="6"/>
  <c r="U261" i="6"/>
  <c r="U260" i="6"/>
  <c r="U259" i="6"/>
  <c r="U258" i="6"/>
  <c r="U257" i="6"/>
  <c r="U256" i="6"/>
  <c r="U255" i="6"/>
  <c r="U254" i="6"/>
  <c r="U253" i="6"/>
  <c r="U252" i="6"/>
  <c r="U251" i="6"/>
  <c r="U249" i="6"/>
  <c r="U248" i="6"/>
  <c r="U247" i="6"/>
  <c r="U246" i="6"/>
  <c r="U245" i="6"/>
  <c r="U244" i="6"/>
  <c r="U243" i="6"/>
  <c r="U242" i="6"/>
  <c r="U241" i="6"/>
  <c r="U240" i="6"/>
  <c r="U239" i="6"/>
  <c r="U238" i="6"/>
  <c r="U237" i="6"/>
  <c r="U234" i="6"/>
  <c r="U229" i="6"/>
  <c r="U116" i="6"/>
  <c r="U108" i="6"/>
  <c r="U100" i="6"/>
  <c r="U95" i="6"/>
  <c r="U93" i="6"/>
  <c r="U91" i="6"/>
  <c r="U84" i="6"/>
  <c r="U81" i="6"/>
  <c r="U220" i="6"/>
  <c r="U219" i="6"/>
  <c r="U218" i="6"/>
  <c r="U217" i="6"/>
  <c r="U216" i="6"/>
  <c r="U215" i="6"/>
  <c r="U214" i="6"/>
  <c r="U213" i="6"/>
  <c r="U212" i="6"/>
  <c r="U211" i="6"/>
  <c r="U210" i="6"/>
  <c r="U209" i="6"/>
  <c r="U208" i="6"/>
  <c r="U207" i="6"/>
  <c r="U206" i="6"/>
  <c r="U205" i="6"/>
  <c r="U204" i="6"/>
  <c r="U203" i="6"/>
  <c r="U202" i="6"/>
  <c r="U201" i="6"/>
  <c r="U200" i="6"/>
  <c r="U199" i="6"/>
  <c r="U198" i="6"/>
  <c r="U197" i="6"/>
  <c r="U196" i="6"/>
  <c r="U195" i="6"/>
  <c r="U194" i="6"/>
  <c r="U193" i="6"/>
  <c r="U192" i="6"/>
  <c r="U191" i="6"/>
  <c r="U190" i="6"/>
  <c r="U189" i="6"/>
  <c r="U188" i="6"/>
  <c r="U187" i="6"/>
  <c r="U186" i="6"/>
  <c r="U185" i="6"/>
  <c r="U184" i="6"/>
  <c r="U183" i="6"/>
  <c r="U182" i="6"/>
  <c r="U181" i="6"/>
  <c r="U180" i="6"/>
  <c r="U179" i="6"/>
  <c r="U178" i="6"/>
  <c r="U177" i="6"/>
  <c r="U176" i="6"/>
  <c r="U175" i="6"/>
  <c r="U174" i="6"/>
  <c r="U173" i="6"/>
  <c r="U172" i="6"/>
  <c r="U171" i="6"/>
  <c r="U170" i="6"/>
  <c r="U169" i="6"/>
  <c r="U168" i="6"/>
  <c r="U167" i="6"/>
  <c r="U166" i="6"/>
  <c r="U165" i="6"/>
  <c r="U164" i="6"/>
  <c r="U163" i="6"/>
  <c r="U162" i="6"/>
  <c r="U161" i="6"/>
  <c r="U160" i="6"/>
  <c r="U159" i="6"/>
  <c r="U158" i="6"/>
  <c r="U157" i="6"/>
  <c r="U156" i="6"/>
  <c r="U155" i="6"/>
  <c r="U154" i="6"/>
  <c r="U153" i="6"/>
  <c r="U152" i="6"/>
  <c r="U151" i="6"/>
  <c r="U150" i="6"/>
  <c r="U149" i="6"/>
  <c r="U148" i="6"/>
  <c r="U147" i="6"/>
  <c r="U146" i="6"/>
  <c r="U145" i="6"/>
  <c r="U144" i="6"/>
  <c r="U143" i="6"/>
  <c r="U142" i="6"/>
  <c r="U141" i="6"/>
  <c r="U140" i="6"/>
  <c r="U139" i="6"/>
  <c r="U138" i="6"/>
  <c r="U137" i="6"/>
  <c r="U136" i="6"/>
  <c r="U135" i="6"/>
  <c r="U134" i="6"/>
  <c r="U133" i="6"/>
  <c r="U132" i="6"/>
  <c r="U131" i="6"/>
  <c r="U128" i="6"/>
  <c r="U126" i="6"/>
  <c r="U125" i="6"/>
  <c r="U124" i="6"/>
  <c r="U123" i="6"/>
  <c r="U122" i="6"/>
  <c r="U121" i="6"/>
  <c r="U120" i="6"/>
  <c r="U119" i="6"/>
  <c r="U118" i="6"/>
  <c r="U117" i="6"/>
  <c r="U114" i="6"/>
  <c r="U109" i="6"/>
  <c r="U90" i="6"/>
  <c r="U87" i="6"/>
  <c r="U85" i="6"/>
  <c r="U77" i="6"/>
  <c r="U76" i="6"/>
  <c r="U75" i="6"/>
  <c r="U74" i="6"/>
  <c r="U73" i="6"/>
  <c r="U72" i="6"/>
  <c r="U71" i="6"/>
  <c r="U70" i="6"/>
  <c r="U69" i="6"/>
  <c r="U68" i="6"/>
  <c r="U67" i="6"/>
  <c r="U66" i="6"/>
  <c r="U65" i="6"/>
  <c r="U64" i="6"/>
  <c r="U63" i="6"/>
  <c r="U62" i="6"/>
  <c r="U61" i="6"/>
  <c r="U60" i="6"/>
  <c r="U59" i="6"/>
  <c r="U58" i="6"/>
  <c r="U57" i="6"/>
  <c r="U56" i="6"/>
  <c r="U55" i="6"/>
  <c r="U54" i="6"/>
  <c r="U53" i="6"/>
  <c r="U52" i="6"/>
  <c r="U51" i="6"/>
  <c r="U50" i="6"/>
  <c r="U49" i="6"/>
  <c r="U48" i="6"/>
  <c r="U47" i="6"/>
  <c r="U46" i="6"/>
  <c r="U45" i="6"/>
  <c r="U44" i="6"/>
  <c r="U43" i="6"/>
  <c r="U42" i="6"/>
  <c r="U41" i="6"/>
  <c r="U40" i="6"/>
  <c r="U39" i="6"/>
  <c r="U38" i="6"/>
  <c r="U37" i="6"/>
  <c r="U36" i="6"/>
  <c r="U35" i="6"/>
  <c r="U34" i="6"/>
  <c r="U33" i="6"/>
  <c r="U32" i="6"/>
  <c r="U31" i="6"/>
  <c r="U30" i="6"/>
  <c r="U29" i="6"/>
  <c r="U28" i="6"/>
  <c r="U27" i="6"/>
  <c r="U26" i="6"/>
  <c r="U25" i="6"/>
  <c r="U362" i="6"/>
  <c r="U359" i="6"/>
  <c r="U356" i="6"/>
  <c r="U232" i="6"/>
  <c r="U223" i="6"/>
  <c r="U113" i="6"/>
  <c r="U89" i="6"/>
  <c r="U602" i="6"/>
  <c r="U601" i="6"/>
  <c r="U598" i="6"/>
  <c r="U595" i="6"/>
  <c r="U594" i="6"/>
  <c r="U592" i="6"/>
  <c r="U590" i="6"/>
  <c r="U587" i="6"/>
  <c r="U586" i="6"/>
  <c r="U585" i="6"/>
  <c r="U584" i="6"/>
  <c r="U582" i="6"/>
  <c r="U578" i="6"/>
  <c r="U576" i="6"/>
  <c r="U573" i="6"/>
  <c r="U572" i="6"/>
  <c r="U570" i="6"/>
  <c r="U569" i="6"/>
  <c r="U568" i="6"/>
  <c r="U563" i="6"/>
  <c r="U558" i="6"/>
  <c r="U553" i="6"/>
  <c r="U543" i="6"/>
  <c r="U535" i="6"/>
  <c r="U534" i="6"/>
  <c r="U533" i="6"/>
  <c r="U532" i="6"/>
  <c r="U531" i="6"/>
  <c r="U530" i="6"/>
  <c r="U529" i="6"/>
  <c r="U528" i="6"/>
  <c r="U527" i="6"/>
  <c r="U526" i="6"/>
  <c r="U525" i="6"/>
  <c r="U524" i="6"/>
  <c r="U519" i="6"/>
  <c r="U512" i="6"/>
  <c r="U508" i="6"/>
  <c r="U501" i="6"/>
  <c r="U500" i="6"/>
  <c r="U497" i="6"/>
  <c r="U496" i="6"/>
  <c r="U495" i="6"/>
  <c r="U490" i="6"/>
  <c r="U484" i="6"/>
  <c r="U442" i="6"/>
  <c r="U430" i="6"/>
  <c r="U423" i="6"/>
  <c r="U421" i="6"/>
  <c r="U419" i="6"/>
  <c r="U414" i="6"/>
  <c r="U412" i="6"/>
  <c r="U407" i="6"/>
  <c r="U406" i="6"/>
  <c r="U403" i="6"/>
  <c r="U398" i="6"/>
  <c r="U396" i="6"/>
  <c r="U391" i="6"/>
  <c r="U387" i="6"/>
  <c r="U385" i="6"/>
  <c r="U230" i="6"/>
  <c r="U227" i="6"/>
  <c r="U225" i="6"/>
  <c r="U222" i="6"/>
  <c r="U110" i="6"/>
  <c r="U103" i="6"/>
  <c r="U621" i="6"/>
  <c r="U620" i="6"/>
  <c r="U619" i="6"/>
  <c r="U618" i="6"/>
  <c r="U617" i="6"/>
  <c r="U616" i="6"/>
  <c r="U615" i="6"/>
  <c r="U614" i="6"/>
  <c r="U613" i="6"/>
  <c r="U612" i="6"/>
  <c r="U611" i="6"/>
  <c r="U610" i="6"/>
  <c r="U609" i="6"/>
  <c r="U608" i="6"/>
  <c r="U607" i="6"/>
  <c r="U606" i="6"/>
  <c r="U605" i="6"/>
  <c r="U604" i="6"/>
  <c r="U603" i="6"/>
  <c r="U600" i="6"/>
  <c r="U599" i="6"/>
  <c r="U597" i="6"/>
  <c r="U596" i="6"/>
  <c r="U593" i="6"/>
  <c r="U591" i="6"/>
  <c r="U589" i="6"/>
  <c r="U588" i="6"/>
  <c r="U583" i="6"/>
  <c r="U581" i="6"/>
  <c r="U579" i="6"/>
  <c r="U574" i="6"/>
  <c r="U571" i="6"/>
  <c r="U562" i="6"/>
  <c r="U561" i="6"/>
  <c r="U560" i="6"/>
  <c r="U559" i="6"/>
  <c r="U556" i="6"/>
  <c r="U555" i="6"/>
  <c r="U554" i="6"/>
  <c r="U542" i="6"/>
  <c r="U541" i="6"/>
  <c r="U521" i="6"/>
  <c r="U518" i="6"/>
  <c r="U517" i="6"/>
  <c r="U516" i="6"/>
  <c r="U515" i="6"/>
  <c r="U511" i="6"/>
  <c r="U510" i="6"/>
  <c r="U509" i="6"/>
  <c r="U505" i="6"/>
  <c r="U504" i="6"/>
  <c r="U503" i="6"/>
  <c r="U502" i="6"/>
  <c r="U443" i="6"/>
  <c r="U441" i="6"/>
  <c r="U437" i="6"/>
  <c r="U427" i="6"/>
  <c r="U425" i="6"/>
  <c r="U424" i="6"/>
  <c r="U418" i="6"/>
  <c r="U415" i="6"/>
  <c r="U413" i="6"/>
  <c r="U411" i="6"/>
  <c r="U395" i="6"/>
  <c r="U394" i="6"/>
  <c r="U393" i="6"/>
  <c r="U389" i="6"/>
  <c r="U383" i="6"/>
  <c r="U380" i="6"/>
  <c r="U366" i="6"/>
  <c r="U235" i="6"/>
  <c r="U107" i="6"/>
  <c r="U105" i="6"/>
  <c r="U97" i="6"/>
  <c r="U88" i="6"/>
  <c r="U83" i="6"/>
  <c r="U80" i="6"/>
  <c r="U78" i="6"/>
  <c r="U577" i="6"/>
  <c r="U575" i="6"/>
  <c r="U567" i="6"/>
  <c r="U566" i="6"/>
  <c r="U565" i="6"/>
  <c r="U564" i="6"/>
  <c r="U557" i="6"/>
  <c r="U552" i="6"/>
  <c r="U551" i="6"/>
  <c r="U550" i="6"/>
  <c r="U549" i="6"/>
  <c r="U548" i="6"/>
  <c r="U547" i="6"/>
  <c r="U546" i="6"/>
  <c r="U545" i="6"/>
  <c r="U544" i="6"/>
  <c r="U540" i="6"/>
  <c r="U539" i="6"/>
  <c r="U538" i="6"/>
  <c r="U537" i="6"/>
  <c r="U536" i="6"/>
  <c r="U523" i="6"/>
  <c r="U522" i="6"/>
  <c r="U520" i="6"/>
  <c r="U514" i="6"/>
  <c r="U513" i="6"/>
  <c r="U507" i="6"/>
  <c r="U506" i="6"/>
  <c r="U499" i="6"/>
  <c r="U498" i="6"/>
  <c r="U494" i="6"/>
  <c r="U492" i="6"/>
  <c r="U491" i="6"/>
  <c r="U489" i="6"/>
  <c r="U485" i="6"/>
  <c r="U444" i="6"/>
  <c r="U439" i="6"/>
  <c r="U438" i="6"/>
  <c r="U436" i="6"/>
  <c r="U435" i="6"/>
  <c r="U433" i="6"/>
  <c r="U431" i="6"/>
  <c r="U426" i="6"/>
  <c r="U422" i="6"/>
  <c r="U420" i="6"/>
  <c r="U416" i="6"/>
  <c r="U410" i="6"/>
  <c r="U408" i="6"/>
  <c r="U397" i="6"/>
  <c r="U388" i="6"/>
  <c r="U384" i="6"/>
  <c r="U382" i="6"/>
  <c r="U377" i="6"/>
  <c r="U375" i="6"/>
  <c r="U371" i="6"/>
  <c r="U364" i="6"/>
  <c r="U361" i="6"/>
  <c r="U236" i="6"/>
  <c r="U226" i="6"/>
  <c r="U104" i="6"/>
  <c r="U102" i="6"/>
  <c r="U98" i="6"/>
  <c r="P32" i="2"/>
  <c r="N33" i="2"/>
  <c r="N31" i="2"/>
  <c r="P30" i="2"/>
  <c r="N25" i="2"/>
  <c r="N29" i="2" l="1"/>
  <c r="N34" i="2" s="1"/>
  <c r="P25" i="2"/>
  <c r="Q32" i="2"/>
  <c r="Q33" i="2" s="1"/>
  <c r="P33" i="2"/>
  <c r="Q30" i="2"/>
  <c r="Q31" i="2" s="1"/>
  <c r="P31" i="2"/>
  <c r="Q24" i="2"/>
  <c r="Q25" i="2" l="1"/>
  <c r="Q29" i="2" s="1"/>
  <c r="Q34" i="2" s="1"/>
  <c r="P29" i="2"/>
  <c r="P34"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 Do Thi Thu</author>
  </authors>
  <commentList>
    <comment ref="O28" authorId="0" shapeId="0" xr:uid="{2AA44F31-1F48-46CA-A04E-DC10F0C69FB4}">
      <text>
        <r>
          <rPr>
            <b/>
            <sz val="9"/>
            <color indexed="81"/>
            <rFont val="Tahoma"/>
            <family val="2"/>
          </rPr>
          <t>Ha Do Thi Thu:</t>
        </r>
        <r>
          <rPr>
            <sz val="9"/>
            <color indexed="81"/>
            <rFont val="Tahoma"/>
            <family val="2"/>
          </rPr>
          <t xml:space="preserve">
đây là phí làm chứng từ cho việc khai báo xuất khẩu những lô hàng xuất khẩu từ khu vực FTZ (Free Trade Zone) hoặc PEZA (Philippines Economic Zone Authority) . Mức phí là 320 PHP </t>
        </r>
      </text>
    </comment>
    <comment ref="O30" authorId="0" shapeId="0" xr:uid="{922C7008-8A2B-44E5-927F-DCB76495F37E}">
      <text>
        <r>
          <rPr>
            <b/>
            <sz val="9"/>
            <color indexed="81"/>
            <rFont val="Tahoma"/>
            <family val="2"/>
          </rPr>
          <t>Ha Do Thi Thu:</t>
        </r>
        <r>
          <rPr>
            <sz val="9"/>
            <color indexed="81"/>
            <rFont val="Tahoma"/>
            <family val="2"/>
          </rPr>
          <t xml:space="preserve">
đây là phí làm chứng từ cho việc khai báo xuất khẩu những lô hàng xuất khẩu từ khu vực FTZ (Free Trade Zone) hoặc PEZA (Philippines Economic Zone Authority) . Mức phí là 320 PHP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S22" authorId="0" shapeId="0" xr:uid="{B50C2AAE-BD54-407F-9D46-8B5D375AE491}">
      <text>
        <r>
          <rPr>
            <b/>
            <sz val="9"/>
            <color indexed="81"/>
            <rFont val="Tahoma"/>
            <family val="2"/>
          </rPr>
          <t>USER:</t>
        </r>
        <r>
          <rPr>
            <sz val="9"/>
            <color indexed="81"/>
            <rFont val="Tahoma"/>
            <family val="2"/>
          </rPr>
          <t xml:space="preserve">
HD số 44510
</t>
        </r>
      </text>
    </comment>
    <comment ref="S23" authorId="0" shapeId="0" xr:uid="{7E2638DB-6F9E-461E-8A2E-6340893E5334}">
      <text>
        <r>
          <rPr>
            <b/>
            <sz val="9"/>
            <color indexed="81"/>
            <rFont val="Tahoma"/>
            <family val="2"/>
          </rPr>
          <t>USER:</t>
        </r>
        <r>
          <rPr>
            <sz val="9"/>
            <color indexed="81"/>
            <rFont val="Tahoma"/>
            <family val="2"/>
          </rPr>
          <t xml:space="preserve">
HĐ số 17166
HD số 17272
</t>
        </r>
      </text>
    </comment>
    <comment ref="S24" authorId="0" shapeId="0" xr:uid="{531EF93F-6457-49A4-9F1B-5A6FD2C1AB09}">
      <text>
        <r>
          <rPr>
            <b/>
            <sz val="9"/>
            <color indexed="81"/>
            <rFont val="Tahoma"/>
            <family val="2"/>
          </rPr>
          <t>USER:</t>
        </r>
        <r>
          <rPr>
            <sz val="9"/>
            <color indexed="81"/>
            <rFont val="Tahoma"/>
            <family val="2"/>
          </rPr>
          <t xml:space="preserve">
HD 03453
HD 0825639
</t>
        </r>
      </text>
    </comment>
    <comment ref="S25" authorId="0" shapeId="0" xr:uid="{36179323-4EB3-49CD-A99B-F8C195C8838E}">
      <text>
        <r>
          <rPr>
            <b/>
            <sz val="9"/>
            <color indexed="81"/>
            <rFont val="Tahoma"/>
            <family val="2"/>
          </rPr>
          <t>USER:</t>
        </r>
        <r>
          <rPr>
            <sz val="9"/>
            <color indexed="81"/>
            <rFont val="Tahoma"/>
            <family val="2"/>
          </rPr>
          <t xml:space="preserve">
HD 52919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64E636-AAF7-430E-B2C9-5C0A4D4C2AB1}" keepAlive="1" name="Query - ExportBridge_INV" description="Connection to the 'ExportBridge_INV' query in the workbook." type="5" refreshedVersion="8" background="1" saveData="1">
    <dbPr connection="Provider=Microsoft.Mashup.OleDb.1;Data Source=$Workbook$;Location=ExportBridge_INV;Extended Properties=&quot;&quot;" command="SELECT * FROM [ExportBridge_INV]"/>
  </connection>
  <connection id="2" xr16:uid="{D197FD02-AC45-4F30-BC63-90C4F31177E1}" keepAlive="1" name="Query - ExportMgmt" description="Connection to the 'ExportMgmt' query in the workbook." type="5" refreshedVersion="0" background="1">
    <dbPr connection="Provider=Microsoft.Mashup.OleDb.1;Data Source=$Workbook$;Location=ExportMgmt;Extended Properties=&quot;&quot;" command="SELECT * FROM [ExportMgmt]"/>
  </connection>
  <connection id="3" xr16:uid="{E1597EEA-A42C-4B93-B009-16B26D07CC6C}" keepAlive="1" name="Query - fact_CostLines" description="Connection to the 'fact_CostLines' query in the workbook." type="5" refreshedVersion="0" background="1">
    <dbPr connection="Provider=Microsoft.Mashup.OleDb.1;Data Source=$Workbook$;Location=fact_CostLines;Extended Properties=&quot;&quot;" command="SELECT * FROM [fact_CostLines]"/>
  </connection>
  <connection id="4" xr16:uid="{5B5628A5-23B5-499E-B4EA-8F7D5DF5FE89}" keepAlive="1" name="Query - fact_CostLines1" description="Connection to the 'fact_CostLines' query in the workbook." type="5" refreshedVersion="8" background="1" saveData="1">
    <dbPr connection="Provider=Microsoft.Mashup.OleDb.1;Data Source=$Workbook$;Location=fact_CostLines;Extended Properties=&quot;&quot;" command="SELECT * FROM [fact_CostLines]"/>
  </connection>
  <connection id="5" xr16:uid="{196F631E-A86C-4642-854C-05EBD71E3E1E}" keepAlive="1" name="Query - LoaiHang_byBL" description="Connection to the 'LoaiHang_byBL' query in the workbook." type="5" refreshedVersion="0" background="1">
    <dbPr connection="Provider=Microsoft.Mashup.OleDb.1;Data Source=$Workbook$;Location=LoaiHang_byBL;Extended Properties=&quot;&quot;" command="SELECT * FROM [LoaiHang_byBL]"/>
  </connection>
  <connection id="6" xr16:uid="{17A455D3-88D3-4E1F-B9DD-C7B985CA9774}" keepAlive="1" name="Query - LoaiHang_byCDS" description="Connection to the 'LoaiHang_byCDS' query in the workbook." type="5" refreshedVersion="0" background="1">
    <dbPr connection="Provider=Microsoft.Mashup.OleDb.1;Data Source=$Workbook$;Location=LoaiHang_byCDS;Extended Properties=&quot;&quot;" command="SELECT * FROM [LoaiHang_byCDS]"/>
  </connection>
  <connection id="7" xr16:uid="{DF81D13A-8083-4426-A7E6-6D1F517DDA05}" keepAlive="1" name="Query - Map_Cost" description="Connection to the 'Map_Cost' query in the workbook." type="5" refreshedVersion="0" background="1">
    <dbPr connection="Provider=Microsoft.Mashup.OleDb.1;Data Source=$Workbook$;Location=Map_Cost;Extended Properties=&quot;&quot;" command="SELECT * FROM [Map_Cost]"/>
  </connection>
  <connection id="8" xr16:uid="{A2DAF023-1686-40F3-8CBC-492F2FD4AEC2}" keepAlive="1" name="Query - Map_ExchangeRate" description="Connection to the 'Map_ExchangeRate' query in the workbook." type="5" refreshedVersion="0" background="1">
    <dbPr connection="Provider=Microsoft.Mashup.OleDb.1;Data Source=$Workbook$;Location=Map_ExchangeRate;Extended Properties=&quot;&quot;" command="SELECT * FROM [Map_ExchangeRate]"/>
  </connection>
  <connection id="9" xr16:uid="{B6D90502-228A-4764-A710-FEB4972B36D1}" keepAlive="1" name="Query - Map_LoaiHinh" description="Connection to the 'Map_LoaiHinh' query in the workbook." type="5" refreshedVersion="0" background="1">
    <dbPr connection="Provider=Microsoft.Mashup.OleDb.1;Data Source=$Workbook$;Location=Map_LoaiHinh;Extended Properties=&quot;&quot;" command="SELECT * FROM [Map_LoaiHinh]"/>
  </connection>
  <connection id="10" xr16:uid="{8D85279E-5BF2-48EE-9381-5B90A7E6E4F7}" keepAlive="1" name="Query - OverheadRaw" description="Connection to the 'OverheadRaw' query in the workbook." type="5" refreshedVersion="0" background="1">
    <dbPr connection="Provider=Microsoft.Mashup.OleDb.1;Data Source=$Workbook$;Location=OverheadRaw;Extended Properties=&quot;&quot;" command="SELECT * FROM [OverheadRaw]"/>
  </connection>
  <connection id="11" xr16:uid="{E319502E-015D-46F8-98F2-16C010BBAFE8}" keepAlive="1" name="Query - QC_Errors" description="Connection to the 'QC_Errors' query in the workbook." type="5" refreshedVersion="8" background="1" saveData="1">
    <dbPr connection="Provider=Microsoft.Mashup.OleDb.1;Data Source=$Workbook$;Location=QC_Errors;Extended Properties=&quot;&quot;" command="SELECT * FROM [QC_Errors]"/>
  </connection>
  <connection id="12" xr16:uid="{7DC525E6-7AC9-4440-86F2-B5BC95E36E4F}" keepAlive="1" name="Query - Route_byBL" description="Connection to the 'Route_byBL' query in the workbook." type="5" refreshedVersion="0" background="1">
    <dbPr connection="Provider=Microsoft.Mashup.OleDb.1;Data Source=$Workbook$;Location=Route_byBL;Extended Properties=&quot;&quot;" command="SELECT * FROM [Route_byBL]"/>
  </connection>
  <connection id="13" xr16:uid="{8F754AFF-1B12-429D-BF56-EC795753AD54}" keepAlive="1" name="Query - Route_byCDS" description="Connection to the 'Route_byCDS' query in the workbook." type="5" refreshedVersion="8" background="1" saveData="1">
    <dbPr connection="Provider=Microsoft.Mashup.OleDb.1;Data Source=$Workbook$;Location=Route_byCDS;Extended Properties=&quot;&quot;" command="SELECT * FROM [Route_byCDS]"/>
  </connection>
  <connection id="14" xr16:uid="{2B710004-04E6-4AD0-8FE8-71F49B39FCD7}" keepAlive="1" name="Query - Route_Export" description="Connection to the 'Route_Export' query in the workbook." type="5" refreshedVersion="0" background="1">
    <dbPr connection="Provider=Microsoft.Mashup.OleDb.1;Data Source=$Workbook$;Location=Route_Export;Extended Properties=&quot;&quot;" command="SELECT * FROM [Route_Export]"/>
  </connection>
  <connection id="15" xr16:uid="{7A12DEB4-7CE5-4DB5-B12B-EF665C5768B5}" keepAlive="1" name="Query - stg_DHL" description="Connection to the 'stg_DHL' query in the workbook." type="5" refreshedVersion="8" background="1" saveData="1">
    <dbPr connection="Provider=Microsoft.Mashup.OleDb.1;Data Source=$Workbook$;Location=stg_DHL;Extended Properties=&quot;&quot;" command="SELECT * FROM [stg_DHL]"/>
  </connection>
  <connection id="16" xr16:uid="{6FCD360E-E79D-4747-827E-8CEFAAD11494}" keepAlive="1" name="Query - stg_Dolphin" description="Connection to the 'stg_Dolphin' query in the workbook." type="5" refreshedVersion="8" background="1" saveData="1">
    <dbPr connection="Provider=Microsoft.Mashup.OleDb.1;Data Source=$Workbook$;Location=stg_Dolphin;Extended Properties=&quot;&quot;" command="SELECT * FROM [stg_Dolphin]"/>
  </connection>
  <connection id="17" xr16:uid="{57703C45-AAF0-4E96-AEFB-CC180CF9E8BA}" keepAlive="1" name="Query - Stg_EI" description="Connection to the 'Stg_EI' query in the workbook." type="5" refreshedVersion="0" background="1">
    <dbPr connection="Provider=Microsoft.Mashup.OleDb.1;Data Source=$Workbook$;Location=Stg_EI;Extended Properties=&quot;&quot;" command="SELECT * FROM [Stg_EI]"/>
  </connection>
  <connection id="18" xr16:uid="{6A5F2BE1-439F-4D7B-8BFB-17D26CDFE6C5}" keepAlive="1" name="Query - stg_FedExExp" description="Connection to the 'stg_FedExExp' query in the workbook." type="5" refreshedVersion="8" background="1" saveData="1">
    <dbPr connection="Provider=Microsoft.Mashup.OleDb.1;Data Source=$Workbook$;Location=stg_FedExExp;Extended Properties=&quot;&quot;" command="SELECT * FROM [stg_FedExExp]"/>
  </connection>
  <connection id="19" xr16:uid="{4458642D-4069-4D2C-ADBE-61E9D631DF81}" keepAlive="1" name="Query - stg_FedExImp" description="Connection to the 'stg_FedExImp' query in the workbook." type="5" refreshedVersion="8" background="1" saveData="1">
    <dbPr connection="Provider=Microsoft.Mashup.OleDb.1;Data Source=$Workbook$;Location=stg_FedExImp;Extended Properties=&quot;&quot;" command="SELECT * FROM [stg_FedExImp]"/>
  </connection>
  <connection id="20" xr16:uid="{A913C027-E436-4BDE-BDB6-B39A5CFE0088}" keepAlive="1" name="Query - stg_Overhead" description="Connection to the 'stg_Overhead' query in the workbook." type="5" refreshedVersion="0" background="1">
    <dbPr connection="Provider=Microsoft.Mashup.OleDb.1;Data Source=$Workbook$;Location=stg_Overhead;Extended Properties=&quot;&quot;" command="SELECT * FROM [stg_Overhead]"/>
  </connection>
  <connection id="21" xr16:uid="{02C2BCBD-354E-4E09-B03E-FA1EFC0B0594}" keepAlive="1" name="Query - stg_VVMV" description="Connection to the 'stg_VVMV' query in the workbook." type="5" refreshedVersion="8" background="1" saveData="1">
    <dbPr connection="Provider=Microsoft.Mashup.OleDb.1;Data Source=$Workbook$;Location=stg_VVMV;Extended Properties=&quot;&quot;" command="SELECT * FROM [stg_VVMV]"/>
  </connection>
  <connection id="22" xr16:uid="{18B14538-3B14-400D-827B-82799577FD7D}" keepAlive="1" name="Query - ThangBaoCao" description="Connection to the 'ThangBaoCao' query in the workbook." type="5" refreshedVersion="0" background="1">
    <dbPr connection="Provider=Microsoft.Mashup.OleDb.1;Data Source=$Workbook$;Location=ThangBaoCao;Extended Properties=&quot;&quot;" command="SELECT * FROM [ThangBaoCao]"/>
  </connection>
  <connection id="23" xr16:uid="{AE3D7FA7-6801-4C81-B7B8-D11D4266ADDA}" keepAlive="1" name="Query - Update_Manual" description="Connection to the 'Update_Manual' query in the workbook." type="5" refreshedVersion="0" background="1">
    <dbPr connection="Provider=Microsoft.Mashup.OleDb.1;Data Source=$Workbook$;Location=Update_Manual;Extended Properties=&quot;&quot;" command="SELECT * FROM [Update_Manual]"/>
  </connection>
</connections>
</file>

<file path=xl/sharedStrings.xml><?xml version="1.0" encoding="utf-8"?>
<sst xmlns="http://schemas.openxmlformats.org/spreadsheetml/2006/main" count="157759" uniqueCount="12346">
  <si>
    <t>HỆ THỐNG BÁO CÁO LOGISTICS COST — FILE KHUNG</t>
  </si>
  <si>
    <t>CÁCH ĐỌC FILE NÀY — 4 NHÓM SHEET (theo số đầu tên):</t>
  </si>
  <si>
    <t xml:space="preserve">   10–15 *_Raw</t>
  </si>
  <si>
    <t>Dán nguyên debit của từng forwarder vào đây (ghi đè tháng cũ)</t>
  </si>
  <si>
    <t xml:space="preserve">   16_ExportMgmt_Raw</t>
  </si>
  <si>
    <t>Dán file Export Management (Invoice ↔ B/L) — để lấy B/L cho VVMV xuất</t>
  </si>
  <si>
    <t xml:space="preserve">   17_CustomsDetail_Raw</t>
  </si>
  <si>
    <t>Dán báo cáo chi tiết tờ khai (đã điền tay cột Dự án cho từng mã hàng)</t>
  </si>
  <si>
    <t xml:space="preserve">   20_Map_Forwarder</t>
  </si>
  <si>
    <t>Mỗi forwarder dùng tiền tệ gì (VND/USD) + ghi chú xử lý</t>
  </si>
  <si>
    <t xml:space="preserve">   21_Map_Column</t>
  </si>
  <si>
    <t>Dịch tên CỘT của mỗi forwarder về tên chuẩn (AWB→B/L…)</t>
  </si>
  <si>
    <t xml:space="preserve">   22_Map_Cost</t>
  </si>
  <si>
    <t>Dịch tên PHÍ về 5 nhóm chuẩn — BẢNG QUAN TRỌNG NHẤT</t>
  </si>
  <si>
    <t xml:space="preserve">   24_List_Project</t>
  </si>
  <si>
    <t>Danh sách dự án hợp lệ (để kiểm tra chính tả Route)</t>
  </si>
  <si>
    <t>NHÓM 3 — MÁY TỰ TẠO (30–60): Power Query sinh ra, bạn KHÔNG gõ tay</t>
  </si>
  <si>
    <t xml:space="preserve">   30_Route_byDeclaration</t>
  </si>
  <si>
    <t>Máy tính: mỗi số tờ khai → 1 Route (dự án chiếm Qty lớn nhất)</t>
  </si>
  <si>
    <t xml:space="preserve">   40_FACT_CostLines</t>
  </si>
  <si>
    <t>KHO DỮ LIỆU GỐC — mỗi dòng = 1 khoản chi phí (dạng DỌC)</t>
  </si>
  <si>
    <t xml:space="preserve">   50_MERGE_SHIPMENT</t>
  </si>
  <si>
    <t>Báo cáo cho sếp — mỗi dòng = 1 lô (dạng NGANG). Máy dựng từ 40</t>
  </si>
  <si>
    <t xml:space="preserve">   60_QC_Errors</t>
  </si>
  <si>
    <t>LƯỚI AN TOÀN — liệt kê tên phí/cột máy gặp mà từ điển chưa có</t>
  </si>
  <si>
    <t xml:space="preserve">   70_Dashboard</t>
  </si>
  <si>
    <t>Biểu đồ + KPI + bộ lọc (đọc từ 40 và 50)</t>
  </si>
  <si>
    <t>DHL — DÁN DEBIT TẠI ĐÂY</t>
  </si>
  <si>
    <t>Dán nguyên bảng debit DHL tháng hiện tại (gồm cả dòng tiêu đề). Máy sẽ tự lọc bỏ các dòng "Total".</t>
  </si>
  <si>
    <t>FEDEX EXPORT — DÁN DEBIT TẠI ĐÂY</t>
  </si>
  <si>
    <t>Dán nguyên debit FedEx Export. Máy sẽ tự bỏ phần đầu trang (địa chỉ, tiêu đề) và tìm dòng cột thật.</t>
  </si>
  <si>
    <t>FEDEX IMPORT — DÁN DEBIT TẠI ĐÂY</t>
  </si>
  <si>
    <t>Dán nguyên debit FedEx Import. Tương tự FedEx Export.</t>
  </si>
  <si>
    <t>EI / EXPEDITORS — DÁN DEBIT TẠI ĐÂY</t>
  </si>
  <si>
    <t>VVMV — DÁN DEBIT TẠI ĐÂY</t>
  </si>
  <si>
    <t>Dán nguyên debit VVMV. Header nhiều dòng — máy sẽ xử lý. Hàng xuất chỉ có Invoice, B/L lấy từ sheet 16.</t>
  </si>
  <si>
    <t>DOLPHIN — DÁN DEBIT TẠI ĐÂY</t>
  </si>
  <si>
    <t>Dán nguyên debit Dolphin. Có dòng overhead (lệ phí hải quan) — sẽ đánh dấu là chi phí chung.</t>
  </si>
  <si>
    <t>EXPORT MANAGEMENT — DÁN TẠI ĐÂY</t>
  </si>
  <si>
    <t>Dán bảng Invoice ↔ B/L. Chỉ dùng để lấy B/L cho VVMV hàng xuất. Mỗi Invoice = 1 B/L.</t>
  </si>
  <si>
    <t>BÁO CÁO CHI TIẾT TỜ KHAI — DÁN TẠI ĐÂY</t>
  </si>
  <si>
    <t>Dán báo cáo chi tiết tờ khai. BẠN ĐIỀN TAY cột Dự án cho từng dòng mã hàng. Cần có: Số tờ khai, Mã hàng, Qty, Trị giá NT, Dự án.</t>
  </si>
  <si>
    <t>TỪ ĐIỂN FORWARDER</t>
  </si>
  <si>
    <t>Tiền tệ + ghi chú xử lý mỗi forwarder. Ô vàng = rà soát.</t>
  </si>
  <si>
    <t>Forwarder</t>
  </si>
  <si>
    <t>Currency</t>
  </si>
  <si>
    <t>Notes</t>
  </si>
  <si>
    <t>DHL</t>
  </si>
  <si>
    <t>VND</t>
  </si>
  <si>
    <t>Courier. Header ở dòng 1. Có dòng "...Total" và "Grand Total" cần lọc.</t>
  </si>
  <si>
    <t>FedEx Export</t>
  </si>
  <si>
    <t>Courier. Có ~15 dòng đầu trang (địa chỉ). Cột thật ở dòng "VAT INVOICE NO.".</t>
  </si>
  <si>
    <t>FedEx Import</t>
  </si>
  <si>
    <t>Courier. Tương tự FedEx Export.</t>
  </si>
  <si>
    <t>EI</t>
  </si>
  <si>
    <t>USD</t>
  </si>
  <si>
    <t>Freight forwarder. TIỀN LÀ USD. Header 3 dòng. Ô invoice có thể chứa 2 số.</t>
  </si>
  <si>
    <t>VVMV</t>
  </si>
  <si>
    <t>Header nhiều dòng gộp ô. Có khối "Service charge" và khối "Pay on behalf". Export chỉ có Invoice.</t>
  </si>
  <si>
    <t>Dolphin</t>
  </si>
  <si>
    <t>Header 2 dòng. Có dòng overhead (LỆ PHÍ HẢI QUAN) + sheet phụ.</t>
  </si>
  <si>
    <t>TỪ ĐIỂN TÊN CỘT</t>
  </si>
  <si>
    <t>Dịch tên cột mỗi forwarder → tên chuẩn. Thêm dòng khi có cột mới.</t>
  </si>
  <si>
    <t>Raw Column (tên gốc)</t>
  </si>
  <si>
    <t>Standard Field (tên chuẩn)</t>
  </si>
  <si>
    <t>AWB</t>
  </si>
  <si>
    <t>B/L</t>
  </si>
  <si>
    <t>VAT INVOICE NO.</t>
  </si>
  <si>
    <t>Invoice No</t>
  </si>
  <si>
    <t>SHIPPER</t>
  </si>
  <si>
    <t>Shipper</t>
  </si>
  <si>
    <t>CONSIGNEE</t>
  </si>
  <si>
    <t>Consignee</t>
  </si>
  <si>
    <t>ORIG</t>
  </si>
  <si>
    <t>Origin</t>
  </si>
  <si>
    <t>DEST</t>
  </si>
  <si>
    <t>Destination</t>
  </si>
  <si>
    <t>CW</t>
  </si>
  <si>
    <t>CHRGBL WGHT (KG)</t>
  </si>
  <si>
    <t>MBL/ HBL</t>
  </si>
  <si>
    <t>Expeditors inv</t>
  </si>
  <si>
    <t>type</t>
  </si>
  <si>
    <t>Mode</t>
  </si>
  <si>
    <t>Shipper/Consignee</t>
  </si>
  <si>
    <t>GW</t>
  </si>
  <si>
    <t>(CBM)</t>
  </si>
  <si>
    <t>CBM</t>
  </si>
  <si>
    <t>HBL No.</t>
  </si>
  <si>
    <t>Custom 
No</t>
  </si>
  <si>
    <t>CDS No</t>
  </si>
  <si>
    <t>Destination/ Shipper's country</t>
  </si>
  <si>
    <t>CD Date</t>
  </si>
  <si>
    <t>CDS Date</t>
  </si>
  <si>
    <t>Kgs</t>
  </si>
  <si>
    <t>HBL no</t>
  </si>
  <si>
    <t>Shipper/Cnee</t>
  </si>
  <si>
    <t>Date</t>
  </si>
  <si>
    <t>Cbm</t>
  </si>
  <si>
    <t>TỪ ĐIỂN TÊN PHÍ  ★ QUAN TRỌNG NHẤT ★</t>
  </si>
  <si>
    <t>Gom mọi tên phí về 5 nhóm chuẩn. HÃY RÀ SOÁT cột "Standard Cost" theo nghiệp vụ thật của bạn.</t>
  </si>
  <si>
    <t>Original Cost Name</t>
  </si>
  <si>
    <t>Standard Cost</t>
  </si>
  <si>
    <t>FWD Column</t>
  </si>
  <si>
    <t>Include in Total</t>
  </si>
  <si>
    <t>NET CHARGE</t>
  </si>
  <si>
    <t>Freight</t>
  </si>
  <si>
    <t>Freight FWD</t>
  </si>
  <si>
    <t>REGULAR CHARGE</t>
  </si>
  <si>
    <t>DISCOUNT</t>
  </si>
  <si>
    <t>Giá trị âm (giảm trừ)</t>
  </si>
  <si>
    <t>Over weight charge</t>
  </si>
  <si>
    <t>Other charge</t>
  </si>
  <si>
    <t>VAT (8%)</t>
  </si>
  <si>
    <t>VAT</t>
  </si>
  <si>
    <t>OTHER CHARGE</t>
  </si>
  <si>
    <t>FUEL SURCHARGE</t>
  </si>
  <si>
    <t>VAT (5.26%)</t>
  </si>
  <si>
    <t>AIR FREIGHT</t>
  </si>
  <si>
    <t>AIRPORT TRANSFER FEE</t>
  </si>
  <si>
    <t>PICKUP</t>
  </si>
  <si>
    <t>Origin LCC</t>
  </si>
  <si>
    <t>Origin LCC FWD</t>
  </si>
  <si>
    <t>TC LABEL</t>
  </si>
  <si>
    <t>DOCUMENT</t>
  </si>
  <si>
    <t>HANDLING</t>
  </si>
  <si>
    <t>CARGO SCREENING FEE/RCAR</t>
  </si>
  <si>
    <t>LOCAL</t>
  </si>
  <si>
    <t>Customs</t>
  </si>
  <si>
    <t>Customs FWD</t>
  </si>
  <si>
    <t>Customs fee</t>
  </si>
  <si>
    <t>Trucking fee</t>
  </si>
  <si>
    <t>Trucking</t>
  </si>
  <si>
    <t>Trucking FWD</t>
  </si>
  <si>
    <t>Inspection fee/Handling</t>
  </si>
  <si>
    <t>EXW, OF, LOCAL CHARGE</t>
  </si>
  <si>
    <t>Dest LCC</t>
  </si>
  <si>
    <t>Dest LCC FWD</t>
  </si>
  <si>
    <t>Infrastructure fee, lphq</t>
  </si>
  <si>
    <t>Storage charge, labor</t>
  </si>
  <si>
    <t>Customs Clearance fee</t>
  </si>
  <si>
    <t>Custom Supervisor fee</t>
  </si>
  <si>
    <t>Other fee</t>
  </si>
  <si>
    <t>D/O fee/BILL fee</t>
  </si>
  <si>
    <t>Local Charge</t>
  </si>
  <si>
    <t>TỶ GIÁ USD THEO THÁNG</t>
  </si>
  <si>
    <t>Quy đổi VND→USD. Mỗi tháng thêm 1 dòng. Ô vàng = điền.</t>
  </si>
  <si>
    <t>Month</t>
  </si>
  <si>
    <t>USD_Rate</t>
  </si>
  <si>
    <t>Note</t>
  </si>
  <si>
    <t>2026-05</t>
  </si>
  <si>
    <t>Lấy từ báo cáo tháng 5 (ô Tỷ giá)</t>
  </si>
  <si>
    <t>2026-06</t>
  </si>
  <si>
    <t>← ĐIỀN tỷ giá tháng 6</t>
  </si>
  <si>
    <t>DANH SÁCH DỰ ÁN HỢP LỆ</t>
  </si>
  <si>
    <t>Tên chuẩn của các dự án (Route). Dùng để kiểm tra chính tả. Thêm dòng khi có dự án mới.</t>
  </si>
  <si>
    <t>Project (tên chuẩn)</t>
  </si>
  <si>
    <t>Tên đầy đủ / ghi chú</t>
  </si>
  <si>
    <t>PURE</t>
  </si>
  <si>
    <t>PURE STORAGE</t>
  </si>
  <si>
    <t>OEM</t>
  </si>
  <si>
    <t>EFI</t>
  </si>
  <si>
    <t>Electronics for Imaging</t>
  </si>
  <si>
    <t>AGIGA</t>
  </si>
  <si>
    <t>Lucid</t>
  </si>
  <si>
    <t>AIC</t>
  </si>
  <si>
    <t>FORD</t>
  </si>
  <si>
    <t>Ford</t>
  </si>
  <si>
    <t>ROUTE THEO SỐ TỜ KHAI</t>
  </si>
  <si>
    <t>Máy tính từ sheet 17: mỗi tờ khai → dự án chiếm Qty lớn nhất (hòa → Trị giá NT lớn nhất).</t>
  </si>
  <si>
    <t>⚙ MÁY TỰ TẠO — Power Query sẽ đổ bảng vào đây. ĐỪNG gõ tay.</t>
  </si>
  <si>
    <t>Cấu trúc cột dự kiến:</t>
  </si>
  <si>
    <t>Route</t>
  </si>
  <si>
    <t>KHO DỮ LIỆU GỐC (DỌC) — mỗi dòng = 1 khoản chi phí</t>
  </si>
  <si>
    <t>Trái tim hệ thống. Mọi báo cáo đọc từ đây.</t>
  </si>
  <si>
    <t>Mã lô hàng</t>
  </si>
  <si>
    <t>Import/Export</t>
  </si>
  <si>
    <t>Cost Stage</t>
  </si>
  <si>
    <t>Cost Bucket</t>
  </si>
  <si>
    <t>Amount (gốc)</t>
  </si>
  <si>
    <t>Amount USD</t>
  </si>
  <si>
    <t>Pay on behalf</t>
  </si>
  <si>
    <t>Amount POB USD</t>
  </si>
  <si>
    <t>Is Overhead</t>
  </si>
  <si>
    <t>Overhead Category</t>
  </si>
  <si>
    <t>Qty</t>
  </si>
  <si>
    <t>BÁO CÁO (NGANG) — mỗi dòng = 1 lô</t>
  </si>
  <si>
    <t>Máy dựng từ sheet 40. Đây là bảng Tổng Giám đốc xem.</t>
  </si>
  <si>
    <t>Total</t>
  </si>
  <si>
    <t>LƯỚI AN TOÀN</t>
  </si>
  <si>
    <t>Tên cột/phí máy gặp mà từ điển chưa có; dòng thiếu B/L &amp; tờ khai; tháng thiếu tỷ giá. Trống = OK.</t>
  </si>
  <si>
    <t>DASHBOARD — TỔNG GIÁM ĐỐC</t>
  </si>
  <si>
    <t>Sẽ dựng ở bước cuối bằng PivotTable/PivotChart, đọc từ sheet 40 và 50.</t>
  </si>
  <si>
    <t>Sẽ có: Tổng chi phí USD theo tháng • theo Customer • theo Forwarder • theo Cost Bucket • theo Mode • Cost/KG • Pay-on-behalf • Top shipment.</t>
  </si>
  <si>
    <t>IMPORT PAY ON BEHALF — DÁN TẠI ĐÂY</t>
  </si>
  <si>
    <t>INVOICE NO</t>
  </si>
  <si>
    <t>DATE</t>
  </si>
  <si>
    <t>SHIP DATE</t>
  </si>
  <si>
    <t>Zone</t>
  </si>
  <si>
    <t>CHRGBL
WGHT (KG)</t>
  </si>
  <si>
    <t>FUEL %</t>
  </si>
  <si>
    <t>TOTAL AMOUNT 
(VND)</t>
  </si>
  <si>
    <t>HANIR00185720</t>
  </si>
  <si>
    <t>SUNLORD?ELECTRONICS?TECHNOLOGY?PTE.?LTD</t>
  </si>
  <si>
    <t>UNIGEN VIET NAM HANOI CO., LTD</t>
  </si>
  <si>
    <t>HK</t>
  </si>
  <si>
    <t>VN</t>
  </si>
  <si>
    <t>SINO FAITH TECHNOLOGY DEVELOPMENT L</t>
  </si>
  <si>
    <t>LIPERS ENTERPRISE CO., LTD.</t>
  </si>
  <si>
    <t>TW</t>
  </si>
  <si>
    <t>FUSION ADVANTEC CO., LTD.</t>
  </si>
  <si>
    <t>TH</t>
  </si>
  <si>
    <t>ANALOG DEVICES GEN. TRIAS, INC.</t>
  </si>
  <si>
    <t>UNIGEN CORPORATION</t>
  </si>
  <si>
    <t>PH</t>
  </si>
  <si>
    <t>HANIR00185720 Total</t>
  </si>
  <si>
    <t>HANIR00185719</t>
  </si>
  <si>
    <t>DHL SUPPLY CHAIN MGMT PHILS. INC</t>
  </si>
  <si>
    <t>US</t>
  </si>
  <si>
    <t>G</t>
  </si>
  <si>
    <t>HANIR00185719 Total</t>
  </si>
  <si>
    <t>HANR000273014</t>
  </si>
  <si>
    <t>UNIGEN VIETNAM HANOI CO., LTD</t>
  </si>
  <si>
    <t>SIFO SMART AUTOMATION INC.</t>
  </si>
  <si>
    <t>CN</t>
  </si>
  <si>
    <t>HANR000273014 Total</t>
  </si>
  <si>
    <t>Grand Total</t>
  </si>
  <si>
    <t>Amount</t>
  </si>
  <si>
    <t>EXPORT CEARANCE</t>
  </si>
  <si>
    <t>OUTLAY</t>
  </si>
  <si>
    <t>FSC</t>
  </si>
  <si>
    <t>ISS</t>
  </si>
  <si>
    <t>SERVICE TAX</t>
  </si>
  <si>
    <t>CAR PARKING</t>
  </si>
  <si>
    <t>IMPORT CHARGE, DELIVERY, HEAVY LIFT</t>
  </si>
  <si>
    <t>SUPERVISION</t>
  </si>
  <si>
    <t>THC</t>
  </si>
  <si>
    <t>PHÍ CHỨNG TỪ</t>
  </si>
  <si>
    <t>PHÍ LÀM HÀNG</t>
  </si>
  <si>
    <t>POB</t>
  </si>
  <si>
    <t>Tháng báo cáo:</t>
  </si>
  <si>
    <t>ORIGIN</t>
  </si>
  <si>
    <t>DESTINATION</t>
  </si>
  <si>
    <t>GHI CHÚ BẢO TRÌ — stg_DHL</t>
  </si>
  <si>
    <r>
      <t>Quy trình tháng:</t>
    </r>
    <r>
      <rPr>
        <sz val="11"/>
        <color theme="1"/>
        <rFont val="Calibri"/>
        <family val="2"/>
        <scheme val="minor"/>
      </rPr>
      <t xml:space="preserve"> dán debit DHL vào A5 (ghi đè) → Refresh All. Không sửa gì trong query.</t>
    </r>
  </si>
  <si>
    <r>
      <t>Nếu DHL có TÊN PHÍ mới</t>
    </r>
    <r>
      <rPr>
        <sz val="11"/>
        <color theme="1"/>
        <rFont val="Calibri"/>
        <family val="2"/>
        <scheme val="minor"/>
      </rPr>
      <t xml:space="preserve"> (ví dụ "Security Charge"): máy tự cuốn nó vào cột Original Cost Name. Chỉ cần thêm 1 dòng vào </t>
    </r>
    <r>
      <rPr>
        <sz val="10"/>
        <color theme="1"/>
        <rFont val="Arial Unicode MS"/>
      </rPr>
      <t>22_Map_Cost</t>
    </r>
    <r>
      <rPr>
        <sz val="11"/>
        <color theme="1"/>
        <rFont val="Calibri"/>
        <family val="2"/>
        <scheme val="minor"/>
      </rPr>
      <t xml:space="preserve">: </t>
    </r>
    <r>
      <rPr>
        <sz val="10"/>
        <color theme="1"/>
        <rFont val="Arial Unicode MS"/>
      </rPr>
      <t>DHL | [tên phí] | [nhóm chuẩn] | [FWD]</t>
    </r>
    <r>
      <rPr>
        <sz val="11"/>
        <color theme="1"/>
        <rFont val="Calibri"/>
        <family val="2"/>
        <scheme val="minor"/>
      </rPr>
      <t xml:space="preserve">. Rồi Refresh. Kiểm </t>
    </r>
    <r>
      <rPr>
        <sz val="10"/>
        <color theme="1"/>
        <rFont val="Arial Unicode MS"/>
      </rPr>
      <t>60_QC_Errors</t>
    </r>
    <r>
      <rPr>
        <sz val="11"/>
        <color theme="1"/>
        <rFont val="Calibri"/>
        <family val="2"/>
        <scheme val="minor"/>
      </rPr>
      <t xml:space="preserve"> — nếu tên phí nào chưa map sẽ hiện ở đó (cột Standard Cost trống).</t>
    </r>
  </si>
  <si>
    <r>
      <t>Nếu DHL đổi mẫu / thêm CỘT không phải chi phí</t>
    </r>
    <r>
      <rPr>
        <sz val="11"/>
        <color theme="1"/>
        <rFont val="Calibri"/>
        <family val="2"/>
        <scheme val="minor"/>
      </rPr>
      <t xml:space="preserve"> (ví dụ cột "Remark"): cột đó sẽ bị lật dọc nhầm vào chi phí. Dấu hiệu: QC hiện tên cột lạ. Sửa: mở stg_DHL → bước </t>
    </r>
    <r>
      <rPr>
        <b/>
        <sz val="11"/>
        <color theme="1"/>
        <rFont val="Calibri"/>
        <family val="2"/>
        <scheme val="minor"/>
      </rPr>
      <t>Unpivoted Columns</t>
    </r>
    <r>
      <rPr>
        <sz val="11"/>
        <color theme="1"/>
        <rFont val="Calibri"/>
        <family val="2"/>
        <scheme val="minor"/>
      </rPr>
      <t xml:space="preserve"> (bấm ⚙) → thêm cột đó vào danh sách cột GIỮ LẠI (không lật).</t>
    </r>
  </si>
  <si>
    <r>
      <t>Quan trọng:</t>
    </r>
    <r>
      <rPr>
        <sz val="11"/>
        <color theme="1"/>
        <rFont val="Calibri"/>
        <family val="2"/>
        <scheme val="minor"/>
      </rPr>
      <t xml:space="preserve"> merge với Map_Cost phải khớp </t>
    </r>
    <r>
      <rPr>
        <b/>
        <sz val="11"/>
        <color theme="1"/>
        <rFont val="Calibri"/>
        <family val="2"/>
        <scheme val="minor"/>
      </rPr>
      <t>2 cột: Forwarder + Original Cost Name</t>
    </r>
    <r>
      <rPr>
        <sz val="11"/>
        <color theme="1"/>
        <rFont val="Calibri"/>
        <family val="2"/>
        <scheme val="minor"/>
      </rPr>
      <t xml:space="preserve"> (nếu chỉ khớp tên phí sẽ bị nhân dòng).</t>
    </r>
  </si>
  <si>
    <t>DEBIT NOTE NO.</t>
  </si>
  <si>
    <t>DEBIT NOTE DATE</t>
  </si>
  <si>
    <t>SERV</t>
  </si>
  <si>
    <t>1K26TFA-00029775</t>
  </si>
  <si>
    <t>AGIGA TECH (CHENGDU) LLC</t>
  </si>
  <si>
    <t>2P</t>
  </si>
  <si>
    <t>PURE STORAGE, INC.</t>
  </si>
  <si>
    <t>IE</t>
  </si>
  <si>
    <t>COMPEQ MANUFACTURING (HUIZHOU)</t>
  </si>
  <si>
    <t>INGRASYS TECHNOLOGY INC.</t>
  </si>
  <si>
    <t>872009826743</t>
  </si>
  <si>
    <t>872266860800</t>
  </si>
  <si>
    <t>872329335608</t>
  </si>
  <si>
    <t>872639262181</t>
  </si>
  <si>
    <t>872758765274</t>
  </si>
  <si>
    <t>872885278038</t>
  </si>
  <si>
    <t>873056855970</t>
  </si>
  <si>
    <t>STT</t>
  </si>
  <si>
    <t>1K26TFA-00029774</t>
  </si>
  <si>
    <t>MICROCHIP TECHNOLOGY OPS PHIL CORP</t>
  </si>
  <si>
    <t>UNIGEN VIETNAM HANOI CO LTD</t>
  </si>
  <si>
    <t>CYMMETRIK SHENZHEN PRINTING CO. LTD</t>
  </si>
  <si>
    <t>UNIGEN VIETNAM HANOI CO  LTD</t>
  </si>
  <si>
    <t>1K26TFA-00029784</t>
  </si>
  <si>
    <t>SINO FAITH TECHNOLOGY DVPT LTD</t>
  </si>
  <si>
    <t>UNIGEN VIETNAM HANOI CO.LTD</t>
  </si>
  <si>
    <t>WT MICROELECTRONICS (S) PTE LTD</t>
  </si>
  <si>
    <t>UNIGEN VIETNAM HANOI CO.,LTD</t>
  </si>
  <si>
    <t>SG</t>
  </si>
  <si>
    <t>UNIGEN SHENZHEN</t>
  </si>
  <si>
    <t>UNIGEN VIET NAM HA NOI CO.LTD</t>
  </si>
  <si>
    <t>MICROCHIP TECHNOLOGY (THAILAND).</t>
  </si>
  <si>
    <t>TONG LAY DOO INDUSTRIAL CO LTD.</t>
  </si>
  <si>
    <t>UNIGEN VIETNAM HANOI CO., LTD.</t>
  </si>
  <si>
    <t>HEILIND ASIA PACIFIC (SG) PTE LTD</t>
  </si>
  <si>
    <t>ELEMENT14 PTE LTD</t>
  </si>
  <si>
    <t>VITALSYSTEM TECHNOLOGY PTE LTD</t>
  </si>
  <si>
    <t>UNIGEN VIETNAM HANOI</t>
  </si>
  <si>
    <t>SUNLORD ELECTRONICS TECHNOLOGY PTE</t>
  </si>
  <si>
    <t>WPG SOUTH ASIA PTE. LTD</t>
  </si>
  <si>
    <t>COILCRAFT SINGAPORE PTE LTD</t>
  </si>
  <si>
    <t>ANALOG DEVICES (THAILAND) CO.,LTD</t>
  </si>
  <si>
    <t>TTI ELECTRONICS ASIA PTE LTD</t>
  </si>
  <si>
    <t>MICRON SEMICONDUCTOR CO.LTD</t>
  </si>
  <si>
    <t>UNIGEN VIETNAM HANOI, CO., LTD</t>
  </si>
  <si>
    <t>EMI STOP CORP.</t>
  </si>
  <si>
    <t>UNIGEN VIETNAM HANOI CO.LTD,</t>
  </si>
  <si>
    <t>TTI ELECTRONICS ASIA PTE LTD-TTI HK</t>
  </si>
  <si>
    <t>SILICON MOTION INC</t>
  </si>
  <si>
    <t>ARROW COMPONENTS (M) SDN BHD</t>
  </si>
  <si>
    <t>UNIGEN HANOI</t>
  </si>
  <si>
    <t>MY</t>
  </si>
  <si>
    <t>TECHFORD INTERNATIONAL LIMITED</t>
  </si>
  <si>
    <t>DONGGUANG COFAN ELECTRONIC TECHNOLO</t>
  </si>
  <si>
    <t>KEL CORPORATION  TAMA CENTER</t>
  </si>
  <si>
    <t>JP</t>
  </si>
  <si>
    <t>AIC INC</t>
  </si>
  <si>
    <t>BRAIN POWER</t>
  </si>
  <si>
    <t>STEADFAST INDUSTRIAL PTE LTD</t>
  </si>
  <si>
    <t>ARROW ELECTRONICS ASIA (S) PTE LTD</t>
  </si>
  <si>
    <t>TEXAS INSTRUMENTS ASIA LIMITED</t>
  </si>
  <si>
    <t>HEILIND ASIA PACIFIC</t>
  </si>
  <si>
    <t>UNIGEN HK LTD</t>
  </si>
  <si>
    <t>IP</t>
  </si>
  <si>
    <t>AMA INTERNATIONAL FREIGHT LTD</t>
  </si>
  <si>
    <t>UNIGEN TECHNOLOGY SDN BHD</t>
  </si>
  <si>
    <t>UNIGEN VIETNAM HA NOI CO.LTD.</t>
  </si>
  <si>
    <t>TEXAS INSTRUMENTS SOUTHEAST ASIA PT</t>
  </si>
  <si>
    <t>ARC ELECTRO INDUSTRY CORP</t>
  </si>
  <si>
    <t>KINGSTON TECHNOLOGY FAR EAST CORP.</t>
  </si>
  <si>
    <t>TEXAS INSTRUMENTS S.E.A. PTELTD</t>
  </si>
  <si>
    <t>UNIGEN VIETNAM HANOI CO, LTD</t>
  </si>
  <si>
    <t>PENCOM LTD</t>
  </si>
  <si>
    <t>UNIGEN VIET NAM HA NOI CO.LTD,</t>
  </si>
  <si>
    <t>SHIRLEY LIU</t>
  </si>
  <si>
    <t>ACE TECHNOLOGY (TAIWAN) CO., LTD.</t>
  </si>
  <si>
    <t>UNIGEN VIET NAM HA NOI CO.LTD.</t>
  </si>
  <si>
    <t>UNIGEN (HK) LTD</t>
  </si>
  <si>
    <t>QUALCOMM CDMA TECHNOLOGIES ASIA-PAC</t>
  </si>
  <si>
    <t>UNIGEN VIETNAM HANOI CO. LTD</t>
  </si>
  <si>
    <t>AVNET ASIA PTE LTD</t>
  </si>
  <si>
    <t>ISU PETASYS HUNAN</t>
  </si>
  <si>
    <t>UNIGEN VIETNAM HA NOI CO., LTD</t>
  </si>
  <si>
    <t>TEXAS INSTRUMENTS SOUTHEAST ASIA PL</t>
  </si>
  <si>
    <t>TXC CORPORATION</t>
  </si>
  <si>
    <t>UNIGEN VIETNAM HA NOI CO., LTD.</t>
  </si>
  <si>
    <t>GULTECH(JIANGSU)</t>
  </si>
  <si>
    <t>LE CHAMP SEA PTE LTD</t>
  </si>
  <si>
    <t>AMPHENOL FCI ASIA PTE LTD</t>
  </si>
  <si>
    <t>UNION MEMORY LTD.</t>
  </si>
  <si>
    <t>KYOCERA AVX COMPONENTS ASIA LIMITED</t>
  </si>
  <si>
    <t>UNIGEN VIETNAM HA NOI CO.,LTD.</t>
  </si>
  <si>
    <t>COMPEQ</t>
  </si>
  <si>
    <t>AMPHENOL MOBILE CONNECTOR SOLUTIONS</t>
  </si>
  <si>
    <t>ALLIED DEVICES (S) PTE LTD</t>
  </si>
  <si>
    <t>SHENZHEN JIECHUANGXIN TECHNOLOGY</t>
  </si>
  <si>
    <t>MICRON MEMORY MY SDN BHD</t>
  </si>
  <si>
    <t>AP ELECTRONIC CO.,LTD</t>
  </si>
  <si>
    <t>EC</t>
  </si>
  <si>
    <t>381335227154</t>
  </si>
  <si>
    <t>381471618942</t>
  </si>
  <si>
    <t>381501224770</t>
  </si>
  <si>
    <t>381600540944</t>
  </si>
  <si>
    <t>381633142753</t>
  </si>
  <si>
    <t>518337606988</t>
  </si>
  <si>
    <t>381794684335</t>
  </si>
  <si>
    <t>381845821672</t>
  </si>
  <si>
    <t>518337618146</t>
  </si>
  <si>
    <t>382048162769</t>
  </si>
  <si>
    <t>873186448972</t>
  </si>
  <si>
    <t>510007349877</t>
  </si>
  <si>
    <t>871631098639</t>
  </si>
  <si>
    <t>871633572370</t>
  </si>
  <si>
    <t>871686783285</t>
  </si>
  <si>
    <t>518027666436</t>
  </si>
  <si>
    <t>871735931826</t>
  </si>
  <si>
    <t>472187362457</t>
  </si>
  <si>
    <t>871789217180</t>
  </si>
  <si>
    <t>871832889351</t>
  </si>
  <si>
    <t>871830794035</t>
  </si>
  <si>
    <t>871835099990</t>
  </si>
  <si>
    <t>523488275340</t>
  </si>
  <si>
    <t>484361666828</t>
  </si>
  <si>
    <t>871831431473</t>
  </si>
  <si>
    <t>381352210471</t>
  </si>
  <si>
    <t>871907578288</t>
  </si>
  <si>
    <t>409298922447</t>
  </si>
  <si>
    <t>525343781722</t>
  </si>
  <si>
    <t>871900877860</t>
  </si>
  <si>
    <t>518904176610</t>
  </si>
  <si>
    <t>512718301003</t>
  </si>
  <si>
    <t>518027698111</t>
  </si>
  <si>
    <t>871914884033</t>
  </si>
  <si>
    <t>871965623931</t>
  </si>
  <si>
    <t>510007355769</t>
  </si>
  <si>
    <t>872118022055</t>
  </si>
  <si>
    <t>872115753797</t>
  </si>
  <si>
    <t>494686583305</t>
  </si>
  <si>
    <t>381526009264</t>
  </si>
  <si>
    <t>872180293048</t>
  </si>
  <si>
    <t>872184919606</t>
  </si>
  <si>
    <t>872177506511</t>
  </si>
  <si>
    <t>409298923568</t>
  </si>
  <si>
    <t>872210066814</t>
  </si>
  <si>
    <t>872208878165</t>
  </si>
  <si>
    <t>527390492292</t>
  </si>
  <si>
    <t>872210635650</t>
  </si>
  <si>
    <t>872212668459</t>
  </si>
  <si>
    <t>872204578996</t>
  </si>
  <si>
    <t>484361668338</t>
  </si>
  <si>
    <t>527529836679</t>
  </si>
  <si>
    <t>527529836290</t>
  </si>
  <si>
    <t>381609097421</t>
  </si>
  <si>
    <t>472187612303</t>
  </si>
  <si>
    <t>809262197260</t>
  </si>
  <si>
    <t>381606778459</t>
  </si>
  <si>
    <t>872205227423</t>
  </si>
  <si>
    <t>872375217260</t>
  </si>
  <si>
    <t>381660504209</t>
  </si>
  <si>
    <t>872378270097</t>
  </si>
  <si>
    <t>381681556134</t>
  </si>
  <si>
    <t>381664000889</t>
  </si>
  <si>
    <t>527529842090</t>
  </si>
  <si>
    <t>381669260252</t>
  </si>
  <si>
    <t>872449029491</t>
  </si>
  <si>
    <t>486261304420</t>
  </si>
  <si>
    <t>527529851635</t>
  </si>
  <si>
    <t>409298924303</t>
  </si>
  <si>
    <t>381714354771</t>
  </si>
  <si>
    <t>872573559760</t>
  </si>
  <si>
    <t>815918865353</t>
  </si>
  <si>
    <t>872536997117</t>
  </si>
  <si>
    <t>517485671719</t>
  </si>
  <si>
    <t>872525360230</t>
  </si>
  <si>
    <t>872577301890</t>
  </si>
  <si>
    <t>872628217295</t>
  </si>
  <si>
    <t>872629406576</t>
  </si>
  <si>
    <t>809262197638</t>
  </si>
  <si>
    <t>381795282566</t>
  </si>
  <si>
    <t>872631660330</t>
  </si>
  <si>
    <t>381747821205</t>
  </si>
  <si>
    <t>381751868559</t>
  </si>
  <si>
    <t>477592566243</t>
  </si>
  <si>
    <t>472187366030</t>
  </si>
  <si>
    <t>527529858787</t>
  </si>
  <si>
    <t>515199060191</t>
  </si>
  <si>
    <t>872628363850</t>
  </si>
  <si>
    <t>872688461270</t>
  </si>
  <si>
    <t>381821868217</t>
  </si>
  <si>
    <t>510007364362</t>
  </si>
  <si>
    <t>381823618757</t>
  </si>
  <si>
    <t>494686585801</t>
  </si>
  <si>
    <t>381800914174</t>
  </si>
  <si>
    <t>818547865244</t>
  </si>
  <si>
    <t>818547865266</t>
  </si>
  <si>
    <t>501720330447</t>
  </si>
  <si>
    <t>409298925295</t>
  </si>
  <si>
    <t>469369346976</t>
  </si>
  <si>
    <t>381860195105</t>
  </si>
  <si>
    <t>381894026946</t>
  </si>
  <si>
    <t>872753640780</t>
  </si>
  <si>
    <t>381847534714</t>
  </si>
  <si>
    <t>381895018874</t>
  </si>
  <si>
    <t>872690078492</t>
  </si>
  <si>
    <t>381854847416</t>
  </si>
  <si>
    <t>464002431884</t>
  </si>
  <si>
    <t>381897161090</t>
  </si>
  <si>
    <t>510007366917</t>
  </si>
  <si>
    <t>872881089343</t>
  </si>
  <si>
    <t>527529888610</t>
  </si>
  <si>
    <t>872873986800</t>
  </si>
  <si>
    <t>872930667108</t>
  </si>
  <si>
    <t>381903937096</t>
  </si>
  <si>
    <t>872931345031</t>
  </si>
  <si>
    <t>872926227843</t>
  </si>
  <si>
    <t>872881440674</t>
  </si>
  <si>
    <t>872979130829</t>
  </si>
  <si>
    <t>872881246346</t>
  </si>
  <si>
    <t>409298926317</t>
  </si>
  <si>
    <t>381950432431</t>
  </si>
  <si>
    <t>527390683775</t>
  </si>
  <si>
    <t>381939344552</t>
  </si>
  <si>
    <t>515199060732</t>
  </si>
  <si>
    <t>517485682164</t>
  </si>
  <si>
    <t>382006139168</t>
  </si>
  <si>
    <t>873058145825</t>
  </si>
  <si>
    <t>873058440876</t>
  </si>
  <si>
    <t>382041697681</t>
  </si>
  <si>
    <t>471797732077</t>
  </si>
  <si>
    <t>872983141244</t>
  </si>
  <si>
    <t>873074376995</t>
  </si>
  <si>
    <t>873128715288</t>
  </si>
  <si>
    <t>873131729718</t>
  </si>
  <si>
    <t>873178336511</t>
  </si>
  <si>
    <t>382102213488</t>
  </si>
  <si>
    <t>512718302319</t>
  </si>
  <si>
    <t>382085402744</t>
  </si>
  <si>
    <t>GHI CHÚ BẢO TRÌ — stg_FedExExp</t>
  </si>
  <si>
    <r>
      <t>Dán tháng mới:</t>
    </r>
    <r>
      <rPr>
        <sz val="11"/>
        <color theme="1"/>
        <rFont val="Calibri"/>
        <family val="2"/>
        <scheme val="minor"/>
      </rPr>
      <t xml:space="preserve"> copy debit FedEx Export </t>
    </r>
    <r>
      <rPr>
        <b/>
        <sz val="11"/>
        <color theme="1"/>
        <rFont val="Calibri"/>
        <family val="2"/>
        <scheme val="minor"/>
      </rPr>
      <t xml:space="preserve">từ dòng tiêu đề </t>
    </r>
    <r>
      <rPr>
        <b/>
        <sz val="10"/>
        <color theme="1"/>
        <rFont val="Arial Unicode MS"/>
      </rPr>
      <t>VAT INVOICE NO.</t>
    </r>
    <r>
      <rPr>
        <sz val="11"/>
        <color theme="1"/>
        <rFont val="Calibri"/>
        <family val="2"/>
        <scheme val="minor"/>
      </rPr>
      <t xml:space="preserve"> (cột B, KHÔNG lấy đầu trang địa chỉ) tới </t>
    </r>
    <r>
      <rPr>
        <b/>
        <sz val="11"/>
        <color theme="1"/>
        <rFont val="Calibri"/>
        <family val="2"/>
        <scheme val="minor"/>
      </rPr>
      <t>dòng dữ liệu cuối</t>
    </r>
    <r>
      <rPr>
        <sz val="11"/>
        <color theme="1"/>
        <rFont val="Calibri"/>
        <family val="2"/>
        <scheme val="minor"/>
      </rPr>
      <t xml:space="preserve"> (KHÔNG lấy chân trang ngân hàng). Dán vào đây → Refresh All.</t>
    </r>
  </si>
  <si>
    <r>
      <t>Cột chi phí:</t>
    </r>
    <r>
      <rPr>
        <sz val="11"/>
        <color theme="1"/>
        <rFont val="Calibri"/>
        <family val="2"/>
        <scheme val="minor"/>
      </rPr>
      <t xml:space="preserve"> NET CHARGE, OTHER CHARGE, FUEL SURCHARGE, </t>
    </r>
    <r>
      <rPr>
        <b/>
        <sz val="11"/>
        <color theme="1"/>
        <rFont val="Calibri"/>
        <family val="2"/>
        <scheme val="minor"/>
      </rPr>
      <t>VAT (8%)</t>
    </r>
    <r>
      <rPr>
        <sz val="11"/>
        <color theme="1"/>
        <rFont val="Calibri"/>
        <family val="2"/>
        <scheme val="minor"/>
      </rPr>
      <t>.</t>
    </r>
  </si>
  <si>
    <r>
      <t>Forwarder trong query:</t>
    </r>
    <r>
      <rPr>
        <sz val="11"/>
        <color theme="1"/>
        <rFont val="Calibri"/>
        <family val="2"/>
        <scheme val="minor"/>
      </rPr>
      <t xml:space="preserve"> </t>
    </r>
    <r>
      <rPr>
        <sz val="10"/>
        <color theme="1"/>
        <rFont val="Arial Unicode MS"/>
      </rPr>
      <t>FedEx Export</t>
    </r>
    <r>
      <rPr>
        <sz val="11"/>
        <color theme="1"/>
        <rFont val="Calibri"/>
        <family val="2"/>
        <scheme val="minor"/>
      </rPr>
      <t xml:space="preserve"> (phải khớp đúng với cột Forwarder trong Map_Cost).</t>
    </r>
  </si>
  <si>
    <r>
      <t>Nếu có tên phí mới:</t>
    </r>
    <r>
      <rPr>
        <sz val="11"/>
        <color theme="1"/>
        <rFont val="Calibri"/>
        <family val="2"/>
        <scheme val="minor"/>
      </rPr>
      <t xml:space="preserve"> thêm 1 dòng vào </t>
    </r>
    <r>
      <rPr>
        <sz val="10"/>
        <color theme="1"/>
        <rFont val="Arial Unicode MS"/>
      </rPr>
      <t>22_Map_Cost</t>
    </r>
    <r>
      <rPr>
        <sz val="11"/>
        <color theme="1"/>
        <rFont val="Calibri"/>
        <family val="2"/>
        <scheme val="minor"/>
      </rPr>
      <t xml:space="preserve"> (</t>
    </r>
    <r>
      <rPr>
        <sz val="10"/>
        <color theme="1"/>
        <rFont val="Arial Unicode MS"/>
      </rPr>
      <t>FedEx Export | [tên phí] | [nhóm] | [FWD]</t>
    </r>
    <r>
      <rPr>
        <sz val="11"/>
        <color theme="1"/>
        <rFont val="Calibri"/>
        <family val="2"/>
        <scheme val="minor"/>
      </rPr>
      <t xml:space="preserve">) → Refresh. Kiểm </t>
    </r>
    <r>
      <rPr>
        <sz val="10"/>
        <color theme="1"/>
        <rFont val="Arial Unicode MS"/>
      </rPr>
      <t>60_QC_Errors</t>
    </r>
    <r>
      <rPr>
        <sz val="11"/>
        <color theme="1"/>
        <rFont val="Calibri"/>
        <family val="2"/>
        <scheme val="minor"/>
      </rPr>
      <t>.</t>
    </r>
  </si>
  <si>
    <r>
      <t>Quy tắc vàng:</t>
    </r>
    <r>
      <rPr>
        <sz val="11"/>
        <color theme="1"/>
        <rFont val="Calibri"/>
        <family val="2"/>
        <scheme val="minor"/>
      </rPr>
      <t xml:space="preserve"> merge Map_Cost khớp </t>
    </r>
    <r>
      <rPr>
        <b/>
        <sz val="11"/>
        <color theme="1"/>
        <rFont val="Calibri"/>
        <family val="2"/>
        <scheme val="minor"/>
      </rPr>
      <t>2 cột: Forwarder + Original Cost Name</t>
    </r>
    <r>
      <rPr>
        <sz val="11"/>
        <color theme="1"/>
        <rFont val="Calibri"/>
        <family val="2"/>
        <scheme val="minor"/>
      </rPr>
      <t xml:space="preserve">. Query để </t>
    </r>
    <r>
      <rPr>
        <b/>
        <sz val="11"/>
        <color theme="1"/>
        <rFont val="Calibri"/>
        <family val="2"/>
        <scheme val="minor"/>
      </rPr>
      <t>connection-only</t>
    </r>
    <r>
      <rPr>
        <sz val="11"/>
        <color theme="1"/>
        <rFont val="Calibri"/>
        <family val="2"/>
        <scheme val="minor"/>
      </rPr>
      <t>, không load ra sheet.</t>
    </r>
  </si>
  <si>
    <t>GHI CHÚ BẢO TRÌ — stg_FedExImp</t>
  </si>
  <si>
    <r>
      <t>Dán tháng mới:</t>
    </r>
    <r>
      <rPr>
        <sz val="11"/>
        <color theme="1"/>
        <rFont val="Calibri"/>
        <family val="2"/>
        <scheme val="minor"/>
      </rPr>
      <t xml:space="preserve"> copy debit FedEx Import </t>
    </r>
    <r>
      <rPr>
        <b/>
        <sz val="11"/>
        <color theme="1"/>
        <rFont val="Calibri"/>
        <family val="2"/>
        <scheme val="minor"/>
      </rPr>
      <t xml:space="preserve">từ dòng tiêu đề </t>
    </r>
    <r>
      <rPr>
        <b/>
        <sz val="10"/>
        <color theme="1"/>
        <rFont val="Arial Unicode MS"/>
      </rPr>
      <t>STT</t>
    </r>
    <r>
      <rPr>
        <sz val="11"/>
        <color theme="1"/>
        <rFont val="Calibri"/>
        <family val="2"/>
        <scheme val="minor"/>
      </rPr>
      <t xml:space="preserve"> (cột A — Import CÓ cột STT, khác Export) tới dòng dữ liệu cuối (KHÔNG lấy chân trang ngân hàng). Dán vào đây → Refresh All.</t>
    </r>
  </si>
  <si>
    <r>
      <t>Cột chi phí:</t>
    </r>
    <r>
      <rPr>
        <sz val="11"/>
        <color theme="1"/>
        <rFont val="Calibri"/>
        <family val="2"/>
        <scheme val="minor"/>
      </rPr>
      <t xml:space="preserve"> NET CHARGE, OTHER CHARGE, FUEL SURCHARGE, </t>
    </r>
    <r>
      <rPr>
        <b/>
        <sz val="11"/>
        <color theme="1"/>
        <rFont val="Calibri"/>
        <family val="2"/>
        <scheme val="minor"/>
      </rPr>
      <t>VAT (5.26%)</t>
    </r>
    <r>
      <rPr>
        <sz val="11"/>
        <color theme="1"/>
        <rFont val="Calibri"/>
        <family val="2"/>
        <scheme val="minor"/>
      </rPr>
      <t xml:space="preserve"> </t>
    </r>
    <r>
      <rPr>
        <i/>
        <sz val="11"/>
        <color theme="1"/>
        <rFont val="Calibri"/>
        <family val="2"/>
        <scheme val="minor"/>
      </rPr>
      <t>(Import là 5.26%, KHÁC Export)</t>
    </r>
    <r>
      <rPr>
        <sz val="11"/>
        <color theme="1"/>
        <rFont val="Calibri"/>
        <family val="2"/>
        <scheme val="minor"/>
      </rPr>
      <t>.</t>
    </r>
  </si>
  <si>
    <r>
      <t>Forwarder trong query:</t>
    </r>
    <r>
      <rPr>
        <sz val="11"/>
        <color theme="1"/>
        <rFont val="Calibri"/>
        <family val="2"/>
        <scheme val="minor"/>
      </rPr>
      <t xml:space="preserve"> </t>
    </r>
    <r>
      <rPr>
        <sz val="10"/>
        <color theme="1"/>
        <rFont val="Arial Unicode MS"/>
      </rPr>
      <t>FedEx Import</t>
    </r>
    <r>
      <rPr>
        <sz val="11"/>
        <color theme="1"/>
        <rFont val="Calibri"/>
        <family val="2"/>
        <scheme val="minor"/>
      </rPr>
      <t>.</t>
    </r>
  </si>
  <si>
    <r>
      <t>Nếu có tên phí mới:</t>
    </r>
    <r>
      <rPr>
        <sz val="11"/>
        <color theme="1"/>
        <rFont val="Calibri"/>
        <family val="2"/>
        <scheme val="minor"/>
      </rPr>
      <t xml:space="preserve"> thêm dòng vào </t>
    </r>
    <r>
      <rPr>
        <sz val="10"/>
        <color theme="1"/>
        <rFont val="Arial Unicode MS"/>
      </rPr>
      <t>22_Map_Cost</t>
    </r>
    <r>
      <rPr>
        <sz val="11"/>
        <color theme="1"/>
        <rFont val="Calibri"/>
        <family val="2"/>
        <scheme val="minor"/>
      </rPr>
      <t xml:space="preserve"> (</t>
    </r>
    <r>
      <rPr>
        <sz val="10"/>
        <color theme="1"/>
        <rFont val="Arial Unicode MS"/>
      </rPr>
      <t>FedEx Import | [tên phí] | [nhóm] | [FWD]</t>
    </r>
    <r>
      <rPr>
        <sz val="11"/>
        <color theme="1"/>
        <rFont val="Calibri"/>
        <family val="2"/>
        <scheme val="minor"/>
      </rPr>
      <t xml:space="preserve">) → Refresh. Kiểm </t>
    </r>
    <r>
      <rPr>
        <sz val="10"/>
        <color theme="1"/>
        <rFont val="Arial Unicode MS"/>
      </rPr>
      <t>60_QC_Errors</t>
    </r>
    <r>
      <rPr>
        <sz val="11"/>
        <color theme="1"/>
        <rFont val="Calibri"/>
        <family val="2"/>
        <scheme val="minor"/>
      </rPr>
      <t>.</t>
    </r>
  </si>
  <si>
    <r>
      <t>Quy tắc vàng:</t>
    </r>
    <r>
      <rPr>
        <sz val="11"/>
        <color theme="1"/>
        <rFont val="Calibri"/>
        <family val="2"/>
        <scheme val="minor"/>
      </rPr>
      <t xml:space="preserve"> merge khớp 2 cột (Forwarder + Original Cost Name); query connection-only.</t>
    </r>
  </si>
  <si>
    <t>GHI CHÚ BẢO TRÌ:</t>
  </si>
  <si>
    <t>AOL/POL</t>
  </si>
  <si>
    <t>TOTAL AMOUNT</t>
  </si>
  <si>
    <t>NOTE</t>
  </si>
  <si>
    <t>EXW, A/F, O/F,DAP</t>
  </si>
  <si>
    <t>Infrastructure fee</t>
  </si>
  <si>
    <t>MNN/HPH/01186</t>
  </si>
  <si>
    <t>RU2605-006</t>
  </si>
  <si>
    <t>READORE MFG PHILS CORP</t>
  </si>
  <si>
    <t>MNN</t>
  </si>
  <si>
    <t>108279516110</t>
  </si>
  <si>
    <t>LSHHPH2605036</t>
  </si>
  <si>
    <t xml:space="preserve"> FWA2605025</t>
  </si>
  <si>
    <t>ZHENJIANG FINEWORLD AUTOMOTIVE</t>
  </si>
  <si>
    <t>SHA</t>
  </si>
  <si>
    <t>108282851460</t>
  </si>
  <si>
    <t>LSHHPH2605617</t>
  </si>
  <si>
    <t>CP251229</t>
  </si>
  <si>
    <t xml:space="preserve">YANCHENG CHARLES POWER TECHNOLOGY GROUP CO., LTD		</t>
  </si>
  <si>
    <t>108338873050</t>
  </si>
  <si>
    <t>MNN/HPH/01202</t>
  </si>
  <si>
    <t>RU2605-007</t>
  </si>
  <si>
    <t>108355204200</t>
  </si>
  <si>
    <t>(Làm sạch hàng tiêu đề chỉ giữ lại 1 dòng. Bỏ cột "No", "Sub Total", "Sub Total VNĐ", "TOTAL AMOUNT", "NOTE" — không cần, dòng "LỆ PHÍ HẢI QUAN" (xử lý riêng). Chỉ giữ định danh + cột chi phí.)</t>
  </si>
  <si>
    <t>Sub-Total
(vnd)</t>
  </si>
  <si>
    <t>Total (Included vAT)</t>
  </si>
  <si>
    <t>Local charge</t>
  </si>
  <si>
    <t>PSHPH2650073</t>
  </si>
  <si>
    <t>175-2650008</t>
  </si>
  <si>
    <t>MIN AIK TECHNOLOGY CO., LTD</t>
  </si>
  <si>
    <t>108262405640</t>
  </si>
  <si>
    <t>LCL</t>
  </si>
  <si>
    <t>HVSZ26055635</t>
  </si>
  <si>
    <t>KRM26CI015</t>
  </si>
  <si>
    <t>SHENZHEN   KERAIMEI   PRECISION   HARDWARE   CO.,LTD.</t>
  </si>
  <si>
    <t>108269406010</t>
  </si>
  <si>
    <t>AIR</t>
  </si>
  <si>
    <t>00054615</t>
  </si>
  <si>
    <t>7729911-13</t>
  </si>
  <si>
    <t>Element 14 Pte Ltd</t>
  </si>
  <si>
    <t>108269465950</t>
  </si>
  <si>
    <t>CPN</t>
  </si>
  <si>
    <t>030162972</t>
  </si>
  <si>
    <t>ARROW ELECTRONICS, INC.</t>
  </si>
  <si>
    <t>108271894950</t>
  </si>
  <si>
    <t>7595332-05</t>
  </si>
  <si>
    <t>TTI INC</t>
  </si>
  <si>
    <t>108272217760</t>
  </si>
  <si>
    <t>8XN5256</t>
  </si>
  <si>
    <t>1591CPM</t>
  </si>
  <si>
    <t>KIOXIA CORPORATION C/O KIOXIA AMERICA INC</t>
  </si>
  <si>
    <t>108275044140</t>
  </si>
  <si>
    <t>00055395;37804</t>
  </si>
  <si>
    <t>8XN5262</t>
  </si>
  <si>
    <t>1591CPU</t>
  </si>
  <si>
    <t>108275053500</t>
  </si>
  <si>
    <t>00055528;37746</t>
  </si>
  <si>
    <t>8XN5254</t>
  </si>
  <si>
    <t>1591CPK</t>
  </si>
  <si>
    <t>108275208420</t>
  </si>
  <si>
    <t>00055515;37803</t>
  </si>
  <si>
    <t>8XN5259</t>
  </si>
  <si>
    <t>1591CPR</t>
  </si>
  <si>
    <t>108275280630</t>
  </si>
  <si>
    <t>00055456;37798</t>
  </si>
  <si>
    <t>8XN5270</t>
  </si>
  <si>
    <t>1591CR2</t>
  </si>
  <si>
    <t>108275293120</t>
  </si>
  <si>
    <t>00055440;37754</t>
  </si>
  <si>
    <t>8XN5255</t>
  </si>
  <si>
    <t>1591CPL</t>
  </si>
  <si>
    <t>108275340830</t>
  </si>
  <si>
    <t>00055399;37802</t>
  </si>
  <si>
    <t>8XN5912</t>
  </si>
  <si>
    <t>1591CT7</t>
  </si>
  <si>
    <t>108275392150</t>
  </si>
  <si>
    <t>00055453;37795</t>
  </si>
  <si>
    <t>8XN5273</t>
  </si>
  <si>
    <t>1591CR5</t>
  </si>
  <si>
    <t>108275443950</t>
  </si>
  <si>
    <t>00055468;37762</t>
  </si>
  <si>
    <t>8XN5266</t>
  </si>
  <si>
    <t>1591CPY</t>
  </si>
  <si>
    <t>108275447120</t>
  </si>
  <si>
    <t>00055388;37748</t>
  </si>
  <si>
    <t>8XN5252</t>
  </si>
  <si>
    <t>1591CPH</t>
  </si>
  <si>
    <t>108275454120</t>
  </si>
  <si>
    <t>00055522;37799</t>
  </si>
  <si>
    <t>8XN5275</t>
  </si>
  <si>
    <t>1591CR7</t>
  </si>
  <si>
    <t>108275486100</t>
  </si>
  <si>
    <t>00055481;37764</t>
  </si>
  <si>
    <t>8XN5253</t>
  </si>
  <si>
    <t>1591CPJ</t>
  </si>
  <si>
    <t>108275492360</t>
  </si>
  <si>
    <t>00055525;37800</t>
  </si>
  <si>
    <t>8XN5264</t>
  </si>
  <si>
    <t>1591CPW</t>
  </si>
  <si>
    <t>108275509160</t>
  </si>
  <si>
    <t>00055444;37744</t>
  </si>
  <si>
    <t>8XN5258</t>
  </si>
  <si>
    <t>1591CPP</t>
  </si>
  <si>
    <t>108275530420</t>
  </si>
  <si>
    <t>00055452;37805</t>
  </si>
  <si>
    <t>8XN5257</t>
  </si>
  <si>
    <t>1591CPN</t>
  </si>
  <si>
    <t>108275574740</t>
  </si>
  <si>
    <t>00055393;37801</t>
  </si>
  <si>
    <t>8XN5268</t>
  </si>
  <si>
    <t>1591CR0</t>
  </si>
  <si>
    <t>108275582660</t>
  </si>
  <si>
    <t>00055463;37752</t>
  </si>
  <si>
    <t>8XN5271</t>
  </si>
  <si>
    <t>1591CR3</t>
  </si>
  <si>
    <t>108275605540</t>
  </si>
  <si>
    <t>00055441;37755</t>
  </si>
  <si>
    <t>8XN5272</t>
  </si>
  <si>
    <t>1591CR4</t>
  </si>
  <si>
    <t>108275623740</t>
  </si>
  <si>
    <t>00055472;37757</t>
  </si>
  <si>
    <t>8XN5904</t>
  </si>
  <si>
    <t>1591CSZ</t>
  </si>
  <si>
    <t>108275640430</t>
  </si>
  <si>
    <t>00055519;37786</t>
  </si>
  <si>
    <t>8XN5907</t>
  </si>
  <si>
    <t>1591CT2</t>
  </si>
  <si>
    <t>108275655020</t>
  </si>
  <si>
    <t>00055531;37791</t>
  </si>
  <si>
    <t>8XN5906</t>
  </si>
  <si>
    <t>1591CT1</t>
  </si>
  <si>
    <t>108275660360</t>
  </si>
  <si>
    <t>00055517;37790</t>
  </si>
  <si>
    <t>8XN5267</t>
  </si>
  <si>
    <t>1591CPZ</t>
  </si>
  <si>
    <t>108275668760</t>
  </si>
  <si>
    <t>00055417;37750</t>
  </si>
  <si>
    <t>8XN5263</t>
  </si>
  <si>
    <t>1591CPV</t>
  </si>
  <si>
    <t>108275696320</t>
  </si>
  <si>
    <t>00055529;37742</t>
  </si>
  <si>
    <t>8XN5265</t>
  </si>
  <si>
    <t>1591CPX</t>
  </si>
  <si>
    <t>108275703100</t>
  </si>
  <si>
    <t>00055447;37745</t>
  </si>
  <si>
    <t>8XN5910</t>
  </si>
  <si>
    <t>1591CT5</t>
  </si>
  <si>
    <t>108275730510</t>
  </si>
  <si>
    <t>00055449;37794</t>
  </si>
  <si>
    <t>8XN5274</t>
  </si>
  <si>
    <t>1591CR6</t>
  </si>
  <si>
    <t>108275741820</t>
  </si>
  <si>
    <t>00055476;37763</t>
  </si>
  <si>
    <t>8XN5908</t>
  </si>
  <si>
    <t>1591CT3</t>
  </si>
  <si>
    <t>108275745060</t>
  </si>
  <si>
    <t>00055526;37792</t>
  </si>
  <si>
    <t>8XN5279</t>
  </si>
  <si>
    <t>15W1S3E</t>
  </si>
  <si>
    <t>108275769010</t>
  </si>
  <si>
    <t>00055432;37771</t>
  </si>
  <si>
    <t>8XN5909</t>
  </si>
  <si>
    <t>1591CT4</t>
  </si>
  <si>
    <t>108275788610</t>
  </si>
  <si>
    <t>00055390;37793</t>
  </si>
  <si>
    <t>8XN5900</t>
  </si>
  <si>
    <t>1591CSV</t>
  </si>
  <si>
    <t>108275794910</t>
  </si>
  <si>
    <t>8XN5277</t>
  </si>
  <si>
    <t>15W1S3C</t>
  </si>
  <si>
    <t>108275821250</t>
  </si>
  <si>
    <t>00055514;37765</t>
  </si>
  <si>
    <t>8XN5261</t>
  </si>
  <si>
    <t>1591CPT</t>
  </si>
  <si>
    <t>108275861630</t>
  </si>
  <si>
    <t>00055533;37743</t>
  </si>
  <si>
    <t>8XN5260</t>
  </si>
  <si>
    <t>1591CPS</t>
  </si>
  <si>
    <t>108275872130</t>
  </si>
  <si>
    <t>00055485;37741</t>
  </si>
  <si>
    <t>8XN5901</t>
  </si>
  <si>
    <t>1591CSW</t>
  </si>
  <si>
    <t>108275887750</t>
  </si>
  <si>
    <t>8XN5269</t>
  </si>
  <si>
    <t>1591CR1</t>
  </si>
  <si>
    <t>108275898250</t>
  </si>
  <si>
    <t>00055460;37756</t>
  </si>
  <si>
    <t>8XN5280</t>
  </si>
  <si>
    <t>15W1S3F</t>
  </si>
  <si>
    <t>108276113960</t>
  </si>
  <si>
    <t>00055434;37770</t>
  </si>
  <si>
    <t>8XN5282</t>
  </si>
  <si>
    <t>15W1S3H</t>
  </si>
  <si>
    <t>108276114700</t>
  </si>
  <si>
    <t>00055516;37775</t>
  </si>
  <si>
    <t>8XN5278</t>
  </si>
  <si>
    <t>15W1S3D</t>
  </si>
  <si>
    <t>108276136950</t>
  </si>
  <si>
    <t>00055429;37766</t>
  </si>
  <si>
    <t>8XN5905</t>
  </si>
  <si>
    <t>1591CT0</t>
  </si>
  <si>
    <t>108276159350</t>
  </si>
  <si>
    <t>00055518;37787</t>
  </si>
  <si>
    <t>8XN5276</t>
  </si>
  <si>
    <t>15W1S3B</t>
  </si>
  <si>
    <t>108276175230</t>
  </si>
  <si>
    <t>00055422;37758</t>
  </si>
  <si>
    <t>8XN5281</t>
  </si>
  <si>
    <t>15W1S3G</t>
  </si>
  <si>
    <t>108276176300</t>
  </si>
  <si>
    <t>00055436;37774</t>
  </si>
  <si>
    <t>8XN5911</t>
  </si>
  <si>
    <t>1591CT6</t>
  </si>
  <si>
    <t>108276180720</t>
  </si>
  <si>
    <t>00055450;37796</t>
  </si>
  <si>
    <t>8XN5902</t>
  </si>
  <si>
    <t>1591CSX</t>
  </si>
  <si>
    <t>108276189930</t>
  </si>
  <si>
    <t>00055521;37788</t>
  </si>
  <si>
    <t>8XN5903</t>
  </si>
  <si>
    <t>1591CSY</t>
  </si>
  <si>
    <t>108276197040</t>
  </si>
  <si>
    <t>00055520;37789</t>
  </si>
  <si>
    <t>21153393</t>
  </si>
  <si>
    <t>ARROW COMPONENTS MEXICO SA De CV</t>
  </si>
  <si>
    <t>MX</t>
  </si>
  <si>
    <t>108277141340</t>
  </si>
  <si>
    <t>2026CYM</t>
  </si>
  <si>
    <t>CYMMETRIK SHENZHEN PRINTING CO., LTD</t>
  </si>
  <si>
    <t>108277159320</t>
  </si>
  <si>
    <t>030261952</t>
  </si>
  <si>
    <t>108277197450</t>
  </si>
  <si>
    <t>21131210</t>
  </si>
  <si>
    <t>108277316230</t>
  </si>
  <si>
    <t>21152780</t>
  </si>
  <si>
    <t>108277360110</t>
  </si>
  <si>
    <t>21181118</t>
  </si>
  <si>
    <t>108277380260</t>
  </si>
  <si>
    <t>126188103</t>
  </si>
  <si>
    <t>DIGI-KEY ELECTRONICS</t>
  </si>
  <si>
    <t>108278127640</t>
  </si>
  <si>
    <t>21164804</t>
  </si>
  <si>
    <t>108278214920</t>
  </si>
  <si>
    <t>334229</t>
  </si>
  <si>
    <t>DHL SUPPLY CHAIN MGMT PHILS INC ON BEHALF OF ANALOG DEVICES INT</t>
  </si>
  <si>
    <t>108278448830</t>
  </si>
  <si>
    <t>SAE26050273</t>
  </si>
  <si>
    <t>3843090</t>
  </si>
  <si>
    <t>108278553830</t>
  </si>
  <si>
    <t>00000055;00055806</t>
  </si>
  <si>
    <t>UC-2605201</t>
  </si>
  <si>
    <t>TECHFORD INT LTD</t>
  </si>
  <si>
    <t>108279100750</t>
  </si>
  <si>
    <t>41990751</t>
  </si>
  <si>
    <t>ARROW GERMANY C/O Arrow Central Europe</t>
  </si>
  <si>
    <t>NL</t>
  </si>
  <si>
    <t>108279137850</t>
  </si>
  <si>
    <t>21040464</t>
  </si>
  <si>
    <t>108279205050</t>
  </si>
  <si>
    <t>UNIGEN-20260422461</t>
  </si>
  <si>
    <t>SINO FAITH TECHNOLOGY  DVPT LTD</t>
  </si>
  <si>
    <t>108279340410</t>
  </si>
  <si>
    <t>5533895610</t>
  </si>
  <si>
    <t>c/o DHL Supply Chain SGP P/L Texas Instruments Southeast Asia Pt</t>
  </si>
  <si>
    <t>108279353560</t>
  </si>
  <si>
    <t>202626DON</t>
  </si>
  <si>
    <t>108279462320</t>
  </si>
  <si>
    <t>050826</t>
  </si>
  <si>
    <t>108279626340</t>
  </si>
  <si>
    <t>XS26050106</t>
  </si>
  <si>
    <t>FUTURETECH COMPONENTS LIMITED</t>
  </si>
  <si>
    <t>108279739520</t>
  </si>
  <si>
    <t>PLISGFE00379</t>
  </si>
  <si>
    <t>00189457</t>
  </si>
  <si>
    <t>FUTURE ELECTRONICS INC (DIST) PTE LTD</t>
  </si>
  <si>
    <t>108280003900</t>
  </si>
  <si>
    <t>INV26/058480</t>
  </si>
  <si>
    <t>BERECHIAH ENTERPRISE CO.,LTD</t>
  </si>
  <si>
    <t>108280052160</t>
  </si>
  <si>
    <t>3854377</t>
  </si>
  <si>
    <t>ROSENBERGER HOCHFREQUENZTECHNIK</t>
  </si>
  <si>
    <t>HU</t>
  </si>
  <si>
    <t>108280071430</t>
  </si>
  <si>
    <t>F175-052126-112</t>
  </si>
  <si>
    <t>Micron Memory Malaysia Sdn. Bhd</t>
  </si>
  <si>
    <t>108280081930</t>
  </si>
  <si>
    <t>3851801</t>
  </si>
  <si>
    <t>DE</t>
  </si>
  <si>
    <t>108280084620</t>
  </si>
  <si>
    <t>6094391</t>
  </si>
  <si>
    <t>SHENNAN CIRCUITS CO.,LTD</t>
  </si>
  <si>
    <t>108280088930</t>
  </si>
  <si>
    <t>F111-052526-070</t>
  </si>
  <si>
    <t>MICRON SEMICONDUCTOR XIAN CO, LTD</t>
  </si>
  <si>
    <t>2605184015</t>
  </si>
  <si>
    <t>FUTURE ELECTRONICS (ADC)</t>
  </si>
  <si>
    <t>108280584310</t>
  </si>
  <si>
    <t>CB264286</t>
  </si>
  <si>
    <t>NANYA TECHNOLOGY CORP.</t>
  </si>
  <si>
    <t>108282461450</t>
  </si>
  <si>
    <t>20260525-PUYA</t>
  </si>
  <si>
    <t>Shenzhen Jiechuangxin Technology Co.,Ltd.</t>
  </si>
  <si>
    <t>108282760610</t>
  </si>
  <si>
    <t>52226</t>
  </si>
  <si>
    <t>108283249060</t>
  </si>
  <si>
    <t>ASPHPHE14702318</t>
  </si>
  <si>
    <t>1182714093</t>
  </si>
  <si>
    <t>108283587160</t>
  </si>
  <si>
    <t>632</t>
  </si>
  <si>
    <t>334573</t>
  </si>
  <si>
    <t>C/O DHL Supply Chain Thailand Limit Analog Devices (Thailand) Co., Ltd</t>
  </si>
  <si>
    <t>108283683800</t>
  </si>
  <si>
    <t>4319685</t>
  </si>
  <si>
    <t>AVNET - CHANDLER</t>
  </si>
  <si>
    <t>108284045440</t>
  </si>
  <si>
    <t>SF1545026977131</t>
  </si>
  <si>
    <t>XI20260521</t>
  </si>
  <si>
    <t>Xing Yu Hu</t>
  </si>
  <si>
    <t>108284068430</t>
  </si>
  <si>
    <t>231-26N5A0390</t>
  </si>
  <si>
    <t>LIPERS ENTERPRISE CO LTD</t>
  </si>
  <si>
    <t>108284114410</t>
  </si>
  <si>
    <t>00111521</t>
  </si>
  <si>
    <t>ASPHPHE14702308</t>
  </si>
  <si>
    <t>SN20260507-083</t>
  </si>
  <si>
    <t>108284349940</t>
  </si>
  <si>
    <t>579</t>
  </si>
  <si>
    <t>5535689675</t>
  </si>
  <si>
    <t>Texas Instruments Southeast Asia PL</t>
  </si>
  <si>
    <t>108284628320</t>
  </si>
  <si>
    <t>1182734177</t>
  </si>
  <si>
    <t>108284738440</t>
  </si>
  <si>
    <t>00111520</t>
  </si>
  <si>
    <t>PSHPH2650097</t>
  </si>
  <si>
    <t>CF115U005</t>
  </si>
  <si>
    <t>CHENG FWA INDUSTRIAL CO., LTD</t>
  </si>
  <si>
    <t>108284738810</t>
  </si>
  <si>
    <t>630</t>
  </si>
  <si>
    <t>21197050&amp;21197048</t>
  </si>
  <si>
    <t>RICHARDSON RFPD HONG KONG LIMITED</t>
  </si>
  <si>
    <t>108285265100</t>
  </si>
  <si>
    <t>00056492</t>
  </si>
  <si>
    <t>80667</t>
  </si>
  <si>
    <t>108285268010</t>
  </si>
  <si>
    <t>00056491</t>
  </si>
  <si>
    <t>SL2605210092</t>
  </si>
  <si>
    <t>108286731010</t>
  </si>
  <si>
    <t>336242</t>
  </si>
  <si>
    <t>O/B ANALOG DEVICES INTERNATIONAL UC DHL SUPPLY CHAIN MANAGEMENT PHILS</t>
  </si>
  <si>
    <t>108287392510</t>
  </si>
  <si>
    <t>9501274640</t>
  </si>
  <si>
    <t>SAMSUNG ELECTRONICS CO LTD (ONYANG)</t>
  </si>
  <si>
    <t>KR</t>
  </si>
  <si>
    <t>108287416860</t>
  </si>
  <si>
    <t>9501275175</t>
  </si>
  <si>
    <t>SAMSUNG ELECTRONICS CO LTD</t>
  </si>
  <si>
    <t>108287492020</t>
  </si>
  <si>
    <t>SL2605210091</t>
  </si>
  <si>
    <t>108287496330</t>
  </si>
  <si>
    <t>SZ-26071</t>
  </si>
  <si>
    <t>108287540060</t>
  </si>
  <si>
    <t>65-0159</t>
  </si>
  <si>
    <t>KEL CORPORATION</t>
  </si>
  <si>
    <t>108287560250</t>
  </si>
  <si>
    <t>S18301958</t>
  </si>
  <si>
    <t>108287600740</t>
  </si>
  <si>
    <t>15698548</t>
  </si>
  <si>
    <t>ARROW ELECTRONICS ASIA (S) PTE LTD C/O ARROW COMPONENTS (M) SDN BHD</t>
  </si>
  <si>
    <t>108287997900</t>
  </si>
  <si>
    <t>F175-052526-082</t>
  </si>
  <si>
    <t>108288020040</t>
  </si>
  <si>
    <t>SN20260522-057</t>
  </si>
  <si>
    <t>108288030100</t>
  </si>
  <si>
    <t>MP20260526</t>
  </si>
  <si>
    <t>M&amp;Partners CO ., LTD (Suntsu Agent)</t>
  </si>
  <si>
    <t>108288041630</t>
  </si>
  <si>
    <t>21172217</t>
  </si>
  <si>
    <t>108288042660</t>
  </si>
  <si>
    <t>UNIGEN-20260527468</t>
  </si>
  <si>
    <t>108288050840</t>
  </si>
  <si>
    <t>030301916</t>
  </si>
  <si>
    <t>108288062740</t>
  </si>
  <si>
    <t>PSHPH2650111</t>
  </si>
  <si>
    <t>UNI1-260514</t>
  </si>
  <si>
    <t>CHIA CHANG CO., LTD</t>
  </si>
  <si>
    <t>108288532660</t>
  </si>
  <si>
    <t>633</t>
  </si>
  <si>
    <t>F175-052726-031</t>
  </si>
  <si>
    <t>108289607530</t>
  </si>
  <si>
    <t>HKHPG2605166</t>
  </si>
  <si>
    <t>260570342-44</t>
  </si>
  <si>
    <t>COMPEQ MANUFACTURING (HUIZHOU) CO., LTD.</t>
  </si>
  <si>
    <t>108289740310</t>
  </si>
  <si>
    <t>631</t>
  </si>
  <si>
    <t>PSHPH2650109</t>
  </si>
  <si>
    <t>260510679-81-12</t>
  </si>
  <si>
    <t>COMPEQ MANUFACTURING CO., LTD</t>
  </si>
  <si>
    <t>108290351040</t>
  </si>
  <si>
    <t>634</t>
  </si>
  <si>
    <t>7984971-01</t>
  </si>
  <si>
    <t>108290724400</t>
  </si>
  <si>
    <t>94472049</t>
  </si>
  <si>
    <t>WT MICROELECTRONICS CO., LTD</t>
  </si>
  <si>
    <t>108290773510</t>
  </si>
  <si>
    <t>12850774</t>
  </si>
  <si>
    <t>ARROW VERICAL</t>
  </si>
  <si>
    <t>108291010920</t>
  </si>
  <si>
    <t>030301914</t>
  </si>
  <si>
    <t>108291119900</t>
  </si>
  <si>
    <t>21176915</t>
  </si>
  <si>
    <t>108291238900</t>
  </si>
  <si>
    <t>351-260526009</t>
  </si>
  <si>
    <t>108291286130</t>
  </si>
  <si>
    <t>21164797</t>
  </si>
  <si>
    <t>108291373300</t>
  </si>
  <si>
    <t>330945</t>
  </si>
  <si>
    <t>Analog Devices (Thailand) Co., Ltd</t>
  </si>
  <si>
    <t>108291395810</t>
  </si>
  <si>
    <t>2602782</t>
  </si>
  <si>
    <t>108291445730</t>
  </si>
  <si>
    <t>UC-2605271</t>
  </si>
  <si>
    <t>108291605440</t>
  </si>
  <si>
    <t>4316792</t>
  </si>
  <si>
    <t>AVNET, INC</t>
  </si>
  <si>
    <t>108298940630</t>
  </si>
  <si>
    <t>FUS20260529</t>
  </si>
  <si>
    <t>FUSION TRADE PTE LTD</t>
  </si>
  <si>
    <t>108299699430</t>
  </si>
  <si>
    <t>2605080911</t>
  </si>
  <si>
    <t>FUTURE ELECTRONICS FICE</t>
  </si>
  <si>
    <t>108300127460</t>
  </si>
  <si>
    <t>952111</t>
  </si>
  <si>
    <t>108300854540</t>
  </si>
  <si>
    <t>M90459944</t>
  </si>
  <si>
    <t>MOUSER ELECTRONICS INC</t>
  </si>
  <si>
    <t>108301127060</t>
  </si>
  <si>
    <t>15627613</t>
  </si>
  <si>
    <t>ARROW ASIA PAC LIMITED C/O ARROW COMPONENTS (M) SDN BHD</t>
  </si>
  <si>
    <t>108301247020</t>
  </si>
  <si>
    <t>UHK-1066/26</t>
  </si>
  <si>
    <t>UNIGEN (HK) LIMITED</t>
  </si>
  <si>
    <t>108301476510</t>
  </si>
  <si>
    <t>MAS260511</t>
  </si>
  <si>
    <t>MASTER ELECTRONICS</t>
  </si>
  <si>
    <t>108301533760</t>
  </si>
  <si>
    <t>41959620</t>
  </si>
  <si>
    <t>108301537410</t>
  </si>
  <si>
    <t>21056368</t>
  </si>
  <si>
    <t>108301736800</t>
  </si>
  <si>
    <t>VEN20260511</t>
  </si>
  <si>
    <t>VENKEL LTD</t>
  </si>
  <si>
    <t>108301788340</t>
  </si>
  <si>
    <t>030237688</t>
  </si>
  <si>
    <t>108301839550</t>
  </si>
  <si>
    <t>SL2605140078</t>
  </si>
  <si>
    <t>108301865340</t>
  </si>
  <si>
    <t>41932393</t>
  </si>
  <si>
    <t>108301883210</t>
  </si>
  <si>
    <t>030349835</t>
  </si>
  <si>
    <t>108301910620</t>
  </si>
  <si>
    <t>SL2605140076</t>
  </si>
  <si>
    <t>108301948050</t>
  </si>
  <si>
    <t>330997</t>
  </si>
  <si>
    <t>108302011200</t>
  </si>
  <si>
    <t>8145472-01.8185339-01</t>
  </si>
  <si>
    <t>108302064250</t>
  </si>
  <si>
    <t>VEN20260527</t>
  </si>
  <si>
    <t>108302066500</t>
  </si>
  <si>
    <t>030173302</t>
  </si>
  <si>
    <t>108302103930</t>
  </si>
  <si>
    <t>876102</t>
  </si>
  <si>
    <t>Randtech Asia Pte. Ltd.</t>
  </si>
  <si>
    <t>108302226320</t>
  </si>
  <si>
    <t>4323133</t>
  </si>
  <si>
    <t>AVNET- CHANDLER</t>
  </si>
  <si>
    <t>108302265960</t>
  </si>
  <si>
    <t>108302309510</t>
  </si>
  <si>
    <t>108302340750</t>
  </si>
  <si>
    <t>108302341930</t>
  </si>
  <si>
    <t>108302344140</t>
  </si>
  <si>
    <t>2605220893</t>
  </si>
  <si>
    <t>FUTURE ELECTRONICS</t>
  </si>
  <si>
    <t>108302383230</t>
  </si>
  <si>
    <t>21204473</t>
  </si>
  <si>
    <t>ARROW ELECTRONICS INC HAZIQ ARROW COMPONENTS (M) SDN BHD</t>
  </si>
  <si>
    <t>108302425230</t>
  </si>
  <si>
    <t>030293835</t>
  </si>
  <si>
    <t>ARROW ELECTRONICS, INC</t>
  </si>
  <si>
    <t>108302481560</t>
  </si>
  <si>
    <t>2605220892</t>
  </si>
  <si>
    <t>108302505400</t>
  </si>
  <si>
    <t>8363052-03</t>
  </si>
  <si>
    <t>108302539920</t>
  </si>
  <si>
    <t>GNVZQ3</t>
  </si>
  <si>
    <t>108302566520</t>
  </si>
  <si>
    <t>303670</t>
  </si>
  <si>
    <t>WHITE HORSE LABORATORIES LTD</t>
  </si>
  <si>
    <t>108302854810</t>
  </si>
  <si>
    <t>21127894</t>
  </si>
  <si>
    <t>108302881300</t>
  </si>
  <si>
    <t>336953</t>
  </si>
  <si>
    <t>O/B ANALOG DEVICES INTERNATIONAL UC</t>
  </si>
  <si>
    <t>108302928860</t>
  </si>
  <si>
    <t>IX113294</t>
  </si>
  <si>
    <t>108302952110</t>
  </si>
  <si>
    <t>M90289084</t>
  </si>
  <si>
    <t>108303077850</t>
  </si>
  <si>
    <t>030216195</t>
  </si>
  <si>
    <t>108303110750</t>
  </si>
  <si>
    <t>260511026</t>
  </si>
  <si>
    <t>COMPEQ MANUFACTURING CO.,LTD</t>
  </si>
  <si>
    <t>108303401400</t>
  </si>
  <si>
    <t>26060173GL</t>
  </si>
  <si>
    <t>Fukul Murata manufacturing Co., LTd</t>
  </si>
  <si>
    <t>108303506730</t>
  </si>
  <si>
    <t>1Z4R29Y30466339940</t>
  </si>
  <si>
    <t>12213-030292013-02305</t>
  </si>
  <si>
    <t>108303624330</t>
  </si>
  <si>
    <t>479812</t>
  </si>
  <si>
    <t>108303630150</t>
  </si>
  <si>
    <t>5535698423-32</t>
  </si>
  <si>
    <t>108303774130</t>
  </si>
  <si>
    <t>TMI2605006</t>
  </si>
  <si>
    <t>108303853340</t>
  </si>
  <si>
    <t>S18337640</t>
  </si>
  <si>
    <t>MICROCHIP TECNOLOGY(TH) CO LTD</t>
  </si>
  <si>
    <t>108303962800</t>
  </si>
  <si>
    <t>21188459</t>
  </si>
  <si>
    <t>108304051660</t>
  </si>
  <si>
    <t>950010437</t>
  </si>
  <si>
    <t>FIERY, LLC.</t>
  </si>
  <si>
    <t>108304057410</t>
  </si>
  <si>
    <t>IX115101</t>
  </si>
  <si>
    <t>108304127630</t>
  </si>
  <si>
    <t>TH-I-260528-1</t>
  </si>
  <si>
    <t>THine Electronics, Inc.</t>
  </si>
  <si>
    <t>108304141520</t>
  </si>
  <si>
    <t>S18334765</t>
  </si>
  <si>
    <t>108304155740</t>
  </si>
  <si>
    <t>21188348</t>
  </si>
  <si>
    <t>108304161930</t>
  </si>
  <si>
    <t>42033719</t>
  </si>
  <si>
    <t>108304211410</t>
  </si>
  <si>
    <t>M90573324</t>
  </si>
  <si>
    <t>108304223420</t>
  </si>
  <si>
    <t>600001</t>
  </si>
  <si>
    <t>108304331000</t>
  </si>
  <si>
    <t>S18316780</t>
  </si>
  <si>
    <t>108304346030</t>
  </si>
  <si>
    <t>21210380</t>
  </si>
  <si>
    <t>108304560560</t>
  </si>
  <si>
    <t>MP20260528</t>
  </si>
  <si>
    <t>108304754020</t>
  </si>
  <si>
    <t>GOCPH7</t>
  </si>
  <si>
    <t>108304819820</t>
  </si>
  <si>
    <t>INV26/058473.INV26/058560</t>
  </si>
  <si>
    <t>VITAL SYSTEM TECHNOLOGY PTE LTD</t>
  </si>
  <si>
    <t>108304832160</t>
  </si>
  <si>
    <t>2605290572</t>
  </si>
  <si>
    <t>108304985020</t>
  </si>
  <si>
    <t>21175204</t>
  </si>
  <si>
    <t>108305067400</t>
  </si>
  <si>
    <t>030194593</t>
  </si>
  <si>
    <t>ARROW USA AEC</t>
  </si>
  <si>
    <t>108305107260</t>
  </si>
  <si>
    <t>21164793</t>
  </si>
  <si>
    <t>108305142850</t>
  </si>
  <si>
    <t>TLD260475</t>
  </si>
  <si>
    <t>TONG LAY DOO INDUSTRIAL CO., LTD</t>
  </si>
  <si>
    <t>108305215760</t>
  </si>
  <si>
    <t>2605150656</t>
  </si>
  <si>
    <t>108305218820</t>
  </si>
  <si>
    <t>030364918</t>
  </si>
  <si>
    <t>108305248920</t>
  </si>
  <si>
    <t>F175-052526-001</t>
  </si>
  <si>
    <t>Micron Memory Malaysia Sdn. Bhd.</t>
  </si>
  <si>
    <t>108305326140</t>
  </si>
  <si>
    <t>030301912</t>
  </si>
  <si>
    <t>108305332660</t>
  </si>
  <si>
    <t>1182747784</t>
  </si>
  <si>
    <t>AVNET ASIA PTE LTD C/O AVNET TECH HONG KONG LTD</t>
  </si>
  <si>
    <t>108305384830</t>
  </si>
  <si>
    <t>80861</t>
  </si>
  <si>
    <t>108305455050</t>
  </si>
  <si>
    <t>5535847356</t>
  </si>
  <si>
    <t>C/O KINTETSU WORLD EXPRESS ( CHINA ) TEXAS INSTRUMENTS ASIA LIMITED</t>
  </si>
  <si>
    <t>108305625040</t>
  </si>
  <si>
    <t>F175-052326-048</t>
  </si>
  <si>
    <t>Micron Memory Malaysia Sdn. Bh</t>
  </si>
  <si>
    <t>108305705100</t>
  </si>
  <si>
    <t>05272026</t>
  </si>
  <si>
    <t>108305725620</t>
  </si>
  <si>
    <t>AS26US004761</t>
  </si>
  <si>
    <t>WURTH ELECTRONICS MIDCOM</t>
  </si>
  <si>
    <t>108305867940</t>
  </si>
  <si>
    <t>21227640</t>
  </si>
  <si>
    <t>108305967930</t>
  </si>
  <si>
    <t>5535718993-9008</t>
  </si>
  <si>
    <t>C/O KINTETSU WORLD EXPRESS (CHINA) TEXAS INSTRUMENTS ASIA LIMITED</t>
  </si>
  <si>
    <t>108306001530</t>
  </si>
  <si>
    <t>21166978</t>
  </si>
  <si>
    <t>108306234740</t>
  </si>
  <si>
    <t>5535685741</t>
  </si>
  <si>
    <t>Texas Instruments Southeast Asia Pt</t>
  </si>
  <si>
    <t>108306262150</t>
  </si>
  <si>
    <t>231-26N6A0005</t>
  </si>
  <si>
    <t>108306286210</t>
  </si>
  <si>
    <t>AS26US004966</t>
  </si>
  <si>
    <t>108307045120</t>
  </si>
  <si>
    <t>26060271GM</t>
  </si>
  <si>
    <t>108308305340</t>
  </si>
  <si>
    <t>876121</t>
  </si>
  <si>
    <t>108308445120</t>
  </si>
  <si>
    <t>5535965649&amp;56-58</t>
  </si>
  <si>
    <t>Texas Instruments Southeast Asia Pte Ltd c/o DHL Supply Chain SGP P/L</t>
  </si>
  <si>
    <t>108308502740</t>
  </si>
  <si>
    <t>SAM20260603</t>
  </si>
  <si>
    <t>SAMTEC ASIA PACIFIC PTE LTD</t>
  </si>
  <si>
    <t>108308717050</t>
  </si>
  <si>
    <t>954056</t>
  </si>
  <si>
    <t>Digi-Key Electronics</t>
  </si>
  <si>
    <t>108309245920</t>
  </si>
  <si>
    <t>31869227 RI-228 RI</t>
  </si>
  <si>
    <t>KINGSTON TECHNOLOGY FAR EAST CORP</t>
  </si>
  <si>
    <t>108309305420</t>
  </si>
  <si>
    <t>AS26US005015</t>
  </si>
  <si>
    <t>108309355450</t>
  </si>
  <si>
    <t>42033355</t>
  </si>
  <si>
    <t>108309522750</t>
  </si>
  <si>
    <t>S18341010</t>
  </si>
  <si>
    <t>108309534320</t>
  </si>
  <si>
    <t>IV2026060102</t>
  </si>
  <si>
    <t>108309994660</t>
  </si>
  <si>
    <t>94494596</t>
  </si>
  <si>
    <t>108310628050</t>
  </si>
  <si>
    <t>R26US030797</t>
  </si>
  <si>
    <t>108312371900</t>
  </si>
  <si>
    <t>5536098679</t>
  </si>
  <si>
    <t>108313505900</t>
  </si>
  <si>
    <t>2602931</t>
  </si>
  <si>
    <t>108313525830</t>
  </si>
  <si>
    <t>5534066347&amp;50&amp;54&amp;73</t>
  </si>
  <si>
    <t>108313665610</t>
  </si>
  <si>
    <t>4319723</t>
  </si>
  <si>
    <t>108313713060</t>
  </si>
  <si>
    <t>2605294095</t>
  </si>
  <si>
    <t>108313744710</t>
  </si>
  <si>
    <t>5536100118</t>
  </si>
  <si>
    <t>108313775250</t>
  </si>
  <si>
    <t>5534366218</t>
  </si>
  <si>
    <t>108313813310</t>
  </si>
  <si>
    <t>7742246-44</t>
  </si>
  <si>
    <t>108313841640</t>
  </si>
  <si>
    <t>4321231</t>
  </si>
  <si>
    <t>108313843850</t>
  </si>
  <si>
    <t>5535714821-25</t>
  </si>
  <si>
    <t>TEXAS INSTRUMENTS ASIA LIMITED C/O KWE LOGISTICS (SHENZHEN)</t>
  </si>
  <si>
    <t>108313867320</t>
  </si>
  <si>
    <t>21183389</t>
  </si>
  <si>
    <t>108313909800</t>
  </si>
  <si>
    <t>5536011896-99</t>
  </si>
  <si>
    <t>108313921920</t>
  </si>
  <si>
    <t>341188</t>
  </si>
  <si>
    <t>108313982930</t>
  </si>
  <si>
    <t>UHK-1071/26</t>
  </si>
  <si>
    <t>108314017450</t>
  </si>
  <si>
    <t>F175-042726-078</t>
  </si>
  <si>
    <t>108316492060</t>
  </si>
  <si>
    <t>7589881-08</t>
  </si>
  <si>
    <t>108316736620</t>
  </si>
  <si>
    <t>4323598</t>
  </si>
  <si>
    <t>108317928830</t>
  </si>
  <si>
    <t>HVSZ26061689</t>
  </si>
  <si>
    <t>KRM26CI021</t>
  </si>
  <si>
    <t>SHENZHEN KERAIMEI PRECISION HARDWARE CO.,LTD</t>
  </si>
  <si>
    <t>108318739430</t>
  </si>
  <si>
    <t>00061251</t>
  </si>
  <si>
    <t>5535696079</t>
  </si>
  <si>
    <t>108318976250</t>
  </si>
  <si>
    <t>2026060401</t>
  </si>
  <si>
    <t>ACE Technology (Taiwan) Co., LTD.</t>
  </si>
  <si>
    <t>108319105640</t>
  </si>
  <si>
    <t>X07202606-056</t>
  </si>
  <si>
    <t>108319211450</t>
  </si>
  <si>
    <t>5535795467</t>
  </si>
  <si>
    <t>TI AMERICAS REGIONAL PDC TEXAS INSTRUMENTS INC</t>
  </si>
  <si>
    <t>108319384460</t>
  </si>
  <si>
    <t>341228</t>
  </si>
  <si>
    <t>108319478260</t>
  </si>
  <si>
    <t>94516897</t>
  </si>
  <si>
    <t>108319577810</t>
  </si>
  <si>
    <t>5536017250</t>
  </si>
  <si>
    <t>108319864000</t>
  </si>
  <si>
    <t>VEN20260601</t>
  </si>
  <si>
    <t>108319920440</t>
  </si>
  <si>
    <t>5535952918</t>
  </si>
  <si>
    <t>C/O KINTETSU WORLD EXPRESS TEXAS INSTRUMENTS ASIA LIMITED</t>
  </si>
  <si>
    <t>108320002560</t>
  </si>
  <si>
    <t>UNIGEN-20260521466</t>
  </si>
  <si>
    <t>108320090060</t>
  </si>
  <si>
    <t>108320093120</t>
  </si>
  <si>
    <t>SZ-26077</t>
  </si>
  <si>
    <t>108320162530</t>
  </si>
  <si>
    <t>07870</t>
  </si>
  <si>
    <t>KYOCERA AVX Components (Asia) Limited</t>
  </si>
  <si>
    <t>108320465260</t>
  </si>
  <si>
    <t>342177</t>
  </si>
  <si>
    <t>DHL SUPPLY CHAIN MGMT PHILS INC O/B  ANALOG DEVICES INTERNATIONAL UC</t>
  </si>
  <si>
    <t>108320512530</t>
  </si>
  <si>
    <t>7736434</t>
  </si>
  <si>
    <t>108320531910</t>
  </si>
  <si>
    <t>4327426</t>
  </si>
  <si>
    <t>108320549520</t>
  </si>
  <si>
    <t>108320552650</t>
  </si>
  <si>
    <t>13261-548683</t>
  </si>
  <si>
    <t>ROCHESTER ELECTRONICS</t>
  </si>
  <si>
    <t>108320556630</t>
  </si>
  <si>
    <t>341316</t>
  </si>
  <si>
    <t>108320558250</t>
  </si>
  <si>
    <t>PLISGFE00430</t>
  </si>
  <si>
    <t>00190474</t>
  </si>
  <si>
    <t>108321492640</t>
  </si>
  <si>
    <t>M90485688</t>
  </si>
  <si>
    <t>108322723130</t>
  </si>
  <si>
    <t>S18346476-77</t>
  </si>
  <si>
    <t>108323023100</t>
  </si>
  <si>
    <t>GOILP9.LQ0</t>
  </si>
  <si>
    <t>108323054120</t>
  </si>
  <si>
    <t>2606053885</t>
  </si>
  <si>
    <t>108323070440</t>
  </si>
  <si>
    <t>2602972</t>
  </si>
  <si>
    <t>108323105110</t>
  </si>
  <si>
    <t>5171889&amp;89-D01</t>
  </si>
  <si>
    <t>108323175660</t>
  </si>
  <si>
    <t>5535981271.90</t>
  </si>
  <si>
    <t>TEXAS INSTRUMENTS S.E.A. PTE LTD</t>
  </si>
  <si>
    <t>108323306930</t>
  </si>
  <si>
    <t>342576</t>
  </si>
  <si>
    <t>C/O DHL Supply Chain Mgnt Phils ANALOG DEVICES GEN. TRIAS, INC.</t>
  </si>
  <si>
    <t>108323322920</t>
  </si>
  <si>
    <t>5536182452</t>
  </si>
  <si>
    <t>R2R c/o DHL Supply Chain SGP P/L Texas Instruments Southeast Asia PL</t>
  </si>
  <si>
    <t>108323455000</t>
  </si>
  <si>
    <t>S18345106</t>
  </si>
  <si>
    <t>108323660320</t>
  </si>
  <si>
    <t>M90594553</t>
  </si>
  <si>
    <t>108323698010</t>
  </si>
  <si>
    <t>342607</t>
  </si>
  <si>
    <t>108323770810</t>
  </si>
  <si>
    <t>4003465965</t>
  </si>
  <si>
    <t>Sandisk Storage sdn. Bhd</t>
  </si>
  <si>
    <t>108323806730</t>
  </si>
  <si>
    <t>5536002342</t>
  </si>
  <si>
    <t>108323809640</t>
  </si>
  <si>
    <t>00190794</t>
  </si>
  <si>
    <t>108323956900</t>
  </si>
  <si>
    <t>GOHDO7</t>
  </si>
  <si>
    <t>HEILIND ELECTRONICS</t>
  </si>
  <si>
    <t>CA</t>
  </si>
  <si>
    <t>108324167010</t>
  </si>
  <si>
    <t>HKHPG260658</t>
  </si>
  <si>
    <t>26AB000471</t>
  </si>
  <si>
    <t>A&amp;E RISING TECHNOLOGIES LTD</t>
  </si>
  <si>
    <t>108324273260</t>
  </si>
  <si>
    <t>1489</t>
  </si>
  <si>
    <t>3842756</t>
  </si>
  <si>
    <t>108324322040</t>
  </si>
  <si>
    <t>26AB000335</t>
  </si>
  <si>
    <t>108324685930</t>
  </si>
  <si>
    <t>F175-042326-039</t>
  </si>
  <si>
    <t>108324703800</t>
  </si>
  <si>
    <t>3842799</t>
  </si>
  <si>
    <t>108325142700</t>
  </si>
  <si>
    <t>PLISGFE00447</t>
  </si>
  <si>
    <t>2606040382</t>
  </si>
  <si>
    <t>108325362830</t>
  </si>
  <si>
    <t>GDJS20260605-019</t>
  </si>
  <si>
    <t>108325566900</t>
  </si>
  <si>
    <t>AS26DE004417</t>
  </si>
  <si>
    <t>WURTH ELEKTRONIK EISOS GMBH</t>
  </si>
  <si>
    <t>108326595200</t>
  </si>
  <si>
    <t>5536175017</t>
  </si>
  <si>
    <t>108326645010</t>
  </si>
  <si>
    <t>13261-550061</t>
  </si>
  <si>
    <t>108326752220</t>
  </si>
  <si>
    <t>5536306679</t>
  </si>
  <si>
    <t>108326895460</t>
  </si>
  <si>
    <t>5536110833</t>
  </si>
  <si>
    <t>108326961520</t>
  </si>
  <si>
    <t>HWHPH2602140</t>
  </si>
  <si>
    <t>260526PUUG1</t>
  </si>
  <si>
    <t>WUS INTERNATIONAL COMPANY LIMITED</t>
  </si>
  <si>
    <t>108326967230</t>
  </si>
  <si>
    <t>1488</t>
  </si>
  <si>
    <t>5536359684</t>
  </si>
  <si>
    <t>108327045410</t>
  </si>
  <si>
    <t>5536317841</t>
  </si>
  <si>
    <t>108327059520</t>
  </si>
  <si>
    <t>5535981037</t>
  </si>
  <si>
    <t>108327159510</t>
  </si>
  <si>
    <t>2606050811</t>
  </si>
  <si>
    <t>108327268340</t>
  </si>
  <si>
    <t>5536271927</t>
  </si>
  <si>
    <t>108327328910</t>
  </si>
  <si>
    <t>5536360276&amp;5536360277</t>
  </si>
  <si>
    <t>108327422710</t>
  </si>
  <si>
    <t>5535799098</t>
  </si>
  <si>
    <t>108327660230</t>
  </si>
  <si>
    <t>F175-060926-054</t>
  </si>
  <si>
    <t>108327903830</t>
  </si>
  <si>
    <t>3862031</t>
  </si>
  <si>
    <t>108328575350</t>
  </si>
  <si>
    <t>060526</t>
  </si>
  <si>
    <t>108328609320</t>
  </si>
  <si>
    <t>030393877</t>
  </si>
  <si>
    <t>108329097660</t>
  </si>
  <si>
    <t>SN20260529-033</t>
  </si>
  <si>
    <t>108329189620</t>
  </si>
  <si>
    <t>INV26/058654</t>
  </si>
  <si>
    <t>Vltalsystem Technology Pte Ltd</t>
  </si>
  <si>
    <t>108330405960</t>
  </si>
  <si>
    <t>2026SG0408752-54</t>
  </si>
  <si>
    <t>108330456950</t>
  </si>
  <si>
    <t>SN20260605-047</t>
  </si>
  <si>
    <t>108330517410</t>
  </si>
  <si>
    <t>127115465</t>
  </si>
  <si>
    <t>108330595550</t>
  </si>
  <si>
    <t>VENKEL20260526</t>
  </si>
  <si>
    <t>108330674650</t>
  </si>
  <si>
    <t>PSHPH2660016</t>
  </si>
  <si>
    <t>175-2660004</t>
  </si>
  <si>
    <t>108331025460</t>
  </si>
  <si>
    <t>PSHPH2660028</t>
  </si>
  <si>
    <t>260610144-45</t>
  </si>
  <si>
    <t>COMPEQ MANUFACTURING COMPANY LIMITED</t>
  </si>
  <si>
    <t>108331312500</t>
  </si>
  <si>
    <t>1904</t>
  </si>
  <si>
    <t>20260605</t>
  </si>
  <si>
    <t>108331444320</t>
  </si>
  <si>
    <t>TXC2606CW008</t>
  </si>
  <si>
    <t>108331628750</t>
  </si>
  <si>
    <t>8XN5984</t>
  </si>
  <si>
    <t>1591CUE</t>
  </si>
  <si>
    <t>108333073810</t>
  </si>
  <si>
    <t>00063631;44273</t>
  </si>
  <si>
    <t>8XN5981</t>
  </si>
  <si>
    <t>1591CUB</t>
  </si>
  <si>
    <t>108333091200</t>
  </si>
  <si>
    <t>00063669;44272</t>
  </si>
  <si>
    <t>8XN5985</t>
  </si>
  <si>
    <t>1591CUF</t>
  </si>
  <si>
    <t>108333096540</t>
  </si>
  <si>
    <t>00063630;44275</t>
  </si>
  <si>
    <t>8XN5982</t>
  </si>
  <si>
    <t>1591CUC</t>
  </si>
  <si>
    <t>108333169930</t>
  </si>
  <si>
    <t>00063634;44269</t>
  </si>
  <si>
    <t>8XN5980</t>
  </si>
  <si>
    <t>1591CUA</t>
  </si>
  <si>
    <t>108333186030</t>
  </si>
  <si>
    <t>00063638;44270</t>
  </si>
  <si>
    <t>8XN5986</t>
  </si>
  <si>
    <t>1591CUG</t>
  </si>
  <si>
    <t>108333236910</t>
  </si>
  <si>
    <t>00063629;44876</t>
  </si>
  <si>
    <t>8XN5978</t>
  </si>
  <si>
    <t>1591CU8</t>
  </si>
  <si>
    <t>108333277950</t>
  </si>
  <si>
    <t>00063640;44274</t>
  </si>
  <si>
    <t>8XN5983</t>
  </si>
  <si>
    <t>1591CUD</t>
  </si>
  <si>
    <t>108333314020</t>
  </si>
  <si>
    <t>00063632;44271</t>
  </si>
  <si>
    <t>8XN5979</t>
  </si>
  <si>
    <t>1591CU9</t>
  </si>
  <si>
    <t>108333327760</t>
  </si>
  <si>
    <t>00063639;44277</t>
  </si>
  <si>
    <t>KJW055260610023&amp;26</t>
  </si>
  <si>
    <t>KINJI ELECTRONICS LTD</t>
  </si>
  <si>
    <t>108333570920</t>
  </si>
  <si>
    <t>VEN20260608</t>
  </si>
  <si>
    <t>108334489910</t>
  </si>
  <si>
    <t>L9X0047912</t>
  </si>
  <si>
    <t>5536396584</t>
  </si>
  <si>
    <t>Texas Instruments Incorporated TI Santa Clara A/T</t>
  </si>
  <si>
    <t>108334959020</t>
  </si>
  <si>
    <t>S24368</t>
  </si>
  <si>
    <t>108335395120</t>
  </si>
  <si>
    <t>UNIGEN-20260609471</t>
  </si>
  <si>
    <t>Sino Faith Technology DVPT LTD</t>
  </si>
  <si>
    <t>108336419550</t>
  </si>
  <si>
    <t>7140.52000</t>
  </si>
  <si>
    <t>Pure Storage, Inc</t>
  </si>
  <si>
    <t>108336448730</t>
  </si>
  <si>
    <t>UNIGEN-20260603470</t>
  </si>
  <si>
    <t>108336473340</t>
  </si>
  <si>
    <t>108336474740</t>
  </si>
  <si>
    <t>15765223</t>
  </si>
  <si>
    <t>ARROW COMPONENTS (M) SDN BHD C/O ARROW COMPONENTS (M) SDN BHD</t>
  </si>
  <si>
    <t>108336590830</t>
  </si>
  <si>
    <t>2026061106</t>
  </si>
  <si>
    <t>AMPHENOL MOBILE CONNECTOR SOLUTIONS CZ</t>
  </si>
  <si>
    <t>108337086210</t>
  </si>
  <si>
    <t>1182739086</t>
  </si>
  <si>
    <t>108337154440</t>
  </si>
  <si>
    <t>5536121509</t>
  </si>
  <si>
    <t>108337266920</t>
  </si>
  <si>
    <t>4323986</t>
  </si>
  <si>
    <t>108339222830</t>
  </si>
  <si>
    <t>8XN5993</t>
  </si>
  <si>
    <t>1591CUV</t>
  </si>
  <si>
    <t>108339296000</t>
  </si>
  <si>
    <t>45790</t>
  </si>
  <si>
    <t>8XN5997</t>
  </si>
  <si>
    <t>1591CUZ</t>
  </si>
  <si>
    <t>108339340910</t>
  </si>
  <si>
    <t>45788</t>
  </si>
  <si>
    <t>8XN6019</t>
  </si>
  <si>
    <t>1591CVM</t>
  </si>
  <si>
    <t>108339385230</t>
  </si>
  <si>
    <t>45748</t>
  </si>
  <si>
    <t>8XN5991</t>
  </si>
  <si>
    <t>1591CUT</t>
  </si>
  <si>
    <t>108339409030</t>
  </si>
  <si>
    <t>00065045;45814</t>
  </si>
  <si>
    <t>8XN6004</t>
  </si>
  <si>
    <t>1591CV6</t>
  </si>
  <si>
    <t>108339453020</t>
  </si>
  <si>
    <t>45819</t>
  </si>
  <si>
    <t>8XN6011</t>
  </si>
  <si>
    <t>1591CVD</t>
  </si>
  <si>
    <t>108339559900</t>
  </si>
  <si>
    <t>45808</t>
  </si>
  <si>
    <t>8XN5992</t>
  </si>
  <si>
    <t>1591CUU</t>
  </si>
  <si>
    <t>108339731840</t>
  </si>
  <si>
    <t>45773</t>
  </si>
  <si>
    <t>8XN5994</t>
  </si>
  <si>
    <t>1591CUW</t>
  </si>
  <si>
    <t>108339953410</t>
  </si>
  <si>
    <t>45816</t>
  </si>
  <si>
    <t>8XN5995</t>
  </si>
  <si>
    <t>1591CUX</t>
  </si>
  <si>
    <t>108340027350</t>
  </si>
  <si>
    <t>45756</t>
  </si>
  <si>
    <t>8XN6008</t>
  </si>
  <si>
    <t>1591CVA</t>
  </si>
  <si>
    <t>108340102250</t>
  </si>
  <si>
    <t>45749</t>
  </si>
  <si>
    <t>8XN5996</t>
  </si>
  <si>
    <t>1591CUY</t>
  </si>
  <si>
    <t>108340140860</t>
  </si>
  <si>
    <t>45812</t>
  </si>
  <si>
    <t>8XN6009</t>
  </si>
  <si>
    <t>1591CVB</t>
  </si>
  <si>
    <t>108340198150</t>
  </si>
  <si>
    <t>45791</t>
  </si>
  <si>
    <t>8XN5999</t>
  </si>
  <si>
    <t>1591CV1</t>
  </si>
  <si>
    <t>108340219410</t>
  </si>
  <si>
    <t>45778</t>
  </si>
  <si>
    <t>8XN6010</t>
  </si>
  <si>
    <t>1591CVC</t>
  </si>
  <si>
    <t>108340281450</t>
  </si>
  <si>
    <t>45755</t>
  </si>
  <si>
    <t>8XN6000</t>
  </si>
  <si>
    <t>1591CV2</t>
  </si>
  <si>
    <t>108340283700</t>
  </si>
  <si>
    <t>00065059;45753</t>
  </si>
  <si>
    <t>8XN6012</t>
  </si>
  <si>
    <t>1591CVE</t>
  </si>
  <si>
    <t>108340296260</t>
  </si>
  <si>
    <t>45777</t>
  </si>
  <si>
    <t>8XN6001</t>
  </si>
  <si>
    <t>1591CV3</t>
  </si>
  <si>
    <t>108340381700</t>
  </si>
  <si>
    <t>45768</t>
  </si>
  <si>
    <t>8XN6014</t>
  </si>
  <si>
    <t>1591CVG</t>
  </si>
  <si>
    <t>108340395810</t>
  </si>
  <si>
    <t>45803</t>
  </si>
  <si>
    <t>8XN6002</t>
  </si>
  <si>
    <t>1591CV4</t>
  </si>
  <si>
    <t>108340450300</t>
  </si>
  <si>
    <t>45795</t>
  </si>
  <si>
    <t>8XN6006</t>
  </si>
  <si>
    <t>1591CV8</t>
  </si>
  <si>
    <t>108340529400</t>
  </si>
  <si>
    <t>45771</t>
  </si>
  <si>
    <t>8XN6015</t>
  </si>
  <si>
    <t>1591CVH</t>
  </si>
  <si>
    <t>108340559610</t>
  </si>
  <si>
    <t>45807</t>
  </si>
  <si>
    <t>8XN5998</t>
  </si>
  <si>
    <t>1591CV0</t>
  </si>
  <si>
    <t>108340581640</t>
  </si>
  <si>
    <t>45781</t>
  </si>
  <si>
    <t>8XN6007</t>
  </si>
  <si>
    <t>1591CV9</t>
  </si>
  <si>
    <t>108340623160</t>
  </si>
  <si>
    <t>45782</t>
  </si>
  <si>
    <t>8XN6013</t>
  </si>
  <si>
    <t>1591CVF</t>
  </si>
  <si>
    <t>108340671460</t>
  </si>
  <si>
    <t>45745</t>
  </si>
  <si>
    <t>8XN6016</t>
  </si>
  <si>
    <t>1591CVJ</t>
  </si>
  <si>
    <t>108340860020</t>
  </si>
  <si>
    <t>00065081;45796</t>
  </si>
  <si>
    <t>8XN6017</t>
  </si>
  <si>
    <t>1591CVK</t>
  </si>
  <si>
    <t>108340876340</t>
  </si>
  <si>
    <t>45811</t>
  </si>
  <si>
    <t>8XN6018</t>
  </si>
  <si>
    <t>1591CVL</t>
  </si>
  <si>
    <t>108340894430</t>
  </si>
  <si>
    <t>45769</t>
  </si>
  <si>
    <t>8XN6051</t>
  </si>
  <si>
    <t>1591CWL</t>
  </si>
  <si>
    <t>108340898740</t>
  </si>
  <si>
    <t>45818</t>
  </si>
  <si>
    <t>8XN6050</t>
  </si>
  <si>
    <t>1591CWK</t>
  </si>
  <si>
    <t>108340935730</t>
  </si>
  <si>
    <t>45801</t>
  </si>
  <si>
    <t>8XN6003</t>
  </si>
  <si>
    <t>1591CV5</t>
  </si>
  <si>
    <t>108340988930</t>
  </si>
  <si>
    <t>45804</t>
  </si>
  <si>
    <t>8XN6005</t>
  </si>
  <si>
    <t>1591CV7</t>
  </si>
  <si>
    <t>108341028500</t>
  </si>
  <si>
    <t>45754</t>
  </si>
  <si>
    <t>8XN6054</t>
  </si>
  <si>
    <t>15W1S77</t>
  </si>
  <si>
    <t>108341123660</t>
  </si>
  <si>
    <t>45762</t>
  </si>
  <si>
    <t>8XN6065</t>
  </si>
  <si>
    <t>15W1S7J</t>
  </si>
  <si>
    <t>108341209430</t>
  </si>
  <si>
    <t>45787</t>
  </si>
  <si>
    <t>8XN6058</t>
  </si>
  <si>
    <t>15W1S7B</t>
  </si>
  <si>
    <t>108341304260</t>
  </si>
  <si>
    <t>45775</t>
  </si>
  <si>
    <t>8XN6062</t>
  </si>
  <si>
    <t>15W1S7F</t>
  </si>
  <si>
    <t>108341322460</t>
  </si>
  <si>
    <t>45793</t>
  </si>
  <si>
    <t>8XN6066</t>
  </si>
  <si>
    <t>15W1S7K</t>
  </si>
  <si>
    <t>108341362030</t>
  </si>
  <si>
    <t>45758</t>
  </si>
  <si>
    <t>8XN6059</t>
  </si>
  <si>
    <t>15W1S7C</t>
  </si>
  <si>
    <t>108341409520</t>
  </si>
  <si>
    <t>45783</t>
  </si>
  <si>
    <t>8XN6063</t>
  </si>
  <si>
    <t>15W1S7G</t>
  </si>
  <si>
    <t>108341436120</t>
  </si>
  <si>
    <t>45772</t>
  </si>
  <si>
    <t>8XN6067</t>
  </si>
  <si>
    <t>15W1S7L</t>
  </si>
  <si>
    <t>108341440430</t>
  </si>
  <si>
    <t>45776</t>
  </si>
  <si>
    <t>8XN6061</t>
  </si>
  <si>
    <t>15W1S7E</t>
  </si>
  <si>
    <t>108341460950</t>
  </si>
  <si>
    <t>00065010;45802</t>
  </si>
  <si>
    <t>8XN6060</t>
  </si>
  <si>
    <t>15W1S7D</t>
  </si>
  <si>
    <t>108341483350</t>
  </si>
  <si>
    <t>45767</t>
  </si>
  <si>
    <t>8XN6064</t>
  </si>
  <si>
    <t>15W1S7H</t>
  </si>
  <si>
    <t>108341501920</t>
  </si>
  <si>
    <t>45746</t>
  </si>
  <si>
    <t>8XN6053</t>
  </si>
  <si>
    <t>15W1S76</t>
  </si>
  <si>
    <t>108341532720</t>
  </si>
  <si>
    <t>45792</t>
  </si>
  <si>
    <t>8XN6052</t>
  </si>
  <si>
    <t>15W1S75</t>
  </si>
  <si>
    <t>108341554200</t>
  </si>
  <si>
    <t>45810</t>
  </si>
  <si>
    <t>8XN5990</t>
  </si>
  <si>
    <t>1591CUS</t>
  </si>
  <si>
    <t>108341656030</t>
  </si>
  <si>
    <t>8XN6055</t>
  </si>
  <si>
    <t>15W1S78</t>
  </si>
  <si>
    <t>108341715750</t>
  </si>
  <si>
    <t>45759</t>
  </si>
  <si>
    <t>8XN6056</t>
  </si>
  <si>
    <t>15W1S79</t>
  </si>
  <si>
    <t>108341735500</t>
  </si>
  <si>
    <t>45747</t>
  </si>
  <si>
    <t>260610390</t>
  </si>
  <si>
    <t>108341855530</t>
  </si>
  <si>
    <t>8XN6057</t>
  </si>
  <si>
    <t>15W1S7A</t>
  </si>
  <si>
    <t>108341863010</t>
  </si>
  <si>
    <t>45763</t>
  </si>
  <si>
    <t>F175-061126-067</t>
  </si>
  <si>
    <t>108342079050</t>
  </si>
  <si>
    <t>570795</t>
  </si>
  <si>
    <t>108342167140</t>
  </si>
  <si>
    <t>UV110626</t>
  </si>
  <si>
    <t>108342281240</t>
  </si>
  <si>
    <t>42162764</t>
  </si>
  <si>
    <t>108342345200</t>
  </si>
  <si>
    <t>231-26N6A0253</t>
  </si>
  <si>
    <t>LIPERS ENTERPRISE CO., LTD</t>
  </si>
  <si>
    <t>108342448060</t>
  </si>
  <si>
    <t>00127487</t>
  </si>
  <si>
    <t>MSP SZ 20260608-01</t>
  </si>
  <si>
    <t>108342595800</t>
  </si>
  <si>
    <t>4330998</t>
  </si>
  <si>
    <t>108342708020</t>
  </si>
  <si>
    <t>108342721760</t>
  </si>
  <si>
    <t>PLISGFE00466</t>
  </si>
  <si>
    <t>00191162</t>
  </si>
  <si>
    <t>108342834830</t>
  </si>
  <si>
    <t>341924</t>
  </si>
  <si>
    <t>DHL SUPPLY CHAIN MGMT PHILS. INC O/B ANALOG DEVICES INTERNATIONAL UC</t>
  </si>
  <si>
    <t>108345418310</t>
  </si>
  <si>
    <t>5536465360</t>
  </si>
  <si>
    <t>108345444540</t>
  </si>
  <si>
    <t>21244414</t>
  </si>
  <si>
    <t>ARROW COMPONENTS MEXICO S.A. De C.V</t>
  </si>
  <si>
    <t>108345473830</t>
  </si>
  <si>
    <t>21279564</t>
  </si>
  <si>
    <t>108345545120</t>
  </si>
  <si>
    <t>21244406</t>
  </si>
  <si>
    <t>108345604730</t>
  </si>
  <si>
    <t>21286766</t>
  </si>
  <si>
    <t>108345740640</t>
  </si>
  <si>
    <t>21279566</t>
  </si>
  <si>
    <t>108345853010</t>
  </si>
  <si>
    <t>7851270-01</t>
  </si>
  <si>
    <t>108345925000</t>
  </si>
  <si>
    <t>SLS.1545889</t>
  </si>
  <si>
    <t>108346022410</t>
  </si>
  <si>
    <t>M90624425</t>
  </si>
  <si>
    <t>108346169410</t>
  </si>
  <si>
    <t>2026SG0409160-61</t>
  </si>
  <si>
    <t>AMPHENOL EAST ASIA LTD</t>
  </si>
  <si>
    <t>108346245120</t>
  </si>
  <si>
    <t>89963</t>
  </si>
  <si>
    <t>21278397</t>
  </si>
  <si>
    <t>108346337850</t>
  </si>
  <si>
    <t>21279567</t>
  </si>
  <si>
    <t>108346382100</t>
  </si>
  <si>
    <t>21279592</t>
  </si>
  <si>
    <t>108346387920</t>
  </si>
  <si>
    <t>21279559</t>
  </si>
  <si>
    <t>108346409400</t>
  </si>
  <si>
    <t>21288195</t>
  </si>
  <si>
    <t>108346449260</t>
  </si>
  <si>
    <t>ADF-260615121</t>
  </si>
  <si>
    <t>108346594860</t>
  </si>
  <si>
    <t>386813907</t>
  </si>
  <si>
    <t>´TTI ELECTRONICS ASIA PTE LTD</t>
  </si>
  <si>
    <t>108346599210</t>
  </si>
  <si>
    <t>GOLNN0-1</t>
  </si>
  <si>
    <t>108346603850</t>
  </si>
  <si>
    <t>21262974</t>
  </si>
  <si>
    <t>108346672600</t>
  </si>
  <si>
    <t>2026061012</t>
  </si>
  <si>
    <t>108346686340</t>
  </si>
  <si>
    <t>5536331492</t>
  </si>
  <si>
    <t>108346716000</t>
  </si>
  <si>
    <t>4327966</t>
  </si>
  <si>
    <t>Avnet, Inc.</t>
  </si>
  <si>
    <t>108347193620</t>
  </si>
  <si>
    <t>4327927</t>
  </si>
  <si>
    <t>108347232820</t>
  </si>
  <si>
    <t>4328000</t>
  </si>
  <si>
    <t>108347262660</t>
  </si>
  <si>
    <t>4328117</t>
  </si>
  <si>
    <t>108347284400</t>
  </si>
  <si>
    <t>4327699</t>
  </si>
  <si>
    <t>108347330710</t>
  </si>
  <si>
    <t>4328095</t>
  </si>
  <si>
    <t>108347368950</t>
  </si>
  <si>
    <t>4327967</t>
  </si>
  <si>
    <t>108347464040</t>
  </si>
  <si>
    <t>4327840</t>
  </si>
  <si>
    <t>108347464960</t>
  </si>
  <si>
    <t>4330432</t>
  </si>
  <si>
    <t>108347527960</t>
  </si>
  <si>
    <t>4328055</t>
  </si>
  <si>
    <t>108347692830</t>
  </si>
  <si>
    <t>4327909</t>
  </si>
  <si>
    <t>108347826200</t>
  </si>
  <si>
    <t>21291398</t>
  </si>
  <si>
    <t>´ARROW ELECTRONICS, INC.</t>
  </si>
  <si>
    <t>108348087150</t>
  </si>
  <si>
    <t>6141406-6141420-24</t>
  </si>
  <si>
    <t>SHENNAN CIRCUITS CO.LTD</t>
  </si>
  <si>
    <t>108348643800</t>
  </si>
  <si>
    <t>260610615</t>
  </si>
  <si>
    <t>108348948520</t>
  </si>
  <si>
    <t>26K0113547</t>
  </si>
  <si>
    <t>KIOXIA AMERICA C/O TLGA</t>
  </si>
  <si>
    <t>108350278850</t>
  </si>
  <si>
    <t>1182751112</t>
  </si>
  <si>
    <t>108350393100</t>
  </si>
  <si>
    <t>5536563099-3107</t>
  </si>
  <si>
    <t>Texas Instruments Asia Limited c/o Kintetsu World Express (China)</t>
  </si>
  <si>
    <t>108351124120</t>
  </si>
  <si>
    <t>5536548090</t>
  </si>
  <si>
    <t>108351152340</t>
  </si>
  <si>
    <t>SHDY260601406</t>
  </si>
  <si>
    <t>BESS21260601</t>
  </si>
  <si>
    <t>Kunshan Eson Precision Engineering Co.,Ltd.</t>
  </si>
  <si>
    <t>108351890730</t>
  </si>
  <si>
    <t>FCL</t>
  </si>
  <si>
    <t>957878</t>
  </si>
  <si>
    <t>108352081350</t>
  </si>
  <si>
    <t>4328057</t>
  </si>
  <si>
    <t>108352135620</t>
  </si>
  <si>
    <t>2606093940</t>
  </si>
  <si>
    <t>108353279530</t>
  </si>
  <si>
    <t>348699</t>
  </si>
  <si>
    <t>O/B ANALOG DEVICES INTERNATIONAL UC DHL SUPPLY CHAIN MGMT PHILS INC</t>
  </si>
  <si>
    <t>108353384050</t>
  </si>
  <si>
    <t>2026SG0409237-38</t>
  </si>
  <si>
    <t>108353606800</t>
  </si>
  <si>
    <t>2606120681</t>
  </si>
  <si>
    <t>108353646110</t>
  </si>
  <si>
    <t>030475680</t>
  </si>
  <si>
    <t>108353710510</t>
  </si>
  <si>
    <t>PSHPH2660068</t>
  </si>
  <si>
    <t>175-2660011</t>
  </si>
  <si>
    <t>108353727160</t>
  </si>
  <si>
    <t>108353727160;2589</t>
  </si>
  <si>
    <t>231-26N6A0350</t>
  </si>
  <si>
    <t>108354017550</t>
  </si>
  <si>
    <t>81248</t>
  </si>
  <si>
    <t>108354116360</t>
  </si>
  <si>
    <t>5536390173-74</t>
  </si>
  <si>
    <t>108354360220</t>
  </si>
  <si>
    <t>5536325567-70</t>
  </si>
  <si>
    <t>108354406900</t>
  </si>
  <si>
    <t>VENKEL260615</t>
  </si>
  <si>
    <t>Venkel LTD</t>
  </si>
  <si>
    <t>108354449450</t>
  </si>
  <si>
    <t>UC-2606171</t>
  </si>
  <si>
    <t>108354467100</t>
  </si>
  <si>
    <t>5536483873-82</t>
  </si>
  <si>
    <t>108354506410</t>
  </si>
  <si>
    <t>2603209</t>
  </si>
  <si>
    <t>108354576740</t>
  </si>
  <si>
    <t>8XN6082</t>
  </si>
  <si>
    <t>1591CY1</t>
  </si>
  <si>
    <t>KIOXIA CORPORATION C/O KIOXIA AMERICA INC.</t>
  </si>
  <si>
    <t>108355484310</t>
  </si>
  <si>
    <t>00067156</t>
  </si>
  <si>
    <t>8XN6078</t>
  </si>
  <si>
    <t>1591CXX</t>
  </si>
  <si>
    <t>108355602350</t>
  </si>
  <si>
    <t>00067152</t>
  </si>
  <si>
    <t>8XN6081</t>
  </si>
  <si>
    <t>1591CY0</t>
  </si>
  <si>
    <t>108355604230</t>
  </si>
  <si>
    <t>00067155</t>
  </si>
  <si>
    <t>8XN6085</t>
  </si>
  <si>
    <t>1591CY4</t>
  </si>
  <si>
    <t>108355642140</t>
  </si>
  <si>
    <t>00067159</t>
  </si>
  <si>
    <t>8XN6079</t>
  </si>
  <si>
    <t>1591CXY</t>
  </si>
  <si>
    <t>108355693830</t>
  </si>
  <si>
    <t>00067153</t>
  </si>
  <si>
    <t>8XN6084</t>
  </si>
  <si>
    <t>1591CY3</t>
  </si>
  <si>
    <t>108355736860</t>
  </si>
  <si>
    <t>00067158</t>
  </si>
  <si>
    <t>8XN6080</t>
  </si>
  <si>
    <t>1591CXZ</t>
  </si>
  <si>
    <t>108355743750</t>
  </si>
  <si>
    <t>00067154</t>
  </si>
  <si>
    <t>8XN6083</t>
  </si>
  <si>
    <t>1591CY2</t>
  </si>
  <si>
    <t>108355814710</t>
  </si>
  <si>
    <t>00067157</t>
  </si>
  <si>
    <t>SAE26060178</t>
  </si>
  <si>
    <t>3865989</t>
  </si>
  <si>
    <t>108355855750</t>
  </si>
  <si>
    <t>00000239;00067234</t>
  </si>
  <si>
    <t>1182765395</t>
  </si>
  <si>
    <t>108356438410</t>
  </si>
  <si>
    <t>1630413278</t>
  </si>
  <si>
    <t>KYOCERA AVX Components ( Asia ) Limited</t>
  </si>
  <si>
    <t>108357040740</t>
  </si>
  <si>
    <t>7753101</t>
  </si>
  <si>
    <t>Element14 Pte Ltd</t>
  </si>
  <si>
    <t>108357153700</t>
  </si>
  <si>
    <t>2455602</t>
  </si>
  <si>
    <t>Rand Technology (HK) Limited</t>
  </si>
  <si>
    <t>108357250040</t>
  </si>
  <si>
    <t>5536710948-49</t>
  </si>
  <si>
    <t>108357361710</t>
  </si>
  <si>
    <t>CYM20260617</t>
  </si>
  <si>
    <t>108357370660</t>
  </si>
  <si>
    <t>2606115728</t>
  </si>
  <si>
    <t>FUTURE ELECTRONICS LTD.</t>
  </si>
  <si>
    <t>108357481150</t>
  </si>
  <si>
    <t>5536793502-03-04</t>
  </si>
  <si>
    <t>108358003830</t>
  </si>
  <si>
    <t>2603238</t>
  </si>
  <si>
    <t>Steadfast Industrial Pte Ltd</t>
  </si>
  <si>
    <t>108358057620</t>
  </si>
  <si>
    <t>90129542</t>
  </si>
  <si>
    <t>108358324100</t>
  </si>
  <si>
    <t>950010630-31</t>
  </si>
  <si>
    <t>108358334710</t>
  </si>
  <si>
    <t>061626</t>
  </si>
  <si>
    <t>108358389530</t>
  </si>
  <si>
    <t>2026061806</t>
  </si>
  <si>
    <t>108360717400</t>
  </si>
  <si>
    <t>8244250-01</t>
  </si>
  <si>
    <t>108360722740</t>
  </si>
  <si>
    <t>8XN6097</t>
  </si>
  <si>
    <t>1591CZG</t>
  </si>
  <si>
    <t>108360920950</t>
  </si>
  <si>
    <t>00068442</t>
  </si>
  <si>
    <t>8XN6094</t>
  </si>
  <si>
    <t>1591CZD</t>
  </si>
  <si>
    <t>108361091420</t>
  </si>
  <si>
    <t>00068449</t>
  </si>
  <si>
    <t>8XN6095</t>
  </si>
  <si>
    <t>1591CZE</t>
  </si>
  <si>
    <t>108361119530</t>
  </si>
  <si>
    <t>00068447</t>
  </si>
  <si>
    <t>8XN6096</t>
  </si>
  <si>
    <t>1591CZF</t>
  </si>
  <si>
    <t>108361158400</t>
  </si>
  <si>
    <t>00068444</t>
  </si>
  <si>
    <t>8XN6098</t>
  </si>
  <si>
    <t>1591CZH</t>
  </si>
  <si>
    <t>108361196200</t>
  </si>
  <si>
    <t>00068440</t>
  </si>
  <si>
    <t>8XN6099</t>
  </si>
  <si>
    <t>1591CZJ</t>
  </si>
  <si>
    <t>108361224160</t>
  </si>
  <si>
    <t>00068438</t>
  </si>
  <si>
    <t>8XN6100</t>
  </si>
  <si>
    <t>1591CZK</t>
  </si>
  <si>
    <t>108361389030</t>
  </si>
  <si>
    <t>00068436</t>
  </si>
  <si>
    <t>8XN6101</t>
  </si>
  <si>
    <t>1591CZL</t>
  </si>
  <si>
    <t>108361409000</t>
  </si>
  <si>
    <t>00068434</t>
  </si>
  <si>
    <t>8XN6102</t>
  </si>
  <si>
    <t>1591CZM</t>
  </si>
  <si>
    <t>108361429150</t>
  </si>
  <si>
    <t>00068431</t>
  </si>
  <si>
    <t>8XN6103</t>
  </si>
  <si>
    <t>1591CZN</t>
  </si>
  <si>
    <t>108361449930</t>
  </si>
  <si>
    <t>00068429</t>
  </si>
  <si>
    <t>8XN6104</t>
  </si>
  <si>
    <t>1591CZP</t>
  </si>
  <si>
    <t>108361477010</t>
  </si>
  <si>
    <t>00068456</t>
  </si>
  <si>
    <t>8XN6105</t>
  </si>
  <si>
    <t>1591CZR</t>
  </si>
  <si>
    <t>108361495800</t>
  </si>
  <si>
    <t>00068427</t>
  </si>
  <si>
    <t>8XN6106</t>
  </si>
  <si>
    <t>1591CZS</t>
  </si>
  <si>
    <t>108361523800</t>
  </si>
  <si>
    <t>00068426</t>
  </si>
  <si>
    <t>8XN6107</t>
  </si>
  <si>
    <t>1591CZT</t>
  </si>
  <si>
    <t>108361544760</t>
  </si>
  <si>
    <t>00068424</t>
  </si>
  <si>
    <t>4327989</t>
  </si>
  <si>
    <t>108362108520</t>
  </si>
  <si>
    <t>IX115807</t>
  </si>
  <si>
    <t>108362284810</t>
  </si>
  <si>
    <t>AP20260612</t>
  </si>
  <si>
    <t>108362625820</t>
  </si>
  <si>
    <t>4335215</t>
  </si>
  <si>
    <t>Avnet - Chandler</t>
  </si>
  <si>
    <t>108363533460</t>
  </si>
  <si>
    <t>2606183652</t>
  </si>
  <si>
    <t>108363659240</t>
  </si>
  <si>
    <t>1Z75A9570473500062</t>
  </si>
  <si>
    <t>42224918</t>
  </si>
  <si>
    <t>BV ARROW ELECTRONICS</t>
  </si>
  <si>
    <t>108363709050</t>
  </si>
  <si>
    <t>350378</t>
  </si>
  <si>
    <t>108363737900</t>
  </si>
  <si>
    <t>030535936</t>
  </si>
  <si>
    <t>108363789110</t>
  </si>
  <si>
    <t>4003468456</t>
  </si>
  <si>
    <t>SDM (SHANGHAI-SDSS</t>
  </si>
  <si>
    <t>108363841830</t>
  </si>
  <si>
    <t>4003470480</t>
  </si>
  <si>
    <t>108363875430</t>
  </si>
  <si>
    <t>5536548061</t>
  </si>
  <si>
    <t>Texas Instruments Southeast Asia Pte Ltd</t>
  </si>
  <si>
    <t>108364097110</t>
  </si>
  <si>
    <t>42214475</t>
  </si>
  <si>
    <t>ARROW GERMANY C/o Arrow Central Europe</t>
  </si>
  <si>
    <t>108364432260</t>
  </si>
  <si>
    <t>IN26060157</t>
  </si>
  <si>
    <t>RACER TECHNOLOGY PTE, LTD</t>
  </si>
  <si>
    <t>108365686110</t>
  </si>
  <si>
    <t>030536962</t>
  </si>
  <si>
    <t>108366995330</t>
  </si>
  <si>
    <t>4327899</t>
  </si>
  <si>
    <t>108367011540</t>
  </si>
  <si>
    <t>4327698</t>
  </si>
  <si>
    <t>108367045360</t>
  </si>
  <si>
    <t>6149514</t>
  </si>
  <si>
    <t>108367547410</t>
  </si>
  <si>
    <t>15760152</t>
  </si>
  <si>
    <t>108367585760</t>
  </si>
  <si>
    <t>030506336</t>
  </si>
  <si>
    <t>108367613210</t>
  </si>
  <si>
    <t>M90793563</t>
  </si>
  <si>
    <t>Mouser Electronics Inc</t>
  </si>
  <si>
    <t>108367651600</t>
  </si>
  <si>
    <t>4003470862</t>
  </si>
  <si>
    <t>108367688000</t>
  </si>
  <si>
    <t>21338560</t>
  </si>
  <si>
    <t>Arrow Components Mexico S.A. De C.V</t>
  </si>
  <si>
    <t>108367757520</t>
  </si>
  <si>
    <t>7756255</t>
  </si>
  <si>
    <t>108367841040</t>
  </si>
  <si>
    <t>350785</t>
  </si>
  <si>
    <t>108367923860</t>
  </si>
  <si>
    <t>SL2606180018</t>
  </si>
  <si>
    <t>Sunlord Electronics Technology Pte</t>
  </si>
  <si>
    <t>108367970060</t>
  </si>
  <si>
    <t>5536784151</t>
  </si>
  <si>
    <t>c/o KWE Logistics (Shenzhen) Texas Instruments Asia Limited</t>
  </si>
  <si>
    <t>108367978610</t>
  </si>
  <si>
    <t>IX117156</t>
  </si>
  <si>
    <t>108368003330</t>
  </si>
  <si>
    <t>1182765168</t>
  </si>
  <si>
    <t>108368130840</t>
  </si>
  <si>
    <t>5536946045.46</t>
  </si>
  <si>
    <t>108368290330</t>
  </si>
  <si>
    <t>5536828985</t>
  </si>
  <si>
    <t>108368316230</t>
  </si>
  <si>
    <t>5536823979</t>
  </si>
  <si>
    <t>108368356720</t>
  </si>
  <si>
    <t>F175-061926-050</t>
  </si>
  <si>
    <t>MICRON MEMORY MALAYSIA SDN BHD</t>
  </si>
  <si>
    <t>108368361510</t>
  </si>
  <si>
    <t>2606190540</t>
  </si>
  <si>
    <t>108368440240</t>
  </si>
  <si>
    <t>15813027</t>
  </si>
  <si>
    <t>ARROW JAPAN G.K.</t>
  </si>
  <si>
    <t>108368452250</t>
  </si>
  <si>
    <t>21338558</t>
  </si>
  <si>
    <t>108368457850</t>
  </si>
  <si>
    <t>UNIGEN-20260616473</t>
  </si>
  <si>
    <t>SINO FAITH TECHNOLOGY DEVELOPMENT LTD.</t>
  </si>
  <si>
    <t>108368584000</t>
  </si>
  <si>
    <t>108368587500</t>
  </si>
  <si>
    <t>Everpure Inc Formerly Pure Storage</t>
  </si>
  <si>
    <t>108368596230</t>
  </si>
  <si>
    <t>15868725</t>
  </si>
  <si>
    <t>108368634730</t>
  </si>
  <si>
    <t>SN20260618-057</t>
  </si>
  <si>
    <t>108368641510</t>
  </si>
  <si>
    <t>1ZG2B4810404756811</t>
  </si>
  <si>
    <t>90896179</t>
  </si>
  <si>
    <t>108368729560</t>
  </si>
  <si>
    <t>PLISGFE00513</t>
  </si>
  <si>
    <t>715752</t>
  </si>
  <si>
    <t>108368767360</t>
  </si>
  <si>
    <t>7140/41000</t>
  </si>
  <si>
    <t>Pure Storage Inc</t>
  </si>
  <si>
    <t>108274075230</t>
  </si>
  <si>
    <t>51426</t>
  </si>
  <si>
    <t>108275908200</t>
  </si>
  <si>
    <t>108279655260</t>
  </si>
  <si>
    <t>108279696820</t>
  </si>
  <si>
    <t>108283244161</t>
  </si>
  <si>
    <t>108283278610</t>
  </si>
  <si>
    <t>END2605201435I</t>
  </si>
  <si>
    <t>JABIL CIRCUIT DE MEXICO S DE R.L. DE C.V.</t>
  </si>
  <si>
    <t>108288915010</t>
  </si>
  <si>
    <t>202605032</t>
  </si>
  <si>
    <t>108311115140</t>
  </si>
  <si>
    <t>INM226060002</t>
  </si>
  <si>
    <t>FUSION ADVANTEC CO.,LTD.</t>
  </si>
  <si>
    <t>108314077910</t>
  </si>
  <si>
    <t>PURE1089134</t>
  </si>
  <si>
    <t>SHYFT GLOBAL SERVICES</t>
  </si>
  <si>
    <t>108320385500</t>
  </si>
  <si>
    <t>Z100233</t>
  </si>
  <si>
    <t>FOXCONN CZ S.R.O</t>
  </si>
  <si>
    <t>CZ</t>
  </si>
  <si>
    <t>108326788250</t>
  </si>
  <si>
    <t>AIC20260609</t>
  </si>
  <si>
    <t>108337437350</t>
  </si>
  <si>
    <t>5100024854</t>
  </si>
  <si>
    <t>PANASONIC FACTORY SOLUTIONS ASIA PACIFIC PTE. LTD.</t>
  </si>
  <si>
    <t>108354637530</t>
  </si>
  <si>
    <t>202600383</t>
  </si>
  <si>
    <t>108358428360</t>
  </si>
  <si>
    <t>PURE1089236</t>
  </si>
  <si>
    <t>108364034810</t>
  </si>
  <si>
    <t>PURE1089236-2</t>
  </si>
  <si>
    <t>SHYFT GLOBAL SERVICES.</t>
  </si>
  <si>
    <t>108367566420</t>
  </si>
  <si>
    <t>Local</t>
  </si>
  <si>
    <t>507</t>
  </si>
  <si>
    <t>CONG TY TNHH CHE BIEN GO NAM SON</t>
  </si>
  <si>
    <t>TC</t>
  </si>
  <si>
    <t>00000818</t>
  </si>
  <si>
    <t>CÔNG TY TNHH BẢO HỘ LAO ĐỘNG VIỆT MỸ</t>
  </si>
  <si>
    <t>108277155120</t>
  </si>
  <si>
    <t>51</t>
  </si>
  <si>
    <t>PERITEC</t>
  </si>
  <si>
    <t>108277290700</t>
  </si>
  <si>
    <t>853</t>
  </si>
  <si>
    <t>Tousei Engineering Viet Nam</t>
  </si>
  <si>
    <t>108277391130</t>
  </si>
  <si>
    <t>73</t>
  </si>
  <si>
    <t>CONG TY TNHH KINZO VIET NAM</t>
  </si>
  <si>
    <t>108285438810</t>
  </si>
  <si>
    <t>00000714</t>
  </si>
  <si>
    <t>CONG TY TNHH PHAT TRIEN THUONG MAI THANH DAT</t>
  </si>
  <si>
    <t>108288349300</t>
  </si>
  <si>
    <t>372</t>
  </si>
  <si>
    <t>CONG TY TNHH JHD VINA</t>
  </si>
  <si>
    <t>108288725200</t>
  </si>
  <si>
    <t>00000180</t>
  </si>
  <si>
    <t>CONG TY TNHH RMG TECHNOLOGIES VIETNAM</t>
  </si>
  <si>
    <t>108288844200</t>
  </si>
  <si>
    <t>54</t>
  </si>
  <si>
    <t>CONG TY TNHH CO KHI ZCTECH</t>
  </si>
  <si>
    <t>108289153820</t>
  </si>
  <si>
    <t>00000251</t>
  </si>
  <si>
    <t>CONG TY TNHH CONG NGHIEP T&amp;T VINA</t>
  </si>
  <si>
    <t>108289565640</t>
  </si>
  <si>
    <t>349</t>
  </si>
  <si>
    <t>THAKRAL ONE</t>
  </si>
  <si>
    <t>108290728450</t>
  </si>
  <si>
    <t>89</t>
  </si>
  <si>
    <t>CONG TY TNHH DVN AUTOMATION</t>
  </si>
  <si>
    <t>108296994960</t>
  </si>
  <si>
    <t>16336</t>
  </si>
  <si>
    <t>CONG TY TNHH TOAN THINH</t>
  </si>
  <si>
    <t>108312097460</t>
  </si>
  <si>
    <t>389</t>
  </si>
  <si>
    <t>CONG TY TNHH THAKRAL ONE - CHI NHANH TAI HA NOI</t>
  </si>
  <si>
    <t>108314253240</t>
  </si>
  <si>
    <t>117</t>
  </si>
  <si>
    <t>CONG TY TNHH CONG NGHE CAO APOLLO VIET NAM</t>
  </si>
  <si>
    <t>108314281720</t>
  </si>
  <si>
    <t>00000779</t>
  </si>
  <si>
    <t>CONG TY TNHH CONG NGHIEP VA DICH VU VIET NAM</t>
  </si>
  <si>
    <t/>
  </si>
  <si>
    <t>108314291630</t>
  </si>
  <si>
    <t>362</t>
  </si>
  <si>
    <t>CôNG TY TNHH JHD VINA</t>
  </si>
  <si>
    <t>108315085320</t>
  </si>
  <si>
    <t>1283</t>
  </si>
  <si>
    <t>CONG TY TNHH DAU TU VA PHAT TRIEN THIET BI CONG NGHIEP HOANG HA</t>
  </si>
  <si>
    <t>108348910610</t>
  </si>
  <si>
    <t>0000349</t>
  </si>
  <si>
    <t>CONG TY TNHH SYNTHETIC CHEMICAL VINA</t>
  </si>
  <si>
    <t>108364787310</t>
  </si>
  <si>
    <t>00000893</t>
  </si>
  <si>
    <t>HAORUI VIET NAM</t>
  </si>
  <si>
    <t>108276621500</t>
  </si>
  <si>
    <t>YFYJ-PUR 260526 GS</t>
  </si>
  <si>
    <t>CONG TY CO PHAN IN VA BAO BI GOLDSUN</t>
  </si>
  <si>
    <t>108289268360</t>
  </si>
  <si>
    <t>YFYJ-PUR 250526 JS</t>
  </si>
  <si>
    <t>CONG TY TNHH JINSUNG ELECTRONIC &amp; INDUSTRIAL SUPPLY</t>
  </si>
  <si>
    <t>108289370820</t>
  </si>
  <si>
    <t>YFYJ-PUR 250526 TV</t>
  </si>
  <si>
    <t>CONG TY TNHH SAN XUAT VÀ KINH DOANH THINH VUONG</t>
  </si>
  <si>
    <t>108289455740</t>
  </si>
  <si>
    <t>YFYJ-PUR 2505 PROWAY</t>
  </si>
  <si>
    <t>CONG TY TNHH PROWAY VINA</t>
  </si>
  <si>
    <t>108289554810</t>
  </si>
  <si>
    <t>SP-UNIGEN-052626-01&amp;02</t>
  </si>
  <si>
    <t>CONG TY CO PHAN CONG NGHIEP KIMSEN</t>
  </si>
  <si>
    <t>108289968840</t>
  </si>
  <si>
    <t>UVH-05/26</t>
  </si>
  <si>
    <t>CHI NHANH CUA CONG TY TNHH EPE PACKAGING VN</t>
  </si>
  <si>
    <t>108291849740</t>
  </si>
  <si>
    <t>VN20260604003</t>
  </si>
  <si>
    <t>CTY TNHH W&amp;B TECHNOLOGY</t>
  </si>
  <si>
    <t>108314147650</t>
  </si>
  <si>
    <t>00000534</t>
  </si>
  <si>
    <t>CONG TY TNHH CONG NGHIEP DINH OC EVERGREEN (VIET NAM)</t>
  </si>
  <si>
    <t>108311088210</t>
  </si>
  <si>
    <t>IPTH260612-UNI</t>
  </si>
  <si>
    <t>CONG TY TNHH CONG NGHE CHINH XAC INTERPLEX (HA NOI)</t>
  </si>
  <si>
    <t>108327050310</t>
  </si>
  <si>
    <t>VN20260610002</t>
  </si>
  <si>
    <t>CTY TNHH W&amp;B TECHNOLOGY (VIET NA</t>
  </si>
  <si>
    <t>108334312920</t>
  </si>
  <si>
    <t>VN20260619008</t>
  </si>
  <si>
    <t>CTY TNHH W&amp;B TECHNOLOGY (VIET NAM)</t>
  </si>
  <si>
    <t>108358571050</t>
  </si>
  <si>
    <t>0000348</t>
  </si>
  <si>
    <t>108364569460</t>
  </si>
  <si>
    <t>UHAN-INV06835</t>
  </si>
  <si>
    <t>AVNET</t>
  </si>
  <si>
    <t>308556901500</t>
  </si>
  <si>
    <t>UHAN-INV06842</t>
  </si>
  <si>
    <t>308574827100</t>
  </si>
  <si>
    <t>UHAN-INV06843</t>
  </si>
  <si>
    <t>308575442360</t>
  </si>
  <si>
    <t>UHAN-INV06846</t>
  </si>
  <si>
    <t>JABIL CIRCUIT DE MEXICO S. DE R.L. DE C.V.</t>
  </si>
  <si>
    <t>308577664641</t>
  </si>
  <si>
    <t>308577690911</t>
  </si>
  <si>
    <t>UHAN-INV06841</t>
  </si>
  <si>
    <t>LUCID USA INC</t>
  </si>
  <si>
    <t>308579461320</t>
  </si>
  <si>
    <t>E01087</t>
  </si>
  <si>
    <t>308582689831</t>
  </si>
  <si>
    <t>UHAN-INV06840</t>
  </si>
  <si>
    <t>HELLA GmbH &amp; Co. KGaA.</t>
  </si>
  <si>
    <t>308585802140</t>
  </si>
  <si>
    <t>UHAN-INV06839</t>
  </si>
  <si>
    <t>Lucid USA, Inc.(CasaGrande Whse)</t>
  </si>
  <si>
    <t>308595999740</t>
  </si>
  <si>
    <t>UHAN-INV06858</t>
  </si>
  <si>
    <t>AIC Inc. Qingpu HQ</t>
  </si>
  <si>
    <t>308596890030</t>
  </si>
  <si>
    <t>UHAN-INV06847</t>
  </si>
  <si>
    <t>Jabil Circuit de Mexico, S.de R.L.de  C.V.</t>
  </si>
  <si>
    <t>308604587120</t>
  </si>
  <si>
    <t>E01089</t>
  </si>
  <si>
    <t>308605891001</t>
  </si>
  <si>
    <t>UHAN-INV06844</t>
  </si>
  <si>
    <t>308613998620</t>
  </si>
  <si>
    <t>UHAN-INV06857</t>
  </si>
  <si>
    <t>308614119500</t>
  </si>
  <si>
    <t>UHAN-INV06865</t>
  </si>
  <si>
    <t>308614931350</t>
  </si>
  <si>
    <t>UHAN-INV06859</t>
  </si>
  <si>
    <t>308618679410</t>
  </si>
  <si>
    <t>UHAN-INV06868</t>
  </si>
  <si>
    <t>308622713730</t>
  </si>
  <si>
    <t>UHAN-INV06869</t>
  </si>
  <si>
    <t>308625059801</t>
  </si>
  <si>
    <t>UHAN-INV06866</t>
  </si>
  <si>
    <t>308625301260</t>
  </si>
  <si>
    <t>UHAN-INV06870</t>
  </si>
  <si>
    <t>308627486700</t>
  </si>
  <si>
    <t>E01088</t>
  </si>
  <si>
    <t>Unigen Technology Sdn. Bhd.</t>
  </si>
  <si>
    <t>308629080711</t>
  </si>
  <si>
    <t>UHAN-INV06876</t>
  </si>
  <si>
    <t>REGGIANI MACCHINE S.P.A.</t>
  </si>
  <si>
    <t>IT</t>
  </si>
  <si>
    <t>308630813650</t>
  </si>
  <si>
    <t>UHAN-INV06878</t>
  </si>
  <si>
    <t>308630868030</t>
  </si>
  <si>
    <t>UHAN-INV06879</t>
  </si>
  <si>
    <t>MATAN DIGITAL PRINTERS 2001 LTD.</t>
  </si>
  <si>
    <t>IL</t>
  </si>
  <si>
    <t>308630914230</t>
  </si>
  <si>
    <t>UHAN-INV06883</t>
  </si>
  <si>
    <t>308638133920</t>
  </si>
  <si>
    <t>UHAN-INV06880</t>
  </si>
  <si>
    <t>308640745030</t>
  </si>
  <si>
    <t>E01090</t>
  </si>
  <si>
    <t>308642066741</t>
  </si>
  <si>
    <t>308642068511</t>
  </si>
  <si>
    <t>UHAN-INV06886</t>
  </si>
  <si>
    <t>Everpure Inc</t>
  </si>
  <si>
    <t>308645636851</t>
  </si>
  <si>
    <t>308645674061</t>
  </si>
  <si>
    <t>UHAN-INV06887</t>
  </si>
  <si>
    <t>308645704751</t>
  </si>
  <si>
    <t>UHAN-INV06871</t>
  </si>
  <si>
    <t>308647836250</t>
  </si>
  <si>
    <t>UHAN-INV06882</t>
  </si>
  <si>
    <t>Lucid USA, Inc.</t>
  </si>
  <si>
    <t>308649051120</t>
  </si>
  <si>
    <t>UHAN-INV06881</t>
  </si>
  <si>
    <t>Lucid USA, Inc</t>
  </si>
  <si>
    <t>308650996750</t>
  </si>
  <si>
    <t>UHAN-INV06888</t>
  </si>
  <si>
    <t>308655163740</t>
  </si>
  <si>
    <t>UHAN-INV06884</t>
  </si>
  <si>
    <t>308655841230</t>
  </si>
  <si>
    <t>UHAN-INV06885</t>
  </si>
  <si>
    <t>308656963440</t>
  </si>
  <si>
    <t>INVOICE NO.</t>
  </si>
  <si>
    <t>Tracking#</t>
  </si>
  <si>
    <t>Route (Note cho FCA, DAP)</t>
  </si>
  <si>
    <t>Remark (note cho FedEx DAP)</t>
  </si>
  <si>
    <t>Charge customer (Note cho FCA, DAP)</t>
  </si>
  <si>
    <t>INV06563</t>
  </si>
  <si>
    <t>HN90005121</t>
  </si>
  <si>
    <t>x</t>
  </si>
  <si>
    <t>INV06571</t>
  </si>
  <si>
    <t>HN90005119</t>
  </si>
  <si>
    <t>HLCUSGN260110346</t>
  </si>
  <si>
    <t>HN90005125</t>
  </si>
  <si>
    <t>887611679486</t>
  </si>
  <si>
    <t>INV06577</t>
  </si>
  <si>
    <t>887559762647</t>
  </si>
  <si>
    <t>45T0440604</t>
  </si>
  <si>
    <t>45T0440716</t>
  </si>
  <si>
    <t>INV06580</t>
  </si>
  <si>
    <t>HAN0459811</t>
  </si>
  <si>
    <t>INV06581</t>
  </si>
  <si>
    <t>887653018999</t>
  </si>
  <si>
    <t>Ste charge 100 usd to Customer</t>
  </si>
  <si>
    <t>HN90005137</t>
  </si>
  <si>
    <t>SRAF0140841</t>
  </si>
  <si>
    <t>SRAF0141011</t>
  </si>
  <si>
    <t>887688809214</t>
  </si>
  <si>
    <t>Ship FG</t>
  </si>
  <si>
    <t>SAMPLE 720</t>
  </si>
  <si>
    <t>887687192359</t>
  </si>
  <si>
    <t>E01016</t>
  </si>
  <si>
    <t>888232094623</t>
  </si>
  <si>
    <t>Other</t>
  </si>
  <si>
    <t>887921939104</t>
  </si>
  <si>
    <t>887721597957</t>
  </si>
  <si>
    <t>Transfer</t>
  </si>
  <si>
    <t>Transfer material</t>
  </si>
  <si>
    <t>E01020</t>
  </si>
  <si>
    <t>887694891088</t>
  </si>
  <si>
    <t>Rebecca mail Pure pay customs fee $100</t>
  </si>
  <si>
    <t>INV06587</t>
  </si>
  <si>
    <t>887721381790</t>
  </si>
  <si>
    <t>INV06588</t>
  </si>
  <si>
    <t>887722603150</t>
  </si>
  <si>
    <t>INV06589</t>
  </si>
  <si>
    <t>887721572644</t>
  </si>
  <si>
    <t>E01021</t>
  </si>
  <si>
    <t>887724714900</t>
  </si>
  <si>
    <t>Buyer charge $100 customs fee to supplier</t>
  </si>
  <si>
    <t>SAMPLE 721</t>
  </si>
  <si>
    <t>4232999260</t>
  </si>
  <si>
    <t>E01018</t>
  </si>
  <si>
    <t>VLCG26010183</t>
  </si>
  <si>
    <t>INV06590</t>
  </si>
  <si>
    <t>HN90005148</t>
  </si>
  <si>
    <t>INV06591</t>
  </si>
  <si>
    <t>SRAF0145465</t>
  </si>
  <si>
    <t>INV06595</t>
  </si>
  <si>
    <t>SRAF0145455</t>
  </si>
  <si>
    <t>E01022</t>
  </si>
  <si>
    <t>45T0444720</t>
  </si>
  <si>
    <t>Ship material to Maxtrend</t>
  </si>
  <si>
    <t>INV06592</t>
  </si>
  <si>
    <t>887760088029</t>
  </si>
  <si>
    <t>INV06593</t>
  </si>
  <si>
    <t>45T0443040</t>
  </si>
  <si>
    <t>INV06594</t>
  </si>
  <si>
    <t>HAN26000048</t>
  </si>
  <si>
    <t>INV06596</t>
  </si>
  <si>
    <t>5087119564</t>
  </si>
  <si>
    <t>LGATPE91068</t>
  </si>
  <si>
    <t>INV06598</t>
  </si>
  <si>
    <t>SRAF0167498</t>
  </si>
  <si>
    <t>INV06599</t>
  </si>
  <si>
    <t>HN90005151</t>
  </si>
  <si>
    <t>INV06600</t>
  </si>
  <si>
    <t>SRAF0147660</t>
  </si>
  <si>
    <t>INV06601</t>
  </si>
  <si>
    <t>SRAF0148656</t>
  </si>
  <si>
    <t>E01023</t>
  </si>
  <si>
    <t>887849581059</t>
  </si>
  <si>
    <t>Ship equipment</t>
  </si>
  <si>
    <t>Oscar charge fee Lucid $150</t>
  </si>
  <si>
    <t>887852908465</t>
  </si>
  <si>
    <t>customs fee $100 charge AIC</t>
  </si>
  <si>
    <t>HN90005161</t>
  </si>
  <si>
    <t>SRAF0150583</t>
  </si>
  <si>
    <t>RAF0150594</t>
  </si>
  <si>
    <t>HBL2501023</t>
  </si>
  <si>
    <t>INV06607</t>
  </si>
  <si>
    <t>887921452152</t>
  </si>
  <si>
    <t>INV06608</t>
  </si>
  <si>
    <t>887921361831</t>
  </si>
  <si>
    <t>Sample 722</t>
  </si>
  <si>
    <t>887889201561</t>
  </si>
  <si>
    <t>E01024</t>
  </si>
  <si>
    <t>887922636732</t>
  </si>
  <si>
    <t>Sample 723</t>
  </si>
  <si>
    <t>887920852102</t>
  </si>
  <si>
    <t>45T0443695</t>
  </si>
  <si>
    <t>HAN26000146</t>
  </si>
  <si>
    <t>887957780265</t>
  </si>
  <si>
    <t>E01025</t>
  </si>
  <si>
    <t>8352973532</t>
  </si>
  <si>
    <t>SHN90005167</t>
  </si>
  <si>
    <t>SHAN0461113</t>
  </si>
  <si>
    <t>SRAF0168398</t>
  </si>
  <si>
    <t>SHN90005178</t>
  </si>
  <si>
    <t>E01026</t>
  </si>
  <si>
    <t>888230909835</t>
  </si>
  <si>
    <t>Document to GCE</t>
  </si>
  <si>
    <t>887957223975</t>
  </si>
  <si>
    <t>SHN90005176</t>
  </si>
  <si>
    <t>SRAF0158040</t>
  </si>
  <si>
    <t>SHN90005180</t>
  </si>
  <si>
    <t>SRAF0161889</t>
  </si>
  <si>
    <t>1116169585</t>
  </si>
  <si>
    <t>HAN26000182</t>
  </si>
  <si>
    <t>SHN90005181</t>
  </si>
  <si>
    <t>E01027</t>
  </si>
  <si>
    <t>888144766807</t>
  </si>
  <si>
    <t>888111482994</t>
  </si>
  <si>
    <t>888112035777</t>
  </si>
  <si>
    <t>888112327711</t>
  </si>
  <si>
    <t>E01028</t>
  </si>
  <si>
    <t>DIM111011134</t>
  </si>
  <si>
    <t>HAN26000238</t>
  </si>
  <si>
    <t>45T0444290</t>
  </si>
  <si>
    <t>SHN90005187</t>
  </si>
  <si>
    <t>SRAF0165684</t>
  </si>
  <si>
    <t>SHANS0002486</t>
  </si>
  <si>
    <t>45T0445387</t>
  </si>
  <si>
    <t>E01029</t>
  </si>
  <si>
    <t>888205539641</t>
  </si>
  <si>
    <t>customs fee charge Foxconn</t>
  </si>
  <si>
    <t>LGATPE91071</t>
  </si>
  <si>
    <t>INV06633</t>
  </si>
  <si>
    <t>SRAF0167561</t>
  </si>
  <si>
    <t>INV06634</t>
  </si>
  <si>
    <t>SRAF0167606</t>
  </si>
  <si>
    <t>INV06635</t>
  </si>
  <si>
    <t>SRAF0167337</t>
  </si>
  <si>
    <t>INV06636</t>
  </si>
  <si>
    <t>45T0447348</t>
  </si>
  <si>
    <t>888224912192</t>
  </si>
  <si>
    <t>RMA</t>
  </si>
  <si>
    <t>E01030</t>
  </si>
  <si>
    <t>2587001406</t>
  </si>
  <si>
    <t>Charge supplier $100</t>
  </si>
  <si>
    <t>INV06638</t>
  </si>
  <si>
    <t>888261715227</t>
  </si>
  <si>
    <t>INV06639</t>
  </si>
  <si>
    <t>888262095173</t>
  </si>
  <si>
    <t>Sample 724</t>
  </si>
  <si>
    <t>888264316427</t>
  </si>
  <si>
    <t>HAN26000330</t>
  </si>
  <si>
    <t>888295496047</t>
  </si>
  <si>
    <t>1306892510</t>
  </si>
  <si>
    <t>888294266189</t>
  </si>
  <si>
    <t>Transfer RMA</t>
  </si>
  <si>
    <t>INV06644</t>
  </si>
  <si>
    <t>SRAF0175109</t>
  </si>
  <si>
    <t>E01031</t>
  </si>
  <si>
    <t>888383625163</t>
  </si>
  <si>
    <t>Sample 725</t>
  </si>
  <si>
    <t>888299899112</t>
  </si>
  <si>
    <t>INV06645</t>
  </si>
  <si>
    <t>SHN90005208</t>
  </si>
  <si>
    <t>INV06646</t>
  </si>
  <si>
    <t>SHN90005206</t>
  </si>
  <si>
    <t>INV06647</t>
  </si>
  <si>
    <t>SRAF0175206</t>
  </si>
  <si>
    <t>INV06648</t>
  </si>
  <si>
    <t>SRAF0175196</t>
  </si>
  <si>
    <t>E01032</t>
  </si>
  <si>
    <t>888383095060</t>
  </si>
  <si>
    <t>INV06649</t>
  </si>
  <si>
    <t>SRAF0177811</t>
  </si>
  <si>
    <t>INV06650</t>
  </si>
  <si>
    <t>SRAF0177808</t>
  </si>
  <si>
    <t>INV06651</t>
  </si>
  <si>
    <t>HBL2602002</t>
  </si>
  <si>
    <t>Sample 726</t>
  </si>
  <si>
    <t>888427865511</t>
  </si>
  <si>
    <t>Ship QA's sample for evaluation</t>
  </si>
  <si>
    <t>Sample 727</t>
  </si>
  <si>
    <t>888427665295</t>
  </si>
  <si>
    <t>INV06652</t>
  </si>
  <si>
    <t>SRAF0179727</t>
  </si>
  <si>
    <t>INV06653</t>
  </si>
  <si>
    <t>SRAF0181245</t>
  </si>
  <si>
    <t>INV06654</t>
  </si>
  <si>
    <t>SRAF0179671</t>
  </si>
  <si>
    <t>INV06655</t>
  </si>
  <si>
    <t>ELHAN01774</t>
  </si>
  <si>
    <t>INV06656</t>
  </si>
  <si>
    <t>888499024060</t>
  </si>
  <si>
    <t>INV06657</t>
  </si>
  <si>
    <t>888499191644</t>
  </si>
  <si>
    <t>E01033</t>
  </si>
  <si>
    <t>888470554251</t>
  </si>
  <si>
    <t>Plan mail: Customer paid customs fee</t>
  </si>
  <si>
    <t>INV06658</t>
  </si>
  <si>
    <t>SHN90005241</t>
  </si>
  <si>
    <t>INV06659</t>
  </si>
  <si>
    <t>SRAF0184803</t>
  </si>
  <si>
    <t>INV06660</t>
  </si>
  <si>
    <t>SRAF0184882</t>
  </si>
  <si>
    <t>INV06661</t>
  </si>
  <si>
    <t>HAN26000430</t>
  </si>
  <si>
    <t>INV06662</t>
  </si>
  <si>
    <t>45T0448574</t>
  </si>
  <si>
    <t>E01034</t>
  </si>
  <si>
    <t>888540760296</t>
  </si>
  <si>
    <t>E01035</t>
  </si>
  <si>
    <t>888569337686</t>
  </si>
  <si>
    <t>Sample 728</t>
  </si>
  <si>
    <t>888542184690</t>
  </si>
  <si>
    <t>X</t>
  </si>
  <si>
    <t>Ship clothes to Mr Chad</t>
  </si>
  <si>
    <t>INV06663</t>
  </si>
  <si>
    <t>888569420580</t>
  </si>
  <si>
    <t>E01036</t>
  </si>
  <si>
    <t>888682712065</t>
  </si>
  <si>
    <t>INV06664</t>
  </si>
  <si>
    <t>SRAF0184856</t>
  </si>
  <si>
    <t>INV06665</t>
  </si>
  <si>
    <t>SRAF0184864</t>
  </si>
  <si>
    <t>Sample 729</t>
  </si>
  <si>
    <t>888595795779</t>
  </si>
  <si>
    <t>E01037</t>
  </si>
  <si>
    <t>BK2602177</t>
  </si>
  <si>
    <t>E01038</t>
  </si>
  <si>
    <t>INV06666</t>
  </si>
  <si>
    <t>SRAF0185439</t>
  </si>
  <si>
    <t>INV06667</t>
  </si>
  <si>
    <t>SRAF0187247</t>
  </si>
  <si>
    <t>E01039</t>
  </si>
  <si>
    <t>888636723898</t>
  </si>
  <si>
    <t xml:space="preserve">Xuất Sample, Nhưng custom + Freight QA Levi follow charge customer PURE </t>
  </si>
  <si>
    <t>INV06668</t>
  </si>
  <si>
    <t>SRAF0187251</t>
  </si>
  <si>
    <t>Sample 730</t>
  </si>
  <si>
    <t>888674567208</t>
  </si>
  <si>
    <t>INV06669</t>
  </si>
  <si>
    <t>45T0450077</t>
  </si>
  <si>
    <t>INV06670</t>
  </si>
  <si>
    <t>888673925950</t>
  </si>
  <si>
    <t>INV06671</t>
  </si>
  <si>
    <t>888675917726</t>
  </si>
  <si>
    <t>E01040</t>
  </si>
  <si>
    <t>888710487941</t>
  </si>
  <si>
    <t>INV06672</t>
  </si>
  <si>
    <t>45T0450017</t>
  </si>
  <si>
    <t>Sample 731</t>
  </si>
  <si>
    <t>888678277022</t>
  </si>
  <si>
    <t>INV06673</t>
  </si>
  <si>
    <t>45T0450432</t>
  </si>
  <si>
    <t>INV06674</t>
  </si>
  <si>
    <t>888716017508</t>
  </si>
  <si>
    <t>Charge Lucid $3000</t>
  </si>
  <si>
    <t>INV06675</t>
  </si>
  <si>
    <t>SHN90005258</t>
  </si>
  <si>
    <t>INV06676</t>
  </si>
  <si>
    <t>SRAF0189065</t>
  </si>
  <si>
    <t>E01041</t>
  </si>
  <si>
    <t>45T0451387</t>
  </si>
  <si>
    <t>INV06677</t>
  </si>
  <si>
    <t>SRAF0201467</t>
  </si>
  <si>
    <t>INV06678</t>
  </si>
  <si>
    <t>HAN26000499</t>
  </si>
  <si>
    <t>INV06679</t>
  </si>
  <si>
    <t>888979141814</t>
  </si>
  <si>
    <t>INV06680</t>
  </si>
  <si>
    <t>888979456848</t>
  </si>
  <si>
    <t>888739635684</t>
  </si>
  <si>
    <t>888747309676</t>
  </si>
  <si>
    <t>Oscar charge Lucid $300</t>
  </si>
  <si>
    <t>E01042</t>
  </si>
  <si>
    <t>888976115564</t>
  </si>
  <si>
    <t>Ship material</t>
  </si>
  <si>
    <t>Lily mail :customs fee charge Pure</t>
  </si>
  <si>
    <t>Sample 733</t>
  </si>
  <si>
    <t>8238401916</t>
  </si>
  <si>
    <t>Sample 734</t>
  </si>
  <si>
    <t>888978883099</t>
  </si>
  <si>
    <t>SRAF0190287</t>
  </si>
  <si>
    <t>INV06683</t>
  </si>
  <si>
    <t>SRAF0195103</t>
  </si>
  <si>
    <t>E01043</t>
  </si>
  <si>
    <t>DIM111011360</t>
  </si>
  <si>
    <t>E01044</t>
  </si>
  <si>
    <t>WV10709</t>
  </si>
  <si>
    <t>INV06684</t>
  </si>
  <si>
    <t>SRAF0195171</t>
  </si>
  <si>
    <t>INV06685</t>
  </si>
  <si>
    <t>SRAF0195083</t>
  </si>
  <si>
    <t>INV06686</t>
  </si>
  <si>
    <t>889059543623</t>
  </si>
  <si>
    <t>INV06687</t>
  </si>
  <si>
    <t>889056819617</t>
  </si>
  <si>
    <t>Oscar charge Lucid $750</t>
  </si>
  <si>
    <t>INV06688</t>
  </si>
  <si>
    <t>889091669099</t>
  </si>
  <si>
    <t>Transfer FG</t>
  </si>
  <si>
    <t>INV06689</t>
  </si>
  <si>
    <t>889090111553</t>
  </si>
  <si>
    <t>INV06690</t>
  </si>
  <si>
    <t>889090182784</t>
  </si>
  <si>
    <t>INV06691</t>
  </si>
  <si>
    <t>889090244076</t>
  </si>
  <si>
    <t>INV06692</t>
  </si>
  <si>
    <t>889059707274</t>
  </si>
  <si>
    <t>Ship to CTU</t>
  </si>
  <si>
    <t>INV06693</t>
  </si>
  <si>
    <t>889091391953</t>
  </si>
  <si>
    <t>INV06694</t>
  </si>
  <si>
    <t>SRAF0201450</t>
  </si>
  <si>
    <t>INV06695</t>
  </si>
  <si>
    <t>45T0453206</t>
  </si>
  <si>
    <t>INV06696</t>
  </si>
  <si>
    <t>HAN26000626</t>
  </si>
  <si>
    <t>INV06697</t>
  </si>
  <si>
    <t>889128870272</t>
  </si>
  <si>
    <t>E01045</t>
  </si>
  <si>
    <t>889184959031</t>
  </si>
  <si>
    <t>SRAF0201048</t>
  </si>
  <si>
    <t>SRAF0201073</t>
  </si>
  <si>
    <t>INV06701</t>
  </si>
  <si>
    <t>SRAF0201089</t>
  </si>
  <si>
    <t>Sample 735</t>
  </si>
  <si>
    <t>889129246999</t>
  </si>
  <si>
    <t>Ship sample to Jabil (HLOB)</t>
  </si>
  <si>
    <t>E01046</t>
  </si>
  <si>
    <t>889183440114</t>
  </si>
  <si>
    <t>Pure paid PPV Freight &amp; customs fee</t>
  </si>
  <si>
    <t>INV06700</t>
  </si>
  <si>
    <t>NOT TO SHIP</t>
  </si>
  <si>
    <t>E01047</t>
  </si>
  <si>
    <t>DHAN26030055</t>
  </si>
  <si>
    <t>INV06702</t>
  </si>
  <si>
    <t>SRAF0201487</t>
  </si>
  <si>
    <t>INV06703</t>
  </si>
  <si>
    <t>SRAF0201625</t>
  </si>
  <si>
    <t>INV06704</t>
  </si>
  <si>
    <t>SRAF0203529</t>
  </si>
  <si>
    <t>INV06705</t>
  </si>
  <si>
    <t>SHAN0474767</t>
  </si>
  <si>
    <t>INV06706</t>
  </si>
  <si>
    <t>SHAN0474879</t>
  </si>
  <si>
    <t>E01048</t>
  </si>
  <si>
    <t>889346435491</t>
  </si>
  <si>
    <t>INV06707</t>
  </si>
  <si>
    <t>SRAF0202636</t>
  </si>
  <si>
    <t>Sample 736</t>
  </si>
  <si>
    <t>889273559389</t>
  </si>
  <si>
    <t>INV06708</t>
  </si>
  <si>
    <t>889307463314</t>
  </si>
  <si>
    <t>INV06709</t>
  </si>
  <si>
    <t>HAN26000733</t>
  </si>
  <si>
    <t>INV06710</t>
  </si>
  <si>
    <t>45T0455069</t>
  </si>
  <si>
    <t>INV06711</t>
  </si>
  <si>
    <t>SRAF0206492</t>
  </si>
  <si>
    <t>E01049</t>
  </si>
  <si>
    <t>889346659976</t>
  </si>
  <si>
    <t>Lily charge customs fee to customer</t>
  </si>
  <si>
    <t>INV06712</t>
  </si>
  <si>
    <t>889351433373</t>
  </si>
  <si>
    <t>INV06713</t>
  </si>
  <si>
    <t>889351499263</t>
  </si>
  <si>
    <t>E01050</t>
  </si>
  <si>
    <t>9641954490</t>
  </si>
  <si>
    <t>Sample 737</t>
  </si>
  <si>
    <t>INV06714</t>
  </si>
  <si>
    <t>MIQSGN04994</t>
  </si>
  <si>
    <t>SHAN0476912</t>
  </si>
  <si>
    <t>INV06716</t>
  </si>
  <si>
    <t>SHAN0476877</t>
  </si>
  <si>
    <t>Sample 738</t>
  </si>
  <si>
    <t>889409978121</t>
  </si>
  <si>
    <t>SHAN0477377</t>
  </si>
  <si>
    <t>SHAN0476994</t>
  </si>
  <si>
    <t>E01051</t>
  </si>
  <si>
    <t>889492413282</t>
  </si>
  <si>
    <t>return after testing</t>
  </si>
  <si>
    <t>Lily charge $250 shipping docs &amp; customs fee to customer</t>
  </si>
  <si>
    <t>HBL2603014</t>
  </si>
  <si>
    <t>SAMPLE 739</t>
  </si>
  <si>
    <t>889455862493</t>
  </si>
  <si>
    <t>E01052</t>
  </si>
  <si>
    <t>889499159442</t>
  </si>
  <si>
    <t>customer paid the customs fee</t>
  </si>
  <si>
    <t>889492636430</t>
  </si>
  <si>
    <t>SRAF0215465</t>
  </si>
  <si>
    <t>SHAN0477453</t>
  </si>
  <si>
    <t>SHAN0477455</t>
  </si>
  <si>
    <t>SRAF0216874</t>
  </si>
  <si>
    <t>E01053</t>
  </si>
  <si>
    <t>889572431000</t>
  </si>
  <si>
    <t>45T0456593</t>
  </si>
  <si>
    <t>SHN90005308</t>
  </si>
  <si>
    <t>HAN26000767</t>
  </si>
  <si>
    <t>45T0456360</t>
  </si>
  <si>
    <t>E01054</t>
  </si>
  <si>
    <t>889572556738</t>
  </si>
  <si>
    <t>889573866343</t>
  </si>
  <si>
    <t>889573934226</t>
  </si>
  <si>
    <t>SHAN0478898</t>
  </si>
  <si>
    <t>SHAN0478900</t>
  </si>
  <si>
    <t>E01055</t>
  </si>
  <si>
    <t>SHAN0480474</t>
  </si>
  <si>
    <t>INV06733</t>
  </si>
  <si>
    <t>SHAN0478974</t>
  </si>
  <si>
    <t>INV06734</t>
  </si>
  <si>
    <t>SHAN0478976</t>
  </si>
  <si>
    <t>INV06735</t>
  </si>
  <si>
    <t>SRAF0222013</t>
  </si>
  <si>
    <t>INV06736</t>
  </si>
  <si>
    <t>45T0457319</t>
  </si>
  <si>
    <t>E01056</t>
  </si>
  <si>
    <t>DIM111011624</t>
  </si>
  <si>
    <t>889692328050</t>
  </si>
  <si>
    <t>E01057</t>
  </si>
  <si>
    <t>5973035401</t>
  </si>
  <si>
    <t>?</t>
  </si>
  <si>
    <t>INV06738</t>
  </si>
  <si>
    <t>SHAN0479519</t>
  </si>
  <si>
    <t>INV06739</t>
  </si>
  <si>
    <t>SHAN0479523</t>
  </si>
  <si>
    <t>INV06740</t>
  </si>
  <si>
    <t>SHAN0479560</t>
  </si>
  <si>
    <t>E01058</t>
  </si>
  <si>
    <t>889777698171</t>
  </si>
  <si>
    <t>E01059</t>
  </si>
  <si>
    <t>889769797927</t>
  </si>
  <si>
    <t>INV06741</t>
  </si>
  <si>
    <t>889761510789</t>
  </si>
  <si>
    <t>INV06742</t>
  </si>
  <si>
    <t>45T0459437</t>
  </si>
  <si>
    <t>INV06743</t>
  </si>
  <si>
    <t>889760979628</t>
  </si>
  <si>
    <t>Agiga</t>
  </si>
  <si>
    <t>INV06744</t>
  </si>
  <si>
    <t>SRAF0229263</t>
  </si>
  <si>
    <t>45T0458875</t>
  </si>
  <si>
    <t>HAN26000846</t>
  </si>
  <si>
    <t>889800325802</t>
  </si>
  <si>
    <t>889800040826</t>
  </si>
  <si>
    <t>INV06747</t>
  </si>
  <si>
    <t>SHAN0479939</t>
  </si>
  <si>
    <t>2417633805</t>
  </si>
  <si>
    <t>INV06748</t>
  </si>
  <si>
    <t>SHAN0480532</t>
  </si>
  <si>
    <t>INV06749</t>
  </si>
  <si>
    <t>SHAN0480531</t>
  </si>
  <si>
    <t>E01060</t>
  </si>
  <si>
    <t>8574304410</t>
  </si>
  <si>
    <t>Buyer charge $100 to supplier</t>
  </si>
  <si>
    <t>INV06750</t>
  </si>
  <si>
    <t>45T0459944</t>
  </si>
  <si>
    <t>INV06751</t>
  </si>
  <si>
    <t>889955698297</t>
  </si>
  <si>
    <t>PM charge customs fee to Customer</t>
  </si>
  <si>
    <t>E01061</t>
  </si>
  <si>
    <t>889955744120</t>
  </si>
  <si>
    <t>INV06752</t>
  </si>
  <si>
    <t>889954102588</t>
  </si>
  <si>
    <t>Transfer FG to HQ1</t>
  </si>
  <si>
    <t>INV06753</t>
  </si>
  <si>
    <t>9525358802</t>
  </si>
  <si>
    <t>E01062</t>
  </si>
  <si>
    <t>45T0460651</t>
  </si>
  <si>
    <t>E01063</t>
  </si>
  <si>
    <t>3583065651</t>
  </si>
  <si>
    <t>Vincent charge CN $100 for customs</t>
  </si>
  <si>
    <t>INV06754</t>
  </si>
  <si>
    <t>45T0460315</t>
  </si>
  <si>
    <t>INV06755</t>
  </si>
  <si>
    <t>HAN26000953</t>
  </si>
  <si>
    <t>INV06756</t>
  </si>
  <si>
    <t>870077384066</t>
  </si>
  <si>
    <t>INV06757</t>
  </si>
  <si>
    <t>SHAN0481534</t>
  </si>
  <si>
    <t>870105566570</t>
  </si>
  <si>
    <t>Sample 743</t>
  </si>
  <si>
    <t>870041432509</t>
  </si>
  <si>
    <t>INV06759</t>
  </si>
  <si>
    <t>870103467950</t>
  </si>
  <si>
    <t>INV06760</t>
  </si>
  <si>
    <t>SRAF0243345</t>
  </si>
  <si>
    <t>E01064</t>
  </si>
  <si>
    <t>870105987709</t>
  </si>
  <si>
    <t>INV06761</t>
  </si>
  <si>
    <t>SHAN0483224</t>
  </si>
  <si>
    <t>INV06762</t>
  </si>
  <si>
    <t>SHAN0483395</t>
  </si>
  <si>
    <t>INV06763</t>
  </si>
  <si>
    <t>SHAN0483299</t>
  </si>
  <si>
    <t>E01065</t>
  </si>
  <si>
    <t>1003219899</t>
  </si>
  <si>
    <t>Oscar charge $100 customs fee to customer</t>
  </si>
  <si>
    <t>INV06764</t>
  </si>
  <si>
    <t>870202286865</t>
  </si>
  <si>
    <t>Sample 744</t>
  </si>
  <si>
    <t>870157669260</t>
  </si>
  <si>
    <t>INV06765</t>
  </si>
  <si>
    <t>SRAF0251460</t>
  </si>
  <si>
    <t>E01066</t>
  </si>
  <si>
    <t>870284598926</t>
  </si>
  <si>
    <t>870205178267</t>
  </si>
  <si>
    <t>INV06766</t>
  </si>
  <si>
    <t>870204906583</t>
  </si>
  <si>
    <t>870244394597</t>
  </si>
  <si>
    <t>870238902689</t>
  </si>
  <si>
    <t>INV06768</t>
  </si>
  <si>
    <t>INV06769</t>
  </si>
  <si>
    <t>INV06770</t>
  </si>
  <si>
    <t>45T0461283</t>
  </si>
  <si>
    <t>HAN26001067</t>
  </si>
  <si>
    <t>SHAN0484525</t>
  </si>
  <si>
    <t>Sample 745</t>
  </si>
  <si>
    <t>870283182632</t>
  </si>
  <si>
    <t>E01069</t>
  </si>
  <si>
    <t>9610803112</t>
  </si>
  <si>
    <t>E01070</t>
  </si>
  <si>
    <t>870283436686</t>
  </si>
  <si>
    <t>Victoria charge $100 to customer</t>
  </si>
  <si>
    <t>INV06771</t>
  </si>
  <si>
    <t>SDSV1342883</t>
  </si>
  <si>
    <t>INV06772</t>
  </si>
  <si>
    <t>SDSV1343140</t>
  </si>
  <si>
    <t>INV06773</t>
  </si>
  <si>
    <t>SDSV1339549</t>
  </si>
  <si>
    <t>E01071</t>
  </si>
  <si>
    <t>Truck nội địa-HCM</t>
  </si>
  <si>
    <t>Sample 746</t>
  </si>
  <si>
    <t>870423392010</t>
  </si>
  <si>
    <t>HAN26001136</t>
  </si>
  <si>
    <t>45T0462703</t>
  </si>
  <si>
    <t>INV06776</t>
  </si>
  <si>
    <t>SDSV1355322</t>
  </si>
  <si>
    <t>INV06777</t>
  </si>
  <si>
    <t>SHAN0485763</t>
  </si>
  <si>
    <t>INV06778</t>
  </si>
  <si>
    <t>SHAN0485777</t>
  </si>
  <si>
    <t>INV06779</t>
  </si>
  <si>
    <t>870630089480</t>
  </si>
  <si>
    <t>INV06780</t>
  </si>
  <si>
    <t>45T0464772</t>
  </si>
  <si>
    <t>E01072</t>
  </si>
  <si>
    <t>1524192246</t>
  </si>
  <si>
    <t>INV06781</t>
  </si>
  <si>
    <t>SRAF0270355</t>
  </si>
  <si>
    <t>E01073</t>
  </si>
  <si>
    <t>870681208174</t>
  </si>
  <si>
    <t>E01074</t>
  </si>
  <si>
    <t>870723481529</t>
  </si>
  <si>
    <t>INV06782</t>
  </si>
  <si>
    <t>45T0465244</t>
  </si>
  <si>
    <t>INV06783</t>
  </si>
  <si>
    <t>HAN26001230</t>
  </si>
  <si>
    <t>Sample 747</t>
  </si>
  <si>
    <t>870725326308</t>
  </si>
  <si>
    <t>INV06784</t>
  </si>
  <si>
    <t>SHAN0486440</t>
  </si>
  <si>
    <t>4076029160</t>
  </si>
  <si>
    <t>Vincent charged $100 to supplier</t>
  </si>
  <si>
    <t>INV06785</t>
  </si>
  <si>
    <t>870774745200</t>
  </si>
  <si>
    <t>INV06786</t>
  </si>
  <si>
    <t>HBL2604037</t>
  </si>
  <si>
    <t>INV06787</t>
  </si>
  <si>
    <t>SRAF0279383</t>
  </si>
  <si>
    <t>INV06788</t>
  </si>
  <si>
    <t>SHAN0486849</t>
  </si>
  <si>
    <t>INV06789</t>
  </si>
  <si>
    <t>SHAN0486853</t>
  </si>
  <si>
    <t>INV06790</t>
  </si>
  <si>
    <t>870835353912</t>
  </si>
  <si>
    <t>INV06791</t>
  </si>
  <si>
    <t>45T0467188</t>
  </si>
  <si>
    <t>INV06792</t>
  </si>
  <si>
    <t>SRAF0285577</t>
  </si>
  <si>
    <t>INV06793</t>
  </si>
  <si>
    <t>HAN26001307</t>
  </si>
  <si>
    <t>INV06794</t>
  </si>
  <si>
    <t>45T0467170</t>
  </si>
  <si>
    <t>INV06795</t>
  </si>
  <si>
    <t>870941818235</t>
  </si>
  <si>
    <t>870976480782</t>
  </si>
  <si>
    <t>E01077</t>
  </si>
  <si>
    <t>6182047362</t>
  </si>
  <si>
    <t>Vincent charge $100 to supplier</t>
  </si>
  <si>
    <t>E01078</t>
  </si>
  <si>
    <t>E01079</t>
  </si>
  <si>
    <t>870983530164</t>
  </si>
  <si>
    <t>UHAN charged PPV amount: $363.70 for freight &amp; customs fee</t>
  </si>
  <si>
    <t>871021353954</t>
  </si>
  <si>
    <t xml:space="preserve">Customer paid $100 the custom fee </t>
  </si>
  <si>
    <t>INV06797</t>
  </si>
  <si>
    <t>871021688946</t>
  </si>
  <si>
    <t>INV06798</t>
  </si>
  <si>
    <t>SHAN0487913</t>
  </si>
  <si>
    <t>INV06799</t>
  </si>
  <si>
    <t>871028559805</t>
  </si>
  <si>
    <t xml:space="preserve"> Customer paid the custom fee</t>
  </si>
  <si>
    <t>E01080</t>
  </si>
  <si>
    <t>871170169878</t>
  </si>
  <si>
    <t>INV06800</t>
  </si>
  <si>
    <t>45T0469576</t>
  </si>
  <si>
    <t>INV06801</t>
  </si>
  <si>
    <t>HAN26001356</t>
  </si>
  <si>
    <t>871200383520</t>
  </si>
  <si>
    <t>Ship ME's sample</t>
  </si>
  <si>
    <t>INV06802</t>
  </si>
  <si>
    <t>871405823261</t>
  </si>
  <si>
    <t>INV06803</t>
  </si>
  <si>
    <t>SHAN0488557</t>
  </si>
  <si>
    <t>INV06804</t>
  </si>
  <si>
    <t>SRAF0303921</t>
  </si>
  <si>
    <t>Sample 749</t>
  </si>
  <si>
    <t>871356397669</t>
  </si>
  <si>
    <t>INV06805</t>
  </si>
  <si>
    <t>871457955186</t>
  </si>
  <si>
    <t>Customer paid the customs fee.</t>
  </si>
  <si>
    <t>INV06806</t>
  </si>
  <si>
    <t>SHAN0489221</t>
  </si>
  <si>
    <t>E01081</t>
  </si>
  <si>
    <t>871789669810</t>
  </si>
  <si>
    <t>Transfer material + FG</t>
  </si>
  <si>
    <t>INV06807</t>
  </si>
  <si>
    <t>HAN26001441</t>
  </si>
  <si>
    <t>INV06808</t>
  </si>
  <si>
    <t>45T0470665</t>
  </si>
  <si>
    <t>Sample 750</t>
  </si>
  <si>
    <t>871828566511</t>
  </si>
  <si>
    <t>INV06809</t>
  </si>
  <si>
    <t>8257157414</t>
  </si>
  <si>
    <t>INV06810</t>
  </si>
  <si>
    <t>871517570081</t>
  </si>
  <si>
    <t>Customer has already paid the customs fee</t>
  </si>
  <si>
    <t>INV06811</t>
  </si>
  <si>
    <t>SRAF0316158</t>
  </si>
  <si>
    <t>INV06812</t>
  </si>
  <si>
    <t>871557906776</t>
  </si>
  <si>
    <t>INV06813</t>
  </si>
  <si>
    <t>45T0470795</t>
  </si>
  <si>
    <t>INV06814</t>
  </si>
  <si>
    <t>SDSV1402998</t>
  </si>
  <si>
    <t>E01082</t>
  </si>
  <si>
    <t>7079794363</t>
  </si>
  <si>
    <t>INV06815</t>
  </si>
  <si>
    <t>871781995572</t>
  </si>
  <si>
    <t>Sample 751</t>
  </si>
  <si>
    <t>6422872352</t>
  </si>
  <si>
    <t>INV06816</t>
  </si>
  <si>
    <t>SRAF0325729</t>
  </si>
  <si>
    <t>SHAN0490575</t>
  </si>
  <si>
    <t>ELHAN01780</t>
  </si>
  <si>
    <t>1Z219F5A0499860910</t>
  </si>
  <si>
    <t>871787641322</t>
  </si>
  <si>
    <t>HAN26001540</t>
  </si>
  <si>
    <t>45T0474170</t>
  </si>
  <si>
    <t>45T0474631</t>
  </si>
  <si>
    <t>871830013098</t>
  </si>
  <si>
    <t>871830993950</t>
  </si>
  <si>
    <t>871831181610</t>
  </si>
  <si>
    <t>871832599803</t>
  </si>
  <si>
    <t>INV06828</t>
  </si>
  <si>
    <t>SHAN0491666</t>
  </si>
  <si>
    <t>E01083</t>
  </si>
  <si>
    <t xml:space="preserve">DIM111012787 </t>
  </si>
  <si>
    <t>INV06829</t>
  </si>
  <si>
    <t>45T0475035</t>
  </si>
  <si>
    <t>INV06830</t>
  </si>
  <si>
    <t>SRAF0334358</t>
  </si>
  <si>
    <t>INV06831</t>
  </si>
  <si>
    <t>SHAN0492118</t>
  </si>
  <si>
    <t>Sample 753</t>
  </si>
  <si>
    <t>2869707912</t>
  </si>
  <si>
    <t>charge 300 usd freight &amp; customs fee to customer (buyer Ivy inform Joanne Ong)</t>
  </si>
  <si>
    <t>E01084</t>
  </si>
  <si>
    <t>45T0476978</t>
  </si>
  <si>
    <t>INV06832</t>
  </si>
  <si>
    <t>45T0475805</t>
  </si>
  <si>
    <t>INV06833</t>
  </si>
  <si>
    <t>HAN26001610</t>
  </si>
  <si>
    <t>INV06834</t>
  </si>
  <si>
    <t>872176809111</t>
  </si>
  <si>
    <t>INV06835</t>
  </si>
  <si>
    <t>2846211896</t>
  </si>
  <si>
    <t>INV06836</t>
  </si>
  <si>
    <t>HAN26001665</t>
  </si>
  <si>
    <t>INV06837</t>
  </si>
  <si>
    <t>HAN26001666</t>
  </si>
  <si>
    <t>INV06838</t>
  </si>
  <si>
    <t>HBL2606001</t>
  </si>
  <si>
    <t>872064816080</t>
  </si>
  <si>
    <t>INV06839</t>
  </si>
  <si>
    <t>SHAN0492876</t>
  </si>
  <si>
    <t>INV06840</t>
  </si>
  <si>
    <t>SRAF0345144</t>
  </si>
  <si>
    <t>Sample 754</t>
  </si>
  <si>
    <t>INV06841</t>
  </si>
  <si>
    <t>872294130863</t>
  </si>
  <si>
    <t>INV06842</t>
  </si>
  <si>
    <t>5377659383</t>
  </si>
  <si>
    <t>INV06843</t>
  </si>
  <si>
    <t>3379555572</t>
  </si>
  <si>
    <t>INV06844</t>
  </si>
  <si>
    <t>SHAN0493323</t>
  </si>
  <si>
    <t>E01086</t>
  </si>
  <si>
    <t>7958647502</t>
  </si>
  <si>
    <t>Ship MTE's sample board</t>
  </si>
  <si>
    <t>INV06845</t>
  </si>
  <si>
    <t>45T0477144</t>
  </si>
  <si>
    <t>INV06846</t>
  </si>
  <si>
    <t>872317804815</t>
  </si>
  <si>
    <t>INV06847</t>
  </si>
  <si>
    <t>872630187531</t>
  </si>
  <si>
    <t>INV06848</t>
  </si>
  <si>
    <t>45T0477526</t>
  </si>
  <si>
    <t>INV06849</t>
  </si>
  <si>
    <t>HAN26001730</t>
  </si>
  <si>
    <t>INV06850</t>
  </si>
  <si>
    <t>HAN26001731</t>
  </si>
  <si>
    <t>INV06851</t>
  </si>
  <si>
    <t>HAN26001732</t>
  </si>
  <si>
    <t>INV06852</t>
  </si>
  <si>
    <t>HAN26001733</t>
  </si>
  <si>
    <t>INV06853</t>
  </si>
  <si>
    <t>HAN26001734</t>
  </si>
  <si>
    <t>INV06854</t>
  </si>
  <si>
    <t>HAN26001735</t>
  </si>
  <si>
    <t>INV06855</t>
  </si>
  <si>
    <t>HAN26001736</t>
  </si>
  <si>
    <t>INV06856</t>
  </si>
  <si>
    <t>HAN26001737</t>
  </si>
  <si>
    <t>872937608055</t>
  </si>
  <si>
    <t>INV06857</t>
  </si>
  <si>
    <t>SHAN0493629</t>
  </si>
  <si>
    <t>Sample 755</t>
  </si>
  <si>
    <t>872574906937</t>
  </si>
  <si>
    <t>INV06858</t>
  </si>
  <si>
    <t>1689420681</t>
  </si>
  <si>
    <t>INV06859</t>
  </si>
  <si>
    <t>SRAF0368380</t>
  </si>
  <si>
    <t>INV06860</t>
  </si>
  <si>
    <t>ELHAN01783</t>
  </si>
  <si>
    <t>45T0479942</t>
  </si>
  <si>
    <t>HAN26001849</t>
  </si>
  <si>
    <t>HAN26001850</t>
  </si>
  <si>
    <t>HAN26001851</t>
  </si>
  <si>
    <t>Sample 756</t>
  </si>
  <si>
    <t>INV06865</t>
  </si>
  <si>
    <t>872758354931</t>
  </si>
  <si>
    <t>873089523978</t>
  </si>
  <si>
    <t>INV06866</t>
  </si>
  <si>
    <t>SRAF0376319</t>
  </si>
  <si>
    <t>INV06867</t>
  </si>
  <si>
    <t>MIQSGN05203</t>
  </si>
  <si>
    <t>E01091</t>
  </si>
  <si>
    <t>Sample 757</t>
  </si>
  <si>
    <t>5972713375</t>
  </si>
  <si>
    <t>INV06868</t>
  </si>
  <si>
    <t>1226922071</t>
  </si>
  <si>
    <t>INV06869</t>
  </si>
  <si>
    <t>INV06870</t>
  </si>
  <si>
    <t>SRAF0381658</t>
  </si>
  <si>
    <t>INV06871</t>
  </si>
  <si>
    <t>SRAF0387100</t>
  </si>
  <si>
    <t>INV06872</t>
  </si>
  <si>
    <t>45T0481394</t>
  </si>
  <si>
    <t>INV06873</t>
  </si>
  <si>
    <t>HAN26002004</t>
  </si>
  <si>
    <t>INV06874</t>
  </si>
  <si>
    <t>HAN26002005</t>
  </si>
  <si>
    <t>INV06875</t>
  </si>
  <si>
    <t>HAN26002006</t>
  </si>
  <si>
    <t>INV06876</t>
  </si>
  <si>
    <t>872985192579</t>
  </si>
  <si>
    <t>INV06877</t>
  </si>
  <si>
    <t>INV06878</t>
  </si>
  <si>
    <t>872979096738</t>
  </si>
  <si>
    <t>INV06879</t>
  </si>
  <si>
    <t>872986781703</t>
  </si>
  <si>
    <t>INV06880</t>
  </si>
  <si>
    <t>873019579334</t>
  </si>
  <si>
    <t>INV06881</t>
  </si>
  <si>
    <t>SRAF0388475</t>
  </si>
  <si>
    <t>INV06882</t>
  </si>
  <si>
    <t>SRAF0389800</t>
  </si>
  <si>
    <t>INV06883</t>
  </si>
  <si>
    <t>Sample 758</t>
  </si>
  <si>
    <t>1202764113</t>
  </si>
  <si>
    <t>INV06884</t>
  </si>
  <si>
    <t>SRAF0397703</t>
  </si>
  <si>
    <t>INV06885</t>
  </si>
  <si>
    <t>SRAF0397740</t>
  </si>
  <si>
    <t>INV06886</t>
  </si>
  <si>
    <t>873177259590</t>
  </si>
  <si>
    <t>INV06887</t>
  </si>
  <si>
    <t>873136551716</t>
  </si>
  <si>
    <t>INV06888</t>
  </si>
  <si>
    <t>2221953241</t>
  </si>
  <si>
    <t>Sample 759</t>
  </si>
  <si>
    <t>873247472608</t>
  </si>
  <si>
    <t>INV06889</t>
  </si>
  <si>
    <t>45T0483089</t>
  </si>
  <si>
    <t>INV06890</t>
  </si>
  <si>
    <t>HAN26002086</t>
  </si>
  <si>
    <t>INV06891</t>
  </si>
  <si>
    <t>HAN26002087</t>
  </si>
  <si>
    <t>E01092</t>
  </si>
  <si>
    <t>SHANS0003200</t>
  </si>
  <si>
    <t>INV06892</t>
  </si>
  <si>
    <t>SRAF0402876</t>
  </si>
  <si>
    <t>INV06893</t>
  </si>
  <si>
    <t>SRAF0405433</t>
  </si>
  <si>
    <t>INV06894</t>
  </si>
  <si>
    <t>SRAF0404351</t>
  </si>
  <si>
    <t>INV06895</t>
  </si>
  <si>
    <t>873426735274</t>
  </si>
  <si>
    <t>INV06896</t>
  </si>
  <si>
    <t>MIQSGN05223</t>
  </si>
  <si>
    <t>Sample 760</t>
  </si>
  <si>
    <t>873481904116</t>
  </si>
  <si>
    <t>INV06897</t>
  </si>
  <si>
    <t>7719743323</t>
  </si>
  <si>
    <t>INV06898</t>
  </si>
  <si>
    <t>873536960285</t>
  </si>
  <si>
    <t>INV06899</t>
  </si>
  <si>
    <t>6002930511</t>
  </si>
  <si>
    <t>INV06900</t>
  </si>
  <si>
    <t>HAN26002192</t>
  </si>
  <si>
    <t>INV06901</t>
  </si>
  <si>
    <t>HAN26002193</t>
  </si>
  <si>
    <t>INV06902</t>
  </si>
  <si>
    <t>HAN26002194</t>
  </si>
  <si>
    <t>INV06903</t>
  </si>
  <si>
    <t>HAN26002195</t>
  </si>
  <si>
    <t>INV06904</t>
  </si>
  <si>
    <t>HAN26002196</t>
  </si>
  <si>
    <t>INV06905</t>
  </si>
  <si>
    <t>HAN26002197</t>
  </si>
  <si>
    <t>INV06906</t>
  </si>
  <si>
    <t>45T0485837</t>
  </si>
  <si>
    <t>INV06907</t>
  </si>
  <si>
    <t>873595365496</t>
  </si>
  <si>
    <t>Sample 761</t>
  </si>
  <si>
    <t>873594727629</t>
  </si>
  <si>
    <t>Sample 762</t>
  </si>
  <si>
    <t>873684163107</t>
  </si>
  <si>
    <t>INV06908</t>
  </si>
  <si>
    <t>873679801164</t>
  </si>
  <si>
    <t>INV06909</t>
  </si>
  <si>
    <t>873683682739</t>
  </si>
  <si>
    <t>Sample 763</t>
  </si>
  <si>
    <t>4791608220</t>
  </si>
  <si>
    <t>E01093</t>
  </si>
  <si>
    <t>4791600015</t>
  </si>
  <si>
    <t>Buyer charged $100 to supplier</t>
  </si>
  <si>
    <t>INV06910</t>
  </si>
  <si>
    <t>SRAF0426503</t>
  </si>
  <si>
    <t>INV06911</t>
  </si>
  <si>
    <t>873686955560</t>
  </si>
  <si>
    <t>Oscar charged $1186 to Ford</t>
  </si>
  <si>
    <t>INV06912</t>
  </si>
  <si>
    <t>HANA80812</t>
  </si>
  <si>
    <t>INV06913</t>
  </si>
  <si>
    <t>ELHAN01787</t>
  </si>
  <si>
    <t>INV06914</t>
  </si>
  <si>
    <t>45T0486220</t>
  </si>
  <si>
    <t>INV06915</t>
  </si>
  <si>
    <t>HAN26002251</t>
  </si>
  <si>
    <t>INV06916</t>
  </si>
  <si>
    <t>HAN26002252</t>
  </si>
  <si>
    <t>Sample 764</t>
  </si>
  <si>
    <t>873861714820</t>
  </si>
  <si>
    <t>E01094</t>
  </si>
  <si>
    <t>873906789633</t>
  </si>
  <si>
    <t>INV06917</t>
  </si>
  <si>
    <t>7569519053</t>
  </si>
  <si>
    <t>INV06918</t>
  </si>
  <si>
    <t>HAN26002257</t>
  </si>
  <si>
    <t>INV06919</t>
  </si>
  <si>
    <t>874029063258</t>
  </si>
  <si>
    <t>INV06920</t>
  </si>
  <si>
    <t>INV06921</t>
  </si>
  <si>
    <t>INV06572</t>
  </si>
  <si>
    <t>INV06575</t>
  </si>
  <si>
    <t>INV06576</t>
  </si>
  <si>
    <t>INV06578</t>
  </si>
  <si>
    <t>INV06579</t>
  </si>
  <si>
    <t>INV06582</t>
  </si>
  <si>
    <t>INV06583</t>
  </si>
  <si>
    <t>INV06584</t>
  </si>
  <si>
    <t>INV06585</t>
  </si>
  <si>
    <t>INV06586</t>
  </si>
  <si>
    <t>E01019</t>
  </si>
  <si>
    <t>INV06597</t>
  </si>
  <si>
    <t>INV06602</t>
  </si>
  <si>
    <t>INV06603</t>
  </si>
  <si>
    <t>INV06604</t>
  </si>
  <si>
    <t>INV06605</t>
  </si>
  <si>
    <t>INV06606</t>
  </si>
  <si>
    <t>INV06609</t>
  </si>
  <si>
    <t>INV06610</t>
  </si>
  <si>
    <t>INV06611</t>
  </si>
  <si>
    <t>INV06612</t>
  </si>
  <si>
    <t>INV06613</t>
  </si>
  <si>
    <t>INV06614</t>
  </si>
  <si>
    <t>INV06615</t>
  </si>
  <si>
    <t>INV06616</t>
  </si>
  <si>
    <t>INV06617</t>
  </si>
  <si>
    <t>INV06618</t>
  </si>
  <si>
    <t>INV06619</t>
  </si>
  <si>
    <t>INV06620</t>
  </si>
  <si>
    <t>INV06621</t>
  </si>
  <si>
    <t>INV06622</t>
  </si>
  <si>
    <t>INV06623</t>
  </si>
  <si>
    <t>INV06624</t>
  </si>
  <si>
    <t>INV06625</t>
  </si>
  <si>
    <t>INV06626</t>
  </si>
  <si>
    <t>INV06627</t>
  </si>
  <si>
    <t>INV06628</t>
  </si>
  <si>
    <t>INV06629</t>
  </si>
  <si>
    <t>INV06630</t>
  </si>
  <si>
    <t>INV06631</t>
  </si>
  <si>
    <t>INV06632</t>
  </si>
  <si>
    <t>INV06637</t>
  </si>
  <si>
    <t>INV06640</t>
  </si>
  <si>
    <t>INV06641</t>
  </si>
  <si>
    <t>INV06642</t>
  </si>
  <si>
    <t>INV06643</t>
  </si>
  <si>
    <t>Sample 732</t>
  </si>
  <si>
    <t>INV06681</t>
  </si>
  <si>
    <t>INV06682</t>
  </si>
  <si>
    <t>INV06698</t>
  </si>
  <si>
    <t>INV06699</t>
  </si>
  <si>
    <t>INV06715</t>
  </si>
  <si>
    <t>INV06717</t>
  </si>
  <si>
    <t>INV06718</t>
  </si>
  <si>
    <t>INV06719</t>
  </si>
  <si>
    <t>INV06720</t>
  </si>
  <si>
    <t>INV06721</t>
  </si>
  <si>
    <t>INV06722</t>
  </si>
  <si>
    <t>INV06723</t>
  </si>
  <si>
    <t>INV06724</t>
  </si>
  <si>
    <t>INV06725</t>
  </si>
  <si>
    <t>INV06726</t>
  </si>
  <si>
    <t>INV06727</t>
  </si>
  <si>
    <t>INV06728</t>
  </si>
  <si>
    <t>INV06729</t>
  </si>
  <si>
    <t>INV06730</t>
  </si>
  <si>
    <t>INV06731</t>
  </si>
  <si>
    <t>INV06732</t>
  </si>
  <si>
    <t>INV06737</t>
  </si>
  <si>
    <t>INV06745</t>
  </si>
  <si>
    <t>INV06746</t>
  </si>
  <si>
    <t>Sample 740</t>
  </si>
  <si>
    <t>Sample 741</t>
  </si>
  <si>
    <t>Sample 742</t>
  </si>
  <si>
    <t>INV06758</t>
  </si>
  <si>
    <t>E01067</t>
  </si>
  <si>
    <t>INV06767</t>
  </si>
  <si>
    <t>E01068</t>
  </si>
  <si>
    <t>INV06774</t>
  </si>
  <si>
    <t>INV06775</t>
  </si>
  <si>
    <t>E01075</t>
  </si>
  <si>
    <t>E01076</t>
  </si>
  <si>
    <t>INV06796</t>
  </si>
  <si>
    <t>Sample 748</t>
  </si>
  <si>
    <t>INV06817</t>
  </si>
  <si>
    <t>INV06818</t>
  </si>
  <si>
    <t>INV06819</t>
  </si>
  <si>
    <t>Sample 752</t>
  </si>
  <si>
    <t>INV06820</t>
  </si>
  <si>
    <t>INV06821</t>
  </si>
  <si>
    <t>INV06822</t>
  </si>
  <si>
    <t>INV06823</t>
  </si>
  <si>
    <t>INV06824</t>
  </si>
  <si>
    <t>INV06825</t>
  </si>
  <si>
    <t>INV06826</t>
  </si>
  <si>
    <t>INV06827</t>
  </si>
  <si>
    <t>E01085</t>
  </si>
  <si>
    <t>INV06861</t>
  </si>
  <si>
    <t>INV06862</t>
  </si>
  <si>
    <t>INV06863</t>
  </si>
  <si>
    <t>INV06864</t>
  </si>
  <si>
    <t>492830077795</t>
  </si>
  <si>
    <t>3254330553</t>
  </si>
  <si>
    <t>707296342982</t>
  </si>
  <si>
    <t>492830230119</t>
  </si>
  <si>
    <t>500292657094</t>
  </si>
  <si>
    <t>500292656878</t>
  </si>
  <si>
    <t>500292661362</t>
  </si>
  <si>
    <t>526750324069</t>
  </si>
  <si>
    <t>500292660572</t>
  </si>
  <si>
    <t>489101278063</t>
  </si>
  <si>
    <t>500292607983</t>
  </si>
  <si>
    <t>510007344202</t>
  </si>
  <si>
    <t>380734997890</t>
  </si>
  <si>
    <t>483570646131</t>
  </si>
  <si>
    <t>2189144263</t>
  </si>
  <si>
    <t>9779973022</t>
  </si>
  <si>
    <t>381371161854</t>
  </si>
  <si>
    <t>525343868132</t>
  </si>
  <si>
    <t>381294284087</t>
  </si>
  <si>
    <t>4689431342</t>
  </si>
  <si>
    <t>5774621694</t>
  </si>
  <si>
    <t>39341598101</t>
  </si>
  <si>
    <t>4689943985</t>
  </si>
  <si>
    <t>483570646749</t>
  </si>
  <si>
    <t>2263557170</t>
  </si>
  <si>
    <t>4812920786</t>
  </si>
  <si>
    <t>8010373066</t>
  </si>
  <si>
    <t>4711938288</t>
  </si>
  <si>
    <t>4915119423</t>
  </si>
  <si>
    <t>4915119421</t>
  </si>
  <si>
    <t>3774718220</t>
  </si>
  <si>
    <t>522962232219</t>
  </si>
  <si>
    <t>522962232193</t>
  </si>
  <si>
    <t>527390496666</t>
  </si>
  <si>
    <t>872167182452</t>
  </si>
  <si>
    <t>526910755792</t>
  </si>
  <si>
    <t>1725908612</t>
  </si>
  <si>
    <t>527158915040</t>
  </si>
  <si>
    <t>527390520469</t>
  </si>
  <si>
    <t>1291245782</t>
  </si>
  <si>
    <t>488289385820</t>
  </si>
  <si>
    <t>527158954183</t>
  </si>
  <si>
    <t>500292670780</t>
  </si>
  <si>
    <t>500292664020</t>
  </si>
  <si>
    <t>4110337329</t>
  </si>
  <si>
    <t>26050470</t>
  </si>
  <si>
    <t>119209725257</t>
  </si>
  <si>
    <t>527557160332</t>
  </si>
  <si>
    <t>526208721604</t>
  </si>
  <si>
    <t>871782346380</t>
  </si>
  <si>
    <t>381228856071</t>
  </si>
  <si>
    <t>489101274940</t>
  </si>
  <si>
    <t>500292632609</t>
  </si>
  <si>
    <t>493602838183</t>
  </si>
  <si>
    <t>492830109728</t>
  </si>
  <si>
    <t>489101273201</t>
  </si>
  <si>
    <t>527158975034</t>
  </si>
  <si>
    <t>1291247661</t>
  </si>
  <si>
    <t>493602842370</t>
  </si>
  <si>
    <t>492830072680</t>
  </si>
  <si>
    <t>872373630265</t>
  </si>
  <si>
    <t>2089241604</t>
  </si>
  <si>
    <t>526433678489</t>
  </si>
  <si>
    <t>1399590010</t>
  </si>
  <si>
    <t>527158900676</t>
  </si>
  <si>
    <t>119209733141</t>
  </si>
  <si>
    <t>1291246305</t>
  </si>
  <si>
    <t>872219166799</t>
  </si>
  <si>
    <t>500292642275</t>
  </si>
  <si>
    <t>525457696294</t>
  </si>
  <si>
    <t>492830076023</t>
  </si>
  <si>
    <t>872201755226</t>
  </si>
  <si>
    <t>5415364765</t>
  </si>
  <si>
    <t>119209729929</t>
  </si>
  <si>
    <t>500292677317</t>
  </si>
  <si>
    <t>493891689006</t>
  </si>
  <si>
    <t>872319401976</t>
  </si>
  <si>
    <t>500292678059</t>
  </si>
  <si>
    <t>489101280236</t>
  </si>
  <si>
    <t>527178341866</t>
  </si>
  <si>
    <t>526433715307</t>
  </si>
  <si>
    <t>500292677155</t>
  </si>
  <si>
    <t>872206220171</t>
  </si>
  <si>
    <t>119209738268</t>
  </si>
  <si>
    <t>500292661395</t>
  </si>
  <si>
    <t>492830094147</t>
  </si>
  <si>
    <t>500292661329</t>
  </si>
  <si>
    <t>521201430008</t>
  </si>
  <si>
    <t>527159048238</t>
  </si>
  <si>
    <t>527390485717</t>
  </si>
  <si>
    <t>527158892192</t>
  </si>
  <si>
    <t>4729990683</t>
  </si>
  <si>
    <t>527390481744</t>
  </si>
  <si>
    <t>483570646782</t>
  </si>
  <si>
    <t>872127304390</t>
  </si>
  <si>
    <t>525688574718</t>
  </si>
  <si>
    <t>500292666147</t>
  </si>
  <si>
    <t>6897410575</t>
  </si>
  <si>
    <t>381644804060</t>
  </si>
  <si>
    <t>7590414123</t>
  </si>
  <si>
    <t>872572349713</t>
  </si>
  <si>
    <t>524560592163</t>
  </si>
  <si>
    <t>528358965860</t>
  </si>
  <si>
    <t>872406182036</t>
  </si>
  <si>
    <t>489101280280</t>
  </si>
  <si>
    <t>381712224615</t>
  </si>
  <si>
    <t>2172239860</t>
  </si>
  <si>
    <t>380817564887</t>
  </si>
  <si>
    <t>4110337617</t>
  </si>
  <si>
    <t>5774666796</t>
  </si>
  <si>
    <t>4445559311</t>
  </si>
  <si>
    <t>380995720630</t>
  </si>
  <si>
    <t>4110337649</t>
  </si>
  <si>
    <t>500292680405</t>
  </si>
  <si>
    <t>522040218878</t>
  </si>
  <si>
    <t>2390390170</t>
  </si>
  <si>
    <t>4110337914</t>
  </si>
  <si>
    <t>381602185584</t>
  </si>
  <si>
    <t>381655794497</t>
  </si>
  <si>
    <t>493602843701</t>
  </si>
  <si>
    <t>8266641935</t>
  </si>
  <si>
    <t>4448587290</t>
  </si>
  <si>
    <t>1539620644</t>
  </si>
  <si>
    <t>381666781690</t>
  </si>
  <si>
    <t>2629838385</t>
  </si>
  <si>
    <t>527178233604</t>
  </si>
  <si>
    <t>5774687656</t>
  </si>
  <si>
    <t>528824607316</t>
  </si>
  <si>
    <t>3270210414</t>
  </si>
  <si>
    <t>872752862534</t>
  </si>
  <si>
    <t>5774685486</t>
  </si>
  <si>
    <t>520711083752</t>
  </si>
  <si>
    <t>381090339009</t>
  </si>
  <si>
    <t>497354649867</t>
  </si>
  <si>
    <t>522040181189</t>
  </si>
  <si>
    <t>381196656206</t>
  </si>
  <si>
    <t>500395153215</t>
  </si>
  <si>
    <t>381824860454</t>
  </si>
  <si>
    <t>526433759854</t>
  </si>
  <si>
    <t>527390655812</t>
  </si>
  <si>
    <t>381459220583</t>
  </si>
  <si>
    <t>483570647219</t>
  </si>
  <si>
    <t>527159112240</t>
  </si>
  <si>
    <t>529366822170</t>
  </si>
  <si>
    <t>493602841709</t>
  </si>
  <si>
    <t>872883162342</t>
  </si>
  <si>
    <t>493602845461</t>
  </si>
  <si>
    <t>872563378597</t>
  </si>
  <si>
    <t>7752690514</t>
  </si>
  <si>
    <t>4110337923</t>
  </si>
  <si>
    <t>489101288650</t>
  </si>
  <si>
    <t>4812923178</t>
  </si>
  <si>
    <t>2879992253</t>
  </si>
  <si>
    <t>1848752496</t>
  </si>
  <si>
    <t>818547865277</t>
  </si>
  <si>
    <t>525688603100</t>
  </si>
  <si>
    <t>525688602788</t>
  </si>
  <si>
    <t>525688608720</t>
  </si>
  <si>
    <t>525688609153</t>
  </si>
  <si>
    <t>525688603111</t>
  </si>
  <si>
    <t>3149633336</t>
  </si>
  <si>
    <t>528825561442</t>
  </si>
  <si>
    <t>4915138037</t>
  </si>
  <si>
    <t>525688603578</t>
  </si>
  <si>
    <t>525688607551</t>
  </si>
  <si>
    <t>525688601553</t>
  </si>
  <si>
    <t>525688607562</t>
  </si>
  <si>
    <t>707296361164</t>
  </si>
  <si>
    <t>520711099784</t>
  </si>
  <si>
    <t>525688600476</t>
  </si>
  <si>
    <t>4110338139</t>
  </si>
  <si>
    <t>4110338142</t>
  </si>
  <si>
    <t>4110338141</t>
  </si>
  <si>
    <t>4110338152</t>
  </si>
  <si>
    <t>4110338143</t>
  </si>
  <si>
    <t>4110338217</t>
  </si>
  <si>
    <t>4110338144</t>
  </si>
  <si>
    <t>4110338146</t>
  </si>
  <si>
    <t>4110338214</t>
  </si>
  <si>
    <t>4110338154</t>
  </si>
  <si>
    <t>4110338148</t>
  </si>
  <si>
    <t>1202740324</t>
  </si>
  <si>
    <t>7753184961</t>
  </si>
  <si>
    <t>6582773260</t>
  </si>
  <si>
    <t>480304817374</t>
  </si>
  <si>
    <t>530283215084</t>
  </si>
  <si>
    <t>4110338153</t>
  </si>
  <si>
    <t>5774728562</t>
  </si>
  <si>
    <t>119209747424</t>
  </si>
  <si>
    <t>530217572787</t>
  </si>
  <si>
    <t>493602848368</t>
  </si>
  <si>
    <t>8056639732</t>
  </si>
  <si>
    <t>4210456180</t>
  </si>
  <si>
    <t>873182840602</t>
  </si>
  <si>
    <t>615498867354</t>
  </si>
  <si>
    <t>493891689782</t>
  </si>
  <si>
    <t>483570647561</t>
  </si>
  <si>
    <t>7753877364</t>
  </si>
  <si>
    <t>1397998501</t>
  </si>
  <si>
    <t>4110338185</t>
  </si>
  <si>
    <t>484361669253</t>
  </si>
  <si>
    <t>2043897332</t>
  </si>
  <si>
    <t>5774739541</t>
  </si>
  <si>
    <t>382125059463</t>
  </si>
  <si>
    <t>462303563016</t>
  </si>
  <si>
    <t>456732849001</t>
  </si>
  <si>
    <t>873230263370</t>
  </si>
  <si>
    <t>382040941235</t>
  </si>
  <si>
    <t>489101292961</t>
  </si>
  <si>
    <t>872929576323</t>
  </si>
  <si>
    <t>530217606220</t>
  </si>
  <si>
    <t>4110338149</t>
  </si>
  <si>
    <t>4110338145</t>
  </si>
  <si>
    <t>7754186016</t>
  </si>
  <si>
    <t>873326865634</t>
  </si>
  <si>
    <t>530217677873</t>
  </si>
  <si>
    <t>528979425010</t>
  </si>
  <si>
    <t>456732849192</t>
  </si>
  <si>
    <t>525688631247</t>
  </si>
  <si>
    <t>873292496961</t>
  </si>
  <si>
    <t>382125005305</t>
  </si>
  <si>
    <t>873285613010</t>
  </si>
  <si>
    <t>382080243184</t>
  </si>
  <si>
    <t>484361670371</t>
  </si>
  <si>
    <t>515199061257</t>
  </si>
  <si>
    <t>382145649953</t>
  </si>
  <si>
    <t>815918865136</t>
  </si>
  <si>
    <t>382151561475</t>
  </si>
  <si>
    <t>530477344966</t>
  </si>
  <si>
    <t>119209750328</t>
  </si>
  <si>
    <t>872817900426</t>
  </si>
  <si>
    <t>525688630788</t>
  </si>
  <si>
    <t>510007371283</t>
  </si>
  <si>
    <t>873153886387</t>
  </si>
  <si>
    <t>873287538252</t>
  </si>
  <si>
    <t>409298928147</t>
  </si>
  <si>
    <t>872002149199</t>
  </si>
  <si>
    <t>483570646289</t>
  </si>
  <si>
    <t>872087824697</t>
  </si>
  <si>
    <t>1943962005</t>
  </si>
  <si>
    <t>513597200500</t>
  </si>
  <si>
    <t>872528466333</t>
  </si>
  <si>
    <t>5972754211</t>
  </si>
  <si>
    <t>5597869373</t>
  </si>
  <si>
    <t>515202941250</t>
  </si>
  <si>
    <t>513597201561</t>
  </si>
  <si>
    <t>513597202020</t>
  </si>
  <si>
    <t>CDS NO.</t>
  </si>
  <si>
    <t>108283742710</t>
  </si>
  <si>
    <t>108288741300</t>
  </si>
  <si>
    <t>NO.</t>
  </si>
  <si>
    <t>Invoice date</t>
  </si>
  <si>
    <t>File Ref</t>
  </si>
  <si>
    <t>POL</t>
  </si>
  <si>
    <t>ETD/COB</t>
  </si>
  <si>
    <t>POD</t>
  </si>
  <si>
    <t>ETA</t>
  </si>
  <si>
    <t>Ship date</t>
  </si>
  <si>
    <t>VAT No.</t>
  </si>
  <si>
    <t>TOTAL IN USD</t>
  </si>
  <si>
    <t xml:space="preserve">Exchange Rate </t>
  </si>
  <si>
    <t>Total(VND)</t>
  </si>
  <si>
    <t>E5T2340826
E5T2340827</t>
  </si>
  <si>
    <t>25T0348052</t>
  </si>
  <si>
    <t>air import</t>
  </si>
  <si>
    <t xml:space="preserve">LIPERS ENTERPRISE CO., LTD.   </t>
  </si>
  <si>
    <t>C26TEP00115895
C26TEP00115894</t>
  </si>
  <si>
    <t>E5T2341628
E5T2341629</t>
  </si>
  <si>
    <t>25T0348083</t>
  </si>
  <si>
    <t>C26TEP00123471
C26TEP00123470</t>
  </si>
  <si>
    <t>E5T2341625
E5T2341624</t>
  </si>
  <si>
    <t>25T0348125</t>
  </si>
  <si>
    <t xml:space="preserve">Pencom Ltd.                   </t>
  </si>
  <si>
    <t>C26TEP00123472
C26TEP00123473</t>
  </si>
  <si>
    <t>E5T2341621
E5T2341623</t>
  </si>
  <si>
    <t>25T0348127</t>
  </si>
  <si>
    <t>Richardson RFPD Hong Kong Limi</t>
  </si>
  <si>
    <t>C26TEP00123475
C26TEP00123474</t>
  </si>
  <si>
    <t>E5T2360265
E5T2360264</t>
  </si>
  <si>
    <t>25T0349961</t>
  </si>
  <si>
    <t>C26TEP00135436
C26TEP00135437</t>
  </si>
  <si>
    <t>E5T2362892
E5T2362891</t>
  </si>
  <si>
    <t>25T0350085</t>
  </si>
  <si>
    <t xml:space="preserve">AMPHENOL EAST ASIA LTD        </t>
  </si>
  <si>
    <t>C26TEP00137423
C26TEP00137422</t>
  </si>
  <si>
    <t>Dán xong phải fill B/L vào các lô Export</t>
  </si>
  <si>
    <t>Làm sạch tiêu đề</t>
  </si>
  <si>
    <t>Dán nguyên debit EI. LƯU Ý: tiền EI là USD (không phải VND).</t>
  </si>
  <si>
    <t>Exchange Rate</t>
  </si>
  <si>
    <t>Amount_USD</t>
  </si>
  <si>
    <t>1769080994</t>
  </si>
  <si>
    <t>Mode chuẩn</t>
  </si>
  <si>
    <t>Tự sửa cột Mode thành LCL/FCL/AIR</t>
  </si>
  <si>
    <t>Import</t>
  </si>
  <si>
    <t>Export</t>
  </si>
  <si>
    <t>Ngày ĐK</t>
  </si>
  <si>
    <t>Mã loại hình</t>
  </si>
  <si>
    <t>Mã địa điểm đích</t>
  </si>
  <si>
    <t>Tên địa điểm đích cho vận chuyển bảo thuế</t>
  </si>
  <si>
    <t>Địa điểm dỡ hàng</t>
  </si>
  <si>
    <t>Mã hiệu PTVC</t>
  </si>
  <si>
    <t>Ngày khởi hành vận chuyển</t>
  </si>
  <si>
    <t>Ký hiệu và số hiệu bao bì</t>
  </si>
  <si>
    <t>Tỷ giá thanh toán</t>
  </si>
  <si>
    <t>Đơn vị tiền tệ</t>
  </si>
  <si>
    <t>Số lượng kiện</t>
  </si>
  <si>
    <t>Mã ĐVT kiện</t>
  </si>
  <si>
    <t>Trọng lượng</t>
  </si>
  <si>
    <t>Mã ĐVT trọng lượng</t>
  </si>
  <si>
    <t>Số quản lý nội bộ</t>
  </si>
  <si>
    <t>Điều kiện giá hóa đơn</t>
  </si>
  <si>
    <t>Ghi chú</t>
  </si>
  <si>
    <t>STT hàng</t>
  </si>
  <si>
    <t>Mã NPL/SP</t>
  </si>
  <si>
    <t>Mã HS</t>
  </si>
  <si>
    <t>Tên hàng</t>
  </si>
  <si>
    <t>Mã hàng</t>
  </si>
  <si>
    <t>G13</t>
  </si>
  <si>
    <t>VNHAN - HA NOI</t>
  </si>
  <si>
    <t>1</t>
  </si>
  <si>
    <t>##1202618018683350##</t>
  </si>
  <si>
    <t>PK</t>
  </si>
  <si>
    <t>KGM</t>
  </si>
  <si>
    <t>DAP</t>
  </si>
  <si>
    <t>#&amp;UHAN-LGP-PC-0005#&amp;20092016#&amp;31122036#&amp;UNIGEN CORPORATION#&amp;Hàng tạm nhập phục vụ HDGC.</t>
  </si>
  <si>
    <t>PUR - M - 303</t>
  </si>
  <si>
    <t>90319090</t>
  </si>
  <si>
    <t>PUR - M - 303#&amp;Đồ gá Kipper dùng cho thiết bị kiểm tra chức năng ICT để cố định và dẫn các tín hiệu từ các điểm đo trên bản mạch Kipper đến thiết bị kiểm tra, hàng mới 100%</t>
  </si>
  <si>
    <t>4052798086</t>
  </si>
  <si>
    <t>SHIPPER: JABIL CIRCUIT DE MEXICO S DE R.L. DE C.V. AGREEMENT: END2603233098S (24/03/2026)</t>
  </si>
  <si>
    <t>CT</t>
  </si>
  <si>
    <t>CIF</t>
  </si>
  <si>
    <t>#&amp;UHAN-LGP-PC-0005#&amp;20092016#&amp;31122036#&amp;UNIGEN CORPORATION#&amp;Hàng mới 100%</t>
  </si>
  <si>
    <t>F05_PUR0220</t>
  </si>
  <si>
    <t>84717090</t>
  </si>
  <si>
    <t>F05_PUR0220#&amp;Bộ lưu trữ dữ liệu HLOB-80-3282-00 (CPN: HLOB-83-0638-01), không chứa mật mã dân sự, tạm nhập sửa chữa theo mục 5 của TKX 308300435830/E42 (06/03/20226). Hàng mới 100%</t>
  </si>
  <si>
    <t>HLOB-80-3282-00</t>
  </si>
  <si>
    <t>889928622185</t>
  </si>
  <si>
    <t>SHIPPER: JABIL CIRCUIT DE MEXICO S DE R.L. DE C.V. AGREEMENT: END2603253579S (27/03/2026)</t>
  </si>
  <si>
    <t>F05_PUR0220#&amp;Bộ lưu trữ dữ liệu HLOB-80-3282-00 (CPN: HLOB-83-0638-01), không chứa mật mã dân sự, tạm nhập sửa chữa theo mục 2 của TKX 308322443020/E42 (13/03/20226). Hàng mới 100%</t>
  </si>
  <si>
    <t>870055771599</t>
  </si>
  <si>
    <t>E11</t>
  </si>
  <si>
    <t>18IDZ01</t>
  </si>
  <si>
    <t>CTY UNIGEN VN HN</t>
  </si>
  <si>
    <t>EXW</t>
  </si>
  <si>
    <t>#&amp;UHAN-LGP-PC-0005#&amp;20092016#&amp;31122036#&amp;UNIGEN CORPORATION#&amp;</t>
  </si>
  <si>
    <t>F05_UHAN0016</t>
  </si>
  <si>
    <t>85423900</t>
  </si>
  <si>
    <t>F05_UHAN0016#&amp;Mạch điện tử tích hợp IC LUC-EZZ-470433-00. Hàng mới 100%</t>
  </si>
  <si>
    <t>LUC-EZZ-470433-00</t>
  </si>
  <si>
    <t>LUCID</t>
  </si>
  <si>
    <t>513942252545</t>
  </si>
  <si>
    <t>F05_UHAN0018</t>
  </si>
  <si>
    <t>85332900</t>
  </si>
  <si>
    <t>F05_UHAN0018#&amp;Điện trở LUC-EZZ-400011-00. Hàng mới 100%</t>
  </si>
  <si>
    <t>LUC-EZZ-400011-00</t>
  </si>
  <si>
    <t>1366276715</t>
  </si>
  <si>
    <t>F05_UHAN0025</t>
  </si>
  <si>
    <t>85411000</t>
  </si>
  <si>
    <t>F05_UHAN0025#&amp;Đi ốt PUR-21-0036-00. Hàng mới 100%</t>
  </si>
  <si>
    <t>PUR-21-0036-00</t>
  </si>
  <si>
    <t>500292549428</t>
  </si>
  <si>
    <t>F05_UHAN0019</t>
  </si>
  <si>
    <t>85414900</t>
  </si>
  <si>
    <t>F05_UHAN0019#&amp;Bóng bán dẫn LUC-E00-510034-00. Hàng mới 100%</t>
  </si>
  <si>
    <t>LUC-E00-510034-00</t>
  </si>
  <si>
    <t>1894138805</t>
  </si>
  <si>
    <t>F05_UHAN0016#&amp;Mạch điện tử tích hợp IC LUC-E00-470024-00 (MPN: 88Q5192-B1-DGG2A000). Hàng mới 100%</t>
  </si>
  <si>
    <t>LUC-E00-470024-00</t>
  </si>
  <si>
    <t>679865600602</t>
  </si>
  <si>
    <t>F05_UHAN0016#&amp;Mạch điện tử tích hợp IC EF-45129873. Hàng mới 100%</t>
  </si>
  <si>
    <t>EF-45129873</t>
  </si>
  <si>
    <t>870073547359</t>
  </si>
  <si>
    <t>SHIPPER: JABIL CIRCUIT DE MEXICO S DE R.L. DE C.V. AGREEMENT: END2603253578S(27/03/2026)</t>
  </si>
  <si>
    <t>F05_PUR0220#&amp;Bộ lưu trữ dữ liệu HLOB-80-3282-00 (CPN: HLOB-83-0638-01), không chứa mật mã dân sự, tạm nhập sửa chữa theo mục 3 của TKX 308322443020/E42 (13/03/2026)</t>
  </si>
  <si>
    <t>870055651116</t>
  </si>
  <si>
    <t>##1202616007613723##</t>
  </si>
  <si>
    <t>F05_UHAN0012</t>
  </si>
  <si>
    <t>85322400</t>
  </si>
  <si>
    <t>F05_UHAN0012#&amp;Tụ điện PUR-13-0236-00 (MPN: BCAP0010 P300 X11 / 136247). Hàng mới 100%</t>
  </si>
  <si>
    <t>PUR-13-0236-00</t>
  </si>
  <si>
    <t>4915086786</t>
  </si>
  <si>
    <t>F05_UHAN0016#&amp;Mạch điện tử tích hợp IC PUR-03-0038-00. Hàng mới 100%</t>
  </si>
  <si>
    <t>PUR-03-0038-00</t>
  </si>
  <si>
    <t>870096484719</t>
  </si>
  <si>
    <t>F05_UHAN0016#&amp;Mạch điện tử tích hợp IC HLOB-09-0050-00 (MPN: PI6ULS5V9617AUEX). Hàng mới 100%</t>
  </si>
  <si>
    <t>HLOB-09-0050-00</t>
  </si>
  <si>
    <t>5973828265</t>
  </si>
  <si>
    <t>F05_UHAN0016#&amp;Mạch điện tử tích hợp IC PUR-09-0279-00 (MPN: 74LVC07AT14-13). Hàng mới 100%</t>
  </si>
  <si>
    <t>PUR-09-0279-00</t>
  </si>
  <si>
    <t>F05_UHAN0018#&amp;Điện trở LUC-E00-400024-04 (MPN: ERA-3AEB103V). Hàng mới 100%</t>
  </si>
  <si>
    <t>LUC-E00-400024-04</t>
  </si>
  <si>
    <t>F05_UHAN0012#&amp;Tụ điện 122-003101 (MPN: CL10X106MO8NRNC). Hàng mới 100%</t>
  </si>
  <si>
    <t>122-003101</t>
  </si>
  <si>
    <t>F05_UHAN0012#&amp;Tụ điện 122-001274 (MPN: CL10A106MA8NRNC). Hàng mới 100%</t>
  </si>
  <si>
    <t>122-001274</t>
  </si>
  <si>
    <t>F05_UHAN0016#&amp;Mạch điện tử tích hợp IC EF-45142527 (MPN: 74AHC1G32SE-7). Hàng mới 100%</t>
  </si>
  <si>
    <t>EF-45142527</t>
  </si>
  <si>
    <t>F05_UHAN0018#&amp;Điện trở PUR-12-0288-00 (MPN: ERJ-3LWFR010V). Hàng mới 100%</t>
  </si>
  <si>
    <t>PUR-12-0288-00</t>
  </si>
  <si>
    <t>F05_UHAN0018#&amp;Điện trở LUC-E00-400004-01 (MPN: ERJ-8CWFR018V). Hàng mới 100%</t>
  </si>
  <si>
    <t>LUC-E00-400004-01</t>
  </si>
  <si>
    <t>F05_UHAN0025#&amp;Đi ốt EF-45058032 (MPN: SD12T1G). Hàng mới 100%</t>
  </si>
  <si>
    <t>EF-45058032</t>
  </si>
  <si>
    <t>F05_UHAN0022</t>
  </si>
  <si>
    <t>85369019</t>
  </si>
  <si>
    <t>F05_UHAN0022#&amp;Đầu nối bản mạch PUR-15-0207-00 (MPN: 10159155-M002RHLF). Hàng mới 100%</t>
  </si>
  <si>
    <t>PUR-15-0207-00</t>
  </si>
  <si>
    <t>889954204149</t>
  </si>
  <si>
    <t>F05_UHAN0016#&amp;Mạch điện tử tích hợp IC EF-45184274. Hàng mới 100%</t>
  </si>
  <si>
    <t>EF-45184274</t>
  </si>
  <si>
    <t>870039003800</t>
  </si>
  <si>
    <t>F05_UHAN0012#&amp;Tụ điện 122-004201 (MPN: GCM155R71H103KA55J). Hàng mới 100%</t>
  </si>
  <si>
    <t>122-004201</t>
  </si>
  <si>
    <t>518989211410</t>
  </si>
  <si>
    <t>F05_UHAN0012#&amp;Tụ điện 122-004202 (MPN: C0603X7S1A223K030BC). Hàng mới 100%</t>
  </si>
  <si>
    <t>122-004202</t>
  </si>
  <si>
    <t>F05_UHAN0012#&amp;Tụ điện 122-004947 (MPN: 0201S104K6R3CT). Hàng mới 100%</t>
  </si>
  <si>
    <t>122-004947</t>
  </si>
  <si>
    <t>VNGEE - GREEN PORT (HP)</t>
  </si>
  <si>
    <t>3</t>
  </si>
  <si>
    <t>PP</t>
  </si>
  <si>
    <t>F05_UHAN0067</t>
  </si>
  <si>
    <t>85389019</t>
  </si>
  <si>
    <t>F05_UHAN0067#&amp;Màn hình bằng kính của bảng điều khiển EF-45141426 (MPN: OSD070T4094-58TS). Hàng mới 100%</t>
  </si>
  <si>
    <t>EF-45141426</t>
  </si>
  <si>
    <t>300326LPIAHPH260926</t>
  </si>
  <si>
    <t>E13</t>
  </si>
  <si>
    <t>18IDIID</t>
  </si>
  <si>
    <t>HQ CANG ND TIENSON</t>
  </si>
  <si>
    <t>VNZZZ - CTY TNHH UNIGEN VIET NAM HA NOI</t>
  </si>
  <si>
    <t>9</t>
  </si>
  <si>
    <t>#&amp;NKTC#&amp;30837877880</t>
  </si>
  <si>
    <t>INV: 6 (30/03/2026); PO: UHAN-E0564D, UHAN-E0592D; Hàng phục vụ hoạt động công ty.</t>
  </si>
  <si>
    <t>82081000</t>
  </si>
  <si>
    <t>Dao phay ngón 1.6mm (dao bằng thép, để gia công kim loại), hàng mới 100%</t>
  </si>
  <si>
    <t>MRO</t>
  </si>
  <si>
    <t>112600039143618</t>
  </si>
  <si>
    <t>85151100</t>
  </si>
  <si>
    <t>Mỏ hàn M8BV030 (mỏ hàn bằng thép), hàng mới 100%</t>
  </si>
  <si>
    <t>48182000</t>
  </si>
  <si>
    <t>Cuộn giấy lau khuôn nhỏ (kích thước 400x530mmx10m, thành phần 50% bột gỗ, 50% Polyester, không tráng phủ), hàng mới 100%</t>
  </si>
  <si>
    <t>F05_UHAN0019#&amp;Bóng bán dẫn PUR-24-0028-00. Hàng mới 100%</t>
  </si>
  <si>
    <t>PUR-24-0028-00</t>
  </si>
  <si>
    <t>500292548899</t>
  </si>
  <si>
    <t>VNDVN - CANG NAM DINH VU</t>
  </si>
  <si>
    <t>F05_UHAN0046</t>
  </si>
  <si>
    <t>73269099</t>
  </si>
  <si>
    <t>F05_UHAN0046#&amp;Vỏ bằng thép của bộ lưu trữ dữ liệu PUR-31-0061-02 (MPN: 31-0061-02), dài 206mm x rộng 82.9mm. Hàng mới 100%</t>
  </si>
  <si>
    <t>PUR-31-0061-02</t>
  </si>
  <si>
    <t>290326PSHPH2630134</t>
  </si>
  <si>
    <t>#&amp;NKTC#&amp;30838356960</t>
  </si>
  <si>
    <t>INV: 198 (31/03/2026); hàng mới 100%; Hàng phục vụ hoạt động công ty.</t>
  </si>
  <si>
    <t>84198919</t>
  </si>
  <si>
    <t>Máy gia nhiệt QUICK 854 công suất 400W, điện áp 220V. Mới 100%</t>
  </si>
  <si>
    <t>112600039302291</t>
  </si>
  <si>
    <t>Máy khò nhiệt QUICK 856AE, điện áp 220V, công suất 1200W. Hàng mới 100%</t>
  </si>
  <si>
    <t>85159090</t>
  </si>
  <si>
    <t>Tay hàn dùng cho máy hàn thiếc Quick 203H 90W model: QUICK20H-90. Hàng mới 100%</t>
  </si>
  <si>
    <t>90049050</t>
  </si>
  <si>
    <t>Kính bảo hộ 3M-1621, dùng trong bảo hộ lao động, chất liệu nhựa. Hàng mới 100%</t>
  </si>
  <si>
    <t>Mũi hàn dùng cho máy hàn thiếc Quick 200-4C. Hàng mới 100%</t>
  </si>
  <si>
    <t>85168090</t>
  </si>
  <si>
    <t>Đầu gia nhiệt cho máy QUICK856AE, điện áp 220V. Hàng mới 100%</t>
  </si>
  <si>
    <t>Mũi hàn dùng cho máy hàn thiếc Quick 200-J. Hàng mới 100%</t>
  </si>
  <si>
    <t>39269099</t>
  </si>
  <si>
    <t>Bịt tai chống ồn Tolsen 45083, bằng nhựa, dùng trong bảo hộ lao động. Hàng mới 100%</t>
  </si>
  <si>
    <t>Kính bảo hộ 3M-Tour Guard V chống bụi KBH-19964, dùng trong bảo hộ lao động, chất liệu nhựa. Hàng mới 100%</t>
  </si>
  <si>
    <t>Mũi hàn dùng cho máy hàn thiếc Quick 200-3C (3mm). Hàng mới 100%</t>
  </si>
  <si>
    <t>#&amp;NKTC#&amp;30837919880</t>
  </si>
  <si>
    <t>INV: 1279 (30/03/2026); PO: UHAN-E0608D, UHAN-E0612D, UHAN-E0644D. HANG MOI 100%</t>
  </si>
  <si>
    <t>Dây đai màu vàng 12mm*0.6mm, 10kg/cuộn, chất liệu: bằng nhựa, hàng mới 100%</t>
  </si>
  <si>
    <t>112600039155071</t>
  </si>
  <si>
    <t>39201090</t>
  </si>
  <si>
    <t>Màng Film PE Phi 76*2.3kg, dài 300m, rộng 50cm, chất liệu: nhựa PE, hàng mới 100%</t>
  </si>
  <si>
    <t>48030090</t>
  </si>
  <si>
    <t>Cuộn giấy lau khuôn in 430*580*19.5mm*10M, hàng mới 100%</t>
  </si>
  <si>
    <t>39211999</t>
  </si>
  <si>
    <t>Xốp bóng khí chống tĩnh điện màu hồng, 0.6m x 100m, chất liệu: bằng nhựa, hàng mới 100%</t>
  </si>
  <si>
    <t>61161090</t>
  </si>
  <si>
    <t>Găng tay phủ ngón carbon EC chống tĩnh điện borderless, size M,10 pair/bag, chất liệu: sợi polyester, hàng mới 100%</t>
  </si>
  <si>
    <t>Cuộn giấy lau khuôn in 600*750*19.2*10M, hàng mới 100%</t>
  </si>
  <si>
    <t>38229090</t>
  </si>
  <si>
    <t>Thẻ đo độ ẩm 6 nấc (chất thử độ ẩm dùng để đo độ ẩm cho linh kiện điện tử, dạng thẻ), hàng mới 100%</t>
  </si>
  <si>
    <t>48219090</t>
  </si>
  <si>
    <t>Tem trắng in mã vạch kích thước 70x31 mm 1750 pcs/Roll, hàng mới 100%</t>
  </si>
  <si>
    <t>F05_UHAN0016#&amp;Mạch điện tử tích hợp IC PUR-09-0343-00 (MPN: PM8628C1-F3EI). Hàng mới 100%</t>
  </si>
  <si>
    <t>PUR-09-0343-00</t>
  </si>
  <si>
    <t>518337558077</t>
  </si>
  <si>
    <t>F05_UHAN0016#&amp;Mạch điện tử tích hợp IC 130-001592. Hàng mới 100%</t>
  </si>
  <si>
    <t>130-001592</t>
  </si>
  <si>
    <t>512718299694</t>
  </si>
  <si>
    <t>F05_UHAN0022#&amp;Đầu nối bản mạch LUC-E00-690030-03 (MPN: 776231-1). Hàng mới 100%</t>
  </si>
  <si>
    <t>LUC-E00-690030-03</t>
  </si>
  <si>
    <t>500292549050</t>
  </si>
  <si>
    <t>F05_UHAN0048</t>
  </si>
  <si>
    <t>73181510</t>
  </si>
  <si>
    <t>F05_UHAN0048#&amp;Đinh vít bằng thép LUC-P00-F853AY-00( MPN:4141622), hàng mới 100%</t>
  </si>
  <si>
    <t>LUC-P00-F853AY-00</t>
  </si>
  <si>
    <t>270326TXGHPHK26308</t>
  </si>
  <si>
    <t>F05_UHAN0048#&amp;Đinh vít bằng thép LUC-P00-F189AG-00( MPN:4153978), hàng mới 100%</t>
  </si>
  <si>
    <t>LUC-P00-F189AG-00</t>
  </si>
  <si>
    <t>F05_UHAN0019#&amp;Bóng bán dẫn LUC-E00-510027-00( MPN:BSS84AK,215), hàng mới 100%</t>
  </si>
  <si>
    <t>LUC-E00-510027-00</t>
  </si>
  <si>
    <t>F05_UHAN0016#&amp;Mạch điện tử tích hợp IC LUC-E00-470032-00( MPN:TLE4254GSXUMA4), hàng mới 100%</t>
  </si>
  <si>
    <t>LUC-E00-470032-00</t>
  </si>
  <si>
    <t>F05_UHAN0025#&amp;Đi ốt LUC-E00-450028-00( MPN:SZMMSZ4705T1G), hàng mới 100%</t>
  </si>
  <si>
    <t>LUC-E00-450028-00</t>
  </si>
  <si>
    <t>F05_UHAN0025#&amp;Đi ốt LUC-E00-450052-00( MPN:SBAS21LT3G), hàng mới 100%</t>
  </si>
  <si>
    <t>LUC-E00-450052-00</t>
  </si>
  <si>
    <t>F05_UHAN0018#&amp;Điện trở LUC-E00-400068-00( MPN:ERJ-2RHD2212X), hàng mới 100%</t>
  </si>
  <si>
    <t>LUC-E00-400068-00</t>
  </si>
  <si>
    <t>F05_UHAN0018#&amp;Điện trở LUC-E00-400067-051( MPN:ERJ-2RKF6192X), hàng mới 100%</t>
  </si>
  <si>
    <t>LUC-E00-400067-051</t>
  </si>
  <si>
    <t>F05_UHAN0018#&amp;Điện trở LUC-E00-400003-43( MPN:ERJ-3EKF2702V), hàng mới 100%</t>
  </si>
  <si>
    <t>LUC-E00-400003-43</t>
  </si>
  <si>
    <t>F05_UHAN0012#&amp;Tụ điện LUC-E00-420043-01( MPN:TMK325B7226KMHT), hàng mới 100%</t>
  </si>
  <si>
    <t>LUC-E00-420043-01</t>
  </si>
  <si>
    <t>500292549196</t>
  </si>
  <si>
    <t>VNDNH - DINH VU NAM HAI</t>
  </si>
  <si>
    <t>F05_UHAN0014</t>
  </si>
  <si>
    <t>85340090</t>
  </si>
  <si>
    <t>F05_UHAN0014#&amp;Bản mạch in PUR-11-0105-04 (MPN: 11-0105-04). Hàng mới 100%</t>
  </si>
  <si>
    <t>PUR-11-0105-04</t>
  </si>
  <si>
    <t>280326HWHPH2601263</t>
  </si>
  <si>
    <t>F05_UHAN0074</t>
  </si>
  <si>
    <t>73181590</t>
  </si>
  <si>
    <t>F05_UHAN0074#&amp;Đinh ốc bằng thép PUR-07-0328-00 (MPN: CR1677). Hàng mới 100%</t>
  </si>
  <si>
    <t>PUR-07-0328-00</t>
  </si>
  <si>
    <t>517485613999</t>
  </si>
  <si>
    <t>500292549093</t>
  </si>
  <si>
    <t>F05_UHAN0018#&amp;Điện trở EF-45045621 (MPN: RC0402JR-07470RL). Hàng mới 100%</t>
  </si>
  <si>
    <t>EF-45045621</t>
  </si>
  <si>
    <t>510007326968</t>
  </si>
  <si>
    <t>F05_UHAN0028</t>
  </si>
  <si>
    <t>85045020</t>
  </si>
  <si>
    <t>F05_UHAN0028#&amp;Cuộn cảm 123-001869 (MPN: SPM4020T-1R0M-LR). Hàng mới 100%</t>
  </si>
  <si>
    <t>123-001869</t>
  </si>
  <si>
    <t>F05_UHAN0012#&amp;Tụ điện LUC-E00-420025-04 (MPN: CGA4J3X7R1H105KT0Y0N). Hàng mới 100%</t>
  </si>
  <si>
    <t>LUC-E00-420025-04</t>
  </si>
  <si>
    <t>F05_UHAN0018#&amp;Điện trở 121-000030.X.X (MPN: RC0402JR-071KL). Hàng mới 100%</t>
  </si>
  <si>
    <t>121-000030.X.X</t>
  </si>
  <si>
    <t>F05_UHAN0018#&amp;Điện trở PUR-12-0460-00 (MPN: RC0402FR-076K98L). Hàng mới 100%</t>
  </si>
  <si>
    <t>PUR-12-0460-00</t>
  </si>
  <si>
    <t>F05_UHAN0018#&amp;Điện trở PUR-12-0271-00 (MPN: RC0402FR-0736RL). Hàng mới 100%</t>
  </si>
  <si>
    <t>PUR-12-0271-00</t>
  </si>
  <si>
    <t>F05_UHAN0018#&amp;Điện trở 121-000007.X.X (MPN: RC0402FR-071KL). Hàng mới 100%</t>
  </si>
  <si>
    <t>121-000007.X.X</t>
  </si>
  <si>
    <t>F05_UHAN0018#&amp;Điện trở 121-004573 (MPN: RC0402FR-070RL). Hàng mới 100%</t>
  </si>
  <si>
    <t>121-004573</t>
  </si>
  <si>
    <t>F05_UHAN0018#&amp;Điện trở PUR-12-0467-00 (MPN: RT0402BRD07523RL). Hàng mới 100%</t>
  </si>
  <si>
    <t>PUR-12-0467-00</t>
  </si>
  <si>
    <t>F05_UHAN0018#&amp;Điện trở PUR-12-0412-00 (MPN: RT0402BRD0749K9L). Hàng mới 100%</t>
  </si>
  <si>
    <t>PUR-12-0412-00</t>
  </si>
  <si>
    <t>F05_UHAN0018#&amp;Điện trở PUR-12-0470-00 (MPN: RT0402BRD073K83L). Hàng mới 100%</t>
  </si>
  <si>
    <t>PUR-12-0470-00</t>
  </si>
  <si>
    <t>F05_UHAN0018#&amp;Điện trở PUR-12-0468-00 (MPN: RL0603FR-070R39L). Hàng mới 100%</t>
  </si>
  <si>
    <t>PUR-12-0468-00</t>
  </si>
  <si>
    <t>F05_UHAN0018#&amp;Điện trở PUR-12-0294-00 (MPN: WR04X1003FTL). Hàng mới 100%</t>
  </si>
  <si>
    <t>PUR-12-0294-00</t>
  </si>
  <si>
    <t>F05_UHAN0018#&amp;Điện trở PURET-12-0212-00 (MPN: WR04X1002FTL). Hàng mới 100%</t>
  </si>
  <si>
    <t>PURET-12-0212-00</t>
  </si>
  <si>
    <t>F05_UHAN0018#&amp;Điện trở 121-000841.X.X (MPN: RC0201FR-071KL). Hàng mới 100%</t>
  </si>
  <si>
    <t>121-000841.X.X</t>
  </si>
  <si>
    <t>F05_UHAN0012#&amp;Tụ điện 122-000035.X.X (MPN: CC0402JRNPO9BN100). Hàng mới 100%</t>
  </si>
  <si>
    <t>122-000035.X.X</t>
  </si>
  <si>
    <t>F05_UHAN0012#&amp;Tụ điện 122-003135 (MPN: CC0201KRX7R8BB103). Hàng mới 100%</t>
  </si>
  <si>
    <t>122-003135</t>
  </si>
  <si>
    <t>F05_UHAN0012#&amp;Tụ điện PUR-13-0227-00 (MPN: CC0201KRX7R8BB102). Hàng mới 100%</t>
  </si>
  <si>
    <t>PUR-13-0227-00</t>
  </si>
  <si>
    <t>F05_UHAN0014#&amp;Bản mạch in LUC-P11-KA4000-00 (MPN: 5421VS6684A0). Hàng mới 100%</t>
  </si>
  <si>
    <t>LUC-P11-KA4000-00</t>
  </si>
  <si>
    <t>870156571526</t>
  </si>
  <si>
    <t>F05_UHAN0022#&amp;Đầu nối bản mạch EF-45043246.X.X (MPN: TSM-105-01-TM-DV-P-TR). Hàng mới 100%</t>
  </si>
  <si>
    <t>EF-45043246.X.X</t>
  </si>
  <si>
    <t>515510900451</t>
  </si>
  <si>
    <t>F05_UHAN0012#&amp;Tụ điện 122-004221 (MPN: GRM158C80G226ME01D). Hàng mới 100%</t>
  </si>
  <si>
    <t>122-004221</t>
  </si>
  <si>
    <t>519784472714</t>
  </si>
  <si>
    <t>F05_UHAN0018#&amp;Điện trở 121-003940 (MPN: RC0402FR-07287KL). Hàng mới 100%</t>
  </si>
  <si>
    <t>121-003940</t>
  </si>
  <si>
    <t>F05_UHAN0018#&amp;Điện trở 121-000849.X.X (MPN: ERJ-1GNF4992C). Hàng mới 100%</t>
  </si>
  <si>
    <t>121-000849.X.X</t>
  </si>
  <si>
    <t>F05_UHAN0012#&amp;Tụ điện 122-003132 (MPN: KGM05AR71C224KH). Hàng mới 100%</t>
  </si>
  <si>
    <t>122-003132</t>
  </si>
  <si>
    <t>F05_UHAN0012#&amp;Tụ điện 122-000389.X.X (MPN: 0402N221J500CT). Hàng mới 100%</t>
  </si>
  <si>
    <t>122-000389.X.X</t>
  </si>
  <si>
    <t>F05_UHAN0016#&amp;Mạch điện tử tích hợp IC 142-001138 (MPN: TMP112AIDRLR). Hàng mới 100%</t>
  </si>
  <si>
    <t>142-001138</t>
  </si>
  <si>
    <t>F05_UHAN0022#&amp;Đầu nối bản mạch AIC-120-012847 (MPN: ASP-137098-05). Hàng mới 100%</t>
  </si>
  <si>
    <t>AIC-120-012847</t>
  </si>
  <si>
    <t>F05_UHAN0018#&amp;Điện trở 121-001323 (MPN: ERJ-2RKF2322X). Hàng mới 100%</t>
  </si>
  <si>
    <t>121-001323</t>
  </si>
  <si>
    <t>F05_UHAN0025#&amp;Đi ốt 124-002964 (MPN: TESD5V0L1UC RJG). Hàng mới 100%</t>
  </si>
  <si>
    <t>124-002964</t>
  </si>
  <si>
    <t>F05_UHAN0022#&amp;Đầu nối bản mạch LUC-E00-690032-00. Hàng mới 100%</t>
  </si>
  <si>
    <t>LUC-E00-690032-00</t>
  </si>
  <si>
    <t>380015072074</t>
  </si>
  <si>
    <t>E15</t>
  </si>
  <si>
    <t>VNZZZ - CT TNHH UNIGEN VN HA NOI</t>
  </si>
  <si>
    <t>#&amp;NKTC#&amp;30839352942</t>
  </si>
  <si>
    <t>F05_UHAN0046#&amp;Vỏ bằng thép của bộ lưu trữ dữ liệu HLOB-31-0103-02 , kích thước 219.2 x 79.7  x 20 mm. Hàng mới 100%</t>
  </si>
  <si>
    <t>HLOB-31-0103-02</t>
  </si>
  <si>
    <t>112600039235027</t>
  </si>
  <si>
    <t>F05_UHAN0046#&amp;Vỏ bằng thép của bộ lưu trữ dữ liệu HLOB-31-0103-01, kích thước 219.2 x 79.7  x 20 mm. Hàng mới 100%</t>
  </si>
  <si>
    <t>HLOB-31-0103-01</t>
  </si>
  <si>
    <t>F05_UHAN0016#&amp;Mạch điện tử tích hợp IC 126-001780 (MPN: SY20814PDC). Hàng mới 100%</t>
  </si>
  <si>
    <t>126-001780</t>
  </si>
  <si>
    <t>3542666724</t>
  </si>
  <si>
    <t>F05_UHAN0016#&amp;Mạch điện tử tích hợp IC 126-000293 (MPN: SY20845ADBC). Hàng mới 100%</t>
  </si>
  <si>
    <t>126-000293</t>
  </si>
  <si>
    <t>514097483618</t>
  </si>
  <si>
    <t>F05_UHAN0016#&amp;Mạch điện tử tích hợp IC PUR-09-0294-00 (MPN: LTC3351IUFF#TRPBF). Hàng mới 100%</t>
  </si>
  <si>
    <t>PUR-09-0294-00</t>
  </si>
  <si>
    <t>380131741783</t>
  </si>
  <si>
    <t>F05_UHAN0016#&amp;Mạch điện tử tích hợp IC LUC-E00-470093-00 (MPN: LTC4364CS-2#PBF). Hàng mới 100%</t>
  </si>
  <si>
    <t>LUC-E00-470093-00</t>
  </si>
  <si>
    <t>PO: UHAN-E0645F. PTTT: TT. Hàng mới 100%. Hàng phục vụ hoạt động của công ty.</t>
  </si>
  <si>
    <t>96039090</t>
  </si>
  <si>
    <t>Chổi đầu lông 2032-1 dùng để vệ sinh bản mạch, hàng mới 100%</t>
  </si>
  <si>
    <t>870045226834</t>
  </si>
  <si>
    <t>F05_UHAN0025#&amp;Đi ốt EF-45046558.X.X (MPN: BAT54-7-F). Hàng mới 100%</t>
  </si>
  <si>
    <t>EF-45046558.X.X</t>
  </si>
  <si>
    <t>3204331620</t>
  </si>
  <si>
    <t>F05_UHAN0018#&amp;Điện trở LUC-E00-400034-019 (MPN: ERJ-PA2F1001X). Hàng mới 100%</t>
  </si>
  <si>
    <t>LUC-E00-400034-019</t>
  </si>
  <si>
    <t>7440206561</t>
  </si>
  <si>
    <t>F05_UHAN0018#&amp;Điện trở LUC-E00-400034-118 (MPN: ERJPA2F1801X). Hàng mới 100%</t>
  </si>
  <si>
    <t>LUC-E00-400034-118</t>
  </si>
  <si>
    <t>F05_UHAN0018#&amp;Điện trở LUC-E00-400034-090 (MPN: ERJ-PA2F1201X). Hàng mới 100%</t>
  </si>
  <si>
    <t>LUC-E00-400034-090</t>
  </si>
  <si>
    <t>##1202616007698176##</t>
  </si>
  <si>
    <t>F05_UHAN0022#&amp;Đầu nối bản mạch LUC-E00-690062-01 (MPN: 34861-1416). Hàng mới 100%</t>
  </si>
  <si>
    <t>LUC-E00-690062-01</t>
  </si>
  <si>
    <t>4110335801</t>
  </si>
  <si>
    <t>F05_UHAN0019#&amp;Bóng bán dẫn PUR-24-0031-00. Hàng mới 100%</t>
  </si>
  <si>
    <t>PUR-24-0031-00</t>
  </si>
  <si>
    <t>870240468152</t>
  </si>
  <si>
    <t>F05_UHAN0016#&amp;Mạch điện tử tích hợp IC PUR-09-0346-00 (MPN: 74AUP2G17DW-7). Hàng mới 100%</t>
  </si>
  <si>
    <t>PUR-09-0346-00</t>
  </si>
  <si>
    <t>518717992830</t>
  </si>
  <si>
    <t>F05_UHAN0012#&amp;Tụ điện 122-002970 (MPN: GRM033R61C224ME14D). Hàng mới 100%</t>
  </si>
  <si>
    <t>122-002970</t>
  </si>
  <si>
    <t>F05_UHAN0016#&amp;Mạch điện tử tích hợp IC HLOB-09-0346-00 (MPN: 74AUP2G17DW-7). Hàng mới 100%</t>
  </si>
  <si>
    <t>09-0346-00</t>
  </si>
  <si>
    <t>F05_UHAN0016#&amp;Mạch điện tử tích hợp IC 169-001028. Hàng mới 100%</t>
  </si>
  <si>
    <t>169-001028</t>
  </si>
  <si>
    <t>870241789475</t>
  </si>
  <si>
    <t>F05_UHAN0016#&amp;Mạch điện tử tích hợp IC EF-45071390.X.X (MPN: SN74LVC1G14DCKR). Hàng mới 100%</t>
  </si>
  <si>
    <t>EF-45071390.X.X</t>
  </si>
  <si>
    <t>380138105360</t>
  </si>
  <si>
    <t>F05_UHAN0016#&amp;Mạch điện tử tích hợp IC EF-45112813.X.X (MPN: SN65LVDS2DBVR). Hàng mới 100%</t>
  </si>
  <si>
    <t>EF-45112813.X.X</t>
  </si>
  <si>
    <t>F05_UHAN0016#&amp;Mạch điện tử tích hợp IC EF-45130435 (MPN: TPS65150RGER). Hàng mới 100%</t>
  </si>
  <si>
    <t>EF-45130435</t>
  </si>
  <si>
    <t>F05_UHAN0016#&amp;Mạch điện tử tích hợp IC EF-45120874.X.X (MPN: DS50PCI402SQ/NOPB). Hàng mới 100%</t>
  </si>
  <si>
    <t>EF-45120874.X.X</t>
  </si>
  <si>
    <t>F05_UHAN0074#&amp;Đinh ốc bằng thép LUC-BNA-201-329 (MPN: 4144714). Hàng mới 100%</t>
  </si>
  <si>
    <t>LUC-BNA-201-329</t>
  </si>
  <si>
    <t>870284409829</t>
  </si>
  <si>
    <t>F05_UHAN0048#&amp;Đinh vít bằng thép LUC-P00-F856AY-01 (MPN: 4141936). Hàng mới 100%</t>
  </si>
  <si>
    <t>LUC-P00-F856AY-01</t>
  </si>
  <si>
    <t>F05_UHAN0016#&amp;Mạch điện tử tích hợp IC LUC-E00-4700103-00. Hàng mới 100%</t>
  </si>
  <si>
    <t>LUC-E00-4700103-00</t>
  </si>
  <si>
    <t>380130120500</t>
  </si>
  <si>
    <t>F05_UHAN0025#&amp;Đi ốt 124-002387 (MPN: SYS22V12SLC). Hàng mới 100%</t>
  </si>
  <si>
    <t>124-002387</t>
  </si>
  <si>
    <t>870237846277</t>
  </si>
  <si>
    <t>F05_UHAN0016#&amp;Mạch điện tử tích hợp IC 169-001025 (MPN: SY8121B1ABC). Hàng mới 100%</t>
  </si>
  <si>
    <t>169-001025</t>
  </si>
  <si>
    <t>F05_UHAN0018#&amp;Điện trở PUR-12-0483-00 (MPN: WR04X15R0FTL). Hàng mới 100%</t>
  </si>
  <si>
    <t>PUR-12-0483-00</t>
  </si>
  <si>
    <t>F05_UHAN0012#&amp;Tụ điện EF-45083316.X.X (MPN: 0201X104K6R3CT). Hàng mới 100%</t>
  </si>
  <si>
    <t>EF-45083316.X.X</t>
  </si>
  <si>
    <t>F05_UHAN0012#&amp;Tụ điện PUR-13-0238-00 (MPN: CL03A225MQ3CRNC). Hàng mới 100%</t>
  </si>
  <si>
    <t>PUR-13-0238-00</t>
  </si>
  <si>
    <t>F05_UHAN0012#&amp;Tụ điện PUR-13-0235-00 (MPN: GRM155R61E105KA12D). Hàng mới 100%</t>
  </si>
  <si>
    <t>PUR-13-0235-00</t>
  </si>
  <si>
    <t>F05_UHAN0018#&amp;Điện trở PURET-12-0170-00 (MPN: WR04X4990FTL). Hàng mới 100%</t>
  </si>
  <si>
    <t>PURET-12-0170-00</t>
  </si>
  <si>
    <t>F05_UHAN0016#&amp;Mạch điện tử tích hợp IC LUC-E00-470021-00. Hàng mới 100%</t>
  </si>
  <si>
    <t>LUC-E00-470021-00</t>
  </si>
  <si>
    <t>500292557301</t>
  </si>
  <si>
    <t>F05_UHAN0014#&amp;Bản mạch in EF-45184614 (MPN: 45184614). Hàng mới 100%</t>
  </si>
  <si>
    <t>EF-45184614</t>
  </si>
  <si>
    <t>497354646445</t>
  </si>
  <si>
    <t>F05_UHAN0014#&amp;Bản mạch in EF-45224584 (MPN: 45224584). Hàng mới 100%</t>
  </si>
  <si>
    <t>EF-45224584</t>
  </si>
  <si>
    <t>F05_UHAN0018#&amp;Điện trở LUC-E00-400012-17 (MPN: RMCF0402FT10K0). Hàng mới 100%</t>
  </si>
  <si>
    <t>LUC-E00-400012-17</t>
  </si>
  <si>
    <t>870149460774</t>
  </si>
  <si>
    <t>F05_UHAN0018#&amp;Điện trở PURET-12-0029-00 (MPN: RMCF0402FT240R). Hàng mới 100%</t>
  </si>
  <si>
    <t>PURET-12-0029-00</t>
  </si>
  <si>
    <t>F05_UHAN0018#&amp;Điện trở LUC-E00-400012-001 (MPN: RMCF0402FT10K2). Hàng mới 100%</t>
  </si>
  <si>
    <t>LUC-E00-400012-001</t>
  </si>
  <si>
    <t>F05_UHAN0012#&amp;Tụ điện EF-45047406. Hàng mới 100%</t>
  </si>
  <si>
    <t>EF-45047406</t>
  </si>
  <si>
    <t>493602826992</t>
  </si>
  <si>
    <t>F05_UHAN0016#&amp;Mạch điện tử tích hợp IC PUR-09-0433-00 (MPN: TPS56C231LRNNR). Hàng mới 100%</t>
  </si>
  <si>
    <t>PUR-09-0433-00</t>
  </si>
  <si>
    <t>380030072085</t>
  </si>
  <si>
    <t>518337558695</t>
  </si>
  <si>
    <t>F05_UHAN0016#&amp;Mạch điện tử tích hợp IC LUC-E00-470042-00 (MPN: SN74HCS251QPWRQ1). Hàng mới 100%</t>
  </si>
  <si>
    <t>LUC-E00-470042-00</t>
  </si>
  <si>
    <t>380166564100</t>
  </si>
  <si>
    <t>F05_UHAN0016#&amp;Mạch điện tử tích hợp IC PUR-03-0111-00. Hàng mới 100%</t>
  </si>
  <si>
    <t>PUR-03-0111-00</t>
  </si>
  <si>
    <t>518908377044</t>
  </si>
  <si>
    <t>#&amp;NKTC#&amp;30839783711</t>
  </si>
  <si>
    <t>F05_UHAN0027</t>
  </si>
  <si>
    <t>76169990</t>
  </si>
  <si>
    <t>F05_UHAN0027#&amp;Tấm tản nhiệt PUR-17-0362-01 (MPN: V10-00249-00), kích thước: 72.60*37*2.7mm. Hàng mới 100%</t>
  </si>
  <si>
    <t>PUR-17-0362-01</t>
  </si>
  <si>
    <t>112600039585265</t>
  </si>
  <si>
    <t>F05_UHAN0077</t>
  </si>
  <si>
    <t>F05_UHAN0077#&amp;Nắp nhựa của vỏ bộ lưu trữ dữ liệu PUR-17-0283-02 (MPN: 17-0283-02), kích thước: 155 x 12.74 x 11.55 mm. Hàng mới 100%</t>
  </si>
  <si>
    <t>PUR-17-0283-02</t>
  </si>
  <si>
    <t>F05_UHAN0027#&amp;Tấm tản nhiệt HLOB-17-0361-02 (MPN: V10-00263-00), kích thước: 72.60*69*2.70mm. Hàng mới 100%</t>
  </si>
  <si>
    <t>HLOB-17-0361-02</t>
  </si>
  <si>
    <t>F05_UHAN0027#&amp;Tấm tản nhiệt HLOB-16-0086-01 (MPN: V10-00264-00), kích thước: 58.5*84*6.6mm . Hàng mới 100%</t>
  </si>
  <si>
    <t>HLOB-16-0086-01</t>
  </si>
  <si>
    <t>F05_UHAN0018#&amp;Điện trở PUR-12-0475-00 (MPN: RC0402FR-073K16L). Hàng mới 100%</t>
  </si>
  <si>
    <t>PUR-12-0475-00</t>
  </si>
  <si>
    <t>870240935246</t>
  </si>
  <si>
    <t>F05_UHAN0018#&amp;Điện trở PUR-12-0474-00 (MPN: RC0402FR-074K02L). Hàng mới 100%</t>
  </si>
  <si>
    <t>PUR-12-0474-00</t>
  </si>
  <si>
    <t>F05_UHAN0018#&amp;Điện trở PUR-12-0420-00 (MPN: RT0402BRD0771K5L). Hàng mới 100%</t>
  </si>
  <si>
    <t>PUR-12-0420-00</t>
  </si>
  <si>
    <t>F05_UHAN0018#&amp;Điện trở EF-45045057.X.X (MPN: RC0402FR-0749R9L). Hàng mới 100%</t>
  </si>
  <si>
    <t>EF-45045057.X.X</t>
  </si>
  <si>
    <t>F05_UHAN0018#&amp;Điện trở EF-45125129 (MPN: RC0402FR-073K32L). Hàng mới 100%</t>
  </si>
  <si>
    <t>EF-45125129</t>
  </si>
  <si>
    <t>F05_UHAN0018#&amp;Điện trở PUR-12-0472-00 (MPN: RT0402BRD071K65L). Hàng mới 100%</t>
  </si>
  <si>
    <t>PUR-12-0472-00</t>
  </si>
  <si>
    <t>F05_UHAN0018#&amp;Điện trở HLOB-12-0512-00 (MPN: RC0201FR-0735R7L). Hàng mới 100%</t>
  </si>
  <si>
    <t>HLOB-12-0512-00</t>
  </si>
  <si>
    <t>F05_UHAN0028#&amp;Cuộn cảm LUC-EZZ-440022-00 (MPN: TFM252012ALMA1R0MTAA). Hàng mới 100%</t>
  </si>
  <si>
    <t>LUC-EZZ-440022-00</t>
  </si>
  <si>
    <t>SHIPPER: JABIL CIRCUIT DE MEXICO S DE R. AGREEMENT: END2603274083S(30/03/2026)</t>
  </si>
  <si>
    <t>F05_PUR0220#&amp;Bộ lưu trữ dữ liệu HLOB-80-3282-00, không có chức năng mật mã dân sự, (CPN: HLOB-83-0638-01), hàng mới 100%, tạm nhập sửa chữa theo mục 2 của TKX 308341386530/E42 (19/03/2026)</t>
  </si>
  <si>
    <t>870124361270</t>
  </si>
  <si>
    <t>F05_UHAN0012#&amp;Tụ điện EF-45072100.X.X (MPN: GRM32DR71E106KA12L). Hàng mới 100%</t>
  </si>
  <si>
    <t>EF-45072100.X.X</t>
  </si>
  <si>
    <t>5973851354</t>
  </si>
  <si>
    <t>F05_UHAN0028#&amp;Cuộn cảm PUR-14-0083-00 (MPN: EXL1V0605-4R7-R). Hàng mới 100%</t>
  </si>
  <si>
    <t>PUR-14-0083-00</t>
  </si>
  <si>
    <t>F05_UHAN0028#&amp;Cuộn cảm PUR-14-0076-00 (MPN: EXL1V0605-1R8-R). Hàng mới 100%</t>
  </si>
  <si>
    <t>PUR-14-0076-00</t>
  </si>
  <si>
    <t>F05_UHAN0028#&amp;Cuộn cảm PUR-14-0096-00 (MPN: ASPIAIG-F5030-3R3M-T). Hàng mới 100%</t>
  </si>
  <si>
    <t>PUR-14-0096-00</t>
  </si>
  <si>
    <t>F05_UHAN0028#&amp;Cuộn cảm HLOB-14-0096-00 (MPN: ASPIAIG-F5030-3R3M-T). Hàng mới 100%</t>
  </si>
  <si>
    <t>HLOB-14-0096-00</t>
  </si>
  <si>
    <t>F05_UHAN0028#&amp;Cuộn cảm PUR-14-0105-00 (MPN: FP0404R1-R100-R). Hàng mới 100%</t>
  </si>
  <si>
    <t>PUR-14-0105-00</t>
  </si>
  <si>
    <t>F05_UHAN0028#&amp;Cuộn cảm HLOB-14-0105-00 (MPN: FP0404R1-R100-R). Hàng mới 100%</t>
  </si>
  <si>
    <t>HLOB-14-0105-00</t>
  </si>
  <si>
    <t>F05_UHAN0028#&amp;Cuộn cảm PUR-14-0077-00 (MPN: EXL1V0605-1R0-R). Hàng mới 100%</t>
  </si>
  <si>
    <t>PUR-14-0077-00</t>
  </si>
  <si>
    <t>F05_UHAN0012#&amp;Tụ điện EF-45113162 (MPN: LMK107BJ475MA-T). Hàng mới 100%</t>
  </si>
  <si>
    <t>EF-45113162</t>
  </si>
  <si>
    <t>F05_UHAN0018#&amp;Điện trở EF-45052527 (MPN: RR0510P-302-D). Hàng mới 100%</t>
  </si>
  <si>
    <t>EF-45052527</t>
  </si>
  <si>
    <t>F05_UHAN0018#&amp;Điện trở LUC-EZZ-400801-00 (MPN: AC1210FR-07120RL). Hàng mới 100%</t>
  </si>
  <si>
    <t>LUC-EZZ-400801-00</t>
  </si>
  <si>
    <t>F05_UHAN0018#&amp;Điện trở LUC-EZZ-440127-00. Hàng mới 100%</t>
  </si>
  <si>
    <t>LUC-EZZ-440127-00</t>
  </si>
  <si>
    <t>520413794146</t>
  </si>
  <si>
    <t>F05_UHAN0016#&amp;Mạch điện tử tích hợp IC PUR-09-0256-00. Hàng mới 100%</t>
  </si>
  <si>
    <t>PUR-09-0256-00</t>
  </si>
  <si>
    <t>380125791999</t>
  </si>
  <si>
    <t>F05_UHAN0016#&amp;Mạch điện tử tích hợp IC 126-000523 (MPN: LSF0102DQER). Hàng mới 100%</t>
  </si>
  <si>
    <t>126-000523</t>
  </si>
  <si>
    <t>380201599669</t>
  </si>
  <si>
    <t>F05_UHAN0016#&amp;Mạch điện tử tích hợp IC 111-001329 (MPN: SN74AUP1G07DSFR). Hàng mới 100%</t>
  </si>
  <si>
    <t>111-001329</t>
  </si>
  <si>
    <t>F05_UHAN0016#&amp;Mạch điện tử tích hợp IC EF-45056968.X.X. Hàng mới 100%</t>
  </si>
  <si>
    <t>EF-45056968.X.X</t>
  </si>
  <si>
    <t>380142266975</t>
  </si>
  <si>
    <t>F05_UHAN0015</t>
  </si>
  <si>
    <t>85365069</t>
  </si>
  <si>
    <t>F05_UHAN0015#&amp;Cầu chì nhiệt LUC-P11-K41E00-01 (MPN: 0498060.MXM6). Hàng mới 100%</t>
  </si>
  <si>
    <t>LUC-P11-K41E00-01</t>
  </si>
  <si>
    <t>119209705873</t>
  </si>
  <si>
    <t>F05_UHAN0016#&amp;Mạch điện tử tích hợp IC 111-001461 (MPN: LSF0108BQX). Hàng mới 100%</t>
  </si>
  <si>
    <t>111-001461</t>
  </si>
  <si>
    <t>519884049453</t>
  </si>
  <si>
    <t>F05_UHAN0016#&amp;Mạch điện tử tích hợp IC 126-001912 (MPN: TPS22998RYZR). Hàng mới 100%</t>
  </si>
  <si>
    <t>126-001912</t>
  </si>
  <si>
    <t>F05_UHAN0017</t>
  </si>
  <si>
    <t>85414100</t>
  </si>
  <si>
    <t>F05_UHAN0017#&amp;Đi-ốt phát quang 174-001332 (MPN: BL-HGE36D-AV-TRB). Hàng mới 100%</t>
  </si>
  <si>
    <t>174-001332</t>
  </si>
  <si>
    <t>F05_UHAN0025#&amp;Đi ốt 124-002724 (MPN: RB520S40-AU_R1_000A1). Hàng mới 100%</t>
  </si>
  <si>
    <t>124-002724</t>
  </si>
  <si>
    <t>#&amp;NKTC#&amp;30839180101</t>
  </si>
  <si>
    <t>INV: ISV2602-UNIGEN 133  (02/04/2026), hàng mới 100%; PO: UHAN-E0635D</t>
  </si>
  <si>
    <t>44152000</t>
  </si>
  <si>
    <t>Pallet gỗ (gỗ rừng trồng), kt: 1140 x 980 x 137 mm, hàng mới 100%</t>
  </si>
  <si>
    <t>112600039670526</t>
  </si>
  <si>
    <t>#&amp;NKTC#&amp;30838544210</t>
  </si>
  <si>
    <t>INV: 69 (31/03/2026), hàng mới 100%</t>
  </si>
  <si>
    <t>85444942</t>
  </si>
  <si>
    <t>Dây cáp điện cadisun CXV 4*6 mm màu ghi, mới 100%</t>
  </si>
  <si>
    <t>112600039690574</t>
  </si>
  <si>
    <t>39173999</t>
  </si>
  <si>
    <t>Dây hơi khí PU TUBE SANYOONG màu xanh phi 16 (100m/cuộn), mới 100%</t>
  </si>
  <si>
    <t>39191099</t>
  </si>
  <si>
    <t>Băng dính điện Nano (10 cuộn/ cọc), mới 100%</t>
  </si>
  <si>
    <t>Mặt đậy Panasonic 3 lỗ WEV68030SW, mới 100%</t>
  </si>
  <si>
    <t>85366999</t>
  </si>
  <si>
    <t>Ổ cắm đôi 3 chấu WEV1582-7SW, mới 100%</t>
  </si>
  <si>
    <t>76082000</t>
  </si>
  <si>
    <t>Ống nhôm nhún Phi 125mm (3m/ cuộn), mới 100%</t>
  </si>
  <si>
    <t>Dây tiếp địa 1*2.5mm vàng xanh , mới 100%</t>
  </si>
  <si>
    <t>Dây điện cadisun VCTF 4*2.5mm màu ghi, mới 100%</t>
  </si>
  <si>
    <t>Dây cáp điện Cadisun 3*35mm + 1*25mm Cu/xlpe/pvc, mới 100%</t>
  </si>
  <si>
    <t>Dây tiếp địa 1*25mm - vàng xanh, mới 100%</t>
  </si>
  <si>
    <t>Dây tiếp địa 1*4mm - vàng xanh, mới 100%</t>
  </si>
  <si>
    <t>Dây tiếp địa 1*4mm - xanh lá, mới 100%</t>
  </si>
  <si>
    <t>Dây điện một pha 3 lõi 3*2.5 mm - màu đen, mới 100%</t>
  </si>
  <si>
    <t>63079090</t>
  </si>
  <si>
    <t>Khẩu trang phòng độc 3M 9001V, có nắp, mới 100%</t>
  </si>
  <si>
    <t>Băng dính 1 mặt 5cm, mới 100%</t>
  </si>
  <si>
    <t>Dây điện tiếp địa - màu xanh lá 1*2.5mm - lõi mềm (100m/ cuộn), mới 100%</t>
  </si>
  <si>
    <t>94033000</t>
  </si>
  <si>
    <t>Tủ ghép TU118-12D kích thước W1180xD407xH915mm, mới 100%</t>
  </si>
  <si>
    <t>Dây xoắn ruột gà đường kính ngoài 20mm màu đen, mới 100%</t>
  </si>
  <si>
    <t>Băng dính điện 20Y, mới 100%</t>
  </si>
  <si>
    <t>Dây thít nhựa 4*250 mm (500pcs/túi), mới 100%</t>
  </si>
  <si>
    <t>F05_UHAN0022#&amp;Đầu nối bản mạch LUC-E00-690032-00 (MPN: 7461095). Hàng mới 100%</t>
  </si>
  <si>
    <t>870258996890</t>
  </si>
  <si>
    <t>F05_UHAN0018#&amp;Điện trở PURET-12-0056-00 (MPN: WR04X2002FTL). Hàng mới 100%</t>
  </si>
  <si>
    <t>PURET-12-0056-00</t>
  </si>
  <si>
    <t>510007333525</t>
  </si>
  <si>
    <t>F05_UHAN0012#&amp;Tụ điện PUR-13-0159-00 (MPN: 0805B225K250CT). Hàng mới 100%</t>
  </si>
  <si>
    <t>PUR-13-0159-00</t>
  </si>
  <si>
    <t>F05_UHAN0018#&amp;Điện trở PUR-12-0304-00 (MPN: WR04X000PTL). Hàng mới 100%</t>
  </si>
  <si>
    <t>PUR-12-0304-00</t>
  </si>
  <si>
    <t>F05_UHAN0018#&amp;Điện trở PUR-12-0297-00 (MPN: RC0201FR-0740R2L). Hàng mới 100%</t>
  </si>
  <si>
    <t>PUR-12-0297-00</t>
  </si>
  <si>
    <t>F05_UHAN0012#&amp;Tụ điện PURET-13-0068-00 (MPN: CC0402KRX7R9BB102). Hàng mới 100%</t>
  </si>
  <si>
    <t>PURET-13-0068-00</t>
  </si>
  <si>
    <t>F05_UHAN0012#&amp;Tụ điện PUR-13-0241-00 (MPN: CC0201KRX5R5BB223). Hàng mới 100%</t>
  </si>
  <si>
    <t>PUR-13-0241-00</t>
  </si>
  <si>
    <t>F05_UHAN0018#&amp;Điện trở EF-45140221 (MPN: RL0805FR-070R25L). Hàng mới 100%</t>
  </si>
  <si>
    <t>EF-45140221</t>
  </si>
  <si>
    <t>F05_UHAN0012#&amp;Tụ điện LUC-EZZ-420257-00 (MPN: CGA4J3X7R1E105KT0Y0N). Hàng mới 100%</t>
  </si>
  <si>
    <t>LUC-EZZ-420257-00</t>
  </si>
  <si>
    <t>F05_UHAN0018#&amp;Điện trở EF-45043491.X.X (MPN: RC0402JR-0710KL). Hàng mới 100%</t>
  </si>
  <si>
    <t>EF-45043491.X.X</t>
  </si>
  <si>
    <t>F05_UHAN0018#&amp;Điện trở EF-45036498.X.X (MPN: RC0402FR-077K5L). Hàng mới 100%</t>
  </si>
  <si>
    <t>EF-45036498.X.X</t>
  </si>
  <si>
    <t>F05_UHAN0018#&amp;Điện trở PUR-12-0293-00 (MPN: RC0402FR-073K01L). Hàng mới 100%</t>
  </si>
  <si>
    <t>PUR-12-0293-00</t>
  </si>
  <si>
    <t>F05_UHAN0018#&amp;Điện trở PUR-12-0294-00 (MPN: RC0402FR-07100KL). Hàng mới 100%</t>
  </si>
  <si>
    <t>F05_UHAN0028#&amp;Cuộn cảm PUR-14-0086-00 (MPN: VLS6045EX-3R3N). Hàng mới 100%</t>
  </si>
  <si>
    <t>PUR-14-0086-00</t>
  </si>
  <si>
    <t>F05_UHAN0090</t>
  </si>
  <si>
    <t>39199099</t>
  </si>
  <si>
    <t>F05_UHAN0090#&amp;Nhãn bằng plastic LUC-LABEL-60X40-G. Hàng mới 100%</t>
  </si>
  <si>
    <t>LUC-LABEL-60X40-G</t>
  </si>
  <si>
    <t>870334762723</t>
  </si>
  <si>
    <t>F05_UHAN0018#&amp;Điện trở LUC-E00-400026-00 (MPN: CSS2H-3920R-L200F). Hàng mới 100%</t>
  </si>
  <si>
    <t>LUC-E00-400026-00</t>
  </si>
  <si>
    <t>479272029720</t>
  </si>
  <si>
    <t>F05_UHAN0019#&amp;Bóng bán dẫn PURET-24-0008-00 (MPN: SSM6N7002CFU,LF). Hàng mới 100%</t>
  </si>
  <si>
    <t>PURET-24-0008-00</t>
  </si>
  <si>
    <t>6055780194</t>
  </si>
  <si>
    <t>F05_UHAN0013</t>
  </si>
  <si>
    <t>85416000</t>
  </si>
  <si>
    <t>F05_UHAN0013#&amp;Phần tử dao động (thạch anh) LUC-E00-480015-01 (MPN: XRCGB24M000F0L00R0). Hàng mới 100%</t>
  </si>
  <si>
    <t>LUC-E00-480015-01</t>
  </si>
  <si>
    <t>F05_UHAN0019#&amp;Bóng bán dẫn LUC-E00-510016-00 (MPN: DMP2045UQ-7). Hàng mới 100%</t>
  </si>
  <si>
    <t>LUC-E00-510016-00</t>
  </si>
  <si>
    <t>F05_UHAN0025#&amp;Đi ốt LUC-E00-450028-00 (MPN: SZMMSZ4705T1G). Hàng mới 100%</t>
  </si>
  <si>
    <t>F05_UHAN0012#&amp;Tụ điện LUC-E00-420027-03 (MPN: CGA5L1X7R1H106K160AE). Hàng mới 100%</t>
  </si>
  <si>
    <t>LUC-E00-420027-03</t>
  </si>
  <si>
    <t>F05_UHAN0012#&amp;Tụ điện LUC-E00-420056-01 (MPN: GRT155R61E105ME01D). Hàng mới 100%</t>
  </si>
  <si>
    <t>LUC-E00-420056-01</t>
  </si>
  <si>
    <t>F05_UHAN0019#&amp;Bóng bán dẫn LUC-E00-510041-00 (MPN: MBT3946DW1T1G). Hàng mới 100%</t>
  </si>
  <si>
    <t>LUC-E00-510041-00</t>
  </si>
  <si>
    <t>F05_UHAN0019#&amp;Bóng bán dẫn LUC-EZZ-510080-00 (MPN: DMP2045UQ-7). Hàng mới 100%</t>
  </si>
  <si>
    <t>LUC-EZZ-510080-00</t>
  </si>
  <si>
    <t>F05_UHAN0019#&amp;Bóng bán dẫn LUC-E00-510082-00 (MPN: DCX144EUQ-7-F). Hàng mới 100%</t>
  </si>
  <si>
    <t>LUC-E00-510082-00</t>
  </si>
  <si>
    <t>F05_UHAN0012#&amp;Tụ điện EF-45054385.X.X (MPN: 04026D105KAT2A). Hàng mới 100%</t>
  </si>
  <si>
    <t>EF-45054385.X.X</t>
  </si>
  <si>
    <t>F05_UHAN0013#&amp;Phần tử dao động (thạch anh) LUC-E00-480008-00 (MPN: ASDAIG3-27.000MHZ-X-K-T). Hàng mới 100%</t>
  </si>
  <si>
    <t>LUC-E00-480008-00</t>
  </si>
  <si>
    <t>F05_UHAN0016#&amp;Mạch điện tử tích hợp IC LUC-E00-470009-00 (MPN: TC399XX256F300SBDKXUMA2). Hàng mới 100%</t>
  </si>
  <si>
    <t>LUC-E00-470009-00</t>
  </si>
  <si>
    <t>F05_UHAN0025#&amp;Đi ốt LUC-EZZ-450246-00 (MPN: SZESD9101P2T5G). Hàng mới 100%</t>
  </si>
  <si>
    <t>LUC-EZZ-450246-00</t>
  </si>
  <si>
    <t>F05_UHAN0018#&amp;Điện trở LUC-E00-400010-021 (MPN: ERJ-2RKF6801X). Hàng mới 100%</t>
  </si>
  <si>
    <t>LUC-E00-400010-021</t>
  </si>
  <si>
    <t>F05_UHAN0016#&amp;Mạch điện tử tích hợp IC LUC-E00-470122-01 (MPN: BTS500101TAEATMA1). Hàng mới 100%</t>
  </si>
  <si>
    <t>LUC-E00-470122-01</t>
  </si>
  <si>
    <t>VNHPN - CANG TAN VU - HP</t>
  </si>
  <si>
    <t>F05_UHAN0027#&amp;Tấm tản nhiệt LUC-P11-L1AU00-02 (MPN: P11-L1AU00-02), kích thước: 211.3 x 113.5 x 51.8 mm. Hàng mới 100%</t>
  </si>
  <si>
    <t>LUC-P11-L1AU00-02</t>
  </si>
  <si>
    <t>280326HWHPH2601367</t>
  </si>
  <si>
    <t>BX</t>
  </si>
  <si>
    <t>#&amp;NKTC#&amp;30838546144</t>
  </si>
  <si>
    <t>INV: 00000003 (05/03/2026); PO:UHAN-E0476D, UHAN-E0534D, UHAN-E0543D, UHAN-E0559D. HANG MOI 100%</t>
  </si>
  <si>
    <t>40169999</t>
  </si>
  <si>
    <t>Khay ESD, Material:Rubber (TPE), Black, ESD 10^4 to 10^8 Ohm, External Dimension:575*475*72, Includes 3 removable long dividers</t>
  </si>
  <si>
    <t>112600039732591</t>
  </si>
  <si>
    <t>84719040</t>
  </si>
  <si>
    <t>Máy Scanner 2D Zebra DS4608SR (Có chân đế). Mới 100%</t>
  </si>
  <si>
    <t>Giá treo tô vít DS-9900X. Mới 100%</t>
  </si>
  <si>
    <t>F05_UHAN0025#&amp;Đi ốt LUC-E00-460007-01 (MPN: AQ24C-01FTG). Hàng mới 100%</t>
  </si>
  <si>
    <t>LUC-E00-460007-01</t>
  </si>
  <si>
    <t>493641428373</t>
  </si>
  <si>
    <t>F05_UHAN0012#&amp;Tụ điện 122-000479.X.X (MPN: GRM1555C1H150JA01D). Hàng mới 100%</t>
  </si>
  <si>
    <t>122-000479.X.X</t>
  </si>
  <si>
    <t>520634230763</t>
  </si>
  <si>
    <t>F05_UHAN0013#&amp;Phần tử dao động (thạch anh) 134-001619 (MPN: ECS-250-8-37B2-CTN-TR). Hàng mới 100%</t>
  </si>
  <si>
    <t>134-001619</t>
  </si>
  <si>
    <t>F05_UHAN0012#&amp;Tụ điện 122-004210 (MPN: GMC04X5R474M25NT). Hàng mới 100%</t>
  </si>
  <si>
    <t>122-004210</t>
  </si>
  <si>
    <t>F05_UHAN0012#&amp;Tụ điện 122-002923 (MPN: GRM188R61A226ME15D). Hàng mới 100%</t>
  </si>
  <si>
    <t>122-002923</t>
  </si>
  <si>
    <t>F05_UHAN0012#&amp;Tụ điện 122-003126 (MPN: CC1206KKX7RDBB102). Hàng mới 100%</t>
  </si>
  <si>
    <t>122-003126</t>
  </si>
  <si>
    <t>F05_UHAN0012#&amp;Tụ điện 122-003231 (MPN: APXJ200ARA151MF61G). Hàng mới 100%</t>
  </si>
  <si>
    <t>122-003231</t>
  </si>
  <si>
    <t>F05_UHAN0012#&amp;Tụ điện 122-002901 (MPN: 0402B104K500CT). Hàng mới 100%</t>
  </si>
  <si>
    <t>122-002901</t>
  </si>
  <si>
    <t>F05_UHAN0012#&amp;Tụ điện 122-004937 (MPN: GRM155C81C225ME11D). Hàng mới 100%</t>
  </si>
  <si>
    <t>122-004937</t>
  </si>
  <si>
    <t>F05_UHAN0018#&amp;Điện trở 121-000900.X.X (MPN: WR02X1000FAL). Hàng mới 100%</t>
  </si>
  <si>
    <t>121-000900.X.X</t>
  </si>
  <si>
    <t>F05_UHAN0016#&amp;Mạch điện tử tích hợp IC 142-000043 (MPN: N34TS04MT3ETG). Hàng mới 100%</t>
  </si>
  <si>
    <t>142-000043</t>
  </si>
  <si>
    <t>F05_UHAN0012#&amp;Tụ điện 122-004214 (MPN: GRM033R60J475ME05D). Hàng mới 100%</t>
  </si>
  <si>
    <t>122-004214</t>
  </si>
  <si>
    <t>F05_UHAN0012#&amp;Tụ điện 122-004211 (MPN: GRT033C81A105ME13D). Hàng mới 100%</t>
  </si>
  <si>
    <t>122-004211</t>
  </si>
  <si>
    <t>F05_UHAN0017#&amp;Đi-ốt phát quang PUR-05-0032-00. Hàng mới 100%</t>
  </si>
  <si>
    <t>PUR-05-0032-00</t>
  </si>
  <si>
    <t>5973859371</t>
  </si>
  <si>
    <t>F05_UHAN0016#&amp;Mạch điện tử tích hợp IC LUC-EZZ-470191-00. Hàng mới 100%</t>
  </si>
  <si>
    <t>LUC-EZZ-470191-00</t>
  </si>
  <si>
    <t>380233975234</t>
  </si>
  <si>
    <t>F05_UHAN0025#&amp;Đi ốt LUC-EZZ-451277-00 (MPN: 1N4148WS-HE3-08). Hàng mới 100%</t>
  </si>
  <si>
    <t>LUC-EZZ-451277-00</t>
  </si>
  <si>
    <t>5973860826</t>
  </si>
  <si>
    <t>F05_UHAN0016#&amp;Mạch điện tử tích hợp IC PUR-09-0329-00 (MPN: PT7M3808G18TAEX). Hàng mới 100%</t>
  </si>
  <si>
    <t>PUR-09-0329-00</t>
  </si>
  <si>
    <t>F05_UHAN0016#&amp;Mạch điện tử tích hợp IC EF-45122321 (MPN: ZR431LF01TA). Hàng mới 100%</t>
  </si>
  <si>
    <t>EF-45122321</t>
  </si>
  <si>
    <t>F05_UHAN0016#&amp;Mạch điện tử tích hợp IC EF-45188721 (MPN: FXLP34P5X). Hàng mới 100%</t>
  </si>
  <si>
    <t>EF-45188721</t>
  </si>
  <si>
    <t>F05_UHAN0019#&amp;Bóng bán dẫn PUR-24-0028-00 (MPN: BSZ018NE2LSATMA1). Hàng mới 100%</t>
  </si>
  <si>
    <t>F05_UHAN0019#&amp;Bóng bán dẫn EF-45046246.X.X (MPN: 2N7002LT1G). Hàng mới 100%</t>
  </si>
  <si>
    <t>EF-45046246.X.X</t>
  </si>
  <si>
    <t>F05_UHAN0025#&amp;Đi ốt LUC-E00-450241-00 (MPN: SMCJ24A). Hàng mới 100%</t>
  </si>
  <si>
    <t>LUC-E00-450241-00</t>
  </si>
  <si>
    <t>##1202673805306420##</t>
  </si>
  <si>
    <t>PO: UHAN-E0634F; PTTT: TT. Hàng mới 100%. Hàng phục vụ hoạt động của công ty.</t>
  </si>
  <si>
    <t>F05_UHAN0010</t>
  </si>
  <si>
    <t>38101000</t>
  </si>
  <si>
    <t>F05_UHAN0010#&amp;Kem hàn ALPHA OM-338PT(0.5 kg/ lọ), hàng mới 100%</t>
  </si>
  <si>
    <t>4711926091</t>
  </si>
  <si>
    <t>#&amp;NKTC#&amp;30840688730</t>
  </si>
  <si>
    <t>INV: 6C26NVN 16 (07/04/2026); hàng mới 100%; Hàng phục vụ hoạt động công ty.</t>
  </si>
  <si>
    <t>Xi lanh 55cc có pittong ( bằng nhựa), hàng mới 100%</t>
  </si>
  <si>
    <t>112600039795780</t>
  </si>
  <si>
    <t>F05_UHAN0016#&amp;Mạch điện tử tích hợp IC 169-001039. Hàng mới 100%</t>
  </si>
  <si>
    <t>169-001039</t>
  </si>
  <si>
    <t>9185369233</t>
  </si>
  <si>
    <t>F05_UHAN0014#&amp;Bản mạch in 141-002810. Hàng mới 100%</t>
  </si>
  <si>
    <t>141-002810</t>
  </si>
  <si>
    <t>870425859290</t>
  </si>
  <si>
    <t>AGREEMENT: 033126 (31/03/2026)</t>
  </si>
  <si>
    <t>F05_PUR0220#&amp;Bộ lưu trữ dữ liệu HLOB-80-3282-00 (CPN: HLOB-83-0638-01), không có chức năng mật mã dân sự, hàng mới 100%, tạm nhập sửa chữa theo mục 3 của TKX 308341386530/E42 (19/03/2026)</t>
  </si>
  <si>
    <t>483570644470</t>
  </si>
  <si>
    <t>Hàng mới 100%. Hàng mẫu chỉ sử dụng trong nhà máy.</t>
  </si>
  <si>
    <t>Thanh ray dùng để lắp vào Rack nhằm dẫn hướng cho thiết bị kiểm tra tính năng, chất liệu bằng thép, KT: 78 x 4 cm, hàng mới 100%</t>
  </si>
  <si>
    <t>85444294</t>
  </si>
  <si>
    <t>Dây cáp dùng để kết nối hai cổng mạng QSFP với nhau, có đầu kết nối, vỏ bọc bằng nhựa, đường kính lõi ~0.255mm,400mV, hàng mới 100%</t>
  </si>
  <si>
    <t>F05_UHAN0020</t>
  </si>
  <si>
    <t>F05_UHAN0020#&amp;Nhãn chưa in 186-000560.X.X. Hàng mới 100%</t>
  </si>
  <si>
    <t>186-000560.X.X</t>
  </si>
  <si>
    <t>F05_UHAN0012#&amp;Tụ điện 122-004215. Hàng mới 100%</t>
  </si>
  <si>
    <t>122-004215</t>
  </si>
  <si>
    <t>F05_UHAN0018#&amp;Điện trở 121-003940. Hàng mới 100%</t>
  </si>
  <si>
    <t>F05_UHAN0018#&amp;Điện trở 121-000809.X.X. Hàng mới 100%</t>
  </si>
  <si>
    <t>121-000809.X.X</t>
  </si>
  <si>
    <t>F05_UHAN0012#&amp;Tụ điện 122-002897. Hàng mới 100%</t>
  </si>
  <si>
    <t>122-002897</t>
  </si>
  <si>
    <t>F05_UHAN0016#&amp;Mạch điện tử tích hợp IC 203-001310. Hàng mới 100%</t>
  </si>
  <si>
    <t>203-001310</t>
  </si>
  <si>
    <t>F05_UHAN0016#&amp;Mạch điện tử tích hợp IC 203-001313. Hàng mới 100%</t>
  </si>
  <si>
    <t>203-001313</t>
  </si>
  <si>
    <t>F05_UHAN0014#&amp;Bản mạch in EF-45156843. Hàng mới 100%</t>
  </si>
  <si>
    <t>EF-45156843</t>
  </si>
  <si>
    <t>F05_UHAN0018#&amp;Điện trở 121-005709. Hàng mới 100%</t>
  </si>
  <si>
    <t>121-005709</t>
  </si>
  <si>
    <t>F05_UHAN0022#&amp;Đầu nối bản mạch 120-012665. Hàng mới 100%</t>
  </si>
  <si>
    <t>120-012665</t>
  </si>
  <si>
    <t>F05_UHAN0018#&amp;Điện trở 121-005707. Hàng mới 100%</t>
  </si>
  <si>
    <t>121-005707</t>
  </si>
  <si>
    <t>F05_UHAN0016#&amp;Mạch điện tử tích hợp IC 45252299. Hàng mới 100%</t>
  </si>
  <si>
    <t>F05_UHAN0016#&amp;Mạch điện tử tích hợp IC 45126100. Hàng mới 100%</t>
  </si>
  <si>
    <t>F05_UHAN0028#&amp;Cuộn cảm 123-001872. Hàng mới 100%</t>
  </si>
  <si>
    <t>123-001872</t>
  </si>
  <si>
    <t>F05_UHAN0048#&amp;Đinh vít bằng thép 137-001456. Hàng mới 100%</t>
  </si>
  <si>
    <t>137-001456</t>
  </si>
  <si>
    <t>F05_UHAN0048#&amp;Đinh vít bằng thép 137-001455. Hàng mới 100%</t>
  </si>
  <si>
    <t>137-001455</t>
  </si>
  <si>
    <t>F05_UHAN0140</t>
  </si>
  <si>
    <t>F05_UHAN0140#&amp;Vỏ nhôm của bộ lưu trữ dữ liệu 188-011502, kích thước 99.95*69.85*10.6mm. Hàng mới 100%</t>
  </si>
  <si>
    <t>188-011502</t>
  </si>
  <si>
    <t>F05_UHAN0140#&amp;Vỏ nhôm của bộ lưu trữ dữ liệu 188-011501, kích thước 99.95*69.85*9.5mm. Hàng mới 100%</t>
  </si>
  <si>
    <t>188-011501</t>
  </si>
  <si>
    <t>F05_UHAN0016#&amp;Mạch điện tử tích hợp IC EF-45156335. Hàng mới 100%</t>
  </si>
  <si>
    <t>EF-45156335</t>
  </si>
  <si>
    <t>F05_UHAN0113</t>
  </si>
  <si>
    <t>38249999</t>
  </si>
  <si>
    <t>F05_UHAN0113#&amp;Keo tản nhiệt 136-001032. Hàng mới 100%</t>
  </si>
  <si>
    <t>136-001032</t>
  </si>
  <si>
    <t>PUR - M - 304</t>
  </si>
  <si>
    <t>84714990</t>
  </si>
  <si>
    <t>PUR - M - 304#&amp;Máy chủ dùng để lưu trữ dữ liệu kiểm tra tính năng các sản phẩm của Everpure, P/N: ENDJVASF1095708, S/N: JGD0926708A06D, 48V-1600W, NSX: Jabil. Không chứa mật mã dân sự. Hàng mới 100%</t>
  </si>
  <si>
    <t>F05_UHAN0015#&amp;Cầu chì nhiệt LUC-E00-540019-00 (MPN: 0685P9300-01). Hàng mới 100%</t>
  </si>
  <si>
    <t>LUC-E00-540019-00</t>
  </si>
  <si>
    <t>515199055869</t>
  </si>
  <si>
    <t>F05_UHAN0012#&amp;Tụ điện LUC-E00-420068-00 (MPN: EEETK2A331AV). Hàng mới 100%</t>
  </si>
  <si>
    <t>LUC-E00-420068-00</t>
  </si>
  <si>
    <t>F05_UHAN0018#&amp;Điện trở LUC-E00-400034-023 (MPN: ERJPA2F4302X). Hàng mới 100%</t>
  </si>
  <si>
    <t>LUC-E00-400034-023</t>
  </si>
  <si>
    <t>F05_UHAN0028#&amp;Cuộn cảm EF-45050317.X.X (MPN: BLM15AG102SN1D). Hàng mới 100%</t>
  </si>
  <si>
    <t>EF-45050317</t>
  </si>
  <si>
    <t>F05_UHAN0032</t>
  </si>
  <si>
    <t>F05_UHAN0032#&amp;Điện trở nhiệt EF-45046948.X.X (MPN: BLM31PG500SN1L). Hàng mới 100%</t>
  </si>
  <si>
    <t>EF-45046948.X.X</t>
  </si>
  <si>
    <t>F05_UHAN0018#&amp;Điện trở LUC-E00-400043-00 (MPN: ERJ3BQF3R0V). Hàng mới 100%</t>
  </si>
  <si>
    <t>LUC-E00-400043-00</t>
  </si>
  <si>
    <t>F05_UHAN0016#&amp;Mạch điện tử tích hợp IC PUR-09-0434-00 (MPN: TPS548A28RWWR). Hàng mới 100%</t>
  </si>
  <si>
    <t>TPS548A28RWWR</t>
  </si>
  <si>
    <t>380279569711</t>
  </si>
  <si>
    <t>F05_UHAN0012#&amp;Tụ điện HLOB-13-0258-00 (MPN: TCJU157M035R0100E). Hàng mới 100%</t>
  </si>
  <si>
    <t>HLOB-13-0258-00</t>
  </si>
  <si>
    <t>479272031112</t>
  </si>
  <si>
    <t>F05_UHAN0012#&amp;Tụ điện PURET-13-0009-00 (MPN: CL21A226MAYNNNE). Hàng mới 100%</t>
  </si>
  <si>
    <t>PURET-13-0009-00</t>
  </si>
  <si>
    <t>471797726483</t>
  </si>
  <si>
    <t>F05_UHAN0012#&amp;Tụ điện LUC-E00-420045-00 (MPN: CL10B104KB8WPNC). Hàng mới 100%</t>
  </si>
  <si>
    <t>LUC-E00-420045-00</t>
  </si>
  <si>
    <t>F05_UHAN0012#&amp;Tụ điện PURET-13-0022-00 (MPN: CL31A107MQHNNNE). Hàng mới 100%</t>
  </si>
  <si>
    <t>PURET-13-0022-00</t>
  </si>
  <si>
    <t>F05_UHAN0012#&amp;Tụ điện PURET-13-0028-00 (MPN: CL10A226MQ8NRNC). Hàng mới 100%</t>
  </si>
  <si>
    <t>PURET-13-0028-00</t>
  </si>
  <si>
    <t>F05_UHAN0012#&amp;Tụ điện EF-45059919.X.X (MPN: CL10A106KQ8NNNC). Hàng mới 100%</t>
  </si>
  <si>
    <t>EF-45059919.X.X</t>
  </si>
  <si>
    <t>F05_UHAN0012#&amp;Tụ điện PURET-13-0002-00 (MPN: CL05A475MQ5NRNC). Hàng mới 100%</t>
  </si>
  <si>
    <t>PURET-13-0002-00</t>
  </si>
  <si>
    <t>F05_UHAN0012#&amp;Tụ điện PUR-13-0212-00 (MPN: CL05A104KA5NNNC). Hàng mới 100%</t>
  </si>
  <si>
    <t>PUR-13-0212-00</t>
  </si>
  <si>
    <t>F05_UHAN0012#&amp;Tụ điện LUC-EZZ-420133-00 (MPN: C0805C103K1RACAUTO). Hàng mới 100%</t>
  </si>
  <si>
    <t>LUC-EZZ-420133-00</t>
  </si>
  <si>
    <t>F05_UHAN0012#&amp;Tụ điện LUC-EZZ-420261-00 (MPN: C0805C475K3RACAUTO). Hàng mới 100%</t>
  </si>
  <si>
    <t>LUC-EZZ-420261-00</t>
  </si>
  <si>
    <t>F05_UHAN0012#&amp;Tụ điện LUC-EZZ-420097-00 (MPN: C0603C104K5RACAUTO). Hàng mới 100%</t>
  </si>
  <si>
    <t>LUC-EZZ-420097-00</t>
  </si>
  <si>
    <t>F05_UHAN0012#&amp;Tụ điện LUC-E00-420011-00 (MPN: C0805C105K5RACAUTO). Hàng mới 100%</t>
  </si>
  <si>
    <t>LUC-E00-420011-00</t>
  </si>
  <si>
    <t>409298916198</t>
  </si>
  <si>
    <t>F05_UHAN0012#&amp;Tụ điện LUC-E00-420049-01 (MPN: C0603X103K5RACAUTO). Hàng mới 100%</t>
  </si>
  <si>
    <t>LUC-E00-420049-01</t>
  </si>
  <si>
    <t>F05_UHAN0012#&amp;Tụ điện LUC-EZZ-420084-00 (MPN: EEH-ZK1V101XV). Hàng mới 100%</t>
  </si>
  <si>
    <t>LUC-EZZ-420084-00</t>
  </si>
  <si>
    <t>F05_UHAN0012#&amp;Tụ điện LUC-EZZ-420099-00 (MPN: GCM155R71H472KA37D). Hàng mới 100%</t>
  </si>
  <si>
    <t>LUC-EZZ-420099-00</t>
  </si>
  <si>
    <t>F05_UHAN0028#&amp;Cuộn cảm LUC-E00-440144-00 (MPN: BLM18SP102SH1D). Hàng mới 100%</t>
  </si>
  <si>
    <t>LUC-E00-440144-00</t>
  </si>
  <si>
    <t>F05_UHAN0028#&amp;Cuộn cảm LUC-E00-440032-01 (MPN: BLM15EG121SZ1D). Hàng mới 100%</t>
  </si>
  <si>
    <t>LUC-E00-440032-01</t>
  </si>
  <si>
    <t>F05_UHAN0028#&amp;Cuộn cảm LUC-E00-440024-00 (MPN: AE5002). Hàng mới 100%</t>
  </si>
  <si>
    <t>LUC-E00-440024-00</t>
  </si>
  <si>
    <t>F05_UHAN0016#&amp;Mạch điện tử tích hợp IC PURC-03-0110-02 (MPN: MT29F8T08EULEHD5-T:E). Hàng mới 100%</t>
  </si>
  <si>
    <t>PURC-03-0110-02</t>
  </si>
  <si>
    <t>518908451735</t>
  </si>
  <si>
    <t>F05_UHAN0016#&amp;Mạch điện tử tích hợp IC PUR-03-0082-02 (MPN: MT29F8T08EULCHD5-R:C). Hàng mới 100%</t>
  </si>
  <si>
    <t>PUR-03-0082-02</t>
  </si>
  <si>
    <t>CPT</t>
  </si>
  <si>
    <t>F05_UHAN0016#&amp;Mạch điện tử tích hợp IC PUR-03-0038-00 (MPN: K4A8G165WG-BCWE000). Hàng mới 100%</t>
  </si>
  <si>
    <t>870242612548</t>
  </si>
  <si>
    <t>F05_UHAN0016#&amp;Mạch điện tử tích hợp IC LUC-E00-470137-00 (MPN: JODY-W354-00A). Hàng mới 100%</t>
  </si>
  <si>
    <t>LUC-E00-470137-00</t>
  </si>
  <si>
    <t>870103502956</t>
  </si>
  <si>
    <t>F05_UHAN0028#&amp;Cuộn cảm 123-001718. Hàng mới 100%</t>
  </si>
  <si>
    <t>123-001718</t>
  </si>
  <si>
    <t>513430025814</t>
  </si>
  <si>
    <t>F05_UHAN0012#&amp;Tụ điện LUC-EZZ-421298-00 (MPN: EMK107B7105KAHT). Hàng mới 100%</t>
  </si>
  <si>
    <t>LUC-EZZ-421298-00</t>
  </si>
  <si>
    <t>8427869483</t>
  </si>
  <si>
    <t>GW THUC TE LO HANG 74.54 KGM</t>
  </si>
  <si>
    <t>F05_UHAN0028#&amp;Cuộn cảm LUC-EZZ-440031-00 (MPN: XAL1510-153MED). Hàng mới 100%</t>
  </si>
  <si>
    <t>LUC-EZZ-440031-00</t>
  </si>
  <si>
    <t>484361661333</t>
  </si>
  <si>
    <t>F05_UHAN0028#&amp;Cuộn cảm LUC-E00-440013-00 (MPN: XAL6060-223MEC). Hàng mới 100%</t>
  </si>
  <si>
    <t>LUC-E00-440013-00</t>
  </si>
  <si>
    <t>##1202616004209903##</t>
  </si>
  <si>
    <t>F05_UHAN0027#&amp;Tấm tản nhiệt LUC-P11-L1AU00-02 (MPN: P11-L1AU00-02). Hàng mới 100%</t>
  </si>
  <si>
    <t>QRO0056364</t>
  </si>
  <si>
    <t>F05_UHAN0016#&amp;Mạch điện tử tích hợp IC LUC-EZZ-470139-00 (MPN: LM5122QMHX/NOPB). Hàng mới 100%</t>
  </si>
  <si>
    <t>LUC-EZZ-470139-00</t>
  </si>
  <si>
    <t>F05_UHAN0028#&amp;Cuộn cảm LUC-EZZ-440129-00 (MPN: 782763621). Hàng mới 100%</t>
  </si>
  <si>
    <t>LUC-EZZ-440129-00</t>
  </si>
  <si>
    <t>F05_UHAN0028#&amp;Cuộn cảm LUC-EZZ-440090-00 (MPN: MSS1278T-184KLD). Hàng mới 100%</t>
  </si>
  <si>
    <t>LUC-EZZ-440090-00</t>
  </si>
  <si>
    <t>F05_UHAN0028#&amp;Cuộn cảm LUC-EZZ-440031-00 (MPN: XAL1510-153ME). Hàng mới 100%</t>
  </si>
  <si>
    <t>F05_UHAN0028#&amp;Cuộn cảm LUC-EZZ-440030-00 (MPN: MSS1260T-104MLD). Hàng mới 100%</t>
  </si>
  <si>
    <t>LUC-EZZ-440030-00</t>
  </si>
  <si>
    <t>F05_UHAN0028#&amp;Cuộn cảm LUC-EZZ-440028-00 (MPN: XAL6060-223MEC). Hàng mới 100%</t>
  </si>
  <si>
    <t>LUC-EZZ-440028-00</t>
  </si>
  <si>
    <t>F05_UHAN0016#&amp;Mạch điện tử tích hợp IC LUC-EZZ-470297-00 (MPN: INA240A2EDRQ1). Hàng mới 100%</t>
  </si>
  <si>
    <t>LUC-EZZ-470297-00</t>
  </si>
  <si>
    <t>F05_UHAN0016#&amp;Mạch điện tử tích hợp IC LUC-EZZ-470181-00 (MPN: LMT86QDCKRQ1). Hàng mới 100%</t>
  </si>
  <si>
    <t>LUC-EZZ-470181-00</t>
  </si>
  <si>
    <t>F05_UHAN0016#&amp;Mạch điện tử tích hợp IC LUC-EZZ-470138-00 (MPN: TPS92518HVQPWPRQ1). Hàng mới 100%</t>
  </si>
  <si>
    <t>LUC-EZZ-470138-00</t>
  </si>
  <si>
    <t>F05_UHAN0016#&amp;Mạch điện tử tích hợp IC EF-45168874. Hàng mới 100%</t>
  </si>
  <si>
    <t>EF-45168874</t>
  </si>
  <si>
    <t>380291681072</t>
  </si>
  <si>
    <t>F05_UHAN0016#&amp;Mạch điện tử tích hợp IC PUR-09-0513-00. Hàng mới 100%</t>
  </si>
  <si>
    <t>PUR-09-0513-00</t>
  </si>
  <si>
    <t>380402668470</t>
  </si>
  <si>
    <t>F05_UHAN0018#&amp;Điện trở LUC-EZZ-400218-00 (MPN: ERJ-3EKF2703V). Hàng mới 100%</t>
  </si>
  <si>
    <t>LUC-EZZ-400218-00</t>
  </si>
  <si>
    <t>3842324942</t>
  </si>
  <si>
    <t>F05_UHAN0015#&amp;Cầu chì nhiệt LUC-E00-540004-00 (MPN: 0ZCF0500FF2A). Hàng mới 100%</t>
  </si>
  <si>
    <t>LUC-E00-540004-00</t>
  </si>
  <si>
    <t>F05_UHAN0019#&amp;Bóng bán dẫn LUC-EZZ-510639-00 (MPN: IPD50P04P4L11ATMA2). Hàng mới 100%</t>
  </si>
  <si>
    <t>LUC-EZZ-510639-00</t>
  </si>
  <si>
    <t>F05_UHAN0016#&amp;Mạch điện tử tích hợp IC LUC-EZZ-470155-00 (MPN: BTS500251TADATMA2). Hàng mới 100%</t>
  </si>
  <si>
    <t>LUC-EZZ-470155-00</t>
  </si>
  <si>
    <t>F05_UHAN0018#&amp;Điện trở LUC-E00-400001-012 (MPN: ERJ-3GEYJ470V). Hàng mới 100%</t>
  </si>
  <si>
    <t>LUC-E00-400001-012</t>
  </si>
  <si>
    <t>F05_UHAN0018#&amp;Điện trở LUC-EZZ-400162-00 (MPN: ERJ-3GEYJ470V). Hàng mới 100%</t>
  </si>
  <si>
    <t>LUC-EZZ-400162-00</t>
  </si>
  <si>
    <t>F05_UHAN0012#&amp;Tụ điện HLOB-13-0262-00 (MPN: GRM31CC80G227ME11L). Hàng mới 100%</t>
  </si>
  <si>
    <t>HLOB-13-0262-00</t>
  </si>
  <si>
    <t>F05_UHAN0018#&amp;Điện trở LUC-EZZ-400205-00 (MPN: ERJ-2RKF1002X). Hàng mới 100%</t>
  </si>
  <si>
    <t>LUC-EZZ-400205-00</t>
  </si>
  <si>
    <t>F05_UHAN0012#&amp;Tụ điện LUC-E00-420054-04 (MPN: GCM155R71H271KA37J). Hàng mới 100%</t>
  </si>
  <si>
    <t>LUC-E00-420054-04</t>
  </si>
  <si>
    <t>F05_UHAN0018#&amp;Điện trở LUC-E00-400010-037 (MPN: ERJ-2RKF47R0X). Hàng mới 100%</t>
  </si>
  <si>
    <t>LUC-E00-400010-037</t>
  </si>
  <si>
    <t>F05_UHAN0018#&amp;Điện trở LUC-E00-400001-013 (MPN: ERJ-3GEYJ3R9V). Hàng mới 100%</t>
  </si>
  <si>
    <t>LUC-E00-400001-013</t>
  </si>
  <si>
    <t>F05_UHAN0018#&amp;Điện trở 121-004427 (MPN: RC0201JR-07200KL). Hàng mới 100%</t>
  </si>
  <si>
    <t>121-004427</t>
  </si>
  <si>
    <t>F05_UHAN0028#&amp;Cuộn cảm EF-45054135.X.X (MPN: IHLP2525CZER1R5M01). Hàng mới 100%</t>
  </si>
  <si>
    <t>EF-45054135.X.X</t>
  </si>
  <si>
    <t>F05_UHAN0018#&amp;Điện trở LUC-EZZ-400425-00 (MPN: ERJ-2RKF4221X). Hàng mới 100%</t>
  </si>
  <si>
    <t>LUC-EZZ-400425-00</t>
  </si>
  <si>
    <t>F05_UHAN0016#&amp;Mạch điện tử tích hợp IC LUC-E00-470252-00 (MPN: L99DZ100GTR). Hàng mới 100%</t>
  </si>
  <si>
    <t>LUC-E00-470252-00</t>
  </si>
  <si>
    <t>F05_UHAN0018#&amp;Điện trở LUC-EZZ-400265-00 (MPN: ERJ-2RKF24R9X). Hàng mới 100%</t>
  </si>
  <si>
    <t>LUC-EZZ-400265-00</t>
  </si>
  <si>
    <t>F05_UHAN0018#&amp;Điện trở LUC-EZZ-400221-00 (MPN: ERJ-2RKF2003X). Hàng mới 100%</t>
  </si>
  <si>
    <t>LUC-EZZ-400221-00</t>
  </si>
  <si>
    <t>F05_UHAN0018#&amp;Điện trở LUC-E00-400067-227 (MPN: ERJ-2RKF3000X). Hàng mới 100%</t>
  </si>
  <si>
    <t>LUC-E00-400067-227</t>
  </si>
  <si>
    <t>F05_UHAN0025#&amp;Đi ốt LUC-EZZ-450112-00 (MPN: PMEG10010ELRX). Hàng mới 100%</t>
  </si>
  <si>
    <t>LUC-EZZ-450112-00</t>
  </si>
  <si>
    <t>496268255928</t>
  </si>
  <si>
    <t>F05_UHAN0022#&amp;Đầu nối bản mạch PUR-15-0220-00 (MPN: PSAS4M2130301TR). Hàng mới 100%</t>
  </si>
  <si>
    <t>PUR-15-0220-00</t>
  </si>
  <si>
    <t>481663284942</t>
  </si>
  <si>
    <t>F05_UHAN0012#&amp;Tụ điện EF-45049984.X.X. Hàng mới 100%</t>
  </si>
  <si>
    <t>EF-45049984.X.X</t>
  </si>
  <si>
    <t>493602828653</t>
  </si>
  <si>
    <t>F05_UHAN0016#&amp;Mạch điện tử tích hợp IC EF-45188480 (MPN: ADG3247BRUZ-REEL). Hàng mới 100%</t>
  </si>
  <si>
    <t>EF-45188480</t>
  </si>
  <si>
    <t>500292567530</t>
  </si>
  <si>
    <t>F05_UHAN0013#&amp;Phần tử dao động (thạch anh) EF-45127244.X.X. Hàng mới 100%</t>
  </si>
  <si>
    <t>EF-45127244.X.X</t>
  </si>
  <si>
    <t>469369329300</t>
  </si>
  <si>
    <t>F05_UHAN0018#&amp;Điện trở LUC-EZZ-400206-00. Hàng mới 100%</t>
  </si>
  <si>
    <t>LUC-EZZ-400206-00</t>
  </si>
  <si>
    <t>500292570640</t>
  </si>
  <si>
    <t>F05_UHAN0018#&amp;Điện trở LUC-E00-400010-026. Hàng mới 100%</t>
  </si>
  <si>
    <t>LUC-E00-400010-026</t>
  </si>
  <si>
    <t>500292570971</t>
  </si>
  <si>
    <t>F05_UHAN0012#&amp;Tụ điện LUC-EZZ-420175-00. Hàng mới 100%</t>
  </si>
  <si>
    <t>LUC-EZZ-420175-00</t>
  </si>
  <si>
    <t>516007418217</t>
  </si>
  <si>
    <t>F05_UHAN0018#&amp;Điện trở LUC-E00-400067-451. Hàng mới 100%</t>
  </si>
  <si>
    <t>LUC-E00-400067-451</t>
  </si>
  <si>
    <t>516007418206</t>
  </si>
  <si>
    <t>F05_UHAN0028#&amp;Cuộn cảm EF-45074500.X.X. Hàng mới 100%</t>
  </si>
  <si>
    <t>EF-45074500.X.X</t>
  </si>
  <si>
    <t>520413905996</t>
  </si>
  <si>
    <t>F05_UHAN0018#&amp;Điện trở LUC-E00-400028-000. Hàng mới 100%</t>
  </si>
  <si>
    <t>LUC-E00-400028-000</t>
  </si>
  <si>
    <t>516007418228</t>
  </si>
  <si>
    <t>F05_UHAN0016#&amp;Mạch điện tử tích hợp IC 169-001029. Hàng mới 100%</t>
  </si>
  <si>
    <t>169-001029</t>
  </si>
  <si>
    <t>520857759578</t>
  </si>
  <si>
    <t>SHIPPER: JABIL CIRCUIT DE MEXICO S DE R. AGREEMENT: END2604014643S (07/04/2026)</t>
  </si>
  <si>
    <t>F05_PUR0220#&amp;Bộ lưu trữ dữ liệu HLOB-80-3282-00 (CPN: HLOB-83-0638-01), không có chức năng mật mã dân sự, hàng mới 100%, tạm nhập sửa chữa theo mục 7 của TKX 308372272300/E42 (30/03/2026)</t>
  </si>
  <si>
    <t>870397541768</t>
  </si>
  <si>
    <t>F05_UHAN0016#&amp;Mạch điện tử tích hợp IC EF-45120874.X.X. Hàng mới 100%</t>
  </si>
  <si>
    <t>500292567060</t>
  </si>
  <si>
    <t>F05_UHAN0016#&amp;Mạch điện tử tích hợp IC PUR-09-0346-00 (MPN: SN74AUP2G17DCKR). Hàng mới 100%</t>
  </si>
  <si>
    <t>380289531086</t>
  </si>
  <si>
    <t>F05_UHAN0016#&amp;Mạch điện tử tích hợp IC LUC-E00-470472-00 (MPN: TLIN1027DRQ1). Hàng mới 100%</t>
  </si>
  <si>
    <t>LUC-E00-470472-00</t>
  </si>
  <si>
    <t>F05_UHAN0012#&amp;Tụ điện LUC-EZZ-420352-00. Hàng mới 100%</t>
  </si>
  <si>
    <t>LUC-EZZ-420352-00</t>
  </si>
  <si>
    <t>520413883119</t>
  </si>
  <si>
    <t>517485617321</t>
  </si>
  <si>
    <t>F05_UHAN0060</t>
  </si>
  <si>
    <t>F05_UHAN0060#&amp;Miếng đệm bằng sắt PUR-07-0315-00 (MPN: SI8605). Hàng mới 100%</t>
  </si>
  <si>
    <t>PUR-07-0315-00</t>
  </si>
  <si>
    <t>F05_UHAN0049</t>
  </si>
  <si>
    <t>73181610</t>
  </si>
  <si>
    <t>F05_UHAN0049#&amp;Đai ốc bằng thép PUR-07-0167-00 (MPN: ST7925). Hàng mới 100%</t>
  </si>
  <si>
    <t>PUR-07-0167-00</t>
  </si>
  <si>
    <t>518908452683</t>
  </si>
  <si>
    <t>679865600885</t>
  </si>
  <si>
    <t>F05_UHAN0119</t>
  </si>
  <si>
    <t>F05_UHAN0119#&amp;Vỏ nhôm của bộ điều khiển xe ô tô LUC-P11-K2B300-03, kích thước 224 x 123(mm). Hàng mới 100%</t>
  </si>
  <si>
    <t>LUC-P11-K2B300-03</t>
  </si>
  <si>
    <t>870438628984</t>
  </si>
  <si>
    <t>F05_UHAN0090#&amp;Nhãn bằng plastic PUR-18-0581-00 (MPN: 18-0581-00). Hàng mới 100%</t>
  </si>
  <si>
    <t>PUR-18-0581-00</t>
  </si>
  <si>
    <t>870512948185</t>
  </si>
  <si>
    <t>F05_UHAN0090#&amp;Nhãn bằng plastic HLOB-18-0641-00 (MPN: 18-0641-00). Hàng mới 100%</t>
  </si>
  <si>
    <t>HLOB-18-0641-00</t>
  </si>
  <si>
    <t>F05_UHAN0090#&amp;Nhãn bằng plastic PUR-18-0580-00 (MPN: 18-0580-00). Hàng mới 100%</t>
  </si>
  <si>
    <t>PUR-18-0580-00</t>
  </si>
  <si>
    <t>F05_UHAN0090#&amp;Nhãn bằng plastic PUR-18-0548-00 (MPN: 18-0548-00). Hàng mới 100%</t>
  </si>
  <si>
    <t>PUR-18-0548-00</t>
  </si>
  <si>
    <t>SHIPPER: JABIL CIRCUIT DE MEXICO S DE R. AGREEMENT: END2604064811S(09/04/2026)</t>
  </si>
  <si>
    <t>F05_PUR0220#&amp;Bộ lưu trữ dữ liệu HLOB-80-3282-00 (CPN: HLOB-83-0638-01), không có chức năng mật mã dân sự, hàng mới 100%, tạm nhập sửa chữa theo mục 8 của TKX 308372272300/E42 (30/03/2026)</t>
  </si>
  <si>
    <t>870482677670</t>
  </si>
  <si>
    <t>F05_UHAN0027#&amp;Tấm tản nhiệt EF-45116564.X.X (MPN: 30-1157-01), kt 34.29x34.29x10.16mm. Hàng mới 100%</t>
  </si>
  <si>
    <t>EF-45116564.X.X</t>
  </si>
  <si>
    <t>494686575650</t>
  </si>
  <si>
    <t>F05_UHAN0016#&amp;Mạch điện tử tích hợp IC PUR-09-0213-00 (MPN: RT6218AHRGJ8F). Hàng mới 100%</t>
  </si>
  <si>
    <t>PUR-09-0213-00</t>
  </si>
  <si>
    <t>119209709629</t>
  </si>
  <si>
    <t>F05_UHAN0016#&amp;Mạch điện tử tích hợp IC PUR-09-0427-00 (MPN: RTQ2531WGQW). Hàng mới 100%</t>
  </si>
  <si>
    <t>PUR-09-0427-00</t>
  </si>
  <si>
    <t>F05_UHAN0017#&amp;Đi-ốt phát quang 174-001225. Hàng mới 100%</t>
  </si>
  <si>
    <t>174-001225</t>
  </si>
  <si>
    <t>870434019223</t>
  </si>
  <si>
    <t>F05_UHAN0016#&amp;Mạch điện tử tích hợp IC EF-45188480. Hàng mới 100%</t>
  </si>
  <si>
    <t>500292566269</t>
  </si>
  <si>
    <t>F05_UHAN0016#&amp;Mạch điện tử tích hợp IC EF-45071390.X.X. Hàng mới 100%</t>
  </si>
  <si>
    <t>380380441160</t>
  </si>
  <si>
    <t>F05_UHAN0025#&amp;Đi ốt 124-002964. Hàng mới 100%</t>
  </si>
  <si>
    <t>520857533701</t>
  </si>
  <si>
    <t>F05_UHAN0016#&amp;Mạch điện tử tích hợp IC PUR-09-0417-00. Hàng mới 100%</t>
  </si>
  <si>
    <t>PUR-09-0417-00</t>
  </si>
  <si>
    <t>500292577829</t>
  </si>
  <si>
    <t>F05_UHAN0016#&amp;Mạch điện tử tích hợp IC 110-001133 (MPN: ACE9924AC04EUDF+TH). Hàng mới 100%</t>
  </si>
  <si>
    <t>110-001133</t>
  </si>
  <si>
    <t>870467066518</t>
  </si>
  <si>
    <t>F05_UHAN0019#&amp;Bóng bán dẫn 109-001544 (MPN: ACE1551AJM+H). Hàng mới 100%</t>
  </si>
  <si>
    <t>109-001544</t>
  </si>
  <si>
    <t>500292566199</t>
  </si>
  <si>
    <t>500292566258</t>
  </si>
  <si>
    <t>F05_UHAN0016#&amp;Mạch điện tử tích hợp IC LUC-E00-470263-00. Hàng mới 100%</t>
  </si>
  <si>
    <t>LUC-E00-470263-00</t>
  </si>
  <si>
    <t>484112424465</t>
  </si>
  <si>
    <t>F05_UHAN0016#&amp;Mạch điện tử tích hợp IC LUC-EZZ-470423-00 (MPN: QAM-8195P-1-BGM1370-MT-01-0-AB). Hàng mới 100%</t>
  </si>
  <si>
    <t>LUC-EZZ-470423-00</t>
  </si>
  <si>
    <t>477592558900</t>
  </si>
  <si>
    <t>F05_UHAN0016#&amp;Mạch điện tử tích hợp IC LUC-EZZ-470238-00 (MPN: DA9224-EEFTDBB-A). Hàng mới 100%</t>
  </si>
  <si>
    <t>LUC-EZZ-470238-00</t>
  </si>
  <si>
    <t>870472086302</t>
  </si>
  <si>
    <t>F05_UHAN0016#&amp;Mạch điện tử tích hợp IC LUC-EZZ-470237-00 (MPN: DA9223-EDFTDBB-A). Hàng mới 100%</t>
  </si>
  <si>
    <t>LUC-EZZ-470237-00</t>
  </si>
  <si>
    <t>F05_UHAN0016#&amp;Mạch điện tử tích hợp IC LUC-EZZ-471584-00 (MPN: R8J77951JQ03BA#GA). Hàng mới 100%</t>
  </si>
  <si>
    <t>LUC-EZZ-471584-00</t>
  </si>
  <si>
    <t>F05_UHAN0012#&amp;Tụ điện EF-45057846.X.X (MPN: CL21A226MQQNNNE). Hàng mới 100%</t>
  </si>
  <si>
    <t>EF-45057846.X.X</t>
  </si>
  <si>
    <t>F05_UHAN0012#&amp;Tụ điện EF-45126672 (MPN: CL05B224KP5NNNC). Hàng mới 100%</t>
  </si>
  <si>
    <t>EF-45126672</t>
  </si>
  <si>
    <t>F05_UHAN0012#&amp;Tụ điện LUC-E00-420003-00 (MPN: C1210C475K5RACAUTO). Hàng mới 100%</t>
  </si>
  <si>
    <t>LUC-E00-420003-00</t>
  </si>
  <si>
    <t>409298917117</t>
  </si>
  <si>
    <t>F05_UHAN0012#&amp;Tụ điện LUC-EZZ-420101-00 (MPN: C1210X335K5RACAUTO). Hàng mới 100%</t>
  </si>
  <si>
    <t>LUC-EZZ-420101-00</t>
  </si>
  <si>
    <t>F05_UHAN0028#&amp;Cuộn cảm LUC-E00-440031-00 (MPN: BLM21PG221SN1D). Hàng mới 100%</t>
  </si>
  <si>
    <t>LUC-E00-440031-00</t>
  </si>
  <si>
    <t>F05_UHAN0028#&amp;Cuộn cảm LUC-E00-440030-00 (MPN: BLM18AG102SN1D). Hàng mới 100%</t>
  </si>
  <si>
    <t>LUC-E00-440030-00</t>
  </si>
  <si>
    <t>F05_UHAN0012#&amp;Tụ điện LUC-EZZ-420330-00 (MPN: C1210C225K1RACAUTO). Hàng mới 100%</t>
  </si>
  <si>
    <t>LUC-EZZ-420330-00</t>
  </si>
  <si>
    <t>F05_UHAN0018#&amp;Điện trở LUC-EZZ-400234-00 (MPN: ERJ-3EKF3602V). Hàng mới 100%</t>
  </si>
  <si>
    <t>LUC-EZZ-400234-00</t>
  </si>
  <si>
    <t>F05_UHAN0012#&amp;Tụ điện LUC-E00-420011-05 (MPN: C0805C185K4RACAUTO). Hàng mới 100%</t>
  </si>
  <si>
    <t>LUC-E00-420011-05</t>
  </si>
  <si>
    <t>F05_UHAN0012#&amp;Tụ điện LUC-E00-420011-12 (MPN: C0805C225K8RACAUTO). Hàng mới 100%</t>
  </si>
  <si>
    <t>LUC-E00-420011-12</t>
  </si>
  <si>
    <t>F05_UHAN0022#&amp;Đầu nối bản mạch LUC-E00-690003-00 (MPN: M50-3630242R). Hàng mới 100%</t>
  </si>
  <si>
    <t>LUC-E00-690003-00</t>
  </si>
  <si>
    <t>F05_UHAN0017#&amp;Đi-ốt phát quang 174-001383. Hàng mới 100%</t>
  </si>
  <si>
    <t>174-001383</t>
  </si>
  <si>
    <t>500394744942</t>
  </si>
  <si>
    <t>FOB</t>
  </si>
  <si>
    <t>F05_UHAN0014#&amp;Bản mạch in PUR-11-0127-04 (MPN: 6610010-A00-9A). Hàng mới 100%</t>
  </si>
  <si>
    <t>PUR-11-0127-04</t>
  </si>
  <si>
    <t>130426HKHPG260438</t>
  </si>
  <si>
    <t>F05_UHAN0018#&amp;Điện trở PUR-12-0343-00 (MPN: WF04U5761BTL). Hàng mới 100%</t>
  </si>
  <si>
    <t>PUR-12-0343-00</t>
  </si>
  <si>
    <t>870582474818</t>
  </si>
  <si>
    <t>F05_UHAN0018#&amp;Điện trở HLOB-12-0343-00 (MPN: WF04U5761BTL). Hàng mới 100%</t>
  </si>
  <si>
    <t>HLOB-12-0343-00</t>
  </si>
  <si>
    <t>##1202682818691750##</t>
  </si>
  <si>
    <t>PLISGFE00199</t>
  </si>
  <si>
    <t>F05_UHAN0028#&amp;Cuộn cảm HLOB-14-0107-00 (MPN: AMPLA7050S-R47MT). Hàng mới 100%</t>
  </si>
  <si>
    <t>HLOB-14-0107-00</t>
  </si>
  <si>
    <t>F05_UHAN0028#&amp;Cuộn cảm PUR-14-0103-00 (MPN: AMPLA4020Q-2R2MT). Hàng mới 100%</t>
  </si>
  <si>
    <t>PUR-14-0103-00</t>
  </si>
  <si>
    <t>F05_UHAN0016#&amp;Mạch điện tử tích hợp IC EF-45090224.X.X (MPN: APX803L20-16SA-7). Hàng mới 100%</t>
  </si>
  <si>
    <t>EF-45090224.X.X</t>
  </si>
  <si>
    <t>F05_UHAN0016#&amp;Mạch điện tử tích hợp IC HLOB-09-0329-00 (MPN: PT7M3808G18TAEX). Hàng mới 100%</t>
  </si>
  <si>
    <t>HLOB-09-0329-00</t>
  </si>
  <si>
    <t>F05_UHAN0025#&amp;Đi ốt EF-45108861.X.X (MPN: ESD7104MUTAG). Hàng mới 100%</t>
  </si>
  <si>
    <t>EF-45108861.X.X</t>
  </si>
  <si>
    <t>F05_UHAN0019#&amp;Bóng bán dẫn HLOB-24-0024-00 (MPN: BSS138W-7-F). Hàng mới 100%</t>
  </si>
  <si>
    <t>HLOB-24-0024-00</t>
  </si>
  <si>
    <t>F05_UHAN0012#&amp;Tụ điện PUR-13-0125-00 (MPN: GRM21BR61E106KA73L). Hàng mới 100%</t>
  </si>
  <si>
    <t>PUR-13-0125-00</t>
  </si>
  <si>
    <t>380472108764</t>
  </si>
  <si>
    <t>F05_UHAN0028#&amp;Cuộn cảm PUR-27-0024-00 (MPN: MPZ1608S221ATA00). Hàng mới 100%</t>
  </si>
  <si>
    <t>PUR-27-0024-00</t>
  </si>
  <si>
    <t>510007337690</t>
  </si>
  <si>
    <t>F05_UHAN0018#&amp;Điện trở PURET-12-0056-00 (MPN: RC0402FR-0720KL). Hàng mới 100%</t>
  </si>
  <si>
    <t>F05_UHAN0012#&amp;Tụ điện 122-004045 (MPN: C2012X7R1H475KT0A0E). Hàng mới 100%</t>
  </si>
  <si>
    <t>122-004045</t>
  </si>
  <si>
    <t>F05_UHAN0018#&amp;Điện trở EF-45043826.X.X (MPN: WR04X102JTL). Hàng mới 100%</t>
  </si>
  <si>
    <t>EF-45043826.X.X</t>
  </si>
  <si>
    <t>F05_UHAN0018#&amp;Điện trở EF-45043827.X.X (MPN: WR04X330JTL). Hàng mới 100%</t>
  </si>
  <si>
    <t>EF-45043827.X.X</t>
  </si>
  <si>
    <t>F05_UHAN0012#&amp;Tụ điện PURET-13-0006-00 (MPN: CC0402KRX7R9BB121). Hàng mới 100%</t>
  </si>
  <si>
    <t>PURET-13-0006-00</t>
  </si>
  <si>
    <t>F05_UHAN0012#&amp;Tụ điện EF-45046619.X.X (MPN: CC0603KRX7R8BB104). Hàng mới 100%</t>
  </si>
  <si>
    <t>EF-45046619.X.X</t>
  </si>
  <si>
    <t>F05_UHAN0012#&amp;Tụ điện PUR-13-0246-00 (MPN: CC0402KRX7R9BB561). Hàng mới 100%</t>
  </si>
  <si>
    <t>PUR-13-0246-00</t>
  </si>
  <si>
    <t>F05_UHAN0012#&amp;Tụ điện EF-45043536.X.X (MPN: CC0402KRX7R9BB102). Hàng mới 100%</t>
  </si>
  <si>
    <t>EF-45043536.X.X</t>
  </si>
  <si>
    <t>F05_UHAN0012#&amp;Tụ điện EF-45037533.X.X (MPN: CC0402JRNPO9BN220). Hàng mới 100%</t>
  </si>
  <si>
    <t>EF-45037533.X.X</t>
  </si>
  <si>
    <t>F05_UHAN0012#&amp;Tụ điện PUR-13-0226-00 (MPN: CC0201KRX7R7BB332). Hàng mới 100%</t>
  </si>
  <si>
    <t>PUR-13-0226-00</t>
  </si>
  <si>
    <t>F05_UHAN0012#&amp;Tụ điện LUC-EZZ-420148-00 (MPN: CGA5L1X5R1C226MT0Y0E). Hàng mới 100%</t>
  </si>
  <si>
    <t>LUC-EZZ-420148-00</t>
  </si>
  <si>
    <t>F05_UHAN0012#&amp;Tụ điện LUC-E00-420025-03 (MPN: CGA4J1X7R1E475KT0Y0E). Hàng mới 100%</t>
  </si>
  <si>
    <t>LUC-E00-420025-03</t>
  </si>
  <si>
    <t>F05_UHAN0018#&amp;Điện trở PURET-12-0035-00 (MPN: RC0402FR-07100RL). Hàng mới 100%</t>
  </si>
  <si>
    <t>PURET-12-0035-00</t>
  </si>
  <si>
    <t>F05_UHAN0018#&amp;Điện trở 121-003942 (MPN: RC0402FR-07715KL). Hàng mới 100%</t>
  </si>
  <si>
    <t>121-003942</t>
  </si>
  <si>
    <t>F05_UHAN0018#&amp;Điện trở PUR-12-0337-00 (MPN: WF04U1001BTL). Hàng mới 100%</t>
  </si>
  <si>
    <t>PUR-12-0337-00</t>
  </si>
  <si>
    <t>F05_UHAN0018#&amp;Điện trở PUR-12-0460-00 (MPN: WR04X6981FTL). Hàng mới 100%</t>
  </si>
  <si>
    <t>F05_UHAN0018#&amp;Điện trở PUR-12-0431-00 (MPN: RC0402FR-07562KL). Hàng mới 100%</t>
  </si>
  <si>
    <t>PUR-12-0431-00</t>
  </si>
  <si>
    <t>F05_UHAN0018#&amp;Điện trở EF-45035542.X.X (MPN: RC0402JR-071ML). Hàng mới 100%</t>
  </si>
  <si>
    <t>EF-45035542.X.X</t>
  </si>
  <si>
    <t>F05_UHAN0018#&amp;Điện trở EF-45049935 (MPN: RC0402FR-073K48L). Hàng mới 100%</t>
  </si>
  <si>
    <t>EF-45049935</t>
  </si>
  <si>
    <t>F05_UHAN0018#&amp;Điện trở EF-45036497 (MPN: RC0402FR-077K15L). Hàng mới 100%</t>
  </si>
  <si>
    <t>EF-45036497</t>
  </si>
  <si>
    <t>F05_UHAN0018#&amp;Điện trở EF-45044094.X.X (MPN: WR04X222JTL). Hàng mới 100%</t>
  </si>
  <si>
    <t>EF-45044094.X.X</t>
  </si>
  <si>
    <t>F05_UHAN0018#&amp;Điện trở PUR-12-0065-00 (MPN: RC0402FR-07649KL). Hàng mới 100%</t>
  </si>
  <si>
    <t>PUR-12-0065-00</t>
  </si>
  <si>
    <t>F05_UHAN0018#&amp;Điện trở PUR-12-0408-00 (MPN: PE1206FRM470R012L). Hàng mới 100%</t>
  </si>
  <si>
    <t>PUR-12-0408-00</t>
  </si>
  <si>
    <t>F05_UHAN0018#&amp;Điện trở 121-001128.X.X (MPN: RC0201FR-07300RL). Hàng mới 100%</t>
  </si>
  <si>
    <t>121-001128.X.X</t>
  </si>
  <si>
    <t>F05_UHAN0014#&amp;Bản mạch in 141-002810 (MPN: 141-002810). Hàng mới 100%</t>
  </si>
  <si>
    <t>870632083603</t>
  </si>
  <si>
    <t>F05_UHAN0016#&amp;Mạch điện tử tích hợp IC LUC-E00-470388-00. Hàng mới 100%</t>
  </si>
  <si>
    <t>LUC-E00-470388-00</t>
  </si>
  <si>
    <t>380414865344</t>
  </si>
  <si>
    <t>F05_UHAN0014#&amp;Bản mạch in PUR-11-0104-05 (MPN: 6610032-B90-0M). Hàng mới 100%</t>
  </si>
  <si>
    <t>PUR-11-0104-05</t>
  </si>
  <si>
    <t>120426PSHPH2640061</t>
  </si>
  <si>
    <t>F05_UHAN0014#&amp;Bản mạch in PUR-11-0106-05 (MPN: 6610026-A90-0M). Hàng mới 100%</t>
  </si>
  <si>
    <t>PUR-11-0106-05</t>
  </si>
  <si>
    <t>F05_UHAN0014#&amp;Bản mạch in PUR-11-0105-04 (MPN: 6610004-B00-0M). Hàng mới 100%</t>
  </si>
  <si>
    <t>F05_UHAN0014#&amp;Bản mạch in HLOB-11-0144-05 (MPN: 6610029-H90-0M). Hàng mới 100%</t>
  </si>
  <si>
    <t>HLOB-11-0144-05</t>
  </si>
  <si>
    <t>F05_UHAN0014#&amp;Bản mạch in PUR-11-0128-04 (MPN: 6610012-A90-0M). Hàng mới 100%</t>
  </si>
  <si>
    <t>PUR-11-0128-04</t>
  </si>
  <si>
    <t>#&amp;NKTC#&amp;30841500203</t>
  </si>
  <si>
    <t>INV: 00000067 (09/04/2026); hàng mới 100%; Hàng phục vụ hoạt động công ty.</t>
  </si>
  <si>
    <t>85369094</t>
  </si>
  <si>
    <t>Đầu cốt nối thẳng M35mm, dùng cho dòng dưới 16A, hàng mới 100%</t>
  </si>
  <si>
    <t>112600040143608</t>
  </si>
  <si>
    <t>Đầu cốt đồng dùng cho dây cáp 35 mm (SC 35-8), dùng cho dòng dưới 16A, hàng mới 100%</t>
  </si>
  <si>
    <t>Đầu cốt đồng dùng cho dây 2.5 đến 6 mm, dùng cho dòng dưới 16A, hàng mới 100%</t>
  </si>
  <si>
    <t>83113099</t>
  </si>
  <si>
    <t>Que hàn điện 2.5 mm, que hàn dạng que, bằng thép carbon, dùng để hàn các kết cấu thép, hàng mới 100%</t>
  </si>
  <si>
    <t>73079210</t>
  </si>
  <si>
    <t>Kép ren 2 đầu dùng cho ống thép phi 60, Chất liệu: Thép, Hai đầu ren ngoài, hàng mới 100%</t>
  </si>
  <si>
    <t>Kép ren 2 đầu dùng cho ống thép phi 42, Chất liệu: Thép, Hai đầu ren ngoài, hàng mới 100%</t>
  </si>
  <si>
    <t>73063091</t>
  </si>
  <si>
    <t>Ống thép phi 42 * 2mm (KT: ống thép phi 42 * 2mm*6m), thép không hợp kim, có mặt cắt ngang hình tròn, hàng mới 100%</t>
  </si>
  <si>
    <t>Ống thép phi 60 * 1.8 mm (DN 50 đường kính trong 50, đường kính ngoài 59.9), thép không hợp kim, có mặt cắt ngang hình tròn, hàng mới 100%</t>
  </si>
  <si>
    <t>96033000</t>
  </si>
  <si>
    <t>Cọ vẽ cán gỗ số 8 (Thân cọ: Thân gỗ sơn màu xanh, đầu cọ được làm từ sợi hóa học mềm), hàng mới 100%</t>
  </si>
  <si>
    <t>90029090</t>
  </si>
  <si>
    <t>Kính lúp cầm tay zoom 40x Model: EC-KLMG6B-1B, hàng mới 100%</t>
  </si>
  <si>
    <t>Tem dán che camera, chất liệu nhựa, kích thước 2x1cm,hàng mới 100%</t>
  </si>
  <si>
    <t>Ống nhôm nhún Phi 500 mm (nhôm hợp kim), hàng mới 100%</t>
  </si>
  <si>
    <t>85366992</t>
  </si>
  <si>
    <t>Jack Bắp Chuối 4mm đực màu đỏ, chất liệu bằng đồng mạ vàng, vỏ nhựa cách điện, dài 38mm, đường kính 4mm, loại jack vặn ốc dùng dòng dưới 16A, hàng mới 100%</t>
  </si>
  <si>
    <t>Jack Bắp Chuối 4mm đực màu đen, chất liệu bằng đồng mạ vàng, vỏ nhựa cách điện, dài 38mm, đường kính 4mm, loại jack vặn ốc dùng dòng dưới 16A, hàng mới 100%</t>
  </si>
  <si>
    <t>82032000</t>
  </si>
  <si>
    <t>Kìm HSC8 6-4A, chất liệu thân kìm: thép hợp kim, hàng mới 100%</t>
  </si>
  <si>
    <t>59061000</t>
  </si>
  <si>
    <t>Băng dính vải cách điện 19mmx15m, hàng mới 100%</t>
  </si>
  <si>
    <t>94051199</t>
  </si>
  <si>
    <t>Đèn Led UV 100W, điện áp làm việc: 220V~240V, chất liệu vỏ: Vỏ PC, hàng mới 100%</t>
  </si>
  <si>
    <t>090426HWHPH2601478</t>
  </si>
  <si>
    <t>F05_UHAN0016#&amp;Mạch điện tử tích hợp IC PUR-09-0499-00. Hàng mới 100%</t>
  </si>
  <si>
    <t>PUR-09-0499-00</t>
  </si>
  <si>
    <t>521948496970</t>
  </si>
  <si>
    <t>#&amp;NKTC#&amp;30843439100</t>
  </si>
  <si>
    <t>Invoice: 00000018 (14/04/2026), Phương thức thanh toán: TT, PO: UHAN-E0680D</t>
  </si>
  <si>
    <t>94054190</t>
  </si>
  <si>
    <t>Đèn led đôi 1.2m liền khung bảo vệ Ex, điện áp: 220-240VAC , nhãn hiệu: Soho , model: SH-BPY0218 , hàng mới 100%</t>
  </si>
  <si>
    <t>112600040176485</t>
  </si>
  <si>
    <t>F05_UHAN0016#&amp;Mạch điện tử tích hợp IC HLOB-03-0111-00. Hàng mới 100%</t>
  </si>
  <si>
    <t>HLOB-03-0111-00</t>
  </si>
  <si>
    <t>518908487130</t>
  </si>
  <si>
    <t>F05_UHAN0016#&amp;Mạch điện tử tích hợp IC PUR-09-0502-00 (MPN: PM8667C-F3EI). Hàng mới 100%</t>
  </si>
  <si>
    <t>PUR-09-0502-00</t>
  </si>
  <si>
    <t>518027538694</t>
  </si>
  <si>
    <t>870634834161</t>
  </si>
  <si>
    <t>F05_UHAN0020-1</t>
  </si>
  <si>
    <t>48211090</t>
  </si>
  <si>
    <t>F05_UHAN0020-1#&amp;Nhãn đã in PURET-18-0014-00 (MPN: 18-0014-00). Hàng mới 100%</t>
  </si>
  <si>
    <t>PURET-18-0014-00</t>
  </si>
  <si>
    <t>F05_UHAN0016#&amp;Mạch điện tử tích hợp IC PUR-09-0329-00. Hàng mới 100%</t>
  </si>
  <si>
    <t>380421828098</t>
  </si>
  <si>
    <t>#&amp;NKTC#&amp;30843989112</t>
  </si>
  <si>
    <t>F05_UHAN0024</t>
  </si>
  <si>
    <t>39231090</t>
  </si>
  <si>
    <t>F05_UHAN0024#&amp;Khay nhựa LUC-161-001419. Hàng mới 100%</t>
  </si>
  <si>
    <t>LUC-161-001419</t>
  </si>
  <si>
    <t>112600040206532</t>
  </si>
  <si>
    <t>F05_UHAN0024#&amp;Khay nhựa LUC-161-001418. Hàng mới 100%</t>
  </si>
  <si>
    <t>LUC-161-001418</t>
  </si>
  <si>
    <t>#&amp;NKTC#&amp;30843813773</t>
  </si>
  <si>
    <t>F05_UHAN0077#&amp;Nắp nhựa của vỏ bộ lưu trữ dữ liệu PUR-17-0283-02, kích thước: 155 x 12.74 x 11.55 mm. Hàng mới 100%</t>
  </si>
  <si>
    <t>112600040214868</t>
  </si>
  <si>
    <t>F05_UHAN0150</t>
  </si>
  <si>
    <t>F05_UHAN0150#&amp;Vỏ nhôm của tấm tản nhiệt HLOB-17-0359-01, kích thước:180*73.51*7.75mm. Hàng mới 100%</t>
  </si>
  <si>
    <t>HLOB-17-0359-01</t>
  </si>
  <si>
    <t>#&amp;NKTC#&amp;30843680390</t>
  </si>
  <si>
    <t>INV: TC-250415 (15/04/2026); hàng mới 100%; Hàng phục vụ hoạt động công ty.</t>
  </si>
  <si>
    <t>84213990</t>
  </si>
  <si>
    <t>Bộ lọc bụi, P/N: VNV-210073, dùng trong máy lọc bụi công nghiệp Amano, mới 100%</t>
  </si>
  <si>
    <t>112600040211898</t>
  </si>
  <si>
    <t>##1202613122475902##</t>
  </si>
  <si>
    <t>F05_UHAN0016#&amp;Mạch điện tử tích hợp IC HLOB-03-0113-00 (MPN: TH58LKBDF25BA8X). Hàng mới 100%</t>
  </si>
  <si>
    <t>HLOB-03-0113-00</t>
  </si>
  <si>
    <t>8XN3684</t>
  </si>
  <si>
    <t>F05_UHAN0016#&amp;Mạch điện tử tích hợp IC LUC-E00-470161-01. Hàng mới 100%</t>
  </si>
  <si>
    <t>LUC-E00-470161-01</t>
  </si>
  <si>
    <t>380546221141</t>
  </si>
  <si>
    <t>SHIPPER: JABIL CIRCUIT DE MEXICO S DE R. AGREEMENT: END2604095477S(13/04/2026)</t>
  </si>
  <si>
    <t>F05_PUR0220#&amp;Bộ lưu trữ dữ liệu HLOB-80-3282-00 (CPN: HLOB-83-0638-01), không có chức năng mật mã dân sự, tạm nhập sửa chữa theo mục 21 của TKX 308372272300 /E42 (30/03/2026). Hàng mới 100%</t>
  </si>
  <si>
    <t>870598448989</t>
  </si>
  <si>
    <t>500292583982</t>
  </si>
  <si>
    <t>F05_UHAN0012#&amp;Tụ điện EF-45093131.X.X. Hàng mới 100%</t>
  </si>
  <si>
    <t>EF-45093131.X.X</t>
  </si>
  <si>
    <t>493602830447</t>
  </si>
  <si>
    <t>F05_UHAN0028#&amp;Cuộn cảm LUC-E00-440140-01 (MPN: 78438336022HT). Hàng mới 100%</t>
  </si>
  <si>
    <t>LUC-E00-440140-01</t>
  </si>
  <si>
    <t>870609416300</t>
  </si>
  <si>
    <t>F05_UHAN0028#&amp;Cuộn cảm 123-001875 (MPN: GSTD4020PC-1R0M). Hàng mới 100%</t>
  </si>
  <si>
    <t>123-001875</t>
  </si>
  <si>
    <t>870516807979</t>
  </si>
  <si>
    <t>F05_UHAN0028#&amp;Cuộn cảm 123-001868 (MPN: GSTM4015P-R22M). Hàng mới 100%</t>
  </si>
  <si>
    <t>123-001868</t>
  </si>
  <si>
    <t>F05_UHAN0028#&amp;Cuộn cảm 123-001713 (MPN: GSFH4012PB-4R7M). Hàng mới 100%</t>
  </si>
  <si>
    <t>123-001713</t>
  </si>
  <si>
    <t>F05_UHAN0028#&amp;Cuộn cảm 123-001876 (MPN: GSTL201610PH-R68M). Hàng mới 100%</t>
  </si>
  <si>
    <t>123-001876</t>
  </si>
  <si>
    <t>F05_UHAN0028#&amp;Cuộn cảm 123-001871 (MPN: GNRM201610PA-4R7M). Hàng mới 100%</t>
  </si>
  <si>
    <t>123-001871</t>
  </si>
  <si>
    <t>F05_UHAN0028#&amp;Cuộn cảm 123-001867 (MPN: GSTL201612P-2R2M). Hàng mới 100%</t>
  </si>
  <si>
    <t>123-001867</t>
  </si>
  <si>
    <t>F05_UHAN0028#&amp;Cuộn cảm 119-001250 (MPN: GBD160808PGHF121N). Hàng mới 100%</t>
  </si>
  <si>
    <t>119-001250</t>
  </si>
  <si>
    <t>380432286665</t>
  </si>
  <si>
    <t>F05_UHAN0012#&amp;Tụ điện LUC-E00-420014-03 (MPN: C0603C470K5GACAUTO). Hàng mới 100%</t>
  </si>
  <si>
    <t>LUC-E00-420014-03</t>
  </si>
  <si>
    <t>471797726921</t>
  </si>
  <si>
    <t>F05_UHAN0012#&amp;Tụ điện PUR-13-0155-00 (MPN: CL10A475KP8NNNC). Hàng mới 100%</t>
  </si>
  <si>
    <t>PUR-13-0155-00</t>
  </si>
  <si>
    <t>F05_UHAN0012#&amp;Tụ điện PURET-13-0069-00 (MPN: CL05B331KB5NNNC). Hàng mới 100%</t>
  </si>
  <si>
    <t>PURET-13-0069-00</t>
  </si>
  <si>
    <t>F05_UHAN0012#&amp;Tụ điện EF-45188276 (MPN: CL05A475MQ5NRNC). Hàng mới 100%</t>
  </si>
  <si>
    <t>EF-45188276</t>
  </si>
  <si>
    <t>F05_UHAN0012#&amp;Tụ điện LUC-E00-420275-00 (MPN: CGA6P3X7R1H475KT0Y0S). Hàng mới 100%</t>
  </si>
  <si>
    <t>LUC-E00-420275-00</t>
  </si>
  <si>
    <t>F05_UHAN0012#&amp;Tụ điện LUC-E00-420048-00 (MPN: C0603C103K3HACAUTO). Hàng mới 100%</t>
  </si>
  <si>
    <t>LUC-E00-420048-00</t>
  </si>
  <si>
    <t>484361662580</t>
  </si>
  <si>
    <t>F05_UHAN0028#&amp;Cuộn cảm LUC-E00-440014-01 (MPN: XAL5050-223MEC). Hàng mới 100%</t>
  </si>
  <si>
    <t>LUC-E00-440014-01</t>
  </si>
  <si>
    <t>380475209729</t>
  </si>
  <si>
    <t>PO: UHAN-E0670F. PTTT: TT. Hàng mới 100%. Hàng phục vụ hoạt động của công ty.</t>
  </si>
  <si>
    <t>F05_UHAN0011</t>
  </si>
  <si>
    <t>80030090</t>
  </si>
  <si>
    <t>F05_UHAN0011#&amp;Thiếc dây ( Đường kính sợi thiếc là 2.0mm) PF606-H dùng trong hàn bản mạch điện tử, hàng mới 100%</t>
  </si>
  <si>
    <t>870727376577</t>
  </si>
  <si>
    <t>F05_UHAN0018#&amp;Điện trở LUC-EZZ-400629-00 (MPN: ERJ-8GEYJ102V). Hàng mới 100%</t>
  </si>
  <si>
    <t>LUC-EZZ-400629-00</t>
  </si>
  <si>
    <t>1239890584</t>
  </si>
  <si>
    <t>F05_UHAN0018#&amp;Điện trở LUC-E00-400192-00 (MPN: TLRZ1JTTD). Hàng mới 100%</t>
  </si>
  <si>
    <t>LUC-E00-400192-00</t>
  </si>
  <si>
    <t>F05_UHAN0028#&amp;Cuộn cảm EF-45051535 (MPN: IHLP2525CZER1R0M01). Hàng mới 100%</t>
  </si>
  <si>
    <t>EF-45051535</t>
  </si>
  <si>
    <t>#&amp;NKTC#&amp;30843682103</t>
  </si>
  <si>
    <t>INV: 6 (15/04/2026); PO: UHAN-E0656D; Hàng phục vụ hoạt động công ty.</t>
  </si>
  <si>
    <t>73181910</t>
  </si>
  <si>
    <t>Ốc cho đầu hút 1003, dùng để gắn vào đầu hút linh kiện cho máy gắn linh kiện tự động SMT, bằng thép, đã ren, đường kinh ngoài thân 3mm, hàng mới 100%</t>
  </si>
  <si>
    <t>112600040226467</t>
  </si>
  <si>
    <t>Đầu vòi hút linh kiện 1002, dùng cho máy lắp ráp linh kiện tự động SMT, bằng thép, hàng mới 100%</t>
  </si>
  <si>
    <t>40101900</t>
  </si>
  <si>
    <t>Dây đai băng tải p/n: MTNK002604AA của thiết bị lắp ráp linh kiện, bằng cao su lưu hoá, hàng mới 100%</t>
  </si>
  <si>
    <t>Dây đai băng tải p/n: MTNK002601AA của thiết bị lắp ráp linh kiện, bằng cao su lưu hoá, hàng mới 100%</t>
  </si>
  <si>
    <t>Dây đai băng tải p/n: MTNK002592AA của thiết bị lắp ráp linh kiện, bằng cao su lưu hoá, hàng mới 100%</t>
  </si>
  <si>
    <t>Dây đai băng tải p/n: N510061360AA, của thiết bị lắp ráp linh kiện, bằng cao su lưu hoá, hàng mới 100%</t>
  </si>
  <si>
    <t>##1202616007698235##</t>
  </si>
  <si>
    <t>F05_UHAN0022#&amp;Đầu nối bản mạch LUC-E00-690214-00 (MPN: 1-2288244-2). Hàng mới 100%</t>
  </si>
  <si>
    <t>LUC-E00-690214-00</t>
  </si>
  <si>
    <t>4110336070</t>
  </si>
  <si>
    <t>#&amp;NKTC#&amp;30844111085</t>
  </si>
  <si>
    <t>INV: 20260416UNIGEN-00365 (ngày 16/04/2026); HANG MOI 100%</t>
  </si>
  <si>
    <t>Đồ gá máy hàn điểm cho hàng UBP5S1101T6E1P1-NM41-UGN, kích thước: 340x340x73mm, chất liệu: nhựa DUROSTONE, hàng mới 100%</t>
  </si>
  <si>
    <t>112600040227572</t>
  </si>
  <si>
    <t>Đồ gá Router cho hàng UBP5S1101T6E1P1-NM41-UGN, kích thước: 425x260x24mm, chất liệu: Nhôm, hàng mới 100%</t>
  </si>
  <si>
    <t>84425000</t>
  </si>
  <si>
    <t>Khuôn in cho hàng UBP5S1101T6E1P1-NM41-UGN (OEM) (Mặt trên), kích thước: 736 x 736 mm, chất liệu: Nhôm, hàng mới 100%</t>
  </si>
  <si>
    <t>Khuôn in cho hàng UBP5S1101T6E1P1-NM41-UGN (OEM) (Mặt dưới), kích thước: 736 x 736 mm, chất liệu: Nhôm, hàng mới 100%</t>
  </si>
  <si>
    <t>Đồ gá Touch up cho hàng Volans, kích thước: 350x350x155, chất liệu: Nhôm (nhiều)+Bakalite, hàng mới 100%</t>
  </si>
  <si>
    <t>Đồ gá Touch up cho hàng Hercules, kích thước: 387x370x152mm, chất liệu: Nhôm (nhiều)+Bakalite, hàng mới 100%</t>
  </si>
  <si>
    <t>Đồ gá máy hàn sóng cho hàng Hercules, kích thước: 440x440x41mm, chất liệu: nhựa DUROSTONE, hàng mới 100%</t>
  </si>
  <si>
    <t>Khuôn in cho hàng UBPHS1103T2E1P1-PM41-UGN (OEM) (Mặt trên), kích thước: 736 x 736 mm, chất liệu: Nhôm, hàng mới 100%</t>
  </si>
  <si>
    <t>UBPHS1103T2E1P1-PM41-UGN</t>
  </si>
  <si>
    <t>Khuôn in cho hàng UBPHS1103T2E1P1-PM41-UGN (OEM) (Mặt dưới), kích thước: 736 x 736 mm, chất liệu: Nhôm, hàng mới 100%</t>
  </si>
  <si>
    <t>Khuôn in cho hàng UBPMS11123TE1Q1-TD11-UGN (OEM)(Mặt trên), kích thước: 736 x 736 mm, chất liệu: Nhôm, hàng mới 100%</t>
  </si>
  <si>
    <t>UBPMS11123TE1Q1-TD11-UGN</t>
  </si>
  <si>
    <t>Khuôn in cho hàng UBPMS11123TE1Q1-TD11-UGN (OEM)(Mặt dưới), kích thước: 736 x 736 mm, chất liệu: Nhôm, hàng mới 100%</t>
  </si>
  <si>
    <t>Khuôn in sửa chữa bi thiếc linh kiện BGA, kích thước: 80x80mm, chất liệu: Nhôm (nhiều)+Inox, hàng mới 100%</t>
  </si>
  <si>
    <t>Đồ gá chụp Xray cho hàng Cheetah UBPHS11123TE1Q1-TD11-UGN, kích thước: 382x148x19mm, chất liệu: Nhôm, hàng mới 100%</t>
  </si>
  <si>
    <t>Đồ gá router cho hàng Cheetah UBPHS11123TE1Q1-TD11-UGN, kích thước: 445x260x24mm, chất liệu: NHÔM (Nhiều)+INNOX, hàng mới 100%</t>
  </si>
  <si>
    <t>Đồ gá chụp Xray cho hàng UBPHS1103T2E1P1-PM41-UGN , kích thước: 216x195x19mm, chất liệu: Nhôm, hàng mới 100%</t>
  </si>
  <si>
    <t>Đồ gá router cho hàng UBPHS1103T2E1P1-PM41-UGN, kích thước: 425x260x24mm, chất liệu: NHÔM (Nhiều)+INNOX, hàng mới 100%</t>
  </si>
  <si>
    <t>F05_UHAN0022#&amp;Đầu nối bản mạch LUC-EZZ-690241-00 (MPN: 34826-0125). Hàng mới 100%</t>
  </si>
  <si>
    <t>LUC-EZZ-690241-00</t>
  </si>
  <si>
    <t>4110336065</t>
  </si>
  <si>
    <t>F05_UHAN0016#&amp;Mạch điện tử tích hợp IC AIC-126-002379. Hàng mới 100%</t>
  </si>
  <si>
    <t>AIC-126-002379</t>
  </si>
  <si>
    <t>870676094253</t>
  </si>
  <si>
    <t>F05_UHAN0116</t>
  </si>
  <si>
    <t>F05_UHAN0116#&amp;Vỏ nhựa của Bộ điều khiển xe ô tô LUC-P21-K81201-01(MPN: P21-K81201-01) KT:240 x 170 (mm), hàng mới 100%</t>
  </si>
  <si>
    <t>LUC-P21-K81201-01</t>
  </si>
  <si>
    <t>120426LSHHPH2602973</t>
  </si>
  <si>
    <t>F05_UHAN0116#&amp;Vỏ nhựa của Bộ điều khiển xe ô tô LUC-P21-K81001-01(MPN: P21-K81001-01) KT:240 x 150 (mm), hàng mới 100%</t>
  </si>
  <si>
    <t>LUC-P21-K81001-01</t>
  </si>
  <si>
    <t>F05_UHAN0116#&amp;Vỏ nhựa của Bộ điều khiển xe ô tô LUC-P21-K81101-01(MPN: P21-K81101-01) KT:240 x 170 (mm), hàng mới 100%</t>
  </si>
  <si>
    <t>LUC-P21-K81101-01</t>
  </si>
  <si>
    <t>F05_UHAN0116#&amp;Vỏ nhựa của Bộ điều khiển xe ô tô LUC-P21-K81100-01(MPN: P21-K81100-01) KT:247 x 173 (mm), hàng mới 100%</t>
  </si>
  <si>
    <t>LUC-P21-K81100-01</t>
  </si>
  <si>
    <t>F05_UHAN0014#&amp;Bản mạch in PURC-11-0132-03 (MPN: 6610015-H90-0M). Hàng mới 100%</t>
  </si>
  <si>
    <t>PURC-11-0132-03</t>
  </si>
  <si>
    <t>870763540683</t>
  </si>
  <si>
    <t>F05_UHAN0018#&amp;Điện trở PUR-12-0421-00. Hàng mới 100%</t>
  </si>
  <si>
    <t>PUR-12-0421-00</t>
  </si>
  <si>
    <t>522511933315</t>
  </si>
  <si>
    <t>F05_UHAN0016#&amp;Mạch điện tử tích hợp IC HLOB-03-0116-02 (MPN: MT29FB32T08GCLBBD6-T:B). Hàng mới 100%</t>
  </si>
  <si>
    <t>HLOB-03-0116-02</t>
  </si>
  <si>
    <t>522040117684</t>
  </si>
  <si>
    <t>##1202616007698246##</t>
  </si>
  <si>
    <t>4110336104</t>
  </si>
  <si>
    <t>##1202601892471245##</t>
  </si>
  <si>
    <t>HTE26SL415</t>
  </si>
  <si>
    <t>F05_UHAN0013#&amp;Phần tử dao động (thạch anh) HLOB-25-0012-00 (MPN: DSC1223CI3-100M0000). Hàng mới 100%</t>
  </si>
  <si>
    <t>HLOB-25-0012-00</t>
  </si>
  <si>
    <t>430998664082</t>
  </si>
  <si>
    <t>F05_UHAN0013#&amp;Phần tử dao động (thạch anh) PUR-25-0012-00 (MPN: DSC1223CI3-100M0000). Hàng mới 100%</t>
  </si>
  <si>
    <t>PUR-25-0012-00</t>
  </si>
  <si>
    <t>500292586330</t>
  </si>
  <si>
    <t>F05_UHAN0016#&amp;Mạch điện tử tích hợp IC LUC-E00-470110-00. Hàng mới 100%</t>
  </si>
  <si>
    <t>LUC-E00-470110-00</t>
  </si>
  <si>
    <t>380545523032</t>
  </si>
  <si>
    <t>SHIPPER: JABIL CIRCUIT DE MEXICO S DE R. AGREEMENT: END26040135747S(14/04/2026)</t>
  </si>
  <si>
    <t>F05_PUR0220#&amp;Bộ lưu trữ dữ liệu HLOB-80-3282-00 (CPN: HLOB-83-0638-01), không có chức năng mật mã dân sự, tạm nhập sửa chữa theo mục 14 của TKX 308372272300/E42 (30/03/2026). Hàng mới 100%</t>
  </si>
  <si>
    <t>870650353490</t>
  </si>
  <si>
    <t>F05_UHAN0116#&amp;Vỏ nhựa của Bộ điều khiển xe ô tô LUC-P21-K3AT00-00(MPN: P21-K3AT00-00) KT:180x78 mm, hàng mới 100%</t>
  </si>
  <si>
    <t>LUC-P21-K3AT00-00</t>
  </si>
  <si>
    <t>150426LSHHPH2603593</t>
  </si>
  <si>
    <t>F05_UHAN0116#&amp;Vỏ nhựa của Bộ điều khiển xe ô tô LUC-P21-K3AB00-00(MPN: P21-K3AB00-00) KT:190.78x69.52x21.19 mm, hàng mới 100%</t>
  </si>
  <si>
    <t>LUC-P21-K3AB00-00</t>
  </si>
  <si>
    <t>SHIPPER: JABIL CIRCUIT DE MEXICO S DE R. AGREEMENT: END2604105548S(14/04/2026)</t>
  </si>
  <si>
    <t>F05_PUR0220#&amp;Bộ lưu trữ dữ liệu HLOB-80-3282-00 (CPN: HLOB-83-0638-01), không có chức năng mật mã dân sự, hàng mới 100%, tạm nhập sửa chữa theo mục 21 của TKX 308372272300/E42 (30/03/2026)</t>
  </si>
  <si>
    <t>870650025676</t>
  </si>
  <si>
    <t>#&amp;NKTC#&amp;30845005195</t>
  </si>
  <si>
    <t>INV: ISV2602-UNIGEN 148 (20/04/2026), hàng mới 100%; PO: UHAN-E0678D</t>
  </si>
  <si>
    <t>112600040381747</t>
  </si>
  <si>
    <t>F05_UHAN0012#&amp;Tụ điện 122-004225. Hàng mới 100%</t>
  </si>
  <si>
    <t>122-004225</t>
  </si>
  <si>
    <t>870587680626</t>
  </si>
  <si>
    <t>F05_UHAN0016#&amp;Mạch điện tử tích hợp IC HLOB-09-0513-00. Hàng mới 100%</t>
  </si>
  <si>
    <t>HLOB-09-0513-00</t>
  </si>
  <si>
    <t>380568832530</t>
  </si>
  <si>
    <t>F05_UHAN0025#&amp;Đi ốt LUC-E00-450149-01 (MPN: SZMMSZ4701T1G). Hàng mới 100%</t>
  </si>
  <si>
    <t>LUC-E00-450149-01</t>
  </si>
  <si>
    <t>119209713312</t>
  </si>
  <si>
    <t>F05_UHAN0028#&amp;Cuộn cảm 123-001964 (MPN: AOTA-B252010S1R0MT). Hàng mới 100%</t>
  </si>
  <si>
    <t>123-001964</t>
  </si>
  <si>
    <t>870726969119</t>
  </si>
  <si>
    <t>F05_UHAN0028#&amp;Cuộn cảm 123-001716 (MPN: AOTA-B252010S1R5MT). Hàng mới 100%</t>
  </si>
  <si>
    <t>123-001716</t>
  </si>
  <si>
    <t>500292589741</t>
  </si>
  <si>
    <t>F05_UHAN0016#&amp;Mạch điện tử tích hợp IC LUC-E00-470024-00. Hàng mới 100%</t>
  </si>
  <si>
    <t>679865602329</t>
  </si>
  <si>
    <t>481663285044</t>
  </si>
  <si>
    <t>F05_UHAN0050</t>
  </si>
  <si>
    <t>F05_UHAN0050#&amp;Miếng đệm dán LUC-P21-KA3200-00 (MPN: 4065PA61800059), kích thước 15 x 15 mm. Hàng mới 100%</t>
  </si>
  <si>
    <t>LUC-P21-KA3200-00</t>
  </si>
  <si>
    <t>472187357962</t>
  </si>
  <si>
    <t>F05_UHAN0022#&amp;Đầu nối bản mạch EF-45092354.X.X (MPN: 047272-0001). Hàng mới 100%</t>
  </si>
  <si>
    <t>EF-45092354.X.X</t>
  </si>
  <si>
    <t>F05_UHAN0016#&amp;Mạch điện tử tích hợp IC LUC-E00-470423-00. Hàng mới 100%</t>
  </si>
  <si>
    <t>LUC-E00-470423-00</t>
  </si>
  <si>
    <t>522128017411</t>
  </si>
  <si>
    <t>F05_UHAN0016#&amp;Mạch điện tử tích hợp IC LUC-EZZ-470095-00 (MPN: LMR23630AQDDARQ1). Hàng mới 100%</t>
  </si>
  <si>
    <t>LUC-EZZ-470095-00</t>
  </si>
  <si>
    <t>380484035986</t>
  </si>
  <si>
    <t>493641433410</t>
  </si>
  <si>
    <t>500292591270</t>
  </si>
  <si>
    <t>F05_UHAN0028#&amp;Cuộn cảm EF-45236356. Hàng mới 100%</t>
  </si>
  <si>
    <t>EF-45236356</t>
  </si>
  <si>
    <t>522128128764</t>
  </si>
  <si>
    <t>F05_UHAN0016#&amp;Mạch điện tử tích hợp IC LUC-E00-470109-00 (MPN: QAM-8295P-2-BGM1573-MT-05-1-AA). Hàng mới 100%</t>
  </si>
  <si>
    <t>LUC-E00-470109-00</t>
  </si>
  <si>
    <t>477592560462</t>
  </si>
  <si>
    <t>#&amp;NKTC#&amp;30843991094</t>
  </si>
  <si>
    <t>INV: 00004562 (16/04/2026), hàng mới 100%; PO: E0650D, E0654D</t>
  </si>
  <si>
    <t>85176299</t>
  </si>
  <si>
    <t>Thiết bị chia mạng TP-Link LS108G (Gigabit(1000Mbps)/ 8 Cổng/ Vỏ Thép), hàng mới 100%</t>
  </si>
  <si>
    <t>112600040297258</t>
  </si>
  <si>
    <t>84714190</t>
  </si>
  <si>
    <t>Máy tính để bàn PAWS ASUS Ultra 69 (Core Ultra 7 265K/Z890/32GB/RTX 5070), hàng mới 100%</t>
  </si>
  <si>
    <t>Cuộn cáp mạng Commscope/AMP CAT6 1427254 (305m/cuộn) đường kính lõi: 0.75mm,điện áp 220V,có đầu nối,bọc cách điện bằng nhựa,không dùng cho viễn thông, hàng mới 100%</t>
  </si>
  <si>
    <t>84716040</t>
  </si>
  <si>
    <t>Chuột có dây KENOO M326 màu đen, hàng mới 100%</t>
  </si>
  <si>
    <t>Chuột không dây Kenoo M100 - Màu đen, hàng mới 100%</t>
  </si>
  <si>
    <t>85235111</t>
  </si>
  <si>
    <t>Ổ SSD Kingmax PQ3480 512Gb (NVMe PCIe/ Gen3x4 M2.2280/ 2300MB/s/ 1700MB/s) không chứa dữ liệu bên trong, không chứa mật mã dân sự, hàng mới 100%</t>
  </si>
  <si>
    <t>F05_UHAN0014#&amp;Bản mạch in LUC-EZZ-490307-01 (MPN: EZZ-490307-01). Hàng mới 100%</t>
  </si>
  <si>
    <t>LUC-EZZ-490307-01</t>
  </si>
  <si>
    <t>170426SEBL26040037</t>
  </si>
  <si>
    <t>F05_UHAN0014#&amp;Bản mạch in LUC-EZZ-490306-00 (MPN: EZZ-490306-00). Hàng mới 100%</t>
  </si>
  <si>
    <t>LUC-EZZ-490306-00</t>
  </si>
  <si>
    <t>F05_UHAN0090#&amp;Nhãn bằng plastic HLOB-18-0689-00. Hàng mới 100%</t>
  </si>
  <si>
    <t>HLOB-18-0689-00</t>
  </si>
  <si>
    <t>870837351555</t>
  </si>
  <si>
    <t>517485633372</t>
  </si>
  <si>
    <t>870785221857</t>
  </si>
  <si>
    <t>F05_UHAN0028#&amp;Cuộn cảm LUC-E00-440048-00 (MPN: XGL6060-221MEC). Hàng mới 100%</t>
  </si>
  <si>
    <t>LUC-E00-440048-00</t>
  </si>
  <si>
    <t>484361663108</t>
  </si>
  <si>
    <t>F05_UHAN0028#&amp;Cuộn cảm LUC-E00-440003-01 (MPN: XAL4030-682MEC). Hàng mới 100%</t>
  </si>
  <si>
    <t>LUC-E00-440003-01</t>
  </si>
  <si>
    <t>F05_UHAN0016#&amp;Mạch điện tử tích hợp IC HLOB-09-0408-00. Hàng mới 100%</t>
  </si>
  <si>
    <t>HLOB-09-0408-00</t>
  </si>
  <si>
    <t>500292595390</t>
  </si>
  <si>
    <t>471797727229</t>
  </si>
  <si>
    <t>F05_UHAN0012#&amp;Tụ điện PUR-13-0138-00 (MPN: CL10A106KQ8NNNC). Hàng mới 100%</t>
  </si>
  <si>
    <t>PUR-13-0138-00</t>
  </si>
  <si>
    <t>F05_UHAN0012#&amp;Tụ điện LUC-E00-420002-09 (MPN: C0603C105K4RACAUTO). Hàng mới 100%</t>
  </si>
  <si>
    <t>LUC-E00-420002-09</t>
  </si>
  <si>
    <t>F05_UHAN0012#&amp;Tụ điện EF-45090995 (MPN: C0805C224K3RAC7800). Hàng mới 100%</t>
  </si>
  <si>
    <t>EF-45090995</t>
  </si>
  <si>
    <t>514097485242</t>
  </si>
  <si>
    <t>F05_UHAN0018#&amp;Điện trở 121-000388.X.X. Hàng mới 100%</t>
  </si>
  <si>
    <t>121-000388.X.X</t>
  </si>
  <si>
    <t>483570645341</t>
  </si>
  <si>
    <t>F05_UHAN0016#&amp;Mạch điện tử tích hợp IC EF-45225755. Hàng mới 100%</t>
  </si>
  <si>
    <t>EF-45225755</t>
  </si>
  <si>
    <t>F05_UHAN0016#&amp;Mạch điện tử tích hợp IC EF-45236260. Hàng mới 100%</t>
  </si>
  <si>
    <t>EF-45236260</t>
  </si>
  <si>
    <t>F05_UHAN0016#&amp;Mạch điện tử tích hợp IC EF-45179595. Hàng mới 100%</t>
  </si>
  <si>
    <t>EF-45179595</t>
  </si>
  <si>
    <t>F05_UHAN0012#&amp;Tụ điện EF-45071115. Hàng mới 100%</t>
  </si>
  <si>
    <t>EF-45071115</t>
  </si>
  <si>
    <t>F05_UHAN0018#&amp;Điện trở PUR-12-0518-00. Hàng mới 100%</t>
  </si>
  <si>
    <t>PUR-12-0518-00</t>
  </si>
  <si>
    <t>F05_UHAN0016#&amp;Mạch điện tử tích hợp IC PURC-03-0110-02. Hàng mới 100%</t>
  </si>
  <si>
    <t>F05_UHAN0012#&amp;Tụ điện PUR-13-0258-00. Hàng mới 100%</t>
  </si>
  <si>
    <t>PUR-13-0258-00</t>
  </si>
  <si>
    <t>F05_UHAN0016#&amp;Mạch điện tử tích hợp IC EF-45090224.X.X. Hàng mới 100%</t>
  </si>
  <si>
    <t>F05_UHAN0012#&amp;Tụ điện EF-45090995. Hàng mới 100%</t>
  </si>
  <si>
    <t>F05_UHAN0016#&amp;Mạch điện tử tích hợp IC EF-45193108. Hàng mới 100%</t>
  </si>
  <si>
    <t>EF-45193108</t>
  </si>
  <si>
    <t>F05_UHAN0012#&amp;Tụ điện EF-45055154.X.X. Hàng mới 100%</t>
  </si>
  <si>
    <t>EF-45055154.X.X</t>
  </si>
  <si>
    <t>F05_UHAN0016#&amp;Mạch điện tử tích hợp IC PUR-09-0491-00. Hàng mới 100%</t>
  </si>
  <si>
    <t>PUR-09-0491-00</t>
  </si>
  <si>
    <t>F05_UHAN0028#&amp;Cuộn cảm EF-45125060. Hàng mới 100%</t>
  </si>
  <si>
    <t>EF-45125060</t>
  </si>
  <si>
    <t>F05_UHAN0016#&amp;Mạch điện tử tích hợp IC 45134352. Hàng mới 100%</t>
  </si>
  <si>
    <t>F05_UHAN0018#&amp;Điện trở 121-000025.X.X. Hàng mới 100%</t>
  </si>
  <si>
    <t>121-000025.X.X</t>
  </si>
  <si>
    <t>F05_UHAN0018#&amp;Điện trở EF-45055016 (MPN: RC0402FR-07332RL). Hàng mới 100%</t>
  </si>
  <si>
    <t>EF-45055016</t>
  </si>
  <si>
    <t>870767118745</t>
  </si>
  <si>
    <t>F05_UHAN0018#&amp;Điện trở EF-45037085.X.X (MPN: RC0402FR-0751R1L). Hàng mới 100%</t>
  </si>
  <si>
    <t>EF-45037085.X.X</t>
  </si>
  <si>
    <t>F05_UHAN0018#&amp;Điện trở PUR-12-0432-00 (MPN: RT0402BRD0724K9L). Hàng mới 100%</t>
  </si>
  <si>
    <t>PUR-12-0432-00</t>
  </si>
  <si>
    <t>##1202697823727852##</t>
  </si>
  <si>
    <t>F05_UHAN0016#&amp;Mạch điện tử tích hợp IC LUC-E00-470432-00 (MPN: GD25F128FS2GR). Hàng mới 100%</t>
  </si>
  <si>
    <t>LUC-E00-470432-00</t>
  </si>
  <si>
    <t>PLISGFE00245</t>
  </si>
  <si>
    <t>F05_UHAN0018#&amp;Điện trở LUC-EZZ-400192-00 (MPN: ERJ-8BSFR15V). Hàng mới 100%</t>
  </si>
  <si>
    <t>LUC-EZZ-400192-00</t>
  </si>
  <si>
    <t>F05_UHAN0028#&amp;Cuộn cảm PUR-14-0107-00 (MPN: AMPLA7050S-R47MT). Hàng mới 100%</t>
  </si>
  <si>
    <t>PUR-14-0107-00</t>
  </si>
  <si>
    <t>F05_UHAN0028#&amp;Cuộn cảm PUR-14-0102-00 (MPN: ASPI-0630LR-R68M-T15). Hàng mới 100%</t>
  </si>
  <si>
    <t>PUR-14-0102-00</t>
  </si>
  <si>
    <t>F05_UHAN0012#&amp;Tụ điện LUC-E00-420135-00 (MPN: 12105C106K4Z2A). Hàng mới 100%</t>
  </si>
  <si>
    <t>LUC-E00-420135-00</t>
  </si>
  <si>
    <t>F05_UHAN0032#&amp;Điện trở nhiệt EF-45042451 (MPN: BLM21PG331SN1D). Hàng mới 100%</t>
  </si>
  <si>
    <t>EF-45042451</t>
  </si>
  <si>
    <t>F05_UHAN0013#&amp;Phần tử dao động (thạch anh) EF-45130563 (MPN: ABM8-24.000MHZ-B2-T). Hàng mới 100%</t>
  </si>
  <si>
    <t>EF-45130563</t>
  </si>
  <si>
    <t>F05_UHAN0028#&amp;Cuộn cảm PUR-14-0095-00 (MPN: ASPIAIG-F7030-4R7M-T). Hàng mới 100%</t>
  </si>
  <si>
    <t>PUR-14-0095-00</t>
  </si>
  <si>
    <t>F05_UHAN0025#&amp;Đi ốt LUC-E00-460018-00 (MPN: SZESD7241N2T5G). Hàng mới 100%</t>
  </si>
  <si>
    <t>LUC-E00-460018-00</t>
  </si>
  <si>
    <t>F05_UHAN0018#&amp;Điện trở LUC-E00-400067-399 (MPN: ERJ-2RKF2402X). Hàng mới 100%</t>
  </si>
  <si>
    <t>LUC-E00-400067-399</t>
  </si>
  <si>
    <t>F05_UHAN0028#&amp;Cuộn cảm HLOB-14-0102-00 (MPN: ASPI-0630LR-R68M-T15). Hàng mới 100%</t>
  </si>
  <si>
    <t>HLOB-14-0102-00</t>
  </si>
  <si>
    <t>F05_UHAN0018#&amp;Điện trở LUC-E00-400049-00 (MPN: PMR10EZPFV2L00). Hàng mới 100%</t>
  </si>
  <si>
    <t>LUC-E00-400049-00</t>
  </si>
  <si>
    <t>F05_UHAN0018#&amp;Điện trở LUC-E00-400035-06 (MPN: AC2512JK-7W100RL). Hàng mới 100%</t>
  </si>
  <si>
    <t>LUC-E00-400035-06</t>
  </si>
  <si>
    <t>F05_UHAN0016#&amp;Mạch điện tử tích hợp IC EF-45044050.X.X (MPN: 74LVC1G14GV,125). Hàng mới 100%</t>
  </si>
  <si>
    <t>EF-45044050.X.X</t>
  </si>
  <si>
    <t>F05_UHAN0018#&amp;Điện trở PURET-12-0084-00 (MPN: RC0402FR-071RL). Hàng mới 100%</t>
  </si>
  <si>
    <t>PURET-12-0084-00</t>
  </si>
  <si>
    <t>F05_UHAN0018#&amp;Điện trở LUC-EZZ-400239-00 (MPN: ERA-3AEB8250V). Hàng mới 100%</t>
  </si>
  <si>
    <t>LUC-EZZ-400239-00</t>
  </si>
  <si>
    <t>F05_UHAN0018#&amp;Điện trở LUC-EZZ-400578-00 (MPN: ERA-3AEB3240V). Hàng mới 100%</t>
  </si>
  <si>
    <t>LUC-EZZ-400578-00</t>
  </si>
  <si>
    <t>F05_UHAN0018#&amp;Điện trở LUC-E00-400028-06 (MPN: ERA-2AEB2741X). Hàng mới 100%</t>
  </si>
  <si>
    <t>LUC-E00-400028-06</t>
  </si>
  <si>
    <t>F05_UHAN0017#&amp;Đi-ốt phát quang EF-45051532.X.X (MPN: SML-D12U1WT86). Hàng mới 100%</t>
  </si>
  <si>
    <t>EF-45051532.X.X</t>
  </si>
  <si>
    <t>F05_UHAN0015#&amp;Cầu chì nhiệt LUC-P11-K41D00-01 (MPN: 0895060.U). Hàng mới 100%</t>
  </si>
  <si>
    <t>LUC-P11-K41D00-01</t>
  </si>
  <si>
    <t>F05_UHAN0018#&amp;Điện trở LUC-E00-400059-054 (MPN: ERJ-U02F10R0X). Hàng mới 100%</t>
  </si>
  <si>
    <t>LUC-E00-400059-054</t>
  </si>
  <si>
    <t>F05_UHAN0018#&amp;Điện trở LUC-E00-400067-162 (MPN: ERJ-2RKF6491X). Hàng mới 100%</t>
  </si>
  <si>
    <t>LUC-E00-400067-162</t>
  </si>
  <si>
    <t>870806551058</t>
  </si>
  <si>
    <t>F05_UHAN0019#&amp;Bóng bán dẫn LUC-E00-510030-00 (MPN: FMMT718QTA). Hàng mới 100%</t>
  </si>
  <si>
    <t>LUC-E00-510030-00</t>
  </si>
  <si>
    <t>9942471873</t>
  </si>
  <si>
    <t>F05_UHAN0012#&amp;Tụ điện LUC-EZZ-420345-00 (MPN: CGA8P3X7R1H685K250KB). Hàng mới 100%</t>
  </si>
  <si>
    <t>LUC-EZZ-420345-00</t>
  </si>
  <si>
    <t>F05_UHAN0025#&amp;Đi ốt LUC-EZZ-450113-00 (MPN: NRVTS2H60ESFT1G). Hàng mới 100%</t>
  </si>
  <si>
    <t>LUC-EZZ-450113-00</t>
  </si>
  <si>
    <t>F05_UHAN0016#&amp;Mạch điện tử tích hợp IC LUC-E00-470062-00 (MPN: BTS700121ESPXUMA2). Hàng mới 100%</t>
  </si>
  <si>
    <t>LUC-E00-470062-00</t>
  </si>
  <si>
    <t>F05_UHAN0025#&amp;Đi ốt LUC-EZZ-450108-00 (MPN: BZT585B5V1TQ-7). Hàng mới 100%</t>
  </si>
  <si>
    <t>LUC-EZZ-450108-00</t>
  </si>
  <si>
    <t>F05_UHAN0016#&amp;Mạch điện tử tích hợp IC LUC-E00-470060-00 (MPN: BTS70202EPAXUMA1). Hàng mới 100%</t>
  </si>
  <si>
    <t>LUC-E00-470060-00</t>
  </si>
  <si>
    <t>F05_UHAN0019#&amp;Bóng bán dẫn LUC-EZZ-510638-00 (MPN: IPD90P03P4L04ATMA2). Hàng mới 100%</t>
  </si>
  <si>
    <t>LUC-EZZ-510638-00</t>
  </si>
  <si>
    <t>F05_UHAN0025#&amp;Đi ốt LUC-E00-450036-00 (MPN: ZHCS400QTA). Hàng mới 100%</t>
  </si>
  <si>
    <t>LUC-E00-450036-00</t>
  </si>
  <si>
    <t>F05_UHAN0016#&amp;Mạch điện tử tích hợp IC LUC-E00-470330-00 (MPN: BTS70401EPAXUMA1). Hàng mới 100%</t>
  </si>
  <si>
    <t>LUC-E00-470330-00</t>
  </si>
  <si>
    <t>F05_UHAN0016#&amp;Mạch điện tử tích hợp IC LUC-E00-470096-00 (MPN: 88Q2221MB0-NYA2A0G1). Hàng mới 100%</t>
  </si>
  <si>
    <t>LUC-E00-470096-00</t>
  </si>
  <si>
    <t>F05_UHAN0019#&amp;Bóng bán dẫn LUC-E00-510037-00 (MPN: IPZ40N04S53R1ATMA1). Hàng mới 100%</t>
  </si>
  <si>
    <t>LUC-E00-510037-00</t>
  </si>
  <si>
    <t>F05_UHAN0016#&amp;Mạch điện tử tích hợp IC LUC-E00-470061-00 (MPN: BTS700151ESPXUMA2). Hàng mới 100%</t>
  </si>
  <si>
    <t>LUC-E00-470061-00</t>
  </si>
  <si>
    <t>F05_UHAN0017#&amp;Đi-ốt phát quang LUC-EZZ-451368-00 (MPN: ZHCS400QTA). Hàng mới 100%</t>
  </si>
  <si>
    <t>LUC-EZZ-451368-00</t>
  </si>
  <si>
    <t>F05_UHAN0016#&amp;Mạch điện tử tích hợp IC PUR-09-0422-00. Hàng mới 100%</t>
  </si>
  <si>
    <t>PUR-09-0422-00</t>
  </si>
  <si>
    <t>380575796470</t>
  </si>
  <si>
    <t>84717020</t>
  </si>
  <si>
    <t>Ổ cứng SSD UBPMS11123TE1Q1-TD11-UGN, không có chức năng mật mã dân sự, hàng mới 100%</t>
  </si>
  <si>
    <t>483570645396</t>
  </si>
  <si>
    <t>#&amp;NKTC#&amp;30845924505</t>
  </si>
  <si>
    <t>INV: INV-260422 (22/04/2026); Hàng phục vụ hoạt động công ty.</t>
  </si>
  <si>
    <t>84224000</t>
  </si>
  <si>
    <t>Máy đóng gói hút chân không tự động (dùng nhiệt, đặt cố định), Model: WS600/N, hãng SX : Yuzhong, điện áp: 220v/50Hz, công suất: 1.1 kw, hàng mới 100%</t>
  </si>
  <si>
    <t>112600040482736</t>
  </si>
  <si>
    <t>Cuộn giấy lau khuôn in, kích thước: 375mm*360mm*10m, hàng mới 100%</t>
  </si>
  <si>
    <t>40103900</t>
  </si>
  <si>
    <t>Dây đai L663xW3xT1.3mm, chất liệu sợi tổng hợp chịu nhiệt kết hợp cao su đàn hồi, hàng mới 100%</t>
  </si>
  <si>
    <t>870727546157</t>
  </si>
  <si>
    <t>F05_UHAN0016#&amp;Mạch điện tử tích hợp IC 126-002211 (MPN: SY8388ARHC). Hàng mới 100%</t>
  </si>
  <si>
    <t>126-002211</t>
  </si>
  <si>
    <t>F05_UHAN0016#&amp;Mạch điện tử tích hợp IC 169-001032 (MPN: SY6811PDC). Hàng mới 100%</t>
  </si>
  <si>
    <t>169-001032</t>
  </si>
  <si>
    <t>F05_UHAN0016#&amp;Mạch điện tử tích hợp IC 169-001033 (MPN: SY72025RGQ). Hàng mới 100%</t>
  </si>
  <si>
    <t>169-001033</t>
  </si>
  <si>
    <t>F05_UHAN0018#&amp;Điện trở PURET-12-0088-00 (MPN: WR04X10R0FTL). Hàng mới 100%</t>
  </si>
  <si>
    <t>PURET-12-0088-00</t>
  </si>
  <si>
    <t>F05_UHAN0012#&amp;Tụ điện EF-45043819.X.X (MPN: 0402B104K160CT). Hàng mới 100%</t>
  </si>
  <si>
    <t>EF-45043819.X.X</t>
  </si>
  <si>
    <t>F05_UHAN0018#&amp;Điện trở PUR-12-0284-00 (MPN: WR04X3000FTL). Hàng mới 100%</t>
  </si>
  <si>
    <t>PUR-12-0284-00</t>
  </si>
  <si>
    <t>F05_UHAN0012#&amp;Tụ điện EF-45044048.X.X (MPN: 0402B103K250CT). Hàng mới 100%</t>
  </si>
  <si>
    <t>EF-45044048.X.X</t>
  </si>
  <si>
    <t>F05_UHAN0012#&amp;Tụ điện EF-45047403.X.X (MPN: 0402B102K500CT). Hàng mới 100%</t>
  </si>
  <si>
    <t>EF-45047403.X.X</t>
  </si>
  <si>
    <t>F05_UHAN0018#&amp;Điện trở EF-45037930.X.X (MPN: RC0402FR-071KL). Hàng mới 100%</t>
  </si>
  <si>
    <t>EF-45037930.X.X</t>
  </si>
  <si>
    <t>F05_UHAN0018#&amp;Điện trở PURET-12-0017-00 (MPN: RC0402FR-071KL). Hàng mới 100%</t>
  </si>
  <si>
    <t>PURET-12-0017-00</t>
  </si>
  <si>
    <t>F05_UHAN0018#&amp;Điện trở PUR-12-0430-00 (MPN: SR0805FR-4715RL). Hàng mới 100%</t>
  </si>
  <si>
    <t>PUR-12-0430-00</t>
  </si>
  <si>
    <t>F05_UHAN0012#&amp;Tụ điện PUR-13-0156-00. Hàng mới 100%</t>
  </si>
  <si>
    <t>PUR-13-0156-00</t>
  </si>
  <si>
    <t>522904202500</t>
  </si>
  <si>
    <t>F05_UHAN0016#&amp;Mạch điện tử tích hợp IC PUR-09-0434-00. Hàng mới 100%</t>
  </si>
  <si>
    <t>PUR-09-0434-00</t>
  </si>
  <si>
    <t>380623554853</t>
  </si>
  <si>
    <t>F05_UHAN0016#&amp;Mạch điện tử tích hợp IC LUC-E00-470079-00. Hàng mới 100%</t>
  </si>
  <si>
    <t>LUC-E00-470079-00</t>
  </si>
  <si>
    <t>380616663150</t>
  </si>
  <si>
    <t>F05_UHAN0014#&amp;Bản mạch in AIC-BPM-UPG0002-C01 (MPN: BPM-UPG0002-C01). Hàng mới 100%</t>
  </si>
  <si>
    <t>AIC-BPM-UPG0002-C01</t>
  </si>
  <si>
    <t>9187825570</t>
  </si>
  <si>
    <t>F05_UHAN0046#&amp;Vỏ bằng thép của bộ lưu trữ dữ liệu PUR-31-0066-02 (MPN: 31-0066-02), dài 206mm x rộng 82.9mm. Hàng mới 100%</t>
  </si>
  <si>
    <t>PUR-31-0066-02</t>
  </si>
  <si>
    <t>200426PSHPH2640077</t>
  </si>
  <si>
    <t>F05_UHAN0077#&amp;Nắp nhựa của vỏ bộ lưu trữ dữ liệu PUR-17-0283-02 (MPN: 17-0283-02), kích thước 155x12.74x11.55mm. Hàng mới 100%</t>
  </si>
  <si>
    <t>SHIPPER: JABIL CIRCUIT DE MEXICO S DE R. AGREEMENT: END26040152695S(20/04/2026)</t>
  </si>
  <si>
    <t>F05_PUR0220#&amp;Bộ lưu trữ dữ liệu HLOB-80-3282-00 (CPN: HLOB-83-0638-01), không có chức năng mật mã dân sự, tạm nhập sửa chữa theo mục 21 của TKX 308372272300/E42 (30/03/2026). Hàng mới 100%</t>
  </si>
  <si>
    <t>870856704340</t>
  </si>
  <si>
    <t>1174075674</t>
  </si>
  <si>
    <t>F05_UHAN0019#&amp;Bóng bán dẫn LUC-E00-510045-00 (MPN: IAUC120N04S6L005ATMA1). Hàng mới 100%</t>
  </si>
  <si>
    <t>LUC-E00-510045-00</t>
  </si>
  <si>
    <t>2</t>
  </si>
  <si>
    <t>FCA</t>
  </si>
  <si>
    <t>F05_UHAN0022#&amp;Đầu nối bản mạch LUC-E00-690033-03 (MPN: P21-K74800-02). Hàng mới 100%</t>
  </si>
  <si>
    <t>LUC-E00-690033-03</t>
  </si>
  <si>
    <t>190426SHHPH26007533</t>
  </si>
  <si>
    <t>F05_UHAN0022#&amp;Đầu nối bản mạch LUC-E00-690033-02 (MPN: P21-K74700-02). Hàng mới 100%</t>
  </si>
  <si>
    <t>LUC-E00-690033-02</t>
  </si>
  <si>
    <t>F05_UHAN0022#&amp;Đầu nối bản mạch LUC-E00-690033-01 (MPN: P21-K748NS-01). Hàng mới 100%</t>
  </si>
  <si>
    <t>LUC-E00-690033-01</t>
  </si>
  <si>
    <t>F05_UHAN0022#&amp;Đầu nối bản mạch LUC-E00-690033-00 (MPN: P21-K747NS-01). Hàng mới 100%</t>
  </si>
  <si>
    <t>LUC-E00-690033-00</t>
  </si>
  <si>
    <t>F05_UHAN0022#&amp;Đầu nối bản mạch LUC-E00-690106-01 (MPN: P21-K74600-00). Hàng mới 100%</t>
  </si>
  <si>
    <t>LUC-E00-690106-01</t>
  </si>
  <si>
    <t>#&amp;NKTC#&amp;30846229230</t>
  </si>
  <si>
    <t>F05_UHAN0024#&amp;Khay nhựa 161-001521, kích thước 557*287*28mm. Hàng mới 100%</t>
  </si>
  <si>
    <t>161-001521</t>
  </si>
  <si>
    <t>112600040538634</t>
  </si>
  <si>
    <t>F05_UHAN0024#&amp;Khay nhựa 161-001520, kích thước 557*287*28mm. Hàng mới 100%</t>
  </si>
  <si>
    <t>161-001520</t>
  </si>
  <si>
    <t>#&amp;NKTC#&amp;30846524582</t>
  </si>
  <si>
    <t>F05_UHAN0027#&amp;Tấm tản nhiệt PUR-16-0085-01, kích thước: 58.80*44.98*6.1 mm, Hàng mới 100%</t>
  </si>
  <si>
    <t>PUR-16-0085-01</t>
  </si>
  <si>
    <t>112600040604510</t>
  </si>
  <si>
    <t>F05_UHAN0018#&amp;Điện trở LUC-E00-400050-01 (MPN: ERJ8BWFR020V). Hàng mới 100%</t>
  </si>
  <si>
    <t>LUC-E00-400050-01</t>
  </si>
  <si>
    <t>515199057405</t>
  </si>
  <si>
    <t>F05_UHAN0012#&amp;Tụ điện LUC-E00-420074-00 (MPN: CL32B226KOJVPJE). Hàng mới 100%</t>
  </si>
  <si>
    <t>LUC-E00-420074-00</t>
  </si>
  <si>
    <t>F05_UHAN0012#&amp;Tụ điện LUC-EZZ-420120-00 (MPN: GCM21BR72A104KA37L). Hàng mới 100%</t>
  </si>
  <si>
    <t>LUC-EZZ-420120-00</t>
  </si>
  <si>
    <t>F05_UHAN0018#&amp;Điện trở LUC-E00-400074-00 (MPN: CSS2H-2512R-L500FE). Hàng mới 100%</t>
  </si>
  <si>
    <t>LUC-E00-400074-00</t>
  </si>
  <si>
    <t>F05_UHAN0012#&amp;Tụ điện LUC-EZZ-420511-00 (MPN: GCM1555C1H470FA16D). Hàng mới 100%</t>
  </si>
  <si>
    <t>LUC-EZZ-420511-00</t>
  </si>
  <si>
    <t>F05_UHAN0019#&amp;Bóng bán dẫn LUC-E00-510018-00 (MPN: RUC002N05HZGT116). Hàng mới 100%</t>
  </si>
  <si>
    <t>LUC-E00-510018-00</t>
  </si>
  <si>
    <t>F05_UHAN0019#&amp;Bóng bán dẫn LUC-EZZ-510052-00 (MPN: RUC002N05HZGT116). Hàng mới 100%</t>
  </si>
  <si>
    <t>LUC-EZZ-510052-00</t>
  </si>
  <si>
    <t>#&amp;NKTC#&amp;30846116876</t>
  </si>
  <si>
    <t>INV: 00000013 (22/04/2026); hàng mới 100%; Hàng phục vụ hoạt động công ty.</t>
  </si>
  <si>
    <t>Mũi cắt bản mạch 1.0mm (bằng cacbua vonfram). Hàng mới 100%</t>
  </si>
  <si>
    <t>112600040666450</t>
  </si>
  <si>
    <t>Mũi cắt bản mạch 1.6mm (bằng cacbua vonfram) . Hàng mới 100%</t>
  </si>
  <si>
    <t>870887371070</t>
  </si>
  <si>
    <t>F05_UHAN0014#&amp;Bản mạch in PUR-11-0106-05 (MPN: 11-0106-05). Hàng mới 100%</t>
  </si>
  <si>
    <t>870934353194</t>
  </si>
  <si>
    <t>F05_UHAN0016#&amp;Mạch điện tử tích hợp IC PUR-09-0424-00 (MPN: TPS3840DL29DBVR). Hàng mới 100%</t>
  </si>
  <si>
    <t>PUR-09-0424-00</t>
  </si>
  <si>
    <t>380673836239</t>
  </si>
  <si>
    <t>F05_UHAN0016#&amp;Mạch điện tử tích hợp IC LUC-E00-470383-00. Hàng mới 100%</t>
  </si>
  <si>
    <t>LUC-E00-470383-00</t>
  </si>
  <si>
    <t>870939080592</t>
  </si>
  <si>
    <t>F05_UHAN0016#&amp;Mạch điện tử tích hợp IC HLOB-09-0502-00. Hàng mới 100%</t>
  </si>
  <si>
    <t>HLOB-09-0502-00</t>
  </si>
  <si>
    <t>518027570506</t>
  </si>
  <si>
    <t>F05_UHAN0025#&amp;Đi ốt LUC-E00-450084-00. Hàng mới 100%</t>
  </si>
  <si>
    <t>LUC-E00-450084-00</t>
  </si>
  <si>
    <t>513933432706</t>
  </si>
  <si>
    <t>870890842100</t>
  </si>
  <si>
    <t>F05_UHAN0022#&amp;Đầu nối bản mạch LUC-E00-690201-00 (MPN: USBCBRZ0101SR). Hàng mới 100%</t>
  </si>
  <si>
    <t>LUC-E00-690201-00</t>
  </si>
  <si>
    <t>F05_UHAN0027#&amp;Tấm tản nhiệt EF-45116564.X.X. Hàng mới 100%</t>
  </si>
  <si>
    <t>494686578762</t>
  </si>
  <si>
    <t>F05_UHAN0016#&amp;Mạch điện tử tích hợp IC PUR-03-0091-02 (MPN: MT29F16T08GWLDHD8-T:D). Hàng mới 100%</t>
  </si>
  <si>
    <t>PUR-03-0091-02</t>
  </si>
  <si>
    <t>522040164955</t>
  </si>
  <si>
    <t>#&amp;NKTC#&amp;30847315921</t>
  </si>
  <si>
    <t>F05_UHAN0090#&amp;Nhãn bằng plastic PUR-33-0025-00 (66*13)mm. Hàng mới 100%</t>
  </si>
  <si>
    <t>PUR-33-0025-00</t>
  </si>
  <si>
    <t>112600040678643</t>
  </si>
  <si>
    <t>F05_UHAN0020#&amp;Nhãn chưa in LUC-186-001796 (101.6*50.8)mm. Hàng mới 100%</t>
  </si>
  <si>
    <t>LUC-186-001796</t>
  </si>
  <si>
    <t>F05_UHAN0020#&amp;Nhãn chưa in LUC-186-001786 (152.4*101.6)mm. Hàng mới 100%</t>
  </si>
  <si>
    <t>LUC-186-001786</t>
  </si>
  <si>
    <t>F05_UHAN0090#&amp;Nhãn bằng plastic LUC-LABEL-60X40-N (60*40)mm. Hàng mới 100%</t>
  </si>
  <si>
    <t>LUC-LABEL-60X40-N</t>
  </si>
  <si>
    <t>F05_UHAN0090#&amp;Nhãn bằng plastic LUC-LABEL-13x13 (13*13)mm. Hàng mới 100%</t>
  </si>
  <si>
    <t>LUC-LABEL-13X13</t>
  </si>
  <si>
    <t>F05_UHAN0090#&amp;Nhãn bằng plastic LUC-LABEL-50X25 (50*25)mm. Hàng mới 100%</t>
  </si>
  <si>
    <t>LUC-LABEL-50X25</t>
  </si>
  <si>
    <t>F05_UHAN0020#&amp;Nhãn chưa in 186-000732 (152.4*101.6)mm. Hàng mới 100%</t>
  </si>
  <si>
    <t>186-000732</t>
  </si>
  <si>
    <t>F05_UHAN0090#&amp;Nhãn bằng plastic PUR-33-0018-00 (25.4*6.35)mm. Hàng mới 100%</t>
  </si>
  <si>
    <t>PUR-33-0018-00</t>
  </si>
  <si>
    <t>F05_UHAN0020-1#&amp;Nhãn đã in PURET-18-0079-00 (50.8*50.8)mm. Hàng mới 100%</t>
  </si>
  <si>
    <t>PURET-18-0079-00</t>
  </si>
  <si>
    <t>F05_UHAN0020#&amp;Nhãn chưa in PUR-33-0004-00 (152*101.6)mm. Hàng mới 100%</t>
  </si>
  <si>
    <t>PUR-33-0004-00</t>
  </si>
  <si>
    <t>F05_UHAN0020#&amp;Nhãn chưa in PUR-33-0012-00 (101.6*50.8)mm. Hàng mới 100%</t>
  </si>
  <si>
    <t>PUR-33-0012-00</t>
  </si>
  <si>
    <t>F05_UHAN0024#&amp;Khay nhựa 161-000022.X.X (TOP&amp;BOT). Hàng mới 100%</t>
  </si>
  <si>
    <t>161-000022.X.X</t>
  </si>
  <si>
    <t>##1202613122477394##</t>
  </si>
  <si>
    <t>CIP</t>
  </si>
  <si>
    <t>F05_UHAN0016#&amp;Mạch điện tử tích hợp IC PUR-03-0092-03 (MPN: TH58LKBDF25BA8X). Hàng mới 100%</t>
  </si>
  <si>
    <t>PUR-03-0092-03</t>
  </si>
  <si>
    <t>8XN5055</t>
  </si>
  <si>
    <t>8XN5064</t>
  </si>
  <si>
    <t>8XN5060</t>
  </si>
  <si>
    <t>8XN5059</t>
  </si>
  <si>
    <t>8XN5058</t>
  </si>
  <si>
    <t>8XN5057</t>
  </si>
  <si>
    <t>8XN5056</t>
  </si>
  <si>
    <t>8XN5063</t>
  </si>
  <si>
    <t>8XN5065</t>
  </si>
  <si>
    <t>8XN5054</t>
  </si>
  <si>
    <t>8XN5053</t>
  </si>
  <si>
    <t>8XN5052</t>
  </si>
  <si>
    <t>8XN5051</t>
  </si>
  <si>
    <t>8XN5050</t>
  </si>
  <si>
    <t>8XN5049</t>
  </si>
  <si>
    <t>8XN5048</t>
  </si>
  <si>
    <t>8XN5047</t>
  </si>
  <si>
    <t>8XN5046</t>
  </si>
  <si>
    <t>8XN5045</t>
  </si>
  <si>
    <t>8XN5044</t>
  </si>
  <si>
    <t>8XN5061</t>
  </si>
  <si>
    <t>8XN5062</t>
  </si>
  <si>
    <t>F05_UHAN0016#&amp;Mạch điện tử tích hợp IC PUR-03-0099-03 (MPN: TH58LKT3Y48BA8S). Hàng mới 100%</t>
  </si>
  <si>
    <t>PUR-03-0099-03</t>
  </si>
  <si>
    <t>8XN5082</t>
  </si>
  <si>
    <t>8XN5083</t>
  </si>
  <si>
    <t>8XN5084</t>
  </si>
  <si>
    <t>8XN5111</t>
  </si>
  <si>
    <t>8XN5110</t>
  </si>
  <si>
    <t>8XN5109</t>
  </si>
  <si>
    <t>8XN5085</t>
  </si>
  <si>
    <t>8XN5108</t>
  </si>
  <si>
    <t>8XN5086</t>
  </si>
  <si>
    <t>8XN5107</t>
  </si>
  <si>
    <t>8XN5087</t>
  </si>
  <si>
    <t>8XN5106</t>
  </si>
  <si>
    <t>8XN5105</t>
  </si>
  <si>
    <t>8XN5088</t>
  </si>
  <si>
    <t>8XN5104</t>
  </si>
  <si>
    <t>8XN5099</t>
  </si>
  <si>
    <t>8XN5098</t>
  </si>
  <si>
    <t>8XN5097</t>
  </si>
  <si>
    <t>8XN5096</t>
  </si>
  <si>
    <t>8XN5095</t>
  </si>
  <si>
    <t>8XN5094</t>
  </si>
  <si>
    <t>8XN5089</t>
  </si>
  <si>
    <t>8XN5103</t>
  </si>
  <si>
    <t>8XN5090</t>
  </si>
  <si>
    <t>8XN5102</t>
  </si>
  <si>
    <t>8XN5091</t>
  </si>
  <si>
    <t>8XN5101</t>
  </si>
  <si>
    <t>8XN5092</t>
  </si>
  <si>
    <t>8XN5100</t>
  </si>
  <si>
    <t>8XN5093</t>
  </si>
  <si>
    <t>F05_UHAN0018#&amp;Điện trở LUC-E00-400034-118 (MPN: ERJ-PA2F1801X). Hàng mới 100%</t>
  </si>
  <si>
    <t>5451856185</t>
  </si>
  <si>
    <t>F05_UHAN0012#&amp;Tụ điện LUC-E00-420034-01 (MPN: C0402C100K5GACTU). Hàng mới 100%</t>
  </si>
  <si>
    <t>LUC-E00-420034-01</t>
  </si>
  <si>
    <t>F05_UHAN0018#&amp;Điện trở LUC-EZZ-400211-00 (MPN: ERA-2AED681X). Hàng mới 100%</t>
  </si>
  <si>
    <t>LUC-EZZ-400211-00</t>
  </si>
  <si>
    <t>F05_UHAN0018#&amp;Điện trở LUC-E00-400018-000 (MPN: CRE2512-FZ-R001E-2). Hàng mới 100%</t>
  </si>
  <si>
    <t>LUC-E00-400018-000</t>
  </si>
  <si>
    <t>F05_UHAN0028#&amp;Cuộn cảm EF-45130942 (MPN: SRR4028-2R2Y). Hàng mới 100%</t>
  </si>
  <si>
    <t>EF-45130942</t>
  </si>
  <si>
    <t>F05_UHAN0012#&amp;Tụ điện LUC-EZZ-421047-00 (MPN: GRT32EC81A476KE13L). Hàng mới 100%</t>
  </si>
  <si>
    <t>LUC-EZZ-421047-00</t>
  </si>
  <si>
    <t>7303228365</t>
  </si>
  <si>
    <t>F05_UHAN0025#&amp;Đi ốt LUC-E00-450060-00 (MPN: MMSD4148T1G). Hàng mới 100%</t>
  </si>
  <si>
    <t>LUC-E00-450060-00</t>
  </si>
  <si>
    <t>F05_UHAN0019#&amp;Bóng bán dẫn LUC-E00-510021-00 (MPN: 2N7002BK,215). Hàng mới 100%</t>
  </si>
  <si>
    <t>LUC-E00-510021-00</t>
  </si>
  <si>
    <t>F05_UHAN0016#&amp;Mạch điện tử tích hợp IC LUC-E00-470131-00 (MPN: CYPD7299-68LDXS). Hàng mới 100%</t>
  </si>
  <si>
    <t>LUC-E00-470131-00</t>
  </si>
  <si>
    <t>F05_UHAN0028#&amp;Cuộn cảm LUC-E00-440097-00 (MPN: ACM2012H-900-2P-T03). Hàng mới 100%</t>
  </si>
  <si>
    <t>LUC-E00-440097-00</t>
  </si>
  <si>
    <t>F05_UHAN0025#&amp;Đi ốt LUC-E00-450030-00 (MPN: PMEG045V050EPDZ). Hàng mới 100%</t>
  </si>
  <si>
    <t>LUC-E00-450030-00</t>
  </si>
  <si>
    <t>F05_UHAN0012#&amp;Tụ điện LUC-E00-420027-05 (MPN: CGA5L3X7R1H475M160AE). Hàng mới 100%</t>
  </si>
  <si>
    <t>LUC-E00-420027-05</t>
  </si>
  <si>
    <t>F05_UHAN0012#&amp;Tụ điện LUC-E00-420037-10 (MPN: CGA2B2C0G1H120J050BA). Hàng mới 100%</t>
  </si>
  <si>
    <t>LUC-E00-420037-10</t>
  </si>
  <si>
    <t>F05_UHAN0016#&amp;Mạch điện tử tích hợp IC LUC-E00-470089-00 (MPN: TC234LP32F200NACKXUMA1). Hàng mới 100%</t>
  </si>
  <si>
    <t>LUC-E00-470089-00</t>
  </si>
  <si>
    <t>F05_UHAN0028#&amp;Cuộn cảm LUC-EZZ-440042-00 (MPN: ACT1210L-201-2P-TL00). Hàng mới 100%</t>
  </si>
  <si>
    <t>LUC-EZZ-440042-00</t>
  </si>
  <si>
    <t>F05_UHAN0016#&amp;Mạch điện tử tích hợp IC LUC-E00-470123-00 (MPN: MPF7100BMBA0ES). Hàng mới 100%</t>
  </si>
  <si>
    <t>LUC-E00-470123-00</t>
  </si>
  <si>
    <t>F05_UHAN0012#&amp;Tụ điện LUC-E00-420116-01 (MPN: CGA6P3X7R1E226M250AB). Hàng mới 100%</t>
  </si>
  <si>
    <t>LUC-E00-420116-01</t>
  </si>
  <si>
    <t>F05_UHAN0019#&amp;Bóng bán dẫn LUC-EZZ-510640-00 (MPN: 2N7002BK,215). Hàng mới 100%</t>
  </si>
  <si>
    <t>LUC-EZZ-510640-00</t>
  </si>
  <si>
    <t>F05_UHAN0018#&amp;Điện trở LUC-E00-400046-00 (MPN: RMCF1210FT1K24). Hàng mới 100%</t>
  </si>
  <si>
    <t>LUC-E00-400046-00</t>
  </si>
  <si>
    <t>F05_UHAN0016#&amp;Mạch điện tử tích hợp IC LUC-E00-470301-00 (MPN: BTN70301EPAXUMA1). Hàng mới 100%</t>
  </si>
  <si>
    <t>LUC-E00-470301-00</t>
  </si>
  <si>
    <t>F05_UHAN0025#&amp;Đi ốt LUC-E00-450041-00 (MPN: NRVTS2H60ESFT1G). Hàng mới 100%</t>
  </si>
  <si>
    <t>LUC-E00-450041-00</t>
  </si>
  <si>
    <t>F05_UHAN0025#&amp;Đi ốt LUC-EZZ-450112-00 (MPN: PMEG10010ELR-QX). Hàng mới 100%</t>
  </si>
  <si>
    <t>F05_UHAN0025#&amp;Đi ốt LUC-E00-460023-00 (MPN: SMBJ16CAQ-13-F). Hàng mới 100%</t>
  </si>
  <si>
    <t>LUC-E00-460023-00</t>
  </si>
  <si>
    <t>F05_UHAN0012#&amp;Tụ điện LUC-E00-420058-00 (MPN: GMK107B7474KAHT). Hàng mới 100%</t>
  </si>
  <si>
    <t>LUC-E00-420058-00</t>
  </si>
  <si>
    <t>F05_UHAN0012#&amp;Tụ điện LUC-E00-420020-03 (MPN: CGA3E3X7R1H224K080AE). Hàng mới 100%</t>
  </si>
  <si>
    <t>LUC-E00-420020-03</t>
  </si>
  <si>
    <t>F05_UHAN0022#&amp;Đầu nối bản mạch EF-45110875.X.X (MPN: TSM-105-01-F-DV-010-P-TR). Hàng mới 100%</t>
  </si>
  <si>
    <t>EF-45110875.X.X</t>
  </si>
  <si>
    <t>F05_UHAN0012#&amp;Tụ điện LUC-E00-420241-00 (MPN: CL21C470JC61PNC). Hàng mới 100%</t>
  </si>
  <si>
    <t>LUC-E00-420241-00</t>
  </si>
  <si>
    <t>F05_UHAN0012#&amp;Tụ điện LUC-EZZ-420046-00 (MPN: CGA2B3X7R1H333K050BB). Hàng mới 100%</t>
  </si>
  <si>
    <t>LUC-EZZ-420046-00</t>
  </si>
  <si>
    <t>F05_UHAN0012#&amp;Tụ điện LUC-E00-420173-00 (MPN: C1206C104K5RACAUTO). Hàng mới 100%</t>
  </si>
  <si>
    <t>LUC-E00-420173-00</t>
  </si>
  <si>
    <t>F05_UHAN0019#&amp;Bóng bán dẫn LUC-E00-510019-00 (MPN: BSS84). Hàng mới 100%</t>
  </si>
  <si>
    <t>LUC-E00-510019-00</t>
  </si>
  <si>
    <t>F05_UHAN0012#&amp;Tụ điện LUC-E00-420015-00 (MPN: CGA3E1X5R1C225K080AC). Hàng mới 100%</t>
  </si>
  <si>
    <t>LUC-E00-420015-00</t>
  </si>
  <si>
    <t>F05_UHAN0032#&amp;Điện trở nhiệt LUC-E00-400056-00 (MPN: NTCG103JF103FTDS). Hàng mới 100%</t>
  </si>
  <si>
    <t>LUC-E00-400056-00</t>
  </si>
  <si>
    <t>##1202616007698272##</t>
  </si>
  <si>
    <t>4110336518</t>
  </si>
  <si>
    <t>F05_UHAN0119#&amp;Vỏ nhôm của bộ điều khiển xe ô tô LUC-P21-K2C400-02 (MPN: P21-K2C400-02) KT:228x128x42 mm, hàng mới 100%</t>
  </si>
  <si>
    <t>LUC-P21-K2C400-02</t>
  </si>
  <si>
    <t>230426LNBHPH262125</t>
  </si>
  <si>
    <t>VNLHH - CTY CANG HAI PHONG</t>
  </si>
  <si>
    <t>F05_UHAN0116#&amp;Vỏ nhựa của Bộ điều khiển xe ô tô LUC-P21-K61200-02 (MPN: P21-K61200-02), KT: 125 x 105 x 7 (mm). Hàng mới 100%</t>
  </si>
  <si>
    <t>LUC-P21-K61200-02</t>
  </si>
  <si>
    <t>200426SHDY260401495</t>
  </si>
  <si>
    <t>F05_UHAN0116#&amp;Vỏ nhựa của Bộ điều khiển xe ô tô LUC-P21-K33200-02 (MPN: P21-K33200-02), KT: 750 x 68 (mm). Hàng mới 100%</t>
  </si>
  <si>
    <t>LUC-P21-K33200-02</t>
  </si>
  <si>
    <t>F05_UHAN0116#&amp;Vỏ nhựa của Bộ điều khiển xe ô tô LUC-P21-K33600-02 (MPN: P21-K33600-02), KT: 851 x 68 (mm). Hàng mới 100%</t>
  </si>
  <si>
    <t>LUC-P21-K33600-02</t>
  </si>
  <si>
    <t>F05_UHAN0016#&amp;Mạch điện tử tích hợp IC LUC-E00-470137-00. Hàng mới 100%</t>
  </si>
  <si>
    <t>870935991886</t>
  </si>
  <si>
    <t>F05_UHAN0123</t>
  </si>
  <si>
    <t>F05_UHAN0123#&amp;Chân pin kết nối bằng đồng LUC-EZZ-690138-04 (MPN: ATVA573500000O0D). Hàng mới 100%</t>
  </si>
  <si>
    <t>LUC-EZZ-690138-04</t>
  </si>
  <si>
    <t>230426LNBHPH262075</t>
  </si>
  <si>
    <t>F05_UHAN0124</t>
  </si>
  <si>
    <t>F05_UHAN0124#&amp;Nắp nhựa đậy cầu chì LUC-P11-K33C00-02 (MPN: IA6222). Hàng mới 100%</t>
  </si>
  <si>
    <t>LUC-P11-K33C00-02</t>
  </si>
  <si>
    <t>84733010</t>
  </si>
  <si>
    <t>Ram máy tính dạng thanh U20V700Q8DGM-IAE3-UGHC, không chứa dữ liệu, không có chức năng mật mã dân sự. Hàng mới 100%</t>
  </si>
  <si>
    <t>U20V700Q8DGM-IAE3-UGHC</t>
  </si>
  <si>
    <t>870984625484</t>
  </si>
  <si>
    <t>F05_UHAN0016#&amp;Mạch điện tử tích hợp IC PUR-03-0082-02. Hàng mới 100%</t>
  </si>
  <si>
    <t>522040184578</t>
  </si>
  <si>
    <t>SHIPPER: JABIL CIRCUIT DE MEXICO S DE R.L. DE C.V.. AGREEMENT: END2604217150S(23/04/2026)</t>
  </si>
  <si>
    <t>F05_PUR0220#&amp;Bộ lưu trữ dữ liệu HLOB-80-3282-00 (CPN: HLOB-83-0638-01), không có chức năng mật mã dân sự, tạm nhập sửa chữa theo mục 6 của TKX 308372272300/E42 (30/03/2026). Hàng mới 100%</t>
  </si>
  <si>
    <t>871006164110</t>
  </si>
  <si>
    <t>#&amp;NKTC#&amp;30846980691</t>
  </si>
  <si>
    <t>INV: 2 (24/04/2026); hàng mới 100%; Hàng phục vụ hoạt động công ty.</t>
  </si>
  <si>
    <t>Đồ gá lắp ráp bản mạch cho hàng KIPPER + HEATSINK + MEZZ KT:330*317*132mm, bằng nhôm, Hàng mới 100%</t>
  </si>
  <si>
    <t>112600040670859</t>
  </si>
  <si>
    <t>Đồ gá chụp Xray cho hàng KIPPER KT:139.3*136.3*5mm,bằng nhôm, Hàng mới 100%</t>
  </si>
  <si>
    <t>Đồ gá cắt bản mạch cho hàng KIPPER, KT:425*260*26mm,bằng nhôm, Hàng mới 100%</t>
  </si>
  <si>
    <t>Đồ gá chụp Xray cho hàng OEM Lyxn, KT:270*260*5mm,bằng nhôm, Hàng mới 100%</t>
  </si>
  <si>
    <t>Đồ gá cắt bản mạch cho hàng OEM Lyxn, KT:425*260*24mm,bằng nhôm, Hàng mới 100%</t>
  </si>
  <si>
    <t>VNZZZ - CONG TY TNHH UNIGEN VN HN</t>
  </si>
  <si>
    <t>#&amp;NKTC#&amp;30847829511</t>
  </si>
  <si>
    <t>#&amp;UHAN-LGP-PC-0005#&amp;20092016#&amp;31122036#&amp;UNIGEN CORPORATION#&amp; HANG MOI 100%</t>
  </si>
  <si>
    <t>F05_UHAN0052</t>
  </si>
  <si>
    <t>39239090</t>
  </si>
  <si>
    <t>F05_UHAN0052#&amp;Tấm xốp chèn lót dùng trong đóng gói LUC-161-001493. Hàng mới 100%</t>
  </si>
  <si>
    <t>LUC-161-001493</t>
  </si>
  <si>
    <t>112600040769134</t>
  </si>
  <si>
    <t>F05_UHAN0052#&amp;Tấm xốp chèn lót dùng trong đóng gói LUC-161-001492. Hàng mới 100%</t>
  </si>
  <si>
    <t>LUC-161-001492</t>
  </si>
  <si>
    <t>F05_UHAN0008</t>
  </si>
  <si>
    <t>48239099</t>
  </si>
  <si>
    <t>F05_UHAN0008#&amp;Thùng và các vật liệu đóng gói bằng carton LUC-161-001491 (Tấm carton). Hàng mới 100%</t>
  </si>
  <si>
    <t>LUC-161-001491</t>
  </si>
  <si>
    <t>F05_UHAN0008#&amp;Thùng và các vật liệu đóng gói bằng carton LUC-161-001490 (Tấm carton). Hàng mới 100%</t>
  </si>
  <si>
    <t>LUC-161-001490</t>
  </si>
  <si>
    <t>48191000</t>
  </si>
  <si>
    <t>F05_UHAN0008#&amp;Thùng và các vật liệu đóng gói bằng carton LUC-161-001485. Hàng mới 100%</t>
  </si>
  <si>
    <t>LUC-161-001485</t>
  </si>
  <si>
    <t>F05_UHAN0052#&amp;Tấm xốp chèn lót dùng trong đóng gói LUC-161-001475. Hàng mới 100%</t>
  </si>
  <si>
    <t>LUC-161-001475</t>
  </si>
  <si>
    <t>F05_UHAN0052#&amp;Tấm xốp chèn lót dùng trong đóng gói LUC-161-001474. Hàng mới 100%</t>
  </si>
  <si>
    <t>LUC-161-001474</t>
  </si>
  <si>
    <t>F05_UHAN0008#&amp;Thùng và các vật liệu đóng gói bằng carton LUC-161-001441 (Tấm carton). Hàng mới 100%</t>
  </si>
  <si>
    <t>LUC-161-001441</t>
  </si>
  <si>
    <t>F05_UHAN0008#&amp;Thùng và các vật liệu đóng gói bằng carton LUC-161-001440 (Tấm carton). Hàng mới 100%</t>
  </si>
  <si>
    <t>LUC-161-001440</t>
  </si>
  <si>
    <t>F05_UHAN0008#&amp;Thùng và các vật liệu đóng gói bằng carton LUC-161-001439 (Tấm carton). Hàng mới 100%</t>
  </si>
  <si>
    <t>LUC-161-001439</t>
  </si>
  <si>
    <t>F05_UHAN0008#&amp;Thùng và các vật liệu đóng gói bằng carton LUC-161-001438 (Tấm carton). Hàng mới 100%</t>
  </si>
  <si>
    <t>LUC-161-001438</t>
  </si>
  <si>
    <t>F05_UHAN0008#&amp;Thùng và các vật liệu đóng gói bằng carton LUC-161-001437 (Tấm carton). Hàng mới 100%</t>
  </si>
  <si>
    <t>LUC-161-001437</t>
  </si>
  <si>
    <t>F05_UHAN0008#&amp;Thùng và các vật liệu đóng gói bằng carton LUC-161-001436 (Tấm carton). Hàng mới 100%</t>
  </si>
  <si>
    <t>LUC-161-001436</t>
  </si>
  <si>
    <t>F05_UHAN0008#&amp;Thùng và các vật liệu đóng gói bằng carton LUC-161-001435 (Tấm carton). Hàng mới 100%</t>
  </si>
  <si>
    <t>LUC-161-001435</t>
  </si>
  <si>
    <t>F05_UHAN0008#&amp;Thùng và các vật liệu đóng gói bằng carton LUC-161-001434 (Tấm carton). Hàng mới 100%</t>
  </si>
  <si>
    <t>LUC-161-001434</t>
  </si>
  <si>
    <t>F05_UHAN0008#&amp;Thùng và các vật liệu đóng gói bằng carton LUC-161-001433 (Tấm carton). Hàng mới 100%</t>
  </si>
  <si>
    <t>LUC-161-001433</t>
  </si>
  <si>
    <t>F05_UHAN0008#&amp;Thùng và các vật liệu đóng gói bằng carton LUC-161-001432 (Tấm carton). Hàng mới 100%</t>
  </si>
  <si>
    <t>LUC-161-001432</t>
  </si>
  <si>
    <t>F05_UHAN0008#&amp;Thùng và các vật liệu đóng gói bằng carton LUC-161-001431 (Tấm carton). Hàng mới 100%</t>
  </si>
  <si>
    <t>LUC-161-001431</t>
  </si>
  <si>
    <t>F05_UHAN0008#&amp;Thùng và các vật liệu đóng gói bằng carton LUC-161-001430 (Tấm carton). Hàng mới 100%</t>
  </si>
  <si>
    <t>LUC-161-001430</t>
  </si>
  <si>
    <t>F05_UHAN0008#&amp;Thùng và các vật liệu đóng gói bằng carton LUC-161-001429 (Tấm carton). Hàng mới 100%</t>
  </si>
  <si>
    <t>LUC-161-001429</t>
  </si>
  <si>
    <t>F05_UHAN0008#&amp;Thùng và các vật liệu đóng gói bằng carton LUC-161-001428 (Tấm carton). Hàng mới 100%</t>
  </si>
  <si>
    <t>LUC-161-001428</t>
  </si>
  <si>
    <t>F05_UHAN0008#&amp;Thùng và các vật liệu đóng gói bằng carton LUC-161-001427 (Tấm carton). Hàng mới 100%</t>
  </si>
  <si>
    <t>LUC-161-001427</t>
  </si>
  <si>
    <t>F05_UHAN0008#&amp;Thùng và các vật liệu đóng gói bằng carton LUC-161-001426 (Tấm carton). Hàng mới 100%</t>
  </si>
  <si>
    <t>LUC-161-001426</t>
  </si>
  <si>
    <t>F05_UHAN0052#&amp;Tấm xốp chèn lót dùng trong đóng gói LUC-161-001425. Hàng mới 100%</t>
  </si>
  <si>
    <t>LUC-161-001425</t>
  </si>
  <si>
    <t>F05_UHAN0008#&amp;Thùng và các vật liệu đóng gói bằng carton LUC-161-001422 (Thanh nẹp góc). Hàng mới 100%</t>
  </si>
  <si>
    <t>LUC-161-001422</t>
  </si>
  <si>
    <t>F05_UHAN0008#&amp;Thùng và các vật liệu đóng gói bằng carton LUC-161-001421 (Thanh nẹp góc). Hàng mới 100%</t>
  </si>
  <si>
    <t>LUC-161-001421</t>
  </si>
  <si>
    <t>F05_UHAN0008#&amp;Thùng và các vật liệu đóng gói bằng carton LUC-161-001420 (Tấm carton). Hàng mới 100%</t>
  </si>
  <si>
    <t>LUC-161-001420</t>
  </si>
  <si>
    <t>F05_UHAN0058</t>
  </si>
  <si>
    <t>39232990</t>
  </si>
  <si>
    <t>F05_UHAN0058#&amp;Túi nhựa dùng trong đóng gói LUC-161-001417. Hàng mới 100%</t>
  </si>
  <si>
    <t>LUC-161-001417</t>
  </si>
  <si>
    <t>F05_UHAN0058#&amp;Túi nhựa dùng trong đóng gói LUC-161-001416. Hàng mới 100%</t>
  </si>
  <si>
    <t>LUC-161-001416</t>
  </si>
  <si>
    <t>F05_UHAN0008#&amp;Thùng và các vật liệu đóng gói bằng carton LUC-161-001415. Hàng mới 100%</t>
  </si>
  <si>
    <t>LUC-161-001415</t>
  </si>
  <si>
    <t>F05_UHAN0008#&amp;Thùng và các vật liệu đóng gói bằng carton LUC-161-001414. Hàng mới 100%</t>
  </si>
  <si>
    <t>LUC-161-001414</t>
  </si>
  <si>
    <t>VNCXP - CANG XANH VIP</t>
  </si>
  <si>
    <t>F05_UHAN0027#&amp;Tấm tản nhiệt PUR-16-0051-00(MPN:16-0051-00), kích thước: 52.8x52.26 mm, hàng mới 100%</t>
  </si>
  <si>
    <t>PUR-16-0051-00</t>
  </si>
  <si>
    <t>220426MNN/HPH/01155</t>
  </si>
  <si>
    <t>F05_UHAN0027#&amp;Tấm tản nhiệt PUR-16-0049-01(MPN:16-0049-01), kích thước: 52.8 x 52.26mm, hàng mới 100%</t>
  </si>
  <si>
    <t>PUR-16-0049-01</t>
  </si>
  <si>
    <t>F05_UHAN0027#&amp;Tấm tản nhiệt PUR-16-0046-01(MPN:16-0046-01), kích thước: 50.21 x 43.5 x 5.5 mm, hàng mới 100%</t>
  </si>
  <si>
    <t>PUR-16-0046-01</t>
  </si>
  <si>
    <t>F05_UHAN0017#&amp;Đi-ốt phát quang HLOB-05-0032-00 (MPN: APT1608SYCK). Hàng mới 100%</t>
  </si>
  <si>
    <t>HLOB-05-0032-00</t>
  </si>
  <si>
    <t>5774495602</t>
  </si>
  <si>
    <t>F05_UHAN0017#&amp;Đi-ốt phát quang HLOB-05-0031-00 (MPN: APT1608CGCK). Hàng mới 100%</t>
  </si>
  <si>
    <t>HLOB-05-0031-00</t>
  </si>
  <si>
    <t>SHIPPER: AIC INC. AGREEMENT: AIC210426 (21/04/2026)</t>
  </si>
  <si>
    <t>F05_AIC0020</t>
  </si>
  <si>
    <t>85371011</t>
  </si>
  <si>
    <t>F05_AIC0020#&amp;Bo mạch chủ có chức năng điều khiển trong máy chủ BMB1UPS0001BC02, tạm nhập sửa chữa theo mục 3 của TKX 308144154050/E42 (12/01/2026). Hàng mới 100%</t>
  </si>
  <si>
    <t>BMB1UPS0001BC02</t>
  </si>
  <si>
    <t>870893634940</t>
  </si>
  <si>
    <t>F05_AIC0015</t>
  </si>
  <si>
    <t>F05_AIC0015#&amp;Bo mạch chủ có chức năng điều khiển trong máy chủ BMB1UPS0001BC01, tạm nhập sửa chữa theo mục 2 của TKX 307735550640/E42 (05/09/2025). Hàng mới 100%</t>
  </si>
  <si>
    <t>BMB1UPS0001BC01</t>
  </si>
  <si>
    <t>F05_AIC0014</t>
  </si>
  <si>
    <t>F05_AIC0014#&amp;Bo mạch chủ có chức năng điều khiển trong máy chủ BMB1UPS0001AC01, tạm nhập sửa chữa theo mục 1 của TKX 307715378300/E42 (28/08/2025). Hàng mới 100%</t>
  </si>
  <si>
    <t>BMB1UPS0001AC01</t>
  </si>
  <si>
    <t>F05_AIC0022</t>
  </si>
  <si>
    <t>F05_AIC0022#&amp;Bo mạch chủ có chức năng điều khiển trong máy chủ BMB1UPG0002AC01, tạm nhập sửa chữa theo mục 1 của TKX 308192325730/E42 (26/01/2026). Hàng mới 100%</t>
  </si>
  <si>
    <t>BMB1UPG0002AC01</t>
  </si>
  <si>
    <t>F05_AIC0017</t>
  </si>
  <si>
    <t>F05_AIC0017#&amp;Bo mạch chủ có chức năng điều khiển trong máy chủ BMB1UPG0002AB01, tạm nhập sửa chữa theo mục 1 của TKX 307796160510/E42 (24/09/2025). Hàng mới 100%</t>
  </si>
  <si>
    <t>BMB1UPG0002AB01</t>
  </si>
  <si>
    <t>#&amp;NKTC#&amp;30848252941</t>
  </si>
  <si>
    <t>INV:1765 (28/04/2026); PO: UHAN-E0612D, UHAN-E0625D, UHAN-E0652D, UHAN-E0657D. HANG MOI 100%</t>
  </si>
  <si>
    <t>56012100</t>
  </si>
  <si>
    <t>Tăm bông Huby 340 BB-003, 25 cái/túi, hàng mới 100%</t>
  </si>
  <si>
    <t>112600040837623</t>
  </si>
  <si>
    <t>Băng dính trong đóng hàng độ dính 65mic, khổ rộng 7 cm, loại tự dính, dạng cuộn, chất liệu: bằng nhựa, hàng mới 100%</t>
  </si>
  <si>
    <t>39189099</t>
  </si>
  <si>
    <t>Thảm dính bụi 30 lớp/tấm, KT: 600mm*900mm, chất liệu: bằng nhựa, hàng mới 100%</t>
  </si>
  <si>
    <t>48114120</t>
  </si>
  <si>
    <t>Băng dính giấy, KT: 50mm * 15m, dạng cuộn, hàng mới 100%</t>
  </si>
  <si>
    <t>96082000</t>
  </si>
  <si>
    <t>Bút lông dầu Artline EK-041T 12pcs/ hộp, hàng mới 100%</t>
  </si>
  <si>
    <t>39204900</t>
  </si>
  <si>
    <t>Màng nhựa PVC carbon chống tĩnh điện. Màu sắc: đen mắt cáo có kẻ ô; Độ dày: 0.5mm; Độ dài: 30m; Chiều rộng: 1.37m, chất liệu: nhựa PVC, hàng mới 100%</t>
  </si>
  <si>
    <t>39233090</t>
  </si>
  <si>
    <t>Can nhựa 20 lít màu đỏ, hàng mới 100%</t>
  </si>
  <si>
    <t>90251919</t>
  </si>
  <si>
    <t>Máy đo nhiệt độ độ ẩm Ubibot WS1 PRO, hàng mới 100%</t>
  </si>
  <si>
    <t>90303390</t>
  </si>
  <si>
    <t>Máy đo thông số điện LCR Extech LCR200 (100kHz), hàng mới 100%</t>
  </si>
  <si>
    <t>96039040</t>
  </si>
  <si>
    <t>Bàn chải chống tĩnh điện, KT: DxRxC 17x6x1.8cm, chất liệu: bằng nhựa, hàng mới 100%</t>
  </si>
  <si>
    <t>Băng dính nước (60mm x 90m), loại tự dính, dạng cuộn, chất liệu: bằng nhựa, hàng mới 100%</t>
  </si>
  <si>
    <t>F05_UHAN0116#&amp;Vỏ nhựa của Bộ điều khiển xe ô tô LUC-P21-K34200-00(MPN: P21-K34200-00) KT:186x165 (mm), hàng mới 100%</t>
  </si>
  <si>
    <t>LUC-P21-K34200-00</t>
  </si>
  <si>
    <t>230426BHJSH0092965</t>
  </si>
  <si>
    <t>F05_UHAN0116#&amp;Vỏ nhựa của Bộ điều khiển xe ô tô LUC-P21-K33200-02(MPN: P21-K33200-02) KT:750 x 68 (mm), hàng mới 100%</t>
  </si>
  <si>
    <t>F05_UHAN0016#&amp;Mạch điện tử tích hợp IC LUC-E00-470045-00. Hàng mới 100%</t>
  </si>
  <si>
    <t>LUC-E00-470045-00</t>
  </si>
  <si>
    <t>380710893656</t>
  </si>
  <si>
    <t>F05_UHAN0022#&amp;Đầu nối bản mạch LUC-E00-690011-00 (MPN: 7461111). Hàng mới 100%</t>
  </si>
  <si>
    <t>LUC-E00-690011-00</t>
  </si>
  <si>
    <t>871012960443</t>
  </si>
  <si>
    <t>F05_UHAN0016#&amp;Mạch điện tử tích hợp IC PUR-03-0095-00. Hàng mới 100%</t>
  </si>
  <si>
    <t>PUR-03-0095-00</t>
  </si>
  <si>
    <t>871027945538</t>
  </si>
  <si>
    <t>F05_UHAN0016#&amp;Mạch điện tử tích hợp IC LUC-E00-470072-00. Hàng mới 100%</t>
  </si>
  <si>
    <t>LUC-E00-470072-00</t>
  </si>
  <si>
    <t>380744222026</t>
  </si>
  <si>
    <t>521201295514</t>
  </si>
  <si>
    <t>F05_UHAN0025#&amp;Đi ốt HLOB-21-0036-00. Hàng mới 100%</t>
  </si>
  <si>
    <t>HLOB-21-0036-00</t>
  </si>
  <si>
    <t>522157974669</t>
  </si>
  <si>
    <t>481663285103</t>
  </si>
  <si>
    <t>F05_UHAN0022#&amp;Đầu nối bản mạch EF-45092354.X.X (MPN: 0472720001). Hàng mới 100%</t>
  </si>
  <si>
    <t>472187608517</t>
  </si>
  <si>
    <t>F05_UHAN0025#&amp;Đi ốt HLOB-21-0036-00 (MPN: CRS08(TE85L,Q,M)). Hàng mới 100%</t>
  </si>
  <si>
    <t>522157974599</t>
  </si>
  <si>
    <t>F05_UHAN0016#&amp;Mạch điện tử tích hợp IC PUR-03-0095-00 (MPN: K4AAG165WC-BCWE). Hàng mới 100%</t>
  </si>
  <si>
    <t>510589907311</t>
  </si>
  <si>
    <t>F05_UHAN0060#&amp;Miếng đệm bằng sắt PUR-07-0315-00 (MPN: TF-PS-SMT210816-01). Hàng mới 100%</t>
  </si>
  <si>
    <t>870936243572</t>
  </si>
  <si>
    <t>F05_UHAN0049#&amp;Đai ốc bằng thép PUR-07-0332-00 (MPN: 07-0332-00). Hàng mới 100%</t>
  </si>
  <si>
    <t>PUR-07-0332-00</t>
  </si>
  <si>
    <t>F05_UHAN0012#&amp;Tụ điện EF-45045387.X.X (MPN: 0402B332K160CT). Hàng mới 100%</t>
  </si>
  <si>
    <t>EF-45045387.X.X</t>
  </si>
  <si>
    <t>871025563224</t>
  </si>
  <si>
    <t>F05_UHAN0016#&amp;Mạch điện tử tích hợp IC 169-001027 (MPN: SQ29090TXQ). Hàng mới 100%</t>
  </si>
  <si>
    <t>169-001027</t>
  </si>
  <si>
    <t>F05_UHAN0019#&amp;Bóng bán dẫn PUR-24-0031-00 (MPN: DMP3056L-7). Hàng mới 100%</t>
  </si>
  <si>
    <t>F05_UHAN0022#&amp;Đầu nối bản mạch PUR-15-0207-00 (MPN: 1-2199119-6). Hàng mới 100%</t>
  </si>
  <si>
    <t>F05_UHAN0012#&amp;Tụ điện HLOB-13-0250-00 (MPN: CC0201KRX5R6BB153). Hàng mới 100%</t>
  </si>
  <si>
    <t>HLOB-13-0250-00</t>
  </si>
  <si>
    <t>F05_UHAN0019#&amp;Bóng bán dẫn HLOB-24-0031-00 (MPN: DMP3056L-7). Hàng mới 100%</t>
  </si>
  <si>
    <t>HLOB-24-0031-00</t>
  </si>
  <si>
    <t>F05_UHAN0016#&amp;Mạch điện tử tích hợp IC PUR-03-0111-00 (MPN: MT40A512M16TB-062E:R). Hàng mới 100%</t>
  </si>
  <si>
    <t>522040164028</t>
  </si>
  <si>
    <t>##1202620554817792##</t>
  </si>
  <si>
    <t>PO: UHAN-E0622F</t>
  </si>
  <si>
    <t>F05_UHAN0115</t>
  </si>
  <si>
    <t>35069900</t>
  </si>
  <si>
    <t>F05_UHAN0115#&amp;Keo Humiseal UV40 (1 UNA = 1 lít) dùng để cố định linh kiện trên bề mặt bản mạch điện tử. Hàng mới 100%</t>
  </si>
  <si>
    <t>PITA00354526</t>
  </si>
  <si>
    <t>F05_UHAN0017#&amp;Đi-ốt phát quang PUR-05-0031-00 (MPN: APT1608CGCK). Hàng mới 100%</t>
  </si>
  <si>
    <t>PUR-05-0031-00</t>
  </si>
  <si>
    <t>5774504960</t>
  </si>
  <si>
    <t>F05_UHAN0017#&amp;Đi-ốt phát quang PUR-05-0032-00 (MPN: APT1608SYCK). Hàng mới 100%</t>
  </si>
  <si>
    <t>870942188710</t>
  </si>
  <si>
    <t>F05_UHAN0016#&amp;Mạch điện tử tích hợp IC EF-45241780 (MPN: SI5338C-B15249-GM). Hàng mới 100%</t>
  </si>
  <si>
    <t>EF-45241780</t>
  </si>
  <si>
    <t>522157975850</t>
  </si>
  <si>
    <t>F05_UHAN0012#&amp;Tụ điện LUC-E00-420071-00 (MPN: YFF18AC1H221MT0Y0N). Hàng mới 100%</t>
  </si>
  <si>
    <t>LUC-E00-420071-00</t>
  </si>
  <si>
    <t>380748019795</t>
  </si>
  <si>
    <t>F05_UHAN0090#&amp;Nhãn bằng plastic, tự dính PUR-18-0518-00 (MPN: 18-0518-00). Hàng mới 100%</t>
  </si>
  <si>
    <t>PUR-18-0518-00</t>
  </si>
  <si>
    <t>871151009006</t>
  </si>
  <si>
    <t>F05_UHAN0049#&amp;Đai ốc bằng thép EF-45155479 (MPN: KFE-M3-12ET). Hàng mới 100%</t>
  </si>
  <si>
    <t>EF-45155479</t>
  </si>
  <si>
    <t>871195834350</t>
  </si>
  <si>
    <t>F05_UHAN0013#&amp;Phần tử dao động (thạch anh) EF-45043231. Hàng mới 100%</t>
  </si>
  <si>
    <t>EF-45043231</t>
  </si>
  <si>
    <t>871146130406</t>
  </si>
  <si>
    <t>F05_UHAN0016#&amp;Mạch điện tử tích hợp IC PUR-03-0091-02. Hàng mới 100%</t>
  </si>
  <si>
    <t>522040240089</t>
  </si>
  <si>
    <t>514097487657</t>
  </si>
  <si>
    <t>F05_UHAN0016#&amp;Mạch điện tử tích hợp IC EF-45110781. Hàng mới 100%</t>
  </si>
  <si>
    <t>EF-45110781</t>
  </si>
  <si>
    <t>871105062361</t>
  </si>
  <si>
    <t>F05_UHAN0132</t>
  </si>
  <si>
    <t>73182400</t>
  </si>
  <si>
    <t>F05_UHAN0132#&amp;Chốt định vị đầu nối bộ điều khiển điện áp thấp phía trước của ô tô Lucid LUC-P21-K33R00-01 (MPN: P21-K33R00-01). Hàng mới 100%</t>
  </si>
  <si>
    <t>LUC-P21-K33R00-01</t>
  </si>
  <si>
    <t>871199101940</t>
  </si>
  <si>
    <t>524130536814</t>
  </si>
  <si>
    <t>CS</t>
  </si>
  <si>
    <t>Hàng mới 100% PO: UHAN-E0591F</t>
  </si>
  <si>
    <t>.</t>
  </si>
  <si>
    <t>84798969</t>
  </si>
  <si>
    <t>Máy quét kem hàn lên bản mạch điên tử Model: GPX-CL , Serial No: L2299 &amp; L2303, AC200-230V, 50/60Hz, hãng sx: FUJI , năm sản xuất: 2026,hàng mới 100%</t>
  </si>
  <si>
    <t>290426BHJSH0092816</t>
  </si>
  <si>
    <t>F05_UHAN0019#&amp;Bóng bán dẫn LUC-E00-510112-00.Hàng mới 100%</t>
  </si>
  <si>
    <t>LUC-E00-510112-00</t>
  </si>
  <si>
    <t>871250905685</t>
  </si>
  <si>
    <t>F05_UHAN0016#&amp;Mạch điện tử tích hợp IC EF-45130849 (MPN: LT3518EUF#PBF). Hàng mới 100%</t>
  </si>
  <si>
    <t>EF-45130849</t>
  </si>
  <si>
    <t>380929090270</t>
  </si>
  <si>
    <t>F05_UHAN0050#&amp;Miếng đệm dán LUC-P21-KA3100-00 (MPN: 69-11-48667-PAD30G). Hàng mới 100%</t>
  </si>
  <si>
    <t>LUC-P21-KA3100-00</t>
  </si>
  <si>
    <t>871249101662</t>
  </si>
  <si>
    <t>F05_UHAN0121</t>
  </si>
  <si>
    <t>40169390</t>
  </si>
  <si>
    <t>F05_UHAN0121#&amp;Miếng đệm cao su LUC-P11-JA4100-00 (MPN: 4294KG61800173). Hàng mới 100%</t>
  </si>
  <si>
    <t>LUC-P11-JA4100-00</t>
  </si>
  <si>
    <t>F05_UHAN0098</t>
  </si>
  <si>
    <t>F05_UHAN0098#&amp;Gioăng cao su LUC-P11-K33N00-00 (MPN: S7442 B011D04400). Hàng mới 100%</t>
  </si>
  <si>
    <t>LUC-P11-K33N00-00</t>
  </si>
  <si>
    <t>471797728052</t>
  </si>
  <si>
    <t>F05_UHAN0012#&amp;Tụ điện LUC-E00-420072-00 (MPN: 50THV47M8X10.5). Hàng mới 100%</t>
  </si>
  <si>
    <t>LUC-E00-420072-00</t>
  </si>
  <si>
    <t>F05_UHAN0018#&amp;Điện trở LUC-E00-400059-098 (MPN: ERJU02F1001X). Hàng mới 100%</t>
  </si>
  <si>
    <t>LUC-E00-400059-098</t>
  </si>
  <si>
    <t>F05_UHAN0016#&amp;Mạch điện tử tích hợp IC PUR-09-0427-00. Hàng mới 100%</t>
  </si>
  <si>
    <t>119209717650</t>
  </si>
  <si>
    <t>F05_UHAN0025#&amp;Đi ốt LUC-E00-460007-01( MPN: AQ24C-01FTG). Hàng mới 100%</t>
  </si>
  <si>
    <t>493641441131</t>
  </si>
  <si>
    <t>F05_UHAN0018#&amp;Điện trở PUR-12-0482-00 (MPN: RC2512JK-7W200RL). Hàng mới 100%</t>
  </si>
  <si>
    <t>PUR-12-0482-00</t>
  </si>
  <si>
    <t>510007345529</t>
  </si>
  <si>
    <t>F05_UHAN0012#&amp;Tụ điện EF-45076937 (MPN: CL03A224MQ3NNNC). Hàng mới 100%</t>
  </si>
  <si>
    <t>EF-45076937</t>
  </si>
  <si>
    <t>F05_UHAN0018#&amp;Điện trở PUR-12-0065-00 (MPN: WR04X6493FTL). Hàng mới 100%</t>
  </si>
  <si>
    <t>F05_UHAN0018#&amp;Điện trở EF-45050182.X.X (MPN: WR04X4992FTL). Hàng mới 100%</t>
  </si>
  <si>
    <t>EF-45050182.X.X</t>
  </si>
  <si>
    <t>F05_UHAN0018#&amp;Điện trở EF-45036483.X.X (MPN: WR04X331JTL). Hàng mới 100%</t>
  </si>
  <si>
    <t>EF-45036483.X.X</t>
  </si>
  <si>
    <t>F05_UHAN0018#&amp;Điện trở EF-45043496.X.X (MPN: WR04X000PTL). Hàng mới 100%</t>
  </si>
  <si>
    <t>EF-45043496.X.X</t>
  </si>
  <si>
    <t>F05_UHAN0012#&amp;Tụ điện LUC-EZZ-421132-00 (MPN: CGA4J3X7R1H105KT0Y0N). Hàng mới 100%</t>
  </si>
  <si>
    <t>LUC-EZZ-421132-00</t>
  </si>
  <si>
    <t>F05_UHAN0018#&amp;Điện trở EF-45036465 (MPN: RC0402JR-0715KL). Hàng mới 100%</t>
  </si>
  <si>
    <t>EF-45036465</t>
  </si>
  <si>
    <t>F05_UHAN0018#&amp;Điện trở EF-45043833.X.X (MPN: WR04X472JTL). Hàng mới 100%</t>
  </si>
  <si>
    <t>EF-45043833.X.X</t>
  </si>
  <si>
    <t>F05_UHAN0018#&amp;Điện trở EF-45120026 (MPN: RC0805JR-071ML). Hàng mới 100%</t>
  </si>
  <si>
    <t>EF-45120026</t>
  </si>
  <si>
    <t>F05_UHAN0012#&amp;Tụ điện EF-45044519.X.X (MPN: C0402X7R160-473KNE). Hàng mới 100%</t>
  </si>
  <si>
    <t>EF-45044519.X.X</t>
  </si>
  <si>
    <t>493602834236</t>
  </si>
  <si>
    <t>F05_UHAN0012#&amp;Tụ điện EF-45057845.X.X (MPN: C0603X5R6R3-106MNE). Hàng mới 100%</t>
  </si>
  <si>
    <t>EF-45057845.X.X</t>
  </si>
  <si>
    <t>F05_UHAN0012#&amp;Tụ điện EF-45059490.X.X (MPN: C0402X5R100-105KNP). Hàng mới 100%</t>
  </si>
  <si>
    <t>EF-45059490.X.X</t>
  </si>
  <si>
    <t>F05_UHAN0012#&amp;Tụ điện EF-45055154.X.X (MPN: C1206X5R6R3-226MNE). Hàng mới 100%</t>
  </si>
  <si>
    <t>F05_UHAN0012#&amp;Tụ điện EF-45041902.X.X (MPN: C0402X5R6R3-224MNP). Hàng mới 100%</t>
  </si>
  <si>
    <t>EF-45041902.X.X</t>
  </si>
  <si>
    <t>F05_UHAN0012#&amp;Tụ điện EF-45046883.X.X (MPN: C0402C0G250-100JNE). Hàng mới 100%</t>
  </si>
  <si>
    <t>EF-45046883.X.X</t>
  </si>
  <si>
    <t>F05_UHAN0012#&amp;Tụ điện EF-45035930.X.X (MPN: C0402C0G500-150JNE). Hàng mới 100%</t>
  </si>
  <si>
    <t>EF-45035930.X.X</t>
  </si>
  <si>
    <t>871195402262</t>
  </si>
  <si>
    <t>#&amp;NKTC#&amp;30847085400</t>
  </si>
  <si>
    <t>INV: 00000063 (24/04/2026); hàng mới 100%; Hàng phục vụ hoạt động công ty.</t>
  </si>
  <si>
    <t>73066190</t>
  </si>
  <si>
    <t>Thép hộp đen 40x80x3.0x6000mm, bằng thép mạ kẽm, hàng mới 100%</t>
  </si>
  <si>
    <t>112600040924683</t>
  </si>
  <si>
    <t>72104919</t>
  </si>
  <si>
    <t>Thép tấm 3ly cắt KT 1100x1200, bằng thép mạ kẽm, hàng mới 100%</t>
  </si>
  <si>
    <t>35061000</t>
  </si>
  <si>
    <t>Chất bịt kín, bột nở Apollo FoamStraw, hàng mới 100%</t>
  </si>
  <si>
    <t>85318090</t>
  </si>
  <si>
    <t>Đèn báo 220VAC, màu cam XA2EVM5LC, Điện áp: 220...230 V AC, 50/60 Hz, hàng mới 100%</t>
  </si>
  <si>
    <t>Đèn báo màu đỏ 220VAC XA2EVM4LC, Điện áp: 220...230 V AC, 50/60 Hz, hàng mới 100%</t>
  </si>
  <si>
    <t>Đèn báo màu lục 220VAC XA2EVM3LC , Điện áp định mức (Us): 220...230 V AC hoặc 220...240 V AC.Tần số: 50/60 Hz. hàng mới 100%</t>
  </si>
  <si>
    <t>Nút ấn đỏ, phẳng, 1 NC XA2EA42,điện áp 240V, dòng điện 3A  , hàng mới 100%</t>
  </si>
  <si>
    <t>Nút ấn xanh lá, phẳng, 1 NO XA2EA31, điện áp 240V, dòng điện 3A, hàng mới 100%</t>
  </si>
  <si>
    <t>82075000</t>
  </si>
  <si>
    <t>Phao điện rada, Điện áp hoạt động: 110V AC (15A) hoặc 220V AC (7.5A), hàng mới 100%</t>
  </si>
  <si>
    <t>85261090</t>
  </si>
  <si>
    <t>Bộ mũi khoan HSS PointTeQ 13 mũi 1.5-6.5mm, chất liệu bằng thép, hàng mới 100%</t>
  </si>
  <si>
    <t>Ống luồn dây điện 320N-VL25-VL9025, bằng nhựa, đường kính ống 25mm, hàng mới 100%</t>
  </si>
  <si>
    <t>83021000</t>
  </si>
  <si>
    <t>Bản lề bật bằng thép không gỉ SUS304 Cariny S35 (A/B/C), hàng mới 100%</t>
  </si>
  <si>
    <t>83026000</t>
  </si>
  <si>
    <t>Bộ tay đóng mở tay cửa thủy lực bằng hợp kim sơn tĩnh điện, bao gồm thân KT (15-30)cm + cần đẩy dài, hàng mới 100%</t>
  </si>
  <si>
    <t>Can nhựa 20 lít (Xanh), bằng nhựa, hàng mới 100%</t>
  </si>
  <si>
    <t>Can nhựa 20 lít (Trắng), bằng nhựa, hàng mới 100%</t>
  </si>
  <si>
    <t>Ống hơi PU 5mm x8mm x100m, bằng nhựa PU mềm, đường kính ngoài ống 8mm, đường kính trong 5mm, hàng mới 100%</t>
  </si>
  <si>
    <t>Ống hơi PU 6.5mm x10mm x100m, bằng nhựa PU mềm, đường kính ngoài ống 10mm, đường kính trong 6.5mm, hàng mới 100%</t>
  </si>
  <si>
    <t>Ống hơi PU 8mm x12mm x100m, bằng nhựa PU mềm, đường kính ngoài ống 12mm, đường kính trong 8mm, hàng mới 100%</t>
  </si>
  <si>
    <t>73079290</t>
  </si>
  <si>
    <t>Tê thép ren, đường kính 50mm, bằng thép mạ kẽm, đường kính trong 50mm, hàng mới 100%</t>
  </si>
  <si>
    <t>Tê thép ren, đường kính 32mm, bằng thép mạ kẽm, đường kính trong 32mm, hàng mới 100%</t>
  </si>
  <si>
    <t>Măng sông thép ren, đường kính 32mm, bằng thép mạ kẽm, đường kính trong 32mm, hàng mới 100%</t>
  </si>
  <si>
    <t>Măng sông thép ren, đường kính 50mm, bằng thép mạ kẽm, đường kính trong 50mm, hàng mới 100%</t>
  </si>
  <si>
    <t>Cút thép ren đường kính 50mm, bằng thép mạ kẽm, đường kính trong 50mm, hàng mới 100%</t>
  </si>
  <si>
    <t>Cút thép ren đường kính 32mm, bằng thép mạ kẽm, đường kính trong 32mm, hàng mới 100%</t>
  </si>
  <si>
    <t>84818072</t>
  </si>
  <si>
    <t>Van bi ren đồng tay gạt, đường kính trong: 50mm, bằng đồng, hàng mới 100%</t>
  </si>
  <si>
    <t>Van bi ren đồng tay gạt, đường kính trong 32mm, bằng đồng, hàng mới 100%</t>
  </si>
  <si>
    <t>73063049</t>
  </si>
  <si>
    <t>Ống  tròn trơn D500 L1200mm, bằng thép, đường kính trong 500mm, hàng mới 100%</t>
  </si>
  <si>
    <t>94032090</t>
  </si>
  <si>
    <t>Tủ đựng dụng cụ TS520, bằng thép, KT:900x545x340mm, hàng mới 100%</t>
  </si>
  <si>
    <t>SHIPPER: JABIL CIRCUIT DE MEXICO S DE R.L. DE C.V.. AGREEMENT: END2604288134S(29/04/2026)</t>
  </si>
  <si>
    <t>F05_PUR0220#&amp;Bộ lưu trữ dữ liệu HLOB-80-3282-00 (CPN: HLOB-83-0638-01), không có chức năng mật mã dân sự, tạm nhập sửa chữa theo mục 7 của TKX 308372272300/E42 (30/03/2026). Hàng mới 100%</t>
  </si>
  <si>
    <t>871217866262</t>
  </si>
  <si>
    <t>##1202697823738816##</t>
  </si>
  <si>
    <t>F05_UHAN0013#&amp;Phần tử dao động (thạch anh) PUR-25-0009-00 (MPN: ASEMPLV-100.000MHz-LR-T). Hàng mới 100%</t>
  </si>
  <si>
    <t>PUR-25-0009-00</t>
  </si>
  <si>
    <t>PLISGFE00304</t>
  </si>
  <si>
    <t>F05_UHAN0028#&amp;Cuộn cảm PUR-14-0087-00 (MPN: ASPI-8040HS-R33M-T). Hàng mới 100%</t>
  </si>
  <si>
    <t>PUR-14-0087-00</t>
  </si>
  <si>
    <t>F05_UHAN0012#&amp;Tụ điện PUR-13-0215-00 (MPN: GRM033R60J105MEA2D). Hàng mới 100%</t>
  </si>
  <si>
    <t>PUR-13-0215-00</t>
  </si>
  <si>
    <t>F05_UHAN0032#&amp;Điện trở nhiệt EF-45087419 (MPN: BLM15PD300SN1D). Hàng mới 100%</t>
  </si>
  <si>
    <t>EF-45087419</t>
  </si>
  <si>
    <t>F05_UHAN0016#&amp;Mạch điện tử tích hợp IC PUR-09-0444-00( MPN: LMR62014XMF/NOPB). Hàng mói 100%</t>
  </si>
  <si>
    <t>PUR-09-0444-00</t>
  </si>
  <si>
    <t>523364163825</t>
  </si>
  <si>
    <t>F05_UHAN0016#&amp;Mạch điện tử tích hợp IC PUR-09-0444-00( MPN:LMR62014XMFE/NOPB). Hàng mới 100%</t>
  </si>
  <si>
    <t>F05_UHAN0016#&amp;Mạch điện tử tích hợp IC PUR-09-0444-00 (MPN:AP3012KTR-E1). Hàng mới 100%</t>
  </si>
  <si>
    <t>F05_UHAN0016#&amp;Mạch điện tử tích hợp IC PUR-09-0294-00. Hàng mới 100%</t>
  </si>
  <si>
    <t>500292615488</t>
  </si>
  <si>
    <t>480304817102</t>
  </si>
  <si>
    <t>F05_UHAN0016#&amp;Mạch điện tử tích hợp IC LUC-E00-470001-00. Hàng mới 100%</t>
  </si>
  <si>
    <t>LUC-E00-470001-00</t>
  </si>
  <si>
    <t>380902290669</t>
  </si>
  <si>
    <t>F05_UHAN0016#&amp;Mạch điện tử tích hợp IC EF-45132300.X.X. Hàng mới 100%</t>
  </si>
  <si>
    <t>EF-45132300.X.X</t>
  </si>
  <si>
    <t>524130580751</t>
  </si>
  <si>
    <t>500292617491</t>
  </si>
  <si>
    <t>F05_UHAN0028#&amp;Cuộn cảm EF-45130938. Hàng mới 100%</t>
  </si>
  <si>
    <t>EF-45130938</t>
  </si>
  <si>
    <t>484361665626</t>
  </si>
  <si>
    <t>F05_UHAN0013#&amp;Phần tử dao động (thạch anh) LUC-E00-480006-00 (MPN: DSC1001BI2-125.0000). Hàng mới 100%</t>
  </si>
  <si>
    <t>LUC-E00-480006-00</t>
  </si>
  <si>
    <t>518027622080</t>
  </si>
  <si>
    <t>F05_UHAN0012#&amp;Tụ điện 122-001689 (MPN: CL21A226MAQNNNE). Hàng mới 100%</t>
  </si>
  <si>
    <t>122-001689</t>
  </si>
  <si>
    <t>871203060211</t>
  </si>
  <si>
    <t>F05_UHAN0012#&amp;Tụ điện EF-45090819 (MPN: CL05A225KQ5NNNC). Hàng mới 100%</t>
  </si>
  <si>
    <t>EF-45090819</t>
  </si>
  <si>
    <t>F05_UHAN0018#&amp;Điện trở LUC-E00-400012-18 (MPN: RMCF0402FT22R0). Hàng mới 100%</t>
  </si>
  <si>
    <t>LUC-E00-400012-18</t>
  </si>
  <si>
    <t>F05_UHAN0012#&amp;Tụ điện LUC-E00-420045-01 (MPN: CL10B103KB8WPNC). Hàng mới 100%</t>
  </si>
  <si>
    <t>LUC-E00-420045-01</t>
  </si>
  <si>
    <t>F05_UHAN0012#&amp;Tụ điện EF-45058007.X.X (MPN: CL21A106KOQNNNE). Hàng mới 100%</t>
  </si>
  <si>
    <t>EF-45058007.X.X</t>
  </si>
  <si>
    <t>F05_UHAN0012#&amp;Tụ điện LUC-E00-420037-02 (MPN: CGA2B2X7R1H102KT0Y0S). Hàng mới 100%</t>
  </si>
  <si>
    <t>LUC-E00-420037-02</t>
  </si>
  <si>
    <t>F05_UHAN0018#&amp;Điện trở LUC-EZZ-400178-00 (MPN: RMCF0402FT150K). Hàng mới 100%</t>
  </si>
  <si>
    <t>LUC-EZZ-400178-00</t>
  </si>
  <si>
    <t>F05_UHAN0018#&amp;Điện trở LUC-E00-400012-03 (MPN: RMCF0402FT28K0). Hàng mới 100%</t>
  </si>
  <si>
    <t>LUC-E00-400012-03</t>
  </si>
  <si>
    <t>F05_UHAN0018#&amp;Điện trở EF-45117615 (MPN: RMCF0402FT402R). Hàng mới 100%</t>
  </si>
  <si>
    <t>EF-45117615</t>
  </si>
  <si>
    <t>F05_UHAN0016#&amp;Mạch điện tử tích hợp IC LUC-E00-470074-00 (MPN: NCV33202VDR2G). Hàng mới 100%</t>
  </si>
  <si>
    <t>LUC-E00-470074-00</t>
  </si>
  <si>
    <t>F05_UHAN0016#&amp;Mạch điện tử tích hợp IC LUC-EZZ-470091-00 (MPN: 9FGV0441AKILF). Hàng mới 100%</t>
  </si>
  <si>
    <t>LUC-EZZ-470091-00</t>
  </si>
  <si>
    <t>119209722063</t>
  </si>
  <si>
    <t>F05_UHAN0025#&amp;Đi ốt FMC-124-002969 (MPN: MMSZ5246B-TP). Hàng mới 100%</t>
  </si>
  <si>
    <t>FMC-124-002969</t>
  </si>
  <si>
    <t>F05_UHAN0012#&amp;Tụ điện FMC-122-004895 (MPN: GRM155R61A475MEAAD). Hàng mới 100%</t>
  </si>
  <si>
    <t>FMC-122-004895</t>
  </si>
  <si>
    <t>F05_UHAN0012#&amp;Tụ điện FMC-122-004750 (MPN: EMK107B7105KA-T). Hàng mới 100%</t>
  </si>
  <si>
    <t>FMC-122-004750</t>
  </si>
  <si>
    <t>679865603370</t>
  </si>
  <si>
    <t>F05_UHAN0018#&amp;Điện trở FMC-121-006522 (MPN: CRCW06032R21FKEA). Hàng mới 100%</t>
  </si>
  <si>
    <t>FMC-121-006522</t>
  </si>
  <si>
    <t>521201342822</t>
  </si>
  <si>
    <t>F05_UHAN0018#&amp;Điện trở FMC-121-006492 (MPN: RMCF0402FT4K99). Hàng mới 100%</t>
  </si>
  <si>
    <t>FMC-121-006492</t>
  </si>
  <si>
    <t>F05_UHAN0016#&amp;Mạch điện tử tích hợp IC LUC-E00-470081-00( MPN: PCA9306TDCURQ1). Hàng mới 100%</t>
  </si>
  <si>
    <t>LUC-E00-470081-00</t>
  </si>
  <si>
    <t>380926570099</t>
  </si>
  <si>
    <t>F05_UHAN0016#&amp;Mạch điện tử tích hợp IC LUC-E00-470353-00 (MPN:TPS12111LQDGXRQ1). Hàng mới 100%</t>
  </si>
  <si>
    <t>LUC-E00-470353-00</t>
  </si>
  <si>
    <t>F05_UHAN0016#&amp;Mạch điện tử tích hợp IC LUC-E00-470043-00. Hàng mới 100%</t>
  </si>
  <si>
    <t>LUC-E00-470043-00</t>
  </si>
  <si>
    <t>380927201970</t>
  </si>
  <si>
    <t>F05_UHAN0016#&amp;Mạch điện tử tích hợp IC EF-45094074 (MPN: TPS2421-2DDAR). Hàng mới 100%</t>
  </si>
  <si>
    <t>EF-45094074</t>
  </si>
  <si>
    <t>380867018834</t>
  </si>
  <si>
    <t>F05_UHAN0016#&amp;Mạch điện tử tích hợp IC LUC-E00-470083-00 (MPN: TCAN1043DMTRQ1). Hàng mới 100%</t>
  </si>
  <si>
    <t>LUC-E00-470083-00</t>
  </si>
  <si>
    <t>F05_UHAN0016#&amp;Mạch điện tử tích hợp IC LUC-E00-470073-00 (MPN: INA214AQDCKRQ1). Hàng mới 100%</t>
  </si>
  <si>
    <t>LUC-E00-470073-00</t>
  </si>
  <si>
    <t>F05_UHAN0016#&amp;Mạch điện tử tích hợp IC LUC-E00-470030-00 (MPN: INA210CQDCKRQ1). Hàng mới 100%</t>
  </si>
  <si>
    <t>LUC-E00-470030-00</t>
  </si>
  <si>
    <t>F05_UHAN0018#&amp;Điện trở FMC-121-006727 (MPN: RCC06034K99FKEA). Hàng mới 100%</t>
  </si>
  <si>
    <t>FMC-121-006727</t>
  </si>
  <si>
    <t>523364168404</t>
  </si>
  <si>
    <t>F05_UHAN0016#&amp;Mạch điện tử tích hợp IC FMC-160-001227 (MPN: STM32U385KGU6). Hàng mới 100%</t>
  </si>
  <si>
    <t>FMC-160-001227</t>
  </si>
  <si>
    <t>F05_UHAN0016#&amp;Mạch điện tử tích hợp IC FMC-160-001228 (MPN: STM32U585CIU6). Hàng mới 100%</t>
  </si>
  <si>
    <t>FMC-160-001228</t>
  </si>
  <si>
    <t>F05_UHAN0013#&amp;Phần tử dao động (thạch anh) FMC-134-001667 (MPN: ECS-250-10-37BQ-CTN-TR). Hàng mới 100%</t>
  </si>
  <si>
    <t>FMC-134-001667</t>
  </si>
  <si>
    <t>F05_UHAN0018#&amp;Điện trở FMC-121-006711 (MPN: TNPU060320K0BZEN00). Hàng mới 100%</t>
  </si>
  <si>
    <t>FMC-121-006711</t>
  </si>
  <si>
    <t>524130577137</t>
  </si>
  <si>
    <t>F05_UHAN0012#&amp;Tụ điện EF-45049976.X.X (MPN: NMC0402X5R223K10TRPF). Hàng mới 100%</t>
  </si>
  <si>
    <t>EF-45049976.X.X</t>
  </si>
  <si>
    <t>F05_UHAN0012#&amp;Tụ điện EF-45046354 (MPN: EEE-FK1A221XP). Hàng mới 100%</t>
  </si>
  <si>
    <t>EF-45046354</t>
  </si>
  <si>
    <t>615498854917</t>
  </si>
  <si>
    <t>F05_UHAN0012#&amp;Tụ điện EF-45076937 (MPN: GRM033R60J224ME15D). Hàng mới 100%</t>
  </si>
  <si>
    <t>F05_UHAN0028#&amp;Cuộn cảm EF-45126913 (MPN: BLM41PG600SN1L). Hàng mới 100%</t>
  </si>
  <si>
    <t>EF-45126913</t>
  </si>
  <si>
    <t>F05_UHAN0012#&amp;Tụ điện EF-45114287 (MPN: GRJ21BC72A105KE11L). Hàng mới 100%</t>
  </si>
  <si>
    <t>EF-45114287</t>
  </si>
  <si>
    <t>F05_UHAN0016#&amp;Mạch điện tử tích hợp IC PUR-09-0352-00 (MPN: TPS562219ADDFR). Hàng mới 100%</t>
  </si>
  <si>
    <t>PUR-09-0352-00</t>
  </si>
  <si>
    <t>380966340315</t>
  </si>
  <si>
    <t>F05_UHAN0016#&amp;Mạch điện tử tích hợp IC HLOB-09-0213-00 (MPN: TPS562210ADDFR). Hàng mới 100%</t>
  </si>
  <si>
    <t>HLOB-09-0213-00</t>
  </si>
  <si>
    <t>F05_UHAN0016#&amp;Mạch điện tử tích hợp IC PUR-09-0213-00 (MPN: TPS562210ADDFR). Hàng mới 100%</t>
  </si>
  <si>
    <t>F05_UHAN0048#&amp;Đinh vít bằng thép LUC-P00-F193DG-00 (MPN: 4146351). Hàng mới 100%</t>
  </si>
  <si>
    <t>LUC-P00-F193DG-00</t>
  </si>
  <si>
    <t>220426LPGPENHPH2604019-01</t>
  </si>
  <si>
    <t>F05_UHAN0048#&amp;Đinh vít bằng thép LUC-P00-F143AG-00 (MPN: 4142231). Hàng mới 100%</t>
  </si>
  <si>
    <t>LUC-P00-F143AG-00</t>
  </si>
  <si>
    <t>F05_UHAN0048#&amp;Đinh vít bằng thép LUC-P00-F189AG-00 (MPN: 4153978). Hàng mới 100%</t>
  </si>
  <si>
    <t>5828565676</t>
  </si>
  <si>
    <t>F05_UHAN0012#&amp;Tụ điện FMC-122-004922 (MPN: CGA5L3X7R1H475K160AE). Hàng mới 100%</t>
  </si>
  <si>
    <t>FMC-122-004922</t>
  </si>
  <si>
    <t>F05_UHAN0012#&amp;Tụ điện LUC-EZZ-420536-00 (MPN: EEH-ZKV121XUV). Hàng mới 100%</t>
  </si>
  <si>
    <t>LUC-EZZ-420536-00</t>
  </si>
  <si>
    <t>BE</t>
  </si>
  <si>
    <t>#&amp;NKTC#&amp;30849470123</t>
  </si>
  <si>
    <t>F05_UHAN0008#&amp;Thùng và các vật liệu đóng gói bằng carton AIC-161-001514, KT (385x367x336 mm). Hàng mới 100%</t>
  </si>
  <si>
    <t>AIC-161-001514</t>
  </si>
  <si>
    <t>112600040981588</t>
  </si>
  <si>
    <t>F05_UHAN0008#&amp;Thùng và các vật liệu đóng gói bằng carton EF-161-000310, KT 498*205 mm (vách carton). Hàng mới 100%</t>
  </si>
  <si>
    <t>EF-161-000310</t>
  </si>
  <si>
    <t>F05_UHAN0008#&amp;Thùng và các vật liệu đóng gói bằng carton EF-161-000309, KT 308*205 mm (vách carton). Hàng mới 100%</t>
  </si>
  <si>
    <t>EF-161-000309</t>
  </si>
  <si>
    <t>F05_UHAN0028#&amp;Cuộn cảm EF-45130963. Hàng mới 100%</t>
  </si>
  <si>
    <t>EF-45130963</t>
  </si>
  <si>
    <t>500394884559</t>
  </si>
  <si>
    <t>4568693286</t>
  </si>
  <si>
    <t>F05_UHAN0012#&amp;Tụ điện LUC-E00-420025-05 (MPN: CGA6P3X7R1H335K250AB). Hàng mới 100%</t>
  </si>
  <si>
    <t>LUC-E00-420025-05</t>
  </si>
  <si>
    <t>F05_UHAN0013#&amp;Phần tử dao động (thạch anh) LUC-E00-480014-00 (MPN: CX2016DB16000D0GPSC1). Hàng mới 100%</t>
  </si>
  <si>
    <t>LUC-E00-480014-00</t>
  </si>
  <si>
    <t>F05_UHAN0026</t>
  </si>
  <si>
    <t>85291040</t>
  </si>
  <si>
    <t>F05_UHAN0026#&amp;Bộ lọc LUC-E00-440057-00 (MPN: KCZ1210DH500HRTD25). Hàng mới 100%</t>
  </si>
  <si>
    <t>LUC-E00-440057-00</t>
  </si>
  <si>
    <t>F05_UHAN0028#&amp;Cuộn cảm LUC-EZZ-440204-00 (MPN: MPZ1608S102ATD25). Hàng mới 100%</t>
  </si>
  <si>
    <t>LUC-EZZ-440204-00</t>
  </si>
  <si>
    <t>F05_UHAN0018#&amp;Điện trở LUC-E00-400003-21 (MPN: ERJ-3EKF2002V). Hàng mới 100%</t>
  </si>
  <si>
    <t>LUC-E00-400003-21</t>
  </si>
  <si>
    <t>F05_UHAN0028#&amp;Cuộn cảm LUC-E00-440026-00 (MPN: SRR4828A-1R8Y). Hàng mới 100%</t>
  </si>
  <si>
    <t>LUC-E00-440026-00</t>
  </si>
  <si>
    <t>F05_UHAN0016#&amp;Mạch điện tử tích hợp IC LUC-E00-470047-00 (MPN: BTS70081EPPXUMA1). Hàng mới 100%</t>
  </si>
  <si>
    <t>LUC-E00-470047-00</t>
  </si>
  <si>
    <t>F05_UHAN0016#&amp;Mạch điện tử tích hợp IC LUC-E00-470048-00 (MPN: BTS70021EPPXUMA1). Hàng mới 100%</t>
  </si>
  <si>
    <t>LUC-E00-470048-00</t>
  </si>
  <si>
    <t>F05_UHAN0025#&amp;Đi ốt LUC-E00-450056-00 (MPN: BZT52C5V1Q-7-F). Hàng mới 100%</t>
  </si>
  <si>
    <t>LUC-E00-450056-00</t>
  </si>
  <si>
    <t>F05_UHAN0019#&amp;Bóng bán dẫn FMC-109-001674 (MPN: BSS159NH6327XTSA2). Hàng mới 100%</t>
  </si>
  <si>
    <t>FMC-109-001674</t>
  </si>
  <si>
    <t>F05_UHAN0019#&amp;Bóng bán dẫn FMC-109-001650 (MPN: MMBT3904LT1G). Hàng mới 100%</t>
  </si>
  <si>
    <t>FMC-109-001650</t>
  </si>
  <si>
    <t>F05_UHAN0018#&amp;Điện trở FMC-121-006715 (MPN: CRCW040215K0FKED). Hàng mới 100%</t>
  </si>
  <si>
    <t>FMC-121-006715</t>
  </si>
  <si>
    <t>F05_UHAN0018#&amp;Điện trở FMC-121-006709 (MPN: CRCW060324K9FKEA). Hàng mới 100%</t>
  </si>
  <si>
    <t>FMC-121-006709</t>
  </si>
  <si>
    <t>F05_UHAN0012#&amp;Tụ điện LUC-E00-420037-09 (MPN: CGA2B2X7R1E103K050BA). Hàng mới 100%</t>
  </si>
  <si>
    <t>LUC-E00-420037-09</t>
  </si>
  <si>
    <t>F05_UHAN0025#&amp;Đi ốt LUC-E00-450026-00 (MPN: SZMMSZ5235BT1G). Hàng mới 100%</t>
  </si>
  <si>
    <t>LUC-E00-450026-00</t>
  </si>
  <si>
    <t>F05_UHAN0016#&amp;Mạch điện tử tích hợp IC LUC-E00-470033-00 (MPN: TLF11251EPXUMA1). Hàng mới 100%</t>
  </si>
  <si>
    <t>LUC-E00-470033-00</t>
  </si>
  <si>
    <t>F05_UHAN0016#&amp;Mạch điện tử tích hợp IC LUC-E00-470175-00 (MPN: MC74HC573ADTR2G-Q). Hàng mới 100%</t>
  </si>
  <si>
    <t>LUC-E00-470175-00</t>
  </si>
  <si>
    <t>F05_UHAN0016#&amp;Mạch điện tử tích hợp IC LUC-E00-470120-00 (MPN: BTS50081EKBXUMA1). Hàng mới 100%</t>
  </si>
  <si>
    <t>LUC-E00-470120-00</t>
  </si>
  <si>
    <t>F05_UHAN0016#&amp;Mạch điện tử tích hợp IC LUC-E00-470318-00 (MPN: TLE92108232QXXUMA1). Hàng mới 100%</t>
  </si>
  <si>
    <t>LUC-E00-470318-00</t>
  </si>
  <si>
    <t>F05_UHAN0018#&amp;Điện trở LUC-E00-400010-048 (MPN: ERJ-2RKF4703X). Hàng mới 100%</t>
  </si>
  <si>
    <t>LUC-E00-400010-048</t>
  </si>
  <si>
    <t>F05_UHAN0018#&amp;Điện trở LUC-E00-400067-368 (MPN: ERJ-2RKF6040X). Hàng mới 100%</t>
  </si>
  <si>
    <t>LUC-E00-400067-368</t>
  </si>
  <si>
    <t>F05_UHAN0018#&amp;Điện trở LUC-EZZ-400269-00 (MPN: ERJ-2RKF3001X). Hàng mới 100%</t>
  </si>
  <si>
    <t>LUC-EZZ-400269-00</t>
  </si>
  <si>
    <t>F05_UHAN0018#&amp;Điện trở 121-004202 (MPN: CRCW040222K1FKED). Hàng mới 100%</t>
  </si>
  <si>
    <t>121-004202</t>
  </si>
  <si>
    <t>F05_UHAN0012#&amp;Tụ điện 122-003363 (MPN: GRM21BC81E106ME51L). Hàng mới 100%</t>
  </si>
  <si>
    <t>122-003363</t>
  </si>
  <si>
    <t>F05_UHAN0018#&amp;Điện trở LUC-E00-400003-43 (MPN: ERJ-3EKF2702V). Hàng mới 100%</t>
  </si>
  <si>
    <t>F05_UHAN0018#&amp;Điện trở LUC-E00-400010-053 (MPN: ERJ-2RKF7501X). Hàng mới 100%</t>
  </si>
  <si>
    <t>LUC-E00-400010-053</t>
  </si>
  <si>
    <t>F05_UHAN0012#&amp;Tụ điện EF-45041693 (MPN: 0402YC222KAT2A). Hàng mới 100%</t>
  </si>
  <si>
    <t>EF-45041693</t>
  </si>
  <si>
    <t>F05_UHAN0025#&amp;Đi ốt LUC-E00-450046-00 (MPN: SBR0240LPW-7B). Hàng mới 100%</t>
  </si>
  <si>
    <t>LUC-E00-450046-00</t>
  </si>
  <si>
    <t>F05_UHAN0018#&amp;Điện trở LUC-E00-400010-016 (MPN: ERJ-2RKF3401X). Hàng mới 100%</t>
  </si>
  <si>
    <t>LUC-E00-400010-016</t>
  </si>
  <si>
    <t>5774538070</t>
  </si>
  <si>
    <t>F05_UHAN0019#&amp;Bóng bán dẫn EF-45135159 (MPN: FDMA507PZ). Hàng mới 100%</t>
  </si>
  <si>
    <t>EF-45135159</t>
  </si>
  <si>
    <t>F05_UHAN0019#&amp;Bóng bán dẫn EF-45072119 (MPN: MMBT4403LT1G). Hàng mới 100%</t>
  </si>
  <si>
    <t>EF-45072119</t>
  </si>
  <si>
    <t>F05_UHAN0012#&amp;Tụ điện LUC-E00-420036-00 (MPN: EEE-FK1V471SV). Hàng mới 100%</t>
  </si>
  <si>
    <t>LUC-E00-420036-00</t>
  </si>
  <si>
    <t>F05_UHAN0019#&amp;Bóng bán dẫn PURET-24-0008-00 (MPN: 2N7002DW-7-F). Hàng mới 100%</t>
  </si>
  <si>
    <t>F05_UHAN0025#&amp;Đi ốt LUC-E00-450039-01 (MPN: BZX84-B24,215). Hàng mới 100%</t>
  </si>
  <si>
    <t>LUC-E00-450039-01</t>
  </si>
  <si>
    <t>HANG LAY MOT PHAN TU TK GUI KNQ 108100515720/C11 (30/03/2026) (DONG HANG 2)</t>
  </si>
  <si>
    <t>PO: UHAN-E0623D. PTTT: TT. Hàng mới 100%.</t>
  </si>
  <si>
    <t>Chất kết dính(Keo dính) DOWSIL TM EA-4100 Silicone RTV Adhesive/Sealant,TP từ Polyme Silicone,chất độn vô cơ,300ml/420g/tuýp,để ghép nối,gia cố LK bảng mạch,mới 100%,loại RAC32438601</t>
  </si>
  <si>
    <t>112600041019889</t>
  </si>
  <si>
    <t>F05_UHAN0019#&amp;Bóng bán dẫn FMC-109-001673. Hàng mới 100%</t>
  </si>
  <si>
    <t>FMC-109-001673</t>
  </si>
  <si>
    <t>1Z75A9570473446345</t>
  </si>
  <si>
    <t>F05_UHAN0017#&amp;Đi-ốt phát quang 174-001332. Hàng mới 100%</t>
  </si>
  <si>
    <t>1ZB600R50419367007</t>
  </si>
  <si>
    <t>#&amp;NKTC#&amp;30846874055</t>
  </si>
  <si>
    <t>INV: 86 (23/04/2026), hàng mới 100%</t>
  </si>
  <si>
    <t>Hộp đựng nước sát khuẩn inox 304, mới 100%</t>
  </si>
  <si>
    <t>112600040669952</t>
  </si>
  <si>
    <t>38119010</t>
  </si>
  <si>
    <t>Bình xịt chống gỉ - chai 422ml, mới 100%</t>
  </si>
  <si>
    <t>85365099</t>
  </si>
  <si>
    <t>Công tắc quả nhót 10A - 250V, mới 100%</t>
  </si>
  <si>
    <t>73072990</t>
  </si>
  <si>
    <t>Bộ đầu nối khí nhanh phi 12 (Đầu đực + đầu cái), 1 set=2 chiếc, mới 100%</t>
  </si>
  <si>
    <t>Bộ đầu nối khí nhanh phi 10 (Đầu đực + đầu cái), 1 set=2 chiếc, mới 100%</t>
  </si>
  <si>
    <t>Bộ đầu nối khí nhanh phi 8 (Đầu đực + đầu cái), 1 set=2 chiếc, mới 100%</t>
  </si>
  <si>
    <t>Băng dính 1 mặt 5cm,bằng nhựa và keo, mới 100%</t>
  </si>
  <si>
    <t>Băng dính 3M trong suốt Mã 4910 (25mm x 33m), bằng nhựa và keo,mới 100%</t>
  </si>
  <si>
    <t>Khẩu trang than hoạt tính 4 lớp (50pcs/box), mới 100%</t>
  </si>
  <si>
    <t>Dây thít nhựa màu trắng 5mm x 300mm, bằng nhựa ,mới 100%</t>
  </si>
  <si>
    <t>Dây thít nhựa màu trắng 5mm x 250mm ,bằng nhựa , mới 100%</t>
  </si>
  <si>
    <t>Nhíp tĩnh điện ESD-12, mới 100%</t>
  </si>
  <si>
    <t>Băng dính KT 2cm, bằng nhựa và keo,mới 100%</t>
  </si>
  <si>
    <t>Băng dính 2 mặt 10mm*16m, mới 100%</t>
  </si>
  <si>
    <t>F05_UHAN0018#&amp;Điện trở EF-45061965.X.X (MPN: RC0402FR-071ML). Hàng mới 100%</t>
  </si>
  <si>
    <t>EF-45061965.X.X</t>
  </si>
  <si>
    <t>871025572115</t>
  </si>
  <si>
    <t>F05_UHAN0028#&amp;Cuộn cảm EF-45092460.X.X (MPN: MPZ1608S121ATAH0). Hàng mới 100%</t>
  </si>
  <si>
    <t>EF-45092460.X.X</t>
  </si>
  <si>
    <t>F05_UHAN0018#&amp;Điện trở PUR-12-0440-00 (MPN: RC0402FR-0732K4L). Hàng mới 100%</t>
  </si>
  <si>
    <t>PUR-12-0440-00</t>
  </si>
  <si>
    <t>F05_UHAN0018#&amp;Điện trở PURET-12-0257-00 (MPN: RT0402BRD0710KL). Hàng mới 100%</t>
  </si>
  <si>
    <t>PURET-12-0257-00</t>
  </si>
  <si>
    <t>F05_UHAN0018#&amp;Điện trở PUR-12-0284-00 (MPN: RC0402FR-07300RL). Hàng mới 100%</t>
  </si>
  <si>
    <t>F05_UHAN0018#&amp;Điện trở HLOB-12-0507-00 (MPN: RC0201FR-0742R2L). Hàng mới 100%</t>
  </si>
  <si>
    <t>HLOB-12-0507-00</t>
  </si>
  <si>
    <t>F05_UHAN0018#&amp;Điện trở HLOB-12-0028-00 (MPN: RC0402FR-0749K9L). Hàng mới 100%</t>
  </si>
  <si>
    <t>HLOB-12-0028-00</t>
  </si>
  <si>
    <t>F05_UHAN0018#&amp;Điện trở EF-45036461.X.X (MPN: RC0402FR-0710KL). Hàng mới 100%</t>
  </si>
  <si>
    <t>EF-45036461.X.X</t>
  </si>
  <si>
    <t>409298919304</t>
  </si>
  <si>
    <t>F05_UHAN0012#&amp;Tụ điện LUC-E00-420059-00 (MPN: C0402C822K5RACAUTO). Hàng mới 100%</t>
  </si>
  <si>
    <t>LUC-E00-420059-00</t>
  </si>
  <si>
    <t>F05_UHAN0018#&amp;Điện trở LUC-E00-400067-320 (MPN: ERJ-2RKF2211X). Hàng mới 100%</t>
  </si>
  <si>
    <t>LUC-E00-400067-320</t>
  </si>
  <si>
    <t>F05_UHAN0012#&amp;Tụ điện LUC-EZZ-420493-00 (MPN: C1210X475K5RACAUTO). Hàng mới 100%</t>
  </si>
  <si>
    <t>LUC-EZZ-420493-00</t>
  </si>
  <si>
    <t>F05_UHAN0028#&amp;Cuộn cảm LUC-E00-440012-00 (MPN: PE-1812ACC510STS). Hàng mới 100%</t>
  </si>
  <si>
    <t>LUC-E00-440012-00</t>
  </si>
  <si>
    <t>871029418886</t>
  </si>
  <si>
    <t>F05_UHAN0012#&amp;Tụ điện LUC-E00-420020-08 (MPN: CGA3E1X7R1V105KT000N). Hàng mới 100%</t>
  </si>
  <si>
    <t>LUC-E00-420020-08</t>
  </si>
  <si>
    <t>F05_UHAN0016#&amp;Mạch điện tử tích hợp IC LUC-E00-470036-00 (MPN: TPS70933QDBVRQ1). Hàng mới 100%</t>
  </si>
  <si>
    <t>LUC-E00-470036-00</t>
  </si>
  <si>
    <t>380677046564</t>
  </si>
  <si>
    <t>F05_UHAN0016#&amp;Mạch điện tử tích hợp IC LUC-E00-470272-01 (MPN: TPS7B6933QDBVRQ1). Hàng mới 100%</t>
  </si>
  <si>
    <t>LUC-E00-470272-01</t>
  </si>
  <si>
    <t>F05_UHAN0016#&amp;Mạch điện tử tích hợp IC LUC-E00-470001-00 (MPN: TLIN1024ARGYRQ1). Hàng mới 100%</t>
  </si>
  <si>
    <t>##1202661853876023##</t>
  </si>
  <si>
    <t>Hàng mới 100%.</t>
  </si>
  <si>
    <t>Thiết bị đo nhiệt độ Model: TempTale Ultra, công suất 0.66W - 0.72W, điện áp 3V, hãng sản xuất: Sensitech, hàng mới 100%</t>
  </si>
  <si>
    <t>AE2605003401</t>
  </si>
  <si>
    <t>Keo dán Epoxy, Loctite Eccobond UF 3808 55 ML, IDH: 1440696 dùng để cố định linh kiện trên bề mặt bản mạch điện tử, hàng mới 100%</t>
  </si>
  <si>
    <t>Ốc vít, MPN: V06-12FT1580, đã ren, bằng thép, đường kính ngoài của thân 3.4mm (số lượng 2: 0.012 KGM).  Hàng mới 100%</t>
  </si>
  <si>
    <t>870893284381</t>
  </si>
  <si>
    <t>Ốc vít, MPN: M01-00000408, đã ren, bằng thép, đường kính ngoài của thân 1.5mm (số lượng 2: 0.002 KGM).  Hàng mới 100%</t>
  </si>
  <si>
    <t>Ốc vít, MPN: W02-50000222, đã ren, bằng thép, đường kính ngoài của thân 3.92mm (số lượng 2: 0.036 KGM). Hàng mới 100%</t>
  </si>
  <si>
    <t>Đầu nhựa MPN: A01-00036853, dùng để bảo vệ và dẫn hướng kim test. Hàng mới 100%</t>
  </si>
  <si>
    <t>Đầu nhựa MPN: A01-00036852, dùng để bảo vệ và dẫn hướng kim test. Hàng mới 100%</t>
  </si>
  <si>
    <t>Đầu nhựa MPN: A01-00037009, dùng để bảo vệ và dẫn hướng kim test. Hàng mới 100%</t>
  </si>
  <si>
    <t>Đầu nhựa MPN: A01-00037008, dùng để bảo vệ và dẫn hướng kim test. Hàng mới 100%</t>
  </si>
  <si>
    <t>Đầu nhựa MPN: A01-00037007, dùng để bảo vệ và dẫn hướng kim test. Hàng mới 100%</t>
  </si>
  <si>
    <t>Đầu nhựa MPN: A01-00037006, dùng để bảo vệ và dẫn hướng kim test. Hàng mới 100%</t>
  </si>
  <si>
    <t>Đầu nhựa MPN: A01-00034829, dùng để bảo vệ và dẫn hướng kim test. Hàng mới 100%</t>
  </si>
  <si>
    <t>Đầu nhựa MPN: A01-00034824, dùng để bảo vệ và dẫn hướng kim test. Hàng mới 100%</t>
  </si>
  <si>
    <t>Đầu nhựa MPN: A01-00036760, dùng để bảo vệ và dẫn hướng kim test. Hàng mới 100%</t>
  </si>
  <si>
    <t>Đầu nhựa MPN: A01-00036761, dùng để bảo vệ và dẫn hướng kim test. Hàng mới 100%</t>
  </si>
  <si>
    <t>Đầu nhựa MPN: A01-00031317, dùng để bảo vệ và dẫn hướng kim test. Hàng mới 100%</t>
  </si>
  <si>
    <t>Đầu nhựa MPN: A01-00031335, dùng để bảo vệ và dẫn hướng kim test. Hàng mới 100%</t>
  </si>
  <si>
    <t>Đầu nhựa MPN: A01-00031315, dùng để bảo vệ và dẫn hướng kim test. Hàng mới 100%</t>
  </si>
  <si>
    <t>Đầu nhựa MPN: A01-00034887, dùng để bảo vệ và dẫn hướng kim test. Hàng mới 100%</t>
  </si>
  <si>
    <t>73202090</t>
  </si>
  <si>
    <t>Lò xo cuộn MPN: M02-00000645, bằng thép, đường kính ngoài 18mm, chiều dài tự do 18m. Hàng mới 100%</t>
  </si>
  <si>
    <t>Lò xo cuộn MPN: W13-18161801, bằng thép, đường kính 6mm,chiều dài tự do 15mm. Hàng mới 100%</t>
  </si>
  <si>
    <t>85444299</t>
  </si>
  <si>
    <t>Dây USB kiểu B, MPN: F17-50000236, dùng để cung cấp điện áp cho sản phẩm, đã gắn đầu nối, đường kính lõi 0.5mm, vỏ bọc bằng PVC, dùng cho điện áp 5VDC, 1A. Hàng mới 100%</t>
  </si>
  <si>
    <t>Mô đun PMU37BLZ6 MPN: N04-40000145, dùng để đo dòng điện, điện áp, tốc độ của cổng sạc USB, điện áp 5VDC,1A, không bao gồm thiết bị ghi, hàng mới 100%</t>
  </si>
  <si>
    <t>Thiết bị PASMARK MPN: N04-40000144, dùng để đo lường dòng điện, điện áp, công suất của bộ sạc oto Lucid, điện áp 5VDC,1A, không bao gồm thiết bị ghi, nsx: PassMark Software Pty Ltd, hàng mới 100%</t>
  </si>
  <si>
    <t>Đầu cắm USB kiểu C, MPN: H23-40000236, điện áp 5VDC, 1A, dùng để cung cấp điện áp cho sản phẩm. Hàng mới 100%</t>
  </si>
  <si>
    <t>85369012</t>
  </si>
  <si>
    <t>Kim test dùng để lắp vào máy kiểm tra bản mạch để đo điện áp, dòng điện của bản mạch, MPN: P01-75306120, dòng điện 2A, 12VDC. Hàng mới 100%</t>
  </si>
  <si>
    <t>Kim test dùng để lắp vào máy kiểm tra bản mạch để đo điện áp, dòng điện của bản mạch, MPN: P02-102522S0, dòng điện 2A, 12VDC. Hàng mới 100%</t>
  </si>
  <si>
    <t>Kim test dùng để lắp vào máy kiểm tra bản mạch để đo điện áp, dòng điện của bản mạch, MPN: P02-102503HS, dòng điện 2A, 12VDC. Hàng mới 100%</t>
  </si>
  <si>
    <t>Kim test dùng để lắp vào máy kiểm tra bản mạch để đo điện áp, dòng điện của bản mạch, MPN: P02-00000016, dòng điện 2A, 12VDC. Hàng mới 100%</t>
  </si>
  <si>
    <t>Kim test dùng để lắp vào máy kiểm tra bản mạch để đo điện áp, dòng điện của bản mạch, MPN: P02-102519S0, dòng điện 2A, 12VDC. Hàng mới 100%</t>
  </si>
  <si>
    <t>Kim test dùng để lắp vào máy kiểm tra bản mạch để đo điện áp, dòng điện của bản mạch, MPN: P01-10306150, dòng điện 2A, 12VDC. Hàng mới 100%</t>
  </si>
  <si>
    <t>Kim test dùng để lắp vào máy kiểm tra bản mạch để đo điện áp, dòng điện của bản mạch, MPN: P02-10025091, dòng điện 2A, 12VDC. Hàng mới 100%</t>
  </si>
  <si>
    <t>Kim test dùng để lắp vào máy kiểm tra bản mạch để đo điện áp, dòng điện của bản mạch, MPN: P02-102561SS, dòng điện 2A, 12VDC. Hàng mới 100%</t>
  </si>
  <si>
    <t>Kim test dùng để lắp vào máy kiểm tra bản mạch để đo điện áp, dòng điện của bản mạch, MPN: P02-752509SS, dòng điện 2A, 12VDC. Hàng mới 100%</t>
  </si>
  <si>
    <t>Kim test dùng để lắp vào máy kiểm tra bản mạch để đo điện áp, dòng điện của bản mạch, MPN: P02-752561SS, dòng điện 2A, 12VDC. Hàng mới 100%</t>
  </si>
  <si>
    <t>Kim test dùng để lắp vào máy kiểm tra bản mạch để đo điện áp, dòng điện của bản mạch, MPN: P02-50PTP61S, dòng điện 2A, 12VDC. Hàng mới 100%</t>
  </si>
  <si>
    <t>F05_UHAN0012#&amp;Tụ điện PUR-13-0131-00 (MPN: GRM033R61C103KA12D). Hàng mới 100%</t>
  </si>
  <si>
    <t>PUR-13-0131-00</t>
  </si>
  <si>
    <t>515199058191</t>
  </si>
  <si>
    <t>F05_UHAN0012#&amp;Tụ điện PURET-13-0119-00 (MPN: MSASJ21GBB5476MTNA01). Hàng mới 100%</t>
  </si>
  <si>
    <t>PURET-13-0119-00</t>
  </si>
  <si>
    <t>F05_UHAN0012#&amp;Tụ điện HLOB-13-0119-00 (MPN: MSASJ21GBB5476MTNA01). Hàng mới 100%</t>
  </si>
  <si>
    <t>HLOB-13-0119-00</t>
  </si>
  <si>
    <t>F05_UHAN0028#&amp;Cuộn cảm LUC-E00-440154-00 (MPN: ETQP4M470YFN). Hàng mới 100%</t>
  </si>
  <si>
    <t>LUC-E00-440154-00</t>
  </si>
  <si>
    <t>F05_UHAN0028#&amp;Cuộn cảm PUR-14-0085-00 (MPN: LQH5BPN2R2N38L). Hàng mới 100%</t>
  </si>
  <si>
    <t>PUR-14-0085-00</t>
  </si>
  <si>
    <t>F05_UHAN0012#&amp;Tụ điện HLOB-13-0131-00 (MPN: GRM033R61C103KA12D). Hàng mới 100%</t>
  </si>
  <si>
    <t>HLOB-13-0131-00</t>
  </si>
  <si>
    <t>F05_UHAN0018#&amp;Điện trở LUC-E00-400025-01 (MPN: ERJP06F1001V). Hàng mới 100%</t>
  </si>
  <si>
    <t>LUC-E00-400025-01</t>
  </si>
  <si>
    <t>F05_UHAN0012#&amp;Tụ điện LUC-E00-420054-03 (MPN: GCM155R71H472KA37D). Hàng mới 100%</t>
  </si>
  <si>
    <t>LUC-E00-420054-03</t>
  </si>
  <si>
    <t>F05_UHAN0012#&amp;Tụ điện LUC-E00-420055-01 (MPN: GCM1555C1H220FA16D). Hàng mới 100%</t>
  </si>
  <si>
    <t>LUC-E00-420055-01</t>
  </si>
  <si>
    <t>F05_UHAN0018#&amp;Điện trở LUC-E00-400067-152 (MPN: ERJ2RKF1583X). Hàng mới 100%</t>
  </si>
  <si>
    <t>LUC-E00-400067-152</t>
  </si>
  <si>
    <t>F05_UHAN0018#&amp;Điện trở LUC-E00-400067-149 (MPN: ERJ2RKF7871X). Hàng mới 100%</t>
  </si>
  <si>
    <t>LUC-E00-400067-149</t>
  </si>
  <si>
    <t>F05_UHAN0012#&amp;Tụ điện LUC-EZZ-420342-00 (MPN: GCM1555C1H8R0DA16D). Hàng mới 100%</t>
  </si>
  <si>
    <t>LUC-EZZ-420342-00</t>
  </si>
  <si>
    <t>F05_UHAN0028#&amp;Cuộn cảm HLOB-14-0101-00 (MPN: SRP6030CA-1R2M). Hàng mới 100%</t>
  </si>
  <si>
    <t>HLOB-14-0101-00</t>
  </si>
  <si>
    <t>F05_UHAN0018#&amp;Điện trở LUC-E00-400023-000 (MPN: ERJPA3J620V). Hàng mới 100%</t>
  </si>
  <si>
    <t>LUC-E00-400023-000</t>
  </si>
  <si>
    <t>#&amp;NKTC#&amp;30850127401</t>
  </si>
  <si>
    <t>INV: 344 (06/05/2026),Hàng mới 100%, PO: UHAN-E0539D</t>
  </si>
  <si>
    <t>Bộ gia nhiệt 6000W 7-C260130 (400V, 6000W), hàng mới 100%</t>
  </si>
  <si>
    <t>112600041165164</t>
  </si>
  <si>
    <t>Bộ gia nhiệt 7-C250169 (400V, 9000W), hàng mới 100%</t>
  </si>
  <si>
    <t>84145949</t>
  </si>
  <si>
    <t>Quạt thổi khí 7-C70031 (Không có lưới bảo vệ, 90W, 220V, 0.4/0.23A, 50/60Hz). Hàng mới 100%</t>
  </si>
  <si>
    <t>90318090</t>
  </si>
  <si>
    <t>Máy kiểm tra khuôn in Model: SG800,SN:SH18626, công suất 1.5kW, AC220V,nhà sản xuất:SHENZHEN SINHOVO TECHNOLOGY CO., LTD, năm sản xuất 2026, hàng mới 100%</t>
  </si>
  <si>
    <t>070526CBHKHPG16084</t>
  </si>
  <si>
    <t>##1202616007699672##</t>
  </si>
  <si>
    <t>F05_UHAN0022#&amp;Đầu nối bản mạch LUC-E00-690030-02 (MPN: 776231-2). Hàng mới 100%</t>
  </si>
  <si>
    <t>LUC-E00-690030-02</t>
  </si>
  <si>
    <t>4110336885</t>
  </si>
  <si>
    <t>4110336886</t>
  </si>
  <si>
    <t>4110336887</t>
  </si>
  <si>
    <t>F05_UHAN0116#&amp;Vỏ nhựa của Bộ điều khiển xe ô tô LUC-P21-K34600-02(MPN: P21-K34600-02) KT:210x186 (mm), hàng mới 100%</t>
  </si>
  <si>
    <t>LUC-P21-K34600-02</t>
  </si>
  <si>
    <t>040526BHJSH0093093B</t>
  </si>
  <si>
    <t>F05_UHAN0116#&amp;Vỏ nhựa của Bộ điều khiển xe ô tô LUC-P21-K34500-02(MPN: P21-K34500-02) KT:210x186 (mm), hàng mới 100%</t>
  </si>
  <si>
    <t>LUC-P21-K34500-02</t>
  </si>
  <si>
    <t>F05_UHAN0012#&amp;Tụ điện 122-004199. Hàng mới 100%</t>
  </si>
  <si>
    <t>122-004199</t>
  </si>
  <si>
    <t>615498856118</t>
  </si>
  <si>
    <t>F05_UHAN0018#&amp;Điện trở 121-005704 (MPN: RC0201FR-07300RL). Hàng mới 100%</t>
  </si>
  <si>
    <t>121-005704</t>
  </si>
  <si>
    <t>4685772420</t>
  </si>
  <si>
    <t>F05_UHAN0018#&amp;Điện trở FMC-121-006688 (MPN: CRCW12060000Z0EA). Hàng mới 100%</t>
  </si>
  <si>
    <t>FMC-121-006688</t>
  </si>
  <si>
    <t>F05_UHAN0028#&amp;Cuộn cảm PUR-27-0028-00 (MPN: HI0805O121R-10). Hàng mới 100%</t>
  </si>
  <si>
    <t>PUR-27-0028-00</t>
  </si>
  <si>
    <t>F05_UHAN0018#&amp;Điện trở LUC-E00-400028-001 (MPN: ERA-2AED622X). Hàng mới 100%</t>
  </si>
  <si>
    <t>LUC-E00-400028-001</t>
  </si>
  <si>
    <t>F05_UHAN0018#&amp;Điện trở LUC-EZZ-400766-00 (MPN: RN73R1ETTP1002B50). Hàng mới 100%</t>
  </si>
  <si>
    <t>LUC-EZZ-400766-00</t>
  </si>
  <si>
    <t>F05_UHAN0018#&amp;Điện trở LUC-E00-400025-09 (MPN: ERJ-P06J620V). Hàng mới 100%</t>
  </si>
  <si>
    <t>LUC-E00-400025-09</t>
  </si>
  <si>
    <t>#&amp;UHAN-LGP-PC-0005#&amp;20092016#&amp;31122036#&amp;UNIGEN CORPORATION#&amp;;</t>
  </si>
  <si>
    <t>F05_UHAN0018#&amp;Điện trở 121-000849.X.X. Hàng mới 100%</t>
  </si>
  <si>
    <t>2009881031</t>
  </si>
  <si>
    <t>F05_UHAN0016#&amp;Mạch điện tử tích hợp IC EF-45130849. Hàng mới 100%</t>
  </si>
  <si>
    <t>381164370055</t>
  </si>
  <si>
    <t>##1202697823767321##</t>
  </si>
  <si>
    <t>F05_UHAN0025#&amp;Đi ốt LUC-E00-460006-00 (MPN: SLD8S16A). Hàng mới 100%</t>
  </si>
  <si>
    <t>LUC-E00-460006-00</t>
  </si>
  <si>
    <t>PLISGFE00329</t>
  </si>
  <si>
    <t>F05_UHAN0030</t>
  </si>
  <si>
    <t>F05_UHAN0030#&amp;Công tắc EF-45139770 (MPN: ITS50FV3SR). Hàng mới 100%</t>
  </si>
  <si>
    <t>EF-45139770</t>
  </si>
  <si>
    <t>F05_UHAN0030#&amp;Công tắc EF-45076928.X.X (MPN: G3T12AH-R). Hàng mới 100%</t>
  </si>
  <si>
    <t>EF-45076928.X.X</t>
  </si>
  <si>
    <t>F05_UHAN0017#&amp;Đi-ốt phát quang EF-45055219.X.X (MPN: SML-D12Y1WT86). Hàng mới 100%</t>
  </si>
  <si>
    <t>EF-45055219.X.X</t>
  </si>
  <si>
    <t>F05_UHAN0018#&amp;Điện trở 121-005700 (MPN: RC1206FR-071RL). Hàng mới 100%</t>
  </si>
  <si>
    <t>121-005700</t>
  </si>
  <si>
    <t>F05_UHAN0018#&amp;Điện trở 121-000809.X.X (MPN: CRCW0402240KFKED). Hàng mới 100%</t>
  </si>
  <si>
    <t>F05_UHAN0018#&amp;Điện trở LUC-EZZ-400625-00 (MPN: ERA-2AEB2741X). Hàng mới 100%</t>
  </si>
  <si>
    <t>LUC-EZZ-400625-00</t>
  </si>
  <si>
    <t>F05_UHAN0018#&amp;Điện trở LUC-E00-400028-13 (MPN: ERA-2AEB2551X). Hàng mới 100%</t>
  </si>
  <si>
    <t>LUC-E00-400028-13</t>
  </si>
  <si>
    <t>F05_UHAN0018#&amp;Điện trở LUC-EZZ-400780-00 (MPN: ERA-2APB2211X). Hàng mới 100%</t>
  </si>
  <si>
    <t>LUC-EZZ-400780-00</t>
  </si>
  <si>
    <t>F05_UHAN0018#&amp;Điện trở LUC-E00-400028-08 (MPN: ERA-2AEB6652X). Hàng mới 100%</t>
  </si>
  <si>
    <t>LUC-E00-400028-08</t>
  </si>
  <si>
    <t>F05_UHAN0017#&amp;Đi-ốt phát quang EF-45100289 (MPN: SML-310DTT86). Hàng mới 100%</t>
  </si>
  <si>
    <t>EF-45100289</t>
  </si>
  <si>
    <t>F05_UHAN0025#&amp;Đi ốt LUC-EZZ-460781-00 (MPN: SESD0402X1BN-0010-09-8). Hàng mới 100%</t>
  </si>
  <si>
    <t>LUC-EZZ-460781-00</t>
  </si>
  <si>
    <t>F05_UHAN0013#&amp;Phần tử dao động (thạch anh) EF-45046347.X.X (MPN: EC2700TS-25.000M TR). Hàng mới 100%</t>
  </si>
  <si>
    <t>EF-45046347.X.X</t>
  </si>
  <si>
    <t>F05_UHAN0012#&amp;Tụ điện EF-45036912.X.X (MPN: EMK107BJ105KA-T). Hàng mới 100%</t>
  </si>
  <si>
    <t>EF-45036912.X.X</t>
  </si>
  <si>
    <t>F05_UHAN0018#&amp;Điện trở LUC-E00-400067-294 (MPN: ERJ-2RKF6802X). Hàng mới 100%</t>
  </si>
  <si>
    <t>LUC-E00-400067-294</t>
  </si>
  <si>
    <t>24ZZ = 4 DRUMS + 20 CANS</t>
  </si>
  <si>
    <t>ZZ</t>
  </si>
  <si>
    <t>#&amp;NKTC#&amp;30850150976</t>
  </si>
  <si>
    <t>INV: CPE-UNIGEN-202605 (06/05/2026); hàng mới 100%; Hàng phục vụ hoạt động công ty.</t>
  </si>
  <si>
    <t>29051100</t>
  </si>
  <si>
    <t>Hoá chất Methanol 99%, công thức CH3OH, dùng cho xử lý nước thải, 16kg/can, mới 100%</t>
  </si>
  <si>
    <t>112600041102942</t>
  </si>
  <si>
    <t>29051200</t>
  </si>
  <si>
    <t>Cồn tẩy rửa IPA (ISO PROPYL ALCOHOL tinh khiết), dùng trong sản xuất công nghiệp, tẩy rửa khuôn in, 160kg/phuy, hàng mới 100%</t>
  </si>
  <si>
    <t>#&amp;NKTC#&amp;30851074803</t>
  </si>
  <si>
    <t>INV: 00000214 (08/05/2026), hàng mới 100%; PO: UHAN-E0687D, UHAN-E0703D</t>
  </si>
  <si>
    <t>94013900</t>
  </si>
  <si>
    <t>Ghế chống tĩnh điện mặt vân sần, bánh cố định màu đen, trục điều chỉnh 400-550mm, đường kính chân rộng 56cm, (ghế quay có điều chỉnh độ cao, khung thép không gỉ), mới 100%</t>
  </si>
  <si>
    <t>112600041252265</t>
  </si>
  <si>
    <t>Băng dính ESD nối liệu màu đen 8mm, 500pcs/hộp, chất liệu PET+adhesive acrylic, dạng miếng, hàng mới 100%</t>
  </si>
  <si>
    <t>#&amp;NKTC#&amp;30851751854</t>
  </si>
  <si>
    <t>112600041275959</t>
  </si>
  <si>
    <t>PTTT: T/T; UHAN-E0611F</t>
  </si>
  <si>
    <t>Bộ gia nhiệt dùng cho máy gia nhiệt PCT-1HE-21, điện áp 230V, 1 dạng điện trở đốt nóng bằng điện, hàng mới 100%</t>
  </si>
  <si>
    <t>1Z9083VF0453309974</t>
  </si>
  <si>
    <t>F05_UHAN0022#&amp;Đầu nối bản mạch LUC-E00-690010-03 (MPN: E6S20A-40MT5-Z). Hàng mới 100%</t>
  </si>
  <si>
    <t>LUC-E00-690010-03</t>
  </si>
  <si>
    <t>380932312821</t>
  </si>
  <si>
    <t>F05_UHAN0022#&amp;Đầu nối bản mạch LUC-E00-690055-00 (MPN: AMS29D-40MZ5-E). Hàng mới 100%</t>
  </si>
  <si>
    <t>LUC-E00-690055-00</t>
  </si>
  <si>
    <t>F05_UHAN0012#&amp;Tụ điện 122-003137. Hàng mới 100%</t>
  </si>
  <si>
    <t>122-003137</t>
  </si>
  <si>
    <t>492522503025</t>
  </si>
  <si>
    <t>F05_UHAN0049#&amp;Đai ốc bằng thép PUR-07-0167-00 (MPN: YSMTSO-44671-DT). Hàng mới 100%</t>
  </si>
  <si>
    <t>871353982550</t>
  </si>
  <si>
    <t>522040299492</t>
  </si>
  <si>
    <t>F05_UHAN0016#&amp;Mạch điện tử tích hợp IC PUR-03-0038-00(MPN:K4A8G165WG-BCWE). Hàng mới 100%</t>
  </si>
  <si>
    <t>871351679243</t>
  </si>
  <si>
    <t>F05_UHAN0013#&amp;Phần tử dao động (thạch anh) 134-001536. Hàng mới 100%</t>
  </si>
  <si>
    <t>134-001536</t>
  </si>
  <si>
    <t>871358463221</t>
  </si>
  <si>
    <t>524725886104</t>
  </si>
  <si>
    <t>F05_UHAN0016#&amp;Mạch điện tử tích hợp IC 103-001653 (MPN: GD25Q40EEIGR). Hàng mới 100%</t>
  </si>
  <si>
    <t>103-001653</t>
  </si>
  <si>
    <t>F05_UHAN0012#&amp;Tụ điện FMC-122-004926 (MPN: C0805C472J1GECAUTO). Hàng mới 100%</t>
  </si>
  <si>
    <t>FMC-122-004926</t>
  </si>
  <si>
    <t>F05_UHAN0016#&amp;Mạch điện tử tích hợp IC PUR-09-0444-00 (MPN: LMR62014XMFE/NOPB). Hàng mới 100%</t>
  </si>
  <si>
    <t>F05_UHAN0012#&amp;Tụ điện 122-000517.X.X (MPN: 0402N100J500CT). Hàng mới 100%</t>
  </si>
  <si>
    <t>122-000517.X.X</t>
  </si>
  <si>
    <t>F05_UHAN0017#&amp;Đi-ốt phát quang LUC-E00-450047-00 (MPN: CTL1206FRD1T). Hàng mới 100%</t>
  </si>
  <si>
    <t>LUC-E00-450047-00</t>
  </si>
  <si>
    <t>493602836320</t>
  </si>
  <si>
    <t>F05_UHAN0012#&amp;Tụ điện EF-45045744.X.X (MPN: C0402C0G250-680KNP). Hàng mới 100%</t>
  </si>
  <si>
    <t>EF-45045744.X.X</t>
  </si>
  <si>
    <t>F05_UHAN0012#&amp;Tụ điện EF-45059919.X.X (MPN: C0603X5R6R3-106KNP). Hàng mới 100%</t>
  </si>
  <si>
    <t>F05_UHAN0012#&amp;Tụ điện EF-45093131.X.X (MPN: C1210X5R6R3-107MNE). Hàng mới 100%</t>
  </si>
  <si>
    <t>F05_UHAN0121#&amp;Miếng đệm cao su LUC-P21-K33900-00. Hàng mới 100%</t>
  </si>
  <si>
    <t>LUC-P21-K33900-00</t>
  </si>
  <si>
    <t>871356908160</t>
  </si>
  <si>
    <t>522040305539</t>
  </si>
  <si>
    <t>F05_UHAN0012#&amp;Tụ điện 122-003140. Hàng mới 100%</t>
  </si>
  <si>
    <t>122-003140</t>
  </si>
  <si>
    <t>524130727881</t>
  </si>
  <si>
    <t>#&amp;UHAN-LGP-PC-0005#&amp;20092016#&amp;31122036#&amp;UNIGEN CORPORATION#&amp;; Assembled in Taiwan</t>
  </si>
  <si>
    <t>485149832159</t>
  </si>
  <si>
    <t>F05_UHAN0022#&amp;Đầu nối bản mạch HLOB-15-0231-00. Hàng mới 100%</t>
  </si>
  <si>
    <t>HLOB-15-0231-00</t>
  </si>
  <si>
    <t>481663285294</t>
  </si>
  <si>
    <t>F05_UHAN0022#&amp;Đầu nối bản mạch 120-012664. Hàng mới 100%</t>
  </si>
  <si>
    <t>120-012664</t>
  </si>
  <si>
    <t>481663285283</t>
  </si>
  <si>
    <t>F05_UHAN0018#&amp;Điện trở 121-000434.X.X (MPN: RC0402JR-0710KL). Hàng mới 100%</t>
  </si>
  <si>
    <t>121-000434.X.X</t>
  </si>
  <si>
    <t>871508756402</t>
  </si>
  <si>
    <t>F05_UHAN0012#&amp;Tụ điện 122-000634.X.X (MPN: 0201X104K100CT). Hàng mới 100%</t>
  </si>
  <si>
    <t>122-000634.X.X</t>
  </si>
  <si>
    <t>F05_UHAN0012#&amp;Tụ điện 122-001260 (MPN: 0402X105K250CT). Hàng mới 100%</t>
  </si>
  <si>
    <t>122-001260</t>
  </si>
  <si>
    <t>F05_UHAN0012#&amp;Tụ điện 122-001088 (MPN: 0805X106K250CT). Hàng mới 100%</t>
  </si>
  <si>
    <t>122-001088</t>
  </si>
  <si>
    <t>F05_UHAN0018#&amp;Điện trở EF-45053506.X.X (MPN: WR06X5232FTL). Hàng mới 100%</t>
  </si>
  <si>
    <t>EF-45053506.X.X</t>
  </si>
  <si>
    <t>F05_UHAN0012#&amp;Tụ điện EF-45111902 (MPN: CC0603JRNPO8BN102). Hàng mới 100%</t>
  </si>
  <si>
    <t>EF-45111902</t>
  </si>
  <si>
    <t>F05_UHAN0025#&amp;Đi ốt EF-45129267 (MPN: CPDA10R3V3U-HF). Hàng mới 100%</t>
  </si>
  <si>
    <t>EF-45129267</t>
  </si>
  <si>
    <t>F05_UHAN0018#&amp;Điện trở LUC-EZZ-400196-00 (MPN: RK73B1JTTD3R3J). Hàng mới 100%</t>
  </si>
  <si>
    <t>LUC-EZZ-400196-00</t>
  </si>
  <si>
    <t>F05_UHAN0016#&amp;Mạch điện tử tích hợp IC HLOB-03-0111-00 (MPN: MT40A512M16TB-062E:R). Hàng mới 100%</t>
  </si>
  <si>
    <t>522040307667</t>
  </si>
  <si>
    <t>871462909521</t>
  </si>
  <si>
    <t>F05_UHAN0090#&amp;Nhãn bằng plastic PUR-18-0653-00 (MPN: 18-0653-00). Hàng mới 100%</t>
  </si>
  <si>
    <t>PUR-18-0653-00</t>
  </si>
  <si>
    <t>F05_UHAN0090#&amp;Nhãn bằng plastic PUR-18-0579-00 (MPN: 18-0579-00). Hàng mới 100%</t>
  </si>
  <si>
    <t>PUR-18-0579-00</t>
  </si>
  <si>
    <t>F05_UHAN0090#&amp;Nhãn bằng plastic PUR-18-0484-00 (MPN: 18-0484-00). Hàng mới 100%</t>
  </si>
  <si>
    <t>PUR-18-0484-00</t>
  </si>
  <si>
    <t>F05_UHAN0090#&amp;Nhãn bằng plastic PUR-18-0483-00 (MPN: 18-0483-00). Hàng mới 100%</t>
  </si>
  <si>
    <t>PUR-18-0483-00</t>
  </si>
  <si>
    <t>871461013935</t>
  </si>
  <si>
    <t>525343638101</t>
  </si>
  <si>
    <t>F05_UHAN0028#&amp;Cuộn cảm EF-45092456. Hàng mới 100%</t>
  </si>
  <si>
    <t>EF-45092456</t>
  </si>
  <si>
    <t>500394939397</t>
  </si>
  <si>
    <t>F05_UHAN0049#&amp;Đai ốc bằng thép HLOB-07-0332-00 (MPN: 07-0332-00). Hàng mới 100%</t>
  </si>
  <si>
    <t>HLOB-07-0332-00</t>
  </si>
  <si>
    <t>871507065560</t>
  </si>
  <si>
    <t>517485646935</t>
  </si>
  <si>
    <t>SHIPPER: INGRASYS TECHNOLOGY INC. AGREEMENT: MO26050401 (07/05/2026)</t>
  </si>
  <si>
    <t>F05_OEM0116-3</t>
  </si>
  <si>
    <t>F05_OEM0116-3#&amp;Ram máy tính dạng thanh DDR4 U10V700Q8DGM-IAD1-UGHD, không chứa mật mã dân sự, tạm nhập sửa chữa theo mục 2 của TKX 306554130910/E42 (05/07/2024). Hàng mới 100%</t>
  </si>
  <si>
    <t>U10V700Q8DGM-IAD1-UGHD</t>
  </si>
  <si>
    <t>871503182022</t>
  </si>
  <si>
    <t>F05_OEM0203-2</t>
  </si>
  <si>
    <t>F05_OEM0203-2#&amp;Ram máy tính dạng thanh DDR4 U40V700S5DGM-BAJ1-UGSB, không chứa mật mã dân sự, tạm nhập sửa chữa theo mục 1 của TKX 307907032920/E42 (29/10/2025). Hàng mới 100%</t>
  </si>
  <si>
    <t>U40V700S5DGM-BAJ1-UGSB</t>
  </si>
  <si>
    <t>##1202616007699683##</t>
  </si>
  <si>
    <t>F05_UHAN0022#&amp;Đầu nối bản mạch LUC-E00-690215-00 (MPN: 1-2288243-1). Hàng mới 100%</t>
  </si>
  <si>
    <t>LUC-E00-690215-00</t>
  </si>
  <si>
    <t>4110336913</t>
  </si>
  <si>
    <t>871325076858</t>
  </si>
  <si>
    <t>F05_UHAN0022#&amp;Đầu nối bản mạch LUC-EZZ-691595-00. Hàng mới 100%</t>
  </si>
  <si>
    <t>LUC-EZZ-691595-00</t>
  </si>
  <si>
    <t>4110336954</t>
  </si>
  <si>
    <t>F05_UHAN0022#&amp;Đầu nối bản mạch LUC-EZZ-690942-00 (MPN: 49616-0711). Hàng mới 100%</t>
  </si>
  <si>
    <t>LUC-EZZ-690942-00</t>
  </si>
  <si>
    <t>4110336955</t>
  </si>
  <si>
    <t>#&amp;NKTC#&amp;30851991453</t>
  </si>
  <si>
    <t>F05_UHAN0150#&amp;Vỏ nhôm của tấm tản nhiệt PUR-17-0357-01, kích thước: 177*72.81*7.85mm. Hàng mới 100%</t>
  </si>
  <si>
    <t>PUR-17-0357-01</t>
  </si>
  <si>
    <t>112600041327811</t>
  </si>
  <si>
    <t>F05_UHAN0077#&amp;Nắp nhựa của vỏ bộ lưu trữ dữ liệu PUR-17-0283-02, kích thước: 155*12.74*11.55mm. Hàng mới 100%</t>
  </si>
  <si>
    <t>F05_UHAN0077#&amp;Nắp nhựa của vỏ bộ lưu trữ dữ liệu PUR-17-0344-00, kích thước: 175.97*12.34*11.75mm. Hàng mới 100%</t>
  </si>
  <si>
    <t>PUR-17-0344-00</t>
  </si>
  <si>
    <t>F05_UHAN0027#&amp;Tấm tản nhiệt HLOB-17-0361-02, kích thước: 72.60*69*2.70mm. Hàng mới 100%</t>
  </si>
  <si>
    <t>4110336953</t>
  </si>
  <si>
    <t>PO: UHAN-E0690F. Hàng mới 100%. Hàng phục vụ hoạt động của công ty.</t>
  </si>
  <si>
    <t>Chất hỗ trợ hàn thiếc Alpha Paste Flux OM-5300 (100 gram/bottle), hàng mới 100%</t>
  </si>
  <si>
    <t>871350732767</t>
  </si>
  <si>
    <t>F05_UHAN0026#&amp;Bộ lọc FMC-119-001292 (MPN: 782632102). Hàng mới 100%</t>
  </si>
  <si>
    <t>FMC-119-001292</t>
  </si>
  <si>
    <t>524978941052</t>
  </si>
  <si>
    <t>F05_UHAN0019#&amp;Bóng bán dẫn FMC-109-001666 (MPN: BSS138BKS,115). Hàng mới 100%</t>
  </si>
  <si>
    <t>FMC-109-001666</t>
  </si>
  <si>
    <t>F05_UHAN0016#&amp;Mạch điện tử tích hợp IC 169-001029 (MPN: DIO6328EST6). Hàng mới 100%</t>
  </si>
  <si>
    <t>515511012869</t>
  </si>
  <si>
    <t>525343671270</t>
  </si>
  <si>
    <t>525343665469</t>
  </si>
  <si>
    <t>F05_UHAN0022#&amp;Đầu nối bản mạch FMC-120-013059 (MPN: 527451296). Hàng mới 100%</t>
  </si>
  <si>
    <t>FMC-120-013059</t>
  </si>
  <si>
    <t>523808780585</t>
  </si>
  <si>
    <t>F05_UHAN0028#&amp;Cuộn cảm EF-45074500.X.X (MPN: CLF7045NIT-1R5N-D). Hàng mới 100%</t>
  </si>
  <si>
    <t>F05_UHAN0012#&amp;Tụ điện FMC-122-004945 (MPN: C2012X5R1A476M125AC). Hàng mới 100%</t>
  </si>
  <si>
    <t>FMC-122-004945</t>
  </si>
  <si>
    <t>F05_UHAN0030#&amp;Công tắc FMC-125-002240 (MPN: SKRBACE010). Hàng mới 100%</t>
  </si>
  <si>
    <t>FMC-125-002240</t>
  </si>
  <si>
    <t>F05_UHAN0016#&amp;Mạch điện tử tích hợp IC LUC-E00-470109-00( MPN: QAM-8295P-2-BGM1573-MT-05-1-AA). Hàng mới 100%</t>
  </si>
  <si>
    <t>477592563597</t>
  </si>
  <si>
    <t>524130716108</t>
  </si>
  <si>
    <t>F05_UHAN0030#&amp;Công tắc EF-45033295. Hàng mới 100%</t>
  </si>
  <si>
    <t>EF-45033295</t>
  </si>
  <si>
    <t>489101270912</t>
  </si>
  <si>
    <t>F05_UHAN0022#&amp;Đầu nối bản mạch LUC-E00-690010-01 (MPN: E6S24D-40MT5-B). Hàng mới 100%</t>
  </si>
  <si>
    <t>LUC-E00-690010-01</t>
  </si>
  <si>
    <t>381051768903</t>
  </si>
  <si>
    <t>525343654704</t>
  </si>
  <si>
    <t>F05_UHAN0016#&amp;Mạch điện tử tích hợp IC PUR-09-0344-00 (MPN: PM8650A1-FEI). Hàng mới 100%</t>
  </si>
  <si>
    <t>PUR-09-0344-00</t>
  </si>
  <si>
    <t>518337586515</t>
  </si>
  <si>
    <t>F05_UHAN0016#&amp;Mạch điện tử tích hợp IC LUC-E00-470121-01 (MPN:LTC4421HG#TRPBF). Hàng mới 100%</t>
  </si>
  <si>
    <t>LUC-E00-470121-01</t>
  </si>
  <si>
    <t>381117292853</t>
  </si>
  <si>
    <t>500394945278</t>
  </si>
  <si>
    <t>F05_UHAN0022#&amp;Đầu nối bản mạch LUC-E00-690010-02. Hàng mới 100%</t>
  </si>
  <si>
    <t>LUC-E00-690010-02</t>
  </si>
  <si>
    <t>381048998868</t>
  </si>
  <si>
    <t>F05_UHAN0028#&amp;Cuộn cảm LUC-E00-440051-01 (MPN: 1210POC-153MRC). Hàng mới 100%</t>
  </si>
  <si>
    <t>LUC-E00-440051-01</t>
  </si>
  <si>
    <t>451257570485</t>
  </si>
  <si>
    <t>F05_UHAN0028#&amp;Cuộn cảm LUC-E00-440023-02 (MPN: XEL4030-222MEC). Hàng mới 100%</t>
  </si>
  <si>
    <t>LUC-E00-440023-02</t>
  </si>
  <si>
    <t>##1202669559199943##</t>
  </si>
  <si>
    <t>4812916206</t>
  </si>
  <si>
    <t>F05_UHAN0012#&amp;Tụ điện PURET-13-0066-00 (MPN: CL05B333KO5NNNC). Hàng mới 100%</t>
  </si>
  <si>
    <t>PURET-13-0066-00</t>
  </si>
  <si>
    <t>F05_UHAN0012#&amp;Tụ điện PUR-13-0229-00 (MPN: CL05A106MQ5NUNC). Hàng mới 100%</t>
  </si>
  <si>
    <t>PUR-13-0229-00</t>
  </si>
  <si>
    <t>F05_UHAN0012#&amp;Tụ điện PUR-13-0134-00 (MPN: CL03A224KQ3NNNC). Hàng mới 100%</t>
  </si>
  <si>
    <t>PUR-13-0134-00</t>
  </si>
  <si>
    <t>F05_UHAN0012#&amp;Tụ điện LUC-E00-420072-01 (MPN: 35TKV220M8X10.5). Hàng mới 100%</t>
  </si>
  <si>
    <t>LUC-E00-420072-01</t>
  </si>
  <si>
    <t>F05_UHAN0012#&amp;Tụ điện LUC-EZZ-420527-00 (MPN: C0805X474K5RECAUTO). Hàng mới 100%</t>
  </si>
  <si>
    <t>LUC-EZZ-420527-00</t>
  </si>
  <si>
    <t>F05_UHAN0012#&amp;Tụ điện LUC-EZZ-420321-00 (MPN: C0603C103K3HACAUTO). Hàng mới 100%</t>
  </si>
  <si>
    <t>LUC-EZZ-420321-00</t>
  </si>
  <si>
    <t>F05_UHAN0012#&amp;Tụ điện LUC-E00-420002-00 (MPN: C0603C104K5RACAUTO). Hàng mới 100%</t>
  </si>
  <si>
    <t>LUC-E00-420002-00</t>
  </si>
  <si>
    <t>F05_UHAN0016#&amp;Mạch điện tử tích hợp IC LUC-EZZ-470433-00 (MPN: DS90UH983RTDRQ1). Hàng mới 100%</t>
  </si>
  <si>
    <t>737415968777</t>
  </si>
  <si>
    <t>F05_UHAN0012#&amp;Tụ điện LUC-E00-420028-00 (MPN: C0805C564K5RAC7800). Hàng mới 100%</t>
  </si>
  <si>
    <t>LUC-E00-420028-00</t>
  </si>
  <si>
    <t>F05_UHAN0025#&amp;Đi ốt LUC-EZZ-450006-00 (MPN: B540CQ-13-F). Hàng mới 100%</t>
  </si>
  <si>
    <t>LUC-EZZ-450006-00</t>
  </si>
  <si>
    <t>F05_UHAN0018#&amp;Điện trở LUC-E00-400035-07 (MPN: AC0402FR-07110KL). Hàng mới 100%</t>
  </si>
  <si>
    <t>LUC-E00-400035-07</t>
  </si>
  <si>
    <t>F05_UHAN0022#&amp;Đầu nối bản mạch FMC-120-013046. Hàng mới 100%</t>
  </si>
  <si>
    <t>FMC-120-013046</t>
  </si>
  <si>
    <t>381054297320</t>
  </si>
  <si>
    <t>F05_UHAN0013#&amp;Phần tử dao động (thạch anh) FMC-134-001668. Hàng mới 100%</t>
  </si>
  <si>
    <t>FMC-134-001668</t>
  </si>
  <si>
    <t>524130753981</t>
  </si>
  <si>
    <t>F05_UHAN0016#&amp;Mạch điện tử tích hợp IC AIC-MP-IC006477-S01. Hàng mới 100%</t>
  </si>
  <si>
    <t>AIC-MP-IC006477-S01</t>
  </si>
  <si>
    <t>871509868530</t>
  </si>
  <si>
    <t>100526PSHPH2650040</t>
  </si>
  <si>
    <t>F05_UHAN0014#&amp;Bản mạch in PUR-11-0137-04 (MPN: 6610020-M90-0M). Hàng mới 100%</t>
  </si>
  <si>
    <t>PUR-11-0137-04</t>
  </si>
  <si>
    <t>##1202613122477383##</t>
  </si>
  <si>
    <t>8XN5154</t>
  </si>
  <si>
    <t>8XN5157</t>
  </si>
  <si>
    <t>8XN5156</t>
  </si>
  <si>
    <t>871556588025</t>
  </si>
  <si>
    <t>F05_UHAN0012#&amp;Tụ điện EF-45061095 (MPN: CC0603KRX7R9BB104). Hàng mới 100%</t>
  </si>
  <si>
    <t>EF-45061095</t>
  </si>
  <si>
    <t>417969495244</t>
  </si>
  <si>
    <t>477592562774</t>
  </si>
  <si>
    <t>F05_UHAN0090#&amp;Nhãn bằng plastic PUR-33-0018-00 (MPN: 33-0018-00). Hàng mới 100%</t>
  </si>
  <si>
    <t>871555821601</t>
  </si>
  <si>
    <t>F05_UHAN0026#&amp;Bộ lọc FMC-153-001104 (MPN: MPZ1608S601ATA00). Hàng mới 100%</t>
  </si>
  <si>
    <t>FMC-153-001104</t>
  </si>
  <si>
    <t>F05_UHAN0018#&amp;Điện trở FMC-121-006482 (MPN: AC0402JR-070RL). Hàng mới 100%</t>
  </si>
  <si>
    <t>FMC-121-006482</t>
  </si>
  <si>
    <t>F05_UHAN0018#&amp;Điện trở FMC-121-006491 (MPN: RC0603FR-0720KL). Hàng mới 100%</t>
  </si>
  <si>
    <t>FMC-121-006491</t>
  </si>
  <si>
    <t>F05_UHAN0018#&amp;Điện trở FMC-121-006509 (MPN: RC0402FR-07100RL). Hàng mới 100%</t>
  </si>
  <si>
    <t>FMC-121-006509</t>
  </si>
  <si>
    <t>F05_UHAN0018#&amp;Điện trở FMC-121-006501 (MPN: RC0402FR-07100KL). Hàng mới 100%</t>
  </si>
  <si>
    <t>FMC-121-006501</t>
  </si>
  <si>
    <t>381146363168</t>
  </si>
  <si>
    <t>F05_UHAN0019#&amp;Bóng bán dẫn LUC-E00-510032-00 (MPN: BSS84DW-7-F). Hàng mới 100%</t>
  </si>
  <si>
    <t>LUC-E00-510032-00</t>
  </si>
  <si>
    <t>523488274549</t>
  </si>
  <si>
    <t>871552641540</t>
  </si>
  <si>
    <t>F05_UHAN0018#&amp;Điện trở EF-45060499.X.X (MPN: RC0402FR-0724K9L). Hàng mới 100%</t>
  </si>
  <si>
    <t>EF-45060499.X.X</t>
  </si>
  <si>
    <t>F05_UHAN0018#&amp;Điện trở EF-45036826 (MPN: RC0402FR-0775RL). Hàng mới 100%</t>
  </si>
  <si>
    <t>EF-45036826</t>
  </si>
  <si>
    <t>F05_UHAN0012#&amp;Tụ điện EF-45108860 (MPN: CC0805KRX7R0BB103). Hàng mới 100%</t>
  </si>
  <si>
    <t>EF-45108860</t>
  </si>
  <si>
    <t>481663285401</t>
  </si>
  <si>
    <t>F05_UHAN0012#&amp;Tụ điện LUC-E00-420057-01 (MPN: GCJ188R91E334MA01J). Hàng mới 100%</t>
  </si>
  <si>
    <t>LUC-E00-420057-01</t>
  </si>
  <si>
    <t>7878947263</t>
  </si>
  <si>
    <t>F05_UHAN0012#&amp;Tụ điện LUC-EZZ-420121-00 (MPN: GCM155R71C224KE02D). Hàng mới 100%</t>
  </si>
  <si>
    <t>LUC-EZZ-420121-00</t>
  </si>
  <si>
    <t>F05_UHAN0028#&amp;Cuộn cảm LUC-E00-440047-00 (MPN: BLM31SN500SH1L). Hàng mới 100%</t>
  </si>
  <si>
    <t>LUC-E00-440047-00</t>
  </si>
  <si>
    <t>F05_UHAN0012#&amp;Tụ điện LUC-EZZ-420322-00 (MPN: GCM1555C1H100JA16D). Hàng mới 100%</t>
  </si>
  <si>
    <t>LUC-EZZ-420322-00</t>
  </si>
  <si>
    <t>F05_UHAN0013#&amp;Phần tử dao động (thạch anh) LUC-EZZ-480029-00 (MPN: XRCGB25M000F3A01R0). Hàng mới 100%</t>
  </si>
  <si>
    <t>LUC-EZZ-480029-00</t>
  </si>
  <si>
    <t>F05_UHAN0019#&amp;Bóng bán dẫn EF-45044114.X.X (MPN: MUN5211T1G). Hàng mới 100%</t>
  </si>
  <si>
    <t>EF-45044114.X.X</t>
  </si>
  <si>
    <t>F05_UHAN0016#&amp;Mạch điện tử tích hợp IC LUC-E00-470423-00 (MPN: NSV45020AT1G). Hàng mới 100%</t>
  </si>
  <si>
    <t>F05_UHAN0018#&amp;Điện trở 121-003820 (MPN: RC0402FR-07150KL). Hàng mới 100%</t>
  </si>
  <si>
    <t>121-003820</t>
  </si>
  <si>
    <t>F05_UHAN0012#&amp;Tụ điện LUC-E00-420076-00 (MPN: GRT188R61H105KE13D). Hàng mới 100%</t>
  </si>
  <si>
    <t>LUC-E00-420076-00</t>
  </si>
  <si>
    <t>F05_UHAN0028#&amp;Cuộn cảm LUC-E00-440029-00 (MPN: BLM21SP601SZ1D). Hàng mới 100%</t>
  </si>
  <si>
    <t>LUC-E00-440029-00</t>
  </si>
  <si>
    <t>F05_UHAN0028#&amp;Cuộn cảm LUC-E00-440028-00 (MPN: DLW32MH201XK2L). Hàng mới 100%</t>
  </si>
  <si>
    <t>LUC-E00-440028-00</t>
  </si>
  <si>
    <t>F05_UHAN0012#&amp;Tụ điện FMC-122-004948 (MPN: C0603C470J5GACAUTO). Hàng mới 100%</t>
  </si>
  <si>
    <t>FMC-122-004948</t>
  </si>
  <si>
    <t>F05_UHAN0028#&amp;Cuộn cảm EF-45126767 (MPN: IHLP2525CZER2R2M01). Hàng mới 100%</t>
  </si>
  <si>
    <t>EF-45126767</t>
  </si>
  <si>
    <t>F05_UHAN0025#&amp;Đi ốt LUC-E00-460008-00 (MPN: AVRH10C101KT1R1NE8). Hàng mới 100%</t>
  </si>
  <si>
    <t>LUC-E00-460008-00</t>
  </si>
  <si>
    <t>F05_UHAN0012#&amp;Tụ điện LUC-E00-420037-04 (MPN: CGA2B2X7R1H332K050BA). Hàng mới 100%</t>
  </si>
  <si>
    <t>LUC-E00-420037-04</t>
  </si>
  <si>
    <t>F05_UHAN0018#&amp;Điện trở LUC-E00-400010-044 (MPN: ERJ-2RKF33R0X). Hàng mới 100%</t>
  </si>
  <si>
    <t>LUC-E00-400010-044</t>
  </si>
  <si>
    <t>F05_UHAN0032#&amp;Điện trở nhiệt LUC-EZZ-520045-00 (MPN: NTCG104EF104FT1SX). Hàng mới 100%</t>
  </si>
  <si>
    <t>LUC-EZZ-520045-00</t>
  </si>
  <si>
    <t>F05_UHAN0018#&amp;Điện trở LUC-E00-400011-004 (MPN: ERJ-2GEJ4R3X). Hàng mới 100%</t>
  </si>
  <si>
    <t>LUC-E00-400011-004</t>
  </si>
  <si>
    <t>F05_UHAN0018#&amp;Điện trở LUC-E00-400010-035 (MPN: ERJ-2RKF2200X). Hàng mới 100%</t>
  </si>
  <si>
    <t>LUC-E00-400010-035</t>
  </si>
  <si>
    <t>F05_UHAN0025#&amp;Đi ốt FMC-124-002972 (MPN: SMAJ48A-E3/61). Hàng mới 100%</t>
  </si>
  <si>
    <t>FMC-124-002972</t>
  </si>
  <si>
    <t>F05_UHAN0025#&amp;Đi ốt EF-45130484 (MPN: BAT54SLT1G). Hàng mới 100%</t>
  </si>
  <si>
    <t>EF-45130484</t>
  </si>
  <si>
    <t>F05_UHAN0018#&amp;Điện trở LUC-E00-400010-001 (MPN: ERJ-2RKF1001X). Hàng mới 100%</t>
  </si>
  <si>
    <t>LUC-E00-400010-001</t>
  </si>
  <si>
    <t>F05_UHAN0018#&amp;Điện trở LUC-EZZ-400427-00 (MPN: ERJ-2RKF1151X). Hàng mới 100%</t>
  </si>
  <si>
    <t>LUC-EZZ-400427-00</t>
  </si>
  <si>
    <t>F05_UHAN0019#&amp;Bóng bán dẫn LUC-E00-510093-00 (MPN: NVTFS9D6P04M8LTAG). Hàng mới 100%</t>
  </si>
  <si>
    <t>LUC-E00-510093-00</t>
  </si>
  <si>
    <t>F05_UHAN0018#&amp;Điện trở LUC-EZZ-400414-00 (MPN: ERJ-2RKF5112X). Hàng mới 100%</t>
  </si>
  <si>
    <t>LUC-EZZ-400414-00</t>
  </si>
  <si>
    <t>F05_UHAN0032#&amp;Điện trở nhiệt LUC-E00-400056-01 (MPN: NTCG164KF104FTDS). Hàng mới 100%</t>
  </si>
  <si>
    <t>LUC-E00-400056-01</t>
  </si>
  <si>
    <t>F05_UHAN0018#&amp;Điện trở LUC-E00-400010-000 (MPN: ERJ-2RKF1002X). Hàng mới 100%</t>
  </si>
  <si>
    <t>LUC-E00-400010-000</t>
  </si>
  <si>
    <t>F05_UHAN0018#&amp;Điện trở LUC-E00-400010-034 (MPN: ERJ-2RKF10R0X). Hàng mới 100%</t>
  </si>
  <si>
    <t>LUC-E00-400010-034</t>
  </si>
  <si>
    <t>F05_UHAN0018#&amp;Điện trở LUC-E00-400010-050 (MPN: ERJ-2RKF1501X). Hàng mới 100%</t>
  </si>
  <si>
    <t>LUC-E00-400010-050</t>
  </si>
  <si>
    <t>F05_UHAN0018#&amp;Điện trở LUC-E00-400010-005 (MPN: ERJ-2RKF49R9X). Hàng mới 100%</t>
  </si>
  <si>
    <t>LUC-E00-400010-005</t>
  </si>
  <si>
    <t>F05_UHAN0018#&amp;Điện trở LUC-E00-400054-01 (MPN: ERJ-UP3F1201V). Hàng mới 100%</t>
  </si>
  <si>
    <t>LUC-E00-400054-01</t>
  </si>
  <si>
    <t>F05_UHAN0018#&amp;Điện trở LUC-EZZ-400387-00 (MPN: ERJ-2RKF1004X). Hàng mới 100%</t>
  </si>
  <si>
    <t>LUC-EZZ-400387-00</t>
  </si>
  <si>
    <t>F05_UHAN0028#&amp;Cuộn cảm PUR-27-0017-00 (MPN: MU1005-100Y). Hàng mới 100%</t>
  </si>
  <si>
    <t>PUR-27-0017-00</t>
  </si>
  <si>
    <t>F05_UHAN0018#&amp;Điện trở PUR-12-0309-00 (MPN: WR04X150JTL). Hàng mới 100%</t>
  </si>
  <si>
    <t>PUR-12-0309-00</t>
  </si>
  <si>
    <t>F05_UHAN0018#&amp;Điện trở LUC-E00-400010-003 (MPN: ERJ-2RKF4701X). Hàng mới 100%</t>
  </si>
  <si>
    <t>LUC-E00-400010-003</t>
  </si>
  <si>
    <t>F05_UHAN0019#&amp;Bóng bán dẫn LUC-E00-510084-00 (MPN: DMN2710UVQ-7). Hàng mới 100%</t>
  </si>
  <si>
    <t>LUC-E00-510084-00</t>
  </si>
  <si>
    <t>F05_UHAN0018#&amp;Điện trở LUC-E00-400244-00 (MPN: ERJ-6GEYJ105V). Hàng mới 100%</t>
  </si>
  <si>
    <t>LUC-E00-400244-00</t>
  </si>
  <si>
    <t>F05_UHAN0018#&amp;Điện trở LUC-EZZ-400334-00 (MPN: ERJ-2RKF1102X). Hàng mới 100%</t>
  </si>
  <si>
    <t>LUC-EZZ-400334-00</t>
  </si>
  <si>
    <t>8XN5155</t>
  </si>
  <si>
    <t>381174961702</t>
  </si>
  <si>
    <t>F05_UHAN0016#&amp;Mạch điện tử tích hợp IC PUR-09-0422-00 (MPN: TMP451AQDQFRQ1). Hàng mới 100%</t>
  </si>
  <si>
    <t>469369338728</t>
  </si>
  <si>
    <t>F05_UHAN0025#&amp;Đi ốt LUC-E00-460005-00 (MPN: PESD2CANFD27VT-QR). Hàng mới 100%</t>
  </si>
  <si>
    <t>LUC-E00-460005-00</t>
  </si>
  <si>
    <t>871682517684</t>
  </si>
  <si>
    <t>F05_UHAN0019#&amp;Bóng bán dẫn LUC-E00-510061-01 (MPN: PMV30ENEAR). Hàng mới 100%</t>
  </si>
  <si>
    <t>LUC-E00-510061-01</t>
  </si>
  <si>
    <t>F05_UHAN0025#&amp;Đi ốt LUC-E00-450029-00 (MPN: PDZ4.7BGWX). Hàng mới 100%</t>
  </si>
  <si>
    <t>LUC-E00-450029-00</t>
  </si>
  <si>
    <t>F05_UHAN0019#&amp;Bóng bán dẫn LUC-E00-510029-00 (MPN: PMN40SNA). Hàng mới 100%</t>
  </si>
  <si>
    <t>LUC-E00-510029-00</t>
  </si>
  <si>
    <t>871631953568</t>
  </si>
  <si>
    <t>871508538463</t>
  </si>
  <si>
    <t>F05_UHAN0016#&amp;Mạch điện tử tích hợp IC FMC-132-001606. Hàng mới 100%</t>
  </si>
  <si>
    <t>FMC-132-001606</t>
  </si>
  <si>
    <t>381233349086</t>
  </si>
  <si>
    <t>F05_UHAN0016#&amp;Mạch điện tử tích hợp IC EF-45058084. Hàng mới 100%</t>
  </si>
  <si>
    <t>EF-45058084</t>
  </si>
  <si>
    <t>496860955473</t>
  </si>
  <si>
    <t>##1202613122477335##</t>
  </si>
  <si>
    <t>8XN5171</t>
  </si>
  <si>
    <t>8XN5172</t>
  </si>
  <si>
    <t>F05_UHAN0016#&amp;Mạch điện tử tích hợp IC PUR-03-0099-03(MPN: TH58LKT3Y48BA8S). Hàng mới 100%</t>
  </si>
  <si>
    <t>8XN5173</t>
  </si>
  <si>
    <t>8XN5174</t>
  </si>
  <si>
    <t>8XN5175</t>
  </si>
  <si>
    <t>8XN5177</t>
  </si>
  <si>
    <t>8XN5176</t>
  </si>
  <si>
    <t>8XN5179</t>
  </si>
  <si>
    <t>8XN5178</t>
  </si>
  <si>
    <t>8XN5181</t>
  </si>
  <si>
    <t>8XN5180</t>
  </si>
  <si>
    <t>F05_UHAN0028#&amp;Cuộn cảm LUC-EZZ-440129-00. Hàng mới 100%</t>
  </si>
  <si>
    <t>381222427308</t>
  </si>
  <si>
    <t>F05_UHAN0018#&amp;Điện trở FMC-121-006713. Hàng mới 100%</t>
  </si>
  <si>
    <t>FMC-121-006713</t>
  </si>
  <si>
    <t>1Z75A9570473454818</t>
  </si>
  <si>
    <t>F05_UHAN0018#&amp;Điện trở FMC-121-006748 (MPN: CRCW04022M21FKED). Hàng mới 100%</t>
  </si>
  <si>
    <t>FMC-121-006748</t>
  </si>
  <si>
    <t>1Z75A9570473454649</t>
  </si>
  <si>
    <t>F05_UHAN0018#&amp;Điện trở FMC-121-006714 (MPN: CRCW060375K0FKEA). Hàng mới 100%</t>
  </si>
  <si>
    <t>FMC-121-006714</t>
  </si>
  <si>
    <t>F05_UHAN0028#&amp;Cuộn cảm FMC-123-002032. Hàng mới 100%</t>
  </si>
  <si>
    <t>FMC-123-002032</t>
  </si>
  <si>
    <t>381181286878</t>
  </si>
  <si>
    <t>871565642855</t>
  </si>
  <si>
    <t>PO: UHAN-E0616F. Hàng mới 100%. Hàng phục vụ hoạt động của công ty. Dùng trong nhà xưởng</t>
  </si>
  <si>
    <t>85437040</t>
  </si>
  <si>
    <t>Máy vệ sinh bản mạch dùng để làm sạch bụi bẩn trên bản mạch điện tử, model: WS-PCF-610, 220V, 500W, nsx: DONGGUAN WEISH ELECTRONICS TECHNOLOGY CO.,LTD, nsx: 2026, hàng mới 100%</t>
  </si>
  <si>
    <t>150526WSHPG26043003</t>
  </si>
  <si>
    <t>F05_UHAN0012#&amp;Tụ điện FMC-122-004744 (MPN: C0402C104K4RACAUTO). Hàng mới 100%</t>
  </si>
  <si>
    <t>FMC-122-004744</t>
  </si>
  <si>
    <t>3752160086</t>
  </si>
  <si>
    <t>F05_UHAN0018#&amp;Điện trở LUC-E00-400028-002 (MPN: ERA-2AED103X). Hàng mới 100%</t>
  </si>
  <si>
    <t>LUC-E00-400028-002</t>
  </si>
  <si>
    <t>##1202616007699705##</t>
  </si>
  <si>
    <t>F05_UHAN0022#&amp;Đầu nối bản mạch LUC-EZZ-690145-00 (MPN: 734035118). Hàng mới 100%</t>
  </si>
  <si>
    <t>LUC-EZZ-690145-00</t>
  </si>
  <si>
    <t>4110337049</t>
  </si>
  <si>
    <t>F05_UHAN0028#&amp;Cuộn cảm LUC-EZZ-440099-00 (MPN: PFL1609-561MEW). Hàng mới 100%</t>
  </si>
  <si>
    <t>LUC-EZZ-440099-00</t>
  </si>
  <si>
    <t>451257569220</t>
  </si>
  <si>
    <t>F05_UHAN0028#&amp;Cuộn cảm LUC-E00-440077-02 (MPN: LPS4018-334MRC). Hàng mới 100%</t>
  </si>
  <si>
    <t>LUC-E00-440077-02</t>
  </si>
  <si>
    <t>F05_UHAN0028#&amp;Cuộn cảm EF-45130938 (MPN: LPS5030-122MRC). Hàng mới 100%</t>
  </si>
  <si>
    <t>F05_UHAN0028#&amp;Cuộn cảm LUC-EZZ-440032-00 (MPN: MLC1250-801MLC). Hàng mới 100%</t>
  </si>
  <si>
    <t>LUC-EZZ-440032-00</t>
  </si>
  <si>
    <t>F05_UHAN0028#&amp;Cuộn cảm LUC-EZZ-440162-00 (MPN: XAL7070-102MEC). Hàng mới 100%</t>
  </si>
  <si>
    <t>LUC-EZZ-440162-00</t>
  </si>
  <si>
    <t>F05_UHAN0028#&amp;Cuộn cảm LUC-EZZ-440072-00 (MPN: XAL8080-472MED). Hàng mới 100%</t>
  </si>
  <si>
    <t>LUC-EZZ-440072-00</t>
  </si>
  <si>
    <t>F05_UHAN0028#&amp;Cuộn cảm LUC-E00-440124-00 (MPN: XAL6060-103MEC). Hàng mới 100%</t>
  </si>
  <si>
    <t>LUC-E00-440124-00</t>
  </si>
  <si>
    <t>F05_UHAN0028#&amp;Cuộn cảm LUC-E00-440072-01 (MPN: XEL6030-471MEC). Hàng mới 100%</t>
  </si>
  <si>
    <t>LUC-E00-440072-01</t>
  </si>
  <si>
    <t>F05_UHAN0028#&amp;Cuộn cảm LUC-E00-440046-00 (MPN: XAL1010-682MED). Hàng mới 100%</t>
  </si>
  <si>
    <t>LUC-E00-440046-00</t>
  </si>
  <si>
    <t>F05_UHAN0028#&amp;Cuộn cảm LUC-E00-440014-00 (MPN: XAL5050-223MEC). Hàng mới 100%</t>
  </si>
  <si>
    <t>LUC-E00-440014-00</t>
  </si>
  <si>
    <t>F05_UHAN0028#&amp;Cuộn cảm LUC-E00-440003-02 (MPN: XAL4030-332MEC). Hàng mới 100%</t>
  </si>
  <si>
    <t>LUC-E00-440003-02</t>
  </si>
  <si>
    <t>5774579985</t>
  </si>
  <si>
    <t>##1202682818692660##</t>
  </si>
  <si>
    <t>PLISGFE00364</t>
  </si>
  <si>
    <t>F05_UHAN0018#&amp;Điện trở FMC-121-006503 (MPN: CRCW04020000Z0ED). Hàng mới 100%</t>
  </si>
  <si>
    <t>FMC-121-006503</t>
  </si>
  <si>
    <t>F05_UHAN0018#&amp;Điện trở FMC-121-006733 (MPN: CRCW04024K70FKED). Hàng mới 100%</t>
  </si>
  <si>
    <t>FMC-121-006733</t>
  </si>
  <si>
    <t>F05_UHAN0018#&amp;Điện trở PUR-12-0483-00 (MPN: RC0402FR-0715RL). Hàng mới 100%</t>
  </si>
  <si>
    <t>F05_UHAN0012#&amp;Tụ điện LUC-E00-420184-00 (MPN: UCD1V221MCL6GS). Hàng mới 100%</t>
  </si>
  <si>
    <t>LUC-E00-420184-00</t>
  </si>
  <si>
    <t>F05_UHAN0015#&amp;Cầu chì nhiệt LUC-P11-K41700-00 (MPN: 0895030.U). Hàng mới 100%</t>
  </si>
  <si>
    <t>LUC-P11-K41700-00</t>
  </si>
  <si>
    <t>F05_UHAN0019#&amp;Bóng bán dẫn PUR-24-0028-00 (MPN: BSZ018NE2LS). Hàng mới 100%</t>
  </si>
  <si>
    <t>F05_UHAN0017#&amp;Đi-ốt phát quang 174-001247 (MPN: VLMO1500-GS08). Hàng mới 100%</t>
  </si>
  <si>
    <t>174-001247</t>
  </si>
  <si>
    <t>F05_UHAN0022#&amp;Đầu nối bản mạch EF-45139805 (MPN: DF13C-6P-1.25V(21)). Hàng mới 100%</t>
  </si>
  <si>
    <t>EF-45139805</t>
  </si>
  <si>
    <t>F05_UHAN0016#&amp;Mạch điện tử tích hợp IC PUR-03-0110-02 (MPN: MT29F8T08EULEHD5-T:E). Hàng mới 100%</t>
  </si>
  <si>
    <t>PUR-03-0110-02</t>
  </si>
  <si>
    <t>525343719110</t>
  </si>
  <si>
    <t>Hàng không thanh toán. Hàng mẫu chỉ sử dụng trong nhà máy.</t>
  </si>
  <si>
    <t>Mạch điện tử tích hợp IC PUR-09-0408-00. Hàng mới 100%</t>
  </si>
  <si>
    <t>PUR-09-0408-00</t>
  </si>
  <si>
    <t>871503358284</t>
  </si>
  <si>
    <t>##1202613124883843##</t>
  </si>
  <si>
    <t>F05_UHAN0016#&amp;Mạch điện tử tích hợp IC PUR-03-0104-03 (MPN: TH58LKT5F48BB8T). Hàng mới 100%</t>
  </si>
  <si>
    <t>PUR-03-0104-03</t>
  </si>
  <si>
    <t>8XN5195</t>
  </si>
  <si>
    <t>8XN5197</t>
  </si>
  <si>
    <t>8XN5202</t>
  </si>
  <si>
    <t>8XN5196</t>
  </si>
  <si>
    <t>8XN5198</t>
  </si>
  <si>
    <t>8XN5200</t>
  </si>
  <si>
    <t>8XN5199</t>
  </si>
  <si>
    <t>8XN5201</t>
  </si>
  <si>
    <t>380737371996</t>
  </si>
  <si>
    <t>F05_UHAN0018#&amp;Điện trở FMC-121-006689. Hàng mới 100%</t>
  </si>
  <si>
    <t>FMC-121-006689</t>
  </si>
  <si>
    <t>489101272488</t>
  </si>
  <si>
    <t>F05_UHAN0017#&amp;Đi-ốt phát quang FMC-174-001371 (MPN: LTST-C190KGKT). Hàng mới 100%</t>
  </si>
  <si>
    <t>FMC-174-001371</t>
  </si>
  <si>
    <t>489101274870</t>
  </si>
  <si>
    <t>380766564459</t>
  </si>
  <si>
    <t>F05_UHAN0028#&amp;Cuộn cảm 123-002063 (MPN: GSTM4015P-1R0M). Hàng mới 100%</t>
  </si>
  <si>
    <t>123-002063</t>
  </si>
  <si>
    <t>871555159672</t>
  </si>
  <si>
    <t>F05_UHAN0019#&amp;Bóng bán dẫn EF-45205706. Hàng mới 100%</t>
  </si>
  <si>
    <t>EF-45205706</t>
  </si>
  <si>
    <t>381241252993</t>
  </si>
  <si>
    <t>F05_UHAN0016#&amp;Mạch điện tử tích hợp IC EF-45232580. Hàng mới 100%</t>
  </si>
  <si>
    <t>EF-45232580</t>
  </si>
  <si>
    <t>500292598930</t>
  </si>
  <si>
    <t>F05_UHAN0016#&amp;Mạch điện tử tích hợp IC EF-45079903.X.X. Hàng mới 100%</t>
  </si>
  <si>
    <t>EF-45079903.X.X</t>
  </si>
  <si>
    <t>493891687562</t>
  </si>
  <si>
    <t>F05_UHAN0016#&amp;Mạch điện tử tích hợp IC EF-45213270 (MPN: TPS56121DQPR). Hàng mới 100%</t>
  </si>
  <si>
    <t>EF-45213270</t>
  </si>
  <si>
    <t>380679845654</t>
  </si>
  <si>
    <t>F05_UHAN0016#&amp;Mạch điện tử tích hợp IC EF-45133443 (MPN: TPS63700DRCR). Hàng mới 100%</t>
  </si>
  <si>
    <t>EF-45133443</t>
  </si>
  <si>
    <t>F05_UHAN0016#&amp;Mạch điện tử tích hợp IC FMC-132-001605 (MPN: TS5A3166QDCKRQ1). Hàng mới 100%</t>
  </si>
  <si>
    <t>FMC-132-001605</t>
  </si>
  <si>
    <t>380796822269</t>
  </si>
  <si>
    <t>F05_UHAN0016#&amp;Mạch điện tử tích hợp IC FMC-126-002574 (MPN: LM74704QDDFRQ1). Hàng mới 100%</t>
  </si>
  <si>
    <t>FMC-126-002574</t>
  </si>
  <si>
    <t>F05_UHAN0025#&amp;Đi ốt FMC-124-002929 (MPN: ESD441DPLR). Hàng mới 100%</t>
  </si>
  <si>
    <t>FMC-124-002929</t>
  </si>
  <si>
    <t>F05_UHAN0016#&amp;Mạch điện tử tích hợp IC FMC-126-002512 (MPN: TLV73333PQDBVRQ1). Hàng mới 100%</t>
  </si>
  <si>
    <t>FMC-126-002512</t>
  </si>
  <si>
    <t>F05_UHAN0022#&amp;Đầu nối bản mạch LUC-E00-690215-00 (MPN: AMP1-2288241-1). Hàng mới 100%</t>
  </si>
  <si>
    <t>140526ASPHPHE14702212</t>
  </si>
  <si>
    <t>SHIPPER: FOXCONN CZ S.R.O. AGREEMENT: Z100222 (04/05/2026)</t>
  </si>
  <si>
    <t>F05_PUR0210</t>
  </si>
  <si>
    <t>F05_PUR0210#&amp;Bộ lưu trữ dữ liệu Grover 83-0575-05, không có chức năng mật  mã dân sự, tạm nhập sửa chữa theo mục 15 của TKX 308469967060/E42 (24/04/2026), hàng mới 100%</t>
  </si>
  <si>
    <t>83-0575-05</t>
  </si>
  <si>
    <t>871355948730</t>
  </si>
  <si>
    <t>F05_PUR0209</t>
  </si>
  <si>
    <t>F05_PUR0209#&amp;Bộ lưu trữ dữ liệu Grover 83-0574-05, không chứa mật mã dân sự, tạm nhập sửa chữa theo mục 34 của TKX 308444145940/E42 (17/04/2026), hàng mới 100%</t>
  </si>
  <si>
    <t>83-0574-05</t>
  </si>
  <si>
    <t>F05_PUR0208</t>
  </si>
  <si>
    <t>F05_PUR0208#&amp;Bộ lưu trữ dữ liệu Grover 83-0542-03, không có chức năng mật  mã dân sự, tạm nhập sửa chữa theo mục 39 của TKX 308469967060/E42 (24/04/2026), hàng mới 100%</t>
  </si>
  <si>
    <t>83-0542-03</t>
  </si>
  <si>
    <t>F05_PUR0192-1</t>
  </si>
  <si>
    <t>F05_PUR0192-1#&amp;Bộ lưu trữ dữ liệu Grover 83-0541-03, không chứa mật mã dân sự, tạm nhập sửa chữa theo mục 6 của TKX 308444145940/E42 (17/04/2026), hàng mới 100%</t>
  </si>
  <si>
    <t>83-0541-03</t>
  </si>
  <si>
    <t>##1202629774019293##</t>
  </si>
  <si>
    <t>4915117718</t>
  </si>
  <si>
    <t>F05_UHAN0016#&amp;Mạch điện tử tích hợp IC 132-000212.X.X (MPN: TPS259241DRCR). Hàng mới 100%</t>
  </si>
  <si>
    <t>132-000212.X.X</t>
  </si>
  <si>
    <t>5336036462</t>
  </si>
  <si>
    <t>F05_UHAN0028#&amp;Cuộn cảm FMC-123-002032 (MPN: ETQ-P5M3R3YGC). Hàng mới 100%</t>
  </si>
  <si>
    <t>525934305022</t>
  </si>
  <si>
    <t>F05_UHAN0012#&amp;Tụ điện FMC-122-004940 (MPN: GCM155R71H102KA37D). Hàng mới 100%</t>
  </si>
  <si>
    <t>FMC-122-004940</t>
  </si>
  <si>
    <t>F05_UHAN0018#&amp;Điện trở FMC-121-006530 (MPN: CRCW120649R9FKEAHP). Hàng mới 100%</t>
  </si>
  <si>
    <t>FMC-121-006530</t>
  </si>
  <si>
    <t>F05_UHAN0018#&amp;Điện trở EF-45065452.X.X (MPN: RC0402FR-07102KL). Hàng mới 100%</t>
  </si>
  <si>
    <t>EF-45065452.X.X</t>
  </si>
  <si>
    <t>F05_UHAN0012#&amp;Tụ điện FMC-122-004733 (MPN: C0603C105K8RACAUTO). Hàng mới 100%</t>
  </si>
  <si>
    <t>FMC-122-004733</t>
  </si>
  <si>
    <t>F05_UHAN0018#&amp;Điện trở FMC-121-006736 (MPN: CRCW040219K1FKTD). Hàng mới 100%</t>
  </si>
  <si>
    <t>FMC-121-006736</t>
  </si>
  <si>
    <t>F05_UHAN0017#&amp;Đi-ốt phát quang 174-001256 (MPN: XZVG68W-2). Hàng mới 100%</t>
  </si>
  <si>
    <t>174-001256</t>
  </si>
  <si>
    <t>F05_UHAN0012#&amp;Tụ điện 122-003369 (MPN: GRM033R61A225KE47D). Hàng mới 100%</t>
  </si>
  <si>
    <t>122-003369</t>
  </si>
  <si>
    <t>F05_UHAN0018#&amp;Điện trở FMC-121-006747 (MPN: CRCW040247R0FKED). Hàng mới 100%</t>
  </si>
  <si>
    <t>FMC-121-006747</t>
  </si>
  <si>
    <t>F05_UHAN0016#&amp;Mạch điện tử tích hợp IC EF-45092831 (MPN: TPS51200DRCR). Hàng mới 100%</t>
  </si>
  <si>
    <t>EF-45092831</t>
  </si>
  <si>
    <t>160526LSZHPH2604065</t>
  </si>
  <si>
    <t>4915117717</t>
  </si>
  <si>
    <t>F05_UHAN0019#&amp;Bóng bán dẫn LUC-E00-510112-00 (MPN: DCX123JUQ-7-F). Hàng mới 100%</t>
  </si>
  <si>
    <t>381265714548</t>
  </si>
  <si>
    <t>F05_UHAN0025#&amp;Đi ốt FMC-124-002928 (MPN: SMLJ54A-Q). Hàng mới 100%</t>
  </si>
  <si>
    <t>FMC-124-002928</t>
  </si>
  <si>
    <t>492830024688</t>
  </si>
  <si>
    <t>80070099</t>
  </si>
  <si>
    <t>Thiếc hàn INDALLOY 256(SAC305) (15000EA/ROLL) dùng trong hàn bản mạch điện tử, hàng mới 100%</t>
  </si>
  <si>
    <t>871694865688</t>
  </si>
  <si>
    <t>##1202673806955712##</t>
  </si>
  <si>
    <t>F05_UHAN0010#&amp;Kem hàn Alpha OM-353 SAC305 (0.5 kg/lọ). Hàng mới 100%</t>
  </si>
  <si>
    <t>4711935964</t>
  </si>
  <si>
    <t>F05_UHAN0012#&amp;Tụ điện FMC-122-004943 (MPN: UUX2A470MNL1GS). Hàng mới 100%</t>
  </si>
  <si>
    <t>FMC-122-004943</t>
  </si>
  <si>
    <t>492830056179</t>
  </si>
  <si>
    <t>F05_UHAN0028#&amp;Cuộn cảm FMC-123-002034 (MPN: SRP3212A-2R2M). Hàng mới 100%</t>
  </si>
  <si>
    <t>FMC-123-002034</t>
  </si>
  <si>
    <t>F05_UHAN0018#&amp;Điện trở FMC-121-006738 (MPN: CRCW04021K50FKED). Hàng mới 100%</t>
  </si>
  <si>
    <t>FMC-121-006738</t>
  </si>
  <si>
    <t>3752160742</t>
  </si>
  <si>
    <t>F05_UHAN0018#&amp;Điện trở FMC-121-006735 (MPN: CRCW0402301KFKED). Hàng mới 100%</t>
  </si>
  <si>
    <t>FMC-121-006735</t>
  </si>
  <si>
    <t>F05_UHAN0018#&amp;Điện trở FMC-121-006729 (MPN: CRCW04021K40FKED). Hàng mới 100%</t>
  </si>
  <si>
    <t>FMC-121-006729</t>
  </si>
  <si>
    <t>F05_UHAN0018#&amp;Điện trở FMC-121-006732 (MPN: CRCW040214K3FKED). Hàng mới 100%</t>
  </si>
  <si>
    <t>FMC-121-006732</t>
  </si>
  <si>
    <t>F05_UHAN0018#&amp;Điện trở FMC-121-006731 (MPN: CRCW040247K5FKED). Hàng mới 100%</t>
  </si>
  <si>
    <t>FMC-121-006731</t>
  </si>
  <si>
    <t>F05_UHAN0018#&amp;Điện trở FMC-121-006504 (MPN: CRCW04025K10FKED). Hàng mới 100%</t>
  </si>
  <si>
    <t>FMC-121-006504</t>
  </si>
  <si>
    <t>F05_UHAN0018#&amp;Điện trở FMC-121-006523 (MPN: CRCW060310R0FKEA). Hàng mới 100%</t>
  </si>
  <si>
    <t>FMC-121-006523</t>
  </si>
  <si>
    <t>F05_UHAN0018#&amp;Điện trở FMC-121-006507 (MPN: CRCW0402470KFKED). Hàng mới 100%</t>
  </si>
  <si>
    <t>FMC-121-006507</t>
  </si>
  <si>
    <t>F05_UHAN0018#&amp;Điện trở FMC-121-006686 (MPN: CRCW040213K3FKED). Hàng mới 100%</t>
  </si>
  <si>
    <t>FMC-121-006686</t>
  </si>
  <si>
    <t>F05_UHAN0018#&amp;Điện trở FMC-121-006687 (MPN: CRCW040241K2FKED). Hàng mới 100%</t>
  </si>
  <si>
    <t>FMC-121-006687</t>
  </si>
  <si>
    <t>F05_UHAN0018#&amp;Điện trở FMC-121-006519 (MPN: CRCW0402100KFKED). Hàng mới 100%</t>
  </si>
  <si>
    <t>FMC-121-006519</t>
  </si>
  <si>
    <t>F05_UHAN0018#&amp;Điện trở FMC-121-006521 (MPN: CRCW06030000Z0EA). Hàng mới 100%</t>
  </si>
  <si>
    <t>FMC-121-006521</t>
  </si>
  <si>
    <t>F05_UHAN0018#&amp;Điện trở FMC-121-006510 (MPN: CRCW040214K7FKED). Hàng mới 100%</t>
  </si>
  <si>
    <t>FMC-121-006510</t>
  </si>
  <si>
    <t>F05_UHAN0018#&amp;Điện trở FMC-121-006506 (MPN: CRCW040210K0FKED). Hàng mới 100%</t>
  </si>
  <si>
    <t>FMC-121-006506</t>
  </si>
  <si>
    <t>F05_UHAN0018#&amp;Điện trở FMC-121-006483 (MPN: CRCW0402130RFKED). Hàng mới 100%</t>
  </si>
  <si>
    <t>FMC-121-006483</t>
  </si>
  <si>
    <t>F05_UHAN0018#&amp;Điện trở FMC-121-006734 (MPN: CRCW0402301RFKED). Hàng mới 100%</t>
  </si>
  <si>
    <t>FMC-121-006734</t>
  </si>
  <si>
    <t>F05_UHAN0018#&amp;Điện trở FMC-121-006690 (MPN: CRCW0402681KFKED). Hàng mới 100%</t>
  </si>
  <si>
    <t>FMC-121-006690</t>
  </si>
  <si>
    <t>F05_UHAN0018#&amp;Điện trở FMC-121-006725 (MPN: ERJ-2RKF6191X). Hàng mới 100%</t>
  </si>
  <si>
    <t>FMC-121-006725</t>
  </si>
  <si>
    <t>F05_UHAN0018#&amp;Điện trở FMC-121-006486 (MPN: CRCW040210K0FKEDHP). Hàng mới 100%</t>
  </si>
  <si>
    <t>FMC-121-006486</t>
  </si>
  <si>
    <t>F05_UHAN0018#&amp;Điện trở FMC-121-006728 (MPN: RCS06031K00FKEA). Hàng mới 100%</t>
  </si>
  <si>
    <t>FMC-121-006728</t>
  </si>
  <si>
    <t>F05_UHAN0018#&amp;Điện trở FMC-121-006712 (MPN: CRCW0603130KFKEA). Hàng mới 100%</t>
  </si>
  <si>
    <t>FMC-121-006712</t>
  </si>
  <si>
    <t>F05_UHAN0018#&amp;Điện trở FMC-121-006710 (MPN: CRCW0603301KFKEA). Hàng mới 100%</t>
  </si>
  <si>
    <t>FMC-121-006710</t>
  </si>
  <si>
    <t>F05_UHAN0018#&amp;Điện trở FMC-121-006740 (MPN: RC0402FR-07249KL). Hàng mới 100%</t>
  </si>
  <si>
    <t>FMC-121-006740</t>
  </si>
  <si>
    <t>F05_UHAN0018#&amp;Điện trở FMC-121-006746 (MPN: CRCW0402133KFKED). Hàng mới 100%</t>
  </si>
  <si>
    <t>FMC-121-006746</t>
  </si>
  <si>
    <t>F05_UHAN0012#&amp;Tụ điện EF-45037536 (MPN: 04025C102KAT2A). Hàng mới 100%</t>
  </si>
  <si>
    <t>EF-45037536</t>
  </si>
  <si>
    <t>F05_UHAN0028#&amp;Cuộn cảm EF-45051534 (MPN: IHLP2525CZER3R3M01). Hàng mới 100%</t>
  </si>
  <si>
    <t>EF-45051534</t>
  </si>
  <si>
    <t>F05_UHAN0012#&amp;Tụ điện LUC-EZZ-421242-00 (MPN: CGA3E3X7R1E334KT0Y0N). Hàng mới 100%</t>
  </si>
  <si>
    <t>LUC-EZZ-421242-00</t>
  </si>
  <si>
    <t>F05_UHAN0018#&amp;Điện trở LUC-E00-400012-19 (MPN: RMCF0402FT200K). Hàng mới 100%</t>
  </si>
  <si>
    <t>LUC-E00-400012-19</t>
  </si>
  <si>
    <t>F05_UHAN0018#&amp;Điện trở LUC-EZZ-400078-00 (MPN: RMCF0402FT33R0). Hàng mới 100%</t>
  </si>
  <si>
    <t>LUC-EZZ-400078-00</t>
  </si>
  <si>
    <t>F05_UHAN0012#&amp;Tụ điện LUC-E00-420038-01 (MPN: CGA2B2C0G1H270JT0Y0F). Hàng mới 100%</t>
  </si>
  <si>
    <t>LUC-E00-420038-01</t>
  </si>
  <si>
    <t>F05_UHAN0018#&amp;Điện trở LUC-EZZ-400297-00 (MPN: RMCF0603FT5K10). Hàng mới 100%</t>
  </si>
  <si>
    <t>LUC-EZZ-400297-00</t>
  </si>
  <si>
    <t>F05_UHAN0018#&amp;Điện trở LUC-E00-400012-09 (MPN: RMCF0402FT2M21). Hàng mới 100%</t>
  </si>
  <si>
    <t>LUC-E00-400012-09</t>
  </si>
  <si>
    <t>F05_UHAN0018#&amp;Điện trở LUC-E00-400012-15 (MPN: RMCF0402FT11K0). Hàng mới 100%</t>
  </si>
  <si>
    <t>LUC-E00-400012-15</t>
  </si>
  <si>
    <t>F05_UHAN0018#&amp;Điện trở LUC-EZZ-400071-00 (MPN: RMCF0402FT22K1). Hàng mới 100%</t>
  </si>
  <si>
    <t>LUC-EZZ-400071-00</t>
  </si>
  <si>
    <t>F05_UHAN0012#&amp;Tụ điện HLOB-13-0009-00 (MPN: CL21A226MAYNNNE). Hàng mới 100%</t>
  </si>
  <si>
    <t>HLOB-13-0009-00</t>
  </si>
  <si>
    <t>F05_UHAN0012#&amp;Tụ điện LUC-E00-420037-14 (MPN: CGA2B2C0G1H391JT0Y0F). Hàng mới 100%</t>
  </si>
  <si>
    <t>LUC-E00-420037-14</t>
  </si>
  <si>
    <t>F05_UHAN0012#&amp;Tụ điện EF-45122009 (MPN: CL31A106KBHNNNE). Hàng mới 100%</t>
  </si>
  <si>
    <t>EF-45122009</t>
  </si>
  <si>
    <t>##1202613124883891##</t>
  </si>
  <si>
    <t>F05_UHAN0016#&amp;Mạch điện tử tích hợp IC HLOB-03-0114-00 (MPN: TH58LKT5F48BB8T. Hàng mới 100%</t>
  </si>
  <si>
    <t>HLOB-03-0114-00</t>
  </si>
  <si>
    <t>8XN5224</t>
  </si>
  <si>
    <t>8XN5226</t>
  </si>
  <si>
    <t>F05_UHAN0016#&amp;Mạch điện tử tích hợp IC HLOB-03-0114-00 (MPN: TH58LKT5F48BB8T). Hàng mới 100%</t>
  </si>
  <si>
    <t>8XN5223</t>
  </si>
  <si>
    <t>8XN5225</t>
  </si>
  <si>
    <t>525457924282</t>
  </si>
  <si>
    <t>F05_UHAN0012#&amp;Tụ điện 122-001273 (MPN: CL05A475KP5NRNC). Hàng mới 100%</t>
  </si>
  <si>
    <t>122-001273</t>
  </si>
  <si>
    <t>F05_UHAN0019#&amp;Bóng bán dẫn PUR-24-0028-00 (MPN: TPN1R603PL,L1Q). Hàng mới 100%</t>
  </si>
  <si>
    <t>500292644900</t>
  </si>
  <si>
    <t>F05_UHAN0016#&amp;Mạch điện tử tích hợp IC LUC-E00-470263-00 (MPN: THGJFGT1T45BAB8AFB). Hàng mới 100%</t>
  </si>
  <si>
    <t>484112424811</t>
  </si>
  <si>
    <t>707296336851</t>
  </si>
  <si>
    <t>F05_UHAN0019#&amp;Bóng bán dẫn EF-45110600.X.X (MPN: MMBFJ175LT1G). Hàng mới 100%</t>
  </si>
  <si>
    <t>EF-45110600.X.X</t>
  </si>
  <si>
    <t>500292647141</t>
  </si>
  <si>
    <t>F05_UHAN0022#&amp;Đầu nối bản mạch EF-45003824 (MPN: TSW-102-06-G-S). Hàng mới 100%</t>
  </si>
  <si>
    <t>EF-45003824</t>
  </si>
  <si>
    <t>524560536016</t>
  </si>
  <si>
    <t>F05_UHAN0017#&amp;Đi-ốt phát quang 174-001383 (MPN: 150060RS73220). Hàng mới 100%</t>
  </si>
  <si>
    <t>871858109171</t>
  </si>
  <si>
    <t>F05_UHAN0022#&amp;Đầu nối bản mạch EF-45103487 (MPN: 68714014522). Hàng mới 100%</t>
  </si>
  <si>
    <t>EF-45103487</t>
  </si>
  <si>
    <t>F05_UHAN0028#&amp;Cuộn cảm LUC-E00-440045-00 (MPN: 7447709220). Hàng mới 100%</t>
  </si>
  <si>
    <t>LUC-E00-440045-00</t>
  </si>
  <si>
    <t>F05_UHAN0022#&amp;Đầu nối bản mạch EF-45103518 (MPN: 68710614522). Hàng mới 100%</t>
  </si>
  <si>
    <t>EF-45103518</t>
  </si>
  <si>
    <t>381332073549</t>
  </si>
  <si>
    <t>##1202623533479740##</t>
  </si>
  <si>
    <t>F05_UHAN0022#&amp;Đầu nối bản mạch LUC-E00-690010-02 (MPN: E6S24D-40MT5-C). Hàng mới 100%</t>
  </si>
  <si>
    <t>SAE26050106</t>
  </si>
  <si>
    <t>F05_UHAN0022#&amp;Đầu nối bản mạch LUC-E00-690010-00 (MPN: E6S24D-40MT5-A). Hàng mới 100%</t>
  </si>
  <si>
    <t>LUC-E00-690010-00</t>
  </si>
  <si>
    <t>##1202661853013262##</t>
  </si>
  <si>
    <t>F05_UHAN0012#&amp;Tụ điện PURET-13-0001-00 (MPN: MSASL063SB5104KFNA01). Hàng mới 100%</t>
  </si>
  <si>
    <t>PURET-13-0001-00</t>
  </si>
  <si>
    <t>4711936301</t>
  </si>
  <si>
    <t>F05_UHAN0012#&amp;Tụ điện PUR-13-0125-00 (MPN: MSAST21GBB5106KTNA01). Hàng mới 100%</t>
  </si>
  <si>
    <t>170526PSHPH2650073</t>
  </si>
  <si>
    <t>F05_UHAN0012#&amp;Tụ điện EF-45027595 (MPN: CL10C181JB8NNNC). Hàng mới 100%</t>
  </si>
  <si>
    <t>EF-45027595</t>
  </si>
  <si>
    <t>381339679629</t>
  </si>
  <si>
    <t>VNDVU - CANG DINH VU - HP</t>
  </si>
  <si>
    <t>F05_UHAN0116#&amp;Vỏ nhựa của Bộ điều khiển xe ô tô LUC-P21-K81202-00(MPN: P21-K81202-00) KT:250 x 150 mm, hàng mới 100%</t>
  </si>
  <si>
    <t>LUC-P21-K81202-00</t>
  </si>
  <si>
    <t>170526LSHHPH2604572</t>
  </si>
  <si>
    <t>85371019</t>
  </si>
  <si>
    <t>Bản mạch mẫu Artoo, là bản mạch điều khiển dùng trong ô tô, PN: V4GB-19K392-NA, 60W, 48V, hàng mới 100%</t>
  </si>
  <si>
    <t>V4GB-19K392-NA</t>
  </si>
  <si>
    <t>483570646278</t>
  </si>
  <si>
    <t>Bản mạch mẫu Kaytoo Medium, là bản mạch điều khiển dùng trong ô tô, PN: V4GB-19K392-DA, 500W, 48V, hàng mới 100%</t>
  </si>
  <si>
    <t>V4GB-19K392-DA</t>
  </si>
  <si>
    <t>Bản mạch mẫu Eltwo, là bản mạch điều khiển dùng trong ô tô, PN: V4E8-14H531-YB, 144W, 48V, hàng mới 100%</t>
  </si>
  <si>
    <t>Bản mạch mẫu Elone, là bản mạch điều khiển dùng trong ô tô, PN: V4E8-14H531-XB, 144W, 48V, hàng mới 100%</t>
  </si>
  <si>
    <t>F05_UHAN0022#&amp;Đầu nối bản mạch LUC-E00-690029-00 (MPN: SUL-15A3M). Hàng mới 100%</t>
  </si>
  <si>
    <t>SUL-15A3M</t>
  </si>
  <si>
    <t>85013160</t>
  </si>
  <si>
    <t>Động cơ bước 1 chiều có chổi quét tích hợp biến trở dùng cho cơ cấu chấp hành thiết bị điện tử trong ô tô PN: E6205-003, công suất 150W, điện áp 16.5V, hàng mới 100%</t>
  </si>
  <si>
    <t>483570646290</t>
  </si>
  <si>
    <t>Bản mạch mẫu Elthree, là bản mạch điều khiển dùng trong ô tô, PN: V4E8-14H531-VB, 144W, 48V, hàng mới 100%</t>
  </si>
  <si>
    <t>483570646337</t>
  </si>
  <si>
    <t>F05_UHAN0016#&amp;Mạch điện tử tích hợp IC PUR-09-0495-00 (MPN: SM830GX080000-CB). Hàng mới 100%</t>
  </si>
  <si>
    <t>PUR-09-0495-00</t>
  </si>
  <si>
    <t>F05_UHAN0016#&amp;Mạch điện tử tích hợp IC PUR-09-0491-00 (MPN: SM836GX060000-CB). Hàng mới 100%</t>
  </si>
  <si>
    <t>F05_UHAN0018#&amp;Điện trở FMC-121-006508 (MPN: ERJ-2RKF1741X). Hàng mới 100%</t>
  </si>
  <si>
    <t>FMC-121-006508</t>
  </si>
  <si>
    <t>381402078080</t>
  </si>
  <si>
    <t>F05_UHAN0019#&amp;Bóng bán dẫn EF-45155440 (MPN: BCX5316QTA). Hàng mới 100%</t>
  </si>
  <si>
    <t>EF-45155440</t>
  </si>
  <si>
    <t>2835604590</t>
  </si>
  <si>
    <t>F05_UHAN0018#&amp;Điện trở EF-45016922 (MPN: CR0603-16W-1652FT). Hàng mới 100%</t>
  </si>
  <si>
    <t>EF-45016922</t>
  </si>
  <si>
    <t>493602840058</t>
  </si>
  <si>
    <t>AGREEMENT: 5152026 (15/05/2026)</t>
  </si>
  <si>
    <t>F05_PUR0220#&amp;Bộ lưu trữ dữ liệu HLOB-80-3282-00 không chứa mật mã dân sự tạm nhập sửa chữa theo mục 2 của TKX 308372272300/E42 (30/03/2026). Hàng mới 100%</t>
  </si>
  <si>
    <t>483570646392</t>
  </si>
  <si>
    <t>F05_PUR0220#&amp;Bộ lưu trữ dữ liệu HLOB-80-3282-00 không chứa mật mã dân sự tạm nhập sửa chữa theo mục 3 của TKX 308372272300/E42 (30/03/2026). Hàng mới 100%</t>
  </si>
  <si>
    <t>#&amp;NKTC#&amp;30854572154</t>
  </si>
  <si>
    <t>INV: 823 (19/05/2026); hàng mới 100%; Hàng phục vụ hoạt động công ty.</t>
  </si>
  <si>
    <t>90303340</t>
  </si>
  <si>
    <t>Dụng cụ đo điện áp, điện trở, dòng điện mã 87V, nhãn hiệu Fluke. Dải đo đến 1000V, dùng để đo điện áp và cường độ dòng điện, hàng mới 100%</t>
  </si>
  <si>
    <t>112600041618599</t>
  </si>
  <si>
    <t>85176259</t>
  </si>
  <si>
    <t>Bản mạch chuyển đổi tín hiệu và cổng kết nối từ chuẩn E1.S sang U.2 SFF-8639, 12 VDC, không có chức năng mật mã dân sự, hàng mới 100%</t>
  </si>
  <si>
    <t>F05_UHAN0018#&amp;Điện trở FMC-121-006498 (MPN: WSLP0805R0500FEA). Hàng mới 100%</t>
  </si>
  <si>
    <t>FMC-121-006498</t>
  </si>
  <si>
    <t>F05_UHAN0012#&amp;Tụ điện FMC-122-004754 (MPN: C0402C102K3RACAUTO). Hàng mới 100%</t>
  </si>
  <si>
    <t>FMC-122-004754</t>
  </si>
  <si>
    <t>F05_UHAN0018#&amp;Điện trở FMC-121-006684 (MPN: TLRP2B10DR008FTD). Hàng mới 100%</t>
  </si>
  <si>
    <t>FMC-121-006684</t>
  </si>
  <si>
    <t>F05_UHAN0013#&amp;Phần tử dao động (thạch anh) FMC-134-001655 (MPN: ABM11AIG-25.000MHZ-4Z-T3). Hàng mới 100%</t>
  </si>
  <si>
    <t>FMC-134-001655</t>
  </si>
  <si>
    <t>F05_UHAN0012#&amp;Tụ điện FMC-122-004886 (MPN: GRM32ER71E226KE15L). Hàng mới 100%</t>
  </si>
  <si>
    <t>FMC-122-004886</t>
  </si>
  <si>
    <t>F05_UHAN0018#&amp;Điện trở FMC-121-006489 (MPN: RN73H1ETTP1003B25). Hàng mới 100%</t>
  </si>
  <si>
    <t>FMC-121-006489</t>
  </si>
  <si>
    <t>F05_UHAN0028#&amp;Cuộn cảm 123-001870 (MPN: AMDLA4020Q-R68MT). Hàng mới 100%</t>
  </si>
  <si>
    <t>123-001870</t>
  </si>
  <si>
    <t>F05_UHAN0012#&amp;Tụ điện FMC-122-004755 (MPN: GCJ188R72A104KA01D). Hàng mới 100%</t>
  </si>
  <si>
    <t>FMC-122-004755</t>
  </si>
  <si>
    <t>F05_UHAN0018#&amp;Điện trở LUC-E00-400010-008 (MPN: ERJ-2RKF2202X). Hàng mới 100%</t>
  </si>
  <si>
    <t>LUC-E00-400010-008</t>
  </si>
  <si>
    <t>F05_UHAN0018#&amp;Điện trở LUC-E00-400010-004 (MPN: ERJ-2RKF1000X). Hàng mới 100%</t>
  </si>
  <si>
    <t>LUC-E00-400010-004</t>
  </si>
  <si>
    <t>F05_UHAN0012#&amp;Tụ điện LUC-E00-420033-00 (MPN: C0603C223K5RAC3121). Hàng mới 100%</t>
  </si>
  <si>
    <t>LUC-E00-420033-00</t>
  </si>
  <si>
    <t>F05_UHAN0012#&amp;Tụ điện LUC-E00-420016-00 (MPN: EEH-ZK1V101XV). Hàng mới 100%</t>
  </si>
  <si>
    <t>LUC-E00-420016-00</t>
  </si>
  <si>
    <t>F05_UHAN0028#&amp;Cuộn cảm LUC-EZZ-440073-00 (MPN: PE-1812ACC510STS). Hàng mới 100%</t>
  </si>
  <si>
    <t>LUC-EZZ-440073-00</t>
  </si>
  <si>
    <t>525343804473</t>
  </si>
  <si>
    <t>F05_UHAN0016#&amp;Mạch điện tử tích hợp IC EF-45225702 (MPN: PEX8718-AB80BIG). Hàng mới 100%</t>
  </si>
  <si>
    <t>EF-45225702</t>
  </si>
  <si>
    <t>493891688661</t>
  </si>
  <si>
    <t>F05_UHAN0012#&amp;Tụ điện FMC-122-004924 (MPN: C0805C224K1RACAUTO). Hàng mới 100%</t>
  </si>
  <si>
    <t>FMC-122-004924</t>
  </si>
  <si>
    <t>F05_UHAN0016#&amp;Mạch điện tử tích hợp IC 103-001689 (MPN: P25Q40SH-UXH-IR). Hàng mới 100%</t>
  </si>
  <si>
    <t>103-001689</t>
  </si>
  <si>
    <t>4688805310</t>
  </si>
  <si>
    <t>F05_UHAN0016#&amp;Mạch điện tử tích hợp IC 103-001682 (MPN: P25Q21H-UXH-IR). Hàng mới 100%</t>
  </si>
  <si>
    <t>103-001682</t>
  </si>
  <si>
    <t>F05_UHAN0016#&amp;Mạch điện tử tích hợp IC 103-001675 (MPN: P25Q21H-SVH-IR). Hàng mới 100%</t>
  </si>
  <si>
    <t>103-001675</t>
  </si>
  <si>
    <t>F05_UHAN0016#&amp;Mạch điện tử tích hợp IC PUR-09-0500-00 (MPN: RTQ2823AGQVF(2)). Hàng mới 100%</t>
  </si>
  <si>
    <t>PUR-09-0500-00</t>
  </si>
  <si>
    <t>F05_UHAN0016#&amp;Mạch điện tử tích hợp IC HLOB-09-0500-00 (MPN: RTQ2823AGQVF(2)). Hàng mới 100%</t>
  </si>
  <si>
    <t>HLOB-09-0500-00</t>
  </si>
  <si>
    <t>F05_UHAN0016#&amp;Mạch điện tử tích hợp IC LUC-EZZ-470276-00 (MPN: VNHD7012AYTR). Hàng mới 100%</t>
  </si>
  <si>
    <t>LUC-EZZ-470276-00</t>
  </si>
  <si>
    <t>F05_UHAN0025#&amp;Đi ốt PUR-21-0036-00 (MPN: RB161MM-20TR). Hàng mới 100%</t>
  </si>
  <si>
    <t>526750129650</t>
  </si>
  <si>
    <t>F05_UHAN0012#&amp;Tụ điện 122-004936 (MPN: GRM033C71A104ME14D). Hàng mới 100%</t>
  </si>
  <si>
    <t>122-004936</t>
  </si>
  <si>
    <t>F05_UHAN0017#&amp;Đi-ốt phát quang 174-000055.X.X (MPN: APHHS1005CGCK). Hàng mới 100%</t>
  </si>
  <si>
    <t>174-000055.X.X</t>
  </si>
  <si>
    <t>F05_UHAN0032#&amp;Điện trở nhiệt 119-000057.X.X (MPN: MPZ1005Y900CT000). Hàng mới 100%</t>
  </si>
  <si>
    <t>119-000057.X.X</t>
  </si>
  <si>
    <t>F05_UHAN0019#&amp;Bóng bán dẫn EF-45174166 (MPN: ZXT951KTC). Hàng mới 100%</t>
  </si>
  <si>
    <t>EF-45174166</t>
  </si>
  <si>
    <t>F05_UHAN0025#&amp;Đi ốt PURET-21-0009-00 (MPN: 1N4448HWT-7). Hàng mới 100%</t>
  </si>
  <si>
    <t>PURET-21-0009-00</t>
  </si>
  <si>
    <t>F05_UHAN0012#&amp;Tụ điện FMC-122-004740 (MPN: C0402C223K5RACAUTO). Hàng mới 100%</t>
  </si>
  <si>
    <t>FMC-122-004740</t>
  </si>
  <si>
    <t>F05_UHAN0012#&amp;Tụ điện FMC-122-004892 (MPN: CGA4J3X7R1H105K125AB). Hàng mới 100%</t>
  </si>
  <si>
    <t>FMC-122-004892</t>
  </si>
  <si>
    <t>F05_UHAN0012#&amp;Tụ điện FMC-122-004753 (MPN: C0402C683K8RACTU). Hàng mới 100%</t>
  </si>
  <si>
    <t>FMC-122-004753</t>
  </si>
  <si>
    <t>F05_UHAN0013#&amp;Phần tử dao động (thạch anh) 133-000039 (MPN: KC2520K50.0000C10E00). Hàng mới 100%</t>
  </si>
  <si>
    <t>133-000039</t>
  </si>
  <si>
    <t>F05_UHAN0012#&amp;Tụ điện 122-001045 (MPN: GRM155R71H104KE14D). Hàng mới 100%</t>
  </si>
  <si>
    <t>122-001045</t>
  </si>
  <si>
    <t>F05_UHAN0026#&amp;Bộ lọc FMC-119-001290 (MPN: BLM15PX121SZ1D). Hàng mới 100%</t>
  </si>
  <si>
    <t>FMC-119-001290</t>
  </si>
  <si>
    <t>F05_UHAN0026#&amp;Bộ lọc FMC-119-001291 (MPN: MMZ0603S241HTD25). Hàng mới 100%</t>
  </si>
  <si>
    <t>FMC-119-001291</t>
  </si>
  <si>
    <t>F05_UHAN0022#&amp;Đầu nối bản mạch FMC-120-012972 (MPN: 52745-1296). Hàng mới 100%</t>
  </si>
  <si>
    <t>FMC-120-012972</t>
  </si>
  <si>
    <t>F05_UHAN0022#&amp;Đầu nối bản mạch FMC-120-013058 (MPN: 5023861470). Hàng mới 100%</t>
  </si>
  <si>
    <t>FMC-120-013058</t>
  </si>
  <si>
    <t>F05_UHAN0016#&amp;Mạch điện tử tích hợp IC EF-45224843 (MPN: 5CGXFC5C6F23C7N). Hàng mới 100%</t>
  </si>
  <si>
    <t>EF-45224843</t>
  </si>
  <si>
    <t>493891688606</t>
  </si>
  <si>
    <t>F05_UHAN0012#&amp;Tụ điện EF-45120129 (MPN: 08051C223MAT2A). Hàng mới 100%</t>
  </si>
  <si>
    <t>EF-45120129</t>
  </si>
  <si>
    <t>492830205059</t>
  </si>
  <si>
    <t>5142139704</t>
  </si>
  <si>
    <t>F05_UHAN0016#&amp;Mạch điện tử tích hợp IC EF-45135111 (MPN: 5CGXBC3B7F23C8N). Hàng mới 100%</t>
  </si>
  <si>
    <t>EF-45135111</t>
  </si>
  <si>
    <t>5726634023</t>
  </si>
  <si>
    <t>1802284271</t>
  </si>
  <si>
    <t>##1202616010313892##</t>
  </si>
  <si>
    <t>4915119417</t>
  </si>
  <si>
    <t>F05_UHAN0018#&amp;Điện trở 121-005709 (MPN: RC0201FR-072KL). Hàng mới 100%</t>
  </si>
  <si>
    <t>F05_UHAN0018#&amp;Điện trở 121-004043 (MPN: RC0201FR-07240RL). Hàng mới 100%</t>
  </si>
  <si>
    <t>121-004043</t>
  </si>
  <si>
    <t>F05_UHAN0018#&amp;Điện trở 121-005742 (MPN: RC0201FR-071K15L). Hàng mới 100%</t>
  </si>
  <si>
    <t>121-005742</t>
  </si>
  <si>
    <t>F05_UHAN0018#&amp;Điện trở 121-003815 (MPN: RC0201FR-07120KL). Hàng mới 100%</t>
  </si>
  <si>
    <t>121-003815</t>
  </si>
  <si>
    <t>F05_UHAN0018#&amp;Điện trở 121-000874.X.X (MPN: RC0201FR-0710KL). Hàng mới 100%</t>
  </si>
  <si>
    <t>121-000874.X.X</t>
  </si>
  <si>
    <t>F05_UHAN0018#&amp;Điện trở 121-000815.X.X (MPN: WR04X3002FTL). Hàng mới 100%</t>
  </si>
  <si>
    <t>121-000815.X.X</t>
  </si>
  <si>
    <t>F05_UHAN0018#&amp;Điện trở 121-000823.X.X (MPN: RC0402FR-07200KL). Hàng mới 100%</t>
  </si>
  <si>
    <t>121-000823.X.X</t>
  </si>
  <si>
    <t>F05_UHAN0018#&amp;Điện trở 121-001821 (MPN: RC0402FR-0711K3L). Hàng mới 100%</t>
  </si>
  <si>
    <t>121-001821</t>
  </si>
  <si>
    <t>F05_UHAN0018#&amp;Điện trở 121-005706 (MPN: RC0201FR-071KL). Hàng mới 100%</t>
  </si>
  <si>
    <t>121-005706</t>
  </si>
  <si>
    <t>F05_UHAN0018#&amp;Điện trở 121-000503.X.X (MPN: RC0402FR-0749K9L). Hàng mới 100%</t>
  </si>
  <si>
    <t>121-000503.X.X</t>
  </si>
  <si>
    <t>F05_UHAN0018#&amp;Điện trở 121-005707 (MPN: RC0402FR-071KL). Hàng mới 100%</t>
  </si>
  <si>
    <t>F05_UHAN0018#&amp;Điện trở 121-001272.X.X (MPN: RC0201JR-0751KL). Hàng mới 100%</t>
  </si>
  <si>
    <t>121-001272.X.X</t>
  </si>
  <si>
    <t>F05_UHAN0012#&amp;Tụ điện 122-001004.X.X (MPN: 0201X224K100CT). Hàng mới 100%</t>
  </si>
  <si>
    <t>122-001004.X.X</t>
  </si>
  <si>
    <t>F05_UHAN0018#&amp;Điện trở FMC-121-006741 (MPN: AC0603FR-071M5L). Hàng mới 100%</t>
  </si>
  <si>
    <t>FMC-121-006741</t>
  </si>
  <si>
    <t>F05_UHAN0018#&amp;Điện trở EF-45043898.X.X (MPN: RC0402FR-07174KL). Hàng mới 100%</t>
  </si>
  <si>
    <t>EF-45043898.X.X</t>
  </si>
  <si>
    <t>F05_UHAN0012#&amp;Tụ điện LUC-E00-420037-01 (MPN: CGA2B3X7R1H104KT0Y0F). Hàng mới 100%</t>
  </si>
  <si>
    <t>LUC-E00-420037-01</t>
  </si>
  <si>
    <t>F05_UHAN0018#&amp;Điện trở 121-000903.X.X (MPN: RC0201JR-0710KL). Hàng mới 100%</t>
  </si>
  <si>
    <t>121-000903.X.X</t>
  </si>
  <si>
    <t>F05_UHAN0018#&amp;Điện trở 121-001830 (MPN: RC0201FR-07768RL). Hàng mới 100%</t>
  </si>
  <si>
    <t>121-001830</t>
  </si>
  <si>
    <t>F05_UHAN0018#&amp;Điện trở 121-004229 (MPN: RC0201FR-07430KL). Hàng mới 100%</t>
  </si>
  <si>
    <t>121-004229</t>
  </si>
  <si>
    <t>F05_UHAN0018#&amp;Điện trở 121-004028 (MPN: RC0201FR-0715K8L). Hàng mới 100%</t>
  </si>
  <si>
    <t>121-004028</t>
  </si>
  <si>
    <t>F05_UHAN0018#&amp;Điện trở 121-004227 (MPN: RC0201FR-07110KL). Hàng mới 100%</t>
  </si>
  <si>
    <t>121-004227</t>
  </si>
  <si>
    <t>F05_UHAN0018#&amp;Điện trở 121-000832.X.X (MPN: RC0201FR-07100KL). Hàng mới 100%</t>
  </si>
  <si>
    <t>121-000832.X.X</t>
  </si>
  <si>
    <t>F05_UHAN0018#&amp;Điện trở LUC-EZZ-400042-00 (MPN: AC0402FR-071KL). Hàng mới 100%</t>
  </si>
  <si>
    <t>LUC-EZZ-400042-00</t>
  </si>
  <si>
    <t>F05_UHAN0018#&amp;Điện trở 121-006063 (MPN: AC0201FR-0760R4L). Hàng mới 100%</t>
  </si>
  <si>
    <t>121-006063</t>
  </si>
  <si>
    <t>F05_UHAN0018#&amp;Điện trở PUR-12-0271-00 (MPN: WR04X36R0FTL). Hàng mới 100%</t>
  </si>
  <si>
    <t>F05_UHAN0018#&amp;Điện trở 121-000827.X.X (MPN: WR02X2003FAL). Hàng mới 100%</t>
  </si>
  <si>
    <t>121-000827.X.X</t>
  </si>
  <si>
    <t>F05_UHAN0018#&amp;Điện trở PUR-12-0407-00 (MPN: PE1206FRM470R008L). Hàng mới 100%</t>
  </si>
  <si>
    <t>PUR-12-0407-00</t>
  </si>
  <si>
    <t>F05_UHAN0018#&amp;Điện trở 121-000897.X.X (MPN: RC0201JR-071KL). Hàng mới 100%</t>
  </si>
  <si>
    <t>121-000897.X.X</t>
  </si>
  <si>
    <t>F05_UHAN0018#&amp;Điện trở 121-006042 (MPN: RC0201FR-075K1L). Hàng mới 100%</t>
  </si>
  <si>
    <t>121-006042</t>
  </si>
  <si>
    <t>F05_UHAN0018#&amp;Điện trở 121-001054.X.X (MPN: RM02FTN49R9). Hàng mới 100%</t>
  </si>
  <si>
    <t>121-001054.X.X</t>
  </si>
  <si>
    <t>F05_UHAN0018#&amp;Điện trở 121-004568 (MPN: RM02JTN0). Hàng mới 100%</t>
  </si>
  <si>
    <t>121-004568</t>
  </si>
  <si>
    <t>F05_UHAN0012#&amp;Tụ điện 122-002896 (MPN: CC0201JRNPO9BN101). Hàng mới 100%</t>
  </si>
  <si>
    <t>122-002896</t>
  </si>
  <si>
    <t>F05_UHAN0018#&amp;Điện trở EF-45043446.X.X (MPN: RC0805JR-070RL). Hàng mới 100%</t>
  </si>
  <si>
    <t>EF-45043446.X.X</t>
  </si>
  <si>
    <t>F05_UHAN0018#&amp;Điện trở EF-45109071 (MPN: RC0603JR-0747KL). Hàng mới 100%</t>
  </si>
  <si>
    <t>EF-45109071</t>
  </si>
  <si>
    <t>F05_UHAN0018#&amp;Điện trở EF-45035558.X.X (MPN: RC0402JR-07220RL). Hàng mới 100%</t>
  </si>
  <si>
    <t>EF-45035558.X.X</t>
  </si>
  <si>
    <t>F05_UHAN0018#&amp;Điện trở 121-003645 (MPN: RC0402JR-0710KL). Hàng mới 100%</t>
  </si>
  <si>
    <t>121-003645</t>
  </si>
  <si>
    <t>F05_UHAN0018#&amp;Điện trở 121-000025.X.X (MPN: RC0402JR-0710KL). Hàng mới 100%</t>
  </si>
  <si>
    <t>F05_UHAN0018#&amp;Điện trở EF-45035538.X.X (MPN: RC0402JR-07100RL). Hàng mới 100%</t>
  </si>
  <si>
    <t>EF-45035538.X.X</t>
  </si>
  <si>
    <t>F05_UHAN0018#&amp;Điện trở EF-45129728 (MPN: RC0402FR-07487KL). Hàng mới 100%</t>
  </si>
  <si>
    <t>EF-45129728</t>
  </si>
  <si>
    <t>F05_UHAN0018#&amp;Điện trở 121-001159.X.X (MPN: RC0402FR-0747KL). Hàng mới 100%</t>
  </si>
  <si>
    <t>121-001159.X.X</t>
  </si>
  <si>
    <t>F05_UHAN0018#&amp;Điện trở 121-004579 (MPN: RC0402FR-0747KL). Hàng mới 100%</t>
  </si>
  <si>
    <t>121-004579</t>
  </si>
  <si>
    <t>F05_UHAN0018#&amp;Điện trở EF-45041260 (MPN: RC0402FR-0740R2L). Hàng mới 100%</t>
  </si>
  <si>
    <t>EF-45041260</t>
  </si>
  <si>
    <t>F05_UHAN0018#&amp;Điện trở EF-45098519.X.X (MPN: RC0402FR-073K01L). Hàng mới 100%</t>
  </si>
  <si>
    <t>EF-45098519.X.X</t>
  </si>
  <si>
    <t>F05_UHAN0018#&amp;Điện trở 121-000038.X.X (MPN: RC0402FR-0733KL). Hàng mới 100%</t>
  </si>
  <si>
    <t>121-000038.X.X</t>
  </si>
  <si>
    <t>F05_UHAN0018#&amp;Điện trở 121-005705 (MPN: RC0402FR-07300RL). Hàng mới 100%</t>
  </si>
  <si>
    <t>121-005705</t>
  </si>
  <si>
    <t>F05_UHAN0018#&amp;Điện trở 121-005710 (MPN: RC0402FR-072KL). Hàng mới 100%</t>
  </si>
  <si>
    <t>121-005710</t>
  </si>
  <si>
    <t>F05_UHAN0018#&amp;Điện trở 121-005711 (MPN: RC0402FR-072K2L). Hàng mới 100%</t>
  </si>
  <si>
    <t>121-005711</t>
  </si>
  <si>
    <t>F05_UHAN0018#&amp;Điện trở 121-000519.X.X (MPN: RC0402FR-07240RL). Hàng mới 100%</t>
  </si>
  <si>
    <t>121-000519.X.X</t>
  </si>
  <si>
    <t>F05_UHAN0018#&amp;Điện trở 121-003791 (MPN: RC0402FR-0722K1L). Hàng mới 100%</t>
  </si>
  <si>
    <t>121-003791</t>
  </si>
  <si>
    <t>F05_UHAN0018#&amp;Điện trở EF-45036764.X.X (MPN: RC0402FR-07150RL). Hàng mới 100%</t>
  </si>
  <si>
    <t>EF-45036764.X.X</t>
  </si>
  <si>
    <t>F05_UHAN0018#&amp;Điện trở 121-000002.X.X (MPN: RC0402FR-0710KL). Hàng mới 100%</t>
  </si>
  <si>
    <t>121-000002.X.X</t>
  </si>
  <si>
    <t>F05_UHAN0018#&amp;Điện trở 121-000001.X.X (MPN: RC0402FR-07100KL). Hàng mới 100%</t>
  </si>
  <si>
    <t>121-000001.X.X</t>
  </si>
  <si>
    <t>F05_UHAN0018#&amp;Điện trở 121-001172.X.X (MPN: RC0402FR-07100KL). Hàng mới 100%</t>
  </si>
  <si>
    <t>121-001172.X.X</t>
  </si>
  <si>
    <t>F05_UHAN0018#&amp;Điện trở 121-005698 (MPN: RC0402FR-070RL). Hàng mới 100%</t>
  </si>
  <si>
    <t>121-005698</t>
  </si>
  <si>
    <t>F05_UHAN0018#&amp;Điện trở 121-000825.X.X (MPN: RC0201JR-074K7L). Hàng mới 100%</t>
  </si>
  <si>
    <t>121-000825.X.X</t>
  </si>
  <si>
    <t>F05_UHAN0012#&amp;Tụ điện EF-45043368 (MPN: CC0603JRNPO9BN221). Hàng mới 100%</t>
  </si>
  <si>
    <t>EF-45043368</t>
  </si>
  <si>
    <t>F05_UHAN0012#&amp;Tụ điện EF-45043352.X.X (MPN: CC0402KRX7R9BB103). Hàng mới 100%</t>
  </si>
  <si>
    <t>EF-45043352.X.X</t>
  </si>
  <si>
    <t>F05_UHAN0012#&amp;Tụ điện 122-000259.X.X (MPN: CC0402JRNPO9BN120). Hàng mới 100%</t>
  </si>
  <si>
    <t>122-000259.X.X</t>
  </si>
  <si>
    <t>F05_UHAN0012#&amp;Tụ điện EF-45037442.X.X (MPN: CC0402JRNPO7BN471). Hàng mới 100%</t>
  </si>
  <si>
    <t>EF-45037442.X.X</t>
  </si>
  <si>
    <t>F05_UHAN0012#&amp;Tụ điện EF-45043851.X.X (MPN: CC0402CRNPO9BN1R0). Hàng mới 100%</t>
  </si>
  <si>
    <t>EF-45043851.X.X</t>
  </si>
  <si>
    <t>F05_UHAN0012#&amp;Tụ điện 122-002897 (MPN: CC0201MRX5R6BB224). Hàng mới 100%</t>
  </si>
  <si>
    <t>F05_UHAN0012#&amp;Tụ điện 122-000634.X.X (MPN: CC0201KRX5R6BB104). Hàng mới 100%</t>
  </si>
  <si>
    <t>F05_UHAN0012#&amp;Tụ điện LUC-E00-420024-00 (MPN: AC0402JRNPO9BN470). Hàng mới 100%</t>
  </si>
  <si>
    <t>LUC-E00-420024-00</t>
  </si>
  <si>
    <t>F05_UHAN0012#&amp;Tụ điện 122-001401 (MPN: CL05A226MQ5QUNC). Hàng mới 100%</t>
  </si>
  <si>
    <t>122-001401</t>
  </si>
  <si>
    <t>F05_UHAN0012#&amp;Tụ điện 122-001451 (MPN: CL10A226MO7JZNC). Hàng mới 100%</t>
  </si>
  <si>
    <t>122-001451</t>
  </si>
  <si>
    <t>F05_UHAN0012#&amp;Tụ điện 122-003139 (MPN: CL05B104KA5NNNC). Hàng mới 100%</t>
  </si>
  <si>
    <t>122-003139</t>
  </si>
  <si>
    <t>F05_UHAN0012#&amp;Tụ điện 122-003227 (MPN: 0201X104K250CT). Hàng mới 100%</t>
  </si>
  <si>
    <t>122-003227</t>
  </si>
  <si>
    <t>F05_UHAN0012#&amp;Tụ điện 122-000625.X.X (MPN: 0402N220J500CT). Hàng mới 100%</t>
  </si>
  <si>
    <t>122-000625.X.X</t>
  </si>
  <si>
    <t>F05_UHAN0018#&amp;Điện trở LUC-E00-400010-002 (MPN: ERJ-2RKF3301X). Hàng mới 100%</t>
  </si>
  <si>
    <t>LUC-E00-400010-002</t>
  </si>
  <si>
    <t>6003134653</t>
  </si>
  <si>
    <t>F05_UHAN0025#&amp;Đi ốt LUC-E00-450039-00 (MPN: BZX84-B10,215). Hàng mới 100%</t>
  </si>
  <si>
    <t>LUC-E00-450039-00</t>
  </si>
  <si>
    <t>F05_UHAN0025#&amp;Đi ốt LUC-EZZ-450047-00 (MPN: BZX84-B10,215). Hàng mới 100%</t>
  </si>
  <si>
    <t>LUC-EZZ-450047-00</t>
  </si>
  <si>
    <t>F05_UHAN0012#&amp;Tụ điện FMC-122-004745 (MPN: 12101C475K4Z2A). Hàng mới 100%</t>
  </si>
  <si>
    <t>FMC-122-004745</t>
  </si>
  <si>
    <t>F05_UHAN0016#&amp;Mạch điện tử tích hợp IC LUC-E00-470178-00 (MPN: ASM330LHHXTR). Hàng mới 100%</t>
  </si>
  <si>
    <t>LUC-E00-470178-00</t>
  </si>
  <si>
    <t>F05_UHAN0018#&amp;Điện trở LUC-E00-400048-00 (MPN: CRCW12101K00FKEAHP). Hàng mới 100%</t>
  </si>
  <si>
    <t>LUC-E00-400048-00</t>
  </si>
  <si>
    <t>F05_UHAN0012#&amp;Tụ điện LUC-E00-420238-00 (MPN: EEV-FK1V471V). Hàng mới 100%</t>
  </si>
  <si>
    <t>LUC-E00-420238-00</t>
  </si>
  <si>
    <t>F05_UHAN0025#&amp;Đi ốt LUC-E00-450075-00 (MPN: BZX84C6V8LT1G). Hàng mới 100%</t>
  </si>
  <si>
    <t>LUC-E00-450075-00</t>
  </si>
  <si>
    <t>F05_UHAN0018#&amp;Điện trở LUC-EZZ-400194-00 (MPN: CRCW25128R20JNEG). Hàng mới 100%</t>
  </si>
  <si>
    <t>LUC-EZZ-400194-00</t>
  </si>
  <si>
    <t>F05_UHAN0019#&amp;Bóng bán dẫn LUC-E00-510031-00 (MPN: DMP3028LK3-13). Hàng mới 100%</t>
  </si>
  <si>
    <t>LUC-E00-510031-00</t>
  </si>
  <si>
    <t>F05_UHAN0018#&amp;Điện trở LUC-EZZ-400542-00 (MPN: ERJ-2RKF2201X). Hàng mới 100%</t>
  </si>
  <si>
    <t>LUC-EZZ-400542-00</t>
  </si>
  <si>
    <t>F05_UHAN0012#&amp;Tụ điện LUC-EZZ-420189-00 (MPN: GCM31CR72A105KA03L). Hàng mới 100%</t>
  </si>
  <si>
    <t>LUC-EZZ-420189-00</t>
  </si>
  <si>
    <t>F05_UHAN0028#&amp;Cuộn cảm LUC-EZZ-440206-00 (MPN: BLM18KN121EH1D). Hàng mới 100%</t>
  </si>
  <si>
    <t>LUC-EZZ-440206-00</t>
  </si>
  <si>
    <t>F05_UHAN0019#&amp;Bóng bán dẫn LUC-E00-510066-00 (MPN: MMBT3904LT1G). Hàng mới 100%</t>
  </si>
  <si>
    <t>LUC-E00-510066-00</t>
  </si>
  <si>
    <t>F05_UHAN0018#&amp;Điện trở FMC-121-006739 (MPN: CRCW0402499KFKED). Hàng mới 100%</t>
  </si>
  <si>
    <t>FMC-121-006739</t>
  </si>
  <si>
    <t>F05_UHAN0018#&amp;Điện trở FMC-121-006737 (MPN: CRCW040220K0FKED). Hàng mới 100%</t>
  </si>
  <si>
    <t>FMC-121-006737</t>
  </si>
  <si>
    <t>F05_UHAN0018#&amp;Điện trở FMC-121-006730 (MPN: CRCW04028K25FKED). Hàng mới 100%</t>
  </si>
  <si>
    <t>FMC-121-006730</t>
  </si>
  <si>
    <t>F05_UHAN0012#&amp;Tụ điện FMC-122-004730 (MPN: C0805C104K1RACAUTO). Hàng mới 100%</t>
  </si>
  <si>
    <t>FMC-122-004730</t>
  </si>
  <si>
    <t>F05_UHAN0012#&amp;Tụ điện FMC-122-004732 (MPN: CGA2B3X7R1H104K050BE). Hàng mới 100%</t>
  </si>
  <si>
    <t>FMC-122-004732</t>
  </si>
  <si>
    <t>F05_UHAN0018#&amp;Điện trở FMC-121-006518 (MPN: ERJ-2RKF1302X). Hàng mới 100%</t>
  </si>
  <si>
    <t>FMC-121-006518</t>
  </si>
  <si>
    <t>F05_UHAN0018#&amp;Điện trở FMC-121-006499 (MPN: CRCW0402619KFKED). Hàng mới 100%</t>
  </si>
  <si>
    <t>FMC-121-006499</t>
  </si>
  <si>
    <t>F05_UHAN0012#&amp;Tụ điện LUC-E00-420054-00 (MPN: GCM155R71H104KE02D). Hàng mới 100%</t>
  </si>
  <si>
    <t>LUC-E00-420054-00</t>
  </si>
  <si>
    <t>F05_UHAN0016#&amp;Mạch điện tử tích hợp IC LUC-E00-470379-00 (MPN: CY8C4149AZSS595XQLA1). Hàng mới 100%</t>
  </si>
  <si>
    <t>LUC-E00-470379-00</t>
  </si>
  <si>
    <t>F05_UHAN0016#&amp;Mạch điện tử tích hợp IC LUC-E00-470004-00 (MPN: TC297TP128F300SBCKXUMA1). Hàng mới 100%</t>
  </si>
  <si>
    <t>LUC-E00-470004-00</t>
  </si>
  <si>
    <t>F05_UHAN0012#&amp;Tụ điện LUC-EZZ-420002-00 (MPN: GCM155R71H103KA55J). Hàng mới 100%</t>
  </si>
  <si>
    <t>LUC-EZZ-420002-00</t>
  </si>
  <si>
    <t>F05_UHAN0016#&amp;Mạch điện tử tích hợp IC LUC-E00-470095-00 (MPN: TLS4125D0EPV50XUMA1). Hàng mới 100%</t>
  </si>
  <si>
    <t>LUC-E00-470095-00</t>
  </si>
  <si>
    <t>F05_UHAN0012#&amp;Tụ điện LUC-EZZ-420174-00 (MPN: GCM188R71E474KA64D). Hàng mới 100%</t>
  </si>
  <si>
    <t>LUC-EZZ-420174-00</t>
  </si>
  <si>
    <t>F05_UHAN0012#&amp;Tụ điện EF-45037433.X.X (MPN: 04025A470JAT2A). Hàng mới 100%</t>
  </si>
  <si>
    <t>EF-45037433.X.X</t>
  </si>
  <si>
    <t>F05_UHAN0013#&amp;Phần tử dao động (thạch anh) LUC-E00-480015-01 (MPN: XRCGB24M000F3A00R0). Hàng mới 100%</t>
  </si>
  <si>
    <t>F05_UHAN0012#&amp;Tụ điện LUC-E00-420056-00 (MPN: GRT155R61E225KE13D). Hàng mới 100%</t>
  </si>
  <si>
    <t>LUC-E00-420056-00</t>
  </si>
  <si>
    <t>F05_UHAN0025#&amp;Đi ốt LUC-E00-460001-01 (MPN: SMBJ24CAQ-13-F). Hàng mới 100%</t>
  </si>
  <si>
    <t>LUC-E00-460001-01</t>
  </si>
  <si>
    <t>F05_UHAN0022#&amp;Đầu nối bản mạch LUC-E00-690020-00 (MPN: FH63S-40S-0.5SH). Hàng mới 100%</t>
  </si>
  <si>
    <t>LUC-E00-690020-00</t>
  </si>
  <si>
    <t>F05_UHAN0019#&amp;Bóng bán dẫn PUR-24-0024-00 (MPN: BSS138W-7-F). Hàng mới 100%</t>
  </si>
  <si>
    <t>PUR-24-0024-00</t>
  </si>
  <si>
    <t>F05_UHAN0019#&amp;Bóng bán dẫn FMC-109-001675 (MPN: BSS138P,215). Hàng mới 100%</t>
  </si>
  <si>
    <t>FMC-109-001675</t>
  </si>
  <si>
    <t>##1202616007699716##</t>
  </si>
  <si>
    <t>4110337266</t>
  </si>
  <si>
    <t>F05_UHAN0016#&amp;Mạch điện tử tích hợp IC PUR-09-0294-00 (MPN: LTC3351EUFF#TRPBF). Hàng mới 100%</t>
  </si>
  <si>
    <t>SHIPPER: FOXCONN CZ S.R.O. AGREEMENT: Z100226 (15/05/2026)</t>
  </si>
  <si>
    <t>F05_PUR0210#&amp;Bộ lưu trữ dữ liệu Grover 83-0575-05 không chứa mật mã dân sự, tạm nhập sửa chữa theo mục 7 của TKX 308534348640/E42 (15/05/2026). Hàng mới 100%</t>
  </si>
  <si>
    <t>871832897235</t>
  </si>
  <si>
    <t>F05_PUR0198-CA</t>
  </si>
  <si>
    <t>F05_PUR0198-CA#&amp;Bộ lưu trữ dữ liệu Grover 83-0480-06 không chứa mật mã dân sự, tạm nhập sửa chữa theo mục 18 của TKX 308469967060/E42 (24/04/2026). Hàng mới 100%</t>
  </si>
  <si>
    <t>83-0480-06</t>
  </si>
  <si>
    <t>F05_PUR0157-CA-1</t>
  </si>
  <si>
    <t>F05_PUR0157-CA-1#&amp;Bộ lưu trữ dữ liệu Hopper 83-0520-03 không chứa mật mã dân sự, tạm nhập sửa chữa theo mục 15 của TKX 308444145940/E42 (17/04/2026). Hàng mới 100%</t>
  </si>
  <si>
    <t>83-0520-03</t>
  </si>
  <si>
    <t>F05_PUR0209#&amp;Bộ lưu trữ dữ liệu Grover 83-0574-05 không chứa mật mã dân sự, tạm nhập sửa chữa theo mục 5 của TKX 308534348640/E42 (15/05/2026). Hàng mới 100%</t>
  </si>
  <si>
    <t>F05_UHAN0018#&amp;Điện trở LUC-E00-400059-004 (MPN: ERJU02F2200X). Hàng mới 100%</t>
  </si>
  <si>
    <t>LUC-E00-400059-004</t>
  </si>
  <si>
    <t>F05_UHAN0018#&amp;Điện trở LUC-E00-400011-005 (MPN: ERJ2GEJ305X). Hàng mới 100%</t>
  </si>
  <si>
    <t>LUC-E00-400011-005</t>
  </si>
  <si>
    <t>F05_UHAN0016#&amp;Mạch điện tử tích hợp IC LUC-E00-470086-00 (MPN: INA226AQDGSRQ1). Hàng mới 100%</t>
  </si>
  <si>
    <t>LUC-E00-470086-00</t>
  </si>
  <si>
    <t>Bản mạch mẫu Kaytoo Heavy, là bản mạch điều khiển dùng trong ô tô, PN: V4GB-19K392-GA, hàng mới 100%</t>
  </si>
  <si>
    <t>483570646430</t>
  </si>
  <si>
    <t>F05_UHAN0019#&amp;Bóng bán dẫn FMC-109-001649 (MPN: SMMBT5088LT1G). Hàng mới 100%</t>
  </si>
  <si>
    <t>FMC-109-001649</t>
  </si>
  <si>
    <t>381239475257</t>
  </si>
  <si>
    <t>707296341861</t>
  </si>
  <si>
    <t>525343808582</t>
  </si>
  <si>
    <t>##1202678484027123##</t>
  </si>
  <si>
    <t>F05_UHAN0048#&amp;Đinh vít bằng thép 137-001371 (MPN: 137-001371). Hàng mới 100%</t>
  </si>
  <si>
    <t>137-001371</t>
  </si>
  <si>
    <t>F05_UHAN0140#&amp;Vỏ nhôm của bộ lưu trữ dữ liệu 188-011522 (MPN: 188-011522). Hàng mới 100%</t>
  </si>
  <si>
    <t>188-011522</t>
  </si>
  <si>
    <t>F05_UHAN0140#&amp;Vỏ nhôm của bộ lưu trữ dữ liệu 188-011521 (MPN: 188-011521). Hàng mới 100%</t>
  </si>
  <si>
    <t>188-011521</t>
  </si>
  <si>
    <t>F05_UHAN0016#&amp;Mạch điện tử tích hợp IC 102-001599 (MPN: H5CG48AGBDX018N). Hàng mới 100%</t>
  </si>
  <si>
    <t>102-001599</t>
  </si>
  <si>
    <t>9198224560</t>
  </si>
  <si>
    <t>F05_UHAN0016#&amp;Mạch điện tử tích hợp IC PUR-09-0444-00 (MPN: AP3012KTR-E1). Hàng mới 100%</t>
  </si>
  <si>
    <t>F05_UHAN0016#&amp;Mạch điện tử tích hợp IC EF-45232580 (MPN: SI5338B-B14716-GM). Hàng mới 100%</t>
  </si>
  <si>
    <t>F05_UHAN0018#&amp;Điện trở FMC-121-006484 (MPN: CRCW040222K0FKED). Hàng mới 100%</t>
  </si>
  <si>
    <t>FMC-121-006484</t>
  </si>
  <si>
    <t>F05_UHAN0018#&amp;Điện trở FMC-121-006505 (MPN: WSL12062L000FEA18). Hàng mới 100%</t>
  </si>
  <si>
    <t>FMC-121-006505</t>
  </si>
  <si>
    <t>F05_UHAN0018#&amp;Điện trở FMC-121-006520 (MPN: CRCW0603100KFKEA). Hàng mới 100%</t>
  </si>
  <si>
    <t>FMC-121-006520</t>
  </si>
  <si>
    <t>F05_UHAN0018#&amp;Điện trở FMC-121-006493 (MPN: CRCW04021K10FKED). Hàng mới 100%</t>
  </si>
  <si>
    <t>FMC-121-006493</t>
  </si>
  <si>
    <t>F05_UHAN0018#&amp;Điện trở FMC-121-006685 (MPN: CRCW04022K94FKED). Hàng mới 100%</t>
  </si>
  <si>
    <t>FMC-121-006685</t>
  </si>
  <si>
    <t>F05_UHAN0018#&amp;Điện trở FMC-121-006514 (MPN: CRCW04029K53FKED). Hàng mới 100%</t>
  </si>
  <si>
    <t>FMC-121-006514</t>
  </si>
  <si>
    <t>F05_UHAN0018#&amp;Điện trở FMC-121-006516 (MPN: CRCW040242K2FKED). Hàng mới 100%</t>
  </si>
  <si>
    <t>FMC-121-006516</t>
  </si>
  <si>
    <t>F05_UHAN0018#&amp;Điện trở FMC-121-006512 (MPN: CRCW04026K65FKED). Hàng mới 100%</t>
  </si>
  <si>
    <t>FMC-121-006512</t>
  </si>
  <si>
    <t>F05_UHAN0018#&amp;Điện trở FMC-121-006500 (MPN: CRCW040284K5FKED). Hàng mới 100%</t>
  </si>
  <si>
    <t>FMC-121-006500</t>
  </si>
  <si>
    <t>SHIPPER: PURE STORAGE INC. AGREEMENT: 7140/41000 (19/05/2026)</t>
  </si>
  <si>
    <t>F05_PUR0220#&amp;Bộ lưu trữ dữ liệu HLOB-80-3282-00 (CPN: HLOB-83-0638-01) không chứa mật mã dân sự, tạm nhập sửa chữa theo mục 15 của TKX 308372272300/E42 (30/03/2026). Hàng mới 100%</t>
  </si>
  <si>
    <t>##1202613124883810##</t>
  </si>
  <si>
    <t>F05_UHAN0016#&amp;Mạch điện tử tích hợp IC  PUR-03-0104-03 (MPN: TH58LKT5F48BB8T). Hàng mới 100%.</t>
  </si>
  <si>
    <t>F05_UHAN0016#&amp;Mạch điện tử tích hợp IC PUR-03-0104-03 (MPN:TH58LKT5F48BB8T). Hàng mới 100%</t>
  </si>
  <si>
    <t>F05_UHAN0016#&amp;Mạch điện tử tích hợp IC PUR-03-0092-03 (MPN:TH58LKBDF25BA8X). Hàng mới 100%</t>
  </si>
  <si>
    <t>F05_UHAN0016#&amp;Mạch điện tử tích hợp IC  PUR-03-0099-03 (MPN: TH58LKT3Y48BA8S). Hàng mới 100%.</t>
  </si>
  <si>
    <t>Ổ cứng SSD UBP5S1103T2E1P1-PM41-UGN, không chứa dữ liệu, không có chức năng mật mã dân sự, hàng mới 100%</t>
  </si>
  <si>
    <t>UBP5S1103T2E1P1-PM41-UGN</t>
  </si>
  <si>
    <t>F05_UHAN0016#&amp;Mạch điện tử tích hợp IC  PUR-03-0092-03 (MPN: TH58LKBDF25BA8X). Hàng mới 100%.</t>
  </si>
  <si>
    <t>#&amp;NKTC#&amp;30855370401</t>
  </si>
  <si>
    <t>F05_UHAN0090#&amp;Nhãn bằng plastic 186-001810-R, kích thước (8.89*6.856)mm. Hàng mới 100%</t>
  </si>
  <si>
    <t>186-001810-R</t>
  </si>
  <si>
    <t>112600041709468</t>
  </si>
  <si>
    <t>F05_UHAN0090#&amp;Nhãn bằng plastic 186-001808-R, kích thước (8.89*6.856)mm. Hàng mới 100%</t>
  </si>
  <si>
    <t>186-001808-R</t>
  </si>
  <si>
    <t>F05_UHAN0090#&amp;Nhãn bằng plastic 186-001807-R, kích thước (8.89*6.856)mm. Hàng mới 100%</t>
  </si>
  <si>
    <t>186-001807-R</t>
  </si>
  <si>
    <t>F05_UHAN0090#&amp;Nhãn bằng plastic 186-001806-R, kích thước (8.89*6.856)mm. Hàng mới 100%</t>
  </si>
  <si>
    <t>186-001806-R</t>
  </si>
  <si>
    <t>F05_UHAN0090#&amp;Nhãn bằng plastic 186-001803-R, kích thước (8.89*6.856)mm. Hàng mới 100%</t>
  </si>
  <si>
    <t>186-001803-R</t>
  </si>
  <si>
    <t>F05_UHAN0090#&amp;Nhãn bằng plastic PUR-33-0025-00, kích thước  (66*13)mm. Hàng mới 100%</t>
  </si>
  <si>
    <t>F05_UHAN0090#&amp;Nhãn bằng plastic 186-001798, kích thước  95.25*31.75mm. Hàng mới 100%</t>
  </si>
  <si>
    <t>186-001798</t>
  </si>
  <si>
    <t>F05_UHAN0020#&amp;Nhãn LUC-186-001796, kích thước (101.6*50.8)mm. Hàng mới 100%</t>
  </si>
  <si>
    <t>F05_UHAN0020#&amp;Nhãn LUC-186-001786, kích thước 152.4*101.6)mm. Hàng mới 100%</t>
  </si>
  <si>
    <t>F05_UHAN0090#&amp;Nhãn bằng plastic LUC-LABEL-60X40-V, kích thước  (60*40)mm. Hàng mới 100%</t>
  </si>
  <si>
    <t>LUC-LABEL-60X40-V</t>
  </si>
  <si>
    <t>F05_UHAN0090#&amp;Nhãn bằng plastic LUC-LABEL-25X25, kích thước  (25*25)mm. Hàng mới 100%</t>
  </si>
  <si>
    <t>LUC-LABEL-25X25</t>
  </si>
  <si>
    <t>F05_UHAN0090#&amp;Nhãn bằng plastic LUC-LABEL-13x13, kích thước  (13*13)mm. Hàng mới 100%</t>
  </si>
  <si>
    <t>F05_UHAN0090#&amp;Nhãn bằng plastic LUC-LABEL-50X25, kích thước  (50*25)mm. Hàng mới 100%</t>
  </si>
  <si>
    <t>F05_UHAN0090#&amp;Nhãn bằng plastic PUR-18-0480-00, kích thước (8.89*6.86)mm. Hàng mới 100%</t>
  </si>
  <si>
    <t>PUR-18-0480-00</t>
  </si>
  <si>
    <t>F05_UHAN0020#&amp;Nhãn 186-000348.X.X, kích thước  (76.2*127)mm. Hàng mới 100%</t>
  </si>
  <si>
    <t>186-000348.X.X</t>
  </si>
  <si>
    <t>F05_UHAN0020-1#&amp;Nhãn đã in PURET-18-0079-00, kích thước  (50.8*50.8)mm. Hàng mới 100%</t>
  </si>
  <si>
    <t>F05_UHAN0090#&amp;Nhãn bằng plastic 186-000047.X.X, kích thước  (50.8*6.35)mm. Hàng mới 100%</t>
  </si>
  <si>
    <t>186-000047.X.X</t>
  </si>
  <si>
    <t>F05_UHAN0090#&amp;Nhãn bằng plastic 186-000475.X.X, kích thước (9.52*15.87)mm. Hàng mới 100%</t>
  </si>
  <si>
    <t>186-000475.X.X</t>
  </si>
  <si>
    <t>F05_UHAN0020-1#&amp;Nhãn đã in 186-000541.X.X, kích thước (50.8*50.8)mm. Hàng mới 100%</t>
  </si>
  <si>
    <t>186-000541.X.X</t>
  </si>
  <si>
    <t>F05_UHAN0090#&amp;Nhãn bằng plastic EF-186-001754, kích thước (9.53*9.53)mm. Hàng mới 100%</t>
  </si>
  <si>
    <t>EF-186-001754</t>
  </si>
  <si>
    <t>F05_UHAN0020#&amp;Nhãn PUR-33-0012-00, kích thước (101.6*50.8)mm. Hàng mới 100%</t>
  </si>
  <si>
    <t>F05_UHAN0090#&amp;Nhãn bằng plastic 186-000338.X.X, kích thước (16*9.5)mm. Hàng mới 100%</t>
  </si>
  <si>
    <t>186-000338.X.X</t>
  </si>
  <si>
    <t>#&amp;NKTC#&amp;30853613235</t>
  </si>
  <si>
    <t>INV: 00000095 (15/05/2026); hàng mới 100%; Hàng phục vụ hoạt động công ty.</t>
  </si>
  <si>
    <t>39229011</t>
  </si>
  <si>
    <t>Cụm cấp piston pro biển HA4, gồm phao và bộ xả nước lắp trong bồn cầu, chất liệu bằng nhựa, hàng mới 100%</t>
  </si>
  <si>
    <t>112600041720890</t>
  </si>
  <si>
    <t>Kính lúp cầm tay zoom 40x Model: EC-KLMG6B-1B,Vỏ làm bằng nhựa. Kính lúp làm bằng chất liệu thủy tinh quang học, hàng mới 100%</t>
  </si>
  <si>
    <t>Tay gạt nước bồn cầu, chất liệu bằng nhựa, hàng mới 100%</t>
  </si>
  <si>
    <t>F05_UHAN0090#&amp;Nhãn bằng plastic PUR-18-0581-00, (MPN: 18-0581-00). Hàng mới 100%</t>
  </si>
  <si>
    <t>F05_UHAN0090#&amp;Nhãn bằng plastic PUR-18-0580-00, (MPN: 18-0580-00). Hàng mới 100%</t>
  </si>
  <si>
    <t>F05_UHAN0022#&amp;Đầu nối bản mạch FMC-120-012971 (MPN: 215760-1008). Hàng mới 100%</t>
  </si>
  <si>
    <t>FMC-120-012971</t>
  </si>
  <si>
    <t>#&amp;NKTC#&amp;30855989142</t>
  </si>
  <si>
    <t>INV: CI260501 (19/05/2026); hàng mới 100%; Hàng phục vụ hoạt động công ty.</t>
  </si>
  <si>
    <t>Bộ phân tích FPDL3RD2 dùng kiểm tra&amp;phân tích tín hiệu cho hệ thống giải trí ô tô Lucid,sử dụng cho thiết bị kiểm tra,ĐA 22-52VDC,dòng điện500mA,công suất7W,model:FPDL3RD2,NSX:Alfamation,mới100%</t>
  </si>
  <si>
    <t>112600041916284</t>
  </si>
  <si>
    <t>Thiết bị kiểm tra để kiểm tra đường dây điện A2B, dùng cho máy kiểm tra NI, model: LTB 1024, điện áp 12 VDC, dòng điện 0.5A,  nhà sản xuất: NOFFZ, năm sx: 2025, hàng mới 100%</t>
  </si>
  <si>
    <t>Thiết bị kiểm tra các bộ phận âm thanh trong ô tô model: ITD 1024, điện áp 10-36 VDC, dòng điện 1.25A,  nhà sản xuất: NOFFZ, năm sx: 2024, hàng mới 100%</t>
  </si>
  <si>
    <t>F05_UHAN0016#&amp;Mạch điện tử tích hợp IC EF-45050219 (MPN: 74LVC1G00GW,125). Hàng mới 100%</t>
  </si>
  <si>
    <t>EF-45050219</t>
  </si>
  <si>
    <t>F05_UHAN0025#&amp;Đi ốt PUR-21-0036-00 (MPN: CRS08(TE85L,Q,M)). Hàng mới 100%</t>
  </si>
  <si>
    <t>#&amp;NKTC#&amp;30856018564</t>
  </si>
  <si>
    <t>INV: 853 (22/05/2026); hàng mới 100%; Hàng phục vụ hoạt động công ty.</t>
  </si>
  <si>
    <t>Thiết bị đo lực xoắn mã CD-100M. Nhãn hiệu CEDAR. Dải lực 0.10 - 10Nm. Hàng mới 100%</t>
  </si>
  <si>
    <t>112600041917670</t>
  </si>
  <si>
    <t>F05_UHAN0016#&amp;Mạch điện tử tích hợp IC EF-45179595 (MPN: MP2456GJ-Z). Hàng mới 100%</t>
  </si>
  <si>
    <t>##1202623535896206##</t>
  </si>
  <si>
    <t>F05_UHAN0049#&amp;Đai ốc bằng thép PUR-07-0333-00 (MPN: 07-0333-00). Hàng mới 100%</t>
  </si>
  <si>
    <t>PUR-07-0333-00</t>
  </si>
  <si>
    <t>F05_UHAN0018#&amp;Điện trở EF-45036461.X.X (MPN: WR04X1002FTL). Hàng mới 100%</t>
  </si>
  <si>
    <t>F05_UHAN0018#&amp;Điện trở EF-45125131 (MPN: RC0402FR-072K67L). Hàng mới 100%</t>
  </si>
  <si>
    <t>EF-45125131</t>
  </si>
  <si>
    <t>F05_UHAN0018#&amp;Điện trở EF-45105218.X.X (MPN: RC0402JR-0722KL). Hàng mới 100%</t>
  </si>
  <si>
    <t>EF-45105218.X.X</t>
  </si>
  <si>
    <t>F05_UHAN0018#&amp;Điện trở EF-45041208.X.X (MPN: RC0402FR-07750RL). Hàng mới 100%</t>
  </si>
  <si>
    <t>EF-45041208.X.X</t>
  </si>
  <si>
    <t>F05_UHAN0018#&amp;Điện trở EF-45093049.X.X (MPN: RC0402FR-076K49L). Hàng mới 100%</t>
  </si>
  <si>
    <t>EF-45093049.X.X</t>
  </si>
  <si>
    <t>F05_UHAN0018#&amp;Điện trở EF-45049936.X.X (MPN: RC0402FR-074K99L). Hàng mới 100%</t>
  </si>
  <si>
    <t>EF-45049936.X.X</t>
  </si>
  <si>
    <t>F05_UHAN0018#&amp;Điện trở EF-45055292 (MPN: RC0402FR-071K1L). Hàng mới 100%</t>
  </si>
  <si>
    <t>EF-45055292</t>
  </si>
  <si>
    <t>F05_UHAN0018#&amp;Điện trở PUR-12-0423-00 (MPN: RT0603BRD0735R7L). Hàng mới 100%</t>
  </si>
  <si>
    <t>PUR-12-0423-00</t>
  </si>
  <si>
    <t>F05_UHAN0018#&amp;Điện trở EF-45105280 (MPN: RC0402FR-07240RL). Hàng mới 100%</t>
  </si>
  <si>
    <t>EF-45105280</t>
  </si>
  <si>
    <t>F05_UHAN0018#&amp;Điện trở EF-45036466.X.X (MPN: WR04X1003FTL). Hàng mới 100%</t>
  </si>
  <si>
    <t>EF-45036466.X.X</t>
  </si>
  <si>
    <t>F05_UHAN0032#&amp;Điện trở nhiệt EF-45103947.X.X (MPN: MPZ1608S221ATA00). Hàng mới 100%</t>
  </si>
  <si>
    <t>EF-45103947.X.X</t>
  </si>
  <si>
    <t>F05_UHAN0016#&amp;Mạch điện tử tích hợp IC LUC-E00-470029-00 (MPN: OPA2348AQDRQ1). Hàng mới 100%</t>
  </si>
  <si>
    <t>LUC-E00-470029-00</t>
  </si>
  <si>
    <t>210526MNN/HPH/01186</t>
  </si>
  <si>
    <t>F05_UHAN0027#&amp;Tấm tản nhiệt PUR-16-0044-01(MPN:16-0044-01), kích thước: 52.8 x 52.26 x 4.7 mm, hàng mới 100%</t>
  </si>
  <si>
    <t>PUR-16-0044-01</t>
  </si>
  <si>
    <t>F05_UHAN0018#&amp;Điện trở 121-005704. Hàng mới 100%</t>
  </si>
  <si>
    <t>F05_UHAN0018#&amp;Điện trở 121-000434.X.X. Hàng mới 100%</t>
  </si>
  <si>
    <t>F05_UHAN0048#&amp;Đinh vít bằng thép 137-001372. Hàng mới 100%</t>
  </si>
  <si>
    <t>137-001372</t>
  </si>
  <si>
    <t>F05_UHAN0012#&amp;Tụ điện 122-004214. Hàng mới 100%</t>
  </si>
  <si>
    <t>F05_UHAN0012#&amp;Tụ điện 122-003366. Hàng mới 100%</t>
  </si>
  <si>
    <t>122-003366</t>
  </si>
  <si>
    <t>F05_UHAN0012#&amp;Tụ điện 122-001273. Hàng mới 100%</t>
  </si>
  <si>
    <t>F05_UHAN0018#&amp;Điện trở 121-005698. Hàng mới 100%</t>
  </si>
  <si>
    <t>F05_UHAN0025#&amp;Đi ốt EF-45098407. Hàng mới 100%</t>
  </si>
  <si>
    <t>EF-45098407</t>
  </si>
  <si>
    <t>F05_UHAN0016#&amp;Mạch điện tử tích hợp IC 45253067. Hàng mới 100%</t>
  </si>
  <si>
    <t>F05_UHAN0016#&amp;Mạch điện tử tích hợp IC 45194860. Hàng mới 100%</t>
  </si>
  <si>
    <t>F05_UHAN0016#&amp;Mạch điện tử tích hợp IC EF-45110782. Hàng mới 100%</t>
  </si>
  <si>
    <t>EF-45110782</t>
  </si>
  <si>
    <t>F05_UHAN0016#&amp;Mạch điện tử tích hợp IC EF-45166202. Hàng mới 100%</t>
  </si>
  <si>
    <t>EF-45166202</t>
  </si>
  <si>
    <t>F05_UHAN0016#&amp;Mạch điện tử tích hợp IC EF-45213270. Hàng mới 100%</t>
  </si>
  <si>
    <t>F05_UHAN0012#&amp;Tụ điện EF-45223815. Hàng mới 100%</t>
  </si>
  <si>
    <t>EF-45223815</t>
  </si>
  <si>
    <t>F05_UHAN0016#&amp;Mạch điện tử tích hợp IC 200-000209. Hàng mới 100%</t>
  </si>
  <si>
    <t>200-000209</t>
  </si>
  <si>
    <t>F05_UHAN0014#&amp;Bản mạch in PURC-11-0132-03. Hàng mới 100%</t>
  </si>
  <si>
    <t>F05_UHAN0077#&amp;Nắp nhựa của vỏ bộ lưu trữ dữ liệu PUR-17-0344-00. Hàng mới 100%</t>
  </si>
  <si>
    <t>AGREEMENT: 050826 (08/05/2026)</t>
  </si>
  <si>
    <t>F05_AGI0014-5</t>
  </si>
  <si>
    <t>F05_AGI0014-5#&amp;Ram máy tính dạng thanh DDR4 AGIGA8811-016BCA, không chứa mật mã dân sự, tạm nhập sửa chữa theo mục 1 của TKX 307989195860/E42 (25/11/2025). Hàng mới 100%</t>
  </si>
  <si>
    <t>AGIGA8811-016BCA</t>
  </si>
  <si>
    <t>Hàng phục vụ hoạt động công ty</t>
  </si>
  <si>
    <t>Máy đóng gói và hút chân không bản mạch điện tử Model: ESC2000V, điện áp: 220 VAC,công suất: 880W,HSX: Accvacs, NSX:2026, hàng mới 100%</t>
  </si>
  <si>
    <t>F05_UHAN0019#&amp;Bóng bán dẫn EF-45116977 (MPN: DMN65D8LFB-7). Hàng mới 100%.</t>
  </si>
  <si>
    <t>EF-45116977</t>
  </si>
  <si>
    <t>##1202682818692682##</t>
  </si>
  <si>
    <t>F05_UHAN0017#&amp;Đi-ốt phát quang EF-45051531.X.X (MPN: SML-D12M1WT86). Hàng mới 100%</t>
  </si>
  <si>
    <t>EF-45051531.X.X</t>
  </si>
  <si>
    <t>F05_UHAN0019#&amp;Bóng bán dẫn PURET-24-0002-00 (MPN: DMN3009SFGQ-7). Hàng mới 100%</t>
  </si>
  <si>
    <t>PURET-24-0002-00</t>
  </si>
  <si>
    <t>F05_UHAN0012#&amp;Tụ điện EF-45113161 (MPN: LMK107BJ475KA-T). Hàng mới 100%</t>
  </si>
  <si>
    <t>EF-45113161</t>
  </si>
  <si>
    <t>F05_UHAN0018#&amp;Điện trở LUC-E00-400050-01 (MPN: ERJ-8BWFR020V). Hàng mới 100%</t>
  </si>
  <si>
    <t>F05_UHAN0012#&amp;Tụ điện 122-003137 (MPN: NMC0402X6S106M6.3T-RPF). Hàng mới 100%</t>
  </si>
  <si>
    <t>F05_UHAN0012#&amp;Tụ điện 122-001188 (MPN: CL03A105MP3NSNC). Hàng mới 100%</t>
  </si>
  <si>
    <t>122-001188</t>
  </si>
  <si>
    <t>F05_UHAN0012#&amp;Tụ điện 122-003229 (MPN: CL05A225KO5NQNC). Hàng mới 100%</t>
  </si>
  <si>
    <t>122-003229</t>
  </si>
  <si>
    <t>F05_UHAN0022#&amp;Đầu nối bản mạch LUC-EZZ-690242-00 (MPN: AMS29D-40MZ5-A). Hàng mới 100%</t>
  </si>
  <si>
    <t>LUC-EZZ-690242-00</t>
  </si>
  <si>
    <t>F05_UHAN0016#&amp;Mạch điện tử tích hợp IC PUR-03-0111-00 (MPN: NT5AD512M16C4-JR). Hàng mới 100%</t>
  </si>
  <si>
    <t>#&amp;NKTC#&amp;30857522562</t>
  </si>
  <si>
    <t>Invoice: 00000023 (25/05/2026), Phương thức thanh toán: TT, PO# UHAN-E0740D</t>
  </si>
  <si>
    <t>85395290</t>
  </si>
  <si>
    <t>Bóng Led tube 1.2m*25w HO 1200mm*25w T8 AP C G - 1 đầu, hàng mới 100%</t>
  </si>
  <si>
    <t>112600042008687</t>
  </si>
  <si>
    <t>F05_UHAN0116#&amp;Vỏ nhựa của Bộ điều khiển xe ô tô LUC-P21-K3AT00-00(MPN: P21-K3AT00-00) KT: 180x78 mm, hàng mới 100%</t>
  </si>
  <si>
    <t>220526LSHHPH2605036</t>
  </si>
  <si>
    <t>F05_UHAN0116#&amp;Vỏ nhựa của Bộ điều khiển xe ô tô LUC-P21-K3AB00-00(MPN: P21-K3AB00-00) KT: 190.78x69.52x21.19 mm, hàng mới 100%</t>
  </si>
  <si>
    <t>Bản mạch chuyển đổi cổng kết nối từ chuẩn U.2 sang E1.S, không có chức năng mật mã dân sự, không có chức năng thu phát sóng, hàng mới 100%</t>
  </si>
  <si>
    <t>Bản mạch chuyển đổi cổng kết nối từ chuẩn U.2 sang EDSFF 1C SSD, không có chức năng mật mã dân sự, không có chức năng thu phát sóng, hàng mới 100%</t>
  </si>
  <si>
    <t>F05_UHAN0025#&amp;Đi ốt EF-45129267. Hàng mới 100%</t>
  </si>
  <si>
    <t>F05_UHAN0025#&amp;Đi ốt EF-45077523.X.X. Hàng mới 100%</t>
  </si>
  <si>
    <t>EF-45077523.X.X</t>
  </si>
  <si>
    <t>F05_UHAN0016#&amp;Mạch điện tử tích hợp IC 45247007. Hàng mới 100%</t>
  </si>
  <si>
    <t>AGREEMENT: 52226 (22/05/2026)</t>
  </si>
  <si>
    <t>F05_PUR0220#&amp;Bộ lưu trữ dữ liệu HLOB-80-3282-00 (CPN: HLOB-83-0638-00) không chứa mật mã dân sự, tạm nhập sửa chữa theo mục 20 của TKX 308372272300/E42 (30/03/2026). Hàng mới 100%</t>
  </si>
  <si>
    <t>F05_PUR0201-1</t>
  </si>
  <si>
    <t>F05_PUR0201-1#&amp;Bộ lưu trữ dữ liệu Hopper 80-3282-00 (CPN: 83-0638-00) không chứa mật mã dân sự, tạm nhập sửa chữa theo mục 1 của TKX 307325919040/E42 (21/04/2025). Hàng mới 100%</t>
  </si>
  <si>
    <t>83-0638-00</t>
  </si>
  <si>
    <t>F05_UHAN0012#&amp;Tụ điện LUC-EZZ-420331-00 (MPN: HMK325C7475KMHPE). Hàng mới 100%</t>
  </si>
  <si>
    <t>LUC-EZZ-420331-00</t>
  </si>
  <si>
    <t>220526ASPHPHE14702318</t>
  </si>
  <si>
    <t>F05_UHAN0012#&amp;Tụ điện LUC-E00-420073-00 (MPN: EEEFK1J101P). Hàng mới 100%</t>
  </si>
  <si>
    <t>LUC-E00-420073-00</t>
  </si>
  <si>
    <t>F05_UHAN0018#&amp;Điện trở LUC-E00-400011-003 (MPN: ERJ2GEJ682X). Hàng mới 100%</t>
  </si>
  <si>
    <t>LUC-E00-400011-003</t>
  </si>
  <si>
    <t>F05_UHAN0013#&amp;Phần tử dao động (thạch anh) PUR-25-0009-00 (MPN: SIT9120AI-2B2-33E100.000000G). Hàng mới 100%</t>
  </si>
  <si>
    <t>F05_UHAN0012#&amp;Tụ điện LUC-EZZ-420695-01 (MPN: TMK325B7226KMHP). Hàng mới 100%</t>
  </si>
  <si>
    <t>LUC-EZZ-420695-01</t>
  </si>
  <si>
    <t>F05_UHAN0012#&amp;Tụ điện PUR-13-0189-00 (MPN: MEASJ065QB5475MA1C12). Hàng mới 100%</t>
  </si>
  <si>
    <t>PUR-13-0189-00</t>
  </si>
  <si>
    <t>F05_UHAN0012#&amp;Tụ điện LUC-EZZ-420005-00 (MPN: GCM155R71H472KA37D). Hàng mới 100%</t>
  </si>
  <si>
    <t>LUC-EZZ-420005-00</t>
  </si>
  <si>
    <t>F05_UHAN0028#&amp;Cuộn cảm EF-45061084 (MPN: LQH43PZ470M26L). Hàng mới 100%</t>
  </si>
  <si>
    <t>EF-45061084</t>
  </si>
  <si>
    <t>F05_UHAN0012#&amp;Tụ điện 122-004935 (MPN: MSAST063SC6104KFNA01). Hàng mới 100%</t>
  </si>
  <si>
    <t>122-004935</t>
  </si>
  <si>
    <t>F05_UHAN0025#&amp;Đi ốt PUR-21-0026-00 (MPN: 1N5819HW1-7-F). Hàng mới 100%</t>
  </si>
  <si>
    <t>PUR-21-0026-00</t>
  </si>
  <si>
    <t>F05_UHAN0019#&amp;Bóng bán dẫn EF-45093036 (MPN: RN1306,LF(T). Hàng mới 100%</t>
  </si>
  <si>
    <t>EF-45093036</t>
  </si>
  <si>
    <t>F05_UHAN0018#&amp;Điện trở LUC-E00-400010-017 (MPN: ERJ2RKF1402X). Hàng mới 100%</t>
  </si>
  <si>
    <t>LUC-E00-400010-017</t>
  </si>
  <si>
    <t>F05_UHAN0012#&amp;Tụ điện LUC-EZZ-420396-00 (MPN: GCM1885C2A821JA16D). Hàng mới 100%</t>
  </si>
  <si>
    <t>LUC-EZZ-420396-00</t>
  </si>
  <si>
    <t>F05_UHAN0018#&amp;Điện trở LUC-EZZ-400278-00 (MPN: CSS2H-2512R-L500FE). Hàng mới 100%</t>
  </si>
  <si>
    <t>LUC-EZZ-400278-00</t>
  </si>
  <si>
    <t>F05_UHAN0018#&amp;Điện trở LUC-EZZ-400465-00 (MPN: ERJ2RKF1652X). Hàng mới 100%</t>
  </si>
  <si>
    <t>LUC-EZZ-400465-00</t>
  </si>
  <si>
    <t>F05_UHAN0012#&amp;Tụ điện PUR-13-0237-00 (MPN: MSASA063EB5475MFNA01). Hàng mới 100%</t>
  </si>
  <si>
    <t>PUR-13-0237-00</t>
  </si>
  <si>
    <t>F05_UHAN0016#&amp;Mạch điện tử tích hợp IC PUR-09-0427-00 (MPN: MAX38902BATA+T). Hàng mới 100%</t>
  </si>
  <si>
    <t>F05_UHAN0016#&amp;Mạch điện tử tích hợp IC EF-45225755 (MPN: ZL40264LDG1). Hàng mới 100%</t>
  </si>
  <si>
    <t>F05_UHAN0019#&amp;Bóng bán dẫn FMC-109-001670 (MPN: SQS160ELNW-T1_GE3). Hàng mới 100%</t>
  </si>
  <si>
    <t>FMC-109-001670</t>
  </si>
  <si>
    <t>F05_UHAN0012#&amp;Tụ điện FMC-122-004739 (MPN: GCJ21BR71A106KE01L). Hàng mới 100%</t>
  </si>
  <si>
    <t>FMC-122-004739</t>
  </si>
  <si>
    <t>F05_UHAN0022#&amp;Đầu nối bản mạch 120-012665 (MPN: PHD601010001). Hàng mới 100%</t>
  </si>
  <si>
    <t>F05_UHAN0022#&amp;Đầu nối bản mạch 120-012962 (MPN: HDMI-D19P-CB1D4). Hàng mới 100%</t>
  </si>
  <si>
    <t>120-012962</t>
  </si>
  <si>
    <t>##1202669559200002##</t>
  </si>
  <si>
    <t>F05_UHAN0012#&amp;Tụ điện EF-45205754 (MPN: 16SVPG330M). Hàng mới 100%</t>
  </si>
  <si>
    <t>EF-45205754</t>
  </si>
  <si>
    <t>F05_UHAN0012#&amp;Tụ điện HLOB-13-0134-00 (MPN: CL03A224KQ3NNNC). Hàng mới 100%</t>
  </si>
  <si>
    <t>HLOB-13-0134-00</t>
  </si>
  <si>
    <t>F05_UHAN0018#&amp;Điện trở LUC-E00-400059-098 (MPN: ERJ-U02F1001X). Hàng mới 100%</t>
  </si>
  <si>
    <t>F05_UHAN0012#&amp;Tụ điện LUC-EZZ-421345-00 (MPN: CGA2B1X7R1E473KT0Y0F). Hàng mới 100%</t>
  </si>
  <si>
    <t>LUC-EZZ-421345-00</t>
  </si>
  <si>
    <t>F05_UHAN0012#&amp;Tụ điện LUC-E00-420002-10 (MPN: C0603C104J3RACAUTO). Hàng mới 100%</t>
  </si>
  <si>
    <t>LUC-E00-420002-10</t>
  </si>
  <si>
    <t>F05_UHAN0012#&amp;Tụ điện LUC-E00-420011-04 (MPN: C0805C224K5RACAUTO). Hàng mới 100%</t>
  </si>
  <si>
    <t>LUC-E00-420011-04</t>
  </si>
  <si>
    <t>F05_UHAN0012#&amp;Tụ điện 122-001260 (MPN: CL05A105KA5NQNC). Hàng mới 100%</t>
  </si>
  <si>
    <t>F05_UHAN0012#&amp;Tụ điện EF-45094378 (MPN: 100SGV10M8X10.5). Hàng mới 100%</t>
  </si>
  <si>
    <t>EF-45094378</t>
  </si>
  <si>
    <t>F05_UHAN0012#&amp;Tụ điện LUC-EZZ-420219-00 (MPN: C0603C104K5RACAUTO). Hàng mới 100%</t>
  </si>
  <si>
    <t>LUC-EZZ-420219-00</t>
  </si>
  <si>
    <t>F05_UHAN0018#&amp;Điện trở EF-45043833.X.X (MPN: RC0402JR-074K7L). Hàng mới 100%</t>
  </si>
  <si>
    <t>220526ASPHPHE14702308</t>
  </si>
  <si>
    <t>F05_UHAN0012#&amp;Tụ điện EF-45037516 (MPN: 04025A180JAT2A). Hàng mới 100%</t>
  </si>
  <si>
    <t>EF-45037516</t>
  </si>
  <si>
    <t>F05_UHAN0012#&amp;Tụ điện LUC-E00-420235-00 (MPN: C1206C221J1HACAUTO). Hàng mới 100%</t>
  </si>
  <si>
    <t>LUC-E00-420235-00</t>
  </si>
  <si>
    <t>F05_UHAN0018#&amp;Điện trở LUC-E00-400022-000 (MPN: ERJ-6GEY0R00V). Hàng mới 100%</t>
  </si>
  <si>
    <t>LUC-E00-400022-000</t>
  </si>
  <si>
    <t>F05_UHAN0018#&amp;Điện trở LUC-EZZ-400609-00 (MPN: ERJ-PA3F22R1V). Hàng mới 100%</t>
  </si>
  <si>
    <t>LUC-EZZ-400609-00</t>
  </si>
  <si>
    <t>F05_UHAN0012#&amp;Tụ điện LUC-EZZ-420403-00 (MPN: GCM1885C2A470JA16D). Hàng mới 100%</t>
  </si>
  <si>
    <t>LUC-EZZ-420403-00</t>
  </si>
  <si>
    <t>F05_UHAN0018#&amp;Điện trở LUC-E00-400067-207 (MPN: ERJ-2RKF3481X). Hàng mới 100%</t>
  </si>
  <si>
    <t>LUC-E00-400067-207</t>
  </si>
  <si>
    <t>F05_UHAN0012#&amp;Tụ điện LUC-E00-420002-03 (MPN: C0603C103K5RACAUTO). Hàng mới 100%</t>
  </si>
  <si>
    <t>LUC-E00-420002-03</t>
  </si>
  <si>
    <t>F05_UHAN0018#&amp;Điện trở LUC-EZZ-400475-00 (MPN: CRE2512-FZ-R004E-3). Hàng mới 100%</t>
  </si>
  <si>
    <t>LUC-EZZ-400475-00</t>
  </si>
  <si>
    <t>##1202673806958044##</t>
  </si>
  <si>
    <t>F05_UHAN0012#&amp;Tụ điện LUC-EZZ-420482-00 (MPN: GCM32EC71A476KE02K). Hàng mới 100%</t>
  </si>
  <si>
    <t>LUC-EZZ-420482-00</t>
  </si>
  <si>
    <t>F05_UHAN0018#&amp;Điện trở LUC-EZZ-400621-00 (MPN: ERJPA3J620V). Hàng mới 100%</t>
  </si>
  <si>
    <t>LUC-EZZ-400621-00</t>
  </si>
  <si>
    <t>F05_UHAN0012#&amp;Tụ điện PUR-13-0215-00 (MPN: MSASJ063AB5105MFNA01). Hàng mới 100%</t>
  </si>
  <si>
    <t>F05_UHAN0015#&amp;Cầu chì nhiệt LUC-E00-540005-00 (MPN: 0685F0250-01). Hàng mới 100%</t>
  </si>
  <si>
    <t>LUC-E00-540005-00</t>
  </si>
  <si>
    <t>F05_UHAN0012#&amp;Tụ điện PUR-13-0141-00 (MPN: MSASU105SB7103KFNA01). Hàng mới 100%</t>
  </si>
  <si>
    <t>PUR-13-0141-00</t>
  </si>
  <si>
    <t>F05_UHAN0012#&amp;Tụ điện LUC-E00-420019-01 (MPN: GCM21BR72A104KA37L). Hàng mới 100%</t>
  </si>
  <si>
    <t>LUC-E00-420019-01</t>
  </si>
  <si>
    <t>F05_UHAN0018#&amp;Điện trở LUC-EZZ-400812-00 (MPN: ERJP06F4701V). Hàng mới 100%</t>
  </si>
  <si>
    <t>LUC-EZZ-400812-00</t>
  </si>
  <si>
    <t>F05_UHAN0028#&amp;Cuộn cảm LUC-E00-440022-00 (MPN: LQH43PH221M26L). Hàng mới 100%</t>
  </si>
  <si>
    <t>LUC-E00-440022-00</t>
  </si>
  <si>
    <t>F05_UHAN0012#&amp;Tụ điện 122-004215 (MPN: GRM155D81C475ME15D). Hàng mới 100%</t>
  </si>
  <si>
    <t>F05_UHAN0012#&amp;Tụ điện LUC-EZZ-420665-00 (MPN: UMJ325KB7106KMHP). Hàng mới 100%</t>
  </si>
  <si>
    <t>LUC-EZZ-420665-00</t>
  </si>
  <si>
    <t>F05_UHAN0012#&amp;Tụ điện LUC-E00-420055-06 (MPN: GCM1555C1H8R0DA16D). Hàng mới 100%</t>
  </si>
  <si>
    <t>LUC-E00-420055-06</t>
  </si>
  <si>
    <t>F05_UHAN0018#&amp;Điện trở LUC-EZZ-400145-00 (MPN: ERA3AEB751V). Hàng mới 100%</t>
  </si>
  <si>
    <t>LUC-EZZ-400145-00</t>
  </si>
  <si>
    <t>F05_UHAN0018#&amp;Điện trở LUC-E00-400067-263 (MPN: ERJ2RKF3601X). Hàng mới 100%</t>
  </si>
  <si>
    <t>LUC-E00-400067-263</t>
  </si>
  <si>
    <t>F05_UHAN0012#&amp;Tụ điện LUC-E00-420084-00 (MPN: GCD188R71H103KA01D). Hàng mới 100%</t>
  </si>
  <si>
    <t>LUC-E00-420084-00</t>
  </si>
  <si>
    <t>F05_UHAN0119#&amp;Vỏ nhôm của bộ điều khiển xe ô tô LUC-P11-K2B300-03 (MPN: P11-K2B300-03), KT: 224 x 123(mm). Hàng mới 100%</t>
  </si>
  <si>
    <t>250526PSHPH2650097</t>
  </si>
  <si>
    <t>##1202616010315863##</t>
  </si>
  <si>
    <t>F05_UHAN0012#&amp;Tụ điện HLOB-13-0236-00 (MPN: BCAP0010 P300 X11 / 136247). Hàng mới 100%</t>
  </si>
  <si>
    <t>HLOB-13-0236-00</t>
  </si>
  <si>
    <t>F05_UHAN0074#&amp;Đinh ốc bằng thép PUR-07-0328-00 (MPN: CR1677).Hàng mới 100%.</t>
  </si>
  <si>
    <t>F05_UHAN0060#&amp;Miếng đệm bằng sắt PUR-07-0315-00 (MPN: SI8605).Hàng mới 100%.</t>
  </si>
  <si>
    <t>F05_UHAN0049#&amp;Đai ốc bằng thép PUR-07-0167-00 (MPN: ST7925).Hàng mới 100%.</t>
  </si>
  <si>
    <t>#&amp;NKTC#&amp;30854938346</t>
  </si>
  <si>
    <t>INV: 10 (19/05/2026); PO: UHAN-E0661D,UHAN-E0735D; Hàng phục vụ hoạt động công ty.</t>
  </si>
  <si>
    <t>Dao phay ngón 1.0mm (dao bằng thép, để gia công kim loại), hàng mới 100%</t>
  </si>
  <si>
    <t>112600042052068</t>
  </si>
  <si>
    <t>63071090</t>
  </si>
  <si>
    <t>Vải lau phòng sạch (bằng vải dệt, 300 pcs/túi), hàng mới 100%</t>
  </si>
  <si>
    <t>Cuộn giấy lau khuôn to SP60 (kích thước 350x350mmx30m, thành phần 50% bột gỗ, 50% Polyester, không tráng phủ), hàng mới 100%</t>
  </si>
  <si>
    <t>F05_UHAN0016#&amp;Mạch điện tử tích hợp IC 169-001028 (MPN: SY8388ARHC). Hàng mới 100%</t>
  </si>
  <si>
    <t>F05_UHAN0016#&amp;Mạch điện tử tích hợp IC 169-001031 (MPN: SQ52204BVSS). Hàng mới 100%</t>
  </si>
  <si>
    <t>169-001031</t>
  </si>
  <si>
    <t>F05_UHAN0012#&amp;Tụ điện PUR-13-0245-00 (MPN: 0402B223K250CT). Hàng mới 100%</t>
  </si>
  <si>
    <t>PUR-13-0245-00</t>
  </si>
  <si>
    <t>F05_UHAN0018#&amp;Điện trở PURET-12-0028-00 (MPN: WR04X4992FTL). Hàng mới 100%</t>
  </si>
  <si>
    <t>PURET-12-0028-00</t>
  </si>
  <si>
    <t>F05_UHAN0016#&amp;Mạch điện tử tích hợp IC EF-45112739 (MPN: LT1818CS5#TRMPBF). Hàng mới 100%</t>
  </si>
  <si>
    <t>EF-45112739</t>
  </si>
  <si>
    <t>F05_UHAN0016#&amp;Mạch điện tử tích hợp IC LUC-E00-470259-00 (MPN: KLUDG8J1ZD-C0CQ). Hàng mới 100%</t>
  </si>
  <si>
    <t>LUC-E00-470259-00</t>
  </si>
  <si>
    <t>F05_UHAN0016#&amp;Mạch điện tử tích hợp IC LUC-E00-470259-00 (MPN: KLUDG8J1ZD-C0CQ), hàng mới 100%</t>
  </si>
  <si>
    <t>F05_UHAN0018#&amp;Điện trở EF-45036468.X.X (MPN: RC0402FR-072KL). Hàng mới 100%</t>
  </si>
  <si>
    <t>EF-45036468.X.X</t>
  </si>
  <si>
    <t>F05_UHAN0018#&amp;Điện trở HLOB-12-0525-00 (MPN: RC1206FR-7W499RL). Hàng mới 100%</t>
  </si>
  <si>
    <t>HLOB-12-0525-00</t>
  </si>
  <si>
    <t>F05_UHAN0018#&amp;Điện trở HLOB-12-0284-00 (MPN: RC0402FR-07300RL). Hàng mới 100%</t>
  </si>
  <si>
    <t>HLOB-12-0284-00</t>
  </si>
  <si>
    <t>F05_UHAN0022#&amp;Đầu nối bản mạch EF-45205870 (MPN: 8631E-120S-P-2). Hàng mới 100%</t>
  </si>
  <si>
    <t>EF-45205870</t>
  </si>
  <si>
    <t>F05_UHAN0019#&amp;Bóng bán dẫn EF-45024964 (MPN: FDC638P). Hàng mới 100%</t>
  </si>
  <si>
    <t>EF-45024964</t>
  </si>
  <si>
    <t>F05_UHAN0016#&amp;Mạch điện tử tích hợp IC EF-45052488.X.X (MPN: NL17SZ07DFT2G). Hàng mới 100%</t>
  </si>
  <si>
    <t>EF-45052488.X.X</t>
  </si>
  <si>
    <t>F05_UHAN0018#&amp;Điện trở AGI-501-50001-01 (MPN: EXB-18V330JX). Hàng mới 100%</t>
  </si>
  <si>
    <t>AGI-501-50001-01</t>
  </si>
  <si>
    <t>F05_UHAN0018#&amp;Điện trở LUC-E00-400011-005 (MPN: ERJ-2GEJ305X). Hàng mới 100%</t>
  </si>
  <si>
    <t>F05_UHAN0016#&amp;Mạch điện tử tích hợp IC PUR-09-0417-00 (MPN: AT24C04D-MAHM-T). Hàng mới 100%</t>
  </si>
  <si>
    <t>F05_UHAN0019#&amp;Bóng bán dẫn LUC-E00-510034-00 (MPN: DMP6350S-7). Hàng mới 100%</t>
  </si>
  <si>
    <t>F05_UHAN0012#&amp;Tụ điện FMC-122-004897 (MPN: GCM188R72A103KA37D). Hàng mới 100%</t>
  </si>
  <si>
    <t>FMC-122-004897</t>
  </si>
  <si>
    <t>F05_UHAN0012#&amp;Tụ điện 122-003138 (MPN: MSASJ168BC6226MTNA01). Hàng mới 100%</t>
  </si>
  <si>
    <t>122-003138</t>
  </si>
  <si>
    <t>F05_UHAN0012#&amp;Tụ điện LUC-EZZ-420179-00 (MPN: C0805C105K3RACAUTO). Hàng mới 100%</t>
  </si>
  <si>
    <t>LUC-EZZ-420179-00</t>
  </si>
  <si>
    <t>F05_UHAN0013#&amp;Phần tử dao động (thạch anh) EF-45127245.X.X (MPN: SXO21C2A481-25.000M). Hàng mới 100%</t>
  </si>
  <si>
    <t>EF-45127245.X.X</t>
  </si>
  <si>
    <t>F05_UHAN0012#&amp;Tụ điện 122-003376 (MPN: CC0201JRX7R7BB103). Hàng mới 100%</t>
  </si>
  <si>
    <t>122-003376</t>
  </si>
  <si>
    <t>F05_UHAN0018#&amp;Điện trở HLOB-12-0212-00 (MPN: RC0402FR-0710KL). Hàng mới 100%</t>
  </si>
  <si>
    <t>HLOB-12-0212-00</t>
  </si>
  <si>
    <t>F05_UHAN0018#&amp;Điện trở 121-001831 (MPN: RC0201JR-072KL). Hàng mới 100%</t>
  </si>
  <si>
    <t>121-001831</t>
  </si>
  <si>
    <t>F05_UHAN0018#&amp;Điện trở 121-001422 (MPN: RC0201FR-0712KL). Hàng mới 100%</t>
  </si>
  <si>
    <t>121-001422</t>
  </si>
  <si>
    <t>F05_UHAN0012#&amp;Tụ điện 122-001047 (MPN: 0201X103K250CT). Hàng mới 100%</t>
  </si>
  <si>
    <t>122-001047</t>
  </si>
  <si>
    <t>F05_UHAN0016#&amp;Mạch điện tử tích hợp IC PUR-09-0408-00 (MPN: W25Q128JWSIQ TR). Hàng mới 100%</t>
  </si>
  <si>
    <t>#&amp;NKTC#&amp;30856725671</t>
  </si>
  <si>
    <t>INV: 00000259 (25/05/2026); hàng mới 100%; Hàng phục vụ hoạt động công ty.</t>
  </si>
  <si>
    <t>96121090</t>
  </si>
  <si>
    <t>Ruy băng in mã vạch Wax/Resin 110mmx300M (màu đen), chất liệu nhựa polyester, hàng mới 100%#&amp;CN</t>
  </si>
  <si>
    <t>112600041987145</t>
  </si>
  <si>
    <t>Ruy băng in mã vạch Wax/Resin 80mmx300M (màu đen), chất liệu nhựa polyester, hàng mới 100%#&amp;CN</t>
  </si>
  <si>
    <t>Ruy băng in mã vạch 110mm x 300M (màu ánh tím), chất liệu nhựa polyester, hàng mới 100%#&amp;MY</t>
  </si>
  <si>
    <t>F05_UHAN0149</t>
  </si>
  <si>
    <t>74198090</t>
  </si>
  <si>
    <t>F05_UHAN0149#&amp;Nắp che bằng đồng dùng để chắn linh kiện trên bản mạch điện tử LUC-P21-K87100-00 (MPN: 1SDG9990011NA). Hàng mới 100%</t>
  </si>
  <si>
    <t>LUC-P21-K87100-00</t>
  </si>
  <si>
    <t>250526PSHPH2650111</t>
  </si>
  <si>
    <t>#&amp;NKTC#&amp;30857518605</t>
  </si>
  <si>
    <t>INV: 111 (27/05/2026), hàng mới 100%</t>
  </si>
  <si>
    <t>84241090</t>
  </si>
  <si>
    <t>Bình chữa cháy xách tay CO2 83MEC - 3Kg , mới 100%#&amp;VN</t>
  </si>
  <si>
    <t>112600042002129</t>
  </si>
  <si>
    <t>PCE</t>
  </si>
  <si>
    <t>#&amp;NKTC#&amp;30857359252</t>
  </si>
  <si>
    <t>INV: 22 (26/05/2026), hàng mới 100%; PO: UHAN-E0738D</t>
  </si>
  <si>
    <t>Pallet gỗ (KT: 1220x1020x130mm), bằng gỗ keo trồng, dùng để hàng hóa. Hàng mới 100%</t>
  </si>
  <si>
    <t>112600042046996</t>
  </si>
  <si>
    <t>#&amp;NKTC#&amp;30856871772</t>
  </si>
  <si>
    <t>INV: 20260525UNIGEN-0089 (25/05/2026); HANG MOI 100%;</t>
  </si>
  <si>
    <t>Kim đo độ cao sóng hàn, part no: 145960, chất liệu: Vật liệu thép không rỉ, nhà sản xuất: Ersa, hàng mới 100%</t>
  </si>
  <si>
    <t>112600042007561</t>
  </si>
  <si>
    <t>29171290</t>
  </si>
  <si>
    <t>Bột hữu cơ axit adipic dùng vệ sinh vòi phun hợp chất hàn, part no: 89593, nhà sản xuất: Ersa, CAS: 124-04-9 (Adipic acid), hàng mới 100%</t>
  </si>
  <si>
    <t>Trụ cố định vòi phun hợp chất hàn, part no: 177110, chất liệu: Vật liệu thép không rỉ, nhà sản xuất: Ersa, hàng mới 100%</t>
  </si>
  <si>
    <t>82055900</t>
  </si>
  <si>
    <t>Dụng cụ vớt xỉ thiếc hàn có lỗ thoát bằng thép không rỉ, part no: 100692, chất liệu: Vật liệu thép không rỉ, nhà sản xuất: Ersa, hàng mới 100%</t>
  </si>
  <si>
    <t>Dụng cụ vớt xỉ thiếc hàn bằng thép không rỉ, part no: 6ISK714-01, chất liệu: Vật liệu thép không rỉ, nhà sản xuất: Ersa, hàng mới 100%</t>
  </si>
  <si>
    <t>Chổi vệ sinh vòi phun hợp chất hàn, part no: 47703, chất liệu: Vật liệu thép không rỉ, nhà sản xuất: Ersa, hàng mới 100%</t>
  </si>
  <si>
    <t>68159900</t>
  </si>
  <si>
    <t>Màng cứng lọc khí, part no: 252783, chất liệu: than chì, nhà sản xuất: Ersa, hàng mới 100%</t>
  </si>
  <si>
    <t>Gioăng làm kín màng cứng lọc khí, part no: 146054, chất liệu: Silicon, nhà sản xuất: Ersa, hàng mới 100%</t>
  </si>
  <si>
    <t>CV: LGP-CV-20260528 (28/05/2026)</t>
  </si>
  <si>
    <t>PUR - M - 307</t>
  </si>
  <si>
    <t>PUR - M - 307#&amp;Thanh ray PN: ENDCLPWR1094629KNR, dùng để lắp vào Rack nhằm dẫn hướng cho thiết bị kiểm tra tính năng,kt: L x W: 78 x 4cm, chất liệu bằng thép, hàng mới 100%</t>
  </si>
  <si>
    <t>PUR - M - 306</t>
  </si>
  <si>
    <t>PUR - M - 306#&amp;Dây cáp có đầu nối PN: ENDCLCBL1094638KNA, vỏ bọc bằng nhựa, đường kính lõi 0.255mm,điện áp 3.3VDC, hàng mới 100%</t>
  </si>
  <si>
    <t>PUR - M - 305</t>
  </si>
  <si>
    <t>PUR - M - 305#&amp;Máy chủ PN: ENDJVASF1095708, điện áp 48V,1600W, nhà sản xuất: Jabil, nsx: 2026, không có chức năng mật mã dân sự,hàng mới 100%</t>
  </si>
  <si>
    <t>#&amp;NKTC#&amp;30857230625</t>
  </si>
  <si>
    <t>INV: 3 (26/05/2026); hàng mới 100%; Hàng phục vụ hoạt động công ty.</t>
  </si>
  <si>
    <t>Đồ gá máy bơm keo cho hàng Cheetah E1.S KT:398*310*12mm,bằng nhôm. Hàng mới 100%</t>
  </si>
  <si>
    <t>112600042003128</t>
  </si>
  <si>
    <t>Đồ gá máy bơm keo cho hàng Cheetah E1.L mặt dưới KT:378*330*10mm,bằng nhôm. Hàng mới 100%</t>
  </si>
  <si>
    <t>Đồ gá cắt chân cho hàng EFI GLANCE KT:420*335*160mm,bằng nhôm. Hàng mới 100%</t>
  </si>
  <si>
    <t>Đồ gá lắp ráp cho hàng Cheetah U.2 mặt dưới Housing với mặt trên Housing KT:265*161*181mm,bằng nhôm. Hàng mới 100%</t>
  </si>
  <si>
    <t>Đồ gá lắp ráp cho hàng Cheetah U.2 mặt dưới Housing với PCBA KT:265*161*181mm,bằng nhôm. Hàng mới 100%</t>
  </si>
  <si>
    <t>Đồ gá lắp ráp cho hàng Cheetah E1.S KT:265*161*181mm,bằng nhôm. Hàng mới 100%</t>
  </si>
  <si>
    <t>Đồ gá lắp ráp cho hàng Cheetah E1.L KT:415*166.5*56mm,bằng nhôm. Hàng mới 100%</t>
  </si>
  <si>
    <t>#&amp;NKTC#&amp;30857283965</t>
  </si>
  <si>
    <t>F05_UHAN0008#&amp;Thùng và các vật liệu đóng gói bằng carton PUR-10-0334-00, kích thước 564*294*64 mm. Hàng mới 100%</t>
  </si>
  <si>
    <t>PUR-10-0334-00</t>
  </si>
  <si>
    <t>112600042058546</t>
  </si>
  <si>
    <t>#&amp;NKTC#&amp;30856619746</t>
  </si>
  <si>
    <t>F05_UHAN0057</t>
  </si>
  <si>
    <t>F05_UHAN0057#&amp;Gói chống ẩm HLOB-10-0188-00. Hàng mới 100%</t>
  </si>
  <si>
    <t>HLOB-10-0188-00</t>
  </si>
  <si>
    <t>112600042060290</t>
  </si>
  <si>
    <t>#&amp;NKTC#&amp;30856751232</t>
  </si>
  <si>
    <t>F05_UHAN0024#&amp;Khay nhựa PUR-10-0313-00, kích thước: 557*287*28mm. Hàng mới 100%</t>
  </si>
  <si>
    <t>PUR-10-0313-00</t>
  </si>
  <si>
    <t>112600042060823</t>
  </si>
  <si>
    <t>F05_UHAN0024#&amp;Khay nhựa PUR-10-0312-00, kích thước: 557*287*28mm. Hàng mới 100%</t>
  </si>
  <si>
    <t>PUR-10-0312-00</t>
  </si>
  <si>
    <t>#&amp;NKTC#&amp;30856628640</t>
  </si>
  <si>
    <t>F05_UHAN0051</t>
  </si>
  <si>
    <t>F05_UHAN0051#&amp;Túi nhựa chống tĩnh điện PUR-10-0342-00, kích thước: 966*254*0.05mm. Hàng mới 100%</t>
  </si>
  <si>
    <t>PUR-10-0342-00</t>
  </si>
  <si>
    <t>112600042061132</t>
  </si>
  <si>
    <t>#&amp;NKTC#&amp;30854177671</t>
  </si>
  <si>
    <t>INV: 6C26NVN 23 (18/05/2026); hàng mới 100%; Hàng phục vụ hoạt động công ty.</t>
  </si>
  <si>
    <t>112600041617829</t>
  </si>
  <si>
    <t>260526HKHPG2605166</t>
  </si>
  <si>
    <t>#&amp;NKTC#&amp;30856560375</t>
  </si>
  <si>
    <t>112600042128381</t>
  </si>
  <si>
    <t>250526PSHPH2650109</t>
  </si>
  <si>
    <t>#&amp;NKTC#&amp;30854372164</t>
  </si>
  <si>
    <t>INV: 60 (18/05/2026); hàng mới 100%; Hàng phục vụ hoạt động công ty.</t>
  </si>
  <si>
    <t>85044090</t>
  </si>
  <si>
    <t>Bộ sạc nguồn máy tính AC mỏng Lenovo ThinkPad 65W (USB Type-C)-BH 1 năm (4X20V24678), điện áp: 100-240V/50-60Hz. Hàng mới 100%</t>
  </si>
  <si>
    <t>112600041881520</t>
  </si>
  <si>
    <t>84439990</t>
  </si>
  <si>
    <t>Chíp dùng cho hộp mực máy in NC-CF 276A- APN. Hàng mới 100%</t>
  </si>
  <si>
    <t>Máy tách tem nhãn 1150D, tốc độ bóc tách: 1,5-15m/phút (1-3 nhãn/giây), điện áp 110/220V, 50/60Hz. Hàng mới 100%</t>
  </si>
  <si>
    <t>85285200</t>
  </si>
  <si>
    <t>Tấm màn hình LCD 15.6 ( kích thước 15.6 inch, 35*20*0.5cm), model: B156HAN02.1, dùng cho máy tính xách tay, hiệu HKC. Hàng mới 100%</t>
  </si>
  <si>
    <t>Ruy băng mực in mã vạch Resin 80mmx300M. Hàng mới 100%</t>
  </si>
  <si>
    <t>Bộ nhớ trong Kingston 8GB D4-3200U C16 Beast Black (KF432C16BB/8WP) chưa ghi dữ liệu, dùng cho máy tính. Hàng mới 100%</t>
  </si>
  <si>
    <t>F05_UHAN0012#&amp;Tụ điện EF-45046920 (MPN: CL21A475KPFNNNESEM). Hàng mới 100%</t>
  </si>
  <si>
    <t>EF-45046920</t>
  </si>
  <si>
    <t>F05_UHAN0019#&amp;Bóng bán dẫn LUC-E00-510020-00 (MPN: NVMTS0D4N04CLTXG). Hàng mới 100%</t>
  </si>
  <si>
    <t>LUC-E00-510020-00</t>
  </si>
  <si>
    <t>F05_UHAN0022#&amp;Đầu nối bản mạch FMC-120-013057 (MPN: 215760-1004). Hàng mới 100%</t>
  </si>
  <si>
    <t>FMC-120-013057</t>
  </si>
  <si>
    <t>F05_UHAN0016#&amp;Mạch điện tử tích hợp IC PUR-09-0408-00 (MPN: W25Q128JWSIQ). Hàng mới 100%</t>
  </si>
  <si>
    <t>F05_UHAN0016#&amp;Mạch điện tử tích hợp IC AIC-MP-00006917-000 (MPN: BCM57416B1KFSBG). Hàng mới 100%</t>
  </si>
  <si>
    <t>AIC-MP-00006917-000</t>
  </si>
  <si>
    <t>F05_UHAN0048#&amp;Đinh vít bằng thép HLOB-07-0334-00 (MPN: 07-0334-00). Hàng mới 100%</t>
  </si>
  <si>
    <t>HLOB-07-0334-00</t>
  </si>
  <si>
    <t>#&amp;NKTC#&amp;30857541823</t>
  </si>
  <si>
    <t>112600042067736</t>
  </si>
  <si>
    <t>F05_UHAN0008#&amp;Thùng và các vật liệu đóng gói bằng carton LUC-161-001420 ( Tấm carton ). Hàng mới 100%</t>
  </si>
  <si>
    <t>#&amp;NKTC#&amp;30854700884</t>
  </si>
  <si>
    <t>INV: 00000004 (25/05/2026); PO:UHAN-E0682D, UHAN-E0702D, UHAN-E0726D. HANG MOI 100%</t>
  </si>
  <si>
    <t>112600042125944</t>
  </si>
  <si>
    <t>##1202616007699731##</t>
  </si>
  <si>
    <t>##1202640644649172##</t>
  </si>
  <si>
    <t>F05_UHAN0016#&amp;Mạch điện tử tích hợp IC PUR-03-0038-00 (MPN: K4A8G165WG-BCWE). Hàng mới 100%</t>
  </si>
  <si>
    <t>F05_UHAN0012#&amp;Tụ điện 122-001267 (MPN: GRM188R60J476ME15D). Hàng mới 100%</t>
  </si>
  <si>
    <t>122-001267</t>
  </si>
  <si>
    <t>F05_UHAN0012#&amp;Tụ điện 122-004227 ( MPN: KAM03CT70J474KH ). Hàng mới 100%</t>
  </si>
  <si>
    <t>122-004227</t>
  </si>
  <si>
    <t>F05_UHAN0018#&amp;Điện trở 121-001831 ( MPN: RC0201JR-072KL ). Hàng mới 100%</t>
  </si>
  <si>
    <t>F05_UHAN0012#&amp;Tụ điện 122-004254 ( MPN: T52M1107M035C0100 ). Hàng mới 100%</t>
  </si>
  <si>
    <t>122-004254</t>
  </si>
  <si>
    <t>F05_UHAN0018#&amp;Điện trở EF-45105172 ( MPN: RK73B2ATTE102J ). Hàng mới 100%</t>
  </si>
  <si>
    <t>EF-45105172</t>
  </si>
  <si>
    <t>F05_UHAN0028#&amp;Cuộn cảm FMC-123-002032 ( MPN: ETQP5M3R3YGC ). Hàng mới 100%</t>
  </si>
  <si>
    <t>F05_UHAN0012#&amp;Tụ điện FMC-122-004891 ( MPN: C0603C332K5RECAUTO ). Hàng mới 100%</t>
  </si>
  <si>
    <t>FMC-122-004891</t>
  </si>
  <si>
    <t>F05_UHAN0012#&amp;Tụ điện EF-45046853 ( MPN: 6.3TZV47M5X6.1 ). Hàng mới 100%</t>
  </si>
  <si>
    <t>EF-45046853</t>
  </si>
  <si>
    <t>F05_UHAN0016#&amp;Mạch điện tử tích hợp IC PUR-09-0444-00 ( MPN: LMR62014XMF/NOPB ). Hàng mới 100%</t>
  </si>
  <si>
    <t>F05_UHAN0028#&amp;Cuộn cảm FMC-123-002061 ( MPN: SRP1050WA-120M ). Hàng mới 100%</t>
  </si>
  <si>
    <t>FMC-123-002061</t>
  </si>
  <si>
    <t>F05_UHAN0019#&amp;Bóng bán dẫn EF-45140757 ( MPN: BSC036NE7NS3GATMA1 ). Hàng mới 100%</t>
  </si>
  <si>
    <t>EF-45140757</t>
  </si>
  <si>
    <t>F05_UHAN0113#&amp;Keo tản nhiệt 136-001032 (MPN: A17251-04). Hàng mới 100%</t>
  </si>
  <si>
    <t>F05_UHAN0012#&amp;Tụ điện FMC-122-004735 (MPN: GCM21BR71A225KA37L). Hàng mới 100%</t>
  </si>
  <si>
    <t>FMC-122-004735</t>
  </si>
  <si>
    <t>F05_UHAN0012#&amp;Tụ điện FMC-122-004942 (MPN: GCM033C71A104KE02J). Hàng mới 100%</t>
  </si>
  <si>
    <t>FMC-122-004942</t>
  </si>
  <si>
    <t>F05_UHAN0012#&amp;Tụ điện FMC-122-004939 (MPN: GCM155R71E104KE02D). Hàng mới 100%</t>
  </si>
  <si>
    <t>FMC-122-004939</t>
  </si>
  <si>
    <t>F05_UHAN0025#&amp;Đi ốt FMC-124-002930 (MPN: SMMSD914T1G). Hàng mới 100%</t>
  </si>
  <si>
    <t>FMC-124-002930</t>
  </si>
  <si>
    <t>F05_UHAN0012#&amp;Tụ điện FMC-122-004944 (MPN: CGA4J3X7S1A106K125AE). Hàng mới 100%</t>
  </si>
  <si>
    <t>FMC-122-004944</t>
  </si>
  <si>
    <t>F05_UHAN0028#&amp;Cuộn cảm FMC-123-002064 (MPN: XAL6060-822MEC). Hàng mới 100%</t>
  </si>
  <si>
    <t>FMC-123-002064</t>
  </si>
  <si>
    <t>F05_UHAN0016#&amp;Mạch điện tử tích hợp IC FMC-126-002575 (MPN: TPS22995HQDDCRQ1). Hàng mới 100%</t>
  </si>
  <si>
    <t>FMC-126-002575</t>
  </si>
  <si>
    <t>F05_UHAN0016#&amp;Mạch điện tử tích hợp IC FMC-126-002514 (MPN: TPS48110AQDGXRQ1). Hàng mới 100%</t>
  </si>
  <si>
    <t>FMC-126-002514</t>
  </si>
  <si>
    <t>F05_UHAN0019#&amp;Bóng bán dẫn EF-45234399 (MPN: EM6K34T2CR). Hàng mới 100%</t>
  </si>
  <si>
    <t>EF-45234399</t>
  </si>
  <si>
    <t>F05_UHAN0012#&amp;Tụ điện FMC-122-004738 (MPN: GCM188R71E474KA64J). Hàng mới 100%</t>
  </si>
  <si>
    <t>FMC-122-004738</t>
  </si>
  <si>
    <t>F05_UHAN0012#&amp;Tụ điện FMC-122-004736 (MPN: GCM1555C1H8R0FA16D). Hàng mới 100%</t>
  </si>
  <si>
    <t>FMC-122-004736</t>
  </si>
  <si>
    <t>F05_UHAN0012#&amp;Tụ điện FMC-122-004742 (MPN: GRM155C71C105ME11J). Hàng mới 100%</t>
  </si>
  <si>
    <t>FMC-122-004742</t>
  </si>
  <si>
    <t>F05_UHAN0012#&amp;Tụ điện FMC-122-004896 (MPN: C0603C331K1RACAUTO). Hàng mới 100%</t>
  </si>
  <si>
    <t>FMC-122-004896</t>
  </si>
  <si>
    <t>F05_UHAN0012#&amp;Tụ điện FMC-122-004889 (MPN: CL21Y475KBBVPJE). Hàng mới 100%</t>
  </si>
  <si>
    <t>FMC-122-004889</t>
  </si>
  <si>
    <t>F05_UHAN0012#&amp;Tụ điện FMC-122-004898 (MPN: C0603C330J5GACAUTO). Hàng mới 100%</t>
  </si>
  <si>
    <t>FMC-122-004898</t>
  </si>
  <si>
    <t>F05_UHAN0012#&amp;Tụ điện FMC-122-004946 (MPN: CGA6N3X7R2A225K230AE). Hàng mới 100%</t>
  </si>
  <si>
    <t>FMC-122-004946</t>
  </si>
  <si>
    <t>F05_UHAN0012#&amp;Tụ điện EF-45117206.X.X (MPN: APXE160ARA101MF80G). Hàng mới 100%</t>
  </si>
  <si>
    <t>EF-45117206.X.X</t>
  </si>
  <si>
    <t>F05_UHAN0012#&amp;Tụ điện FMC-122-004925 (MPN: CGA2B3X7R1E224K050BB). Hàng mới 100%</t>
  </si>
  <si>
    <t>FMC-122-004925</t>
  </si>
  <si>
    <t>F05_UHAN0022#&amp;Đầu nối bản mạch 120-010522 (MPN: 1735284-2). Hàng mới 100%</t>
  </si>
  <si>
    <t>120-010522</t>
  </si>
  <si>
    <t>F05_UHAN0016#&amp;Mạch điện tử tích hợp IC EF-45040767.X.X (MPN: LT1763CDE#TRPBF). Hàng mới 100%</t>
  </si>
  <si>
    <t>EF-45040767.X.X</t>
  </si>
  <si>
    <t>F05_UHAN0012#&amp;Tụ điện EF-45057064.X.X (MPN: C0402C0G250-121KNP). Hàng mới 100%</t>
  </si>
  <si>
    <t>EF-45057064.X.X</t>
  </si>
  <si>
    <t>F05_UHAN0012#&amp;Tụ điện EF-45060996.X.X (MPN: C0603X5R6R3-475KNP). Hàng mới 100%</t>
  </si>
  <si>
    <t>EF-45060996.X.X</t>
  </si>
  <si>
    <t>F05_UHAN0018#&amp;Điện trở EF-45040998.X.X (MPN: CR0603-16W-000T). Hàng mới 100%</t>
  </si>
  <si>
    <t>EF-45040998.X.X</t>
  </si>
  <si>
    <t>F05_UHAN0018#&amp;Điện trở EF-45057603 (MPN: CR0402-16W-1542FT). Hàng mới 100%</t>
  </si>
  <si>
    <t>EF-45057603</t>
  </si>
  <si>
    <t>F05_UHAN0018#&amp;Điện trở EF-45036463.X.X (MPN: CR0402-16W-1132FT). Hàng mới 100%</t>
  </si>
  <si>
    <t>EF-45036463.X.X</t>
  </si>
  <si>
    <t>F05_UHAN0018#&amp;Điện trở EF-45086437 (MPN: CR0402-16W-4993FT). Hàng mới 100%</t>
  </si>
  <si>
    <t>EF-45086437</t>
  </si>
  <si>
    <t>F05_UHAN0012#&amp;Tụ điện EF-45054376.X.X (MPN: C1206X5R6R3-476MNE). Hàng mới 100%</t>
  </si>
  <si>
    <t>EF-45054376.X.X</t>
  </si>
  <si>
    <t>F05_UHAN0019#&amp;Bóng bán dẫn LUC-E00-510043-00 (MPN: IAUCN04S7N056DATMA1). Hàng mới 100%</t>
  </si>
  <si>
    <t>LUC-E00-510043-00</t>
  </si>
  <si>
    <t>F05_UHAN0018#&amp;Điện trở HLOB-12-0518-00 (MPN: RP0402BRD0727K7L). Hàng mới 100%</t>
  </si>
  <si>
    <t>HLOB-12-0518-00</t>
  </si>
  <si>
    <t>F05_UHAN0030#&amp;Công tắc FMC-125-002236 (MPN: 8-1437565-1). Hàng mới 100%</t>
  </si>
  <si>
    <t>FMC-125-002236</t>
  </si>
  <si>
    <t>F05_UHAN0012#&amp;Tụ điện 122-004254 (MPN: T523H107M035APE070). Hàng mới 100%</t>
  </si>
  <si>
    <t>F05_UHAN0012#&amp;Tụ điện 122-002777 (MPN: 0201N120J500CT). Hàng mới 100%</t>
  </si>
  <si>
    <t>122-002777</t>
  </si>
  <si>
    <t>F05_UHAN0016#&amp;Mạch điện tử tích hợp IC 169-001029 (MPN: SY7208ABC). Hàng mới 100%</t>
  </si>
  <si>
    <t>F05_UHAN0016#&amp;Mạch điện tử tích hợp IC 102-001626 (MPN: MT60B4G8AT-64B:B). Hàng mới 100%</t>
  </si>
  <si>
    <t>102-001626</t>
  </si>
  <si>
    <t>F05_UHAN0018#&amp;Điện trở LUC-E00-400010-010 (MPN: ERJ-2RKF5111X). Hàng mới 100%</t>
  </si>
  <si>
    <t>LUC-E00-400010-010</t>
  </si>
  <si>
    <t>F05_UHAN0012#&amp;Tụ điện LUC-E00-420060-00 (MPN: GCM188R71E474KA64D). Hàng mới 100%</t>
  </si>
  <si>
    <t>LUC-E00-420060-00</t>
  </si>
  <si>
    <t>F05_UHAN0012#&amp;Tụ điện LUC-E00-420057-00 (MPN: GCJ188R71E105KA01D). Hàng mới 100%</t>
  </si>
  <si>
    <t>LUC-E00-420057-00</t>
  </si>
  <si>
    <t>F05_UHAN0028#&amp;Cuộn cảm LUC-EZZ-440176-00 (MPN: MLZ2012M3R3ATD69). Hàng mới 100%</t>
  </si>
  <si>
    <t>LUC-EZZ-440176-00</t>
  </si>
  <si>
    <t>F05_UHAN0025#&amp;Đi ốt LUC-E00-450057-00 (MPN: PMEG050V150EPDAZ). Hàng mới 100%</t>
  </si>
  <si>
    <t>LUC-E00-450057-00</t>
  </si>
  <si>
    <t>F05_UHAN0012#&amp;Tụ điện LUC-EZZ-420507-00 (MPN: CGA3E2C0G1H103J080AE). Hàng mới 100%</t>
  </si>
  <si>
    <t>LUC-EZZ-420507-00</t>
  </si>
  <si>
    <t>F05_UHAN0016#&amp;Mạch điện tử tích hợp IC LUC-E00-470082-00 (MPN: MC14504BDTR2G). Hàng mới 100%</t>
  </si>
  <si>
    <t>LUC-E00-470082-00</t>
  </si>
  <si>
    <t>F05_UHAN0026#&amp;Bộ lọc LUC-EZZ-440169-00 (MPN: ACT1210L-101-2P-TL00). Hàng mới 100%</t>
  </si>
  <si>
    <t>LUC-EZZ-440169-00</t>
  </si>
  <si>
    <t>F05_UHAN0016#&amp;Mạch điện tử tích hợp IC LUC-EZZ-470424-00 (MPN: NCV451AMNWTBG). Hàng mới 100%</t>
  </si>
  <si>
    <t>LUC-EZZ-470424-00</t>
  </si>
  <si>
    <t>F05_UHAN0016#&amp;Mạch điện tử tích hợp IC LUC-EZZ-470464-00 (MPN: NCV330MUTBG). Hàng mới 100%</t>
  </si>
  <si>
    <t>LUC-EZZ-470464-00</t>
  </si>
  <si>
    <t>F05_UHAN0012#&amp;Tụ điện LUC-E00-420050-00 (MPN: C3225X7R1C226M250AC). Hàng mới 100%</t>
  </si>
  <si>
    <t>LUC-E00-420050-00</t>
  </si>
  <si>
    <t>F05_UHAN0012#&amp;Tụ điện LUC-E00-420027-04 (MPN: CGA5L3X7R1H105K160AE). Hàng mới 100%</t>
  </si>
  <si>
    <t>LUC-E00-420027-04</t>
  </si>
  <si>
    <t>F05_UHAN0018#&amp;Điện trở LUC-E00-400044-00 (MPN: RCS080510R0JNEA). Hàng mới 100%</t>
  </si>
  <si>
    <t>LUC-E00-400044-00</t>
  </si>
  <si>
    <t>F05_UHAN0018#&amp;Điện trở LUC-E00-400003-011 (MPN: ERJ-3EKF2003V). Hàng mới 100%</t>
  </si>
  <si>
    <t>LUC-E00-400003-011</t>
  </si>
  <si>
    <t>F05_UHAN0018#&amp;Điện trở LUC-E00-400010-036 (MPN: ERJ-2RKF2203X). Hàng mới 100%</t>
  </si>
  <si>
    <t>LUC-E00-400010-036</t>
  </si>
  <si>
    <t>F05_UHAN0012#&amp;Tụ điện LUC-E00-420019-00 (MPN: GCM21BR71A106KE22K). Hàng mới 100%</t>
  </si>
  <si>
    <t>LUC-E00-420019-00</t>
  </si>
  <si>
    <t>F05_UHAN0018#&amp;Điện trở LUC-EZZ-400411-00 (MPN: ERJ-2RKF2203X). Hàng mới 100%</t>
  </si>
  <si>
    <t>LUC-EZZ-400411-00</t>
  </si>
  <si>
    <t>F05_UHAN0012#&amp;Tụ điện LUC-E00-420054-05 (MPN: GCM155R72A472KA37D). Hàng mới 100%</t>
  </si>
  <si>
    <t>LUC-E00-420054-05</t>
  </si>
  <si>
    <t>F05_UHAN0012#&amp;Tụ điện LUC-E00-420186-00 (MPN: 06035C474KAT4A). Hàng mới 100%</t>
  </si>
  <si>
    <t>LUC-E00-420186-00</t>
  </si>
  <si>
    <t>F05_UHAN0012#&amp;Tụ điện LUC-E00-420054-01 (MPN: GCM155R71H103KA55D). Hàng mới 100%</t>
  </si>
  <si>
    <t>LUC-E00-420054-01</t>
  </si>
  <si>
    <t>F05_UHAN0018#&amp;Điện trở LUC-E00-400010-023 (MPN: ERJ-2RKF1502X). Hàng mới 100%</t>
  </si>
  <si>
    <t>LUC-E00-400010-023</t>
  </si>
  <si>
    <t>F05_UHAN0012#&amp;Tụ điện EF-45039988 (MPN: 04025C821KAT2A). Hàng mới 100%</t>
  </si>
  <si>
    <t>EF-45039988</t>
  </si>
  <si>
    <t>F05_UHAN0012#&amp;Tụ điện EF-45205701 (MPN: 35SVPF120M). Hàng mới 100%</t>
  </si>
  <si>
    <t>EF-45205701</t>
  </si>
  <si>
    <t>F05_UHAN0028#&amp;Cuộn cảm 119-001250 (MPN: BLM18KG121TN1D). Hàng mới 100%</t>
  </si>
  <si>
    <t>F05_UHAN0012#&amp;Tụ điện 122-003682 (MPN: CL21A226MAYNNNE). Hàng mới 100%</t>
  </si>
  <si>
    <t>122-003682</t>
  </si>
  <si>
    <t>F05_UHAN0018#&amp;Điện trở LUC-EZZ-400543-00 (MPN: ERJ-2RKF47R0X). Hàng mới 100%</t>
  </si>
  <si>
    <t>LUC-EZZ-400543-00</t>
  </si>
  <si>
    <t>F05_UHAN0018#&amp;Điện trở LUC-EZZ-400231-00 (MPN: ERJ-2RKF1003X). Hàng mới 100%</t>
  </si>
  <si>
    <t>LUC-EZZ-400231-00</t>
  </si>
  <si>
    <t>F05_UHAN0018#&amp;Điện trở LUC-EZZ-400245-00 (MPN: ERJ-2RKF4991X). Hàng mới 100%</t>
  </si>
  <si>
    <t>LUC-EZZ-400245-00</t>
  </si>
  <si>
    <t>F05_UHAN0018#&amp;Điện trở LUC-E00-400010-026 (MPN: ERJ-2RKF1003X). Hàng mới 100%</t>
  </si>
  <si>
    <t>F05_UHAN0016#&amp;Mạch điện tử tích hợp IC HLOB-09-0505-00 (MPN: CD5519GR-0013-Z). Hàng mới 100%</t>
  </si>
  <si>
    <t>HLOB-09-0505-00</t>
  </si>
  <si>
    <t>F05_UHAN0025#&amp;Đi ốt 124-002724 (MPN: SDM20U40-7). Hàng mới 100%</t>
  </si>
  <si>
    <t>F05_UHAN0012#&amp;Tụ điện LUC-E00-420055-12 (MPN: GCM155R71H103KA55J). Hàng mới 100%</t>
  </si>
  <si>
    <t>LUC-E00-420055-12</t>
  </si>
  <si>
    <t>F05_UHAN0016#&amp;Mạch điện tử tích hợp IC LUC-E00-470044-00 (MPN: TPD7106F,L1XHF(S). Hàng mới 100%</t>
  </si>
  <si>
    <t>LUC-E00-470044-00</t>
  </si>
  <si>
    <t>F05_UHAN0018#&amp;Điện trở LUC-E00-400010-043 (MPN: ERJ-2RKF2003X). Hàng mới 100%</t>
  </si>
  <si>
    <t>LUC-E00-400010-043</t>
  </si>
  <si>
    <t>F05_UHAN0018#&amp;Điện trở LUC-E00-400067-143 (MPN: ERJ-2RKF8661X). Hàng mới 100%</t>
  </si>
  <si>
    <t>LUC-E00-400067-143</t>
  </si>
  <si>
    <t>F05_UHAN0018#&amp;Điện trở LUC-E00-400010-020 (MPN: ERJ-2RKF4991X). Hàng mới 100%</t>
  </si>
  <si>
    <t>LUC-E00-400010-020</t>
  </si>
  <si>
    <t>F05_UHAN0018#&amp;Điện trở LUC-E00-400010-039 (MPN: ERJ-2RKF2212X). Hàng mới 100%</t>
  </si>
  <si>
    <t>LUC-E00-400010-039</t>
  </si>
  <si>
    <t>F05_UHAN0025#&amp;Đi ốt LUC-EZZ-450060-00 (MPN: NRVTS2H60ESFT1G). Hàng mới 100%</t>
  </si>
  <si>
    <t>LUC-EZZ-450060-00</t>
  </si>
  <si>
    <t>F05_UHAN0012#&amp;Tụ điện LUC-E00-420069-00 (MPN: GCJ32ER70J476KE01L). Hàng mới 100%</t>
  </si>
  <si>
    <t>LUC-E00-420069-00</t>
  </si>
  <si>
    <t>F05_UHAN0018#&amp;Điện trở LUC-E00-400010-047 (MPN: ERJ-2RKF2002X). Hàng mới 100%</t>
  </si>
  <si>
    <t>LUC-E00-400010-047</t>
  </si>
  <si>
    <t>F05_UHAN0018#&amp;Điện trở LUC-E00-400010-009 (MPN: ERJ-2RKF3001X). Hàng mới 100%</t>
  </si>
  <si>
    <t>LUC-E00-400010-009</t>
  </si>
  <si>
    <t>F05_UHAN0018#&amp;Điện trở LUC-E00-400010-018 (MPN: ERJ-2RKF1102X). Hàng mới 100%</t>
  </si>
  <si>
    <t>LUC-E00-400010-018</t>
  </si>
  <si>
    <t>F05_UHAN0018#&amp;Điện trở LUC-E00-400010-046 (MPN: ERJ-2RKF4022X). Hàng mới 100%</t>
  </si>
  <si>
    <t>LUC-E00-400010-046</t>
  </si>
  <si>
    <t>F05_UHAN0018#&amp;Điện trở LUC-E00-400003-007 (MPN: ERJ-3EKF1002V). Hàng mới 100%</t>
  </si>
  <si>
    <t>LUC-E00-400003-007</t>
  </si>
  <si>
    <t>F05_UHAN0012#&amp;Tụ điện LUC-E00-420045-02 (MPN: CL10B271KC8WPNC). Hàng mới 100%</t>
  </si>
  <si>
    <t>LUC-E00-420045-02</t>
  </si>
  <si>
    <t>F05_UHAN0012#&amp;Tụ điện LUC-EZZ-421706-00 (MPN: CGA3E1X7S1C225K080AC). Hàng mới 100%</t>
  </si>
  <si>
    <t>LUC-EZZ-421706-00</t>
  </si>
  <si>
    <t>F05_UHAN0018#&amp;Điện trở LUC-E00-400067-211 (MPN: ERJ-2RKF2401X). Hàng mới 100%</t>
  </si>
  <si>
    <t>LUC-E00-400067-211</t>
  </si>
  <si>
    <t>F05_UHAN0018#&amp;Điện trở LUC-EZZ-400244-00 (MPN: ERJ-2RKF4701X). Hàng mới 100%</t>
  </si>
  <si>
    <t>LUC-EZZ-400244-00</t>
  </si>
  <si>
    <t>F05_UHAN0018#&amp;Điện trở LUC-E00-400010-007 (MPN: ERJ-2RKF4702X). Hàng mới 100%</t>
  </si>
  <si>
    <t>LUC-E00-400010-007</t>
  </si>
  <si>
    <t>F05_UHAN0012#&amp;Tụ điện LUC-E00-420037-00 (MPN: CGA2B1X7R1V224K050BE). Hàng mới 100%</t>
  </si>
  <si>
    <t>LUC-E00-420037-00</t>
  </si>
  <si>
    <t>F05_UHAN0028#&amp;Cuộn cảm LUC-EZZ-440166-00 (MPN: MLG1005SR18JTD25). Hàng mới 100%</t>
  </si>
  <si>
    <t>LUC-EZZ-440166-00</t>
  </si>
  <si>
    <t>F05_UHAN0012#&amp;Tụ điện LUC-EZZ-420136-00 (MPN: GCM21BR71A106KE22K). Hàng mới 100%</t>
  </si>
  <si>
    <t>LUC-EZZ-420136-00</t>
  </si>
  <si>
    <t>F05_UHAN0018#&amp;Điện trở LUC-E00-400010-049 (MPN: ERJ-2RKF1004X). Hàng mới 100%</t>
  </si>
  <si>
    <t>LUC-E00-400010-049</t>
  </si>
  <si>
    <t>F05_UHAN0018#&amp;Điện trở LUC-E00-400010-028 (MPN: ERJ-2RKF8872X). Hàng mới 100%</t>
  </si>
  <si>
    <t>LUC-E00-400010-028</t>
  </si>
  <si>
    <t>F05_UHAN0018#&amp;Điện trở LUC-E00-400001-010 (MPN: ERJ-3GEYJ104V). Hàng mới 100%</t>
  </si>
  <si>
    <t>LUC-E00-400001-010</t>
  </si>
  <si>
    <t>F05_UHAN0025#&amp;Đi ốt LUC-E00-450148-01 (MPN: MSE1PBHM3/89A). Hàng mới 100%</t>
  </si>
  <si>
    <t>LUC-E00-450148-01</t>
  </si>
  <si>
    <t>F05_UHAN0012#&amp;Tụ điện LUC-E00-420171-00 (MPN: CGADN3X7R1E476M230LE). Hàng mới 100%</t>
  </si>
  <si>
    <t>LUC-E00-420171-00</t>
  </si>
  <si>
    <t>F05_UHAN0016#&amp;Mạch điện tử tích hợp IC LUC-E00-470389-00 (MPN: IS25WP032D-JKLA3). Hàng mới 100%</t>
  </si>
  <si>
    <t>LUC-E00-470389-00</t>
  </si>
  <si>
    <t>F05_UHAN0016#&amp;Mạch điện tử tích hợp IC LUC-E00-470020-01 (MPN: TLF35584QVVS2XUMA2). Hàng mới 100%</t>
  </si>
  <si>
    <t>LUC-E00-470020-01</t>
  </si>
  <si>
    <t>F05_UHAN0012#&amp;Tụ điện LUC-E00-420055-09 (MPN: GCM1555C1H750JA16D). Hàng mới 100%</t>
  </si>
  <si>
    <t>LUC-E00-420055-09</t>
  </si>
  <si>
    <t>F05_UHAN0012#&amp;Tụ điện 122-002886 (MPN: GRM0335C1H221FA01D). Hàng mới 100%</t>
  </si>
  <si>
    <t>122-002886</t>
  </si>
  <si>
    <t>F05_UHAN0018#&amp;Điện trở 121-000827.X.X (MPN: ERJ-1GNF2003C). Hàng mới 100%</t>
  </si>
  <si>
    <t>F05_UHAN0012#&amp;Tụ điện 122-002886 ( MPN: GRM0335C1H221FA01D ). Hàng mới 100%</t>
  </si>
  <si>
    <t>F05_UHAN0017#&amp;Đi-ốt phát quang EF-45051531.X.X ( MPN: SML-D12M1WT86 ). Hàng mới 100%</t>
  </si>
  <si>
    <t>F05_UHAN0018#&amp;Điện trở 121-002239 ( MPN: ERJ-1GNF3002C ). Hàng mới 100%</t>
  </si>
  <si>
    <t>121-002239</t>
  </si>
  <si>
    <t>F05_UHAN0018#&amp;Điện trở 121-003942 ( MPN: RK73H1ETTP7153F ). Hàng mới 100%</t>
  </si>
  <si>
    <t>F05_UHAN0018#&amp;Điện trở FMC-121-006485 ( MPN: CRCW0402330RFKED ). Hàng mới 100%</t>
  </si>
  <si>
    <t>FMC-121-006485</t>
  </si>
  <si>
    <t>F05_UHAN0018#&amp;Điện trở FMC-121-006490 ( MPN: CRCW04022K20FKED ). Hàng mới 100%</t>
  </si>
  <si>
    <t>FMC-121-006490</t>
  </si>
  <si>
    <t>F05_UHAN0028#&amp;Cuộn cảm PUR-27-0028-00 ( MPN: HI0805O121R-10 ). Hàng mới 100%</t>
  </si>
  <si>
    <t>F05_UHAN0019#&amp;Bóng bán dẫn FMC-109-001670 ( MPN: SQS160ELNW-T1_GE3 ). Hàng mới 100%</t>
  </si>
  <si>
    <t>F05_UHAN0022#&amp;Đầu nối bản mạch EF-45092354.X.X (MPN: MOL47272-0001). Hàng mới 100%</t>
  </si>
  <si>
    <t>F05_UHAN0016#&amp;Mạch điện tử tích hợp IC EF-45184274 (MPN: 10CX105YF672I5G). Hàng mới 100%</t>
  </si>
  <si>
    <t>F05_UHAN0012#&amp;Tụ điện FMC-122-004941 (MPN: GCM21BR71A106KE22L). Hàng mới 100%</t>
  </si>
  <si>
    <t>FMC-122-004941</t>
  </si>
  <si>
    <t>F05_UHAN0019#&amp;Bóng bán dẫn HLOB-24-0036-00 (MPN: SSM6N15AFU,LF). Hàng mới 100%</t>
  </si>
  <si>
    <t>HLOB-24-0036-00</t>
  </si>
  <si>
    <t>F05_UHAN0012#&amp;Tụ điện FMC-122-004888 (MPN: GRM188C81A226ME01). Hàng mới 100%</t>
  </si>
  <si>
    <t>FMC-122-004888</t>
  </si>
  <si>
    <t>G.W: 0.91KG</t>
  </si>
  <si>
    <t>F05_UHAN0018#&amp;Điện trở FMC-121-006487 (MPN:CRCW12061K50FKEAHP). Hàng mới 100%</t>
  </si>
  <si>
    <t>FMC-121-006487</t>
  </si>
  <si>
    <t>F05_UHAN0017#&amp;Đi-ốt phát quang 174-001247 (MPN:VLMO1500-GS08). Hàng mới 100%</t>
  </si>
  <si>
    <t>F05_UHAN0016#&amp;Mạch điện tử tích hợp IC PUR-09-0256-00 (MPN: TPS51200DRCR). Hàng mới 100%</t>
  </si>
  <si>
    <t>F05_UHAN0071</t>
  </si>
  <si>
    <t>F05_UHAN0071#&amp;Dây cáp, có lắp đầu nối điện EF-45141572 (MPN: EFI-1222). Hàng mới 100%</t>
  </si>
  <si>
    <t>EF-45141572</t>
  </si>
  <si>
    <t>F05_UHAN0016#&amp;Mạch điện tử tích hợp IC EF-45079903.X.X (MPN: LENA). Hàng mới 100%</t>
  </si>
  <si>
    <t>F05_UHAN0028#&amp;Cuộn cảm LUC-EZZ-440078-01 (MPN: XAL5030-222MEC). Hàng mới 100%</t>
  </si>
  <si>
    <t>LUC-EZZ-440078-01</t>
  </si>
  <si>
    <t>F05_UHAN0028#&amp;Cuộn cảm LUC-EZZ-440069-00 (MPN: XAL1060-222MEC). Hàng mới 100%</t>
  </si>
  <si>
    <t>LUC-EZZ-440069-00</t>
  </si>
  <si>
    <t>F05_UHAN0028#&amp;Cuộn cảm LUC-E00-440013-01 (MPN: XAL6060-822MEC). Hàng mới 100%</t>
  </si>
  <si>
    <t>LUC-E00-440013-01</t>
  </si>
  <si>
    <t>F05_UHAN0028#&amp;Cuộn cảm EF-45125060 (MPN: XAL4040-153MEC). Hàng mới 100%</t>
  </si>
  <si>
    <t>F05_UHAN0016#&amp;Mạch điện tử tích hợp IC EF-45215566 (MPN: THCV215-B). Hàng mới 100%</t>
  </si>
  <si>
    <t>EF-45215566</t>
  </si>
  <si>
    <t>F05_UHAN0016#&amp;Mạch điện tử tích hợp IC EF-45094852 (MPN: THCV234-B). Hàng mới 100%</t>
  </si>
  <si>
    <t>EF-45094852</t>
  </si>
  <si>
    <t>F05_UHAN0018#&amp;Điện trở FMC-121-006502 (MPN: CRCW0402150KFKED). Hàng mới 100%</t>
  </si>
  <si>
    <t>FMC-121-006502</t>
  </si>
  <si>
    <t>F05_UHAN0012#&amp;Tụ điện FMC-122-004883 (MPN: CGA3E2X7R2A102K080AA). Hàng mới 100%</t>
  </si>
  <si>
    <t>FMC-122-004883</t>
  </si>
  <si>
    <t>F05_UHAN0012#&amp;Tụ điện FMC-122-004743 (MPN: C0603C223K1RACAUTO). Hàng mới 100%</t>
  </si>
  <si>
    <t>FMC-122-004743</t>
  </si>
  <si>
    <t>F05_UHAN0012#&amp;Tụ điện FMC-122-004890 (MPN: GCM1555C1H100JA16D). Hàng mới 100%</t>
  </si>
  <si>
    <t>FMC-122-004890</t>
  </si>
  <si>
    <t>F05_UHAN0012#&amp;Tụ điện FMC-122-004893 (MPN: GRT188C81C106ME13J). Hàng mới 100%</t>
  </si>
  <si>
    <t>FMC-122-004893</t>
  </si>
  <si>
    <t>F05_UHAN0013#&amp;Phần tử dao động (thạch anh) EF-45236388 (MPN: SXO32C2A071-80.000M). Hàng mới 100%</t>
  </si>
  <si>
    <t>EF-45236388</t>
  </si>
  <si>
    <t>F05_UHAN0012#&amp;Tụ điện 122-004936 (MPN: 0201A104K100CT). Hàng mới 100%</t>
  </si>
  <si>
    <t>F05_UHAN0018#&amp;Điện trở EF-45048818 (MPN: RC0603JR-071RL). Hàng mới 100%</t>
  </si>
  <si>
    <t>EF-45048818</t>
  </si>
  <si>
    <t>F05_UHAN0018#&amp;Điện trở PUR-12-0346-00 (MPN: WF04U2002BTL). Hàng mới 100%</t>
  </si>
  <si>
    <t>PUR-12-0346-00</t>
  </si>
  <si>
    <t>F05_UHAN0025#&amp;Đi ốt LUC-E00-450009-00 (MPN: ACDBB540-HF). Hàng mới 100%</t>
  </si>
  <si>
    <t>LUC-E00-450009-00</t>
  </si>
  <si>
    <t>F05_UHAN0018#&amp;Điện trở HLOB-12-0346-00 (MPN: WF04U2002BTL). Hàng mới 100%</t>
  </si>
  <si>
    <t>HLOB-12-0346-00</t>
  </si>
  <si>
    <t>F05_UHAN0018#&amp;Điện trở EF-45049433 (MPN: RC0603FR-07100KL). Hàng mới 100%</t>
  </si>
  <si>
    <t>EF-45049433</t>
  </si>
  <si>
    <t>F05_UHAN0018#&amp;Điện trở EF-45036459.X.X (MPN: RC0402FR-0710RL). Hàng mới 100%</t>
  </si>
  <si>
    <t>EF-45036459.X.X</t>
  </si>
  <si>
    <t>F05_UHAN0012#&amp;Tụ điện HLOB-13-0159-00 (MPN: 0805B225K250CT). Hàng mới 100%</t>
  </si>
  <si>
    <t>HLOB-13-0159-00</t>
  </si>
  <si>
    <t>F05_UHAN0018#&amp;Điện trở 121-000711.X.X (MPN: RC0402FR-072K2L). Hàng mới 100%</t>
  </si>
  <si>
    <t>121-000711.X.X</t>
  </si>
  <si>
    <t>F05_UHAN0072</t>
  </si>
  <si>
    <t>F05_UHAN0072#&amp;Miếng thép tiếp mát cho rắc cắm USB của bảng điều khiển EF-45151753 (MPN: 45151753). Hàng mới 100%</t>
  </si>
  <si>
    <t>EF-45151753</t>
  </si>
  <si>
    <t>F05_UHAN0018#&amp;Điện trở FMC-121-006496 (MPN: PMR18EZPFU6L00). Hàng mới 100%</t>
  </si>
  <si>
    <t>FMC-121-006496</t>
  </si>
  <si>
    <t>F05_UHAN0012#&amp;Tụ điện FMC-122-004757 (MPN: CL32Y106KCV6PNE). Hàng mới 100%</t>
  </si>
  <si>
    <t>FMC-122-004757</t>
  </si>
  <si>
    <t>#&amp;UHAN-LGP-PC-0005#&amp;20092016#&amp;31122036#&amp;UNIGEN CORPORATION#&amp; Assembled in MY</t>
  </si>
  <si>
    <t>F05_UHAN0016#&amp;Mạch điện tử tích hợp IC HLOB-09-0408-00 (MPN: W25Q128JWSIQ). Hàng mới 100%</t>
  </si>
  <si>
    <t>F05_UHAN0016#&amp;Mạch điện tử tích hợp IC HLOB-09-0352-00 (MPN: TPS562219ADDFR). Hàng mới 100%</t>
  </si>
  <si>
    <t>HLOB-09-0352-00</t>
  </si>
  <si>
    <t>F05_UHAN0113#&amp;Keo tản nhiệt 136-001032 (MPN:A17251-01). Hàng mới 100%</t>
  </si>
  <si>
    <t>F05_UHAN0028#&amp;Cuộn cảm FMC-123-002060 . Hàng mới 100%</t>
  </si>
  <si>
    <t>FMC-123-002060</t>
  </si>
  <si>
    <t>F05_UHAN0012#&amp;Tụ điện FMC-122-004888 . Hàng mới 100%</t>
  </si>
  <si>
    <t>F05_UHAN0022#&amp;Đầu nối bản mạch FMC-120-012978. Hàng mới 100%</t>
  </si>
  <si>
    <t>FMC-120-012978</t>
  </si>
  <si>
    <t>F05_UHAN0012#&amp;Tụ điện FMC-122-004757 . Hàng mới 100%</t>
  </si>
  <si>
    <t>F05_UHAN0016#&amp;Mạch điện tử tích hợp IC FMC-132-001580. Hàng mới 100%</t>
  </si>
  <si>
    <t>FMC-132-001580</t>
  </si>
  <si>
    <t>F05_UHAN0016#&amp;Mạch điện tử tích hợp IC FMC-160-001220. Hàng mới 100%</t>
  </si>
  <si>
    <t>FMC-160-001220</t>
  </si>
  <si>
    <t>F05_UHAN0012#&amp;Tụ điện PUR-13-0138-00. Hàng mới 100%</t>
  </si>
  <si>
    <t>F05_UHAN0077#&amp;Nắp nhựa của vỏ bộ lưu trữ dữ liệu PUR-17-0314-02, kích thước 154.75*12.5*14mm. Hàng mới 100%</t>
  </si>
  <si>
    <t>PUR-17-0314-02</t>
  </si>
  <si>
    <t>F05_UHAN0022#&amp;Đầu nối bản mạch EF-45097272 (MPN: 615008137421). Hàng mới 100%</t>
  </si>
  <si>
    <t>EF-45097272</t>
  </si>
  <si>
    <t>F05_UHAN0016#&amp;Mạch điện tử tích hợp IC HLOB-09-0433-00 (MPN: TPS56C231LRNNR). Hàng mới 100%</t>
  </si>
  <si>
    <t>HLOB-09-0433-00</t>
  </si>
  <si>
    <t>F05_UHAN0016#&amp;Mạch điện tử tích hợp IC LUC-E00-470413-01 (MPN: SN74HCS74QBQARQ1). Hàng mới 100%</t>
  </si>
  <si>
    <t>LUC-E00-470413-01</t>
  </si>
  <si>
    <t>F05_UHAN0016#&amp;Mạch điện tử tích hợp IC HLOB-09-0477-00 (MPN: TMP461AIRUNR-S). Hàng mới 100%</t>
  </si>
  <si>
    <t>HLOB-09-0477-00</t>
  </si>
  <si>
    <t>F05_UHAN0016#&amp;Mạch điện tử tích hợp IC LUC-EZZ-470422-00 (MPN: TLV71312PQDBVRQ1). Hàng mới 100%</t>
  </si>
  <si>
    <t>LUC-EZZ-470422-00</t>
  </si>
  <si>
    <t>F05_UHAN0016#&amp;Mạch điện tử tích hợp IC LUC-E00-470072-00 (MPN: SN74LVC1G08QDBVRQ1). Hàng mới 100%</t>
  </si>
  <si>
    <t>F05_UHAN0016#&amp;Mạch điện tử tích hợp IC LUC-E00-470071-01 (MPN: LM4050QAEM3-2.5/NOPB). Hàng mới 100%</t>
  </si>
  <si>
    <t>LUC-E00-470071-01</t>
  </si>
  <si>
    <t>F05_UHAN0016#&amp;Mạch điện tử tích hợp IC EF-45016917 (MPN: LP3961EMP-2.5/NOPB). Hàng mới 100%</t>
  </si>
  <si>
    <t>EF-45016917</t>
  </si>
  <si>
    <t>F05_UHAN0016#&amp;Mạch điện tử tích hợp IC LUC-E00-470519-00 (MPN: TPS1HTC30AQPWPRQ1). Hàng mới 100%</t>
  </si>
  <si>
    <t>LUC-E00-470519-00</t>
  </si>
  <si>
    <t>F05_UHAN0016#&amp;Mạch điện tử tích hợp IC EF-45111698 (MPN: TPS2042BDGNR). Hàng mới 100%</t>
  </si>
  <si>
    <t>EF-45111698</t>
  </si>
  <si>
    <t>F05_UHAN0016#&amp;Mạch điện tử tích hợp IC LUC-E00-470124-00 (MPN: TPS74501PQWDRVRQ1). Hàng mới 100%</t>
  </si>
  <si>
    <t>LUC-E00-470124-00</t>
  </si>
  <si>
    <t>F05_UHAN0016#&amp;Mạch điện tử tích hợp IC LUC-E00-470125-00 (MPN: TCA9539QPWRQ1). Hàng mới 100%</t>
  </si>
  <si>
    <t>LUC-E00-470125-00</t>
  </si>
  <si>
    <t>F05_UHAN0016#&amp;Mạch điện tử tích hợp IC LUC-E00-470041-00 (MPN: LMT86QDCKRQ1). Hàng mới 100%</t>
  </si>
  <si>
    <t>LUC-E00-470041-00</t>
  </si>
  <si>
    <t>F05_UHAN0016#&amp;Mạch điện tử tích hợp IC LUC-E00-470043-00 (MPN: SN74LV4051AQPWRQ1). Hàng mới 100%</t>
  </si>
  <si>
    <t>F05_UHAN0016#&amp;Mạch điện tử tích hợp IC LUC-E00-470028-00 (MPN: OPA4348AQPWRQ1). Hàng mới 100%</t>
  </si>
  <si>
    <t>LUC-E00-470028-00</t>
  </si>
  <si>
    <t>F05_UHAN0016#&amp;Mạch điện tử tích hợp IC LUC-E00-470039-00 (MPN: TPS74801QRGWRQ1). Hàng mới 100%</t>
  </si>
  <si>
    <t>LUC-E00-470039-00</t>
  </si>
  <si>
    <t>F05_UHAN0012#&amp;Tụ điện HLOB-13-0212-00 (MPN: CL05A104KA5NNNC). Hàng mới 100%</t>
  </si>
  <si>
    <t>HLOB-13-0212-00</t>
  </si>
  <si>
    <t>F05_UHAN0012#&amp;Tụ điện EF-45060487.X.X (MPN: EEEFK1J101P). Hàng mới 100%</t>
  </si>
  <si>
    <t>EF-45060487.X.X</t>
  </si>
  <si>
    <t>F05_UHAN0012#&amp;Tụ điện FMC-122-004888. Hàng mới 100%</t>
  </si>
  <si>
    <t>F05_UHAN0016#&amp;Mạch điện tử tích hợp IC 102-001626. Hàng mới 100%</t>
  </si>
  <si>
    <t>F05_UHAN0016#&amp;Mạch điện tử tích hợp IC 102-001630. Hàng mới 100%</t>
  </si>
  <si>
    <t>102-001630</t>
  </si>
  <si>
    <t>F05_UHAN0016#&amp;Mạch điện tử tích hợp IC LUC-E00-470031-00. Hàng mới 100%</t>
  </si>
  <si>
    <t>LUC-E00-470031-00</t>
  </si>
  <si>
    <t>F05_UHAN0016#&amp;Mạch điện tử tích hợp IC EF-45091073.X.X. Hàng mới 100%</t>
  </si>
  <si>
    <t>EF-45091073.X.X</t>
  </si>
  <si>
    <t>F05_UHAN0022#&amp;Đầu nối bản mạch EF-45043246.X.X. Hàng mới 100%</t>
  </si>
  <si>
    <t>F05_UHAN0022#&amp;Đầu nối bản mạch EF-45003824. Hàng mới 100%</t>
  </si>
  <si>
    <t>F05_UHAN0019#&amp;Bóng bán dẫn EF-45234399. Hàng mới 100%</t>
  </si>
  <si>
    <t>F05_UHAN0018#&amp;Điện trở 121-001093.X.X. Hàng mới 100%</t>
  </si>
  <si>
    <t>121-001093.X.X</t>
  </si>
  <si>
    <t>F05_UHAN0017#&amp;Đi-ốt phát quang 174-001247. Hàng mới 100%</t>
  </si>
  <si>
    <t>F05_UHAN0018#&amp;Điện trở EF-45213326. Hàng mới 100%</t>
  </si>
  <si>
    <t>EF-45213326</t>
  </si>
  <si>
    <t>F05_UHAN0018#&amp;Điện trở EF-45213325. Hàng mới 100%</t>
  </si>
  <si>
    <t>EF-45213325</t>
  </si>
  <si>
    <t>F05_UHAN0016#&amp;Mạch điện tử tích hợp IC HLOB-03-0114-00. Hàng mới 100%</t>
  </si>
  <si>
    <t>F05_UHAN0016#&amp;Mạch điện tử tích hợp IC HLOB-03-0116-02. Hàng mới 100%</t>
  </si>
  <si>
    <t>F05_UHAN0018#&amp;Điện trở 121-001422. Hàng mới 100%</t>
  </si>
  <si>
    <t>F05_UHAN0022#&amp;Đầu nối bản mạch AIC-MP-00001508-000. Hàng mới 100%</t>
  </si>
  <si>
    <t>AIC-MP-00001508-000</t>
  </si>
  <si>
    <t>F05_UHAN0018#&amp;Điện trở PURET-12-0029-00. Hàng mới 100%</t>
  </si>
  <si>
    <t>F05_UHAN0012#&amp;Tụ điện EF-45126672. Hàng mới 100%</t>
  </si>
  <si>
    <t>F05_UHAN0012#&amp;Tụ điện EF-45057846.X.X. Hàng mới 100%</t>
  </si>
  <si>
    <t>F05_UHAN0012#&amp;Tụ điện EF-45058007.X.X. Hàng mới 100%</t>
  </si>
  <si>
    <t>#&amp;NKTC#&amp;30860375714</t>
  </si>
  <si>
    <t>#&amp;UHAN-LGP-PC-0005#&amp;20092016#&amp;31122036#&amp;UNIGEN CORPORATION#&amp; PO: UHAN5908D</t>
  </si>
  <si>
    <t>F05_UHAN0048#&amp;Đinh vít bằng thép PUR-07-0212-00,  kích thước: 3X2.75mm. Hàng mới 100%</t>
  </si>
  <si>
    <t>PUR-07-0212-00</t>
  </si>
  <si>
    <t>112600042454536</t>
  </si>
  <si>
    <t>Mạch điện tử tích hợp IC 132-000270. Hàng mới 100%</t>
  </si>
  <si>
    <t>132-000270</t>
  </si>
  <si>
    <t>#&amp;NKTC#&amp;30858509536</t>
  </si>
  <si>
    <t>INV: 2346 (29/05/2026); PO: UHAN-E0657D.0673D.0691D.695D.714D.722D. HANG MOI 100%</t>
  </si>
  <si>
    <t>Máy đo nhiệt độ độ ẩm Ubibot WS1 PRO. Hàng mới 100%</t>
  </si>
  <si>
    <t>112600042174121</t>
  </si>
  <si>
    <t>Màng Film PE Phi 76*2.3kg, dài 300m, rộng 50cm, chất liệu: nhựa PE. Hàng mới 100%</t>
  </si>
  <si>
    <t>Bọ nhựa siết dây đai. Hàng mới 100%</t>
  </si>
  <si>
    <t>83014090</t>
  </si>
  <si>
    <t>Ổ khóa an toàn còng thép 25mm, đường kính 6mm - 1 chìa. Hàng mới 100%</t>
  </si>
  <si>
    <t>73151290</t>
  </si>
  <si>
    <t>Dây xích Inox 304 phi 6mm. Hàng mới 100%</t>
  </si>
  <si>
    <t>85311020</t>
  </si>
  <si>
    <t>Đèn báo cháy Chungmei CM-FL1VN, điện áp: 24VDC. Hàng mới 100%</t>
  </si>
  <si>
    <t>73121099</t>
  </si>
  <si>
    <t>Dây cáp thép bọc nhựa phi 4 (50m/ cuộn). Hàng mới 100%</t>
  </si>
  <si>
    <t>Tem trắng in mã vạch kích thước 70x31 mm 1750 pcs/Roll. Hàng mới 100%</t>
  </si>
  <si>
    <t>Găng tay phủ ngón carbon EC chống tĩnh điện borderless, size M,10 pair/bag, chất liệu: sợi polyester. Hàng mới 100%</t>
  </si>
  <si>
    <t>Xốp bóng khí chống tĩnh điện màu hồng, 0.6m x 100m, chất liệu: bằng nhựa. Hàng mới 100%</t>
  </si>
  <si>
    <t>Dây thít nhựa 5*250*3.6mm*250pcs. Hàng mới 100%</t>
  </si>
  <si>
    <t>Băng tan to 0075*12mm*10m, chất liệu: cao su. Hàng mới 100%</t>
  </si>
  <si>
    <t>76081000</t>
  </si>
  <si>
    <t>Ống nhôm nhún phi 200 - kéo giãn 3m. Hàng mới 100%</t>
  </si>
  <si>
    <t>85462090</t>
  </si>
  <si>
    <t>Sứ đỡ thanh cái SM35 Phi 32mm cao 35, đinh ốc 8mm, dùng cách điện trong hệ thống tủ điện hạ thế. Hàng mới 100%</t>
  </si>
  <si>
    <t>74182000</t>
  </si>
  <si>
    <t>Xi phông thoát nước chậu lavabo rửa mặt Viglacera, chất liệu: bằng đồng thau mạ. Hàng mới 100%</t>
  </si>
  <si>
    <t>Bình cầu chữa cháy safety - có tem kiểm định DTT-ACB/AUTO - 6 kg. Hàng mới 100%</t>
  </si>
  <si>
    <t>Băng dính 3M Scotch No.600, 3/4 inch, KT: 19mm*32,9m, loại tự dính, dạng cuộn, chất liệu: bằng nhựa. Hàng mới 100%</t>
  </si>
  <si>
    <t>Băng dính nước (60mm x 90m), loại tự dính, dạng cuộn, chất liệu: bằng nhựa. Hàng mới 100%</t>
  </si>
  <si>
    <t>F05_UHAN0028#&amp;Cuộn cảm LUC-E00-440114-00. Hàng mới 100%</t>
  </si>
  <si>
    <t>LUC-E00-440114-00</t>
  </si>
  <si>
    <t>F05_UHAN0016#&amp;Mạch điện tử tích hợp IC FMC-126-002513. Hàng mới 100%</t>
  </si>
  <si>
    <t>FMC-126-002513</t>
  </si>
  <si>
    <t>F05_UHAN0016#&amp;Mạch điện tử tích hợp IC FMC-126-002510. Hàng mới 100%</t>
  </si>
  <si>
    <t>FMC-126-002510</t>
  </si>
  <si>
    <t>F05_UHAN0049#&amp;Đai ốc bằng thép PUR-07-0167-00. Hàng mới 100%</t>
  </si>
  <si>
    <t>##1202616007699775##</t>
  </si>
  <si>
    <t>F05_UHAN0022#&amp;Đầu nối bản mạch LUC-E00-690215-00. Hàng mới 100%</t>
  </si>
  <si>
    <t>F05_UHAN0017#&amp;Đi-ốt phát quang PUR-05-0031-00. Hàng mới 100%</t>
  </si>
  <si>
    <t>F05_UHAN0017#&amp;Đi-ốt phát quang HLOB-05-0031-00. Hàng mới 100%</t>
  </si>
  <si>
    <t>F05_UHAN0016#&amp;Mạch điện tử tích hợp IC EF-45056862.X.X. Hàng mới 100%</t>
  </si>
  <si>
    <t>EF-45056862.X.X</t>
  </si>
  <si>
    <t>F05_UHAN0012#&amp;Tụ điện FMC-122-004748. Hàng mới 100%</t>
  </si>
  <si>
    <t>FMC-122-004748</t>
  </si>
  <si>
    <t>F05_UHAN0012#&amp;Tụ điện 122-003376. Hàng mới 100%</t>
  </si>
  <si>
    <t>F05_UHAN0028#&amp;Cuộn cảm EF-45051535. Hàng mới 100%</t>
  </si>
  <si>
    <t>F05_UHAN0022#&amp;Đầu nối bản mạch LUC-E00-690214-00. Hàng mới 100%</t>
  </si>
  <si>
    <t>F05_UHAN0016#&amp;Mạch điện tử tích hợp IC 142-001155. Hàng mới 100%</t>
  </si>
  <si>
    <t>142-001155</t>
  </si>
  <si>
    <t>F05_UHAN0019#&amp;Bóng bán dẫn EF-45118972. Hàng mới 100%</t>
  </si>
  <si>
    <t>EF-45118972</t>
  </si>
  <si>
    <t>F05_UHAN0016#&amp;Mạch điện tử tích hợp IC 102-001599. Hàng mới 100%</t>
  </si>
  <si>
    <t>Kem hàn INDIUM8.9HF SAC305 (T4) (0.5 kg/ lọ), hàng mới 100%</t>
  </si>
  <si>
    <t>#&amp;NKTC#&amp;30860774261</t>
  </si>
  <si>
    <t>F05_UHAN0135</t>
  </si>
  <si>
    <t>F05_UHAN0135#&amp;Tấm chắn bằng nhựa của bộ lưu trữ dữ liệu PUR-17-0312-04, kích thước:160.62*73.61*4.40mm. Hàng mới 100%</t>
  </si>
  <si>
    <t>PUR-17-0312-04</t>
  </si>
  <si>
    <t>112600042485391</t>
  </si>
  <si>
    <t>F05_UHAN0077#&amp;Nắp nhựa của vỏ bộ lưu trữ dữ liệu PUR-17-0283-02, kích thước 155x12.74x11.55mm. Hàng mới 100%</t>
  </si>
  <si>
    <t>F05_UHAN0027#&amp;Tấm tản nhiệt PUR-17-0362-02, kích thước: 72.60*37*2.7mm . Hàng mới 100%</t>
  </si>
  <si>
    <t>PUR-17-0362-02</t>
  </si>
  <si>
    <t>F05_UHAN0027#&amp;Tấm tản nhiệt HLOB-16-0086-01, kích thước: 58.5*84*6.6mm . Hàng mới 100%</t>
  </si>
  <si>
    <t>F05_UHAN0150#&amp;Vỏ nhôm của tấm tản nhiệt PUR-17-0358-01, kích thước 180*72.81*7.85 mm. Hàng mới 100%</t>
  </si>
  <si>
    <t>PUR-17-0358-01</t>
  </si>
  <si>
    <t>HANG HOA KHONG CHUA THANH PHAN MAT MA DAN SU</t>
  </si>
  <si>
    <t>#&amp;NKTC#&amp;30857321323</t>
  </si>
  <si>
    <t>INV: 65 (26/05/2026); hàng mới 100%; Hàng phục vụ hoạt động công ty.</t>
  </si>
  <si>
    <t>Máy chủ Dell PowerEdge (model: R770)/8x2.5"/2xIntel Xeon 6 Performance 6520P 2.4G,24C/48T/16x32GB RDIMM/H965i/8x1.92TB NVMe/Dual,1100W/Broadcom 57504 Quad Port 10/25GbE, đơn giá: 1,636,103,535 VNĐ</t>
  </si>
  <si>
    <t>112600042131755</t>
  </si>
  <si>
    <t>#&amp;NKTC#&amp;30856891000</t>
  </si>
  <si>
    <t>INV: 25 (27/05/2025); HANG MOI 100%;</t>
  </si>
  <si>
    <t>85331010</t>
  </si>
  <si>
    <t>Cuộn linh kiện 0402mm (1 cuộn = 10.000 cái), điện trở 10 ohm, loại điện trở dán, dùng cho máy gắn linh kiện điện tử,Hàng mới 100%</t>
  </si>
  <si>
    <t>112600042089204</t>
  </si>
  <si>
    <t>85364990</t>
  </si>
  <si>
    <t>Rơ le bảo vệ Pha DPA51,SN:KX14310200011 Điện áp 220V, 3 pha, dùng cho máy gắn linh kiện đện tử, hàng mới 100%</t>
  </si>
  <si>
    <t>85322300</t>
  </si>
  <si>
    <t>Tụ điện 0.8 uf, 450VAC , tụ gốm 1 lớp, dùng để lưu trữ năng lượng điện cho máy gắn linh kiện, hàng mới 100%.</t>
  </si>
  <si>
    <t>84123100</t>
  </si>
  <si>
    <t>Xy lanh khí nén CQ2B20-25D, đường kính 20mm, áp suất 1.5 Mpa, dùng cho máy gắn linh kiện, Hàng mới 100%</t>
  </si>
  <si>
    <t>Xy lanh khí nén CQ2B20-15D, đường kính 20mm, áp suất 1.0Mpa, dùng cho máy gắn linh kiện, Hàng mới 100%</t>
  </si>
  <si>
    <t>Núm cao su Nozzle 140, chất liệu bằng cao su lưu hoá, đường kính 10mm, chiều dài 15mm, dùng cho máy gắn linh kiện điện tử. Hàng mới100%</t>
  </si>
  <si>
    <t>90314990</t>
  </si>
  <si>
    <t>Cảm biến khuếch đại sợi quang N510035086AB , điện áp 24V, dòng điện 30mA, dùng kiểm tra khuếch đại và xử lý tín hiệu từ cảm biến Hàng mới 100%</t>
  </si>
  <si>
    <t>90291090</t>
  </si>
  <si>
    <t>Bộ mã hóa vòng quay tương đối E40S6-500-3-T-24 , đường kính trục 6mm, điệp áp 24V, dùng để đo tốc độ vòng quay của máy gắn linh kiện, mới 100%</t>
  </si>
  <si>
    <t>#&amp;NKTC#&amp;30859577261</t>
  </si>
  <si>
    <t>INV: ISV2602-UNIGEN 221  (02/06/2026), hàng mới 100%; PO: UHAN-E0693D</t>
  </si>
  <si>
    <t>112600042374197</t>
  </si>
  <si>
    <t>#&amp;NKTC#&amp;30857213604</t>
  </si>
  <si>
    <t>INV: 109 (26/05/2026), hàng mới 100%</t>
  </si>
  <si>
    <t>84331100</t>
  </si>
  <si>
    <t>Máy cắt cỏ Honda UMK 425T, mới 100%</t>
  </si>
  <si>
    <t>112600042005855</t>
  </si>
  <si>
    <t>Băng dính KT 2cm , bằng nhựa và keo, mới 100%</t>
  </si>
  <si>
    <t>68149000</t>
  </si>
  <si>
    <t>Mica màu đen KT: 1200*2400*4.8 mm, mới 100%</t>
  </si>
  <si>
    <t>Mica tấm trắng (trong suốt) KT: 1200*2400*4.8 mm, mới 100%</t>
  </si>
  <si>
    <t>90173000</t>
  </si>
  <si>
    <t>Thước kẹp Mitutoyo 500-150-30 (0-200mm), có hiệu chuẩn, mới 100%</t>
  </si>
  <si>
    <t>Hộp đựng nước rửa tay inox DAESUN DS651, mới 100%</t>
  </si>
  <si>
    <t>94054990</t>
  </si>
  <si>
    <t>Đèn diệt côn trùng lưới điện PZ3-30AL, mới 100%</t>
  </si>
  <si>
    <t>Băng dính 2 mặt 5cm x 10m, mới 100%</t>
  </si>
  <si>
    <t>85068090</t>
  </si>
  <si>
    <t>Pin 2A Energizer, mới 100%</t>
  </si>
  <si>
    <t>Pin đũa AAA Energizer, mới 100%</t>
  </si>
  <si>
    <t>F05_UHAN0018#&amp;Điện trở LUC-E00-400018-000. Hàng mới 100%</t>
  </si>
  <si>
    <t>F05_UHAN0018#&amp;Điện trở LUC-E00-400034-118. Hàng mới 100%</t>
  </si>
  <si>
    <t>##1202616007701050##</t>
  </si>
  <si>
    <t>F05_UHAN0022#&amp;Đầu nối bản mạch LUC-E00-690030-02. Hàng mới 100%</t>
  </si>
  <si>
    <t>##1202678483996636##</t>
  </si>
  <si>
    <t>F05_UHAN0048#&amp;Đinh vít bằng thép 137-001371. Hàng mới 100%</t>
  </si>
  <si>
    <t>F05_UHAN0140#&amp;Vỏ nhôm của bộ lưu trữ dữ liệu 188-011522, kích thước 311.25x38.4x4.66mm. Hàng mới 100%</t>
  </si>
  <si>
    <t>F05_UHAN0140#&amp;Vỏ nhôm của bộ lưu trữ dữ liệu 188-011521, kích thước 305x38.4x5.39mm. Hàng mới 100%</t>
  </si>
  <si>
    <t>F05_UHAN0140#&amp;Vỏ nhôm của bộ lưu trữ dữ liệu 188-011528, kích thước 111.25x33.75x5.47 mm. Hàng mới 100%</t>
  </si>
  <si>
    <t>188-011528</t>
  </si>
  <si>
    <t>F05_UHAN0140#&amp;Vỏ nhôm của bộ lưu trữ dữ liệu 188-011527, kích thước 105x33.75x4.63 mm. Hàng mới 100%</t>
  </si>
  <si>
    <t>188-011527</t>
  </si>
  <si>
    <t>F05_UHAN0032#&amp;Điện trở nhiệt FMC-183-001046. Hàng mới 100%</t>
  </si>
  <si>
    <t>FMC-183-001046</t>
  </si>
  <si>
    <t>F05_UHAN0016#&amp;Mạch điện tử tích hợp IC 111-001329. Hàng mới 100%</t>
  </si>
  <si>
    <t>F05_UHAN0016#&amp;Mạch điện tử tích hợp IC 126-000523. Hàng mới 100%</t>
  </si>
  <si>
    <t>F05_UHAN0016#&amp;Mạch điện tử tích hợp IC 110-001133. Hàng mới 100%</t>
  </si>
  <si>
    <t>F05_UHAN0019#&amp;Bóng bán dẫn 109-001544. Hàng mới 100%</t>
  </si>
  <si>
    <t>F05_UHAN0014#&amp;Bản mạch in PUR-11-0106-05. Hàng mới 100%</t>
  </si>
  <si>
    <t>F05_UHAN0016#&amp;Mạch điện tử tích hợp IC FMC-126-002514. Hàng mới 100%</t>
  </si>
  <si>
    <t>F05_UHAN0018#&amp;Điện trở PURET-12-0029-00 . Hàng mới 100%</t>
  </si>
  <si>
    <t>F05_UHAN0018#&amp;Điện trở LUC-E00-400012-02 . Hàng mới 100%</t>
  </si>
  <si>
    <t>LUC-E00-400012-02</t>
  </si>
  <si>
    <t>F05_UHAN0012#&amp;Tụ điện PUR-13-0244-00 . Hàng mới 100%</t>
  </si>
  <si>
    <t>PUR-13-0244-00</t>
  </si>
  <si>
    <t>F05_UHAN0012#&amp;Tụ điện EF-45059490.X.X. Hàng mới 100%</t>
  </si>
  <si>
    <t>F05_UHAN0016#&amp;Mạch điện tử tích hợp IC EF-45047292.X.X. Hàng mới 100%</t>
  </si>
  <si>
    <t>EF-45047292.X.X</t>
  </si>
  <si>
    <t>F05_UHAN0018#&amp;Điện trở 121-000874.X.X. Hàng mới 100%</t>
  </si>
  <si>
    <t>F05_UHAN0018#&amp;Điện trở 121-000832.X.X. Hàng mới 100%</t>
  </si>
  <si>
    <t>F05_UHAN0012#&amp;Tụ điện PUR-13-0246-00. Hàng mới 100%</t>
  </si>
  <si>
    <t>F05_UHAN0012#&amp;Tụ điện PURET-13-0006-00. Hàng mới 100%</t>
  </si>
  <si>
    <t>F05_UHAN0012#&amp;Tụ điện PURET-13-0068-00. Hàng mới 100%</t>
  </si>
  <si>
    <t>F05_UHAN0012#&amp;Tụ điện 122-000886.X.X. Hàng mới 100%</t>
  </si>
  <si>
    <t>122-000886.X.X</t>
  </si>
  <si>
    <t>F05_UHAN0012#&amp;Tụ điện EF-45043526.X.X. Hàng mới 100%</t>
  </si>
  <si>
    <t>EF-45043526.X.X</t>
  </si>
  <si>
    <t>F05_UHAN0012#&amp;Tụ điện 122-000653.X.X. Hàng mới 100%</t>
  </si>
  <si>
    <t>122-000653.X.X</t>
  </si>
  <si>
    <t>F05_UHAN0018#&amp;Điện trở 121-004568. Hàng mới 100%</t>
  </si>
  <si>
    <t>F05_UHAN0012#&amp;Tụ điện 122-002896. Hàng mới 100%</t>
  </si>
  <si>
    <t>F05_UHAN0018#&amp;Điện trở 121-003701. Hàng mới 100%</t>
  </si>
  <si>
    <t>121-003701</t>
  </si>
  <si>
    <t>F05_UHAN0018#&amp;Điện trở 121-000152.X.X. Hàng mới 100%</t>
  </si>
  <si>
    <t>121-000152.X.X</t>
  </si>
  <si>
    <t>F05_UHAN0018#&amp;Điện trở EF-45043491.X.X. Hàng mới 100%</t>
  </si>
  <si>
    <t>F05_UHAN0018#&amp;Điện trở HLOB-12-0414-00. Hàng mới 100%</t>
  </si>
  <si>
    <t>HLOB-12-0414-00</t>
  </si>
  <si>
    <t>F05_UHAN0018#&amp;Điện trở 121-001272.X.X. Hàng mới 100%</t>
  </si>
  <si>
    <t>F05_UHAN0018#&amp;Điện trở 121-000897.X.X. Hàng mới 100%</t>
  </si>
  <si>
    <t>F05_UHAN0018#&amp;Điện trở 121-001830. Hàng mới 100%</t>
  </si>
  <si>
    <t>F05_UHAN0018#&amp;Điện trở PUR-12-0297-00. Hàng mới 100%</t>
  </si>
  <si>
    <t>F05_UHAN0018#&amp;Điện trở 121-005706. Hàng mới 100%</t>
  </si>
  <si>
    <t>F05_UHAN0018#&amp;Điện trở 121-003815. Hàng mới 100%</t>
  </si>
  <si>
    <t>F05_UHAN0018#&amp;Điện trở PUR-12-0423-00. Hàng mới 100%</t>
  </si>
  <si>
    <t>F05_UHAN0018#&amp;Điện trở 121-002174. Hàng mới 100%</t>
  </si>
  <si>
    <t>121-002174</t>
  </si>
  <si>
    <t>F05_UHAN0018#&amp;Điện trở 121-000494.X.X. Hàng mới 100%</t>
  </si>
  <si>
    <t>121-000494.X.X</t>
  </si>
  <si>
    <t>F05_UHAN0018#&amp;Điện trở 121-001614. Hàng mới 100%</t>
  </si>
  <si>
    <t>121-001614</t>
  </si>
  <si>
    <t>F05_UHAN0012#&amp;Tụ điện 122-004045. Hàng mới 100%</t>
  </si>
  <si>
    <t>F05_UHAN0018#&amp;Điện trở 121-003942. Hàng mới 100%</t>
  </si>
  <si>
    <t>F05_UHAN0012#&amp;Tụ điện LUC-E00-420274-00. Hàng mới 100%</t>
  </si>
  <si>
    <t>LUC-E00-420274-00</t>
  </si>
  <si>
    <t>F05_UHAN0018#&amp;Điện trở PURET-12-0212-00. Hàng mới 100%</t>
  </si>
  <si>
    <t>F05_UHAN0012#&amp;Tụ điện 122-000389.X.X. Hàng mới 100%</t>
  </si>
  <si>
    <t>F05_UHAN0018#&amp;Điện trở PUR-12-0483-00. Hàng mới 100%</t>
  </si>
  <si>
    <t>F05_UHAN0018#&amp;Điện trở PUR-12-0304-00. Hàng mới 100%</t>
  </si>
  <si>
    <t>F05_UHAN0018#&amp;Điện trở EF-45036484.X.X. Hàng mới 100%</t>
  </si>
  <si>
    <t>EF-45036484.X.X</t>
  </si>
  <si>
    <t>F05_UHAN0018#&amp;Điện trở EF-45036483.X.X. Hàng mới 100%</t>
  </si>
  <si>
    <t>F05_UHAN0018#&amp;Điện trở PURET-12-0056-00. Hàng mới 100%</t>
  </si>
  <si>
    <t>F05_UHAN0018#&amp;Điện trở EF-45043826.X.X. Hàng mới 100%</t>
  </si>
  <si>
    <t>F05_UHAN0018#&amp;Điện trở EF-45043496.X.X. Hàng mới 100%</t>
  </si>
  <si>
    <t>F05_UHAN0012#&amp;Tụ điện FMC-122-004894. Hàng mới 100%</t>
  </si>
  <si>
    <t>FMC-122-004894</t>
  </si>
  <si>
    <t>F05_UHAN0012#&amp;Tụ điện FMC-122-004883. Hàng mới 100%</t>
  </si>
  <si>
    <t>F05_UHAN0018#&amp;Điện trở EF-45045880. Hàng mới 100%</t>
  </si>
  <si>
    <t>EF-45045880</t>
  </si>
  <si>
    <t>F05_UHAN0012#&amp;Tụ điện FMC-122-004887. Hàng mới 100%</t>
  </si>
  <si>
    <t>FMC-122-004887</t>
  </si>
  <si>
    <t>F05_UHAN0012#&amp;Tụ điện FMC-122-004884. Hàng mới 100%</t>
  </si>
  <si>
    <t>FMC-122-004884</t>
  </si>
  <si>
    <t>F05_UHAN0018#&amp;Điện trở PUR-12-0294-00. Hàng mới 100%</t>
  </si>
  <si>
    <t>F05_UHAN0012#&amp;Tụ điện 122-003227. Hàng mới 100%</t>
  </si>
  <si>
    <t>F05_UHAN0018#&amp;Điện trở EF-45036478. Hàng mới 100%</t>
  </si>
  <si>
    <t>EF-45036478</t>
  </si>
  <si>
    <t>F05_UHAN0018#&amp;Điện trở 121-000914.X.X. Hàng mới 100%</t>
  </si>
  <si>
    <t>121-000914.X.X</t>
  </si>
  <si>
    <t>F05_UHAN0018#&amp;Điện trở 121-002170. Hàng mới 100%</t>
  </si>
  <si>
    <t>121-002170</t>
  </si>
  <si>
    <t>F05_UHAN0018#&amp;Điện trở 121-000588.X.X. Hàng mới 100%</t>
  </si>
  <si>
    <t>121-000588.X.X</t>
  </si>
  <si>
    <t>F05_UHAN0018#&amp;Điện trở 121-004043. Hàng mới 100%</t>
  </si>
  <si>
    <t>F05_UHAN0014#&amp;Bản mạch in 141-002811. Hàng mới 100%</t>
  </si>
  <si>
    <t>141-002811</t>
  </si>
  <si>
    <t>SHIPPER: SHYFT GLOBAL SERVICES. AGREEMENT: PURE1089134 (27/05/2026)</t>
  </si>
  <si>
    <t>F05_PUR0195-1</t>
  </si>
  <si>
    <t>F05_PUR0195-1#&amp;Bộ lưu trữ dữ liệu Hopper 83-0517-04, không có chức năng mật mã dân sự, tạm nhập sửa chữa theo mục 7 của TKX 307843354140/E42 (09/10/2025 ), hàng mới 100%</t>
  </si>
  <si>
    <t>83-0517-04</t>
  </si>
  <si>
    <t>F05_PUR0208#&amp;Bộ lưu trữ dữ liệu Grover 83-0542-03, không có chức năng mật  mã dân sự, tạm nhập sửa chữa theo mục 39 của TKX 308469967060/E42 (24/04/2026 ), hàng mới 100%</t>
  </si>
  <si>
    <t>F05_UHAN0012#&amp;Tụ điện HLOB-13-0258-00. Hàng mới 100%</t>
  </si>
  <si>
    <t>F05_UHAN0012#&amp;Tụ điện FMC-122-004743. Hàng mới 100%</t>
  </si>
  <si>
    <t>F05_UHAN0012#&amp;Tụ điện LUC-E00-420171-00. Hàng mới 100%</t>
  </si>
  <si>
    <t>F05_UHAN0018#&amp;Điện trở LUC-EZZ-400225-00. Hàng mới 100%</t>
  </si>
  <si>
    <t>LUC-EZZ-400225-00</t>
  </si>
  <si>
    <t>F05_UHAN0018#&amp;Điện trở LUC-E00-400010-003. Hàng mới 100%</t>
  </si>
  <si>
    <t>F05_UHAN0018#&amp;Điện trở LUC-E00-400010-002. Hàng mới 100%</t>
  </si>
  <si>
    <t>F05_UHAN0012#&amp;Tụ điện LUC-E00-420027-03. Hàng mới 100%</t>
  </si>
  <si>
    <t>F05_UHAN0016#&amp;Mạch điện tử tích hợp IC LUC-E00-470044-00. Hàng mới 100%</t>
  </si>
  <si>
    <t>F05_UHAN0012#&amp;Tụ điện HLOB-13-0262-00. Hàng mới 100%</t>
  </si>
  <si>
    <t>F05_UHAN0016#&amp;Mạch điện tử tích hợp IC LUC-E00-470096-00. Hàng mới 100%</t>
  </si>
  <si>
    <t>F05_UHAN0016#&amp;Mạch điện tử tích hợp IC LUC-E00-470032-00. Hàng mới 100%</t>
  </si>
  <si>
    <t>F05_UHAN0016#&amp;Mạch điện tử tích hợp IC LUC-E00-4700104-00. Hàng mới 100%</t>
  </si>
  <si>
    <t>LUC-E00-4700104-00</t>
  </si>
  <si>
    <t>F05_UHAN0018#&amp;Điện trở EF-45044094.X.X. Hàng mới 100%</t>
  </si>
  <si>
    <t>F05_UHAN0016#&amp;Mạch điện tử tích hợp IC LUC-E00-470004-00. Hàng mới 100%</t>
  </si>
  <si>
    <t>F05_UHAN0016#&amp;Mạch điện tử tích hợp IC LUC-E00-470379-00. Hàng mới 100%</t>
  </si>
  <si>
    <t>F05_UHAN0016#&amp;Mạch điện tử tích hợp IC LUC-E00-470089-00. Hàng mới 100%</t>
  </si>
  <si>
    <t>F05_UHAN0016#&amp;Mạch điện tử tích hợp IC LUC-EZZ-470136-00. Hàng mới 100%</t>
  </si>
  <si>
    <t>LUC-EZZ-470136-00</t>
  </si>
  <si>
    <t>F05_UHAN0018#&amp;Điện trở LUC-EZZ-400411-00. Hàng mới 100%</t>
  </si>
  <si>
    <t>F05_UHAN0025#&amp;Đi ốt LUC-E00-460015-01. Hàng mới 100%</t>
  </si>
  <si>
    <t>LUC-E00-460015-01</t>
  </si>
  <si>
    <t>F05_UHAN0016#&amp;Mạch điện tử tích hợp IC LUC-E00-470080-00. Hàng mới 100%</t>
  </si>
  <si>
    <t>LUC-E00-470080-00</t>
  </si>
  <si>
    <t>F05_UHAN0022#&amp;Đầu nối bản mạch EF-45110875.X.X. Hàng mới 100%</t>
  </si>
  <si>
    <t>F05_UHAN0016#&amp;Mạch điện tử tích hợp IC LUC-E00-470059-00. Hàng mới 100%</t>
  </si>
  <si>
    <t>LUC-E00-470059-00</t>
  </si>
  <si>
    <t>F05_UHAN0016#&amp;Mạch điện tử tích hợp IC LUC-EZZ-470155-00. Hàng mới 100%</t>
  </si>
  <si>
    <t>F05_UHAN0016#&amp;Mạch điện tử tích hợp IC LUC-E00-470330-00. Hàng mới 100%</t>
  </si>
  <si>
    <t>F05_UHAN0016#&amp;Mạch điện tử tích hợp IC LUC-E00-470301-00. Hàng mới 100%</t>
  </si>
  <si>
    <t>F05_UHAN0019#&amp;Bóng bán dẫn LUC-E00-510045-00. Hàng mới 100%</t>
  </si>
  <si>
    <t>F05_UHAN0019#&amp;Bóng bán dẫn PURET-24-0008-00. Hàng mới 100%</t>
  </si>
  <si>
    <t>F05_UHAN0016#&amp;Mạch điện tử tích hợp IC LUC-E00-470061-00. Hàng mới 100%</t>
  </si>
  <si>
    <t>F05_UHAN0016#&amp;Mạch điện tử tích hợp IC LUC-E00-470242-00. Hàng mới 100%</t>
  </si>
  <si>
    <t>LUC-E00-470242-00</t>
  </si>
  <si>
    <t>F05_UHAN0019#&amp;Bóng bán dẫn LUC-E00-510037-00. Hàng mới 100%</t>
  </si>
  <si>
    <t>F05_UHAN0016#&amp;Mạch điện tử tích hợp IC LUC-E00-470122-01. Hàng mới 100%</t>
  </si>
  <si>
    <t>F05_UHAN0018#&amp;Điện trở LUC-E00-400010-015. Hàng mới 100%</t>
  </si>
  <si>
    <t>LUC-E00-400010-015</t>
  </si>
  <si>
    <t>F05_UHAN0018#&amp;Điện trở LUC-E00-400010-045. Hàng mới 100%</t>
  </si>
  <si>
    <t>LUC-E00-400010-045</t>
  </si>
  <si>
    <t>F05_UHAN0012#&amp;Tụ điện 122-003101. Hàng mới 100%</t>
  </si>
  <si>
    <t>F05_UHAN0028#&amp;Cuộn cảm LUC-E00-440148-00. Hàng mới 100%</t>
  </si>
  <si>
    <t>LUC-E00-440148-00</t>
  </si>
  <si>
    <t>F05_UHAN0012#&amp;Tụ điện LUC-E00-420054-01. Hàng mới 100%</t>
  </si>
  <si>
    <t>F05_UHAN0018#&amp;Điện trở LUC-E00-400010-055. Hàng mới 100%</t>
  </si>
  <si>
    <t>LUC-E00-400010-055</t>
  </si>
  <si>
    <t>F05_UHAN0018#&amp;Điện trở LUC-E00-400244-00. Hàng mới 100%</t>
  </si>
  <si>
    <t>F05_UHAN0012#&amp;Tụ điện LUC-E00-420019-00. Hàng mới 100%</t>
  </si>
  <si>
    <t>F05_UHAN0018#&amp;Điện trở LUC-E00-400010-023. Hàng mới 100%</t>
  </si>
  <si>
    <t>F05_UHAN0012#&amp;Tụ điện LUC-E00-420186-00. Hàng mới 100%</t>
  </si>
  <si>
    <t>F05_UHAN0018#&amp;Điện trở LUC-EZZ-400414-00. Hàng mới 100%</t>
  </si>
  <si>
    <t>F05_UHAN0016#&amp;Mạch điện tử tích hợp IC LUC-E00-470318-00. Hàng mới 100%</t>
  </si>
  <si>
    <t>F05_UHAN0016#&amp;Mạch điện tử tích hợp IC LUC-E00-470343-00. Hàng mới 100%</t>
  </si>
  <si>
    <t>LUC-E00-470343-00</t>
  </si>
  <si>
    <t>F05_UHAN0016#&amp;Mạch điện tử tích hợp IC LUC-E00-470033-00. Hàng mới 100%</t>
  </si>
  <si>
    <t>F05_UHAN0016#&amp;Mạch điện tử tích hợp IC LUC-E00-470060-00. Hàng mới 100%</t>
  </si>
  <si>
    <t>F05_UHAN0016#&amp;Mạch điện tử tích hợp IC LUC-E00-470047-00. Hàng mới 100%</t>
  </si>
  <si>
    <t>F05_UHAN0012#&amp;Tụ điện 122-003682. Hàng mới 100%</t>
  </si>
  <si>
    <t>F05_UHAN0019#&amp;Bóng bán dẫn LUC-EZZ-510023-00. Hàng mới 100%</t>
  </si>
  <si>
    <t>LUC-EZZ-510023-00</t>
  </si>
  <si>
    <t>F05_UHAN0025#&amp;Đi ốt LUC-E00-450060-00. Hàng mới 100%</t>
  </si>
  <si>
    <t>F05_UHAN0012#&amp;Tụ điện LUC-E00-420054-05. Hàng mới 100%</t>
  </si>
  <si>
    <t>F05_UHAN0018#&amp;Điện trở LUC-EZZ-400288-00. Hàng mới 100%</t>
  </si>
  <si>
    <t>LUC-EZZ-400288-00</t>
  </si>
  <si>
    <t>F05_UHAN0012#&amp;Tụ điện LUC-E00-420173-00. Hàng mới 100%</t>
  </si>
  <si>
    <t>F05_UHAN0018#&amp;Điện trở LUC-EZZ-400606-00. Hàng mới 100%</t>
  </si>
  <si>
    <t>LUC-EZZ-400606-00</t>
  </si>
  <si>
    <t>F05_UHAN0018#&amp;Điện trở LUC-EZZ-400218-00. Hàng mới 100%</t>
  </si>
  <si>
    <t>F05_UHAN0012#&amp;Tụ điện LUC-EZZ-420398-00. Hàng mới 100%</t>
  </si>
  <si>
    <t>LUC-EZZ-420398-00</t>
  </si>
  <si>
    <t>F05_UHAN0012#&amp;Tụ điện LUC-EZZ-420281-00. Hàng mới 100%</t>
  </si>
  <si>
    <t>LUC-EZZ-420281-00</t>
  </si>
  <si>
    <t>F05_UHAN0025#&amp;Đi ốt LUC-E00-450039-00. Hàng mới 100%</t>
  </si>
  <si>
    <t>F05_UHAN0025#&amp;Đi ốt LUC-E00-450056-00. Hàng mới 100%</t>
  </si>
  <si>
    <t>F05_UHAN0018#&amp;Điện trở LUC-E00-400048-00. Hàng mới 100%</t>
  </si>
  <si>
    <t>F05_UHAN0012#&amp;Tụ điện LUC-E00-420002-00. Hàng mới 100%</t>
  </si>
  <si>
    <t>F05_UHAN0012#&amp;Tụ điện LUC-E00-420241-00. Hàng mới 100%</t>
  </si>
  <si>
    <t>F05_UHAN0018#&amp;Điện trở LUC-EZZ-400265-00. Hàng mới 100%</t>
  </si>
  <si>
    <t>F05_UHAN0018#&amp;Điện trở LUC-EZZ-400334-00. Hàng mới 100%</t>
  </si>
  <si>
    <t>##1202682818814994##</t>
  </si>
  <si>
    <t>F05_UHAN0016#&amp;Mạch điện tử tích hợp IC EF-45044050.X.X . Hàng mới 100%</t>
  </si>
  <si>
    <t>F05_UHAN0018#&amp;Điện trở EF-45052527 . Hàng mới 100%</t>
  </si>
  <si>
    <t>F05_UHAN0017#&amp;Đi-ốt phát quang EF-45055219.X.X . Hàng mới 100%</t>
  </si>
  <si>
    <t>F05_UHAN0017#&amp;Đi-ốt phát quang 174-001247 . Hàng mới 100%</t>
  </si>
  <si>
    <t>F05_UHAN0028#&amp;Cuộn cảm HLOB-14-0103-00 . Hàng mới 100%</t>
  </si>
  <si>
    <t>HLOB-14-0103-00</t>
  </si>
  <si>
    <t>F05_UHAN0025#&amp;Đi ốt EF-45081678 . Hàng mới 100%</t>
  </si>
  <si>
    <t>EF-45081678</t>
  </si>
  <si>
    <t>F05_UHAN0025#&amp;Đi ốt EF-45098407 . Hàng mới 100%</t>
  </si>
  <si>
    <t>F05_UHAN0028#&amp;Cuộn cảm PUR-14-0095-00 . Hàng mới 100%</t>
  </si>
  <si>
    <t>F05_UHAN0012#&amp;Tụ điện LUC-EZZ-420151-00 . Hàng mới 100%</t>
  </si>
  <si>
    <t>LUC-EZZ-420151-00</t>
  </si>
  <si>
    <t>F05_UHAN0018#&amp;Điện trở LUC-EZZ-400780-00 . Hàng mới 100%</t>
  </si>
  <si>
    <t>F05_UHAN0012#&amp;Tụ điện LUC-E00-420135-00 . Hàng mới 100%</t>
  </si>
  <si>
    <t>F05_UHAN0018#&amp;Điện trở FMC-121-006725 . Hàng mới 100%</t>
  </si>
  <si>
    <t>F05_UHAN0028#&amp;Cuộn cảm PUR-14-0103-00 . Hàng mới 100%</t>
  </si>
  <si>
    <t>F05_UHAN0018#&amp;Điện trở LUC-EZZ-400239-00 . Hàng mới 100%</t>
  </si>
  <si>
    <t>F05_UHAN0012#&amp;Tụ điện 122-001260 . Hàng mới 100%</t>
  </si>
  <si>
    <t>F05_UHAN0028#&amp;Cuộn cảm PUR-14-0087-00 . Hàng mới 100%</t>
  </si>
  <si>
    <t>F05_UHAN0018#&amp;Điện trở LUC-E00-400028-06 . Hàng mới 100%</t>
  </si>
  <si>
    <t>F05_UHAN0025#&amp;Đi ốt EF-45058031 . Hàng mới 100%</t>
  </si>
  <si>
    <t>EF-45058031</t>
  </si>
  <si>
    <t>F05_UHAN0013#&amp;Phần tử dao động (thạch anh) FMC-134-001655. Hàng mới 100%</t>
  </si>
  <si>
    <t>F05_UHAN0012#&amp;Tụ điện FMC-122-004946. Hàng mới 100%</t>
  </si>
  <si>
    <t>F05_UHAN0016#&amp;Mạch điện tử tích hợp IC PUR-09-0444-00. Hàng mới 100%</t>
  </si>
  <si>
    <t>F05_UHAN0025#&amp;Đi ốt 124-002724. Hàng mới 100%</t>
  </si>
  <si>
    <t>F05_UHAN0025#&amp;Đi ốt FMC-124-002928. Hàng mới 100%</t>
  </si>
  <si>
    <t>F05_UHAN0016#&amp;Mạch điện tử tích hợp IC 103-001653. Hàng mới 100%</t>
  </si>
  <si>
    <t>F05_UHAN0012#&amp;Tụ điện 122-004254. Hàng mới 100%</t>
  </si>
  <si>
    <t>F05_UHAN0018#&amp;Điện trở EF-45071919. Hàng mới 100%</t>
  </si>
  <si>
    <t>EF-45071919</t>
  </si>
  <si>
    <t>F05_UHAN0016#&amp;Mạch điện tử tích hợp IC 126-000282. Hàng mới 100%</t>
  </si>
  <si>
    <t>126-000282</t>
  </si>
  <si>
    <t>F05_UHAN0016#&amp;Mạch điện tử tích hợp IC 126-000278. Hàng mới 100%</t>
  </si>
  <si>
    <t>126-000278</t>
  </si>
  <si>
    <t>F05_UHAN0018#&amp;Điện trở 121-000883.X.X. Hàng mới 100%</t>
  </si>
  <si>
    <t>121-000883.X.X</t>
  </si>
  <si>
    <t>F05_UHAN0019#&amp;Bóng bán dẫn FMC-109-001670. Hàng mới 100%</t>
  </si>
  <si>
    <t>F05_UHAN0019#&amp;Bóng bán dẫn FMC-109-001669. Hàng mới 100%</t>
  </si>
  <si>
    <t>FMC-109-001669</t>
  </si>
  <si>
    <t>F05_UHAN0016#&amp;Mạch điện tử tích hợp IC PUR-09-0343-00. Hàng mới 100%</t>
  </si>
  <si>
    <t>F05_UHAN0050#&amp;Miếng đệm dán PUR-37-0050-00. Hàng mới 100%</t>
  </si>
  <si>
    <t>PUR-37-0050-00</t>
  </si>
  <si>
    <t>F05_UHAN0016#&amp;Mạch điện tử tích hợp IC LUC-EZZ-470423-00. Hàng mới 100%</t>
  </si>
  <si>
    <t>F05_UHAN0016#&amp;Mạch điện tử tích hợp IC LUC-E00-470109-00. Hàng mới 100%</t>
  </si>
  <si>
    <t>F05_UHAN0016#&amp;Mạch điện tử tích hợp IC LUC-E00-470085-00. Hàng mới 100%</t>
  </si>
  <si>
    <t>LUC-E00-470085-00</t>
  </si>
  <si>
    <t>F05_UHAN0016#&amp;Mạch điện tử tích hợp IC LUC-E00-470038-00. Hàng mới 100%</t>
  </si>
  <si>
    <t>LUC-E00-470038-00</t>
  </si>
  <si>
    <t>F05_UHAN0016#&amp;Mạch điện tử tích hợp IC FMC-132-001603. Hàng mới 100%</t>
  </si>
  <si>
    <t>FMC-132-001603</t>
  </si>
  <si>
    <t>F05_UHAN0016#&amp;Mạch điện tử tích hợp IC PUR-09-0344-00 . Hàng mới 100%</t>
  </si>
  <si>
    <t>F05_UHAN0018#&amp;Điện trở FMC-121-006691. Hàng mới 100%</t>
  </si>
  <si>
    <t>FMC-121-006691</t>
  </si>
  <si>
    <t>F05_UHAN0012#&amp;Tụ điện FMC-122-004740. Hàng mới 100%</t>
  </si>
  <si>
    <t>F05_UHAN0019#&amp;Bóng bán dẫn EF-45140757. Hàng mới 100%</t>
  </si>
  <si>
    <t>F05_UHAN0018#&amp;Điện trở 121-001266.X.X. Hàng mới 100%</t>
  </si>
  <si>
    <t>121-001266.X.X</t>
  </si>
  <si>
    <t>F05_UHAN0016#&amp;Mạch điện tử tích hợp IC LUC-E00-470093-00. Hàng mới 100%</t>
  </si>
  <si>
    <t>F05_UHAN0016#&amp;Mạch điện tử tích hợp IC 103-001670. Hàng mới 100%</t>
  </si>
  <si>
    <t>103-001670</t>
  </si>
  <si>
    <t>F05_UHAN0016#&amp;Mạch điện tử tích hợp IC LUC-E00-470272-01 . Hàng mới 100%</t>
  </si>
  <si>
    <t>F05_UHAN0016#&amp;Mạch điện tử tích hợp IC LUC-E00-470079-00 . Hàng mới 100%</t>
  </si>
  <si>
    <t>F05_UHAN0016#&amp;Mạch điện tử tích hợp IC LUC-EZZ-470422-00 . Hàng mới 100%</t>
  </si>
  <si>
    <t>F05_UHAN0016#&amp;Mạch điện tử tích hợp IC LUC-E00-470045-00 . Hàng mới 100%</t>
  </si>
  <si>
    <t>F05_UHAN0016#&amp;Mạch điện tử tích hợp IC LUC-E00-470472-00 . Hàng mới 100%</t>
  </si>
  <si>
    <t>F05_UHAN0016#&amp;Mạch điện tử tích hợp IC LUC-E00-470001-00 . Hàng mới 100%</t>
  </si>
  <si>
    <t>F05_UHAN0016#&amp;Mạch điện tử tích hợp IC LUC-E00-470127-00 . Hàng mới 100%</t>
  </si>
  <si>
    <t>LUC-E00-470127-00</t>
  </si>
  <si>
    <t>F05_UHAN0016#&amp;Mạch điện tử tích hợp IC LUC-E00-470112-00 . Hàng mới 100%</t>
  </si>
  <si>
    <t>LUC-E00-470112-00</t>
  </si>
  <si>
    <t>F05_UHAN0016#&amp;Mạch điện tử tích hợp IC EF-45044050.X.X. Hàng mới 100%</t>
  </si>
  <si>
    <t>F05_UHAN0018#&amp;Điện trở LUC-E00-400022-001. Hàng mới 100%</t>
  </si>
  <si>
    <t>LUC-E00-400022-001</t>
  </si>
  <si>
    <t>F05_UHAN0018#&amp;Điện trở LUC-E00-400067-399. Hàng mới 100%</t>
  </si>
  <si>
    <t>F05_UHAN0018#&amp;Điện trở LUC-E00-400049-00. Hàng mới 100%</t>
  </si>
  <si>
    <t>F05_UHAN0012#&amp;Tụ điện LUC-EZZ-420151-00. Hàng mới 100%</t>
  </si>
  <si>
    <t>F05_UHAN0025#&amp;Đi ốt EF-45108861.X.X. Hàng mới 100%</t>
  </si>
  <si>
    <t>F05_UHAN0025#&amp;Đi ốt EF-45149057. Hàng mới 100%</t>
  </si>
  <si>
    <t>EF-45149057</t>
  </si>
  <si>
    <t>F05_UHAN0018#&amp;Điện trở LUC-E00-400028-06. Hàng mới 100%</t>
  </si>
  <si>
    <t>F05_UHAN0018#&amp;Điện trở PUR-12-0288-00. Hàng mới 100%</t>
  </si>
  <si>
    <t>F05_UHAN0018#&amp;Điện trở LUC-E00-400050-01. Hàng mới 100%</t>
  </si>
  <si>
    <t>F05_UHAN0019#&amp;Bóng bán dẫn PURET-24-0002-00. Hàng mới 100%</t>
  </si>
  <si>
    <t>F05_UHAN0022#&amp;Đầu nối bản mạch EF-45134746. Hàng mới 100%</t>
  </si>
  <si>
    <t>EF-45134746</t>
  </si>
  <si>
    <t>080626HKHPG260658</t>
  </si>
  <si>
    <t>F05_UHAN0014#&amp;Bản mạch in EF-45205872. Hàng mới 100%</t>
  </si>
  <si>
    <t>EF-45205872</t>
  </si>
  <si>
    <t>F05_UHAN0014#&amp;Bản mạch in EF-45166123-9. Hàng mới 100%</t>
  </si>
  <si>
    <t>EF-45166123</t>
  </si>
  <si>
    <t>F05_UHAN0014#&amp;Bản mạch in EF-45224584. Hàng mới 100%</t>
  </si>
  <si>
    <t>F05_UHAN0014#&amp;Bản mạch in EF-45127161.X.X. Hàng mới 100%</t>
  </si>
  <si>
    <t>EF-45127161.X.X</t>
  </si>
  <si>
    <t>F05_UHAN0022#&amp;Đầu nối bản mạch LUC-E00-690010-03. Hàng mới 100%</t>
  </si>
  <si>
    <t>F05_UHAN0022#&amp;Đầu nối bản mạch LUC-E00-690055-00. Hàng mới 100%</t>
  </si>
  <si>
    <t>F05_UHAN0014#&amp;Bản mạch in EF-45184614. Hàng mới 100%</t>
  </si>
  <si>
    <t>F05_UHAN0014#&amp;Bản mạch in EF-45227728. Hàng mới 100%</t>
  </si>
  <si>
    <t>EF-45227728</t>
  </si>
  <si>
    <t>F05_UHAN0022#&amp;Đầu nối bản mạch LUC-EZZ-690244-00. Hàng mới 100%</t>
  </si>
  <si>
    <t>LUC-EZZ-690244-00</t>
  </si>
  <si>
    <t>F05_UHAN0022#&amp;Đầu nối bản mạch LUC-EZZ-690242-00. Hàng mới 100%</t>
  </si>
  <si>
    <t>##1202682818815005##</t>
  </si>
  <si>
    <t>F05_UHAN0028#&amp;Cuộn cảm PUR-14-0077-00. Hàng mới 100%</t>
  </si>
  <si>
    <t>F05_UHAN0012#&amp;Tụ điện LUC-E00-420184-00. Hàng mới 100%</t>
  </si>
  <si>
    <t>F05_UHAN0028#&amp;Cuộn cảm PUR-14-0083-00. Hàng mới 100%</t>
  </si>
  <si>
    <t>F05_UHAN0028#&amp;Cuộn cảm PUR-14-0096-00. Hàng mới 100%</t>
  </si>
  <si>
    <t>F05_UHAN0014#&amp;Bản mạch in 141-002805. Hàng mới 100%</t>
  </si>
  <si>
    <t>141-002805</t>
  </si>
  <si>
    <t>F05_UHAN0028#&amp;Cuộn cảm 123-001868. Hàng mới 100%</t>
  </si>
  <si>
    <t>F05_UHAN0019#&amp;Bóng bán dẫn EF-45214741. Hàng mới 100%</t>
  </si>
  <si>
    <t>EF-45214741</t>
  </si>
  <si>
    <t>SHIPPER: FOXCONN CZ S.R.O. AGREEMENT: Z100233 (03/06/2026)</t>
  </si>
  <si>
    <t>F05_PUR0157-3</t>
  </si>
  <si>
    <t>F05_PUR0157-3#&amp;Bộ lưu trữ dữ liệu Hopper 83-0520-03, không có chức năng mật mã dân sự, hàng mới 100%, tạm nhập sửa chữa theo mục 4 của TKX 308584507140/E42 (29/05/2026 )</t>
  </si>
  <si>
    <t>F05_UHAN0016#&amp;Mạch điện tử tích hợp IC LUC-E00-470083-00. Hàng mới 100%</t>
  </si>
  <si>
    <t>F05_UHAN0016#&amp;Mạch điện tử tích hợp IC LUC-E00-470041-00. Hàng mới 100%</t>
  </si>
  <si>
    <t>VNTCN - TAN CANG (189)</t>
  </si>
  <si>
    <t>F05_UHAN0014#&amp;Bản mạch in PUR-11-0105-04. Hàng mới 100%</t>
  </si>
  <si>
    <t>040626HWHPH2602140</t>
  </si>
  <si>
    <t>#&amp;NKTC#&amp;30862274486</t>
  </si>
  <si>
    <t>112600042681234</t>
  </si>
  <si>
    <t>F05_UHAN0016#&amp;Mạch điện tử tích hợp IC LUC-E00-470039-00. Hàng mới 100%</t>
  </si>
  <si>
    <t>F05_UHAN0016#&amp;Mạch điện tử tích hợp IC EF-45135145. Hàng mới 100%</t>
  </si>
  <si>
    <t>EF-45135145</t>
  </si>
  <si>
    <t>F05_UHAN0016#&amp;Mạch điện tử tích hợp IC PUR-09-0424-00. Hàng mới 100%</t>
  </si>
  <si>
    <t>F05_UHAN0016#&amp;Mạch điện tử tích hợp IC LUC-E00-470094-00. Hàng mới 100%</t>
  </si>
  <si>
    <t>LUC-E00-470094-00</t>
  </si>
  <si>
    <t>F05_UHAN0016#&amp;Mạch điện tử tích hợp IC PUR-09-0324-00. Hàng mới 100%</t>
  </si>
  <si>
    <t>PUR-09-0324-00</t>
  </si>
  <si>
    <t>F05_UHAN0018#&amp;Điện trở PUR-12-0460-00. Hàng mới 100%</t>
  </si>
  <si>
    <t>F05_UHAN0018#&amp;Điện trở PUR-12-0431-00. Hàng mới 100%</t>
  </si>
  <si>
    <t>F05_UHAN0028#&amp;Cuộn cảm FMC-123-002061. Hàng mới 100%</t>
  </si>
  <si>
    <t>F05_UHAN0012#&amp;Tụ điện 122-001451. Hàng mới 100%</t>
  </si>
  <si>
    <t>F05_UHAN0113#&amp;Keo tản nhiệt 136-001032 (MPN: A17251-03). Hàng mới 100%</t>
  </si>
  <si>
    <t>F05_UHAN0016#&amp;Mạch điện tử tích hợp IC EF-45234541. Hàng mới 100%</t>
  </si>
  <si>
    <t>EF-45234541</t>
  </si>
  <si>
    <t>F05_UHAN0022#&amp;Đầu nối bản mạch EF-45127606. Hàng mới 100%</t>
  </si>
  <si>
    <t>EF-45127606</t>
  </si>
  <si>
    <t>F05_UHAN0019#&amp;Bóng bán dẫn HLOB-24-0036-00. Hàng mới 100%</t>
  </si>
  <si>
    <t>F05_UHAN0013#&amp;Phần tử dao động (thạch anh) PUR-25-0009-00. Hàng mới 100%</t>
  </si>
  <si>
    <t>F05_UHAN0012#&amp;Tụ điện LUC-EZZ-420179-00. Hàng mới 100%</t>
  </si>
  <si>
    <t>F05_UHAN0012#&amp;Tụ điện 122-004309. Hàng mới 100%</t>
  </si>
  <si>
    <t>122-004309</t>
  </si>
  <si>
    <t>F05_UHAN0018#&amp;Điện trở PUR-12-0343-00. Hàng mới 100%</t>
  </si>
  <si>
    <t>F05_UHAN0022#&amp;Đầu nối bản mạch PUR-15-0207-00. Hàng mới 100%</t>
  </si>
  <si>
    <t>F05_UHAN0028#&amp;Cuộn cảm LUC-E00-440031-00. Hàng mới 100%</t>
  </si>
  <si>
    <t>F05_UHAN0018#&amp;Điện trở LUC-E00-400267-00. Hàng mới 100%</t>
  </si>
  <si>
    <t>LUC-E00-400267-00</t>
  </si>
  <si>
    <t>F05_UHAN0012#&amp;Tụ điện LUC-E00-420060-03. Hàng mới 100%</t>
  </si>
  <si>
    <t>LUC-E00-420060-03</t>
  </si>
  <si>
    <t>F05_UHAN0012#&amp;Tụ điện LUC-E00-420059-00. Hàng mới 100%</t>
  </si>
  <si>
    <t>F05_UHAN0028#&amp;Cuộn cảm LUC-E00-440024-00. Hàng mới 100%</t>
  </si>
  <si>
    <t>F05_UHAN0028#&amp;Cuộn cảm 123-001871. Hàng mới 100%</t>
  </si>
  <si>
    <t>F05_UHAN0026#&amp;Bộ lọc FMC-153-001105. Hàng mới 100%</t>
  </si>
  <si>
    <t>FMC-153-001105</t>
  </si>
  <si>
    <t>F05_UHAN0018#&amp;Điện trở EF-45047914.X.X. Hàng mới 100%</t>
  </si>
  <si>
    <t>EF-45047914.X.X</t>
  </si>
  <si>
    <t>F05_UHAN0018#&amp;Điện trở EF-45026204. Hàng mới 100%</t>
  </si>
  <si>
    <t>EF-45026204</t>
  </si>
  <si>
    <t>F05_UHAN0012#&amp;Tụ điện EF-45054376.X.X. Hàng mới 100%</t>
  </si>
  <si>
    <t>F05_UHAN0046#&amp;Vỏ bằng thép của bộ lưu trữ dữ liệu PUR-31-0066-02, kích thưỡc dài 206mm x rộng 82.9mm. Hàng mới 100%</t>
  </si>
  <si>
    <t>070626PSHPH2660016</t>
  </si>
  <si>
    <t>F05_UHAN0046#&amp;Vỏ bằng thép của bộ lưu trữ dữ liệu PUR-31-0061-02, kích thước dài 206mm x rộng 82.9mm. Hàng mới 100%</t>
  </si>
  <si>
    <t>F05_UHAN0046#&amp;Vỏ bằng thép  của bộ lưu trữ dữ liệu PUR-31-0101-02, kích thước dài 206mm x rộng 82.9mm. Hàng mới 100%</t>
  </si>
  <si>
    <t>PUR-31-0101-02</t>
  </si>
  <si>
    <t>F05_UHAN0014#&amp;Bản mạch in PUR-11-0136-03. Hàng mới 100%</t>
  </si>
  <si>
    <t>PUR-11-0136-03</t>
  </si>
  <si>
    <t>070626PSHPH2660028</t>
  </si>
  <si>
    <t>F05_UHAN0014#&amp;Bản mạch in PUR-11-0104-05. Hàng mới 100%</t>
  </si>
  <si>
    <t>##1202613124883950##</t>
  </si>
  <si>
    <t>F05_UHAN0016#&amp;Mạch điện tử tích hợp IC PUR-03-0104-03. Hàng mới 100%</t>
  </si>
  <si>
    <t>F05_UHAN0014#&amp;Bản mạch in 141-002789. Hàng mới 100%</t>
  </si>
  <si>
    <t>141-002789</t>
  </si>
  <si>
    <t>F05_UHAN0014#&amp;Bản mạch in 141-002799. Hàng mới 100%</t>
  </si>
  <si>
    <t>141-002799</t>
  </si>
  <si>
    <t>#&amp;NKTC#&amp;30862976822</t>
  </si>
  <si>
    <t>F05_UHAN0077#&amp;Nắp nhựa của vỏ bộ lưu trữ dữ liệu PUR-17-0314-02, kích thước 154.76*14.06*12.71mm. Hàng mới 100%</t>
  </si>
  <si>
    <t>112600042776466</t>
  </si>
  <si>
    <t>F05_UHAN0012#&amp;Tụ điện EF-45043923. Hàng mới 100%</t>
  </si>
  <si>
    <t>EF-45043923</t>
  </si>
  <si>
    <t>##1202618019041142##</t>
  </si>
  <si>
    <t>F05_UHAN0016#&amp;Mạch điện tử tích hợp IC FMC-126-002554. Hàng mới 100%</t>
  </si>
  <si>
    <t>FMC-126-002554</t>
  </si>
  <si>
    <t>F05_UHAN0018#&amp;Điện trở PUR-12-0470-00. Hàng mới 100%</t>
  </si>
  <si>
    <t>F05_UHAN0018#&amp;Điện trở 121-004227. Hàng mới 100%</t>
  </si>
  <si>
    <t>F05_UHAN0018#&amp;Điện trở 121-006063. Hàng mới 100%</t>
  </si>
  <si>
    <t>F05_UHAN0012#&amp;Tụ điện 122-001047. Hàng mới 100%</t>
  </si>
  <si>
    <t>F05_UHAN0018#&amp;Điện trở EF-45037085.X.X. Hàng mới 100%</t>
  </si>
  <si>
    <t>F05_UHAN0018#&amp;Điện trở PUR-12-0337-00. Hàng mới 100%</t>
  </si>
  <si>
    <t>F05_UHAN0018#&amp;Điện trở 121-000825.X.X. Hàng mới 100%</t>
  </si>
  <si>
    <t>F05_UHAN0012#&amp;Tụ điện PUR-13-0241-00. Hàng mới 100%</t>
  </si>
  <si>
    <t>F05_UHAN0018#&amp;Điện trở PUR-12-0408-00. Hàng mới 100%</t>
  </si>
  <si>
    <t>F05_UHAN0018#&amp;Điện trở PUR-12-0407-00. Hàng mới 100%</t>
  </si>
  <si>
    <t>F05_UHAN0012#&amp;Tụ điện PUR-13-0227-00. Hàng mới 100%</t>
  </si>
  <si>
    <t>F05_UHAN0012#&amp;Tụ điện PUR-13-0226-00. Hàng mới 100%</t>
  </si>
  <si>
    <t>F05_UHAN0018#&amp;Điện trở PURET-12-0035-00. Hàng mới 100%</t>
  </si>
  <si>
    <t>F05_UHAN0018#&amp;Điện trở PUR-12-0468-00. Hàng mới 100%</t>
  </si>
  <si>
    <t>F05_UHAN0018#&amp;Điện trở PUR-12-0482-00. Hàng mới 100%</t>
  </si>
  <si>
    <t>F05_UHAN0018#&amp;Điện trở 121-005730. Hàng mới 100%</t>
  </si>
  <si>
    <t>121-005730</t>
  </si>
  <si>
    <t>F05_UHAN0016#&amp;Mạch điện tử tích hợp IC PURC-09-0499-00. Hàng mới 100%</t>
  </si>
  <si>
    <t>PURC-09-0499-00</t>
  </si>
  <si>
    <t>F05_UHAN0012#&amp;Tụ điện PURC-23-0013-00. Hàng mới 100%</t>
  </si>
  <si>
    <t>PURC-23-0013-00</t>
  </si>
  <si>
    <t>F05_UHAN0049#&amp;Đai ốc bằng thép PURC-07-0332-00. Hàng mới 100%</t>
  </si>
  <si>
    <t>PURC-07-0332-00</t>
  </si>
  <si>
    <t>F05_UHAN0025#&amp;Đi ốt PURC-21-0009-00. Hàng mới 100%</t>
  </si>
  <si>
    <t>PURC-21-0009-00</t>
  </si>
  <si>
    <t>F05_UHAN0012#&amp;Tụ điện PURC-13-0248-00. Hàng mới 100%</t>
  </si>
  <si>
    <t>PURC-13-0248-00</t>
  </si>
  <si>
    <t>F05_UHAN0018#&amp;Điện trở PUR-12-0467-00. Hàng mới 100%</t>
  </si>
  <si>
    <t>F05_UHAN0012#&amp;Tụ điện 122-000634.X.X. Hàng mới 100%</t>
  </si>
  <si>
    <t>F05_UHAN0018#&amp;Điện trở 121-005699. Hàng mới 100%</t>
  </si>
  <si>
    <t>121-005699</t>
  </si>
  <si>
    <t>F05_UHAN0018#&amp;Điện trở EF-45043827.X.X. Hàng mới 100%</t>
  </si>
  <si>
    <t>F05_UHAN0018#&amp;Điện trở EF-45036461.X.X. Hàng mới 100%</t>
  </si>
  <si>
    <t>F05_UHAN0018#&amp;Điện trở HLOB-12-0212-00. Hàng mới 100%</t>
  </si>
  <si>
    <t>F05_UHAN0012#&amp;Tụ điện 122-000625.X.X. Hàng mới 100%</t>
  </si>
  <si>
    <t>F05_UHAN0018#&amp;Điện trở PUR-12-0065-00. Hàng mới 100%</t>
  </si>
  <si>
    <t>F05_UHAN0018#&amp;Điện trở PUR-12-0271-00. Hàng mới 100%</t>
  </si>
  <si>
    <t>F05_UHAN0018#&amp;Điện trở PUR-12-0284-00. Hàng mới 100%</t>
  </si>
  <si>
    <t>F05_UHAN0028#&amp;Cuộn cảm PUR-14-0086-00. Hàng mới 100%</t>
  </si>
  <si>
    <t>F05_UHAN0018#&amp;Điện trở 121-004226. Hàng mới 100%</t>
  </si>
  <si>
    <t>121-004226</t>
  </si>
  <si>
    <t>F05_UHAN0012#&amp;Tụ điện 122-001004.X.X. Hàng mới 100%</t>
  </si>
  <si>
    <t>F05_UHAN0018#&amp;Điện trở HLOB-12-0400-00. Hàng mới 100%</t>
  </si>
  <si>
    <t>HLOB-12-0400-00</t>
  </si>
  <si>
    <t>F05_UHAN0018#&amp;Điện trở PUR-12-0293-00. Hàng mới 100%</t>
  </si>
  <si>
    <t>F05_UHAN0018#&amp;Điện trở EF-45035767. Hàng mới 100%</t>
  </si>
  <si>
    <t>EF-45035767</t>
  </si>
  <si>
    <t>F05_UHAN0030#&amp;Công tắc EF-45076928.X.X. Hàng mới 100%</t>
  </si>
  <si>
    <t>F05_UHAN0016#&amp;Mạch điện tử tích hợp IC 111-001461. Hàng mới 100%</t>
  </si>
  <si>
    <t>F05_UHAN0022#&amp;Đầu nối bản mạch FMC-120-013045. Hàng mới 100%</t>
  </si>
  <si>
    <t>FMC-120-013045</t>
  </si>
  <si>
    <t>F05_UHAN0028#&amp;Cuộn cảm PUR-14-0085-00. Hàng mới 100%</t>
  </si>
  <si>
    <t>F05_UHAN0012#&amp;Tụ điện 122-004938. Hàng mới 100%</t>
  </si>
  <si>
    <t>122-004938</t>
  </si>
  <si>
    <t>F05_UHAN0012#&amp;Tụ điện PURET-13-0001-00. Hàng mới 100%</t>
  </si>
  <si>
    <t>F05_UHAN0012#&amp;Tụ điện PUR-13-0141-00. Hàng mới 100%</t>
  </si>
  <si>
    <t>F05_UHAN0012#&amp;Tụ điện EF-45072100.X.X. Hàng mới 100%</t>
  </si>
  <si>
    <t>F05_UHAN0012#&amp;Tụ điện PURET-13-0119-00. Hàng mới 100%</t>
  </si>
  <si>
    <t>F05_UHAN0012#&amp;Tụ điện HLOB-13-0189-00. Hàng mới 100%</t>
  </si>
  <si>
    <t>HLOB-13-0189-00</t>
  </si>
  <si>
    <t>Hàng mới 100%</t>
  </si>
  <si>
    <t>85381019</t>
  </si>
  <si>
    <t>Bản mạch mở rộng Switch board, có nhiều chân cắm kết nối, điện áp 12V, hàng mới 100%</t>
  </si>
  <si>
    <t>Dây cáp điện,vỏ bọc cách điện nhựa, có gắn đầu nối, điện áp 5V, đường kính lõi 0.32mm. Hàng mới 100%</t>
  </si>
  <si>
    <t>85249900</t>
  </si>
  <si>
    <t>Mô-đun màn hình hiển thị thông số kỹ thuật của sản phẩm AIC , điện áp 5V. Hàng mới 100%</t>
  </si>
  <si>
    <t>080626LSHHPH2605617</t>
  </si>
  <si>
    <t>##1202616007701083##</t>
  </si>
  <si>
    <t>##1202613124884425##</t>
  </si>
  <si>
    <t>F05_UHAN0016#&amp;Mạch điện tử tích hợp IC PUR-03-0099-03. Hàng mới 100%</t>
  </si>
  <si>
    <t>F05_UHAN0016#&amp;Mạch điện tử tích hợp IC PUR-03-0092-03. Hàng mới 100%</t>
  </si>
  <si>
    <t>F05_UHAN0028#&amp;Cuộn cảm FMC-123-002060. Hàng mới 100%</t>
  </si>
  <si>
    <t>F05_UHAN0016#&amp;Mạch điện tử tích hợp IC EF-45130022. Hàng mới 100%</t>
  </si>
  <si>
    <t>EF-45130022</t>
  </si>
  <si>
    <t>##1202669559202990##</t>
  </si>
  <si>
    <t>F05_UHAN0012#&amp;Tụ điện 122-001401. Hàng mới 100%</t>
  </si>
  <si>
    <t>F05_UHAN0012#&amp;Tụ điện PURET-13-0022-00. Hàng mới 100%</t>
  </si>
  <si>
    <t>F05_UHAN0012#&amp;Tụ điện PUR-13-0155-00. Hàng mới 100%</t>
  </si>
  <si>
    <t>F05_UHAN0012#&amp;Tụ điện PURET-13-0028-00. Hàng mới 100%</t>
  </si>
  <si>
    <t>F05_UHAN0012#&amp;Tụ điện EF-45059919.X.X. Hàng mới 100%</t>
  </si>
  <si>
    <t>F05_UHAN0012#&amp;Tụ điện HLOB-13-0138-00. Hàng mới 100%</t>
  </si>
  <si>
    <t>HLOB-13-0138-00</t>
  </si>
  <si>
    <t>F05_UHAN0012#&amp;Tụ điện PURET-13-0069-00. Hàng mới 100%</t>
  </si>
  <si>
    <t>F05_UHAN0012#&amp;Tụ điện HLOB-13-0229-00. Hàng mới 100%</t>
  </si>
  <si>
    <t>HLOB-13-0229-00</t>
  </si>
  <si>
    <t>F05_UHAN0012#&amp;Tụ điện PUR-13-0229-00. Hàng mới 100%</t>
  </si>
  <si>
    <t>F05_UHAN0012#&amp;Tụ điện HLOB-13-0212-00. Hàng mới 100%</t>
  </si>
  <si>
    <t>F05_UHAN0012#&amp;Tụ điện PURET-13-0009-00. Hàng mới 100%</t>
  </si>
  <si>
    <t>F05_UHAN0012#&amp;Tụ điện PUR-13-0134-00. Hàng mới 100%</t>
  </si>
  <si>
    <t>F05_UHAN0016#&amp;Mạch điện tử tích hợp IC 103-001689. Hàng mới 100%</t>
  </si>
  <si>
    <t>F05_UHAN0016#&amp;Mạch điện tử tích hợp IC 103-001675. Hàng mới 100%</t>
  </si>
  <si>
    <t>F05_UHAN0025#&amp;Đi ốt LUC-E00-450148-01. Hàng mới 100%</t>
  </si>
  <si>
    <t>F05_UHAN0016#&amp;Mạch điện tử tích hợp IC LUC-EZZ-470192-00. Hàng mới 100%</t>
  </si>
  <si>
    <t>LUC-EZZ-470192-00</t>
  </si>
  <si>
    <t>F05_UHAN0012#&amp;Tụ điện PUR-13-0238-00. Hàng mới 100%</t>
  </si>
  <si>
    <t>F05_UHAN0018#&amp;Điện trở LUC-E00-400046-00. Hàng mới 100%</t>
  </si>
  <si>
    <t>F05_UHAN0025#&amp;Đi ốt LUC-E00-460034-00. Hàng mới 100%</t>
  </si>
  <si>
    <t>LUC-E00-460034-00</t>
  </si>
  <si>
    <t>F05_UHAN0025#&amp;Đi ốt LUC-EZZ-450087-00. Hàng mới 100%</t>
  </si>
  <si>
    <t>LUC-EZZ-450087-00</t>
  </si>
  <si>
    <t>F05_UHAN0019#&amp;Bóng bán dẫn LUC-E00-510014-00. Hàng mới 100%</t>
  </si>
  <si>
    <t>LUC-E00-510014-00</t>
  </si>
  <si>
    <t>F05_UHAN0019#&amp;Bóng bán dẫn LUC-E00-510064-00. Hàng mới 100%</t>
  </si>
  <si>
    <t>LUC-E00-510064-00</t>
  </si>
  <si>
    <t>F05_UHAN0016#&amp;Mạch điện tử tích hợp IC LUC-E00-470048-00. Hàng mới 100%</t>
  </si>
  <si>
    <t>F05_UHAN0025#&amp;Đi ốt LUC-E00-450046-00. Hàng mới 100%</t>
  </si>
  <si>
    <t>F05_UHAN0016#&amp;Mạch điện tử tích hợp IC LUC-E00-470077-00. Hàng mới 100%</t>
  </si>
  <si>
    <t>LUC-E00-470077-00</t>
  </si>
  <si>
    <t>F05_UHAN0025#&amp;Đi ốt LUC-E00-450068-00. Hàng mới 100%</t>
  </si>
  <si>
    <t>LUC-E00-450068-00</t>
  </si>
  <si>
    <t>F05_UHAN0030#&amp;Công tắc LUC-EZZ-470431-00. Hàng mới 100%</t>
  </si>
  <si>
    <t>LUC-EZZ-470431-00</t>
  </si>
  <si>
    <t>F05_UHAN0012#&amp;Tụ điện LUC-EZZ-421706-00. Hàng mới 100%</t>
  </si>
  <si>
    <t>F05_UHAN0016#&amp;Mạch điện tử tích hợp IC LUC-E00-470265-00. Hàng mới 100%</t>
  </si>
  <si>
    <t>LUC-E00-470265-00</t>
  </si>
  <si>
    <t>F05_UHAN0016#&amp;Mạch điện tử tích hợp IC LUC-E00-470049-00. Hàng mới 100%</t>
  </si>
  <si>
    <t>LUC-E00-470049-00</t>
  </si>
  <si>
    <t>F05_UHAN0016#&amp;Mạch điện tử tích hợp IC LUC-E00-470131-00. Hàng mới 100%</t>
  </si>
  <si>
    <t>F05_UHAN0012#&amp;Tụ điện LUC-EZZ-420507-00. Hàng mới 100%</t>
  </si>
  <si>
    <t>F05_UHAN0016#&amp;Mạch điện tử tích hợp IC LUC-E00-470090-00. Hàng mới 100%</t>
  </si>
  <si>
    <t>LUC-E00-470090-00</t>
  </si>
  <si>
    <t>F05_UHAN0019#&amp;Bóng bán dẫn LUC-E00-510015-00. Hàng mới 100%</t>
  </si>
  <si>
    <t>LUC-E00-510015-00</t>
  </si>
  <si>
    <t>F05_UHAN0018#&amp;Điện trở LUC-E00-400067-143. Hàng mới 100%</t>
  </si>
  <si>
    <t>F05_UHAN0016#&amp;Mạch điện tử tích hợp IC LUC-E00-470075-00. Hàng mới 100%</t>
  </si>
  <si>
    <t>LUC-E00-470075-00</t>
  </si>
  <si>
    <t>F05_UHAN0012#&amp;Tụ điện LUC-E00-420069-00. Hàng mới 100%</t>
  </si>
  <si>
    <t>F05_UHAN0012#&amp;Tụ điện LUC-E00-420056-00. Hàng mới 100%</t>
  </si>
  <si>
    <t>F05_UHAN0018#&amp;Điện trở LUC-E00-400010-044. Hàng mới 100%</t>
  </si>
  <si>
    <t>F05_UHAN0012#&amp;Tụ điện LUC-E00-420057-00. Hàng mới 100%</t>
  </si>
  <si>
    <t>F05_UHAN0018#&amp;Điện trở LUC-E00-400003-007. Hàng mới 100%</t>
  </si>
  <si>
    <t>F05_UHAN0018#&amp;Điện trở LUC-E00-400001-010. Hàng mới 100%</t>
  </si>
  <si>
    <t>F05_UHAN0016#&amp;Mạch điện tử tích hợp IC LUC-E00-470062-00. Hàng mới 100%</t>
  </si>
  <si>
    <t>##1202682818815016##</t>
  </si>
  <si>
    <t>F05_UHAN0018#&amp;Điện trở LUC-E00-400090-01. Hàng mới 100%</t>
  </si>
  <si>
    <t>LUC-E00-400090-01</t>
  </si>
  <si>
    <t>F05_UHAN0019#&amp;Bóng bán dẫn EF-45072119. Hàng mới 100%</t>
  </si>
  <si>
    <t>F05_UHAN0028#&amp;Cuộn cảm PUR-14-0076-00. Hàng mới 100%</t>
  </si>
  <si>
    <t>F05_UHAN0018#&amp;Điện trở PURET-12-0084-00. Hàng mới 100%</t>
  </si>
  <si>
    <t>F05_UHAN0019#&amp;Bóng bán dẫn PUR-24-0024-00. Hàng mới 100%</t>
  </si>
  <si>
    <t>F05_UHAN0016#&amp;Mạch điện tử tích hợp IC FMC-126-002511. Hàng mới 100%</t>
  </si>
  <si>
    <t>FMC-126-002511</t>
  </si>
  <si>
    <t>F05_UHAN0018#&amp;Điện trở LUC-EZZ-400231-00. Hàng mới 100%</t>
  </si>
  <si>
    <t>F05_UHAN0025#&amp;Đi ốt EF-45058031. Hàng mới 100%</t>
  </si>
  <si>
    <t>F05_UHAN0018#&amp;Điện trở EF-45125129. Hàng mới 100%</t>
  </si>
  <si>
    <t>F05_UHAN0028#&amp;Cuộn cảm EF-45051534. Hàng mới 100%</t>
  </si>
  <si>
    <t>F05_UHAN0022#&amp;Đầu nối bản mạch EF-45177841. Hàng mới 100%</t>
  </si>
  <si>
    <t>EF-45177841</t>
  </si>
  <si>
    <t>F05_UHAN0016#&amp;Mạch điện tử tích hợp IC 132-000212.X.X. Hàng mới 100%</t>
  </si>
  <si>
    <t>F05_UHAN0012#&amp;Tụ điện LUC-E00-420011-05. Hàng mới 100%</t>
  </si>
  <si>
    <t>##1202682856660192##</t>
  </si>
  <si>
    <t>F05_UHAN0022#&amp;Đầu nối bản mạch PUR-15-0220-00. Hàng mới 100%</t>
  </si>
  <si>
    <t>F05_UHAN0016#&amp;Mạch điện tử tích hợp IC PUR-09-0408-00. Hàng mới 100%</t>
  </si>
  <si>
    <t>F05_UHAN0025#&amp;Đi ốt LUC-E00-460007-01. Hàng mới 100%</t>
  </si>
  <si>
    <t>F05_UHAN0012#&amp;Tụ điện LUC-EZZ-420099-00. Hàng mới 100%</t>
  </si>
  <si>
    <t>F05_UHAN0012#&amp;Tụ điện LUC-EZZ-420403-00. Hàng mới 100%</t>
  </si>
  <si>
    <t>F05_UHAN0012#&amp;Tụ điện LUC-EZZ-420330-00. Hàng mới 100%</t>
  </si>
  <si>
    <t>F05_UHAN0012#&amp;Tụ điện LUC-EZZ-420173-00. Hàng mới 100%</t>
  </si>
  <si>
    <t>LUC-EZZ-420173-00</t>
  </si>
  <si>
    <t>F05_UHAN0022#&amp;Đầu nối bản mạch LUC-E00-690200-01. Hàng mới 100%</t>
  </si>
  <si>
    <t>LUC-E00-690200-01</t>
  </si>
  <si>
    <t>F05_UHAN0022#&amp;Đầu nối bản mạch FMC-120-012973. Hàng mới 100%</t>
  </si>
  <si>
    <t>FMC-120-012973</t>
  </si>
  <si>
    <t>F05_UHAN0022#&amp;Đầu nối bản mạch FMC-120-013055. Hàng mới 100%</t>
  </si>
  <si>
    <t>FMC-120-013055</t>
  </si>
  <si>
    <t>F05_UHAN0022#&amp;Đầu nối bản mạch FMC-120-013056. Hàng mới 100%</t>
  </si>
  <si>
    <t>FMC-120-013056</t>
  </si>
  <si>
    <t>##1202616007701094##</t>
  </si>
  <si>
    <t>F05_UHAN0022#&amp;Đầu nối bản mạch LUC-E00-690217-01. Hàng mới 100%</t>
  </si>
  <si>
    <t>LUC-E00-690217-01</t>
  </si>
  <si>
    <t>F05_UHAN0022#&amp;Đầu nối bản mạch LUC-EZZ-690708-00. Mới 100%</t>
  </si>
  <si>
    <t>LUC-EZZ-690708-00</t>
  </si>
  <si>
    <t>F05_UHAN0022#&amp;Đầu nối bản mạch LUC-E00-690157-01. Hàng mới 100%</t>
  </si>
  <si>
    <t>LUC-E00-690157-01</t>
  </si>
  <si>
    <t>F05_UHAN0022#&amp;Đầu nối bản mạch LUC-EZZ-690241-00. Hàng mới 100%</t>
  </si>
  <si>
    <t>F05_UHAN0022#&amp;Đầu nối bản mạch LUC-EZZ-690942-00. Hàng mới 100%</t>
  </si>
  <si>
    <t>F05_UHAN0022#&amp;Đầu nối bản mạch LUC-E00-690062-01. Hàng mới 100%</t>
  </si>
  <si>
    <t>F05_UHAN0022#&amp;Đầu nối bản mạch LUC-E00-690001-00. Hàng mới 100%</t>
  </si>
  <si>
    <t>LUC-E00-690001-00</t>
  </si>
  <si>
    <t>F05_UHAN0022#&amp;Đầu nối bản mạch LUC-E00-690037-00. Hàng mới 100%</t>
  </si>
  <si>
    <t>LUC-E00-690037-00</t>
  </si>
  <si>
    <t>F05_UHAN0028#&amp;Cuộn cảm PUR-27-0017-00. Hàng mới 100%</t>
  </si>
  <si>
    <t>F05_UHAN0014#&amp;Bản mạch in FMC-141-002826. Hàng mới 100%</t>
  </si>
  <si>
    <t>FMC-141-002826</t>
  </si>
  <si>
    <t>F05_UHAN0014#&amp;Bản mạch in FMC-141-002817. Hàng mới 100%</t>
  </si>
  <si>
    <t>FMC-141-002817</t>
  </si>
  <si>
    <t>F05_UHAN0014#&amp;Bản mạch in FMC-141-002819. Hàng mới 100%</t>
  </si>
  <si>
    <t>FMC-141-002819</t>
  </si>
  <si>
    <t>F05_UHAN0014#&amp;Bản mạch in FMC-141-002818. Hàng mới 100%</t>
  </si>
  <si>
    <t>FMC-141-002818</t>
  </si>
  <si>
    <t>F05_UHAN0014#&amp;Bản mạch in FMC-141-002825. Hàng mới 100%</t>
  </si>
  <si>
    <t>FMC-141-002825</t>
  </si>
  <si>
    <t>VNZZZ - CTY TNHH UNIGEN VIETNAM HA NOI</t>
  </si>
  <si>
    <t>#&amp;NKTC#&amp;30864451593</t>
  </si>
  <si>
    <t>INV: 343 (16/06/2026), Hàng mới 100%</t>
  </si>
  <si>
    <t>Tay hàn dùng cho máy hàn thiếc Quick 203H 90W (QUICK 20H-90), nhãn hiệu QUICK. Hàng mới 100%</t>
  </si>
  <si>
    <t>112600043001296</t>
  </si>
  <si>
    <t>Mũi hàn thiếc QSS200-4C, nhãn hiệu QUICK. Hàng mới 100%</t>
  </si>
  <si>
    <t>Mũi hàn thiếc QSS200-3C, nhãn hiệu QUICK. Hàng mới 100%</t>
  </si>
  <si>
    <t>85151990</t>
  </si>
  <si>
    <t>Máy hàn thiếc QUICK 203H, điện áp 220V, công suất 90W, nhãn hiệu QUICK. Hàng mới 100%</t>
  </si>
  <si>
    <t>F05_UHAN0012#&amp;Tụ điện PUR-13-0189-00. Hàng mới 100%</t>
  </si>
  <si>
    <t>F05_UHAN0012#&amp;Tụ điện PUR-13-0237-00. Hàng mới 100%</t>
  </si>
  <si>
    <t>F05_UHAN0012#&amp;Tụ điện PUR-13-0125-00. Hàng mới 100%</t>
  </si>
  <si>
    <t>F05_UHAN0028#&amp;Cuộn cảm EF-45134776. Hàng mới 100%</t>
  </si>
  <si>
    <t>EF-45134776</t>
  </si>
  <si>
    <t>F05_UHAN0012#&amp;Tụ điện EF-45093266.X.X. Hàng mới 100%</t>
  </si>
  <si>
    <t>EF-45093266.X.X</t>
  </si>
  <si>
    <t>F05_UHAN0028#&amp;Cuộn cảm EF-45093043. Hàng mới 100%</t>
  </si>
  <si>
    <t>EF-45093043</t>
  </si>
  <si>
    <t>F05_UHAN0032#&amp;Điện trở nhiệt EF-45046948.X.X. Hàng mới 100%</t>
  </si>
  <si>
    <t>F05_UHAN0019#&amp;Bóng bán dẫn EF-45212491. Hàng mới 100%</t>
  </si>
  <si>
    <t>EF-45212491</t>
  </si>
  <si>
    <t>F05_UHAN0012#&amp;Tụ điện 122-004209. Hàng mới 100%</t>
  </si>
  <si>
    <t>122-004209</t>
  </si>
  <si>
    <t>F05_UHAN0019#&amp;Bóng bán dẫn EF-45093036. Hàng mới 100%</t>
  </si>
  <si>
    <t>F05_UHAN0012#&amp;Tụ điện EF-45114287. Hàng mới 100%</t>
  </si>
  <si>
    <t>F05_UHAN0012#&amp;Tụ điện EF-45122014. Hàng mới 100%</t>
  </si>
  <si>
    <t>EF-45122014</t>
  </si>
  <si>
    <t>F05_UHAN0016#&amp;Mạch điện tử tích hợp IC LUC-E00-470472-00. Hàng mới 100%</t>
  </si>
  <si>
    <t>F05_UHAN0016#&amp;Mạch điện tử tích hợp IC LUC-E00-470127-00. Hàng mới 100%</t>
  </si>
  <si>
    <t>F05_UHAN0016#&amp;Mạch điện tử tích hợp IC LUC-EZZ-470095-00. Hàng mới 100%</t>
  </si>
  <si>
    <t>F05_UHAN0016#&amp;Mạch điện tử tích hợp IC LUC-E00-470112-00. Hàng mới 100%</t>
  </si>
  <si>
    <t>F05_UHAN0016#&amp;Mạch điện tử tích hợp IC LUC-E00-470413-01. Hàng mới 100%</t>
  </si>
  <si>
    <t>F05_UHAN0016#&amp;Mạch điện tử tích hợp IC LUC-E00-470073-00. Hàng mới 100%</t>
  </si>
  <si>
    <t>F05_UHAN0016#&amp;Mạch điện tử tích hợp IC LUC-E00-470028-00. Hàng mới 100%</t>
  </si>
  <si>
    <t>F05_UHAN0016#&amp;Mạch điện tử tích hợp IC LUC-E00-470353-00. Hàng mới 100%</t>
  </si>
  <si>
    <t>F05_UHAN0016#&amp;Mạch điện tử tích hợp IC LUC-E00-470042-00. Hàng mới 100%</t>
  </si>
  <si>
    <t>F05_UHAN0116#&amp;Vỏ nhựa của Bộ điều khiển xe ô tô LUC-P21-K33600-02, kích thước 851 x 68 (mm). Hàng mới 100%</t>
  </si>
  <si>
    <t>110626SHDY260601406</t>
  </si>
  <si>
    <t>F05_UHAN0018#&amp;Điện trở FMC-121-006490. Hàng mới 100%</t>
  </si>
  <si>
    <t>##1202616007701105##</t>
  </si>
  <si>
    <t>F05_UHAN0016#&amp;Mạch điện tử tích hợp IC PUR-09-0213-00. Hàng mới 100%</t>
  </si>
  <si>
    <t>140626PSHPH2660068</t>
  </si>
  <si>
    <t>F05_UHAN0046#&amp;Vỏ bằng thép của bộ lưu trữ dữ liệu PUR-31-0066-02, kích thước dài 206mm x rộng 82.9mm. Hàng mới 100%</t>
  </si>
  <si>
    <t>F05_UHAN0012#&amp;Tụ điện PURET-13-0002-00. Hàng mới 100%</t>
  </si>
  <si>
    <t>F05_UHAN0012#&amp;Tụ điện HLOB-13-0022-00. Hàng mới 100%</t>
  </si>
  <si>
    <t>HLOB-13-0022-00</t>
  </si>
  <si>
    <t>F05_UHAN0012#&amp;Tụ điện PURET-13-0066-00. Hàng mới 100%</t>
  </si>
  <si>
    <t>F05_UHAN0074#&amp;Đinh ốc bằng thép PUR-07-0328-00. Hàng mới 100%</t>
  </si>
  <si>
    <t>F05_UHAN0012#&amp;Tụ điện EF-45057845.X.X. Hàng mới 100%</t>
  </si>
  <si>
    <t>F05_UHAN0048#&amp;Đinh vít bằng thép PUR-07-0334-00. Hàng mới 100%</t>
  </si>
  <si>
    <t>PUR-07-0334-00</t>
  </si>
  <si>
    <t>F05_UHAN0049#&amp;Đai ốc bằng thép PUR-07-0333-00. Hàng mới 100%</t>
  </si>
  <si>
    <t>F05_UHAN0049#&amp;Đai ốc bằng thép PUR-07-0332-00. Hàng mới 100%</t>
  </si>
  <si>
    <t>F05_UHAN0049#&amp;Đai ốc bằng thép HLOB-07-0332-00. Hàng mới 100%</t>
  </si>
  <si>
    <t>PTTT: T/T; HANG MOI 100%; PO: UHAN-E0255F</t>
  </si>
  <si>
    <t>85051100</t>
  </si>
  <si>
    <t>Thanh nam châm vĩnh cửu, chất liệu kim loại (Neodymium (Nd), Sắt (Fe), và Bo (B)), P/N:N510057949AA, sử dụng cho trục chuyển động của máy dán linh kiện điện tử panasonic. Mới 100%</t>
  </si>
  <si>
    <t>110626MNN/HPH/01202</t>
  </si>
  <si>
    <t>##1202613124883946##</t>
  </si>
  <si>
    <t>##1202623539425864##</t>
  </si>
  <si>
    <t>F05_UHAN0090#&amp;Nhãn bằng plastic, tự dính HLOB-18-0689-00. Hàng mới 100%</t>
  </si>
  <si>
    <t>F05_UHAN0012#&amp;Tụ điện 122-002971. Hàng mới 100%</t>
  </si>
  <si>
    <t>122-002971</t>
  </si>
  <si>
    <t>F05_UHAN0025#&amp;Đi ốt EF-45130014. Hàng mới 100%</t>
  </si>
  <si>
    <t>EF-45130014</t>
  </si>
  <si>
    <t>F05_UHAN0016#&amp;Mạch điện tử tích hợp IC PUR-09-0495-00. Hàng mới 100%</t>
  </si>
  <si>
    <t>PUR - M - 309</t>
  </si>
  <si>
    <t>PUR - M - 309#&amp;Đồ gá cho bộ nhớ NAND, chất liệu bằng nhôm, KT: 22 x 1.5 x 8.5 cm. Hàng mới 100%</t>
  </si>
  <si>
    <t>PUR - M - 308</t>
  </si>
  <si>
    <t>PUR - M - 308#&amp;Bản mạch điện tử đã lắp ráp có chức năng lưu trữ dữ liệu cho máy chủ (không chứa sẵn dữ liệu), S/N: PFMUH2515041B, PN: PN: 83-0638-01 A1, không có chức năng mật mã dân sự. Mới 100%</t>
  </si>
  <si>
    <t>83-0638-01</t>
  </si>
  <si>
    <t>#&amp;NKTC#&amp;30865657111</t>
  </si>
  <si>
    <t>112600043162876</t>
  </si>
  <si>
    <t>F05_UHAN0027#&amp;Tấm tản nhiệt HLOB-16-0086-02, kích thước: 58.5*84*6.6mm . Hàng mới 100%</t>
  </si>
  <si>
    <t>HLOB-16-0086-02</t>
  </si>
  <si>
    <t>F05_UHAN0028#&amp;Cuộn cảm EF-45130942. Hàng mới 100%</t>
  </si>
  <si>
    <t>F05_UHAN0028#&amp;Cuộn cảm PUR-27-0028-00. Hàng mới 100%</t>
  </si>
  <si>
    <t>##1202613124884834##</t>
  </si>
  <si>
    <t>##1202616007701116##</t>
  </si>
  <si>
    <t>F05_UHAN0028#&amp;Cuộn cảm LUC-EZZ-440099-00. Hàng mới 100%</t>
  </si>
  <si>
    <t>F05_UHAN0028#&amp;Cuộn cảm LUC-E00-440051-01. Hàng mới 100%</t>
  </si>
  <si>
    <t>F05_UHAN0028#&amp;Cuộn cảm LUC-E00-440077-02. Hàng mới 100%</t>
  </si>
  <si>
    <t>F05_UHAN0028#&amp;Cuộn cảm LUC-EZZ-440032-00. Hàng mới 100%</t>
  </si>
  <si>
    <t>F05_UHAN0028#&amp;Cuộn cảm LUC-EZZ-440162-00. Hàng mới 100%</t>
  </si>
  <si>
    <t>F05_UHAN0028#&amp;Cuộn cảm LUC-EZZ-440018-00. Hàng mới 100%</t>
  </si>
  <si>
    <t>LUC-EZZ-440018-00</t>
  </si>
  <si>
    <t>F05_UHAN0028#&amp;Cuộn cảm LUC-E00-440124-00. Hàng mới 100%</t>
  </si>
  <si>
    <t>F05_UHAN0028#&amp;Cuộn cảm LUC-E00-440048-00. Hàng mới 100%</t>
  </si>
  <si>
    <t>F05_UHAN0028#&amp;Cuộn cảm LUC-E00-440023-02. Hàng mới 100%</t>
  </si>
  <si>
    <t>F05_UHAN0028#&amp;Cuộn cảm LUC-E00-440014-01. Hàng mới 100%</t>
  </si>
  <si>
    <t>F05_UHAN0028#&amp;Cuộn cảm LUC-E00-440014-00. Hàng mới 100%</t>
  </si>
  <si>
    <t>F05_UHAN0028#&amp;Cuộn cảm LUC-E00-440013-00. Hàng mới 100%</t>
  </si>
  <si>
    <t>F05_UHAN0028#&amp;Cuộn cảm LUC-E00-440003-01. Hàng mới 100%</t>
  </si>
  <si>
    <t>F05_UHAN0022#&amp;Đầu nối bản mạch AIC-120-013126. Hàng mới 100%</t>
  </si>
  <si>
    <t>AIC-120-013126</t>
  </si>
  <si>
    <t>F05_UHAN0022#&amp;Đầu nối bản mạch AIC-MP-CN004517-S01. Hàng mới 100%</t>
  </si>
  <si>
    <t>AIC-MP-CN004517-S01</t>
  </si>
  <si>
    <t>F05_UHAN0022#&amp;Đầu nối bản mạch AIC-MP-CN004121-S01. Hàng mới 100%</t>
  </si>
  <si>
    <t>AIC-MP-CN004121-S01</t>
  </si>
  <si>
    <t>F05_UHAN0022#&amp;Đầu nối bản mạch AIC-120-013098. Hàng mới 100%</t>
  </si>
  <si>
    <t>AIC-120-013098</t>
  </si>
  <si>
    <t>F05_UHAN0022#&amp;Đầu nối bản mạch AIC-120-013092. Hàng mới 100%</t>
  </si>
  <si>
    <t>AIC-120-013092</t>
  </si>
  <si>
    <t>F05_UHAN0022#&amp;Đầu nối bản mạch AIC-120-013091. Hàng mới 100%</t>
  </si>
  <si>
    <t>AIC-120-013091</t>
  </si>
  <si>
    <t>F05_UHAN0022#&amp;Đầu nối bản mạch AIC-120-013090. Hàng mới 100%</t>
  </si>
  <si>
    <t>AIC-120-013090</t>
  </si>
  <si>
    <t>F05_UHAN0019#&amp;Bóng bán dẫn LUC-E00-510082-00. Hàng mới 100%</t>
  </si>
  <si>
    <t>F05_UHAN0028#&amp;Cuộn cảm LUC-E00-440029-00. Hàng mới 100%</t>
  </si>
  <si>
    <t>F05_UHAN0019#&amp;Bóng bán dẫn LUC-E00-510027-00. Hàng mới 100%</t>
  </si>
  <si>
    <t>F05_UHAN0012#&amp;Tụ điện LUC-E00-420037-10. Hàng mới 100%</t>
  </si>
  <si>
    <t>F05_UHAN0017#&amp;Đi-ốt phát quang HLOB-05-0032-00. Hàng mới 100%</t>
  </si>
  <si>
    <t>F05_UHAN0012#&amp;Tụ điện EF-45108860. Hàng mới 100%</t>
  </si>
  <si>
    <t>F05_UHAN0016#&amp;Mạch điện tử tích hợp IC 203-001312. Hàng mới 100%</t>
  </si>
  <si>
    <t>203-001312</t>
  </si>
  <si>
    <t>SHIPPER: SHYFT GLOBAL SERVICES. AGREEMENT: PURE1089236 (10/06/2026)</t>
  </si>
  <si>
    <t>F05_PUR0162-3</t>
  </si>
  <si>
    <t>F05_PUR0162-3#&amp;Bộ lưu trữ dữ liệu Hopper 80-1626-00 không có chức năng mật mã dân sự, (CPN:83-0468-07), hàng mới 100%, tạm nhập sửa chữa theo mục 2 của TKX 307098641310/E42 (22/01/2025)</t>
  </si>
  <si>
    <t>80-1626-00</t>
  </si>
  <si>
    <t>F05_UHAN0018#&amp;Điện trở PUR-12-0460-00. Hang mới 100%</t>
  </si>
  <si>
    <t>#&amp;NKTC#&amp;30864161830</t>
  </si>
  <si>
    <t>INV: SCV-UVH100626 (10/06/2026), Hàng mới 100%</t>
  </si>
  <si>
    <t>F05_UHAN0115#&amp;Keo Humiseal UV40 (1 UNA = 5 lít) dùng để cố định linh kiện trên bề mặt bản mạch điện tử. Hàng mới 100%</t>
  </si>
  <si>
    <t>112600043042437</t>
  </si>
  <si>
    <t>F05_UHAN0113#&amp;Keo tản nhiệt LUC-P21-K61800-00 (GEL37, 30CC/Tuýp). Hàng mới 100%</t>
  </si>
  <si>
    <t>LUC-P21-K61800-00</t>
  </si>
  <si>
    <t>#&amp;NKTC#&amp;30864165610</t>
  </si>
  <si>
    <t>INV: SCV-UVH110626 (11/06/2026), Hàng mới 100%</t>
  </si>
  <si>
    <t>38140000</t>
  </si>
  <si>
    <t>Hỗn hợp dung môi hữu cơ dùng để pha loãng keo THINNER 521 - 5 Lít/Can, hiệu HumiSeal, hàng mới 100%, CAS: 1330-20-7 60-100%, 100-41-4 10-30%, 108-88-3 1-5%</t>
  </si>
  <si>
    <t>112600043042794</t>
  </si>
  <si>
    <t>F05_UHAN0069</t>
  </si>
  <si>
    <t>F05_UHAN0069#&amp;Nút đỡ nguồn bằng nhựa của Bảng điều khiển EF-45171576. Hàng mới 100%</t>
  </si>
  <si>
    <t>EF-45171576</t>
  </si>
  <si>
    <t>F05_UHAN0070</t>
  </si>
  <si>
    <t>F05_UHAN0070#&amp;Công tắc nguồn của Bảng điều khiển EF-45142345. Hàng mới 100%</t>
  </si>
  <si>
    <t>EF-45142345</t>
  </si>
  <si>
    <t>F05_UHAN0028#&amp;Cuộn cảm EF-45054135.X.X. Hàng mới 100%</t>
  </si>
  <si>
    <t>##1202616007701120##</t>
  </si>
  <si>
    <t>F05_UHAN0014#&amp;Bản mạch in AIC-BPM-UPG0002-C01. Hàng mới 100%</t>
  </si>
  <si>
    <t>SHIPPER: SHYFT GLOBAL SERVICES. AGREEMENT: PURE1089236-2 (18/06/2026)</t>
  </si>
  <si>
    <t>F05_PUR0196-1</t>
  </si>
  <si>
    <t>F05_PUR0196-1#&amp;Bộ lưu trữ dữ liệu ICER 83-0579-05, không có chức năng mật  mã dân sự, hàng mới 100%, tạm nhập sửa chữa theo mục 17 của TKX 308630546030/E42 (12/06/2026)</t>
  </si>
  <si>
    <t>83-0579-05</t>
  </si>
  <si>
    <t>F05_UHAN0025#&amp;Đi ốt AIC-MP-DE004411-S01. Hàng mới 100%</t>
  </si>
  <si>
    <t>AIC-MP-DE004411-S01</t>
  </si>
  <si>
    <t>F05_UHAN0012#&amp;Tụ điện LUC-E00-420056-02. Hàng mới 100%</t>
  </si>
  <si>
    <t>LUC-E00-420056-02</t>
  </si>
  <si>
    <t>F05_UHAN0012#&amp;Tụ điện FMC-122-004757. Hàng mới 100%</t>
  </si>
  <si>
    <t>F05_UHAN0022#&amp;Đầu nối bản mạch EF-45139805. Hàng mới 100%</t>
  </si>
  <si>
    <t>F05_UHAN0019#&amp;Bóng bán dẫn PUR-24-0036-00. Hàng mới 100%</t>
  </si>
  <si>
    <t>PUR-24-0036-00</t>
  </si>
  <si>
    <t>F05_UHAN0016#&amp;Mạch điện tử tích hợp IC LUC-E00-470029-00. Hàng mới 100%</t>
  </si>
  <si>
    <t>815918865125</t>
  </si>
  <si>
    <t>F05_UHAN0016#&amp;Mạch điện tử tích hợp IC LUC-E00-470081-00. Hàng mới 100%</t>
  </si>
  <si>
    <t>F05_UHAN0016#&amp;Mạch điện tử tích hợp IC LUC-E00-470071-01. Hàng mới 100%</t>
  </si>
  <si>
    <t>F05_UHAN0012#&amp;Tụ điện EF-45043819.X.X. Hàng mới 100%</t>
  </si>
  <si>
    <t>F05_UHAN0018#&amp;Điện trở PUR-12-0472-00. Hàng mới 100%</t>
  </si>
  <si>
    <t>F05_UHAN0018#&amp;Điện trở PURET-12-0257-00. Hàng mới 100%</t>
  </si>
  <si>
    <t>F05_UHAN0018#&amp;Điện trở PUR-12-0432-00. Hàng mới 100%</t>
  </si>
  <si>
    <t>F05_UHAN0018#&amp;Điện trở PUR-12-0412-00. Hàng mới 100%</t>
  </si>
  <si>
    <t>F05_UHAN0018#&amp;Điện trở PURET-12-0017-00. Hàng mới 100%</t>
  </si>
  <si>
    <t>F05_UHAN0018#&amp;Điện trở HLOB-12-0532-00. Hàng mới 100%</t>
  </si>
  <si>
    <t>HLOB-12-0532-00</t>
  </si>
  <si>
    <t>F05_UHAN0018#&amp;Điện trở HLOB-12-0525-00. Hàng mới 100%</t>
  </si>
  <si>
    <t>F05_UHAN0018#&amp;Điện trở HLOB-12-0170-00. Hàng mới 100%</t>
  </si>
  <si>
    <t>HLOB-12-0170-00</t>
  </si>
  <si>
    <t>F05_UHAN0018#&amp;Điện trở HLOB-12-0449-00. Hàng mới 100%</t>
  </si>
  <si>
    <t>HLOB-12-0449-00</t>
  </si>
  <si>
    <t>F05_UHAN0028#&amp;Cuộn cảm LUC-EZZ-440911-00. Hàng mới 100%</t>
  </si>
  <si>
    <t>LUC-EZZ-440911-00</t>
  </si>
  <si>
    <t>F05_UHAN0012#&amp;Tụ điện EF-45041902.X.X. Hàng mới 100%</t>
  </si>
  <si>
    <t>F05_UHAN0018#&amp;Điện trở LUC-E00-400074-00. Hàng mới 100%</t>
  </si>
  <si>
    <t>F05_UHAN0012#&amp;Tụ điện LUC-EZZ-420396-00. Hàng mới 100%</t>
  </si>
  <si>
    <t>F05_UHAN0022#&amp;Đầu nối bản mạch EF-45047557.X.X. Hàng mới 100%</t>
  </si>
  <si>
    <t>EF-45047557.X.X</t>
  </si>
  <si>
    <t>F05_UHAN0016#&amp;Mạch điện tử tích hợp IC HLOB-09-0471-00. Hàng mới 100%</t>
  </si>
  <si>
    <t>HLOB-09-0471-00</t>
  </si>
  <si>
    <t>F05_UHAN0018#&amp;Điện trở EF-45043833.X.X. Hàng mới 100%</t>
  </si>
  <si>
    <t>F05_UHAN0012#&amp;Tụ điện 122-002886. Hàng mới 100%</t>
  </si>
  <si>
    <t>F05_UHAN0012#&amp;Tụ điện PUR-13-0249-00. Hàng mới 100%</t>
  </si>
  <si>
    <t>PUR-13-0249-00</t>
  </si>
  <si>
    <t>F05_UHAN0012#&amp;Tụ điện 122-003139. Hàng mới 100%</t>
  </si>
  <si>
    <t>F05_UHAN0018#&amp;Điện trở 121-004229. Hàng mới 100%</t>
  </si>
  <si>
    <t>F05_UHAN0018#&amp;Điện trở PUR-12-0512-00. Hàng mới 100%</t>
  </si>
  <si>
    <t>PUR-12-0512-00</t>
  </si>
  <si>
    <t>F05_UHAN0018#&amp;Điện trở 121-004028. Hàng mới 100%</t>
  </si>
  <si>
    <t>F05_UHAN0018#&amp;Điện trở 121-001831. Hàng mới 100%</t>
  </si>
  <si>
    <t>F05_UHAN0018#&amp;Điện trở 121-003645. Hàng mới 100%</t>
  </si>
  <si>
    <t>F05_UHAN0028#&amp;Cuộn cảm LUC-E00-440030-00. Hàng mới 100%</t>
  </si>
  <si>
    <t>F05_UHAN0028#&amp;Cuộn cảm LUC-E00-440011-00. Hàng mới 100%</t>
  </si>
  <si>
    <t>LUC-E00-440011-00</t>
  </si>
  <si>
    <t>G.W THUC TE: 0.45 KGM</t>
  </si>
  <si>
    <t>##1202697823871595##</t>
  </si>
  <si>
    <t>F05_UHAN0012#&amp;Tụ điện 122-001062. Hàng mới 100%</t>
  </si>
  <si>
    <t>122-001062</t>
  </si>
  <si>
    <t>F05_UHAN0028#&amp;Cuộn cảm HLOB-14-0103-00. Hàng mới 100%</t>
  </si>
  <si>
    <t>F05_UHAN0028#&amp;Cuộn cảm HLOB-14-0096-00. Hàng mới 100%</t>
  </si>
  <si>
    <t>F05_UHAN0019#&amp;Bóng bán dẫn EF-45044114.X.X. Hàng mới 100%</t>
  </si>
  <si>
    <t>F05_UHAN0012#&amp;Tụ điện EF-45076937. Hàng mới 100%</t>
  </si>
  <si>
    <t>VNZZZ - CTY TNHH UNIGEN VN HN</t>
  </si>
  <si>
    <t>#&amp;NKTC#&amp;30866666382</t>
  </si>
  <si>
    <t>INV: 2727 (23/06/2026);  HANG MOI 100%</t>
  </si>
  <si>
    <t>Băng dính dán nền, KT: 47mm*17m, loại tự dính, dạng cuộn, chất liệu: bằng nhựa. Hàng mới 100%</t>
  </si>
  <si>
    <t>112600043349354</t>
  </si>
  <si>
    <t>Bút lông dầu Artline EK-041T 12pcs/ hộp. Hàng mới 100%</t>
  </si>
  <si>
    <t>Băng dính giấy, KT: 50mm * 15m, dạng cuộn. Hàng mới 100%</t>
  </si>
  <si>
    <t>Dây đai màu vàng,12mm*0.6mm, 10kg/cuộn (hàng theo mẫu), chất liệu: bằng nhựa. Hàng mới 100%</t>
  </si>
  <si>
    <t>Băng dính giấy, khổ rộng 2cm, dạng cuộn. Hàng mới 100%</t>
  </si>
  <si>
    <t>#&amp;NKTC#&amp;30866356175</t>
  </si>
  <si>
    <t>INV: 72 (22/06/2026); hàng mới 100%; Hàng phục vụ hoạt động công ty.</t>
  </si>
  <si>
    <t>Chuột Dell MS116 dùng cho máy tính. Hàng mới 100%</t>
  </si>
  <si>
    <t>112600043348925</t>
  </si>
  <si>
    <t>84716030</t>
  </si>
  <si>
    <t>Bàn phím máy tính Dell Kit - Dell Multimedia Keyboard (English) - KB216 -Black. Hàng mới 100%</t>
  </si>
  <si>
    <t>Màn hình máy tính LG 24U411A-B. ATVQ. Hàng mới 100%</t>
  </si>
  <si>
    <t>84733090</t>
  </si>
  <si>
    <t>Vỏ máy tính MSI MAG FORGE M100A. Hàng mới 100%</t>
  </si>
  <si>
    <t>Nguồn máy tính MSI MAG A750BN PCIE5, công suất: 750W, điện áp: 100 - 240Vac/50-60Hz. Hàng mới 100%</t>
  </si>
  <si>
    <t>Ổ cứng SSD Samsung 9100 PRO 1TB M.2NVMe (MZ-VAP1T0BW ) chưa ghi dữ liệu, dùng cho máy tính. Hàng mới 100%</t>
  </si>
  <si>
    <t>Mạch chính VT_GIGABYTE _GA B760M G P WIFI DDR4 dùng cho máy tính. Hàng mới 100%</t>
  </si>
  <si>
    <t>Bộ nhớ trong Kingston 16GB D4-3200U C16 Beast Black (KF432C16BB1/16WP) dùng cho máy tính. Hàng mới 100%</t>
  </si>
  <si>
    <t>84718070</t>
  </si>
  <si>
    <t>Cạc màn hình Inno3D Geforce RTX 5060Ti 16GB Twin X2 OC/16GB GDDR7/128-bit/ DP+DP+DP+HDMI/N506T2- 16D7X191073N dùng cho máy tính. Hàng mới 100%</t>
  </si>
  <si>
    <t>84715010</t>
  </si>
  <si>
    <t>Chíp vi xử lý Intel Core i5 processor 14400F 2.50 GHz up to 4.70 GHz,20MB Cache,65 W,socket FCLGA1700 dùng cho máy tính. Hàng mới 100%</t>
  </si>
  <si>
    <t>84713020</t>
  </si>
  <si>
    <t>MÁY TÍNH XÁCH TAY(NB) ASUS UX3405C U7- 255H/32GDR5X/14.0 3K_OLED_120Hz/WF7/BT5.4/4C75/W11 SL/2Y/XANH(UX3405CAST629W)/ 1000GB SSD NV3 M.2 2280 NVMe (SNV3S/1000G)/Win Pro 11 64Bit. Mới 100%</t>
  </si>
  <si>
    <t>Màn hình vi tính LCD Lenovo. Hàng mới 100%</t>
  </si>
  <si>
    <t>Màn hình máy tính Dell 22 Monitor - SE2225HM, 21.5", Power Cord, 3Yrs. Hàng mới 100%</t>
  </si>
  <si>
    <t>F05_UHAN0016#&amp;Mạch điện tử tích hợp IC RIL-142-001162. Hàng mới 100%</t>
  </si>
  <si>
    <t>RIL-142-001162</t>
  </si>
  <si>
    <t>3085381493</t>
  </si>
  <si>
    <t>F05_UHAN0016#&amp;Mạch điện tử tích hợp IC PUR-03-0110-02. Hàng mới 100%</t>
  </si>
  <si>
    <t>530477362597</t>
  </si>
  <si>
    <t>530477367544</t>
  </si>
  <si>
    <t>F05_UHAN0012#&amp;Tụ điện PUR-13-0212-00. Hàng mới 100%</t>
  </si>
  <si>
    <t>471797733588</t>
  </si>
  <si>
    <t>F05_UHAN0012#&amp;Tụ điện HLOB-13-0002-00. Hàng mới 100%</t>
  </si>
  <si>
    <t>HLOB-13-0002-00</t>
  </si>
  <si>
    <t>F05_UHAN0012#&amp;Tụ điện 122-001260. Hàng mới 100%</t>
  </si>
  <si>
    <t>F05_UHAN0016#&amp;Mạch điện tử tích hợp IC LUC-E00-470069-01. Hàng mới 100%</t>
  </si>
  <si>
    <t>LUC-E00-470069-01</t>
  </si>
  <si>
    <t>382077320146</t>
  </si>
  <si>
    <t>F05_UHAN0016#&amp;Mạch điện tử tích hợp IC EF-45111698. Hàng mới 100%</t>
  </si>
  <si>
    <t>F05_UHAN0016#&amp;Mạch điện tử tích hợp IC 142-001138. Hàng mới 100%</t>
  </si>
  <si>
    <t>510007371798</t>
  </si>
  <si>
    <t>F05_UHAN0012#&amp;Tụ điện AIC-122-004329. Hàng mới 100%</t>
  </si>
  <si>
    <t>AIC-122-004329</t>
  </si>
  <si>
    <t>F05_UHAN0018#&amp;Điện trở 121-001054.X.X. Hàng mới 100%</t>
  </si>
  <si>
    <t>F05_UHAN0018#&amp;Điện trở AIC-MP-00000140-000. Hàng mới 100%</t>
  </si>
  <si>
    <t>AIC-MP-00000140-000</t>
  </si>
  <si>
    <t>F05_UHAN0018#&amp;Điện trở AIC-MP-00002531-000. Hàng mới 100%</t>
  </si>
  <si>
    <t>AIC-MP-00002531-000</t>
  </si>
  <si>
    <t>F05_UHAN0018#&amp;Điện trở AIC-MP-00000773-000. Hàng mới 100%</t>
  </si>
  <si>
    <t>AIC-MP-00000773-000</t>
  </si>
  <si>
    <t>F05_UHAN0018#&amp;Điện trở PUR-12-0414-00. Hàng mới 100%</t>
  </si>
  <si>
    <t>PUR-12-0414-00</t>
  </si>
  <si>
    <t>F05_UHAN0018#&amp;Điện trở AIC-121-005914. Hàng mới 100%</t>
  </si>
  <si>
    <t>AIC-121-005914</t>
  </si>
  <si>
    <t>F05_UHAN0018#&amp;Điện trở AIC-MP-00002327-000. Hàng mới 100%</t>
  </si>
  <si>
    <t>AIC-MP-00002327-000</t>
  </si>
  <si>
    <t>F05_UHAN0018#&amp;Điện trở PUR-12-0509-00. Hàng mới 100%</t>
  </si>
  <si>
    <t>PUR-12-0509-00</t>
  </si>
  <si>
    <t>F05_UHAN0018#&amp;Điện trở HLOB-12-0434-00. Hàng mới 100%</t>
  </si>
  <si>
    <t>HLOB-12-0434-00</t>
  </si>
  <si>
    <t>F05_UHAN0018#&amp;Điện trở PUR-12-0434-00. Hàng mới 100%</t>
  </si>
  <si>
    <t>PUR-12-0434-00</t>
  </si>
  <si>
    <t>F05_UHAN0018#&amp;Điện trở PUR-12-0525-00. Hàng mới 100%</t>
  </si>
  <si>
    <t>PUR-12-0525-00</t>
  </si>
  <si>
    <t>F05_UHAN0018#&amp;Điện trở AIC-121-005918. Hàng mới 100%</t>
  </si>
  <si>
    <t>AIC-121-005918</t>
  </si>
  <si>
    <t>F05_UHAN0018#&amp;Điện trở 121-006042. Hàng mới 100%</t>
  </si>
  <si>
    <t>F05_UHAN0012#&amp;Tụ điện PUR-13-0250-00. Hàng mới 100%</t>
  </si>
  <si>
    <t>PUR-13-0250-00</t>
  </si>
  <si>
    <t>873242839674</t>
  </si>
  <si>
    <t>F05_UHAN0140#&amp;Vỏ nhôm của bộ lưu trữ dữ liệu 188-011513, kích thước 305 x 38.4 x 5.44 (mm). Hàng mới 100%</t>
  </si>
  <si>
    <t>188-011513</t>
  </si>
  <si>
    <t>F05_UHAN0140#&amp;Vỏ nhôm của bộ lưu trữ dữ liệu 188-011514, kích thước 311.25 x 38.4 x 4.16 (mm). Hàng mới 100%</t>
  </si>
  <si>
    <t>188-011514</t>
  </si>
  <si>
    <t>#&amp;NKTC#&amp;30867238492</t>
  </si>
  <si>
    <t>INV: 00000034 (24/06/2026), Hàng mới 100%, PO: UHAN-E0728D</t>
  </si>
  <si>
    <t>90308990</t>
  </si>
  <si>
    <t>Thiết bị đo LCR dạng nhíp Pro1, dùng để ktra các thông số cuộn cảm, điện trở, cảm kháng của linh kiện điện tử,k ghi dữ liêụ,hiệu LCR RESEARCH, model LCR Pro1 Plus,hđ bằng pin.Mới 100%</t>
  </si>
  <si>
    <t>112600043396555</t>
  </si>
  <si>
    <t>#&amp;NKTC#&amp;30867184511</t>
  </si>
  <si>
    <t>INV: 20260624UNIGEN-0107 (24/06/2026); HANG MOI 100%;</t>
  </si>
  <si>
    <t>85011049</t>
  </si>
  <si>
    <t>Động cơ trục chính không chổi than BM14-90, động cơ 1 chiều, công xuất 30W, dùng cho máy cắt bo mạch điện tử, NSX:URAWA, mới 100%</t>
  </si>
  <si>
    <t>112600043392739</t>
  </si>
  <si>
    <t>Máy lật bản mạch PI001, kích thước 920x650x1300mm, nguồn điện 1 pha 200VAC, dùng để lật bản mạch PCB trong quy trình sản xuất,nsx: CÔNG TY CỔ PHẦN TỰ ĐỘNG HÓA 2T, mới 100%</t>
  </si>
  <si>
    <t>84283390</t>
  </si>
  <si>
    <t>Băng tải chuyền 0.5m, XS-J500, dùng để  tự động đón bảng mạch trên truyền sản xuất, điện áp: 220V-80W, nsx: Shenzhen Xinsheng Intelligent Automation Co., Ltd, nsx: 2026, mới 100%</t>
  </si>
  <si>
    <t>#&amp;NKTC#&amp;30867148995</t>
  </si>
  <si>
    <t>INV: 37 (24/06/2026), hàng mới 100%. PO: UHAN-E0795D</t>
  </si>
  <si>
    <t>Tấm danpla chống tĩnh điện 1220*2440*5mm, chất liệu bằng nhựa. Hàng mới 100%</t>
  </si>
  <si>
    <t>112600043378745</t>
  </si>
  <si>
    <t>#&amp;NKTC#&amp;30867302063</t>
  </si>
  <si>
    <t>F05_UHAN0090#&amp;Nhãn dán tự dính bằng nhựa 186-001802-R, kích thước (8.89*6.86)mm. Hàng mới 100%</t>
  </si>
  <si>
    <t>186-001802-R</t>
  </si>
  <si>
    <t>112600043427113</t>
  </si>
  <si>
    <t>F05_UHAN0090#&amp;Nhãn dán tự dính bằng nhựa 186-001781, kích thước(50.8*25.4)mm. Hàng mới 100%</t>
  </si>
  <si>
    <t>186-001781</t>
  </si>
  <si>
    <t>F05_UHAN0090#&amp;Nhãn bằng plastic 161-001526, kích thước (6.35*6.35)mm. Hàng mới 100%</t>
  </si>
  <si>
    <t>161-001526</t>
  </si>
  <si>
    <t>F05_UHAN0090#&amp;Nhãn bằng plastic PUR-33-0031-00, kích thước (4.5*4.5)mm. Hàng mới 100%</t>
  </si>
  <si>
    <t>PUR-33-0031-00</t>
  </si>
  <si>
    <t>F05_UHAN0090#&amp;Nhãn bằng plastic HLOB-33-0031-00, kích thước (4.5*4.5)mm. Hàng mới 100%</t>
  </si>
  <si>
    <t>HLOB-33-0031-00</t>
  </si>
  <si>
    <t>F05_UHAN0090#&amp;Nhãn bằng plastic PUR-33-0025-00, kích thước (66*13)mm. Hàng mới 100%</t>
  </si>
  <si>
    <t>F05_UHAN0090#&amp;Nhãn bằng plastic PUR-18-0561-00, kích thước 9.08x7.06 mm. Hàng mới 100%</t>
  </si>
  <si>
    <t>PUR-18-0561-00</t>
  </si>
  <si>
    <t>F05_UHAN0020#&amp;Nhãn chưa in LUC-186-001786, kích thước (152.4*101.6)mm. Hàng mới 100%</t>
  </si>
  <si>
    <t>F05_UHAN0090#&amp;Nhãn bằng plastic LUC-LABEL-60X40-V, kích thước (60*40)mm. Hàng mới 100%</t>
  </si>
  <si>
    <t>F05_UHAN0090#&amp;Nhãn bằng plastic LUC-LABEL-50x15 (50*15)mm. Hàng mới 100%</t>
  </si>
  <si>
    <t>LUC-LABEL-50X15</t>
  </si>
  <si>
    <t>F05_UHAN0090#&amp;Nhãn bằng plastic LUC-LABEL-25X25, kích thước (25*25)mm. Hàng mới 100%</t>
  </si>
  <si>
    <t>F05_UHAN0090#&amp;Nhãn bằng plastic LUC-LABEL-13x13, kích thước (13*13)mm. Hàng mới 100%</t>
  </si>
  <si>
    <t>F05_UHAN0090#&amp;Nhãn bằng plastic LUC-LABEL-50X25, kích thước (50*25)mm. Hàng mới 100%</t>
  </si>
  <si>
    <t>F05_UHAN0090#&amp;Nhãn bằng plastic PUR-33-0018-00, kích thước (25.4*6.35)mm. Hàng mới 100%</t>
  </si>
  <si>
    <t>F05_UHAN0020-1#&amp;Nhãn đã in PURET-18-0079-00, kích thước (50.8*50.8)mm. Hàng mới 100%</t>
  </si>
  <si>
    <t>F05_UHAN0020-1#&amp;Nhãn đã in PURET-18-0014-00, kích thước (10.7*6.49)mm. Hàng mới 100%</t>
  </si>
  <si>
    <t>F05_UHAN0020#&amp;Nhãn chưa in PUR-33-0004-00, kích thước (152*101.6)mm. Hàng mới 100%</t>
  </si>
  <si>
    <t>F05_UHAN0022#&amp;Đầu nối bản mạch LUC-E00-690011-00. Hàng mới 100%</t>
  </si>
  <si>
    <t>382083100096</t>
  </si>
  <si>
    <t>F05_UHAN0022#&amp;Đầu nối bản mạch EF-45097272. Hàng mới 100%</t>
  </si>
  <si>
    <t>F05_UHAN0012#&amp;Tụ điện EF-45036912.X.X. Hàng mới 100%</t>
  </si>
  <si>
    <t>493602849170</t>
  </si>
  <si>
    <t>F05_UHAN0018#&amp;Điện trở EF-45061967.X.X. Hàng mới 100%</t>
  </si>
  <si>
    <t>EF-45061967.X.X</t>
  </si>
  <si>
    <t>F05_UHAN0013#&amp;Phần tử dao động (thạch anh) EF-45236387. Hàng mới 100%</t>
  </si>
  <si>
    <t>EF-45236387</t>
  </si>
  <si>
    <t>873413307869</t>
  </si>
  <si>
    <t>531318298280</t>
  </si>
  <si>
    <t>F05_UHAN0012#&amp;Tụ điện EF-45206161. Hàng mới 100%</t>
  </si>
  <si>
    <t>EF-45206161</t>
  </si>
  <si>
    <t>524560659454</t>
  </si>
  <si>
    <t>382219046493</t>
  </si>
  <si>
    <t>F05_UHAN0016#&amp;Mạch điện tử tích hợp IC 169-001026. Hàng mới 100%</t>
  </si>
  <si>
    <t>169-001026</t>
  </si>
  <si>
    <t>873415722509</t>
  </si>
  <si>
    <t>F05_UHAN0016#&amp;Mạch điện tử tích hợp IC LUC-E00-470183-00. Hàng mới 100%</t>
  </si>
  <si>
    <t>LUC-E00-470183-00</t>
  </si>
  <si>
    <t>527529965759</t>
  </si>
  <si>
    <t>531396437006</t>
  </si>
  <si>
    <t>382167242551</t>
  </si>
  <si>
    <t>F05_UHAN0016#&amp;Mạch điện tử tích hợp IC PUR-09-0352-00. Hàng mới 100%</t>
  </si>
  <si>
    <t>382130444508</t>
  </si>
  <si>
    <t>F05_UHAN0090#&amp;Nhãn bằng plastic, tự dính PUR-33-0025-00, kt: 66*13 mm. Hàng mới 100%</t>
  </si>
  <si>
    <t>872986332380</t>
  </si>
  <si>
    <t>F05_UHAN0016#&amp;Mạch điện tử tích hợp IC PUR-09-0344-00. Hàng mới 100%</t>
  </si>
  <si>
    <t>518337638766</t>
  </si>
  <si>
    <t>530477376181</t>
  </si>
  <si>
    <t>F05_UHAN0119#&amp;Vỏ nhôm của bộ điều khiển xe ô tô FMC-188-011535, KT: 28.63 x 11.95 x 10.94mm. Hàng mới 100%</t>
  </si>
  <si>
    <t>FMC-188-011535</t>
  </si>
  <si>
    <t>483570647686</t>
  </si>
  <si>
    <t>F05_UHAN0119#&amp;Vỏ nhôm của bộ điều khiển xe ô tô FMC-188-011534, KT: 35.18 x 27.29 x 6.6mm. Hàng mới 100%</t>
  </si>
  <si>
    <t>FMC-188-011534</t>
  </si>
  <si>
    <t>F05_UHAN0119#&amp;Vỏ nhôm của bộ điều khiển xe ô tô FMC-188-011533, KT: 23.26 x 12.22 x 1.45mm. Hàng mới 100%</t>
  </si>
  <si>
    <t>FMC-188-011533</t>
  </si>
  <si>
    <t>F05_UHAN0119#&amp;Vỏ nhôm của bộ điều khiển xe ô tô FMC-188-011532, KT: 48.7 x 25.6 x 6mm. Hàng mới 100%</t>
  </si>
  <si>
    <t>FMC-188-011532</t>
  </si>
  <si>
    <t>F05_UHAN0119#&amp;Vỏ nhôm của bộ điều khiển xe ô tô FMC-188-011531, KT: 47.64 x 32.65 x 2.83mm. Hàng mới 100%</t>
  </si>
  <si>
    <t>FMC-188-011531</t>
  </si>
  <si>
    <t>F05_UHAN0018#&amp;Điện trở PUR-12-0474-00. Hàng mới 100%</t>
  </si>
  <si>
    <t>F05_UHAN0016#&amp;Mạch điện tử tích hợp IC LUC-E00-470473-00. Hàng mới 100%</t>
  </si>
  <si>
    <t>LUC-E00-470473-00</t>
  </si>
  <si>
    <t>382107933826</t>
  </si>
  <si>
    <t>F05_UHAN0016#&amp;Mạch điện tử tích hợp IC HLOB-09-0352-00. Hàng mới 100%</t>
  </si>
  <si>
    <t>F05_UHAN0016#&amp;Mạch điện tử tích hợp IC LUC-E00-470030-00. Hàng mới 100%</t>
  </si>
  <si>
    <t>PTTT: TT</t>
  </si>
  <si>
    <t>39269053</t>
  </si>
  <si>
    <t>Dây đai chịu nhiệt code: 12467, bằng nhựa chịu nhiệt, dùng để truyền chuyển động cho máy Solder pot AIR-VAC, kích thước : 10mmx250mm, hàng mới 100%</t>
  </si>
  <si>
    <t>##1202613124884845##</t>
  </si>
  <si>
    <t>8XN6119</t>
  </si>
  <si>
    <t>8XN6120</t>
  </si>
  <si>
    <t>8XN6121</t>
  </si>
  <si>
    <t>220626PSHPH2660087</t>
  </si>
  <si>
    <t>530099058361</t>
  </si>
  <si>
    <t>F05_UHAN0016#&amp;Mạch điện tử tích hợp IC 169-001027. Hàng mới 100%</t>
  </si>
  <si>
    <t>F05_UHAN0025#&amp;Đi ốt 124-002387. Hàng mới 100%</t>
  </si>
  <si>
    <t>F05_UHAN0028#&amp;Cuộn cảm 123-001867. Hàng mới 100%</t>
  </si>
  <si>
    <t>873430975910</t>
  </si>
  <si>
    <t>489101296934</t>
  </si>
  <si>
    <t>F05_UHAN0022#&amp;Đầu nối bản mạch AIC-MP-00000219-000. Hàng mới 100%</t>
  </si>
  <si>
    <t>AIC-MP-00000219-000</t>
  </si>
  <si>
    <t>873352371346</t>
  </si>
  <si>
    <t>F05_UHAN0049#&amp;Đai ốc bằng thép EF-45155479. Hàng mới 100%</t>
  </si>
  <si>
    <t>873475747769</t>
  </si>
  <si>
    <t>F05_UHAN0028#&amp;Cuộn cảm 119-001250. Hàng mới 100%</t>
  </si>
  <si>
    <t>873368838545</t>
  </si>
  <si>
    <t>F05_UHAN0028#&amp;Cuộn cảm 123-001876. Hàng mới 100%</t>
  </si>
  <si>
    <t>F05_UHAN0028#&amp;Cuộn cảm 123-001713. Hàng mới 100%</t>
  </si>
  <si>
    <t>F05_UHAN0028#&amp;Cuộn cảm 123-002063. Hàng mới 100%</t>
  </si>
  <si>
    <t>382219710208</t>
  </si>
  <si>
    <t>530477403167</t>
  </si>
  <si>
    <t>527869842963</t>
  </si>
  <si>
    <t>873366521950</t>
  </si>
  <si>
    <t>F05_UHAN0140#&amp;Vỏ nhôm của bộ lưu trữ dữ liệu 188-011522, kích thước 311.25x38.4x4.66 mm. Hàng mới 100%</t>
  </si>
  <si>
    <t>230626LSZHPH2605627</t>
  </si>
  <si>
    <t>F05_UHAN0140#&amp;Vỏ nhôm của bộ lưu trữ dữ liệu 188-011521, kích thước 305x38.4x5.39 mm. Hàng mới 100%</t>
  </si>
  <si>
    <t>#&amp;NKTC#&amp;30867375736</t>
  </si>
  <si>
    <t>112600043494545</t>
  </si>
  <si>
    <t>#&amp;NKTC#&amp;30867116283</t>
  </si>
  <si>
    <t>112600043495801</t>
  </si>
  <si>
    <t>#&amp;NKTC#&amp;30867303942</t>
  </si>
  <si>
    <t>112600043501610</t>
  </si>
  <si>
    <t>#&amp;NKTC#&amp;30867497374</t>
  </si>
  <si>
    <t>F05_UHAN0053</t>
  </si>
  <si>
    <t>F05_UHAN0053#&amp;Vật liệu chèn lót dùng trong đóng gói 184-000025.X.X (Túi bóng khí). Hàng mới 100%</t>
  </si>
  <si>
    <t>184-000025.X.X</t>
  </si>
  <si>
    <t>112600043497548</t>
  </si>
  <si>
    <t>#&amp;NKTC#&amp;30868109071</t>
  </si>
  <si>
    <t>INV: 75 (26/06/2026); hàng mới 100%; Hàng phục vụ hoạt động công ty.</t>
  </si>
  <si>
    <t>84714110</t>
  </si>
  <si>
    <t>Máy tính để bàn Lenovo ThinkCentre neo 50s Gen5 Intel Core i5-14400,8GB DDR5 4800,512GB SSD M.2 2280,WF+BT ,Keyboard+Mouse,No OS,1Y ,P/N:12XDS0GW00. Hàng mới 100%</t>
  </si>
  <si>
    <t>112600043518147</t>
  </si>
  <si>
    <t>#&amp;NKTC#&amp;30868021851</t>
  </si>
  <si>
    <t>F05_UHAN0027#&amp;Tấm tản nhiệt PUR-17-0361-02, kích thước: 72.60*69*2.70mm. Hàng mới 100%</t>
  </si>
  <si>
    <t>PUR-17-0361-02</t>
  </si>
  <si>
    <t>112600043526205</t>
  </si>
  <si>
    <t>F05_UHAN0028#&amp;Cuộn cảm EF-45092460.X.X. Hàng mới 100%</t>
  </si>
  <si>
    <t>9238897964</t>
  </si>
  <si>
    <t>F05_UHAN0013#&amp;Phần tử dao động (thạch anh) EF-45130563. Hàng mới 100%</t>
  </si>
  <si>
    <t>F05_UHAN0018#&amp;Điện trở EF-45079074. Hàng mới 100%</t>
  </si>
  <si>
    <t>EF-45079074</t>
  </si>
  <si>
    <t>F05_UHAN0012#&amp;Tụ điện LUC-E00-420086-00. Hàng mới 100%</t>
  </si>
  <si>
    <t>LUC-E00-420086-00</t>
  </si>
  <si>
    <t>F05_UHAN0018#&amp;Điện trở LUC-E00-400047-00. Hàng mới 100%</t>
  </si>
  <si>
    <t>LUC-E00-400047-00</t>
  </si>
  <si>
    <t>F05_UHAN0012#&amp;Tụ điện LUC-EZZ-420536-00. Hàng mới 100%</t>
  </si>
  <si>
    <t>##1202616007701142##</t>
  </si>
  <si>
    <t>4110338565</t>
  </si>
  <si>
    <t>512206692969</t>
  </si>
  <si>
    <t>F05_UHAN0016#&amp;Mạch điện tử tích hợp IC PUR-09-0346-00. Hàng mới 100%</t>
  </si>
  <si>
    <t>530217761579</t>
  </si>
  <si>
    <t>5774771623</t>
  </si>
  <si>
    <t>873487607067</t>
  </si>
  <si>
    <t>F05_UHAN0022#&amp;Đầu nối bản mạch PUR-15-0231-00. Hàng mới 100%</t>
  </si>
  <si>
    <t>PUR-15-0231-00</t>
  </si>
  <si>
    <t>481663287610</t>
  </si>
  <si>
    <t>873597528467</t>
  </si>
  <si>
    <t>382244601565</t>
  </si>
  <si>
    <t>530477409577</t>
  </si>
  <si>
    <t>F05_UHAN0016#&amp;Mạch điện tử tích hợp IC 103-001682. Hàng mới 100%</t>
  </si>
  <si>
    <t>873485157650</t>
  </si>
  <si>
    <t>873597664549</t>
  </si>
  <si>
    <t>#&amp;NKTC#&amp;30868242885</t>
  </si>
  <si>
    <t>112600043583448</t>
  </si>
  <si>
    <t>#&amp;NKTC#&amp;30868408881</t>
  </si>
  <si>
    <t>INV: 00000331 (26/06/2026); hàng mới 100%; Hàng phục vụ hoạt động công ty.</t>
  </si>
  <si>
    <t>Ruy băng in mã vạch Wax/Resin 80mmx300M (màu ánh tím), chất liệu nhựa polyester, hàng mới 100%</t>
  </si>
  <si>
    <t>112600043584745</t>
  </si>
  <si>
    <t>F05_UHAN0014#&amp;Bản mạch in EF-45215314. Hàng mới 100%</t>
  </si>
  <si>
    <t>EF-45215314</t>
  </si>
  <si>
    <t>270626HKHPG2606180</t>
  </si>
  <si>
    <t>CR</t>
  </si>
  <si>
    <t>90221910</t>
  </si>
  <si>
    <t>Máy kiểm tra mối hàn của bo mạch điện tử bằng tia X. Model: V810i,Series: S3(B), S/N: MY21124041S3, 380-415V, 5.6kW, HSX: Vitrox, NSX: 2026, hàng mới 100%</t>
  </si>
  <si>
    <t>1506266721092241</t>
  </si>
  <si>
    <t>90314100</t>
  </si>
  <si>
    <t>Máy kiểm tra linh kiện bán dẫn (kể cả mạch tích hợp)trên bản mạch bằng quang học Model:V510i, Series:SE SL (B),S/N MY20330355,đ.áp 200-240VAC, 50/60Hz,công suất 1.7kW,Hsx:VITROX,NSX:2026. Mới 100%</t>
  </si>
  <si>
    <t>Máy kiểm tra linh kiện bán dẫn (kể cả mạch tích hợp)trên bản mạch bằng quang học Model:V510i, Series:SE SL (B), S/N MY20330356,đ.áp 200-240VAC, 50/60Hz,công suất 1.7kW,Hsx:VITROX,NSX:2026.Mới 100%</t>
  </si>
  <si>
    <t>6028332354</t>
  </si>
  <si>
    <t>F05_UHAN0022#&amp;Đầu nối bản mạch LUC-E00-690020-00. Hàng mới 100%</t>
  </si>
  <si>
    <t>F05_UHAN0012#&amp;Tụ điện LUC-E00-420037-08. Hàng mới 100%</t>
  </si>
  <si>
    <t>LUC-E00-420037-08</t>
  </si>
  <si>
    <t>F05_UHAN0025#&amp;Đi ốt EF-45130484. Hàng mới 100%</t>
  </si>
  <si>
    <t>##1202616012871961##</t>
  </si>
  <si>
    <t>F05_UHAN0016#&amp;Mạch điện tử tích hợp IC 169-001032. Hàng mới 100%</t>
  </si>
  <si>
    <t>4915146098</t>
  </si>
  <si>
    <t>F05_UHAN0013#&amp;Phần tử dao động (thạch anh) 134-001619. Hàng mới 100%</t>
  </si>
  <si>
    <t>F05_UHAN0012#&amp;Tụ điện EF-45044048.X.X. Hàng mới 100%</t>
  </si>
  <si>
    <t>F05_UHAN0016#&amp;Mạch điện tử tích hợp IC 126-000293. Hàng mới 100%</t>
  </si>
  <si>
    <t>F05_UHAN0012#&amp;Tụ điện PUR-13-0245-00. Hàng mới 100%</t>
  </si>
  <si>
    <t>F05_UHAN0012#&amp;Tụ điện PUR-13-0235-00. Hàng mới 100%</t>
  </si>
  <si>
    <t>F05_UHAN0012#&amp;Tụ điện EF-45083316.X.X. Hàng mới 100%</t>
  </si>
  <si>
    <t>F05_UHAN0018#&amp;Điện trở PURET-12-0088-00. Hàng mới 100%</t>
  </si>
  <si>
    <t>F05_UHAN0018#&amp;Điện trở PUR-12-0430-00. Hàng mới 100%</t>
  </si>
  <si>
    <t>F05_UHAN0018#&amp;Điện trở PURET-12-0028-00. Hàng mới 100%</t>
  </si>
  <si>
    <t>F05_UHAN0018#&amp;Điện trở PURET-12-0170-00. Hàng mới 100%</t>
  </si>
  <si>
    <t>F05_UHAN0012#&amp;Tụ điện HLOB-13-0250-00. Hàng mới 100%</t>
  </si>
  <si>
    <t>##1202661854035203##</t>
  </si>
  <si>
    <t>4711946090</t>
  </si>
  <si>
    <t>F05_UHAN0012#&amp;Tụ điện LUC-E00-420037-03. Hàng mới 100%</t>
  </si>
  <si>
    <t>LUC-E00-420037-03</t>
  </si>
  <si>
    <t>F05_UHAN0028#&amp;Cuộn cảm LUC-E00-440172-00. Hàng mới 100%</t>
  </si>
  <si>
    <t>LUC-E00-440172-00</t>
  </si>
  <si>
    <t>F05_UHAN0012#&amp;Tụ điện LUC-E00-420038-01. Hàng mới 100%</t>
  </si>
  <si>
    <t>F05_UHAN0012#&amp;Tụ điện LUC-E00-420037-02. Hàng mới 100%</t>
  </si>
  <si>
    <t>F05_UHAN0018#&amp;Điện trở LUC-EZZ-400043-00. Hàng mới 100%</t>
  </si>
  <si>
    <t>LUC-EZZ-400043-00</t>
  </si>
  <si>
    <t>F05_UHAN0018#&amp;Điện trở LUC-E00-400012-17. Hàng mới 100%</t>
  </si>
  <si>
    <t>F05_UHAN0018#&amp;Điện trở LUC-EZZ-401662-00. Hàng mới 100%</t>
  </si>
  <si>
    <t>LUC-EZZ-401662-00</t>
  </si>
  <si>
    <t>F05_UHAN0018#&amp;Điện trở LUC-E00-400012-001. Hàng mới 100%</t>
  </si>
  <si>
    <t>F05_UHAN0018#&amp;Điện trở LUC-E00-400075-00. Hàng mới 100%</t>
  </si>
  <si>
    <t>LUC-E00-400075-00</t>
  </si>
  <si>
    <t>F05_UHAN0018#&amp;Điện trở LUC-E00-400012-15. Hàng mới 100%</t>
  </si>
  <si>
    <t>F05_UHAN0018#&amp;Điện trở LUC-EZZ-400297-00. Hàng mới 100%</t>
  </si>
  <si>
    <t>F05_UHAN0018#&amp;Điện trở LUC-EZZ-400071-00. Hàng mới 100%</t>
  </si>
  <si>
    <t>F05_UHAN0018#&amp;Điện trở LUC-E00-400012-18. Hàng mới 100%</t>
  </si>
  <si>
    <t>F05_UHAN0018#&amp;Điện trở LUC-E00-400012-06. Hàng mới 100%</t>
  </si>
  <si>
    <t>LUC-E00-400012-06</t>
  </si>
  <si>
    <t>F05_UHAN0012#&amp;Tụ điện PUR-13-0244-00. Hàng mới 100%</t>
  </si>
  <si>
    <t>F05_UHAN0012#&amp;Tụ điện LUC-E00-420045-01. Hàng mới 100%</t>
  </si>
  <si>
    <t>F05_UHAN0012#&amp;Tụ điện LUC-E00-420045-00. Hàng mới 100%</t>
  </si>
  <si>
    <t>F05_UHAN0012#&amp;Tụ điện LUC-E00-420074-00. Hàng mới 100%</t>
  </si>
  <si>
    <t>F05_UHAN0016#&amp;Mạch điện tử tích hợp IC LUC-EZZ-471584-00. Hàng mới 100%</t>
  </si>
  <si>
    <t>F05_UHAN0016#&amp;Mạch điện tử tích hợp IC LUC-E00-470074-00. Hàng mới 100%</t>
  </si>
  <si>
    <t>F05_UHAN0019#&amp;Bóng bán dẫn LUC-E00-510020-00. Hàng mới 100%</t>
  </si>
  <si>
    <t>F05_UHAN0013#&amp;Phần tử dao động (thạch anh) LUC-E00-480006-00. Hàng mới 100%</t>
  </si>
  <si>
    <t>527529977260</t>
  </si>
  <si>
    <t>F05_UHAN0150#&amp;Vỏ nhôm của tấm tản nhiệt HLOB-17-0383-00, kích thước 184.5x73.51x7.75mm. Hàng mới 100%</t>
  </si>
  <si>
    <t>HLOB-17-0383-00</t>
  </si>
  <si>
    <t>7755305526</t>
  </si>
  <si>
    <t>F05_UHAN0050#&amp;Miếng đệm dán LUC-P21-KA3200-00, KT 15 x 15 mm. Hàng mới 100%</t>
  </si>
  <si>
    <t>472187369418</t>
  </si>
  <si>
    <t>F05_UHAN0022#&amp;Đầu nối bản mạch EF-45092354.X.X. Hàng mới 100%</t>
  </si>
  <si>
    <t>F05_UHAN0027#&amp;Tấm tản nhiệt PUR-16-0051-00, kích thước: 52.8x52.26 mm, hàng mới 100%</t>
  </si>
  <si>
    <t>240626MNN/HPH/01220</t>
  </si>
  <si>
    <t>F05_UHAN0027#&amp;Tấm tản nhiệt PUR-16-0049-01, kích thước: 52.8 x 52.26mm, hàng mới 100%</t>
  </si>
  <si>
    <t>F05_UHAN0027#&amp;Tấm tản nhiệt PUR-16-0046-01, kích thước: 50.21 x 43.5 x 5.5 mm, hàng mới 100%</t>
  </si>
  <si>
    <t>HANG LAY TU MUC 6 TK GUI KNQ 108344060200/C11 (16/06/2026)</t>
  </si>
  <si>
    <t>Keo SMT JU-110-3 dạng bột nhão (36g/tuýp), TP: Bisphenol F type epoxy resin, Amine adduct with epoxy resin, Talc,... dùng để gắn linh kiện với bản mạch điện tử. Hàng mới 100%</t>
  </si>
  <si>
    <t>112600043608576</t>
  </si>
  <si>
    <t>#&amp;NKTC#&amp;30868723192</t>
  </si>
  <si>
    <t>INV: 00000744 (29/06/2026); hàng mới 100%; Hàng phục vụ hoạt động công ty.</t>
  </si>
  <si>
    <t>Khay nhựa SNM930, kích thước (312*204*14)mm. Hàng mới 100%</t>
  </si>
  <si>
    <t>112600043634933</t>
  </si>
  <si>
    <t>Khay nhựa RO-GS-04, kích thước (412.5*312.5*17)mm. Hàng mới 100%</t>
  </si>
  <si>
    <t>Khay nhựa RO-GS-03, kích thước (414.2*314.2*20)mm. Hàng mới 100%</t>
  </si>
  <si>
    <t>#&amp;NKTC#&amp;30868880574</t>
  </si>
  <si>
    <t>INV: INV-260629 (29/06/2026); Hàng phục vụ hoạt động công ty.</t>
  </si>
  <si>
    <t>84795000</t>
  </si>
  <si>
    <t>Robot tuyến tính đa trục FUYU FSK40, dạng Gantry, model FSK40, dùng để tự động hóa hành trình của đầu phun trong ứng dụng bơm keo sản xuất,hàng nguyên bộ, hiệu FUYU, năm sx 2026, mới 100%</t>
  </si>
  <si>
    <t>112600043635819</t>
  </si>
  <si>
    <t>#&amp;NKTC#&amp;30868807170</t>
  </si>
  <si>
    <t>112600043610509</t>
  </si>
  <si>
    <t>F05_UHAN0008#&amp;Thùng và các vật liệu đóng gói bằng carton LUC-161-001491 (tấm carton). Hàng mới 100%</t>
  </si>
  <si>
    <t>F05_UHAN0008#&amp;Thùng và các vật liệu đóng gói bằng carton LUC-161-001490 (tấm carton). Hàng mới 100%</t>
  </si>
  <si>
    <t>F05_UHAN0008#&amp;Thùng và các vật liệu đóng gói bằng carton LUC-161-001489 (tấm carton). Hàng mới 100%</t>
  </si>
  <si>
    <t>LUC-161-001489</t>
  </si>
  <si>
    <t>F05_UHAN0008#&amp;Thùng và các vật liệu đóng gói bằng carton LUC-161-001488 (tấm carton). Hàng mới 100%</t>
  </si>
  <si>
    <t>LUC-161-001488</t>
  </si>
  <si>
    <t>F05_UHAN0052#&amp;Tấm xốp chèn lót dùng trong đóng gói LUC-161-001487. Hàng mới 100%</t>
  </si>
  <si>
    <t>LUC-161-001487</t>
  </si>
  <si>
    <t>F05_UHAN0052#&amp;Tấm xốp chèn lót dùng trong đóng gói LUC-161-001486. Hàng mới 100%</t>
  </si>
  <si>
    <t>LUC-161-001486</t>
  </si>
  <si>
    <t>F05_UHAN0008#&amp;Thùng và các vật liệu đóng gói bằng carton LUC-161-001441 (tấm carton). Hàng mới 100%</t>
  </si>
  <si>
    <t>F05_UHAN0008#&amp;Thùng và các vật liệu đóng gói bằng carton LUC-161-001440 (tấm carton). Hàng mới 100%</t>
  </si>
  <si>
    <t>F05_UHAN0008#&amp;Thùng và các vật liệu đóng gói bằng carton LUC-161-001439 (tấm carton). Hàng mới 100%</t>
  </si>
  <si>
    <t>F05_UHAN0008#&amp;Thùng và các vật liệu đóng gói bằng carton LUC-161-001438 (tấm carton). Hàng mới 100%</t>
  </si>
  <si>
    <t>F05_UHAN0008#&amp;Thùng và các vật liệu đóng gói bằng carton LUC-161-001437 (tấm carton). Hàng mới 100%</t>
  </si>
  <si>
    <t>F05_UHAN0008#&amp;Thùng và các vật liệu đóng gói bằng carton LUC-161-001436 (tấm carton). Hàng mới 100%</t>
  </si>
  <si>
    <t>F05_UHAN0008#&amp;Thùng và các vật liệu đóng gói bằng carton LUC-161-001433 (tấm carton). Hàng mới 100%</t>
  </si>
  <si>
    <t>F05_UHAN0008#&amp;Thùng và các vật liệu đóng gói bằng carton LUC-161-001432 (tấm carton). Hàng mới 100%</t>
  </si>
  <si>
    <t>F05_UHAN0008#&amp;Thùng và các vật liệu đóng gói bằng carton LUC-161-001431 (tấm carton). Hàng mới 100%</t>
  </si>
  <si>
    <t>F05_UHAN0008#&amp;Thùng và các vật liệu đóng gói bằng carton LUC-161-001430 (tấm carton). Hàng mới 100%</t>
  </si>
  <si>
    <t>F05_UHAN0008#&amp;Thùng và các vật liệu đóng gói bằng carton LUC-161-001429 (tấm carton). Hàng mới 100%</t>
  </si>
  <si>
    <t>F05_UHAN0008#&amp;Thùng và các vật liệu đóng gói bằng carton LUC-161-001428 (tấm carton). Hàng mới 100%</t>
  </si>
  <si>
    <t>F05_UHAN0008#&amp;Thùng và các vật liệu đóng gói bằng carton LUC-161-001427 (tấm carton). Hàng mới 100%</t>
  </si>
  <si>
    <t>F05_UHAN0008#&amp;Thùng và các vật liệu đóng gói bằng carton LUC-161-001426 (tấm carton). Hàng mới 100%</t>
  </si>
  <si>
    <t>F05_UHAN0008#&amp;Thùng và các vật liệu đóng gói bằng carton LUC-161-001422 (thanh nẹp góc). Hàng mới 100%</t>
  </si>
  <si>
    <t>F05_UHAN0008#&amp;Thùng và các vật liệu đóng gói bằng carton LUC-161-001421 (thanh nẹp góc). Hàng mới 100%</t>
  </si>
  <si>
    <t>F05_UHAN0008#&amp;Thùng và các vật liệu đóng gói bằng carton LUC-161-001420 (tấm carton). Hàng mới 100%</t>
  </si>
  <si>
    <t>382189896519</t>
  </si>
  <si>
    <t>530781737602</t>
  </si>
  <si>
    <t>530071995129</t>
  </si>
  <si>
    <t>526433911373</t>
  </si>
  <si>
    <t>873648808251</t>
  </si>
  <si>
    <t>F05_UHAN0025#&amp;Đi ốt EF-45129595. Hàng mới 100%</t>
  </si>
  <si>
    <t>EF-45129595</t>
  </si>
  <si>
    <t>382269130723</t>
  </si>
  <si>
    <t>382249560298</t>
  </si>
  <si>
    <t>119209753625</t>
  </si>
  <si>
    <t>F05_UHAN0016#&amp;Mạch điện tử tích hợp IC EF-45104926. Hàng mới 100%</t>
  </si>
  <si>
    <t>EF-45104926</t>
  </si>
  <si>
    <t>873536498138</t>
  </si>
  <si>
    <t>F05_UHAN0016#&amp;Mạch điện tử tích hợp IC 169-001031. Hàng mới 100%</t>
  </si>
  <si>
    <t>F05_UHAN0016#&amp;Mạch điện tử tích hợp IC 169-001025. Hàng mới 100%</t>
  </si>
  <si>
    <t>F05_UHAN0018#&amp;Điện trở HLOB-12-0017-00. Hàng mới 100%</t>
  </si>
  <si>
    <t>HLOB-12-0017-00</t>
  </si>
  <si>
    <t>F05_UHAN0028#&amp;Cuộn cảm EF-45206256. Hàng mới 100%</t>
  </si>
  <si>
    <t>EF-45206256</t>
  </si>
  <si>
    <t>451257573863</t>
  </si>
  <si>
    <t>#&amp;NKTC#&amp;30867082495</t>
  </si>
  <si>
    <t>112600043495312</t>
  </si>
  <si>
    <t>F05_UHAN0057#&amp;Gói chống ẩm PUR-10-0188-00. Hàng mới 100%</t>
  </si>
  <si>
    <t>PUR-10-0188-00</t>
  </si>
  <si>
    <t>530477431568</t>
  </si>
  <si>
    <t>E42</t>
  </si>
  <si>
    <t>01DDEA0</t>
  </si>
  <si>
    <t>KHO FEDEX</t>
  </si>
  <si>
    <t>TWZZZ - OTHER</t>
  </si>
  <si>
    <t>MOI 100%;SP LAP RAP TAI VN.CNN: AIC, INC. CHUNG BOOKING VOI TK 308384076620/G23</t>
  </si>
  <si>
    <t>#&amp;UHAN-LGP-PC-0005#&amp;20092016#&amp;31122036#&amp;UNIGEN CORPORATION#&amp;PHI GC: 442.82 USD PTTT:TT</t>
  </si>
  <si>
    <t>F05_AIC0019</t>
  </si>
  <si>
    <t>F05_AIC0019#&amp;Bo mạch chủ có chức năng điều khiển trong máy chủ BMB1UPS0001AC02, hàng mới 100%#&amp;KXĐ</t>
  </si>
  <si>
    <t>BMB1UPS0001AC02</t>
  </si>
  <si>
    <t>122600039266199</t>
  </si>
  <si>
    <t>F05_AIC0023</t>
  </si>
  <si>
    <t>F05_AIC0023#&amp;Bo mạch chủ có chức năng điều khiển trong máy chủ BMB1UPG0000BD02, hàng mới 100%#&amp;KXĐ</t>
  </si>
  <si>
    <t>BMB1UPG0000BD02</t>
  </si>
  <si>
    <t>F05_AIC0018</t>
  </si>
  <si>
    <t>F05_AIC0018#&amp;Bo mạch chủ có chức năng điều khiển trong máy chủ BMB1UPG0000AD02, hàng mới 100%#&amp;KXĐ</t>
  </si>
  <si>
    <t>BMB1UPG0000AD02</t>
  </si>
  <si>
    <t>G23</t>
  </si>
  <si>
    <t>SP LAP RAP TAI VN,NVL CHINH XUAT XU TAI CHINA. CNN: AIC, INC. CHUNG BOOKING VOI TK 308384046630/E42</t>
  </si>
  <si>
    <t>#&amp;UHAN-LGP-PC-0005#&amp;20092016#&amp;31122036#&amp;UNIGEN CORPORATION#&amp; BTT SO: UHAN_INV06764 (30/03/2026)</t>
  </si>
  <si>
    <t>F05_AIC0017#&amp;Bo mạch chủ có chức năng điều khiển trong máy chủ BMB1UPG0002AB01, tái xuất dòng hàng 1 của tk nhập 107648554531/G13, hàng mới 100%#&amp;CN</t>
  </si>
  <si>
    <t>122600039266401</t>
  </si>
  <si>
    <t>03EEC24</t>
  </si>
  <si>
    <t>CTY CANG HAI PHONG</t>
  </si>
  <si>
    <t>USLGB - LONG BEACH - CA</t>
  </si>
  <si>
    <t>NNH: LUCID USA, INC.(CASAGRANDE WHSE). SAN PHAM LAP RAP TAI VN. HANG MOI 100%</t>
  </si>
  <si>
    <t>#&amp; UHAN-LGP-PC-0005#&amp;20092016#&amp;31122036#&amp;UNIGEN CORPORATION#&amp; PHÍ GC: 24,467.52 USD PTTT:TT</t>
  </si>
  <si>
    <t>F05_LUC0103-1</t>
  </si>
  <si>
    <t>F05_LUC0103-1#&amp;Bộ điều khiển cửa xe ô tô P21-K3A000-03, hàng mới 100%#&amp;KXĐ</t>
  </si>
  <si>
    <t>P21-K3A000-03</t>
  </si>
  <si>
    <t>122600039217078</t>
  </si>
  <si>
    <t>F05_LUC0121</t>
  </si>
  <si>
    <t>F05_LUC0121#&amp;Bộ điều khiển điện áp thấp phía sau ô tô P21-K34400-09, hàng mới 100%#&amp;KXĐ</t>
  </si>
  <si>
    <t>P21-K34400-09</t>
  </si>
  <si>
    <t>F05_LUC0105-1</t>
  </si>
  <si>
    <t>F05_LUC0105-1#&amp;Bộ điều khiển điện áp thấp phía khoang lái ô tô P21-K34100-07, hàng mới 100%#&amp;KXĐ</t>
  </si>
  <si>
    <t>P21-K34100-07</t>
  </si>
  <si>
    <t>F05_LUC0118</t>
  </si>
  <si>
    <t>F05_LUC0118#&amp;Bộ điều khiển điện áp thấp phía trước ô tô P21-K33000-07, hàng mới 100%#&amp;KXĐ</t>
  </si>
  <si>
    <t>P21-K33000-07</t>
  </si>
  <si>
    <t>F05_LUC0113</t>
  </si>
  <si>
    <t>F05_LUC0113#&amp;Bộ điều khiển thân xe ô tô P21-K31000-05, hàng mới 100%#&amp;KXĐ</t>
  </si>
  <si>
    <t>P21-K31000-05</t>
  </si>
  <si>
    <t>F05_LUC0122</t>
  </si>
  <si>
    <t>F05_LUC0122#&amp;Bộ điều khiển trung tâm trên xe ô tô P21-K2C000-05, hàng mới 100%#&amp;KXĐ</t>
  </si>
  <si>
    <t>P21-K2C000-05</t>
  </si>
  <si>
    <t>F05_LUC0112</t>
  </si>
  <si>
    <t>F05_LUC0112#&amp;Bộ điều khiển các hệ thống điện trên xe ô tô P21-K11000-03, hàng mới 100%#&amp;KXĐ</t>
  </si>
  <si>
    <t>P21-K11000-03</t>
  </si>
  <si>
    <t>SP LAP RAP TAI VN,NVL CHINH XUAT XU TAI KOREA. CNN: INGRASYS TECHNOLOGY INC. CHUNG CHUNG TU VOI TK 308389853240/G23</t>
  </si>
  <si>
    <t>#&amp;UHAN-LGP-PC-0005#&amp;20092016#&amp;31122036#&amp;UNIGEN CORPORATION#&amp; BTT SO: UHAN_INV06766 (01/04/2026)</t>
  </si>
  <si>
    <t>F05_OEM0203-2#&amp;Ram máy tính dạng thanh DDR4 U40V700S5DGM-BAJ1-UGSB, không chứa mật mã dân sự, tái xuất dòng hàng 3 của tk nhập 108044344220/G13, hàng mới 100%#&amp;KR</t>
  </si>
  <si>
    <t>122600039250842</t>
  </si>
  <si>
    <t>F05_OEM0116-3#&amp;Ram máy tính dạng thanh DDR4 U10V700Q8DGM-IAD1-UGHD, không chứa mật mã dân sự, tái xuất dòng hàng 2 của tk nhập 108044344220/G13, hàng mới 100%#&amp;KR</t>
  </si>
  <si>
    <t>SP LAP RAP TAI VN,NVL CHINH XUAT XU TAI KOREA. CNN: INGRASYS TECHNOLOGY INC. CHUNG CHUNG TU VOI TK 308389816250/G23</t>
  </si>
  <si>
    <t>F05_AGI0016-4</t>
  </si>
  <si>
    <t>F05_AGI0016-4#&amp;Ram máy tính dạng thanh DDR4 AGIGA8811-016BCB-NTP, không chứa mật mã dân sự, tái xuất dòng hàng 1 của tk nhập 107906303041/G13, hàng mới 100%#&amp;KR</t>
  </si>
  <si>
    <t>AGIGA8811-016BCB-NTP</t>
  </si>
  <si>
    <t>B13</t>
  </si>
  <si>
    <t>MYZZZ - OTHER</t>
  </si>
  <si>
    <t>XUAT NPL BI LOI,HANG CHUA QUA QUA TRINH GC,CHE BIEN TAI VN.CNN;UNIGEN TECHNOLOGY SDN. BHD.</t>
  </si>
  <si>
    <t>#&amp;UHAN-LGP-PC-0005#&amp;20092016#&amp;31122036#&amp;UNIGEN CORPORATION#&amp; BBTT: E01067 (01/04/2026)</t>
  </si>
  <si>
    <t>F05_UHAN0016#&amp;Mạch điện tử tích hợp IC 132-000244 (MPN: M88DDR4RCD02A0-T) thuộc dòng hàng 6 của tk nhập 103899262460/E11, hàng mới 100%#&amp;CN</t>
  </si>
  <si>
    <t>132-000244</t>
  </si>
  <si>
    <t>122600039257162</t>
  </si>
  <si>
    <t>F05_UHAN0016#&amp;Mạch điện tử tích hợp IC 102-001672 (MPN: NT5AD512M8E3-JR) thuộc dòng hàng 1 của tk nhập 107521322750/E11, hàng mới 100%#&amp;TW</t>
  </si>
  <si>
    <t>102-001672</t>
  </si>
  <si>
    <t>F05_UHAN0016#&amp;Mạch điện tử tích hợp IC 102-001672 (MPN: NT5AD512M8E3-JR) thuộc dòng hàng 2 của tk nhập 107521322750/E11, hàng mới 100%#&amp;TW</t>
  </si>
  <si>
    <t>USZZZ - OTHER</t>
  </si>
  <si>
    <t>XUAT NPL BI LOI,HANG CHUA QUA QUA TRINH GC,CHE BIEN TAI VN</t>
  </si>
  <si>
    <t>#&amp;UHAN-LGP-PC-0005#&amp;20092016#&amp;31122036#&amp;UNIGEN CORPORATION#&amp; BBTT: E01068 (01/04/2026)</t>
  </si>
  <si>
    <t>F05_UHAN0016#&amp;Mạch điện tử tích hợp IC EF-45232580 (MPN: SI5338B-B14716-GM) thuộc dòng hàng 1 của tk nhập 108082042940/E11, hàng mới 100%#&amp;TW</t>
  </si>
  <si>
    <t>122600039264172</t>
  </si>
  <si>
    <t>F05_UHAN0025#&amp;Đi ốt EF-45081678 (MPN: B330A-13-F) thuộc dòng hàng 11 của tk nhập 107906817650/E11, hàng mới 100%#&amp;CN</t>
  </si>
  <si>
    <t>F05_UHAN0016#&amp;Mạch điện tử tích hợp IC EF-45188480 (MPN: ADG3247BRUZ-REEL) thuộc dòng hàng 1 của tk nhập 107980273330/E11, hàng mới 100%#&amp;PH</t>
  </si>
  <si>
    <t>F05_UHAN0018#&amp;Điện trở EF-45036497 (MPN: RC0402FR-077K15L) thuộc dòng hàng 1 của tk nhập 107130088920/E11, hàng mới 100%#&amp;CN</t>
  </si>
  <si>
    <t>F05_UHAN0016#&amp;Mạch điện tử tích hợp IC EF-45184274 (MPN: 10CX105YF672E6G) thuộc dòng hàng 1 của tk nhập 107320516220/E11, hàng mới 100%#&amp;TW</t>
  </si>
  <si>
    <t>F05_UHAN0016#&amp;Mạch điện tử tích hợp IC EF-45128098 (MPN: 5CEBA7F23C8N) thuộc dòng hàng 1 của tk nhập 108060327060/E11, hàng mới 100%#&amp;TW</t>
  </si>
  <si>
    <t>EF-45128098</t>
  </si>
  <si>
    <t>F05_UHAN0016#&amp;Mạch điện tử tích hợp IC EF-45178080 (MPN: SI5338B-B08613-GM) thuộc dòng hàng 1 của tk nhập 107987865530/E11, hàng mới 100%#&amp;TW</t>
  </si>
  <si>
    <t>EF-45178080</t>
  </si>
  <si>
    <t>#&amp; UHAN-LGP-PC-0005#&amp;20092016#&amp;31122036#&amp;UNIGEN CORPORATION#&amp; PHÍ GC: 19,735.92 USD PTTT:TT</t>
  </si>
  <si>
    <t>F05_LUC0123</t>
  </si>
  <si>
    <t>F05_LUC0123#&amp;Bộ điều khiển điện áp thấp phía sau ô tô P11-K35200-07, hàng mới 100%#&amp;KXĐ</t>
  </si>
  <si>
    <t>P11-K35200-07</t>
  </si>
  <si>
    <t>122600039275229</t>
  </si>
  <si>
    <t>F05_LUC0125</t>
  </si>
  <si>
    <t>F05_LUC0125#&amp;Bộ điều khiển điện áp thấp phía trước ô tô P11-K33000-03, hàng mới 100%#&amp;KXĐ</t>
  </si>
  <si>
    <t>P11-K33000-03</t>
  </si>
  <si>
    <t>01B1A02</t>
  </si>
  <si>
    <t>CTY DVHH NOI BAI (X)</t>
  </si>
  <si>
    <t>DEFRA - FRANKFURT</t>
  </si>
  <si>
    <t>MOI 100%; SP LAP RAP TAI VN. CNN: HELLA GMBH &amp; CO. KGAA.</t>
  </si>
  <si>
    <t>#&amp;UHAN-LGP-PC-0005#&amp;20092016#&amp;31122036#&amp;UNIGEN CORPORATION#&amp;PHI GC: 5,212.80 USD;PTTT:TT</t>
  </si>
  <si>
    <t>F05_LUC0109</t>
  </si>
  <si>
    <t>F05_LUC0109#&amp;Bộ điều khiển đèn phía trước cho xe ô tô P21-L1AR01-02, hàng mới 100%#&amp;KXĐ</t>
  </si>
  <si>
    <t>P21-L1AR01-02</t>
  </si>
  <si>
    <t>122600039275872</t>
  </si>
  <si>
    <t>F05_LUC0108</t>
  </si>
  <si>
    <t>F05_LUC0108#&amp;Bộ điều khiển đèn phía trước cho xe ô tô P21-L1AL01-02, hàng mới 100%#&amp;KXĐ</t>
  </si>
  <si>
    <t>P21-L1AL01-02</t>
  </si>
  <si>
    <t>MOI 100%;SP LAP RAP TAI VN.CNN: PURE STORAGE, INC.</t>
  </si>
  <si>
    <t>#&amp;UHAN-LGP-PC-0005#&amp;20092016#&amp;31122036#&amp;UNIGEN CORPORATION#&amp;PHI GC: 14.94USD PTTT:TT</t>
  </si>
  <si>
    <t>F05_PUR0245</t>
  </si>
  <si>
    <t>F05_PUR0245#&amp;Bộ lưu trữ dữ liệu USHER HLOB-83-0693-05, không chứa mật mã dân sự.Hàng mới 100%#&amp;KXĐ</t>
  </si>
  <si>
    <t>HLOB-83-0693-05</t>
  </si>
  <si>
    <t>122600039295055</t>
  </si>
  <si>
    <t>F05_PUR0235</t>
  </si>
  <si>
    <t>F05_PUR0235#&amp;Bộ lưu trữ dữ liệu Usher HLOB-80-3493-00, không chứa mật mã dân sự.Hàng mới 100%#&amp;KXĐ</t>
  </si>
  <si>
    <t>HLOB-80-3493-00</t>
  </si>
  <si>
    <t>#&amp; UHAN-LGP-PC-0005#&amp;20092016#&amp;31122036#&amp;UNIGEN CORPORATION#&amp; PHÍ GC: 26,941.92 USD PTTT:TT</t>
  </si>
  <si>
    <t>122600039319651</t>
  </si>
  <si>
    <t>F05_LUC0095</t>
  </si>
  <si>
    <t>F05_LUC0095#&amp;Bộ điều khiển các cổng kết nối phía sau ô tô P21-K24R00-02, hàng mới 100%#&amp;KXĐ</t>
  </si>
  <si>
    <t>P21-K24R00-02</t>
  </si>
  <si>
    <t>01B1A03</t>
  </si>
  <si>
    <t>TTDV GA HH NOIBAI(X)</t>
  </si>
  <si>
    <t>CZPRG - PRAHA</t>
  </si>
  <si>
    <t>NNH : JUSDA EUROPA S.R.O. SAN PHAM LAP RAP TAI VN. HANG MOI 100%, PHI EXW:60 USD. PTTT:TT.</t>
  </si>
  <si>
    <t>#&amp;UHAN-LGP-PC-0005#&amp;20092016#&amp;31122036#&amp;UNIGEN CORPORATION#&amp; PHÍ GC:10,781.70$ :UHAN_INV06769</t>
  </si>
  <si>
    <t>F05_PUR0240</t>
  </si>
  <si>
    <t>F05_PUR0240#&amp;Bộ lưu trữ dữ liệu ICER 83-0725-00, không chứa mật mã dân sự. Hàng mới 100%#&amp;KXĐ</t>
  </si>
  <si>
    <t>83-0725-00</t>
  </si>
  <si>
    <t>122600039390950</t>
  </si>
  <si>
    <t>F05_PUR0209#&amp;Bộ lưu trữ dữ liệu Grover 83-0574-05, không chứa mật mã dân sự. Hàng mới 100%#&amp;KXĐ</t>
  </si>
  <si>
    <t>F05_PUR0209-CA</t>
  </si>
  <si>
    <t>F05_PUR0209-CA#&amp;Bộ lưu trữ dữ liệu Grover 83-0574-05, không chứa mật mã dân sự. Hàng mới 100%#&amp;KXĐ</t>
  </si>
  <si>
    <t>F05_PUR0193-1</t>
  </si>
  <si>
    <t>F05_PUR0193-1#&amp;Bộ lưu trữ dữ liệu Hopper 83-0543-03, không chứa mật mã dân sự. Hàng mới 100%#&amp;KXĐ</t>
  </si>
  <si>
    <t>83-0543-03</t>
  </si>
  <si>
    <t>F05_PUR0192-1#&amp;Bộ lưu trữ dữ liệu Grover 83-0541-03, không chứa mật mã dân sự. Hàng mới 100%#&amp;KXĐ</t>
  </si>
  <si>
    <t>F05_PUR0207</t>
  </si>
  <si>
    <t>F05_PUR0207#&amp;Bộ lưu trữ dữ liệu Hopper 83-0467-07,không chứa mật mã dân sự. Hàng mới 100%#&amp;KXĐ</t>
  </si>
  <si>
    <t>83-0467-07</t>
  </si>
  <si>
    <t>USIAH - HOUSTON TEX</t>
  </si>
  <si>
    <t>NNH: CLOUD NETWORK TECHNOLOGY USA INC..  SP LAP RAP TAI VN, HANG MOI 100% ; PTTT: T/T</t>
  </si>
  <si>
    <t xml:space="preserve">KGM </t>
  </si>
  <si>
    <t>#&amp; UHAN-LGP-PC-0005#&amp;20092016#&amp;31122036#&amp;UNIGEN CORPORATION#&amp; PHÍ GC: 45,238.36$  INV: UHAN_INV06768</t>
  </si>
  <si>
    <t>F05_PUR0213-CA</t>
  </si>
  <si>
    <t>F05_PUR0213-CA#&amp;Bộ lưu trữ dữ liệu Hopper 83-0578-05, không có chức năng mật  mã dân sự#&amp;KXĐ</t>
  </si>
  <si>
    <t>83-0578-05</t>
  </si>
  <si>
    <t>122600037851156</t>
  </si>
  <si>
    <t>F05_PUR0212-CA</t>
  </si>
  <si>
    <t>F05_PUR0212-CA#&amp;Bộ lưu trữ dữ liệu Grover 83-0577-05, không có chức năng mật  mã dân sự#&amp;KXĐ</t>
  </si>
  <si>
    <t>83-0577-05</t>
  </si>
  <si>
    <t>F05_PUR0210-CA</t>
  </si>
  <si>
    <t>F05_PUR0210-CA#&amp;Bộ lưu trữ dữ liệu Grover 83-0575-05, không có chức năng mật  mã dân sự#&amp;KXĐ</t>
  </si>
  <si>
    <t>F05_PUR0209-CA#&amp;Bộ lưu trữ dữ liệu Grover 83-0574-05, không có chức năng mật  mã dân sự#&amp;KXĐ</t>
  </si>
  <si>
    <t>F05_PUR0199-CA</t>
  </si>
  <si>
    <t>F05_PUR0199-CA#&amp;Bộ lưu trữ dữ liệu Grover 83-0544-04, không có chức năng mật  mã dân sự#&amp;KXĐ</t>
  </si>
  <si>
    <t>83-0544-04</t>
  </si>
  <si>
    <t>F05_PUR0193-1#&amp;Bộ lưu trữ dữ liệu Hopper 83-0543-03, không có chức năng mật  mã dân sự#&amp;KXĐ</t>
  </si>
  <si>
    <t>F05_PUR0208-CA</t>
  </si>
  <si>
    <t>F05_PUR0208-CA#&amp;Bộ lưu trữ dữ liệu Grover 83-0542-03, không có chức năng mật  mã dân sự#&amp;KXĐ</t>
  </si>
  <si>
    <t>F05_PUR0192-CA</t>
  </si>
  <si>
    <t>F05_PUR0192-CA#&amp;Bộ lưu trữ dữ liệu Grover 83-0541-03, không có chức năng mật  mã dân sự#&amp;KXĐ</t>
  </si>
  <si>
    <t>F05_PUR0192-1#&amp;Bộ lưu trữ dữ liệu Grover 83-0541-03, không có chức năng mật  mã dân sự#&amp;KXĐ</t>
  </si>
  <si>
    <t>F05_PUR0202-CA</t>
  </si>
  <si>
    <t>F05_PUR0202-CA#&amp;Bộ lưu trữ dữ liệu Grover 83-0540-03, không có chức năng mật  mã dân sự#&amp;KXĐ</t>
  </si>
  <si>
    <t>83-0540-03</t>
  </si>
  <si>
    <t>F05_PUR0194-1</t>
  </si>
  <si>
    <t>F05_PUR0194-1#&amp;Bộ lưu trữ dữ liệu Hopper 83-0537-03, không có chức năng mật  mã dân sự#&amp;KXĐ</t>
  </si>
  <si>
    <t>83-0537-03</t>
  </si>
  <si>
    <t>F05_PUR0157-CA-1#&amp;Bộ lưu trữ dữ liệu Hopper 83-0520-03, không có chức năng mật  mã dân sự#&amp;KXĐ</t>
  </si>
  <si>
    <t>F05_PUR0132-4</t>
  </si>
  <si>
    <t>F05_PUR0132-4#&amp;Bộ lưu trữ dữ liệu Eiger 83-0516-00, không có chức năng mật  mã dân sự#&amp;KXĐ</t>
  </si>
  <si>
    <t>83-0516-00</t>
  </si>
  <si>
    <t>F05_PUR0204</t>
  </si>
  <si>
    <t>F05_PUR0204#&amp;Bộ lưu trữ dữ liệu Hopper 83-0491-06, không có chức năng mật  mã dân sự#&amp;KXĐ</t>
  </si>
  <si>
    <t>83-0491-06</t>
  </si>
  <si>
    <t>F05_PUR0204-CA</t>
  </si>
  <si>
    <t>F05_PUR0204-CA#&amp;Bộ lưu trữ dữ liệu Hopper 83-0491-06, không có chức năng mật  mã dân sự#&amp;KXĐ</t>
  </si>
  <si>
    <t>F05_PUR0203-CA</t>
  </si>
  <si>
    <t>F05_PUR0203-CA#&amp;Bộ lưu trữ dữ liệu Hopper 83-0489-06, không có chức năng mật  mã dân sự#&amp;KXĐ</t>
  </si>
  <si>
    <t>83-0489-06</t>
  </si>
  <si>
    <t>F05_PUR0190-1</t>
  </si>
  <si>
    <t>F05_PUR0190-1#&amp;Bộ lưu trữ dữ liệu Grover 83-0483-06, không có chức năng mật  mã dân sự#&amp;KXĐ</t>
  </si>
  <si>
    <t>83-0483-06</t>
  </si>
  <si>
    <t>F05_PUR0215-CA</t>
  </si>
  <si>
    <t>F05_PUR0215-CA#&amp;Bộ lưu trữ dữ liệu Grover 83-0482-06, không có chức năng mật  mã dân sự#&amp;KXĐ</t>
  </si>
  <si>
    <t>83-0482-06</t>
  </si>
  <si>
    <t>F05_PUR0191-CA</t>
  </si>
  <si>
    <t>F05_PUR0191-CA#&amp;Bộ lưu trữ dữ liệu Grover 83-0481-06, không có chức năng mật  mã dân sự#&amp;KXĐ</t>
  </si>
  <si>
    <t>83-0481-06</t>
  </si>
  <si>
    <t>F05_PUR0191-1</t>
  </si>
  <si>
    <t>F05_PUR0191-1#&amp;Bộ lưu trữ dữ liệu Grover 83-0481-06, không có chức năng mật  mã dân sự#&amp;KXĐ</t>
  </si>
  <si>
    <t>F05_PUR0197-1</t>
  </si>
  <si>
    <t>F05_PUR0197-1#&amp;Bộ lưu trữ dữ liệu Hopper 83-0468-07, không có chức năng mật  mã dân sự#&amp;KXĐ</t>
  </si>
  <si>
    <t>83-0468-07</t>
  </si>
  <si>
    <t>F05_PUR0197-CA</t>
  </si>
  <si>
    <t>F05_PUR0197-CA#&amp;Bộ lưu trữ dữ liệu Hopper 83-0468-07, không có chức năng mật  mã dân sự#&amp;KXĐ</t>
  </si>
  <si>
    <t>F05_PUR0207#&amp;Bộ lưu trữ dữ liệu Hopper 83-0467-07, không có chức năng mật  mã dân sự#&amp;KXĐ</t>
  </si>
  <si>
    <t>F05_PUR0207-CA</t>
  </si>
  <si>
    <t>F05_PUR0207-CA#&amp;Bộ lưu trữ dữ liệu Hopper 83-0467-07, không có chức năng mật  mã dân sự#&amp;KXĐ</t>
  </si>
  <si>
    <t>01B1A04</t>
  </si>
  <si>
    <t>CT TNHH MTV ALSC1</t>
  </si>
  <si>
    <t>USSFO - SAN FRANCISCO - CA</t>
  </si>
  <si>
    <t>MOI 100%; SP LAP RAP TAI VN, CNN:LUCID USA INC</t>
  </si>
  <si>
    <t>#&amp;UHAN-LGP-PC-0005#&amp;20092016#&amp;31122036#&amp;UNIGEN CORPORATION#&amp;PHI GC:  827.64USD;PTTT:TT</t>
  </si>
  <si>
    <t>F05_LUC0113#&amp;Bộ điều khiển thân xe ô tô P21-K31000-05 . Hàng mới 100%#&amp;KXĐ</t>
  </si>
  <si>
    <t>122600039320271</t>
  </si>
  <si>
    <t>F05_LUC0110</t>
  </si>
  <si>
    <t>F05_LUC0110#&amp;Bộ điều khiển các cổng kết nối phía sau ô tô P21-K24R10-01 . Hàng mới 100%#&amp;KXĐ</t>
  </si>
  <si>
    <t>P21-K24R10-01</t>
  </si>
  <si>
    <t>F05_LUC0112#&amp;Bộ điều khiển các hệ thống điện trên xe ô tô P21-K11000-03 . Hàng mới 100%#&amp;KXĐ</t>
  </si>
  <si>
    <t>F05_LUC0125#&amp;Bộ điều khiển điện áp thấp phía trước ô tô P11-K33000-03 . Hàng mới 100%#&amp;KXĐ</t>
  </si>
  <si>
    <t>01DDEC1</t>
  </si>
  <si>
    <t>KHO DHL-</t>
  </si>
  <si>
    <t>THZZZ - OTHER</t>
  </si>
  <si>
    <t>XUAT NPL BI LOI,HANG CHUA QUA QUA TRINH GC,CHE BIEN TAI VN. CNN: MICROCHIP TECHNOLOGY (THAILAND) CO., LTD.</t>
  </si>
  <si>
    <t>#&amp;UHAN-LGP-PC-0005#&amp;20092016#&amp;31122036#&amp;UNIGEN CORPORATION#&amp; BBTT: E01069 (03/04/2026)</t>
  </si>
  <si>
    <t>F05_UHAN0016#&amp;Mạch điện tử tích hợp IC HLOB-09-0343-00 thuộc dòng hàng 1 của tk nhập 107830300760/E11, hàng mới 100%#&amp;TW</t>
  </si>
  <si>
    <t>HLOB-09-0343-00</t>
  </si>
  <si>
    <t>122600039320723</t>
  </si>
  <si>
    <t>F05_UHAN0016#&amp;Mạch điện tử tích hợp IC PUR-09-0343-00 thuộc dòng hàng 6 của tk nhập 107830305810/E11, hàng mới 100%#&amp;TW</t>
  </si>
  <si>
    <t>JPZZA - OTHER APT</t>
  </si>
  <si>
    <t>XUAT NPL BI LOI,HANG CHUA QUA QUA TRINH GC,CHE BIEN TAI VN. CNN; KIOXIA CORPORATION, YOKKAICHI PLANT</t>
  </si>
  <si>
    <t>#&amp;UHAN-LGP-PC-0005#&amp;20092016#&amp;31122036#&amp;UNIGEN CORPORATION#&amp; BBTT: E01070 (03/04/2026)</t>
  </si>
  <si>
    <t>F05_UHAN0016#&amp;Mạch điện tử tích hợp IC HLOB-03-0114-00 (MPN: TH58LKT5F48BB8T) thuộc dòng hàng 1 của tk nhập 108055939460/E11, hàng mới 100%#&amp;JP</t>
  </si>
  <si>
    <t>122600039321270</t>
  </si>
  <si>
    <t>F05_UHAN0016#&amp;Mạch điện tử tích hợp IC PUR-03-0104-03 (MPN: TH58LKT5F48BB8T) thuộc dòng hàng 1 của tk nhập 107976025730/E11, hàng mới 100%#&amp;JP</t>
  </si>
  <si>
    <t>F05_UHAN0016#&amp;Mạch điện tử tích hợp IC HLOB-03-0113-00 (MPN: TH58LKBDF25BA8X) thuộc dòng hàng 1 của tk nhập 108034205750/E11, hàng mới 100%#&amp;JP</t>
  </si>
  <si>
    <t>XUAT TRA TBI THEO TT: E01066-1 (01/04/2026).CHUNG BOOKING VOI TK 308397723600/B13</t>
  </si>
  <si>
    <t>#&amp;UHAN-LGP-PC-0005#&amp;20092016#&amp;31122036#&amp;UNIGEN CORPORATION#&amp;CNN:Unigen Technology Sdn. Bhd</t>
  </si>
  <si>
    <t>UHQ - M - 076</t>
  </si>
  <si>
    <t>UHQ - M - 076#&amp;Bo mạch chủ S2600CP, hãng sản xuất: Supermicro (bộ phận của máy kiểm tra tính năng DDR), điện áp 5V, 12V thuộc dh 1 của tkn 106154040050/G13, hàng đqsd#&amp;US</t>
  </si>
  <si>
    <t>122600039322030</t>
  </si>
  <si>
    <t>HANG DA QUA SU DUNG. XUAT THANH LY, CHUNG BOOKING VOI TK 308397647960/G23</t>
  </si>
  <si>
    <t>BBTT: E01066-2 (01/04/2026). HOP DONG THANH LY: 010426 CONTRACT. PTTT:TT</t>
  </si>
  <si>
    <t>85437090</t>
  </si>
  <si>
    <t>Máy ktra tính năng cho ram DDR3,model Eureka Express,220V,hsx:Crystal king (p.kiện:bộ ghi CK2402D3-DDR3/DDR2 SPD;cổng kết nối CK2420D3-DDR3 SO DIMM,CK1024D3-DDR3),nsx 2017,DH 1 tk 101731461050/E13#&amp;TW</t>
  </si>
  <si>
    <t>122600039321695</t>
  </si>
  <si>
    <t>Cổng kết nối để nối DDR4 vào máy kiểm tra chức năng CK1048D4 thuộc dòng hàng 1 của tk nhập 101567577050/A12, hàng đã qua sd#&amp;TW</t>
  </si>
  <si>
    <t>Máy ktra tính năng cho ram DDR3,model Eureka Express,220V,hsx:Crystal king (p.kiện:bộ ghi CK2404D3-DDR3/DDR2 SPD;cổng kết nối CK2420D3-DDR3 SO DIMM,CK1024D3-DDR3),nsx 2017,DH 1 tk101567573330/E13#&amp;TW</t>
  </si>
  <si>
    <t>84719090</t>
  </si>
  <si>
    <t>Thiết bị kiểm tra bo mạch điện tử,hiệu:CST (P/N: CST-SIMM tester; EZ SPD programmar USB type), điện áp 5V, năm sx: 2016 thuộc dòng hàng 1 của tk nhập 100789827720/A12, hàng đã qua sd#&amp;US</t>
  </si>
  <si>
    <t>B11</t>
  </si>
  <si>
    <t>VNZZZ - CTY TNHH MT NGOI SAO XANH</t>
  </si>
  <si>
    <t>PHUONG THUC THANH TOAN:T/T</t>
  </si>
  <si>
    <t>#&amp;XKTC</t>
  </si>
  <si>
    <t>INV: 170 (31/03/2026). . PHUONG THUC THANH TOAN TT</t>
  </si>
  <si>
    <t xml:space="preserve"> </t>
  </si>
  <si>
    <t>44014900</t>
  </si>
  <si>
    <t>Phế liệu gỗ vụn (chưa đóng thành khối, thu hồi sau quá trình sản xuất của DNCX)#&amp;VN</t>
  </si>
  <si>
    <t>132600039567161</t>
  </si>
  <si>
    <t>39159090</t>
  </si>
  <si>
    <t>Phế liệu nhựa từ nylon trắng sạch (Dạng mảnh vụn, phát sinh trong quá trình sản xuất của DNCX)#&amp;VN</t>
  </si>
  <si>
    <t>Phế liệu nhựa từ khay nhựa đen (phát sinh trong quá trình sản xuất của DNCX)#&amp;VN</t>
  </si>
  <si>
    <t>Phế liệu nhựa từ bản mạch (phát sinh trong quá trình sản xuất của DNCX)#&amp;VN</t>
  </si>
  <si>
    <t>72044100</t>
  </si>
  <si>
    <t>Phế liệu sắt dạng mảnh vỡ, chưa được đóng thành kiện, bánh, bó (phát sinh trong quá trình sản xuất của DNCX)#&amp;VN</t>
  </si>
  <si>
    <t>Phế liệu gỗ từ pallet gỗ (chưa đóng thành khối, phát sinh trong quá trình sản xuất của DNCX)#&amp;VN</t>
  </si>
  <si>
    <t>Phế liệu nhựa từ khay chịu nhiệt (phát sinh trong quá trình sản xuất của DNCX)#&amp;VN</t>
  </si>
  <si>
    <t>Phế liệu nhựa từ đĩa màu (phát sinh trong quá trình sản xuất của DNCX)#&amp;VN</t>
  </si>
  <si>
    <t>Phế liệu nhựa từ đĩa trắng (phát sinh trong quá trình sản xuất của DNCX)#&amp;VN</t>
  </si>
  <si>
    <t>Phế liệu nhựa từ khay nhựa trắng (phát sinh trong quá trình sản xuất của DNCX)#&amp;VN</t>
  </si>
  <si>
    <t>47079000</t>
  </si>
  <si>
    <t>Phế liệu bìa carton (phát sinh trong quá trình sản xuất của DNCX)#&amp;VN</t>
  </si>
  <si>
    <t>03EES14</t>
  </si>
  <si>
    <t>CONTAINER HATECO HP</t>
  </si>
  <si>
    <t>USLAX - LOS ANGELES - CA</t>
  </si>
  <si>
    <t>#&amp; UHAN-LGP-PC-0005#&amp;20092016#&amp;31122036#&amp;UNIGEN CORPORATION#&amp; PHÍ GC: 23,601.84 USD PTTT:TT</t>
  </si>
  <si>
    <t>122600039594971</t>
  </si>
  <si>
    <t>#&amp; UHAN-LGP-PC-0005#&amp;20092016#&amp;31122036#&amp;UNIGEN CORPORATION#&amp; PHÍ GC: 14,545.32 USD PTTT:TT</t>
  </si>
  <si>
    <t>122600039658645</t>
  </si>
  <si>
    <t>NNH : JUSDA EUROPA S.R.O. SAN PHAM LAP RAP TAI VN. HANG MOI 100%, PHI EXW:60 USD. PTTT:TT.TK CHUNG BOOKING VOI TK 308416747720/G23</t>
  </si>
  <si>
    <t>#&amp;UHAN-LGP-PC-0005#&amp;20092016#&amp;31122036#&amp;UNIGEN CORPORATION#&amp; PHÍ GC:15,346.70$ :UHAN_INV06774-1</t>
  </si>
  <si>
    <t>F05_PUR0196-1#&amp;Bộ lưu trữ dữ liệu ICER 83-0579-05, không chứa mật mã dân sự. Hàng mới 100%#&amp;KXĐ</t>
  </si>
  <si>
    <t>122600039784068</t>
  </si>
  <si>
    <t>F05_PUR0211-CA</t>
  </si>
  <si>
    <t>F05_PUR0211-CA#&amp;Bộ lưu trữ dữ liệu Grover 83-0576-05, không chứa mật mã dân sự. Hàng mới 100%#&amp;KXĐ</t>
  </si>
  <si>
    <t>83-0576-05</t>
  </si>
  <si>
    <t>F05_PUR0210#&amp;Bộ lưu trữ dữ liệu Grover 83-0575-05, không chứa mật mã dân sự. Hàng mới 100%#&amp;KXĐ</t>
  </si>
  <si>
    <t>F05_PUR0199-1</t>
  </si>
  <si>
    <t>F05_PUR0199-1#&amp;Bộ lưu trữ dữ liệu Grover 83-0544-04, không chứa mật mã dân sự. Hàng mới 100%#&amp;KXĐ</t>
  </si>
  <si>
    <t>F05_PUR0194-1#&amp;Bộ lưu trữ dữ liệu Hopper 83-0537-03, không chứa mật mã dân sự. Hàng mới 100%#&amp;KXĐ</t>
  </si>
  <si>
    <t>F05_PUR0157-3#&amp;Bộ lưu trữ dữ liệu Hopper 83-0520-03, không chứa mật mã dân sự. Hàng mới 100%#&amp;KXĐ</t>
  </si>
  <si>
    <t>SP LAP RAP TAI VN. CNN: JUSDA EUROPA S.R.O.. CHUNG BOOKING VOI TK 308416598140/E42. PHI EXW:60 USD</t>
  </si>
  <si>
    <t>#&amp;UHAN-LGP-PC-0005#&amp;20092016#&amp;31122036#&amp;UNIGEN CORPORATION#&amp; BTT SO: UHAN_INV06774-2 (09/04/2026)</t>
  </si>
  <si>
    <t>F05_PUR0209#&amp;Bộ lưu trữ dữ liệu Grover 83-0574-05, không chứa mật mã dân sự, tái xuất dòng hàng 2 của tk nhập 108045188160/G13, hàng mới 100%#&amp;KXĐ</t>
  </si>
  <si>
    <t>122600039785274</t>
  </si>
  <si>
    <t>F05_PUR0192-1#&amp;Bộ lưu trữ dữ liệu Grover 83-0541-03, không chứa mật mã dân sự, tái xuất dòng hàng 4 của tk nhập 108045188160/G13, hàng mới 100%#&amp;KXĐ</t>
  </si>
  <si>
    <t>F05_PUR0191-1#&amp;Bộ lưu trữ dữ liệu Grover 83-0481-06, không chứa mật mã dân sự, tái xuất dòng hàng 3 của tk nhập 108045188160/G13, hàng mới 100%#&amp;KXĐ</t>
  </si>
  <si>
    <t>F05_PUR0198-1</t>
  </si>
  <si>
    <t>F05_PUR0198-1#&amp;Bộ lưu trữ dữ liệu Grover 83-0480-06, không chứa mật mã dân sự, tái xuất dòng hàng 1 của tk nhập 108045188160/G13, hàng mới 100%#&amp;KXĐ</t>
  </si>
  <si>
    <t>#&amp; UHAN-LGP-PC-0005#&amp;20092016#&amp;31122036#&amp;UNIGEN CORPORATION#&amp; PHÍ GC: 22,566.06 USD PTTT:TT</t>
  </si>
  <si>
    <t>122600039818809</t>
  </si>
  <si>
    <t>F05_LUC0124</t>
  </si>
  <si>
    <t>F05_LUC0124#&amp;Bộ điều khiển điện áp thấp khoang lái ô tô P11-K34200-10, hàng mới 100%#&amp;KXĐ</t>
  </si>
  <si>
    <t>P11-K34200-10</t>
  </si>
  <si>
    <t>F05_LUC0126</t>
  </si>
  <si>
    <t>F05_LUC0126#&amp;Bộ điều khiển trung tâm cho xe ô tô P11-K2B100-07, hàng mới 100%#&amp;KXĐ</t>
  </si>
  <si>
    <t>P11-K2B100-07</t>
  </si>
  <si>
    <t>F05_LUC0128</t>
  </si>
  <si>
    <t>F05_LUC0128#&amp;Bộ điều khiển màn hình trung tâm trên ô tô P11-K2A000-11, hàng mới 100%#&amp;KXĐ</t>
  </si>
  <si>
    <t>P11-K2A000-11</t>
  </si>
  <si>
    <t>#&amp; UHAN-LGP-PC-0005#&amp;20092016#&amp;31122036#&amp;UNIGEN CORPORATION#&amp; PHÍ GC:54,400.10$ ; INV: UHAN_INV06775</t>
  </si>
  <si>
    <t>F05_PUR0196-1#&amp;Bộ lưu trữ dữ liệu ICER 83-0579-05,  không chứa mật  mã dân sự#&amp;KXĐ</t>
  </si>
  <si>
    <t>122600039820236</t>
  </si>
  <si>
    <t>F05_PUR0211-CA#&amp;Bộ lưu trữ dữ liệu Grover 83-0576-05,  không chứa mật  mã dân sự#&amp;KXĐ</t>
  </si>
  <si>
    <t>F05_PUR0210-CA#&amp;Bộ lưu trữ dữ liệu Grover 83-0575-05,  không chứa mật  mã dân sự#&amp;KXĐ</t>
  </si>
  <si>
    <t>F05_PUR0210#&amp;Bộ lưu trữ dữ liệu Grover 83-0575-05,  không chứa mật  mã dân sự#&amp;KXĐ</t>
  </si>
  <si>
    <t>F05_PUR0209#&amp;Bộ lưu trữ dữ liệu Grover 83-0574-05,  không chứa mật  mã dân sự#&amp;KXĐ</t>
  </si>
  <si>
    <t>F05_PUR0199-CA#&amp;Bộ lưu trữ dữ liệu Grover 83-0544-04,  không chứa mật  mã dân sự#&amp;KXĐ</t>
  </si>
  <si>
    <t>F05_PUR0199-1#&amp;Bộ lưu trữ dữ liệu Grover 83-0544-04,  không chứa mật  mã dân sự#&amp;KXĐ</t>
  </si>
  <si>
    <t>F05_PUR0192-1#&amp;Bộ lưu trữ dữ liệu Grover 83-0541-03,  không chứa mật  mã dân sự#&amp;KXĐ</t>
  </si>
  <si>
    <t>F05_PUR0157-3#&amp;Bộ lưu trữ dữ liệu Hopper 83-0520-03,  không chứa mật  mã dân sự#&amp;KXĐ</t>
  </si>
  <si>
    <t>F05_PUR0157-CA-1#&amp;Bộ lưu trữ dữ liệu Hopper 83-0520-03,  không chứa mật  mã dân sự#&amp;KXĐ</t>
  </si>
  <si>
    <t>F05_PUR0204#&amp;Bộ lưu trữ dữ liệu Hopper 83-0491-06,  không chứa mật  mã dân sự#&amp;KXĐ</t>
  </si>
  <si>
    <t>F05_PUR0203-1</t>
  </si>
  <si>
    <t>F05_PUR0203-1#&amp;Bộ lưu trữ dữ liệu Hopper 83-0489-06,  không chứa mật  mã dân sự#&amp;KXĐ</t>
  </si>
  <si>
    <t>F05_PUR0203-CA#&amp;Bộ lưu trữ dữ liệu Hopper 83-0489-06,  không chứa mật  mã dân sự#&amp;KXĐ</t>
  </si>
  <si>
    <t>F05_PUR0207#&amp;Bộ lưu trữ dữ liệu Hopper 83-0467-07,  không chứa mật  mã dân sự#&amp;KXĐ</t>
  </si>
  <si>
    <t>F05_PUR0122-CA-7</t>
  </si>
  <si>
    <t>F05_PUR0122-CA-7#&amp;Bộ lưu trữ dữ liệu Eiger 83-0444-02,  không chứa mật  mã dân sự#&amp;KXĐ</t>
  </si>
  <si>
    <t>83-0444-02</t>
  </si>
  <si>
    <t>NNH:LUCID USA, INC.(CASAGRANDE WHSE). SAN PHAM LAP RAP TAI VN. HANG MOI 100%</t>
  </si>
  <si>
    <t>#&amp; UHAN-LGP-PC-0005#&amp;20092016#&amp;31122036#&amp;UNIGEN CORPORATION#&amp; PHÍ GC: 27,345.33USD PTTT:TT</t>
  </si>
  <si>
    <t>F05_LUC0103-1#&amp;Bộ điều khiển cửa xe ô tô P21-K3A000-03.Hàng mới 100%#&amp;KXĐ</t>
  </si>
  <si>
    <t>122600039827568</t>
  </si>
  <si>
    <t>F05_LUC0121#&amp;Bộ điều khiển điện áp thấp phía sau ô tô P21-K34400-09.Hàng mới 100%#&amp;KXĐ</t>
  </si>
  <si>
    <t>F05_LUC0105-1#&amp;Bộ điều khiển điện áp thấp phía khoang lái ô tô P21-K34100-07.Hàng mới 100%#&amp;KXĐ</t>
  </si>
  <si>
    <t>F05_LUC0118#&amp;Bộ điều khiển điện áp thấp phía trước ô tô P21-K33000-07.Hàng mới 100%#&amp;KXĐ</t>
  </si>
  <si>
    <t>F05_LUC0113#&amp;Bộ điều khiển thân xe ô tô P21-K31000-05.Hàng mới 100%#&amp;KXĐ</t>
  </si>
  <si>
    <t>F05_LUC0122#&amp;Bộ điều khiển trung tâm trên xe ô tô P21-K2C000-05.Hàng mới 100%#&amp;KXĐ</t>
  </si>
  <si>
    <t>F05_LUC0110#&amp;Bộ điều khiển các cổng kết nối phía sau ô tô P21-K24R10-01.Hàng mới 100%#&amp;KXĐ</t>
  </si>
  <si>
    <t>F05_LUC0095#&amp;Bộ điều khiển các cổng kết nối phía sau ô tô P21-K24R00-02.Hàng mới 100%#&amp;KXĐ</t>
  </si>
  <si>
    <t>F05_LUC0112#&amp;Bộ điều khiển các hệ thống điện trên xe ô tô P21-K11000-03.Hàng mới 100%#&amp;KXĐ</t>
  </si>
  <si>
    <t>#&amp;UHAN-LGP-PC-0005#&amp;20092016#&amp;31122036#&amp;UNIGEN CORPORATION#&amp;PHI GC: 253.98 USD PTTT:TT</t>
  </si>
  <si>
    <t>F05_PUR0235#&amp;Bộ lưu trữ dữ liệu Usher HLOB-80-3493-00, không có chức năng mật mã dân sự, hàng mới 100%#&amp;KXĐ</t>
  </si>
  <si>
    <t>122600039322405</t>
  </si>
  <si>
    <t>#&amp; UHAN-LGP-PC-0005#&amp;20092016#&amp;31122036#&amp;UNIGEN CORPORATION#&amp; PHÍ GC: 31,845.72 USD PTTT:TT</t>
  </si>
  <si>
    <t>122600039985899</t>
  </si>
  <si>
    <t>F05_LUC0110#&amp;Bộ điều khiển các cổng kết nối phía sau ô tô P21-K24R10-01, hàng mới 100%#&amp;KXĐ</t>
  </si>
  <si>
    <t>XUAT NPL BI LOI,HANG CHUA QUA QUA TRINH GC,CHE BIEN TAI VN. CNN: ASE GROUP KAOHSIUNG</t>
  </si>
  <si>
    <t>#&amp;UHAN-LGP-PC-0005#&amp;20092016#&amp;31122036#&amp;UNIGEN CORPORATION#&amp; BBTT: E01072 (14/04/2026)</t>
  </si>
  <si>
    <t>F05_UHAN0016#&amp;Mạch điện tử tích hợp IC PUR-09-0343-00 (MPN: PM8628C1-F3EI) thuộc dòng hàng 1 của tk nhập 108124172220/E11, hàng mới 100%#&amp;TW</t>
  </si>
  <si>
    <t>122600039322811</t>
  </si>
  <si>
    <t>USSDF - LOUISVILLE KY</t>
  </si>
  <si>
    <t>NNH: FACEBOOK PROCUREMENT LLC.  SP LAP RAP TAI VN, HANG MOI 100% ; PTTT: T/T</t>
  </si>
  <si>
    <t>#&amp; UHAN-LGP-PC-0005#&amp;20092016#&amp;31122036#&amp;UNIGEN CORPORATION#&amp; PHÍ GC:17,375.22$; INV: UHAN_INV06780</t>
  </si>
  <si>
    <t>F05_PUR0246</t>
  </si>
  <si>
    <t>F05_PUR0246#&amp;Bộ lưu trữ dữ liệu HOPPER HLOB-80-3136-00,  không chứa mật  mã dân sự #&amp;KXĐ</t>
  </si>
  <si>
    <t>HLOB-80-3136-00</t>
  </si>
  <si>
    <t>122600040089922</t>
  </si>
  <si>
    <t>XUAT NPL BI LOI,HANG CHUA QUA QUA TRINH GC,CHE BIEN TAI VN. CNN; UNIGEN TECHNOLOGY SDN. BHD.</t>
  </si>
  <si>
    <t>#&amp;UHAN-LGP-PC-0005#&amp;20092016#&amp;31122036#&amp;UNIGEN CORPORATION#&amp; BBTT: E01073  (14/04/2026)</t>
  </si>
  <si>
    <t>F05_UHAN0012#&amp;Tụ điện 122-000291.X.X (MPN: 0402X105K6R3CT) thuộc dòng hàng 4 của tk nhập 107963915400/E11, hàng mới 100%#&amp;TW</t>
  </si>
  <si>
    <t>122-000291.X.X</t>
  </si>
  <si>
    <t>122600040118978</t>
  </si>
  <si>
    <t>F05_UHAN0012#&amp;Tụ điện 122-000646.X.X (MPN: C1608X5R1E105M080AC) thuộc dòng hàng 1 của tk nhập 107847381130/E11, hàng mới 100%#&amp;JP</t>
  </si>
  <si>
    <t>122-000646.X.X</t>
  </si>
  <si>
    <t>F05_UHAN0017#&amp;Đi-ốt phát quang 174-000044.X.X (MPN: SML-P11UTT86R) thuộc dòng hàng 33 của tk nhập 107848925920/E11, hàng mới 100%#&amp;CN</t>
  </si>
  <si>
    <t>174-000044.X.X</t>
  </si>
  <si>
    <t>F05_UHAN0016#&amp;Mạch điện tử tích hợp IC 102-001668 (MPN: H5CG46AGBDX017N) thuộc dòng hàng 1 của tk nhập 107519189040/E11, hàng mới 100%#&amp;KR</t>
  </si>
  <si>
    <t>102-001668</t>
  </si>
  <si>
    <t>XUAT NPL BI LOI,HANG CHUA QUA QUA TRINH GC,CHE BIEN TAI VN.</t>
  </si>
  <si>
    <t>#&amp;UHAN-LGP-PC-0005#&amp;20092016#&amp;31122036#&amp;UNIGEN CORPORATION#&amp; BBTT: E01074 (14/04/2026)</t>
  </si>
  <si>
    <t>F05_UHAN0028#&amp;Cuộn cảm LUC-E00-440013-01 (MPN: XAL6060-822MEC) thuộc dòng hàng 2 của tk nhập 107725514300/E11, hàng mới 100%#&amp;VN</t>
  </si>
  <si>
    <t>122600040139895</t>
  </si>
  <si>
    <t>F05_UHAN0049#&amp;Đai ốc bằng thép PUR-07-0167-00 (MPN: YSMTSO-44671-DT) thuộc dòng hàng 1 của tk nhập 108060298360/E11, hàng mới 100%#&amp;CN</t>
  </si>
  <si>
    <t>F05_UHAN0028#&amp;Cuộn cảm PUR-14-0086-00 (MPN: VLS6045EX-3R3N) thuộc dòng hàng 1 của tk nhập 108131233930/E11, hàng mới 100%#&amp;KR</t>
  </si>
  <si>
    <t>F05_UHAN0028#&amp;Cuộn cảm PUR-14-0085-00 (MPN: LQH5BPN2R2N38L) thuộc dòng hàng 2 của tk nhập 108090904940/E11, hàng mới 100%#&amp;MY</t>
  </si>
  <si>
    <t>F05_UHAN0022#&amp;Đầu nối bản mạch PUR-15-0207-00 (MPN: 1-2199119-6) thuộc dòng hàng 19 của tk nhập 108064931440/E11, hàng mới 100%#&amp;CN</t>
  </si>
  <si>
    <t>F05_UHAN0028#&amp;Cuộn cảm HLOB-14-0076-00 (MPN: EXL1V0605-1R8-R) thuộc dòng hàng 39 của tk nhập 108067797460/E11, hàng mới 100%#&amp;CN</t>
  </si>
  <si>
    <t>HLOB-14-0076-00</t>
  </si>
  <si>
    <t>F05_UHAN0016#&amp;Mạch điện tử tích hợp IC HLOB-09-0434-00 (MPN: TPS548A28RWWR) thuộc dòng hàng 7 của tk nhập 108017780360/E11, hàng mới 100%#&amp;PH</t>
  </si>
  <si>
    <t>F05_UHAN0027#&amp;Tấm tản nhiệt PUR-16-0085-01 (MPN: HTSPV-HSK-PV1-085-02-01), kích thước: 58.80*44.98*6.1 mm thuộc dòng hàng 1 của tk nhập 108045095800/E15, hàng mới 100%#&amp;VN</t>
  </si>
  <si>
    <t>F05_UHAN0027#&amp;Tấm tản nhiệt PUR-16-0049-01(MPN:16-0049-01), kích thước: 52.8x 52.26mm thuộc dòng hàng 3 của tk nhập 108100677200/E11, hàng mới 100%#&amp;PH</t>
  </si>
  <si>
    <t>F05_UHAN0150#&amp;Vỏ nhôm của tấm tản nhiệt PUR-17-0357-01 (MPN: V10-00317-00) thuộc dòng hàng 12 của tk nhập 108034284960/E15, hàng mới 100%#&amp;VN</t>
  </si>
  <si>
    <t>F05_UHAN0016#&amp;Mạch điện tử tích hợp IC HLOB-09-0502-00 (MPN: PM8667C-F3EI) thuộc dòng hàng 1 của tk nhập 108008587300/E11, hàng mới 100%#&amp;KR</t>
  </si>
  <si>
    <t>F05_UHAN0016#&amp;Mạch điện tử tích hợp IC PUR-09-0408-00 (MPN: IS25WP128F-JBLE) thuộc dòng hàng 1 của tk nhập 108058961140/E11, hàng mới 100%#&amp;TW</t>
  </si>
  <si>
    <t>F05_UHAN0018#&amp;Điện trở EF-45046061.X.X (MPN: RC0402JR-071K5L) thuộc dòng hàng 2 của tk nhập 104027141260/E11, hàng mới 100%#&amp;TW</t>
  </si>
  <si>
    <t>EF-45046061.X.X</t>
  </si>
  <si>
    <t>F05_UHAN0012#&amp;Tụ điện PURET-13-0022-00 (MPN: CL31A107MQHNNNE) thuộc dòng hàng 10 của tk nhập 108139678730/E11, hàng mới 100%#&amp;CN</t>
  </si>
  <si>
    <t>F05_UHAN0028#&amp;Cuộn cảm PUR-14-0096-00 (MPN: ASPIAIG-F5030-3R3M-T) thuộc dòng hàng 19 của tk nhập 108127684230/E11, hàng mới 100%#&amp;CN</t>
  </si>
  <si>
    <t>F05_UHAN0046#&amp;Vỏ bằng thép của bộ lưu trữ dữ liệu PUR-31-0110-01 (MPN: IPTH31-0110-01), kích thước 219.2 x 79.7  x 20 mm thuộc dòng hàng 1 của tk nhập 108072780540/E15, hàng mới 100%#&amp;VN</t>
  </si>
  <si>
    <t>PUR-31-0110-01</t>
  </si>
  <si>
    <t>#&amp; UHAN-LGP-PC-0005#&amp;20092016#&amp;31122036#&amp;UNIGEN CORPORATION#&amp; PHÍ GC: 26,558.01 USD PTTT:TT</t>
  </si>
  <si>
    <t>F05_LUC0103-1#&amp;Bộ điều khiển cửa xe ô tô P21-K3A000-03. hàng mới 100%#&amp;KXĐ</t>
  </si>
  <si>
    <t>122600040196872</t>
  </si>
  <si>
    <t>F05_LUC0121#&amp;Bộ điều khiển điện áp thấp phía sau ô tô P21-K34400-09. hàng mới 100%#&amp;KXĐ</t>
  </si>
  <si>
    <t>F05_LUC0105-1#&amp;Bộ điều khiển điện áp thấp phía khoang lái ô tô P21-K34100-07. hàng mới 100%#&amp;KXĐ</t>
  </si>
  <si>
    <t>F05_LUC0118#&amp;Bộ điều khiển điện áp thấp phía trước ô tô P21-K33000-07. hàng mới 100%#&amp;KXĐ</t>
  </si>
  <si>
    <t>F05_LUC0113#&amp;Bộ điều khiển thân xe ô tô P21-K31000-05. hàng mới 100%#&amp;KXĐ</t>
  </si>
  <si>
    <t>F05_LUC0122#&amp;Bộ điều khiển trung tâm trên xe ô tô P21-K2C000-05. hàng mới 100%#&amp;KXĐ</t>
  </si>
  <si>
    <t>F05_LUC0110#&amp;Bộ điều khiển các cổng kết nối phía sau ô tô P21-K24R10-01. hàng mới 100%#&amp;KXĐ</t>
  </si>
  <si>
    <t>F05_LUC0095#&amp;Bộ điều khiển các cổng kết nối phía sau ô tô P21-K24R00-02. hàng mới 100%#&amp;KXĐ</t>
  </si>
  <si>
    <t>F05_LUC0112#&amp;Bộ điều khiển các hệ thống điện trên xe ô tô P21-K11000-03. hàng mới 100%#&amp;KXĐ</t>
  </si>
  <si>
    <t>#&amp; UHAN-LGP-PC-0005#&amp;20092016#&amp;31122036#&amp;UNIGEN CORPORATION#&amp; PHÍ GC: 24,422.58 USD PTTT:TT</t>
  </si>
  <si>
    <t>122600040201584</t>
  </si>
  <si>
    <t>#&amp;UHAN-LGP-PC-0005#&amp;20092016#&amp;31122036#&amp;UNIGEN CORPORATION#&amp; PHÍ GC:10,593.35$ :UHAN_INV06783</t>
  </si>
  <si>
    <t>122600040236873</t>
  </si>
  <si>
    <t>F05_PUR0194-CA</t>
  </si>
  <si>
    <t>F05_PUR0194-CA#&amp;Bộ lưu trữ dữ liệu Hopper 83-0537-03, không chứa mật mã dân sự. Hàng mới 100%#&amp;KXĐ</t>
  </si>
  <si>
    <t>F05_PUR0204#&amp;Bộ lưu trữ dữ liệu Hopper 83-0491-06, không chứa mật mã dân sự. Hàng mới 100%#&amp;KXĐ</t>
  </si>
  <si>
    <t>F05_PUR0204-CA#&amp;Bộ lưu trữ dữ liệu Hopper 83-0491-06, không chứa mật mã dân sự. Hàng mới 100%#&amp;KXĐ</t>
  </si>
  <si>
    <t>F05_PUR0203-1#&amp;Bộ lưu trữ dữ liệu Hopper 83-0489-06, không chứa mật mã dân sự. Hàng mới 100%#&amp;KXĐ</t>
  </si>
  <si>
    <t>F05_PUR0203-CA#&amp;Bộ lưu trữ dữ liệu Hopper 83-0489-06, không chứa mật mã dân sự. Hàng mới 100%#&amp;KXĐ</t>
  </si>
  <si>
    <t>F05_PUR0207#&amp;Bộ lưu trữ dữ liệu Hopper 83-0467-07, không chứa mật mã dân sự. Hàng mới 100%#&amp;KXĐ</t>
  </si>
  <si>
    <t>NNH: CLOUD NETWORK TECHNOLOGY USA INC..  SP LAP RAP TAI VN, HANG MOI 100% ; PTTT: T/T. 45T0465244</t>
  </si>
  <si>
    <t>#&amp; UHAN-LGP-PC-0005#&amp;20092016#&amp;31122036#&amp;UNIGEN CORPORATION#&amp; PHÍ GC:51,758.88$; INV: UHAN_INV06782</t>
  </si>
  <si>
    <t>F05_PUR0208#&amp;Bộ lưu trữ dữ liệu Grover 83-0542-03, không chứa mật mã dân sự#&amp;KXĐ</t>
  </si>
  <si>
    <t>122600040251485</t>
  </si>
  <si>
    <t>F05_PUR0121-5</t>
  </si>
  <si>
    <t>F05_PUR0121-5#&amp;Bộ lưu trữ dữ liệu Eiger 83-0443-02, không chứa mật mã dân sự#&amp;KXĐ</t>
  </si>
  <si>
    <t>83-0443-02</t>
  </si>
  <si>
    <t>F05_PUR0199-1#&amp;Bộ lưu trữ dữ liệu Grover 83-0544-04, không chứa mật mã dân sự#&amp;KXĐ</t>
  </si>
  <si>
    <t>F05_PUR0193-1#&amp;Bộ lưu trữ dữ liệu Hopper 83-0543-03, không chứa mật mã dân sự#&amp;KXĐ</t>
  </si>
  <si>
    <t>F05_PUR0192-1#&amp;Bộ lưu trữ dữ liệu Grover 83-0541-03, không chứa mật mã dân sự#&amp;KXĐ</t>
  </si>
  <si>
    <t>F05_PUR0202-1</t>
  </si>
  <si>
    <t>F05_PUR0202-1#&amp;Bộ lưu trữ dữ liệu Grover 83-0540-03, không chứa mật mã dân sự#&amp;KXĐ</t>
  </si>
  <si>
    <t>F05_PUR0204#&amp;Bộ lưu trữ dữ liệu Hopper 83-0491-06, không chứa mật mã dân sự#&amp;KXĐ</t>
  </si>
  <si>
    <t>F05_PUR0209-CA#&amp;Bộ lưu trữ dữ liệu Grover 83-0574-05, không chứa mật mã dân sự#&amp;KXĐ</t>
  </si>
  <si>
    <t>F05_PUR0209#&amp;Bộ lưu trữ dữ liệu Grover 83-0574-05, không chứa mật mã dân sự#&amp;KXĐ</t>
  </si>
  <si>
    <t>F05_PUR0207#&amp;Bộ lưu trữ dữ liệu Hopper 83-0467-07, không chứa mật mã dân sự#&amp;KXĐ</t>
  </si>
  <si>
    <t>F05_PUR0210#&amp;Bộ lưu trữ dữ liệu Grover 83-0575-05, không chứa mật mã dân sự#&amp;KXĐ</t>
  </si>
  <si>
    <t>F05_PUR0190-1#&amp;Bộ lưu trữ dữ liệu Grover 83-0483-06, không chứa mật mã dân sự#&amp;KXĐ</t>
  </si>
  <si>
    <t>F05_PUR0157-3#&amp;Bộ lưu trữ dữ liệu Hopper 83-0520-03, không chứa mật mã dân sự#&amp;KXĐ</t>
  </si>
  <si>
    <t>F05_PUR0196-1#&amp;Bộ lưu trữ dữ liệu ICER 83-0579-05, không chứa mật mã dân sự#&amp;KXĐ</t>
  </si>
  <si>
    <t>F05_PUR0203-1#&amp;Bộ lưu trữ dữ liệu Hopper 83-0489-06, không chứa mật mã dân sự#&amp;KXĐ</t>
  </si>
  <si>
    <t>F05_PUR0197-1#&amp;Bộ lưu trữ dữ liệu Hopper 83-0468-07, không chứa mật mã dân sự#&amp;KXĐ</t>
  </si>
  <si>
    <t>F05_PUR0157-CA-1#&amp;Bộ lưu trữ dữ liệu Hopper 83-0520-03, không chứa mật mã dân sự#&amp;KXĐ</t>
  </si>
  <si>
    <t>F05_PUR0211-CA#&amp;Bộ lưu trữ dữ liệu Grover 83-0576-05, không chứa mật mã dân sự#&amp;KXĐ</t>
  </si>
  <si>
    <t>F05_PUR0189-CA</t>
  </si>
  <si>
    <t>F05_PUR0189-CA#&amp;Bộ lưu trữ dữ liệu Hopper 83-0545-04, không chứa mật mã dân sự#&amp;KXĐ</t>
  </si>
  <si>
    <t>83-0545-04</t>
  </si>
  <si>
    <t>F05_PUR0213-CA#&amp;Bộ lưu trữ dữ liệu Hopper 83-0578-05, không chứa mật mã dân sự#&amp;KXĐ</t>
  </si>
  <si>
    <t>F05_PUR0212-CA#&amp;Bộ lưu trữ dữ liệu Grover 83-0577-05, không chứa mật mã dân sự#&amp;KXĐ</t>
  </si>
  <si>
    <t>F05_PUR0211</t>
  </si>
  <si>
    <t>F05_PUR0211#&amp;Bộ lưu trữ dữ liệu Grover 83-0576-05, không chứa mật mã dân sự#&amp;KXĐ</t>
  </si>
  <si>
    <t>F05_PUR0208-CA#&amp;Bộ lưu trữ dữ liệu Grover 83-0542-03, không chứa mật mã dân sự#&amp;KXĐ</t>
  </si>
  <si>
    <t>F05_PUR0190-CA</t>
  </si>
  <si>
    <t>F05_PUR0190-CA#&amp;Bộ lưu trữ dữ liệu Grover 83-0483-06, không chứa mật mã dân sự#&amp;KXĐ</t>
  </si>
  <si>
    <t>F05_PUR0192-CA#&amp;Bộ lưu trữ dữ liệu Grover 83-0541-03, không chứa mật mã dân sự#&amp;KXĐ</t>
  </si>
  <si>
    <t>F05_PUR0197-CA#&amp;Bộ lưu trữ dữ liệu Hopper 83-0468-07, không chứa mật mã dân sự#&amp;KXĐ</t>
  </si>
  <si>
    <t>XUAT NPL BI LOI,HANG CHUA QUA QUA TRINH GC,CHE BIEN TAI VN. CNN: AVNET ELECTRONICS</t>
  </si>
  <si>
    <t>#&amp;UHAN-LGP-PC-0005#&amp;20092016#&amp;31122036#&amp;UNIGEN CORPORATION#&amp; BBTT: E01075 (17/04/2026)</t>
  </si>
  <si>
    <t>F05_UHAN0013#&amp;Phần tử dao động (thạch anh) LUC-E00-480015-01 (MPN: XRCGB24M000F0L00R0) thuộc dòng hàng 22 của tk nhập 108131840020/E11, hàng mới 100%#&amp;JP</t>
  </si>
  <si>
    <t>122600040266811</t>
  </si>
  <si>
    <t>MXZZZ - OTHER</t>
  </si>
  <si>
    <t>SP LAP RAP TAI VN.CNN:JABIL CIRCUIT DE MEXICO S. DE R.L. DE C.V.CHUNG CTU VOI TK 308446324450; 308446330640; 308446335430; 308446344530/G23</t>
  </si>
  <si>
    <t>#&amp;UHAN-LGP-PC-0005#&amp;20092016#&amp;31122036#&amp;UNIGEN CORPORATION#&amp; BTT SO: UHAN_INV06785(17/04/2026)</t>
  </si>
  <si>
    <t>F05_PUR0220#&amp;Bộ lưu trữ dữ liệu HLOB-80-3282-00 (CPN: HLOB-83-0638-01), không chứa mật mã dân sự, tái xuất dòng hàng 1 của tk nhập 108086788830/G13, hàng mới 100%#&amp;KXĐ</t>
  </si>
  <si>
    <t>122600040278988</t>
  </si>
  <si>
    <t>SP LAP RAP TAI VN.CNN:JABIL CIRCUIT DE MEXICO S. DE R.L. DE C.V.CHUNG CTU VOI TK 308446318960; 308446330640; 308446335430; 308446344530/G23</t>
  </si>
  <si>
    <t>F05_PUR0220#&amp;Bộ lưu trữ dữ liệu HLOB-80-3282-00 (CPN: HLOB-83-0638-01), không chứa mật mã dân sự, tái xuất dòng hàng 1 của tk nhập 108108877700/G13, hàng mới 100% #&amp;KXĐ</t>
  </si>
  <si>
    <t>SP LAP RAP TAI VN.CNN:JABIL CIRCUIT DE MEXICO S. DE R.L. DE C.V.CHUNG CTU VOI TK 308446318960, 308446324450, 308446335430, 308446344530/G23</t>
  </si>
  <si>
    <t>F05_PUR0220#&amp;Bộ lưu trữ dữ liệu HLOB-80-3282-00 (CPN: HLOB-83-0638-01), không chứa mật mã dân sự, tái xuất dòng hàng 1 của tk nhập 108109478960/G13, hàng mới 100% #&amp;KXĐ</t>
  </si>
  <si>
    <t>SP LAP RAP TAI VN.CNN:JABIL CIRCUIT DE MEXICO S. DE R.L. DE C.V.CHUNG CTU VOI TK 308446318960, 308446324450, 308446330640, 308446344530/G23</t>
  </si>
  <si>
    <t>F05_PUR0220#&amp;Bộ lưu trữ dữ liệu HLOB-80-3282-00 (CPN: HLOB-83-0638-01), không chứa mật mã dân sự, tái xuất dòng hàng 1 của tk nhập 108109121410/G13, hàng mới 100% #&amp;KXĐ</t>
  </si>
  <si>
    <t>SP LAP RAP TAI VN.CNN:JABIL CIRCUIT DE MEXICO S. DE R.L. DE C.V.CHUNG CTU VOI TK 308446318960;308446324450;308446330640;308446335430/G23</t>
  </si>
  <si>
    <t>F05_PUR0220#&amp;Bộ lưu trữ dữ liệu HLOB-80-3282-00, không có chức năng mật mã dân sự, (CPN: HLOB-83-0638-01), tái xuất dòng hàng 1 của tk nhập 108127628010/G13, hàng mới 100% #&amp;KXĐ</t>
  </si>
  <si>
    <t>MOI 100%;SP LAP RAP TAI VN</t>
  </si>
  <si>
    <t>F05_OEM0295</t>
  </si>
  <si>
    <t>F05_OEM0295#&amp;Ổ cứng SSD UBPFW0101T0ANT1-KDY-UGN, không có chức năng mật mã dân sự, hàng mới 100%#&amp;KXĐ</t>
  </si>
  <si>
    <t>UBPFW0101T0ANT1-KDY-UGN</t>
  </si>
  <si>
    <t>122600040352954</t>
  </si>
  <si>
    <t>122600040435725</t>
  </si>
  <si>
    <t>SP LAP RAP TAI VN.CNN:JABIL CIRCUIT DE MEXICO S. DE R.L. DE C.V.CHUNG CTU VOI TK 308463112440; 308463122830; 308463134950/G23</t>
  </si>
  <si>
    <t>#&amp;UHAN-LGP-PC-0005#&amp;20092016#&amp;31122036#&amp;UNIGEN CORPORATION#&amp; BTT SO: UHAN_INV06795(22/04/2026)</t>
  </si>
  <si>
    <t>F05_PUR0220#&amp;Bộ lưu trữ dữ liệu HLOB-80-3282-00 (CPN: HLOB-83-0638-01), không có chức năng mật mã dân sự, tái xuất dòng hàng 1 của tk nhập 108149688030/G13, hàng mới 100%#&amp;KXĐ</t>
  </si>
  <si>
    <t>122600040506595</t>
  </si>
  <si>
    <t>SP LAP RAP TAI VN.CNN:JABIL CIRCUIT DE MEXICO S. DE R.L. DE C.V.CHUNG CTU VOI TK 308463100910; 308463122830; 308463134950/G23</t>
  </si>
  <si>
    <t>F05_PUR0220#&amp;Bộ lưu trữ dữ liệu HLOB-80-3282-00 (CPN: HLOB-83-0638-01), không có chức năng mật mã dân sự, tái xuất dòng hàng 1 của tk nhập 108146440620/G13, hàng mới 100%#&amp;KXĐ</t>
  </si>
  <si>
    <t>SP LAP RAP TAI VN.CNN:JABIL CIRCUIT DE MEXICO S. DE R.L. DE C.V.CHUNG CTU VOI TK 308463100910 ;308463112440; 308463134950/G23</t>
  </si>
  <si>
    <t>F05_PUR0220#&amp;Bộ lưu trữ dữ liệu HLOB-80-3282-00 (CPN: HLOB-83-0638-01), không có chức năng mật mã dân sự, tái xuất dòng hàng 1 của tk nhập 108137732840/G13, hàng mới 100%#&amp;KXĐ</t>
  </si>
  <si>
    <t>SP LAP RAP TAI VN.CNN:JABIL CIRCUIT DE MEXICO S. DE R.L. DE C.V.CHUNG CTU VOI TK 308463100910 ;308463112440; 308463122830/G23</t>
  </si>
  <si>
    <t>F05_PUR0220#&amp;Bộ lưu trữ dữ liệu HLOB-80-3282-00 (CPN: HLOB-83-0638-01), không có chức năng mật mã dân sự, tái xuất dòng hàng 1 của tk nhập 108168409900/G13, hàng mới 100%#&amp;KXĐ</t>
  </si>
  <si>
    <t>XUAT NPL BI LOI,HANG CHUA QUA QUA TRINH GC,CHE BIEN TAI VN. CNN: KINGSTON TECHNOLOGY FAR EAST CORP.</t>
  </si>
  <si>
    <t>#&amp;UHAN-LGP-PC-0005#&amp;20092016#&amp;31122036#&amp;UNIGEN CORPORATION#&amp; BBTT: E01076 (22/04/2026)</t>
  </si>
  <si>
    <t>122600040507779</t>
  </si>
  <si>
    <t>USPHX - PHOENIX - AZ</t>
  </si>
  <si>
    <t>NNH: AVNET.  SP LAP RAP TAI VN, HANG MOI 100% ; PTTT: T/T</t>
  </si>
  <si>
    <t>#&amp; UHAN-LGP-PC-0005#&amp;20092016#&amp;31122036#&amp;UNIGEN CORPORATION#&amp; PHÍ GC: 1,992.00$  INV: UHAN_INV06791</t>
  </si>
  <si>
    <t>F05_EFI0003-10</t>
  </si>
  <si>
    <t>F05_EFI0003-10#&amp;Bảng điều khiển EFI 45141397 điện áp 5V#&amp;KXĐ</t>
  </si>
  <si>
    <t>122600040525628</t>
  </si>
  <si>
    <t>ATZZZ - OTHER</t>
  </si>
  <si>
    <t>XUAT NPL BI LOI,HANG CHUA QUA QUA TRINH GC,CHE BIEN TAI VN. CNN: U-BLOX AG</t>
  </si>
  <si>
    <t>#&amp;UHAN-LGP-PC-0005#&amp;20092016#&amp;31122036#&amp;UNIGEN CORPORATION#&amp; BBTT: E01077 (23/04/2026)</t>
  </si>
  <si>
    <t>F05_UHAN0016#&amp;Mạch điện tử tích hợp IC LUC-E00-470137-00 thuộc dòng hàng 1 của tk nhập 107789148020/E11, hàng mới 100%#&amp;AT</t>
  </si>
  <si>
    <t>122600040539918</t>
  </si>
  <si>
    <t>#&amp; UHAN-LGP-PC-0005#&amp;20092016#&amp;31122036#&amp;UNIGEN CORPORATION#&amp; PHÍ GC: 21,972.30 USD PTTT:TT</t>
  </si>
  <si>
    <t>122600040559706</t>
  </si>
  <si>
    <t>XUAT NPL BI LOI,HANG CHUA QUA QUA TRINH GC,CHE BIEN TAI VN.CNN: CLOUD NETWORK TECHNOLOGY SINGAPORE PTE. LTD.C/O SCIENTIFIC ATLANTA DE MEXICO</t>
  </si>
  <si>
    <t>#&amp;UHAN-LGP-PC-0005#&amp;20092016#&amp;31122036#&amp;UNIGEN CORPORATION#&amp; BBTT: E01079 (23/04/2026)</t>
  </si>
  <si>
    <t>F05_UHAN0016#&amp;Mạch điện tử tích hợp IC PUR-09-0233-00 thuộc dòng hàng 2 của tk nhập 107402555960/E11, hàng mới 100%#&amp;KR</t>
  </si>
  <si>
    <t>PUR-09-0233-00</t>
  </si>
  <si>
    <t>122600040563665</t>
  </si>
  <si>
    <t>MOI 100%; SP LAP RAP TAI VN, CNN:HELLA GMBH &amp; CO. KGAA.</t>
  </si>
  <si>
    <t>#&amp;UHAN-LGP-PC-0005#&amp;20092016#&amp;31122036#&amp;UNIGEN CORPORATION#&amp;PHI GC:  13,032.00USD;PTTT:TT</t>
  </si>
  <si>
    <t>F05_LUC0109#&amp;Bộ điều khiển đèn phía trước cho xe ô tô P21-L1AR01-02 .Hàng mới 100%#&amp;KXĐ</t>
  </si>
  <si>
    <t>122600040572477</t>
  </si>
  <si>
    <t>F05_LUC0109#&amp;Bộ điều khiển đèn phía trước cho xe ô tô P21-L1AR01-02.Hàng mới 100%#&amp;KXĐ</t>
  </si>
  <si>
    <t>F05_LUC0108#&amp;Bộ điều khiển đèn phía trước cho xe ô tô P21-L1AL01-02.Hàng mới 100%#&amp;KXĐ</t>
  </si>
  <si>
    <t>#&amp;UHAN-LGP-PC-0005#&amp;20092016#&amp;31122036#&amp;UNIGEN CORPORATION#&amp;PHI GC:  293.50USD;PTTT:TT</t>
  </si>
  <si>
    <t>122600040573082</t>
  </si>
  <si>
    <t>F05_LUC0126#&amp;Bộ điều khiển trung tâm cho xe ô tô P11-K2B100-07.Hàng mới 100%#&amp;KXĐ</t>
  </si>
  <si>
    <t>#&amp;UHAN-LGP-PC-0005#&amp;20092016#&amp;31122036#&amp;UNIGEN CORPORATION#&amp;PHI GC: 510.84 USD PTTT:TT</t>
  </si>
  <si>
    <t>F05_PUR0236</t>
  </si>
  <si>
    <t>F05_PUR0236#&amp;Bộ lưu trữ dữ liệu Napper 83-0672-04, không có chức năng mật mã dân sự, hàng mới 100%#&amp;KXĐ</t>
  </si>
  <si>
    <t>83-0672-04</t>
  </si>
  <si>
    <t>122600040573712</t>
  </si>
  <si>
    <t>F05_PUR0238</t>
  </si>
  <si>
    <t>F05_PUR0238#&amp;Bộ lưu trữ dữ liệu Napper 83-0671-04, không có chức năng mật mã dân sự, hàng mới 100%#&amp;KXĐ</t>
  </si>
  <si>
    <t>83-0671-04</t>
  </si>
  <si>
    <t>F05_PUR0247</t>
  </si>
  <si>
    <t>F05_PUR0247#&amp;Bộ lưu trữ dữ liệu NAPPER 83-0670-04, không có chức năng mật mã dân sự, hàng mới 100%#&amp;KXĐ</t>
  </si>
  <si>
    <t>83-0670-04</t>
  </si>
  <si>
    <t>SP LAP RAP TAI VN.CNN:JABIL CIRCUIT DE MEXICO S. DE R.L. DE C.V.CHUNG CTU VOI TK  308468209620; 308468228150; 308468248230; 308468261310/G23</t>
  </si>
  <si>
    <t>#&amp;UHAN-LGP-PC-0005#&amp;20092016#&amp;31122036#&amp;UNIGEN CORPORATION#&amp; BTT SO: UHAN_INV06797(23/04/2026)</t>
  </si>
  <si>
    <t>F05_PUR0220#&amp;Bộ lưu trữ dữ liệu HLOB-80-3282-00 (CPN: HLOB-83-0638-01), không có chức năng mật mã dân sự, tái xuất dòng hàng 1 của tk nhập 108170345400/G13, hàng mới 100%#&amp;KXĐ</t>
  </si>
  <si>
    <t>122600040574485</t>
  </si>
  <si>
    <t>SP LAP RAP TAI VN.CNN:JABIL CIRCUIT DE MEXICO S. DE R.L. DE C.V.CHUNG CTU VOI TK  308468165410; 308468228150; 308468248230; 308468261310/G23</t>
  </si>
  <si>
    <t>SP LAP RAP TAI VN.CNN:JABIL CIRCUIT DE MEXICO S. DE R.L. DE C.V.CHUNG CTU VOI TK  308468165410; 308468209620; 308468248230; 308468261310/G23</t>
  </si>
  <si>
    <t>SP LAP RAP TAI VN.CNN:JABIL CIRCUIT DE MEXICO S. DE R.L. DE C.V.CHUNG CTU VOI TK  308468165410; 308468209620; 308468228150; 308468261310/G23</t>
  </si>
  <si>
    <t>F05_PUR0220#&amp;Bộ lưu trữ dữ liệu HLOB-80-3282-00 (CPN: HLOB-83-0638-01), không có chức năng mật mã dân sự, tái xuất dòng hàng 3 của tk nhập 108137732840/G13, hàng mới 100%#&amp;KXĐ</t>
  </si>
  <si>
    <t>F05_PUR0220#&amp;Bộ lưu trữ dữ liệu HLOB-80-3282-00 (CPN: HLOB-83-0638-01), không có chức năng mật mã dân sự, tái xuất dòng hàng 2 của tk nhập 108137732840/G13, hàng mới 100%#&amp;KXĐ</t>
  </si>
  <si>
    <t>SP LAP RAP TAI VN.CNN:JABIL CIRCUIT DE MEXICO S. DE R.L. DE C.V.CHUNG CTU VOI TK  308468165410; 308468209620; 308468228150; 308468248230/G23</t>
  </si>
  <si>
    <t>F05_PUR0220#&amp;Bộ lưu trữ dữ liệu HLOB-80-3282-00 (CPN: HLOB-83-0638-01), không có chức năng mật mã dân sự, tái xuất dòng hàng 1 của tk nhập 108161038860/G13, hàng mới 100%#&amp;KXĐ</t>
  </si>
  <si>
    <t>#&amp;UHAN-LGP-PC-0005#&amp;20092016#&amp;31122036#&amp;UNIGEN CORPORATION#&amp; PHÍ GC:7,768.80$ :UHAN_INV06793</t>
  </si>
  <si>
    <t>122600040576587</t>
  </si>
  <si>
    <t>#&amp; UHAN-LGP-PC-0005#&amp;20092016#&amp;31122036#&amp;UNIGEN CORPORATION#&amp; PHÍ GC: 37,700.26$  INV: UHAN_INV06794</t>
  </si>
  <si>
    <t>F05_PUR0215</t>
  </si>
  <si>
    <t>F05_PUR0215#&amp;Bộ lưu trữ dữ liệu Grover 83-0482-06, không có chức năng mật  mã dân sự#&amp;KXĐ</t>
  </si>
  <si>
    <t>122600040598813</t>
  </si>
  <si>
    <t>F05_PUR0208#&amp;Bộ lưu trữ dữ liệu Grover 83-0542-03, không có chức năng mật  mã dân sự#&amp;KXĐ</t>
  </si>
  <si>
    <t>F05_PUR0199-1#&amp;Bộ lưu trữ dữ liệu Grover 83-0544-04, không có chức năng mật  mã dân sự#&amp;KXĐ</t>
  </si>
  <si>
    <t>F05_PUR0157-3#&amp;Bộ lưu trữ dữ liệu Hopper 83-0520-03, không có chức năng mật  mã dân sự#&amp;KXĐ</t>
  </si>
  <si>
    <t>F05_PUR0240#&amp;Bộ lưu trữ dữ liệu ICER 83-0725-00, không có chức năng mật  mã dân sự#&amp;KXĐ</t>
  </si>
  <si>
    <t>F05_PUR0203-1#&amp;Bộ lưu trữ dữ liệu Hopper 83-0489-06, không có chức năng mật  mã dân sự#&amp;KXĐ</t>
  </si>
  <si>
    <t>F05_PUR0189-CA#&amp;Bộ lưu trữ dữ liệu Hopper 83-0545-04, không có chức năng mật  mã dân sự#&amp;KXĐ</t>
  </si>
  <si>
    <t>F05_PUR0198-CA#&amp;Bộ lưu trữ dữ liệu Grover 83-0480-06, không có chức năng mật  mã dân sự#&amp;KXĐ</t>
  </si>
  <si>
    <t>F05_PUR0210#&amp;Bộ lưu trữ dữ liệu Grover 83-0575-05, không có chức năng mật  mã dân sự#&amp;KXĐ</t>
  </si>
  <si>
    <t>F05_PUR0193-CA</t>
  </si>
  <si>
    <t>F05_PUR0193-CA#&amp;Bộ lưu trữ dữ liệu Hopper 83-0543-03, không có chức năng mật  mã dân sự#&amp;KXĐ</t>
  </si>
  <si>
    <t>F05_PUR0198-1#&amp;Bộ lưu trữ dữ liệu Grover 83-0480-06, không có chức năng mật  mã dân sự#&amp;KXĐ</t>
  </si>
  <si>
    <t>#&amp; UHAN-LGP-PC-0005#&amp;20092016#&amp;31122036#&amp;UNIGEN CORPORATION#&amp; PHÍ GC: 27,787.68 USD PTTT:TT</t>
  </si>
  <si>
    <t>122600040606485</t>
  </si>
  <si>
    <t>#&amp; UHAN-LGP-PC-0005#&amp;20092016#&amp;31122036#&amp;UNIGEN CORPORATION#&amp; PHÍ GC: 25,387.26 USD PTTT:TT</t>
  </si>
  <si>
    <t>F05_LUC0123#&amp;Bộ điều khiển điện áp thấp phía sau ô tô P11-K35200-07.Hàng mới 100%#&amp;KXĐ</t>
  </si>
  <si>
    <t>122600040612646</t>
  </si>
  <si>
    <t>F05_LUC0125#&amp;Bộ điều khiển điện áp thấp phía trước ô tô P11-K33000-03.Hàng mới 100%#&amp;KXĐ</t>
  </si>
  <si>
    <t>F05_LUC0125#&amp;Bộ điều khiển điện áp thấp phía trước ô tô P11-K33000-03 .Hàng mới 100%#&amp;KXĐ</t>
  </si>
  <si>
    <t>F05_LUC0126#&amp;Bộ điều khiển trung tâm cho xe ô tô P11-K2B100-07 .Hàng mới 100%#&amp;KXĐ</t>
  </si>
  <si>
    <t>F05_LUC0128#&amp;Bộ điều khiển màn hình trung tâm trên ô tô P11-K2A000-11 .Hàng mới 100%#&amp;KXĐ</t>
  </si>
  <si>
    <t>#&amp;UHAN-LGP-PC-0005#&amp;20092016#&amp;31122036#&amp;UNIGEN CORPORATION#&amp;PHI GC: 747.00USD PTTT:TT</t>
  </si>
  <si>
    <t>122600040623275</t>
  </si>
  <si>
    <t>03EEC10</t>
  </si>
  <si>
    <t>CTY TIEP VAN SITC DV</t>
  </si>
  <si>
    <t>MXZLO - MANZANILLO - COL</t>
  </si>
  <si>
    <t>NNH :DAA DRAEXLMAIER AUTOMOTIVE OF AMERICA LLC. SAN PHAM LAP RAP TAI VN.  HANG MOI 100%. PTTT: TT</t>
  </si>
  <si>
    <t>#&amp; UHAN-LGP-PC-0005#&amp;20092016#&amp;31122036#&amp;UNIGEN CORPORATION#&amp; PHÍ GC: 5,715.36$; UHAN_INV06786</t>
  </si>
  <si>
    <t>F05_LUC0091-1</t>
  </si>
  <si>
    <t>F05_LUC0091-1#&amp;Bộ sạc USB hai cổng trên xe ô tô P21-K53400-02#&amp;KXĐ</t>
  </si>
  <si>
    <t>P21-K53400-02</t>
  </si>
  <si>
    <t>122600040732941</t>
  </si>
  <si>
    <t>NNH : LUCID USA, INC.(CASAGRANDE WHSE). SAN PHAM LAP RAP TAI VN. HANG MOI 100%</t>
  </si>
  <si>
    <t>#&amp; UHAN-LGP-PC-0005#&amp;20092016#&amp;31122036#&amp;UNIGEN CORPORATION#&amp; PHÍ GC:11,152.92  USD PTTT:TT</t>
  </si>
  <si>
    <t>122600040739373</t>
  </si>
  <si>
    <t>01DDECS</t>
  </si>
  <si>
    <t>CTY FEDEX EXPRESS VN</t>
  </si>
  <si>
    <t>MOI 100%;SP LAP RAP TAI VN. CHUNG BOOKING VOI TK 308485533330/B13</t>
  </si>
  <si>
    <t>F05_OEM0296</t>
  </si>
  <si>
    <t>F05_OEM0296#&amp;Ổ cứng SSD UBP5S1103T2E1P1-PM41-UGN không có chức năng mật mã dân sự, hàng mới 100%#&amp;KXĐ</t>
  </si>
  <si>
    <t>122600040793197</t>
  </si>
  <si>
    <t>F05_OEM0294</t>
  </si>
  <si>
    <t>F05_OEM0294#&amp;Ổ cứng SSD UBPMS11123TE1Q1-TD11-UGN không có chức năng mật mã dân sự, hàng mới 100%#&amp;KXĐ</t>
  </si>
  <si>
    <t>XUAT NPL BI LOI,HANG CHUA QUA QUA TRINH GC,CHE BIEN TAI VN. CHUNG BOOKING VOI TK 308485520140/E42</t>
  </si>
  <si>
    <t>#&amp;UHAN-LGP-PC-0005#&amp;20092016#&amp;31122036#&amp;UNIGEN CORPORATION#&amp; BBTT: E01080 (28/04/2026)</t>
  </si>
  <si>
    <t>F05_UHAN0016#&amp;Mạch điện tử tích hợp IC PUR-03-0038-00 thuộc dòng hàng 2  của tk nhập 107815249141/ E11. Hàng mới 100%#&amp;TW</t>
  </si>
  <si>
    <t>122600040793483</t>
  </si>
  <si>
    <t>#&amp;UHAN-LGP-PC-0005#&amp;20092016#&amp;31122036#&amp;UNIGEN CORPORATION#&amp; PHÍ GC:9,445.40$ :UHAN_INV06801</t>
  </si>
  <si>
    <t>F05_PUR0212</t>
  </si>
  <si>
    <t>F05_PUR0212#&amp;Bộ lưu trữ dữ liệu Grover 83-0577-05, không chứa mật mã dân sự. Hàng mới 100%#&amp;KXĐ</t>
  </si>
  <si>
    <t>122600040802373</t>
  </si>
  <si>
    <t>F05_PUR0190-1#&amp;Bộ lưu trữ dữ liệu Grover 83-0483-06, không chứa mật mã dân sự. Hàng mới 100%#&amp;KXĐ</t>
  </si>
  <si>
    <t>#&amp; UHAN-LGP-PC-0005#&amp;20092016#&amp;31122036#&amp;UNIGEN CORPORATION#&amp; PHÍ GC:16,446.45$ ; INV: UHAN_INV06800</t>
  </si>
  <si>
    <t>F05_PUR0240#&amp;Bộ lưu trữ dữ liệu ICER 83-0725-00,  không chứa mật  mã dân sự#&amp;KXĐ</t>
  </si>
  <si>
    <t>122600040805049</t>
  </si>
  <si>
    <t>F05_PUR0190-1#&amp;Bộ lưu trữ dữ liệu Grover 83-0483-06,  không chứa mật  mã dân sự#&amp;KXĐ</t>
  </si>
  <si>
    <t>F05_PUR0197-1#&amp;Bộ lưu trữ dữ liệu Hopper 83-0468-07,  không chứa mật  mã dân sự#&amp;KXĐ</t>
  </si>
  <si>
    <t>HANG MOI 100%. SP LAP RAP TAI VN</t>
  </si>
  <si>
    <t>F05_OEM0294#&amp;Ổ cứng SSD UBPMS11123TE1Q1-TD11-UGN, không có chức năng mật mã dân sự. Hàng mới 100%#&amp;KXĐ</t>
  </si>
  <si>
    <t>122600040943166</t>
  </si>
  <si>
    <t>#&amp; UHAN-LGP-PC-0005#&amp;20092016#&amp;31122036#&amp;UNIGEN CORPORATION#&amp; PHÍ GC: 18,172.08 USD PTTT:TT</t>
  </si>
  <si>
    <t>122600040960138</t>
  </si>
  <si>
    <t>F05_PUR0244</t>
  </si>
  <si>
    <t>F05_PUR0244#&amp;Bộ lưu trữ dữ liệu USHER HLOB-80-3544-00, không có chức năng mật mã dân sự, hàng mới 100%#&amp;KXĐ</t>
  </si>
  <si>
    <t>HLOB-80-3544-00</t>
  </si>
  <si>
    <t>122600040996861</t>
  </si>
  <si>
    <t>#&amp;UHAN-LGP-PC-0005#&amp;20092016#&amp;31122036#&amp;UNIGEN CORPORATION#&amp;PHI GC: 13,032.00 USD;PTTT:TT</t>
  </si>
  <si>
    <t>122600041053344</t>
  </si>
  <si>
    <t>SP LAP RAP TAI VN.CNN:PURE STORAGE, INC.CHUNG CTU VOI TK 308506703540/G23</t>
  </si>
  <si>
    <t>#&amp;UHAN-LGP-PC-0005#&amp;20092016#&amp;31122036#&amp;UNIGEN CORPORATION#&amp; BTT SO: UHAN-INV06810 (07/05/2026)</t>
  </si>
  <si>
    <t>F05_PUR0220#&amp;Bộ lưu trữ dữ liệu HLOB-80-3282-00, không có chức năng mật mã dân sự, (CPN: HLOB-83-0638-01), tái xuất dòng hàng 1 của tk nhập 108127628010/G13, hàng mới 100%#&amp;KXĐ</t>
  </si>
  <si>
    <t>122600041084211</t>
  </si>
  <si>
    <t>SP LAP RAP TAI VN,NVL CHINH CO XX KR. CNN:PURE STORAGE, INC.CHUNG CTU VOI TK 308506457360/G23</t>
  </si>
  <si>
    <t>F05_PUR0229</t>
  </si>
  <si>
    <t>F05_PUR0229#&amp;Bộ lưu trữ dữ liệu Piper 83-0682-04 không có chức năng mật mã dân sự, tái xuất dòng hàng 1 của tk nhập 107593467701/G13, hàng mới 100%#&amp;KR</t>
  </si>
  <si>
    <t>83-0682-04</t>
  </si>
  <si>
    <t>#&amp; UHAN-LGP-PC-0005#&amp;20092016#&amp;31122036#&amp;UNIGEN CORPORATION#&amp; PHÍ GC: 21,298.68 USD PTTT:TT</t>
  </si>
  <si>
    <t>122600041121800</t>
  </si>
  <si>
    <t>NNH: AVNET ; SP LAP RAP TAI VN, MOI 100%,PTTT:TT</t>
  </si>
  <si>
    <t>#&amp; UHAN-LGP-PC-0005#&amp;20092016#&amp;31122036#&amp;UNIGEN CORPORATION#&amp; PHI GC: 4,487.40 USD</t>
  </si>
  <si>
    <t>F05_EFI0019-4</t>
  </si>
  <si>
    <t>F05_EFI0019-4#&amp;Bản mạch điện tử đã lắp ráp có chức năng xử lý hình ảnh 45224583, không có chức năng mật mã dân sự, hàng mới 100%#&amp;KXĐ</t>
  </si>
  <si>
    <t>122600041122831</t>
  </si>
  <si>
    <t>F05_EFI0004-11</t>
  </si>
  <si>
    <t>F05_EFI0004-11#&amp;Bản mạch điện tử đã lắp ráp có chức năng xử lý hình ảnh 45184613, không có chức năng mật mã dân sự, hàng mới 100%#&amp;KXĐ</t>
  </si>
  <si>
    <t>NNH: CLOUD NETWORK TECHNOLOGY USA INC..  SP LAP RAP TAI VN, HANG MOI 100% ; PTTT: T/T, AWB: 45T0470665</t>
  </si>
  <si>
    <t>#&amp; UHAN-LGP-PC-0005#&amp;20092016#&amp;31122036#&amp;UNIGEN CORPORATION#&amp; PHÍ GC: 17,704.00$  INV: UHAN_INV06808</t>
  </si>
  <si>
    <t>F05_PUR0211#&amp;Bộ lưu trữ dữ liệu Grover 83-0576-05, không có chức năng mật  mã dân sự#&amp;KXĐ</t>
  </si>
  <si>
    <t>122600041129019</t>
  </si>
  <si>
    <t>F05_PUR0189-1</t>
  </si>
  <si>
    <t>F05_PUR0189-1#&amp;Bộ lưu trữ dữ liệu Hopper 83-0545-04, không có chức năng mật  mã dân sự#&amp;KXĐ</t>
  </si>
  <si>
    <t>F05_PUR0121-5#&amp;Bộ lưu trữ dữ liệu Eiger 83-0443-02, không có chức năng mật  mã dân sự#&amp;KXĐ</t>
  </si>
  <si>
    <t>F05_PUR0235#&amp;Bộ lưu trữ dữ liệu Usher HLOB-80-3493-00. không chứa mật mã dân sự.Hàng mới 100%#&amp;KXĐ</t>
  </si>
  <si>
    <t>122600041131928</t>
  </si>
  <si>
    <t>F05_PUR0239</t>
  </si>
  <si>
    <t>F05_PUR0239#&amp;Bộ lưu trữ dữ liệu Otter 83-0680-05.không chứa mật mã dân sự.Hàng mới 100%#&amp;KXĐ</t>
  </si>
  <si>
    <t>83-0680-05</t>
  </si>
  <si>
    <t>F05_PUR0236#&amp;Bộ lưu trữ dữ liệu Napper 83-0672-04. không chứa mật mã dân sự.Hàng mới 100%#&amp;KXĐ</t>
  </si>
  <si>
    <t>F05_PUR0252</t>
  </si>
  <si>
    <t>F05_PUR0252#&amp;Bộ lưu trữ dữ liệu KIPPER 83-0664-03. không chứa mật mã dân sự.Hàng mới 100%#&amp;KXĐ</t>
  </si>
  <si>
    <t>83-0664-03</t>
  </si>
  <si>
    <t>F05_PUR0251</t>
  </si>
  <si>
    <t>F05_PUR0251#&amp;Bộ lưu trữ dữ liệu KIPPER 83-0663-03. không chứa mật mã dân sự.Hàng mới 100%#&amp;KXĐ</t>
  </si>
  <si>
    <t>83-0663-03</t>
  </si>
  <si>
    <t>F05_PUR0250</t>
  </si>
  <si>
    <t>F05_PUR0250#&amp;Bộ lưu trữ dữ liệu KIPPER 83-0662-03.không chứa mật mã dân sự.Hàng mới 100%#&amp;KXĐ</t>
  </si>
  <si>
    <t>83-0662-03</t>
  </si>
  <si>
    <t>F05_PUR0253</t>
  </si>
  <si>
    <t>F05_PUR0253#&amp;Bộ lưu trữ dữ liệu KIPPER 83-0661-03 không chứa mật mã dân sự.Hàng mới 100%#&amp;KXĐ</t>
  </si>
  <si>
    <t>83-0661-03</t>
  </si>
  <si>
    <t>NNH: CLOUD NETWORK TECHNOLOGY USA INC..  SP LAP RAP TAI VN, HANG MOI 100% ; PTTT: T/T, AWB: 45T0470795</t>
  </si>
  <si>
    <t>#&amp; UHAN-LGP-PC-0005#&amp;20092016#&amp;31122036#&amp;UNIGEN CORPORATION#&amp; PHÍ GC: 19,482.46$  INV: UHAN_INV06813</t>
  </si>
  <si>
    <t>122600041130891</t>
  </si>
  <si>
    <t>F05_PUR0249</t>
  </si>
  <si>
    <t>F05_PUR0249#&amp;Bộ lưu trữ dữ liệu OTTER 83-0686-05, không có chức năng mật  mã dân sự#&amp;KXĐ</t>
  </si>
  <si>
    <t>83-0686-05</t>
  </si>
  <si>
    <t>F05_PUR0248</t>
  </si>
  <si>
    <t>F05_PUR0248#&amp;Bộ lưu trữ dữ liệu NAPPER 83-0685-04, không có chức năng mật  mã dân sự#&amp;KXĐ</t>
  </si>
  <si>
    <t>83-0685-04</t>
  </si>
  <si>
    <t>F05_PUR0239#&amp;Bộ lưu trữ dữ liệu Otter 83-0680-05, không có chức năng mật  mã dân sự#&amp;KXĐ</t>
  </si>
  <si>
    <t>F05_PUR0236#&amp;Bộ lưu trữ dữ liệu Napper 83-0672-04, không có chức năng mật  mã dân sự#&amp;KXĐ</t>
  </si>
  <si>
    <t>F05_PUR0238#&amp;Bộ lưu trữ dữ liệu Napper 83-0671-04, không có chức năng mật  mã dân sự#&amp;KXĐ</t>
  </si>
  <si>
    <t>F05_PUR0212#&amp;Bộ lưu trữ dữ liệu Grover 83-0577-05, không có chức năng mật  mã dân sự#&amp;KXĐ</t>
  </si>
  <si>
    <t>#&amp;UHAN-LGP-PC-0005#&amp;20092016#&amp;31122036#&amp;UNIGEN CORPORATION#&amp; PHÍ GC:36,586.40$ :UHAN_INV06807</t>
  </si>
  <si>
    <t>F05_PUR0196-1#&amp;Bộ lưu trữ dữ liệu ICER 83-0579-05,  không chứa mật mã dân sự. Hàng mới 100%#&amp;KXĐ</t>
  </si>
  <si>
    <t>122600041135883</t>
  </si>
  <si>
    <t>F05_PUR0213</t>
  </si>
  <si>
    <t>F05_PUR0213#&amp;Bộ lưu trữ dữ liệu Hopper 83-0578-05,  không chứa mật mã dân sự. Hàng mới 100%#&amp;KXĐ</t>
  </si>
  <si>
    <t>F05_PUR0211#&amp;Bộ lưu trữ dữ liệu Grover 83-0576-05,  không chứa mật mã dân sự. Hàng mới 100%#&amp;KXĐ</t>
  </si>
  <si>
    <t>F05_PUR0199-1#&amp;Bộ lưu trữ dữ liệu Grover 83-0544-04,  không chứa mật mã dân sự. Hàng mới 100%#&amp;KXĐ</t>
  </si>
  <si>
    <t>F05_PUR0192-1#&amp;Bộ lưu trữ dữ liệu Grover 83-0541-03,  không chứa mật mã dân sự. Hàng mới 100%#&amp;KXĐ</t>
  </si>
  <si>
    <t>F05_PUR0202-1#&amp;Bộ lưu trữ dữ liệu Grover 83-0540-03,  không chứa mật mã dân sự. Hàng mới 100%#&amp;KXĐ</t>
  </si>
  <si>
    <t>F05_PUR0157-3#&amp;Bộ lưu trữ dữ liệu Hopper 83-0520-03,  không chứa mật mã dân sự. Hàng mới 100%#&amp;KXĐ</t>
  </si>
  <si>
    <t>F05_PUR0203-1#&amp;Bộ lưu trữ dữ liệu Hopper 83-0489-06,  không chứa mật mã dân sự. Hàng mới 100%#&amp;KXĐ</t>
  </si>
  <si>
    <t>F05_PUR0203-CA#&amp;Bộ lưu trữ dữ liệu Hopper 83-0489-06,  không chứa mật mã dân sự. Hàng mới 100%#&amp;KXĐ</t>
  </si>
  <si>
    <t>F05_PUR0197-1#&amp;Bộ lưu trữ dữ liệu Hopper 83-0468-07,  không chứa mật mã dân sự. Hàng mới 100%#&amp;KXĐ</t>
  </si>
  <si>
    <t>F05_PUR0197-CA#&amp;Bộ lưu trữ dữ liệu Hopper 83-0468-07,  không chứa mật mã dân sự. Hàng mới 100%#&amp;KXĐ</t>
  </si>
  <si>
    <t>XUAT NPL BI LOI,HANG CHUA QUA QUA TRINH GC,CHE BIEN TAI VN. CHUNG BK VOI TK: 308532227900/E42</t>
  </si>
  <si>
    <t>#&amp;UHAN-LGP-PC-0005#&amp;20092016#&amp;31122036#&amp;UNIGEN CORPORATION#&amp; BBTT: E01081-1 (06/05/2026)</t>
  </si>
  <si>
    <t>F05_UHAN0090#&amp;Nhãn bằng plastic 186-000338.X.X thuộc dòng hàng 4 của tk nhập 107313522960/E15, hàng mới 100%#&amp;VN</t>
  </si>
  <si>
    <t>122600041217279</t>
  </si>
  <si>
    <t>F05_UHAN0120</t>
  </si>
  <si>
    <t>F05_UHAN0120#&amp;Ram dạng thanh U20V700Q8FD-IBG1-ARHE thuộc dòng hàng 4 của tk nhập 107973299010/E11, hàng mới 100%#&amp;MY</t>
  </si>
  <si>
    <t>U20V700Q8FD-IBG1-ARHE</t>
  </si>
  <si>
    <t>F05_UHAN0120#&amp;Ram dạng thanh U20V700Q8DD-IAE2-ARHE thuộc dòng hàng 2 của tk nhập 107973299010/E11, hàng mới 100%#&amp;MY</t>
  </si>
  <si>
    <t>U20V700Q8DD-IAE2-ARHE</t>
  </si>
  <si>
    <t>F05_UHAN0120#&amp;Ram dạng thanh U10V700Q8DD-ICD2-UGHE thuộc dòng hàng 1 của tk nhập 107973299010/E11, hàng mới 100%#&amp;MY</t>
  </si>
  <si>
    <t>U10V700Q8DD-ICD2-UGHE</t>
  </si>
  <si>
    <t>F05_UHAN0018#&amp;Điện trở EF-45057360 thuộc dòng hàng 12 của tk nhập 104087903140/E11, hàng mới 100%#&amp;TW</t>
  </si>
  <si>
    <t>EF-45057360</t>
  </si>
  <si>
    <t>F05_UHAN0022#&amp;Đầu nối bản mạch EF-45092354.X.X thuộc dòng hàng 1 của tk nhập 107922462210/E11, hàng mới 100%#&amp;CN</t>
  </si>
  <si>
    <t>F05_UHAN0016#&amp;Mạch điện tử tích hợp IC EF-45110781 thuộc dòng hàng 1 của tk nhập 107110080930/E11, hàng mới 100%#&amp;MY</t>
  </si>
  <si>
    <t>F05_UHAN0018#&amp;Điện trở PURET-12-0011-00 thuộc dòng hàng 14 của tk nhập 107534496860/E11, hàng mới 100%#&amp;TW</t>
  </si>
  <si>
    <t>PURET-12-0011-00</t>
  </si>
  <si>
    <t>F05_UHAN0012#&amp;Tụ điện PUR-13-0262-00 thuộc dòng hàng 49 của tk nhập 107909327260/E11, hàng mới 100%#&amp;JP</t>
  </si>
  <si>
    <t>PUR-13-0262-00</t>
  </si>
  <si>
    <t>F05_UHAN0016#&amp;Mạch điện tử tích hợp IC PUR-09-0344-00 thuộc dòng hàng 1 của tk nhập 107819436431/E11, hàng mới 100%#&amp;KR</t>
  </si>
  <si>
    <t>F05_UHAN0013#&amp;Phần tử dao động (thạch anh) PUR-25-0009-00 thuộc dòng hàng 24 của tk nhập 107790513500/E11, hàng mới 100%#&amp;MY</t>
  </si>
  <si>
    <t>F05_UHAN0016#&amp;Mạch điện tử tích hợp IC EF-45096148.X.X thuộc dòng hàng 10 của tk nhập 105470246340/E11, hàng mới 100%#&amp;MY</t>
  </si>
  <si>
    <t>EF-45096148.X.X</t>
  </si>
  <si>
    <t>NNH: LUCID USA INC, SP LAP RAP TAI VN, HANG MOI 100% ; PTTT: T/T,</t>
  </si>
  <si>
    <t>#&amp;UHAN-LGP-PC-0005#&amp;20092016#&amp;31122036#&amp;UNIGEN CORPORATION#&amp; PHÍ GC: 170.1$  INV: UHAN_INV06811</t>
  </si>
  <si>
    <t>F05_LUC0091-1#&amp;Bộ sạc USB hai cổng trên xe ô tô P21-K53400-02, hàng mới 100%#&amp;KXĐ</t>
  </si>
  <si>
    <t>122600041225418</t>
  </si>
  <si>
    <t>SP LAP RAP TAI VN. CNN:JABIL CIRCUIT DE MEXICO S. DE R.L. DE C.V.CHUNG CTU VOI TK 308519055520/G23+308519067750/G23+308519076960/G23</t>
  </si>
  <si>
    <t>#&amp;UHAN-LGP-PC-0005#&amp;20092016#&amp;31122036#&amp;UNIGEN CORPORATION#&amp; BTT SO: UHAN_INV06815(11/05/2026)</t>
  </si>
  <si>
    <t>F05_PUR0220#&amp;Bộ lưu trữ dữ liệu HLOB-80-3282-00 (CPN: HLOB-83-0638-01), không chứa mật mã dân sự, tái xuất dòng hàng 3 của tk nhập 108053518420/G13,  Hàng mới 100%#&amp;KXĐ</t>
  </si>
  <si>
    <t>122600041250806</t>
  </si>
  <si>
    <t>SP LAP RAP TAI VN. CNN:JABIL CIRCUIT DE MEXICO S. DE R.L. DE C.V.CHUNG CTU VOI TK 308519052460/G23+308519067750/G23+308519076960/G23</t>
  </si>
  <si>
    <t>SP LAP RAP TAI VN. CNN: JABIL CIRCUIT DE MEXICO S. DE R.L. DE C.V.CHUNG CTU VOI TK 308519052460/G23+308519055520/G23+308519076960/G23</t>
  </si>
  <si>
    <t>SP LAP RAP TAI VN. CNN: JABIL CIRCUIT DE MEXICO S. DE R.L. DE C.V. CHUNG CTU VOI TK : 308519052460/G23+308519055520/G23+308519067750/G23</t>
  </si>
  <si>
    <t>F05_PUR0220#&amp;Bộ lưu trữ dữ liệu HLOB-80-3282-00 (CPN: HLOB-83-0638-01), không có chức năng mật mã dân sự, tái xuất dòng hàng 1 của tk nhập 108182230810/G13. Hàng mới 100%#&amp;KXĐ</t>
  </si>
  <si>
    <t>SP LAP RAP TAI VN,NVL CHINH CO XX KR. CNN: RAHI HOLDINGS B.V TAIWAN.</t>
  </si>
  <si>
    <t>#&amp;UHAN-LGP-PC-0005#&amp;20092016#&amp;31122036#&amp;UNIGEN CORPORATION#&amp; BTT SO: UHAN_INV06820(14/05/2026)</t>
  </si>
  <si>
    <t>F05_OEM0250</t>
  </si>
  <si>
    <t>F05_OEM0250#&amp;Ram máy tính dạng thanh DDR4 U20V700Q8DGM-IAE3-UGHC, không có chức năng mật mã dân sự, tái xuất dòng hàng 1 của tk nhập 107863631411/G13, hàng mới 100%#&amp;KR</t>
  </si>
  <si>
    <t>122600041395902</t>
  </si>
  <si>
    <t>#&amp; UHAN-LGP-PC-0005#&amp;20092016#&amp;31122036#&amp;UNIGEN CORPORATION#&amp; PHÍ GC:22,385.52USD PTTT:TT</t>
  </si>
  <si>
    <t>122600041403636</t>
  </si>
  <si>
    <t>MOI 100%;SP LAP RAP TAI VN. CHUNG BOOKING VOI TK: 308516900700 /B13</t>
  </si>
  <si>
    <t>F05_CUP0016</t>
  </si>
  <si>
    <t>F05_CUP0016#&amp;Máy chủ thông minh mở rộng UCT201-201-FX-CDDA, không có chức năng mật mã dân sự, hàng mới 100%#&amp;KXĐ</t>
  </si>
  <si>
    <t>UCT201-201-FX-CDDA</t>
  </si>
  <si>
    <t>122600041419713</t>
  </si>
  <si>
    <t>MOI 100%;SP LAP RAP TAI VN.NNH: PURE STORAGE, INC. PTTT: T/T</t>
  </si>
  <si>
    <t>#&amp;UHAN-LGP-PC-0005#&amp;20092016#&amp;31122036#&amp;UNIGEN CORPORATION#&amp;Phí gia công: 1,120.5USD</t>
  </si>
  <si>
    <t>122600041421634</t>
  </si>
  <si>
    <t>F05_PUR0252#&amp;Bộ lưu trữ dữ liệu KIPPER 83-0664-03, không có chức năng mật mã dân sự, hàng mới 100%#&amp;KXĐ</t>
  </si>
  <si>
    <t>F05_PUR0251#&amp;Bộ lưu trữ dữ liệu KIPPER 83-0663-03, không có chức năng mật mã dân sự, hàng mới 100%#&amp;KXĐ</t>
  </si>
  <si>
    <t>F05_PUR0250#&amp;Bộ lưu trữ dữ liệu KIPPER 83-0662-03, không có chức năng mật mã dân sự, hàng mới 100%#&amp;KXĐ</t>
  </si>
  <si>
    <t>F05_PUR0253#&amp;Bộ lưu trữ dữ liệu KIPPER 83-0661-03, không có chức năng mật mã dân sự, hàng mới 100%#&amp;KXĐ</t>
  </si>
  <si>
    <t>MOI 100%;SP LAP RAP TAI VN.CNN: SLC5 DATA CENTER C/O PURE STORAGE.</t>
  </si>
  <si>
    <t>122600041421742</t>
  </si>
  <si>
    <t>NNH: CLOUD NETWORK TECHNOLOGY USA INC..  SP LAP RAP TAI VN, HANG MOI 100% ; PTTT: T/T, AWB: 45T0474631</t>
  </si>
  <si>
    <t>#&amp; UHAN-LGP-PC-0005#&amp;20092016#&amp;31122036#&amp;UNIGEN CORPORATION#&amp; PHÍ GC: 13,446.00$  INV: UHAN_INV06823</t>
  </si>
  <si>
    <t>122600041433715</t>
  </si>
  <si>
    <t>INZZZ - OTHER</t>
  </si>
  <si>
    <t>HANG MOI 100%. SP LAP RAP TAI VN. NNH: PURE STORAGE INDIA PRIVATE LIMITED</t>
  </si>
  <si>
    <t>122600041435522</t>
  </si>
  <si>
    <t>HANG MOI 100%. SP LAP RAP TAI VN. NNH: PURE STORAGE SF04</t>
  </si>
  <si>
    <t>122600041436961</t>
  </si>
  <si>
    <t>NNH: CLOUD NETWORK TECHNOLOGY USA INC..  SP LAP RAP TAI VN, HANG MOI 100% ; PTTT: T/T, AWB: 45T0474170</t>
  </si>
  <si>
    <t>#&amp; UHAN-LGP-PC-0005#&amp;20092016#&amp;31122036#&amp;UNIGEN CORPORATION#&amp; PHÍ GC: 64,116.37$  INV: UHAN_INV06822</t>
  </si>
  <si>
    <t>F05_PUR0243</t>
  </si>
  <si>
    <t>F05_PUR0243#&amp;Bộ lưu trữ dữ liệu Piper 83-0715-02, không có chức năng mật  mã dân sự#&amp;KXĐ</t>
  </si>
  <si>
    <t>83-0715-02</t>
  </si>
  <si>
    <t>122600041435204</t>
  </si>
  <si>
    <t>F05_PUR0247#&amp;Bộ lưu trữ dữ liệu NAPPER 83-0670-04, không có chức năng mật  mã dân sự#&amp;KXĐ</t>
  </si>
  <si>
    <t>F05_PUR0213#&amp;Bộ lưu trữ dữ liệu Hopper 83-0578-05, không có chức năng mật  mã dân sự#&amp;KXĐ</t>
  </si>
  <si>
    <t>F05_PUR0209#&amp;Bộ lưu trữ dữ liệu Grover 83-0574-05, không có chức năng mật  mã dân sự#&amp;KXĐ</t>
  </si>
  <si>
    <t>F05_PUR0202-1#&amp;Bộ lưu trữ dữ liệu Grover 83-0540-03, không có chức năng mật  mã dân sự#&amp;KXĐ</t>
  </si>
  <si>
    <t>F05_PUR0194-CA#&amp;Bộ lưu trữ dữ liệu Hopper 83-0537-03, không có chức năng mật  mã dân sự#&amp;KXĐ</t>
  </si>
  <si>
    <t>#&amp;UHAN-LGP-PC-0005#&amp;20092016#&amp;31122036#&amp;UNIGEN CORPORATION#&amp; PHÍ GC:36,652.80$ :UHAN_INV06821</t>
  </si>
  <si>
    <t>122600041447970</t>
  </si>
  <si>
    <t>F05_PUR0212#&amp;Bộ lưu trữ dữ liệu Grover 83-0577-05,  không chứa mật mã dân sự. Hàng mới 100%#&amp;KXĐ</t>
  </si>
  <si>
    <t>F05_PUR0210#&amp;Bộ lưu trữ dữ liệu Grover 83-0575-05,  không chứa mật mã dân sự. Hàng mới 100%#&amp;KXĐ</t>
  </si>
  <si>
    <t>F05_PUR0209#&amp;Bộ lưu trữ dữ liệu Grover 83-0574-05,  không chứa mật mã dân sự. Hàng mới 100%#&amp;KXĐ</t>
  </si>
  <si>
    <t>F05_PUR0189-1#&amp;Bộ lưu trữ dữ liệu Hopper 83-0545-04,  không chứa mật mã dân sự. Hàng mới 100%#&amp;KXĐ</t>
  </si>
  <si>
    <t>F05_PUR0207#&amp;Bộ lưu trữ dữ liệu Hopper 83-0467-07,  không chứa mật mã dân sự. Hàng mới 100%#&amp;KXĐ</t>
  </si>
  <si>
    <t>#&amp; UHAN-LGP-PC-0005#&amp;20092016#&amp;31122036#&amp;UNIGEN CORPORATION#&amp; PHÍ GC:21,133.92USD PTTT:TT</t>
  </si>
  <si>
    <t>122600041415954</t>
  </si>
  <si>
    <t>F05_LUC0112#&amp;Bộ điều khiển các hệ thống điện trên xe ô tô P21-K11000-03#&amp;KXĐ</t>
  </si>
  <si>
    <t>NNH: HELLA GMBH &amp; CO. KGAA.  SP LAP RAP TAI VN, HANG MOI 100% ; PTTT: T/T</t>
  </si>
  <si>
    <t>#&amp; UHAN-LGP-PC-0005#&amp;20092016#&amp;31122036#&amp;UNIGEN CORPORATION#&amp; PHÍ GC: 13,032 USD</t>
  </si>
  <si>
    <t>122600041467798</t>
  </si>
  <si>
    <t>TWTPE - TAIPEI</t>
  </si>
  <si>
    <t>SHIP TO: AIC, INC..PTTT: T/T.SP LAP RAP TAI VIET NAM.HANG CHUNG CHUNG TU VOI TK: 308542658600/B13;308542840820/G23</t>
  </si>
  <si>
    <t>#&amp; UHAN-LGP-PC-0005#&amp;20092016#&amp;31122036#&amp;UNIGEN CORPORATION#&amp;.PHÍ GC: 13,244.62  USD</t>
  </si>
  <si>
    <t>F05_AIC0019#&amp;Bo mạch chủ có chức năng điều khiển trong máy chủ BMB1UPS0001AC02.Hàng mới 100%#&amp;KXĐ</t>
  </si>
  <si>
    <t>122600041556529</t>
  </si>
  <si>
    <t>F05_AIC0022#&amp;Bo mạch chủ có chức năng điều khiển trong máy chủ BMB1UPG0002AC01.Hàng mới 100%#&amp;KXĐ</t>
  </si>
  <si>
    <t>SHIP TO: AIC, INC.XUAT NPL BI LOI. HANG CHUA QUA QUA TRINH GC,CHE BIEN TAI VN.HANG CHUNG   CTU VOI TK  308542590440/E42  308542840820/G23</t>
  </si>
  <si>
    <t>F05_UHAN0016#&amp;Mạch điện tử  tích hợp IC AIC-MP-IC007047-P01,thuộc dòng hàng 1 của tờ khai nhập 107719478860/E11. Hàng mới 100% #&amp;TW</t>
  </si>
  <si>
    <t>AIC-MP-IC007047-P01</t>
  </si>
  <si>
    <t>122600041557759</t>
  </si>
  <si>
    <t>F05_UHAN0016#&amp;Mạch điện tử  tích hợp IC AIC-126-002379,thuộc dòng hàng 1 của tờ khai nhập 108166118210/E11.Hàng mới 100%#&amp;TW</t>
  </si>
  <si>
    <t>SHIP TO AIC INC . SP LAP RAP TAI VN, NVL CHINH CO XX TAI CN.HANG CHUNG CHUNG TU VOI TK SO 308542658600/B13  308542590440/E42</t>
  </si>
  <si>
    <t>#&amp;UHAN-LGP-PC-0005#&amp;20092016#&amp;31122036#&amp;UNIGEN CORPORATION#&amp; BTT SO: UHAN_INV06819(16/05/2026)</t>
  </si>
  <si>
    <t>F05_AIC0015#&amp;Bo mạch chủ có chức năng điều khiển trong máy chủ BMB1UPS0001BC01, tái xuất dòng 2 của tờ khai tạm nhập: 107764124531/G13, hàng mới 100%#&amp;CN</t>
  </si>
  <si>
    <t>122600041559472</t>
  </si>
  <si>
    <t>XUAT TRA NVL LOI,HANG CHUA QUA GC,CB TAI VN, NGUOI NHAN:KINGSTON TECHNOLOGY FAR EAST CORP , PHI LAM HANG TAI VN: 60 USD.</t>
  </si>
  <si>
    <t>#&amp;UHAN-LGP-PC-0005#&amp;20092016#&amp;31122036#&amp;UNIGEN CORPORATION#&amp; BBTT:E01083  (18/05/2026)</t>
  </si>
  <si>
    <t>F05_UHAN0016#&amp;Mạch điện tử tích hợp IC PUR-03-0092-03 (MPN: TH58LKBDF25BA8X), thuộc dòng hàng số 1 của tờ khai nhập 107817696560/E11. Hàng mới 100%#&amp;TW</t>
  </si>
  <si>
    <t>122600041574911</t>
  </si>
  <si>
    <t>F05_UHAN0016#&amp;Mạch điện tử tích hợp IC PUR-03-0092-03 (MPN: TH58LKBDF25BA8X), thuộc dòng hàng số 1 của tờ khai nhập 107940547150/E11. Hàng mới 100%#&amp;TW</t>
  </si>
  <si>
    <t>CNZZZ - OTHER</t>
  </si>
  <si>
    <t>HANG MOI 100%. SP LAP RAP TAI VN. NNH: AGIGA TECH (CHENGDU) LLC</t>
  </si>
  <si>
    <t>122600041586019</t>
  </si>
  <si>
    <t>NNH: CLOUD NETWORK TECHNOLOGY USA INC..  SP LAP RAP TAI VN, HANG MOI 100% ; PTTT: T/T, AWB: 45T0475035</t>
  </si>
  <si>
    <t>#&amp; UHAN-LGP-PC-0005#&amp;20092016#&amp;31122036#&amp;UNIGEN CORPORATION#&amp; PHÍ GC: 3,008.28$  INV: UHAN_INV06829</t>
  </si>
  <si>
    <t>F05_PUR0237</t>
  </si>
  <si>
    <t>F05_PUR0237#&amp;Bộ lưu trữ dữ liệu Piper 83-0682-05, không có chức năng mật  mã dân sự#&amp;KXĐ</t>
  </si>
  <si>
    <t>83-0682-05</t>
  </si>
  <si>
    <t>122600041590288</t>
  </si>
  <si>
    <t>#&amp;UHAN-LGP-PC-0005#&amp;20092016#&amp;31122036#&amp;UNIGEN CORPORATION#&amp; PHÍ GC: 21,089.46USD PTTT:TT</t>
  </si>
  <si>
    <t>122600041693700</t>
  </si>
  <si>
    <t>HANG XUAT DO KHONG CON NHU CAU SU DUNG. HANG CHUA QUA QUA TRINH GC,CHE BIEN TAI VN. NNH: UNIGEN TECHNOLOGY SDN. BHD.</t>
  </si>
  <si>
    <t>#&amp;UHAN-LGP-PC-0005#&amp;20092016#&amp;31122036#&amp;UNIGEN CORPORATION#&amp; BBTT: E01085 (21/05/2026)</t>
  </si>
  <si>
    <t>F05_UHAN0018#&amp;Điện trở 121-000850.X.X thuộc dòng hàng 4 của tk nhập 104966638230/E11, hàng mới 100%#&amp;CN</t>
  </si>
  <si>
    <t>121-000850.X.X</t>
  </si>
  <si>
    <t>122600041710791</t>
  </si>
  <si>
    <t>F05_UHAN0018#&amp;Điện trở 121-000820.X.X thuộc dòng hàng 50 của tk nhập 104966638230/E11, hàng mới 100%#&amp;CN</t>
  </si>
  <si>
    <t>121-000820.X.X</t>
  </si>
  <si>
    <t>F05_UHAN0018#&amp;Điện trở 121-000820.X.X thuộc dòng hàng 3 của tk nhập 105328168960/E11, hàng mới 100%#&amp;CN</t>
  </si>
  <si>
    <t>F05_UHAN0018#&amp;Điện trở 121-000820.X.X thuộc dòng hàng 31 của tk nhập 105333902700/E11, hàng mới 100%#&amp;CN</t>
  </si>
  <si>
    <t>F05_UHAN0018#&amp;Điện trở 121-000820.X.X thuộc dòng hàng 5 của tk nhập 105405357960/E11, hàng mới 100%#&amp;CN</t>
  </si>
  <si>
    <t>F05_UHAN0018#&amp;Điện trở 121-000820.X.X thuộc dòng hàng 3 của tk nhập 105421477010/E11, hàng mới 100%#&amp;CN</t>
  </si>
  <si>
    <t>F05_UHAN0018#&amp;Điện trở 121-000820.X.X thuộc dòng hàng 21 của tk nhập 105463417030/E11, hàng mới 100%#&amp;CN</t>
  </si>
  <si>
    <t>F05_UHAN0018#&amp;Điện trở 121-000881.X.X thuộc dòng hàng 2 của tk nhập 105803770700/E11, hàng mới 100%#&amp;TW</t>
  </si>
  <si>
    <t>121-000881.X.X</t>
  </si>
  <si>
    <t>F05_UHAN0012#&amp;Tụ điện 122-000835.X.X thuộc dòng hàng 8 của tk nhập 104234296240/E11, hàng mới 100%#&amp;JP</t>
  </si>
  <si>
    <t>122-000835.X.X</t>
  </si>
  <si>
    <t>F05_UHAN0012#&amp;Tụ điện 122-000722.X.X thuộc dòng hàng 14 của tk nhập 106406297430/E11, hàng mới 100%#&amp;CN</t>
  </si>
  <si>
    <t>122-000722.X.X</t>
  </si>
  <si>
    <t>F05_UHAN0018#&amp;Điện trở 121-000536.X.X thuộc dòng hàng 11 của tk nhập 103888861420/E11, hàng mới 100%#&amp;CN</t>
  </si>
  <si>
    <t>121-000536.X.X</t>
  </si>
  <si>
    <t>F05_UHAN0018#&amp;Điện trở 121-001229.X.X thuộc dòng hàng 1 của tk nhập 104869199150/E11, hàng mới 100%#&amp;JP</t>
  </si>
  <si>
    <t>121-001229.X.X</t>
  </si>
  <si>
    <t>F05_UHAN0012#&amp;Tụ điện 122-000669.X.X thuộc dòng hàng 14 của tk nhập 103888861420/E11, hàng mới 100%#&amp;CN</t>
  </si>
  <si>
    <t>122-000669.X.X</t>
  </si>
  <si>
    <t>F05_UHAN0018#&amp;Điện trở 121-001065.X.X thuộc dòng hàng 4 của tk nhập 105702142230/E11, hàng mới 100%#&amp;JP</t>
  </si>
  <si>
    <t>121-001065.X.X</t>
  </si>
  <si>
    <t>F05_UHAN0012#&amp;Tụ điện 122-000739.X.X thuộc dòng hàng 9 của tk nhập 104208119850/E11, hàng mới 100%#&amp;CN</t>
  </si>
  <si>
    <t>122-000739.X.X</t>
  </si>
  <si>
    <t>F05_UHAN0018#&amp;Điện trở 121-001056.X.X thuộc dòng hàng 25 của tk nhập 102410207760/E11, hàng mới 100%#&amp;JP</t>
  </si>
  <si>
    <t>121-001056.X.X</t>
  </si>
  <si>
    <t>F05_UHAN0012#&amp;Tụ điện 122-000650.X.X thuộc dòng hàng 32 của tk nhập 105793880510/E11, hàng mới 100%#&amp;JP</t>
  </si>
  <si>
    <t>122-000650.X.X</t>
  </si>
  <si>
    <t>F05_UHAN0032#&amp;Điện trở nhiệt 119-000083 thuộc dòng hàng 8 của tk nhập 105793880510/E11, hàng mới 100%#&amp;CN</t>
  </si>
  <si>
    <t>119-000083</t>
  </si>
  <si>
    <t>F05_UHAN0019#&amp;Bóng bán dẫn 109-000142 thuộc dòng hàng 12 của tk nhập 105950053200/E11, hàng mới 100%#&amp;CN</t>
  </si>
  <si>
    <t>109-000142</t>
  </si>
  <si>
    <t>F05_UHAN0032#&amp;Điện trở nhiệt 119-000049.X.X thuộc dòng hàng 6 của tk nhập 105943965040/E11, hàng mới 100%#&amp;TH</t>
  </si>
  <si>
    <t>119-000049.X.X</t>
  </si>
  <si>
    <t>F05_UHAN0025#&amp;Đi ốt 124-001137 thuộc dòng hàng 1 của tk nhập 105540789430/E11, hàng mới 100%#&amp;CN</t>
  </si>
  <si>
    <t>124-001137</t>
  </si>
  <si>
    <t>F05_UHAN0025#&amp;Đi ốt 124-001088.X.X thuộc dòng hàng 1 của tk nhập 105403123230/E11, hàng mới 100%#&amp;CN</t>
  </si>
  <si>
    <t>124-001088.X.X</t>
  </si>
  <si>
    <t>F05_UHAN0016#&amp;Mạch điện tử tích hợp IC 126-000044.X.X thuộc dòng hàng 4 của tk nhập 105861524310/E11, hàng mới 100%#&amp;CN</t>
  </si>
  <si>
    <t>126-000044.X.X</t>
  </si>
  <si>
    <t>F05_UHAN0016#&amp;Mạch điện tử tích hợp IC 132-000217 thuộc dòng hàng 1 của tk nhập 106309620800/E11, hàng mới 100%#&amp;CN</t>
  </si>
  <si>
    <t>132-000217</t>
  </si>
  <si>
    <t>F05_UHAN0014#&amp;Bản mạch in 141-001421-02 thuộc dòng hàng 1 của tk nhập 105918002260/E11, hàng mới 100%#&amp;CN</t>
  </si>
  <si>
    <t>141-001421-02</t>
  </si>
  <si>
    <t>F05_UHAN0008#&amp;Thùng và các vật liệu đóng gói bằng carton 161-000175 thuộc dòng hàng 1 của tk nhập 105544682500/E15, hàng mới 100%#&amp;VN</t>
  </si>
  <si>
    <t>161-000175</t>
  </si>
  <si>
    <t>HANG MOI 100%. SP LAP RAP TAI VN. NNH: PURE STORAGE, INC.</t>
  </si>
  <si>
    <t>122600041722576</t>
  </si>
  <si>
    <t>HANG MOI 100%. SP LAP RAP TAI VN. NNH: AVNET. PTTT: T/T</t>
  </si>
  <si>
    <t>#&amp;UHAN-LGP-PC-0005#&amp;20092016#&amp;31122036#&amp;UNIGEN CORPORATION#&amp;. Phí GC: 4,513.6USD</t>
  </si>
  <si>
    <t>F05_EFI0018-3</t>
  </si>
  <si>
    <t>F05_EFI0018-3#&amp;Bản mạch điện tử đã lắp ráp có chức năng xử lý hình ảnh 45227727, không có chức năng mật mã dân sự. hàng mới 100%#&amp;KXĐ</t>
  </si>
  <si>
    <t>122600041743203</t>
  </si>
  <si>
    <t>#&amp; UHAN-LGP-PC-0005#&amp;20092016#&amp;31122036#&amp;UNIGEN CORPORATION#&amp; PHÍ GC:20,209.2USD PTTT:TT</t>
  </si>
  <si>
    <t>122600041743863</t>
  </si>
  <si>
    <t>#&amp;UHAN-LGP-PC-0005#&amp;20092016#&amp;31122036#&amp;UNIGEN CORPORATION#&amp; PHÍ GC:15,238.80$ :UHAN_INV06836</t>
  </si>
  <si>
    <t>F05_PUR0213#&amp;Bộ lưu trữ dữ liệu Hopper 83-0578-05, không chứa mật mã dân sự. Hàng mới 100%#&amp;KXĐ</t>
  </si>
  <si>
    <t>122600041761098</t>
  </si>
  <si>
    <t>#&amp;UHAN-LGP-PC-0005#&amp;20092016#&amp;31122036#&amp;UNIGEN CORPORATION#&amp; PHÍ GC:20,681.94$ :UHAN_INV06833</t>
  </si>
  <si>
    <t>122600041761712</t>
  </si>
  <si>
    <t>F05_PUR0209-CA#&amp;Bộ lưu trữ dữ liệu Grover 83-0574-05,  không chứa mật mã dân sự. Hàng mới 100%#&amp;KXĐ</t>
  </si>
  <si>
    <t>#&amp;UHAN-LGP-PC-0005#&amp;20092016#&amp;31122036#&amp;UNIGEN CORPORATION#&amp; PHÍ GC:11,503.80$ :UHAN_INV06837</t>
  </si>
  <si>
    <t>122600041762552</t>
  </si>
  <si>
    <t>#&amp; UHAN-LGP-PC-0005#&amp;20092016#&amp;31122036#&amp;UNIGEN CORPORATION#&amp; PHÍ GC:31,586.27$ ; INV: UHAN_INV06832</t>
  </si>
  <si>
    <t>F05_PUR0243#&amp;Bộ lưu trữ dữ liệu Piper 83-0715-02,  không chứa mật  mã dân sự#&amp;KXĐ</t>
  </si>
  <si>
    <t>122600041764185</t>
  </si>
  <si>
    <t>F05_PUR0237#&amp;Bộ lưu trữ dữ liệu Piper 83-0682-05,  không chứa mật  mã dân sự#&amp;KXĐ</t>
  </si>
  <si>
    <t>F05_PUR0213#&amp;Bộ lưu trữ dữ liệu Hopper 83-0578-05,  không chứa mật  mã dân sự#&amp;KXĐ</t>
  </si>
  <si>
    <t>F05_PUR0212#&amp;Bộ lưu trữ dữ liệu Grover 83-0577-05,  không chứa mật  mã dân sự#&amp;KXĐ</t>
  </si>
  <si>
    <t>F05_PUR0211#&amp;Bộ lưu trữ dữ liệu Grover 83-0576-05,  không chứa mật  mã dân sự#&amp;KXĐ</t>
  </si>
  <si>
    <t>F05_PUR0209-CA#&amp;Bộ lưu trữ dữ liệu Grover 83-0574-05,  không chứa mật  mã dân sự#&amp;KXĐ</t>
  </si>
  <si>
    <t>MOI 100%;SP LAP RAP TAI VN. NNH: HELLA GMBH &amp; CO. KGAA. PTTT: T/T</t>
  </si>
  <si>
    <t>#&amp;UHAN-LGP-PC-0005#&amp;20092016#&amp;31122036#&amp;UNIGEN CORPORATION#&amp;. Phí GC: 10,425.6USD</t>
  </si>
  <si>
    <t>122600041767103</t>
  </si>
  <si>
    <t>MXGDL - GUADALAJARA - GRO</t>
  </si>
  <si>
    <t>XUAT NPL BI LOI,HANG CHUA QUA QUA TRINH GC,CHE BIEN TAI VN. CONSIGNEE: ARROW ELECTRONICS MEXICO S.DE R.L. DE C.V.</t>
  </si>
  <si>
    <t>#&amp;UHAN-LGP-PC-0005#&amp;20092016#&amp;31122036#&amp;UNIGEN CORPORATION#&amp; BBTT: E01084(22/05/2026)</t>
  </si>
  <si>
    <t>F05_UHAN0022#&amp;Đầu nối bản mạch LUC-E00-690030-03 (MPN: 776231-1). thuộc dòng hàng 1 của TK  nhập 108113835800/E11, ngày TK:2/4/2026, hàng mới 100%#&amp;MX</t>
  </si>
  <si>
    <t>122600041911644</t>
  </si>
  <si>
    <t>HANG MOI 100%. SP LAP RAP TAI VN. GW: 5.68KG</t>
  </si>
  <si>
    <t>F05_OEM0297</t>
  </si>
  <si>
    <t>F05_OEM0297#&amp;Ổ cứng SSD UBPMS1161T4E1Q1-SD11-UGN, không có chức năng mật mã dân sự, hàng mới 100%#&amp;KXĐ</t>
  </si>
  <si>
    <t>UBPMS1161T4E1Q1-SD11-UGN</t>
  </si>
  <si>
    <t>122600041981096</t>
  </si>
  <si>
    <t>MOI 100%;SP LAP RAP TAI VN.CNN: AVNET</t>
  </si>
  <si>
    <t>#&amp;UHAN-LGP-PC-0005#&amp;20092016#&amp;31122036#&amp;UNIGEN CORPORATION#&amp;. Phí GC: 369.75USD</t>
  </si>
  <si>
    <t>F05_EFI0013-5</t>
  </si>
  <si>
    <t>F05_EFI0013-5#&amp;Bản mạch điện tử đã lắp ráp có chức năng xử lý hình ảnh 45171646, không có chức năng mật mã dân sự, hàng mới 100%#&amp;KXĐ</t>
  </si>
  <si>
    <t>122600041993256</t>
  </si>
  <si>
    <t>SP LAP RAP TAI VN. CNN: JABIL CIRCUIT DE MEXICO S. DE R.L. DE C.V.. CHUNG CTU VOI TK : 308577690910/G23</t>
  </si>
  <si>
    <t>#&amp;UHAN-LGP-PC-0005#&amp;20092016#&amp;31122036#&amp;UNIGEN CORPORATION#&amp; BTT SO: UHAN_INV06846(27/05/2026)</t>
  </si>
  <si>
    <t>F05_PUR0220#&amp;Bộ lưu trữ dữ liệu HLOB-80-3282-00 (CPN: HLOB-83-0638-01), không có chức năng mật mã dân sự, tái xuất dòng hàng 1 của tk nhập 108194598630/G13, hàng mới 100%#&amp;KXĐ</t>
  </si>
  <si>
    <t>122600042023546</t>
  </si>
  <si>
    <t>SP LAP RAP TAI VN. CNN: JABIL CIRCUIT DE MEXICO S. DE R.L. DE C.V.. CHUNG CTU VOI TK : 308577664640/G23</t>
  </si>
  <si>
    <t>F05_PUR0220#&amp;Bộ lưu trữ dữ liệu HLOB-80-3282-00 (CPN: HLOB-83-0638-01), không có chức năng mật mã dân sự, tái xuất dòng hàng 1 của tk nhập 108206938010/G13, hàng mới 100%#&amp;KXĐ</t>
  </si>
  <si>
    <t>122600042024079</t>
  </si>
  <si>
    <t>HANG MOI 100%. SP LAP RAP TAI VN. NNH: LUCID USA INC. PTTT: T/T</t>
  </si>
  <si>
    <t>#&amp;UHAN-LGP-PC-0005#&amp;20092016#&amp;31122036#&amp;UNIGEN CORPORATION#&amp;. Phí GC: 175.08USD</t>
  </si>
  <si>
    <t>122600042049779</t>
  </si>
  <si>
    <t>NNH: WSDF4 SERVICE INVENTORY.  SP LAP RAP TAI VN, HANG MOI 100% ; PTTT: T/T. HAWB: 45T0477144</t>
  </si>
  <si>
    <t>#&amp; UHAN-LGP-PC-0005#&amp;20092016#&amp;31122036#&amp;UNIGEN CORPORATION#&amp; PHÍ GC:2,573.00$; INV: UHAN_INV06845</t>
  </si>
  <si>
    <t>F05_PUR0148</t>
  </si>
  <si>
    <t>F05_PUR0148#&amp;Bộ lưu trữ dữ liệu Grover 80-1670-00. Không chứa mật mã dân sự#&amp;KXĐ</t>
  </si>
  <si>
    <t>80-1670-00</t>
  </si>
  <si>
    <t>122600042059099</t>
  </si>
  <si>
    <t>#&amp;UHAN-LGP-PC-0005#&amp;20092016#&amp;31122036#&amp;UNIGEN CORPORATION#&amp; PHÍ GC: 5,715.36$; UHAN_INV06838</t>
  </si>
  <si>
    <t>122600042065233</t>
  </si>
  <si>
    <t>XUAT NPL BI LOI, HANG CHUA QUA QUA TRINH GC,CHE BIEN TAI VN. SO LUONG 2 MUC 3: 0.006653 KGM</t>
  </si>
  <si>
    <t>#&amp;UHAN-LGP-PC-0005#&amp;20092016#&amp;31122036#&amp;UNIGEN CORPORATION#&amp; BBTT: E01087 (28/05/2026)</t>
  </si>
  <si>
    <t>F05_UHAN0048#&amp;Đinh vít bằng thép 137-001371 thuộc dòng hàng 3 của tk nhập 108269406010/E11, hàng mới 100%#&amp;CN</t>
  </si>
  <si>
    <t>122600042091661</t>
  </si>
  <si>
    <t>F05_UHAN0140#&amp;Vỏ nhôm của bộ lưu trữ dữ liệu 188-011522 thuộc dòng hàng 2 của tk nhập 108269406010/E11, hàng mới 100%#&amp;CN</t>
  </si>
  <si>
    <t>F05_UHAN0140#&amp;Vỏ nhôm của bộ lưu trữ dữ liệu 188-011521 thuộc dòng hàng 1 của tk nhập 108269406010/E11, hàng mới 100%#&amp;CN</t>
  </si>
  <si>
    <t>NNH: CLOUD NETWORK TECHNOLOGY USA INC..  SP LAP RAP TAI VN, HANG MOI 100% ; PTTT: T/T, AWB: 45T0477526</t>
  </si>
  <si>
    <t>#&amp; UHAN-LGP-PC-0005#&amp;20092016#&amp;31122036#&amp;UNIGEN CORPORATION#&amp; PHÍ GC: 53,020.40$  INV: UHAN_INV06848</t>
  </si>
  <si>
    <t>F05_PUR0196-1#&amp;Bộ lưu trữ dữ liệu ICER 83-0579-05, không có chức năng mật  mã dân sự#&amp;KXĐ</t>
  </si>
  <si>
    <t>122600042117361</t>
  </si>
  <si>
    <t>NNH : HELLA GMBH &amp; CO. KGAA. SAN PHAM LAP RAP TAI VN. HANG MOI 100%. PTTT: T/T</t>
  </si>
  <si>
    <t>#&amp;UHAN-LGP-PC-0005#&amp;20092016#&amp;31122036#&amp;UNIGEN CORPORATION#&amp; PHÍ GC:5,212.8USD.</t>
  </si>
  <si>
    <t>122600042136060</t>
  </si>
  <si>
    <t>#&amp;UHAN-LGP-PC-0005#&amp;20092016#&amp;31122036#&amp;UNIGEN CORPORATION#&amp; PHÍ GC:11,085.40$ :UHAN_INV06849</t>
  </si>
  <si>
    <t>F05_PUR0243#&amp;Bộ lưu trữ dữ liệu Piper 83-0715-02, không chứa mật mã dân sự. Hàng mới 100%#&amp;KXĐ</t>
  </si>
  <si>
    <t>122600042145315</t>
  </si>
  <si>
    <t>F05_PUR0202-1#&amp;Bộ lưu trữ dữ liệu Grover 83-0540-03, không chứa mật mã dân sự. Hàng mới 100%#&amp;KXĐ</t>
  </si>
  <si>
    <t>#&amp;UHAN-LGP-PC-0005#&amp;20092016#&amp;31122036#&amp;UNIGEN CORPORATION#&amp; PHÍ GC:13,446.00$ :UHAN_INV06850</t>
  </si>
  <si>
    <t>F05_PUR0211#&amp;Bộ lưu trữ dữ liệu Grover 83-0576-05, không chứa mật mã dân sự. Hàng mới 100%#&amp;KXĐ</t>
  </si>
  <si>
    <t>122600042147614</t>
  </si>
  <si>
    <t>#&amp;UHAN-LGP-PC-0005#&amp;20092016#&amp;31122036#&amp;UNIGEN CORPORATION#&amp; PHÍ GC:6,274.80$ :UHAN_INV06851</t>
  </si>
  <si>
    <t>122600042148989</t>
  </si>
  <si>
    <t>#&amp;UHAN-LGP-PC-0005#&amp;20092016#&amp;31122036#&amp;UNIGEN CORPORATION#&amp; PHÍ GC:4,731.00$ :UHAN_INV06852</t>
  </si>
  <si>
    <t>F05_PUR0197-1#&amp;Bộ lưu trữ dữ liệu Hopper 83-0468-07, không chứa mật mã dân sự. Hàng mới 100%#&amp;KXĐ</t>
  </si>
  <si>
    <t>122600042150002</t>
  </si>
  <si>
    <t>#&amp;UHAN-LGP-PC-0005#&amp;20092016#&amp;31122036#&amp;UNIGEN CORPORATION#&amp; PHÍ GC:4,731.00$ :UHAN_INV06853</t>
  </si>
  <si>
    <t>F05_PUR0197-1#&amp;Bộ lưu trữ dữ liệu Hopper 83-0468-07, không chứa mật mã dân sự. Hàng mới 100#&amp;KXĐ</t>
  </si>
  <si>
    <t>122600042150945</t>
  </si>
  <si>
    <t>#&amp;UHAN-LGP-PC-0005#&amp;20092016#&amp;31122036#&amp;UNIGEN CORPORATION#&amp; PHÍ GC:2,186.10$ :UHAN_INV06854</t>
  </si>
  <si>
    <t>122600042151744</t>
  </si>
  <si>
    <t>#&amp;UHAN-LGP-PC-0005#&amp;20092016#&amp;31122036#&amp;UNIGEN CORPORATION#&amp; PHÍ GC:961.85$ :UHAN_INV06855</t>
  </si>
  <si>
    <t>122600042154004</t>
  </si>
  <si>
    <t>#&amp;UHAN-LGP-PC-0005#&amp;20092016#&amp;31122036#&amp;UNIGEN CORPORATION#&amp; PHÍ GC:567.60$ :UHAN_INV06856</t>
  </si>
  <si>
    <t>122600042154882</t>
  </si>
  <si>
    <t>#&amp; UHAN-LGP-PC-0005#&amp;20092016#&amp;31122036#&amp;UNIGEN CORPORATION#&amp; PHÍ GC:11,802USD. PTTT:TT</t>
  </si>
  <si>
    <t>122600042283555</t>
  </si>
  <si>
    <t>HANG MOI 100%. SP LAP RAP TAI VN. NHH: AIC INC. QINGPU HQ</t>
  </si>
  <si>
    <t>#&amp;UHAN-LGP-PC-0005#&amp;20092016#&amp;31122036#&amp;UNIGEN CORPORATION#&amp;Phí GC: 108.12USD</t>
  </si>
  <si>
    <t>122600042297170</t>
  </si>
  <si>
    <t>SHIP TO AIC INC . SP CHUA QUA QUA TRINH GIA CONG CHE BIEN TAI VN. CHUNG CHUNG TU VOI TK SO 308597814730/E42</t>
  </si>
  <si>
    <t>#&amp;UHAN-LGP-PC-0005#&amp;20092016#&amp;31122036#&amp;UNIGEN CORPORATION#&amp; BBTT,HD: UHAN_INV06860(02/06/2026).</t>
  </si>
  <si>
    <t>F05_UHAN0016#&amp;Mạch điện tử tích hợp IC AIC-MP-IC006477-S01. Hàng mới 100% (Dòng hàng 1  của Tờ khai nhập: 108241930160/E11)#&amp;MY</t>
  </si>
  <si>
    <t>122600042311027</t>
  </si>
  <si>
    <t>SHIP TO: AIC, INC..PTTT: T/T.SP LAP RAP TAI VIET NAM.HANG CHUNG CHUNG TU VOI TK: 308597772360/B13</t>
  </si>
  <si>
    <t>#&amp; UHAN-LGP-PC-0005#&amp;20092016#&amp;31122036#&amp;UNIGEN CORPORATION#&amp;.PHÍ GC:6,568.25 USD.HD : UHAN_INV06860</t>
  </si>
  <si>
    <t>122600042311618</t>
  </si>
  <si>
    <t>MOI 100%;SP LAP RAP TAI VN.CNN: JABIL CIRCUIT DE MEXICO, S.DE R.L.DE  C.V.</t>
  </si>
  <si>
    <t>#&amp;UHAN-LGP-PC-0005#&amp;20092016#&amp;31122036#&amp;UNIGEN CORPORATION#&amp;. Phí GC: 2,390.4USD</t>
  </si>
  <si>
    <t>F05_PUR0254</t>
  </si>
  <si>
    <t>F05_PUR0254#&amp;Bộ lưu trữ dữ liệu USHER HLOB-80-3544-01, không có chức năng mật mã dân sự, hàng mới 100%#&amp;KXĐ</t>
  </si>
  <si>
    <t>HLOB-80-3544-01</t>
  </si>
  <si>
    <t>122600042413136</t>
  </si>
  <si>
    <t>XUAT NPL BI LOI, HANG CHUA QUA QUA TRINH GC,CHE BIEN TAI VN</t>
  </si>
  <si>
    <t>#&amp;UHAN-LGP-PC-0005#&amp;20092016#&amp;31122036#&amp;UNIGEN CORPORATION#&amp; BBTT: E01089 (04/06/2026)</t>
  </si>
  <si>
    <t>F05_UHAN0016#&amp;Mạch điện tử  tích hợp IC 169-001031 (MPN: SQ52204BVSS) thuộc dòng hàng 19 của tk nhập 108286731010/E11, hàng mới 100%#&amp;CN</t>
  </si>
  <si>
    <t>122600042429274</t>
  </si>
  <si>
    <t>F05_UHAN0016#&amp;Mạch điện tử  tích hợp IC 103-001682 (MPN: P25Q21H-UXH-IR) thuộc dòng hàng 1 của tk nhập 108282760610/E11, hàng mới 100%#&amp;CN</t>
  </si>
  <si>
    <t>F05_UHAN0016#&amp;Mạch điện tử  tích hợp IC 169-001033 (MPN: SY72025RGQ) thuộc dòng hàng 21 của tk nhập 108178400150/E11, hàng mới 100%#&amp;CN</t>
  </si>
  <si>
    <t>F05_UHAN0016#&amp;Mạch điện tử  tích hợp IC 169-001029 (MPN: SY7208ABC) thuộc dòng hàng 1 của tk nhập 108146418110/E11, hàng mới 100%#&amp;CN</t>
  </si>
  <si>
    <t>F05_UHAN0025#&amp;Đi ốt 124-002724 (MPN: RB520S40-AU_R1_000A1) thuộc dòng hàng 3 của tk nhập 108058961140/E11, hàng mới 100%#&amp;TW</t>
  </si>
  <si>
    <t>F05_UHAN0016#&amp;Mạch điện tử  tích hợp IC 203-001310 (MPN: SDDQUGD-1T00-ZA) thuộc dòng hàng 11 của tk nhập 108279626340/E11, hàng mới 100%#&amp;CN</t>
  </si>
  <si>
    <t>F05_UHAN0016#&amp;Mạch điện tử  tích hợp IC EF-45110781 (MPN: EP5358HUI) thuộc dòng hàng 1 của tk nhập 108206105560/E11, hàng mới 100%#&amp;MY</t>
  </si>
  <si>
    <t>F05_UHAN0016#&amp;Mạch điện tử  tích hợp IC PUR-09-0495-00 (MPN: SM830GX080000-CB) thuộc dòng hàng 3 của tk nhập 108263921730/E11, hàng mới 100%#&amp;TW</t>
  </si>
  <si>
    <t>F05_UHAN0012#&amp;Tụ điện PURET-13-0001-00 (MPN: MSASL063SB5104KFNA01) thuộc dòng hàng 10 của tk nhập 108262321640/E11, hàng mới 100%#&amp;CN</t>
  </si>
  <si>
    <t>F05_UHAN0018#&amp;Điện trở PURET-12-0004-00 (MPN: RMCF0402FT4K70) thuộc dòng hàng 7 của tk nhập 107854917110/E11, hàng mới 100%#&amp;TW</t>
  </si>
  <si>
    <t>PURET-12-0004-00</t>
  </si>
  <si>
    <t>F05_UHAN0019#&amp;Bóng bán dẫn PUR-24-0034-00 (MPN: MMBT3904LT3G) thuộc dòng hàng 5 của tk nhập 107911080800/E11, hàng mới 100%#&amp;CN</t>
  </si>
  <si>
    <t>PUR-24-0034-00</t>
  </si>
  <si>
    <t>F05_UHAN0019#&amp;Bóng bán dẫn PUR-24-0028-00 (MPN: BSZ018NE2LS) thuộc dòng hàng 1 của tk nhập 108112924250/E11, hàng mới 100%#&amp;MY</t>
  </si>
  <si>
    <t>F05_UHAN0028#&amp;Cuộn cảm PUR-14-0103-00 (MPN: AMPLA4020Q-2R2MT) thuộc dòng hàng 10 của tk nhập 108153965620/E11, hàng mới 100%#&amp;CN</t>
  </si>
  <si>
    <t>F05_UHAN0028#&amp;Cuộn cảm PUR-14-0102-00 (MPN: ASPI-0630LR-R68M-T15) thuộc dòng hàng 10 của tk nhập 108207503130/E11, hàng mới 100%#&amp;CN</t>
  </si>
  <si>
    <t>F05_UHAN0028#&amp;Cuộn cảm PUR-14-0096-00 (MPN: ASPIAIG-F5030-3R3M-T   SRP5030CA-3R3M) thuộc dòng hàng 17 của tk nhập 108248658230/E11, hàng mới 100%#&amp;CN</t>
  </si>
  <si>
    <t>F05_UHAN0028#&amp;Cuộn cảm PUR-14-0095-00 (MPN: ASPIAIG-F7030-4R7M-T) thuộc dòng hàng 30 của tk nhập 108177338840/E11, hàng mới 100%#&amp;CN</t>
  </si>
  <si>
    <t>F05_UHAN0012#&amp;Tụ điện PUR-13-0245-00 (MPN: 0402B223K250CT) thuộc dòng hàng 5 của tk nhập 108286731010/E11, hàng mới 100%#&amp;CN</t>
  </si>
  <si>
    <t>F05_UHAN0012#&amp;Tụ điện PUR-13-0215-00 (MPN: MSASJ063AB5105MFNA01) thuộc dòng hàng 18 của tk nhập 108284738440/E11, hàng mới 100%#&amp;MY</t>
  </si>
  <si>
    <t>F05_UHAN0012#&amp;Tụ điện PUR-13-0189-00 (MPN: MEASJ065QB5475MA1C12) thuộc dòng hàng 12 của tk nhập 108284738440/E11, hàng mới 100%#&amp;JP</t>
  </si>
  <si>
    <t>F05_UHAN0012#&amp;Tụ điện PUR-13-0131-00 (MPN: GRM033R61C103KA12D) thuộc dòng hàng 7 của tk nhập 108283587160/E11, hàng mới 100%#&amp;CN</t>
  </si>
  <si>
    <t>F05_UHAN0018#&amp;Điện trở PUR-12-0430-00 (MPN: ERJP06F15R0V) thuộc dòng hàng 7 của tk nhập 108067779520/E11, hàng mới 100%#&amp;CN</t>
  </si>
  <si>
    <t>F05_UHAN0012#&amp;Tụ điện EF-45037536 (MPN: 04025C102KAT2A) thuộc dòng hàng 3 của tk nhập 108257286800/E11, hàng mới 100%#&amp;TW</t>
  </si>
  <si>
    <t>F05_UHAN0090#&amp;Nhãn bằng plastic PUR-18-0561-00 (MPN: HRV-18-0561-00) thuộc dòng hàng 4 của tk nhập 106971219021/E11, hàng mới 100%#&amp;CN</t>
  </si>
  <si>
    <t>F05_UHAN0090#&amp;Nhãn bằng plastic 186-000475.X.X, kích thước (9.52*15.87)mm (MPN: HRV-186-000475.X.X) thuộc dòng hàng 5 của tk nhập 108276621500/E15, hàng mới 100%#&amp;VN</t>
  </si>
  <si>
    <t>F05_UHAN0018#&amp;Điện trở EF-45043898.X.X (MPN: RC0402FR-07174KL) thuộc dòng hàng 5 của tk nhập 108267543900/E11, hàng mới 100%#&amp;CN</t>
  </si>
  <si>
    <t>#&amp;UHAN-LGP-PC-0005#&amp;20092016#&amp;31122036#&amp;UNIGEN CORPORATION#&amp; PHÍ GC:14,234.50$ :UHAN_INV06862</t>
  </si>
  <si>
    <t>F05_PUR0211#&amp;Bộ lưu trữ dữ liệu Grover 83-0576-05, không có chức năng mật mã dân sự, hàng mới 100%#&amp;KXĐ</t>
  </si>
  <si>
    <t>122600042465438</t>
  </si>
  <si>
    <t>F05_PUR0209#&amp;Bộ lưu trữ dữ liệu Grover 83-0574-05, không có chức năng mật mã dân sự, hàng mới 100%#&amp;KXĐ</t>
  </si>
  <si>
    <t>F05_PUR0190-1#&amp;Bộ lưu trữ dữ liệu Grover 83-0483-06, không có chức năng mật mã dân sự, hàng mới 100%#&amp;KXĐ</t>
  </si>
  <si>
    <t>#&amp;UHAN-LGP-PC-0005#&amp;20092016#&amp;31122036#&amp;UNIGEN CORPORATION#&amp; PHÍ GC:4,925.22$ :UHAN_INV06863</t>
  </si>
  <si>
    <t>F05_PUR0213#&amp;Bộ lưu trữ dữ liệu Hopper 83-0578-05, không có chức năng mật mã dân sự, hàng mới 100%#&amp;KXĐ</t>
  </si>
  <si>
    <t>122600042466294</t>
  </si>
  <si>
    <t>F05_PUR0193-1#&amp;Bộ lưu trữ dữ liệu Hopper 83-0543-03, không có chức năng mật mã dân sự, hàng mới 100%#&amp;KXĐ</t>
  </si>
  <si>
    <t>#&amp;UHAN-LGP-PC-0005#&amp;20092016#&amp;31122036#&amp;UNIGEN CORPORATION#&amp; PHÍ GC:2,347.20$ :UHAN_INV06864</t>
  </si>
  <si>
    <t>F05_PUR0243#&amp;Bộ lưu trữ dữ liệu Piper 83-0715-02, không có chức năng mật mã dân sự, hàng mới 100%#&amp;KXĐ</t>
  </si>
  <si>
    <t>122600042466839</t>
  </si>
  <si>
    <t>F05_PUR0212#&amp;Bộ lưu trữ dữ liệu Grover 83-0577-05, không có chức năng mật mã dân sự, hàng mới 100%#&amp;KXĐ</t>
  </si>
  <si>
    <t>F05_PUR0194-1#&amp;Bộ lưu trữ dữ liệu Hopper 83-0537-03, không có chức năng mật mã dân sự, hàng mới 100%#&amp;KXĐ</t>
  </si>
  <si>
    <t>NNH: CLOUD NETWORK TECHNOLOGY USA INC..  SP LAP RAP TAI VN, HANG MOI 100% ; PTTT: T/T, AWB: 45T0479942</t>
  </si>
  <si>
    <t>#&amp; UHAN-LGP-PC-0005#&amp;20092016#&amp;31122036#&amp;UNIGEN CORPORATION#&amp; PHÍ GC: 66,022.35$  INV: UHAN_INV06861</t>
  </si>
  <si>
    <t>122600042471921</t>
  </si>
  <si>
    <t>F05_PUR0202-1#&amp;Bộ lưu trữ dữ liệu Grover 83-0540-03,  không chứa mật  mã dân sự#&amp;KXĐ</t>
  </si>
  <si>
    <t>F05_PUR0191-1#&amp;Bộ lưu trữ dữ liệu Grover 83-0481-06,  không chứa mật  mã dân sự#&amp;KXĐ</t>
  </si>
  <si>
    <t>#&amp; UHAN-LGP-PC-0005#&amp;20092016#&amp;31122036#&amp;UNIGEN CORPORATION#&amp; PHÍ GC: 14,462.64USD PTTT:TT</t>
  </si>
  <si>
    <t>122600042540319</t>
  </si>
  <si>
    <t>#&amp; UHAN-LGP-PC-0005#&amp;20092016#&amp;31122036#&amp;UNIGEN CORPORATION#&amp; PHÍ GC: 26,530.08 USD PTTT:TT</t>
  </si>
  <si>
    <t>122600042542253</t>
  </si>
  <si>
    <t>HANG MOI 100%. SP LAP RAP TAI VN. NHH: JABIL CIRCUIT DE MEXICO, S.DE R.L.DE  C.V.</t>
  </si>
  <si>
    <t>#&amp;UHAN-LGP-PC-0005#&amp;20092016#&amp;31122036#&amp;UNIGEN CORPORATION#&amp;Phí GC: 6,274.8USD</t>
  </si>
  <si>
    <t>F05_PUR0254#&amp;Bộ lưu trữ dữ liệu USHER HLOB-80-3544-01,không có chức năng mật mã dân sự, hàng mới 100%#&amp;KXĐ</t>
  </si>
  <si>
    <t>122600042556057</t>
  </si>
  <si>
    <t>NNH : HELLA GMBH &amp; CO. KGAA.. SAN PHAM LAP RAP TAI VN. HANG MOI 100%. PTTT:TT.</t>
  </si>
  <si>
    <t>#&amp;UHAN-LGP-PC-0005#&amp;20092016#&amp;31122036#&amp;UNIGEN CORPORATION#&amp; PHÍ GC: 10,425.6USD</t>
  </si>
  <si>
    <t>122600042608139</t>
  </si>
  <si>
    <t>HANG MOI 100%. SP LAP RAP TAI VN. NHH: AVNET</t>
  </si>
  <si>
    <t>#&amp;UHAN-LGP-PC-0005#&amp;20092016#&amp;31122036#&amp;UNIGEN CORPORATION#&amp;Phí GC: 398USD</t>
  </si>
  <si>
    <t>F05_EFI0011-5</t>
  </si>
  <si>
    <t>F05_EFI0011-5#&amp;Bản mạch điện tử đã lắp ráp có chức năng xử lý hình ảnh 45132295, không có chức năng mật mã dân sự, hàng mới 100%#&amp;KXĐ</t>
  </si>
  <si>
    <t>122600042666021</t>
  </si>
  <si>
    <t>SP LAP RAP TAI VN,NVL CHINH CO XX KR. CNN: INGRASYS TECHNOLOGY INC.</t>
  </si>
  <si>
    <t>#&amp;UHAN-LGP-PC-0005#&amp;20092016#&amp;31122036#&amp;UNIGEN CORPORATION#&amp; BTT SO: UHAN_INV06869(10/06/2026)</t>
  </si>
  <si>
    <t>F05_OEM0116-3#&amp;Ram máy tính dạng thanh DDR4 U10V700Q8DGM-IAD1-UGHD, không chứa mật mã dân sự, tái xuất dòng hàng 2 của tk nhập 108234949650/G13, hàng mới 100%#&amp;KR</t>
  </si>
  <si>
    <t>122600042698956</t>
  </si>
  <si>
    <t>F05_OEM0203-2#&amp;Ram máy tính dạng thanh DDR4 U40V700S5DGM-BAJ1-UGSB, không chứa mật mã dân sự,tái xuất dòng hàng 1 của tk nhập 108234949650/G13, hàng mới 100%#&amp;KR</t>
  </si>
  <si>
    <t>03EEC16</t>
  </si>
  <si>
    <t>CFS CTY VIDIFI DHAI</t>
  </si>
  <si>
    <t>NNH: LUCID USA, INC.(CASAGRANDE WHSE). SP LAP RAP TAI VN, HANG MOI 100% ; PTTT: T/T,</t>
  </si>
  <si>
    <t>#&amp;UHAN-LGP-PC-0005#&amp;20092016#&amp;31122036#&amp;UNIGEN CORPORATION#&amp; PHÍ GC:13,777.68USD. INV: UHAN_INV06866</t>
  </si>
  <si>
    <t>122600042702845</t>
  </si>
  <si>
    <t>#&amp;UHAN-LGP-PC-0005#&amp;20092016#&amp;31122036#&amp;UNIGEN CORPORATION#&amp; PHÍ GC: 13,375.2USD PTTT:TT</t>
  </si>
  <si>
    <t>122600042734351</t>
  </si>
  <si>
    <t>XUAT NPL BI LOI, HANG CHUA QUA QUA TRINH GC,CHE BIEN TAI VN. NHH: UNIGEN TECHNOLOGY SDN. BHD.</t>
  </si>
  <si>
    <t>#&amp;UHAN-LGP-PC-0005#&amp;20092016#&amp;31122036#&amp;UNIGEN CORPORATION#&amp; BBTT: E01088 (11/06/2026)</t>
  </si>
  <si>
    <t>F05_UHAN0016#&amp;Mạch điện tử  tích hợp IC 102-000439 thuộc dòng hàng 2 của tk nhập 107419537740/E11, hàng mới 100%#&amp;TW</t>
  </si>
  <si>
    <t>102-000439</t>
  </si>
  <si>
    <t>122600042755122</t>
  </si>
  <si>
    <t>F05_UHAN0016#&amp;Mạch điện tử  tích hợp IC 102-000439 thuộc dòng hàng 1 của tk nhập 105823936630/E11, hàng mới 100%#&amp;TW</t>
  </si>
  <si>
    <t>NNH: CLOUD NETWORK TECHNOLOGY USA INC..  SP LAP RAP TAI VN, HANG MOI 100% ; PTTT: T/T, AWB: 45T0481394</t>
  </si>
  <si>
    <t>#&amp; UHAN-LGP-PC-0005#&amp;20092016#&amp;31122036#&amp;UNIGEN CORPORATION#&amp; PHÍ GC: 92,320.90$  INV: UHAN_INV06872</t>
  </si>
  <si>
    <t>122600042776158</t>
  </si>
  <si>
    <t>ITZZZ - OTHER</t>
  </si>
  <si>
    <t>HANG MOI 100%. SP LAP RAP TAI VN. NHH: REGGIANI MACCHINE S.P.A.</t>
  </si>
  <si>
    <t>#&amp;UHAN-LGP-PC-0005#&amp;20092016#&amp;31122036#&amp;UNIGEN CORPORATION#&amp;Phí GC: 491.36USD</t>
  </si>
  <si>
    <t>F05_EFI0024-1</t>
  </si>
  <si>
    <t>F05_EFI0024-1#&amp;Bản mạch điện tử đã lắp ráp có chức năng xử lý hình ảnh 45205871, không có chức năng mật mã dân sự, hàng mới 100%#&amp;KXĐ</t>
  </si>
  <si>
    <t>122600042781180</t>
  </si>
  <si>
    <t>HANG MOI 100%. PTTT: T/T. SP LAP RAP TAI VN. NHH: JABIL CIRCUIT DE MEXICO, S.DE R.L.DE  C.V.</t>
  </si>
  <si>
    <t>122600042781938</t>
  </si>
  <si>
    <t>ILZZZ - OTHER</t>
  </si>
  <si>
    <t>HANG MOI 100%. PTTT: T/T.SP LAP RAP TAI VN. NHH: MATAN DIGITAL PRINTERS 2001 LTD.</t>
  </si>
  <si>
    <t>#&amp;UHAN-LGP-PC-0005#&amp;20092016#&amp;31122036#&amp;UNIGEN CORPORATION#&amp;Phí GC: 1,739.5USD</t>
  </si>
  <si>
    <t>F05_EFI0025-1</t>
  </si>
  <si>
    <t>F05_EFI0025-1#&amp;Bản mạch điện tử đã lắp ráp có chức năng xử lý hình ảnh 45252574, không có chức năng mật mã dân sự, hàng mới 100%#&amp;KXĐ</t>
  </si>
  <si>
    <t>122600042782508</t>
  </si>
  <si>
    <t>USBOS - BOSTON - MA</t>
  </si>
  <si>
    <t>SHIP TO: EFI INC .. HANG DUOC LAP RAP TAI VN (MOI 100%).</t>
  </si>
  <si>
    <t>#&amp;UHAN-LGP-PC-0005#&amp;20092016#&amp;21122036#&amp; UNIGEN CORPORATION#&amp;. Chi phí gia công 1136.0 USD.PTTT:TT</t>
  </si>
  <si>
    <t>F05_EFI0015-5</t>
  </si>
  <si>
    <t>F05_EFI0015-5#&amp;Bản mạch điện tử đã lắp ráp có chức năng xử lý hình ảnh 45171839.Không chứa mật mã dân sự,hàng mới 100%.#&amp;KXĐ</t>
  </si>
  <si>
    <t>122600042783456</t>
  </si>
  <si>
    <t>#&amp;UHAN-LGP-PC-0005#&amp;20092016#&amp;31122036#&amp;UNIGEN CORPORATION#&amp; PHÍ GC:2,838.60$ :UHAN_INV06873</t>
  </si>
  <si>
    <t>122600042790653</t>
  </si>
  <si>
    <t>#&amp;UHAN-LGP-PC-0005#&amp;20092016#&amp;31122036#&amp;UNIGEN CORPORATION#&amp; PHÍ GC:5,478.00$ :UHAN_INV06874</t>
  </si>
  <si>
    <t>122600042791147</t>
  </si>
  <si>
    <t>#&amp;UHAN-LGP-PC-0005#&amp;20092016#&amp;31122036#&amp;UNIGEN CORPORATION#&amp; PHÍ GC:7,800.34$ :UHAN_INV06875</t>
  </si>
  <si>
    <t>122600042791602</t>
  </si>
  <si>
    <t>F05_PUR0191-1#&amp;Bộ lưu trữ dữ liệu Grover 83-0481-06, không chứa mật mã dân sự. Hàng mới 100%#&amp;KXĐ</t>
  </si>
  <si>
    <t>HANG MOI 100%. SP LAP RAP TAI VN.</t>
  </si>
  <si>
    <t>122600042879010</t>
  </si>
  <si>
    <t>HANG MOI 100%. PTTT: T/T.SP LAP RAP TAI VN. NHH: LUCID USA INC</t>
  </si>
  <si>
    <t>#&amp;UHAN-LGP-PC-0005#&amp;20092016#&amp;31122036#&amp;UNIGEN CORPORATION#&amp;Phí GC: 320.98USD</t>
  </si>
  <si>
    <t>F05_LUC0131</t>
  </si>
  <si>
    <t>F05_LUC0131#&amp;Bộ điều khiển trung tâm trên ô tô P51-K2C200-AB, hàng mới 100%#&amp;KXĐ</t>
  </si>
  <si>
    <t>P51-K2C200-AB</t>
  </si>
  <si>
    <t>122600042913883</t>
  </si>
  <si>
    <t>#&amp;UHAN-LGP-PC-0005#&amp;20092016#&amp;31122036#&amp;UNIGEN CORPORATION#&amp; BBTT: E01090 (11/06/2026)</t>
  </si>
  <si>
    <t>F05_UHAN0018#&amp;Điện trở PUR-12-0317-00 thuộc dòng hàng 8 của tk nhập 107385326531/E11, hàng mới 100%#&amp;CN</t>
  </si>
  <si>
    <t>PUR-12-0317-00</t>
  </si>
  <si>
    <t>122600042928365</t>
  </si>
  <si>
    <t>F05_UHAN0028#&amp;Cuộn cảm PUR-14-0102-00 thuộc dòng hàng 22 của tk nhập 107735634420/E11, hàng mới 100%#&amp;CN</t>
  </si>
  <si>
    <t>F05_UHAN0028#&amp;Cuộn cảm PUR-14-0096-00 thuộc dòng hàng 12 của tk nhập 107797164750/E11, hàng mới 100%#&amp;CN</t>
  </si>
  <si>
    <t>F05_UHAN0028#&amp;Cuộn cảm PUR-14-0095-00  thuộc dòng hàng 16 của tk nhập 108321492640/E11, hàng mới 100%#&amp;CN</t>
  </si>
  <si>
    <t>F05_UHAN0012#&amp;Tụ điện PUR-13-0245-00 thuộc dòng hàng 5 của tk nhập 107911141000/E11, hàng mới 100%#&amp;CN</t>
  </si>
  <si>
    <t>F05_UHAN0012#&amp;Tụ điện PUR-13-0138-00 thuộc dòng hàng 6 của tk nhập 107915679210/E11, hàng mới 100%#&amp;CN</t>
  </si>
  <si>
    <t>F05_UHAN0025#&amp;Đi ốt PUR-21-0026-00 thuộc dòng hàng 14 của tk nhập 107894059120/E11, hàng mới 100%#&amp;CN</t>
  </si>
  <si>
    <t>F05_UHAN0016#&amp;Mạch điện tử tích hợp IC PUR-09-0477-00 (MPN: TMP461AIRUNR-S) thuộc dòng hàng 4 của tk nhập 108064354900/E11, hàng mới 100%#&amp;US</t>
  </si>
  <si>
    <t>PUR-09-0477-00</t>
  </si>
  <si>
    <t>F05_UHAN0014#&amp;Bản mạch in PUR-11-0128-04 thuộc dòng hàng 11 của tk nhập 107620529660/E11, hàng mới 100%#&amp;TW</t>
  </si>
  <si>
    <t>F05_UHAN0020#&amp;Nhãn chưa in PURET-18-0187-00 (65.7*12.7)mm thuộc dòng hàng 25 của tk nhập 107313522960/E15, hàng mới 100%#&amp;VN</t>
  </si>
  <si>
    <t>PURET-18-0187-00</t>
  </si>
  <si>
    <t>F05_UHAN0018#&amp;Điện trở PURET-12-0017-00 thuộc dòng hàng 7 của tk nhập 107942422450/E11, hàng mới 100%#&amp;CN</t>
  </si>
  <si>
    <t>F05_UHAN0090#&amp;Nhãn bằng plastic PUR-33-0018-00 (25.4*6.35)mm thuộc dòng hàng 5 của tk nhập 108188103660/E15, hàng mới 100%#&amp;VN</t>
  </si>
  <si>
    <t>F05_UHAN0046#&amp;Vỏ bằng thép của bộ lưu trữ dữ liệu PUR-31-0061-02, dài 206mm x rộng 82.9mm thuộc dòng hàng 1 của tk nhập 107735433630/E11, hàng mới 100%#&amp;TW</t>
  </si>
  <si>
    <t>F05_UHAN0030#&amp;Công tắc PUR-28-0009-00 thuộc dòng hàng 1 của tk nhập 107436651600/E11, hàng mới 100%#&amp;VN</t>
  </si>
  <si>
    <t>PUR-28-0009-00</t>
  </si>
  <si>
    <t>F05_UHAN0028#&amp;Cuộn cảm PUR-27-0028-00 thuộc dòng hàng 1 của tk nhập 108092681210/E11, hàng mới 100%#&amp;TW</t>
  </si>
  <si>
    <t>F05_UHAN0019#&amp;Bóng bán dẫn PUR-24-0031-00 thuộc dòng hàng 1 của tk nhập 108123355760/E11, hàng mới 100%#&amp;CN</t>
  </si>
  <si>
    <t>F05_UHAN0013#&amp;Phần tử dao động (thạch anh) PUR-23-0013-00 thuộc dòng hàng 3 của tk nhập 107815357640/E11, hàng mới 100%#&amp;TW</t>
  </si>
  <si>
    <t>PUR-23-0013-00</t>
  </si>
  <si>
    <t>F05_UHAN0022#&amp;Đầu nối bản mạch PUR-15-0228-00 thuộc dòng hàng 7 của tk nhập 107500750560/E11, hàng mới 100%#&amp;MY</t>
  </si>
  <si>
    <t>PUR-15-0228-00</t>
  </si>
  <si>
    <t>F05_UHAN0028#&amp;Cuộn cảm PUR-14-0101-00 thuộc dòng hàng 7 của tk nhập 107710080330/E11, hàng mới 100%#&amp;CN</t>
  </si>
  <si>
    <t>PUR-14-0101-00</t>
  </si>
  <si>
    <t>F05_UHAN0028#&amp;Cuộn cảm PUR-14-0101-00 thuộc dòng hàng 8 của tk nhập 107710080330/E11, hàng mới 100%#&amp;CN</t>
  </si>
  <si>
    <t>F05_UHAN0028#&amp;Cuộn cảm PUR-14-0080-00 (MPN: ASPI-8040HS-R47M-T) thuộc dòng hàng 17 của tk nhập 107983738920/E11, hàng mới 100%#&amp;CN</t>
  </si>
  <si>
    <t>PUR-14-0080-00</t>
  </si>
  <si>
    <t>F05_UHAN0012#&amp;Tụ điện PUR-13-0235-00 thuộc dòng hàng 1 của tk nhập 107942422450/E11, hàng mới 100%#&amp;CN</t>
  </si>
  <si>
    <t>F05_UHAN0012#&amp;Tụ điện PUR-13-0212-00 thuộc dòng hàng 5 của tk nhập 107915679210/E11, hàng mới 100%#&amp;CN</t>
  </si>
  <si>
    <t>F05_UHAN0012#&amp;Tụ điện PUR-13-0159-00 (MPN: 0805B225K250CT) thuộc dòng hàng 30 của tk nhập 108288050840/E11, hàng mới 100%#&amp;CN</t>
  </si>
  <si>
    <t>F05_UHAN0012#&amp;Tụ điện PUR-13-0155-00 thuộc dòng hàng 13 của tk nhập 107542637200/E11, hàng mới 100%#&amp;CN</t>
  </si>
  <si>
    <t>F05_UHAN0018#&amp;Điện trở PUR-12-0423-00 thuộc dòng hàng 21 của tk nhập 107911080800/E11, hàng mới 100%#&amp;US</t>
  </si>
  <si>
    <t>F05_UHAN0051#&amp;Túi nhựa chống tĩnh điện PUR-10-0342-00, kích thước: 966*254*0.05mm thuộc dòng hàng 1 của tk nhập 108289554810/E15, hàng mới 100%#&amp;VN</t>
  </si>
  <si>
    <t>F05_UHAN0090#&amp;Nhãn bằng plastic, đã in PUR-18-0612-00 (MPN: 18-0612-00) thuộc dòng hàng 4 của tk nhập 107849016660/E11, hàng mới 100%#&amp;CN</t>
  </si>
  <si>
    <t>PUR-18-0612-00</t>
  </si>
  <si>
    <t>F05_UHAN0077#&amp;Nắp nhựa của vỏ bộ lưu trữ dữ liệu PUR-17-0344-00, kích thước: 175.97*12.34*11.75mm thuộc dòng hàng 2 của tk nhập 108236653930/E15, hàng mới 100%#&amp;VN</t>
  </si>
  <si>
    <t>F05_UHAN0012#&amp;Tụ điện PUR-13-0236-00 thuộc dòng hàng 1 của tk nhập 107928673160/E11, hàng mới 100%#&amp;KR</t>
  </si>
  <si>
    <t>F05_UHAN0048#&amp;Đinh vít bằng thép PUR-07-0334-00 (MPN: 07-0334-00) thuộc dòng hàng 1 của tk nhập 107986036760/E11, hàng mới 100%#&amp;CN</t>
  </si>
  <si>
    <t>F05_UHAN0018#&amp;Điện trở PUR-12-0400-00 (MPN: RC0201FR-07200RL) thuộc dòng hàng 25 của tk nhập 107963807340/E11, hàng mới 100%#&amp;CN</t>
  </si>
  <si>
    <t>PUR-12-0400-00</t>
  </si>
  <si>
    <t>F05_UHAN0028#&amp;Cuộn cảm PUR-14-0105-00 thuộc dòng hàng 8 của tk nhập 107797164750/E11, hàng mới 100%#&amp;PH</t>
  </si>
  <si>
    <t>F05_UHAN0022#&amp;Đầu nối bản mạch PUR-15-0222-00 thuộc dòng hàng 3 của tk nhập 107290258020/E11, hàng mới 100%#&amp;CN</t>
  </si>
  <si>
    <t>PUR-15-0222-00</t>
  </si>
  <si>
    <t>F05_UHAN0028#&amp;Cuộn cảm PUR-14-0103-00  thuộc dòng hàng 11 của tk nhập 108321492640/E11, hàng mới 100%#&amp;CN</t>
  </si>
  <si>
    <t>F05_UHAN0012#&amp;Tụ điện PURET-13-0009-00 thuộc dòng hàng 22 của tk nhập 107618531160/E11, hàng mới 100%#&amp;CN</t>
  </si>
  <si>
    <t>F05_UHAN0016#&amp;Mạch điện tử tích hợp IC PUR-09-0433-00 (MPN: TPS56C231LRNNR) thuộc dòng hàng 1 của tk nhập 107851939640/E11, hàng mới 100%#&amp;US</t>
  </si>
  <si>
    <t>F05_UHAN0016#&amp;Mạch điện tử tích hợp IC PUR-09-0352-00 thuộc dòng hàng 1 của tk nhập 107676620330/E11, hàng mới 100%#&amp;CN</t>
  </si>
  <si>
    <t>F05_UHAN0012#&amp;Tụ điện 122-003132 (MPN: KGM05AR71C224KH) thuộc dòng hàng 6 của tk nhập 108114229200/E11, hàng mới 100%#&amp;CN</t>
  </si>
  <si>
    <t>F05_UHAN0046#&amp;Vỏ bằng thép của bộ lưu trữ dữ liệu PUR-31-0110-01, kích thước 219.2 x 79.7  x 20 mm thuộc dòng hàng 1 của tk nhập 108072780540/E15, hàng mới 100%#&amp;VN</t>
  </si>
  <si>
    <t>F05_UHAN0150#&amp;Vỏ nhôm của tấm tản nhiệt PUR-17-0358-01, kích thước 180*72.81*7.85 mm thuộc dòng hàng 1 của tk nhập 108314147650/E15, hàng mới 100%#&amp;VN</t>
  </si>
  <si>
    <t>F05_UHAN0150#&amp;Vỏ nhôm của tấm tản nhiệt PUR-17-0358-01, kích thước 180*72.81*7.85 mm thuộc dòng hàng 7 của tk nhập 107918390640/E15, hàng mới 100%#&amp;VN</t>
  </si>
  <si>
    <t>F05_UHAN0027#&amp;Tấm tản nhiệt PUR-17-0361-01 thuộc dòng hàng 3 của tk nhập 108034284960/E15, hàng mới 100%#&amp;VN</t>
  </si>
  <si>
    <t>PUR-17-0361-01</t>
  </si>
  <si>
    <t>F05_UHAN0027#&amp;Tấm tản nhiệt PUR-16-0086-01 thuộc dòng hàng 5 của tk nhập 108034284960/E15, hàng mới 100%#&amp;VN</t>
  </si>
  <si>
    <t>PUR-16-0086-01</t>
  </si>
  <si>
    <t>F05_UHAN0016#&amp;Mạch điện tử tích hợp IC PUR-09-0502-00 thuộc dòng hàng 1 của tk nhập 107564855160/E11, hàng mới 100%#&amp;KR</t>
  </si>
  <si>
    <t>F05_UHAN0024#&amp;Khay nhựa PUR-10-0313-00, kích thước: 557*287*28mm thuộc dòng hàng 2 của tk nhập 108289455740/E15, hàng mới 100%#&amp;VN</t>
  </si>
  <si>
    <t>F05_UHAN0024#&amp;Khay nhựa PUR-10-0312-00, kích thước: 557*287*28mm thuộc dòng hàng 1 của tk nhập 108289455740/E15, hàng mới 100%#&amp;VN</t>
  </si>
  <si>
    <t>F05_UHAN0008#&amp;Thùng và các vật liệu đóng gói bằng carton PUR-10-0334-00, kích thước 564*294*64 mm thuộc dòng hàng 1 của tk nhập 108289268360/E15, hàng mới 100%#&amp;VN</t>
  </si>
  <si>
    <t>F05_UHAN0016#&amp;Mạch điện tử tích hợp IC EF-45111698 thuộc dòng hàng 1 của tk nhập 107785793510/E11, hàng mới 100%#&amp;TH</t>
  </si>
  <si>
    <t>F05_UHAN0016#&amp;Mạch điện tử tích hợp IC 102-001626 thuộc dòng hàng 1 của tk nhập 108316492060/E11, hàng mới 100%#&amp;MY</t>
  </si>
  <si>
    <t>F05_UHAN0018#&amp;Điện trở PURET-12-0212-00 thuộc dòng hàng 15 của tk nhập 108320090060/E11, hàng mới 100%#&amp;CN</t>
  </si>
  <si>
    <t>F05_UHAN0016#&amp;Mạch điện tử tích hợp IC PUR-09-0324-00 thuộc dòng hàng 1 của tk nhập 107741596100/E11, hàng mới 100%#&amp;MY</t>
  </si>
  <si>
    <t>F05_UHAN0017#&amp;Đi-ốt phát quang PUR-05-0031-00 thuộc dòng hàng 1 của tk nhập 108313744710/E11, hàng mới 100%#&amp;CN</t>
  </si>
  <si>
    <t>F05_UHAN0016#&amp;Mạch điện tử tích hợp IC PUR-09-0500-00 thuộc dòng hàng 1 của tk nhập 107914542150/E11, hàng mới 100%#&amp;TW</t>
  </si>
  <si>
    <t>F05_UHAN0016#&amp;Mạch điện tử tích hợp IC PUR-09-0279-00 thuộc dòng hàng 12 của tk nhập 107878695520/E11, hàng mới 100%#&amp;CN</t>
  </si>
  <si>
    <t>F05_UHAN0016#&amp;Mạch điện tử tích hợp IC PUR-09-0444-00 thuộc dòng hàng 35 của tk nhập 107819468850/E11, hàng mới 100%#&amp;CN</t>
  </si>
  <si>
    <t>F05_UHAN0018#&amp;Điện trở PUR-12-0509-00 thuộc dòng hàng 2 của tk nhập 107178636460/E11, hàng mới 100%#&amp;TW</t>
  </si>
  <si>
    <t>F05_UHAN0048#&amp;Đinh vít bằng thép EF-45105855.X.X, kích thước: 3x6mm thuộc dòng hàng 1 của tk nhập 107962015230/E15, hàng mới 100%#&amp;VN</t>
  </si>
  <si>
    <t>EF-45105855.X.X</t>
  </si>
  <si>
    <t>F05_UHAN0016#&amp;Mạch điện tử tích hợp IC PURET-09-0050-00 thuộc dòng hàng 1 của tk nhập 107056579710/E11, hàng mới 100%#&amp;CN</t>
  </si>
  <si>
    <t>PURET-09-0050-00</t>
  </si>
  <si>
    <t>F05_UHAN0013#&amp;Phần tử dao động (thạch anh) PUR-25-0012-00 thuộc dòng hàng 1 của tk nhập 107687357260/E11, hàng mới 100%#&amp;TH</t>
  </si>
  <si>
    <t>F05_UHAN0016#&amp;Mạch điện tử tích hợp IC PUR-03-0111-00 thuộc dòng hàng 1 của tk nhập 108234286420/E11, hàng mới 100%#&amp;TW</t>
  </si>
  <si>
    <t>F05_UHAN0014#&amp;Bản mạch in PUR-11-0137-04 (MPN: 6610020-M90-0M) thuộc dòng hàng 8 của tk nhập 108290351040/E11, hàng mới 100%#&amp;TW</t>
  </si>
  <si>
    <t>F05_UHAN0028#&amp;Cuộn cảm PUR-14-0107-00 thuộc dòng hàng 46 của tk nhập 107513800440/E11, hàng mới 100%#&amp;CN</t>
  </si>
  <si>
    <t>F05_UHAN0012#&amp;Tụ điện PURET-13-0119-00 thuộc dòng hàng 31 của tk nhập 107864403950/E11, hàng mới 100%#&amp;CN</t>
  </si>
  <si>
    <t>F05_UHAN0012#&amp;Tụ điện PUR-13-0249-00 thuộc dòng hàng 3 của tk nhập 107710080330/E11, hàng mới 100%#&amp;JP</t>
  </si>
  <si>
    <t>F05_UHAN0018#&amp;Điện trở PUR-12-0288-00 thuộc dòng hàng 7 của tk nhập 108323956900/E11, hàng mới 100%#&amp;JP</t>
  </si>
  <si>
    <t>F05_UHAN0018#&amp;Điện trở PURET-12-0029-00  thuộc dòng hàng 5 của tk nhập 108319577810/E11, hàng mới 100%#&amp;TW</t>
  </si>
  <si>
    <t>F05_UHAN0018#&amp;Điện trở PUR-12-0507-00 thuộc dòng hàng 1 của tk nhập 107785341160/E11, hàng mới 100%#&amp;CN</t>
  </si>
  <si>
    <t>PUR-12-0507-00</t>
  </si>
  <si>
    <t>F05_UHAN0012#&amp;Tụ điện PUR-13-0229-00 thuộc dòng hàng 17 của tk nhập 107906711840/E11, hàng mới 100%#&amp;CN</t>
  </si>
  <si>
    <t>F05_UHAN0049#&amp;Đai ốc bằng thép PUR-07-0332-00 (MPN: 07-0332-00) thuộc dòng hàng 1 của tk nhập 108291605440/E11, hàng mới 100%#&amp;CN</t>
  </si>
  <si>
    <t>F05_UHAN0019#&amp;Bóng bán dẫn PURET-24-0002-00 thuộc dòng hàng 21 của tk nhập 107929211940/E11, hàng mới 100%#&amp;CN</t>
  </si>
  <si>
    <t>F05_UHAN0018#&amp;Điện trở PUR-12-0482-00 thuộc dòng hàng 5 của tk nhập 107898193540/E11, hàng mới 100%#&amp;CN</t>
  </si>
  <si>
    <t>F05_UHAN0018#&amp;Điện trở PUR-12-0512-00 thuộc dòng hàng 1 của tk nhập 107941526930/E11, hàng mới 100%#&amp;CN</t>
  </si>
  <si>
    <t>F05_UHAN0022#&amp;Đầu nối bản mạch PUR-15-0231-00 thuộc dòng hàng 1 của tk nhập 107574940100/E11, hàng mới 100%#&amp;CN</t>
  </si>
  <si>
    <t>F05_UHAN0012#&amp;Tụ điện PUR-13-0263-00 thuộc dòng hàng 2 của tk nhập 107922553540/E11, hàng mới 100%#&amp;CN</t>
  </si>
  <si>
    <t>PUR-13-0263-00</t>
  </si>
  <si>
    <t>F05_UHAN0018#&amp;Điện trở PUR-12-0434-00 thuộc dòng hàng 48 của tk nhập 107221080850/E11, hàng mới 100%#&amp;CN</t>
  </si>
  <si>
    <t>SP LAP RAP TAI VN. CNN: EVERPURE INC .CHUNG CTU VOI TK; 308645674060/G23</t>
  </si>
  <si>
    <t>#&amp;UHAN-LGP-PC-0005#&amp;20092016#&amp;31122036#&amp;UNIGEN CORPORATION#&amp; BTT SO: UHAN_INV06886(16/06/2026)</t>
  </si>
  <si>
    <t>F05_PUR0220#&amp;Bộ lưu trữ dữ liệu HLOB-80-3282-00 (CPN: HLOB-83-0638-00) không chứa mật mã dân sự, tái xuất dòng hàng 6 của tk nhập 108283278610/G13, hàng mới 100%#&amp;KXĐ</t>
  </si>
  <si>
    <t>122600042982198</t>
  </si>
  <si>
    <t>F05_PUR0220#&amp;Bộ lưu trữ dữ liệu HLOB-80-3282-00 (CPN: HLOB-83-0638-00) không chứa mật mã dân sự, tái xuất dòng hàng 4 của tk nhập 108283278610/G13, hàng mới 100%#&amp;KXĐ</t>
  </si>
  <si>
    <t>F05_PUR0220#&amp;Bộ lưu trữ dữ liệu HLOB-80-3282-00 (CPN: HLOB-83-0638-00) không chứa mật mã dân sự, tái xuất dòng hàng 3 của tk nhập 108283278610/G13, hàng mới 100%#&amp;KXĐ</t>
  </si>
  <si>
    <t>F05_PUR0201-1#&amp;Bộ lưu trữ dữ liệu Hopper 80-3282-00 (CPN: 83-0638-00) không chứa mật mã dân sự, tái xuất dòng hàng 2 của tk nhập 108283278610/G13, hàng mới 100%#&amp;JP</t>
  </si>
  <si>
    <t>F05_PUR0220#&amp;Bộ lưu trữ dữ liệu HLOB-80-3282-00 (CPN: HLOB-83-0638-00) không chứa mật mã dân sự, tái xuất dòng hàng 1 của tk nhập 108283278610/G13, hàng mới 100% #&amp;KXĐ</t>
  </si>
  <si>
    <t>SP LAP RAP TAI VN. CNN: EVERPURE INC .CHUNG CTU VOI TK; 308645636850/G23</t>
  </si>
  <si>
    <t>F05_PUR0220#&amp;Bộ lưu trữ dữ liệu HLOB-80-3282-00, không chứa mật mã dân sự , tái xuất dòng hàng 2 của tk nhập 108264937100/G13, hàng mới 100%#&amp;KXĐ</t>
  </si>
  <si>
    <t>F05_PUR0220#&amp;Bộ lưu trữ dữ liệu HLOB-80-3282-00, không chứa mật mã dân sự , tái xuất dòng hàng 1 của tk nhập 108264937100/G13, hàng mới 100% #&amp;KXĐ</t>
  </si>
  <si>
    <t>SP LAP RAP TAI VN. CNN: JABIL CIRCUIT DE MEXICO S. DE R.L. DE C.V.</t>
  </si>
  <si>
    <t>#&amp;UHAN-LGP-PC-0005#&amp;20092016#&amp;31122036#&amp;UNIGEN CORPORATION#&amp; BTT SO: UHAN_INV06887(16/06/2026)</t>
  </si>
  <si>
    <t>122600042984000</t>
  </si>
  <si>
    <t>NNH : HELLA GMBH &amp; CO. KGAA.. SAN PHAM LAP RAP TAI VN. HANG MOI 100%. PTTT: T/T</t>
  </si>
  <si>
    <t>#&amp;UHAN-LGP-PC-0005#&amp;20092016#&amp;31122036#&amp;UNIGEN CORPORATION#&amp; PHÍ GC:13,032USD</t>
  </si>
  <si>
    <t>122600043016490</t>
  </si>
  <si>
    <t>NNH :LUCID USA, INC. SAN PHAM LAP RAP TAI VN. HANG MOI 100%. PTTT: T/T</t>
  </si>
  <si>
    <t>#&amp;UHAN-LGP-PC-0005#&amp;20092016#&amp;31122036#&amp;UNIGEN CORPORATION#&amp; PHÍ GC: 13,245.24USD</t>
  </si>
  <si>
    <t>122600043033803</t>
  </si>
  <si>
    <t>NNH : LUCID USA, INC.(COOLIDGE WHSE). SAN PHAM LAP RAP TAI VN. HANG MOI 100%. PTTT: T/T</t>
  </si>
  <si>
    <t>#&amp;UHAN-LGP-PC-0005#&amp;20092016#&amp;31122036#&amp;UNIGEN CORPORATION#&amp; PHÍ GC: 1,230.46 USD</t>
  </si>
  <si>
    <t>122600043063801</t>
  </si>
  <si>
    <t>#&amp; UHAN-LGP-PC-0005#&amp;20092016#&amp;31122036#&amp;UNIGEN CORPORATION#&amp; PHI GC: 3,676.16 USD</t>
  </si>
  <si>
    <t>F05_EFI0019-4#&amp;Bản mạch điện tử đã lắp ráp có chức năng xử lý hình ảnh 45224583,  không có chức năng mật mã dân sự, hàng mới 100%#&amp;KXĐ</t>
  </si>
  <si>
    <t>122600043125652</t>
  </si>
  <si>
    <t>F05_EFI0011-5#&amp;Bản mạch điện tử đã lắp ráp có chức năng xử lý hình ảnh 45132295,  không có chức năng mật mã dân sự, hàng mới 100%#&amp;KXĐ</t>
  </si>
  <si>
    <t>#&amp;UHAN-LGP-PC-0005#&amp;20092016#&amp;31122036#&amp;UNIGEN CORPORATION#&amp; PHÍ GC:3,093.41$ :UHAN_INV06891</t>
  </si>
  <si>
    <t>122600043126325</t>
  </si>
  <si>
    <t>#&amp;UHAN-LGP-PC-0005#&amp;20092016#&amp;31122036#&amp;UNIGEN CORPORATION#&amp; PHÍ GC:4,731.00$ :UHAN_INV06890</t>
  </si>
  <si>
    <t>122600043127180</t>
  </si>
  <si>
    <t>#&amp;UHAN-LGP-PC-0005#&amp;20092016#&amp;31122036#&amp;UNIGEN CORPORATION#&amp; PHÍ GC: 22487.76USD</t>
  </si>
  <si>
    <t>F05_LUC0103-1#&amp;Bộ điều khiển cửa xe ô tô P21-K3A000-03. Hàng mới 100%#&amp;KXĐ</t>
  </si>
  <si>
    <t>122600043133169</t>
  </si>
  <si>
    <t>F05_LUC0105-1#&amp;Bộ điều khiển điện áp thấp phía khoang lái ô tô P21-K34100-07. Hàng mới 100%#&amp;KXĐ</t>
  </si>
  <si>
    <t>F05_LUC0118#&amp;Bộ điều khiển điện áp thấp phía trước ô tô P21-K33000-07. Hàng mới 100%#&amp;KXĐ</t>
  </si>
  <si>
    <t>F05_LUC0113#&amp;Bộ điều khiển thân xe ô tô P21-K31000-05. Hàng mới 100%#&amp;KXĐ</t>
  </si>
  <si>
    <t>F05_LUC0122#&amp;Bộ điều khiển trung tâm trên xe ô tô P21-K2C000-05. Hàng mới 100%#&amp;KXĐ</t>
  </si>
  <si>
    <t>F05_LUC0110#&amp;Bộ điều khiển các cổng kết nối phía sau ô tô P21-K24R10-01. Hàng mới 100%#&amp;KXĐ</t>
  </si>
  <si>
    <t>F05_LUC0112#&amp;Bộ điều khiển các hệ thống điện trên xe ô tô P21-K11000-03. Hàng mới 100%#&amp;KXĐ</t>
  </si>
  <si>
    <t>#&amp;UHAN-LGP-PC-0005#&amp;20092016#&amp;31122036#&amp;UNIGEN CORPORATION#&amp; PHÍ GC: 28599.42USD</t>
  </si>
  <si>
    <t>F05_LUC0123#&amp;Bộ điều khiển điện áp thấp phía sau ô tô P11-K35200-07. Hàng mới 100%#&amp;KXĐ</t>
  </si>
  <si>
    <t>122600043149061</t>
  </si>
  <si>
    <t>F05_LUC0124#&amp;Bộ điều khiển điện áp thấp khoang lái ô tô P11-K34200-10. Hàng mới 100%#&amp;KXĐ</t>
  </si>
  <si>
    <t>F05_LUC0125#&amp;Bộ điều khiển điện áp thấp phía trước ô tô P11-K33000-03. Hàng mới 100%#&amp;KXĐ</t>
  </si>
  <si>
    <t>F05_LUC0126#&amp;Bộ điều khiển trung tâm cho xe ô tô P11-K2B100-07. Hàng mới 100%#&amp;KXĐ</t>
  </si>
  <si>
    <t>F05_LUC0128#&amp;Bộ điều khiển màn hình trung tâm trên ô tô P11-K2A000-11. Hàng mới 100%#&amp;KXĐ</t>
  </si>
  <si>
    <t>03CEC04</t>
  </si>
  <si>
    <t>TIEP VAN NAM PHAT</t>
  </si>
  <si>
    <t>#&amp;UHAN-LGP-PC-0005#&amp;20092016#&amp;31122036#&amp;UNIGEN CORPORATION#&amp; BBTT: E01092 (18/06/2026)</t>
  </si>
  <si>
    <t>F05_UHAN0024#&amp;Khay nhựa PUR-10-0313-00, kích thước: 557*287*28mm thuộc dòng hàng 3 của tk nhập 108289455740/E15, hàng mới 100%#&amp;VN</t>
  </si>
  <si>
    <t>122600043263104</t>
  </si>
  <si>
    <t>SP LAP RAP TAI VN. NVL CHINH XUAT XU TU CN. CNN: IXSYSTEMS INC.</t>
  </si>
  <si>
    <t>#&amp;UHAN-LGP-PC-0005#&amp;20092016#&amp;31122036#&amp;UNIGEN CORPORATION#&amp; BTT SO: UHAN_INV06895(22/06/2026)</t>
  </si>
  <si>
    <t>F05_AGI0014-5#&amp;Ram máy tính dạng thanh DDR4 AGIGA8811-016BCA, không chứa mật mã dân sự, tái xuất dòng hàng 1 của tk nhập 108279655260/G13, hàng mới 100%#&amp;CN</t>
  </si>
  <si>
    <t>122600043265560</t>
  </si>
  <si>
    <t>NNH: CLOUD NETWORK TECHNOLOGY USA INC..  SP LAP RAP TAI VN, HANG MOI 100% ; PTTT: T/T, AWB: 45T0483089</t>
  </si>
  <si>
    <t>#&amp; UHAN-LGP-PC-0005#&amp;20092016#&amp;31122036#&amp;UNIGEN CORPORATION#&amp; PHÍ GC: 58,061.82$  INV: UHAN_INV06889</t>
  </si>
  <si>
    <t>122600043348158</t>
  </si>
  <si>
    <t>#&amp;UHAN-LGP-PC-0005#&amp;20092016#&amp;21122036#&amp; UNIGEN CORPORATION#&amp;. Chi phí gia công 3550.0 USD.PTTT:TT</t>
  </si>
  <si>
    <t>122600043359766</t>
  </si>
  <si>
    <t>NNH : LUCID USA, INC.. SAN PHAM LAP RAP TAI VN. HANG MOI 100%. PTTT: T/T</t>
  </si>
  <si>
    <t>#&amp;UHAN-LGP-PC-0005#&amp;20092016#&amp;31122036#&amp;UNIGEN CORPORATION#&amp; PHÍ GC: 11,782.68USD</t>
  </si>
  <si>
    <t>122600043392884</t>
  </si>
  <si>
    <t>HANG MOI 100%. PTTT: T/T. SP LAP RAP TAI VN. NHH: AVNET</t>
  </si>
  <si>
    <t>#&amp;UHAN-LGP-PC-0005#&amp;20092016#&amp;31122036#&amp;UNIGEN CORPORATION#&amp;. Phí GC: 1,431.04USD</t>
  </si>
  <si>
    <t>F05_EFI0018-3#&amp;Bản mạch điện tử đã lắp ráp có chức năng xử lý hình ảnh 45227727, không có chức năng mật mã dân sự, hàng mới 100%#&amp;KXĐ</t>
  </si>
  <si>
    <t>122600043394024</t>
  </si>
  <si>
    <t>PTTT: T/T. HANG MOI 100%. SP LAP RAP TAI VN. NHH: MATAN DIGITAL PRINTERS 2001 LTD.</t>
  </si>
  <si>
    <t>#&amp;UHAN-LGP-PC-0005#&amp;20092016#&amp;31122036#&amp;UNIGEN CORPORATION#&amp;. Phí GC: 35.5 USD</t>
  </si>
  <si>
    <t>122600043395277</t>
  </si>
  <si>
    <t>NNH : LUCID USA, INC. SAN PHAM LAP RAP TAI VN. HANG MOI 100%. PTTT: T/T</t>
  </si>
  <si>
    <t>#&amp;UHAN-LGP-PC-0005#&amp;20092016#&amp;31122036#&amp;UNIGEN CORPORATION#&amp; PHÍ GC: 19,761.6USD</t>
  </si>
  <si>
    <t>122600043395712</t>
  </si>
  <si>
    <t>#&amp;UHAN-LGP-PC-0005#&amp;20092016#&amp;31122036#&amp;UNIGEN CORPORATION#&amp; PHÍ GC: 13,032 USD</t>
  </si>
  <si>
    <t>122600043404711</t>
  </si>
  <si>
    <t>#&amp;UHAN-LGP-PC-0005#&amp;20092016#&amp;31122036#&amp;UNIGEN CORPORATION#&amp;. Phí GC: 4,448.5USD</t>
  </si>
  <si>
    <t>122600043470025</t>
  </si>
  <si>
    <t>#&amp;UHAN-LGP-PC-0005#&amp;20092016#&amp;31122036#&amp;UNIGEN CORPORATION#&amp; PHÍ GC:10,022.25$ :UHAN_INV06900</t>
  </si>
  <si>
    <t>122600043487769</t>
  </si>
  <si>
    <t>#&amp;UHAN-LGP-PC-0005#&amp;20092016#&amp;31122036#&amp;UNIGEN CORPORATION#&amp; PHÍ GC:6,013.35$ :UHAN_INV06901</t>
  </si>
  <si>
    <t>122600043489025</t>
  </si>
  <si>
    <t>F05_PUR0189-1#&amp;Bộ lưu trữ dữ liệu Hopper 83-0545-04, không chứa mật mã dân sự. Hàng mới 100%#&amp;KXĐ</t>
  </si>
  <si>
    <t>#&amp;UHAN-LGP-PC-0005#&amp;20092016#&amp;31122036#&amp;UNIGEN CORPORATION#&amp; PHÍ GC:8,291.70$ :UHAN_INV06902</t>
  </si>
  <si>
    <t>122600043489734</t>
  </si>
  <si>
    <t>#&amp;UHAN-LGP-PC-0005#&amp;20092016#&amp;31122036#&amp;UNIGEN CORPORATION#&amp; PHÍ GC:3,610.50$ :UHAN_INV06903</t>
  </si>
  <si>
    <t>122600043490374</t>
  </si>
  <si>
    <t>#&amp;UHAN-LGP-PC-0005#&amp;20092016#&amp;31122036#&amp;UNIGEN CORPORATION#&amp; PHÍ GC:1,419.30$ :UHAN_INV06904</t>
  </si>
  <si>
    <t>122600043492594</t>
  </si>
  <si>
    <t>#&amp;UHAN-LGP-PC-0005#&amp;20092016#&amp;31122036#&amp;UNIGEN CORPORATION#&amp; PHÍ GC:756.80$ :UHAN_INV06905</t>
  </si>
  <si>
    <t>122600043493073</t>
  </si>
  <si>
    <t>HANG MOI 100%. PTTT: T/T. SP LAP RAP TAI VN. NHH: JABIL CIRCUIT DE MEXICO S. DE R.L. DE C.V.</t>
  </si>
  <si>
    <t>#&amp;UHAN-LGP-PC-0005#&amp;20092016#&amp;31122036#&amp;UNIGEN CORPORATION#&amp;Phí GC: 11,757.78USD</t>
  </si>
  <si>
    <t>122600043498823</t>
  </si>
  <si>
    <t>NNH: REGGIANI MACCHINE S.P.A. SP LAP RAP TAI VN, MOI 100%, PTTT:TT</t>
  </si>
  <si>
    <t>#&amp; UHAN-LGP-PC-0005#&amp;20092016#&amp;31122036#&amp;UNIGEN CORPORATION#&amp; PHI GC: 288.84USD</t>
  </si>
  <si>
    <t>122600043595308</t>
  </si>
  <si>
    <t>NNH: CLOUD NETWORK TECHNOLOGY USA INC..  SP LAP RAP TAI VN, HANG MOI 100%; PTTT: T/T, GW TT: 2,153.68KGM, AWB: 45T0485837</t>
  </si>
  <si>
    <t>#&amp; UHAN-LGP-PC-0005#&amp;20092016#&amp;31122036#&amp;UNIGEN CORPORATION#&amp; PHÍ GC: 88,561.83$  INV: UHAN_INV06906</t>
  </si>
  <si>
    <t>122600043592854</t>
  </si>
  <si>
    <t>NNH: UNIGEN CORPORATION. SP LAP RAP TAI VN, MOI 100%, PTTT:TT</t>
  </si>
  <si>
    <t>#&amp;UHAN-LGP-PC-0005#&amp;20092016#&amp;31122036#&amp;UNIGEN CORPORATION#&amp; PHI GC: 2,240USD</t>
  </si>
  <si>
    <t>F05_OEM0298</t>
  </si>
  <si>
    <t>F05_OEM0298#&amp;Ổ cứng SSD UBPFW01256HANT1-IDY-UGN, không có chức năng mật mã dân sự, hàng mới 100%#&amp;KXĐ</t>
  </si>
  <si>
    <t>UBPFW01256HANT1-IDY-UGN</t>
  </si>
  <si>
    <t>122600043610269</t>
  </si>
  <si>
    <t>F05_OEM0292</t>
  </si>
  <si>
    <t>F05_OEM0292#&amp;Ram máy tính dạng thanh DDR3 U10U7200P8RGT-ADG-BDSE, không có chức năng mật mã dân sự, hàng mới 100%#&amp;KXĐ</t>
  </si>
  <si>
    <t>U10U7200P8RGT-ADG-BDSE</t>
  </si>
  <si>
    <t>NNH: ULTRA MANUFACTURING LTD. SP LAP RAP TAI VN, MOI 100%, PTTT:TT</t>
  </si>
  <si>
    <t>#&amp;UHAN-LGP-PC-0005#&amp;20092016#&amp;31122036#&amp;UNIGEN CORPORATION#&amp; PHI GC: 541.5USD</t>
  </si>
  <si>
    <t>F05_FOR0005</t>
  </si>
  <si>
    <t>F05_FOR0005#&amp;Bản mạch điều khiển dùng cho ô tô đã lắp ráp linh kiện điện tử V4GB-19K392-NA, hàng mới 100%#&amp;KXĐ</t>
  </si>
  <si>
    <t>122600043620465</t>
  </si>
  <si>
    <t>F05_FOR0004</t>
  </si>
  <si>
    <t>F05_FOR0004#&amp;Bản mạch điều khiển dùng cho ô tô đã lắp ráp linh kiện điện tử V4GB-19K392-DA, hàng mới 100%#&amp;KXĐ</t>
  </si>
  <si>
    <t>F05_FOR0003</t>
  </si>
  <si>
    <t>F05_FOR0003#&amp;Bản mạch điều khiển dùng cho ô tô đã lắp ráp linh kiện điện tử V4GB-19K392-CA, hàng mới 100%#&amp;KXĐ</t>
  </si>
  <si>
    <t>V4GB-19K392-CA</t>
  </si>
  <si>
    <t>F05_FOR0002</t>
  </si>
  <si>
    <t>F05_FOR0002#&amp;Bản mạch điều khiển dùng cho ô tô đã lắp ráp linh kiện điện tử V4GB-19K392-BA, hàng mới 100%#&amp;KXĐ</t>
  </si>
  <si>
    <t>V4GB-19K392-BA</t>
  </si>
  <si>
    <t>F05_FOR0001</t>
  </si>
  <si>
    <t>F05_FOR0001#&amp;Bản mạch điều khiển dùng cho ô tô đã lắp ráp linh kiện điện tử V4GB-19K392-AA, hàng mới 100%#&amp;KXĐ</t>
  </si>
  <si>
    <t>V4GB-19K392-AA</t>
  </si>
  <si>
    <t>PTTT:TT . PHI EXW : 275  USD , SHIP TO : AIC, INC.</t>
  </si>
  <si>
    <t>#&amp;UHAN-LGP-PC-0005#&amp;20092016#&amp;31122036#&amp;UNIGEN CORPORATION#&amp; PHI GC:15,662.75 USD.INV: UHAN_INV06913</t>
  </si>
  <si>
    <t>F05_AIC0022#&amp;Bo mạch chủ có chức năng điều khiển trong máy chủ BMB1UPG0002AC01,hàng mới 100%#&amp;KXĐ</t>
  </si>
  <si>
    <t>122600043657275</t>
  </si>
  <si>
    <t>NNH: CLOUD NETWORK TECHNOLOGY USA INC..  SP LAP RAP TAI VN, HANG MOI 100%; PTTT: T/T; AWB: 45T0486220</t>
  </si>
  <si>
    <t>#&amp; UHAN-LGP-PC-0005#&amp;20092016#&amp;31122036#&amp;UNIGEN CORPORATION#&amp; PHÍ GC: 54,603.01$  INV: UHAN_INV06914</t>
  </si>
  <si>
    <t>122600043663630</t>
  </si>
  <si>
    <t>XUAT NPL BI LOI, HANG CHUA QUA QUA TRINH GC,CHE BIEN TAI VN. NHH: AVNET ELECTRONICS</t>
  </si>
  <si>
    <t>#&amp;UHAN-LGP-PC-0005#&amp;20092016#&amp;31122036#&amp;UNIGEN CORPORATION#&amp; BBTT: E01093 (30/06/2026)</t>
  </si>
  <si>
    <t>F05_UHAN0016#&amp;Mạch điện tử tích hợp IC LUC-E00-470131-00 thuộc dòng hàng 8 của tk nhập 107936337610/E11, hàng mới 100%#&amp;US</t>
  </si>
  <si>
    <t>122600043684388</t>
  </si>
  <si>
    <t>F05_UHAN0016#&amp;Mạch điện tử tích hợp IC LUC-EZZ-470192-00 thuộc dòng hàng 16 của tk nhập 107936337610/E11, hàng mới 100%#&amp;DE</t>
  </si>
  <si>
    <t>032326</t>
  </si>
  <si>
    <t>END2603233098S</t>
  </si>
  <si>
    <t>END2603253579S</t>
  </si>
  <si>
    <t>15498055</t>
  </si>
  <si>
    <t>15482693</t>
  </si>
  <si>
    <t>20866977</t>
  </si>
  <si>
    <t>15498078</t>
  </si>
  <si>
    <t>4000746094-95</t>
  </si>
  <si>
    <t>303605</t>
  </si>
  <si>
    <t>END2603253578S</t>
  </si>
  <si>
    <t>20870719</t>
  </si>
  <si>
    <t>274525</t>
  </si>
  <si>
    <t>2603242575</t>
  </si>
  <si>
    <t>2026SG0404225</t>
  </si>
  <si>
    <t>303600</t>
  </si>
  <si>
    <t>89435420</t>
  </si>
  <si>
    <t>OSD2026032101</t>
  </si>
  <si>
    <t>36</t>
  </si>
  <si>
    <t>20844607</t>
  </si>
  <si>
    <t>175-2630016</t>
  </si>
  <si>
    <t>742</t>
  </si>
  <si>
    <t>9068</t>
  </si>
  <si>
    <t>S18198312-17</t>
  </si>
  <si>
    <t>90127978</t>
  </si>
  <si>
    <t>20852843</t>
  </si>
  <si>
    <t>80980051-52</t>
  </si>
  <si>
    <t>20866498</t>
  </si>
  <si>
    <t>KST26030103</t>
  </si>
  <si>
    <t>79061</t>
  </si>
  <si>
    <t>20866500</t>
  </si>
  <si>
    <t>UNIGEN-20260331455</t>
  </si>
  <si>
    <t>K26030099</t>
  </si>
  <si>
    <t>ACI-515510900451</t>
  </si>
  <si>
    <t>936529</t>
  </si>
  <si>
    <t>R26US016416</t>
  </si>
  <si>
    <t>IPTH260406-UNI</t>
  </si>
  <si>
    <t>TAM-JI260401</t>
  </si>
  <si>
    <t>20918626</t>
  </si>
  <si>
    <t>307020</t>
  </si>
  <si>
    <t>7697214</t>
  </si>
  <si>
    <t>15504104</t>
  </si>
  <si>
    <t>7595332-04</t>
  </si>
  <si>
    <t>4289813</t>
  </si>
  <si>
    <t>SL2604010132</t>
  </si>
  <si>
    <t>029793959</t>
  </si>
  <si>
    <t>QC260402</t>
  </si>
  <si>
    <t>5532999077</t>
  </si>
  <si>
    <t>CSI00061755</t>
  </si>
  <si>
    <t>306865</t>
  </si>
  <si>
    <t>SL2604010112</t>
  </si>
  <si>
    <t>20914801</t>
  </si>
  <si>
    <t>26AB000272</t>
  </si>
  <si>
    <t>94285134</t>
  </si>
  <si>
    <t>IN1472904</t>
  </si>
  <si>
    <t>5532784428</t>
  </si>
  <si>
    <t>S18198318-20</t>
  </si>
  <si>
    <t>5532881921</t>
  </si>
  <si>
    <t>F111-040226-026</t>
  </si>
  <si>
    <t>VN20260403005</t>
  </si>
  <si>
    <t>SL2604010113</t>
  </si>
  <si>
    <t>END2603274083S</t>
  </si>
  <si>
    <t>00185628</t>
  </si>
  <si>
    <t>029810480</t>
  </si>
  <si>
    <t>5532707605</t>
  </si>
  <si>
    <t>5533095990</t>
  </si>
  <si>
    <t>5532997391</t>
  </si>
  <si>
    <t>2604030549</t>
  </si>
  <si>
    <t>M89511203</t>
  </si>
  <si>
    <t>00000471</t>
  </si>
  <si>
    <t>236</t>
  </si>
  <si>
    <t>AS26US003083</t>
  </si>
  <si>
    <t>UNIGEN-20260408457</t>
  </si>
  <si>
    <t>9350161810</t>
  </si>
  <si>
    <t>20852395</t>
  </si>
  <si>
    <t>4291361</t>
  </si>
  <si>
    <t>SLDC2603019</t>
  </si>
  <si>
    <t>44</t>
  </si>
  <si>
    <t>UNIGEN-20273552</t>
  </si>
  <si>
    <t>938504</t>
  </si>
  <si>
    <t>2604032613</t>
  </si>
  <si>
    <t>5533181938</t>
  </si>
  <si>
    <t>2604013253</t>
  </si>
  <si>
    <t>26-010171</t>
  </si>
  <si>
    <t>00000179</t>
  </si>
  <si>
    <t>S125419</t>
  </si>
  <si>
    <t>SZ-26045</t>
  </si>
  <si>
    <t>033126</t>
  </si>
  <si>
    <t>1182686614-41</t>
  </si>
  <si>
    <t>5533134211-24</t>
  </si>
  <si>
    <t>20942479</t>
  </si>
  <si>
    <t>231-26N4A0106</t>
  </si>
  <si>
    <t>SN20260402-050</t>
  </si>
  <si>
    <t>F175-040926-011</t>
  </si>
  <si>
    <t>IN26040001</t>
  </si>
  <si>
    <t>569573</t>
  </si>
  <si>
    <t>50477</t>
  </si>
  <si>
    <t>7589465-04</t>
  </si>
  <si>
    <t>IX110179</t>
  </si>
  <si>
    <t>INX020426SEM-LCD&amp;LUC</t>
  </si>
  <si>
    <t>13261-538659</t>
  </si>
  <si>
    <t>312269</t>
  </si>
  <si>
    <t>4294544</t>
  </si>
  <si>
    <t>20942372</t>
  </si>
  <si>
    <t>PRO-247/26</t>
  </si>
  <si>
    <t>VENK20260406</t>
  </si>
  <si>
    <t>20895409</t>
  </si>
  <si>
    <t>TXC2604CW050</t>
  </si>
  <si>
    <t>20870065</t>
  </si>
  <si>
    <t>20877599</t>
  </si>
  <si>
    <t>2630059210</t>
  </si>
  <si>
    <t>2630059209</t>
  </si>
  <si>
    <t>029915585</t>
  </si>
  <si>
    <t>80983751</t>
  </si>
  <si>
    <t>M89655722</t>
  </si>
  <si>
    <t>END2604014643S</t>
  </si>
  <si>
    <t>20935913</t>
  </si>
  <si>
    <t>5533239941</t>
  </si>
  <si>
    <t>029915584</t>
  </si>
  <si>
    <t>79270</t>
  </si>
  <si>
    <t>F111-040926-042</t>
  </si>
  <si>
    <t>4000746575-77</t>
  </si>
  <si>
    <t>CF115U004</t>
  </si>
  <si>
    <t>CYM20260410</t>
  </si>
  <si>
    <t>END2604064811S</t>
  </si>
  <si>
    <t>T509232&amp;T509243</t>
  </si>
  <si>
    <t>2604100784</t>
  </si>
  <si>
    <t>7704545</t>
  </si>
  <si>
    <t>20895352</t>
  </si>
  <si>
    <t>5533366792</t>
  </si>
  <si>
    <t>89657455</t>
  </si>
  <si>
    <t>20949232</t>
  </si>
  <si>
    <t>2026040901</t>
  </si>
  <si>
    <t>20926172</t>
  </si>
  <si>
    <t>20895414</t>
  </si>
  <si>
    <t>26K0113282</t>
  </si>
  <si>
    <t>5089094-D01</t>
  </si>
  <si>
    <t>94315800</t>
  </si>
  <si>
    <t>SN20260409-057</t>
  </si>
  <si>
    <t>AS26DE002927</t>
  </si>
  <si>
    <t>260470132</t>
  </si>
  <si>
    <t>INV26/058060</t>
  </si>
  <si>
    <t>00186138</t>
  </si>
  <si>
    <t>313461</t>
  </si>
  <si>
    <t>UNIGEN-20260414458</t>
  </si>
  <si>
    <t>SZ-26050</t>
  </si>
  <si>
    <t>5533460951</t>
  </si>
  <si>
    <t>260410013-19</t>
  </si>
  <si>
    <t>00000576</t>
  </si>
  <si>
    <t>IST26040010</t>
  </si>
  <si>
    <t>124032345</t>
  </si>
  <si>
    <t>00000328</t>
  </si>
  <si>
    <t>F111-041226-040</t>
  </si>
  <si>
    <t>S18218144</t>
  </si>
  <si>
    <t>CYM20260415</t>
  </si>
  <si>
    <t>5533296327</t>
  </si>
  <si>
    <t>16</t>
  </si>
  <si>
    <t>VN20260416002</t>
  </si>
  <si>
    <t>1591CFY</t>
  </si>
  <si>
    <t>314182</t>
  </si>
  <si>
    <t>END2604095477S</t>
  </si>
  <si>
    <t>20959309</t>
  </si>
  <si>
    <t>VEN260413</t>
  </si>
  <si>
    <t>AS26US003431</t>
  </si>
  <si>
    <t>20260413003</t>
  </si>
  <si>
    <t>5533381375-401</t>
  </si>
  <si>
    <t>231-26N4A0256</t>
  </si>
  <si>
    <t>IX110821</t>
  </si>
  <si>
    <t>5533484731</t>
  </si>
  <si>
    <t>SMTT-260079</t>
  </si>
  <si>
    <t>8205283-02</t>
  </si>
  <si>
    <t>59</t>
  </si>
  <si>
    <t>4295160</t>
  </si>
  <si>
    <t>00001010</t>
  </si>
  <si>
    <t>4290538</t>
  </si>
  <si>
    <t>351-260415005</t>
  </si>
  <si>
    <t>CP251205</t>
  </si>
  <si>
    <t>260410698</t>
  </si>
  <si>
    <t>124313745</t>
  </si>
  <si>
    <t>F175-041726-007</t>
  </si>
  <si>
    <t>4295986</t>
  </si>
  <si>
    <t>SLDC2604019</t>
  </si>
  <si>
    <t>S18216032&amp;S18218851</t>
  </si>
  <si>
    <t>20930310</t>
  </si>
  <si>
    <t>315055</t>
  </si>
  <si>
    <t>END26040135747S</t>
  </si>
  <si>
    <t>FWA2603008</t>
  </si>
  <si>
    <t>END2604105548S</t>
  </si>
  <si>
    <t>00000531</t>
  </si>
  <si>
    <t>7707694</t>
  </si>
  <si>
    <t>315242</t>
  </si>
  <si>
    <t>2604170727</t>
  </si>
  <si>
    <t>7710498</t>
  </si>
  <si>
    <t>20907962</t>
  </si>
  <si>
    <t>4000750562</t>
  </si>
  <si>
    <t>PRO-253/26</t>
  </si>
  <si>
    <t>GNEIV9&amp;GNEIW0</t>
  </si>
  <si>
    <t>MO26041701</t>
  </si>
  <si>
    <t>5533577378</t>
  </si>
  <si>
    <t>M289222855</t>
  </si>
  <si>
    <t>20933186</t>
  </si>
  <si>
    <t>MO26041702</t>
  </si>
  <si>
    <t>5111477-D01</t>
  </si>
  <si>
    <t>00001829</t>
  </si>
  <si>
    <t>6017040</t>
  </si>
  <si>
    <t>CYM260420</t>
  </si>
  <si>
    <t>79584</t>
  </si>
  <si>
    <t>R26US020204</t>
  </si>
  <si>
    <t>IX111382</t>
  </si>
  <si>
    <t>20942593</t>
  </si>
  <si>
    <t>231-26N4A0427</t>
  </si>
  <si>
    <t>21010914</t>
  </si>
  <si>
    <t>041726</t>
  </si>
  <si>
    <t>SL2604170008</t>
  </si>
  <si>
    <t>00186595</t>
  </si>
  <si>
    <t>303631</t>
  </si>
  <si>
    <t>4299961</t>
  </si>
  <si>
    <t>5533715665</t>
  </si>
  <si>
    <t>41726A</t>
  </si>
  <si>
    <t>14</t>
  </si>
  <si>
    <t>SL2604160009</t>
  </si>
  <si>
    <t>124432784</t>
  </si>
  <si>
    <t>5533672433</t>
  </si>
  <si>
    <t>5533840847</t>
  </si>
  <si>
    <t>6038475</t>
  </si>
  <si>
    <t>175-2640008</t>
  </si>
  <si>
    <t>END26040152695S</t>
  </si>
  <si>
    <t>4301760</t>
  </si>
  <si>
    <t>DS71-260400014/23</t>
  </si>
  <si>
    <t>TV-UNI-0422</t>
  </si>
  <si>
    <t>SP-UNIGEN-042126-01</t>
  </si>
  <si>
    <t>1182698379</t>
  </si>
  <si>
    <t>00000114</t>
  </si>
  <si>
    <t>9350162654</t>
  </si>
  <si>
    <t>X07202604-303</t>
  </si>
  <si>
    <t>5533920533</t>
  </si>
  <si>
    <t>Y026040871</t>
  </si>
  <si>
    <t>S18232529</t>
  </si>
  <si>
    <t>660077</t>
  </si>
  <si>
    <t>2026SG0405865-66</t>
  </si>
  <si>
    <t>COFAN260422</t>
  </si>
  <si>
    <t>F175-042226-052</t>
  </si>
  <si>
    <t>00000732</t>
  </si>
  <si>
    <t>15W1RYR</t>
  </si>
  <si>
    <t>15W1RZ0</t>
  </si>
  <si>
    <t>15W1RYW</t>
  </si>
  <si>
    <t>15W1RYV</t>
  </si>
  <si>
    <t>15W1RYU</t>
  </si>
  <si>
    <t>15W1RYT</t>
  </si>
  <si>
    <t>15W1RYS</t>
  </si>
  <si>
    <t>15W1RYZ</t>
  </si>
  <si>
    <t>15W1RZ1</t>
  </si>
  <si>
    <t>15W1RYP</t>
  </si>
  <si>
    <t>15W1RYN</t>
  </si>
  <si>
    <t>15W1RYM</t>
  </si>
  <si>
    <t>15W1RYL</t>
  </si>
  <si>
    <t>15W1RYK</t>
  </si>
  <si>
    <t>15W1RYJ</t>
  </si>
  <si>
    <t>15W1RYH</t>
  </si>
  <si>
    <t>15W1RYG</t>
  </si>
  <si>
    <t>15W1RYF</t>
  </si>
  <si>
    <t>15W1RYE</t>
  </si>
  <si>
    <t>15W1RYD</t>
  </si>
  <si>
    <t>15W1RYX</t>
  </si>
  <si>
    <t>15W1RYY</t>
  </si>
  <si>
    <t>1591CJL</t>
  </si>
  <si>
    <t>1591CJM</t>
  </si>
  <si>
    <t>1591CJN</t>
  </si>
  <si>
    <t>1591CKG</t>
  </si>
  <si>
    <t>1591CKF</t>
  </si>
  <si>
    <t>1591CKE</t>
  </si>
  <si>
    <t>1591CJP</t>
  </si>
  <si>
    <t>1591CKD</t>
  </si>
  <si>
    <t>1591CJR</t>
  </si>
  <si>
    <t>1591CKC</t>
  </si>
  <si>
    <t>1591CJS</t>
  </si>
  <si>
    <t>1591CKB</t>
  </si>
  <si>
    <t>1591CKA</t>
  </si>
  <si>
    <t>1591CJT</t>
  </si>
  <si>
    <t>1591CK9</t>
  </si>
  <si>
    <t>1591CK4</t>
  </si>
  <si>
    <t>1591CK3</t>
  </si>
  <si>
    <t>1591CK2</t>
  </si>
  <si>
    <t>1591CK1</t>
  </si>
  <si>
    <t>1591CK0</t>
  </si>
  <si>
    <t>1591CJZ</t>
  </si>
  <si>
    <t>1591CJU</t>
  </si>
  <si>
    <t>1591CK8</t>
  </si>
  <si>
    <t>1591CJV</t>
  </si>
  <si>
    <t>1591CK7</t>
  </si>
  <si>
    <t>1591CJW</t>
  </si>
  <si>
    <t>1591CK6</t>
  </si>
  <si>
    <t>1591CJX</t>
  </si>
  <si>
    <t>1591CK5</t>
  </si>
  <si>
    <t>1591CJY</t>
  </si>
  <si>
    <t>8229948-01</t>
  </si>
  <si>
    <t>4303030</t>
  </si>
  <si>
    <t>4301269</t>
  </si>
  <si>
    <t>XUS260013</t>
  </si>
  <si>
    <t>BESS21260401</t>
  </si>
  <si>
    <t>271804/0</t>
  </si>
  <si>
    <t>2026-11490</t>
  </si>
  <si>
    <t>4024532</t>
  </si>
  <si>
    <t>F175-042426-018</t>
  </si>
  <si>
    <t>END2604217150S</t>
  </si>
  <si>
    <t>38</t>
  </si>
  <si>
    <t>UVH-04/26</t>
  </si>
  <si>
    <t>RU2604-005</t>
  </si>
  <si>
    <t>2604173759</t>
  </si>
  <si>
    <t>AIC210426</t>
  </si>
  <si>
    <t>12550</t>
  </si>
  <si>
    <t>BESS21260402</t>
  </si>
  <si>
    <t>5533981285</t>
  </si>
  <si>
    <t>R26US022236</t>
  </si>
  <si>
    <t>276525</t>
  </si>
  <si>
    <t>5534030762</t>
  </si>
  <si>
    <t>2604240754</t>
  </si>
  <si>
    <t>030031873</t>
  </si>
  <si>
    <t>PRO-268/26</t>
  </si>
  <si>
    <t>GNKUT9</t>
  </si>
  <si>
    <t>030038901</t>
  </si>
  <si>
    <t>276594</t>
  </si>
  <si>
    <t>UC-2604241</t>
  </si>
  <si>
    <t>SL2604230073</t>
  </si>
  <si>
    <t>F111-042226-034</t>
  </si>
  <si>
    <t>EA/SI26040180</t>
  </si>
  <si>
    <t>2604244086</t>
  </si>
  <si>
    <t>20260423002</t>
  </si>
  <si>
    <t>030038259</t>
  </si>
  <si>
    <t>AS26US003891</t>
  </si>
  <si>
    <t>CYM20260429</t>
  </si>
  <si>
    <t>2602273-2602274</t>
  </si>
  <si>
    <t>INV138160</t>
  </si>
  <si>
    <t>F175-042926-009</t>
  </si>
  <si>
    <t>21059605</t>
  </si>
  <si>
    <t>960315191</t>
  </si>
  <si>
    <t>IN2026042902</t>
  </si>
  <si>
    <t>030087643</t>
  </si>
  <si>
    <t>261110065</t>
  </si>
  <si>
    <t>303641</t>
  </si>
  <si>
    <t>322796</t>
  </si>
  <si>
    <t>ATSI2026-01244</t>
  </si>
  <si>
    <t>231-26N4A0671</t>
  </si>
  <si>
    <t>2604240753</t>
  </si>
  <si>
    <t>FUTURE260421</t>
  </si>
  <si>
    <t>UNIGEN-20260428462</t>
  </si>
  <si>
    <t>VEN20260427</t>
  </si>
  <si>
    <t>2026SG0406236-37</t>
  </si>
  <si>
    <t>00000175</t>
  </si>
  <si>
    <t>END2604288134S</t>
  </si>
  <si>
    <t>2604291312</t>
  </si>
  <si>
    <t>M90077636</t>
  </si>
  <si>
    <t>21056270</t>
  </si>
  <si>
    <t>26K0113343</t>
  </si>
  <si>
    <t>5534319636</t>
  </si>
  <si>
    <t>030074413</t>
  </si>
  <si>
    <t>21025409</t>
  </si>
  <si>
    <t>IX112476</t>
  </si>
  <si>
    <t>S18244255</t>
  </si>
  <si>
    <t>94381498</t>
  </si>
  <si>
    <t>2605011590</t>
  </si>
  <si>
    <t>4000751218</t>
  </si>
  <si>
    <t>2605011591</t>
  </si>
  <si>
    <t>5534187093</t>
  </si>
  <si>
    <t>5534187028</t>
  </si>
  <si>
    <t>5534265476</t>
  </si>
  <si>
    <t>M90082009</t>
  </si>
  <si>
    <t>030096818</t>
  </si>
  <si>
    <t>2604280503</t>
  </si>
  <si>
    <t>5534445144</t>
  </si>
  <si>
    <t>CSI000260416UNG</t>
  </si>
  <si>
    <t>7860163-01</t>
  </si>
  <si>
    <t>UNIGEN260505</t>
  </si>
  <si>
    <t>AS26DE003479</t>
  </si>
  <si>
    <t>4307123</t>
  </si>
  <si>
    <t>2604291284</t>
  </si>
  <si>
    <t>00000298</t>
  </si>
  <si>
    <t>41822858</t>
  </si>
  <si>
    <t>124838352</t>
  </si>
  <si>
    <t>278</t>
  </si>
  <si>
    <t>SL2604230072</t>
  </si>
  <si>
    <t>SN20260423-043</t>
  </si>
  <si>
    <t>94371845-6426</t>
  </si>
  <si>
    <t>5533925082</t>
  </si>
  <si>
    <t>EA/SO26030135</t>
  </si>
  <si>
    <t>2026041601</t>
  </si>
  <si>
    <t>1182704424</t>
  </si>
  <si>
    <t>847</t>
  </si>
  <si>
    <t>JCI-26-0336</t>
  </si>
  <si>
    <t>4309365</t>
  </si>
  <si>
    <t>4307878</t>
  </si>
  <si>
    <t>4307999</t>
  </si>
  <si>
    <t>BESS21260403</t>
  </si>
  <si>
    <t>2605055589</t>
  </si>
  <si>
    <t>7594474-09</t>
  </si>
  <si>
    <t>8325229-02</t>
  </si>
  <si>
    <t>327389</t>
  </si>
  <si>
    <t>00188495</t>
  </si>
  <si>
    <t>00001254</t>
  </si>
  <si>
    <t>00000533</t>
  </si>
  <si>
    <t>49</t>
  </si>
  <si>
    <t>7726045</t>
  </si>
  <si>
    <t>3840607</t>
  </si>
  <si>
    <t>Q260501</t>
  </si>
  <si>
    <t>2602341</t>
  </si>
  <si>
    <t>F15-050426-065</t>
  </si>
  <si>
    <t>277105</t>
  </si>
  <si>
    <t>ADF-260515101</t>
  </si>
  <si>
    <t>946275</t>
  </si>
  <si>
    <t>VEN20260505</t>
  </si>
  <si>
    <t>2026050501</t>
  </si>
  <si>
    <t>F175-050526-006</t>
  </si>
  <si>
    <t>030157811</t>
  </si>
  <si>
    <t>CB264287</t>
  </si>
  <si>
    <t>PRO-287/26</t>
  </si>
  <si>
    <t>PRO-284/26</t>
  </si>
  <si>
    <t>INV26/058310</t>
  </si>
  <si>
    <t>F111-050526-051</t>
  </si>
  <si>
    <t>CY20260511</t>
  </si>
  <si>
    <t>2602405</t>
  </si>
  <si>
    <t>F175-050626-049</t>
  </si>
  <si>
    <t>AS26DE003668</t>
  </si>
  <si>
    <t>UC-2605081</t>
  </si>
  <si>
    <t>80185</t>
  </si>
  <si>
    <t>MO26050401</t>
  </si>
  <si>
    <t>4307660</t>
  </si>
  <si>
    <t>303644</t>
  </si>
  <si>
    <t>4307414</t>
  </si>
  <si>
    <t>4307370</t>
  </si>
  <si>
    <t>VN20260508005</t>
  </si>
  <si>
    <t>4309327</t>
  </si>
  <si>
    <t>26-010225</t>
  </si>
  <si>
    <t>M90166921</t>
  </si>
  <si>
    <t>SAM20260504</t>
  </si>
  <si>
    <t>F175-050826-054</t>
  </si>
  <si>
    <t>F175-050826-018</t>
  </si>
  <si>
    <t>944293</t>
  </si>
  <si>
    <t>5143770-D01</t>
  </si>
  <si>
    <t>030150548</t>
  </si>
  <si>
    <t>41876769</t>
  </si>
  <si>
    <t>3842186</t>
  </si>
  <si>
    <t>F175-050726-066</t>
  </si>
  <si>
    <t>S18245654</t>
  </si>
  <si>
    <t>326311</t>
  </si>
  <si>
    <t>R26US025450</t>
  </si>
  <si>
    <t>3841405</t>
  </si>
  <si>
    <t>IX113151</t>
  </si>
  <si>
    <t>231-26N5A0213</t>
  </si>
  <si>
    <t>15571084</t>
  </si>
  <si>
    <t>A2DLYW-02</t>
  </si>
  <si>
    <t>030175511</t>
  </si>
  <si>
    <t>P0126022131</t>
  </si>
  <si>
    <t>260510105-108-109-143</t>
  </si>
  <si>
    <t>15W1S0T</t>
  </si>
  <si>
    <t>15W1S14</t>
  </si>
  <si>
    <t>15W1S13</t>
  </si>
  <si>
    <t>SL2605070114</t>
  </si>
  <si>
    <t>S18270636</t>
  </si>
  <si>
    <t>5135185-D01</t>
  </si>
  <si>
    <t>CYM20260514</t>
  </si>
  <si>
    <t>Y026050174</t>
  </si>
  <si>
    <t>UNIGEN-20260508463</t>
  </si>
  <si>
    <t>326604</t>
  </si>
  <si>
    <t>Y026050216</t>
  </si>
  <si>
    <t>SL2605070113</t>
  </si>
  <si>
    <t>PRO-293/26</t>
  </si>
  <si>
    <t>4311214</t>
  </si>
  <si>
    <t>15W1S10</t>
  </si>
  <si>
    <t>5534787882</t>
  </si>
  <si>
    <t>TXC2605CW005</t>
  </si>
  <si>
    <t>XS26050036</t>
  </si>
  <si>
    <t>2602500</t>
  </si>
  <si>
    <t>2026SG0406715-16</t>
  </si>
  <si>
    <t>328805</t>
  </si>
  <si>
    <t>S18281732</t>
  </si>
  <si>
    <t>1591CLF</t>
  </si>
  <si>
    <t>1591CLG</t>
  </si>
  <si>
    <t>1591CLH</t>
  </si>
  <si>
    <t>1591CLJ</t>
  </si>
  <si>
    <t>1591CLK</t>
  </si>
  <si>
    <t>1591CLM</t>
  </si>
  <si>
    <t>1591CLL</t>
  </si>
  <si>
    <t>1591CLP</t>
  </si>
  <si>
    <t>1591CLN</t>
  </si>
  <si>
    <t>1591CLS</t>
  </si>
  <si>
    <t>1591CLR</t>
  </si>
  <si>
    <t>AS26US004375</t>
  </si>
  <si>
    <t>41903760</t>
  </si>
  <si>
    <t>41903761</t>
  </si>
  <si>
    <t>A2EMSQ-02</t>
  </si>
  <si>
    <t>AS26US004262</t>
  </si>
  <si>
    <t>WS-20260424</t>
  </si>
  <si>
    <t>7594474-10</t>
  </si>
  <si>
    <t>4311170</t>
  </si>
  <si>
    <t>IX112004</t>
  </si>
  <si>
    <t>2605083705</t>
  </si>
  <si>
    <t>S18296192</t>
  </si>
  <si>
    <t>00189085</t>
  </si>
  <si>
    <t>F175-051226-111</t>
  </si>
  <si>
    <t>PURE1088983</t>
  </si>
  <si>
    <t>1591CM6</t>
  </si>
  <si>
    <t>1591CM8</t>
  </si>
  <si>
    <t>1591CMD</t>
  </si>
  <si>
    <t>1591CM7</t>
  </si>
  <si>
    <t>1591CM9</t>
  </si>
  <si>
    <t>1591CMB</t>
  </si>
  <si>
    <t>1591CMA</t>
  </si>
  <si>
    <t>1591CMC</t>
  </si>
  <si>
    <t>5533903248</t>
  </si>
  <si>
    <t>41921281</t>
  </si>
  <si>
    <t>41929438</t>
  </si>
  <si>
    <t>5534052466</t>
  </si>
  <si>
    <t>20260508001</t>
  </si>
  <si>
    <t>13261-545282</t>
  </si>
  <si>
    <t>20950247</t>
  </si>
  <si>
    <t>950010150</t>
  </si>
  <si>
    <t>5533930323</t>
  </si>
  <si>
    <t>5534129880</t>
  </si>
  <si>
    <t>GNRDX2</t>
  </si>
  <si>
    <t>Z100222</t>
  </si>
  <si>
    <t>21139496</t>
  </si>
  <si>
    <t>5535161342</t>
  </si>
  <si>
    <t>948207</t>
  </si>
  <si>
    <t>X07202605-019</t>
  </si>
  <si>
    <t>80369</t>
  </si>
  <si>
    <t>SI-1299139</t>
  </si>
  <si>
    <t>030206924</t>
  </si>
  <si>
    <t>INM226050013</t>
  </si>
  <si>
    <t>26-010251</t>
  </si>
  <si>
    <t>030199202</t>
  </si>
  <si>
    <t>8194429-02</t>
  </si>
  <si>
    <t>94422540</t>
  </si>
  <si>
    <t>1591CN6</t>
  </si>
  <si>
    <t>1591CN8</t>
  </si>
  <si>
    <t>1591CN5</t>
  </si>
  <si>
    <t>1591CN7</t>
  </si>
  <si>
    <t>MO20260520</t>
  </si>
  <si>
    <t>INV26/058396</t>
  </si>
  <si>
    <t>21137145</t>
  </si>
  <si>
    <t>26K0113404</t>
  </si>
  <si>
    <t>21122000</t>
  </si>
  <si>
    <t>21095642</t>
  </si>
  <si>
    <t>SAM20260520</t>
  </si>
  <si>
    <t>AS26US004577</t>
  </si>
  <si>
    <t>R26US027257</t>
  </si>
  <si>
    <t>3843086</t>
  </si>
  <si>
    <t>11182713393</t>
  </si>
  <si>
    <t>94445509</t>
  </si>
  <si>
    <t>R26US027589</t>
  </si>
  <si>
    <t>CP251228</t>
  </si>
  <si>
    <t>3758785</t>
  </si>
  <si>
    <t>A231-26050022</t>
  </si>
  <si>
    <t>4041528</t>
  </si>
  <si>
    <t>90128973</t>
  </si>
  <si>
    <t>A2EMSQ-03</t>
  </si>
  <si>
    <t>278345</t>
  </si>
  <si>
    <t>VEN20260518</t>
  </si>
  <si>
    <t>5152026</t>
  </si>
  <si>
    <t>823</t>
  </si>
  <si>
    <t>UZ260512</t>
  </si>
  <si>
    <t>F111-051626-024</t>
  </si>
  <si>
    <t>7732340</t>
  </si>
  <si>
    <t>SN20260515-064</t>
  </si>
  <si>
    <t>F175-051826-097</t>
  </si>
  <si>
    <t>950010376</t>
  </si>
  <si>
    <t>SN20260518-060</t>
  </si>
  <si>
    <t>2026051801</t>
  </si>
  <si>
    <t>Y026050449</t>
  </si>
  <si>
    <t>950165</t>
  </si>
  <si>
    <t>950010365</t>
  </si>
  <si>
    <t>030253077</t>
  </si>
  <si>
    <t>3862032</t>
  </si>
  <si>
    <t>52026</t>
  </si>
  <si>
    <t>1630340502</t>
  </si>
  <si>
    <t>UNIGEN-2026051346</t>
  </si>
  <si>
    <t>4315439</t>
  </si>
  <si>
    <t>4313831</t>
  </si>
  <si>
    <t>333549</t>
  </si>
  <si>
    <t>S18315073</t>
  </si>
  <si>
    <t>Z100226</t>
  </si>
  <si>
    <t>15618041</t>
  </si>
  <si>
    <t>3761827</t>
  </si>
  <si>
    <t>13261-545241</t>
  </si>
  <si>
    <t>21121999</t>
  </si>
  <si>
    <t>F111-051926-032</t>
  </si>
  <si>
    <t>202605030</t>
  </si>
  <si>
    <t>00000467</t>
  </si>
  <si>
    <t>FWA2605025</t>
  </si>
  <si>
    <t>5536817944</t>
  </si>
  <si>
    <t>18700</t>
  </si>
  <si>
    <t>472</t>
  </si>
  <si>
    <t>349037</t>
  </si>
  <si>
    <t>F175-062226-005</t>
  </si>
  <si>
    <t>F175-062226-046</t>
  </si>
  <si>
    <t>231-26N6A0484</t>
  </si>
  <si>
    <t>5536768789</t>
  </si>
  <si>
    <t>UNIGEN-20260622474</t>
  </si>
  <si>
    <t>KRM26C1025</t>
  </si>
  <si>
    <t>00001219</t>
  </si>
  <si>
    <t>00000219</t>
  </si>
  <si>
    <t>481</t>
  </si>
  <si>
    <t>00001154</t>
  </si>
  <si>
    <t>R26US035079-80</t>
  </si>
  <si>
    <t>VEN260622</t>
  </si>
  <si>
    <t>M&amp;P20260623</t>
  </si>
  <si>
    <t>959877</t>
  </si>
  <si>
    <t>SAM20260624</t>
  </si>
  <si>
    <t>351801</t>
  </si>
  <si>
    <t>XS26060146</t>
  </si>
  <si>
    <t>S18384323</t>
  </si>
  <si>
    <t>81476</t>
  </si>
  <si>
    <t>5537002249</t>
  </si>
  <si>
    <t>5536900171</t>
  </si>
  <si>
    <t>CYM20260612</t>
  </si>
  <si>
    <t>S18415156</t>
  </si>
  <si>
    <t>F175-062326-015</t>
  </si>
  <si>
    <t>061926</t>
  </si>
  <si>
    <t>5536840567-76</t>
  </si>
  <si>
    <t>1591D1J</t>
  </si>
  <si>
    <t>1591D1K</t>
  </si>
  <si>
    <t>1591D1L</t>
  </si>
  <si>
    <t>260610783</t>
  </si>
  <si>
    <t>94557787</t>
  </si>
  <si>
    <t>7759101</t>
  </si>
  <si>
    <t>42288237</t>
  </si>
  <si>
    <t>11506230001</t>
  </si>
  <si>
    <t>2603367</t>
  </si>
  <si>
    <t>20260605003</t>
  </si>
  <si>
    <t>5537089749</t>
  </si>
  <si>
    <t>F175-062526-016</t>
  </si>
  <si>
    <t>AS26DE004857</t>
  </si>
  <si>
    <t>ADF-260615124</t>
  </si>
  <si>
    <t>KRM26CI023</t>
  </si>
  <si>
    <t>YFYJ-PUR 240626 GS</t>
  </si>
  <si>
    <t>YFYJ-PUR 2406 PROWAY</t>
  </si>
  <si>
    <t>YFYJ-PUR 240526 TV</t>
  </si>
  <si>
    <t>YY-UNI-00000744</t>
  </si>
  <si>
    <t>487</t>
  </si>
  <si>
    <t>VN20260625003</t>
  </si>
  <si>
    <t>7589465-07</t>
  </si>
  <si>
    <t>4332867</t>
  </si>
  <si>
    <t>C02PL-200411217</t>
  </si>
  <si>
    <t>030548924</t>
  </si>
  <si>
    <t>2606253701</t>
  </si>
  <si>
    <t>303714</t>
  </si>
  <si>
    <t>PRO-442/26</t>
  </si>
  <si>
    <t>303720</t>
  </si>
  <si>
    <t>5537031899</t>
  </si>
  <si>
    <t>F175-062526-046</t>
  </si>
  <si>
    <t>2026062401</t>
  </si>
  <si>
    <t>20260628-001</t>
  </si>
  <si>
    <t>SP-UNIGEN-062926-01</t>
  </si>
  <si>
    <t>00000927</t>
  </si>
  <si>
    <t>26AB000515</t>
  </si>
  <si>
    <t>27075</t>
  </si>
  <si>
    <t>4338923</t>
  </si>
  <si>
    <t>SL2606180026</t>
  </si>
  <si>
    <t>94557741</t>
  </si>
  <si>
    <t>S18356508 -09</t>
  </si>
  <si>
    <t>TW20260626012</t>
  </si>
  <si>
    <t>GOSXI9-JO</t>
  </si>
  <si>
    <t>RU2606-008</t>
  </si>
  <si>
    <t>145</t>
  </si>
  <si>
    <t>00000744</t>
  </si>
  <si>
    <t>20</t>
  </si>
  <si>
    <t>UVH-06/26</t>
  </si>
  <si>
    <t>5537019743-44</t>
  </si>
  <si>
    <t>INV139043</t>
  </si>
  <si>
    <t>M90989224</t>
  </si>
  <si>
    <t>2606260653</t>
  </si>
  <si>
    <t>303732</t>
  </si>
  <si>
    <t>5537209783-86</t>
  </si>
  <si>
    <t>5537166174</t>
  </si>
  <si>
    <t>2606260652</t>
  </si>
  <si>
    <t>SL2606240094</t>
  </si>
  <si>
    <t>IX117789</t>
  </si>
  <si>
    <t>YFYJ-PUR 240626 JS</t>
  </si>
  <si>
    <t>F175-062926-002</t>
  </si>
  <si>
    <t>UHAN-INV06764-1</t>
  </si>
  <si>
    <t>UHAN-INV06764-2</t>
  </si>
  <si>
    <t>UHAN-INV06761</t>
  </si>
  <si>
    <t>UHAN-INV06766</t>
  </si>
  <si>
    <t>UHAN-INV06763</t>
  </si>
  <si>
    <t>UHAN-INV06760</t>
  </si>
  <si>
    <t>UHAN-INV06767</t>
  </si>
  <si>
    <t>UHAN-INV06762</t>
  </si>
  <si>
    <t>UHAN-INV06769</t>
  </si>
  <si>
    <t>UHAN-INV06768</t>
  </si>
  <si>
    <t>UHAN-INV06765</t>
  </si>
  <si>
    <t>E01066-1</t>
  </si>
  <si>
    <t>E01066-2</t>
  </si>
  <si>
    <t>170</t>
  </si>
  <si>
    <t>UHAN-INV06770</t>
  </si>
  <si>
    <t>UHAN-INV06771</t>
  </si>
  <si>
    <t>UHAN-INV06774-1</t>
  </si>
  <si>
    <t>UHAN-INV06774-2</t>
  </si>
  <si>
    <t>UHAN-INV06772</t>
  </si>
  <si>
    <t>UHAN-INV06775</t>
  </si>
  <si>
    <t>UHAN-INV06773</t>
  </si>
  <si>
    <t>UHAN-INV06779</t>
  </si>
  <si>
    <t>UHAN-INV06776</t>
  </si>
  <si>
    <t>UHAN-INV06780</t>
  </si>
  <si>
    <t>UHAN-INV06777</t>
  </si>
  <si>
    <t>UHAN-INV06778</t>
  </si>
  <si>
    <t>UHAN-INV06783</t>
  </si>
  <si>
    <t>UHAN-INV06782</t>
  </si>
  <si>
    <t>UHAN-INV06785</t>
  </si>
  <si>
    <t>UHAN-INV06790</t>
  </si>
  <si>
    <t>UHAN-INV06781</t>
  </si>
  <si>
    <t>UHAN-INV06795</t>
  </si>
  <si>
    <t>UHAN-INV06791</t>
  </si>
  <si>
    <t>UHAN-INV06784</t>
  </si>
  <si>
    <t>UHAN-INV06787</t>
  </si>
  <si>
    <t>UHAN-INV06792</t>
  </si>
  <si>
    <t>UHAN-INV06796</t>
  </si>
  <si>
    <t>UHAN-INV06797</t>
  </si>
  <si>
    <t>UHAN-INV06793</t>
  </si>
  <si>
    <t>UHAN-INV06794</t>
  </si>
  <si>
    <t>UHAN-INV06788</t>
  </si>
  <si>
    <t>UHAN-INV06789</t>
  </si>
  <si>
    <t>UHAN-INV06799</t>
  </si>
  <si>
    <t>UHAN-INV06786</t>
  </si>
  <si>
    <t>UHAN-INV06798</t>
  </si>
  <si>
    <t>E01080-2</t>
  </si>
  <si>
    <t>E01080-1</t>
  </si>
  <si>
    <t>UHAN-INV06801</t>
  </si>
  <si>
    <t>UHAN-INV06800</t>
  </si>
  <si>
    <t>UHAN-INV06802</t>
  </si>
  <si>
    <t>UHAN-INV06803</t>
  </si>
  <si>
    <t>UHAN-INV06805</t>
  </si>
  <si>
    <t>UHAN-INV06804</t>
  </si>
  <si>
    <t>UHAN-INV06810</t>
  </si>
  <si>
    <t>UHAN-INV06806</t>
  </si>
  <si>
    <t>UHAN-INV06809</t>
  </si>
  <si>
    <t>UHAN-INV06808</t>
  </si>
  <si>
    <t>UHAN-INV06812</t>
  </si>
  <si>
    <t>UHAN-INV06813</t>
  </si>
  <si>
    <t>UHAN-INV06807</t>
  </si>
  <si>
    <t>E01081-1</t>
  </si>
  <si>
    <t>UHAN-INV06811</t>
  </si>
  <si>
    <t>UHAN-INV06815</t>
  </si>
  <si>
    <t>UHAN-INV06820</t>
  </si>
  <si>
    <t>UHAN-INV06814</t>
  </si>
  <si>
    <t>E01081-2</t>
  </si>
  <si>
    <t>UHAN-INV06824</t>
  </si>
  <si>
    <t>UHAN-INV06827</t>
  </si>
  <si>
    <t>UHAN-INV06823</t>
  </si>
  <si>
    <t>UHAN-INV06825</t>
  </si>
  <si>
    <t>UHAN-INV06826</t>
  </si>
  <si>
    <t>UHAN-INV06822</t>
  </si>
  <si>
    <t>UHAN-INV06821</t>
  </si>
  <si>
    <t>UHAN-INV06817</t>
  </si>
  <si>
    <t>UHAN-INV06816</t>
  </si>
  <si>
    <t>UHAN-INV06819</t>
  </si>
  <si>
    <t>UHAN-INV06818</t>
  </si>
  <si>
    <t>UHAN-INV06829</t>
  </si>
  <si>
    <t>UHAN-INV06828</t>
  </si>
  <si>
    <t>UHAN-INV06834</t>
  </si>
  <si>
    <t>UHAN-INV06831</t>
  </si>
  <si>
    <t>UHAN-INV06836</t>
  </si>
  <si>
    <t>UHAN-INV06833</t>
  </si>
  <si>
    <t>UHAN-INV06837</t>
  </si>
  <si>
    <t>UHAN-INV06832</t>
  </si>
  <si>
    <t>UHAN-INV06830</t>
  </si>
  <si>
    <t>UHAN-INV06845</t>
  </si>
  <si>
    <t>UHAN-INV06838</t>
  </si>
  <si>
    <t>UHAN-INV06848</t>
  </si>
  <si>
    <t>UHAN-INV06849</t>
  </si>
  <si>
    <t>UHAN-INV06850</t>
  </si>
  <si>
    <t>UHAN-INV06851</t>
  </si>
  <si>
    <t>UHAN-INV06852</t>
  </si>
  <si>
    <t>UHAN-INV06853</t>
  </si>
  <si>
    <t>UHAN-INV06854</t>
  </si>
  <si>
    <t>UHAN-INV06855</t>
  </si>
  <si>
    <t>UHAN-INV06856</t>
  </si>
  <si>
    <t>UHAN-INV06860</t>
  </si>
  <si>
    <t>UHAN-INV06862</t>
  </si>
  <si>
    <t>UHAN-INV06863</t>
  </si>
  <si>
    <t>UHAN-INV06864</t>
  </si>
  <si>
    <t>UHAN-INV06861</t>
  </si>
  <si>
    <t>UHAN-INV06872</t>
  </si>
  <si>
    <t>UHAN-INV06867</t>
  </si>
  <si>
    <t>UHAN-INV06873</t>
  </si>
  <si>
    <t>UHAN-INV06874</t>
  </si>
  <si>
    <t>UHAN-INV06875</t>
  </si>
  <si>
    <t>UHAN-INV06891</t>
  </si>
  <si>
    <t>UHAN-INV06890</t>
  </si>
  <si>
    <t>UHAN-INV06895</t>
  </si>
  <si>
    <t>UHAN-INV06889</t>
  </si>
  <si>
    <t>UHAN-INV06896</t>
  </si>
  <si>
    <t>UHAN-INV06892</t>
  </si>
  <si>
    <t>UHAN-INV06897</t>
  </si>
  <si>
    <t>UHAN-INV06898</t>
  </si>
  <si>
    <t>UHAN-INV06894</t>
  </si>
  <si>
    <t>UHAN-INV06893</t>
  </si>
  <si>
    <t>UHAN-INV06899</t>
  </si>
  <si>
    <t>UHAN-INV06900</t>
  </si>
  <si>
    <t>UHAN-INV06901</t>
  </si>
  <si>
    <t>UHAN-INV06902</t>
  </si>
  <si>
    <t>UHAN-INV06903</t>
  </si>
  <si>
    <t>UHAN-INV06904</t>
  </si>
  <si>
    <t>UHAN-INV06905</t>
  </si>
  <si>
    <t>UHAN-INV06907</t>
  </si>
  <si>
    <t>UHAN-INV06908</t>
  </si>
  <si>
    <t>UHAN-INV06906</t>
  </si>
  <si>
    <t>UHAN-INV06909</t>
  </si>
  <si>
    <t>UHAN-INV06911</t>
  </si>
  <si>
    <t>UHAN-INV06913</t>
  </si>
  <si>
    <t>UHAN-INV06914</t>
  </si>
  <si>
    <t>Tổng số lượng</t>
  </si>
  <si>
    <t>Đơn vị tính</t>
  </si>
  <si>
    <t>Tổng số lượng 2</t>
  </si>
  <si>
    <t>Đơn vị tính 2</t>
  </si>
  <si>
    <t>Trị giá NT</t>
  </si>
  <si>
    <t>Cái/Chiếc</t>
  </si>
  <si>
    <t>Cuộn</t>
  </si>
  <si>
    <t>Kilogam</t>
  </si>
  <si>
    <t>Đôi/Cặp</t>
  </si>
  <si>
    <t>Mét</t>
  </si>
  <si>
    <t>Túi</t>
  </si>
  <si>
    <t>Bộ</t>
  </si>
  <si>
    <t>Cây</t>
  </si>
  <si>
    <t>Tấm</t>
  </si>
  <si>
    <t>Kiện/Hộp/Bao/Gói</t>
  </si>
  <si>
    <t>Chai/ Lọ/ Tuýp</t>
  </si>
  <si>
    <t>Lon/Can</t>
  </si>
  <si>
    <t>máy móc thiết bị consign, hàng transfer</t>
  </si>
  <si>
    <t>dùng tách mã</t>
  </si>
  <si>
    <t>Tự lọc và điền</t>
  </si>
  <si>
    <t>vlookup từ báo cáo TK</t>
  </si>
  <si>
    <t>Chú ý ở bước điền route, nếu hàng transfer thì điền Other</t>
  </si>
  <si>
    <t>108107316660</t>
  </si>
  <si>
    <t>108108877700</t>
  </si>
  <si>
    <t>108109121410</t>
  </si>
  <si>
    <t>108109167610</t>
  </si>
  <si>
    <t>108109205410</t>
  </si>
  <si>
    <t>108109236910</t>
  </si>
  <si>
    <t>108109284620</t>
  </si>
  <si>
    <t>108109328130</t>
  </si>
  <si>
    <t>108109363240</t>
  </si>
  <si>
    <t>108109478960</t>
  </si>
  <si>
    <t>108109611300</t>
  </si>
  <si>
    <t>108109626000</t>
  </si>
  <si>
    <t>108109686310</t>
  </si>
  <si>
    <t>108109736710</t>
  </si>
  <si>
    <t>108109805310</t>
  </si>
  <si>
    <t>108109958500</t>
  </si>
  <si>
    <t>108110032700</t>
  </si>
  <si>
    <t>108111889100</t>
  </si>
  <si>
    <t>108112924250</t>
  </si>
  <si>
    <t>108112958000</t>
  </si>
  <si>
    <t>108113029620</t>
  </si>
  <si>
    <t>108113159601</t>
  </si>
  <si>
    <t>108113185130</t>
  </si>
  <si>
    <t>108113528500</t>
  </si>
  <si>
    <t>108113681430</t>
  </si>
  <si>
    <t>108113743250</t>
  </si>
  <si>
    <t>108113835800</t>
  </si>
  <si>
    <t>108113876400</t>
  </si>
  <si>
    <t>108113979630</t>
  </si>
  <si>
    <t>108113987700</t>
  </si>
  <si>
    <t>108113989320</t>
  </si>
  <si>
    <t>108114016510</t>
  </si>
  <si>
    <t>108114098150</t>
  </si>
  <si>
    <t>108114229200</t>
  </si>
  <si>
    <t>108114254140</t>
  </si>
  <si>
    <t>108116509910</t>
  </si>
  <si>
    <t>108117301830</t>
  </si>
  <si>
    <t>108117806160</t>
  </si>
  <si>
    <t>108117903940</t>
  </si>
  <si>
    <t>108117937800</t>
  </si>
  <si>
    <t>108117937910</t>
  </si>
  <si>
    <t>108121316550</t>
  </si>
  <si>
    <t>108121441740</t>
  </si>
  <si>
    <t>108123355760</t>
  </si>
  <si>
    <t>108123426350</t>
  </si>
  <si>
    <t>108123498710</t>
  </si>
  <si>
    <t>108123568010</t>
  </si>
  <si>
    <t>108123641030</t>
  </si>
  <si>
    <t>108123682440</t>
  </si>
  <si>
    <t>108123914950</t>
  </si>
  <si>
    <t>108124033140</t>
  </si>
  <si>
    <t>108124072560</t>
  </si>
  <si>
    <t>108124116220</t>
  </si>
  <si>
    <t>108124121600</t>
  </si>
  <si>
    <t>108124141310</t>
  </si>
  <si>
    <t>108124172220</t>
  </si>
  <si>
    <t>108124255300</t>
  </si>
  <si>
    <t>108124355400</t>
  </si>
  <si>
    <t>108124494330</t>
  </si>
  <si>
    <t>108126469400</t>
  </si>
  <si>
    <t>108127628010</t>
  </si>
  <si>
    <t>108127684230</t>
  </si>
  <si>
    <t>108127806730</t>
  </si>
  <si>
    <t>108127820950</t>
  </si>
  <si>
    <t>108127884100</t>
  </si>
  <si>
    <t>108127935750</t>
  </si>
  <si>
    <t>108128097450</t>
  </si>
  <si>
    <t>108128202600</t>
  </si>
  <si>
    <t>108128303620</t>
  </si>
  <si>
    <t>108129542360</t>
  </si>
  <si>
    <t>108129641100</t>
  </si>
  <si>
    <t>108131233930</t>
  </si>
  <si>
    <t>108131696150</t>
  </si>
  <si>
    <t>108131832320</t>
  </si>
  <si>
    <t>108131840020</t>
  </si>
  <si>
    <t>108132156160</t>
  </si>
  <si>
    <t>108132353820</t>
  </si>
  <si>
    <t>108134446340</t>
  </si>
  <si>
    <t>108134679660</t>
  </si>
  <si>
    <t>108135797450</t>
  </si>
  <si>
    <t>108135908310</t>
  </si>
  <si>
    <t>108135955760</t>
  </si>
  <si>
    <t>108136010840</t>
  </si>
  <si>
    <t>108136189600</t>
  </si>
  <si>
    <t>108136906250</t>
  </si>
  <si>
    <t>108136909900</t>
  </si>
  <si>
    <t>108137732840</t>
  </si>
  <si>
    <t>108137766810</t>
  </si>
  <si>
    <t>108137842300</t>
  </si>
  <si>
    <t>108137874020</t>
  </si>
  <si>
    <t>108139416450</t>
  </si>
  <si>
    <t>108139420800</t>
  </si>
  <si>
    <t>108139606260</t>
  </si>
  <si>
    <t>108139678730</t>
  </si>
  <si>
    <t>108139935410</t>
  </si>
  <si>
    <t>108140158230</t>
  </si>
  <si>
    <t>108142735630</t>
  </si>
  <si>
    <t>108142844940</t>
  </si>
  <si>
    <t>108143193320</t>
  </si>
  <si>
    <t>108143387660</t>
  </si>
  <si>
    <t>108145082510</t>
  </si>
  <si>
    <t>108145835820</t>
  </si>
  <si>
    <t>108146010710</t>
  </si>
  <si>
    <t>108146056760</t>
  </si>
  <si>
    <t>108146112760</t>
  </si>
  <si>
    <t>108146134020</t>
  </si>
  <si>
    <t>108146136450</t>
  </si>
  <si>
    <t>108146166330</t>
  </si>
  <si>
    <t>108146217100</t>
  </si>
  <si>
    <t>108146224430</t>
  </si>
  <si>
    <t>108146255120</t>
  </si>
  <si>
    <t>108146263300</t>
  </si>
  <si>
    <t>108146278660</t>
  </si>
  <si>
    <t>108146308650</t>
  </si>
  <si>
    <t>108146360450</t>
  </si>
  <si>
    <t>108146390920</t>
  </si>
  <si>
    <t>108146418110</t>
  </si>
  <si>
    <t>108146440620</t>
  </si>
  <si>
    <t>108146461620</t>
  </si>
  <si>
    <t>108146486450</t>
  </si>
  <si>
    <t>108146511430</t>
  </si>
  <si>
    <t>108146540460</t>
  </si>
  <si>
    <t>108146584340</t>
  </si>
  <si>
    <t>108147095560</t>
  </si>
  <si>
    <t>108147103740</t>
  </si>
  <si>
    <t>108147391700</t>
  </si>
  <si>
    <t>108149688030</t>
  </si>
  <si>
    <t>108149853930</t>
  </si>
  <si>
    <t>108150022260</t>
  </si>
  <si>
    <t>108150039800</t>
  </si>
  <si>
    <t>108150082020</t>
  </si>
  <si>
    <t>108150196820</t>
  </si>
  <si>
    <t>108150324220</t>
  </si>
  <si>
    <t>108150324810</t>
  </si>
  <si>
    <t>108150384420</t>
  </si>
  <si>
    <t>108150394700</t>
  </si>
  <si>
    <t>108150442260</t>
  </si>
  <si>
    <t>108150462560</t>
  </si>
  <si>
    <t>108150493730</t>
  </si>
  <si>
    <t>108150642940</t>
  </si>
  <si>
    <t>108150714710</t>
  </si>
  <si>
    <t>108152327840</t>
  </si>
  <si>
    <t>108152504350</t>
  </si>
  <si>
    <t>108153272620</t>
  </si>
  <si>
    <t>108153965620</t>
  </si>
  <si>
    <t>108154130930</t>
  </si>
  <si>
    <t>108154244110</t>
  </si>
  <si>
    <t>108154274430</t>
  </si>
  <si>
    <t>108154360530</t>
  </si>
  <si>
    <t>108154445120</t>
  </si>
  <si>
    <t>108154544260</t>
  </si>
  <si>
    <t>108155127250</t>
  </si>
  <si>
    <t>108155596510</t>
  </si>
  <si>
    <t>108155815240</t>
  </si>
  <si>
    <t>108156022220</t>
  </si>
  <si>
    <t>108156370820</t>
  </si>
  <si>
    <t>108157808730</t>
  </si>
  <si>
    <t>108158053030</t>
  </si>
  <si>
    <t>108158332660</t>
  </si>
  <si>
    <t>108158355650</t>
  </si>
  <si>
    <t>108158525750</t>
  </si>
  <si>
    <t>108159416740</t>
  </si>
  <si>
    <t>108160856200</t>
  </si>
  <si>
    <t>108161038860</t>
  </si>
  <si>
    <t>108161175400</t>
  </si>
  <si>
    <t>108161217400</t>
  </si>
  <si>
    <t>108161241200</t>
  </si>
  <si>
    <t>108161452230</t>
  </si>
  <si>
    <t>108161529820</t>
  </si>
  <si>
    <t>108161867920</t>
  </si>
  <si>
    <t>108162177210</t>
  </si>
  <si>
    <t>108162394650</t>
  </si>
  <si>
    <t>108162482850</t>
  </si>
  <si>
    <t>108165040650</t>
  </si>
  <si>
    <t>108165200730</t>
  </si>
  <si>
    <t>108165255000</t>
  </si>
  <si>
    <t>108165270510</t>
  </si>
  <si>
    <t>108165904010</t>
  </si>
  <si>
    <t>108166118210</t>
  </si>
  <si>
    <t>108166120860</t>
  </si>
  <si>
    <t>108166212930</t>
  </si>
  <si>
    <t>108166555120</t>
  </si>
  <si>
    <t>108167349030</t>
  </si>
  <si>
    <t>108167432550</t>
  </si>
  <si>
    <t>108167561130</t>
  </si>
  <si>
    <t>108167905640</t>
  </si>
  <si>
    <t>108168160700</t>
  </si>
  <si>
    <t>108168210250</t>
  </si>
  <si>
    <t>108168409900</t>
  </si>
  <si>
    <t>108169861660</t>
  </si>
  <si>
    <t>108170345400</t>
  </si>
  <si>
    <t>108170826040</t>
  </si>
  <si>
    <t>108171880500</t>
  </si>
  <si>
    <t>108171895310</t>
  </si>
  <si>
    <t>108172062350</t>
  </si>
  <si>
    <t>108172078600</t>
  </si>
  <si>
    <t>108172130510</t>
  </si>
  <si>
    <t>108172145060</t>
  </si>
  <si>
    <t>108172201210</t>
  </si>
  <si>
    <t>108172275960</t>
  </si>
  <si>
    <t>108172330120</t>
  </si>
  <si>
    <t>108172488650</t>
  </si>
  <si>
    <t>108172580720</t>
  </si>
  <si>
    <t>108172943910</t>
  </si>
  <si>
    <t>108173004810</t>
  </si>
  <si>
    <t>108173092200</t>
  </si>
  <si>
    <t>108173807010</t>
  </si>
  <si>
    <t>108174577560</t>
  </si>
  <si>
    <t>108175203030</t>
  </si>
  <si>
    <t>108175288060</t>
  </si>
  <si>
    <t>108175398660</t>
  </si>
  <si>
    <t>108175851820</t>
  </si>
  <si>
    <t>108176944630</t>
  </si>
  <si>
    <t>108176996320</t>
  </si>
  <si>
    <t>108177080540</t>
  </si>
  <si>
    <t>108177198250</t>
  </si>
  <si>
    <t>108177281110</t>
  </si>
  <si>
    <t>108177338840</t>
  </si>
  <si>
    <t>108177428330</t>
  </si>
  <si>
    <t>108177455260</t>
  </si>
  <si>
    <t>108177487350</t>
  </si>
  <si>
    <t>108177590620</t>
  </si>
  <si>
    <t>108177912950</t>
  </si>
  <si>
    <t>108178400150</t>
  </si>
  <si>
    <t>108179464300</t>
  </si>
  <si>
    <t>108180503430</t>
  </si>
  <si>
    <t>108180719400</t>
  </si>
  <si>
    <t>108180802700</t>
  </si>
  <si>
    <t>108180915620</t>
  </si>
  <si>
    <t>108182230810</t>
  </si>
  <si>
    <t>108183271120</t>
  </si>
  <si>
    <t>108183463620</t>
  </si>
  <si>
    <t>108183619500</t>
  </si>
  <si>
    <t>108184502860</t>
  </si>
  <si>
    <t>108186527850</t>
  </si>
  <si>
    <t>108187402520</t>
  </si>
  <si>
    <t>108187630130</t>
  </si>
  <si>
    <t>108187675520</t>
  </si>
  <si>
    <t>108187696850</t>
  </si>
  <si>
    <t>108187761140</t>
  </si>
  <si>
    <t>108187826830</t>
  </si>
  <si>
    <t>108187870820</t>
  </si>
  <si>
    <t>108187917240</t>
  </si>
  <si>
    <t>108187997150</t>
  </si>
  <si>
    <t>108188017230</t>
  </si>
  <si>
    <t>108188103660</t>
  </si>
  <si>
    <t>108189092540</t>
  </si>
  <si>
    <t>108189107610</t>
  </si>
  <si>
    <t>108189126250</t>
  </si>
  <si>
    <t>108189150530</t>
  </si>
  <si>
    <t>108189170720</t>
  </si>
  <si>
    <t>108189248640</t>
  </si>
  <si>
    <t>108189261610</t>
  </si>
  <si>
    <t>108189269420</t>
  </si>
  <si>
    <t>108189283750</t>
  </si>
  <si>
    <t>108189300330</t>
  </si>
  <si>
    <t>108189309800</t>
  </si>
  <si>
    <t>108189322510</t>
  </si>
  <si>
    <t>108189375230</t>
  </si>
  <si>
    <t>108189386540</t>
  </si>
  <si>
    <t>108189394830</t>
  </si>
  <si>
    <t>108189397630</t>
  </si>
  <si>
    <t>108189399950</t>
  </si>
  <si>
    <t>108189403600</t>
  </si>
  <si>
    <t>108189469250</t>
  </si>
  <si>
    <t>108189491540</t>
  </si>
  <si>
    <t>108189502410</t>
  </si>
  <si>
    <t>108189517440</t>
  </si>
  <si>
    <t>108189531920</t>
  </si>
  <si>
    <t>108189545660</t>
  </si>
  <si>
    <t>108189564450</t>
  </si>
  <si>
    <t>108189599010</t>
  </si>
  <si>
    <t>108189607520</t>
  </si>
  <si>
    <t>108189616030</t>
  </si>
  <si>
    <t>108189623510</t>
  </si>
  <si>
    <t>108189637030</t>
  </si>
  <si>
    <t>108189651840</t>
  </si>
  <si>
    <t>108189661050</t>
  </si>
  <si>
    <t>108189673100</t>
  </si>
  <si>
    <t>108189685220</t>
  </si>
  <si>
    <t>108189693400</t>
  </si>
  <si>
    <t>108189704120</t>
  </si>
  <si>
    <t>108189712410</t>
  </si>
  <si>
    <t>108189718560</t>
  </si>
  <si>
    <t>108189722910</t>
  </si>
  <si>
    <t>108189725230</t>
  </si>
  <si>
    <t>108189727330</t>
  </si>
  <si>
    <t>108189729430</t>
  </si>
  <si>
    <t>108189731860</t>
  </si>
  <si>
    <t>108189733410</t>
  </si>
  <si>
    <t>108189744460</t>
  </si>
  <si>
    <t>108189752750</t>
  </si>
  <si>
    <t>108189764430</t>
  </si>
  <si>
    <t>108189772940</t>
  </si>
  <si>
    <t>108189779240</t>
  </si>
  <si>
    <t>108189786720</t>
  </si>
  <si>
    <t>108189790920</t>
  </si>
  <si>
    <t>108189796040</t>
  </si>
  <si>
    <t>108189808050</t>
  </si>
  <si>
    <t>108189825550</t>
  </si>
  <si>
    <t>108189826030</t>
  </si>
  <si>
    <t>108192061350</t>
  </si>
  <si>
    <t>108192186650</t>
  </si>
  <si>
    <t>108193017220</t>
  </si>
  <si>
    <t>108193438250</t>
  </si>
  <si>
    <t>108194048100</t>
  </si>
  <si>
    <t>108194309640</t>
  </si>
  <si>
    <t>108194355030</t>
  </si>
  <si>
    <t>108194598630</t>
  </si>
  <si>
    <t>108195746740</t>
  </si>
  <si>
    <t>108195914740</t>
  </si>
  <si>
    <t>108197144530</t>
  </si>
  <si>
    <t>108197426630</t>
  </si>
  <si>
    <t>108197468520</t>
  </si>
  <si>
    <t>108199095760</t>
  </si>
  <si>
    <t>108202904460</t>
  </si>
  <si>
    <t>108203087860</t>
  </si>
  <si>
    <t>108203100240</t>
  </si>
  <si>
    <t>108203116560</t>
  </si>
  <si>
    <t>108203224400</t>
  </si>
  <si>
    <t>108203279000</t>
  </si>
  <si>
    <t>108203333820</t>
  </si>
  <si>
    <t>108203365060</t>
  </si>
  <si>
    <t>108203516410</t>
  </si>
  <si>
    <t>108203655710</t>
  </si>
  <si>
    <t>108203765350</t>
  </si>
  <si>
    <t>108203837120</t>
  </si>
  <si>
    <t>108203886450</t>
  </si>
  <si>
    <t>108203907120</t>
  </si>
  <si>
    <t>108204088640</t>
  </si>
  <si>
    <t>108204270530</t>
  </si>
  <si>
    <t>108204416130</t>
  </si>
  <si>
    <t>108204423020</t>
  </si>
  <si>
    <t>108204856320</t>
  </si>
  <si>
    <t>108205367760</t>
  </si>
  <si>
    <t>108205814140</t>
  </si>
  <si>
    <t>108205931150</t>
  </si>
  <si>
    <t>108206000340</t>
  </si>
  <si>
    <t>108206054240</t>
  </si>
  <si>
    <t>108206105560</t>
  </si>
  <si>
    <t>108206155740</t>
  </si>
  <si>
    <t>108206202900</t>
  </si>
  <si>
    <t>108206278130</t>
  </si>
  <si>
    <t>108206410210</t>
  </si>
  <si>
    <t>108206413340</t>
  </si>
  <si>
    <t>108206488020</t>
  </si>
  <si>
    <t>108206521030</t>
  </si>
  <si>
    <t>108206522060</t>
  </si>
  <si>
    <t>108206673520</t>
  </si>
  <si>
    <t>108206730220</t>
  </si>
  <si>
    <t>108206753910</t>
  </si>
  <si>
    <t>108206780360</t>
  </si>
  <si>
    <t>108206813410</t>
  </si>
  <si>
    <t>108206938010</t>
  </si>
  <si>
    <t>108207503130</t>
  </si>
  <si>
    <t>108208212710</t>
  </si>
  <si>
    <t>108208546720</t>
  </si>
  <si>
    <t>108208656840</t>
  </si>
  <si>
    <t>108209331420</t>
  </si>
  <si>
    <t>108209356140</t>
  </si>
  <si>
    <t>108209401310</t>
  </si>
  <si>
    <t>108209484830</t>
  </si>
  <si>
    <t>108209555530</t>
  </si>
  <si>
    <t>108209791540</t>
  </si>
  <si>
    <t>108209794930</t>
  </si>
  <si>
    <t>108210006110</t>
  </si>
  <si>
    <t>108210052750</t>
  </si>
  <si>
    <t>108210205720</t>
  </si>
  <si>
    <t>108210338130</t>
  </si>
  <si>
    <t>108210339860</t>
  </si>
  <si>
    <t>108210397960</t>
  </si>
  <si>
    <t>108210435060</t>
  </si>
  <si>
    <t>108210492020</t>
  </si>
  <si>
    <t>108210526800</t>
  </si>
  <si>
    <t>108210698520</t>
  </si>
  <si>
    <t>108210768040</t>
  </si>
  <si>
    <t>108211250340</t>
  </si>
  <si>
    <t>108212636120</t>
  </si>
  <si>
    <t>108212943310</t>
  </si>
  <si>
    <t>108212990540</t>
  </si>
  <si>
    <t>108213104420</t>
  </si>
  <si>
    <t>108214033320</t>
  </si>
  <si>
    <t>108215736530</t>
  </si>
  <si>
    <t>108216831700</t>
  </si>
  <si>
    <t>108217968240</t>
  </si>
  <si>
    <t>108218135060</t>
  </si>
  <si>
    <t>108218222010</t>
  </si>
  <si>
    <t>108218306120</t>
  </si>
  <si>
    <t>108218398740</t>
  </si>
  <si>
    <t>108219446860</t>
  </si>
  <si>
    <t>108222125320</t>
  </si>
  <si>
    <t>108222763500</t>
  </si>
  <si>
    <t>108224317500</t>
  </si>
  <si>
    <t>108224861620</t>
  </si>
  <si>
    <t>108226444540</t>
  </si>
  <si>
    <t>108226912510</t>
  </si>
  <si>
    <t>108227034420</t>
  </si>
  <si>
    <t>108228141560</t>
  </si>
  <si>
    <t>108229470860</t>
  </si>
  <si>
    <t>108230027510</t>
  </si>
  <si>
    <t>108230268200</t>
  </si>
  <si>
    <t>108230421610</t>
  </si>
  <si>
    <t>108230500710</t>
  </si>
  <si>
    <t>108230931210</t>
  </si>
  <si>
    <t>108230941710</t>
  </si>
  <si>
    <t>108232684820</t>
  </si>
  <si>
    <t>108232936230</t>
  </si>
  <si>
    <t>108233062450</t>
  </si>
  <si>
    <t>108233190810</t>
  </si>
  <si>
    <t>108233315150</t>
  </si>
  <si>
    <t>108233428110</t>
  </si>
  <si>
    <t>108233528060</t>
  </si>
  <si>
    <t>108233581260</t>
  </si>
  <si>
    <t>108233666110</t>
  </si>
  <si>
    <t>108233682320</t>
  </si>
  <si>
    <t>108233860600</t>
  </si>
  <si>
    <t>108233992900</t>
  </si>
  <si>
    <t>108234182560</t>
  </si>
  <si>
    <t>108234286420</t>
  </si>
  <si>
    <t>108234390240</t>
  </si>
  <si>
    <t>108234459650</t>
  </si>
  <si>
    <t>108234555700</t>
  </si>
  <si>
    <t>108234640620</t>
  </si>
  <si>
    <t>108234776860</t>
  </si>
  <si>
    <t>108234800330</t>
  </si>
  <si>
    <t>108234831940</t>
  </si>
  <si>
    <t>108234856920</t>
  </si>
  <si>
    <t>108234886910</t>
  </si>
  <si>
    <t>108234939740</t>
  </si>
  <si>
    <t>108234949650</t>
  </si>
  <si>
    <t>108236007350</t>
  </si>
  <si>
    <t>108236134420</t>
  </si>
  <si>
    <t>108236290260</t>
  </si>
  <si>
    <t>108236640260</t>
  </si>
  <si>
    <t>108236653930</t>
  </si>
  <si>
    <t>108236737230</t>
  </si>
  <si>
    <t>108237195730</t>
  </si>
  <si>
    <t>108237612230</t>
  </si>
  <si>
    <t>108237672100</t>
  </si>
  <si>
    <t>108237694500</t>
  </si>
  <si>
    <t>108237837260</t>
  </si>
  <si>
    <t>108237962710</t>
  </si>
  <si>
    <t>108238474740</t>
  </si>
  <si>
    <t>108238538550</t>
  </si>
  <si>
    <t>108238614410</t>
  </si>
  <si>
    <t>108238713110</t>
  </si>
  <si>
    <t>108238763140</t>
  </si>
  <si>
    <t>108238781450</t>
  </si>
  <si>
    <t>108238842460</t>
  </si>
  <si>
    <t>108238887960</t>
  </si>
  <si>
    <t>108238915150</t>
  </si>
  <si>
    <t>108238948420</t>
  </si>
  <si>
    <t>108238994140</t>
  </si>
  <si>
    <t>108239266000</t>
  </si>
  <si>
    <t>108239308700</t>
  </si>
  <si>
    <t>108240109130</t>
  </si>
  <si>
    <t>108241930160</t>
  </si>
  <si>
    <t>108242047060</t>
  </si>
  <si>
    <t>108242135850</t>
  </si>
  <si>
    <t>108242159320</t>
  </si>
  <si>
    <t>108242228510</t>
  </si>
  <si>
    <t>108242269110</t>
  </si>
  <si>
    <t>108242372820</t>
  </si>
  <si>
    <t>108242558210</t>
  </si>
  <si>
    <t>108242612110</t>
  </si>
  <si>
    <t>108242648730</t>
  </si>
  <si>
    <t>108242718950</t>
  </si>
  <si>
    <t>108242804020</t>
  </si>
  <si>
    <t>108242915320</t>
  </si>
  <si>
    <t>108242960560</t>
  </si>
  <si>
    <t>108242977730</t>
  </si>
  <si>
    <t>108242990920</t>
  </si>
  <si>
    <t>108242994160</t>
  </si>
  <si>
    <t>108242996850</t>
  </si>
  <si>
    <t>108243015640</t>
  </si>
  <si>
    <t>108243054950</t>
  </si>
  <si>
    <t>108243056240</t>
  </si>
  <si>
    <t>108243060810</t>
  </si>
  <si>
    <t>108243069910</t>
  </si>
  <si>
    <t>108243074220</t>
  </si>
  <si>
    <t>108243346150</t>
  </si>
  <si>
    <t>108243824840</t>
  </si>
  <si>
    <t>108243921440</t>
  </si>
  <si>
    <t>108244009640</t>
  </si>
  <si>
    <t>108244031600</t>
  </si>
  <si>
    <t>108244198420</t>
  </si>
  <si>
    <t>108244340040</t>
  </si>
  <si>
    <t>108244360710</t>
  </si>
  <si>
    <t>108244415050</t>
  </si>
  <si>
    <t>108244496400</t>
  </si>
  <si>
    <t>108244521230</t>
  </si>
  <si>
    <t>108244684550</t>
  </si>
  <si>
    <t>108246765100</t>
  </si>
  <si>
    <t>108246770220</t>
  </si>
  <si>
    <t>108246784110</t>
  </si>
  <si>
    <t>108246813620</t>
  </si>
  <si>
    <t>108247010760</t>
  </si>
  <si>
    <t>108248071630</t>
  </si>
  <si>
    <t>108248579830</t>
  </si>
  <si>
    <t>108248588710</t>
  </si>
  <si>
    <t>108248598620</t>
  </si>
  <si>
    <t>108248616230</t>
  </si>
  <si>
    <t>108248619250</t>
  </si>
  <si>
    <t>108248658230</t>
  </si>
  <si>
    <t>108249964760</t>
  </si>
  <si>
    <t>108250175940</t>
  </si>
  <si>
    <t>108250825210</t>
  </si>
  <si>
    <t>108250921110</t>
  </si>
  <si>
    <t>108251096920</t>
  </si>
  <si>
    <t>108251157010</t>
  </si>
  <si>
    <t>108251166330</t>
  </si>
  <si>
    <t>108251172260</t>
  </si>
  <si>
    <t>108251839730</t>
  </si>
  <si>
    <t>108252060710</t>
  </si>
  <si>
    <t>108252341630</t>
  </si>
  <si>
    <t>108252617430</t>
  </si>
  <si>
    <t>108253143720</t>
  </si>
  <si>
    <t>108253210440</t>
  </si>
  <si>
    <t>108253212540</t>
  </si>
  <si>
    <t>108253254320</t>
  </si>
  <si>
    <t>108253287220</t>
  </si>
  <si>
    <t>108253749810</t>
  </si>
  <si>
    <t>108254178650</t>
  </si>
  <si>
    <t>108254201900</t>
  </si>
  <si>
    <t>108254538930</t>
  </si>
  <si>
    <t>108254933140</t>
  </si>
  <si>
    <t>108255506810</t>
  </si>
  <si>
    <t>108255865210</t>
  </si>
  <si>
    <t>108256659230</t>
  </si>
  <si>
    <t>108256812310</t>
  </si>
  <si>
    <t>108256908100</t>
  </si>
  <si>
    <t>108257005730</t>
  </si>
  <si>
    <t>108257090320</t>
  </si>
  <si>
    <t>108257103510</t>
  </si>
  <si>
    <t>108257177820</t>
  </si>
  <si>
    <t>108257271840</t>
  </si>
  <si>
    <t>108257286800</t>
  </si>
  <si>
    <t>108257363060</t>
  </si>
  <si>
    <t>108259790220</t>
  </si>
  <si>
    <t>108259886120</t>
  </si>
  <si>
    <t>108260593450</t>
  </si>
  <si>
    <t>108260641750</t>
  </si>
  <si>
    <t>108260894120</t>
  </si>
  <si>
    <t>108261027340</t>
  </si>
  <si>
    <t>108261095720</t>
  </si>
  <si>
    <t>108261154520</t>
  </si>
  <si>
    <t>108261241430</t>
  </si>
  <si>
    <t>108261308150</t>
  </si>
  <si>
    <t>108261341160</t>
  </si>
  <si>
    <t>108261341900</t>
  </si>
  <si>
    <t>108261370450</t>
  </si>
  <si>
    <t>108262237160</t>
  </si>
  <si>
    <t>108262321640</t>
  </si>
  <si>
    <t>108263037850</t>
  </si>
  <si>
    <t>108263184740</t>
  </si>
  <si>
    <t>108263337010</t>
  </si>
  <si>
    <t>108263507110</t>
  </si>
  <si>
    <t>108263548850</t>
  </si>
  <si>
    <t>108263646410</t>
  </si>
  <si>
    <t>108263911230</t>
  </si>
  <si>
    <t>108263921730</t>
  </si>
  <si>
    <t>108264055800</t>
  </si>
  <si>
    <t>108264583010</t>
  </si>
  <si>
    <t>108264645900</t>
  </si>
  <si>
    <t>108264937100</t>
  </si>
  <si>
    <t>108265172740</t>
  </si>
  <si>
    <t>108265199340</t>
  </si>
  <si>
    <t>108265406910</t>
  </si>
  <si>
    <t>108265456020</t>
  </si>
  <si>
    <t>108265470940</t>
  </si>
  <si>
    <t>108265481810</t>
  </si>
  <si>
    <t>108265498350</t>
  </si>
  <si>
    <t>108265503950</t>
  </si>
  <si>
    <t>108265515960</t>
  </si>
  <si>
    <t>108265519940</t>
  </si>
  <si>
    <t>108265523440</t>
  </si>
  <si>
    <t>108265530000</t>
  </si>
  <si>
    <t>108265533720</t>
  </si>
  <si>
    <t>108267266440</t>
  </si>
  <si>
    <t>108267273700</t>
  </si>
  <si>
    <t>108267328150</t>
  </si>
  <si>
    <t>108267543900</t>
  </si>
  <si>
    <t>108267600010</t>
  </si>
  <si>
    <t>108267606530</t>
  </si>
  <si>
    <t>108267614560</t>
  </si>
  <si>
    <t>108267646430</t>
  </si>
  <si>
    <t>108267683860</t>
  </si>
  <si>
    <t>108268037510</t>
  </si>
  <si>
    <t>108268110640</t>
  </si>
  <si>
    <t>108268222310</t>
  </si>
  <si>
    <t>108268419230</t>
  </si>
  <si>
    <t>108268513140</t>
  </si>
  <si>
    <t>108268655610</t>
  </si>
  <si>
    <t>108268687660</t>
  </si>
  <si>
    <t>108268728260</t>
  </si>
  <si>
    <t>108268771920</t>
  </si>
  <si>
    <t>108269435260</t>
  </si>
  <si>
    <t>108282608230</t>
  </si>
  <si>
    <t>108367802910</t>
  </si>
  <si>
    <t>108369852360</t>
  </si>
  <si>
    <t>108370127130</t>
  </si>
  <si>
    <t>108371688460</t>
  </si>
  <si>
    <t>108371744350</t>
  </si>
  <si>
    <t>108371825550</t>
  </si>
  <si>
    <t>108372082340</t>
  </si>
  <si>
    <t>108372263750</t>
  </si>
  <si>
    <t>108373055710</t>
  </si>
  <si>
    <t>108373073650</t>
  </si>
  <si>
    <t>108374695550</t>
  </si>
  <si>
    <t>108374735820</t>
  </si>
  <si>
    <t>108374860200</t>
  </si>
  <si>
    <t>108375205520</t>
  </si>
  <si>
    <t>108375275630</t>
  </si>
  <si>
    <t>108375347250</t>
  </si>
  <si>
    <t>108375416330</t>
  </si>
  <si>
    <t>108375677060</t>
  </si>
  <si>
    <t>108375696440</t>
  </si>
  <si>
    <t>108375718400</t>
  </si>
  <si>
    <t>108375743710</t>
  </si>
  <si>
    <t>108375768800</t>
  </si>
  <si>
    <t>108376062320</t>
  </si>
  <si>
    <t>108376118320</t>
  </si>
  <si>
    <t>108376187360</t>
  </si>
  <si>
    <t>108376237100</t>
  </si>
  <si>
    <t>108376242550</t>
  </si>
  <si>
    <t>108376335100</t>
  </si>
  <si>
    <t>108376356760</t>
  </si>
  <si>
    <t>108376367520</t>
  </si>
  <si>
    <t>108376377540</t>
  </si>
  <si>
    <t>108376949700</t>
  </si>
  <si>
    <t>108376980350</t>
  </si>
  <si>
    <t>108377015350</t>
  </si>
  <si>
    <t>108377332340</t>
  </si>
  <si>
    <t>108377603830</t>
  </si>
  <si>
    <t>108379105000</t>
  </si>
  <si>
    <t>108379158420</t>
  </si>
  <si>
    <t>108379190360</t>
  </si>
  <si>
    <t>108379231110</t>
  </si>
  <si>
    <t>108379327930</t>
  </si>
  <si>
    <t>108379402240</t>
  </si>
  <si>
    <t>108379595330</t>
  </si>
  <si>
    <t>108379738720</t>
  </si>
  <si>
    <t>108379760530</t>
  </si>
  <si>
    <t>108380112150</t>
  </si>
  <si>
    <t>108380873200</t>
  </si>
  <si>
    <t>108380906430</t>
  </si>
  <si>
    <t>108380967440</t>
  </si>
  <si>
    <t>108381003840</t>
  </si>
  <si>
    <t>108381059250</t>
  </si>
  <si>
    <t>108381147710</t>
  </si>
  <si>
    <t>108382902020</t>
  </si>
  <si>
    <t>108382978910</t>
  </si>
  <si>
    <t>108384845110</t>
  </si>
  <si>
    <t>108384996860</t>
  </si>
  <si>
    <t>108385158820</t>
  </si>
  <si>
    <t>108385239060</t>
  </si>
  <si>
    <t>108385271960</t>
  </si>
  <si>
    <t>108385311860</t>
  </si>
  <si>
    <t>108385344320</t>
  </si>
  <si>
    <t>108385378840</t>
  </si>
  <si>
    <t>108385523520</t>
  </si>
  <si>
    <t>108386268320</t>
  </si>
  <si>
    <t>108386318830</t>
  </si>
  <si>
    <t>108386514610</t>
  </si>
  <si>
    <t>108386926800</t>
  </si>
  <si>
    <t>108387029110</t>
  </si>
  <si>
    <t>108387284350</t>
  </si>
  <si>
    <t>108387289840</t>
  </si>
  <si>
    <t>108387367100</t>
  </si>
  <si>
    <t>108387634500</t>
  </si>
  <si>
    <t>108388004650</t>
  </si>
  <si>
    <t>108388077930</t>
  </si>
  <si>
    <t>108388442260</t>
  </si>
  <si>
    <t>108388518820</t>
  </si>
  <si>
    <t>108388779660</t>
  </si>
  <si>
    <t>108388934250</t>
  </si>
  <si>
    <t>108388946040</t>
  </si>
  <si>
    <t>108389058740</t>
  </si>
  <si>
    <t>108389188720</t>
  </si>
  <si>
    <t>108389225450</t>
  </si>
  <si>
    <t>108389251350</t>
  </si>
  <si>
    <t>108389439540</t>
  </si>
  <si>
    <t>108389448640</t>
  </si>
  <si>
    <t>108389521110</t>
  </si>
  <si>
    <t>108389706610</t>
  </si>
  <si>
    <t>108389909720</t>
  </si>
  <si>
    <t>108390052040</t>
  </si>
  <si>
    <t>108390096620</t>
  </si>
  <si>
    <t>108390406610</t>
  </si>
  <si>
    <t>308384046630</t>
  </si>
  <si>
    <t>308384076621</t>
  </si>
  <si>
    <t>308387571350</t>
  </si>
  <si>
    <t>308389816251</t>
  </si>
  <si>
    <t>308389853241</t>
  </si>
  <si>
    <t>308390222621</t>
  </si>
  <si>
    <t>308390624751</t>
  </si>
  <si>
    <t>308391372020</t>
  </si>
  <si>
    <t>308391410960</t>
  </si>
  <si>
    <t>308392702240</t>
  </si>
  <si>
    <t>308394898400</t>
  </si>
  <si>
    <t>308395310810</t>
  </si>
  <si>
    <t>308396043710</t>
  </si>
  <si>
    <t>308396909500</t>
  </si>
  <si>
    <t>308397419651</t>
  </si>
  <si>
    <t>308397496761</t>
  </si>
  <si>
    <t>308397647961</t>
  </si>
  <si>
    <t>308397723601</t>
  </si>
  <si>
    <t>308403572210</t>
  </si>
  <si>
    <t>308405207960</t>
  </si>
  <si>
    <t>308408278310</t>
  </si>
  <si>
    <t>308416598140</t>
  </si>
  <si>
    <t>308416747721</t>
  </si>
  <si>
    <t>308418460360</t>
  </si>
  <si>
    <t>308418573320</t>
  </si>
  <si>
    <t>308419181250</t>
  </si>
  <si>
    <t>308429883330</t>
  </si>
  <si>
    <t>308430138610</t>
  </si>
  <si>
    <t>308431907731</t>
  </si>
  <si>
    <t>308434340600</t>
  </si>
  <si>
    <t>308435572711</t>
  </si>
  <si>
    <t>308436973851</t>
  </si>
  <si>
    <t>308440146400</t>
  </si>
  <si>
    <t>308440491610</t>
  </si>
  <si>
    <t>308443220800</t>
  </si>
  <si>
    <t>308444145940</t>
  </si>
  <si>
    <t>308445359851</t>
  </si>
  <si>
    <t>308446318961</t>
  </si>
  <si>
    <t>308446324451</t>
  </si>
  <si>
    <t>308446330641</t>
  </si>
  <si>
    <t>308446335431</t>
  </si>
  <si>
    <t>308446344531</t>
  </si>
  <si>
    <t>308451975110</t>
  </si>
  <si>
    <t>308457830500</t>
  </si>
  <si>
    <t>308463100911</t>
  </si>
  <si>
    <t>308463112441</t>
  </si>
  <si>
    <t>308463122831</t>
  </si>
  <si>
    <t>308463134951</t>
  </si>
  <si>
    <t>308463187011</t>
  </si>
  <si>
    <t>308464486800</t>
  </si>
  <si>
    <t>308465389801</t>
  </si>
  <si>
    <t>308466971320</t>
  </si>
  <si>
    <t>308467321651</t>
  </si>
  <si>
    <t>308468019440</t>
  </si>
  <si>
    <t>308468057350</t>
  </si>
  <si>
    <t>308468110700</t>
  </si>
  <si>
    <t>308468165411</t>
  </si>
  <si>
    <t>308468209621</t>
  </si>
  <si>
    <t>308468228151</t>
  </si>
  <si>
    <t>308468248231</t>
  </si>
  <si>
    <t>308468261311</t>
  </si>
  <si>
    <t>308468378060</t>
  </si>
  <si>
    <t>308469967060</t>
  </si>
  <si>
    <t>308470567700</t>
  </si>
  <si>
    <t>308471121620</t>
  </si>
  <si>
    <t>308472037110</t>
  </si>
  <si>
    <t>308480596560</t>
  </si>
  <si>
    <t>308481297960</t>
  </si>
  <si>
    <t>308485520140</t>
  </si>
  <si>
    <t>308485533331</t>
  </si>
  <si>
    <t>308486218850</t>
  </si>
  <si>
    <t>308486444250</t>
  </si>
  <si>
    <t>308496277300</t>
  </si>
  <si>
    <t>308497198020</t>
  </si>
  <si>
    <t>308499778330</t>
  </si>
  <si>
    <t>308503937510</t>
  </si>
  <si>
    <t>308506457361</t>
  </si>
  <si>
    <t>308506703541</t>
  </si>
  <si>
    <t>308509293650</t>
  </si>
  <si>
    <t>308509328650</t>
  </si>
  <si>
    <t>308509866400</t>
  </si>
  <si>
    <t>308510109410</t>
  </si>
  <si>
    <t>308510231910</t>
  </si>
  <si>
    <t>308510475510</t>
  </si>
  <si>
    <t>308516900701</t>
  </si>
  <si>
    <t>308517224430</t>
  </si>
  <si>
    <t>308519052461</t>
  </si>
  <si>
    <t>308519055521</t>
  </si>
  <si>
    <t>308519067751</t>
  </si>
  <si>
    <t>308519076961</t>
  </si>
  <si>
    <t>308530107931</t>
  </si>
  <si>
    <t>308531144960</t>
  </si>
  <si>
    <t>308532227900</t>
  </si>
  <si>
    <t>308532271300</t>
  </si>
  <si>
    <t>308532289460</t>
  </si>
  <si>
    <t>308533091810</t>
  </si>
  <si>
    <t>308533240650</t>
  </si>
  <si>
    <t>308533349040</t>
  </si>
  <si>
    <t>308533627200</t>
  </si>
  <si>
    <t>308534348640</t>
  </si>
  <si>
    <t>308534984940</t>
  </si>
  <si>
    <t>308536109730</t>
  </si>
  <si>
    <t>308542590440</t>
  </si>
  <si>
    <t>308542658602</t>
  </si>
  <si>
    <t>308542840821</t>
  </si>
  <si>
    <t>308543960931</t>
  </si>
  <si>
    <t>308544706100</t>
  </si>
  <si>
    <t>308545153030</t>
  </si>
  <si>
    <t>308553103850</t>
  </si>
  <si>
    <t>308554485761</t>
  </si>
  <si>
    <t>308555319020</t>
  </si>
  <si>
    <t>308556955730</t>
  </si>
  <si>
    <t>308558217830</t>
  </si>
  <si>
    <t>308558281860</t>
  </si>
  <si>
    <t>308558337860</t>
  </si>
  <si>
    <t>308558476460</t>
  </si>
  <si>
    <t>308558744930</t>
  </si>
  <si>
    <t>308570208721</t>
  </si>
  <si>
    <t>308580163860</t>
  </si>
  <si>
    <t>308580678620</t>
  </si>
  <si>
    <t>308584507140</t>
  </si>
  <si>
    <t>308586523840</t>
  </si>
  <si>
    <t>308586692760</t>
  </si>
  <si>
    <t>308586764160</t>
  </si>
  <si>
    <t>308586839760</t>
  </si>
  <si>
    <t>308586901250</t>
  </si>
  <si>
    <t>308587091320</t>
  </si>
  <si>
    <t>308587147430</t>
  </si>
  <si>
    <t>308587209620</t>
  </si>
  <si>
    <t>308597772361</t>
  </si>
  <si>
    <t>308597814730</t>
  </si>
  <si>
    <t>308608391140</t>
  </si>
  <si>
    <t>308608450640</t>
  </si>
  <si>
    <t>308608491240</t>
  </si>
  <si>
    <t>308608895730</t>
  </si>
  <si>
    <t>308630546030</t>
  </si>
  <si>
    <t>308630999520</t>
  </si>
  <si>
    <t>308631536200</t>
  </si>
  <si>
    <t>308631577350</t>
  </si>
  <si>
    <t>308631632910</t>
  </si>
  <si>
    <t>308655249250</t>
  </si>
  <si>
    <t>308655289520</t>
  </si>
  <si>
    <t>308665095931</t>
  </si>
  <si>
    <t>308665242821</t>
  </si>
  <si>
    <t>308670778160</t>
  </si>
  <si>
    <t>308671551000</t>
  </si>
  <si>
    <t>308673841360</t>
  </si>
  <si>
    <t>308673929340</t>
  </si>
  <si>
    <t>308673985600</t>
  </si>
  <si>
    <t>308674016840</t>
  </si>
  <si>
    <t>308674573820</t>
  </si>
  <si>
    <t>308679162910</t>
  </si>
  <si>
    <t>308680361160</t>
  </si>
  <si>
    <t>308680451610</t>
  </si>
  <si>
    <t>308680498730</t>
  </si>
  <si>
    <t>308680557050</t>
  </si>
  <si>
    <t>308680712010</t>
  </si>
  <si>
    <t>308680747600</t>
  </si>
  <si>
    <t>308681230230</t>
  </si>
  <si>
    <t>308688276430</t>
  </si>
  <si>
    <t>308688914720</t>
  </si>
  <si>
    <t>308689437840</t>
  </si>
  <si>
    <t>308690314500</t>
  </si>
  <si>
    <t>308692917800</t>
  </si>
  <si>
    <t>308693420360</t>
  </si>
  <si>
    <t>308694947061</t>
  </si>
  <si>
    <t>QC_Issue</t>
  </si>
  <si>
    <t>Quy trình tháng (bản copy‑nguyên‑bảng):</t>
  </si>
  <si>
    <r>
      <t xml:space="preserve">1. Mở </t>
    </r>
    <r>
      <rPr>
        <sz val="10"/>
        <color theme="1"/>
        <rFont val="Arial Unicode MS"/>
      </rPr>
      <t>60_QC_Errors</t>
    </r>
    <r>
      <rPr>
        <sz val="11"/>
        <color theme="1"/>
        <rFont val="Calibri"/>
        <family val="2"/>
        <scheme val="minor"/>
      </rPr>
      <t xml:space="preserve"> → chọn toàn vùng dữ liệu (gồm tiêu đề) → </t>
    </r>
    <r>
      <rPr>
        <b/>
        <sz val="11"/>
        <color theme="1"/>
        <rFont val="Calibri"/>
        <family val="2"/>
        <scheme val="minor"/>
      </rPr>
      <t>Ctrl+C</t>
    </r>
    <r>
      <rPr>
        <sz val="11"/>
        <color theme="1"/>
        <rFont val="Calibri"/>
        <family val="2"/>
        <scheme val="minor"/>
      </rPr>
      <t>.</t>
    </r>
  </si>
  <si>
    <r>
      <t xml:space="preserve">2. Sang </t>
    </r>
    <r>
      <rPr>
        <sz val="10"/>
        <color theme="1"/>
        <rFont val="Arial Unicode MS"/>
      </rPr>
      <t>25_Update_Manual</t>
    </r>
    <r>
      <rPr>
        <sz val="11"/>
        <color theme="1"/>
        <rFont val="Calibri"/>
        <family val="2"/>
        <scheme val="minor"/>
      </rPr>
      <t xml:space="preserve">, ô A1 → chuột phải → </t>
    </r>
    <r>
      <rPr>
        <b/>
        <sz val="11"/>
        <color theme="1"/>
        <rFont val="Calibri"/>
        <family val="2"/>
        <scheme val="minor"/>
      </rPr>
      <t>Paste Special → Values</t>
    </r>
    <r>
      <rPr>
        <sz val="11"/>
        <color theme="1"/>
        <rFont val="Calibri"/>
        <family val="2"/>
        <scheme val="minor"/>
      </rPr>
      <t>.</t>
    </r>
  </si>
  <si>
    <r>
      <t xml:space="preserve">3. Điền/sửa các cột </t>
    </r>
    <r>
      <rPr>
        <b/>
        <sz val="10"/>
        <color theme="1"/>
        <rFont val="Arial Unicode MS"/>
      </rPr>
      <t>Route</t>
    </r>
    <r>
      <rPr>
        <b/>
        <sz val="11"/>
        <color theme="1"/>
        <rFont val="Calibri"/>
        <family val="2"/>
        <scheme val="minor"/>
      </rPr>
      <t xml:space="preserve">, </t>
    </r>
    <r>
      <rPr>
        <b/>
        <sz val="10"/>
        <color theme="1"/>
        <rFont val="Arial Unicode MS"/>
      </rPr>
      <t>Import/Export</t>
    </r>
    <r>
      <rPr>
        <b/>
        <sz val="11"/>
        <color theme="1"/>
        <rFont val="Calibri"/>
        <family val="2"/>
        <scheme val="minor"/>
      </rPr>
      <t xml:space="preserve">, </t>
    </r>
    <r>
      <rPr>
        <b/>
        <sz val="10"/>
        <color theme="1"/>
        <rFont val="Arial Unicode MS"/>
      </rPr>
      <t>Mode</t>
    </r>
    <r>
      <rPr>
        <sz val="11"/>
        <color theme="1"/>
        <rFont val="Calibri"/>
        <family val="2"/>
        <scheme val="minor"/>
      </rPr>
      <t xml:space="preserve"> cho những dòng cần; cột </t>
    </r>
    <r>
      <rPr>
        <sz val="10"/>
        <color theme="1"/>
        <rFont val="Arial Unicode MS"/>
      </rPr>
      <t>QC_Issue</t>
    </r>
    <r>
      <rPr>
        <sz val="11"/>
        <color theme="1"/>
        <rFont val="Calibri"/>
        <family val="2"/>
        <scheme val="minor"/>
      </rPr>
      <t xml:space="preserve"> để nguyên làm ghi chú lỗi gì.</t>
    </r>
  </si>
  <si>
    <t>4. Refresh All.</t>
  </si>
  <si>
    <r>
      <t xml:space="preserve">Cột đang tên </t>
    </r>
    <r>
      <rPr>
        <b/>
        <sz val="10"/>
        <color theme="1"/>
        <rFont val="Arial Unicode MS"/>
      </rPr>
      <t>Mode chuẩn</t>
    </r>
    <r>
      <rPr>
        <sz val="11"/>
        <color theme="1"/>
        <rFont val="Calibri"/>
        <family val="2"/>
        <scheme val="minor"/>
      </rPr>
      <t xml:space="preserve"> → sửa tiêu đề thành </t>
    </r>
    <r>
      <rPr>
        <b/>
        <sz val="10"/>
        <color theme="1"/>
        <rFont val="Arial Unicode MS"/>
      </rPr>
      <t>Mode</t>
    </r>
    <r>
      <rPr>
        <sz val="11"/>
        <color theme="1"/>
        <rFont val="Calibri"/>
        <family val="2"/>
        <scheme val="minor"/>
      </rPr>
      <t>.</t>
    </r>
  </si>
  <si>
    <t>Lệ phí hải quan</t>
  </si>
  <si>
    <t>Overhead FWD</t>
  </si>
  <si>
    <t>Báo cáo quyết toán</t>
  </si>
  <si>
    <t>Settlement report fee</t>
  </si>
  <si>
    <t>Gia Bảo</t>
  </si>
  <si>
    <t>Phí nâng hạ</t>
  </si>
  <si>
    <t>Lifting fee</t>
  </si>
  <si>
    <t>Customs administration fee</t>
  </si>
  <si>
    <t>OVERHEAD - CÁC CHI PHÍ BẤT THƯỜNG, KHÔNG PHÂN BỔ ĐƯỢC THEO LÔ HÀNG</t>
  </si>
  <si>
    <t>Ví dụ: Lệ phí hải quan, Phí nâng hạ, Báo cáo quyết toán...</t>
  </si>
  <si>
    <t>Amount (VND)</t>
  </si>
  <si>
    <t>BẢNG NÀY AMOUNT BẮT BUỘC LÀ VND</t>
  </si>
  <si>
    <t>Overhead</t>
  </si>
  <si>
    <t>Loại hàng</t>
  </si>
  <si>
    <t>Equipment &amp; Toolings</t>
  </si>
  <si>
    <t>Material</t>
  </si>
  <si>
    <t>G51</t>
  </si>
  <si>
    <t>A21</t>
  </si>
  <si>
    <t>H11</t>
  </si>
  <si>
    <t>H21</t>
  </si>
  <si>
    <t>B12</t>
  </si>
  <si>
    <t>G61</t>
  </si>
  <si>
    <t xml:space="preserve">Cột Loại hàng thì điền 1 trong 2: Material hoặc Equipment &amp; Toolings </t>
  </si>
  <si>
    <t>Third party</t>
  </si>
  <si>
    <r>
      <t xml:space="preserve">Trong </t>
    </r>
    <r>
      <rPr>
        <sz val="10"/>
        <color theme="1"/>
        <rFont val="Arial Unicode MS"/>
      </rPr>
      <t>UpdateManual</t>
    </r>
    <r>
      <rPr>
        <sz val="11"/>
        <color theme="1"/>
        <rFont val="Calibri"/>
        <family val="2"/>
        <scheme val="minor"/>
      </rPr>
      <t>, chỉ để lại giá trị ở những ô bạn THẬT SỰ muốn ghi đè. Các ô còn lại phải xóa trắng.</t>
    </r>
  </si>
  <si>
    <r>
      <t xml:space="preserve">Cụ thể: sau khi dán bảng QC vào, nên </t>
    </r>
    <r>
      <rPr>
        <b/>
        <sz val="11"/>
        <color theme="1"/>
        <rFont val="Calibri"/>
        <family val="2"/>
        <scheme val="minor"/>
      </rPr>
      <t>xóa trắng cả 4 cột</t>
    </r>
    <r>
      <rPr>
        <sz val="11"/>
        <color theme="1"/>
        <rFont val="Calibri"/>
        <family val="2"/>
        <scheme val="minor"/>
      </rPr>
      <t xml:space="preserve"> </t>
    </r>
    <r>
      <rPr>
        <sz val="10"/>
        <color theme="1"/>
        <rFont val="Arial Unicode MS"/>
      </rPr>
      <t>Route</t>
    </r>
    <r>
      <rPr>
        <sz val="11"/>
        <color theme="1"/>
        <rFont val="Calibri"/>
        <family val="2"/>
        <scheme val="minor"/>
      </rPr>
      <t xml:space="preserve">, </t>
    </r>
    <r>
      <rPr>
        <sz val="10"/>
        <color theme="1"/>
        <rFont val="Arial Unicode MS"/>
      </rPr>
      <t>Import/Export</t>
    </r>
    <r>
      <rPr>
        <sz val="11"/>
        <color theme="1"/>
        <rFont val="Calibri"/>
        <family val="2"/>
        <scheme val="minor"/>
      </rPr>
      <t xml:space="preserve">, </t>
    </r>
    <r>
      <rPr>
        <sz val="10"/>
        <color theme="1"/>
        <rFont val="Arial Unicode MS"/>
      </rPr>
      <t>Mode</t>
    </r>
    <r>
      <rPr>
        <sz val="11"/>
        <color theme="1"/>
        <rFont val="Calibri"/>
        <family val="2"/>
        <scheme val="minor"/>
      </rPr>
      <t xml:space="preserve">, </t>
    </r>
    <r>
      <rPr>
        <sz val="10"/>
        <color theme="1"/>
        <rFont val="Arial Unicode MS"/>
      </rPr>
      <t>Loại hàng</t>
    </r>
    <r>
      <rPr>
        <sz val="11"/>
        <color theme="1"/>
        <rFont val="Calibri"/>
        <family val="2"/>
        <scheme val="minor"/>
      </rPr>
      <t xml:space="preserve">, rồi mới điền lại đúng ô cần sửa. Cột </t>
    </r>
    <r>
      <rPr>
        <sz val="10"/>
        <color theme="1"/>
        <rFont val="Arial Unicode MS"/>
      </rPr>
      <t>QC_Issue</t>
    </r>
    <r>
      <rPr>
        <sz val="11"/>
        <color theme="1"/>
        <rFont val="Calibri"/>
        <family val="2"/>
        <scheme val="minor"/>
      </rPr>
      <t xml:space="preserve"> giữ làm ghi chú, không ảnh hưởng gì.</t>
    </r>
  </si>
  <si>
    <t>Courier</t>
  </si>
  <si>
    <t>Sea</t>
  </si>
  <si>
    <t>Air</t>
  </si>
  <si>
    <t>AMOUNT</t>
  </si>
  <si>
    <t>ROUTE</t>
  </si>
  <si>
    <t>AMOUNT QUOTE CUSTOMER</t>
  </si>
  <si>
    <t>SHIPPER/CONSIGNEE</t>
  </si>
  <si>
    <t>REMARK</t>
  </si>
  <si>
    <t xml:space="preserve">   19_Overhead_Raw</t>
  </si>
  <si>
    <t>Các chi phí chưa phân bổ được vào đâu (Lệ phí hải quan, phí nâng hạ, báo cáo quyết toán...)</t>
  </si>
  <si>
    <t>Điền tỷ giá VND/USD</t>
  </si>
  <si>
    <t>NHÓM 1 — ĐẦU VÀO: nơi bạn DÁN dữ liệu mỗi tháng</t>
  </si>
  <si>
    <t>NHÓM 2 — TỪ ĐIỂN: các bảng LUẬT, bạn bảo trì (thêm/sửa dòng)</t>
  </si>
  <si>
    <t>Dán các lô hàng nhập đòi được chi phí bên khác, hoặc các lô araising fee</t>
  </si>
  <si>
    <t xml:space="preserve">   18_ImportPOB_Raw_</t>
  </si>
  <si>
    <t xml:space="preserve">    23_Map_ExchangeRate</t>
  </si>
  <si>
    <t xml:space="preserve">   26_Map_LoaiHinh</t>
  </si>
  <si>
    <t>Danh sách các mã loại hình</t>
  </si>
  <si>
    <t>NHÓM 4 — TRÌNH BÀY (70): Dashboard cho Ban lãnh đạo</t>
  </si>
  <si>
    <r>
      <t>Sheet này là gì?</t>
    </r>
    <r>
      <rPr>
        <sz val="11"/>
        <color theme="1"/>
        <rFont val="Calibri"/>
        <family val="2"/>
        <scheme val="minor"/>
      </rPr>
      <t xml:space="preserve"> Nơi dán nguyên hóa đơn (debit) của DHL.</t>
    </r>
  </si>
  <si>
    <t>Mỗi tháng bạn làm gì?</t>
  </si>
  <si>
    <r>
      <t xml:space="preserve">1. Xóa số liệu tháng cũ — </t>
    </r>
    <r>
      <rPr>
        <b/>
        <sz val="11"/>
        <color theme="1"/>
        <rFont val="Calibri"/>
        <family val="2"/>
        <scheme val="minor"/>
      </rPr>
      <t>giữ nguyên hàng tiêu đề</t>
    </r>
    <r>
      <rPr>
        <sz val="11"/>
        <color theme="1"/>
        <rFont val="Calibri"/>
        <family val="2"/>
        <scheme val="minor"/>
      </rPr>
      <t>.</t>
    </r>
  </si>
  <si>
    <t>2. Dán debit DHL mới vào ngay dưới hàng tiêu đề.</t>
  </si>
  <si>
    <r>
      <t xml:space="preserve">3. Bấm </t>
    </r>
    <r>
      <rPr>
        <b/>
        <sz val="11"/>
        <color theme="1"/>
        <rFont val="Calibri"/>
        <family val="2"/>
        <scheme val="minor"/>
      </rPr>
      <t>Refresh All</t>
    </r>
    <r>
      <rPr>
        <sz val="11"/>
        <color theme="1"/>
        <rFont val="Calibri"/>
        <family val="2"/>
        <scheme val="minor"/>
      </rPr>
      <t>.</t>
    </r>
  </si>
  <si>
    <t>Tuyệt đối đừng</t>
  </si>
  <si>
    <t>Đừng đè lên hàng tiêu đề.</t>
  </si>
  <si>
    <r>
      <t>Đừng đổi tên bảng (</t>
    </r>
    <r>
      <rPr>
        <sz val="10"/>
        <color theme="1"/>
        <rFont val="Arial Unicode MS"/>
      </rPr>
      <t>Table1</t>
    </r>
    <r>
      <rPr>
        <sz val="11"/>
        <color theme="1"/>
        <rFont val="Calibri"/>
        <family val="2"/>
        <scheme val="minor"/>
      </rPr>
      <t>).</t>
    </r>
  </si>
  <si>
    <t>Bạn KHÔNG cần làm</t>
  </si>
  <si>
    <r>
      <t xml:space="preserve">Không cần điền Air/Sea — máy tự biết DHL là </t>
    </r>
    <r>
      <rPr>
        <b/>
        <sz val="11"/>
        <color theme="1"/>
        <rFont val="Calibri"/>
        <family val="2"/>
        <scheme val="minor"/>
      </rPr>
      <t>Courier</t>
    </r>
    <r>
      <rPr>
        <sz val="11"/>
        <color theme="1"/>
        <rFont val="Calibri"/>
        <family val="2"/>
        <scheme val="minor"/>
      </rPr>
      <t>.</t>
    </r>
  </si>
  <si>
    <t>Không cần điền hàng nhập hay hàng xuất — máy tự nhìn cột Origin/Destination:</t>
  </si>
  <si>
    <t>Đến VN → hàng nhập</t>
  </si>
  <si>
    <t>Đi từ VN → hàng xuất</t>
  </si>
  <si>
    <r>
      <t xml:space="preserve">Không dính VN → </t>
    </r>
    <r>
      <rPr>
        <b/>
        <sz val="11"/>
        <color theme="1"/>
        <rFont val="Calibri"/>
        <family val="2"/>
        <scheme val="minor"/>
      </rPr>
      <t>Third party</t>
    </r>
    <r>
      <rPr>
        <sz val="11"/>
        <color theme="1"/>
        <rFont val="Calibri"/>
        <family val="2"/>
        <scheme val="minor"/>
      </rPr>
      <t xml:space="preserve"> (hàng của bên khác, không phải hàng công ty)</t>
    </r>
  </si>
  <si>
    <t>↓ DÁN DỮ LIỆU BẮT ĐẦU TỪ ĐÂY ↓</t>
  </si>
  <si>
    <r>
      <t>Sheet này là gì?</t>
    </r>
    <r>
      <rPr>
        <sz val="11"/>
        <color theme="1"/>
        <rFont val="Calibri"/>
        <family val="2"/>
        <scheme val="minor"/>
      </rPr>
      <t xml:space="preserve"> Nơi dán debit FedEx phần </t>
    </r>
    <r>
      <rPr>
        <b/>
        <sz val="11"/>
        <color theme="1"/>
        <rFont val="Calibri"/>
        <family val="2"/>
        <scheme val="minor"/>
      </rPr>
      <t>hàng xuất</t>
    </r>
    <r>
      <rPr>
        <sz val="11"/>
        <color theme="1"/>
        <rFont val="Calibri"/>
        <family val="2"/>
        <scheme val="minor"/>
      </rPr>
      <t>.</t>
    </r>
  </si>
  <si>
    <r>
      <t>Mỗi tháng bạn làm gì?</t>
    </r>
    <r>
      <rPr>
        <sz val="11"/>
        <color theme="1"/>
        <rFont val="Calibri"/>
        <family val="2"/>
        <scheme val="minor"/>
      </rPr>
      <t xml:space="preserve"> Xóa số liệu cũ (giữ tiêu đề) → dán debit mới → </t>
    </r>
    <r>
      <rPr>
        <b/>
        <sz val="11"/>
        <color theme="1"/>
        <rFont val="Calibri"/>
        <family val="2"/>
        <scheme val="minor"/>
      </rPr>
      <t>Refresh All</t>
    </r>
    <r>
      <rPr>
        <sz val="11"/>
        <color theme="1"/>
        <rFont val="Calibri"/>
        <family val="2"/>
        <scheme val="minor"/>
      </rPr>
      <t>.</t>
    </r>
  </si>
  <si>
    <r>
      <t xml:space="preserve">Debit FedEx có khoảng 15 dòng đầu trang (địa chỉ, logo…). </t>
    </r>
    <r>
      <rPr>
        <b/>
        <sz val="11"/>
        <color theme="1"/>
        <rFont val="Calibri"/>
        <family val="2"/>
        <scheme val="minor"/>
      </rPr>
      <t>Chỉ dán phần bảng số liệu</t>
    </r>
    <r>
      <rPr>
        <sz val="11"/>
        <color theme="1"/>
        <rFont val="Calibri"/>
        <family val="2"/>
        <scheme val="minor"/>
      </rPr>
      <t>, bỏ phần đầu trang đó.</t>
    </r>
  </si>
  <si>
    <r>
      <t>Đừng đè lên hàng tiêu đề. Đừng đổi tên bảng (</t>
    </r>
    <r>
      <rPr>
        <sz val="10"/>
        <color theme="1"/>
        <rFont val="Arial Unicode MS"/>
      </rPr>
      <t>Table7</t>
    </r>
    <r>
      <rPr>
        <sz val="11"/>
        <color theme="1"/>
        <rFont val="Calibri"/>
        <family val="2"/>
        <scheme val="minor"/>
      </rPr>
      <t>).</t>
    </r>
  </si>
  <si>
    <r>
      <t>Bạn KHÔNG cần làm</t>
    </r>
    <r>
      <rPr>
        <sz val="11"/>
        <color theme="1"/>
        <rFont val="Calibri"/>
        <family val="2"/>
        <scheme val="minor"/>
      </rPr>
      <t xml:space="preserve"> Không cần đánh dấu hàng xuất — sheet này mặc định là hàng xuất.</t>
    </r>
  </si>
  <si>
    <r>
      <t>Sheet này là gì?</t>
    </r>
    <r>
      <rPr>
        <sz val="11"/>
        <color theme="1"/>
        <rFont val="Calibri"/>
        <family val="2"/>
        <scheme val="minor"/>
      </rPr>
      <t xml:space="preserve"> Nơi dán debit FedEx phần </t>
    </r>
    <r>
      <rPr>
        <b/>
        <sz val="11"/>
        <color theme="1"/>
        <rFont val="Calibri"/>
        <family val="2"/>
        <scheme val="minor"/>
      </rPr>
      <t>hàng nhập</t>
    </r>
    <r>
      <rPr>
        <sz val="11"/>
        <color theme="1"/>
        <rFont val="Calibri"/>
        <family val="2"/>
        <scheme val="minor"/>
      </rPr>
      <t>.</t>
    </r>
  </si>
  <si>
    <r>
      <t>Mỗi tháng bạn làm gì?</t>
    </r>
    <r>
      <rPr>
        <sz val="11"/>
        <color theme="1"/>
        <rFont val="Calibri"/>
        <family val="2"/>
        <scheme val="minor"/>
      </rPr>
      <t xml:space="preserve"> Xóa số liệu cũ (giữ tiêu đề) → dán debit mới (bỏ phần đầu trang) → </t>
    </r>
    <r>
      <rPr>
        <b/>
        <sz val="11"/>
        <color theme="1"/>
        <rFont val="Calibri"/>
        <family val="2"/>
        <scheme val="minor"/>
      </rPr>
      <t>Refresh All</t>
    </r>
    <r>
      <rPr>
        <sz val="11"/>
        <color theme="1"/>
        <rFont val="Calibri"/>
        <family val="2"/>
        <scheme val="minor"/>
      </rPr>
      <t>.</t>
    </r>
  </si>
  <si>
    <r>
      <t>Tuyệt đối đừng</t>
    </r>
    <r>
      <rPr>
        <sz val="11"/>
        <color theme="1"/>
        <rFont val="Calibri"/>
        <family val="2"/>
        <scheme val="minor"/>
      </rPr>
      <t xml:space="preserve"> Đừng đè lên hàng tiêu đề. Đừng đổi tên bảng (</t>
    </r>
    <r>
      <rPr>
        <sz val="10"/>
        <color theme="1"/>
        <rFont val="Arial Unicode MS"/>
      </rPr>
      <t>Table11</t>
    </r>
    <r>
      <rPr>
        <sz val="11"/>
        <color theme="1"/>
        <rFont val="Calibri"/>
        <family val="2"/>
        <scheme val="minor"/>
      </rPr>
      <t>).</t>
    </r>
  </si>
  <si>
    <r>
      <t>Có thể bị báo lỗi ở sheet 60</t>
    </r>
    <r>
      <rPr>
        <sz val="11"/>
        <color theme="1"/>
        <rFont val="Calibri"/>
        <family val="2"/>
        <scheme val="minor"/>
      </rPr>
      <t xml:space="preserve"> Lô nào không tìm thấy tờ khai trong sheet 17 sẽ bị báo. Đó là chuyện bình thường (hàng mẫu, hàng lẻ…) — bạn vào </t>
    </r>
    <r>
      <rPr>
        <b/>
        <sz val="11"/>
        <color theme="1"/>
        <rFont val="Calibri"/>
        <family val="2"/>
        <scheme val="minor"/>
      </rPr>
      <t>sheet 25</t>
    </r>
    <r>
      <rPr>
        <sz val="11"/>
        <color theme="1"/>
        <rFont val="Calibri"/>
        <family val="2"/>
        <scheme val="minor"/>
      </rPr>
      <t xml:space="preserve"> điền tay cho lô đó.</t>
    </r>
  </si>
  <si>
    <r>
      <t>Sheet này là gì?</t>
    </r>
    <r>
      <rPr>
        <sz val="11"/>
        <color theme="1"/>
        <rFont val="Calibri"/>
        <family val="2"/>
        <scheme val="minor"/>
      </rPr>
      <t xml:space="preserve"> Nơi dán debit của EI / Expeditors.</t>
    </r>
  </si>
  <si>
    <t>2. Dán debit EI mới vào ngay dưới.</t>
  </si>
  <si>
    <r>
      <t xml:space="preserve">EI ghi tiền bằng </t>
    </r>
    <r>
      <rPr>
        <b/>
        <sz val="11"/>
        <color theme="1"/>
        <rFont val="Calibri"/>
        <family val="2"/>
        <scheme val="minor"/>
      </rPr>
      <t>USD</t>
    </r>
    <r>
      <rPr>
        <sz val="11"/>
        <color theme="1"/>
        <rFont val="Calibri"/>
        <family val="2"/>
        <scheme val="minor"/>
      </rPr>
      <t xml:space="preserve">, và vài phí ghi bằng VND — máy tự phân biệt, tự dùng </t>
    </r>
    <r>
      <rPr>
        <b/>
        <sz val="11"/>
        <color theme="1"/>
        <rFont val="Calibri"/>
        <family val="2"/>
        <scheme val="minor"/>
      </rPr>
      <t>tỷ giá riêng ghi trên debit của từng lô</t>
    </r>
    <r>
      <rPr>
        <sz val="11"/>
        <color theme="1"/>
        <rFont val="Calibri"/>
        <family val="2"/>
        <scheme val="minor"/>
      </rPr>
      <t xml:space="preserve"> (không dùng tỷ giá chung ở sheet 23).</t>
    </r>
  </si>
  <si>
    <r>
      <t xml:space="preserve">EI ghi kiểu </t>
    </r>
    <r>
      <rPr>
        <sz val="10"/>
        <color theme="1"/>
        <rFont val="Arial Unicode MS"/>
      </rPr>
      <t>air import</t>
    </r>
    <r>
      <rPr>
        <sz val="11"/>
        <color theme="1"/>
        <rFont val="Calibri"/>
        <family val="2"/>
        <scheme val="minor"/>
      </rPr>
      <t xml:space="preserve">, </t>
    </r>
    <r>
      <rPr>
        <sz val="10"/>
        <color theme="1"/>
        <rFont val="Arial Unicode MS"/>
      </rPr>
      <t>sea export</t>
    </r>
    <r>
      <rPr>
        <sz val="11"/>
        <color theme="1"/>
        <rFont val="Calibri"/>
        <family val="2"/>
        <scheme val="minor"/>
      </rPr>
      <t xml:space="preserve"> — máy tự hiểu ra Air/Sea và nhập/xuất.</t>
    </r>
  </si>
  <si>
    <r>
      <t xml:space="preserve">1. Xóa số liệu cũ — </t>
    </r>
    <r>
      <rPr>
        <b/>
        <sz val="11"/>
        <color theme="1"/>
        <rFont val="Calibri"/>
        <family val="2"/>
        <scheme val="minor"/>
      </rPr>
      <t>giữ nguyên hàng tiêu đề</t>
    </r>
    <r>
      <rPr>
        <sz val="11"/>
        <color theme="1"/>
        <rFont val="Calibri"/>
        <family val="2"/>
        <scheme val="minor"/>
      </rPr>
      <t xml:space="preserve"> (hàng tiêu đề này đã được gõ tay cho sạch).</t>
    </r>
  </si>
  <si>
    <r>
      <t>Sheet này là gì?</t>
    </r>
    <r>
      <rPr>
        <sz val="11"/>
        <color theme="1"/>
        <rFont val="Calibri"/>
        <family val="2"/>
        <scheme val="minor"/>
      </rPr>
      <t xml:space="preserve"> Nơi dán debit của VVMV.</t>
    </r>
  </si>
  <si>
    <r>
      <t xml:space="preserve">1. Xóa số liệu cũ — </t>
    </r>
    <r>
      <rPr>
        <b/>
        <sz val="11"/>
        <color theme="1"/>
        <rFont val="Calibri"/>
        <family val="2"/>
        <scheme val="minor"/>
      </rPr>
      <t>giữ nguyên hàng tiêu đề</t>
    </r>
    <r>
      <rPr>
        <sz val="11"/>
        <color theme="1"/>
        <rFont val="Calibri"/>
        <family val="2"/>
        <scheme val="minor"/>
      </rPr>
      <t xml:space="preserve"> (đã gõ tay cho sạch).</t>
    </r>
  </si>
  <si>
    <t>2. Dán debit VVMV mới vào ngay dưới.</t>
  </si>
  <si>
    <r>
      <t xml:space="preserve">4. Bấm </t>
    </r>
    <r>
      <rPr>
        <b/>
        <sz val="11"/>
        <color theme="1"/>
        <rFont val="Calibri"/>
        <family val="2"/>
        <scheme val="minor"/>
      </rPr>
      <t>Refresh All</t>
    </r>
    <r>
      <rPr>
        <sz val="11"/>
        <color theme="1"/>
        <rFont val="Calibri"/>
        <family val="2"/>
        <scheme val="minor"/>
      </rPr>
      <t>.</t>
    </r>
  </si>
  <si>
    <t>Đừng đè lên hàng tiêu đề (tiêu đề gốc của VVMV bị gộp ô lung tung, nên đã được gõ lại sạch).</t>
  </si>
  <si>
    <r>
      <t>Đừng dán dòng "Lệ phí hải quan" và "Báo cáo quyết toán" vào đây.</t>
    </r>
    <r>
      <rPr>
        <sz val="11"/>
        <color theme="1"/>
        <rFont val="Calibri"/>
        <family val="2"/>
        <scheme val="minor"/>
      </rPr>
      <t xml:space="preserve"> Đó là chi phí chung cả tháng, nhập ở </t>
    </r>
    <r>
      <rPr>
        <b/>
        <sz val="11"/>
        <color theme="1"/>
        <rFont val="Calibri"/>
        <family val="2"/>
        <scheme val="minor"/>
      </rPr>
      <t>sheet 19</t>
    </r>
    <r>
      <rPr>
        <sz val="11"/>
        <color theme="1"/>
        <rFont val="Calibri"/>
        <family val="2"/>
        <scheme val="minor"/>
      </rPr>
      <t>.</t>
    </r>
  </si>
  <si>
    <t>Lô Local: máy tự lấy số tờ khai điền vào chỗ B/L.</t>
  </si>
  <si>
    <r>
      <t xml:space="preserve">Nhập hay xuất: máy tự nhìn </t>
    </r>
    <r>
      <rPr>
        <b/>
        <sz val="11"/>
        <color theme="1"/>
        <rFont val="Calibri"/>
        <family val="2"/>
        <scheme val="minor"/>
      </rPr>
      <t>số tờ khai</t>
    </r>
    <r>
      <rPr>
        <sz val="11"/>
        <color theme="1"/>
        <rFont val="Calibri"/>
        <family val="2"/>
        <scheme val="minor"/>
      </rPr>
      <t xml:space="preserve"> — bắt đầu bằng số </t>
    </r>
    <r>
      <rPr>
        <b/>
        <sz val="11"/>
        <color theme="1"/>
        <rFont val="Calibri"/>
        <family val="2"/>
        <scheme val="minor"/>
      </rPr>
      <t>1</t>
    </r>
    <r>
      <rPr>
        <sz val="11"/>
        <color theme="1"/>
        <rFont val="Calibri"/>
        <family val="2"/>
        <scheme val="minor"/>
      </rPr>
      <t xml:space="preserve"> là nhập, số </t>
    </r>
    <r>
      <rPr>
        <b/>
        <sz val="11"/>
        <color theme="1"/>
        <rFont val="Calibri"/>
        <family val="2"/>
        <scheme val="minor"/>
      </rPr>
      <t>3</t>
    </r>
    <r>
      <rPr>
        <sz val="11"/>
        <color theme="1"/>
        <rFont val="Calibri"/>
        <family val="2"/>
        <scheme val="minor"/>
      </rPr>
      <t xml:space="preserve"> là xuất.</t>
    </r>
  </si>
  <si>
    <r>
      <t xml:space="preserve">Air/Sea: máy tự hiểu </t>
    </r>
    <r>
      <rPr>
        <sz val="10"/>
        <color theme="1"/>
        <rFont val="Arial Unicode MS"/>
      </rPr>
      <t>AIR</t>
    </r>
    <r>
      <rPr>
        <sz val="11"/>
        <color theme="1"/>
        <rFont val="Calibri"/>
        <family val="2"/>
        <scheme val="minor"/>
      </rPr>
      <t xml:space="preserve">, </t>
    </r>
    <r>
      <rPr>
        <sz val="10"/>
        <color theme="1"/>
        <rFont val="Arial Unicode MS"/>
      </rPr>
      <t>LCL</t>
    </r>
    <r>
      <rPr>
        <sz val="11"/>
        <color theme="1"/>
        <rFont val="Calibri"/>
        <family val="2"/>
        <scheme val="minor"/>
      </rPr>
      <t xml:space="preserve">, </t>
    </r>
    <r>
      <rPr>
        <sz val="10"/>
        <color theme="1"/>
        <rFont val="Arial Unicode MS"/>
      </rPr>
      <t>FCL</t>
    </r>
    <r>
      <rPr>
        <sz val="11"/>
        <color theme="1"/>
        <rFont val="Calibri"/>
        <family val="2"/>
        <scheme val="minor"/>
      </rPr>
      <t xml:space="preserve">, </t>
    </r>
    <r>
      <rPr>
        <sz val="10"/>
        <color theme="1"/>
        <rFont val="Arial Unicode MS"/>
      </rPr>
      <t>CPN</t>
    </r>
    <r>
      <rPr>
        <sz val="11"/>
        <color theme="1"/>
        <rFont val="Calibri"/>
        <family val="2"/>
        <scheme val="minor"/>
      </rPr>
      <t xml:space="preserve">, </t>
    </r>
    <r>
      <rPr>
        <sz val="10"/>
        <color theme="1"/>
        <rFont val="Arial Unicode MS"/>
      </rPr>
      <t>TC</t>
    </r>
    <r>
      <rPr>
        <sz val="11"/>
        <color theme="1"/>
        <rFont val="Calibri"/>
        <family val="2"/>
        <scheme val="minor"/>
      </rPr>
      <t>.</t>
    </r>
  </si>
  <si>
    <r>
      <t>Sheet này là gì?</t>
    </r>
    <r>
      <rPr>
        <sz val="11"/>
        <color theme="1"/>
        <rFont val="Calibri"/>
        <family val="2"/>
        <scheme val="minor"/>
      </rPr>
      <t xml:space="preserve"> Nơi dán debit của Dolphin.</t>
    </r>
  </si>
  <si>
    <t>1. Xóa số liệu cũ — giữ nguyên hàng tiêu đề.</t>
  </si>
  <si>
    <t>2. Dán debit Dolphin mới vào ngay dưới.</t>
  </si>
  <si>
    <r>
      <t>⚠ VÌ SAO PHẢI GÕ TAY CỘT MODE?</t>
    </r>
    <r>
      <rPr>
        <sz val="11"/>
        <color theme="1"/>
        <rFont val="Calibri"/>
        <family val="2"/>
        <scheme val="minor"/>
      </rPr>
      <t xml:space="preserve"> Debit Dolphin có sẵn một cột tên "Mode", nhưng nội dung nó là </t>
    </r>
    <r>
      <rPr>
        <b/>
        <sz val="11"/>
        <color theme="1"/>
        <rFont val="Calibri"/>
        <family val="2"/>
        <scheme val="minor"/>
      </rPr>
      <t>số pallet</t>
    </r>
    <r>
      <rPr>
        <sz val="11"/>
        <color theme="1"/>
        <rFont val="Calibri"/>
        <family val="2"/>
        <scheme val="minor"/>
      </rPr>
      <t xml:space="preserve"> (</t>
    </r>
    <r>
      <rPr>
        <sz val="10"/>
        <color theme="1"/>
        <rFont val="Arial Unicode MS"/>
      </rPr>
      <t>1PLT</t>
    </r>
    <r>
      <rPr>
        <sz val="11"/>
        <color theme="1"/>
        <rFont val="Calibri"/>
        <family val="2"/>
        <scheme val="minor"/>
      </rPr>
      <t xml:space="preserve">, </t>
    </r>
    <r>
      <rPr>
        <sz val="10"/>
        <color theme="1"/>
        <rFont val="Arial Unicode MS"/>
      </rPr>
      <t>2PLT</t>
    </r>
    <r>
      <rPr>
        <sz val="11"/>
        <color theme="1"/>
        <rFont val="Calibri"/>
        <family val="2"/>
        <scheme val="minor"/>
      </rPr>
      <t xml:space="preserve">…) — </t>
    </r>
    <r>
      <rPr>
        <b/>
        <sz val="11"/>
        <color theme="1"/>
        <rFont val="Calibri"/>
        <family val="2"/>
        <scheme val="minor"/>
      </rPr>
      <t>không phải</t>
    </r>
    <r>
      <rPr>
        <sz val="11"/>
        <color theme="1"/>
        <rFont val="Calibri"/>
        <family val="2"/>
        <scheme val="minor"/>
      </rPr>
      <t xml:space="preserve"> đi biển hay đi bay. Máy không đoán được. </t>
    </r>
    <r>
      <rPr>
        <b/>
        <sz val="11"/>
        <color theme="1"/>
        <rFont val="Calibri"/>
        <family val="2"/>
        <scheme val="minor"/>
      </rPr>
      <t>Bạn phải gõ đè lên.</t>
    </r>
    <r>
      <rPr>
        <sz val="11"/>
        <color theme="1"/>
        <rFont val="Calibri"/>
        <family val="2"/>
        <scheme val="minor"/>
      </rPr>
      <t xml:space="preserve"> Nếu quên → sheet 60 sẽ báo "Mode chưa chuẩn hóa".</t>
    </r>
  </si>
  <si>
    <r>
      <t>Đừng dán dòng "Lệ phí hải quan" vào đây</t>
    </r>
    <r>
      <rPr>
        <sz val="11"/>
        <color theme="1"/>
        <rFont val="Calibri"/>
        <family val="2"/>
        <scheme val="minor"/>
      </rPr>
      <t xml:space="preserve"> — nhập ở </t>
    </r>
    <r>
      <rPr>
        <b/>
        <sz val="11"/>
        <color theme="1"/>
        <rFont val="Calibri"/>
        <family val="2"/>
        <scheme val="minor"/>
      </rPr>
      <t>sheet 19</t>
    </r>
    <r>
      <rPr>
        <sz val="11"/>
        <color theme="1"/>
        <rFont val="Calibri"/>
        <family val="2"/>
        <scheme val="minor"/>
      </rPr>
      <t>.</t>
    </r>
  </si>
  <si>
    <t xml:space="preserve">Đừng đè lên hàng tiêu đề. </t>
  </si>
  <si>
    <r>
      <t>M</t>
    </r>
    <r>
      <rPr>
        <sz val="11"/>
        <color theme="1"/>
        <rFont val="Calibri"/>
        <family val="2"/>
        <scheme val="minor"/>
      </rPr>
      <t xml:space="preserve">áy tự nhìn số tờ khai (bắt đầu số </t>
    </r>
    <r>
      <rPr>
        <b/>
        <sz val="11"/>
        <color theme="1"/>
        <rFont val="Calibri"/>
        <family val="2"/>
        <scheme val="minor"/>
      </rPr>
      <t>1</t>
    </r>
    <r>
      <rPr>
        <sz val="11"/>
        <color theme="1"/>
        <rFont val="Calibri"/>
        <family val="2"/>
        <scheme val="minor"/>
      </rPr>
      <t xml:space="preserve"> = nhập, số </t>
    </r>
    <r>
      <rPr>
        <b/>
        <sz val="11"/>
        <color theme="1"/>
        <rFont val="Calibri"/>
        <family val="2"/>
        <scheme val="minor"/>
      </rPr>
      <t>3</t>
    </r>
    <r>
      <rPr>
        <sz val="11"/>
        <color theme="1"/>
        <rFont val="Calibri"/>
        <family val="2"/>
        <scheme val="minor"/>
      </rPr>
      <t xml:space="preserve"> = xuất).</t>
    </r>
  </si>
  <si>
    <r>
      <t>Sheet này là gì?</t>
    </r>
    <r>
      <rPr>
        <sz val="11"/>
        <color theme="1"/>
        <rFont val="Calibri"/>
        <family val="2"/>
        <scheme val="minor"/>
      </rPr>
      <t xml:space="preserve"> Bản chi tiết tờ khai hải quan. Đây là </t>
    </r>
    <r>
      <rPr>
        <b/>
        <sz val="11"/>
        <color theme="1"/>
        <rFont val="Calibri"/>
        <family val="2"/>
        <scheme val="minor"/>
      </rPr>
      <t>sheet quan trọng thứ hai của file</t>
    </r>
    <r>
      <rPr>
        <sz val="11"/>
        <color theme="1"/>
        <rFont val="Calibri"/>
        <family val="2"/>
        <scheme val="minor"/>
      </rPr>
      <t xml:space="preserve">, vì nó cho máy biết </t>
    </r>
    <r>
      <rPr>
        <b/>
        <sz val="11"/>
        <color theme="1"/>
        <rFont val="Calibri"/>
        <family val="2"/>
        <scheme val="minor"/>
      </rPr>
      <t>2 điều</t>
    </r>
    <r>
      <rPr>
        <sz val="11"/>
        <color theme="1"/>
        <rFont val="Calibri"/>
        <family val="2"/>
        <scheme val="minor"/>
      </rPr>
      <t>:</t>
    </r>
  </si>
  <si>
    <r>
      <t xml:space="preserve">1. Mỗi lô </t>
    </r>
    <r>
      <rPr>
        <b/>
        <sz val="11"/>
        <color theme="1"/>
        <rFont val="Calibri"/>
        <family val="2"/>
        <scheme val="minor"/>
      </rPr>
      <t>hàng nhập</t>
    </r>
    <r>
      <rPr>
        <sz val="11"/>
        <color theme="1"/>
        <rFont val="Calibri"/>
        <family val="2"/>
        <scheme val="minor"/>
      </rPr>
      <t xml:space="preserve"> thuộc </t>
    </r>
    <r>
      <rPr>
        <b/>
        <sz val="11"/>
        <color theme="1"/>
        <rFont val="Calibri"/>
        <family val="2"/>
        <scheme val="minor"/>
      </rPr>
      <t>dự án nào</t>
    </r>
    <r>
      <rPr>
        <sz val="11"/>
        <color theme="1"/>
        <rFont val="Calibri"/>
        <family val="2"/>
        <scheme val="minor"/>
      </rPr>
      <t xml:space="preserve"> (Route).</t>
    </r>
  </si>
  <si>
    <r>
      <t xml:space="preserve">2. Mỗi lô là </t>
    </r>
    <r>
      <rPr>
        <b/>
        <sz val="11"/>
        <color theme="1"/>
        <rFont val="Calibri"/>
        <family val="2"/>
        <scheme val="minor"/>
      </rPr>
      <t>nguyên vật liệu</t>
    </r>
    <r>
      <rPr>
        <sz val="11"/>
        <color theme="1"/>
        <rFont val="Calibri"/>
        <family val="2"/>
        <scheme val="minor"/>
      </rPr>
      <t xml:space="preserve"> hay </t>
    </r>
    <r>
      <rPr>
        <b/>
        <sz val="11"/>
        <color theme="1"/>
        <rFont val="Calibri"/>
        <family val="2"/>
        <scheme val="minor"/>
      </rPr>
      <t>máy móc thiết bị</t>
    </r>
    <r>
      <rPr>
        <sz val="11"/>
        <color theme="1"/>
        <rFont val="Calibri"/>
        <family val="2"/>
        <scheme val="minor"/>
      </rPr>
      <t>.</t>
    </r>
  </si>
  <si>
    <t>2. Dán báo cáo chi tiết tờ khai của kỳ vào ngay dưới.</t>
  </si>
  <si>
    <r>
      <t xml:space="preserve">Đừng thiếu cột nào trong 7 cột này: </t>
    </r>
    <r>
      <rPr>
        <sz val="10"/>
        <color theme="1"/>
        <rFont val="Arial Unicode MS"/>
      </rPr>
      <t>CDS NO.</t>
    </r>
    <r>
      <rPr>
        <sz val="11"/>
        <color theme="1"/>
        <rFont val="Calibri"/>
        <family val="2"/>
        <scheme val="minor"/>
      </rPr>
      <t xml:space="preserve"> · </t>
    </r>
    <r>
      <rPr>
        <sz val="10"/>
        <color theme="1"/>
        <rFont val="Arial Unicode MS"/>
      </rPr>
      <t>B/L</t>
    </r>
    <r>
      <rPr>
        <sz val="11"/>
        <color theme="1"/>
        <rFont val="Calibri"/>
        <family val="2"/>
        <scheme val="minor"/>
      </rPr>
      <t xml:space="preserve"> · </t>
    </r>
    <r>
      <rPr>
        <sz val="10"/>
        <color theme="1"/>
        <rFont val="Arial Unicode MS"/>
      </rPr>
      <t>INVOICE NO.</t>
    </r>
    <r>
      <rPr>
        <sz val="11"/>
        <color theme="1"/>
        <rFont val="Calibri"/>
        <family val="2"/>
        <scheme val="minor"/>
      </rPr>
      <t xml:space="preserve"> · </t>
    </r>
    <r>
      <rPr>
        <sz val="10"/>
        <color theme="1"/>
        <rFont val="Arial Unicode MS"/>
      </rPr>
      <t>Route</t>
    </r>
    <r>
      <rPr>
        <sz val="11"/>
        <color theme="1"/>
        <rFont val="Calibri"/>
        <family val="2"/>
        <scheme val="minor"/>
      </rPr>
      <t xml:space="preserve"> · </t>
    </r>
    <r>
      <rPr>
        <sz val="10"/>
        <color theme="1"/>
        <rFont val="Arial Unicode MS"/>
      </rPr>
      <t>Mã loại hình</t>
    </r>
    <r>
      <rPr>
        <sz val="11"/>
        <color theme="1"/>
        <rFont val="Calibri"/>
        <family val="2"/>
        <scheme val="minor"/>
      </rPr>
      <t xml:space="preserve"> · </t>
    </r>
    <r>
      <rPr>
        <sz val="10"/>
        <color theme="1"/>
        <rFont val="Arial Unicode MS"/>
      </rPr>
      <t>Tổng số lượng</t>
    </r>
    <r>
      <rPr>
        <sz val="11"/>
        <color theme="1"/>
        <rFont val="Calibri"/>
        <family val="2"/>
        <scheme val="minor"/>
      </rPr>
      <t xml:space="preserve"> · </t>
    </r>
    <r>
      <rPr>
        <sz val="10"/>
        <color theme="1"/>
        <rFont val="Arial Unicode MS"/>
      </rPr>
      <t>Trị giá NT</t>
    </r>
    <r>
      <rPr>
        <sz val="11"/>
        <color theme="1"/>
        <rFont val="Calibri"/>
        <family val="2"/>
        <scheme val="minor"/>
      </rPr>
      <t>.</t>
    </r>
  </si>
  <si>
    <r>
      <t>Đừng viết sai chính tả tên dự án.</t>
    </r>
    <r>
      <rPr>
        <sz val="11"/>
        <color theme="1"/>
        <rFont val="Calibri"/>
        <family val="2"/>
        <scheme val="minor"/>
      </rPr>
      <t xml:space="preserve"> Máy phân biệt chữ hoa chữ thường: </t>
    </r>
    <r>
      <rPr>
        <sz val="10"/>
        <color theme="1"/>
        <rFont val="Arial Unicode MS"/>
      </rPr>
      <t>LUCID</t>
    </r>
    <r>
      <rPr>
        <sz val="11"/>
        <color theme="1"/>
        <rFont val="Calibri"/>
        <family val="2"/>
        <scheme val="minor"/>
      </rPr>
      <t xml:space="preserve"> đúng, </t>
    </r>
    <r>
      <rPr>
        <sz val="10"/>
        <color theme="1"/>
        <rFont val="Arial Unicode MS"/>
      </rPr>
      <t>Lucid</t>
    </r>
    <r>
      <rPr>
        <sz val="11"/>
        <color theme="1"/>
        <rFont val="Calibri"/>
        <family val="2"/>
        <scheme val="minor"/>
      </rPr>
      <t xml:space="preserve"> sai → sheet 60 sẽ báo "Route lạ".</t>
    </r>
  </si>
  <si>
    <r>
      <t>Máy tính route thế nào?</t>
    </r>
    <r>
      <rPr>
        <sz val="11"/>
        <color theme="1"/>
        <rFont val="Calibri"/>
        <family val="2"/>
        <scheme val="minor"/>
      </rPr>
      <t xml:space="preserve"> Một tờ khai thường có nhiều dòng hàng, có thể thuộc nhiều dự án khác nhau. Máy làm thế này: </t>
    </r>
    <r>
      <rPr>
        <b/>
        <sz val="11"/>
        <color theme="1"/>
        <rFont val="Calibri"/>
        <family val="2"/>
        <scheme val="minor"/>
      </rPr>
      <t>cộng số lượng theo từng dự án → dự án nào nhiều hàng nhất thì cả tờ khai tính cho dự án đó.</t>
    </r>
    <r>
      <rPr>
        <sz val="11"/>
        <color theme="1"/>
        <rFont val="Calibri"/>
        <family val="2"/>
        <scheme val="minor"/>
      </rPr>
      <t xml:space="preserve"> (Nếu bằng nhau thì lấy dự án có trị giá lớn hơn.) Kết quả xem ở sheet 30.</t>
    </r>
  </si>
  <si>
    <r>
      <t>Lưu ý nhỏ</t>
    </r>
    <r>
      <rPr>
        <sz val="11"/>
        <color theme="1"/>
        <rFont val="Calibri"/>
        <family val="2"/>
        <scheme val="minor"/>
      </rPr>
      <t xml:space="preserve"> Sheet này thường </t>
    </r>
    <r>
      <rPr>
        <b/>
        <sz val="11"/>
        <color theme="1"/>
        <rFont val="Calibri"/>
        <family val="2"/>
        <scheme val="minor"/>
      </rPr>
      <t>nhiều lô hơn</t>
    </r>
    <r>
      <rPr>
        <sz val="11"/>
        <color theme="1"/>
        <rFont val="Calibri"/>
        <family val="2"/>
        <scheme val="minor"/>
      </rPr>
      <t xml:space="preserve"> debit (có tờ khai chưa phát sinh chi phí). Bình thường, không cần xóa bớt.</t>
    </r>
  </si>
  <si>
    <r>
      <t>3. Lọc mã hàng và điền tay cột Route nào còn thiếu</t>
    </r>
    <r>
      <rPr>
        <sz val="11"/>
        <color theme="1"/>
        <rFont val="Calibri"/>
        <family val="2"/>
        <scheme val="minor"/>
      </rPr>
      <t>: mỗi dòng hàng phải ghi đúng tên dự án (xem danh sách ở sheet 24).</t>
    </r>
  </si>
  <si>
    <r>
      <t>Sheet này là gì?</t>
    </r>
    <r>
      <rPr>
        <sz val="11"/>
        <color theme="1"/>
        <rFont val="Calibri"/>
        <family val="2"/>
        <scheme val="minor"/>
      </rPr>
      <t xml:space="preserve"> Nơi nhập các chi phí </t>
    </r>
    <r>
      <rPr>
        <b/>
        <sz val="11"/>
        <color theme="1"/>
        <rFont val="Calibri"/>
        <family val="2"/>
        <scheme val="minor"/>
      </rPr>
      <t>không thuộc riêng lô hàng nào</t>
    </r>
    <r>
      <rPr>
        <sz val="11"/>
        <color theme="1"/>
        <rFont val="Calibri"/>
        <family val="2"/>
        <scheme val="minor"/>
      </rPr>
      <t>: lệ phí hải quan nộp gộp cả tháng, phí nâng hạ của Gia Bảo, phí báo cáo quyết toán…</t>
    </r>
  </si>
  <si>
    <t>1. Xóa các dòng của tháng trước.</t>
  </si>
  <si>
    <t>2. Nhập mỗi khoản một dòng, gồm 4 thông tin:</t>
  </si>
  <si>
    <r>
      <t>Forwarder</t>
    </r>
    <r>
      <rPr>
        <sz val="11"/>
        <color theme="1"/>
        <rFont val="Calibri"/>
        <family val="2"/>
        <scheme val="minor"/>
      </rPr>
      <t xml:space="preserve"> — ví dụ </t>
    </r>
    <r>
      <rPr>
        <sz val="10"/>
        <color theme="1"/>
        <rFont val="Arial Unicode MS"/>
      </rPr>
      <t>VVMV</t>
    </r>
    <r>
      <rPr>
        <sz val="11"/>
        <color theme="1"/>
        <rFont val="Calibri"/>
        <family val="2"/>
        <scheme val="minor"/>
      </rPr>
      <t xml:space="preserve">, </t>
    </r>
    <r>
      <rPr>
        <sz val="10"/>
        <color theme="1"/>
        <rFont val="Arial Unicode MS"/>
      </rPr>
      <t>Dolphin</t>
    </r>
    <r>
      <rPr>
        <sz val="11"/>
        <color theme="1"/>
        <rFont val="Calibri"/>
        <family val="2"/>
        <scheme val="minor"/>
      </rPr>
      <t xml:space="preserve">, </t>
    </r>
    <r>
      <rPr>
        <sz val="10"/>
        <color theme="1"/>
        <rFont val="Arial Unicode MS"/>
      </rPr>
      <t>Gia Bảo</t>
    </r>
  </si>
  <si>
    <r>
      <t>B/L</t>
    </r>
    <r>
      <rPr>
        <sz val="11"/>
        <color theme="1"/>
        <rFont val="Calibri"/>
        <family val="2"/>
        <scheme val="minor"/>
      </rPr>
      <t xml:space="preserve"> — có thì điền, không có thì để trống</t>
    </r>
  </si>
  <si>
    <r>
      <t>Original Cost Name</t>
    </r>
    <r>
      <rPr>
        <sz val="11"/>
        <color theme="1"/>
        <rFont val="Calibri"/>
        <family val="2"/>
        <scheme val="minor"/>
      </rPr>
      <t xml:space="preserve"> — tên phí</t>
    </r>
  </si>
  <si>
    <r>
      <t>Amount (VND)</t>
    </r>
    <r>
      <rPr>
        <sz val="11"/>
        <color theme="1"/>
        <rFont val="Calibri"/>
        <family val="2"/>
        <scheme val="minor"/>
      </rPr>
      <t xml:space="preserve"> — số tiền</t>
    </r>
  </si>
  <si>
    <r>
      <t>Tuyệt đối đừng</t>
    </r>
    <r>
      <rPr>
        <sz val="11"/>
        <color theme="1"/>
        <rFont val="Calibri"/>
        <family val="2"/>
        <scheme val="minor"/>
      </rPr>
      <t xml:space="preserve"> </t>
    </r>
    <r>
      <rPr>
        <b/>
        <sz val="11"/>
        <color theme="1"/>
        <rFont val="Calibri"/>
        <family val="2"/>
        <scheme val="minor"/>
      </rPr>
      <t>Đừng gõ sai một chữ nào ở cột tên phí.</t>
    </r>
    <r>
      <rPr>
        <sz val="11"/>
        <color theme="1"/>
        <rFont val="Calibri"/>
        <family val="2"/>
        <scheme val="minor"/>
      </rPr>
      <t xml:space="preserve"> Nó phải giống hệt tên đã khai ở sheet 22: </t>
    </r>
    <r>
      <rPr>
        <sz val="10"/>
        <color theme="1"/>
        <rFont val="Arial Unicode MS"/>
      </rPr>
      <t>Lệ phí hải quan</t>
    </r>
    <r>
      <rPr>
        <sz val="11"/>
        <color theme="1"/>
        <rFont val="Calibri"/>
        <family val="2"/>
        <scheme val="minor"/>
      </rPr>
      <t xml:space="preserve">, </t>
    </r>
    <r>
      <rPr>
        <sz val="10"/>
        <color theme="1"/>
        <rFont val="Arial Unicode MS"/>
      </rPr>
      <t>Phí nâng hạ</t>
    </r>
    <r>
      <rPr>
        <sz val="11"/>
        <color theme="1"/>
        <rFont val="Calibri"/>
        <family val="2"/>
        <scheme val="minor"/>
      </rPr>
      <t xml:space="preserve">, </t>
    </r>
    <r>
      <rPr>
        <sz val="10"/>
        <color theme="1"/>
        <rFont val="Arial Unicode MS"/>
      </rPr>
      <t>Báo cáo quyết toán</t>
    </r>
    <r>
      <rPr>
        <sz val="11"/>
        <color theme="1"/>
        <rFont val="Calibri"/>
        <family val="2"/>
        <scheme val="minor"/>
      </rPr>
      <t xml:space="preserve">. Sai một dấu → sheet 60 báo "Phí chưa map". </t>
    </r>
    <r>
      <rPr>
        <i/>
        <sz val="11"/>
        <color theme="1"/>
        <rFont val="Calibri"/>
        <family val="2"/>
        <scheme val="minor"/>
      </rPr>
      <t>Mẹo: copy thẳng tên phí từ sheet 22 sang cho chắc.</t>
    </r>
  </si>
  <si>
    <r>
      <t xml:space="preserve">Tiền ở đây </t>
    </r>
    <r>
      <rPr>
        <b/>
        <sz val="11"/>
        <color theme="1"/>
        <rFont val="Calibri"/>
        <family val="2"/>
        <scheme val="minor"/>
      </rPr>
      <t>luôn là VND</t>
    </r>
    <r>
      <rPr>
        <sz val="11"/>
        <color theme="1"/>
        <rFont val="Calibri"/>
        <family val="2"/>
        <scheme val="minor"/>
      </rPr>
      <t xml:space="preserve"> — máy tự đổi sang USD bằng tỷ giá sheet 23.</t>
    </r>
  </si>
  <si>
    <r>
      <t>Điền B/L hay không đều được.</t>
    </r>
    <r>
      <rPr>
        <sz val="11"/>
        <color theme="1"/>
        <rFont val="Calibri"/>
        <family val="2"/>
        <scheme val="minor"/>
      </rPr>
      <t xml:space="preserve"> Máy đã được khóa để chi phí chung </t>
    </r>
    <r>
      <rPr>
        <b/>
        <sz val="11"/>
        <color theme="1"/>
        <rFont val="Calibri"/>
        <family val="2"/>
        <scheme val="minor"/>
      </rPr>
      <t>không bao giờ</t>
    </r>
    <r>
      <rPr>
        <sz val="11"/>
        <color theme="1"/>
        <rFont val="Calibri"/>
        <family val="2"/>
        <scheme val="minor"/>
      </rPr>
      <t xml:space="preserve"> bị tính vào dự án nào, kể cả khi số B/L trùng với một lô thật. Điền B/L chỉ để sau này tra cứu.</t>
    </r>
  </si>
  <si>
    <r>
      <t>Nếu có phí chung kiểu mới</t>
    </r>
    <r>
      <rPr>
        <sz val="11"/>
        <color theme="1"/>
        <rFont val="Calibri"/>
        <family val="2"/>
        <scheme val="minor"/>
      </rPr>
      <t xml:space="preserve"> Khai vào </t>
    </r>
    <r>
      <rPr>
        <b/>
        <sz val="11"/>
        <color theme="1"/>
        <rFont val="Calibri"/>
        <family val="2"/>
        <scheme val="minor"/>
      </rPr>
      <t>sheet 22</t>
    </r>
    <r>
      <rPr>
        <sz val="11"/>
        <color theme="1"/>
        <rFont val="Calibri"/>
        <family val="2"/>
        <scheme val="minor"/>
      </rPr>
      <t xml:space="preserve"> trước (nhớ ghi cột </t>
    </r>
    <r>
      <rPr>
        <sz val="10"/>
        <color theme="1"/>
        <rFont val="Arial Unicode MS"/>
      </rPr>
      <t>FWD Column</t>
    </r>
    <r>
      <rPr>
        <sz val="11"/>
        <color theme="1"/>
        <rFont val="Calibri"/>
        <family val="2"/>
        <scheme val="minor"/>
      </rPr>
      <t xml:space="preserve"> là </t>
    </r>
    <r>
      <rPr>
        <sz val="10"/>
        <color theme="1"/>
        <rFont val="Arial Unicode MS"/>
      </rPr>
      <t>Overhead FWD</t>
    </r>
    <r>
      <rPr>
        <sz val="11"/>
        <color theme="1"/>
        <rFont val="Calibri"/>
        <family val="2"/>
        <scheme val="minor"/>
      </rPr>
      <t>), rồi mới nhập ở đây.</t>
    </r>
  </si>
  <si>
    <r>
      <t>Sheet này là gì?</t>
    </r>
    <r>
      <rPr>
        <sz val="11"/>
        <color theme="1"/>
        <rFont val="Calibri"/>
        <family val="2"/>
        <scheme val="minor"/>
      </rPr>
      <t xml:space="preserve"> </t>
    </r>
    <r>
      <rPr>
        <b/>
        <sz val="11"/>
        <color theme="1"/>
        <rFont val="Calibri"/>
        <family val="2"/>
        <scheme val="minor"/>
      </rPr>
      <t>Sổ tay ghi chép, không phải số liệu.</t>
    </r>
    <r>
      <rPr>
        <sz val="11"/>
        <color theme="1"/>
        <rFont val="Calibri"/>
        <family val="2"/>
        <scheme val="minor"/>
      </rPr>
      <t xml:space="preserve"> Ghi mỗi forwarder dùng tiền gì, debit của họ có đặc điểm gì lạ.</t>
    </r>
  </si>
  <si>
    <r>
      <t>Mỗi tháng bạn làm gì?</t>
    </r>
    <r>
      <rPr>
        <sz val="11"/>
        <color theme="1"/>
        <rFont val="Calibri"/>
        <family val="2"/>
        <scheme val="minor"/>
      </rPr>
      <t xml:space="preserve"> Không cần làm gì.</t>
    </r>
  </si>
  <si>
    <r>
      <t>Điều cần biết</t>
    </r>
    <r>
      <rPr>
        <sz val="11"/>
        <color theme="1"/>
        <rFont val="Calibri"/>
        <family val="2"/>
        <scheme val="minor"/>
      </rPr>
      <t xml:space="preserve"> </t>
    </r>
    <r>
      <rPr>
        <b/>
        <sz val="11"/>
        <color theme="1"/>
        <rFont val="Calibri"/>
        <family val="2"/>
        <scheme val="minor"/>
      </rPr>
      <t>Máy KHÔNG đọc sheet này.</t>
    </r>
    <r>
      <rPr>
        <sz val="11"/>
        <color theme="1"/>
        <rFont val="Calibri"/>
        <family val="2"/>
        <scheme val="minor"/>
      </rPr>
      <t xml:space="preserve"> Bạn sửa gì ở đây cũng không làm file chạy khác đi. Nó chỉ để người sau đọc cho hiểu. → Muốn đổi cách máy xử lý thật thì phải sửa bên trong máy, không phải sửa ở đây.</t>
    </r>
  </si>
  <si>
    <r>
      <t>Sheet này là gì?</t>
    </r>
    <r>
      <rPr>
        <sz val="11"/>
        <color theme="1"/>
        <rFont val="Calibri"/>
        <family val="2"/>
        <scheme val="minor"/>
      </rPr>
      <t xml:space="preserve"> </t>
    </r>
    <r>
      <rPr>
        <b/>
        <sz val="11"/>
        <color theme="1"/>
        <rFont val="Calibri"/>
        <family val="2"/>
        <scheme val="minor"/>
      </rPr>
      <t>Sổ tay ghi chép, không phải số liệu.</t>
    </r>
    <r>
      <rPr>
        <sz val="11"/>
        <color theme="1"/>
        <rFont val="Calibri"/>
        <family val="2"/>
        <scheme val="minor"/>
      </rPr>
      <t xml:space="preserve"> Ghi tên cột gốc của mỗi forwarder ứng với tên chuẩn nào.</t>
    </r>
  </si>
  <si>
    <r>
      <t>Điều cần biết</t>
    </r>
    <r>
      <rPr>
        <sz val="11"/>
        <color theme="1"/>
        <rFont val="Calibri"/>
        <family val="2"/>
        <scheme val="minor"/>
      </rPr>
      <t xml:space="preserve"> </t>
    </r>
    <r>
      <rPr>
        <b/>
        <sz val="11"/>
        <color theme="1"/>
        <rFont val="Calibri"/>
        <family val="2"/>
        <scheme val="minor"/>
      </rPr>
      <t>Máy KHÔNG đọc sheet này.</t>
    </r>
    <r>
      <rPr>
        <sz val="11"/>
        <color theme="1"/>
        <rFont val="Calibri"/>
        <family val="2"/>
        <scheme val="minor"/>
      </rPr>
      <t xml:space="preserve"> Việc đổi tên cột đã làm xong </t>
    </r>
    <r>
      <rPr>
        <b/>
        <sz val="11"/>
        <color theme="1"/>
        <rFont val="Calibri"/>
        <family val="2"/>
        <scheme val="minor"/>
      </rPr>
      <t>một lần duy nhất</t>
    </r>
    <r>
      <rPr>
        <sz val="11"/>
        <color theme="1"/>
        <rFont val="Calibri"/>
        <family val="2"/>
        <scheme val="minor"/>
      </rPr>
      <t xml:space="preserve"> hồi dựng file:</t>
    </r>
  </si>
  <si>
    <t>DHL, FedEx → đổi tên bên trong máy.</t>
  </si>
  <si>
    <t>Dolphin, VVMV, EI → gõ tay tiêu đề sạch ngay trên sheet.</t>
  </si>
  <si>
    <t>Sheet này chỉ hữu ích khi forwarder đổi tên cột trên debit và bạn cần tra xem cột đó vốn là cột gì.</t>
  </si>
  <si>
    <r>
      <t>Sheet này là gì?</t>
    </r>
    <r>
      <rPr>
        <sz val="11"/>
        <color theme="1"/>
        <rFont val="Calibri"/>
        <family val="2"/>
        <scheme val="minor"/>
      </rPr>
      <t xml:space="preserve"> Cuốn từ điển dịch </t>
    </r>
    <r>
      <rPr>
        <b/>
        <sz val="11"/>
        <color theme="1"/>
        <rFont val="Calibri"/>
        <family val="2"/>
        <scheme val="minor"/>
      </rPr>
      <t>tên phí trên debit</t>
    </r>
    <r>
      <rPr>
        <sz val="11"/>
        <color theme="1"/>
        <rFont val="Calibri"/>
        <family val="2"/>
        <scheme val="minor"/>
      </rPr>
      <t xml:space="preserve"> thành </t>
    </r>
    <r>
      <rPr>
        <b/>
        <sz val="11"/>
        <color theme="1"/>
        <rFont val="Calibri"/>
        <family val="2"/>
        <scheme val="minor"/>
      </rPr>
      <t>nhóm chi phí trên báo cáo</t>
    </r>
    <r>
      <rPr>
        <sz val="11"/>
        <color theme="1"/>
        <rFont val="Calibri"/>
        <family val="2"/>
        <scheme val="minor"/>
      </rPr>
      <t>. Đây là trái tim của cả file.</t>
    </r>
  </si>
  <si>
    <r>
      <t>Mỗi tháng bạn làm gì?</t>
    </r>
    <r>
      <rPr>
        <sz val="11"/>
        <color theme="1"/>
        <rFont val="Calibri"/>
        <family val="2"/>
        <scheme val="minor"/>
      </rPr>
      <t xml:space="preserve"> Bình thường </t>
    </r>
    <r>
      <rPr>
        <b/>
        <sz val="11"/>
        <color theme="1"/>
        <rFont val="Calibri"/>
        <family val="2"/>
        <scheme val="minor"/>
      </rPr>
      <t>không phải làm gì</t>
    </r>
    <r>
      <rPr>
        <sz val="11"/>
        <color theme="1"/>
        <rFont val="Calibri"/>
        <family val="2"/>
        <scheme val="minor"/>
      </rPr>
      <t xml:space="preserve">. Chỉ khi sheet 60 báo </t>
    </r>
    <r>
      <rPr>
        <b/>
        <sz val="11"/>
        <color theme="1"/>
        <rFont val="Calibri"/>
        <family val="2"/>
        <scheme val="minor"/>
      </rPr>
      <t>"Phí chưa map"</t>
    </r>
    <r>
      <rPr>
        <sz val="11"/>
        <color theme="1"/>
        <rFont val="Calibri"/>
        <family val="2"/>
        <scheme val="minor"/>
      </rPr>
      <t xml:space="preserve"> thì thêm một dòng mới cho tên phí đó, rồi </t>
    </r>
    <r>
      <rPr>
        <b/>
        <sz val="11"/>
        <color theme="1"/>
        <rFont val="Calibri"/>
        <family val="2"/>
        <scheme val="minor"/>
      </rPr>
      <t>Refresh All</t>
    </r>
    <r>
      <rPr>
        <sz val="11"/>
        <color theme="1"/>
        <rFont val="Calibri"/>
        <family val="2"/>
        <scheme val="minor"/>
      </rPr>
      <t>.</t>
    </r>
  </si>
  <si>
    <r>
      <t>Cách thêm một dòng</t>
    </r>
    <r>
      <rPr>
        <sz val="11"/>
        <color theme="1"/>
        <rFont val="Calibri"/>
        <family val="2"/>
        <scheme val="minor"/>
      </rPr>
      <t xml:space="preserve"> Gõ vào hàng ngay dưới bảng (bảng tự dài ra):</t>
    </r>
  </si>
  <si>
    <r>
      <t>Forwarder</t>
    </r>
    <r>
      <rPr>
        <sz val="11"/>
        <color theme="1"/>
        <rFont val="Calibri"/>
        <family val="2"/>
        <scheme val="minor"/>
      </rPr>
      <t xml:space="preserve"> — hãng nào có phí đó</t>
    </r>
  </si>
  <si>
    <r>
      <t>Original Cost Name</t>
    </r>
    <r>
      <rPr>
        <sz val="11"/>
        <color theme="1"/>
        <rFont val="Calibri"/>
        <family val="2"/>
        <scheme val="minor"/>
      </rPr>
      <t xml:space="preserve"> — </t>
    </r>
    <r>
      <rPr>
        <b/>
        <sz val="11"/>
        <color theme="1"/>
        <rFont val="Calibri"/>
        <family val="2"/>
        <scheme val="minor"/>
      </rPr>
      <t>chép y hệt</t>
    </r>
    <r>
      <rPr>
        <sz val="11"/>
        <color theme="1"/>
        <rFont val="Calibri"/>
        <family val="2"/>
        <scheme val="minor"/>
      </rPr>
      <t xml:space="preserve"> tên phí trên debit (đúng từng chữ hoa, chữ thường, khoảng trắng)</t>
    </r>
  </si>
  <si>
    <r>
      <t>Standard Cost</t>
    </r>
    <r>
      <rPr>
        <sz val="11"/>
        <color theme="1"/>
        <rFont val="Calibri"/>
        <family val="2"/>
        <scheme val="minor"/>
      </rPr>
      <t xml:space="preserve"> — tên nhóm sẽ hiện trên báo cáo</t>
    </r>
  </si>
  <si>
    <r>
      <t>FWD Column</t>
    </r>
    <r>
      <rPr>
        <sz val="11"/>
        <color theme="1"/>
        <rFont val="Calibri"/>
        <family val="2"/>
        <scheme val="minor"/>
      </rPr>
      <t xml:space="preserve"> — nhóm cột</t>
    </r>
  </si>
  <si>
    <t>Ba điều cần hiểu</t>
  </si>
  <si>
    <r>
      <t xml:space="preserve">1. Máy tra bằng </t>
    </r>
    <r>
      <rPr>
        <b/>
        <sz val="11"/>
        <color theme="1"/>
        <rFont val="Calibri"/>
        <family val="2"/>
        <scheme val="minor"/>
      </rPr>
      <t>cặp</t>
    </r>
    <r>
      <rPr>
        <sz val="11"/>
        <color theme="1"/>
        <rFont val="Calibri"/>
        <family val="2"/>
        <scheme val="minor"/>
      </rPr>
      <t>: hãng nào + tên phí gì. Nên hai hãng được phép có phí trùng tên.</t>
    </r>
  </si>
  <si>
    <r>
      <t xml:space="preserve">2. Tên phí phải </t>
    </r>
    <r>
      <rPr>
        <b/>
        <sz val="11"/>
        <color theme="1"/>
        <rFont val="Calibri"/>
        <family val="2"/>
        <scheme val="minor"/>
      </rPr>
      <t>khớp từng ký tự</t>
    </r>
    <r>
      <rPr>
        <sz val="11"/>
        <color theme="1"/>
        <rFont val="Calibri"/>
        <family val="2"/>
        <scheme val="minor"/>
      </rPr>
      <t xml:space="preserve"> với debit. Thừa một dấu cách là hỏng.</t>
    </r>
  </si>
  <si>
    <r>
      <t xml:space="preserve">3. Ô </t>
    </r>
    <r>
      <rPr>
        <b/>
        <sz val="10"/>
        <color theme="1"/>
        <rFont val="Arial Unicode MS"/>
      </rPr>
      <t>FWD Column</t>
    </r>
    <r>
      <rPr>
        <b/>
        <sz val="11"/>
        <color theme="1"/>
        <rFont val="Calibri"/>
        <family val="2"/>
        <scheme val="minor"/>
      </rPr>
      <t xml:space="preserve"> ghi </t>
    </r>
    <r>
      <rPr>
        <b/>
        <sz val="10"/>
        <color theme="1"/>
        <rFont val="Arial Unicode MS"/>
      </rPr>
      <t>Overhead FWD</t>
    </r>
    <r>
      <rPr>
        <b/>
        <sz val="11"/>
        <color theme="1"/>
        <rFont val="Calibri"/>
        <family val="2"/>
        <scheme val="minor"/>
      </rPr>
      <t xml:space="preserve"> = đánh dấu "đây là chi phí chung".</t>
    </r>
    <r>
      <rPr>
        <sz val="11"/>
        <color theme="1"/>
        <rFont val="Calibri"/>
        <family val="2"/>
        <scheme val="minor"/>
      </rPr>
      <t xml:space="preserve"> Đó là dấu hiệu duy nhất để máy biết. Phí nào có dấu này sẽ không bị tính vào dự án nào.</t>
    </r>
  </si>
  <si>
    <r>
      <t>Đừng đổi tên bảng (</t>
    </r>
    <r>
      <rPr>
        <sz val="10"/>
        <color theme="1"/>
        <rFont val="Arial Unicode MS"/>
      </rPr>
      <t>Map_Cost</t>
    </r>
    <r>
      <rPr>
        <sz val="11"/>
        <color theme="1"/>
        <rFont val="Calibri"/>
        <family val="2"/>
        <scheme val="minor"/>
      </rPr>
      <t>), đừng đổi tiêu đề cột.</t>
    </r>
  </si>
  <si>
    <t>Phí VAT: cứ xếp chung nhóm với phí gốc của nó (VAT tính vào chi phí).</t>
  </si>
  <si>
    <r>
      <t xml:space="preserve">Phí "pay on behalf" mà </t>
    </r>
    <r>
      <rPr>
        <b/>
        <sz val="11"/>
        <color theme="1"/>
        <rFont val="Calibri"/>
        <family val="2"/>
        <scheme val="minor"/>
      </rPr>
      <t>forwarder chi hộ</t>
    </r>
    <r>
      <rPr>
        <sz val="11"/>
        <color theme="1"/>
        <rFont val="Calibri"/>
        <family val="2"/>
        <scheme val="minor"/>
      </rPr>
      <t xml:space="preserve"> thì là </t>
    </r>
    <r>
      <rPr>
        <b/>
        <sz val="11"/>
        <color theme="1"/>
        <rFont val="Calibri"/>
        <family val="2"/>
        <scheme val="minor"/>
      </rPr>
      <t>chi phí thật</t>
    </r>
    <r>
      <rPr>
        <sz val="11"/>
        <color theme="1"/>
        <rFont val="Calibri"/>
        <family val="2"/>
        <scheme val="minor"/>
      </rPr>
      <t xml:space="preserve"> — xếp nhóm bình thường (thường là Dest LCC hoặc Customs), </t>
    </r>
    <r>
      <rPr>
        <b/>
        <sz val="11"/>
        <color theme="1"/>
        <rFont val="Calibri"/>
        <family val="2"/>
        <scheme val="minor"/>
      </rPr>
      <t>không</t>
    </r>
    <r>
      <rPr>
        <sz val="11"/>
        <color theme="1"/>
        <rFont val="Calibri"/>
        <family val="2"/>
        <scheme val="minor"/>
      </rPr>
      <t xml:space="preserve"> phải chi phí chung.</t>
    </r>
  </si>
  <si>
    <r>
      <t>Sheet này là gì?</t>
    </r>
    <r>
      <rPr>
        <sz val="11"/>
        <color theme="1"/>
        <rFont val="Calibri"/>
        <family val="2"/>
        <scheme val="minor"/>
      </rPr>
      <t xml:space="preserve"> Bảng tỷ giá để đổi VND sang USD.</t>
    </r>
  </si>
  <si>
    <r>
      <t>Mỗi tháng bạn làm gì? (RẤT DỄ QUÊN)</t>
    </r>
    <r>
      <rPr>
        <sz val="11"/>
        <color theme="1"/>
        <rFont val="Calibri"/>
        <family val="2"/>
        <scheme val="minor"/>
      </rPr>
      <t xml:space="preserve"> Thêm </t>
    </r>
    <r>
      <rPr>
        <b/>
        <sz val="11"/>
        <color theme="1"/>
        <rFont val="Calibri"/>
        <family val="2"/>
        <scheme val="minor"/>
      </rPr>
      <t>một dòng</t>
    </r>
    <r>
      <rPr>
        <sz val="11"/>
        <color theme="1"/>
        <rFont val="Calibri"/>
        <family val="2"/>
        <scheme val="minor"/>
      </rPr>
      <t>: tháng (</t>
    </r>
    <r>
      <rPr>
        <sz val="10"/>
        <color theme="1"/>
        <rFont val="Arial Unicode MS"/>
      </rPr>
      <t>2026-07</t>
    </r>
    <r>
      <rPr>
        <sz val="11"/>
        <color theme="1"/>
        <rFont val="Calibri"/>
        <family val="2"/>
        <scheme val="minor"/>
      </rPr>
      <t>) · tỷ giá · ghi chú.</t>
    </r>
  </si>
  <si>
    <r>
      <t>Nếu quên thì sao?</t>
    </r>
    <r>
      <rPr>
        <sz val="11"/>
        <color theme="1"/>
        <rFont val="Calibri"/>
        <family val="2"/>
        <scheme val="minor"/>
      </rPr>
      <t xml:space="preserve"> </t>
    </r>
    <r>
      <rPr>
        <b/>
        <sz val="11"/>
        <color theme="1"/>
        <rFont val="Calibri"/>
        <family val="2"/>
        <scheme val="minor"/>
      </rPr>
      <t>Toàn bộ cột tiền USD sẽ trống.</t>
    </r>
    <r>
      <rPr>
        <sz val="11"/>
        <color theme="1"/>
        <rFont val="Calibri"/>
        <family val="2"/>
        <scheme val="minor"/>
      </rPr>
      <t xml:space="preserve"> Đây là lỗi hay gặp nhất mỗi đầu tháng. Nếu thấy báo cáo không có số USD → kiểm tra sheet này đầu tiên.</t>
    </r>
  </si>
  <si>
    <r>
      <t xml:space="preserve">Ô tháng phải viết kiểu </t>
    </r>
    <r>
      <rPr>
        <sz val="10"/>
        <color theme="1"/>
        <rFont val="Arial Unicode MS"/>
      </rPr>
      <t>2026-07</t>
    </r>
    <r>
      <rPr>
        <sz val="11"/>
        <color theme="1"/>
        <rFont val="Calibri"/>
        <family val="2"/>
        <scheme val="minor"/>
      </rPr>
      <t xml:space="preserve">, </t>
    </r>
    <r>
      <rPr>
        <b/>
        <sz val="11"/>
        <color theme="1"/>
        <rFont val="Calibri"/>
        <family val="2"/>
        <scheme val="minor"/>
      </rPr>
      <t>không phải ngày tháng</t>
    </r>
    <r>
      <rPr>
        <sz val="11"/>
        <color theme="1"/>
        <rFont val="Calibri"/>
        <family val="2"/>
        <scheme val="minor"/>
      </rPr>
      <t xml:space="preserve">, và phải </t>
    </r>
    <r>
      <rPr>
        <b/>
        <sz val="11"/>
        <color theme="1"/>
        <rFont val="Calibri"/>
        <family val="2"/>
        <scheme val="minor"/>
      </rPr>
      <t>giống hệt</t>
    </r>
    <r>
      <rPr>
        <sz val="11"/>
        <color theme="1"/>
        <rFont val="Calibri"/>
        <family val="2"/>
        <scheme val="minor"/>
      </rPr>
      <t xml:space="preserve"> ô B2 ở sheet 00.</t>
    </r>
  </si>
  <si>
    <r>
      <t>Lưu ý</t>
    </r>
    <r>
      <rPr>
        <sz val="11"/>
        <color theme="1"/>
        <rFont val="Calibri"/>
        <family val="2"/>
        <scheme val="minor"/>
      </rPr>
      <t xml:space="preserve"> Tỷ giá này </t>
    </r>
    <r>
      <rPr>
        <b/>
        <sz val="11"/>
        <color theme="1"/>
        <rFont val="Calibri"/>
        <family val="2"/>
        <scheme val="minor"/>
      </rPr>
      <t>không dùng cho EI</t>
    </r>
    <r>
      <rPr>
        <sz val="11"/>
        <color theme="1"/>
        <rFont val="Calibri"/>
        <family val="2"/>
        <scheme val="minor"/>
      </rPr>
      <t xml:space="preserve"> — EI có tỷ giá riêng ghi trên debit từng lô.</t>
    </r>
  </si>
  <si>
    <t>24 — DANH SÁCH DỰ ÁN</t>
  </si>
  <si>
    <r>
      <t>Sheet này là gì?</t>
    </r>
    <r>
      <rPr>
        <sz val="11"/>
        <color theme="1"/>
        <rFont val="Calibri"/>
        <family val="2"/>
        <scheme val="minor"/>
      </rPr>
      <t xml:space="preserve"> Danh sách </t>
    </r>
    <r>
      <rPr>
        <b/>
        <sz val="11"/>
        <color theme="1"/>
        <rFont val="Calibri"/>
        <family val="2"/>
        <scheme val="minor"/>
      </rPr>
      <t>tên dự án hợp lệ</t>
    </r>
    <r>
      <rPr>
        <sz val="11"/>
        <color theme="1"/>
        <rFont val="Calibri"/>
        <family val="2"/>
        <scheme val="minor"/>
      </rPr>
      <t>. Máy dùng nó để soi lỗi chính tả.</t>
    </r>
  </si>
  <si>
    <r>
      <t>Mỗi tháng bạn làm gì?</t>
    </r>
    <r>
      <rPr>
        <sz val="11"/>
        <color theme="1"/>
        <rFont val="Calibri"/>
        <family val="2"/>
        <scheme val="minor"/>
      </rPr>
      <t xml:space="preserve"> Không cần, trừ khi công ty có dự án mới.</t>
    </r>
  </si>
  <si>
    <r>
      <t>Khi sheet 60 báo "Route lạ: XYZ" thì làm gì?</t>
    </r>
    <r>
      <rPr>
        <sz val="11"/>
        <color theme="1"/>
        <rFont val="Calibri"/>
        <family val="2"/>
        <scheme val="minor"/>
      </rPr>
      <t xml:space="preserve"> Hỏi mình một câu: </t>
    </r>
    <r>
      <rPr>
        <b/>
        <sz val="11"/>
        <color theme="1"/>
        <rFont val="Calibri"/>
        <family val="2"/>
        <scheme val="minor"/>
      </rPr>
      <t>XYZ có phải dự án thật không?</t>
    </r>
  </si>
  <si>
    <r>
      <t>Có</t>
    </r>
    <r>
      <rPr>
        <sz val="11"/>
        <color theme="1"/>
        <rFont val="Calibri"/>
        <family val="2"/>
        <scheme val="minor"/>
      </rPr>
      <t xml:space="preserve"> → gõ thêm XYZ vào danh sách này.</t>
    </r>
  </si>
  <si>
    <r>
      <t>Không</t>
    </r>
    <r>
      <rPr>
        <sz val="11"/>
        <color theme="1"/>
        <rFont val="Calibri"/>
        <family val="2"/>
        <scheme val="minor"/>
      </rPr>
      <t xml:space="preserve"> (chỉ là gõ sai) → sửa lại ở nguồn: sheet 17 hoặc file Export Management.</t>
    </r>
  </si>
  <si>
    <r>
      <t>Máy phân biệt chữ hoa chữ thường</t>
    </r>
    <r>
      <rPr>
        <sz val="11"/>
        <color theme="1"/>
        <rFont val="Calibri"/>
        <family val="2"/>
        <scheme val="minor"/>
      </rPr>
      <t xml:space="preserve">: </t>
    </r>
    <r>
      <rPr>
        <sz val="10"/>
        <color theme="1"/>
        <rFont val="Arial Unicode MS"/>
      </rPr>
      <t>LUCID</t>
    </r>
    <r>
      <rPr>
        <sz val="11"/>
        <color theme="1"/>
        <rFont val="Calibri"/>
        <family val="2"/>
        <scheme val="minor"/>
      </rPr>
      <t xml:space="preserve"> và </t>
    </r>
    <r>
      <rPr>
        <sz val="10"/>
        <color theme="1"/>
        <rFont val="Arial Unicode MS"/>
      </rPr>
      <t>Lucid</t>
    </r>
    <r>
      <rPr>
        <sz val="11"/>
        <color theme="1"/>
        <rFont val="Calibri"/>
        <family val="2"/>
        <scheme val="minor"/>
      </rPr>
      <t xml:space="preserve"> là hai thứ khác nhau. Chọn một cách viết rồi dùng thống nhất khắp nơi.</t>
    </r>
  </si>
  <si>
    <r>
      <t xml:space="preserve">Đừng đổi tiêu đề cột </t>
    </r>
    <r>
      <rPr>
        <sz val="10"/>
        <color theme="1"/>
        <rFont val="Arial Unicode MS"/>
      </rPr>
      <t>Project (tên chuẩn)</t>
    </r>
    <r>
      <rPr>
        <sz val="11"/>
        <color theme="1"/>
        <rFont val="Calibri"/>
        <family val="2"/>
        <scheme val="minor"/>
      </rPr>
      <t xml:space="preserve"> — máy tìm đúng tên này.</t>
    </r>
  </si>
  <si>
    <r>
      <t>Đừng đổi tên bảng (</t>
    </r>
    <r>
      <rPr>
        <sz val="10"/>
        <color theme="1"/>
        <rFont val="Arial Unicode MS"/>
      </rPr>
      <t>List_Project</t>
    </r>
    <r>
      <rPr>
        <sz val="11"/>
        <color theme="1"/>
        <rFont val="Calibri"/>
        <family val="2"/>
        <scheme val="minor"/>
      </rPr>
      <t>).</t>
    </r>
  </si>
  <si>
    <r>
      <t>Ghi nhớ</t>
    </r>
    <r>
      <rPr>
        <sz val="11"/>
        <color theme="1"/>
        <rFont val="Calibri"/>
        <family val="2"/>
        <scheme val="minor"/>
      </rPr>
      <t xml:space="preserve"> </t>
    </r>
    <r>
      <rPr>
        <sz val="10"/>
        <color theme="1"/>
        <rFont val="Arial Unicode MS"/>
      </rPr>
      <t>Other</t>
    </r>
    <r>
      <rPr>
        <sz val="11"/>
        <color theme="1"/>
        <rFont val="Calibri"/>
        <family val="2"/>
        <scheme val="minor"/>
      </rPr>
      <t xml:space="preserve"> nghĩa là: máy móc thiết bị consign, hàng transfer. Hàng </t>
    </r>
    <r>
      <rPr>
        <b/>
        <sz val="11"/>
        <color theme="1"/>
        <rFont val="Calibri"/>
        <family val="2"/>
        <scheme val="minor"/>
      </rPr>
      <t>Third party</t>
    </r>
    <r>
      <rPr>
        <sz val="11"/>
        <color theme="1"/>
        <rFont val="Calibri"/>
        <family val="2"/>
        <scheme val="minor"/>
      </rPr>
      <t xml:space="preserve"> cũng tự động được xếp vào </t>
    </r>
    <r>
      <rPr>
        <sz val="10"/>
        <color theme="1"/>
        <rFont val="Arial Unicode MS"/>
      </rPr>
      <t>Other</t>
    </r>
    <r>
      <rPr>
        <sz val="11"/>
        <color theme="1"/>
        <rFont val="Calibri"/>
        <family val="2"/>
        <scheme val="minor"/>
      </rPr>
      <t>.</t>
    </r>
  </si>
  <si>
    <r>
      <t>Sheet này là gì?</t>
    </r>
    <r>
      <rPr>
        <sz val="11"/>
        <color theme="1"/>
        <rFont val="Calibri"/>
        <family val="2"/>
        <scheme val="minor"/>
      </rPr>
      <t xml:space="preserve"> Bảng dịch </t>
    </r>
    <r>
      <rPr>
        <b/>
        <sz val="11"/>
        <color theme="1"/>
        <rFont val="Calibri"/>
        <family val="2"/>
        <scheme val="minor"/>
      </rPr>
      <t>mã loại hình tờ khai</t>
    </r>
    <r>
      <rPr>
        <sz val="11"/>
        <color theme="1"/>
        <rFont val="Calibri"/>
        <family val="2"/>
        <scheme val="minor"/>
      </rPr>
      <t xml:space="preserve"> (E11, E13…) sang </t>
    </r>
    <r>
      <rPr>
        <b/>
        <sz val="11"/>
        <color theme="1"/>
        <rFont val="Calibri"/>
        <family val="2"/>
        <scheme val="minor"/>
      </rPr>
      <t>loại hàng</t>
    </r>
    <r>
      <rPr>
        <sz val="11"/>
        <color theme="1"/>
        <rFont val="Calibri"/>
        <family val="2"/>
        <scheme val="minor"/>
      </rPr>
      <t xml:space="preserve"> (nguyên vật liệu hay máy móc thiết bị).</t>
    </r>
  </si>
  <si>
    <r>
      <t>Mỗi tháng bạn làm gì?</t>
    </r>
    <r>
      <rPr>
        <sz val="11"/>
        <color theme="1"/>
        <rFont val="Calibri"/>
        <family val="2"/>
        <scheme val="minor"/>
      </rPr>
      <t xml:space="preserve"> Không cần, trừ khi hải quan có mã mới.</t>
    </r>
  </si>
  <si>
    <r>
      <t>Khi nào phải sửa sheet này?</t>
    </r>
    <r>
      <rPr>
        <sz val="11"/>
        <color theme="1"/>
        <rFont val="Calibri"/>
        <family val="2"/>
        <scheme val="minor"/>
      </rPr>
      <t xml:space="preserve"> Nếu sheet 60 báo thiếu loại hàng và bạn thấy tờ khai có một mã lạ chưa có trong bảng → thêm mã đó vào đây.</t>
    </r>
  </si>
  <si>
    <r>
      <t>Tuyệt đối đừng</t>
    </r>
    <r>
      <rPr>
        <sz val="11"/>
        <color theme="1"/>
        <rFont val="Calibri"/>
        <family val="2"/>
        <scheme val="minor"/>
      </rPr>
      <t xml:space="preserve"> Đừng đổi tên bảng (</t>
    </r>
    <r>
      <rPr>
        <sz val="10"/>
        <color theme="1"/>
        <rFont val="Arial Unicode MS"/>
      </rPr>
      <t>MapLoaiHinh</t>
    </r>
    <r>
      <rPr>
        <sz val="11"/>
        <color theme="1"/>
        <rFont val="Calibri"/>
        <family val="2"/>
        <scheme val="minor"/>
      </rPr>
      <t>).</t>
    </r>
  </si>
  <si>
    <r>
      <t>Ghi nhớ</t>
    </r>
    <r>
      <rPr>
        <sz val="11"/>
        <color theme="1"/>
        <rFont val="Calibri"/>
        <family val="2"/>
        <scheme val="minor"/>
      </rPr>
      <t xml:space="preserve"> Loại hàng </t>
    </r>
    <r>
      <rPr>
        <b/>
        <sz val="11"/>
        <color theme="1"/>
        <rFont val="Calibri"/>
        <family val="2"/>
        <scheme val="minor"/>
      </rPr>
      <t>chỉ dùng cho hàng nhập</t>
    </r>
    <r>
      <rPr>
        <sz val="11"/>
        <color theme="1"/>
        <rFont val="Calibri"/>
        <family val="2"/>
        <scheme val="minor"/>
      </rPr>
      <t>. Hàng xuất, chi phí chung, hàng Third party đều để trống — đó là đúng, không phải lỗi.</t>
    </r>
  </si>
  <si>
    <r>
      <t>Sheet này là gì?</t>
    </r>
    <r>
      <rPr>
        <sz val="11"/>
        <color theme="1"/>
        <rFont val="Calibri"/>
        <family val="2"/>
        <scheme val="minor"/>
      </rPr>
      <t xml:space="preserve"> Kết quả máy tính: mỗi số tờ khai thuộc dự án nào.</t>
    </r>
  </si>
  <si>
    <r>
      <t>⚠ ĐỪNG GÕ TAY VÀO ĐÂY.</t>
    </r>
    <r>
      <rPr>
        <sz val="11"/>
        <color theme="1"/>
        <rFont val="Calibri"/>
        <family val="2"/>
        <scheme val="minor"/>
      </rPr>
      <t xml:space="preserve"> Bấm Refresh All là máy xóa sạch, viết lại.</t>
    </r>
  </si>
  <si>
    <r>
      <t>Dùng để làm gì?</t>
    </r>
    <r>
      <rPr>
        <sz val="11"/>
        <color theme="1"/>
        <rFont val="Calibri"/>
        <family val="2"/>
        <scheme val="minor"/>
      </rPr>
      <t xml:space="preserve"> Để tra cứu khi bạn nghi một tờ khai bị gán nhầm dự án.</t>
    </r>
  </si>
  <si>
    <r>
      <t>Muốn sửa kết quả ở đây thì làm sao?</t>
    </r>
    <r>
      <rPr>
        <sz val="11"/>
        <color theme="1"/>
        <rFont val="Calibri"/>
        <family val="2"/>
        <scheme val="minor"/>
      </rPr>
      <t xml:space="preserve"> Sửa cột </t>
    </r>
    <r>
      <rPr>
        <sz val="10"/>
        <color theme="1"/>
        <rFont val="Arial Unicode MS"/>
      </rPr>
      <t>Route</t>
    </r>
    <r>
      <rPr>
        <sz val="11"/>
        <color theme="1"/>
        <rFont val="Calibri"/>
        <family val="2"/>
        <scheme val="minor"/>
      </rPr>
      <t xml:space="preserve"> ở </t>
    </r>
    <r>
      <rPr>
        <b/>
        <sz val="11"/>
        <color theme="1"/>
        <rFont val="Calibri"/>
        <family val="2"/>
        <scheme val="minor"/>
      </rPr>
      <t>sheet 17</t>
    </r>
    <r>
      <rPr>
        <sz val="11"/>
        <color theme="1"/>
        <rFont val="Calibri"/>
        <family val="2"/>
        <scheme val="minor"/>
      </rPr>
      <t>, rồi Refresh All. Sheet 30 sẽ tự đổi theo.</t>
    </r>
  </si>
  <si>
    <r>
      <t>Sheet này là gì?</t>
    </r>
    <r>
      <rPr>
        <sz val="11"/>
        <color theme="1"/>
        <rFont val="Calibri"/>
        <family val="2"/>
        <scheme val="minor"/>
      </rPr>
      <t xml:space="preserve"> Kho chứa toàn bộ chi phí, </t>
    </r>
    <r>
      <rPr>
        <b/>
        <sz val="11"/>
        <color theme="1"/>
        <rFont val="Calibri"/>
        <family val="2"/>
        <scheme val="minor"/>
      </rPr>
      <t>mỗi dòng là một khoản phí</t>
    </r>
    <r>
      <rPr>
        <sz val="11"/>
        <color theme="1"/>
        <rFont val="Calibri"/>
        <family val="2"/>
        <scheme val="minor"/>
      </rPr>
      <t>. Mọi báo cáo đều lấy từ kho này ra.</t>
    </r>
  </si>
  <si>
    <r>
      <t>Muốn sửa số liệu?</t>
    </r>
    <r>
      <rPr>
        <sz val="11"/>
        <color theme="1"/>
        <rFont val="Calibri"/>
        <family val="2"/>
        <scheme val="minor"/>
      </rPr>
      <t xml:space="preserve"> Sửa ở </t>
    </r>
    <r>
      <rPr>
        <b/>
        <sz val="11"/>
        <color theme="1"/>
        <rFont val="Calibri"/>
        <family val="2"/>
        <scheme val="minor"/>
      </rPr>
      <t>sheet nguồn</t>
    </r>
    <r>
      <rPr>
        <sz val="11"/>
        <color theme="1"/>
        <rFont val="Calibri"/>
        <family val="2"/>
        <scheme val="minor"/>
      </rPr>
      <t xml:space="preserve"> (10–15, 19) hoặc </t>
    </r>
    <r>
      <rPr>
        <b/>
        <sz val="11"/>
        <color theme="1"/>
        <rFont val="Calibri"/>
        <family val="2"/>
        <scheme val="minor"/>
      </rPr>
      <t>sheet 25</t>
    </r>
    <r>
      <rPr>
        <sz val="11"/>
        <color theme="1"/>
        <rFont val="Calibri"/>
        <family val="2"/>
        <scheme val="minor"/>
      </rPr>
      <t>, rồi Refresh All.</t>
    </r>
  </si>
  <si>
    <t>Lưu ý</t>
  </si>
  <si>
    <r>
      <t xml:space="preserve">Dòng có số tiền bằng 0 đã bị bỏ. </t>
    </r>
    <r>
      <rPr>
        <b/>
        <sz val="11"/>
        <color theme="1"/>
        <rFont val="Calibri"/>
        <family val="2"/>
        <scheme val="minor"/>
      </rPr>
      <t>Dòng tiền âm vẫn giữ</t>
    </r>
    <r>
      <rPr>
        <sz val="11"/>
        <color theme="1"/>
        <rFont val="Calibri"/>
        <family val="2"/>
        <scheme val="minor"/>
      </rPr>
      <t xml:space="preserve"> (đó là tiền hoàn/giảm giá).</t>
    </r>
  </si>
  <si>
    <t>Kho này gom số liệu từ 7 nơi: DHL, FedEx Export, FedEx Import, Dolphin, VVMV, EI và chi phí chung (sheet 19).</t>
  </si>
  <si>
    <r>
      <t>3. Việc bắt buộc: lô hàng XUẤT phải tự điền số B/L</t>
    </r>
    <r>
      <rPr>
        <sz val="11"/>
        <color theme="1"/>
        <rFont val="Calibri"/>
        <family val="2"/>
        <scheme val="minor"/>
      </rPr>
      <t xml:space="preserve"> vào cột B/L — hoặc vlookup từ File xuất vào debit VVMV rồi copy sang.</t>
    </r>
  </si>
  <si>
    <t>InvKey</t>
  </si>
  <si>
    <r>
      <t xml:space="preserve">3. VIỆC BẮT BUỘC — gõ lại cột </t>
    </r>
    <r>
      <rPr>
        <b/>
        <sz val="10"/>
        <color theme="1"/>
        <rFont val="Arial Unicode MS"/>
      </rPr>
      <t>Mode</t>
    </r>
    <r>
      <rPr>
        <sz val="11"/>
        <color theme="1"/>
        <rFont val="Calibri"/>
        <family val="2"/>
        <scheme val="minor"/>
      </rPr>
      <t xml:space="preserve">: xem chứng từ rồi gõ </t>
    </r>
    <r>
      <rPr>
        <b/>
        <sz val="10"/>
        <color theme="1"/>
        <rFont val="Arial Unicode MS"/>
      </rPr>
      <t>LCL</t>
    </r>
    <r>
      <rPr>
        <sz val="11"/>
        <color theme="1"/>
        <rFont val="Calibri"/>
        <family val="2"/>
        <scheme val="minor"/>
      </rPr>
      <t xml:space="preserve"> hoặc </t>
    </r>
    <r>
      <rPr>
        <b/>
        <sz val="10"/>
        <color theme="1"/>
        <rFont val="Arial Unicode MS"/>
      </rPr>
      <t>FCL</t>
    </r>
    <r>
      <rPr>
        <sz val="11"/>
        <color theme="1"/>
        <rFont val="Calibri"/>
        <family val="2"/>
        <scheme val="minor"/>
      </rPr>
      <t xml:space="preserve"> (hàng biển) hoặc </t>
    </r>
    <r>
      <rPr>
        <b/>
        <sz val="10"/>
        <color theme="1"/>
        <rFont val="Arial Unicode MS"/>
      </rPr>
      <t>AIR</t>
    </r>
    <r>
      <rPr>
        <sz val="11"/>
        <color theme="1"/>
        <rFont val="Calibri"/>
        <family val="2"/>
        <scheme val="minor"/>
      </rPr>
      <t xml:space="preserve"> (hàng bay) cho từng lô.</t>
    </r>
  </si>
  <si>
    <t>✅ CHECKLIST MỖI THÁNG — LOGISTICS COST</t>
  </si>
  <si>
    <r>
      <t xml:space="preserve">Cứ làm theo 9 bước. Không cần nhớ luật gì — máy tự lo. Làm thiếu thì </t>
    </r>
    <r>
      <rPr>
        <b/>
        <sz val="11"/>
        <color theme="1"/>
        <rFont val="Calibri"/>
        <family val="2"/>
        <scheme val="minor"/>
      </rPr>
      <t>Sheet 60</t>
    </r>
    <r>
      <rPr>
        <sz val="11"/>
        <color theme="1"/>
        <rFont val="Calibri"/>
        <family val="2"/>
        <scheme val="minor"/>
      </rPr>
      <t xml:space="preserve"> sẽ nhắc.</t>
    </r>
  </si>
  <si>
    <t>LÀM THEO THỨ TỰ</t>
  </si>
  <si>
    <r>
      <t>☐ 1. Sheet 00</t>
    </r>
    <r>
      <rPr>
        <sz val="11"/>
        <color theme="1"/>
        <rFont val="Calibri"/>
        <family val="2"/>
        <scheme val="minor"/>
      </rPr>
      <t xml:space="preserve"> — Sửa ô </t>
    </r>
    <r>
      <rPr>
        <b/>
        <sz val="11"/>
        <color theme="1"/>
        <rFont val="Calibri"/>
        <family val="2"/>
        <scheme val="minor"/>
      </rPr>
      <t>B2</t>
    </r>
    <r>
      <rPr>
        <sz val="11"/>
        <color theme="1"/>
        <rFont val="Calibri"/>
        <family val="2"/>
        <scheme val="minor"/>
      </rPr>
      <t xml:space="preserve"> thành tháng mới. Viết kiểu </t>
    </r>
    <r>
      <rPr>
        <sz val="10"/>
        <color theme="1"/>
        <rFont val="Arial Unicode MS"/>
      </rPr>
      <t>2026-07</t>
    </r>
    <r>
      <rPr>
        <sz val="11"/>
        <color theme="1"/>
        <rFont val="Calibri"/>
        <family val="2"/>
        <scheme val="minor"/>
      </rPr>
      <t>.</t>
    </r>
  </si>
  <si>
    <r>
      <t>☐ 2. Sheet 23</t>
    </r>
    <r>
      <rPr>
        <sz val="11"/>
        <color theme="1"/>
        <rFont val="Calibri"/>
        <family val="2"/>
        <scheme val="minor"/>
      </rPr>
      <t xml:space="preserve"> — Thêm 1 dòng tỷ giá USD của tháng (tháng viết </t>
    </r>
    <r>
      <rPr>
        <sz val="10"/>
        <color theme="1"/>
        <rFont val="Arial Unicode MS"/>
      </rPr>
      <t>2026-07</t>
    </r>
    <r>
      <rPr>
        <sz val="11"/>
        <color theme="1"/>
        <rFont val="Calibri"/>
        <family val="2"/>
        <scheme val="minor"/>
      </rPr>
      <t>, giống ô B2).</t>
    </r>
  </si>
  <si>
    <r>
      <t>☐ 3. Dán 6 debit</t>
    </r>
    <r>
      <rPr>
        <sz val="11"/>
        <color theme="1"/>
        <rFont val="Calibri"/>
        <family val="2"/>
        <scheme val="minor"/>
      </rPr>
      <t xml:space="preserve"> (xóa số cũ, giữ hàng tiêu đề):</t>
    </r>
  </si>
  <si>
    <t>☐ Sheet 10 — DHL</t>
  </si>
  <si>
    <t>☐ Sheet 11 — FedEx Export</t>
  </si>
  <si>
    <t>☐ Sheet 12 — FedEx Import</t>
  </si>
  <si>
    <t>☐ Sheet 13 — EI</t>
  </si>
  <si>
    <r>
      <t xml:space="preserve">☐ Sheet 14 — VVMV → </t>
    </r>
    <r>
      <rPr>
        <b/>
        <sz val="11"/>
        <color theme="1"/>
        <rFont val="Calibri"/>
        <family val="2"/>
        <scheme val="minor"/>
      </rPr>
      <t>nhớ điền số B/L cho lô hàng xuất</t>
    </r>
  </si>
  <si>
    <r>
      <t xml:space="preserve">☐ Sheet 15 — Dolphin → </t>
    </r>
    <r>
      <rPr>
        <b/>
        <sz val="11"/>
        <color theme="1"/>
        <rFont val="Calibri"/>
        <family val="2"/>
        <scheme val="minor"/>
      </rPr>
      <t xml:space="preserve">nhớ gõ </t>
    </r>
    <r>
      <rPr>
        <b/>
        <sz val="10"/>
        <color theme="1"/>
        <rFont val="Arial Unicode MS"/>
      </rPr>
      <t>LCL</t>
    </r>
    <r>
      <rPr>
        <b/>
        <sz val="11"/>
        <color theme="1"/>
        <rFont val="Calibri"/>
        <family val="2"/>
        <scheme val="minor"/>
      </rPr>
      <t xml:space="preserve"> / </t>
    </r>
    <r>
      <rPr>
        <b/>
        <sz val="10"/>
        <color theme="1"/>
        <rFont val="Arial Unicode MS"/>
      </rPr>
      <t>FCL</t>
    </r>
    <r>
      <rPr>
        <b/>
        <sz val="11"/>
        <color theme="1"/>
        <rFont val="Calibri"/>
        <family val="2"/>
        <scheme val="minor"/>
      </rPr>
      <t xml:space="preserve"> / </t>
    </r>
    <r>
      <rPr>
        <b/>
        <sz val="10"/>
        <color theme="1"/>
        <rFont val="Arial Unicode MS"/>
      </rPr>
      <t>AIR</t>
    </r>
    <r>
      <rPr>
        <b/>
        <sz val="11"/>
        <color theme="1"/>
        <rFont val="Calibri"/>
        <family val="2"/>
        <scheme val="minor"/>
      </rPr>
      <t xml:space="preserve"> vào cột Mode</t>
    </r>
  </si>
  <si>
    <r>
      <t>☐ 4. Sheet 16</t>
    </r>
    <r>
      <rPr>
        <sz val="11"/>
        <color theme="1"/>
        <rFont val="Calibri"/>
        <family val="2"/>
        <scheme val="minor"/>
      </rPr>
      <t xml:space="preserve"> — Cập nhật Export Management (invoice ↔ vận đơn ↔ route hàng xuất).</t>
    </r>
  </si>
  <si>
    <r>
      <t>☐ 5. Sheet 17</t>
    </r>
    <r>
      <rPr>
        <sz val="11"/>
        <color theme="1"/>
        <rFont val="Calibri"/>
        <family val="2"/>
        <scheme val="minor"/>
      </rPr>
      <t xml:space="preserve"> — Dán báo cáo chi tiết tờ khai, rà lại cột </t>
    </r>
    <r>
      <rPr>
        <b/>
        <sz val="11"/>
        <color theme="1"/>
        <rFont val="Calibri"/>
        <family val="2"/>
        <scheme val="minor"/>
      </rPr>
      <t>Route</t>
    </r>
    <r>
      <rPr>
        <sz val="11"/>
        <color theme="1"/>
        <rFont val="Calibri"/>
        <family val="2"/>
        <scheme val="minor"/>
      </rPr>
      <t xml:space="preserve"> (tên dự án đúng chính tả — xem Sheet 24).</t>
    </r>
  </si>
  <si>
    <r>
      <t>☐ 6. Sheet 19</t>
    </r>
    <r>
      <rPr>
        <sz val="11"/>
        <color theme="1"/>
        <rFont val="Calibri"/>
        <family val="2"/>
        <scheme val="minor"/>
      </rPr>
      <t xml:space="preserve"> — Nhập chi phí chung của tháng (lệ phí hải quan, phí nâng hạ Gia Bảo…). Tên phí chép y hệt Sheet 22.</t>
    </r>
  </si>
  <si>
    <r>
      <t xml:space="preserve">☐ 7. Bấm </t>
    </r>
    <r>
      <rPr>
        <b/>
        <sz val="10"/>
        <color theme="1"/>
        <rFont val="Arial Unicode MS"/>
      </rPr>
      <t>Data → Refresh All</t>
    </r>
    <r>
      <rPr>
        <sz val="11"/>
        <color theme="1"/>
        <rFont val="Calibri"/>
        <family val="2"/>
        <scheme val="minor"/>
      </rPr>
      <t xml:space="preserve"> — chờ khoảng 3 phút, đừng tắt giữa chừng.</t>
    </r>
  </si>
  <si>
    <t>☐ 8. Mở Sheet 60 — SỬA HẾT LỖI:</t>
  </si>
  <si>
    <t>Trống trơn → xong, sang bước 9.</t>
  </si>
  <si>
    <r>
      <t xml:space="preserve">Còn dòng → sửa theo bảng bên dưới → </t>
    </r>
    <r>
      <rPr>
        <b/>
        <sz val="11"/>
        <color theme="1"/>
        <rFont val="Calibri"/>
        <family val="2"/>
        <scheme val="minor"/>
      </rPr>
      <t>Refresh All lại</t>
    </r>
    <r>
      <rPr>
        <sz val="11"/>
        <color theme="1"/>
        <rFont val="Calibri"/>
        <family val="2"/>
        <scheme val="minor"/>
      </rPr>
      <t xml:space="preserve"> → tới khi Sheet 60 trống.</t>
    </r>
  </si>
  <si>
    <r>
      <t>☐ 9. Xem báo cáo</t>
    </r>
    <r>
      <rPr>
        <sz val="11"/>
        <color theme="1"/>
        <rFont val="Calibri"/>
        <family val="2"/>
        <scheme val="minor"/>
      </rPr>
      <t xml:space="preserve"> ở Sheet 50 và 70.</t>
    </r>
  </si>
  <si>
    <t>SHEET 60 BÁO LỖI → SỬA Ở ĐÂU</t>
  </si>
  <si>
    <t>Máy báo</t>
  </si>
  <si>
    <t>Sửa ở đâu</t>
  </si>
  <si>
    <t>Phí chưa map</t>
  </si>
  <si>
    <r>
      <t xml:space="preserve">Thêm dòng vào </t>
    </r>
    <r>
      <rPr>
        <b/>
        <sz val="11"/>
        <color theme="1"/>
        <rFont val="Calibri"/>
        <family val="2"/>
        <scheme val="minor"/>
      </rPr>
      <t>Sheet 22</t>
    </r>
    <r>
      <rPr>
        <sz val="11"/>
        <color theme="1"/>
        <rFont val="Calibri"/>
        <family val="2"/>
        <scheme val="minor"/>
      </rPr>
      <t xml:space="preserve"> (nhớ chép đúng tên phí)</t>
    </r>
  </si>
  <si>
    <t>Chưa xác định Import/Export</t>
  </si>
  <si>
    <r>
      <t>Sheet 25</t>
    </r>
    <r>
      <rPr>
        <sz val="11"/>
        <color theme="1"/>
        <rFont val="Calibri"/>
        <family val="2"/>
        <scheme val="minor"/>
      </rPr>
      <t xml:space="preserve"> — điền cột Import/Export cho lô đó</t>
    </r>
  </si>
  <si>
    <t>Không có tờ khai — cần xác định…</t>
  </si>
  <si>
    <r>
      <t>Sheet 25</t>
    </r>
    <r>
      <rPr>
        <sz val="11"/>
        <color theme="1"/>
        <rFont val="Calibri"/>
        <family val="2"/>
        <scheme val="minor"/>
      </rPr>
      <t xml:space="preserve"> — điền </t>
    </r>
    <r>
      <rPr>
        <sz val="10"/>
        <color theme="1"/>
        <rFont val="Arial Unicode MS"/>
      </rPr>
      <t>Loại hàng</t>
    </r>
    <r>
      <rPr>
        <sz val="11"/>
        <color theme="1"/>
        <rFont val="Calibri"/>
        <family val="2"/>
        <scheme val="minor"/>
      </rPr>
      <t xml:space="preserve"> (và </t>
    </r>
    <r>
      <rPr>
        <sz val="10"/>
        <color theme="1"/>
        <rFont val="Arial Unicode MS"/>
      </rPr>
      <t>Route</t>
    </r>
    <r>
      <rPr>
        <sz val="11"/>
        <color theme="1"/>
        <rFont val="Calibri"/>
        <family val="2"/>
        <scheme val="minor"/>
      </rPr>
      <t xml:space="preserve"> nếu cần)</t>
    </r>
  </si>
  <si>
    <t>Chưa có Route</t>
  </si>
  <si>
    <r>
      <t>Sheet 25</t>
    </r>
    <r>
      <rPr>
        <sz val="11"/>
        <color theme="1"/>
        <rFont val="Calibri"/>
        <family val="2"/>
        <scheme val="minor"/>
      </rPr>
      <t xml:space="preserve"> — điền Route</t>
    </r>
  </si>
  <si>
    <t>Route lạ: XYZ</t>
  </si>
  <si>
    <r>
      <t xml:space="preserve">Sai chính tả → sửa </t>
    </r>
    <r>
      <rPr>
        <b/>
        <sz val="11"/>
        <color theme="1"/>
        <rFont val="Calibri"/>
        <family val="2"/>
        <scheme val="minor"/>
      </rPr>
      <t>Sheet 17</t>
    </r>
    <r>
      <rPr>
        <sz val="11"/>
        <color theme="1"/>
        <rFont val="Calibri"/>
        <family val="2"/>
        <scheme val="minor"/>
      </rPr>
      <t xml:space="preserve">. Là dự án mới → thêm vào </t>
    </r>
    <r>
      <rPr>
        <b/>
        <sz val="11"/>
        <color theme="1"/>
        <rFont val="Calibri"/>
        <family val="2"/>
        <scheme val="minor"/>
      </rPr>
      <t>Sheet 24</t>
    </r>
  </si>
  <si>
    <t>Mode chưa chuẩn hóa</t>
  </si>
  <si>
    <r>
      <t>Sheet 15</t>
    </r>
    <r>
      <rPr>
        <sz val="11"/>
        <color theme="1"/>
        <rFont val="Calibri"/>
        <family val="2"/>
        <scheme val="minor"/>
      </rPr>
      <t xml:space="preserve"> — gõ </t>
    </r>
    <r>
      <rPr>
        <sz val="10"/>
        <color theme="1"/>
        <rFont val="Arial Unicode MS"/>
      </rPr>
      <t>LCL</t>
    </r>
    <r>
      <rPr>
        <sz val="11"/>
        <color theme="1"/>
        <rFont val="Calibri"/>
        <family val="2"/>
        <scheme val="minor"/>
      </rPr>
      <t>/</t>
    </r>
    <r>
      <rPr>
        <sz val="10"/>
        <color theme="1"/>
        <rFont val="Arial Unicode MS"/>
      </rPr>
      <t>FCL</t>
    </r>
    <r>
      <rPr>
        <sz val="11"/>
        <color theme="1"/>
        <rFont val="Calibri"/>
        <family val="2"/>
        <scheme val="minor"/>
      </rPr>
      <t>/</t>
    </r>
    <r>
      <rPr>
        <sz val="10"/>
        <color theme="1"/>
        <rFont val="Arial Unicode MS"/>
      </rPr>
      <t>AIR</t>
    </r>
  </si>
  <si>
    <t>CÁCH SỬA TAY (SHEET 25) — 4 QUY TẮC</t>
  </si>
  <si>
    <r>
      <t>1. Mỗi số B/L chỉ 1 dòng.</t>
    </r>
    <r>
      <rPr>
        <sz val="11"/>
        <color theme="1"/>
        <rFont val="Calibri"/>
        <family val="2"/>
        <scheme val="minor"/>
      </rPr>
      <t xml:space="preserve"> (nhiều dòng → máy chỉ đọc dòng đầu, phần sau bỏ)</t>
    </r>
  </si>
  <si>
    <r>
      <t xml:space="preserve">2. Dán từ Sheet 60 sang bằng </t>
    </r>
    <r>
      <rPr>
        <b/>
        <sz val="11"/>
        <color theme="1"/>
        <rFont val="Calibri"/>
        <family val="2"/>
        <scheme val="minor"/>
      </rPr>
      <t>Paste Special → Values</t>
    </r>
    <r>
      <rPr>
        <sz val="11"/>
        <color theme="1"/>
        <rFont val="Calibri"/>
        <family val="2"/>
        <scheme val="minor"/>
      </rPr>
      <t>.</t>
    </r>
  </si>
  <si>
    <r>
      <t>3. Xóa trắng 4 cột</t>
    </r>
    <r>
      <rPr>
        <sz val="11"/>
        <color theme="1"/>
        <rFont val="Calibri"/>
        <family val="2"/>
        <scheme val="minor"/>
      </rPr>
      <t xml:space="preserve"> Route / Import‑Export / Mode / Loại hàng → </t>
    </r>
    <r>
      <rPr>
        <b/>
        <sz val="11"/>
        <color theme="1"/>
        <rFont val="Calibri"/>
        <family val="2"/>
        <scheme val="minor"/>
      </rPr>
      <t>rồi mới điền lại đúng ô cần sửa</t>
    </r>
    <r>
      <rPr>
        <sz val="11"/>
        <color theme="1"/>
        <rFont val="Calibri"/>
        <family val="2"/>
        <scheme val="minor"/>
      </rPr>
      <t>.</t>
    </r>
  </si>
  <si>
    <t>4. Ô có chữ = sửa. Ô trống = để máy tự tính.</t>
  </si>
  <si>
    <t>3 ĐIỀU CẤM (làm là hỏng file)</t>
  </si>
  <si>
    <r>
      <t xml:space="preserve">❌ </t>
    </r>
    <r>
      <rPr>
        <b/>
        <sz val="11"/>
        <color theme="1"/>
        <rFont val="Calibri"/>
        <family val="2"/>
        <scheme val="minor"/>
      </rPr>
      <t>Gõ tay vào Sheet 30, 40, 50, 60, 70</t>
    </r>
    <r>
      <rPr>
        <sz val="11"/>
        <color theme="1"/>
        <rFont val="Calibri"/>
        <family val="2"/>
        <scheme val="minor"/>
      </rPr>
      <t xml:space="preserve"> (máy sẽ xóa hết khi Refresh).</t>
    </r>
  </si>
  <si>
    <r>
      <t xml:space="preserve">❌ </t>
    </r>
    <r>
      <rPr>
        <b/>
        <sz val="11"/>
        <color theme="1"/>
        <rFont val="Calibri"/>
        <family val="2"/>
        <scheme val="minor"/>
      </rPr>
      <t>Đổi tên tiêu đề cột</t>
    </r>
    <r>
      <rPr>
        <sz val="11"/>
        <color theme="1"/>
        <rFont val="Calibri"/>
        <family val="2"/>
        <scheme val="minor"/>
      </rPr>
      <t xml:space="preserve"> hoặc </t>
    </r>
    <r>
      <rPr>
        <b/>
        <sz val="11"/>
        <color theme="1"/>
        <rFont val="Calibri"/>
        <family val="2"/>
        <scheme val="minor"/>
      </rPr>
      <t>tên bảng</t>
    </r>
    <r>
      <rPr>
        <sz val="11"/>
        <color theme="1"/>
        <rFont val="Calibri"/>
        <family val="2"/>
        <scheme val="minor"/>
      </rPr>
      <t xml:space="preserve"> (Table Design → Table Name).</t>
    </r>
  </si>
  <si>
    <r>
      <t xml:space="preserve">❌ Dán số liệu </t>
    </r>
    <r>
      <rPr>
        <b/>
        <sz val="11"/>
        <color theme="1"/>
        <rFont val="Calibri"/>
        <family val="2"/>
        <scheme val="minor"/>
      </rPr>
      <t>đè lên hàng tiêu đề</t>
    </r>
    <r>
      <rPr>
        <sz val="11"/>
        <color theme="1"/>
        <rFont val="Calibri"/>
        <family val="2"/>
        <scheme val="minor"/>
      </rPr>
      <t xml:space="preserve"> (dán vào phía dưới).</t>
    </r>
  </si>
  <si>
    <t>KHI GẶP SỰ CỐ</t>
  </si>
  <si>
    <r>
      <t>Không có số tiền USD?</t>
    </r>
    <r>
      <rPr>
        <sz val="11"/>
        <color theme="1"/>
        <rFont val="Calibri"/>
        <family val="2"/>
        <scheme val="minor"/>
      </rPr>
      <t xml:space="preserve"> → Sheet 23 thiếu dòng tỷ giá của tháng.</t>
    </r>
  </si>
  <si>
    <r>
      <t>Một query báo đỏ "wasn't found"?</t>
    </r>
    <r>
      <rPr>
        <sz val="11"/>
        <color theme="1"/>
        <rFont val="Calibri"/>
        <family val="2"/>
        <scheme val="minor"/>
      </rPr>
      <t xml:space="preserve"> → có tiêu đề cột hoặc tên bảng bị đổi. Hoàn tác (Ctrl+Z) hoặc mở bản backup.</t>
    </r>
  </si>
  <si>
    <r>
      <t>Rối / không chắc?</t>
    </r>
    <r>
      <rPr>
        <sz val="11"/>
        <color theme="1"/>
        <rFont val="Calibri"/>
        <family val="2"/>
        <scheme val="minor"/>
      </rPr>
      <t xml:space="preserve"> → xem file "Ghi chú từng sheet" để tra chi tiết sheet đó.</t>
    </r>
  </si>
  <si>
    <r>
      <t xml:space="preserve">💾 </t>
    </r>
    <r>
      <rPr>
        <b/>
        <sz val="11"/>
        <color theme="1"/>
        <rFont val="Calibri"/>
        <family val="2"/>
        <scheme val="minor"/>
      </rPr>
      <t>Nên lưu 1 bản backup file mỗi tháng trước khi dán số liệu mới.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</si>
</sst>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409]d\-mmm;@"/>
    <numFmt numFmtId="165" formatCode="_(* #,##0_);_(* \(#,##0\);_(* &quot;-&quot;??_);_(@_)"/>
    <numFmt numFmtId="166" formatCode="_(* #,##0.000_);_(* \(#,##0.000\);_(* &quot;-&quot;??_);_(@_)"/>
    <numFmt numFmtId="167" formatCode="0000000"/>
    <numFmt numFmtId="168" formatCode="_(* #,##0.00_);_(* \(#,##0.00\);_(* \-??_);_(@_)"/>
    <numFmt numFmtId="169" formatCode="mm\/dd\/yyyy"/>
    <numFmt numFmtId="170" formatCode="############"/>
    <numFmt numFmtId="171" formatCode="dd/mm/yyyy"/>
    <numFmt numFmtId="172" formatCode="###,###,###,##0.0###"/>
  </numFmts>
  <fonts count="55">
    <font>
      <sz val="11"/>
      <color theme="1"/>
      <name val="Calibri"/>
      <family val="2"/>
      <scheme val="minor"/>
    </font>
    <font>
      <b/>
      <sz val="14"/>
      <color rgb="FF1F4E78"/>
      <name val="Arial"/>
    </font>
    <font>
      <sz val="10"/>
      <name val="Arial"/>
    </font>
    <font>
      <b/>
      <sz val="11"/>
      <color rgb="FFC00000"/>
      <name val="Arial"/>
    </font>
    <font>
      <b/>
      <sz val="11"/>
      <color rgb="FF1F4E78"/>
      <name val="Arial"/>
    </font>
    <font>
      <i/>
      <sz val="10"/>
      <color rgb="FFC00000"/>
      <name val="Arial"/>
    </font>
    <font>
      <i/>
      <sz val="9"/>
      <color rgb="FF7F7F7F"/>
      <name val="Arial"/>
    </font>
    <font>
      <b/>
      <sz val="10"/>
      <color rgb="FFFFFFFF"/>
      <name val="Arial"/>
    </font>
    <font>
      <b/>
      <sz val="10"/>
      <color rgb="FF808080"/>
      <name val="Arial"/>
    </font>
    <font>
      <b/>
      <sz val="10"/>
      <name val="Arial"/>
    </font>
    <font>
      <b/>
      <sz val="9"/>
      <color rgb="FF808080"/>
      <name val="Arial"/>
    </font>
    <font>
      <sz val="11"/>
      <color theme="1"/>
      <name val="Calibri"/>
      <family val="2"/>
      <scheme val="minor"/>
    </font>
    <font>
      <sz val="10"/>
      <name val="Arial"/>
      <family val="2"/>
    </font>
    <font>
      <b/>
      <sz val="14"/>
      <color rgb="FF1F4E78"/>
      <name val="Arial"/>
      <family val="2"/>
    </font>
    <font>
      <b/>
      <sz val="9"/>
      <color indexed="8"/>
      <name val="Arial"/>
      <family val="2"/>
    </font>
    <font>
      <sz val="9"/>
      <color indexed="8"/>
      <name val="Arial"/>
      <family val="2"/>
    </font>
    <font>
      <sz val="9"/>
      <color rgb="FFC00000"/>
      <name val="Arial"/>
      <family val="2"/>
    </font>
    <font>
      <b/>
      <sz val="9"/>
      <color rgb="FFC00000"/>
      <name val="Arial"/>
      <family val="2"/>
    </font>
    <font>
      <b/>
      <sz val="9"/>
      <color indexed="81"/>
      <name val="Tahoma"/>
      <family val="2"/>
    </font>
    <font>
      <sz val="9"/>
      <color indexed="81"/>
      <name val="Tahoma"/>
      <family val="2"/>
    </font>
    <font>
      <b/>
      <sz val="20"/>
      <color theme="1"/>
      <name val="Calibri"/>
      <family val="2"/>
      <scheme val="minor"/>
    </font>
    <font>
      <b/>
      <sz val="15"/>
      <color theme="1"/>
      <name val="Calibri"/>
      <family val="2"/>
      <scheme val="minor"/>
    </font>
    <font>
      <b/>
      <sz val="11"/>
      <color theme="1"/>
      <name val="Calibri"/>
      <family val="2"/>
      <scheme val="minor"/>
    </font>
    <font>
      <sz val="10"/>
      <color theme="1"/>
      <name val="Arial Unicode MS"/>
    </font>
    <font>
      <sz val="8"/>
      <name val="Calibri"/>
      <family val="2"/>
      <scheme val="minor"/>
    </font>
    <font>
      <b/>
      <sz val="10"/>
      <color theme="1"/>
      <name val="Arial Unicode MS"/>
    </font>
    <font>
      <i/>
      <sz val="11"/>
      <color theme="1"/>
      <name val="Calibri"/>
      <family val="2"/>
      <scheme val="minor"/>
    </font>
    <font>
      <b/>
      <sz val="11"/>
      <color rgb="FFC00000"/>
      <name val="Arial"/>
      <family val="2"/>
    </font>
    <font>
      <b/>
      <sz val="10"/>
      <color theme="2" tint="-0.89999084444715716"/>
      <name val="Times New Roman"/>
      <family val="1"/>
    </font>
    <font>
      <sz val="10"/>
      <color theme="2" tint="-0.89999084444715716"/>
      <name val="Times New Roman"/>
      <family val="1"/>
    </font>
    <font>
      <b/>
      <sz val="8"/>
      <name val="Arial"/>
      <family val="2"/>
    </font>
    <font>
      <sz val="8"/>
      <name val="Arial"/>
      <family val="2"/>
    </font>
    <font>
      <b/>
      <sz val="10"/>
      <name val="Arial"/>
      <family val="2"/>
    </font>
    <font>
      <sz val="11"/>
      <color indexed="8"/>
      <name val="Calibri"/>
      <family val="2"/>
    </font>
    <font>
      <b/>
      <sz val="9"/>
      <name val="Arial"/>
      <family val="2"/>
    </font>
    <font>
      <b/>
      <sz val="9"/>
      <name val="Times New Roman"/>
      <family val="1"/>
    </font>
    <font>
      <sz val="10.5"/>
      <name val="Times New Roman"/>
      <family val="1"/>
    </font>
    <font>
      <sz val="9"/>
      <name val="Arial"/>
      <family val="2"/>
    </font>
    <font>
      <sz val="11"/>
      <name val="Times New Roman"/>
      <family val="1"/>
    </font>
    <font>
      <sz val="10.5"/>
      <color rgb="FFFF0000"/>
      <name val="Times New Roman"/>
      <family val="1"/>
    </font>
    <font>
      <sz val="8"/>
      <color rgb="FFFF0000"/>
      <name val="Arial"/>
      <family val="2"/>
    </font>
    <font>
      <sz val="11"/>
      <color rgb="FFFF0000"/>
      <name val="Times New Roman"/>
      <family val="1"/>
    </font>
    <font>
      <sz val="9"/>
      <color rgb="FFFF0000"/>
      <name val="Arial"/>
      <family val="2"/>
    </font>
    <font>
      <sz val="10.5"/>
      <color rgb="FFC00000"/>
      <name val="Times New Roman"/>
      <family val="1"/>
    </font>
    <font>
      <b/>
      <sz val="10"/>
      <name val="Times New Roman"/>
      <family val="1"/>
    </font>
    <font>
      <sz val="11"/>
      <color rgb="FFFF0000"/>
      <name val="Calibri"/>
      <family val="2"/>
      <scheme val="minor"/>
    </font>
    <font>
      <b/>
      <sz val="9"/>
      <color indexed="8"/>
      <name val="Times New Roman"/>
      <family val="1"/>
    </font>
    <font>
      <b/>
      <sz val="9"/>
      <color indexed="8"/>
      <name val="Times New Roman"/>
    </font>
    <font>
      <sz val="9"/>
      <name val="Times New Roman"/>
    </font>
    <font>
      <sz val="9"/>
      <name val="Times New Roman"/>
      <family val="1"/>
    </font>
    <font>
      <sz val="11"/>
      <name val="Calibri"/>
      <family val="2"/>
      <scheme val="minor"/>
    </font>
    <font>
      <b/>
      <sz val="24"/>
      <color theme="1"/>
      <name val="Calibri"/>
      <family val="2"/>
      <scheme val="minor"/>
    </font>
    <font>
      <b/>
      <sz val="20"/>
      <color rgb="FF1F4E78"/>
      <name val="Arial"/>
      <family val="2"/>
    </font>
    <font>
      <b/>
      <sz val="10"/>
      <color rgb="FF1F4E78"/>
      <name val="Arial"/>
      <family val="2"/>
    </font>
    <font>
      <b/>
      <sz val="18"/>
      <color theme="1"/>
      <name val="Calibri"/>
      <family val="2"/>
      <scheme val="minor"/>
    </font>
  </fonts>
  <fills count="13">
    <fill>
      <patternFill patternType="none"/>
    </fill>
    <fill>
      <patternFill patternType="gray125"/>
    </fill>
    <fill>
      <patternFill patternType="solid">
        <fgColor rgb="FFFFF2CC"/>
      </patternFill>
    </fill>
    <fill>
      <patternFill patternType="solid">
        <fgColor rgb="FF1F4E78"/>
      </patternFill>
    </fill>
    <fill>
      <patternFill patternType="solid">
        <fgColor rgb="FFF2F2F2"/>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rgb="FFFFFF00"/>
        <bgColor indexed="64"/>
      </patternFill>
    </fill>
    <fill>
      <patternFill patternType="solid">
        <fgColor theme="3" tint="-0.249977111117893"/>
        <bgColor indexed="64"/>
      </patternFill>
    </fill>
    <fill>
      <patternFill patternType="solid">
        <fgColor theme="5" tint="0.79998168889431442"/>
        <bgColor indexed="64"/>
      </patternFill>
    </fill>
    <fill>
      <patternFill patternType="solid">
        <fgColor indexed="9"/>
        <bgColor indexed="64"/>
      </patternFill>
    </fill>
    <fill>
      <patternFill patternType="solid">
        <fgColor theme="2" tint="-9.9978637043366805E-2"/>
        <bgColor indexed="64"/>
      </patternFill>
    </fill>
  </fills>
  <borders count="27">
    <border>
      <left/>
      <right/>
      <top/>
      <bottom/>
      <diagonal/>
    </border>
    <border>
      <left style="thin">
        <color rgb="FFBFBFBF"/>
      </left>
      <right style="thin">
        <color rgb="FFBFBFBF"/>
      </right>
      <top style="thin">
        <color rgb="FFBFBFBF"/>
      </top>
      <bottom style="thin">
        <color rgb="FFBFBFBF"/>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style="thin">
        <color rgb="FF000000"/>
      </left>
      <right style="thin">
        <color rgb="FF000000"/>
      </right>
      <top style="dashed">
        <color rgb="FF000000"/>
      </top>
      <bottom style="dashed">
        <color rgb="FF000000"/>
      </bottom>
      <diagonal/>
    </border>
    <border>
      <left style="thin">
        <color indexed="64"/>
      </left>
      <right style="thin">
        <color indexed="64"/>
      </right>
      <top style="dashed">
        <color indexed="64"/>
      </top>
      <bottom style="dashed">
        <color indexed="64"/>
      </bottom>
      <diagonal/>
    </border>
    <border>
      <left/>
      <right/>
      <top style="dashed">
        <color rgb="FF000000"/>
      </top>
      <bottom style="dashed">
        <color rgb="FF000000"/>
      </bottom>
      <diagonal/>
    </border>
    <border>
      <left style="thin">
        <color rgb="FF000000"/>
      </left>
      <right/>
      <top style="dashed">
        <color rgb="FF000000"/>
      </top>
      <bottom style="dashed">
        <color rgb="FF000000"/>
      </bottom>
      <diagonal/>
    </border>
    <border>
      <left/>
      <right style="thin">
        <color indexed="64"/>
      </right>
      <top style="dashed">
        <color indexed="64"/>
      </top>
      <bottom style="dashed">
        <color indexed="64"/>
      </bottom>
      <diagonal/>
    </border>
    <border>
      <left style="thin">
        <color indexed="64"/>
      </left>
      <right/>
      <top style="dashed">
        <color indexed="64"/>
      </top>
      <bottom style="dashed">
        <color indexed="64"/>
      </bottom>
      <diagonal/>
    </border>
    <border>
      <left style="thin">
        <color indexed="8"/>
      </left>
      <right/>
      <top style="thin">
        <color indexed="8"/>
      </top>
      <bottom/>
      <diagonal/>
    </border>
    <border>
      <left style="thin">
        <color indexed="8"/>
      </left>
      <right/>
      <top style="thin">
        <color indexed="8"/>
      </top>
      <bottom style="thin">
        <color indexed="8"/>
      </bottom>
      <diagonal/>
    </border>
    <border>
      <left/>
      <right/>
      <top style="thin">
        <color indexed="8"/>
      </top>
      <bottom/>
      <diagonal/>
    </border>
    <border>
      <left/>
      <right/>
      <top style="thin">
        <color indexed="8"/>
      </top>
      <bottom style="thin">
        <color indexed="8"/>
      </bottom>
      <diagonal/>
    </border>
    <border>
      <left style="thin">
        <color indexed="8"/>
      </left>
      <right/>
      <top/>
      <bottom/>
      <diagonal/>
    </border>
  </borders>
  <cellStyleXfs count="7">
    <xf numFmtId="0" fontId="0" fillId="0" borderId="0"/>
    <xf numFmtId="9" fontId="11" fillId="0" borderId="0" applyFont="0" applyFill="0" applyBorder="0" applyAlignment="0" applyProtection="0"/>
    <xf numFmtId="43" fontId="11" fillId="0" borderId="0" applyFont="0" applyFill="0" applyBorder="0" applyAlignment="0" applyProtection="0"/>
    <xf numFmtId="0" fontId="12" fillId="0" borderId="0"/>
    <xf numFmtId="43" fontId="33" fillId="0" borderId="0" applyFont="0" applyFill="0" applyBorder="0" applyAlignment="0" applyProtection="0"/>
    <xf numFmtId="43" fontId="11" fillId="0" borderId="0" applyFont="0" applyFill="0" applyBorder="0" applyAlignment="0" applyProtection="0"/>
    <xf numFmtId="168" fontId="12" fillId="0" borderId="0" applyFill="0" applyBorder="0" applyAlignment="0" applyProtection="0"/>
  </cellStyleXfs>
  <cellXfs count="212">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3" borderId="1" xfId="0" applyFont="1" applyFill="1" applyBorder="1" applyAlignment="1">
      <alignment horizontal="center" vertical="center" wrapText="1"/>
    </xf>
    <xf numFmtId="0" fontId="2" fillId="0" borderId="1" xfId="0" applyFont="1" applyBorder="1" applyAlignment="1">
      <alignment vertical="center" wrapText="1"/>
    </xf>
    <xf numFmtId="0" fontId="2" fillId="2" borderId="1" xfId="0" applyFont="1" applyFill="1" applyBorder="1" applyAlignment="1">
      <alignment vertical="center" wrapText="1"/>
    </xf>
    <xf numFmtId="0" fontId="8" fillId="4" borderId="0" xfId="0" applyFont="1" applyFill="1"/>
    <xf numFmtId="0" fontId="9" fillId="0" borderId="0" xfId="0" applyFont="1"/>
    <xf numFmtId="0" fontId="10" fillId="4" borderId="1" xfId="0" applyFont="1" applyFill="1" applyBorder="1"/>
    <xf numFmtId="0" fontId="0" fillId="5" borderId="0" xfId="0" applyFill="1"/>
    <xf numFmtId="0" fontId="13" fillId="0" borderId="0" xfId="0" applyFont="1"/>
    <xf numFmtId="0" fontId="14" fillId="0" borderId="2" xfId="0" applyFont="1" applyBorder="1" applyAlignment="1">
      <alignment horizontal="center" vertical="center" wrapText="1" readingOrder="1"/>
    </xf>
    <xf numFmtId="0" fontId="14" fillId="0" borderId="3" xfId="0" applyFont="1" applyBorder="1" applyAlignment="1">
      <alignment horizontal="center" vertical="center" wrapText="1" readingOrder="1"/>
    </xf>
    <xf numFmtId="0" fontId="14" fillId="0" borderId="3" xfId="0" applyFont="1" applyBorder="1" applyAlignment="1">
      <alignment horizontal="center" vertical="center" wrapText="1"/>
    </xf>
    <xf numFmtId="0" fontId="14" fillId="0" borderId="4" xfId="0" applyFont="1" applyBorder="1" applyAlignment="1">
      <alignment horizontal="center" vertical="center" wrapText="1" readingOrder="1"/>
    </xf>
    <xf numFmtId="0" fontId="15" fillId="0" borderId="5" xfId="0" applyFont="1" applyBorder="1" applyAlignment="1">
      <alignment horizontal="center" vertical="center" wrapText="1" readingOrder="1"/>
    </xf>
    <xf numFmtId="0" fontId="15" fillId="0" borderId="6" xfId="0" applyFont="1" applyBorder="1" applyAlignment="1">
      <alignment horizontal="center" vertical="center" wrapText="1" readingOrder="1"/>
    </xf>
    <xf numFmtId="15" fontId="15" fillId="0" borderId="6" xfId="0" applyNumberFormat="1" applyFont="1" applyBorder="1" applyAlignment="1">
      <alignment horizontal="center" vertical="center" wrapText="1" readingOrder="1"/>
    </xf>
    <xf numFmtId="1" fontId="15" fillId="0" borderId="6" xfId="0" applyNumberFormat="1" applyFont="1" applyBorder="1" applyAlignment="1">
      <alignment horizontal="center" vertical="center" wrapText="1" readingOrder="1"/>
    </xf>
    <xf numFmtId="0" fontId="15" fillId="0" borderId="6" xfId="0" applyFont="1" applyBorder="1" applyAlignment="1">
      <alignment horizontal="center" vertical="center" wrapText="1"/>
    </xf>
    <xf numFmtId="3" fontId="15" fillId="0" borderId="6" xfId="0" applyNumberFormat="1" applyFont="1" applyBorder="1" applyAlignment="1">
      <alignment horizontal="center" vertical="center" wrapText="1" readingOrder="1"/>
    </xf>
    <xf numFmtId="10" fontId="15" fillId="0" borderId="6" xfId="1" applyNumberFormat="1" applyFont="1" applyBorder="1" applyAlignment="1">
      <alignment horizontal="center" vertical="center" wrapText="1" readingOrder="1"/>
    </xf>
    <xf numFmtId="3" fontId="15" fillId="0" borderId="7" xfId="0" applyNumberFormat="1" applyFont="1" applyBorder="1" applyAlignment="1">
      <alignment horizontal="center" vertical="center" wrapText="1" readingOrder="1"/>
    </xf>
    <xf numFmtId="3" fontId="16" fillId="0" borderId="6" xfId="0" applyNumberFormat="1" applyFont="1" applyBorder="1" applyAlignment="1">
      <alignment horizontal="center" vertical="center" wrapText="1" readingOrder="1"/>
    </xf>
    <xf numFmtId="0" fontId="14" fillId="6" borderId="5" xfId="0" applyFont="1" applyFill="1" applyBorder="1" applyAlignment="1">
      <alignment horizontal="center" vertical="center" wrapText="1" readingOrder="1"/>
    </xf>
    <xf numFmtId="0" fontId="14" fillId="6" borderId="6" xfId="0" applyFont="1" applyFill="1" applyBorder="1" applyAlignment="1">
      <alignment horizontal="center" vertical="center" wrapText="1" readingOrder="1"/>
    </xf>
    <xf numFmtId="15" fontId="14" fillId="6" borderId="6" xfId="0" applyNumberFormat="1" applyFont="1" applyFill="1" applyBorder="1" applyAlignment="1">
      <alignment horizontal="center" vertical="center" wrapText="1" readingOrder="1"/>
    </xf>
    <xf numFmtId="1" fontId="14" fillId="6" borderId="6" xfId="0" applyNumberFormat="1" applyFont="1" applyFill="1" applyBorder="1" applyAlignment="1">
      <alignment horizontal="center" vertical="center" wrapText="1" readingOrder="1"/>
    </xf>
    <xf numFmtId="0" fontId="14" fillId="6" borderId="6" xfId="0" applyFont="1" applyFill="1" applyBorder="1" applyAlignment="1">
      <alignment horizontal="center" vertical="center" wrapText="1"/>
    </xf>
    <xf numFmtId="3" fontId="14" fillId="6" borderId="6" xfId="0" applyNumberFormat="1" applyFont="1" applyFill="1" applyBorder="1" applyAlignment="1">
      <alignment horizontal="center" vertical="center" wrapText="1" readingOrder="1"/>
    </xf>
    <xf numFmtId="10" fontId="14" fillId="6" borderId="6" xfId="1" applyNumberFormat="1" applyFont="1" applyFill="1" applyBorder="1" applyAlignment="1">
      <alignment horizontal="center" vertical="center" wrapText="1" readingOrder="1"/>
    </xf>
    <xf numFmtId="3" fontId="17" fillId="6" borderId="6" xfId="0" applyNumberFormat="1" applyFont="1" applyFill="1" applyBorder="1" applyAlignment="1">
      <alignment horizontal="center" vertical="center" wrapText="1" readingOrder="1"/>
    </xf>
    <xf numFmtId="3" fontId="14" fillId="6" borderId="7" xfId="0" applyNumberFormat="1" applyFont="1" applyFill="1" applyBorder="1" applyAlignment="1">
      <alignment horizontal="center" vertical="center" wrapText="1" readingOrder="1"/>
    </xf>
    <xf numFmtId="0" fontId="14" fillId="7" borderId="8" xfId="0" applyFont="1" applyFill="1" applyBorder="1" applyAlignment="1">
      <alignment horizontal="center" vertical="center" wrapText="1" readingOrder="1"/>
    </xf>
    <xf numFmtId="0" fontId="14" fillId="7" borderId="9" xfId="0" applyFont="1" applyFill="1" applyBorder="1" applyAlignment="1">
      <alignment horizontal="center" vertical="center" wrapText="1" readingOrder="1"/>
    </xf>
    <xf numFmtId="15" fontId="14" fillId="7" borderId="9" xfId="0" applyNumberFormat="1" applyFont="1" applyFill="1" applyBorder="1" applyAlignment="1">
      <alignment horizontal="center" vertical="center" wrapText="1" readingOrder="1"/>
    </xf>
    <xf numFmtId="1" fontId="14" fillId="7" borderId="9" xfId="0" applyNumberFormat="1" applyFont="1" applyFill="1" applyBorder="1" applyAlignment="1">
      <alignment horizontal="center" vertical="center" wrapText="1" readingOrder="1"/>
    </xf>
    <xf numFmtId="0" fontId="14" fillId="7" borderId="9" xfId="0" applyFont="1" applyFill="1" applyBorder="1" applyAlignment="1">
      <alignment horizontal="center" vertical="center" wrapText="1"/>
    </xf>
    <xf numFmtId="3" fontId="14" fillId="7" borderId="9" xfId="0" applyNumberFormat="1" applyFont="1" applyFill="1" applyBorder="1" applyAlignment="1">
      <alignment horizontal="center" vertical="center" wrapText="1" readingOrder="1"/>
    </xf>
    <xf numFmtId="10" fontId="14" fillId="7" borderId="9" xfId="1" applyNumberFormat="1" applyFont="1" applyFill="1" applyBorder="1" applyAlignment="1">
      <alignment horizontal="center" vertical="center" wrapText="1" readingOrder="1"/>
    </xf>
    <xf numFmtId="3" fontId="14" fillId="7" borderId="10" xfId="0" applyNumberFormat="1" applyFont="1" applyFill="1" applyBorder="1" applyAlignment="1">
      <alignment horizontal="center" vertical="center" wrapText="1" readingOrder="1"/>
    </xf>
    <xf numFmtId="0" fontId="12" fillId="0" borderId="1" xfId="0" applyFont="1" applyBorder="1" applyAlignment="1">
      <alignment vertical="center" wrapText="1"/>
    </xf>
    <xf numFmtId="0" fontId="12" fillId="2" borderId="1" xfId="0" applyFont="1" applyFill="1" applyBorder="1" applyAlignment="1">
      <alignment vertical="center" wrapText="1"/>
    </xf>
    <xf numFmtId="49" fontId="20" fillId="8" borderId="0" xfId="0" applyNumberFormat="1" applyFont="1" applyFill="1"/>
    <xf numFmtId="0" fontId="21" fillId="8" borderId="0" xfId="0" applyFont="1" applyFill="1"/>
    <xf numFmtId="0" fontId="22" fillId="0" borderId="0" xfId="0" applyFont="1"/>
    <xf numFmtId="0" fontId="0" fillId="0" borderId="0" xfId="0" applyAlignment="1">
      <alignment wrapText="1"/>
    </xf>
    <xf numFmtId="0" fontId="14" fillId="0" borderId="0" xfId="0" applyFont="1" applyAlignment="1">
      <alignment horizontal="center" vertical="center" wrapText="1" readingOrder="1"/>
    </xf>
    <xf numFmtId="0" fontId="14" fillId="0" borderId="0" xfId="0" applyFont="1" applyAlignment="1">
      <alignment horizontal="center" vertical="center" wrapText="1"/>
    </xf>
    <xf numFmtId="0" fontId="15" fillId="0" borderId="0" xfId="0" applyFont="1" applyAlignment="1">
      <alignment horizontal="center" vertical="center" wrapText="1" readingOrder="1"/>
    </xf>
    <xf numFmtId="15" fontId="15" fillId="0" borderId="0" xfId="0" applyNumberFormat="1" applyFont="1" applyAlignment="1">
      <alignment horizontal="center" vertical="center" wrapText="1" readingOrder="1"/>
    </xf>
    <xf numFmtId="1" fontId="15" fillId="0" borderId="0" xfId="0" applyNumberFormat="1" applyFont="1" applyAlignment="1">
      <alignment horizontal="center" vertical="center" wrapText="1" readingOrder="1"/>
    </xf>
    <xf numFmtId="0" fontId="15" fillId="0" borderId="0" xfId="0" applyFont="1" applyAlignment="1">
      <alignment horizontal="center" vertical="center" wrapText="1"/>
    </xf>
    <xf numFmtId="3" fontId="15" fillId="0" borderId="0" xfId="0" applyNumberFormat="1" applyFont="1" applyAlignment="1">
      <alignment horizontal="center" vertical="center" wrapText="1" readingOrder="1"/>
    </xf>
    <xf numFmtId="0" fontId="15" fillId="0" borderId="8" xfId="0" applyFont="1" applyBorder="1" applyAlignment="1">
      <alignment horizontal="center" vertical="center" wrapText="1" readingOrder="1"/>
    </xf>
    <xf numFmtId="0" fontId="15" fillId="0" borderId="9" xfId="0" applyFont="1" applyBorder="1" applyAlignment="1">
      <alignment horizontal="center" vertical="center" wrapText="1" readingOrder="1"/>
    </xf>
    <xf numFmtId="15" fontId="15" fillId="0" borderId="9" xfId="0" applyNumberFormat="1" applyFont="1" applyBorder="1" applyAlignment="1">
      <alignment horizontal="center" vertical="center" wrapText="1" readingOrder="1"/>
    </xf>
    <xf numFmtId="1" fontId="15" fillId="0" borderId="9" xfId="0" applyNumberFormat="1" applyFont="1" applyBorder="1" applyAlignment="1">
      <alignment horizontal="center" vertical="center" wrapText="1" readingOrder="1"/>
    </xf>
    <xf numFmtId="0" fontId="15" fillId="0" borderId="9" xfId="0" applyFont="1" applyBorder="1" applyAlignment="1">
      <alignment horizontal="center" vertical="center" wrapText="1"/>
    </xf>
    <xf numFmtId="3" fontId="15" fillId="0" borderId="9" xfId="0" applyNumberFormat="1" applyFont="1" applyBorder="1" applyAlignment="1">
      <alignment horizontal="center" vertical="center" wrapText="1" readingOrder="1"/>
    </xf>
    <xf numFmtId="3" fontId="15" fillId="0" borderId="10" xfId="0" applyNumberFormat="1" applyFont="1" applyBorder="1" applyAlignment="1">
      <alignment horizontal="center" vertical="center" wrapText="1" readingOrder="1"/>
    </xf>
    <xf numFmtId="0" fontId="27" fillId="0" borderId="0" xfId="0" applyFont="1"/>
    <xf numFmtId="0" fontId="22" fillId="8" borderId="0" xfId="0" applyFont="1" applyFill="1"/>
    <xf numFmtId="0" fontId="29" fillId="0" borderId="6" xfId="0" applyFont="1" applyBorder="1" applyAlignment="1">
      <alignment vertical="center" wrapText="1"/>
    </xf>
    <xf numFmtId="2" fontId="29" fillId="0" borderId="6" xfId="0" quotePrefix="1" applyNumberFormat="1" applyFont="1" applyBorder="1" applyAlignment="1">
      <alignment vertical="center" wrapText="1"/>
    </xf>
    <xf numFmtId="14" fontId="29" fillId="0" borderId="6" xfId="0" applyNumberFormat="1" applyFont="1" applyBorder="1" applyAlignment="1">
      <alignment vertical="center" wrapText="1"/>
    </xf>
    <xf numFmtId="0" fontId="29" fillId="0" borderId="6" xfId="0" applyFont="1" applyBorder="1" applyAlignment="1">
      <alignment horizontal="center" vertical="center" wrapText="1"/>
    </xf>
    <xf numFmtId="2" fontId="29" fillId="0" borderId="6" xfId="0" applyNumberFormat="1" applyFont="1" applyBorder="1" applyAlignment="1">
      <alignment horizontal="right" vertical="center" wrapText="1"/>
    </xf>
    <xf numFmtId="0" fontId="29" fillId="0" borderId="6" xfId="0" applyFont="1" applyBorder="1" applyAlignment="1">
      <alignment horizontal="right" vertical="center" wrapText="1"/>
    </xf>
    <xf numFmtId="165" fontId="29" fillId="0" borderId="6" xfId="2" applyNumberFormat="1" applyFont="1" applyFill="1" applyBorder="1" applyAlignment="1">
      <alignment vertical="center" wrapText="1"/>
    </xf>
    <xf numFmtId="165" fontId="29" fillId="0" borderId="6" xfId="2" applyNumberFormat="1" applyFont="1" applyFill="1" applyBorder="1" applyAlignment="1">
      <alignment horizontal="center" vertical="center" wrapText="1"/>
    </xf>
    <xf numFmtId="0" fontId="29" fillId="0" borderId="6" xfId="0" quotePrefix="1" applyFont="1" applyBorder="1" applyAlignment="1">
      <alignment vertical="center" wrapText="1"/>
    </xf>
    <xf numFmtId="0" fontId="29" fillId="0" borderId="6" xfId="3" quotePrefix="1" applyFont="1" applyBorder="1" applyAlignment="1">
      <alignment vertical="center"/>
    </xf>
    <xf numFmtId="0" fontId="28" fillId="6" borderId="3" xfId="0" applyFont="1" applyFill="1" applyBorder="1" applyAlignment="1">
      <alignment horizontal="center" vertical="center" wrapText="1"/>
    </xf>
    <xf numFmtId="0" fontId="28" fillId="6" borderId="4" xfId="0" applyFont="1" applyFill="1" applyBorder="1" applyAlignment="1">
      <alignment horizontal="center" vertical="center" wrapText="1"/>
    </xf>
    <xf numFmtId="0" fontId="29" fillId="0" borderId="9" xfId="0" applyFont="1" applyBorder="1" applyAlignment="1">
      <alignment vertical="center" wrapText="1"/>
    </xf>
    <xf numFmtId="2" fontId="29" fillId="0" borderId="9" xfId="0" quotePrefix="1" applyNumberFormat="1" applyFont="1" applyBorder="1" applyAlignment="1">
      <alignment vertical="center" wrapText="1"/>
    </xf>
    <xf numFmtId="14" fontId="29" fillId="0" borderId="9" xfId="0" applyNumberFormat="1" applyFont="1" applyBorder="1" applyAlignment="1">
      <alignment vertical="center" wrapText="1"/>
    </xf>
    <xf numFmtId="2" fontId="29" fillId="0" borderId="9" xfId="0" applyNumberFormat="1" applyFont="1" applyBorder="1" applyAlignment="1">
      <alignment horizontal="right" vertical="center" wrapText="1"/>
    </xf>
    <xf numFmtId="0" fontId="29" fillId="0" borderId="9" xfId="0" applyFont="1" applyBorder="1" applyAlignment="1">
      <alignment horizontal="right" vertical="center" wrapText="1"/>
    </xf>
    <xf numFmtId="165" fontId="29" fillId="0" borderId="9" xfId="2" applyNumberFormat="1" applyFont="1" applyFill="1" applyBorder="1" applyAlignment="1">
      <alignment vertical="center" wrapText="1"/>
    </xf>
    <xf numFmtId="165" fontId="29" fillId="0" borderId="9" xfId="2" applyNumberFormat="1" applyFont="1" applyFill="1" applyBorder="1" applyAlignment="1">
      <alignment horizontal="center" vertical="center" wrapText="1"/>
    </xf>
    <xf numFmtId="0" fontId="29" fillId="0" borderId="5" xfId="0" applyFont="1" applyBorder="1" applyAlignment="1">
      <alignment vertical="center" wrapText="1"/>
    </xf>
    <xf numFmtId="165" fontId="29" fillId="0" borderId="7" xfId="2" applyNumberFormat="1" applyFont="1" applyFill="1" applyBorder="1" applyAlignment="1">
      <alignment horizontal="center" vertical="center" wrapText="1"/>
    </xf>
    <xf numFmtId="0" fontId="28" fillId="6" borderId="11" xfId="0" applyFont="1" applyFill="1" applyBorder="1" applyAlignment="1">
      <alignment vertical="center" wrapText="1"/>
    </xf>
    <xf numFmtId="0" fontId="28" fillId="6" borderId="12" xfId="0" applyFont="1" applyFill="1" applyBorder="1" applyAlignment="1">
      <alignment vertical="center" wrapText="1"/>
    </xf>
    <xf numFmtId="164" fontId="28" fillId="6" borderId="12" xfId="0" applyNumberFormat="1" applyFont="1" applyFill="1" applyBorder="1" applyAlignment="1">
      <alignment vertical="center" wrapText="1"/>
    </xf>
    <xf numFmtId="0" fontId="29" fillId="0" borderId="8" xfId="0" applyFont="1" applyBorder="1" applyAlignment="1">
      <alignment vertical="center" wrapText="1"/>
    </xf>
    <xf numFmtId="165" fontId="29" fillId="0" borderId="10" xfId="2" applyNumberFormat="1" applyFont="1" applyFill="1" applyBorder="1" applyAlignment="1">
      <alignment horizontal="center" vertical="center" wrapText="1"/>
    </xf>
    <xf numFmtId="0" fontId="32" fillId="0" borderId="6" xfId="0" applyFont="1" applyBorder="1" applyAlignment="1">
      <alignment horizontal="center" vertical="center"/>
    </xf>
    <xf numFmtId="2" fontId="32" fillId="0" borderId="6" xfId="0" applyNumberFormat="1" applyFont="1" applyBorder="1" applyAlignment="1">
      <alignment horizontal="right" vertical="center"/>
    </xf>
    <xf numFmtId="166" fontId="32" fillId="0" borderId="7" xfId="0" applyNumberFormat="1" applyFont="1" applyBorder="1" applyAlignment="1">
      <alignment horizontal="right" vertical="center"/>
    </xf>
    <xf numFmtId="1" fontId="36" fillId="0" borderId="16" xfId="0" applyNumberFormat="1" applyFont="1" applyBorder="1" applyAlignment="1">
      <alignment horizontal="left" vertical="center"/>
    </xf>
    <xf numFmtId="167" fontId="36" fillId="0" borderId="16" xfId="0" applyNumberFormat="1" applyFont="1" applyBorder="1" applyAlignment="1">
      <alignment horizontal="center" vertical="center"/>
    </xf>
    <xf numFmtId="165" fontId="31" fillId="0" borderId="17" xfId="4" applyNumberFormat="1" applyFont="1" applyFill="1" applyBorder="1" applyAlignment="1">
      <alignment vertical="center"/>
    </xf>
    <xf numFmtId="165" fontId="37" fillId="0" borderId="17" xfId="4" applyNumberFormat="1" applyFont="1" applyFill="1" applyBorder="1" applyAlignment="1">
      <alignment vertical="center"/>
    </xf>
    <xf numFmtId="1" fontId="38" fillId="0" borderId="18" xfId="0" applyNumberFormat="1" applyFont="1" applyBorder="1" applyAlignment="1">
      <alignment horizontal="center" vertical="center" wrapText="1"/>
    </xf>
    <xf numFmtId="164" fontId="36" fillId="0" borderId="19" xfId="0" applyNumberFormat="1" applyFont="1" applyBorder="1" applyAlignment="1">
      <alignment horizontal="center" vertical="center"/>
    </xf>
    <xf numFmtId="164" fontId="37" fillId="0" borderId="17" xfId="0" applyNumberFormat="1" applyFont="1" applyBorder="1" applyAlignment="1">
      <alignment horizontal="center" vertical="center"/>
    </xf>
    <xf numFmtId="43" fontId="37" fillId="0" borderId="17" xfId="4" applyFont="1" applyFill="1" applyBorder="1" applyAlignment="1">
      <alignment horizontal="right" vertical="center"/>
    </xf>
    <xf numFmtId="165" fontId="37" fillId="0" borderId="20" xfId="4" applyNumberFormat="1" applyFont="1" applyFill="1" applyBorder="1" applyAlignment="1">
      <alignment horizontal="right" vertical="center"/>
    </xf>
    <xf numFmtId="165" fontId="37" fillId="0" borderId="17" xfId="4" applyNumberFormat="1" applyFont="1" applyFill="1" applyBorder="1" applyAlignment="1">
      <alignment horizontal="right" vertical="center"/>
    </xf>
    <xf numFmtId="43" fontId="37" fillId="0" borderId="20" xfId="4" applyFont="1" applyFill="1" applyBorder="1" applyAlignment="1">
      <alignment horizontal="right" vertical="center"/>
    </xf>
    <xf numFmtId="165" fontId="37" fillId="0" borderId="21" xfId="4" applyNumberFormat="1" applyFont="1" applyFill="1" applyBorder="1" applyAlignment="1">
      <alignment horizontal="right" vertical="center"/>
    </xf>
    <xf numFmtId="167" fontId="39" fillId="0" borderId="16" xfId="0" applyNumberFormat="1" applyFont="1" applyBorder="1" applyAlignment="1">
      <alignment horizontal="center" vertical="center"/>
    </xf>
    <xf numFmtId="165" fontId="40" fillId="0" borderId="17" xfId="4" applyNumberFormat="1" applyFont="1" applyFill="1" applyBorder="1" applyAlignment="1">
      <alignment vertical="center"/>
    </xf>
    <xf numFmtId="1" fontId="41" fillId="0" borderId="18" xfId="0" applyNumberFormat="1" applyFont="1" applyBorder="1" applyAlignment="1">
      <alignment horizontal="center" vertical="center" wrapText="1"/>
    </xf>
    <xf numFmtId="164" fontId="39" fillId="0" borderId="19" xfId="0" applyNumberFormat="1" applyFont="1" applyBorder="1" applyAlignment="1">
      <alignment horizontal="center" vertical="center"/>
    </xf>
    <xf numFmtId="164" fontId="42" fillId="0" borderId="17" xfId="0" applyNumberFormat="1" applyFont="1" applyBorder="1" applyAlignment="1">
      <alignment horizontal="center" vertical="center"/>
    </xf>
    <xf numFmtId="43" fontId="42" fillId="0" borderId="17" xfId="4" applyFont="1" applyFill="1" applyBorder="1" applyAlignment="1">
      <alignment horizontal="right" vertical="center"/>
    </xf>
    <xf numFmtId="165" fontId="42" fillId="0" borderId="20" xfId="4" applyNumberFormat="1" applyFont="1" applyFill="1" applyBorder="1" applyAlignment="1">
      <alignment horizontal="right" vertical="center"/>
    </xf>
    <xf numFmtId="165" fontId="42" fillId="0" borderId="17" xfId="4" applyNumberFormat="1" applyFont="1" applyFill="1" applyBorder="1" applyAlignment="1">
      <alignment horizontal="right" vertical="center"/>
    </xf>
    <xf numFmtId="43" fontId="42" fillId="0" borderId="20" xfId="4" applyFont="1" applyFill="1" applyBorder="1" applyAlignment="1">
      <alignment horizontal="right" vertical="center"/>
    </xf>
    <xf numFmtId="165" fontId="42" fillId="0" borderId="21" xfId="4" applyNumberFormat="1" applyFont="1" applyFill="1" applyBorder="1" applyAlignment="1">
      <alignment horizontal="right" vertical="center"/>
    </xf>
    <xf numFmtId="165" fontId="37" fillId="0" borderId="17" xfId="4" applyNumberFormat="1" applyFont="1" applyFill="1" applyBorder="1" applyAlignment="1">
      <alignment vertical="center" wrapText="1"/>
    </xf>
    <xf numFmtId="167" fontId="36" fillId="0" borderId="16" xfId="0" quotePrefix="1" applyNumberFormat="1" applyFont="1" applyBorder="1" applyAlignment="1">
      <alignment horizontal="center" vertical="center"/>
    </xf>
    <xf numFmtId="1" fontId="43" fillId="0" borderId="16" xfId="0" applyNumberFormat="1" applyFont="1" applyBorder="1" applyAlignment="1">
      <alignment horizontal="left" vertical="center"/>
    </xf>
    <xf numFmtId="165" fontId="16" fillId="0" borderId="17" xfId="4" applyNumberFormat="1" applyFont="1" applyFill="1" applyBorder="1" applyAlignment="1">
      <alignment vertical="center"/>
    </xf>
    <xf numFmtId="43" fontId="16" fillId="0" borderId="17" xfId="4" applyFont="1" applyFill="1" applyBorder="1" applyAlignment="1">
      <alignment horizontal="right" vertical="center"/>
    </xf>
    <xf numFmtId="0" fontId="31" fillId="0" borderId="9" xfId="0" applyFont="1" applyBorder="1" applyAlignment="1">
      <alignment vertical="center" wrapText="1"/>
    </xf>
    <xf numFmtId="0" fontId="34" fillId="0" borderId="13" xfId="0" applyFont="1" applyBorder="1" applyAlignment="1">
      <alignment vertical="center"/>
    </xf>
    <xf numFmtId="0" fontId="30" fillId="0" borderId="15" xfId="0" applyFont="1" applyBorder="1" applyAlignment="1">
      <alignment vertical="center" wrapText="1"/>
    </xf>
    <xf numFmtId="0" fontId="30" fillId="0" borderId="9" xfId="0" applyFont="1" applyBorder="1" applyAlignment="1">
      <alignment vertical="center" wrapText="1"/>
    </xf>
    <xf numFmtId="165" fontId="34" fillId="0" borderId="6" xfId="4" applyNumberFormat="1" applyFont="1" applyFill="1" applyBorder="1" applyAlignment="1">
      <alignment vertical="center" wrapText="1"/>
    </xf>
    <xf numFmtId="43" fontId="34" fillId="0" borderId="6" xfId="4" applyFont="1" applyFill="1" applyBorder="1" applyAlignment="1">
      <alignment vertical="center" wrapText="1"/>
    </xf>
    <xf numFmtId="165" fontId="35" fillId="0" borderId="8" xfId="5" applyNumberFormat="1" applyFont="1" applyFill="1" applyBorder="1" applyAlignment="1">
      <alignment vertical="center" wrapText="1"/>
    </xf>
    <xf numFmtId="165" fontId="35" fillId="0" borderId="9" xfId="5" applyNumberFormat="1" applyFont="1" applyFill="1" applyBorder="1" applyAlignment="1">
      <alignment vertical="center" wrapText="1"/>
    </xf>
    <xf numFmtId="0" fontId="34" fillId="0" borderId="13" xfId="0" applyFont="1" applyBorder="1" applyAlignment="1">
      <alignment vertical="center" wrapText="1"/>
    </xf>
    <xf numFmtId="0" fontId="34" fillId="0" borderId="14" xfId="0" applyFont="1" applyBorder="1" applyAlignment="1">
      <alignment vertical="center" wrapText="1"/>
    </xf>
    <xf numFmtId="43" fontId="35" fillId="0" borderId="10" xfId="5" quotePrefix="1" applyFont="1" applyFill="1" applyBorder="1" applyAlignment="1">
      <alignment vertical="center" wrapText="1"/>
    </xf>
    <xf numFmtId="164" fontId="30" fillId="0" borderId="9" xfId="0" applyNumberFormat="1" applyFont="1" applyBorder="1" applyAlignment="1">
      <alignment vertical="center" wrapText="1"/>
    </xf>
    <xf numFmtId="49" fontId="44" fillId="5" borderId="3" xfId="0" applyNumberFormat="1" applyFont="1" applyFill="1" applyBorder="1" applyAlignment="1">
      <alignment horizontal="center" vertical="center" wrapText="1"/>
    </xf>
    <xf numFmtId="49" fontId="44" fillId="5" borderId="6" xfId="0" applyNumberFormat="1" applyFont="1" applyFill="1" applyBorder="1" applyAlignment="1">
      <alignment horizontal="center" vertical="center" wrapText="1"/>
    </xf>
    <xf numFmtId="169" fontId="44" fillId="5" borderId="6" xfId="0" applyNumberFormat="1" applyFont="1" applyFill="1" applyBorder="1" applyAlignment="1">
      <alignment horizontal="center" vertical="center" wrapText="1"/>
    </xf>
    <xf numFmtId="43" fontId="44" fillId="5" borderId="6" xfId="2" applyFont="1" applyFill="1" applyBorder="1" applyAlignment="1">
      <alignment horizontal="center" vertical="center" wrapText="1"/>
    </xf>
    <xf numFmtId="0" fontId="38" fillId="0" borderId="6" xfId="0" applyFont="1" applyBorder="1" applyAlignment="1">
      <alignment horizontal="center" vertical="center"/>
    </xf>
    <xf numFmtId="0" fontId="0" fillId="0" borderId="6" xfId="0" applyBorder="1" applyAlignment="1">
      <alignment wrapText="1"/>
    </xf>
    <xf numFmtId="169" fontId="38" fillId="0" borderId="6" xfId="0" applyNumberFormat="1" applyFont="1" applyBorder="1" applyAlignment="1">
      <alignment horizontal="center" vertical="center"/>
    </xf>
    <xf numFmtId="0" fontId="38" fillId="0" borderId="6" xfId="0" applyFont="1" applyBorder="1" applyAlignment="1">
      <alignment horizontal="center" vertical="center" wrapText="1"/>
    </xf>
    <xf numFmtId="14" fontId="38" fillId="0" borderId="6" xfId="0" applyNumberFormat="1" applyFont="1" applyBorder="1" applyAlignment="1">
      <alignment horizontal="center" vertical="center"/>
    </xf>
    <xf numFmtId="43" fontId="38" fillId="0" borderId="6" xfId="2" applyFont="1" applyFill="1" applyBorder="1" applyAlignment="1">
      <alignment horizontal="center"/>
    </xf>
    <xf numFmtId="169" fontId="38" fillId="0" borderId="6" xfId="0" applyNumberFormat="1" applyFont="1" applyBorder="1" applyAlignment="1">
      <alignment horizontal="center" vertical="center" wrapText="1"/>
    </xf>
    <xf numFmtId="43" fontId="38" fillId="0" borderId="6" xfId="2" applyFont="1" applyFill="1" applyBorder="1" applyAlignment="1"/>
    <xf numFmtId="165" fontId="38" fillId="0" borderId="6" xfId="2" applyNumberFormat="1" applyFont="1" applyFill="1" applyBorder="1" applyAlignment="1"/>
    <xf numFmtId="0" fontId="38" fillId="8" borderId="0" xfId="0" applyFont="1" applyFill="1" applyAlignment="1">
      <alignment horizontal="center" wrapText="1"/>
    </xf>
    <xf numFmtId="0" fontId="38" fillId="8" borderId="6" xfId="0" applyFont="1" applyFill="1" applyBorder="1" applyAlignment="1">
      <alignment horizontal="center" vertical="center" wrapText="1"/>
    </xf>
    <xf numFmtId="0" fontId="0" fillId="9" borderId="0" xfId="0" applyFill="1"/>
    <xf numFmtId="49" fontId="44" fillId="5" borderId="2" xfId="0" applyNumberFormat="1" applyFont="1" applyFill="1" applyBorder="1" applyAlignment="1">
      <alignment horizontal="center" vertical="center" wrapText="1"/>
    </xf>
    <xf numFmtId="0" fontId="38" fillId="0" borderId="5" xfId="0" applyFont="1" applyBorder="1" applyAlignment="1">
      <alignment horizontal="center" vertical="center"/>
    </xf>
    <xf numFmtId="169" fontId="44" fillId="5" borderId="7" xfId="0" applyNumberFormat="1" applyFont="1" applyFill="1" applyBorder="1" applyAlignment="1">
      <alignment horizontal="center" vertical="center" wrapText="1"/>
    </xf>
    <xf numFmtId="165" fontId="38" fillId="0" borderId="7" xfId="2" applyNumberFormat="1" applyFont="1" applyFill="1" applyBorder="1" applyAlignment="1"/>
    <xf numFmtId="0" fontId="38" fillId="0" borderId="8" xfId="0" applyFont="1" applyBorder="1" applyAlignment="1">
      <alignment horizontal="center" vertical="center"/>
    </xf>
    <xf numFmtId="0" fontId="0" fillId="0" borderId="9" xfId="0" applyBorder="1" applyAlignment="1">
      <alignment wrapText="1"/>
    </xf>
    <xf numFmtId="169" fontId="38" fillId="0" borderId="9" xfId="0" applyNumberFormat="1" applyFont="1" applyBorder="1" applyAlignment="1">
      <alignment horizontal="center" vertical="center"/>
    </xf>
    <xf numFmtId="0" fontId="38" fillId="0" borderId="9" xfId="0" applyFont="1" applyBorder="1" applyAlignment="1">
      <alignment horizontal="center" vertical="center"/>
    </xf>
    <xf numFmtId="0" fontId="38" fillId="0" borderId="9" xfId="0" applyFont="1" applyBorder="1" applyAlignment="1">
      <alignment horizontal="center" vertical="center" wrapText="1"/>
    </xf>
    <xf numFmtId="14" fontId="38" fillId="0" borderId="9" xfId="0" applyNumberFormat="1" applyFont="1" applyBorder="1" applyAlignment="1">
      <alignment horizontal="center" vertical="center"/>
    </xf>
    <xf numFmtId="43" fontId="38" fillId="0" borderId="9" xfId="2" applyFont="1" applyFill="1" applyBorder="1" applyAlignment="1">
      <alignment horizontal="center"/>
    </xf>
    <xf numFmtId="169" fontId="38" fillId="0" borderId="9" xfId="0" applyNumberFormat="1" applyFont="1" applyBorder="1" applyAlignment="1">
      <alignment horizontal="center" vertical="center" wrapText="1"/>
    </xf>
    <xf numFmtId="43" fontId="38" fillId="0" borderId="9" xfId="2" applyFont="1" applyFill="1" applyBorder="1" applyAlignment="1"/>
    <xf numFmtId="165" fontId="38" fillId="0" borderId="9" xfId="2" applyNumberFormat="1" applyFont="1" applyFill="1" applyBorder="1" applyAlignment="1"/>
    <xf numFmtId="165" fontId="38" fillId="0" borderId="10" xfId="2" applyNumberFormat="1" applyFont="1" applyFill="1" applyBorder="1" applyAlignment="1"/>
    <xf numFmtId="171" fontId="48" fillId="0" borderId="22" xfId="0" applyNumberFormat="1" applyFont="1" applyBorder="1" applyAlignment="1">
      <alignment horizontal="center"/>
    </xf>
    <xf numFmtId="49" fontId="48" fillId="0" borderId="22" xfId="0" applyNumberFormat="1" applyFont="1" applyBorder="1" applyAlignment="1">
      <alignment horizontal="left"/>
    </xf>
    <xf numFmtId="171" fontId="48" fillId="0" borderId="22" xfId="0" applyNumberFormat="1" applyFont="1" applyBorder="1" applyAlignment="1">
      <alignment horizontal="left"/>
    </xf>
    <xf numFmtId="49" fontId="48" fillId="0" borderId="22" xfId="0" applyNumberFormat="1" applyFont="1" applyBorder="1" applyAlignment="1">
      <alignment horizontal="right"/>
    </xf>
    <xf numFmtId="49" fontId="49" fillId="0" borderId="22" xfId="0" applyNumberFormat="1" applyFont="1" applyBorder="1" applyAlignment="1">
      <alignment horizontal="left"/>
    </xf>
    <xf numFmtId="2" fontId="49" fillId="0" borderId="22" xfId="0" applyNumberFormat="1" applyFont="1" applyBorder="1" applyAlignment="1">
      <alignment horizontal="left"/>
    </xf>
    <xf numFmtId="171" fontId="48" fillId="0" borderId="23" xfId="0" applyNumberFormat="1" applyFont="1" applyBorder="1" applyAlignment="1">
      <alignment horizontal="center"/>
    </xf>
    <xf numFmtId="49" fontId="48" fillId="0" borderId="23" xfId="0" applyNumberFormat="1" applyFont="1" applyBorder="1" applyAlignment="1">
      <alignment horizontal="left"/>
    </xf>
    <xf numFmtId="171" fontId="48" fillId="0" borderId="23" xfId="0" applyNumberFormat="1" applyFont="1" applyBorder="1" applyAlignment="1">
      <alignment horizontal="left"/>
    </xf>
    <xf numFmtId="49" fontId="48" fillId="0" borderId="23" xfId="0" applyNumberFormat="1" applyFont="1" applyBorder="1" applyAlignment="1">
      <alignment horizontal="right"/>
    </xf>
    <xf numFmtId="172" fontId="48" fillId="0" borderId="22" xfId="0" applyNumberFormat="1" applyFont="1" applyBorder="1" applyAlignment="1">
      <alignment horizontal="right"/>
    </xf>
    <xf numFmtId="172" fontId="48" fillId="0" borderId="23" xfId="0" applyNumberFormat="1" applyFont="1" applyBorder="1" applyAlignment="1">
      <alignment horizontal="right"/>
    </xf>
    <xf numFmtId="170" fontId="47" fillId="0" borderId="24" xfId="0" applyNumberFormat="1" applyFont="1" applyBorder="1" applyAlignment="1">
      <alignment horizontal="right"/>
    </xf>
    <xf numFmtId="170" fontId="47" fillId="0" borderId="25" xfId="0" applyNumberFormat="1" applyFont="1" applyBorder="1" applyAlignment="1">
      <alignment horizontal="right"/>
    </xf>
    <xf numFmtId="170" fontId="46" fillId="10" borderId="0" xfId="0" applyNumberFormat="1" applyFont="1" applyFill="1" applyAlignment="1">
      <alignment horizontal="center" vertical="center" wrapText="1"/>
    </xf>
    <xf numFmtId="171" fontId="47" fillId="11" borderId="26" xfId="0" applyNumberFormat="1" applyFont="1" applyFill="1" applyBorder="1" applyAlignment="1">
      <alignment horizontal="center" vertical="center" wrapText="1"/>
    </xf>
    <xf numFmtId="49" fontId="47" fillId="11" borderId="26" xfId="0" applyNumberFormat="1" applyFont="1" applyFill="1" applyBorder="1" applyAlignment="1">
      <alignment horizontal="center" vertical="center" wrapText="1"/>
    </xf>
    <xf numFmtId="49" fontId="47" fillId="11" borderId="26" xfId="0" applyNumberFormat="1" applyFont="1" applyFill="1" applyBorder="1" applyAlignment="1">
      <alignment horizontal="center" vertical="center"/>
    </xf>
    <xf numFmtId="49" fontId="46" fillId="6" borderId="26" xfId="0" applyNumberFormat="1" applyFont="1" applyFill="1" applyBorder="1" applyAlignment="1">
      <alignment horizontal="center" vertical="center"/>
    </xf>
    <xf numFmtId="49" fontId="47" fillId="8" borderId="26" xfId="0" applyNumberFormat="1" applyFont="1" applyFill="1" applyBorder="1" applyAlignment="1">
      <alignment horizontal="center" vertical="center" wrapText="1"/>
    </xf>
    <xf numFmtId="172" fontId="47" fillId="8" borderId="26" xfId="0" applyNumberFormat="1" applyFont="1" applyFill="1" applyBorder="1" applyAlignment="1">
      <alignment horizontal="center" vertical="center" wrapText="1"/>
    </xf>
    <xf numFmtId="172" fontId="47" fillId="11" borderId="26" xfId="0" applyNumberFormat="1" applyFont="1" applyFill="1" applyBorder="1" applyAlignment="1">
      <alignment horizontal="center" vertical="center" wrapText="1"/>
    </xf>
    <xf numFmtId="49" fontId="0" fillId="0" borderId="0" xfId="0" applyNumberFormat="1"/>
    <xf numFmtId="0" fontId="45" fillId="0" borderId="0" xfId="0" applyFont="1"/>
    <xf numFmtId="0" fontId="22" fillId="5" borderId="0" xfId="0" applyFont="1" applyFill="1"/>
    <xf numFmtId="0" fontId="0" fillId="5" borderId="0" xfId="0" applyFill="1" applyAlignment="1">
      <alignment horizontal="left" vertical="center" indent="1"/>
    </xf>
    <xf numFmtId="0" fontId="22" fillId="5" borderId="0" xfId="0" applyFont="1" applyFill="1" applyAlignment="1">
      <alignment horizontal="left" vertical="center" indent="1"/>
    </xf>
    <xf numFmtId="0" fontId="2" fillId="2" borderId="1" xfId="0" applyFont="1" applyFill="1" applyBorder="1" applyAlignment="1">
      <alignment vertical="center"/>
    </xf>
    <xf numFmtId="0" fontId="50" fillId="5" borderId="0" xfId="0" applyFont="1" applyFill="1"/>
    <xf numFmtId="49" fontId="50" fillId="5" borderId="0" xfId="0" applyNumberFormat="1" applyFont="1" applyFill="1"/>
    <xf numFmtId="0" fontId="2" fillId="0" borderId="0" xfId="0" applyFont="1" applyAlignment="1">
      <alignment vertical="center"/>
    </xf>
    <xf numFmtId="0" fontId="0" fillId="0" borderId="0" xfId="0" applyAlignment="1">
      <alignment horizontal="left" vertical="center" indent="1"/>
    </xf>
    <xf numFmtId="0" fontId="22" fillId="0" borderId="0" xfId="0" applyFont="1" applyAlignment="1">
      <alignment horizontal="left" vertical="center" indent="1"/>
    </xf>
    <xf numFmtId="0" fontId="51" fillId="0" borderId="0" xfId="0" applyFont="1" applyAlignment="1">
      <alignment vertical="center"/>
    </xf>
    <xf numFmtId="0" fontId="0" fillId="0" borderId="0" xfId="0" applyAlignment="1">
      <alignment horizontal="left" vertical="center" indent="2"/>
    </xf>
    <xf numFmtId="0" fontId="52" fillId="0" borderId="0" xfId="0" applyFont="1"/>
    <xf numFmtId="0" fontId="53" fillId="12" borderId="0" xfId="0" applyFont="1" applyFill="1"/>
    <xf numFmtId="0" fontId="0" fillId="12" borderId="0" xfId="0" applyFill="1"/>
    <xf numFmtId="0" fontId="23" fillId="0" borderId="0" xfId="0" applyFont="1" applyAlignment="1">
      <alignment horizontal="left" vertical="center" indent="2"/>
    </xf>
    <xf numFmtId="0" fontId="23" fillId="0" borderId="0" xfId="0" applyFont="1" applyAlignment="1">
      <alignment horizontal="left" vertical="center" indent="1"/>
    </xf>
    <xf numFmtId="0" fontId="22" fillId="0" borderId="0" xfId="0" applyFont="1" applyAlignment="1">
      <alignment horizontal="left" wrapText="1"/>
    </xf>
    <xf numFmtId="0" fontId="22" fillId="0" borderId="0" xfId="0" applyFont="1" applyAlignment="1">
      <alignment horizontal="left" vertical="top" wrapText="1"/>
    </xf>
    <xf numFmtId="0" fontId="54" fillId="0" borderId="0" xfId="0" applyFont="1" applyAlignment="1">
      <alignment vertical="center"/>
    </xf>
    <xf numFmtId="0" fontId="22" fillId="0" borderId="0" xfId="0" applyFont="1" applyAlignment="1">
      <alignment horizontal="center" vertical="center" wrapText="1"/>
    </xf>
    <xf numFmtId="0" fontId="0" fillId="0" borderId="0" xfId="0" applyAlignment="1">
      <alignment vertical="center" wrapText="1"/>
    </xf>
    <xf numFmtId="0" fontId="22" fillId="0" borderId="0" xfId="0" applyFont="1" applyAlignment="1">
      <alignment vertical="center" wrapText="1"/>
    </xf>
  </cellXfs>
  <cellStyles count="7">
    <cellStyle name="Comma" xfId="2" builtinId="3"/>
    <cellStyle name="Comma 2" xfId="4" xr:uid="{645D673D-7316-40FB-952D-A68F0B175B7A}"/>
    <cellStyle name="Comma 3" xfId="5" xr:uid="{94E83DD8-644A-4549-9DB2-7DC87DCD9C7A}"/>
    <cellStyle name="Comma 4" xfId="6" xr:uid="{44B8C3FA-904A-44CB-B442-3D96F2AA3485}"/>
    <cellStyle name="Normal" xfId="0" builtinId="0"/>
    <cellStyle name="Normal 2698" xfId="3" xr:uid="{99CEB793-3276-421C-8664-AAB4F0512EEE}"/>
    <cellStyle name="Percent" xfId="1" builtinId="5"/>
  </cellStyles>
  <dxfs count="183">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border outline="0">
        <top style="thin">
          <color rgb="FFBFBFBF"/>
        </top>
      </border>
    </dxf>
    <dxf>
      <font>
        <b val="0"/>
        <i val="0"/>
        <strike val="0"/>
        <condense val="0"/>
        <extend val="0"/>
        <outline val="0"/>
        <shadow val="0"/>
        <u val="none"/>
        <vertAlign val="baseline"/>
        <sz val="11"/>
        <color rgb="FFFF0000"/>
        <name val="Calibri"/>
        <family val="2"/>
        <scheme val="minor"/>
      </font>
    </dxf>
    <dxf>
      <numFmt numFmtId="30" formatCode="@"/>
    </dxf>
    <dxf>
      <numFmt numFmtId="30" formatCode="@"/>
    </dxf>
    <dxf>
      <numFmt numFmtId="30" formatCode="@"/>
    </dxf>
    <dxf>
      <font>
        <strike val="0"/>
        <outline val="0"/>
        <shadow val="0"/>
        <u val="none"/>
        <vertAlign val="baseline"/>
        <sz val="11"/>
        <color auto="1"/>
        <name val="Calibri"/>
        <family val="2"/>
        <scheme val="minor"/>
      </font>
      <fill>
        <patternFill patternType="solid">
          <fgColor indexed="64"/>
          <bgColor theme="8" tint="0.79998168889431442"/>
        </patternFill>
      </fill>
    </dxf>
    <dxf>
      <font>
        <b val="0"/>
        <i val="0"/>
        <strike val="0"/>
        <condense val="0"/>
        <extend val="0"/>
        <outline val="0"/>
        <shadow val="0"/>
        <u val="none"/>
        <vertAlign val="baseline"/>
        <sz val="9"/>
        <color auto="1"/>
        <name val="Times New Roman"/>
        <scheme val="none"/>
      </font>
      <numFmt numFmtId="172" formatCode="###,###,###,##0.0###"/>
      <alignment horizontal="right" vertical="bottom" textRotation="0" wrapText="0" indent="0" justifyLastLine="0" shrinkToFit="0" readingOrder="0"/>
      <border diagonalUp="0" diagonalDown="0">
        <left style="thin">
          <color indexed="8"/>
        </left>
        <right/>
        <top style="thin">
          <color indexed="8"/>
        </top>
        <bottom/>
        <vertical/>
        <horizontal/>
      </border>
    </dxf>
    <dxf>
      <font>
        <b val="0"/>
        <i val="0"/>
        <strike val="0"/>
        <condense val="0"/>
        <extend val="0"/>
        <outline val="0"/>
        <shadow val="0"/>
        <u val="none"/>
        <vertAlign val="baseline"/>
        <sz val="9"/>
        <color auto="1"/>
        <name val="Times New Roman"/>
        <scheme val="none"/>
      </font>
      <numFmt numFmtId="30" formatCode="@"/>
      <alignment horizontal="left" vertical="bottom" textRotation="0" wrapText="0" indent="0" justifyLastLine="0" shrinkToFit="0" readingOrder="0"/>
      <border diagonalUp="0" diagonalDown="0">
        <left style="thin">
          <color indexed="8"/>
        </left>
        <right/>
        <top style="thin">
          <color indexed="8"/>
        </top>
        <bottom/>
        <vertical/>
        <horizontal/>
      </border>
    </dxf>
    <dxf>
      <font>
        <b val="0"/>
        <i val="0"/>
        <strike val="0"/>
        <condense val="0"/>
        <extend val="0"/>
        <outline val="0"/>
        <shadow val="0"/>
        <u val="none"/>
        <vertAlign val="baseline"/>
        <sz val="9"/>
        <color auto="1"/>
        <name val="Times New Roman"/>
        <scheme val="none"/>
      </font>
      <numFmt numFmtId="172" formatCode="###,###,###,##0.0###"/>
      <alignment horizontal="right" vertical="bottom" textRotation="0" wrapText="0" indent="0" justifyLastLine="0" shrinkToFit="0" readingOrder="0"/>
      <border diagonalUp="0" diagonalDown="0">
        <left style="thin">
          <color indexed="8"/>
        </left>
        <right/>
        <top style="thin">
          <color indexed="8"/>
        </top>
        <bottom/>
        <vertical/>
        <horizontal/>
      </border>
    </dxf>
    <dxf>
      <font>
        <b val="0"/>
        <i val="0"/>
        <strike val="0"/>
        <condense val="0"/>
        <extend val="0"/>
        <outline val="0"/>
        <shadow val="0"/>
        <u val="none"/>
        <vertAlign val="baseline"/>
        <sz val="9"/>
        <color auto="1"/>
        <name val="Times New Roman"/>
        <scheme val="none"/>
      </font>
      <numFmt numFmtId="30" formatCode="@"/>
      <alignment horizontal="left" vertical="bottom" textRotation="0" wrapText="0" indent="0" justifyLastLine="0" shrinkToFit="0" readingOrder="0"/>
      <border diagonalUp="0" diagonalDown="0">
        <left style="thin">
          <color indexed="8"/>
        </left>
        <right/>
        <top style="thin">
          <color indexed="8"/>
        </top>
        <bottom/>
        <vertical/>
        <horizontal/>
      </border>
    </dxf>
    <dxf>
      <font>
        <b val="0"/>
        <i val="0"/>
        <strike val="0"/>
        <condense val="0"/>
        <extend val="0"/>
        <outline val="0"/>
        <shadow val="0"/>
        <u val="none"/>
        <vertAlign val="baseline"/>
        <sz val="9"/>
        <color auto="1"/>
        <name val="Times New Roman"/>
        <scheme val="none"/>
      </font>
      <numFmt numFmtId="172" formatCode="###,###,###,##0.0###"/>
      <alignment horizontal="right" vertical="bottom" textRotation="0" wrapText="0" indent="0" justifyLastLine="0" shrinkToFit="0" readingOrder="0"/>
      <border diagonalUp="0" diagonalDown="0">
        <left style="thin">
          <color indexed="8"/>
        </left>
        <right/>
        <top style="thin">
          <color indexed="8"/>
        </top>
        <bottom/>
        <vertical/>
        <horizontal/>
      </border>
    </dxf>
    <dxf>
      <font>
        <b val="0"/>
        <i val="0"/>
        <strike val="0"/>
        <condense val="0"/>
        <extend val="0"/>
        <outline val="0"/>
        <shadow val="0"/>
        <u val="none"/>
        <vertAlign val="baseline"/>
        <sz val="9"/>
        <color auto="1"/>
        <name val="Times New Roman"/>
        <scheme val="none"/>
      </font>
      <numFmt numFmtId="30" formatCode="@"/>
      <alignment horizontal="left" vertical="bottom" textRotation="0" wrapText="0" indent="0" justifyLastLine="0" shrinkToFit="0" readingOrder="0"/>
      <border diagonalUp="0" diagonalDown="0">
        <left style="thin">
          <color indexed="8"/>
        </left>
        <right/>
        <top style="thin">
          <color indexed="8"/>
        </top>
        <bottom/>
        <vertical/>
        <horizontal/>
      </border>
    </dxf>
    <dxf>
      <font>
        <b val="0"/>
        <i val="0"/>
        <strike val="0"/>
        <condense val="0"/>
        <extend val="0"/>
        <outline val="0"/>
        <shadow val="0"/>
        <u val="none"/>
        <vertAlign val="baseline"/>
        <sz val="9"/>
        <color auto="1"/>
        <name val="Times New Roman"/>
        <family val="1"/>
        <scheme val="none"/>
      </font>
      <numFmt numFmtId="2" formatCode="0.00"/>
      <alignment horizontal="left" vertical="bottom" textRotation="0" wrapText="0" indent="0" justifyLastLine="0" shrinkToFit="0" readingOrder="0"/>
      <border diagonalUp="0" diagonalDown="0">
        <left style="thin">
          <color indexed="8"/>
        </left>
        <right/>
        <top style="thin">
          <color indexed="8"/>
        </top>
        <bottom/>
        <vertical/>
        <horizontal/>
      </border>
    </dxf>
    <dxf>
      <font>
        <b val="0"/>
        <i val="0"/>
        <strike val="0"/>
        <condense val="0"/>
        <extend val="0"/>
        <outline val="0"/>
        <shadow val="0"/>
        <u val="none"/>
        <vertAlign val="baseline"/>
        <sz val="9"/>
        <color auto="1"/>
        <name val="Times New Roman"/>
        <family val="1"/>
        <scheme val="none"/>
      </font>
      <numFmt numFmtId="30" formatCode="@"/>
      <alignment horizontal="left" vertical="bottom" textRotation="0" wrapText="0" indent="0" justifyLastLine="0" shrinkToFit="0" readingOrder="0"/>
      <border diagonalUp="0" diagonalDown="0">
        <left style="thin">
          <color indexed="8"/>
        </left>
        <right/>
        <top style="thin">
          <color indexed="8"/>
        </top>
        <bottom/>
        <vertical/>
        <horizontal/>
      </border>
    </dxf>
    <dxf>
      <font>
        <b val="0"/>
        <i val="0"/>
        <strike val="0"/>
        <condense val="0"/>
        <extend val="0"/>
        <outline val="0"/>
        <shadow val="0"/>
        <u val="none"/>
        <vertAlign val="baseline"/>
        <sz val="9"/>
        <color auto="1"/>
        <name val="Times New Roman"/>
        <scheme val="none"/>
      </font>
      <numFmt numFmtId="30" formatCode="@"/>
      <alignment horizontal="left" vertical="bottom" textRotation="0" wrapText="0" indent="0" justifyLastLine="0" shrinkToFit="0" readingOrder="0"/>
      <border diagonalUp="0" diagonalDown="0">
        <left style="thin">
          <color indexed="8"/>
        </left>
        <right/>
        <top style="thin">
          <color indexed="8"/>
        </top>
        <bottom/>
        <vertical/>
        <horizontal/>
      </border>
    </dxf>
    <dxf>
      <font>
        <b val="0"/>
        <i val="0"/>
        <strike val="0"/>
        <condense val="0"/>
        <extend val="0"/>
        <outline val="0"/>
        <shadow val="0"/>
        <u val="none"/>
        <vertAlign val="baseline"/>
        <sz val="9"/>
        <color auto="1"/>
        <name val="Times New Roman"/>
        <scheme val="none"/>
      </font>
      <numFmt numFmtId="30" formatCode="@"/>
      <alignment horizontal="left" vertical="bottom" textRotation="0" wrapText="0" indent="0" justifyLastLine="0" shrinkToFit="0" readingOrder="0"/>
      <border diagonalUp="0" diagonalDown="0">
        <left style="thin">
          <color indexed="8"/>
        </left>
        <right/>
        <top style="thin">
          <color indexed="8"/>
        </top>
        <bottom/>
        <vertical/>
        <horizontal/>
      </border>
    </dxf>
    <dxf>
      <font>
        <b val="0"/>
        <i val="0"/>
        <strike val="0"/>
        <condense val="0"/>
        <extend val="0"/>
        <outline val="0"/>
        <shadow val="0"/>
        <u val="none"/>
        <vertAlign val="baseline"/>
        <sz val="9"/>
        <color auto="1"/>
        <name val="Times New Roman"/>
        <scheme val="none"/>
      </font>
      <numFmt numFmtId="30" formatCode="@"/>
      <alignment horizontal="right" vertical="bottom" textRotation="0" wrapText="0" indent="0" justifyLastLine="0" shrinkToFit="0" readingOrder="0"/>
      <border diagonalUp="0" diagonalDown="0">
        <left style="thin">
          <color indexed="8"/>
        </left>
        <right/>
        <top style="thin">
          <color indexed="8"/>
        </top>
        <bottom/>
        <vertical/>
        <horizontal/>
      </border>
    </dxf>
    <dxf>
      <font>
        <b val="0"/>
        <i val="0"/>
        <strike val="0"/>
        <condense val="0"/>
        <extend val="0"/>
        <outline val="0"/>
        <shadow val="0"/>
        <u val="none"/>
        <vertAlign val="baseline"/>
        <sz val="9"/>
        <color auto="1"/>
        <name val="Times New Roman"/>
        <scheme val="none"/>
      </font>
      <numFmt numFmtId="30" formatCode="@"/>
      <alignment horizontal="left" vertical="bottom" textRotation="0" wrapText="0" indent="0" justifyLastLine="0" shrinkToFit="0" readingOrder="0"/>
      <border diagonalUp="0" diagonalDown="0">
        <left style="thin">
          <color indexed="8"/>
        </left>
        <right/>
        <top style="thin">
          <color indexed="8"/>
        </top>
        <bottom/>
        <vertical/>
        <horizontal/>
      </border>
    </dxf>
    <dxf>
      <font>
        <b val="0"/>
        <i val="0"/>
        <strike val="0"/>
        <condense val="0"/>
        <extend val="0"/>
        <outline val="0"/>
        <shadow val="0"/>
        <u val="none"/>
        <vertAlign val="baseline"/>
        <sz val="9"/>
        <color auto="1"/>
        <name val="Times New Roman"/>
        <scheme val="none"/>
      </font>
      <numFmt numFmtId="30" formatCode="@"/>
      <alignment horizontal="right" vertical="bottom" textRotation="0" wrapText="0" indent="0" justifyLastLine="0" shrinkToFit="0" readingOrder="0"/>
      <border diagonalUp="0" diagonalDown="0">
        <left style="thin">
          <color indexed="8"/>
        </left>
        <right/>
        <top style="thin">
          <color indexed="8"/>
        </top>
        <bottom/>
        <vertical/>
        <horizontal/>
      </border>
    </dxf>
    <dxf>
      <font>
        <b val="0"/>
        <i val="0"/>
        <strike val="0"/>
        <condense val="0"/>
        <extend val="0"/>
        <outline val="0"/>
        <shadow val="0"/>
        <u val="none"/>
        <vertAlign val="baseline"/>
        <sz val="9"/>
        <color auto="1"/>
        <name val="Times New Roman"/>
        <scheme val="none"/>
      </font>
      <numFmt numFmtId="30" formatCode="@"/>
      <alignment horizontal="left" vertical="bottom" textRotation="0" wrapText="0" indent="0" justifyLastLine="0" shrinkToFit="0" readingOrder="0"/>
      <border diagonalUp="0" diagonalDown="0">
        <left style="thin">
          <color indexed="8"/>
        </left>
        <right/>
        <top style="thin">
          <color indexed="8"/>
        </top>
        <bottom/>
        <vertical/>
        <horizontal/>
      </border>
    </dxf>
    <dxf>
      <font>
        <b val="0"/>
        <i val="0"/>
        <strike val="0"/>
        <condense val="0"/>
        <extend val="0"/>
        <outline val="0"/>
        <shadow val="0"/>
        <u val="none"/>
        <vertAlign val="baseline"/>
        <sz val="9"/>
        <color auto="1"/>
        <name val="Times New Roman"/>
        <scheme val="none"/>
      </font>
      <numFmt numFmtId="30" formatCode="@"/>
      <alignment horizontal="left" vertical="bottom" textRotation="0" wrapText="0" indent="0" justifyLastLine="0" shrinkToFit="0" readingOrder="0"/>
      <border diagonalUp="0" diagonalDown="0">
        <left style="thin">
          <color indexed="8"/>
        </left>
        <right/>
        <top style="thin">
          <color indexed="8"/>
        </top>
        <bottom/>
        <vertical/>
        <horizontal/>
      </border>
    </dxf>
    <dxf>
      <font>
        <b val="0"/>
        <i val="0"/>
        <strike val="0"/>
        <condense val="0"/>
        <extend val="0"/>
        <outline val="0"/>
        <shadow val="0"/>
        <u val="none"/>
        <vertAlign val="baseline"/>
        <sz val="9"/>
        <color auto="1"/>
        <name val="Times New Roman"/>
        <scheme val="none"/>
      </font>
      <numFmt numFmtId="30" formatCode="@"/>
      <alignment horizontal="left" vertical="bottom" textRotation="0" wrapText="0" indent="0" justifyLastLine="0" shrinkToFit="0" readingOrder="0"/>
      <border diagonalUp="0" diagonalDown="0">
        <left style="thin">
          <color indexed="8"/>
        </left>
        <right/>
        <top style="thin">
          <color indexed="8"/>
        </top>
        <bottom/>
        <vertical/>
        <horizontal/>
      </border>
    </dxf>
    <dxf>
      <font>
        <b val="0"/>
        <i val="0"/>
        <strike val="0"/>
        <condense val="0"/>
        <extend val="0"/>
        <outline val="0"/>
        <shadow val="0"/>
        <u val="none"/>
        <vertAlign val="baseline"/>
        <sz val="9"/>
        <color auto="1"/>
        <name val="Times New Roman"/>
        <scheme val="none"/>
      </font>
      <numFmt numFmtId="30" formatCode="@"/>
      <alignment horizontal="left" vertical="bottom" textRotation="0" wrapText="0" indent="0" justifyLastLine="0" shrinkToFit="0" readingOrder="0"/>
      <border diagonalUp="0" diagonalDown="0">
        <left style="thin">
          <color indexed="8"/>
        </left>
        <right/>
        <top style="thin">
          <color indexed="8"/>
        </top>
        <bottom/>
        <vertical/>
        <horizontal/>
      </border>
    </dxf>
    <dxf>
      <font>
        <b val="0"/>
        <i val="0"/>
        <strike val="0"/>
        <condense val="0"/>
        <extend val="0"/>
        <outline val="0"/>
        <shadow val="0"/>
        <u val="none"/>
        <vertAlign val="baseline"/>
        <sz val="9"/>
        <color auto="1"/>
        <name val="Times New Roman"/>
        <scheme val="none"/>
      </font>
      <numFmt numFmtId="30" formatCode="@"/>
      <alignment horizontal="right" vertical="bottom" textRotation="0" wrapText="0" indent="0" justifyLastLine="0" shrinkToFit="0" readingOrder="0"/>
      <border diagonalUp="0" diagonalDown="0">
        <left style="thin">
          <color indexed="8"/>
        </left>
        <right/>
        <top style="thin">
          <color indexed="8"/>
        </top>
        <bottom/>
        <vertical/>
        <horizontal/>
      </border>
    </dxf>
    <dxf>
      <font>
        <b val="0"/>
        <i val="0"/>
        <strike val="0"/>
        <condense val="0"/>
        <extend val="0"/>
        <outline val="0"/>
        <shadow val="0"/>
        <u val="none"/>
        <vertAlign val="baseline"/>
        <sz val="9"/>
        <color auto="1"/>
        <name val="Times New Roman"/>
        <scheme val="none"/>
      </font>
      <numFmt numFmtId="30" formatCode="@"/>
      <alignment horizontal="left" vertical="bottom" textRotation="0" wrapText="0" indent="0" justifyLastLine="0" shrinkToFit="0" readingOrder="0"/>
      <border diagonalUp="0" diagonalDown="0">
        <left style="thin">
          <color indexed="8"/>
        </left>
        <right/>
        <top style="thin">
          <color indexed="8"/>
        </top>
        <bottom/>
        <vertical/>
        <horizontal/>
      </border>
    </dxf>
    <dxf>
      <font>
        <b val="0"/>
        <i val="0"/>
        <strike val="0"/>
        <condense val="0"/>
        <extend val="0"/>
        <outline val="0"/>
        <shadow val="0"/>
        <u val="none"/>
        <vertAlign val="baseline"/>
        <sz val="9"/>
        <color auto="1"/>
        <name val="Times New Roman"/>
        <scheme val="none"/>
      </font>
      <numFmt numFmtId="30" formatCode="@"/>
      <alignment horizontal="right" vertical="bottom" textRotation="0" wrapText="0" indent="0" justifyLastLine="0" shrinkToFit="0" readingOrder="0"/>
      <border diagonalUp="0" diagonalDown="0">
        <left style="thin">
          <color indexed="8"/>
        </left>
        <right/>
        <top style="thin">
          <color indexed="8"/>
        </top>
        <bottom/>
        <vertical/>
        <horizontal/>
      </border>
    </dxf>
    <dxf>
      <font>
        <b val="0"/>
        <i val="0"/>
        <strike val="0"/>
        <condense val="0"/>
        <extend val="0"/>
        <outline val="0"/>
        <shadow val="0"/>
        <u val="none"/>
        <vertAlign val="baseline"/>
        <sz val="9"/>
        <color auto="1"/>
        <name val="Times New Roman"/>
        <scheme val="none"/>
      </font>
      <numFmt numFmtId="30" formatCode="@"/>
      <alignment horizontal="left" vertical="bottom" textRotation="0" wrapText="0" indent="0" justifyLastLine="0" shrinkToFit="0" readingOrder="0"/>
      <border diagonalUp="0" diagonalDown="0">
        <left style="thin">
          <color indexed="8"/>
        </left>
        <right/>
        <top style="thin">
          <color indexed="8"/>
        </top>
        <bottom/>
        <vertical/>
        <horizontal/>
      </border>
    </dxf>
    <dxf>
      <font>
        <b val="0"/>
        <i val="0"/>
        <strike val="0"/>
        <condense val="0"/>
        <extend val="0"/>
        <outline val="0"/>
        <shadow val="0"/>
        <u val="none"/>
        <vertAlign val="baseline"/>
        <sz val="9"/>
        <color auto="1"/>
        <name val="Times New Roman"/>
        <scheme val="none"/>
      </font>
      <numFmt numFmtId="30" formatCode="@"/>
      <alignment horizontal="right" vertical="bottom" textRotation="0" wrapText="0" indent="0" justifyLastLine="0" shrinkToFit="0" readingOrder="0"/>
      <border diagonalUp="0" diagonalDown="0">
        <left style="thin">
          <color indexed="8"/>
        </left>
        <right/>
        <top style="thin">
          <color indexed="8"/>
        </top>
        <bottom/>
        <vertical/>
        <horizontal/>
      </border>
    </dxf>
    <dxf>
      <font>
        <b val="0"/>
        <i val="0"/>
        <strike val="0"/>
        <condense val="0"/>
        <extend val="0"/>
        <outline val="0"/>
        <shadow val="0"/>
        <u val="none"/>
        <vertAlign val="baseline"/>
        <sz val="9"/>
        <color auto="1"/>
        <name val="Times New Roman"/>
        <scheme val="none"/>
      </font>
      <numFmt numFmtId="30" formatCode="@"/>
      <alignment horizontal="left" vertical="bottom" textRotation="0" wrapText="0" indent="0" justifyLastLine="0" shrinkToFit="0" readingOrder="0"/>
      <border diagonalUp="0" diagonalDown="0">
        <left style="thin">
          <color indexed="8"/>
        </left>
        <right/>
        <top style="thin">
          <color indexed="8"/>
        </top>
        <bottom/>
        <vertical/>
        <horizontal/>
      </border>
    </dxf>
    <dxf>
      <font>
        <b val="0"/>
        <i val="0"/>
        <strike val="0"/>
        <condense val="0"/>
        <extend val="0"/>
        <outline val="0"/>
        <shadow val="0"/>
        <u val="none"/>
        <vertAlign val="baseline"/>
        <sz val="9"/>
        <color auto="1"/>
        <name val="Times New Roman"/>
        <scheme val="none"/>
      </font>
      <numFmt numFmtId="171" formatCode="dd/mm/yyyy"/>
      <alignment horizontal="left" vertical="bottom" textRotation="0" wrapText="0" indent="0" justifyLastLine="0" shrinkToFit="0" readingOrder="0"/>
      <border diagonalUp="0" diagonalDown="0">
        <left style="thin">
          <color indexed="8"/>
        </left>
        <right/>
        <top style="thin">
          <color indexed="8"/>
        </top>
        <bottom/>
        <vertical/>
        <horizontal/>
      </border>
    </dxf>
    <dxf>
      <font>
        <b val="0"/>
        <i val="0"/>
        <strike val="0"/>
        <condense val="0"/>
        <extend val="0"/>
        <outline val="0"/>
        <shadow val="0"/>
        <u val="none"/>
        <vertAlign val="baseline"/>
        <sz val="9"/>
        <color auto="1"/>
        <name val="Times New Roman"/>
        <scheme val="none"/>
      </font>
      <numFmt numFmtId="30" formatCode="@"/>
      <alignment horizontal="left" vertical="bottom" textRotation="0" wrapText="0" indent="0" justifyLastLine="0" shrinkToFit="0" readingOrder="0"/>
      <border diagonalUp="0" diagonalDown="0">
        <left style="thin">
          <color indexed="8"/>
        </left>
        <right/>
        <top style="thin">
          <color indexed="8"/>
        </top>
        <bottom/>
        <vertical/>
        <horizontal/>
      </border>
    </dxf>
    <dxf>
      <font>
        <b val="0"/>
        <i val="0"/>
        <strike val="0"/>
        <condense val="0"/>
        <extend val="0"/>
        <outline val="0"/>
        <shadow val="0"/>
        <u val="none"/>
        <vertAlign val="baseline"/>
        <sz val="9"/>
        <color auto="1"/>
        <name val="Times New Roman"/>
        <scheme val="none"/>
      </font>
      <numFmt numFmtId="30" formatCode="@"/>
      <alignment horizontal="left" vertical="bottom" textRotation="0" wrapText="0" indent="0" justifyLastLine="0" shrinkToFit="0" readingOrder="0"/>
      <border diagonalUp="0" diagonalDown="0">
        <left style="thin">
          <color indexed="8"/>
        </left>
        <right/>
        <top style="thin">
          <color indexed="8"/>
        </top>
        <bottom/>
        <vertical/>
        <horizontal/>
      </border>
    </dxf>
    <dxf>
      <font>
        <b val="0"/>
        <i val="0"/>
        <strike val="0"/>
        <condense val="0"/>
        <extend val="0"/>
        <outline val="0"/>
        <shadow val="0"/>
        <u val="none"/>
        <vertAlign val="baseline"/>
        <sz val="9"/>
        <color auto="1"/>
        <name val="Times New Roman"/>
        <scheme val="none"/>
      </font>
      <numFmt numFmtId="30" formatCode="@"/>
      <alignment horizontal="left" vertical="bottom" textRotation="0" wrapText="0" indent="0" justifyLastLine="0" shrinkToFit="0" readingOrder="0"/>
      <border diagonalUp="0" diagonalDown="0">
        <left style="thin">
          <color indexed="8"/>
        </left>
        <right/>
        <top style="thin">
          <color indexed="8"/>
        </top>
        <bottom/>
        <vertical/>
        <horizontal/>
      </border>
    </dxf>
    <dxf>
      <font>
        <b val="0"/>
        <i val="0"/>
        <strike val="0"/>
        <condense val="0"/>
        <extend val="0"/>
        <outline val="0"/>
        <shadow val="0"/>
        <u val="none"/>
        <vertAlign val="baseline"/>
        <sz val="9"/>
        <color auto="1"/>
        <name val="Times New Roman"/>
        <scheme val="none"/>
      </font>
      <numFmt numFmtId="30" formatCode="@"/>
      <alignment horizontal="left" vertical="bottom" textRotation="0" wrapText="0" indent="0" justifyLastLine="0" shrinkToFit="0" readingOrder="0"/>
      <border diagonalUp="0" diagonalDown="0">
        <left style="thin">
          <color indexed="8"/>
        </left>
        <right/>
        <top style="thin">
          <color indexed="8"/>
        </top>
        <bottom/>
        <vertical/>
        <horizontal/>
      </border>
    </dxf>
    <dxf>
      <font>
        <b val="0"/>
        <i val="0"/>
        <strike val="0"/>
        <condense val="0"/>
        <extend val="0"/>
        <outline val="0"/>
        <shadow val="0"/>
        <u val="none"/>
        <vertAlign val="baseline"/>
        <sz val="9"/>
        <color auto="1"/>
        <name val="Times New Roman"/>
        <scheme val="none"/>
      </font>
      <numFmt numFmtId="30" formatCode="@"/>
      <alignment horizontal="left" vertical="bottom" textRotation="0" wrapText="0" indent="0" justifyLastLine="0" shrinkToFit="0" readingOrder="0"/>
      <border diagonalUp="0" diagonalDown="0">
        <left style="thin">
          <color indexed="8"/>
        </left>
        <right/>
        <top style="thin">
          <color indexed="8"/>
        </top>
        <bottom/>
        <vertical/>
        <horizontal/>
      </border>
    </dxf>
    <dxf>
      <font>
        <b val="0"/>
        <i val="0"/>
        <strike val="0"/>
        <condense val="0"/>
        <extend val="0"/>
        <outline val="0"/>
        <shadow val="0"/>
        <u val="none"/>
        <vertAlign val="baseline"/>
        <sz val="9"/>
        <color auto="1"/>
        <name val="Times New Roman"/>
        <scheme val="none"/>
      </font>
      <numFmt numFmtId="171" formatCode="dd/mm/yyyy"/>
      <alignment horizontal="center" vertical="bottom" textRotation="0" wrapText="0" indent="0" justifyLastLine="0" shrinkToFit="0" readingOrder="0"/>
      <border diagonalUp="0" diagonalDown="0">
        <left style="thin">
          <color indexed="8"/>
        </left>
        <right/>
        <top style="thin">
          <color indexed="8"/>
        </top>
        <bottom/>
        <vertical/>
        <horizontal/>
      </border>
    </dxf>
    <dxf>
      <font>
        <b/>
        <i val="0"/>
        <strike val="0"/>
        <condense val="0"/>
        <extend val="0"/>
        <outline val="0"/>
        <shadow val="0"/>
        <u val="none"/>
        <vertAlign val="baseline"/>
        <sz val="9"/>
        <color indexed="8"/>
        <name val="Times New Roman"/>
        <scheme val="none"/>
      </font>
      <numFmt numFmtId="170" formatCode="############"/>
      <alignment horizontal="right" vertical="bottom" textRotation="0" wrapText="0" indent="0" justifyLastLine="0" shrinkToFit="0" readingOrder="0"/>
      <border diagonalUp="0" diagonalDown="0">
        <left/>
        <right/>
        <top style="thin">
          <color indexed="8"/>
        </top>
        <bottom/>
        <vertical/>
        <horizontal/>
      </border>
    </dxf>
    <dxf>
      <border outline="0">
        <left style="thin">
          <color indexed="8"/>
        </left>
        <top style="thin">
          <color indexed="8"/>
        </top>
      </border>
    </dxf>
    <dxf>
      <font>
        <b val="0"/>
        <i val="0"/>
        <strike val="0"/>
        <condense val="0"/>
        <extend val="0"/>
        <outline val="0"/>
        <shadow val="0"/>
        <u val="none"/>
        <vertAlign val="baseline"/>
        <sz val="9"/>
        <color auto="1"/>
        <name val="Times New Roman"/>
        <scheme val="none"/>
      </font>
      <alignment horizontal="right" vertical="bottom" textRotation="0" wrapText="0" indent="0" justifyLastLine="0" shrinkToFit="0" readingOrder="0"/>
    </dxf>
    <dxf>
      <fill>
        <patternFill patternType="solid">
          <fgColor indexed="64"/>
          <bgColor theme="3" tint="-0.249977111117893"/>
        </patternFill>
      </fill>
    </dxf>
    <dxf>
      <font>
        <b val="0"/>
        <i val="0"/>
        <strike val="0"/>
        <condense val="0"/>
        <extend val="0"/>
        <outline val="0"/>
        <shadow val="0"/>
        <u val="none"/>
        <vertAlign val="baseline"/>
        <sz val="10"/>
        <color theme="2" tint="-0.89999084444715716"/>
        <name val="Times New Roman"/>
        <family val="1"/>
        <scheme val="none"/>
      </font>
      <numFmt numFmtId="165" formatCode="_(* #,##0_);_(* \(#,##0\);_(* &quot;-&quot;??_);_(@_)"/>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2" tint="-0.89999084444715716"/>
        <name val="Times New Roman"/>
        <family val="1"/>
        <scheme val="none"/>
      </font>
      <numFmt numFmtId="165" formatCode="_(* #,##0_);_(* \(#,##0\);_(* &quot;-&quot;??_);_(@_)"/>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2" tint="-0.89999084444715716"/>
        <name val="Times New Roman"/>
        <family val="1"/>
        <scheme val="none"/>
      </font>
      <numFmt numFmtId="165" formatCode="_(* #,##0_);_(* \(#,##0\);_(* &quot;-&quot;??_);_(@_)"/>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2" tint="-0.89999084444715716"/>
        <name val="Times New Roman"/>
        <family val="1"/>
        <scheme val="none"/>
      </font>
      <numFmt numFmtId="165" formatCode="_(* #,##0_);_(* \(#,##0\);_(* &quot;-&quot;??_);_(@_)"/>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2" tint="-0.89999084444715716"/>
        <name val="Times New Roman"/>
        <family val="1"/>
        <scheme val="none"/>
      </font>
      <numFmt numFmtId="165" formatCode="_(* #,##0_);_(* \(#,##0\);_(* &quot;-&quot;??_);_(@_)"/>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2" tint="-0.89999084444715716"/>
        <name val="Times New Roman"/>
        <family val="1"/>
        <scheme val="none"/>
      </font>
      <numFmt numFmtId="165" formatCode="_(* #,##0_);_(* \(#,##0\);_(* &quot;-&quot;??_);_(@_)"/>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2" tint="-0.89999084444715716"/>
        <name val="Times New Roman"/>
        <family val="1"/>
        <scheme val="none"/>
      </font>
      <numFmt numFmtId="165" formatCode="_(* #,##0_);_(* \(#,##0\);_(* &quot;-&quot;??_);_(@_)"/>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2" tint="-0.89999084444715716"/>
        <name val="Times New Roman"/>
        <family val="1"/>
        <scheme val="none"/>
      </font>
      <numFmt numFmtId="165" formatCode="_(* #,##0_);_(* \(#,##0\);_(* &quot;-&quot;??_);_(@_)"/>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2" tint="-0.89999084444715716"/>
        <name val="Times New Roman"/>
        <family val="1"/>
        <scheme val="none"/>
      </font>
      <numFmt numFmtId="165" formatCode="_(* #,##0_);_(* \(#,##0\);_(* &quot;-&quot;??_);_(@_)"/>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2" tint="-0.89999084444715716"/>
        <name val="Times New Roman"/>
        <family val="1"/>
        <scheme val="none"/>
      </font>
      <numFmt numFmtId="165" formatCode="_(* #,##0_);_(* \(#,##0\);_(* &quot;-&quot;??_);_(@_)"/>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2" tint="-0.89999084444715716"/>
        <name val="Times New Roman"/>
        <family val="1"/>
        <scheme val="none"/>
      </font>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2" tint="-0.89999084444715716"/>
        <name val="Times New Roman"/>
        <family val="1"/>
        <scheme val="none"/>
      </font>
      <numFmt numFmtId="2" formatCode="0.00"/>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2" tint="-0.89999084444715716"/>
        <name val="Times New Roman"/>
        <family val="1"/>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2" tint="-0.89999084444715716"/>
        <name val="Times New Roman"/>
        <family val="1"/>
        <scheme val="none"/>
      </font>
      <numFmt numFmtId="19" formatCode="dd/mm/yy"/>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2" tint="-0.89999084444715716"/>
        <name val="Times New Roman"/>
        <family val="1"/>
        <scheme val="none"/>
      </font>
      <numFmt numFmtId="2" formatCode="0.0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2" tint="-0.89999084444715716"/>
        <name val="Times New Roman"/>
        <family val="1"/>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2" tint="-0.89999084444715716"/>
        <name val="Times New Roman"/>
        <family val="1"/>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2" tint="-0.89999084444715716"/>
        <name val="Times New Roman"/>
        <family val="1"/>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2" tint="-0.89999084444715716"/>
        <name val="Times New Roman"/>
        <family val="1"/>
        <scheme val="none"/>
      </font>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2" tint="-0.89999084444715716"/>
        <name val="Times New Roman"/>
        <family val="1"/>
        <scheme val="none"/>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0"/>
        <color theme="2" tint="-0.89999084444715716"/>
        <name val="Times New Roman"/>
        <family val="1"/>
        <scheme val="none"/>
      </font>
      <fill>
        <patternFill patternType="solid">
          <fgColor indexed="64"/>
          <bgColor theme="9"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font>
        <b val="0"/>
        <i val="0"/>
        <strike val="0"/>
        <condense val="0"/>
        <extend val="0"/>
        <outline val="0"/>
        <shadow val="0"/>
        <u val="none"/>
        <vertAlign val="baseline"/>
        <sz val="9"/>
        <color auto="1"/>
        <name val="Arial"/>
        <family val="2"/>
        <scheme val="none"/>
      </font>
      <numFmt numFmtId="165"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dashed">
          <color indexed="64"/>
        </top>
        <bottom style="dashed">
          <color indexed="64"/>
        </bottom>
        <vertical/>
        <horizontal/>
      </border>
    </dxf>
    <dxf>
      <font>
        <b val="0"/>
        <i val="0"/>
        <strike val="0"/>
        <condense val="0"/>
        <extend val="0"/>
        <outline val="0"/>
        <shadow val="0"/>
        <u val="none"/>
        <vertAlign val="baseline"/>
        <sz val="9"/>
        <color auto="1"/>
        <name val="Arial"/>
        <family val="2"/>
        <scheme val="none"/>
      </font>
      <numFmt numFmtId="165"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dashed">
          <color indexed="64"/>
        </top>
        <bottom style="dashed">
          <color indexed="64"/>
        </bottom>
        <vertical/>
        <horizontal/>
      </border>
    </dxf>
    <dxf>
      <font>
        <b val="0"/>
        <i val="0"/>
        <strike val="0"/>
        <condense val="0"/>
        <extend val="0"/>
        <outline val="0"/>
        <shadow val="0"/>
        <u val="none"/>
        <vertAlign val="baseline"/>
        <sz val="9"/>
        <color auto="1"/>
        <name val="Arial"/>
        <family val="2"/>
        <scheme val="none"/>
      </font>
      <numFmt numFmtId="165"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style="dashed">
          <color indexed="64"/>
        </top>
        <bottom style="dashed">
          <color indexed="64"/>
        </bottom>
        <vertical/>
        <horizontal/>
      </border>
    </dxf>
    <dxf>
      <font>
        <b val="0"/>
        <i val="0"/>
        <strike val="0"/>
        <condense val="0"/>
        <extend val="0"/>
        <outline val="0"/>
        <shadow val="0"/>
        <u val="none"/>
        <vertAlign val="baseline"/>
        <sz val="9"/>
        <color auto="1"/>
        <name val="Arial"/>
        <family val="2"/>
        <scheme val="none"/>
      </font>
      <numFmt numFmtId="165"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dashed">
          <color indexed="64"/>
        </top>
        <bottom style="dashed">
          <color indexed="64"/>
        </bottom>
        <vertical/>
        <horizontal/>
      </border>
    </dxf>
    <dxf>
      <font>
        <b val="0"/>
        <i val="0"/>
        <strike val="0"/>
        <condense val="0"/>
        <extend val="0"/>
        <outline val="0"/>
        <shadow val="0"/>
        <u val="none"/>
        <vertAlign val="baseline"/>
        <sz val="9"/>
        <color auto="1"/>
        <name val="Arial"/>
        <family val="2"/>
        <scheme val="none"/>
      </font>
      <numFmt numFmtId="165"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dashed">
          <color indexed="64"/>
        </top>
        <bottom style="dashed">
          <color indexed="64"/>
        </bottom>
        <vertical/>
        <horizontal/>
      </border>
    </dxf>
    <dxf>
      <font>
        <b val="0"/>
        <i val="0"/>
        <strike val="0"/>
        <condense val="0"/>
        <extend val="0"/>
        <outline val="0"/>
        <shadow val="0"/>
        <u val="none"/>
        <vertAlign val="baseline"/>
        <sz val="9"/>
        <color auto="1"/>
        <name val="Arial"/>
        <family val="2"/>
        <scheme val="none"/>
      </font>
      <numFmt numFmtId="165" formatCode="_(* #,##0_);_(* \(#,##0\);_(* &quot;-&quot;??_);_(@_)"/>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top style="dashed">
          <color indexed="64"/>
        </top>
        <bottom style="dashed">
          <color indexed="64"/>
        </bottom>
        <vertical/>
        <horizontal/>
      </border>
    </dxf>
    <dxf>
      <font>
        <b val="0"/>
        <i val="0"/>
        <strike val="0"/>
        <condense val="0"/>
        <extend val="0"/>
        <outline val="0"/>
        <shadow val="0"/>
        <u val="none"/>
        <vertAlign val="baseline"/>
        <sz val="9"/>
        <color auto="1"/>
        <name val="Arial"/>
        <family val="2"/>
        <scheme val="none"/>
      </font>
      <numFmt numFmtId="165" formatCode="_(* #,##0_);_(* \(#,##0\);_(* &quot;-&quot;??_);_(@_)"/>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top style="dashed">
          <color indexed="64"/>
        </top>
        <bottom style="dashed">
          <color indexed="64"/>
        </bottom>
        <vertical/>
        <horizontal/>
      </border>
    </dxf>
    <dxf>
      <font>
        <b val="0"/>
        <i val="0"/>
        <strike val="0"/>
        <condense val="0"/>
        <extend val="0"/>
        <outline val="0"/>
        <shadow val="0"/>
        <u val="none"/>
        <vertAlign val="baseline"/>
        <sz val="9"/>
        <color auto="1"/>
        <name val="Arial"/>
        <family val="2"/>
        <scheme val="none"/>
      </font>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top style="dashed">
          <color indexed="64"/>
        </top>
        <bottom style="dashed">
          <color indexed="64"/>
        </bottom>
        <vertical/>
        <horizontal/>
      </border>
    </dxf>
    <dxf>
      <font>
        <b val="0"/>
        <i val="0"/>
        <strike val="0"/>
        <condense val="0"/>
        <extend val="0"/>
        <outline val="0"/>
        <shadow val="0"/>
        <u val="none"/>
        <vertAlign val="baseline"/>
        <sz val="9"/>
        <color auto="1"/>
        <name val="Arial"/>
        <family val="2"/>
        <scheme val="none"/>
      </font>
      <numFmt numFmtId="165" formatCode="_(* #,##0_);_(* \(#,##0\);_(* &quot;-&quot;??_);_(@_)"/>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top style="dashed">
          <color indexed="64"/>
        </top>
        <bottom style="dashed">
          <color indexed="64"/>
        </bottom>
        <vertical/>
        <horizontal/>
      </border>
    </dxf>
    <dxf>
      <font>
        <b val="0"/>
        <i val="0"/>
        <strike val="0"/>
        <condense val="0"/>
        <extend val="0"/>
        <outline val="0"/>
        <shadow val="0"/>
        <u val="none"/>
        <vertAlign val="baseline"/>
        <sz val="9"/>
        <color auto="1"/>
        <name val="Arial"/>
        <family val="2"/>
        <scheme val="none"/>
      </font>
      <numFmt numFmtId="165"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dashed">
          <color indexed="64"/>
        </top>
        <bottom style="dashed">
          <color indexed="64"/>
        </bottom>
        <vertical/>
        <horizontal/>
      </border>
    </dxf>
    <dxf>
      <font>
        <b val="0"/>
        <i val="0"/>
        <strike val="0"/>
        <condense val="0"/>
        <extend val="0"/>
        <outline val="0"/>
        <shadow val="0"/>
        <u val="none"/>
        <vertAlign val="baseline"/>
        <sz val="9"/>
        <color auto="1"/>
        <name val="Arial"/>
        <family val="2"/>
        <scheme val="none"/>
      </font>
      <numFmt numFmtId="165"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dashed">
          <color indexed="64"/>
        </top>
        <bottom style="dashed">
          <color indexed="64"/>
        </bottom>
        <vertical/>
        <horizontal/>
      </border>
    </dxf>
    <dxf>
      <font>
        <b val="0"/>
        <i val="0"/>
        <strike val="0"/>
        <condense val="0"/>
        <extend val="0"/>
        <outline val="0"/>
        <shadow val="0"/>
        <u val="none"/>
        <vertAlign val="baseline"/>
        <sz val="9"/>
        <color auto="1"/>
        <name val="Arial"/>
        <family val="2"/>
        <scheme val="none"/>
      </font>
      <numFmt numFmtId="165"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dashed">
          <color indexed="64"/>
        </top>
        <bottom style="dashed">
          <color indexed="64"/>
        </bottom>
        <vertical/>
        <horizontal/>
      </border>
    </dxf>
    <dxf>
      <font>
        <b val="0"/>
        <i val="0"/>
        <strike val="0"/>
        <condense val="0"/>
        <extend val="0"/>
        <outline val="0"/>
        <shadow val="0"/>
        <u val="none"/>
        <vertAlign val="baseline"/>
        <sz val="9"/>
        <color auto="1"/>
        <name val="Arial"/>
        <family val="2"/>
        <scheme val="none"/>
      </font>
      <numFmt numFmtId="165" formatCode="_(* #,##0_);_(* \(#,##0\);_(* &quot;-&quot;??_);_(@_)"/>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top style="dashed">
          <color indexed="64"/>
        </top>
        <bottom style="dashed">
          <color indexed="64"/>
        </bottom>
        <vertical/>
        <horizontal/>
      </border>
    </dxf>
    <dxf>
      <font>
        <b val="0"/>
        <i val="0"/>
        <strike val="0"/>
        <condense val="0"/>
        <extend val="0"/>
        <outline val="0"/>
        <shadow val="0"/>
        <u val="none"/>
        <vertAlign val="baseline"/>
        <sz val="9"/>
        <color auto="1"/>
        <name val="Arial"/>
        <family val="2"/>
        <scheme val="none"/>
      </font>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dashed">
          <color indexed="64"/>
        </top>
        <bottom style="dashed">
          <color indexed="64"/>
        </bottom>
        <vertical/>
        <horizontal/>
      </border>
    </dxf>
    <dxf>
      <font>
        <b val="0"/>
        <i val="0"/>
        <strike val="0"/>
        <condense val="0"/>
        <extend val="0"/>
        <outline val="0"/>
        <shadow val="0"/>
        <u val="none"/>
        <vertAlign val="baseline"/>
        <sz val="9"/>
        <color auto="1"/>
        <name val="Arial"/>
        <family val="2"/>
        <scheme val="none"/>
      </font>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dashed">
          <color indexed="64"/>
        </top>
        <bottom style="dashed">
          <color indexed="64"/>
        </bottom>
        <vertical/>
        <horizontal/>
      </border>
    </dxf>
    <dxf>
      <font>
        <b val="0"/>
        <i val="0"/>
        <strike val="0"/>
        <condense val="0"/>
        <extend val="0"/>
        <outline val="0"/>
        <shadow val="0"/>
        <u val="none"/>
        <vertAlign val="baseline"/>
        <sz val="9"/>
        <color auto="1"/>
        <name val="Arial"/>
        <family val="2"/>
        <scheme val="none"/>
      </font>
      <numFmt numFmtId="164" formatCode="[$-409]d\-mmm;@"/>
      <alignment horizontal="center" vertical="center" textRotation="0" wrapText="0" indent="0" justifyLastLine="0" shrinkToFit="0" readingOrder="0"/>
      <border diagonalUp="0" diagonalDown="0">
        <left style="thin">
          <color indexed="64"/>
        </left>
        <right style="thin">
          <color indexed="64"/>
        </right>
        <top style="dashed">
          <color indexed="64"/>
        </top>
        <bottom style="dashed">
          <color indexed="64"/>
        </bottom>
        <vertical/>
        <horizontal/>
      </border>
    </dxf>
    <dxf>
      <font>
        <b val="0"/>
        <i val="0"/>
        <strike val="0"/>
        <condense val="0"/>
        <extend val="0"/>
        <outline val="0"/>
        <shadow val="0"/>
        <u val="none"/>
        <vertAlign val="baseline"/>
        <sz val="10.5"/>
        <color auto="1"/>
        <name val="Times New Roman"/>
        <family val="1"/>
        <scheme val="none"/>
      </font>
      <numFmt numFmtId="164" formatCode="[$-409]d\-mmm;@"/>
      <alignment horizontal="center" vertical="center" textRotation="0" wrapText="0" indent="0" justifyLastLine="0" shrinkToFit="0" readingOrder="0"/>
      <border diagonalUp="0" diagonalDown="0" outline="0">
        <left/>
        <right/>
        <top style="dashed">
          <color rgb="FF000000"/>
        </top>
        <bottom style="dashed">
          <color rgb="FF000000"/>
        </bottom>
      </border>
    </dxf>
    <dxf>
      <font>
        <b val="0"/>
        <i val="0"/>
        <strike val="0"/>
        <condense val="0"/>
        <extend val="0"/>
        <outline val="0"/>
        <shadow val="0"/>
        <u val="none"/>
        <vertAlign val="baseline"/>
        <sz val="11"/>
        <color auto="1"/>
        <name val="Times New Roman"/>
        <family val="1"/>
        <scheme val="none"/>
      </font>
      <numFmt numFmtId="1" formatCode="0"/>
      <alignment horizontal="center" vertical="center" textRotation="0" wrapText="1" indent="0" justifyLastLine="0" shrinkToFit="0" readingOrder="0"/>
      <border diagonalUp="0" diagonalDown="0" outline="0">
        <left/>
        <right/>
        <top style="dashed">
          <color rgb="FF000000"/>
        </top>
        <bottom style="dashed">
          <color rgb="FF000000"/>
        </bottom>
      </border>
    </dxf>
    <dxf>
      <font>
        <b val="0"/>
        <i val="0"/>
        <strike val="0"/>
        <condense val="0"/>
        <extend val="0"/>
        <outline val="0"/>
        <shadow val="0"/>
        <u val="none"/>
        <vertAlign val="baseline"/>
        <sz val="9"/>
        <color auto="1"/>
        <name val="Arial"/>
        <family val="2"/>
        <scheme val="none"/>
      </font>
      <numFmt numFmtId="165" formatCode="_(* #,##0_);_(* \(#,##0\);_(* &quot;-&quot;??_);_(@_)"/>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top style="dashed">
          <color indexed="64"/>
        </top>
        <bottom style="dashed">
          <color indexed="64"/>
        </bottom>
      </border>
    </dxf>
    <dxf>
      <font>
        <b val="0"/>
        <i val="0"/>
        <strike val="0"/>
        <condense val="0"/>
        <extend val="0"/>
        <outline val="0"/>
        <shadow val="0"/>
        <u val="none"/>
        <vertAlign val="baseline"/>
        <sz val="8"/>
        <color auto="1"/>
        <name val="Arial"/>
        <family val="2"/>
        <scheme val="none"/>
      </font>
      <numFmt numFmtId="165" formatCode="_(* #,##0_);_(* \(#,##0\);_(*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dashed">
          <color indexed="64"/>
        </top>
        <bottom style="dashed">
          <color indexed="64"/>
        </bottom>
        <vertical/>
        <horizontal/>
      </border>
    </dxf>
    <dxf>
      <font>
        <b val="0"/>
        <i val="0"/>
        <strike val="0"/>
        <condense val="0"/>
        <extend val="0"/>
        <outline val="0"/>
        <shadow val="0"/>
        <u val="none"/>
        <vertAlign val="baseline"/>
        <sz val="10.5"/>
        <color auto="1"/>
        <name val="Times New Roman"/>
        <family val="1"/>
        <scheme val="none"/>
      </font>
      <numFmt numFmtId="167" formatCode="0000000"/>
      <alignment horizontal="center" vertical="center" textRotation="0" wrapText="0" indent="0" justifyLastLine="0" shrinkToFit="0" readingOrder="0"/>
      <border diagonalUp="0" diagonalDown="0">
        <left style="thin">
          <color rgb="FF000000"/>
        </left>
        <right style="thin">
          <color rgb="FF000000"/>
        </right>
        <top style="dashed">
          <color rgb="FF000000"/>
        </top>
        <bottom style="dashed">
          <color rgb="FF000000"/>
        </bottom>
        <vertical/>
        <horizontal/>
      </border>
    </dxf>
    <dxf>
      <font>
        <b val="0"/>
        <i val="0"/>
        <strike val="0"/>
        <condense val="0"/>
        <extend val="0"/>
        <outline val="0"/>
        <shadow val="0"/>
        <u val="none"/>
        <vertAlign val="baseline"/>
        <sz val="10.5"/>
        <color auto="1"/>
        <name val="Times New Roman"/>
        <family val="1"/>
        <scheme val="none"/>
      </font>
      <numFmt numFmtId="1" formatCode="0"/>
      <alignment horizontal="left" vertical="center" textRotation="0" wrapText="0" indent="0" justifyLastLine="0" shrinkToFit="0" readingOrder="0"/>
      <border diagonalUp="0" diagonalDown="0">
        <left style="thin">
          <color rgb="FF000000"/>
        </left>
        <right style="thin">
          <color rgb="FF000000"/>
        </right>
        <top style="dashed">
          <color rgb="FF000000"/>
        </top>
        <bottom style="dashed">
          <color rgb="FF000000"/>
        </bottom>
        <vertical/>
        <horizontal/>
      </border>
    </dxf>
    <dxf>
      <font>
        <b val="0"/>
        <i val="0"/>
        <strike val="0"/>
        <condense val="0"/>
        <extend val="0"/>
        <outline val="0"/>
        <shadow val="0"/>
        <u val="none"/>
        <vertAlign val="baseline"/>
        <sz val="9"/>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1"/>
        <color auto="1"/>
        <name val="Times New Roman"/>
        <family val="1"/>
        <scheme val="none"/>
      </font>
      <numFmt numFmtId="165" formatCode="_(* #,##0_);_(* \(#,##0\);_(* &quot;-&quot;??_);_(@_)"/>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Times New Roman"/>
        <family val="1"/>
        <scheme val="none"/>
      </font>
      <numFmt numFmtId="165" formatCode="_(* #,##0_);_(* \(#,##0\);_(* &quot;-&quot;??_);_(@_)"/>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Times New Roman"/>
        <family val="1"/>
        <scheme val="none"/>
      </font>
      <numFmt numFmtId="165" formatCode="_(* #,##0_);_(* \(#,##0\);_(* &quot;-&quot;??_);_(@_)"/>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Times New Roman"/>
        <family val="1"/>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Times New Roman"/>
        <family val="1"/>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Times New Roman"/>
        <family val="1"/>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Times New Roman"/>
        <family val="1"/>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Times New Roman"/>
        <family val="1"/>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Times New Roman"/>
        <family val="1"/>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Times New Roman"/>
        <family val="1"/>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Times New Roman"/>
        <family val="1"/>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Times New Roman"/>
        <family val="1"/>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Times New Roman"/>
        <family val="1"/>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Times New Roman"/>
        <family val="1"/>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Times New Roman"/>
        <family val="1"/>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Times New Roman"/>
        <family val="1"/>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Times New Roman"/>
        <family val="1"/>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Times New Roman"/>
        <family val="1"/>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Times New Roman"/>
        <family val="1"/>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Times New Roman"/>
        <family val="1"/>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Times New Roman"/>
        <family val="1"/>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Times New Roman"/>
        <family val="1"/>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Times New Roman"/>
        <family val="1"/>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Times New Roman"/>
        <family val="1"/>
        <scheme val="none"/>
      </font>
      <numFmt numFmtId="169" formatCode="mm\/dd\/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Times New Roman"/>
        <family val="1"/>
        <scheme val="none"/>
      </font>
      <numFmt numFmtId="169" formatCode="mm\/dd\/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Times New Roman"/>
        <family val="1"/>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Times New Roman"/>
        <family val="1"/>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Times New Roman"/>
        <family val="1"/>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Times New Roman"/>
        <family val="1"/>
        <scheme val="none"/>
      </font>
      <numFmt numFmtId="19" formatCode="dd/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Times New Roman"/>
        <family val="1"/>
        <scheme val="none"/>
      </font>
      <numFmt numFmtId="19" formatCode="dd/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Times New Roman"/>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Times New Roman"/>
        <family val="1"/>
        <scheme val="none"/>
      </font>
      <numFmt numFmtId="19" formatCode="dd/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Times New Roman"/>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Times New Roman"/>
        <family val="1"/>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Times New Roman"/>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Times New Roman"/>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Times New Roman"/>
        <family val="1"/>
        <scheme val="none"/>
      </font>
      <numFmt numFmtId="169" formatCode="mm\/dd\/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Times New Roman"/>
        <family val="1"/>
        <scheme val="none"/>
      </font>
      <numFmt numFmtId="169" formatCode="mm\/dd\/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Times New Roman"/>
        <family val="1"/>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0"/>
        <color auto="1"/>
        <name val="Times New Roman"/>
        <family val="1"/>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indexed="8"/>
        <name val="Arial"/>
        <family val="2"/>
        <scheme val="none"/>
      </font>
      <numFmt numFmtId="3" formatCode="#,##0"/>
      <alignment horizontal="center" vertical="center" textRotation="0" wrapText="1" indent="0" justifyLastLine="0" shrinkToFit="0" readingOrder="1"/>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9"/>
        <color indexed="8"/>
        <name val="Arial"/>
        <family val="2"/>
        <scheme val="none"/>
      </font>
      <numFmt numFmtId="3" formatCode="#,##0"/>
      <alignment horizontal="center"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indexed="8"/>
        <name val="Arial"/>
        <family val="2"/>
        <scheme val="none"/>
      </font>
      <numFmt numFmtId="3" formatCode="#,##0"/>
      <alignment horizontal="center"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indexed="8"/>
        <name val="Arial"/>
        <family val="2"/>
        <scheme val="none"/>
      </font>
      <numFmt numFmtId="3" formatCode="#,##0"/>
      <alignment horizontal="center"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indexed="8"/>
        <name val="Arial"/>
        <family val="2"/>
        <scheme val="none"/>
      </font>
      <numFmt numFmtId="3" formatCode="#,##0"/>
      <alignment horizontal="center"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indexed="8"/>
        <name val="Arial"/>
        <family val="2"/>
        <scheme val="none"/>
      </font>
      <alignment horizontal="center"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indexed="8"/>
        <name val="Arial"/>
        <family val="2"/>
        <scheme val="none"/>
      </font>
      <alignment horizontal="center"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indexed="8"/>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indexed="8"/>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indexed="8"/>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indexed="8"/>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indexed="8"/>
        <name val="Arial"/>
        <family val="2"/>
        <scheme val="none"/>
      </font>
      <numFmt numFmtId="20" formatCode="dd/mmm/yy"/>
      <alignment horizontal="center"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indexed="8"/>
        <name val="Arial"/>
        <family val="2"/>
        <scheme val="none"/>
      </font>
      <numFmt numFmtId="1" formatCode="0"/>
      <alignment horizontal="center"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indexed="8"/>
        <name val="Arial"/>
        <family val="2"/>
        <scheme val="none"/>
      </font>
      <numFmt numFmtId="20" formatCode="dd/mmm/yy"/>
      <alignment horizontal="center"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indexed="8"/>
        <name val="Arial"/>
        <family val="2"/>
        <scheme val="none"/>
      </font>
      <alignment horizontal="center"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indexed="8"/>
        <name val="Arial"/>
        <family val="2"/>
        <scheme val="none"/>
      </font>
      <alignment horizontal="center"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indexed="8"/>
        <name val="Arial"/>
        <family val="2"/>
        <scheme val="none"/>
      </font>
      <alignment horizontal="center" vertical="center" textRotation="0" wrapText="1" indent="0" justifyLastLine="0" shrinkToFit="0" readingOrder="1"/>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indexed="8"/>
        <name val="Arial"/>
        <family val="2"/>
        <scheme val="none"/>
      </font>
      <alignment horizontal="center" vertical="center" textRotation="0" wrapText="1" indent="0" justifyLastLine="0" shrinkToFit="0" readingOrder="1"/>
    </dxf>
    <dxf>
      <border outline="0">
        <bottom style="thin">
          <color indexed="64"/>
        </bottom>
      </border>
    </dxf>
    <dxf>
      <font>
        <b/>
        <i val="0"/>
        <strike val="0"/>
        <condense val="0"/>
        <extend val="0"/>
        <outline val="0"/>
        <shadow val="0"/>
        <u val="none"/>
        <vertAlign val="baseline"/>
        <sz val="9"/>
        <color indexed="8"/>
        <name val="Arial"/>
        <family val="2"/>
        <scheme val="none"/>
      </font>
      <alignment horizontal="center" vertical="center" textRotation="0" wrapText="1" indent="0" justifyLastLine="0" shrinkToFit="0" readingOrder="1"/>
      <border diagonalUp="0" diagonalDown="0" outline="0">
        <left style="thin">
          <color indexed="64"/>
        </left>
        <right style="thin">
          <color indexed="64"/>
        </right>
        <top/>
        <bottom/>
      </border>
    </dxf>
    <dxf>
      <font>
        <b val="0"/>
        <i val="0"/>
        <strike val="0"/>
        <condense val="0"/>
        <extend val="0"/>
        <outline val="0"/>
        <shadow val="0"/>
        <u val="none"/>
        <vertAlign val="baseline"/>
        <sz val="9"/>
        <color indexed="8"/>
        <name val="Arial"/>
        <family val="2"/>
        <scheme val="none"/>
      </font>
      <numFmt numFmtId="3" formatCode="#,##0"/>
      <alignment horizontal="center" vertical="center" textRotation="0" wrapText="1" indent="0" justifyLastLine="0" shrinkToFit="0" readingOrder="1"/>
    </dxf>
    <dxf>
      <font>
        <b val="0"/>
        <i val="0"/>
        <strike val="0"/>
        <condense val="0"/>
        <extend val="0"/>
        <outline val="0"/>
        <shadow val="0"/>
        <u val="none"/>
        <vertAlign val="baseline"/>
        <sz val="9"/>
        <color indexed="8"/>
        <name val="Arial"/>
        <family val="2"/>
        <scheme val="none"/>
      </font>
      <numFmt numFmtId="3" formatCode="#,##0"/>
      <alignment horizontal="center" vertical="center" textRotation="0" wrapText="1" indent="0" justifyLastLine="0" shrinkToFit="0" readingOrder="1"/>
    </dxf>
    <dxf>
      <font>
        <b val="0"/>
        <i val="0"/>
        <strike val="0"/>
        <condense val="0"/>
        <extend val="0"/>
        <outline val="0"/>
        <shadow val="0"/>
        <u val="none"/>
        <vertAlign val="baseline"/>
        <sz val="9"/>
        <color indexed="8"/>
        <name val="Arial"/>
        <family val="2"/>
        <scheme val="none"/>
      </font>
      <numFmt numFmtId="3" formatCode="#,##0"/>
      <alignment horizontal="center" vertical="center" textRotation="0" wrapText="1" indent="0" justifyLastLine="0" shrinkToFit="0" readingOrder="1"/>
    </dxf>
    <dxf>
      <font>
        <b val="0"/>
        <i val="0"/>
        <strike val="0"/>
        <condense val="0"/>
        <extend val="0"/>
        <outline val="0"/>
        <shadow val="0"/>
        <u val="none"/>
        <vertAlign val="baseline"/>
        <sz val="9"/>
        <color indexed="8"/>
        <name val="Arial"/>
        <family val="2"/>
        <scheme val="none"/>
      </font>
      <numFmt numFmtId="3" formatCode="#,##0"/>
      <alignment horizontal="center" vertical="center" textRotation="0" wrapText="1" indent="0" justifyLastLine="0" shrinkToFit="0" readingOrder="1"/>
    </dxf>
    <dxf>
      <font>
        <b val="0"/>
        <i val="0"/>
        <strike val="0"/>
        <condense val="0"/>
        <extend val="0"/>
        <outline val="0"/>
        <shadow val="0"/>
        <u val="none"/>
        <vertAlign val="baseline"/>
        <sz val="9"/>
        <color indexed="8"/>
        <name val="Arial"/>
        <family val="2"/>
        <scheme val="none"/>
      </font>
      <numFmt numFmtId="3" formatCode="#,##0"/>
      <alignment horizontal="center" vertical="center" textRotation="0" wrapText="1" indent="0" justifyLastLine="0" shrinkToFit="0" readingOrder="1"/>
    </dxf>
    <dxf>
      <font>
        <b val="0"/>
        <i val="0"/>
        <strike val="0"/>
        <condense val="0"/>
        <extend val="0"/>
        <outline val="0"/>
        <shadow val="0"/>
        <u val="none"/>
        <vertAlign val="baseline"/>
        <sz val="9"/>
        <color indexed="8"/>
        <name val="Arial"/>
        <family val="2"/>
        <scheme val="none"/>
      </font>
      <alignment horizontal="center" vertical="center" textRotation="0" wrapText="1" indent="0" justifyLastLine="0" shrinkToFit="0" readingOrder="1"/>
    </dxf>
    <dxf>
      <font>
        <b val="0"/>
        <i val="0"/>
        <strike val="0"/>
        <condense val="0"/>
        <extend val="0"/>
        <outline val="0"/>
        <shadow val="0"/>
        <u val="none"/>
        <vertAlign val="baseline"/>
        <sz val="9"/>
        <color indexed="8"/>
        <name val="Arial"/>
        <family val="2"/>
        <scheme val="none"/>
      </font>
      <alignment horizontal="center" vertical="center" textRotation="0" wrapText="1" indent="0" justifyLastLine="0" shrinkToFit="0" readingOrder="1"/>
    </dxf>
    <dxf>
      <font>
        <b val="0"/>
        <i val="0"/>
        <strike val="0"/>
        <condense val="0"/>
        <extend val="0"/>
        <outline val="0"/>
        <shadow val="0"/>
        <u val="none"/>
        <vertAlign val="baseline"/>
        <sz val="9"/>
        <color indexed="8"/>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9"/>
        <color indexed="8"/>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9"/>
        <color indexed="8"/>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9"/>
        <color indexed="8"/>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9"/>
        <color indexed="8"/>
        <name val="Arial"/>
        <family val="2"/>
        <scheme val="none"/>
      </font>
      <numFmt numFmtId="20" formatCode="dd/mmm/yy"/>
      <alignment horizontal="center" vertical="center" textRotation="0" wrapText="1" indent="0" justifyLastLine="0" shrinkToFit="0" readingOrder="1"/>
    </dxf>
    <dxf>
      <font>
        <b val="0"/>
        <i val="0"/>
        <strike val="0"/>
        <condense val="0"/>
        <extend val="0"/>
        <outline val="0"/>
        <shadow val="0"/>
        <u val="none"/>
        <vertAlign val="baseline"/>
        <sz val="9"/>
        <color indexed="8"/>
        <name val="Arial"/>
        <family val="2"/>
        <scheme val="none"/>
      </font>
      <numFmt numFmtId="1" formatCode="0"/>
      <alignment horizontal="center" vertical="center" textRotation="0" wrapText="1" indent="0" justifyLastLine="0" shrinkToFit="0" readingOrder="1"/>
    </dxf>
    <dxf>
      <font>
        <b val="0"/>
        <i val="0"/>
        <strike val="0"/>
        <condense val="0"/>
        <extend val="0"/>
        <outline val="0"/>
        <shadow val="0"/>
        <u val="none"/>
        <vertAlign val="baseline"/>
        <sz val="9"/>
        <color indexed="8"/>
        <name val="Arial"/>
        <family val="2"/>
        <scheme val="none"/>
      </font>
      <numFmt numFmtId="20" formatCode="dd/mmm/yy"/>
      <alignment horizontal="center" vertical="center" textRotation="0" wrapText="1" indent="0" justifyLastLine="0" shrinkToFit="0" readingOrder="1"/>
    </dxf>
    <dxf>
      <font>
        <b val="0"/>
        <i val="0"/>
        <strike val="0"/>
        <condense val="0"/>
        <extend val="0"/>
        <outline val="0"/>
        <shadow val="0"/>
        <u val="none"/>
        <vertAlign val="baseline"/>
        <sz val="9"/>
        <color indexed="8"/>
        <name val="Arial"/>
        <family val="2"/>
        <scheme val="none"/>
      </font>
      <alignment horizontal="center" vertical="center" textRotation="0" wrapText="1" indent="0" justifyLastLine="0" shrinkToFit="0" readingOrder="1"/>
    </dxf>
    <dxf>
      <font>
        <b val="0"/>
        <i val="0"/>
        <strike val="0"/>
        <condense val="0"/>
        <extend val="0"/>
        <outline val="0"/>
        <shadow val="0"/>
        <u val="none"/>
        <vertAlign val="baseline"/>
        <sz val="9"/>
        <color indexed="8"/>
        <name val="Arial"/>
        <family val="2"/>
        <scheme val="none"/>
      </font>
      <alignment horizontal="center" vertical="center" textRotation="0" wrapText="1" indent="0" justifyLastLine="0" shrinkToFit="0" readingOrder="1"/>
    </dxf>
    <dxf>
      <font>
        <b val="0"/>
        <i val="0"/>
        <strike val="0"/>
        <condense val="0"/>
        <extend val="0"/>
        <outline val="0"/>
        <shadow val="0"/>
        <u val="none"/>
        <vertAlign val="baseline"/>
        <sz val="9"/>
        <color indexed="8"/>
        <name val="Arial"/>
        <family val="2"/>
        <scheme val="none"/>
      </font>
      <alignment horizontal="center" vertical="center" textRotation="0" wrapText="1" indent="0" justifyLastLine="0" shrinkToFit="0" readingOrder="1"/>
    </dxf>
    <dxf>
      <font>
        <b/>
        <i val="0"/>
        <strike val="0"/>
        <condense val="0"/>
        <extend val="0"/>
        <outline val="0"/>
        <shadow val="0"/>
        <u val="none"/>
        <vertAlign val="baseline"/>
        <sz val="9"/>
        <color indexed="8"/>
        <name val="Arial"/>
        <family val="2"/>
        <scheme val="none"/>
      </font>
      <alignment horizontal="center" vertical="center" textRotation="0" wrapText="1" indent="0" justifyLastLine="0" shrinkToFit="0" readingOrder="1"/>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9"/>
        <color indexed="8"/>
        <name val="Arial"/>
        <family val="2"/>
        <scheme val="none"/>
      </font>
      <alignment horizontal="center" vertical="center" textRotation="0" wrapText="1" indent="0" justifyLastLine="0" shrinkToFit="0" readingOrder="1"/>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onnections" Target="connections.xml"/><Relationship Id="rId30"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han-comm02.corp.expeditors.com\sys\EI_HOME\EI_Department\ACCT\AR\AR-REPORTING\AR-Update.xlsb" TargetMode="External"/><Relationship Id="rId1" Type="http://schemas.openxmlformats.org/officeDocument/2006/relationships/externalLinkPath" Target="file:///\\han-comm02.corp.expeditors.com\sys\EI_HOME\EI_Department\ACCT\AR\AR-REPORTING\AR-Update.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Local_AR"/>
      <sheetName val="Open-invoices"/>
      <sheetName val="PAID"/>
      <sheetName val="Map"/>
      <sheetName val="Adv"/>
      <sheetName val="Expo"/>
      <sheetName val="Note"/>
      <sheetName val="FR-LC"/>
      <sheetName val="Sheet1"/>
    </sheetNames>
    <sheetDataSet>
      <sheetData sheetId="0" refreshError="1"/>
      <sheetData sheetId="1" refreshError="1"/>
      <sheetData sheetId="2" refreshError="1">
        <row r="1">
          <cell r="AA1">
            <v>29174.520540753376</v>
          </cell>
        </row>
        <row r="2">
          <cell r="AH2">
            <v>-40237983</v>
          </cell>
        </row>
        <row r="3">
          <cell r="AH3" t="e">
            <v>#N/A</v>
          </cell>
        </row>
        <row r="4">
          <cell r="AH4">
            <v>0</v>
          </cell>
        </row>
        <row r="5">
          <cell r="AH5">
            <v>0</v>
          </cell>
        </row>
        <row r="7">
          <cell r="F7" t="str">
            <v>File</v>
          </cell>
          <cell r="AH7" t="str">
            <v>Tax Invoice Date</v>
          </cell>
        </row>
        <row r="8">
          <cell r="F8" t="str">
            <v>45T0477797</v>
          </cell>
          <cell r="AH8">
            <v>46174</v>
          </cell>
        </row>
        <row r="9">
          <cell r="F9" t="str">
            <v>45T0477797</v>
          </cell>
          <cell r="AH9">
            <v>46177</v>
          </cell>
        </row>
        <row r="10">
          <cell r="F10" t="str">
            <v>45T0484910</v>
          </cell>
        </row>
        <row r="11">
          <cell r="F11" t="str">
            <v>25T0344501</v>
          </cell>
          <cell r="AH11">
            <v>46156</v>
          </cell>
        </row>
        <row r="12">
          <cell r="F12" t="str">
            <v>25T0346544</v>
          </cell>
          <cell r="AH12">
            <v>46178</v>
          </cell>
        </row>
        <row r="13">
          <cell r="F13" t="str">
            <v>25T0346544</v>
          </cell>
          <cell r="AH13">
            <v>46178</v>
          </cell>
        </row>
        <row r="14">
          <cell r="F14" t="str">
            <v>25T0346545</v>
          </cell>
          <cell r="AH14">
            <v>46178</v>
          </cell>
        </row>
        <row r="15">
          <cell r="F15" t="str">
            <v>25T0346545</v>
          </cell>
          <cell r="AH15">
            <v>46178</v>
          </cell>
        </row>
        <row r="16">
          <cell r="F16" t="str">
            <v>25T0346546</v>
          </cell>
          <cell r="AH16">
            <v>46178</v>
          </cell>
        </row>
        <row r="17">
          <cell r="F17" t="str">
            <v>25T0346546</v>
          </cell>
          <cell r="AH17">
            <v>46178</v>
          </cell>
        </row>
        <row r="18">
          <cell r="F18" t="str">
            <v>25T0347096</v>
          </cell>
          <cell r="AH18">
            <v>46178</v>
          </cell>
        </row>
        <row r="19">
          <cell r="F19" t="str">
            <v>25T0347096</v>
          </cell>
          <cell r="AH19">
            <v>46178</v>
          </cell>
        </row>
        <row r="20">
          <cell r="F20" t="str">
            <v>25T0347348</v>
          </cell>
          <cell r="AH20">
            <v>46178</v>
          </cell>
        </row>
        <row r="21">
          <cell r="F21" t="str">
            <v>25T0347348</v>
          </cell>
          <cell r="AH21">
            <v>46178</v>
          </cell>
        </row>
        <row r="22">
          <cell r="F22" t="str">
            <v>25T0348002</v>
          </cell>
          <cell r="AH22">
            <v>46178</v>
          </cell>
        </row>
        <row r="23">
          <cell r="F23" t="str">
            <v>25T0348002</v>
          </cell>
          <cell r="AH23">
            <v>46178</v>
          </cell>
        </row>
        <row r="24">
          <cell r="F24" t="str">
            <v>25T0344501</v>
          </cell>
          <cell r="AH24">
            <v>46156</v>
          </cell>
        </row>
        <row r="25">
          <cell r="F25" t="str">
            <v>25T0345214</v>
          </cell>
        </row>
        <row r="26">
          <cell r="F26" t="str">
            <v>25T0345214</v>
          </cell>
        </row>
        <row r="27">
          <cell r="F27" t="str">
            <v>25T0350418</v>
          </cell>
        </row>
        <row r="28">
          <cell r="F28" t="str">
            <v>25T0350418</v>
          </cell>
        </row>
        <row r="29">
          <cell r="F29" t="str">
            <v>25T0350419</v>
          </cell>
        </row>
        <row r="30">
          <cell r="F30" t="str">
            <v>25T0350419</v>
          </cell>
        </row>
        <row r="31">
          <cell r="F31" t="str">
            <v>722458275</v>
          </cell>
          <cell r="AH31">
            <v>46188</v>
          </cell>
        </row>
        <row r="32">
          <cell r="F32" t="str">
            <v>722458275</v>
          </cell>
          <cell r="AH32">
            <v>46188</v>
          </cell>
        </row>
        <row r="33">
          <cell r="F33" t="str">
            <v>722458276</v>
          </cell>
          <cell r="AH33">
            <v>46188</v>
          </cell>
        </row>
        <row r="34">
          <cell r="F34" t="str">
            <v>722458276</v>
          </cell>
          <cell r="AH34">
            <v>46188</v>
          </cell>
        </row>
        <row r="35">
          <cell r="F35" t="str">
            <v>722458277</v>
          </cell>
          <cell r="AH35">
            <v>46188</v>
          </cell>
        </row>
        <row r="36">
          <cell r="F36" t="str">
            <v>722458277</v>
          </cell>
          <cell r="AH36">
            <v>46188</v>
          </cell>
        </row>
        <row r="37">
          <cell r="F37" t="str">
            <v>722458325</v>
          </cell>
          <cell r="AH37">
            <v>46188</v>
          </cell>
        </row>
        <row r="38">
          <cell r="F38" t="str">
            <v>722458325</v>
          </cell>
          <cell r="AH38">
            <v>46188</v>
          </cell>
        </row>
        <row r="39">
          <cell r="F39" t="str">
            <v>722458325</v>
          </cell>
          <cell r="AH39">
            <v>46188</v>
          </cell>
        </row>
        <row r="40">
          <cell r="F40" t="str">
            <v>722458505</v>
          </cell>
          <cell r="AH40">
            <v>46188</v>
          </cell>
        </row>
        <row r="41">
          <cell r="F41" t="str">
            <v>722458505</v>
          </cell>
          <cell r="AH41">
            <v>46188</v>
          </cell>
        </row>
        <row r="42">
          <cell r="F42" t="str">
            <v>722458505</v>
          </cell>
          <cell r="AH42">
            <v>46188</v>
          </cell>
        </row>
        <row r="43">
          <cell r="F43" t="str">
            <v>722458638</v>
          </cell>
          <cell r="AH43">
            <v>46188</v>
          </cell>
        </row>
        <row r="44">
          <cell r="F44" t="str">
            <v>722458638</v>
          </cell>
          <cell r="AH44">
            <v>46188</v>
          </cell>
        </row>
        <row r="45">
          <cell r="F45" t="str">
            <v>722458638</v>
          </cell>
          <cell r="AH45">
            <v>46188</v>
          </cell>
        </row>
        <row r="46">
          <cell r="F46" t="str">
            <v>822408147</v>
          </cell>
          <cell r="AH46">
            <v>46188</v>
          </cell>
        </row>
        <row r="47">
          <cell r="F47" t="str">
            <v>822408147</v>
          </cell>
          <cell r="AH47">
            <v>46188</v>
          </cell>
        </row>
        <row r="48">
          <cell r="F48" t="str">
            <v>822408232</v>
          </cell>
          <cell r="AH48">
            <v>46188</v>
          </cell>
        </row>
        <row r="49">
          <cell r="F49" t="str">
            <v>822408318</v>
          </cell>
          <cell r="AH49">
            <v>46188</v>
          </cell>
        </row>
        <row r="50">
          <cell r="F50" t="str">
            <v>25T0343954</v>
          </cell>
          <cell r="AH50">
            <v>46188</v>
          </cell>
        </row>
        <row r="51">
          <cell r="F51" t="str">
            <v>25T0343954</v>
          </cell>
          <cell r="AH51">
            <v>46188</v>
          </cell>
        </row>
        <row r="52">
          <cell r="F52" t="str">
            <v>25T0343954</v>
          </cell>
          <cell r="AH52">
            <v>46188</v>
          </cell>
        </row>
        <row r="53">
          <cell r="F53" t="str">
            <v>25T0343956</v>
          </cell>
          <cell r="AH53">
            <v>46188</v>
          </cell>
        </row>
        <row r="54">
          <cell r="F54" t="str">
            <v>25T0343956</v>
          </cell>
          <cell r="AH54">
            <v>46188</v>
          </cell>
        </row>
        <row r="55">
          <cell r="F55" t="str">
            <v>25T0343956</v>
          </cell>
          <cell r="AH55">
            <v>46188</v>
          </cell>
        </row>
        <row r="56">
          <cell r="F56" t="str">
            <v>25T0344185</v>
          </cell>
          <cell r="AH56">
            <v>46188</v>
          </cell>
        </row>
        <row r="57">
          <cell r="F57" t="str">
            <v>25T0344185</v>
          </cell>
          <cell r="AH57">
            <v>46188</v>
          </cell>
        </row>
        <row r="58">
          <cell r="F58" t="str">
            <v>25T0344185</v>
          </cell>
          <cell r="AH58">
            <v>46188</v>
          </cell>
        </row>
        <row r="59">
          <cell r="F59" t="str">
            <v>25T0344186</v>
          </cell>
          <cell r="AH59">
            <v>46188</v>
          </cell>
        </row>
        <row r="60">
          <cell r="F60" t="str">
            <v>25T0344186</v>
          </cell>
          <cell r="AH60">
            <v>46188</v>
          </cell>
        </row>
        <row r="61">
          <cell r="F61" t="str">
            <v>25T0344186</v>
          </cell>
          <cell r="AH61">
            <v>46188</v>
          </cell>
        </row>
        <row r="62">
          <cell r="F62" t="str">
            <v>25T0344194</v>
          </cell>
          <cell r="AH62">
            <v>46188</v>
          </cell>
        </row>
        <row r="63">
          <cell r="F63" t="str">
            <v>25T0344194</v>
          </cell>
          <cell r="AH63">
            <v>46188</v>
          </cell>
        </row>
        <row r="64">
          <cell r="F64" t="str">
            <v>25T0344194</v>
          </cell>
          <cell r="AH64">
            <v>46188</v>
          </cell>
        </row>
        <row r="65">
          <cell r="F65" t="str">
            <v>25T0344489</v>
          </cell>
          <cell r="AH65">
            <v>46188</v>
          </cell>
        </row>
        <row r="66">
          <cell r="F66" t="str">
            <v>25T0344489</v>
          </cell>
          <cell r="AH66">
            <v>46188</v>
          </cell>
        </row>
        <row r="67">
          <cell r="F67" t="str">
            <v>25T0344490</v>
          </cell>
          <cell r="AH67">
            <v>46188</v>
          </cell>
        </row>
        <row r="68">
          <cell r="F68" t="str">
            <v>25T0344490</v>
          </cell>
          <cell r="AH68">
            <v>46188</v>
          </cell>
        </row>
        <row r="69">
          <cell r="F69" t="str">
            <v>25T0344493</v>
          </cell>
          <cell r="AH69">
            <v>46188</v>
          </cell>
        </row>
        <row r="70">
          <cell r="F70" t="str">
            <v>25T0344493</v>
          </cell>
          <cell r="AH70">
            <v>46188</v>
          </cell>
        </row>
        <row r="71">
          <cell r="F71" t="str">
            <v>25T0344493</v>
          </cell>
          <cell r="AH71">
            <v>46188</v>
          </cell>
        </row>
        <row r="72">
          <cell r="F72" t="str">
            <v>25T0344623</v>
          </cell>
          <cell r="AH72">
            <v>46188</v>
          </cell>
        </row>
        <row r="73">
          <cell r="F73" t="str">
            <v>25T0344623</v>
          </cell>
          <cell r="AH73">
            <v>46188</v>
          </cell>
        </row>
        <row r="74">
          <cell r="F74" t="str">
            <v>25T0344624</v>
          </cell>
          <cell r="AH74">
            <v>46188</v>
          </cell>
        </row>
        <row r="75">
          <cell r="F75" t="str">
            <v>25T0344624</v>
          </cell>
          <cell r="AH75">
            <v>46188</v>
          </cell>
        </row>
        <row r="76">
          <cell r="F76" t="str">
            <v>25T0344991</v>
          </cell>
          <cell r="AH76">
            <v>46188</v>
          </cell>
        </row>
        <row r="77">
          <cell r="F77" t="str">
            <v>25T0344991</v>
          </cell>
          <cell r="AH77">
            <v>46188</v>
          </cell>
        </row>
        <row r="78">
          <cell r="F78" t="str">
            <v>25T0345383</v>
          </cell>
          <cell r="AH78">
            <v>46188</v>
          </cell>
        </row>
        <row r="79">
          <cell r="F79" t="str">
            <v>25T0345383</v>
          </cell>
          <cell r="AH79">
            <v>46188</v>
          </cell>
        </row>
        <row r="80">
          <cell r="F80" t="str">
            <v>25T0345489</v>
          </cell>
          <cell r="AH80">
            <v>46188</v>
          </cell>
        </row>
        <row r="81">
          <cell r="F81" t="str">
            <v>25T0345489</v>
          </cell>
          <cell r="AH81">
            <v>46188</v>
          </cell>
        </row>
        <row r="82">
          <cell r="F82" t="str">
            <v>25T0345600</v>
          </cell>
          <cell r="AH82">
            <v>46188</v>
          </cell>
        </row>
        <row r="83">
          <cell r="F83" t="str">
            <v>25T0345600</v>
          </cell>
          <cell r="AH83">
            <v>46188</v>
          </cell>
        </row>
        <row r="84">
          <cell r="F84" t="str">
            <v>25T0345601</v>
          </cell>
          <cell r="AH84">
            <v>46188</v>
          </cell>
        </row>
        <row r="85">
          <cell r="F85" t="str">
            <v>25T0345601</v>
          </cell>
          <cell r="AH85">
            <v>46188</v>
          </cell>
        </row>
        <row r="86">
          <cell r="F86" t="str">
            <v>25T0345846</v>
          </cell>
          <cell r="AH86">
            <v>46188</v>
          </cell>
        </row>
        <row r="87">
          <cell r="F87" t="str">
            <v>25T0345846</v>
          </cell>
          <cell r="AH87">
            <v>46188</v>
          </cell>
        </row>
        <row r="88">
          <cell r="F88" t="str">
            <v>25T0345846</v>
          </cell>
          <cell r="AH88">
            <v>46188</v>
          </cell>
        </row>
        <row r="89">
          <cell r="F89" t="str">
            <v>25T0345875</v>
          </cell>
          <cell r="AH89">
            <v>46188</v>
          </cell>
        </row>
        <row r="90">
          <cell r="F90" t="str">
            <v>25T0345875</v>
          </cell>
          <cell r="AH90">
            <v>46188</v>
          </cell>
        </row>
        <row r="91">
          <cell r="F91" t="str">
            <v>25T0345875</v>
          </cell>
          <cell r="AH91">
            <v>46188</v>
          </cell>
        </row>
        <row r="92">
          <cell r="F92" t="str">
            <v>25T0345924</v>
          </cell>
          <cell r="AH92">
            <v>46188</v>
          </cell>
        </row>
        <row r="93">
          <cell r="F93" t="str">
            <v>25T0345924</v>
          </cell>
          <cell r="AH93">
            <v>46188</v>
          </cell>
        </row>
        <row r="94">
          <cell r="F94" t="str">
            <v>25T0345924</v>
          </cell>
          <cell r="AH94">
            <v>46188</v>
          </cell>
        </row>
        <row r="95">
          <cell r="F95" t="str">
            <v>25T0346290</v>
          </cell>
          <cell r="AH95">
            <v>46188</v>
          </cell>
        </row>
        <row r="96">
          <cell r="F96" t="str">
            <v>25T0346290</v>
          </cell>
          <cell r="AH96">
            <v>46188</v>
          </cell>
        </row>
        <row r="97">
          <cell r="F97" t="str">
            <v>25T0346322</v>
          </cell>
          <cell r="AH97">
            <v>46188</v>
          </cell>
        </row>
        <row r="98">
          <cell r="F98" t="str">
            <v>25T0346322</v>
          </cell>
          <cell r="AH98">
            <v>46188</v>
          </cell>
        </row>
        <row r="99">
          <cell r="F99" t="str">
            <v>25T0346388</v>
          </cell>
          <cell r="AH99">
            <v>46188</v>
          </cell>
        </row>
        <row r="100">
          <cell r="F100" t="str">
            <v>25T0346388</v>
          </cell>
          <cell r="AH100">
            <v>46188</v>
          </cell>
        </row>
        <row r="101">
          <cell r="F101" t="str">
            <v>25T0346389</v>
          </cell>
          <cell r="AH101">
            <v>46188</v>
          </cell>
        </row>
        <row r="102">
          <cell r="F102" t="str">
            <v>25T0346389</v>
          </cell>
          <cell r="AH102">
            <v>46188</v>
          </cell>
        </row>
        <row r="103">
          <cell r="F103" t="str">
            <v>25T0346390</v>
          </cell>
          <cell r="AH103">
            <v>46188</v>
          </cell>
        </row>
        <row r="104">
          <cell r="F104" t="str">
            <v>25T0346390</v>
          </cell>
          <cell r="AH104">
            <v>46188</v>
          </cell>
        </row>
        <row r="105">
          <cell r="F105" t="str">
            <v>25T0346425</v>
          </cell>
          <cell r="AH105">
            <v>46188</v>
          </cell>
        </row>
        <row r="106">
          <cell r="F106" t="str">
            <v>25T0346425</v>
          </cell>
          <cell r="AH106">
            <v>46188</v>
          </cell>
        </row>
        <row r="107">
          <cell r="F107" t="str">
            <v>25T0346450</v>
          </cell>
          <cell r="AH107">
            <v>46188</v>
          </cell>
        </row>
        <row r="108">
          <cell r="F108" t="str">
            <v>25T0346450</v>
          </cell>
          <cell r="AH108">
            <v>46188</v>
          </cell>
        </row>
        <row r="109">
          <cell r="F109" t="str">
            <v>25T0346481</v>
          </cell>
          <cell r="AH109">
            <v>46188</v>
          </cell>
        </row>
        <row r="110">
          <cell r="F110" t="str">
            <v>25T0346481</v>
          </cell>
          <cell r="AH110">
            <v>46188</v>
          </cell>
        </row>
        <row r="111">
          <cell r="F111" t="str">
            <v>25T0346628</v>
          </cell>
          <cell r="AH111">
            <v>46188</v>
          </cell>
        </row>
        <row r="112">
          <cell r="F112" t="str">
            <v>25T0346628</v>
          </cell>
          <cell r="AH112">
            <v>46188</v>
          </cell>
        </row>
        <row r="113">
          <cell r="F113" t="str">
            <v>25T0346664</v>
          </cell>
          <cell r="AH113">
            <v>46188</v>
          </cell>
        </row>
        <row r="114">
          <cell r="F114" t="str">
            <v>25T0346664</v>
          </cell>
          <cell r="AH114">
            <v>46188</v>
          </cell>
        </row>
        <row r="115">
          <cell r="F115" t="str">
            <v>25T0346674</v>
          </cell>
          <cell r="AH115">
            <v>46188</v>
          </cell>
        </row>
        <row r="116">
          <cell r="F116" t="str">
            <v>25T0346674</v>
          </cell>
          <cell r="AH116">
            <v>46188</v>
          </cell>
        </row>
        <row r="117">
          <cell r="F117" t="str">
            <v>25T0346685</v>
          </cell>
          <cell r="AH117">
            <v>46188</v>
          </cell>
        </row>
        <row r="118">
          <cell r="F118" t="str">
            <v>25T0346685</v>
          </cell>
          <cell r="AH118">
            <v>46188</v>
          </cell>
        </row>
        <row r="119">
          <cell r="F119" t="str">
            <v>25T0346685</v>
          </cell>
          <cell r="AH119">
            <v>46188</v>
          </cell>
        </row>
        <row r="120">
          <cell r="F120" t="str">
            <v>25T0346838</v>
          </cell>
          <cell r="AH120">
            <v>46188</v>
          </cell>
        </row>
        <row r="121">
          <cell r="F121" t="str">
            <v>25T0346838</v>
          </cell>
          <cell r="AH121">
            <v>46188</v>
          </cell>
        </row>
        <row r="122">
          <cell r="F122" t="str">
            <v>25T0346839</v>
          </cell>
          <cell r="AH122">
            <v>46188</v>
          </cell>
        </row>
        <row r="123">
          <cell r="F123" t="str">
            <v>25T0346839</v>
          </cell>
          <cell r="AH123">
            <v>46188</v>
          </cell>
        </row>
        <row r="124">
          <cell r="F124" t="str">
            <v>25T0346840</v>
          </cell>
          <cell r="AH124">
            <v>46188</v>
          </cell>
        </row>
        <row r="125">
          <cell r="F125" t="str">
            <v>25T0346840</v>
          </cell>
          <cell r="AH125">
            <v>46188</v>
          </cell>
        </row>
        <row r="126">
          <cell r="F126" t="str">
            <v>25T0346851</v>
          </cell>
          <cell r="AH126">
            <v>46188</v>
          </cell>
        </row>
        <row r="127">
          <cell r="F127" t="str">
            <v>25T0346851</v>
          </cell>
          <cell r="AH127">
            <v>46188</v>
          </cell>
        </row>
        <row r="128">
          <cell r="F128" t="str">
            <v>25T0346869</v>
          </cell>
          <cell r="AH128">
            <v>46188</v>
          </cell>
        </row>
        <row r="129">
          <cell r="F129" t="str">
            <v>25T0346869</v>
          </cell>
          <cell r="AH129">
            <v>46188</v>
          </cell>
        </row>
        <row r="130">
          <cell r="F130" t="str">
            <v>25T0346869</v>
          </cell>
          <cell r="AH130">
            <v>46188</v>
          </cell>
        </row>
        <row r="131">
          <cell r="F131" t="str">
            <v>25T0346870</v>
          </cell>
          <cell r="AH131">
            <v>46188</v>
          </cell>
        </row>
        <row r="132">
          <cell r="F132" t="str">
            <v>25T0346870</v>
          </cell>
          <cell r="AH132">
            <v>46188</v>
          </cell>
        </row>
        <row r="133">
          <cell r="F133" t="str">
            <v>25T0347091</v>
          </cell>
          <cell r="AH133">
            <v>46188</v>
          </cell>
        </row>
        <row r="134">
          <cell r="F134" t="str">
            <v>25T0347091</v>
          </cell>
          <cell r="AH134">
            <v>46188</v>
          </cell>
        </row>
        <row r="135">
          <cell r="F135" t="str">
            <v>25T0347100</v>
          </cell>
          <cell r="AH135">
            <v>46188</v>
          </cell>
        </row>
        <row r="136">
          <cell r="F136" t="str">
            <v>25T0347100</v>
          </cell>
          <cell r="AH136">
            <v>46188</v>
          </cell>
        </row>
        <row r="137">
          <cell r="F137" t="str">
            <v>25T0347346</v>
          </cell>
          <cell r="AH137">
            <v>46188</v>
          </cell>
        </row>
        <row r="138">
          <cell r="F138" t="str">
            <v>25T0347346</v>
          </cell>
          <cell r="AH138">
            <v>46188</v>
          </cell>
        </row>
        <row r="139">
          <cell r="F139" t="str">
            <v>25T0347500</v>
          </cell>
          <cell r="AH139">
            <v>46188</v>
          </cell>
        </row>
        <row r="140">
          <cell r="F140" t="str">
            <v>25T0347500</v>
          </cell>
          <cell r="AH140">
            <v>46188</v>
          </cell>
        </row>
        <row r="141">
          <cell r="F141" t="str">
            <v>25T0347559</v>
          </cell>
          <cell r="AH141">
            <v>46188</v>
          </cell>
        </row>
        <row r="142">
          <cell r="F142" t="str">
            <v>25T0347559</v>
          </cell>
          <cell r="AH142">
            <v>46188</v>
          </cell>
        </row>
        <row r="143">
          <cell r="F143" t="str">
            <v>25T0347564</v>
          </cell>
          <cell r="AH143">
            <v>46188</v>
          </cell>
        </row>
        <row r="144">
          <cell r="F144" t="str">
            <v>25T0347564</v>
          </cell>
          <cell r="AH144">
            <v>46188</v>
          </cell>
        </row>
        <row r="145">
          <cell r="F145" t="str">
            <v>25T0347565</v>
          </cell>
          <cell r="AH145">
            <v>46188</v>
          </cell>
        </row>
        <row r="146">
          <cell r="F146" t="str">
            <v>25T0347565</v>
          </cell>
          <cell r="AH146">
            <v>46188</v>
          </cell>
        </row>
        <row r="147">
          <cell r="F147" t="str">
            <v>25T0347576</v>
          </cell>
          <cell r="AH147">
            <v>46188</v>
          </cell>
        </row>
        <row r="148">
          <cell r="F148" t="str">
            <v>25T0347576</v>
          </cell>
          <cell r="AH148">
            <v>46188</v>
          </cell>
        </row>
        <row r="149">
          <cell r="F149" t="str">
            <v>25T0347644</v>
          </cell>
          <cell r="AH149">
            <v>46188</v>
          </cell>
        </row>
        <row r="150">
          <cell r="F150" t="str">
            <v>25T0347644</v>
          </cell>
          <cell r="AH150">
            <v>46188</v>
          </cell>
        </row>
        <row r="151">
          <cell r="F151" t="str">
            <v>25T0347647</v>
          </cell>
          <cell r="AH151">
            <v>46188</v>
          </cell>
        </row>
        <row r="152">
          <cell r="F152" t="str">
            <v>25T0347647</v>
          </cell>
          <cell r="AH152">
            <v>46188</v>
          </cell>
        </row>
        <row r="153">
          <cell r="F153" t="str">
            <v>25T0347647</v>
          </cell>
          <cell r="AH153">
            <v>46188</v>
          </cell>
        </row>
        <row r="154">
          <cell r="F154" t="str">
            <v>25T0347694</v>
          </cell>
          <cell r="AH154">
            <v>46188</v>
          </cell>
        </row>
        <row r="155">
          <cell r="F155" t="str">
            <v>25T0347694</v>
          </cell>
          <cell r="AH155">
            <v>46188</v>
          </cell>
        </row>
        <row r="156">
          <cell r="F156" t="str">
            <v>25T0347695</v>
          </cell>
          <cell r="AH156">
            <v>46188</v>
          </cell>
        </row>
        <row r="157">
          <cell r="F157" t="str">
            <v>25T0347695</v>
          </cell>
          <cell r="AH157">
            <v>46188</v>
          </cell>
        </row>
        <row r="158">
          <cell r="F158" t="str">
            <v>25T0347800</v>
          </cell>
          <cell r="AH158">
            <v>46188</v>
          </cell>
        </row>
        <row r="159">
          <cell r="F159" t="str">
            <v>25T0347800</v>
          </cell>
          <cell r="AH159">
            <v>46188</v>
          </cell>
        </row>
        <row r="160">
          <cell r="F160" t="str">
            <v>25T0347803</v>
          </cell>
          <cell r="AH160">
            <v>46188</v>
          </cell>
        </row>
        <row r="161">
          <cell r="F161" t="str">
            <v>25T0347803</v>
          </cell>
          <cell r="AH161">
            <v>46188</v>
          </cell>
        </row>
        <row r="162">
          <cell r="F162" t="str">
            <v>25T0347843</v>
          </cell>
          <cell r="AH162">
            <v>46188</v>
          </cell>
        </row>
        <row r="163">
          <cell r="F163" t="str">
            <v>25T0347843</v>
          </cell>
          <cell r="AH163">
            <v>46188</v>
          </cell>
        </row>
        <row r="164">
          <cell r="F164" t="str">
            <v>25T0348118</v>
          </cell>
          <cell r="AH164">
            <v>46188</v>
          </cell>
        </row>
        <row r="165">
          <cell r="F165" t="str">
            <v>25T0348118</v>
          </cell>
          <cell r="AH165">
            <v>46188</v>
          </cell>
        </row>
        <row r="166">
          <cell r="F166" t="str">
            <v>722458279</v>
          </cell>
        </row>
        <row r="167">
          <cell r="F167" t="str">
            <v>722458279</v>
          </cell>
        </row>
        <row r="168">
          <cell r="F168" t="str">
            <v>722458919</v>
          </cell>
        </row>
        <row r="169">
          <cell r="F169" t="str">
            <v>722458919</v>
          </cell>
        </row>
        <row r="170">
          <cell r="F170" t="str">
            <v>722458919</v>
          </cell>
        </row>
        <row r="171">
          <cell r="F171" t="str">
            <v>25T0343340</v>
          </cell>
          <cell r="AH171">
            <v>46188</v>
          </cell>
        </row>
        <row r="172">
          <cell r="F172" t="str">
            <v>25T0343341</v>
          </cell>
        </row>
        <row r="173">
          <cell r="F173" t="str">
            <v>25T0348071</v>
          </cell>
          <cell r="AH173">
            <v>46188</v>
          </cell>
        </row>
        <row r="174">
          <cell r="F174" t="str">
            <v>25T0348071</v>
          </cell>
          <cell r="AH174">
            <v>46188</v>
          </cell>
        </row>
        <row r="175">
          <cell r="F175" t="str">
            <v>25T0348100</v>
          </cell>
          <cell r="AH175">
            <v>46188</v>
          </cell>
        </row>
        <row r="176">
          <cell r="F176" t="str">
            <v>25T0348100</v>
          </cell>
          <cell r="AH176">
            <v>46188</v>
          </cell>
        </row>
        <row r="177">
          <cell r="F177" t="str">
            <v>25T0348172</v>
          </cell>
          <cell r="AH177">
            <v>46188</v>
          </cell>
        </row>
        <row r="178">
          <cell r="F178" t="str">
            <v>25T0348172</v>
          </cell>
          <cell r="AH178">
            <v>46188</v>
          </cell>
        </row>
        <row r="179">
          <cell r="F179" t="str">
            <v>25T0348226</v>
          </cell>
          <cell r="AH179">
            <v>46188</v>
          </cell>
        </row>
        <row r="180">
          <cell r="F180" t="str">
            <v>25T0348226</v>
          </cell>
          <cell r="AH180">
            <v>46188</v>
          </cell>
        </row>
        <row r="181">
          <cell r="F181" t="str">
            <v>25T0348290</v>
          </cell>
          <cell r="AH181">
            <v>46188</v>
          </cell>
        </row>
        <row r="182">
          <cell r="F182" t="str">
            <v>25T0348290</v>
          </cell>
          <cell r="AH182">
            <v>46188</v>
          </cell>
        </row>
        <row r="183">
          <cell r="F183" t="str">
            <v>25T0348782</v>
          </cell>
        </row>
        <row r="184">
          <cell r="F184" t="str">
            <v>25T0348782</v>
          </cell>
        </row>
        <row r="185">
          <cell r="F185" t="str">
            <v>25T0349486</v>
          </cell>
        </row>
        <row r="186">
          <cell r="F186" t="str">
            <v>25T0349486</v>
          </cell>
        </row>
        <row r="187">
          <cell r="F187" t="str">
            <v>25T0349486</v>
          </cell>
        </row>
        <row r="188">
          <cell r="F188" t="str">
            <v>25T0349487</v>
          </cell>
        </row>
        <row r="189">
          <cell r="F189" t="str">
            <v>25T0349487</v>
          </cell>
        </row>
        <row r="190">
          <cell r="F190" t="str">
            <v>25T0349487</v>
          </cell>
        </row>
        <row r="191">
          <cell r="F191" t="str">
            <v>25T0349488</v>
          </cell>
        </row>
        <row r="192">
          <cell r="F192" t="str">
            <v>25T0349488</v>
          </cell>
        </row>
        <row r="193">
          <cell r="F193" t="str">
            <v>25T0349488</v>
          </cell>
        </row>
        <row r="194">
          <cell r="F194" t="str">
            <v>25T0349716</v>
          </cell>
        </row>
        <row r="195">
          <cell r="F195" t="str">
            <v>25T0349716</v>
          </cell>
        </row>
        <row r="196">
          <cell r="F196" t="str">
            <v>25T0349784</v>
          </cell>
        </row>
        <row r="197">
          <cell r="F197" t="str">
            <v>25T0349784</v>
          </cell>
        </row>
        <row r="198">
          <cell r="F198" t="str">
            <v>25T0350072</v>
          </cell>
        </row>
        <row r="199">
          <cell r="F199" t="str">
            <v>25T0350072</v>
          </cell>
        </row>
        <row r="200">
          <cell r="F200" t="str">
            <v>25T0350335</v>
          </cell>
        </row>
        <row r="201">
          <cell r="F201" t="str">
            <v>25T0350335</v>
          </cell>
        </row>
        <row r="202">
          <cell r="F202" t="str">
            <v>25T0350335</v>
          </cell>
        </row>
        <row r="203">
          <cell r="F203" t="str">
            <v>25T0346813</v>
          </cell>
          <cell r="AH203">
            <v>46181</v>
          </cell>
        </row>
        <row r="204">
          <cell r="F204" t="str">
            <v>25T0347339</v>
          </cell>
          <cell r="AH204">
            <v>46181</v>
          </cell>
        </row>
        <row r="205">
          <cell r="F205" t="str">
            <v>25T0347607</v>
          </cell>
        </row>
        <row r="206">
          <cell r="F206" t="str">
            <v>25T0347893</v>
          </cell>
        </row>
        <row r="207">
          <cell r="F207" t="str">
            <v>25T0348508</v>
          </cell>
          <cell r="AH207">
            <v>46189</v>
          </cell>
        </row>
        <row r="208">
          <cell r="F208" t="str">
            <v>25T0348579</v>
          </cell>
        </row>
        <row r="209">
          <cell r="F209" t="str">
            <v>25T0348975</v>
          </cell>
          <cell r="AH209">
            <v>46189</v>
          </cell>
        </row>
        <row r="210">
          <cell r="F210" t="str">
            <v>25T0349001</v>
          </cell>
          <cell r="AH210">
            <v>46189</v>
          </cell>
        </row>
        <row r="211">
          <cell r="F211" t="str">
            <v>25T0349091</v>
          </cell>
          <cell r="AH211">
            <v>46189</v>
          </cell>
        </row>
        <row r="212">
          <cell r="F212" t="str">
            <v>25T0349216</v>
          </cell>
        </row>
        <row r="213">
          <cell r="F213" t="str">
            <v>25T0349258</v>
          </cell>
        </row>
        <row r="214">
          <cell r="F214" t="str">
            <v>25T0349285</v>
          </cell>
          <cell r="AH214">
            <v>46189</v>
          </cell>
        </row>
        <row r="215">
          <cell r="F215" t="str">
            <v>25T0349286</v>
          </cell>
        </row>
        <row r="216">
          <cell r="F216" t="str">
            <v>25T0349333</v>
          </cell>
        </row>
        <row r="217">
          <cell r="F217" t="str">
            <v>25T0349401</v>
          </cell>
        </row>
        <row r="218">
          <cell r="F218" t="str">
            <v>25T0349462</v>
          </cell>
        </row>
        <row r="219">
          <cell r="F219" t="str">
            <v>25T0349726</v>
          </cell>
        </row>
        <row r="220">
          <cell r="F220" t="str">
            <v>25T0349863</v>
          </cell>
        </row>
        <row r="221">
          <cell r="F221" t="str">
            <v>25T0349967</v>
          </cell>
        </row>
        <row r="222">
          <cell r="F222" t="str">
            <v>25T0350068</v>
          </cell>
        </row>
        <row r="223">
          <cell r="F223" t="str">
            <v>25T0350140</v>
          </cell>
        </row>
        <row r="224">
          <cell r="F224" t="str">
            <v>25T0350197</v>
          </cell>
        </row>
        <row r="225">
          <cell r="F225" t="str">
            <v>25T0350198</v>
          </cell>
        </row>
        <row r="226">
          <cell r="F226" t="str">
            <v>25T0350488</v>
          </cell>
        </row>
        <row r="227">
          <cell r="F227" t="str">
            <v>25T0350527</v>
          </cell>
        </row>
        <row r="228">
          <cell r="F228" t="str">
            <v>25T0350573</v>
          </cell>
        </row>
        <row r="229">
          <cell r="F229" t="str">
            <v>25T0350625</v>
          </cell>
        </row>
        <row r="230">
          <cell r="F230" t="str">
            <v>25T0350699</v>
          </cell>
        </row>
        <row r="231">
          <cell r="F231" t="str">
            <v>25T0350790</v>
          </cell>
        </row>
        <row r="232">
          <cell r="F232" t="str">
            <v>25T0343340</v>
          </cell>
          <cell r="AH232">
            <v>46188</v>
          </cell>
        </row>
        <row r="233">
          <cell r="F233" t="str">
            <v>25T0343340</v>
          </cell>
          <cell r="AH233">
            <v>46188</v>
          </cell>
        </row>
        <row r="234">
          <cell r="F234" t="str">
            <v>25T0343341</v>
          </cell>
          <cell r="AH234">
            <v>46188</v>
          </cell>
        </row>
        <row r="235">
          <cell r="F235" t="str">
            <v>25T0343341</v>
          </cell>
          <cell r="AH235">
            <v>46188</v>
          </cell>
        </row>
        <row r="236">
          <cell r="F236" t="str">
            <v>722458772</v>
          </cell>
        </row>
        <row r="237">
          <cell r="F237" t="str">
            <v>722458772</v>
          </cell>
        </row>
        <row r="238">
          <cell r="F238" t="str">
            <v>722458772</v>
          </cell>
        </row>
        <row r="239">
          <cell r="F239" t="str">
            <v>722458819</v>
          </cell>
        </row>
        <row r="240">
          <cell r="F240" t="str">
            <v>722458819</v>
          </cell>
        </row>
        <row r="241">
          <cell r="F241" t="str">
            <v>722458819</v>
          </cell>
        </row>
        <row r="242">
          <cell r="F242" t="str">
            <v>822408318</v>
          </cell>
          <cell r="AH242">
            <v>46188</v>
          </cell>
        </row>
        <row r="243">
          <cell r="F243" t="str">
            <v>25T0347800</v>
          </cell>
          <cell r="AH243">
            <v>46188</v>
          </cell>
        </row>
        <row r="244">
          <cell r="F244" t="str">
            <v>25T0348074</v>
          </cell>
          <cell r="AH244">
            <v>46188</v>
          </cell>
        </row>
        <row r="245">
          <cell r="F245" t="str">
            <v>25T0348074</v>
          </cell>
          <cell r="AH245">
            <v>46188</v>
          </cell>
        </row>
        <row r="246">
          <cell r="F246" t="str">
            <v>25T0348118</v>
          </cell>
          <cell r="AH246">
            <v>46188</v>
          </cell>
        </row>
        <row r="247">
          <cell r="F247" t="str">
            <v>25T0348172</v>
          </cell>
          <cell r="AH247">
            <v>46188</v>
          </cell>
        </row>
        <row r="248">
          <cell r="F248" t="str">
            <v>25T0348299</v>
          </cell>
        </row>
        <row r="249">
          <cell r="F249" t="str">
            <v>25T0348299</v>
          </cell>
        </row>
        <row r="250">
          <cell r="F250" t="str">
            <v>25T0348439</v>
          </cell>
        </row>
        <row r="251">
          <cell r="F251" t="str">
            <v>25T0348439</v>
          </cell>
        </row>
        <row r="252">
          <cell r="F252" t="str">
            <v>25T0348551</v>
          </cell>
        </row>
        <row r="253">
          <cell r="F253" t="str">
            <v>25T0348551</v>
          </cell>
        </row>
        <row r="254">
          <cell r="F254" t="str">
            <v>25T0348553</v>
          </cell>
        </row>
        <row r="255">
          <cell r="F255" t="str">
            <v>25T0348553</v>
          </cell>
        </row>
        <row r="256">
          <cell r="F256" t="str">
            <v>25T0348609</v>
          </cell>
        </row>
        <row r="257">
          <cell r="F257" t="str">
            <v>25T0348609</v>
          </cell>
        </row>
        <row r="258">
          <cell r="F258" t="str">
            <v>25T0348798</v>
          </cell>
        </row>
        <row r="259">
          <cell r="F259" t="str">
            <v>25T0348798</v>
          </cell>
        </row>
        <row r="260">
          <cell r="F260" t="str">
            <v>25T0348987</v>
          </cell>
        </row>
        <row r="261">
          <cell r="F261" t="str">
            <v>25T0348987</v>
          </cell>
        </row>
        <row r="262">
          <cell r="F262" t="str">
            <v>25T0348991</v>
          </cell>
        </row>
        <row r="263">
          <cell r="F263" t="str">
            <v>25T0348991</v>
          </cell>
        </row>
        <row r="264">
          <cell r="F264" t="str">
            <v>25T0349043</v>
          </cell>
        </row>
        <row r="265">
          <cell r="F265" t="str">
            <v>25T0349043</v>
          </cell>
        </row>
        <row r="266">
          <cell r="F266" t="str">
            <v>25T0349098</v>
          </cell>
        </row>
        <row r="267">
          <cell r="F267" t="str">
            <v>25T0349098</v>
          </cell>
        </row>
        <row r="268">
          <cell r="F268" t="str">
            <v>25T0349111</v>
          </cell>
        </row>
        <row r="269">
          <cell r="F269" t="str">
            <v>25T0349111</v>
          </cell>
        </row>
        <row r="270">
          <cell r="F270" t="str">
            <v>25T0349168</v>
          </cell>
        </row>
        <row r="271">
          <cell r="F271" t="str">
            <v>25T0349168</v>
          </cell>
        </row>
        <row r="272">
          <cell r="F272" t="str">
            <v>25T0349235</v>
          </cell>
        </row>
        <row r="273">
          <cell r="F273" t="str">
            <v>25T0349235</v>
          </cell>
        </row>
        <row r="274">
          <cell r="F274" t="str">
            <v>25T0349246</v>
          </cell>
        </row>
        <row r="275">
          <cell r="F275" t="str">
            <v>25T0349246</v>
          </cell>
        </row>
        <row r="276">
          <cell r="F276" t="str">
            <v>25T0349281</v>
          </cell>
        </row>
        <row r="277">
          <cell r="F277" t="str">
            <v>25T0349281</v>
          </cell>
        </row>
        <row r="278">
          <cell r="F278" t="str">
            <v>45T0478410</v>
          </cell>
        </row>
        <row r="279">
          <cell r="F279" t="str">
            <v>722458757</v>
          </cell>
          <cell r="AH279">
            <v>46188</v>
          </cell>
        </row>
        <row r="280">
          <cell r="F280" t="str">
            <v>722458757</v>
          </cell>
          <cell r="AH280">
            <v>46188</v>
          </cell>
        </row>
        <row r="281">
          <cell r="F281" t="str">
            <v>25T0346313</v>
          </cell>
          <cell r="AH281">
            <v>46188</v>
          </cell>
        </row>
        <row r="282">
          <cell r="F282" t="str">
            <v>25T0346313</v>
          </cell>
          <cell r="AH282">
            <v>46188</v>
          </cell>
        </row>
        <row r="283">
          <cell r="F283" t="str">
            <v>25T0346313</v>
          </cell>
          <cell r="AH283">
            <v>46188</v>
          </cell>
        </row>
        <row r="284">
          <cell r="F284" t="str">
            <v>25T0346343</v>
          </cell>
          <cell r="AH284">
            <v>46188</v>
          </cell>
        </row>
        <row r="285">
          <cell r="F285" t="str">
            <v>25T0346343</v>
          </cell>
          <cell r="AH285">
            <v>46188</v>
          </cell>
        </row>
        <row r="286">
          <cell r="F286" t="str">
            <v>25T0346349</v>
          </cell>
          <cell r="AH286">
            <v>46188</v>
          </cell>
        </row>
        <row r="287">
          <cell r="F287" t="str">
            <v>25T0346349</v>
          </cell>
          <cell r="AH287">
            <v>46188</v>
          </cell>
        </row>
        <row r="288">
          <cell r="F288" t="str">
            <v>25T0346451</v>
          </cell>
          <cell r="AH288">
            <v>46188</v>
          </cell>
        </row>
        <row r="289">
          <cell r="F289" t="str">
            <v>25T0346451</v>
          </cell>
          <cell r="AH289">
            <v>46188</v>
          </cell>
        </row>
        <row r="290">
          <cell r="F290" t="str">
            <v>25T0346451</v>
          </cell>
          <cell r="AH290">
            <v>46188</v>
          </cell>
        </row>
        <row r="291">
          <cell r="F291" t="str">
            <v>25T0346452</v>
          </cell>
          <cell r="AH291">
            <v>46188</v>
          </cell>
        </row>
        <row r="292">
          <cell r="F292" t="str">
            <v>25T0346452</v>
          </cell>
          <cell r="AH292">
            <v>46188</v>
          </cell>
        </row>
        <row r="293">
          <cell r="F293" t="str">
            <v>25T0346627</v>
          </cell>
          <cell r="AH293">
            <v>46188</v>
          </cell>
        </row>
        <row r="294">
          <cell r="F294" t="str">
            <v>25T0346627</v>
          </cell>
          <cell r="AH294">
            <v>46188</v>
          </cell>
        </row>
        <row r="295">
          <cell r="F295" t="str">
            <v>25T0346629</v>
          </cell>
          <cell r="AH295">
            <v>46188</v>
          </cell>
        </row>
        <row r="296">
          <cell r="F296" t="str">
            <v>25T0346629</v>
          </cell>
          <cell r="AH296">
            <v>46188</v>
          </cell>
        </row>
        <row r="297">
          <cell r="F297" t="str">
            <v>25T0346783</v>
          </cell>
          <cell r="AH297">
            <v>46188</v>
          </cell>
        </row>
        <row r="298">
          <cell r="F298" t="str">
            <v>25T0346783</v>
          </cell>
          <cell r="AH298">
            <v>46188</v>
          </cell>
        </row>
        <row r="299">
          <cell r="F299" t="str">
            <v>25T0346868</v>
          </cell>
          <cell r="AH299">
            <v>46188</v>
          </cell>
        </row>
        <row r="300">
          <cell r="F300" t="str">
            <v>25T0346868</v>
          </cell>
          <cell r="AH300">
            <v>46188</v>
          </cell>
        </row>
        <row r="301">
          <cell r="F301" t="str">
            <v>25T0346868</v>
          </cell>
          <cell r="AH301">
            <v>46188</v>
          </cell>
        </row>
        <row r="302">
          <cell r="F302" t="str">
            <v>25T0347028</v>
          </cell>
          <cell r="AH302">
            <v>46188</v>
          </cell>
        </row>
        <row r="303">
          <cell r="F303" t="str">
            <v>25T0347028</v>
          </cell>
          <cell r="AH303">
            <v>46188</v>
          </cell>
        </row>
        <row r="304">
          <cell r="F304" t="str">
            <v>25T0347270</v>
          </cell>
          <cell r="AH304">
            <v>46188</v>
          </cell>
        </row>
        <row r="305">
          <cell r="F305" t="str">
            <v>25T0347270</v>
          </cell>
          <cell r="AH305">
            <v>46188</v>
          </cell>
        </row>
        <row r="306">
          <cell r="F306" t="str">
            <v>25T0347501</v>
          </cell>
          <cell r="AH306">
            <v>46188</v>
          </cell>
        </row>
        <row r="307">
          <cell r="F307" t="str">
            <v>25T0347501</v>
          </cell>
          <cell r="AH307">
            <v>46188</v>
          </cell>
        </row>
        <row r="308">
          <cell r="F308" t="str">
            <v>65T0093729</v>
          </cell>
          <cell r="AH308">
            <v>46188</v>
          </cell>
        </row>
        <row r="309">
          <cell r="F309" t="str">
            <v>25T0348618</v>
          </cell>
        </row>
        <row r="310">
          <cell r="F310" t="str">
            <v>25T0349019</v>
          </cell>
        </row>
        <row r="311">
          <cell r="F311" t="str">
            <v>25T0349182</v>
          </cell>
        </row>
        <row r="312">
          <cell r="F312" t="str">
            <v>25T0349391</v>
          </cell>
        </row>
        <row r="313">
          <cell r="F313" t="str">
            <v>25T0349391</v>
          </cell>
        </row>
        <row r="314">
          <cell r="F314" t="str">
            <v>25T0349489</v>
          </cell>
        </row>
        <row r="315">
          <cell r="F315" t="str">
            <v>25T0349489</v>
          </cell>
        </row>
        <row r="316">
          <cell r="F316" t="str">
            <v>25T0349489</v>
          </cell>
        </row>
        <row r="317">
          <cell r="F317" t="str">
            <v>25T0349509</v>
          </cell>
        </row>
        <row r="318">
          <cell r="F318" t="str">
            <v>25T0349509</v>
          </cell>
        </row>
        <row r="319">
          <cell r="F319" t="str">
            <v>25T0349511</v>
          </cell>
        </row>
        <row r="320">
          <cell r="F320" t="str">
            <v>25T0349511</v>
          </cell>
        </row>
        <row r="321">
          <cell r="F321" t="str">
            <v>25T0349511</v>
          </cell>
        </row>
        <row r="322">
          <cell r="F322" t="str">
            <v>25T0349807</v>
          </cell>
        </row>
        <row r="323">
          <cell r="F323" t="str">
            <v>25T0349807</v>
          </cell>
        </row>
        <row r="324">
          <cell r="F324" t="str">
            <v>25T0349936</v>
          </cell>
        </row>
        <row r="325">
          <cell r="F325" t="str">
            <v>25T0349936</v>
          </cell>
        </row>
        <row r="326">
          <cell r="F326" t="str">
            <v>25T0349947</v>
          </cell>
        </row>
        <row r="327">
          <cell r="F327" t="str">
            <v>25T0349947</v>
          </cell>
        </row>
        <row r="328">
          <cell r="F328" t="str">
            <v>25T0349947</v>
          </cell>
        </row>
        <row r="329">
          <cell r="F329" t="str">
            <v>25T0350090</v>
          </cell>
        </row>
        <row r="330">
          <cell r="F330" t="str">
            <v>25T0350090</v>
          </cell>
        </row>
        <row r="331">
          <cell r="F331" t="str">
            <v>25T0350097</v>
          </cell>
        </row>
        <row r="332">
          <cell r="F332" t="str">
            <v>25T0350097</v>
          </cell>
        </row>
        <row r="333">
          <cell r="F333" t="str">
            <v>25T0350097</v>
          </cell>
        </row>
        <row r="334">
          <cell r="F334" t="str">
            <v>25T0350099</v>
          </cell>
        </row>
        <row r="335">
          <cell r="F335" t="str">
            <v>25T0350099</v>
          </cell>
        </row>
        <row r="336">
          <cell r="F336" t="str">
            <v>25T0350100</v>
          </cell>
        </row>
        <row r="337">
          <cell r="F337" t="str">
            <v>25T0350100</v>
          </cell>
        </row>
        <row r="338">
          <cell r="F338" t="str">
            <v>25T0350220</v>
          </cell>
        </row>
        <row r="339">
          <cell r="F339" t="str">
            <v>25T0350220</v>
          </cell>
        </row>
        <row r="340">
          <cell r="F340" t="str">
            <v>25T0350358</v>
          </cell>
        </row>
        <row r="341">
          <cell r="F341" t="str">
            <v>25T0350358</v>
          </cell>
        </row>
        <row r="342">
          <cell r="F342" t="str">
            <v>25T0350358</v>
          </cell>
        </row>
        <row r="343">
          <cell r="F343" t="str">
            <v>25T0350365</v>
          </cell>
        </row>
        <row r="344">
          <cell r="F344" t="str">
            <v>25T0350365</v>
          </cell>
        </row>
        <row r="345">
          <cell r="F345" t="str">
            <v>25T0350365</v>
          </cell>
        </row>
        <row r="346">
          <cell r="F346" t="str">
            <v>25T0350366</v>
          </cell>
        </row>
        <row r="347">
          <cell r="F347" t="str">
            <v>25T0350366</v>
          </cell>
        </row>
        <row r="348">
          <cell r="F348" t="str">
            <v>25T0350366</v>
          </cell>
        </row>
        <row r="349">
          <cell r="F349" t="str">
            <v>25T0350368</v>
          </cell>
        </row>
        <row r="350">
          <cell r="F350" t="str">
            <v>25T0350368</v>
          </cell>
        </row>
        <row r="351">
          <cell r="F351" t="str">
            <v>25T0350368</v>
          </cell>
        </row>
        <row r="352">
          <cell r="F352" t="str">
            <v>25T0350368</v>
          </cell>
        </row>
        <row r="353">
          <cell r="F353" t="str">
            <v>25T0350469</v>
          </cell>
        </row>
        <row r="354">
          <cell r="F354" t="str">
            <v>25T0350469</v>
          </cell>
        </row>
        <row r="355">
          <cell r="F355" t="str">
            <v>25T0350491</v>
          </cell>
        </row>
        <row r="356">
          <cell r="F356" t="str">
            <v>25T0350491</v>
          </cell>
        </row>
        <row r="357">
          <cell r="F357" t="str">
            <v>25T0350498</v>
          </cell>
        </row>
        <row r="358">
          <cell r="F358" t="str">
            <v>25T0350498</v>
          </cell>
        </row>
        <row r="359">
          <cell r="F359" t="str">
            <v>25T0350499</v>
          </cell>
        </row>
        <row r="360">
          <cell r="F360" t="str">
            <v>25T0350499</v>
          </cell>
        </row>
        <row r="361">
          <cell r="F361" t="str">
            <v>25T0350599</v>
          </cell>
        </row>
        <row r="362">
          <cell r="F362" t="str">
            <v>25T0350599</v>
          </cell>
        </row>
        <row r="363">
          <cell r="F363" t="str">
            <v>25T0350657</v>
          </cell>
        </row>
        <row r="364">
          <cell r="F364" t="str">
            <v>25T0350657</v>
          </cell>
        </row>
        <row r="365">
          <cell r="F365" t="str">
            <v>25T0350658</v>
          </cell>
        </row>
        <row r="366">
          <cell r="F366" t="str">
            <v>25T0350658</v>
          </cell>
        </row>
        <row r="367">
          <cell r="F367" t="str">
            <v>25T0350660</v>
          </cell>
        </row>
        <row r="368">
          <cell r="F368" t="str">
            <v>25T0350660</v>
          </cell>
        </row>
        <row r="369">
          <cell r="F369" t="str">
            <v>25T0350801</v>
          </cell>
        </row>
        <row r="370">
          <cell r="F370" t="str">
            <v>25T0350801</v>
          </cell>
        </row>
        <row r="371">
          <cell r="F371" t="str">
            <v>25T0350802</v>
          </cell>
        </row>
        <row r="372">
          <cell r="F372" t="str">
            <v>25T0350802</v>
          </cell>
        </row>
        <row r="373">
          <cell r="F373" t="str">
            <v>25T0350855</v>
          </cell>
        </row>
        <row r="374">
          <cell r="F374" t="str">
            <v>25T0350855</v>
          </cell>
        </row>
        <row r="375">
          <cell r="F375" t="str">
            <v>25T0350859</v>
          </cell>
        </row>
        <row r="376">
          <cell r="F376" t="str">
            <v>25T0350859</v>
          </cell>
        </row>
        <row r="377">
          <cell r="F377" t="str">
            <v>45T0465223</v>
          </cell>
        </row>
        <row r="378">
          <cell r="F378" t="str">
            <v>65T0094057</v>
          </cell>
        </row>
        <row r="379">
          <cell r="F379" t="str">
            <v>65T0095058</v>
          </cell>
        </row>
        <row r="380">
          <cell r="F380" t="str">
            <v>25T0343736</v>
          </cell>
          <cell r="AH380">
            <v>46160</v>
          </cell>
        </row>
        <row r="381">
          <cell r="F381" t="str">
            <v>25T0343751</v>
          </cell>
          <cell r="AH381">
            <v>46160</v>
          </cell>
        </row>
        <row r="382">
          <cell r="F382" t="str">
            <v>25T0343753</v>
          </cell>
          <cell r="AH382">
            <v>46160</v>
          </cell>
        </row>
        <row r="383">
          <cell r="F383" t="str">
            <v>25T0343754</v>
          </cell>
          <cell r="AH383">
            <v>46160</v>
          </cell>
        </row>
        <row r="384">
          <cell r="F384" t="str">
            <v>25T0343755</v>
          </cell>
          <cell r="AH384">
            <v>46160</v>
          </cell>
        </row>
        <row r="385">
          <cell r="F385" t="str">
            <v>25T0343756</v>
          </cell>
          <cell r="AH385">
            <v>46160</v>
          </cell>
        </row>
        <row r="386">
          <cell r="F386" t="str">
            <v>25T0343757</v>
          </cell>
          <cell r="AH386">
            <v>46160</v>
          </cell>
        </row>
        <row r="387">
          <cell r="F387" t="str">
            <v>25T0343833</v>
          </cell>
          <cell r="AH387">
            <v>46160</v>
          </cell>
        </row>
        <row r="388">
          <cell r="F388" t="str">
            <v>25T0343835</v>
          </cell>
          <cell r="AH388">
            <v>46160</v>
          </cell>
        </row>
        <row r="389">
          <cell r="F389" t="str">
            <v>25T0343844</v>
          </cell>
          <cell r="AH389">
            <v>46160</v>
          </cell>
        </row>
        <row r="390">
          <cell r="F390" t="str">
            <v>25T0343845</v>
          </cell>
          <cell r="AH390">
            <v>46132</v>
          </cell>
        </row>
        <row r="391">
          <cell r="F391" t="str">
            <v>25T0343846</v>
          </cell>
          <cell r="AH391">
            <v>46132</v>
          </cell>
        </row>
        <row r="392">
          <cell r="F392" t="str">
            <v>25T0343847</v>
          </cell>
          <cell r="AH392">
            <v>46132</v>
          </cell>
        </row>
        <row r="393">
          <cell r="F393" t="str">
            <v>25T0343849</v>
          </cell>
          <cell r="AH393">
            <v>46160</v>
          </cell>
        </row>
        <row r="394">
          <cell r="F394" t="str">
            <v>25T0343888</v>
          </cell>
          <cell r="AH394">
            <v>46157</v>
          </cell>
        </row>
        <row r="395">
          <cell r="F395" t="str">
            <v>25T0343931</v>
          </cell>
          <cell r="AH395">
            <v>46132</v>
          </cell>
        </row>
        <row r="396">
          <cell r="F396" t="str">
            <v>25T0343932</v>
          </cell>
          <cell r="AH396">
            <v>46132</v>
          </cell>
        </row>
        <row r="397">
          <cell r="F397" t="str">
            <v>25T0343934</v>
          </cell>
          <cell r="AH397">
            <v>46132</v>
          </cell>
        </row>
        <row r="398">
          <cell r="F398" t="str">
            <v>25T0343936</v>
          </cell>
          <cell r="AH398">
            <v>46132</v>
          </cell>
        </row>
        <row r="399">
          <cell r="F399" t="str">
            <v>25T0343964</v>
          </cell>
          <cell r="AH399">
            <v>46132</v>
          </cell>
        </row>
        <row r="400">
          <cell r="F400" t="str">
            <v>25T0343965</v>
          </cell>
          <cell r="AH400">
            <v>46132</v>
          </cell>
        </row>
        <row r="401">
          <cell r="F401" t="str">
            <v>25T0343967</v>
          </cell>
          <cell r="AH401">
            <v>46132</v>
          </cell>
        </row>
        <row r="402">
          <cell r="F402" t="str">
            <v>25T0343970</v>
          </cell>
          <cell r="AH402">
            <v>46132</v>
          </cell>
        </row>
        <row r="403">
          <cell r="F403" t="str">
            <v>25T0343971</v>
          </cell>
          <cell r="AH403">
            <v>46132</v>
          </cell>
        </row>
        <row r="404">
          <cell r="F404" t="str">
            <v>25T0344016</v>
          </cell>
          <cell r="AH404">
            <v>46157</v>
          </cell>
        </row>
        <row r="405">
          <cell r="F405" t="str">
            <v>25T0344049</v>
          </cell>
          <cell r="AH405">
            <v>46132</v>
          </cell>
        </row>
        <row r="406">
          <cell r="F406" t="str">
            <v>25T0344081</v>
          </cell>
          <cell r="AH406">
            <v>46132</v>
          </cell>
        </row>
        <row r="407">
          <cell r="F407" t="str">
            <v>25T0344082</v>
          </cell>
          <cell r="AH407">
            <v>46132</v>
          </cell>
        </row>
        <row r="408">
          <cell r="F408" t="str">
            <v>25T0344099</v>
          </cell>
          <cell r="AH408">
            <v>46132</v>
          </cell>
        </row>
        <row r="409">
          <cell r="F409" t="str">
            <v>25T0344101</v>
          </cell>
          <cell r="AH409">
            <v>46132</v>
          </cell>
        </row>
        <row r="410">
          <cell r="F410" t="str">
            <v>25T0344102</v>
          </cell>
          <cell r="AH410">
            <v>46132</v>
          </cell>
        </row>
        <row r="411">
          <cell r="F411" t="str">
            <v>25T0344103</v>
          </cell>
          <cell r="AH411">
            <v>46132</v>
          </cell>
        </row>
        <row r="412">
          <cell r="F412" t="str">
            <v>25T0344104</v>
          </cell>
          <cell r="AH412">
            <v>46132</v>
          </cell>
        </row>
        <row r="413">
          <cell r="F413" t="str">
            <v>25T0344105</v>
          </cell>
          <cell r="AH413">
            <v>46132</v>
          </cell>
        </row>
        <row r="414">
          <cell r="F414" t="str">
            <v>25T0344135</v>
          </cell>
          <cell r="AH414">
            <v>46132</v>
          </cell>
        </row>
        <row r="415">
          <cell r="F415" t="str">
            <v>25T0344136</v>
          </cell>
          <cell r="AH415">
            <v>46132</v>
          </cell>
        </row>
        <row r="416">
          <cell r="F416" t="str">
            <v>25T0344158</v>
          </cell>
          <cell r="AH416">
            <v>46160</v>
          </cell>
        </row>
        <row r="417">
          <cell r="F417" t="str">
            <v>25T0344166</v>
          </cell>
          <cell r="AH417">
            <v>46132</v>
          </cell>
        </row>
        <row r="418">
          <cell r="F418" t="str">
            <v>25T0344167</v>
          </cell>
          <cell r="AH418">
            <v>46132</v>
          </cell>
        </row>
        <row r="419">
          <cell r="F419" t="str">
            <v>25T0344168</v>
          </cell>
          <cell r="AH419">
            <v>46132</v>
          </cell>
        </row>
        <row r="420">
          <cell r="F420" t="str">
            <v>25T0344169</v>
          </cell>
          <cell r="AH420">
            <v>46132</v>
          </cell>
        </row>
        <row r="421">
          <cell r="F421" t="str">
            <v>25T0344170</v>
          </cell>
          <cell r="AH421">
            <v>46132</v>
          </cell>
        </row>
        <row r="422">
          <cell r="F422" t="str">
            <v>25T0344171</v>
          </cell>
          <cell r="AH422">
            <v>46132</v>
          </cell>
        </row>
        <row r="423">
          <cell r="F423" t="str">
            <v>25T0344210</v>
          </cell>
          <cell r="AH423">
            <v>46132</v>
          </cell>
        </row>
        <row r="424">
          <cell r="F424" t="str">
            <v>25T0344211</v>
          </cell>
          <cell r="AH424">
            <v>46132</v>
          </cell>
        </row>
        <row r="425">
          <cell r="F425" t="str">
            <v>25T0344215</v>
          </cell>
          <cell r="AH425">
            <v>46132</v>
          </cell>
        </row>
        <row r="426">
          <cell r="F426" t="str">
            <v>25T0344244</v>
          </cell>
          <cell r="AH426">
            <v>46160</v>
          </cell>
        </row>
        <row r="427">
          <cell r="F427" t="str">
            <v>25T0344247</v>
          </cell>
          <cell r="AH427">
            <v>46132</v>
          </cell>
        </row>
        <row r="428">
          <cell r="F428" t="str">
            <v>25T0344248</v>
          </cell>
          <cell r="AH428">
            <v>46132</v>
          </cell>
        </row>
        <row r="429">
          <cell r="F429" t="str">
            <v>25T0344272</v>
          </cell>
          <cell r="AH429">
            <v>46157</v>
          </cell>
        </row>
        <row r="430">
          <cell r="F430" t="str">
            <v>25T0344356</v>
          </cell>
          <cell r="AH430">
            <v>46132</v>
          </cell>
        </row>
        <row r="431">
          <cell r="F431" t="str">
            <v>25T0344372</v>
          </cell>
          <cell r="AH431">
            <v>46160</v>
          </cell>
        </row>
        <row r="432">
          <cell r="F432" t="str">
            <v>25T0344377</v>
          </cell>
          <cell r="AH432">
            <v>46132</v>
          </cell>
        </row>
        <row r="433">
          <cell r="F433" t="str">
            <v>25T0344378</v>
          </cell>
          <cell r="AH433">
            <v>46132</v>
          </cell>
        </row>
        <row r="434">
          <cell r="F434" t="str">
            <v>25T0344379</v>
          </cell>
          <cell r="AH434">
            <v>46132</v>
          </cell>
        </row>
        <row r="435">
          <cell r="F435" t="str">
            <v>25T0344380</v>
          </cell>
          <cell r="AH435">
            <v>46132</v>
          </cell>
        </row>
        <row r="436">
          <cell r="F436" t="str">
            <v>25T0344382</v>
          </cell>
          <cell r="AH436">
            <v>46132</v>
          </cell>
        </row>
        <row r="437">
          <cell r="F437" t="str">
            <v>25T0344383</v>
          </cell>
          <cell r="AH437">
            <v>46160</v>
          </cell>
        </row>
        <row r="438">
          <cell r="F438" t="str">
            <v>25T0344432</v>
          </cell>
          <cell r="AH438">
            <v>46132</v>
          </cell>
        </row>
        <row r="439">
          <cell r="F439" t="str">
            <v>25T0344435</v>
          </cell>
          <cell r="AH439">
            <v>46160</v>
          </cell>
        </row>
        <row r="440">
          <cell r="F440" t="str">
            <v>25T0344454</v>
          </cell>
          <cell r="AH440">
            <v>46160</v>
          </cell>
        </row>
        <row r="441">
          <cell r="F441" t="str">
            <v>25T0344525</v>
          </cell>
          <cell r="AH441">
            <v>46160</v>
          </cell>
        </row>
        <row r="442">
          <cell r="F442" t="str">
            <v>25T0344559</v>
          </cell>
          <cell r="AH442">
            <v>46160</v>
          </cell>
        </row>
        <row r="443">
          <cell r="F443" t="str">
            <v>25T0344561</v>
          </cell>
          <cell r="AH443">
            <v>46160</v>
          </cell>
        </row>
        <row r="444">
          <cell r="F444" t="str">
            <v>25T0344562</v>
          </cell>
          <cell r="AH444">
            <v>46160</v>
          </cell>
        </row>
        <row r="445">
          <cell r="F445" t="str">
            <v>25T0344563</v>
          </cell>
          <cell r="AH445">
            <v>46160</v>
          </cell>
        </row>
        <row r="446">
          <cell r="F446" t="str">
            <v>25T0344564</v>
          </cell>
          <cell r="AH446">
            <v>46160</v>
          </cell>
        </row>
        <row r="447">
          <cell r="F447" t="str">
            <v>25T0344565</v>
          </cell>
          <cell r="AH447">
            <v>46160</v>
          </cell>
        </row>
        <row r="448">
          <cell r="F448" t="str">
            <v>25T0344566</v>
          </cell>
          <cell r="AH448">
            <v>46160</v>
          </cell>
        </row>
        <row r="449">
          <cell r="F449" t="str">
            <v>25T0344567</v>
          </cell>
          <cell r="AH449">
            <v>46160</v>
          </cell>
        </row>
        <row r="450">
          <cell r="F450" t="str">
            <v>25T0344568</v>
          </cell>
          <cell r="AH450">
            <v>46160</v>
          </cell>
        </row>
        <row r="451">
          <cell r="F451" t="str">
            <v>25T0344582</v>
          </cell>
          <cell r="AH451">
            <v>46160</v>
          </cell>
        </row>
        <row r="452">
          <cell r="F452" t="str">
            <v>25T0344590</v>
          </cell>
          <cell r="AH452">
            <v>46160</v>
          </cell>
        </row>
        <row r="453">
          <cell r="F453" t="str">
            <v>25T0344598</v>
          </cell>
          <cell r="AH453">
            <v>46160</v>
          </cell>
        </row>
        <row r="454">
          <cell r="F454" t="str">
            <v>25T0344671</v>
          </cell>
          <cell r="AH454">
            <v>46160</v>
          </cell>
        </row>
        <row r="455">
          <cell r="F455" t="str">
            <v>25T0344672</v>
          </cell>
          <cell r="AH455">
            <v>46160</v>
          </cell>
        </row>
        <row r="456">
          <cell r="F456" t="str">
            <v>25T0344677</v>
          </cell>
          <cell r="AH456">
            <v>46160</v>
          </cell>
        </row>
        <row r="457">
          <cell r="F457" t="str">
            <v>25T0344678</v>
          </cell>
          <cell r="AH457">
            <v>46160</v>
          </cell>
        </row>
        <row r="458">
          <cell r="F458" t="str">
            <v>25T0344722</v>
          </cell>
          <cell r="AH458">
            <v>46160</v>
          </cell>
        </row>
        <row r="459">
          <cell r="F459" t="str">
            <v>25T0344723</v>
          </cell>
          <cell r="AH459">
            <v>46160</v>
          </cell>
        </row>
        <row r="460">
          <cell r="F460" t="str">
            <v>25T0344724</v>
          </cell>
          <cell r="AH460">
            <v>46160</v>
          </cell>
        </row>
        <row r="461">
          <cell r="F461" t="str">
            <v>25T0344725</v>
          </cell>
          <cell r="AH461">
            <v>46160</v>
          </cell>
        </row>
        <row r="462">
          <cell r="F462" t="str">
            <v>25T0344726</v>
          </cell>
          <cell r="AH462">
            <v>46160</v>
          </cell>
        </row>
        <row r="463">
          <cell r="F463" t="str">
            <v>25T0344727</v>
          </cell>
          <cell r="AH463">
            <v>46160</v>
          </cell>
        </row>
        <row r="464">
          <cell r="F464" t="str">
            <v>25T0344728</v>
          </cell>
          <cell r="AH464">
            <v>46160</v>
          </cell>
        </row>
        <row r="465">
          <cell r="F465" t="str">
            <v>25T0344868</v>
          </cell>
          <cell r="AH465">
            <v>46160</v>
          </cell>
        </row>
        <row r="466">
          <cell r="F466" t="str">
            <v>25T0344871</v>
          </cell>
          <cell r="AH466">
            <v>46160</v>
          </cell>
        </row>
        <row r="467">
          <cell r="F467" t="str">
            <v>25T0344920</v>
          </cell>
          <cell r="AH467">
            <v>46160</v>
          </cell>
        </row>
        <row r="468">
          <cell r="F468" t="str">
            <v>25T0344944</v>
          </cell>
          <cell r="AH468">
            <v>46160</v>
          </cell>
        </row>
        <row r="469">
          <cell r="F469" t="str">
            <v>25T0344966</v>
          </cell>
          <cell r="AH469">
            <v>46160</v>
          </cell>
        </row>
        <row r="470">
          <cell r="F470" t="str">
            <v>25T0344967</v>
          </cell>
          <cell r="AH470">
            <v>46160</v>
          </cell>
        </row>
        <row r="471">
          <cell r="F471" t="str">
            <v>25T0344971</v>
          </cell>
          <cell r="AH471">
            <v>46160</v>
          </cell>
        </row>
        <row r="472">
          <cell r="F472" t="str">
            <v>25T0344972</v>
          </cell>
          <cell r="AH472">
            <v>46160</v>
          </cell>
        </row>
        <row r="473">
          <cell r="F473" t="str">
            <v>25T0344973</v>
          </cell>
          <cell r="AH473">
            <v>46160</v>
          </cell>
        </row>
        <row r="474">
          <cell r="F474" t="str">
            <v>25T0345074</v>
          </cell>
          <cell r="AH474">
            <v>46157</v>
          </cell>
        </row>
        <row r="475">
          <cell r="F475" t="str">
            <v>25T0345131</v>
          </cell>
          <cell r="AH475">
            <v>46160</v>
          </cell>
        </row>
        <row r="476">
          <cell r="F476" t="str">
            <v>25T0345133</v>
          </cell>
          <cell r="AH476">
            <v>46160</v>
          </cell>
        </row>
        <row r="477">
          <cell r="F477" t="str">
            <v>25T0345134</v>
          </cell>
          <cell r="AH477">
            <v>46160</v>
          </cell>
        </row>
        <row r="478">
          <cell r="F478" t="str">
            <v>25T0345140</v>
          </cell>
          <cell r="AH478">
            <v>46160</v>
          </cell>
        </row>
        <row r="479">
          <cell r="F479" t="str">
            <v>25T0345157</v>
          </cell>
          <cell r="AH479">
            <v>46160</v>
          </cell>
        </row>
        <row r="480">
          <cell r="F480" t="str">
            <v>25T0345161</v>
          </cell>
          <cell r="AH480">
            <v>46160</v>
          </cell>
        </row>
        <row r="481">
          <cell r="F481" t="str">
            <v>25T0345162</v>
          </cell>
          <cell r="AH481">
            <v>46160</v>
          </cell>
        </row>
        <row r="482">
          <cell r="F482" t="str">
            <v>25T0345163</v>
          </cell>
          <cell r="AH482">
            <v>46160</v>
          </cell>
        </row>
        <row r="483">
          <cell r="F483" t="str">
            <v>25T0345164</v>
          </cell>
          <cell r="AH483">
            <v>46160</v>
          </cell>
        </row>
        <row r="484">
          <cell r="F484" t="str">
            <v>25T0345165</v>
          </cell>
          <cell r="AH484">
            <v>46160</v>
          </cell>
        </row>
        <row r="485">
          <cell r="F485" t="str">
            <v>25T0345166</v>
          </cell>
          <cell r="AH485">
            <v>46160</v>
          </cell>
        </row>
        <row r="486">
          <cell r="F486" t="str">
            <v>25T0345174</v>
          </cell>
          <cell r="AH486">
            <v>46160</v>
          </cell>
        </row>
        <row r="487">
          <cell r="F487" t="str">
            <v>25T0345182</v>
          </cell>
          <cell r="AH487">
            <v>46157</v>
          </cell>
        </row>
        <row r="488">
          <cell r="F488" t="str">
            <v>25T0345211</v>
          </cell>
          <cell r="AH488">
            <v>46160</v>
          </cell>
        </row>
        <row r="489">
          <cell r="F489" t="str">
            <v>25T0345235</v>
          </cell>
          <cell r="AH489">
            <v>46160</v>
          </cell>
        </row>
        <row r="490">
          <cell r="F490" t="str">
            <v>25T0345236</v>
          </cell>
          <cell r="AH490">
            <v>46160</v>
          </cell>
        </row>
        <row r="491">
          <cell r="F491" t="str">
            <v>25T0345251</v>
          </cell>
          <cell r="AH491">
            <v>46160</v>
          </cell>
        </row>
        <row r="492">
          <cell r="F492" t="str">
            <v>25T0345252</v>
          </cell>
          <cell r="AH492">
            <v>46160</v>
          </cell>
        </row>
        <row r="493">
          <cell r="F493" t="str">
            <v>25T0345253</v>
          </cell>
          <cell r="AH493">
            <v>46160</v>
          </cell>
        </row>
        <row r="494">
          <cell r="F494" t="str">
            <v>25T0345267</v>
          </cell>
          <cell r="AH494">
            <v>46157</v>
          </cell>
        </row>
        <row r="495">
          <cell r="F495" t="str">
            <v>25T0345316</v>
          </cell>
          <cell r="AH495">
            <v>46160</v>
          </cell>
        </row>
        <row r="496">
          <cell r="F496" t="str">
            <v>25T0345318</v>
          </cell>
          <cell r="AH496">
            <v>46160</v>
          </cell>
        </row>
        <row r="497">
          <cell r="F497" t="str">
            <v>25T0345319</v>
          </cell>
          <cell r="AH497">
            <v>46160</v>
          </cell>
        </row>
        <row r="498">
          <cell r="F498" t="str">
            <v>25T0345354</v>
          </cell>
          <cell r="AH498">
            <v>46157</v>
          </cell>
        </row>
        <row r="499">
          <cell r="F499" t="str">
            <v>25T0345395</v>
          </cell>
          <cell r="AH499">
            <v>46160</v>
          </cell>
        </row>
        <row r="500">
          <cell r="F500" t="str">
            <v>25T0345397</v>
          </cell>
          <cell r="AH500">
            <v>46160</v>
          </cell>
        </row>
        <row r="501">
          <cell r="F501" t="str">
            <v>25T0345399</v>
          </cell>
          <cell r="AH501">
            <v>46160</v>
          </cell>
        </row>
        <row r="502">
          <cell r="F502" t="str">
            <v>25T0345403</v>
          </cell>
          <cell r="AH502">
            <v>46160</v>
          </cell>
        </row>
        <row r="503">
          <cell r="F503" t="str">
            <v>25T0345434</v>
          </cell>
          <cell r="AH503">
            <v>46181</v>
          </cell>
        </row>
        <row r="504">
          <cell r="F504" t="str">
            <v>25T0345506</v>
          </cell>
          <cell r="AH504">
            <v>46160</v>
          </cell>
        </row>
        <row r="505">
          <cell r="F505" t="str">
            <v>25T0345537</v>
          </cell>
          <cell r="AH505">
            <v>46178</v>
          </cell>
        </row>
        <row r="506">
          <cell r="F506" t="str">
            <v>25T0345571</v>
          </cell>
          <cell r="AH506">
            <v>46178</v>
          </cell>
        </row>
        <row r="507">
          <cell r="F507" t="str">
            <v>25T0345694</v>
          </cell>
          <cell r="AH507">
            <v>46178</v>
          </cell>
        </row>
        <row r="508">
          <cell r="F508" t="str">
            <v>25T0345699</v>
          </cell>
          <cell r="AH508">
            <v>46178</v>
          </cell>
        </row>
        <row r="509">
          <cell r="F509" t="str">
            <v>25T0345700</v>
          </cell>
          <cell r="AH509">
            <v>46178</v>
          </cell>
        </row>
        <row r="510">
          <cell r="F510" t="str">
            <v>25T0345701</v>
          </cell>
          <cell r="AH510">
            <v>46178</v>
          </cell>
        </row>
        <row r="511">
          <cell r="F511" t="str">
            <v>25T0345702</v>
          </cell>
          <cell r="AH511">
            <v>46178</v>
          </cell>
        </row>
        <row r="512">
          <cell r="F512" t="str">
            <v>25T0345727</v>
          </cell>
          <cell r="AH512">
            <v>46178</v>
          </cell>
        </row>
        <row r="513">
          <cell r="F513" t="str">
            <v>25T0345728</v>
          </cell>
          <cell r="AH513">
            <v>46178</v>
          </cell>
        </row>
        <row r="514">
          <cell r="F514" t="str">
            <v>25T0345729</v>
          </cell>
          <cell r="AH514">
            <v>46178</v>
          </cell>
        </row>
        <row r="515">
          <cell r="F515" t="str">
            <v>25T0345730</v>
          </cell>
          <cell r="AH515">
            <v>46178</v>
          </cell>
        </row>
        <row r="516">
          <cell r="F516" t="str">
            <v>25T0345731</v>
          </cell>
          <cell r="AH516">
            <v>46178</v>
          </cell>
        </row>
        <row r="517">
          <cell r="F517" t="str">
            <v>25T0345732</v>
          </cell>
          <cell r="AH517">
            <v>46178</v>
          </cell>
        </row>
        <row r="518">
          <cell r="F518" t="str">
            <v>25T0345733</v>
          </cell>
          <cell r="AH518">
            <v>46178</v>
          </cell>
        </row>
        <row r="519">
          <cell r="F519" t="str">
            <v>25T0345734</v>
          </cell>
          <cell r="AH519">
            <v>46178</v>
          </cell>
        </row>
        <row r="520">
          <cell r="F520" t="str">
            <v>25T0345744</v>
          </cell>
          <cell r="AH520">
            <v>46181</v>
          </cell>
        </row>
        <row r="521">
          <cell r="F521" t="str">
            <v>25T0345749</v>
          </cell>
          <cell r="AH521">
            <v>46178</v>
          </cell>
        </row>
        <row r="522">
          <cell r="F522" t="str">
            <v>25T0345751</v>
          </cell>
          <cell r="AH522">
            <v>46178</v>
          </cell>
        </row>
        <row r="523">
          <cell r="F523" t="str">
            <v>25T0345752</v>
          </cell>
          <cell r="AH523">
            <v>46178</v>
          </cell>
        </row>
        <row r="524">
          <cell r="F524" t="str">
            <v>25T0345753</v>
          </cell>
          <cell r="AH524">
            <v>46178</v>
          </cell>
        </row>
        <row r="525">
          <cell r="F525" t="str">
            <v>25T0345781</v>
          </cell>
          <cell r="AH525">
            <v>46178</v>
          </cell>
        </row>
        <row r="526">
          <cell r="F526" t="str">
            <v>25T0345889</v>
          </cell>
          <cell r="AH526">
            <v>46178</v>
          </cell>
        </row>
        <row r="527">
          <cell r="F527" t="str">
            <v>25T0345890</v>
          </cell>
          <cell r="AH527">
            <v>46178</v>
          </cell>
        </row>
        <row r="528">
          <cell r="F528" t="str">
            <v>25T0345891</v>
          </cell>
          <cell r="AH528">
            <v>46178</v>
          </cell>
        </row>
        <row r="529">
          <cell r="F529" t="str">
            <v>25T0345893</v>
          </cell>
          <cell r="AH529">
            <v>46178</v>
          </cell>
        </row>
        <row r="530">
          <cell r="F530" t="str">
            <v>25T0345894</v>
          </cell>
          <cell r="AH530">
            <v>46178</v>
          </cell>
        </row>
        <row r="531">
          <cell r="F531" t="str">
            <v>25T0345895</v>
          </cell>
          <cell r="AH531">
            <v>46178</v>
          </cell>
        </row>
        <row r="532">
          <cell r="F532" t="str">
            <v>25T0345896</v>
          </cell>
          <cell r="AH532">
            <v>46178</v>
          </cell>
        </row>
        <row r="533">
          <cell r="F533" t="str">
            <v>25T0345937</v>
          </cell>
          <cell r="AH533">
            <v>46181</v>
          </cell>
        </row>
        <row r="534">
          <cell r="F534" t="str">
            <v>25T0345949</v>
          </cell>
          <cell r="AH534">
            <v>46178</v>
          </cell>
        </row>
        <row r="535">
          <cell r="F535" t="str">
            <v>25T0346003</v>
          </cell>
          <cell r="AH535">
            <v>46178</v>
          </cell>
        </row>
        <row r="536">
          <cell r="F536" t="str">
            <v>25T0346009</v>
          </cell>
          <cell r="AH536">
            <v>46178</v>
          </cell>
        </row>
        <row r="537">
          <cell r="F537" t="str">
            <v>25T0346010</v>
          </cell>
          <cell r="AH537">
            <v>46178</v>
          </cell>
        </row>
        <row r="538">
          <cell r="F538" t="str">
            <v>25T0346104</v>
          </cell>
          <cell r="AH538">
            <v>46178</v>
          </cell>
        </row>
        <row r="539">
          <cell r="F539" t="str">
            <v>25T0346166</v>
          </cell>
          <cell r="AH539">
            <v>46178</v>
          </cell>
        </row>
        <row r="540">
          <cell r="F540" t="str">
            <v>25T0346167</v>
          </cell>
          <cell r="AH540">
            <v>46178</v>
          </cell>
        </row>
        <row r="541">
          <cell r="F541" t="str">
            <v>25T0346168</v>
          </cell>
          <cell r="AH541">
            <v>46178</v>
          </cell>
        </row>
        <row r="542">
          <cell r="F542" t="str">
            <v>25T0346169</v>
          </cell>
          <cell r="AH542">
            <v>46178</v>
          </cell>
        </row>
        <row r="543">
          <cell r="F543" t="str">
            <v>25T0346170</v>
          </cell>
          <cell r="AH543">
            <v>46178</v>
          </cell>
        </row>
        <row r="544">
          <cell r="F544" t="str">
            <v>25T0346171</v>
          </cell>
          <cell r="AH544">
            <v>46178</v>
          </cell>
        </row>
        <row r="545">
          <cell r="F545" t="str">
            <v>25T0346202</v>
          </cell>
          <cell r="AH545">
            <v>46178</v>
          </cell>
        </row>
        <row r="546">
          <cell r="F546" t="str">
            <v>25T0346204</v>
          </cell>
          <cell r="AH546">
            <v>46178</v>
          </cell>
        </row>
        <row r="547">
          <cell r="F547" t="str">
            <v>25T0346205</v>
          </cell>
          <cell r="AH547">
            <v>46178</v>
          </cell>
        </row>
        <row r="548">
          <cell r="F548" t="str">
            <v>25T0346220</v>
          </cell>
          <cell r="AH548">
            <v>46178</v>
          </cell>
        </row>
        <row r="549">
          <cell r="F549" t="str">
            <v>25T0346222</v>
          </cell>
          <cell r="AH549">
            <v>46178</v>
          </cell>
        </row>
        <row r="550">
          <cell r="F550" t="str">
            <v>25T0346279</v>
          </cell>
          <cell r="AH550">
            <v>46178</v>
          </cell>
        </row>
        <row r="551">
          <cell r="F551" t="str">
            <v>25T0346299</v>
          </cell>
          <cell r="AH551">
            <v>46178</v>
          </cell>
        </row>
        <row r="552">
          <cell r="F552" t="str">
            <v>25T0346300</v>
          </cell>
          <cell r="AH552">
            <v>46178</v>
          </cell>
        </row>
        <row r="553">
          <cell r="F553" t="str">
            <v>25T0346301</v>
          </cell>
          <cell r="AH553">
            <v>46178</v>
          </cell>
        </row>
        <row r="554">
          <cell r="F554" t="str">
            <v>25T0346302</v>
          </cell>
          <cell r="AH554">
            <v>46178</v>
          </cell>
        </row>
        <row r="555">
          <cell r="F555" t="str">
            <v>25T0346304</v>
          </cell>
          <cell r="AH555">
            <v>46178</v>
          </cell>
        </row>
        <row r="556">
          <cell r="F556" t="str">
            <v>25T0346305</v>
          </cell>
          <cell r="AH556">
            <v>46178</v>
          </cell>
        </row>
        <row r="557">
          <cell r="F557" t="str">
            <v>25T0346366</v>
          </cell>
          <cell r="AH557">
            <v>46181</v>
          </cell>
        </row>
        <row r="558">
          <cell r="F558" t="str">
            <v>25T0346402</v>
          </cell>
          <cell r="AH558">
            <v>46178</v>
          </cell>
        </row>
        <row r="559">
          <cell r="F559" t="str">
            <v>25T0346403</v>
          </cell>
          <cell r="AH559">
            <v>46178</v>
          </cell>
        </row>
        <row r="560">
          <cell r="F560" t="str">
            <v>25T0346405</v>
          </cell>
          <cell r="AH560">
            <v>46178</v>
          </cell>
        </row>
        <row r="561">
          <cell r="F561" t="str">
            <v>25T0346408</v>
          </cell>
          <cell r="AH561">
            <v>46178</v>
          </cell>
        </row>
        <row r="562">
          <cell r="F562" t="str">
            <v>25T0346465</v>
          </cell>
          <cell r="AH562">
            <v>46178</v>
          </cell>
        </row>
        <row r="563">
          <cell r="F563" t="str">
            <v>25T0346472</v>
          </cell>
          <cell r="AH563">
            <v>46178</v>
          </cell>
        </row>
        <row r="564">
          <cell r="F564" t="str">
            <v>25T0346473</v>
          </cell>
          <cell r="AH564">
            <v>46178</v>
          </cell>
        </row>
        <row r="565">
          <cell r="F565" t="str">
            <v>25T0346475</v>
          </cell>
          <cell r="AH565">
            <v>46178</v>
          </cell>
        </row>
        <row r="566">
          <cell r="F566" t="str">
            <v>25T0346537</v>
          </cell>
          <cell r="AH566">
            <v>46178</v>
          </cell>
        </row>
        <row r="567">
          <cell r="F567" t="str">
            <v>25T0346539</v>
          </cell>
          <cell r="AH567">
            <v>46178</v>
          </cell>
        </row>
        <row r="568">
          <cell r="F568" t="str">
            <v>25T0346540</v>
          </cell>
          <cell r="AH568">
            <v>46178</v>
          </cell>
        </row>
        <row r="569">
          <cell r="F569" t="str">
            <v>25T0346571</v>
          </cell>
          <cell r="AH569">
            <v>46178</v>
          </cell>
        </row>
        <row r="570">
          <cell r="F570" t="str">
            <v>25T0346583</v>
          </cell>
          <cell r="AH570">
            <v>46178</v>
          </cell>
        </row>
        <row r="571">
          <cell r="F571" t="str">
            <v>25T0346584</v>
          </cell>
          <cell r="AH571">
            <v>46178</v>
          </cell>
        </row>
        <row r="572">
          <cell r="F572" t="str">
            <v>25T0346585</v>
          </cell>
          <cell r="AH572">
            <v>46178</v>
          </cell>
        </row>
        <row r="573">
          <cell r="F573" t="str">
            <v>25T0346589</v>
          </cell>
          <cell r="AH573">
            <v>46178</v>
          </cell>
        </row>
        <row r="574">
          <cell r="F574" t="str">
            <v>25T0346619</v>
          </cell>
          <cell r="AH574">
            <v>46178</v>
          </cell>
        </row>
        <row r="575">
          <cell r="F575" t="str">
            <v>25T0346620</v>
          </cell>
          <cell r="AH575">
            <v>46178</v>
          </cell>
        </row>
        <row r="576">
          <cell r="F576" t="str">
            <v>25T0346642</v>
          </cell>
          <cell r="AH576">
            <v>46178</v>
          </cell>
        </row>
        <row r="577">
          <cell r="F577" t="str">
            <v>25T0346643</v>
          </cell>
          <cell r="AH577">
            <v>46178</v>
          </cell>
        </row>
        <row r="578">
          <cell r="F578" t="str">
            <v>25T0346672</v>
          </cell>
          <cell r="AH578">
            <v>46178</v>
          </cell>
        </row>
        <row r="579">
          <cell r="F579" t="str">
            <v>25T0346692</v>
          </cell>
          <cell r="AH579">
            <v>46178</v>
          </cell>
        </row>
        <row r="580">
          <cell r="F580" t="str">
            <v>25T0346694</v>
          </cell>
          <cell r="AH580">
            <v>46178</v>
          </cell>
        </row>
        <row r="581">
          <cell r="F581" t="str">
            <v>25T0346708</v>
          </cell>
          <cell r="AH581">
            <v>46178</v>
          </cell>
        </row>
        <row r="582">
          <cell r="F582" t="str">
            <v>25T0346761</v>
          </cell>
          <cell r="AH582">
            <v>46178</v>
          </cell>
        </row>
        <row r="583">
          <cell r="F583" t="str">
            <v>25T0346762</v>
          </cell>
          <cell r="AH583">
            <v>46178</v>
          </cell>
        </row>
        <row r="584">
          <cell r="F584" t="str">
            <v>25T0346790</v>
          </cell>
          <cell r="AH584">
            <v>46181</v>
          </cell>
        </row>
        <row r="585">
          <cell r="F585" t="str">
            <v>25T0346792</v>
          </cell>
          <cell r="AH585">
            <v>46181</v>
          </cell>
        </row>
        <row r="586">
          <cell r="F586" t="str">
            <v>25T0346824</v>
          </cell>
          <cell r="AH586">
            <v>46178</v>
          </cell>
        </row>
        <row r="587">
          <cell r="F587" t="str">
            <v>25T0346896</v>
          </cell>
          <cell r="AH587">
            <v>46178</v>
          </cell>
        </row>
        <row r="588">
          <cell r="F588" t="str">
            <v>25T0346897</v>
          </cell>
          <cell r="AH588">
            <v>46178</v>
          </cell>
        </row>
        <row r="589">
          <cell r="F589" t="str">
            <v>25T0346898</v>
          </cell>
          <cell r="AH589">
            <v>46178</v>
          </cell>
        </row>
        <row r="590">
          <cell r="F590" t="str">
            <v>25T0346899</v>
          </cell>
          <cell r="AH590">
            <v>46178</v>
          </cell>
        </row>
        <row r="591">
          <cell r="F591" t="str">
            <v>25T0346901</v>
          </cell>
          <cell r="AH591">
            <v>46178</v>
          </cell>
        </row>
        <row r="592">
          <cell r="F592" t="str">
            <v>25T0346902</v>
          </cell>
          <cell r="AH592">
            <v>46178</v>
          </cell>
        </row>
        <row r="593">
          <cell r="F593" t="str">
            <v>25T0346903</v>
          </cell>
          <cell r="AH593">
            <v>46178</v>
          </cell>
        </row>
        <row r="594">
          <cell r="F594" t="str">
            <v>25T0346904</v>
          </cell>
          <cell r="AH594">
            <v>46178</v>
          </cell>
        </row>
        <row r="595">
          <cell r="F595" t="str">
            <v>25T0346905</v>
          </cell>
          <cell r="AH595">
            <v>46178</v>
          </cell>
        </row>
        <row r="596">
          <cell r="F596" t="str">
            <v>25T0346906</v>
          </cell>
          <cell r="AH596">
            <v>46178</v>
          </cell>
        </row>
        <row r="597">
          <cell r="F597" t="str">
            <v>25T0346908</v>
          </cell>
          <cell r="AH597">
            <v>46178</v>
          </cell>
        </row>
        <row r="598">
          <cell r="F598" t="str">
            <v>25T0346960</v>
          </cell>
          <cell r="AH598">
            <v>46178</v>
          </cell>
        </row>
        <row r="599">
          <cell r="F599" t="str">
            <v>25T0346963</v>
          </cell>
          <cell r="AH599">
            <v>46178</v>
          </cell>
        </row>
        <row r="600">
          <cell r="F600" t="str">
            <v>25T0347038</v>
          </cell>
          <cell r="AH600">
            <v>46178</v>
          </cell>
        </row>
        <row r="601">
          <cell r="F601" t="str">
            <v>25T0347046</v>
          </cell>
          <cell r="AH601">
            <v>46178</v>
          </cell>
        </row>
        <row r="602">
          <cell r="F602" t="str">
            <v>25T0347048</v>
          </cell>
          <cell r="AH602">
            <v>46178</v>
          </cell>
        </row>
        <row r="603">
          <cell r="F603" t="str">
            <v>25T0347167</v>
          </cell>
          <cell r="AH603">
            <v>46178</v>
          </cell>
        </row>
        <row r="604">
          <cell r="F604" t="str">
            <v>25T0347168</v>
          </cell>
          <cell r="AH604">
            <v>46178</v>
          </cell>
        </row>
        <row r="605">
          <cell r="F605" t="str">
            <v>25T0347234</v>
          </cell>
          <cell r="AH605">
            <v>46178</v>
          </cell>
        </row>
        <row r="606">
          <cell r="F606" t="str">
            <v>25T0347235</v>
          </cell>
          <cell r="AH606">
            <v>46178</v>
          </cell>
        </row>
        <row r="607">
          <cell r="F607" t="str">
            <v>25T0347276</v>
          </cell>
          <cell r="AH607">
            <v>46181</v>
          </cell>
        </row>
        <row r="608">
          <cell r="F608" t="str">
            <v>25T0347301</v>
          </cell>
          <cell r="AH608">
            <v>46178</v>
          </cell>
        </row>
        <row r="609">
          <cell r="F609" t="str">
            <v>25T0347333</v>
          </cell>
          <cell r="AH609">
            <v>46181</v>
          </cell>
        </row>
        <row r="610">
          <cell r="F610" t="str">
            <v>25T0347334</v>
          </cell>
          <cell r="AH610">
            <v>46181</v>
          </cell>
        </row>
        <row r="611">
          <cell r="F611" t="str">
            <v>25T0347457</v>
          </cell>
          <cell r="AH611">
            <v>46181</v>
          </cell>
        </row>
        <row r="612">
          <cell r="F612" t="str">
            <v>25T0347458</v>
          </cell>
          <cell r="AH612">
            <v>46181</v>
          </cell>
        </row>
        <row r="613">
          <cell r="F613" t="str">
            <v>25T0347459</v>
          </cell>
          <cell r="AH613">
            <v>46178</v>
          </cell>
        </row>
        <row r="614">
          <cell r="F614" t="str">
            <v>25T0347546</v>
          </cell>
          <cell r="AH614">
            <v>46181</v>
          </cell>
        </row>
        <row r="615">
          <cell r="F615" t="str">
            <v>25T0347548</v>
          </cell>
          <cell r="AH615">
            <v>46181</v>
          </cell>
        </row>
        <row r="616">
          <cell r="F616" t="str">
            <v>25T0347550</v>
          </cell>
          <cell r="AH616">
            <v>46181</v>
          </cell>
        </row>
        <row r="617">
          <cell r="F617" t="str">
            <v>25T0347553</v>
          </cell>
          <cell r="AH617">
            <v>46181</v>
          </cell>
        </row>
        <row r="618">
          <cell r="F618" t="str">
            <v>25T0347554</v>
          </cell>
          <cell r="AH618">
            <v>46178</v>
          </cell>
        </row>
        <row r="619">
          <cell r="F619" t="str">
            <v>25T0347555</v>
          </cell>
          <cell r="AH619">
            <v>46181</v>
          </cell>
        </row>
        <row r="620">
          <cell r="F620" t="str">
            <v>25T0347556</v>
          </cell>
          <cell r="AH620">
            <v>46181</v>
          </cell>
        </row>
        <row r="621">
          <cell r="F621" t="str">
            <v>25T0347603</v>
          </cell>
          <cell r="AH621">
            <v>46181</v>
          </cell>
        </row>
        <row r="622">
          <cell r="F622" t="str">
            <v>25T0347618</v>
          </cell>
          <cell r="AH622">
            <v>46181</v>
          </cell>
        </row>
        <row r="623">
          <cell r="F623" t="str">
            <v>25T0347625</v>
          </cell>
          <cell r="AH623">
            <v>46181</v>
          </cell>
        </row>
        <row r="624">
          <cell r="F624" t="str">
            <v>25T0347626</v>
          </cell>
          <cell r="AH624">
            <v>46181</v>
          </cell>
        </row>
        <row r="625">
          <cell r="F625" t="str">
            <v>25T0347627</v>
          </cell>
          <cell r="AH625">
            <v>46181</v>
          </cell>
        </row>
        <row r="626">
          <cell r="F626" t="str">
            <v>25T0347628</v>
          </cell>
          <cell r="AH626">
            <v>46181</v>
          </cell>
        </row>
        <row r="627">
          <cell r="F627" t="str">
            <v>25T0347630</v>
          </cell>
          <cell r="AH627">
            <v>46181</v>
          </cell>
        </row>
        <row r="628">
          <cell r="F628" t="str">
            <v>25T0347631</v>
          </cell>
          <cell r="AH628">
            <v>46181</v>
          </cell>
        </row>
        <row r="629">
          <cell r="F629" t="str">
            <v>25T0347632</v>
          </cell>
          <cell r="AH629">
            <v>46181</v>
          </cell>
        </row>
        <row r="630">
          <cell r="F630" t="str">
            <v>25T0347633</v>
          </cell>
          <cell r="AH630">
            <v>46181</v>
          </cell>
        </row>
        <row r="631">
          <cell r="F631" t="str">
            <v>25T0347634</v>
          </cell>
          <cell r="AH631">
            <v>46181</v>
          </cell>
        </row>
        <row r="632">
          <cell r="F632" t="str">
            <v>25T0347637</v>
          </cell>
          <cell r="AH632">
            <v>46181</v>
          </cell>
        </row>
        <row r="633">
          <cell r="F633" t="str">
            <v>25T0347699</v>
          </cell>
          <cell r="AH633">
            <v>46181</v>
          </cell>
        </row>
        <row r="634">
          <cell r="F634" t="str">
            <v>25T0347700</v>
          </cell>
          <cell r="AH634">
            <v>46178</v>
          </cell>
        </row>
        <row r="635">
          <cell r="F635" t="str">
            <v>25T0347776</v>
          </cell>
          <cell r="AH635">
            <v>46181</v>
          </cell>
        </row>
        <row r="636">
          <cell r="F636" t="str">
            <v>25T0347777</v>
          </cell>
          <cell r="AH636">
            <v>46181</v>
          </cell>
        </row>
        <row r="637">
          <cell r="F637" t="str">
            <v>25T0347778</v>
          </cell>
          <cell r="AH637">
            <v>46181</v>
          </cell>
        </row>
        <row r="638">
          <cell r="F638" t="str">
            <v>25T0347792</v>
          </cell>
          <cell r="AH638">
            <v>46181</v>
          </cell>
        </row>
        <row r="639">
          <cell r="F639" t="str">
            <v>25T0347870</v>
          </cell>
          <cell r="AH639">
            <v>46181</v>
          </cell>
        </row>
        <row r="640">
          <cell r="F640" t="str">
            <v>25T0347872</v>
          </cell>
          <cell r="AH640">
            <v>46181</v>
          </cell>
        </row>
        <row r="641">
          <cell r="F641" t="str">
            <v>25T0347873</v>
          </cell>
          <cell r="AH641">
            <v>46181</v>
          </cell>
        </row>
        <row r="642">
          <cell r="F642" t="str">
            <v>25T0347902</v>
          </cell>
          <cell r="AH642">
            <v>46181</v>
          </cell>
        </row>
        <row r="643">
          <cell r="F643" t="str">
            <v>25T0347903</v>
          </cell>
          <cell r="AH643">
            <v>46178</v>
          </cell>
        </row>
        <row r="644">
          <cell r="F644" t="str">
            <v>25T0347979</v>
          </cell>
          <cell r="AH644">
            <v>46181</v>
          </cell>
        </row>
        <row r="645">
          <cell r="F645" t="str">
            <v>25T0347981</v>
          </cell>
          <cell r="AH645">
            <v>46181</v>
          </cell>
        </row>
        <row r="646">
          <cell r="F646" t="str">
            <v>25T0347982</v>
          </cell>
          <cell r="AH646">
            <v>46181</v>
          </cell>
        </row>
        <row r="647">
          <cell r="F647" t="str">
            <v>25T0347983</v>
          </cell>
          <cell r="AH647">
            <v>46181</v>
          </cell>
        </row>
        <row r="648">
          <cell r="F648" t="str">
            <v>25T0347984</v>
          </cell>
          <cell r="AH648">
            <v>46181</v>
          </cell>
        </row>
        <row r="649">
          <cell r="F649" t="str">
            <v>25T0347985</v>
          </cell>
          <cell r="AH649">
            <v>46181</v>
          </cell>
        </row>
        <row r="650">
          <cell r="F650" t="str">
            <v>25T0347986</v>
          </cell>
          <cell r="AH650">
            <v>46181</v>
          </cell>
        </row>
        <row r="651">
          <cell r="F651" t="str">
            <v>25T0347987</v>
          </cell>
          <cell r="AH651">
            <v>46181</v>
          </cell>
        </row>
        <row r="652">
          <cell r="F652" t="str">
            <v>25T0347988</v>
          </cell>
          <cell r="AH652">
            <v>46181</v>
          </cell>
        </row>
        <row r="653">
          <cell r="F653" t="str">
            <v>25T0348058</v>
          </cell>
          <cell r="AH653">
            <v>46181</v>
          </cell>
        </row>
        <row r="654">
          <cell r="F654" t="str">
            <v>25T0348060</v>
          </cell>
          <cell r="AH654">
            <v>46181</v>
          </cell>
        </row>
        <row r="655">
          <cell r="F655" t="str">
            <v>25T0348061</v>
          </cell>
          <cell r="AH655">
            <v>46181</v>
          </cell>
        </row>
        <row r="656">
          <cell r="F656" t="str">
            <v>25T0348066</v>
          </cell>
          <cell r="AH656">
            <v>46181</v>
          </cell>
        </row>
        <row r="657">
          <cell r="F657" t="str">
            <v>25T0348163</v>
          </cell>
          <cell r="AH657">
            <v>46181</v>
          </cell>
        </row>
        <row r="658">
          <cell r="F658" t="str">
            <v>25T0348187</v>
          </cell>
          <cell r="AH658">
            <v>46178</v>
          </cell>
        </row>
        <row r="659">
          <cell r="F659" t="str">
            <v>25T0348189</v>
          </cell>
          <cell r="AH659">
            <v>46181</v>
          </cell>
        </row>
        <row r="660">
          <cell r="F660" t="str">
            <v>25T0348190</v>
          </cell>
          <cell r="AH660">
            <v>46181</v>
          </cell>
        </row>
        <row r="661">
          <cell r="F661" t="str">
            <v>25T0348191</v>
          </cell>
          <cell r="AH661">
            <v>46181</v>
          </cell>
        </row>
        <row r="662">
          <cell r="F662" t="str">
            <v>25T0348192</v>
          </cell>
          <cell r="AH662">
            <v>46181</v>
          </cell>
        </row>
        <row r="663">
          <cell r="F663" t="str">
            <v>25T0348193</v>
          </cell>
          <cell r="AH663">
            <v>46181</v>
          </cell>
        </row>
        <row r="664">
          <cell r="F664" t="str">
            <v>25T0348215</v>
          </cell>
          <cell r="AH664">
            <v>46181</v>
          </cell>
        </row>
        <row r="665">
          <cell r="F665" t="str">
            <v>25T0348228</v>
          </cell>
          <cell r="AH665">
            <v>46181</v>
          </cell>
        </row>
        <row r="666">
          <cell r="F666" t="str">
            <v>25T0348229</v>
          </cell>
          <cell r="AH666">
            <v>46181</v>
          </cell>
        </row>
        <row r="667">
          <cell r="F667" t="str">
            <v>25T0348230</v>
          </cell>
          <cell r="AH667">
            <v>46181</v>
          </cell>
        </row>
        <row r="668">
          <cell r="F668" t="str">
            <v>25T0348231</v>
          </cell>
          <cell r="AH668">
            <v>46181</v>
          </cell>
        </row>
        <row r="669">
          <cell r="F669" t="str">
            <v>25T0348232</v>
          </cell>
          <cell r="AH669">
            <v>46181</v>
          </cell>
        </row>
        <row r="670">
          <cell r="F670" t="str">
            <v>25T0348233</v>
          </cell>
          <cell r="AH670">
            <v>46181</v>
          </cell>
        </row>
        <row r="671">
          <cell r="F671" t="str">
            <v>25T0348234</v>
          </cell>
          <cell r="AH671">
            <v>46178</v>
          </cell>
        </row>
        <row r="672">
          <cell r="F672" t="str">
            <v>25T0348237</v>
          </cell>
          <cell r="AH672">
            <v>46178</v>
          </cell>
        </row>
        <row r="673">
          <cell r="F673" t="str">
            <v>25T0348265</v>
          </cell>
          <cell r="AH673">
            <v>46178</v>
          </cell>
        </row>
        <row r="674">
          <cell r="F674" t="str">
            <v>25T0348266</v>
          </cell>
          <cell r="AH674">
            <v>46181</v>
          </cell>
        </row>
        <row r="675">
          <cell r="F675" t="str">
            <v>25T0348267</v>
          </cell>
          <cell r="AH675">
            <v>46181</v>
          </cell>
        </row>
        <row r="676">
          <cell r="F676" t="str">
            <v>25T0348268</v>
          </cell>
          <cell r="AH676">
            <v>46178</v>
          </cell>
        </row>
        <row r="677">
          <cell r="F677" t="str">
            <v>25T0348269</v>
          </cell>
          <cell r="AH677">
            <v>46181</v>
          </cell>
        </row>
        <row r="678">
          <cell r="F678" t="str">
            <v>25T0348270</v>
          </cell>
          <cell r="AH678">
            <v>46181</v>
          </cell>
        </row>
        <row r="679">
          <cell r="F679" t="str">
            <v>25T0348271</v>
          </cell>
          <cell r="AH679">
            <v>46181</v>
          </cell>
        </row>
        <row r="680">
          <cell r="F680" t="str">
            <v>25T0348329</v>
          </cell>
          <cell r="AH680">
            <v>46181</v>
          </cell>
        </row>
        <row r="681">
          <cell r="F681" t="str">
            <v>25T0348330</v>
          </cell>
          <cell r="AH681">
            <v>46181</v>
          </cell>
        </row>
        <row r="682">
          <cell r="F682" t="str">
            <v>25T0348331</v>
          </cell>
          <cell r="AH682">
            <v>46181</v>
          </cell>
        </row>
        <row r="683">
          <cell r="F683" t="str">
            <v>25T0348332</v>
          </cell>
          <cell r="AH683">
            <v>46181</v>
          </cell>
        </row>
        <row r="684">
          <cell r="F684" t="str">
            <v>25T0348333</v>
          </cell>
          <cell r="AH684">
            <v>46178</v>
          </cell>
        </row>
        <row r="685">
          <cell r="F685" t="str">
            <v>25T0348334</v>
          </cell>
          <cell r="AH685">
            <v>46181</v>
          </cell>
        </row>
        <row r="686">
          <cell r="F686" t="str">
            <v>25T0348335</v>
          </cell>
          <cell r="AH686">
            <v>46178</v>
          </cell>
        </row>
        <row r="687">
          <cell r="F687" t="str">
            <v>25T0348336</v>
          </cell>
          <cell r="AH687">
            <v>46181</v>
          </cell>
        </row>
        <row r="688">
          <cell r="F688" t="str">
            <v>25T0348337</v>
          </cell>
          <cell r="AH688">
            <v>46178</v>
          </cell>
        </row>
        <row r="689">
          <cell r="F689" t="str">
            <v>25T0348338</v>
          </cell>
          <cell r="AH689">
            <v>46181</v>
          </cell>
        </row>
        <row r="690">
          <cell r="F690" t="str">
            <v>25T0348339</v>
          </cell>
          <cell r="AH690">
            <v>46181</v>
          </cell>
        </row>
        <row r="691">
          <cell r="F691" t="str">
            <v>25T0348343</v>
          </cell>
          <cell r="AH691">
            <v>46181</v>
          </cell>
        </row>
        <row r="692">
          <cell r="F692" t="str">
            <v>25T0348344</v>
          </cell>
          <cell r="AH692">
            <v>46181</v>
          </cell>
        </row>
        <row r="693">
          <cell r="F693" t="str">
            <v>25T0348365</v>
          </cell>
          <cell r="AH693">
            <v>46188</v>
          </cell>
        </row>
        <row r="694">
          <cell r="F694" t="str">
            <v>25T0348373</v>
          </cell>
          <cell r="AH694">
            <v>46181</v>
          </cell>
        </row>
        <row r="695">
          <cell r="F695" t="str">
            <v>25T0348399</v>
          </cell>
          <cell r="AH695">
            <v>46178</v>
          </cell>
        </row>
        <row r="696">
          <cell r="F696" t="str">
            <v>25T0348400</v>
          </cell>
          <cell r="AH696">
            <v>46181</v>
          </cell>
        </row>
        <row r="697">
          <cell r="F697" t="str">
            <v>25T0348402</v>
          </cell>
          <cell r="AH697">
            <v>46178</v>
          </cell>
        </row>
        <row r="698">
          <cell r="F698" t="str">
            <v>25T0348403</v>
          </cell>
          <cell r="AH698">
            <v>46178</v>
          </cell>
        </row>
        <row r="699">
          <cell r="F699" t="str">
            <v>25T0348405</v>
          </cell>
          <cell r="AH699">
            <v>46178</v>
          </cell>
        </row>
        <row r="700">
          <cell r="F700" t="str">
            <v>25T0348408</v>
          </cell>
          <cell r="AH700">
            <v>46178</v>
          </cell>
        </row>
        <row r="701">
          <cell r="F701" t="str">
            <v>25T0348516</v>
          </cell>
          <cell r="AH701">
            <v>46178</v>
          </cell>
        </row>
        <row r="702">
          <cell r="F702" t="str">
            <v>25T0348528</v>
          </cell>
          <cell r="AH702">
            <v>46181</v>
          </cell>
        </row>
        <row r="703">
          <cell r="F703" t="str">
            <v>25T0348531</v>
          </cell>
          <cell r="AH703">
            <v>46178</v>
          </cell>
        </row>
        <row r="704">
          <cell r="F704" t="str">
            <v>25T0348537</v>
          </cell>
          <cell r="AH704">
            <v>46181</v>
          </cell>
        </row>
        <row r="705">
          <cell r="F705" t="str">
            <v>25T0348539</v>
          </cell>
          <cell r="AH705">
            <v>46181</v>
          </cell>
        </row>
        <row r="706">
          <cell r="F706" t="str">
            <v>25T0348556</v>
          </cell>
          <cell r="AH706">
            <v>46178</v>
          </cell>
        </row>
        <row r="707">
          <cell r="F707" t="str">
            <v>25T0348557</v>
          </cell>
          <cell r="AH707">
            <v>46178</v>
          </cell>
        </row>
        <row r="708">
          <cell r="F708" t="str">
            <v>25T0348559</v>
          </cell>
          <cell r="AH708">
            <v>46178</v>
          </cell>
        </row>
        <row r="709">
          <cell r="F709" t="str">
            <v>25T0348561</v>
          </cell>
          <cell r="AH709">
            <v>46178</v>
          </cell>
        </row>
        <row r="710">
          <cell r="F710" t="str">
            <v>25T0348602</v>
          </cell>
          <cell r="AH710">
            <v>46178</v>
          </cell>
        </row>
        <row r="711">
          <cell r="F711" t="str">
            <v>25T0348656</v>
          </cell>
          <cell r="AH711">
            <v>46178</v>
          </cell>
        </row>
        <row r="712">
          <cell r="F712" t="str">
            <v>25T0348677</v>
          </cell>
          <cell r="AH712">
            <v>46178</v>
          </cell>
        </row>
        <row r="713">
          <cell r="F713" t="str">
            <v>25T0348678</v>
          </cell>
          <cell r="AH713">
            <v>46178</v>
          </cell>
        </row>
        <row r="714">
          <cell r="F714" t="str">
            <v>25T0348680</v>
          </cell>
          <cell r="AH714">
            <v>46178</v>
          </cell>
        </row>
        <row r="715">
          <cell r="F715" t="str">
            <v>25T0348681</v>
          </cell>
          <cell r="AH715">
            <v>46178</v>
          </cell>
        </row>
        <row r="716">
          <cell r="F716" t="str">
            <v>25T0348682</v>
          </cell>
          <cell r="AH716">
            <v>46178</v>
          </cell>
        </row>
        <row r="717">
          <cell r="F717" t="str">
            <v>25T0348683</v>
          </cell>
          <cell r="AH717">
            <v>46178</v>
          </cell>
        </row>
        <row r="718">
          <cell r="F718" t="str">
            <v>25T0348746</v>
          </cell>
          <cell r="AH718">
            <v>46188</v>
          </cell>
        </row>
        <row r="719">
          <cell r="F719" t="str">
            <v>25T0348747</v>
          </cell>
          <cell r="AH719">
            <v>46188</v>
          </cell>
        </row>
        <row r="720">
          <cell r="F720" t="str">
            <v>25T0348748</v>
          </cell>
          <cell r="AH720">
            <v>46188</v>
          </cell>
        </row>
        <row r="721">
          <cell r="F721" t="str">
            <v>25T0348749</v>
          </cell>
          <cell r="AH721">
            <v>46188</v>
          </cell>
        </row>
        <row r="722">
          <cell r="F722" t="str">
            <v>25T0348750</v>
          </cell>
          <cell r="AH722">
            <v>46188</v>
          </cell>
        </row>
        <row r="723">
          <cell r="F723" t="str">
            <v>25T0348751</v>
          </cell>
          <cell r="AH723">
            <v>46188</v>
          </cell>
        </row>
        <row r="724">
          <cell r="F724" t="str">
            <v>25T0348841</v>
          </cell>
          <cell r="AH724">
            <v>46188</v>
          </cell>
        </row>
        <row r="725">
          <cell r="F725" t="str">
            <v>25T0348928</v>
          </cell>
          <cell r="AH725">
            <v>46188</v>
          </cell>
        </row>
        <row r="726">
          <cell r="F726" t="str">
            <v>25T0348930</v>
          </cell>
          <cell r="AH726">
            <v>46188</v>
          </cell>
        </row>
        <row r="727">
          <cell r="F727" t="str">
            <v>25T0348931</v>
          </cell>
          <cell r="AH727">
            <v>46188</v>
          </cell>
        </row>
        <row r="728">
          <cell r="F728" t="str">
            <v>25T0348933</v>
          </cell>
          <cell r="AH728">
            <v>46188</v>
          </cell>
        </row>
        <row r="729">
          <cell r="F729" t="str">
            <v>25T0348935</v>
          </cell>
          <cell r="AH729">
            <v>46188</v>
          </cell>
        </row>
        <row r="730">
          <cell r="F730" t="str">
            <v>25T0348936</v>
          </cell>
          <cell r="AH730">
            <v>46188</v>
          </cell>
        </row>
        <row r="731">
          <cell r="F731" t="str">
            <v>25T0348960</v>
          </cell>
          <cell r="AH731">
            <v>46188</v>
          </cell>
        </row>
        <row r="732">
          <cell r="F732" t="str">
            <v>25T0349051</v>
          </cell>
          <cell r="AH732">
            <v>46188</v>
          </cell>
        </row>
        <row r="733">
          <cell r="F733" t="str">
            <v>25T0349052</v>
          </cell>
          <cell r="AH733">
            <v>46188</v>
          </cell>
        </row>
        <row r="734">
          <cell r="F734" t="str">
            <v>25T0349053</v>
          </cell>
          <cell r="AH734">
            <v>46188</v>
          </cell>
        </row>
        <row r="735">
          <cell r="F735" t="str">
            <v>25T0349058</v>
          </cell>
          <cell r="AH735">
            <v>46188</v>
          </cell>
        </row>
        <row r="736">
          <cell r="F736" t="str">
            <v>25T0349060</v>
          </cell>
          <cell r="AH736">
            <v>46188</v>
          </cell>
        </row>
        <row r="737">
          <cell r="F737" t="str">
            <v>25T0349061</v>
          </cell>
          <cell r="AH737">
            <v>46188</v>
          </cell>
        </row>
        <row r="738">
          <cell r="F738" t="str">
            <v>25T0349062</v>
          </cell>
          <cell r="AH738">
            <v>46188</v>
          </cell>
        </row>
        <row r="739">
          <cell r="F739" t="str">
            <v>25T0349063</v>
          </cell>
          <cell r="AH739">
            <v>46188</v>
          </cell>
        </row>
        <row r="740">
          <cell r="F740" t="str">
            <v>25T0349064</v>
          </cell>
          <cell r="AH740">
            <v>46188</v>
          </cell>
        </row>
        <row r="741">
          <cell r="F741" t="str">
            <v>25T0349065</v>
          </cell>
          <cell r="AH741">
            <v>46188</v>
          </cell>
        </row>
        <row r="742">
          <cell r="F742" t="str">
            <v>25T0349066</v>
          </cell>
          <cell r="AH742">
            <v>46188</v>
          </cell>
        </row>
        <row r="743">
          <cell r="F743" t="str">
            <v>25T0349067</v>
          </cell>
          <cell r="AH743">
            <v>46188</v>
          </cell>
        </row>
        <row r="744">
          <cell r="F744" t="str">
            <v>25T0349068</v>
          </cell>
          <cell r="AH744">
            <v>46188</v>
          </cell>
        </row>
        <row r="745">
          <cell r="F745" t="str">
            <v>25T0349070</v>
          </cell>
          <cell r="AH745">
            <v>46188</v>
          </cell>
        </row>
        <row r="746">
          <cell r="F746" t="str">
            <v>25T0349073</v>
          </cell>
          <cell r="AH746">
            <v>46188</v>
          </cell>
        </row>
        <row r="747">
          <cell r="F747" t="str">
            <v>25T0349116</v>
          </cell>
          <cell r="AH747">
            <v>46188</v>
          </cell>
        </row>
        <row r="748">
          <cell r="F748" t="str">
            <v>25T0349119</v>
          </cell>
          <cell r="AH748">
            <v>46188</v>
          </cell>
        </row>
        <row r="749">
          <cell r="F749" t="str">
            <v>25T0349120</v>
          </cell>
          <cell r="AH749">
            <v>46188</v>
          </cell>
        </row>
        <row r="750">
          <cell r="F750" t="str">
            <v>25T0349121</v>
          </cell>
          <cell r="AH750">
            <v>46188</v>
          </cell>
        </row>
        <row r="751">
          <cell r="F751" t="str">
            <v>25T0349122</v>
          </cell>
          <cell r="AH751">
            <v>46188</v>
          </cell>
        </row>
        <row r="752">
          <cell r="F752" t="str">
            <v>25T0349248</v>
          </cell>
          <cell r="AH752">
            <v>46188</v>
          </cell>
        </row>
        <row r="753">
          <cell r="F753" t="str">
            <v>25T0349249</v>
          </cell>
          <cell r="AH753">
            <v>46188</v>
          </cell>
        </row>
        <row r="754">
          <cell r="F754" t="str">
            <v>25T0349251</v>
          </cell>
          <cell r="AH754">
            <v>46188</v>
          </cell>
        </row>
        <row r="755">
          <cell r="F755" t="str">
            <v>25T0349265</v>
          </cell>
          <cell r="AH755">
            <v>46188</v>
          </cell>
        </row>
        <row r="756">
          <cell r="F756" t="str">
            <v>25T0349266</v>
          </cell>
          <cell r="AH756">
            <v>46188</v>
          </cell>
        </row>
        <row r="757">
          <cell r="F757" t="str">
            <v>25T0349267</v>
          </cell>
          <cell r="AH757">
            <v>46188</v>
          </cell>
        </row>
        <row r="758">
          <cell r="F758" t="str">
            <v>25T0349269</v>
          </cell>
          <cell r="AH758">
            <v>46188</v>
          </cell>
        </row>
        <row r="759">
          <cell r="F759" t="str">
            <v>25T0349307</v>
          </cell>
          <cell r="AH759">
            <v>46188</v>
          </cell>
        </row>
        <row r="760">
          <cell r="F760" t="str">
            <v>25T0349318</v>
          </cell>
          <cell r="AH760">
            <v>46188</v>
          </cell>
        </row>
        <row r="761">
          <cell r="F761" t="str">
            <v>25T0349346</v>
          </cell>
          <cell r="AH761">
            <v>46188</v>
          </cell>
        </row>
        <row r="762">
          <cell r="F762" t="str">
            <v>25T0349347</v>
          </cell>
          <cell r="AH762">
            <v>46188</v>
          </cell>
        </row>
        <row r="763">
          <cell r="F763" t="str">
            <v>25T0349348</v>
          </cell>
          <cell r="AH763">
            <v>46188</v>
          </cell>
        </row>
        <row r="764">
          <cell r="F764" t="str">
            <v>25T0349349</v>
          </cell>
          <cell r="AH764">
            <v>46188</v>
          </cell>
        </row>
        <row r="765">
          <cell r="F765" t="str">
            <v>25T0349352</v>
          </cell>
          <cell r="AH765">
            <v>46188</v>
          </cell>
        </row>
        <row r="766">
          <cell r="F766" t="str">
            <v>25T0349353</v>
          </cell>
          <cell r="AH766">
            <v>46188</v>
          </cell>
        </row>
        <row r="767">
          <cell r="F767" t="str">
            <v>25T0349354</v>
          </cell>
          <cell r="AH767">
            <v>46188</v>
          </cell>
        </row>
        <row r="768">
          <cell r="F768" t="str">
            <v>25T0349355</v>
          </cell>
          <cell r="AH768">
            <v>46188</v>
          </cell>
        </row>
        <row r="769">
          <cell r="F769" t="str">
            <v>25T0348625</v>
          </cell>
          <cell r="AH769">
            <v>46195</v>
          </cell>
        </row>
        <row r="770">
          <cell r="F770" t="str">
            <v>25T0348763</v>
          </cell>
          <cell r="AH770">
            <v>46195</v>
          </cell>
        </row>
        <row r="771">
          <cell r="F771" t="str">
            <v>25T0349420</v>
          </cell>
          <cell r="AH771">
            <v>46195</v>
          </cell>
        </row>
        <row r="772">
          <cell r="F772" t="str">
            <v>25T0349421</v>
          </cell>
          <cell r="AH772">
            <v>46195</v>
          </cell>
        </row>
        <row r="773">
          <cell r="F773" t="str">
            <v>25T0349423</v>
          </cell>
          <cell r="AH773">
            <v>46195</v>
          </cell>
        </row>
        <row r="774">
          <cell r="F774" t="str">
            <v>25T0349424</v>
          </cell>
          <cell r="AH774">
            <v>46195</v>
          </cell>
        </row>
        <row r="775">
          <cell r="F775" t="str">
            <v>25T0349425</v>
          </cell>
          <cell r="AH775">
            <v>46195</v>
          </cell>
        </row>
        <row r="776">
          <cell r="F776" t="str">
            <v>25T0349491</v>
          </cell>
          <cell r="AH776">
            <v>46195</v>
          </cell>
        </row>
        <row r="777">
          <cell r="F777" t="str">
            <v>25T0349492</v>
          </cell>
          <cell r="AH777">
            <v>46195</v>
          </cell>
        </row>
        <row r="778">
          <cell r="F778" t="str">
            <v>25T0349493</v>
          </cell>
          <cell r="AH778">
            <v>46195</v>
          </cell>
        </row>
        <row r="779">
          <cell r="F779" t="str">
            <v>25T0349524</v>
          </cell>
          <cell r="AH779">
            <v>46195</v>
          </cell>
        </row>
        <row r="780">
          <cell r="F780" t="str">
            <v>25T0349526</v>
          </cell>
          <cell r="AH780">
            <v>46195</v>
          </cell>
        </row>
        <row r="781">
          <cell r="F781" t="str">
            <v>25T0349535</v>
          </cell>
          <cell r="AH781">
            <v>46195</v>
          </cell>
        </row>
        <row r="782">
          <cell r="F782" t="str">
            <v>25T0349539</v>
          </cell>
          <cell r="AH782">
            <v>46195</v>
          </cell>
        </row>
        <row r="783">
          <cell r="F783" t="str">
            <v>25T0349614</v>
          </cell>
          <cell r="AH783">
            <v>46195</v>
          </cell>
        </row>
        <row r="784">
          <cell r="F784" t="str">
            <v>25T0349626</v>
          </cell>
          <cell r="AH784">
            <v>46195</v>
          </cell>
        </row>
        <row r="785">
          <cell r="F785" t="str">
            <v>25T0349632</v>
          </cell>
          <cell r="AH785">
            <v>46195</v>
          </cell>
        </row>
        <row r="786">
          <cell r="F786" t="str">
            <v>25T0349634</v>
          </cell>
          <cell r="AH786">
            <v>46195</v>
          </cell>
        </row>
        <row r="787">
          <cell r="F787" t="str">
            <v>25T0349635</v>
          </cell>
          <cell r="AH787">
            <v>46195</v>
          </cell>
        </row>
        <row r="788">
          <cell r="F788" t="str">
            <v>25T0349636</v>
          </cell>
          <cell r="AH788">
            <v>46195</v>
          </cell>
        </row>
        <row r="789">
          <cell r="F789" t="str">
            <v>25T0349637</v>
          </cell>
          <cell r="AH789">
            <v>46195</v>
          </cell>
        </row>
        <row r="790">
          <cell r="F790" t="str">
            <v>25T0349638</v>
          </cell>
          <cell r="AH790">
            <v>46195</v>
          </cell>
        </row>
        <row r="791">
          <cell r="F791" t="str">
            <v>25T0349639</v>
          </cell>
          <cell r="AH791">
            <v>46195</v>
          </cell>
        </row>
        <row r="792">
          <cell r="F792" t="str">
            <v>25T0349640</v>
          </cell>
          <cell r="AH792">
            <v>46195</v>
          </cell>
        </row>
        <row r="793">
          <cell r="F793" t="str">
            <v>25T0349647</v>
          </cell>
          <cell r="AH793">
            <v>46195</v>
          </cell>
        </row>
        <row r="794">
          <cell r="F794" t="str">
            <v>25T0349651</v>
          </cell>
          <cell r="AH794">
            <v>46195</v>
          </cell>
        </row>
        <row r="795">
          <cell r="F795" t="str">
            <v>25T0349652</v>
          </cell>
          <cell r="AH795">
            <v>46195</v>
          </cell>
        </row>
        <row r="796">
          <cell r="F796" t="str">
            <v>25T0349653</v>
          </cell>
          <cell r="AH796">
            <v>46195</v>
          </cell>
        </row>
        <row r="797">
          <cell r="F797" t="str">
            <v>25T0349655</v>
          </cell>
          <cell r="AH797">
            <v>46195</v>
          </cell>
        </row>
        <row r="798">
          <cell r="F798" t="str">
            <v>25T0349656</v>
          </cell>
          <cell r="AH798">
            <v>46195</v>
          </cell>
        </row>
        <row r="799">
          <cell r="F799" t="str">
            <v>25T0349657</v>
          </cell>
          <cell r="AH799">
            <v>46195</v>
          </cell>
        </row>
        <row r="800">
          <cell r="F800" t="str">
            <v>25T0349658</v>
          </cell>
          <cell r="AH800">
            <v>46195</v>
          </cell>
        </row>
        <row r="801">
          <cell r="F801" t="str">
            <v>25T0349659</v>
          </cell>
          <cell r="AH801">
            <v>46195</v>
          </cell>
        </row>
        <row r="802">
          <cell r="F802" t="str">
            <v>25T0349689</v>
          </cell>
          <cell r="AH802">
            <v>46195</v>
          </cell>
        </row>
        <row r="803">
          <cell r="F803" t="str">
            <v>25T0349695</v>
          </cell>
          <cell r="AH803">
            <v>46195</v>
          </cell>
        </row>
        <row r="804">
          <cell r="F804" t="str">
            <v>25T0349696</v>
          </cell>
          <cell r="AH804">
            <v>46195</v>
          </cell>
        </row>
        <row r="805">
          <cell r="F805" t="str">
            <v>25T0349697</v>
          </cell>
          <cell r="AH805">
            <v>46195</v>
          </cell>
        </row>
        <row r="806">
          <cell r="F806" t="str">
            <v>25T0349698</v>
          </cell>
          <cell r="AH806">
            <v>46195</v>
          </cell>
        </row>
        <row r="807">
          <cell r="F807" t="str">
            <v>25T0349750</v>
          </cell>
          <cell r="AH807">
            <v>46195</v>
          </cell>
        </row>
        <row r="808">
          <cell r="F808" t="str">
            <v>25T0349751</v>
          </cell>
          <cell r="AH808">
            <v>46195</v>
          </cell>
        </row>
        <row r="809">
          <cell r="F809" t="str">
            <v>25T0349755</v>
          </cell>
          <cell r="AH809">
            <v>46195</v>
          </cell>
        </row>
        <row r="810">
          <cell r="F810" t="str">
            <v>25T0349756</v>
          </cell>
          <cell r="AH810">
            <v>46195</v>
          </cell>
        </row>
        <row r="811">
          <cell r="F811" t="str">
            <v>25T0349757</v>
          </cell>
          <cell r="AH811">
            <v>46195</v>
          </cell>
        </row>
        <row r="812">
          <cell r="F812" t="str">
            <v>25T0349758</v>
          </cell>
          <cell r="AH812">
            <v>46195</v>
          </cell>
        </row>
        <row r="813">
          <cell r="F813" t="str">
            <v>25T0349759</v>
          </cell>
          <cell r="AH813">
            <v>46195</v>
          </cell>
        </row>
        <row r="814">
          <cell r="F814" t="str">
            <v>25T0349760</v>
          </cell>
          <cell r="AH814">
            <v>46195</v>
          </cell>
        </row>
        <row r="815">
          <cell r="F815" t="str">
            <v>25T0349761</v>
          </cell>
          <cell r="AH815">
            <v>46195</v>
          </cell>
        </row>
        <row r="816">
          <cell r="F816" t="str">
            <v>25T0349762</v>
          </cell>
          <cell r="AH816">
            <v>46195</v>
          </cell>
        </row>
        <row r="817">
          <cell r="F817" t="str">
            <v>25T0349763</v>
          </cell>
          <cell r="AH817">
            <v>46195</v>
          </cell>
        </row>
        <row r="818">
          <cell r="F818" t="str">
            <v>25T0349769</v>
          </cell>
          <cell r="AH818">
            <v>46195</v>
          </cell>
        </row>
        <row r="819">
          <cell r="F819" t="str">
            <v>25T0349770</v>
          </cell>
          <cell r="AH819">
            <v>46195</v>
          </cell>
        </row>
        <row r="820">
          <cell r="F820" t="str">
            <v>25T0349771</v>
          </cell>
          <cell r="AH820">
            <v>46195</v>
          </cell>
        </row>
        <row r="821">
          <cell r="F821" t="str">
            <v>25T0349772</v>
          </cell>
          <cell r="AH821">
            <v>46195</v>
          </cell>
        </row>
        <row r="822">
          <cell r="F822" t="str">
            <v>25T0349773</v>
          </cell>
          <cell r="AH822">
            <v>46195</v>
          </cell>
        </row>
        <row r="823">
          <cell r="F823" t="str">
            <v>25T0349774</v>
          </cell>
          <cell r="AH823">
            <v>46195</v>
          </cell>
        </row>
        <row r="824">
          <cell r="F824" t="str">
            <v>25T0349775</v>
          </cell>
          <cell r="AH824">
            <v>46195</v>
          </cell>
        </row>
        <row r="825">
          <cell r="F825" t="str">
            <v>25T0349788</v>
          </cell>
          <cell r="AH825">
            <v>46195</v>
          </cell>
        </row>
        <row r="826">
          <cell r="F826" t="str">
            <v>25T0349812</v>
          </cell>
          <cell r="AH826">
            <v>46195</v>
          </cell>
        </row>
        <row r="827">
          <cell r="F827" t="str">
            <v>25T0349844</v>
          </cell>
          <cell r="AH827">
            <v>46195</v>
          </cell>
        </row>
        <row r="828">
          <cell r="F828" t="str">
            <v>25T0349845</v>
          </cell>
          <cell r="AH828">
            <v>46195</v>
          </cell>
        </row>
        <row r="829">
          <cell r="F829" t="str">
            <v>25T0349846</v>
          </cell>
          <cell r="AH829">
            <v>46195</v>
          </cell>
        </row>
        <row r="830">
          <cell r="F830" t="str">
            <v>25T0349847</v>
          </cell>
          <cell r="AH830">
            <v>46195</v>
          </cell>
        </row>
        <row r="831">
          <cell r="F831" t="str">
            <v>25T0349850</v>
          </cell>
          <cell r="AH831">
            <v>46195</v>
          </cell>
        </row>
        <row r="832">
          <cell r="F832" t="str">
            <v>25T0349876</v>
          </cell>
          <cell r="AH832">
            <v>46195</v>
          </cell>
        </row>
        <row r="833">
          <cell r="F833" t="str">
            <v>25T0349877</v>
          </cell>
          <cell r="AH833">
            <v>46195</v>
          </cell>
        </row>
        <row r="834">
          <cell r="F834" t="str">
            <v>25T0349878</v>
          </cell>
          <cell r="AH834">
            <v>46195</v>
          </cell>
        </row>
        <row r="835">
          <cell r="F835" t="str">
            <v>25T0349884</v>
          </cell>
          <cell r="AH835">
            <v>46195</v>
          </cell>
        </row>
        <row r="836">
          <cell r="F836" t="str">
            <v>25T0349885</v>
          </cell>
          <cell r="AH836">
            <v>46195</v>
          </cell>
        </row>
        <row r="837">
          <cell r="F837" t="str">
            <v>25T0349886</v>
          </cell>
          <cell r="AH837">
            <v>46195</v>
          </cell>
        </row>
        <row r="838">
          <cell r="F838" t="str">
            <v>25T0349887</v>
          </cell>
          <cell r="AH838">
            <v>46195</v>
          </cell>
        </row>
        <row r="839">
          <cell r="F839" t="str">
            <v>25T0349889</v>
          </cell>
          <cell r="AH839">
            <v>46195</v>
          </cell>
        </row>
        <row r="840">
          <cell r="F840" t="str">
            <v>25T0350004</v>
          </cell>
          <cell r="AH840">
            <v>46195</v>
          </cell>
        </row>
        <row r="841">
          <cell r="F841" t="str">
            <v>25T0350005</v>
          </cell>
          <cell r="AH841">
            <v>46195</v>
          </cell>
        </row>
        <row r="842">
          <cell r="F842" t="str">
            <v>25T0350008</v>
          </cell>
          <cell r="AH842">
            <v>46195</v>
          </cell>
        </row>
        <row r="843">
          <cell r="F843" t="str">
            <v>25T0350052</v>
          </cell>
          <cell r="AH843">
            <v>46195</v>
          </cell>
        </row>
        <row r="844">
          <cell r="F844" t="str">
            <v>25T0350053</v>
          </cell>
          <cell r="AH844">
            <v>46195</v>
          </cell>
        </row>
        <row r="845">
          <cell r="F845" t="str">
            <v>25T0350055</v>
          </cell>
          <cell r="AH845">
            <v>46195</v>
          </cell>
        </row>
        <row r="846">
          <cell r="F846" t="str">
            <v>25T0350056</v>
          </cell>
          <cell r="AH846">
            <v>46195</v>
          </cell>
        </row>
        <row r="847">
          <cell r="F847" t="str">
            <v>25T0350117</v>
          </cell>
        </row>
        <row r="848">
          <cell r="F848" t="str">
            <v>25T0350175</v>
          </cell>
        </row>
        <row r="849">
          <cell r="F849" t="str">
            <v>25T0350176</v>
          </cell>
        </row>
        <row r="850">
          <cell r="F850" t="str">
            <v>25T0350177</v>
          </cell>
        </row>
        <row r="851">
          <cell r="F851" t="str">
            <v>25T0350178</v>
          </cell>
        </row>
        <row r="852">
          <cell r="F852" t="str">
            <v>25T0350180</v>
          </cell>
        </row>
        <row r="853">
          <cell r="F853" t="str">
            <v>25T0350181</v>
          </cell>
        </row>
        <row r="854">
          <cell r="F854" t="str">
            <v>25T0350182</v>
          </cell>
        </row>
        <row r="855">
          <cell r="F855" t="str">
            <v>25T0350192</v>
          </cell>
        </row>
        <row r="856">
          <cell r="F856" t="str">
            <v>25T0350212</v>
          </cell>
        </row>
        <row r="857">
          <cell r="F857" t="str">
            <v>25T0350267</v>
          </cell>
        </row>
        <row r="858">
          <cell r="F858" t="str">
            <v>25T0350268</v>
          </cell>
        </row>
        <row r="859">
          <cell r="F859" t="str">
            <v>25T0350272</v>
          </cell>
        </row>
        <row r="860">
          <cell r="F860" t="str">
            <v>25T0350273</v>
          </cell>
        </row>
        <row r="861">
          <cell r="F861" t="str">
            <v>25T0350274</v>
          </cell>
        </row>
        <row r="862">
          <cell r="F862" t="str">
            <v>25T0350275</v>
          </cell>
        </row>
        <row r="863">
          <cell r="F863" t="str">
            <v>25T0350276</v>
          </cell>
        </row>
        <row r="864">
          <cell r="F864" t="str">
            <v>25T0350277</v>
          </cell>
        </row>
        <row r="865">
          <cell r="F865" t="str">
            <v>25T0350278</v>
          </cell>
        </row>
        <row r="866">
          <cell r="F866" t="str">
            <v>25T0350312</v>
          </cell>
        </row>
        <row r="867">
          <cell r="F867" t="str">
            <v>25T0350313</v>
          </cell>
        </row>
        <row r="868">
          <cell r="F868" t="str">
            <v>25T0350340</v>
          </cell>
        </row>
        <row r="869">
          <cell r="F869" t="str">
            <v>25T0350384</v>
          </cell>
        </row>
        <row r="870">
          <cell r="F870" t="str">
            <v>25T0350448</v>
          </cell>
        </row>
        <row r="871">
          <cell r="F871" t="str">
            <v>25T0350451</v>
          </cell>
        </row>
        <row r="872">
          <cell r="F872" t="str">
            <v>25T0350452</v>
          </cell>
        </row>
        <row r="873">
          <cell r="F873" t="str">
            <v>25T0350453</v>
          </cell>
        </row>
        <row r="874">
          <cell r="F874" t="str">
            <v>25T0350476</v>
          </cell>
        </row>
        <row r="875">
          <cell r="F875" t="str">
            <v>25T0350493</v>
          </cell>
        </row>
        <row r="876">
          <cell r="F876" t="str">
            <v>25T0350541</v>
          </cell>
        </row>
        <row r="877">
          <cell r="F877" t="str">
            <v>25T0350542</v>
          </cell>
        </row>
        <row r="878">
          <cell r="F878" t="str">
            <v>25T0350543</v>
          </cell>
        </row>
        <row r="879">
          <cell r="F879" t="str">
            <v>25T0350544</v>
          </cell>
        </row>
        <row r="880">
          <cell r="F880" t="str">
            <v>25T0350585</v>
          </cell>
        </row>
        <row r="881">
          <cell r="F881" t="str">
            <v>25T0350586</v>
          </cell>
        </row>
        <row r="882">
          <cell r="F882" t="str">
            <v>25T0350588</v>
          </cell>
        </row>
        <row r="883">
          <cell r="F883" t="str">
            <v>25T0350589</v>
          </cell>
        </row>
        <row r="884">
          <cell r="F884" t="str">
            <v>25T0350590</v>
          </cell>
        </row>
        <row r="885">
          <cell r="F885" t="str">
            <v>25T0350591</v>
          </cell>
        </row>
        <row r="886">
          <cell r="F886" t="str">
            <v>25T0350592</v>
          </cell>
        </row>
        <row r="887">
          <cell r="F887" t="str">
            <v>25T0350593</v>
          </cell>
        </row>
        <row r="888">
          <cell r="F888" t="str">
            <v>25T0350602</v>
          </cell>
        </row>
        <row r="889">
          <cell r="F889" t="str">
            <v>25T0350606</v>
          </cell>
        </row>
        <row r="890">
          <cell r="F890" t="str">
            <v>25T0350607</v>
          </cell>
        </row>
        <row r="891">
          <cell r="F891" t="str">
            <v>25T0350608</v>
          </cell>
        </row>
        <row r="892">
          <cell r="F892" t="str">
            <v>25T0350609</v>
          </cell>
        </row>
        <row r="893">
          <cell r="F893" t="str">
            <v>25T0350610</v>
          </cell>
        </row>
        <row r="894">
          <cell r="F894" t="str">
            <v>25T0350611</v>
          </cell>
        </row>
        <row r="895">
          <cell r="F895" t="str">
            <v>25T0350612</v>
          </cell>
        </row>
        <row r="896">
          <cell r="F896" t="str">
            <v>25T0350613</v>
          </cell>
        </row>
        <row r="897">
          <cell r="F897" t="str">
            <v>25T0350634</v>
          </cell>
        </row>
        <row r="898">
          <cell r="F898" t="str">
            <v>25T0350828</v>
          </cell>
        </row>
        <row r="899">
          <cell r="F899" t="str">
            <v>25T0350829</v>
          </cell>
        </row>
        <row r="900">
          <cell r="F900" t="str">
            <v>25T0350830</v>
          </cell>
        </row>
        <row r="901">
          <cell r="F901" t="str">
            <v>25T0350831</v>
          </cell>
        </row>
        <row r="902">
          <cell r="F902" t="str">
            <v>25T0350832</v>
          </cell>
        </row>
        <row r="903">
          <cell r="F903" t="str">
            <v>25T0350833</v>
          </cell>
        </row>
        <row r="904">
          <cell r="F904" t="str">
            <v>25T0350834</v>
          </cell>
        </row>
        <row r="905">
          <cell r="F905" t="str">
            <v>25T0350835</v>
          </cell>
        </row>
        <row r="906">
          <cell r="F906" t="str">
            <v>25T0350836</v>
          </cell>
        </row>
        <row r="907">
          <cell r="F907" t="str">
            <v>25T0350837</v>
          </cell>
        </row>
        <row r="908">
          <cell r="F908" t="str">
            <v>25T0350838</v>
          </cell>
        </row>
        <row r="909">
          <cell r="F909" t="str">
            <v>25T0350839</v>
          </cell>
        </row>
        <row r="910">
          <cell r="F910" t="str">
            <v>25T0350840</v>
          </cell>
        </row>
        <row r="911">
          <cell r="F911" t="str">
            <v>25T0350841</v>
          </cell>
        </row>
        <row r="912">
          <cell r="F912" t="str">
            <v>25T0350842</v>
          </cell>
        </row>
        <row r="913">
          <cell r="F913" t="str">
            <v>25T0350843</v>
          </cell>
        </row>
        <row r="914">
          <cell r="F914" t="str">
            <v>25T0350844</v>
          </cell>
        </row>
        <row r="915">
          <cell r="F915" t="str">
            <v>25T0350845</v>
          </cell>
        </row>
        <row r="916">
          <cell r="F916" t="str">
            <v>25T0350846</v>
          </cell>
        </row>
        <row r="917">
          <cell r="F917" t="str">
            <v>25T0350851</v>
          </cell>
        </row>
        <row r="918">
          <cell r="F918" t="str">
            <v>25T0350852</v>
          </cell>
        </row>
        <row r="919">
          <cell r="F919" t="str">
            <v>722458789</v>
          </cell>
          <cell r="AH919">
            <v>46188</v>
          </cell>
        </row>
        <row r="920">
          <cell r="F920" t="str">
            <v>722458789</v>
          </cell>
          <cell r="AH920">
            <v>46188</v>
          </cell>
        </row>
        <row r="921">
          <cell r="F921" t="str">
            <v>722458790</v>
          </cell>
          <cell r="AH921">
            <v>46188</v>
          </cell>
        </row>
        <row r="922">
          <cell r="F922" t="str">
            <v>722458790</v>
          </cell>
          <cell r="AH922">
            <v>46188</v>
          </cell>
        </row>
        <row r="923">
          <cell r="F923" t="str">
            <v>25T0347645</v>
          </cell>
          <cell r="AH923">
            <v>46188</v>
          </cell>
        </row>
        <row r="924">
          <cell r="F924" t="str">
            <v>25T0347645</v>
          </cell>
          <cell r="AH924">
            <v>46188</v>
          </cell>
        </row>
        <row r="925">
          <cell r="F925" t="str">
            <v>25T0347646</v>
          </cell>
          <cell r="AH925">
            <v>46188</v>
          </cell>
        </row>
        <row r="926">
          <cell r="F926" t="str">
            <v>25T0347646</v>
          </cell>
          <cell r="AH926">
            <v>46188</v>
          </cell>
        </row>
        <row r="927">
          <cell r="F927" t="str">
            <v>25T0347646</v>
          </cell>
          <cell r="AH927">
            <v>46188</v>
          </cell>
        </row>
        <row r="928">
          <cell r="F928" t="str">
            <v>25T0347930</v>
          </cell>
          <cell r="AH928">
            <v>46188</v>
          </cell>
        </row>
        <row r="929">
          <cell r="F929" t="str">
            <v>25T0347930</v>
          </cell>
          <cell r="AH929">
            <v>46188</v>
          </cell>
        </row>
        <row r="930">
          <cell r="F930" t="str">
            <v>25T0348013</v>
          </cell>
          <cell r="AH930">
            <v>46188</v>
          </cell>
        </row>
        <row r="931">
          <cell r="F931" t="str">
            <v>25T0348013</v>
          </cell>
          <cell r="AH931">
            <v>46188</v>
          </cell>
        </row>
        <row r="932">
          <cell r="F932" t="str">
            <v>25T0347930</v>
          </cell>
          <cell r="AH932">
            <v>46188</v>
          </cell>
        </row>
        <row r="933">
          <cell r="F933" t="str">
            <v>25T0348204</v>
          </cell>
          <cell r="AH933">
            <v>46188</v>
          </cell>
        </row>
        <row r="934">
          <cell r="F934" t="str">
            <v>25T0348204</v>
          </cell>
          <cell r="AH934">
            <v>46188</v>
          </cell>
        </row>
        <row r="935">
          <cell r="F935" t="str">
            <v>25T0348204</v>
          </cell>
          <cell r="AH935">
            <v>46188</v>
          </cell>
        </row>
        <row r="936">
          <cell r="F936" t="str">
            <v>25T0348205</v>
          </cell>
          <cell r="AH936">
            <v>46188</v>
          </cell>
        </row>
        <row r="937">
          <cell r="F937" t="str">
            <v>25T0348205</v>
          </cell>
          <cell r="AH937">
            <v>46188</v>
          </cell>
        </row>
        <row r="938">
          <cell r="F938" t="str">
            <v>25T0348205</v>
          </cell>
          <cell r="AH938">
            <v>46188</v>
          </cell>
        </row>
        <row r="939">
          <cell r="F939" t="str">
            <v>25T0348355</v>
          </cell>
          <cell r="AH939">
            <v>46188</v>
          </cell>
        </row>
        <row r="940">
          <cell r="F940" t="str">
            <v>25T0348355</v>
          </cell>
          <cell r="AH940">
            <v>46188</v>
          </cell>
        </row>
        <row r="941">
          <cell r="F941" t="str">
            <v>25T0348618</v>
          </cell>
          <cell r="AH941">
            <v>46188</v>
          </cell>
        </row>
        <row r="942">
          <cell r="F942" t="str">
            <v>25T0348618</v>
          </cell>
          <cell r="AH942">
            <v>46188</v>
          </cell>
        </row>
        <row r="943">
          <cell r="F943" t="str">
            <v>25T0348726</v>
          </cell>
        </row>
        <row r="944">
          <cell r="F944" t="str">
            <v>25T0348726</v>
          </cell>
        </row>
        <row r="945">
          <cell r="F945" t="str">
            <v>25T0348726</v>
          </cell>
        </row>
        <row r="946">
          <cell r="F946" t="str">
            <v>25T0349019</v>
          </cell>
        </row>
        <row r="947">
          <cell r="F947" t="str">
            <v>25T0349019</v>
          </cell>
        </row>
        <row r="948">
          <cell r="F948" t="str">
            <v>25T0349172</v>
          </cell>
        </row>
        <row r="949">
          <cell r="F949" t="str">
            <v>25T0349172</v>
          </cell>
        </row>
        <row r="950">
          <cell r="F950" t="str">
            <v>25T0349177</v>
          </cell>
        </row>
        <row r="951">
          <cell r="F951" t="str">
            <v>25T0349177</v>
          </cell>
        </row>
        <row r="952">
          <cell r="F952" t="str">
            <v>25T0349182</v>
          </cell>
        </row>
        <row r="953">
          <cell r="F953" t="str">
            <v>25T0349182</v>
          </cell>
        </row>
        <row r="954">
          <cell r="F954" t="str">
            <v>65T0090698</v>
          </cell>
        </row>
        <row r="955">
          <cell r="F955" t="str">
            <v>25T0345240</v>
          </cell>
          <cell r="AH955">
            <v>46181</v>
          </cell>
        </row>
        <row r="956">
          <cell r="F956" t="str">
            <v>25T0345243</v>
          </cell>
          <cell r="AH956">
            <v>46181</v>
          </cell>
        </row>
        <row r="957">
          <cell r="F957" t="str">
            <v>25T0348627</v>
          </cell>
          <cell r="AH957">
            <v>46181</v>
          </cell>
        </row>
        <row r="958">
          <cell r="F958" t="str">
            <v>25T0349364</v>
          </cell>
        </row>
        <row r="959">
          <cell r="F959" t="str">
            <v>25T0349384</v>
          </cell>
          <cell r="AH959">
            <v>46195</v>
          </cell>
        </row>
        <row r="960">
          <cell r="F960" t="str">
            <v>722458069</v>
          </cell>
          <cell r="AH960">
            <v>46188</v>
          </cell>
        </row>
        <row r="961">
          <cell r="F961" t="str">
            <v>722458069</v>
          </cell>
          <cell r="AH961">
            <v>46188</v>
          </cell>
        </row>
        <row r="962">
          <cell r="F962" t="str">
            <v>722458069</v>
          </cell>
          <cell r="AH962">
            <v>46188</v>
          </cell>
        </row>
        <row r="963">
          <cell r="F963" t="str">
            <v>722458610</v>
          </cell>
          <cell r="AH963">
            <v>46188</v>
          </cell>
        </row>
        <row r="964">
          <cell r="F964" t="str">
            <v>722458610</v>
          </cell>
          <cell r="AH964">
            <v>46188</v>
          </cell>
        </row>
        <row r="965">
          <cell r="F965" t="str">
            <v>25T0346181</v>
          </cell>
          <cell r="AH965">
            <v>46188</v>
          </cell>
        </row>
        <row r="966">
          <cell r="F966" t="str">
            <v>25T0346181</v>
          </cell>
          <cell r="AH966">
            <v>46188</v>
          </cell>
        </row>
        <row r="967">
          <cell r="F967" t="str">
            <v>25T0346652</v>
          </cell>
          <cell r="AH967">
            <v>46188</v>
          </cell>
        </row>
        <row r="968">
          <cell r="F968" t="str">
            <v>25T0346652</v>
          </cell>
          <cell r="AH968">
            <v>46188</v>
          </cell>
        </row>
        <row r="969">
          <cell r="F969" t="str">
            <v>25T0346676</v>
          </cell>
          <cell r="AH969">
            <v>46188</v>
          </cell>
        </row>
        <row r="970">
          <cell r="F970" t="str">
            <v>25T0346676</v>
          </cell>
          <cell r="AH970">
            <v>46188</v>
          </cell>
        </row>
        <row r="971">
          <cell r="F971" t="str">
            <v>25T0346802</v>
          </cell>
          <cell r="AH971">
            <v>46188</v>
          </cell>
        </row>
        <row r="972">
          <cell r="F972" t="str">
            <v>25T0346802</v>
          </cell>
          <cell r="AH972">
            <v>46188</v>
          </cell>
        </row>
        <row r="973">
          <cell r="F973" t="str">
            <v>25T0347034</v>
          </cell>
          <cell r="AH973">
            <v>46188</v>
          </cell>
        </row>
        <row r="974">
          <cell r="F974" t="str">
            <v>25T0347034</v>
          </cell>
          <cell r="AH974">
            <v>46188</v>
          </cell>
        </row>
        <row r="975">
          <cell r="F975" t="str">
            <v>25T0347414</v>
          </cell>
          <cell r="AH975">
            <v>46188</v>
          </cell>
        </row>
        <row r="976">
          <cell r="F976" t="str">
            <v>25T0347414</v>
          </cell>
          <cell r="AH976">
            <v>46188</v>
          </cell>
        </row>
        <row r="977">
          <cell r="F977" t="str">
            <v>25T0347414</v>
          </cell>
          <cell r="AH977">
            <v>46188</v>
          </cell>
        </row>
        <row r="978">
          <cell r="F978" t="str">
            <v>25T0347518</v>
          </cell>
          <cell r="AH978">
            <v>46188</v>
          </cell>
        </row>
        <row r="979">
          <cell r="F979" t="str">
            <v>25T0347518</v>
          </cell>
          <cell r="AH979">
            <v>46188</v>
          </cell>
        </row>
        <row r="980">
          <cell r="F980" t="str">
            <v>25T0347790</v>
          </cell>
          <cell r="AH980">
            <v>46188</v>
          </cell>
        </row>
        <row r="981">
          <cell r="F981" t="str">
            <v>25T0347790</v>
          </cell>
          <cell r="AH981">
            <v>46188</v>
          </cell>
        </row>
        <row r="982">
          <cell r="F982" t="str">
            <v>722458610</v>
          </cell>
        </row>
        <row r="983">
          <cell r="F983" t="str">
            <v>722458942</v>
          </cell>
        </row>
        <row r="984">
          <cell r="F984" t="str">
            <v>722458942</v>
          </cell>
        </row>
        <row r="985">
          <cell r="F985" t="str">
            <v>25T0347137</v>
          </cell>
        </row>
        <row r="986">
          <cell r="F986" t="str">
            <v>25T0347137</v>
          </cell>
        </row>
        <row r="987">
          <cell r="F987" t="str">
            <v>25T0347518</v>
          </cell>
        </row>
        <row r="988">
          <cell r="F988" t="str">
            <v>25T0347567</v>
          </cell>
        </row>
        <row r="989">
          <cell r="F989" t="str">
            <v>25T0347567</v>
          </cell>
        </row>
        <row r="990">
          <cell r="F990" t="str">
            <v>25T0348116</v>
          </cell>
        </row>
        <row r="991">
          <cell r="F991" t="str">
            <v>25T0348116</v>
          </cell>
        </row>
        <row r="992">
          <cell r="F992" t="str">
            <v>25T0348218</v>
          </cell>
        </row>
        <row r="993">
          <cell r="F993" t="str">
            <v>25T0348218</v>
          </cell>
        </row>
        <row r="994">
          <cell r="F994" t="str">
            <v>25T0348219</v>
          </cell>
        </row>
        <row r="995">
          <cell r="F995" t="str">
            <v>25T0348219</v>
          </cell>
        </row>
        <row r="996">
          <cell r="F996" t="str">
            <v>25T0348522</v>
          </cell>
          <cell r="AH996">
            <v>46188</v>
          </cell>
        </row>
        <row r="997">
          <cell r="F997" t="str">
            <v>25T0348522</v>
          </cell>
          <cell r="AH997">
            <v>46188</v>
          </cell>
        </row>
        <row r="998">
          <cell r="F998" t="str">
            <v>25T0348638</v>
          </cell>
        </row>
        <row r="999">
          <cell r="F999" t="str">
            <v>25T0348638</v>
          </cell>
        </row>
        <row r="1000">
          <cell r="F1000" t="str">
            <v>25T0348646</v>
          </cell>
          <cell r="AH1000">
            <v>46188</v>
          </cell>
        </row>
        <row r="1001">
          <cell r="F1001" t="str">
            <v>25T0348646</v>
          </cell>
          <cell r="AH1001">
            <v>46188</v>
          </cell>
        </row>
        <row r="1002">
          <cell r="F1002" t="str">
            <v>25T0348834</v>
          </cell>
        </row>
        <row r="1003">
          <cell r="F1003" t="str">
            <v>25T0348834</v>
          </cell>
        </row>
        <row r="1004">
          <cell r="F1004" t="str">
            <v>25T0349039</v>
          </cell>
        </row>
        <row r="1005">
          <cell r="F1005" t="str">
            <v>25T0349039</v>
          </cell>
        </row>
        <row r="1006">
          <cell r="F1006" t="str">
            <v>25T0349039</v>
          </cell>
        </row>
        <row r="1007">
          <cell r="F1007" t="str">
            <v>25T0349042</v>
          </cell>
        </row>
        <row r="1008">
          <cell r="F1008" t="str">
            <v>25T0349042</v>
          </cell>
        </row>
        <row r="1009">
          <cell r="F1009" t="str">
            <v>25T0349154</v>
          </cell>
        </row>
        <row r="1010">
          <cell r="F1010" t="str">
            <v>25T0349154</v>
          </cell>
        </row>
        <row r="1011">
          <cell r="F1011" t="str">
            <v>25T0349183</v>
          </cell>
        </row>
        <row r="1012">
          <cell r="F1012" t="str">
            <v>25T0349183</v>
          </cell>
        </row>
        <row r="1013">
          <cell r="F1013" t="str">
            <v>25T0349183</v>
          </cell>
        </row>
        <row r="1014">
          <cell r="F1014" t="str">
            <v>25T0349310</v>
          </cell>
        </row>
        <row r="1015">
          <cell r="F1015" t="str">
            <v>25T0349310</v>
          </cell>
        </row>
        <row r="1016">
          <cell r="F1016" t="str">
            <v>25T0349310</v>
          </cell>
        </row>
        <row r="1017">
          <cell r="F1017" t="str">
            <v>25T0350095</v>
          </cell>
        </row>
        <row r="1018">
          <cell r="F1018" t="str">
            <v>25T0350095</v>
          </cell>
        </row>
        <row r="1019">
          <cell r="F1019" t="str">
            <v>25T0350096</v>
          </cell>
        </row>
        <row r="1020">
          <cell r="F1020" t="str">
            <v>25T0350096</v>
          </cell>
        </row>
        <row r="1021">
          <cell r="F1021" t="str">
            <v>25T0350096</v>
          </cell>
        </row>
        <row r="1022">
          <cell r="F1022" t="str">
            <v>25T0350098</v>
          </cell>
        </row>
        <row r="1023">
          <cell r="F1023" t="str">
            <v>25T0350098</v>
          </cell>
        </row>
        <row r="1024">
          <cell r="F1024" t="str">
            <v>25T0350363</v>
          </cell>
        </row>
        <row r="1025">
          <cell r="F1025" t="str">
            <v>25T0350363</v>
          </cell>
        </row>
        <row r="1026">
          <cell r="F1026" t="str">
            <v>25T0350363</v>
          </cell>
        </row>
        <row r="1027">
          <cell r="F1027" t="str">
            <v>25T0350496</v>
          </cell>
        </row>
        <row r="1028">
          <cell r="F1028" t="str">
            <v>25T0350496</v>
          </cell>
        </row>
        <row r="1029">
          <cell r="F1029" t="str">
            <v>25T0350656</v>
          </cell>
        </row>
        <row r="1030">
          <cell r="F1030" t="str">
            <v>25T0350656</v>
          </cell>
        </row>
        <row r="1031">
          <cell r="F1031" t="str">
            <v>25T0350662</v>
          </cell>
        </row>
        <row r="1032">
          <cell r="F1032" t="str">
            <v>25T0350662</v>
          </cell>
        </row>
        <row r="1033">
          <cell r="F1033" t="str">
            <v>25T0350861</v>
          </cell>
        </row>
        <row r="1034">
          <cell r="F1034" t="str">
            <v>25T0350861</v>
          </cell>
        </row>
        <row r="1035">
          <cell r="F1035" t="str">
            <v>25T0345113</v>
          </cell>
          <cell r="AH1035">
            <v>46156</v>
          </cell>
        </row>
        <row r="1036">
          <cell r="F1036" t="str">
            <v>25T0345113</v>
          </cell>
          <cell r="AH1036">
            <v>46156</v>
          </cell>
        </row>
        <row r="1037">
          <cell r="F1037" t="str">
            <v>25T0345120</v>
          </cell>
          <cell r="AH1037">
            <v>46156</v>
          </cell>
        </row>
        <row r="1038">
          <cell r="F1038" t="str">
            <v>25T0345120</v>
          </cell>
          <cell r="AH1038">
            <v>46156</v>
          </cell>
        </row>
        <row r="1039">
          <cell r="F1039" t="str">
            <v>25T0345124</v>
          </cell>
          <cell r="AH1039">
            <v>46156</v>
          </cell>
        </row>
        <row r="1040">
          <cell r="F1040" t="str">
            <v>25T0345124</v>
          </cell>
          <cell r="AH1040">
            <v>46156</v>
          </cell>
        </row>
        <row r="1041">
          <cell r="F1041" t="str">
            <v>25T0345336</v>
          </cell>
          <cell r="AH1041">
            <v>46156</v>
          </cell>
        </row>
        <row r="1042">
          <cell r="F1042" t="str">
            <v>25T0345336</v>
          </cell>
          <cell r="AH1042">
            <v>46156</v>
          </cell>
        </row>
        <row r="1043">
          <cell r="F1043" t="str">
            <v>25T0345338</v>
          </cell>
          <cell r="AH1043">
            <v>46156</v>
          </cell>
        </row>
        <row r="1044">
          <cell r="F1044" t="str">
            <v>25T0345338</v>
          </cell>
          <cell r="AH1044">
            <v>46156</v>
          </cell>
        </row>
        <row r="1045">
          <cell r="F1045" t="str">
            <v>25T0345339</v>
          </cell>
          <cell r="AH1045">
            <v>46156</v>
          </cell>
        </row>
        <row r="1046">
          <cell r="F1046" t="str">
            <v>25T0345339</v>
          </cell>
          <cell r="AH1046">
            <v>46156</v>
          </cell>
        </row>
        <row r="1047">
          <cell r="F1047" t="str">
            <v>25T0345420</v>
          </cell>
          <cell r="AH1047">
            <v>46156</v>
          </cell>
        </row>
        <row r="1048">
          <cell r="F1048" t="str">
            <v>25T0345420</v>
          </cell>
          <cell r="AH1048">
            <v>46156</v>
          </cell>
        </row>
        <row r="1049">
          <cell r="F1049" t="str">
            <v>25T0345424</v>
          </cell>
          <cell r="AH1049">
            <v>46156</v>
          </cell>
        </row>
        <row r="1050">
          <cell r="F1050" t="str">
            <v>25T0345424</v>
          </cell>
          <cell r="AH1050">
            <v>46156</v>
          </cell>
        </row>
        <row r="1051">
          <cell r="F1051" t="str">
            <v>25T0345428</v>
          </cell>
          <cell r="AH1051">
            <v>46156</v>
          </cell>
        </row>
        <row r="1052">
          <cell r="F1052" t="str">
            <v>25T0345428</v>
          </cell>
          <cell r="AH1052">
            <v>46156</v>
          </cell>
        </row>
        <row r="1053">
          <cell r="F1053" t="str">
            <v>25T0345465</v>
          </cell>
          <cell r="AH1053">
            <v>46156</v>
          </cell>
        </row>
        <row r="1054">
          <cell r="F1054" t="str">
            <v>25T0345465</v>
          </cell>
          <cell r="AH1054">
            <v>46156</v>
          </cell>
        </row>
        <row r="1055">
          <cell r="F1055" t="str">
            <v>25T0342108</v>
          </cell>
          <cell r="AH1055">
            <v>46122</v>
          </cell>
        </row>
        <row r="1056">
          <cell r="F1056" t="str">
            <v>25T0342108</v>
          </cell>
          <cell r="AH1056">
            <v>46122</v>
          </cell>
        </row>
        <row r="1057">
          <cell r="F1057" t="str">
            <v>722458272</v>
          </cell>
          <cell r="AH1057">
            <v>46189</v>
          </cell>
        </row>
        <row r="1058">
          <cell r="F1058" t="str">
            <v>722458273</v>
          </cell>
          <cell r="AH1058">
            <v>46189</v>
          </cell>
        </row>
        <row r="1059">
          <cell r="F1059" t="str">
            <v>722458607</v>
          </cell>
          <cell r="AH1059">
            <v>46189</v>
          </cell>
        </row>
        <row r="1060">
          <cell r="F1060" t="str">
            <v>722458607</v>
          </cell>
          <cell r="AH1060">
            <v>46189</v>
          </cell>
        </row>
        <row r="1061">
          <cell r="F1061" t="str">
            <v>722458608</v>
          </cell>
          <cell r="AH1061">
            <v>46189</v>
          </cell>
        </row>
        <row r="1062">
          <cell r="F1062" t="str">
            <v>722458608</v>
          </cell>
          <cell r="AH1062">
            <v>46189</v>
          </cell>
        </row>
        <row r="1063">
          <cell r="F1063" t="str">
            <v>722458609</v>
          </cell>
          <cell r="AH1063">
            <v>46189</v>
          </cell>
        </row>
        <row r="1064">
          <cell r="F1064" t="str">
            <v>722458609</v>
          </cell>
          <cell r="AH1064">
            <v>46189</v>
          </cell>
        </row>
        <row r="1065">
          <cell r="F1065" t="str">
            <v>722458680</v>
          </cell>
          <cell r="AH1065">
            <v>46189</v>
          </cell>
        </row>
        <row r="1066">
          <cell r="F1066" t="str">
            <v>722458680</v>
          </cell>
          <cell r="AH1066">
            <v>46189</v>
          </cell>
        </row>
        <row r="1067">
          <cell r="F1067" t="str">
            <v>722458681</v>
          </cell>
          <cell r="AH1067">
            <v>46189</v>
          </cell>
        </row>
        <row r="1068">
          <cell r="F1068" t="str">
            <v>722458681</v>
          </cell>
          <cell r="AH1068">
            <v>46189</v>
          </cell>
        </row>
        <row r="1069">
          <cell r="F1069" t="str">
            <v>722458682</v>
          </cell>
          <cell r="AH1069">
            <v>46189</v>
          </cell>
        </row>
        <row r="1070">
          <cell r="F1070" t="str">
            <v>722458682</v>
          </cell>
          <cell r="AH1070">
            <v>46189</v>
          </cell>
        </row>
        <row r="1071">
          <cell r="F1071" t="str">
            <v>722458683</v>
          </cell>
          <cell r="AH1071">
            <v>46189</v>
          </cell>
        </row>
        <row r="1072">
          <cell r="F1072" t="str">
            <v>722458683</v>
          </cell>
          <cell r="AH1072">
            <v>46189</v>
          </cell>
        </row>
        <row r="1073">
          <cell r="F1073" t="str">
            <v>722458684</v>
          </cell>
          <cell r="AH1073">
            <v>46189</v>
          </cell>
        </row>
        <row r="1074">
          <cell r="F1074" t="str">
            <v>722458684</v>
          </cell>
          <cell r="AH1074">
            <v>46189</v>
          </cell>
        </row>
        <row r="1075">
          <cell r="F1075" t="str">
            <v>722458758</v>
          </cell>
          <cell r="AH1075">
            <v>46189</v>
          </cell>
        </row>
        <row r="1076">
          <cell r="F1076" t="str">
            <v>722458758</v>
          </cell>
          <cell r="AH1076">
            <v>46189</v>
          </cell>
        </row>
        <row r="1077">
          <cell r="F1077" t="str">
            <v>722458791</v>
          </cell>
          <cell r="AH1077">
            <v>46189</v>
          </cell>
        </row>
        <row r="1078">
          <cell r="F1078" t="str">
            <v>722458791</v>
          </cell>
          <cell r="AH1078">
            <v>46189</v>
          </cell>
        </row>
        <row r="1079">
          <cell r="F1079" t="str">
            <v>25T0344842</v>
          </cell>
          <cell r="AH1079">
            <v>46189</v>
          </cell>
        </row>
        <row r="1080">
          <cell r="F1080" t="str">
            <v>25T0344842</v>
          </cell>
          <cell r="AH1080">
            <v>46189</v>
          </cell>
        </row>
        <row r="1081">
          <cell r="F1081" t="str">
            <v>25T0345104</v>
          </cell>
          <cell r="AH1081">
            <v>46189</v>
          </cell>
        </row>
        <row r="1082">
          <cell r="F1082" t="str">
            <v>25T0345104</v>
          </cell>
          <cell r="AH1082">
            <v>46189</v>
          </cell>
        </row>
        <row r="1083">
          <cell r="F1083" t="str">
            <v>25T0345582</v>
          </cell>
          <cell r="AH1083">
            <v>46189</v>
          </cell>
        </row>
        <row r="1084">
          <cell r="F1084" t="str">
            <v>25T0345582</v>
          </cell>
          <cell r="AH1084">
            <v>46189</v>
          </cell>
        </row>
        <row r="1085">
          <cell r="F1085" t="str">
            <v>25T0345689</v>
          </cell>
          <cell r="AH1085">
            <v>46189</v>
          </cell>
        </row>
        <row r="1086">
          <cell r="F1086" t="str">
            <v>25T0345689</v>
          </cell>
          <cell r="AH1086">
            <v>46189</v>
          </cell>
        </row>
        <row r="1087">
          <cell r="F1087" t="str">
            <v>25T0345876</v>
          </cell>
          <cell r="AH1087">
            <v>46189</v>
          </cell>
        </row>
        <row r="1088">
          <cell r="F1088" t="str">
            <v>25T0345876</v>
          </cell>
          <cell r="AH1088">
            <v>46189</v>
          </cell>
        </row>
        <row r="1089">
          <cell r="F1089" t="str">
            <v>25T0345876</v>
          </cell>
          <cell r="AH1089">
            <v>46189</v>
          </cell>
        </row>
        <row r="1090">
          <cell r="F1090" t="str">
            <v>25T0346128</v>
          </cell>
          <cell r="AH1090">
            <v>46189</v>
          </cell>
        </row>
        <row r="1091">
          <cell r="F1091" t="str">
            <v>25T0346128</v>
          </cell>
          <cell r="AH1091">
            <v>46189</v>
          </cell>
        </row>
        <row r="1092">
          <cell r="F1092" t="str">
            <v>25T0346134</v>
          </cell>
          <cell r="AH1092">
            <v>46189</v>
          </cell>
        </row>
        <row r="1093">
          <cell r="F1093" t="str">
            <v>25T0346134</v>
          </cell>
          <cell r="AH1093">
            <v>46189</v>
          </cell>
        </row>
        <row r="1094">
          <cell r="F1094" t="str">
            <v>25T0346135</v>
          </cell>
          <cell r="AH1094">
            <v>46189</v>
          </cell>
        </row>
        <row r="1095">
          <cell r="F1095" t="str">
            <v>25T0346135</v>
          </cell>
          <cell r="AH1095">
            <v>46189</v>
          </cell>
        </row>
        <row r="1096">
          <cell r="F1096" t="str">
            <v>25T0346235</v>
          </cell>
          <cell r="AH1096">
            <v>46189</v>
          </cell>
        </row>
        <row r="1097">
          <cell r="F1097" t="str">
            <v>25T0346235</v>
          </cell>
          <cell r="AH1097">
            <v>46189</v>
          </cell>
        </row>
        <row r="1098">
          <cell r="F1098" t="str">
            <v>25T0346427</v>
          </cell>
          <cell r="AH1098">
            <v>46189</v>
          </cell>
        </row>
        <row r="1099">
          <cell r="F1099" t="str">
            <v>25T0346427</v>
          </cell>
          <cell r="AH1099">
            <v>46189</v>
          </cell>
        </row>
        <row r="1100">
          <cell r="F1100" t="str">
            <v>25T0346828</v>
          </cell>
          <cell r="AH1100">
            <v>46189</v>
          </cell>
        </row>
        <row r="1101">
          <cell r="F1101" t="str">
            <v>25T0346828</v>
          </cell>
          <cell r="AH1101">
            <v>46189</v>
          </cell>
        </row>
        <row r="1102">
          <cell r="F1102" t="str">
            <v>25T0347289</v>
          </cell>
          <cell r="AH1102">
            <v>46189</v>
          </cell>
        </row>
        <row r="1103">
          <cell r="F1103" t="str">
            <v>25T0347289</v>
          </cell>
          <cell r="AH1103">
            <v>46189</v>
          </cell>
        </row>
        <row r="1104">
          <cell r="F1104" t="str">
            <v>25T0347289</v>
          </cell>
          <cell r="AH1104">
            <v>46189</v>
          </cell>
        </row>
        <row r="1105">
          <cell r="F1105" t="str">
            <v>25T0347463</v>
          </cell>
          <cell r="AH1105">
            <v>46189</v>
          </cell>
        </row>
        <row r="1106">
          <cell r="F1106" t="str">
            <v>25T0347463</v>
          </cell>
          <cell r="AH1106">
            <v>46189</v>
          </cell>
        </row>
        <row r="1107">
          <cell r="F1107" t="str">
            <v>25T0347517</v>
          </cell>
          <cell r="AH1107">
            <v>46189</v>
          </cell>
        </row>
        <row r="1108">
          <cell r="F1108" t="str">
            <v>25T0347517</v>
          </cell>
          <cell r="AH1108">
            <v>46189</v>
          </cell>
        </row>
        <row r="1109">
          <cell r="F1109" t="str">
            <v>65T0091776</v>
          </cell>
          <cell r="AH1109">
            <v>46189</v>
          </cell>
        </row>
        <row r="1110">
          <cell r="F1110" t="str">
            <v>65T0094701</v>
          </cell>
          <cell r="AH1110">
            <v>46189</v>
          </cell>
        </row>
        <row r="1111">
          <cell r="F1111" t="str">
            <v>65T0094705</v>
          </cell>
          <cell r="AH1111">
            <v>46189</v>
          </cell>
        </row>
        <row r="1112">
          <cell r="F1112" t="str">
            <v>65T0094706</v>
          </cell>
          <cell r="AH1112">
            <v>46189</v>
          </cell>
        </row>
        <row r="1113">
          <cell r="F1113" t="str">
            <v>65T0094711</v>
          </cell>
          <cell r="AH1113">
            <v>46189</v>
          </cell>
        </row>
        <row r="1114">
          <cell r="F1114" t="str">
            <v>722458093</v>
          </cell>
          <cell r="AH1114">
            <v>46192</v>
          </cell>
        </row>
        <row r="1115">
          <cell r="F1115" t="str">
            <v>722458093</v>
          </cell>
          <cell r="AH1115">
            <v>46192</v>
          </cell>
        </row>
        <row r="1116">
          <cell r="F1116" t="str">
            <v>722458093</v>
          </cell>
          <cell r="AH1116">
            <v>46192</v>
          </cell>
        </row>
        <row r="1117">
          <cell r="F1117" t="str">
            <v>722458130</v>
          </cell>
          <cell r="AH1117">
            <v>46192</v>
          </cell>
        </row>
        <row r="1118">
          <cell r="F1118" t="str">
            <v>722458281</v>
          </cell>
          <cell r="AH1118">
            <v>46192</v>
          </cell>
        </row>
        <row r="1119">
          <cell r="F1119" t="str">
            <v>722458281</v>
          </cell>
          <cell r="AH1119">
            <v>46192</v>
          </cell>
        </row>
        <row r="1120">
          <cell r="F1120" t="str">
            <v>722458281</v>
          </cell>
          <cell r="AH1120">
            <v>46192</v>
          </cell>
        </row>
        <row r="1121">
          <cell r="F1121" t="str">
            <v>722458326</v>
          </cell>
          <cell r="AH1121">
            <v>46192</v>
          </cell>
        </row>
        <row r="1122">
          <cell r="F1122" t="str">
            <v>722458326</v>
          </cell>
          <cell r="AH1122">
            <v>46192</v>
          </cell>
        </row>
        <row r="1123">
          <cell r="F1123" t="str">
            <v>722458326</v>
          </cell>
          <cell r="AH1123">
            <v>46192</v>
          </cell>
        </row>
        <row r="1124">
          <cell r="F1124" t="str">
            <v>722458438</v>
          </cell>
          <cell r="AH1124">
            <v>46192</v>
          </cell>
        </row>
        <row r="1125">
          <cell r="F1125" t="str">
            <v>722458438</v>
          </cell>
          <cell r="AH1125">
            <v>46192</v>
          </cell>
        </row>
        <row r="1126">
          <cell r="F1126" t="str">
            <v>722458438</v>
          </cell>
          <cell r="AH1126">
            <v>46192</v>
          </cell>
        </row>
        <row r="1127">
          <cell r="F1127" t="str">
            <v>722458492</v>
          </cell>
          <cell r="AH1127">
            <v>46192</v>
          </cell>
        </row>
        <row r="1128">
          <cell r="F1128" t="str">
            <v>722458492</v>
          </cell>
          <cell r="AH1128">
            <v>46192</v>
          </cell>
        </row>
        <row r="1129">
          <cell r="F1129" t="str">
            <v>722458492</v>
          </cell>
          <cell r="AH1129">
            <v>46192</v>
          </cell>
        </row>
        <row r="1130">
          <cell r="F1130" t="str">
            <v>722458492</v>
          </cell>
        </row>
        <row r="1131">
          <cell r="F1131" t="str">
            <v>722458530</v>
          </cell>
          <cell r="AH1131">
            <v>46192</v>
          </cell>
        </row>
        <row r="1132">
          <cell r="F1132" t="str">
            <v>722458530</v>
          </cell>
          <cell r="AH1132">
            <v>46192</v>
          </cell>
        </row>
        <row r="1133">
          <cell r="F1133" t="str">
            <v>722458543</v>
          </cell>
          <cell r="AH1133">
            <v>46192</v>
          </cell>
        </row>
        <row r="1134">
          <cell r="F1134" t="str">
            <v>722458543</v>
          </cell>
          <cell r="AH1134">
            <v>46192</v>
          </cell>
        </row>
        <row r="1135">
          <cell r="F1135" t="str">
            <v>722458543</v>
          </cell>
          <cell r="AH1135">
            <v>46192</v>
          </cell>
        </row>
        <row r="1136">
          <cell r="F1136" t="str">
            <v>722458556</v>
          </cell>
          <cell r="AH1136">
            <v>46192</v>
          </cell>
        </row>
        <row r="1137">
          <cell r="F1137" t="str">
            <v>722458556</v>
          </cell>
          <cell r="AH1137">
            <v>46192</v>
          </cell>
        </row>
        <row r="1138">
          <cell r="F1138" t="str">
            <v>722458562</v>
          </cell>
          <cell r="AH1138">
            <v>46192</v>
          </cell>
        </row>
        <row r="1139">
          <cell r="F1139" t="str">
            <v>722458562</v>
          </cell>
          <cell r="AH1139">
            <v>46192</v>
          </cell>
        </row>
        <row r="1140">
          <cell r="F1140" t="str">
            <v>722458596</v>
          </cell>
          <cell r="AH1140">
            <v>46192</v>
          </cell>
        </row>
        <row r="1141">
          <cell r="F1141" t="str">
            <v>722458596</v>
          </cell>
          <cell r="AH1141">
            <v>46192</v>
          </cell>
        </row>
        <row r="1142">
          <cell r="F1142" t="str">
            <v>722458596</v>
          </cell>
          <cell r="AH1142">
            <v>46192</v>
          </cell>
        </row>
        <row r="1143">
          <cell r="F1143" t="str">
            <v>722458607</v>
          </cell>
        </row>
        <row r="1144">
          <cell r="F1144" t="str">
            <v>722458608</v>
          </cell>
        </row>
        <row r="1145">
          <cell r="F1145" t="str">
            <v>722458609</v>
          </cell>
        </row>
        <row r="1146">
          <cell r="F1146" t="str">
            <v>722458627</v>
          </cell>
        </row>
        <row r="1147">
          <cell r="F1147" t="str">
            <v>722458627</v>
          </cell>
        </row>
        <row r="1148">
          <cell r="F1148" t="str">
            <v>722458629</v>
          </cell>
          <cell r="AH1148">
            <v>46192</v>
          </cell>
        </row>
        <row r="1149">
          <cell r="F1149" t="str">
            <v>722458629</v>
          </cell>
          <cell r="AH1149">
            <v>46192</v>
          </cell>
        </row>
        <row r="1150">
          <cell r="F1150" t="str">
            <v>722458629</v>
          </cell>
          <cell r="AH1150">
            <v>46192</v>
          </cell>
        </row>
        <row r="1151">
          <cell r="F1151" t="str">
            <v>722458631</v>
          </cell>
        </row>
        <row r="1152">
          <cell r="F1152" t="str">
            <v>722458631</v>
          </cell>
        </row>
        <row r="1153">
          <cell r="F1153" t="str">
            <v>722458631</v>
          </cell>
        </row>
        <row r="1154">
          <cell r="F1154" t="str">
            <v>722458656</v>
          </cell>
        </row>
        <row r="1155">
          <cell r="F1155" t="str">
            <v>722458656</v>
          </cell>
        </row>
        <row r="1156">
          <cell r="F1156" t="str">
            <v>722458656</v>
          </cell>
        </row>
        <row r="1157">
          <cell r="F1157" t="str">
            <v>722458667</v>
          </cell>
          <cell r="AH1157">
            <v>46192</v>
          </cell>
        </row>
        <row r="1158">
          <cell r="F1158" t="str">
            <v>722458667</v>
          </cell>
        </row>
        <row r="1159">
          <cell r="F1159" t="str">
            <v>722458667</v>
          </cell>
        </row>
        <row r="1160">
          <cell r="F1160" t="str">
            <v>722458674</v>
          </cell>
        </row>
        <row r="1161">
          <cell r="F1161" t="str">
            <v>722458674</v>
          </cell>
        </row>
        <row r="1162">
          <cell r="F1162" t="str">
            <v>722458674</v>
          </cell>
        </row>
        <row r="1163">
          <cell r="F1163" t="str">
            <v>722458674</v>
          </cell>
        </row>
        <row r="1164">
          <cell r="F1164" t="str">
            <v>722458680</v>
          </cell>
        </row>
        <row r="1165">
          <cell r="F1165" t="str">
            <v>722458681</v>
          </cell>
        </row>
        <row r="1166">
          <cell r="F1166" t="str">
            <v>722458682</v>
          </cell>
        </row>
        <row r="1167">
          <cell r="F1167" t="str">
            <v>722458683</v>
          </cell>
        </row>
        <row r="1168">
          <cell r="F1168" t="str">
            <v>722458684</v>
          </cell>
        </row>
        <row r="1169">
          <cell r="F1169" t="str">
            <v>722458723</v>
          </cell>
          <cell r="AH1169">
            <v>46192</v>
          </cell>
        </row>
        <row r="1170">
          <cell r="F1170" t="str">
            <v>722458723</v>
          </cell>
          <cell r="AH1170">
            <v>46192</v>
          </cell>
        </row>
        <row r="1171">
          <cell r="F1171" t="str">
            <v>722458741</v>
          </cell>
        </row>
        <row r="1172">
          <cell r="F1172" t="str">
            <v>722458741</v>
          </cell>
        </row>
        <row r="1173">
          <cell r="F1173" t="str">
            <v>722458741</v>
          </cell>
        </row>
        <row r="1174">
          <cell r="F1174" t="str">
            <v>722458783</v>
          </cell>
        </row>
        <row r="1175">
          <cell r="F1175" t="str">
            <v>722458783</v>
          </cell>
        </row>
        <row r="1176">
          <cell r="F1176" t="str">
            <v>722458811</v>
          </cell>
        </row>
        <row r="1177">
          <cell r="F1177" t="str">
            <v>722458811</v>
          </cell>
        </row>
        <row r="1178">
          <cell r="F1178" t="str">
            <v>722458840</v>
          </cell>
        </row>
        <row r="1179">
          <cell r="F1179" t="str">
            <v>722458840</v>
          </cell>
        </row>
        <row r="1180">
          <cell r="F1180" t="str">
            <v>722458840</v>
          </cell>
        </row>
        <row r="1181">
          <cell r="F1181" t="str">
            <v>722458861</v>
          </cell>
        </row>
        <row r="1182">
          <cell r="F1182" t="str">
            <v>722458861</v>
          </cell>
        </row>
        <row r="1183">
          <cell r="F1183" t="str">
            <v>722458862</v>
          </cell>
        </row>
        <row r="1184">
          <cell r="F1184" t="str">
            <v>722458862</v>
          </cell>
        </row>
        <row r="1185">
          <cell r="F1185" t="str">
            <v>722458863</v>
          </cell>
        </row>
        <row r="1186">
          <cell r="F1186" t="str">
            <v>722458863</v>
          </cell>
        </row>
        <row r="1187">
          <cell r="F1187" t="str">
            <v>722458939</v>
          </cell>
        </row>
        <row r="1188">
          <cell r="F1188" t="str">
            <v>722458939</v>
          </cell>
        </row>
        <row r="1189">
          <cell r="F1189" t="str">
            <v>722458940</v>
          </cell>
        </row>
        <row r="1190">
          <cell r="F1190" t="str">
            <v>722458940</v>
          </cell>
        </row>
        <row r="1191">
          <cell r="F1191" t="str">
            <v>722458941</v>
          </cell>
        </row>
        <row r="1192">
          <cell r="F1192" t="str">
            <v>722458941</v>
          </cell>
        </row>
        <row r="1193">
          <cell r="F1193" t="str">
            <v>722458997</v>
          </cell>
        </row>
        <row r="1194">
          <cell r="F1194" t="str">
            <v>722458997</v>
          </cell>
        </row>
        <row r="1195">
          <cell r="F1195" t="str">
            <v>722458998</v>
          </cell>
        </row>
        <row r="1196">
          <cell r="F1196" t="str">
            <v>722458998</v>
          </cell>
        </row>
        <row r="1197">
          <cell r="F1197" t="str">
            <v>822407953</v>
          </cell>
          <cell r="AH1197">
            <v>46192</v>
          </cell>
        </row>
        <row r="1198">
          <cell r="F1198" t="str">
            <v>822408126</v>
          </cell>
          <cell r="AH1198">
            <v>46192</v>
          </cell>
        </row>
        <row r="1199">
          <cell r="F1199" t="str">
            <v>822408166</v>
          </cell>
          <cell r="AH1199">
            <v>46192</v>
          </cell>
        </row>
        <row r="1200">
          <cell r="F1200" t="str">
            <v>822408168</v>
          </cell>
          <cell r="AH1200">
            <v>46192</v>
          </cell>
        </row>
        <row r="1201">
          <cell r="F1201" t="str">
            <v>822408170</v>
          </cell>
          <cell r="AH1201">
            <v>46192</v>
          </cell>
        </row>
        <row r="1202">
          <cell r="F1202" t="str">
            <v>822408172</v>
          </cell>
          <cell r="AH1202">
            <v>46192</v>
          </cell>
        </row>
        <row r="1203">
          <cell r="F1203" t="str">
            <v>822408174</v>
          </cell>
          <cell r="AH1203">
            <v>46192</v>
          </cell>
        </row>
        <row r="1204">
          <cell r="F1204" t="str">
            <v>822408174</v>
          </cell>
          <cell r="AH1204">
            <v>46192</v>
          </cell>
        </row>
        <row r="1205">
          <cell r="F1205" t="str">
            <v>822408221</v>
          </cell>
          <cell r="AH1205">
            <v>46192</v>
          </cell>
        </row>
        <row r="1206">
          <cell r="F1206" t="str">
            <v>822408242</v>
          </cell>
          <cell r="AH1206">
            <v>46192</v>
          </cell>
        </row>
        <row r="1207">
          <cell r="F1207" t="str">
            <v>822408266</v>
          </cell>
          <cell r="AH1207">
            <v>46192</v>
          </cell>
        </row>
        <row r="1208">
          <cell r="F1208" t="str">
            <v>822408268</v>
          </cell>
          <cell r="AH1208">
            <v>46192</v>
          </cell>
        </row>
        <row r="1209">
          <cell r="F1209" t="str">
            <v>822408273</v>
          </cell>
          <cell r="AH1209">
            <v>46192</v>
          </cell>
        </row>
        <row r="1210">
          <cell r="F1210" t="str">
            <v>822408273</v>
          </cell>
          <cell r="AH1210">
            <v>46192</v>
          </cell>
        </row>
        <row r="1211">
          <cell r="F1211" t="str">
            <v>822408314</v>
          </cell>
          <cell r="AH1211">
            <v>46192</v>
          </cell>
        </row>
        <row r="1212">
          <cell r="F1212" t="str">
            <v>822408316</v>
          </cell>
          <cell r="AH1212">
            <v>46192</v>
          </cell>
        </row>
        <row r="1213">
          <cell r="F1213" t="str">
            <v>822408363</v>
          </cell>
        </row>
        <row r="1214">
          <cell r="F1214" t="str">
            <v>822408407</v>
          </cell>
        </row>
        <row r="1215">
          <cell r="F1215" t="str">
            <v>822408449</v>
          </cell>
        </row>
        <row r="1216">
          <cell r="F1216" t="str">
            <v>25T0341584</v>
          </cell>
          <cell r="AH1216">
            <v>46192</v>
          </cell>
        </row>
        <row r="1217">
          <cell r="F1217" t="str">
            <v>25T0341584</v>
          </cell>
          <cell r="AH1217">
            <v>46192</v>
          </cell>
        </row>
        <row r="1218">
          <cell r="F1218" t="str">
            <v>25T0341634</v>
          </cell>
          <cell r="AH1218">
            <v>46192</v>
          </cell>
        </row>
        <row r="1219">
          <cell r="F1219" t="str">
            <v>25T0341634</v>
          </cell>
          <cell r="AH1219">
            <v>46192</v>
          </cell>
        </row>
        <row r="1220">
          <cell r="F1220" t="str">
            <v>25T0341638</v>
          </cell>
          <cell r="AH1220">
            <v>46192</v>
          </cell>
        </row>
        <row r="1221">
          <cell r="F1221" t="str">
            <v>25T0341638</v>
          </cell>
          <cell r="AH1221">
            <v>46192</v>
          </cell>
        </row>
        <row r="1222">
          <cell r="F1222" t="str">
            <v>25T0341748</v>
          </cell>
          <cell r="AH1222">
            <v>46192</v>
          </cell>
        </row>
        <row r="1223">
          <cell r="F1223" t="str">
            <v>25T0341748</v>
          </cell>
          <cell r="AH1223">
            <v>46192</v>
          </cell>
        </row>
        <row r="1224">
          <cell r="F1224" t="str">
            <v>25T0341773</v>
          </cell>
          <cell r="AH1224">
            <v>46192</v>
          </cell>
        </row>
        <row r="1225">
          <cell r="F1225" t="str">
            <v>25T0341773</v>
          </cell>
          <cell r="AH1225">
            <v>46192</v>
          </cell>
        </row>
        <row r="1226">
          <cell r="F1226" t="str">
            <v>25T0341775</v>
          </cell>
          <cell r="AH1226">
            <v>46192</v>
          </cell>
        </row>
        <row r="1227">
          <cell r="F1227" t="str">
            <v>25T0341775</v>
          </cell>
          <cell r="AH1227">
            <v>46192</v>
          </cell>
        </row>
        <row r="1228">
          <cell r="F1228" t="str">
            <v>25T0341863</v>
          </cell>
          <cell r="AH1228">
            <v>46192</v>
          </cell>
        </row>
        <row r="1229">
          <cell r="F1229" t="str">
            <v>25T0341863</v>
          </cell>
          <cell r="AH1229">
            <v>46192</v>
          </cell>
        </row>
        <row r="1230">
          <cell r="F1230" t="str">
            <v>25T0341930</v>
          </cell>
          <cell r="AH1230">
            <v>46192</v>
          </cell>
        </row>
        <row r="1231">
          <cell r="F1231" t="str">
            <v>25T0341930</v>
          </cell>
          <cell r="AH1231">
            <v>46192</v>
          </cell>
        </row>
        <row r="1232">
          <cell r="F1232" t="str">
            <v>25T0342318</v>
          </cell>
          <cell r="AH1232">
            <v>46192</v>
          </cell>
        </row>
        <row r="1233">
          <cell r="F1233" t="str">
            <v>25T0342318</v>
          </cell>
          <cell r="AH1233">
            <v>46192</v>
          </cell>
        </row>
        <row r="1234">
          <cell r="F1234" t="str">
            <v>25T0342617</v>
          </cell>
          <cell r="AH1234">
            <v>46192</v>
          </cell>
        </row>
        <row r="1235">
          <cell r="F1235" t="str">
            <v>25T0342617</v>
          </cell>
          <cell r="AH1235">
            <v>46192</v>
          </cell>
        </row>
        <row r="1236">
          <cell r="F1236" t="str">
            <v>25T0342673</v>
          </cell>
          <cell r="AH1236">
            <v>46192</v>
          </cell>
        </row>
        <row r="1237">
          <cell r="F1237" t="str">
            <v>25T0342673</v>
          </cell>
          <cell r="AH1237">
            <v>46192</v>
          </cell>
        </row>
        <row r="1238">
          <cell r="F1238" t="str">
            <v>25T0342886</v>
          </cell>
          <cell r="AH1238">
            <v>46192</v>
          </cell>
        </row>
        <row r="1239">
          <cell r="F1239" t="str">
            <v>25T0342890</v>
          </cell>
          <cell r="AH1239">
            <v>46192</v>
          </cell>
        </row>
        <row r="1240">
          <cell r="F1240" t="str">
            <v>25T0342892</v>
          </cell>
          <cell r="AH1240">
            <v>46192</v>
          </cell>
        </row>
        <row r="1241">
          <cell r="F1241" t="str">
            <v>25T0342894</v>
          </cell>
          <cell r="AH1241">
            <v>46192</v>
          </cell>
        </row>
        <row r="1242">
          <cell r="F1242" t="str">
            <v>25T0342909</v>
          </cell>
          <cell r="AH1242">
            <v>46192</v>
          </cell>
        </row>
        <row r="1243">
          <cell r="F1243" t="str">
            <v>25T0343137</v>
          </cell>
          <cell r="AH1243">
            <v>46192</v>
          </cell>
        </row>
        <row r="1244">
          <cell r="F1244" t="str">
            <v>25T0343137</v>
          </cell>
          <cell r="AH1244">
            <v>46192</v>
          </cell>
        </row>
        <row r="1245">
          <cell r="F1245" t="str">
            <v>25T0343138</v>
          </cell>
        </row>
        <row r="1246">
          <cell r="F1246" t="str">
            <v>25T0343138</v>
          </cell>
        </row>
        <row r="1247">
          <cell r="F1247" t="str">
            <v>25T0343460</v>
          </cell>
          <cell r="AH1247">
            <v>46192</v>
          </cell>
        </row>
        <row r="1248">
          <cell r="F1248" t="str">
            <v>25T0343460</v>
          </cell>
          <cell r="AH1248">
            <v>46192</v>
          </cell>
        </row>
        <row r="1249">
          <cell r="F1249" t="str">
            <v>25T0343649</v>
          </cell>
          <cell r="AH1249">
            <v>46192</v>
          </cell>
        </row>
        <row r="1250">
          <cell r="F1250" t="str">
            <v>25T0343649</v>
          </cell>
          <cell r="AH1250">
            <v>46192</v>
          </cell>
        </row>
        <row r="1251">
          <cell r="F1251" t="str">
            <v>25T0343649</v>
          </cell>
          <cell r="AH1251">
            <v>46192</v>
          </cell>
        </row>
        <row r="1252">
          <cell r="F1252" t="str">
            <v>25T0343745</v>
          </cell>
          <cell r="AH1252">
            <v>46192</v>
          </cell>
        </row>
        <row r="1253">
          <cell r="F1253" t="str">
            <v>25T0343745</v>
          </cell>
          <cell r="AH1253">
            <v>46192</v>
          </cell>
        </row>
        <row r="1254">
          <cell r="F1254" t="str">
            <v>25T0343922</v>
          </cell>
          <cell r="AH1254">
            <v>46192</v>
          </cell>
        </row>
        <row r="1255">
          <cell r="F1255" t="str">
            <v>25T0343922</v>
          </cell>
          <cell r="AH1255">
            <v>46192</v>
          </cell>
        </row>
        <row r="1256">
          <cell r="F1256" t="str">
            <v>25T0343923</v>
          </cell>
          <cell r="AH1256">
            <v>46192</v>
          </cell>
        </row>
        <row r="1257">
          <cell r="F1257" t="str">
            <v>25T0343923</v>
          </cell>
          <cell r="AH1257">
            <v>46192</v>
          </cell>
        </row>
        <row r="1258">
          <cell r="F1258" t="str">
            <v>25T0343976</v>
          </cell>
        </row>
        <row r="1259">
          <cell r="F1259" t="str">
            <v>25T0343976</v>
          </cell>
        </row>
        <row r="1260">
          <cell r="F1260" t="str">
            <v>25T0344032</v>
          </cell>
          <cell r="AH1260">
            <v>46192</v>
          </cell>
        </row>
        <row r="1261">
          <cell r="F1261" t="str">
            <v>25T0344032</v>
          </cell>
          <cell r="AH1261">
            <v>46192</v>
          </cell>
        </row>
        <row r="1262">
          <cell r="F1262" t="str">
            <v>25T0344034</v>
          </cell>
          <cell r="AH1262">
            <v>46192</v>
          </cell>
        </row>
        <row r="1263">
          <cell r="F1263" t="str">
            <v>25T0344034</v>
          </cell>
          <cell r="AH1263">
            <v>46192</v>
          </cell>
        </row>
        <row r="1264">
          <cell r="F1264" t="str">
            <v>25T0344036</v>
          </cell>
          <cell r="AH1264">
            <v>46192</v>
          </cell>
        </row>
        <row r="1265">
          <cell r="F1265" t="str">
            <v>25T0344036</v>
          </cell>
          <cell r="AH1265">
            <v>46192</v>
          </cell>
        </row>
        <row r="1266">
          <cell r="F1266" t="str">
            <v>25T0344073</v>
          </cell>
        </row>
        <row r="1267">
          <cell r="F1267" t="str">
            <v>25T0344073</v>
          </cell>
        </row>
        <row r="1268">
          <cell r="F1268" t="str">
            <v>25T0344151</v>
          </cell>
        </row>
        <row r="1269">
          <cell r="F1269" t="str">
            <v>25T0344151</v>
          </cell>
        </row>
        <row r="1270">
          <cell r="F1270" t="str">
            <v>25T0344152</v>
          </cell>
          <cell r="AH1270">
            <v>46192</v>
          </cell>
        </row>
        <row r="1271">
          <cell r="F1271" t="str">
            <v>25T0344152</v>
          </cell>
          <cell r="AH1271">
            <v>46192</v>
          </cell>
        </row>
        <row r="1272">
          <cell r="F1272" t="str">
            <v>25T0344198</v>
          </cell>
        </row>
        <row r="1273">
          <cell r="F1273" t="str">
            <v>25T0344198</v>
          </cell>
        </row>
        <row r="1274">
          <cell r="F1274" t="str">
            <v>25T0344204</v>
          </cell>
        </row>
        <row r="1275">
          <cell r="F1275" t="str">
            <v>25T0344204</v>
          </cell>
        </row>
        <row r="1276">
          <cell r="F1276" t="str">
            <v>25T0344406</v>
          </cell>
        </row>
        <row r="1277">
          <cell r="F1277" t="str">
            <v>25T0344406</v>
          </cell>
        </row>
        <row r="1278">
          <cell r="F1278" t="str">
            <v>25T0344407</v>
          </cell>
          <cell r="AH1278">
            <v>46192</v>
          </cell>
        </row>
        <row r="1279">
          <cell r="F1279" t="str">
            <v>25T0344407</v>
          </cell>
          <cell r="AH1279">
            <v>46192</v>
          </cell>
        </row>
        <row r="1280">
          <cell r="F1280" t="str">
            <v>25T0344467</v>
          </cell>
          <cell r="AH1280">
            <v>46192</v>
          </cell>
        </row>
        <row r="1281">
          <cell r="F1281" t="str">
            <v>25T0344467</v>
          </cell>
          <cell r="AH1281">
            <v>46192</v>
          </cell>
        </row>
        <row r="1282">
          <cell r="F1282" t="str">
            <v>25T0344469</v>
          </cell>
        </row>
        <row r="1283">
          <cell r="F1283" t="str">
            <v>25T0344469</v>
          </cell>
        </row>
        <row r="1284">
          <cell r="F1284" t="str">
            <v>25T0344505</v>
          </cell>
          <cell r="AH1284">
            <v>46192</v>
          </cell>
        </row>
        <row r="1285">
          <cell r="F1285" t="str">
            <v>25T0344606</v>
          </cell>
          <cell r="AH1285">
            <v>46192</v>
          </cell>
        </row>
        <row r="1286">
          <cell r="F1286" t="str">
            <v>25T0344606</v>
          </cell>
          <cell r="AH1286">
            <v>46192</v>
          </cell>
        </row>
        <row r="1287">
          <cell r="F1287" t="str">
            <v>25T0344823</v>
          </cell>
          <cell r="AH1287">
            <v>46192</v>
          </cell>
        </row>
        <row r="1288">
          <cell r="F1288" t="str">
            <v>25T0344823</v>
          </cell>
          <cell r="AH1288">
            <v>46192</v>
          </cell>
        </row>
        <row r="1289">
          <cell r="F1289" t="str">
            <v>25T0344984</v>
          </cell>
          <cell r="AH1289">
            <v>46192</v>
          </cell>
        </row>
        <row r="1290">
          <cell r="F1290" t="str">
            <v>25T0344984</v>
          </cell>
          <cell r="AH1290">
            <v>46192</v>
          </cell>
        </row>
        <row r="1291">
          <cell r="F1291" t="str">
            <v>25T0344985</v>
          </cell>
          <cell r="AH1291">
            <v>46192</v>
          </cell>
        </row>
        <row r="1292">
          <cell r="F1292" t="str">
            <v>25T0344985</v>
          </cell>
          <cell r="AH1292">
            <v>46192</v>
          </cell>
        </row>
        <row r="1293">
          <cell r="F1293" t="str">
            <v>25T0344987</v>
          </cell>
          <cell r="AH1293">
            <v>46192</v>
          </cell>
        </row>
        <row r="1294">
          <cell r="F1294" t="str">
            <v>25T0344987</v>
          </cell>
          <cell r="AH1294">
            <v>46192</v>
          </cell>
        </row>
        <row r="1295">
          <cell r="F1295" t="str">
            <v>25T0345017</v>
          </cell>
          <cell r="AH1295">
            <v>46192</v>
          </cell>
        </row>
        <row r="1296">
          <cell r="F1296" t="str">
            <v>25T0345017</v>
          </cell>
          <cell r="AH1296">
            <v>46192</v>
          </cell>
        </row>
        <row r="1297">
          <cell r="F1297" t="str">
            <v>25T0345523</v>
          </cell>
          <cell r="AH1297">
            <v>46192</v>
          </cell>
        </row>
        <row r="1298">
          <cell r="F1298" t="str">
            <v>25T0345523</v>
          </cell>
          <cell r="AH1298">
            <v>46192</v>
          </cell>
        </row>
        <row r="1299">
          <cell r="F1299" t="str">
            <v>25T0345525</v>
          </cell>
          <cell r="AH1299">
            <v>46192</v>
          </cell>
        </row>
        <row r="1300">
          <cell r="F1300" t="str">
            <v>25T0345525</v>
          </cell>
          <cell r="AH1300">
            <v>46192</v>
          </cell>
        </row>
        <row r="1301">
          <cell r="F1301" t="str">
            <v>25T0345539</v>
          </cell>
        </row>
        <row r="1302">
          <cell r="F1302" t="str">
            <v>25T0345539</v>
          </cell>
        </row>
        <row r="1303">
          <cell r="F1303" t="str">
            <v>25T0345598</v>
          </cell>
        </row>
        <row r="1304">
          <cell r="F1304" t="str">
            <v>25T0345598</v>
          </cell>
        </row>
        <row r="1305">
          <cell r="F1305" t="str">
            <v>25T0345607</v>
          </cell>
          <cell r="AH1305">
            <v>46192</v>
          </cell>
        </row>
        <row r="1306">
          <cell r="F1306" t="str">
            <v>25T0345607</v>
          </cell>
          <cell r="AH1306">
            <v>46192</v>
          </cell>
        </row>
        <row r="1307">
          <cell r="F1307" t="str">
            <v>25T0345609</v>
          </cell>
          <cell r="AH1307">
            <v>46192</v>
          </cell>
        </row>
        <row r="1308">
          <cell r="F1308" t="str">
            <v>25T0345609</v>
          </cell>
          <cell r="AH1308">
            <v>46192</v>
          </cell>
        </row>
        <row r="1309">
          <cell r="F1309" t="str">
            <v>25T0345618</v>
          </cell>
          <cell r="AH1309">
            <v>46192</v>
          </cell>
        </row>
        <row r="1310">
          <cell r="F1310" t="str">
            <v>25T0345618</v>
          </cell>
          <cell r="AH1310">
            <v>46192</v>
          </cell>
        </row>
        <row r="1311">
          <cell r="F1311" t="str">
            <v>25T0345634</v>
          </cell>
          <cell r="AH1311">
            <v>46192</v>
          </cell>
        </row>
        <row r="1312">
          <cell r="F1312" t="str">
            <v>25T0345634</v>
          </cell>
          <cell r="AH1312">
            <v>46192</v>
          </cell>
        </row>
        <row r="1313">
          <cell r="F1313" t="str">
            <v>25T0345690</v>
          </cell>
          <cell r="AH1313">
            <v>46192</v>
          </cell>
        </row>
        <row r="1314">
          <cell r="F1314" t="str">
            <v>25T0345690</v>
          </cell>
          <cell r="AH1314">
            <v>46192</v>
          </cell>
        </row>
        <row r="1315">
          <cell r="F1315" t="str">
            <v>25T0345759</v>
          </cell>
          <cell r="AH1315">
            <v>46192</v>
          </cell>
        </row>
        <row r="1316">
          <cell r="F1316" t="str">
            <v>25T0345759</v>
          </cell>
          <cell r="AH1316">
            <v>46192</v>
          </cell>
        </row>
        <row r="1317">
          <cell r="F1317" t="str">
            <v>25T0345800</v>
          </cell>
        </row>
        <row r="1318">
          <cell r="F1318" t="str">
            <v>25T0345800</v>
          </cell>
        </row>
        <row r="1319">
          <cell r="F1319" t="str">
            <v>25T0345801</v>
          </cell>
        </row>
        <row r="1320">
          <cell r="F1320" t="str">
            <v>25T0345801</v>
          </cell>
        </row>
        <row r="1321">
          <cell r="F1321" t="str">
            <v>25T0345815</v>
          </cell>
          <cell r="AH1321">
            <v>46192</v>
          </cell>
        </row>
        <row r="1322">
          <cell r="F1322" t="str">
            <v>25T0345815</v>
          </cell>
          <cell r="AH1322">
            <v>46192</v>
          </cell>
        </row>
        <row r="1323">
          <cell r="F1323" t="str">
            <v>25T0345844</v>
          </cell>
          <cell r="AH1323">
            <v>46192</v>
          </cell>
        </row>
        <row r="1324">
          <cell r="F1324" t="str">
            <v>25T0345844</v>
          </cell>
          <cell r="AH1324">
            <v>46192</v>
          </cell>
        </row>
        <row r="1325">
          <cell r="F1325" t="str">
            <v>25T0345877</v>
          </cell>
          <cell r="AH1325">
            <v>46192</v>
          </cell>
        </row>
        <row r="1326">
          <cell r="F1326" t="str">
            <v>25T0345877</v>
          </cell>
          <cell r="AH1326">
            <v>46192</v>
          </cell>
        </row>
        <row r="1327">
          <cell r="F1327" t="str">
            <v>25T0345877</v>
          </cell>
          <cell r="AH1327">
            <v>46192</v>
          </cell>
        </row>
        <row r="1328">
          <cell r="F1328" t="str">
            <v>25T0345898</v>
          </cell>
          <cell r="AH1328">
            <v>46192</v>
          </cell>
        </row>
        <row r="1329">
          <cell r="F1329" t="str">
            <v>25T0345898</v>
          </cell>
          <cell r="AH1329">
            <v>46192</v>
          </cell>
        </row>
        <row r="1330">
          <cell r="F1330" t="str">
            <v>25T0345908</v>
          </cell>
          <cell r="AH1330">
            <v>46192</v>
          </cell>
        </row>
        <row r="1331">
          <cell r="F1331" t="str">
            <v>25T0345908</v>
          </cell>
          <cell r="AH1331">
            <v>46192</v>
          </cell>
        </row>
        <row r="1332">
          <cell r="F1332" t="str">
            <v>25T0345926</v>
          </cell>
          <cell r="AH1332">
            <v>46192</v>
          </cell>
        </row>
        <row r="1333">
          <cell r="F1333" t="str">
            <v>25T0345926</v>
          </cell>
          <cell r="AH1333">
            <v>46192</v>
          </cell>
        </row>
        <row r="1334">
          <cell r="F1334" t="str">
            <v>25T0345933</v>
          </cell>
          <cell r="AH1334">
            <v>46192</v>
          </cell>
        </row>
        <row r="1335">
          <cell r="F1335" t="str">
            <v>25T0345933</v>
          </cell>
          <cell r="AH1335">
            <v>46192</v>
          </cell>
        </row>
        <row r="1336">
          <cell r="F1336" t="str">
            <v>25T0345939</v>
          </cell>
          <cell r="AH1336">
            <v>46192</v>
          </cell>
        </row>
        <row r="1337">
          <cell r="F1337" t="str">
            <v>25T0345939</v>
          </cell>
          <cell r="AH1337">
            <v>46192</v>
          </cell>
        </row>
        <row r="1338">
          <cell r="F1338" t="str">
            <v>25T0345955</v>
          </cell>
          <cell r="AH1338">
            <v>46192</v>
          </cell>
        </row>
        <row r="1339">
          <cell r="F1339" t="str">
            <v>25T0345955</v>
          </cell>
          <cell r="AH1339">
            <v>46192</v>
          </cell>
        </row>
        <row r="1340">
          <cell r="F1340" t="str">
            <v>25T0345957</v>
          </cell>
          <cell r="AH1340">
            <v>46192</v>
          </cell>
        </row>
        <row r="1341">
          <cell r="F1341" t="str">
            <v>25T0345957</v>
          </cell>
          <cell r="AH1341">
            <v>46192</v>
          </cell>
        </row>
        <row r="1342">
          <cell r="F1342" t="str">
            <v>25T0345959</v>
          </cell>
          <cell r="AH1342">
            <v>46192</v>
          </cell>
        </row>
        <row r="1343">
          <cell r="F1343" t="str">
            <v>25T0345959</v>
          </cell>
          <cell r="AH1343">
            <v>46192</v>
          </cell>
        </row>
        <row r="1344">
          <cell r="F1344" t="str">
            <v>25T0345970</v>
          </cell>
          <cell r="AH1344">
            <v>46192</v>
          </cell>
        </row>
        <row r="1345">
          <cell r="F1345" t="str">
            <v>25T0345970</v>
          </cell>
          <cell r="AH1345">
            <v>46192</v>
          </cell>
        </row>
        <row r="1346">
          <cell r="F1346" t="str">
            <v>25T0346036</v>
          </cell>
          <cell r="AH1346">
            <v>46192</v>
          </cell>
        </row>
        <row r="1347">
          <cell r="F1347" t="str">
            <v>25T0346036</v>
          </cell>
          <cell r="AH1347">
            <v>46192</v>
          </cell>
        </row>
        <row r="1348">
          <cell r="F1348" t="str">
            <v>25T0346037</v>
          </cell>
          <cell r="AH1348">
            <v>46192</v>
          </cell>
        </row>
        <row r="1349">
          <cell r="F1349" t="str">
            <v>25T0346037</v>
          </cell>
          <cell r="AH1349">
            <v>46192</v>
          </cell>
        </row>
        <row r="1350">
          <cell r="F1350" t="str">
            <v>25T0346038</v>
          </cell>
          <cell r="AH1350">
            <v>46192</v>
          </cell>
        </row>
        <row r="1351">
          <cell r="F1351" t="str">
            <v>25T0346038</v>
          </cell>
          <cell r="AH1351">
            <v>46192</v>
          </cell>
        </row>
        <row r="1352">
          <cell r="F1352" t="str">
            <v>25T0346051</v>
          </cell>
          <cell r="AH1352">
            <v>46192</v>
          </cell>
        </row>
        <row r="1353">
          <cell r="F1353" t="str">
            <v>25T0346051</v>
          </cell>
          <cell r="AH1353">
            <v>46192</v>
          </cell>
        </row>
        <row r="1354">
          <cell r="F1354" t="str">
            <v>25T0346072</v>
          </cell>
        </row>
        <row r="1355">
          <cell r="F1355" t="str">
            <v>25T0346072</v>
          </cell>
        </row>
        <row r="1356">
          <cell r="F1356" t="str">
            <v>25T0346115</v>
          </cell>
          <cell r="AH1356">
            <v>46192</v>
          </cell>
        </row>
        <row r="1357">
          <cell r="F1357" t="str">
            <v>25T0346115</v>
          </cell>
          <cell r="AH1357">
            <v>46192</v>
          </cell>
        </row>
        <row r="1358">
          <cell r="F1358" t="str">
            <v>25T0346138</v>
          </cell>
          <cell r="AH1358">
            <v>46192</v>
          </cell>
        </row>
        <row r="1359">
          <cell r="F1359" t="str">
            <v>25T0346138</v>
          </cell>
          <cell r="AH1359">
            <v>46192</v>
          </cell>
        </row>
        <row r="1360">
          <cell r="F1360" t="str">
            <v>25T0346140</v>
          </cell>
        </row>
        <row r="1361">
          <cell r="F1361" t="str">
            <v>25T0346140</v>
          </cell>
        </row>
        <row r="1362">
          <cell r="F1362" t="str">
            <v>25T0346211</v>
          </cell>
          <cell r="AH1362">
            <v>46192</v>
          </cell>
        </row>
        <row r="1363">
          <cell r="F1363" t="str">
            <v>25T0346211</v>
          </cell>
          <cell r="AH1363">
            <v>46192</v>
          </cell>
        </row>
        <row r="1364">
          <cell r="F1364" t="str">
            <v>25T0346214</v>
          </cell>
          <cell r="AH1364">
            <v>46192</v>
          </cell>
        </row>
        <row r="1365">
          <cell r="F1365" t="str">
            <v>25T0346214</v>
          </cell>
          <cell r="AH1365">
            <v>46192</v>
          </cell>
        </row>
        <row r="1366">
          <cell r="F1366" t="str">
            <v>25T0346225</v>
          </cell>
          <cell r="AH1366">
            <v>46192</v>
          </cell>
        </row>
        <row r="1367">
          <cell r="F1367" t="str">
            <v>25T0346225</v>
          </cell>
          <cell r="AH1367">
            <v>46192</v>
          </cell>
        </row>
        <row r="1368">
          <cell r="F1368" t="str">
            <v>25T0346225</v>
          </cell>
          <cell r="AH1368">
            <v>46192</v>
          </cell>
        </row>
        <row r="1369">
          <cell r="F1369" t="str">
            <v>25T0346281</v>
          </cell>
          <cell r="AH1369">
            <v>46192</v>
          </cell>
        </row>
        <row r="1370">
          <cell r="F1370" t="str">
            <v>25T0346281</v>
          </cell>
          <cell r="AH1370">
            <v>46192</v>
          </cell>
        </row>
        <row r="1371">
          <cell r="F1371" t="str">
            <v>25T0346344</v>
          </cell>
          <cell r="AH1371">
            <v>46192</v>
          </cell>
        </row>
        <row r="1372">
          <cell r="F1372" t="str">
            <v>25T0346344</v>
          </cell>
          <cell r="AH1372">
            <v>46192</v>
          </cell>
        </row>
        <row r="1373">
          <cell r="F1373" t="str">
            <v>25T0346344</v>
          </cell>
          <cell r="AH1373">
            <v>46192</v>
          </cell>
        </row>
        <row r="1374">
          <cell r="F1374" t="str">
            <v>25T0346360</v>
          </cell>
          <cell r="AH1374">
            <v>46192</v>
          </cell>
        </row>
        <row r="1375">
          <cell r="F1375" t="str">
            <v>25T0346360</v>
          </cell>
          <cell r="AH1375">
            <v>46192</v>
          </cell>
        </row>
        <row r="1376">
          <cell r="F1376" t="str">
            <v>25T0346392</v>
          </cell>
          <cell r="AH1376">
            <v>46192</v>
          </cell>
        </row>
        <row r="1377">
          <cell r="F1377" t="str">
            <v>25T0346392</v>
          </cell>
          <cell r="AH1377">
            <v>46192</v>
          </cell>
        </row>
        <row r="1378">
          <cell r="F1378" t="str">
            <v>25T0346394</v>
          </cell>
          <cell r="AH1378">
            <v>46192</v>
          </cell>
        </row>
        <row r="1379">
          <cell r="F1379" t="str">
            <v>25T0346394</v>
          </cell>
          <cell r="AH1379">
            <v>46192</v>
          </cell>
        </row>
        <row r="1380">
          <cell r="F1380" t="str">
            <v>25T0346395</v>
          </cell>
          <cell r="AH1380">
            <v>46192</v>
          </cell>
        </row>
        <row r="1381">
          <cell r="F1381" t="str">
            <v>25T0346395</v>
          </cell>
          <cell r="AH1381">
            <v>46192</v>
          </cell>
        </row>
        <row r="1382">
          <cell r="F1382" t="str">
            <v>25T0346411</v>
          </cell>
          <cell r="AH1382">
            <v>46192</v>
          </cell>
        </row>
        <row r="1383">
          <cell r="F1383" t="str">
            <v>25T0346411</v>
          </cell>
          <cell r="AH1383">
            <v>46192</v>
          </cell>
        </row>
        <row r="1384">
          <cell r="F1384" t="str">
            <v>25T0346415</v>
          </cell>
          <cell r="AH1384">
            <v>46192</v>
          </cell>
        </row>
        <row r="1385">
          <cell r="F1385" t="str">
            <v>25T0346415</v>
          </cell>
          <cell r="AH1385">
            <v>46192</v>
          </cell>
        </row>
        <row r="1386">
          <cell r="F1386" t="str">
            <v>25T0346416</v>
          </cell>
          <cell r="AH1386">
            <v>46192</v>
          </cell>
        </row>
        <row r="1387">
          <cell r="F1387" t="str">
            <v>25T0346416</v>
          </cell>
          <cell r="AH1387">
            <v>46192</v>
          </cell>
        </row>
        <row r="1388">
          <cell r="F1388" t="str">
            <v>25T0346417</v>
          </cell>
          <cell r="AH1388">
            <v>46192</v>
          </cell>
        </row>
        <row r="1389">
          <cell r="F1389" t="str">
            <v>25T0346417</v>
          </cell>
          <cell r="AH1389">
            <v>46192</v>
          </cell>
        </row>
        <row r="1390">
          <cell r="F1390" t="str">
            <v>25T0346428</v>
          </cell>
          <cell r="AH1390">
            <v>46192</v>
          </cell>
        </row>
        <row r="1391">
          <cell r="F1391" t="str">
            <v>25T0346428</v>
          </cell>
          <cell r="AH1391">
            <v>46192</v>
          </cell>
        </row>
        <row r="1392">
          <cell r="F1392" t="str">
            <v>25T0346429</v>
          </cell>
          <cell r="AH1392">
            <v>46192</v>
          </cell>
        </row>
        <row r="1393">
          <cell r="F1393" t="str">
            <v>25T0346429</v>
          </cell>
          <cell r="AH1393">
            <v>46192</v>
          </cell>
        </row>
        <row r="1394">
          <cell r="F1394" t="str">
            <v>25T0346430</v>
          </cell>
          <cell r="AH1394">
            <v>46192</v>
          </cell>
        </row>
        <row r="1395">
          <cell r="F1395" t="str">
            <v>25T0346430</v>
          </cell>
          <cell r="AH1395">
            <v>46192</v>
          </cell>
        </row>
        <row r="1396">
          <cell r="F1396" t="str">
            <v>25T0346433</v>
          </cell>
          <cell r="AH1396">
            <v>46192</v>
          </cell>
        </row>
        <row r="1397">
          <cell r="F1397" t="str">
            <v>25T0346433</v>
          </cell>
          <cell r="AH1397">
            <v>46192</v>
          </cell>
        </row>
        <row r="1398">
          <cell r="F1398" t="str">
            <v>25T0346444</v>
          </cell>
          <cell r="AH1398">
            <v>46192</v>
          </cell>
        </row>
        <row r="1399">
          <cell r="F1399" t="str">
            <v>25T0346444</v>
          </cell>
          <cell r="AH1399">
            <v>46192</v>
          </cell>
        </row>
        <row r="1400">
          <cell r="F1400" t="str">
            <v>25T0346445</v>
          </cell>
          <cell r="AH1400">
            <v>46192</v>
          </cell>
        </row>
        <row r="1401">
          <cell r="F1401" t="str">
            <v>25T0346445</v>
          </cell>
          <cell r="AH1401">
            <v>46192</v>
          </cell>
        </row>
        <row r="1402">
          <cell r="F1402" t="str">
            <v>25T0346449</v>
          </cell>
          <cell r="AH1402">
            <v>46192</v>
          </cell>
        </row>
        <row r="1403">
          <cell r="F1403" t="str">
            <v>25T0346449</v>
          </cell>
          <cell r="AH1403">
            <v>46192</v>
          </cell>
        </row>
        <row r="1404">
          <cell r="F1404" t="str">
            <v>25T0346449</v>
          </cell>
          <cell r="AH1404">
            <v>46192</v>
          </cell>
        </row>
        <row r="1405">
          <cell r="F1405" t="str">
            <v>25T0346548</v>
          </cell>
          <cell r="AH1405">
            <v>46192</v>
          </cell>
        </row>
        <row r="1406">
          <cell r="F1406" t="str">
            <v>25T0346548</v>
          </cell>
          <cell r="AH1406">
            <v>46192</v>
          </cell>
        </row>
        <row r="1407">
          <cell r="F1407" t="str">
            <v>25T0346555</v>
          </cell>
          <cell r="AH1407">
            <v>46192</v>
          </cell>
        </row>
        <row r="1408">
          <cell r="F1408" t="str">
            <v>25T0346555</v>
          </cell>
          <cell r="AH1408">
            <v>46192</v>
          </cell>
        </row>
        <row r="1409">
          <cell r="F1409" t="str">
            <v>25T0346597</v>
          </cell>
        </row>
        <row r="1410">
          <cell r="F1410" t="str">
            <v>25T0346597</v>
          </cell>
        </row>
        <row r="1411">
          <cell r="F1411" t="str">
            <v>25T0346598</v>
          </cell>
          <cell r="AH1411">
            <v>46192</v>
          </cell>
        </row>
        <row r="1412">
          <cell r="F1412" t="str">
            <v>25T0346598</v>
          </cell>
          <cell r="AH1412">
            <v>46192</v>
          </cell>
        </row>
        <row r="1413">
          <cell r="F1413" t="str">
            <v>25T0346648</v>
          </cell>
        </row>
        <row r="1414">
          <cell r="F1414" t="str">
            <v>25T0346648</v>
          </cell>
        </row>
        <row r="1415">
          <cell r="F1415" t="str">
            <v>25T0346648</v>
          </cell>
        </row>
        <row r="1416">
          <cell r="F1416" t="str">
            <v>25T0346677</v>
          </cell>
        </row>
        <row r="1417">
          <cell r="F1417" t="str">
            <v>25T0346677</v>
          </cell>
        </row>
        <row r="1418">
          <cell r="F1418" t="str">
            <v>25T0346677</v>
          </cell>
        </row>
        <row r="1419">
          <cell r="F1419" t="str">
            <v>25T0346698</v>
          </cell>
        </row>
        <row r="1420">
          <cell r="F1420" t="str">
            <v>25T0346698</v>
          </cell>
        </row>
        <row r="1421">
          <cell r="F1421" t="str">
            <v>25T0346699</v>
          </cell>
        </row>
        <row r="1422">
          <cell r="F1422" t="str">
            <v>25T0346699</v>
          </cell>
        </row>
        <row r="1423">
          <cell r="F1423" t="str">
            <v>25T0346703</v>
          </cell>
          <cell r="AH1423">
            <v>46192</v>
          </cell>
        </row>
        <row r="1424">
          <cell r="F1424" t="str">
            <v>25T0346703</v>
          </cell>
          <cell r="AH1424">
            <v>46192</v>
          </cell>
        </row>
        <row r="1425">
          <cell r="F1425" t="str">
            <v>25T0346718</v>
          </cell>
        </row>
        <row r="1426">
          <cell r="F1426" t="str">
            <v>25T0346718</v>
          </cell>
        </row>
        <row r="1427">
          <cell r="F1427" t="str">
            <v>25T0346722</v>
          </cell>
          <cell r="AH1427">
            <v>46192</v>
          </cell>
        </row>
        <row r="1428">
          <cell r="F1428" t="str">
            <v>25T0346722</v>
          </cell>
          <cell r="AH1428">
            <v>46192</v>
          </cell>
        </row>
        <row r="1429">
          <cell r="F1429" t="str">
            <v>25T0346745</v>
          </cell>
        </row>
        <row r="1430">
          <cell r="F1430" t="str">
            <v>25T0346745</v>
          </cell>
        </row>
        <row r="1431">
          <cell r="F1431" t="str">
            <v>25T0346746</v>
          </cell>
        </row>
        <row r="1432">
          <cell r="F1432" t="str">
            <v>25T0346746</v>
          </cell>
        </row>
        <row r="1433">
          <cell r="F1433" t="str">
            <v>25T0346755</v>
          </cell>
          <cell r="AH1433">
            <v>46192</v>
          </cell>
        </row>
        <row r="1434">
          <cell r="F1434" t="str">
            <v>25T0346755</v>
          </cell>
          <cell r="AH1434">
            <v>46192</v>
          </cell>
        </row>
        <row r="1435">
          <cell r="F1435" t="str">
            <v>25T0346756</v>
          </cell>
          <cell r="AH1435">
            <v>46192</v>
          </cell>
        </row>
        <row r="1436">
          <cell r="F1436" t="str">
            <v>25T0346756</v>
          </cell>
          <cell r="AH1436">
            <v>46192</v>
          </cell>
        </row>
        <row r="1437">
          <cell r="F1437" t="str">
            <v>25T0346758</v>
          </cell>
          <cell r="AH1437">
            <v>46192</v>
          </cell>
        </row>
        <row r="1438">
          <cell r="F1438" t="str">
            <v>25T0346758</v>
          </cell>
          <cell r="AH1438">
            <v>46192</v>
          </cell>
        </row>
        <row r="1439">
          <cell r="F1439" t="str">
            <v>25T0346758</v>
          </cell>
          <cell r="AH1439">
            <v>46192</v>
          </cell>
        </row>
        <row r="1440">
          <cell r="F1440" t="str">
            <v>25T0346782</v>
          </cell>
          <cell r="AH1440">
            <v>46192</v>
          </cell>
        </row>
        <row r="1441">
          <cell r="F1441" t="str">
            <v>25T0346782</v>
          </cell>
          <cell r="AH1441">
            <v>46192</v>
          </cell>
        </row>
        <row r="1442">
          <cell r="F1442" t="str">
            <v>25T0346818</v>
          </cell>
          <cell r="AH1442">
            <v>46192</v>
          </cell>
        </row>
        <row r="1443">
          <cell r="F1443" t="str">
            <v>25T0346818</v>
          </cell>
          <cell r="AH1443">
            <v>46192</v>
          </cell>
        </row>
        <row r="1444">
          <cell r="F1444" t="str">
            <v>25T0346829</v>
          </cell>
          <cell r="AH1444">
            <v>46192</v>
          </cell>
        </row>
        <row r="1445">
          <cell r="F1445" t="str">
            <v>25T0346850</v>
          </cell>
          <cell r="AH1445">
            <v>46192</v>
          </cell>
        </row>
        <row r="1446">
          <cell r="F1446" t="str">
            <v>25T0346850</v>
          </cell>
          <cell r="AH1446">
            <v>46192</v>
          </cell>
        </row>
        <row r="1447">
          <cell r="F1447" t="str">
            <v>25T0346867</v>
          </cell>
          <cell r="AH1447">
            <v>46192</v>
          </cell>
        </row>
        <row r="1448">
          <cell r="F1448" t="str">
            <v>25T0346867</v>
          </cell>
          <cell r="AH1448">
            <v>46192</v>
          </cell>
        </row>
        <row r="1449">
          <cell r="F1449" t="str">
            <v>25T0346927</v>
          </cell>
          <cell r="AH1449">
            <v>46192</v>
          </cell>
        </row>
        <row r="1450">
          <cell r="F1450" t="str">
            <v>25T0346927</v>
          </cell>
          <cell r="AH1450">
            <v>46192</v>
          </cell>
        </row>
        <row r="1451">
          <cell r="F1451" t="str">
            <v>25T0346934</v>
          </cell>
          <cell r="AH1451">
            <v>46192</v>
          </cell>
        </row>
        <row r="1452">
          <cell r="F1452" t="str">
            <v>25T0346934</v>
          </cell>
          <cell r="AH1452">
            <v>46192</v>
          </cell>
        </row>
        <row r="1453">
          <cell r="F1453" t="str">
            <v>25T0346940</v>
          </cell>
          <cell r="AH1453">
            <v>46192</v>
          </cell>
        </row>
        <row r="1454">
          <cell r="F1454" t="str">
            <v>25T0346940</v>
          </cell>
          <cell r="AH1454">
            <v>46192</v>
          </cell>
        </row>
        <row r="1455">
          <cell r="F1455" t="str">
            <v>25T0346940</v>
          </cell>
          <cell r="AH1455">
            <v>46192</v>
          </cell>
        </row>
        <row r="1456">
          <cell r="F1456" t="str">
            <v>25T0346975</v>
          </cell>
          <cell r="AH1456">
            <v>46192</v>
          </cell>
        </row>
        <row r="1457">
          <cell r="F1457" t="str">
            <v>25T0346975</v>
          </cell>
          <cell r="AH1457">
            <v>46192</v>
          </cell>
        </row>
        <row r="1458">
          <cell r="F1458" t="str">
            <v>25T0347001</v>
          </cell>
          <cell r="AH1458">
            <v>46192</v>
          </cell>
        </row>
        <row r="1459">
          <cell r="F1459" t="str">
            <v>25T0347001</v>
          </cell>
          <cell r="AH1459">
            <v>46192</v>
          </cell>
        </row>
        <row r="1460">
          <cell r="F1460" t="str">
            <v>25T0347005</v>
          </cell>
          <cell r="AH1460">
            <v>46192</v>
          </cell>
        </row>
        <row r="1461">
          <cell r="F1461" t="str">
            <v>25T0347005</v>
          </cell>
          <cell r="AH1461">
            <v>46192</v>
          </cell>
        </row>
        <row r="1462">
          <cell r="F1462" t="str">
            <v>25T0347020</v>
          </cell>
          <cell r="AH1462">
            <v>46192</v>
          </cell>
        </row>
        <row r="1463">
          <cell r="F1463" t="str">
            <v>25T0347020</v>
          </cell>
          <cell r="AH1463">
            <v>46192</v>
          </cell>
        </row>
        <row r="1464">
          <cell r="F1464" t="str">
            <v>25T0347022</v>
          </cell>
          <cell r="AH1464">
            <v>46192</v>
          </cell>
        </row>
        <row r="1465">
          <cell r="F1465" t="str">
            <v>25T0347022</v>
          </cell>
          <cell r="AH1465">
            <v>46192</v>
          </cell>
        </row>
        <row r="1466">
          <cell r="F1466" t="str">
            <v>25T0347062</v>
          </cell>
          <cell r="AH1466">
            <v>46192</v>
          </cell>
        </row>
        <row r="1467">
          <cell r="F1467" t="str">
            <v>25T0347062</v>
          </cell>
          <cell r="AH1467">
            <v>46192</v>
          </cell>
        </row>
        <row r="1468">
          <cell r="F1468" t="str">
            <v>25T0347072</v>
          </cell>
          <cell r="AH1468">
            <v>46192</v>
          </cell>
        </row>
        <row r="1469">
          <cell r="F1469" t="str">
            <v>25T0347072</v>
          </cell>
          <cell r="AH1469">
            <v>46192</v>
          </cell>
        </row>
        <row r="1470">
          <cell r="F1470" t="str">
            <v>25T0347078</v>
          </cell>
          <cell r="AH1470">
            <v>46192</v>
          </cell>
        </row>
        <row r="1471">
          <cell r="F1471" t="str">
            <v>25T0347078</v>
          </cell>
          <cell r="AH1471">
            <v>46192</v>
          </cell>
        </row>
        <row r="1472">
          <cell r="F1472" t="str">
            <v>25T0347092</v>
          </cell>
          <cell r="AH1472">
            <v>46192</v>
          </cell>
        </row>
        <row r="1473">
          <cell r="F1473" t="str">
            <v>25T0347092</v>
          </cell>
          <cell r="AH1473">
            <v>46192</v>
          </cell>
        </row>
        <row r="1474">
          <cell r="F1474" t="str">
            <v>25T0347106</v>
          </cell>
        </row>
        <row r="1475">
          <cell r="F1475" t="str">
            <v>25T0347106</v>
          </cell>
        </row>
        <row r="1476">
          <cell r="F1476" t="str">
            <v>25T0347114</v>
          </cell>
          <cell r="AH1476">
            <v>46192</v>
          </cell>
        </row>
        <row r="1477">
          <cell r="F1477" t="str">
            <v>25T0347114</v>
          </cell>
          <cell r="AH1477">
            <v>46192</v>
          </cell>
        </row>
        <row r="1478">
          <cell r="F1478" t="str">
            <v>25T0347115</v>
          </cell>
          <cell r="AH1478">
            <v>46192</v>
          </cell>
        </row>
        <row r="1479">
          <cell r="F1479" t="str">
            <v>25T0347115</v>
          </cell>
          <cell r="AH1479">
            <v>46192</v>
          </cell>
        </row>
        <row r="1480">
          <cell r="F1480" t="str">
            <v>25T0347139</v>
          </cell>
          <cell r="AH1480">
            <v>46192</v>
          </cell>
        </row>
        <row r="1481">
          <cell r="F1481" t="str">
            <v>25T0347139</v>
          </cell>
          <cell r="AH1481">
            <v>46192</v>
          </cell>
        </row>
        <row r="1482">
          <cell r="F1482" t="str">
            <v>25T0347147</v>
          </cell>
          <cell r="AH1482">
            <v>46192</v>
          </cell>
        </row>
        <row r="1483">
          <cell r="F1483" t="str">
            <v>25T0347147</v>
          </cell>
          <cell r="AH1483">
            <v>46192</v>
          </cell>
        </row>
        <row r="1484">
          <cell r="F1484" t="str">
            <v>25T0347147</v>
          </cell>
          <cell r="AH1484">
            <v>46192</v>
          </cell>
        </row>
        <row r="1485">
          <cell r="F1485" t="str">
            <v>25T0347222</v>
          </cell>
          <cell r="AH1485">
            <v>46192</v>
          </cell>
        </row>
        <row r="1486">
          <cell r="F1486" t="str">
            <v>25T0347222</v>
          </cell>
          <cell r="AH1486">
            <v>46192</v>
          </cell>
        </row>
        <row r="1487">
          <cell r="F1487" t="str">
            <v>25T0347224</v>
          </cell>
          <cell r="AH1487">
            <v>46192</v>
          </cell>
        </row>
        <row r="1488">
          <cell r="F1488" t="str">
            <v>25T0347224</v>
          </cell>
          <cell r="AH1488">
            <v>46192</v>
          </cell>
        </row>
        <row r="1489">
          <cell r="F1489" t="str">
            <v>25T0347239</v>
          </cell>
        </row>
        <row r="1490">
          <cell r="F1490" t="str">
            <v>25T0347239</v>
          </cell>
        </row>
        <row r="1491">
          <cell r="F1491" t="str">
            <v>25T0347269</v>
          </cell>
          <cell r="AH1491">
            <v>46192</v>
          </cell>
        </row>
        <row r="1492">
          <cell r="F1492" t="str">
            <v>25T0347269</v>
          </cell>
          <cell r="AH1492">
            <v>46192</v>
          </cell>
        </row>
        <row r="1493">
          <cell r="F1493" t="str">
            <v>25T0347288</v>
          </cell>
        </row>
        <row r="1494">
          <cell r="F1494" t="str">
            <v>25T0347288</v>
          </cell>
        </row>
        <row r="1495">
          <cell r="F1495" t="str">
            <v>25T0347288</v>
          </cell>
        </row>
        <row r="1496">
          <cell r="F1496" t="str">
            <v>25T0347344</v>
          </cell>
          <cell r="AH1496">
            <v>46192</v>
          </cell>
        </row>
        <row r="1497">
          <cell r="F1497" t="str">
            <v>25T0347344</v>
          </cell>
          <cell r="AH1497">
            <v>46192</v>
          </cell>
        </row>
        <row r="1498">
          <cell r="F1498" t="str">
            <v>25T0347370</v>
          </cell>
        </row>
        <row r="1499">
          <cell r="F1499" t="str">
            <v>25T0347370</v>
          </cell>
        </row>
        <row r="1500">
          <cell r="F1500" t="str">
            <v>25T0347371</v>
          </cell>
        </row>
        <row r="1501">
          <cell r="F1501" t="str">
            <v>25T0347371</v>
          </cell>
        </row>
        <row r="1502">
          <cell r="F1502" t="str">
            <v>25T0347376</v>
          </cell>
          <cell r="AH1502">
            <v>46192</v>
          </cell>
        </row>
        <row r="1503">
          <cell r="F1503" t="str">
            <v>25T0347376</v>
          </cell>
          <cell r="AH1503">
            <v>46192</v>
          </cell>
        </row>
        <row r="1504">
          <cell r="F1504" t="str">
            <v>25T0347380</v>
          </cell>
          <cell r="AH1504">
            <v>46192</v>
          </cell>
        </row>
        <row r="1505">
          <cell r="F1505" t="str">
            <v>25T0347380</v>
          </cell>
          <cell r="AH1505">
            <v>46192</v>
          </cell>
        </row>
        <row r="1506">
          <cell r="F1506" t="str">
            <v>25T0347385</v>
          </cell>
          <cell r="AH1506">
            <v>46192</v>
          </cell>
        </row>
        <row r="1507">
          <cell r="F1507" t="str">
            <v>25T0347385</v>
          </cell>
          <cell r="AH1507">
            <v>46192</v>
          </cell>
        </row>
        <row r="1508">
          <cell r="F1508" t="str">
            <v>25T0347450</v>
          </cell>
          <cell r="AH1508">
            <v>46192</v>
          </cell>
        </row>
        <row r="1509">
          <cell r="F1509" t="str">
            <v>25T0347450</v>
          </cell>
          <cell r="AH1509">
            <v>46192</v>
          </cell>
        </row>
        <row r="1510">
          <cell r="F1510" t="str">
            <v>25T0347451</v>
          </cell>
          <cell r="AH1510">
            <v>46192</v>
          </cell>
        </row>
        <row r="1511">
          <cell r="F1511" t="str">
            <v>25T0347451</v>
          </cell>
          <cell r="AH1511">
            <v>46192</v>
          </cell>
        </row>
        <row r="1512">
          <cell r="F1512" t="str">
            <v>25T0347464</v>
          </cell>
          <cell r="AH1512">
            <v>46192</v>
          </cell>
        </row>
        <row r="1513">
          <cell r="F1513" t="str">
            <v>25T0347464</v>
          </cell>
          <cell r="AH1513">
            <v>46192</v>
          </cell>
        </row>
        <row r="1514">
          <cell r="F1514" t="str">
            <v>25T0347465</v>
          </cell>
          <cell r="AH1514">
            <v>46192</v>
          </cell>
        </row>
        <row r="1515">
          <cell r="F1515" t="str">
            <v>25T0347465</v>
          </cell>
          <cell r="AH1515">
            <v>46192</v>
          </cell>
        </row>
        <row r="1516">
          <cell r="F1516" t="str">
            <v>25T0347511</v>
          </cell>
          <cell r="AH1516">
            <v>46192</v>
          </cell>
        </row>
        <row r="1517">
          <cell r="F1517" t="str">
            <v>25T0347511</v>
          </cell>
          <cell r="AH1517">
            <v>46192</v>
          </cell>
        </row>
        <row r="1518">
          <cell r="F1518" t="str">
            <v>25T0347558</v>
          </cell>
          <cell r="AH1518">
            <v>46192</v>
          </cell>
        </row>
        <row r="1519">
          <cell r="F1519" t="str">
            <v>25T0347558</v>
          </cell>
          <cell r="AH1519">
            <v>46192</v>
          </cell>
        </row>
        <row r="1520">
          <cell r="F1520" t="str">
            <v>25T0347569</v>
          </cell>
          <cell r="AH1520">
            <v>46192</v>
          </cell>
        </row>
        <row r="1521">
          <cell r="F1521" t="str">
            <v>25T0347569</v>
          </cell>
          <cell r="AH1521">
            <v>46192</v>
          </cell>
        </row>
        <row r="1522">
          <cell r="F1522" t="str">
            <v>25T0347580</v>
          </cell>
          <cell r="AH1522">
            <v>46192</v>
          </cell>
        </row>
        <row r="1523">
          <cell r="F1523" t="str">
            <v>25T0347580</v>
          </cell>
          <cell r="AH1523">
            <v>46192</v>
          </cell>
        </row>
        <row r="1524">
          <cell r="F1524" t="str">
            <v>25T0347586</v>
          </cell>
          <cell r="AH1524">
            <v>46192</v>
          </cell>
        </row>
        <row r="1525">
          <cell r="F1525" t="str">
            <v>25T0347586</v>
          </cell>
          <cell r="AH1525">
            <v>46192</v>
          </cell>
        </row>
        <row r="1526">
          <cell r="F1526" t="str">
            <v>25T0347643</v>
          </cell>
          <cell r="AH1526">
            <v>46192</v>
          </cell>
        </row>
        <row r="1527">
          <cell r="F1527" t="str">
            <v>25T0347643</v>
          </cell>
          <cell r="AH1527">
            <v>46192</v>
          </cell>
        </row>
        <row r="1528">
          <cell r="F1528" t="str">
            <v>25T0347849</v>
          </cell>
          <cell r="AH1528">
            <v>46192</v>
          </cell>
        </row>
        <row r="1529">
          <cell r="F1529" t="str">
            <v>25T0347849</v>
          </cell>
          <cell r="AH1529">
            <v>46192</v>
          </cell>
        </row>
        <row r="1530">
          <cell r="F1530" t="str">
            <v>25T0347849</v>
          </cell>
          <cell r="AH1530">
            <v>46192</v>
          </cell>
        </row>
        <row r="1531">
          <cell r="F1531" t="str">
            <v>25T0347850</v>
          </cell>
          <cell r="AH1531">
            <v>46192</v>
          </cell>
        </row>
        <row r="1532">
          <cell r="F1532" t="str">
            <v>25T0347850</v>
          </cell>
          <cell r="AH1532">
            <v>46192</v>
          </cell>
        </row>
        <row r="1533">
          <cell r="F1533" t="str">
            <v>25T0347850</v>
          </cell>
          <cell r="AH1533">
            <v>46192</v>
          </cell>
        </row>
        <row r="1534">
          <cell r="F1534" t="str">
            <v>25T0347851</v>
          </cell>
          <cell r="AH1534">
            <v>46192</v>
          </cell>
        </row>
        <row r="1535">
          <cell r="F1535" t="str">
            <v>25T0347851</v>
          </cell>
          <cell r="AH1535">
            <v>46192</v>
          </cell>
        </row>
        <row r="1536">
          <cell r="F1536" t="str">
            <v>25T0347851</v>
          </cell>
          <cell r="AH1536">
            <v>46192</v>
          </cell>
        </row>
        <row r="1537">
          <cell r="F1537" t="str">
            <v>25T0347853</v>
          </cell>
        </row>
        <row r="1538">
          <cell r="F1538" t="str">
            <v>25T0347853</v>
          </cell>
        </row>
        <row r="1539">
          <cell r="F1539" t="str">
            <v>25T0347854</v>
          </cell>
        </row>
        <row r="1540">
          <cell r="F1540" t="str">
            <v>25T0347854</v>
          </cell>
        </row>
        <row r="1541">
          <cell r="F1541" t="str">
            <v>25T0347856</v>
          </cell>
          <cell r="AH1541">
            <v>46192</v>
          </cell>
        </row>
        <row r="1542">
          <cell r="F1542" t="str">
            <v>25T0347856</v>
          </cell>
          <cell r="AH1542">
            <v>46192</v>
          </cell>
        </row>
        <row r="1543">
          <cell r="F1543" t="str">
            <v>25T0347857</v>
          </cell>
          <cell r="AH1543">
            <v>46192</v>
          </cell>
        </row>
        <row r="1544">
          <cell r="F1544" t="str">
            <v>25T0347857</v>
          </cell>
          <cell r="AH1544">
            <v>46192</v>
          </cell>
        </row>
        <row r="1545">
          <cell r="F1545" t="str">
            <v>25T0347858</v>
          </cell>
          <cell r="AH1545">
            <v>46192</v>
          </cell>
        </row>
        <row r="1546">
          <cell r="F1546" t="str">
            <v>25T0347858</v>
          </cell>
          <cell r="AH1546">
            <v>46192</v>
          </cell>
        </row>
        <row r="1547">
          <cell r="F1547" t="str">
            <v>25T0347859</v>
          </cell>
          <cell r="AH1547">
            <v>46192</v>
          </cell>
        </row>
        <row r="1548">
          <cell r="F1548" t="str">
            <v>25T0347859</v>
          </cell>
          <cell r="AH1548">
            <v>46192</v>
          </cell>
        </row>
        <row r="1549">
          <cell r="F1549" t="str">
            <v>25T0347860</v>
          </cell>
          <cell r="AH1549">
            <v>46192</v>
          </cell>
        </row>
        <row r="1550">
          <cell r="F1550" t="str">
            <v>25T0347860</v>
          </cell>
          <cell r="AH1550">
            <v>46192</v>
          </cell>
        </row>
        <row r="1551">
          <cell r="F1551" t="str">
            <v>25T0347862</v>
          </cell>
          <cell r="AH1551">
            <v>46192</v>
          </cell>
        </row>
        <row r="1552">
          <cell r="F1552" t="str">
            <v>25T0347862</v>
          </cell>
          <cell r="AH1552">
            <v>46192</v>
          </cell>
        </row>
        <row r="1553">
          <cell r="F1553" t="str">
            <v>25T0347906</v>
          </cell>
          <cell r="AH1553">
            <v>46192</v>
          </cell>
        </row>
        <row r="1554">
          <cell r="F1554" t="str">
            <v>25T0347906</v>
          </cell>
          <cell r="AH1554">
            <v>46192</v>
          </cell>
        </row>
        <row r="1555">
          <cell r="F1555" t="str">
            <v>25T0347929</v>
          </cell>
          <cell r="AH1555">
            <v>46192</v>
          </cell>
        </row>
        <row r="1556">
          <cell r="F1556" t="str">
            <v>25T0347929</v>
          </cell>
          <cell r="AH1556">
            <v>46192</v>
          </cell>
        </row>
        <row r="1557">
          <cell r="F1557" t="str">
            <v>25T0347929</v>
          </cell>
          <cell r="AH1557">
            <v>46192</v>
          </cell>
        </row>
        <row r="1558">
          <cell r="F1558" t="str">
            <v>25T0347949</v>
          </cell>
          <cell r="AH1558">
            <v>46192</v>
          </cell>
        </row>
        <row r="1559">
          <cell r="F1559" t="str">
            <v>25T0347949</v>
          </cell>
          <cell r="AH1559">
            <v>46192</v>
          </cell>
        </row>
        <row r="1560">
          <cell r="F1560" t="str">
            <v>25T0347949</v>
          </cell>
          <cell r="AH1560">
            <v>46192</v>
          </cell>
        </row>
        <row r="1561">
          <cell r="F1561" t="str">
            <v>25T0347993</v>
          </cell>
          <cell r="AH1561">
            <v>46192</v>
          </cell>
        </row>
        <row r="1562">
          <cell r="F1562" t="str">
            <v>25T0347993</v>
          </cell>
          <cell r="AH1562">
            <v>46192</v>
          </cell>
        </row>
        <row r="1563">
          <cell r="F1563" t="str">
            <v>25T0348026</v>
          </cell>
          <cell r="AH1563">
            <v>46192</v>
          </cell>
        </row>
        <row r="1564">
          <cell r="F1564" t="str">
            <v>25T0348026</v>
          </cell>
          <cell r="AH1564">
            <v>46192</v>
          </cell>
        </row>
        <row r="1565">
          <cell r="F1565" t="str">
            <v>25T0348027</v>
          </cell>
          <cell r="AH1565">
            <v>46192</v>
          </cell>
        </row>
        <row r="1566">
          <cell r="F1566" t="str">
            <v>25T0348027</v>
          </cell>
          <cell r="AH1566">
            <v>46192</v>
          </cell>
        </row>
        <row r="1567">
          <cell r="F1567" t="str">
            <v>25T0348046</v>
          </cell>
          <cell r="AH1567">
            <v>46192</v>
          </cell>
        </row>
        <row r="1568">
          <cell r="F1568" t="str">
            <v>25T0348046</v>
          </cell>
          <cell r="AH1568">
            <v>46192</v>
          </cell>
        </row>
        <row r="1569">
          <cell r="F1569" t="str">
            <v>25T0348048</v>
          </cell>
        </row>
        <row r="1570">
          <cell r="F1570" t="str">
            <v>25T0348048</v>
          </cell>
        </row>
        <row r="1571">
          <cell r="F1571" t="str">
            <v>25T0348050</v>
          </cell>
        </row>
        <row r="1572">
          <cell r="F1572" t="str">
            <v>25T0348050</v>
          </cell>
        </row>
        <row r="1573">
          <cell r="F1573" t="str">
            <v>25T0348073</v>
          </cell>
        </row>
        <row r="1574">
          <cell r="F1574" t="str">
            <v>25T0348073</v>
          </cell>
        </row>
        <row r="1575">
          <cell r="F1575" t="str">
            <v>25T0348078</v>
          </cell>
          <cell r="AH1575">
            <v>46192</v>
          </cell>
        </row>
        <row r="1576">
          <cell r="F1576" t="str">
            <v>25T0348078</v>
          </cell>
          <cell r="AH1576">
            <v>46192</v>
          </cell>
        </row>
        <row r="1577">
          <cell r="F1577" t="str">
            <v>25T0348078</v>
          </cell>
          <cell r="AH1577">
            <v>46192</v>
          </cell>
        </row>
        <row r="1578">
          <cell r="F1578" t="str">
            <v>25T0348079</v>
          </cell>
          <cell r="AH1578">
            <v>46192</v>
          </cell>
        </row>
        <row r="1579">
          <cell r="F1579" t="str">
            <v>25T0348079</v>
          </cell>
          <cell r="AH1579">
            <v>46192</v>
          </cell>
        </row>
        <row r="1580">
          <cell r="F1580" t="str">
            <v>25T0348088</v>
          </cell>
          <cell r="AH1580">
            <v>46192</v>
          </cell>
        </row>
        <row r="1581">
          <cell r="F1581" t="str">
            <v>25T0348088</v>
          </cell>
          <cell r="AH1581">
            <v>46192</v>
          </cell>
        </row>
        <row r="1582">
          <cell r="F1582" t="str">
            <v>25T0348117</v>
          </cell>
          <cell r="AH1582">
            <v>46192</v>
          </cell>
        </row>
        <row r="1583">
          <cell r="F1583" t="str">
            <v>25T0348117</v>
          </cell>
          <cell r="AH1583">
            <v>46192</v>
          </cell>
        </row>
        <row r="1584">
          <cell r="F1584" t="str">
            <v>25T0348117</v>
          </cell>
          <cell r="AH1584">
            <v>46192</v>
          </cell>
        </row>
        <row r="1585">
          <cell r="F1585" t="str">
            <v>25T0348138</v>
          </cell>
          <cell r="AH1585">
            <v>46192</v>
          </cell>
        </row>
        <row r="1586">
          <cell r="F1586" t="str">
            <v>25T0348138</v>
          </cell>
          <cell r="AH1586">
            <v>46192</v>
          </cell>
        </row>
        <row r="1587">
          <cell r="F1587" t="str">
            <v>25T0348138</v>
          </cell>
          <cell r="AH1587">
            <v>46192</v>
          </cell>
        </row>
        <row r="1588">
          <cell r="F1588" t="str">
            <v>25T0348160</v>
          </cell>
        </row>
        <row r="1589">
          <cell r="F1589" t="str">
            <v>25T0348160</v>
          </cell>
        </row>
        <row r="1590">
          <cell r="F1590" t="str">
            <v>25T0348169</v>
          </cell>
          <cell r="AH1590">
            <v>46189</v>
          </cell>
        </row>
        <row r="1591">
          <cell r="F1591" t="str">
            <v>25T0348169</v>
          </cell>
          <cell r="AH1591">
            <v>46189</v>
          </cell>
        </row>
        <row r="1592">
          <cell r="F1592" t="str">
            <v>25T0348185</v>
          </cell>
          <cell r="AH1592">
            <v>46192</v>
          </cell>
        </row>
        <row r="1593">
          <cell r="F1593" t="str">
            <v>25T0348185</v>
          </cell>
          <cell r="AH1593">
            <v>46192</v>
          </cell>
        </row>
        <row r="1594">
          <cell r="F1594" t="str">
            <v>25T0348203</v>
          </cell>
          <cell r="AH1594">
            <v>46192</v>
          </cell>
        </row>
        <row r="1595">
          <cell r="F1595" t="str">
            <v>25T0348203</v>
          </cell>
          <cell r="AH1595">
            <v>46192</v>
          </cell>
        </row>
        <row r="1596">
          <cell r="F1596" t="str">
            <v>25T0348203</v>
          </cell>
          <cell r="AH1596">
            <v>46192</v>
          </cell>
        </row>
        <row r="1597">
          <cell r="F1597" t="str">
            <v>25T0348259</v>
          </cell>
          <cell r="AH1597">
            <v>46192</v>
          </cell>
        </row>
        <row r="1598">
          <cell r="F1598" t="str">
            <v>25T0348259</v>
          </cell>
          <cell r="AH1598">
            <v>46192</v>
          </cell>
        </row>
        <row r="1599">
          <cell r="F1599" t="str">
            <v>25T0348259</v>
          </cell>
        </row>
        <row r="1600">
          <cell r="F1600" t="str">
            <v>25T0348261</v>
          </cell>
        </row>
        <row r="1601">
          <cell r="F1601" t="str">
            <v>25T0348261</v>
          </cell>
        </row>
        <row r="1602">
          <cell r="F1602" t="str">
            <v>25T0348262</v>
          </cell>
        </row>
        <row r="1603">
          <cell r="F1603" t="str">
            <v>25T0348262</v>
          </cell>
        </row>
        <row r="1604">
          <cell r="F1604" t="str">
            <v>25T0348286</v>
          </cell>
          <cell r="AH1604">
            <v>46192</v>
          </cell>
        </row>
        <row r="1605">
          <cell r="F1605" t="str">
            <v>25T0348286</v>
          </cell>
          <cell r="AH1605">
            <v>46192</v>
          </cell>
        </row>
        <row r="1606">
          <cell r="F1606" t="str">
            <v>25T0348287</v>
          </cell>
          <cell r="AH1606">
            <v>46192</v>
          </cell>
        </row>
        <row r="1607">
          <cell r="F1607" t="str">
            <v>25T0348287</v>
          </cell>
          <cell r="AH1607">
            <v>46192</v>
          </cell>
        </row>
        <row r="1608">
          <cell r="F1608" t="str">
            <v>25T0348288</v>
          </cell>
          <cell r="AH1608">
            <v>46192</v>
          </cell>
        </row>
        <row r="1609">
          <cell r="F1609" t="str">
            <v>25T0348288</v>
          </cell>
          <cell r="AH1609">
            <v>46192</v>
          </cell>
        </row>
        <row r="1610">
          <cell r="F1610" t="str">
            <v>25T0348292</v>
          </cell>
          <cell r="AH1610">
            <v>46192</v>
          </cell>
        </row>
        <row r="1611">
          <cell r="F1611" t="str">
            <v>25T0348292</v>
          </cell>
          <cell r="AH1611">
            <v>46192</v>
          </cell>
        </row>
        <row r="1612">
          <cell r="F1612" t="str">
            <v>25T0348293</v>
          </cell>
          <cell r="AH1612">
            <v>46192</v>
          </cell>
        </row>
        <row r="1613">
          <cell r="F1613" t="str">
            <v>25T0348293</v>
          </cell>
          <cell r="AH1613">
            <v>46192</v>
          </cell>
        </row>
        <row r="1614">
          <cell r="F1614" t="str">
            <v>25T0348294</v>
          </cell>
          <cell r="AH1614">
            <v>46192</v>
          </cell>
        </row>
        <row r="1615">
          <cell r="F1615" t="str">
            <v>25T0348294</v>
          </cell>
          <cell r="AH1615">
            <v>46192</v>
          </cell>
        </row>
        <row r="1616">
          <cell r="F1616" t="str">
            <v>25T0348295</v>
          </cell>
          <cell r="AH1616">
            <v>46192</v>
          </cell>
        </row>
        <row r="1617">
          <cell r="F1617" t="str">
            <v>25T0348295</v>
          </cell>
          <cell r="AH1617">
            <v>46192</v>
          </cell>
        </row>
        <row r="1618">
          <cell r="F1618" t="str">
            <v>25T0348296</v>
          </cell>
          <cell r="AH1618">
            <v>46192</v>
          </cell>
        </row>
        <row r="1619">
          <cell r="F1619" t="str">
            <v>25T0348296</v>
          </cell>
          <cell r="AH1619">
            <v>46192</v>
          </cell>
        </row>
        <row r="1620">
          <cell r="F1620" t="str">
            <v>25T0348297</v>
          </cell>
          <cell r="AH1620">
            <v>46192</v>
          </cell>
        </row>
        <row r="1621">
          <cell r="F1621" t="str">
            <v>25T0348297</v>
          </cell>
          <cell r="AH1621">
            <v>46192</v>
          </cell>
        </row>
        <row r="1622">
          <cell r="F1622" t="str">
            <v>25T0348298</v>
          </cell>
          <cell r="AH1622">
            <v>46192</v>
          </cell>
        </row>
        <row r="1623">
          <cell r="F1623" t="str">
            <v>25T0348298</v>
          </cell>
          <cell r="AH1623">
            <v>46192</v>
          </cell>
        </row>
        <row r="1624">
          <cell r="F1624" t="str">
            <v>25T0348300</v>
          </cell>
          <cell r="AH1624">
            <v>46192</v>
          </cell>
        </row>
        <row r="1625">
          <cell r="F1625" t="str">
            <v>25T0348300</v>
          </cell>
          <cell r="AH1625">
            <v>46192</v>
          </cell>
        </row>
        <row r="1626">
          <cell r="F1626" t="str">
            <v>25T0348309</v>
          </cell>
          <cell r="AH1626">
            <v>46192</v>
          </cell>
        </row>
        <row r="1627">
          <cell r="F1627" t="str">
            <v>25T0348309</v>
          </cell>
          <cell r="AH1627">
            <v>46192</v>
          </cell>
        </row>
        <row r="1628">
          <cell r="F1628" t="str">
            <v>25T0348354</v>
          </cell>
          <cell r="AH1628">
            <v>46192</v>
          </cell>
        </row>
        <row r="1629">
          <cell r="F1629" t="str">
            <v>25T0348354</v>
          </cell>
          <cell r="AH1629">
            <v>46192</v>
          </cell>
        </row>
        <row r="1630">
          <cell r="F1630" t="str">
            <v>25T0348354</v>
          </cell>
          <cell r="AH1630">
            <v>46192</v>
          </cell>
        </row>
        <row r="1631">
          <cell r="F1631" t="str">
            <v>25T0348371</v>
          </cell>
        </row>
        <row r="1632">
          <cell r="F1632" t="str">
            <v>25T0348371</v>
          </cell>
        </row>
        <row r="1633">
          <cell r="F1633" t="str">
            <v>25T0348429</v>
          </cell>
        </row>
        <row r="1634">
          <cell r="F1634" t="str">
            <v>25T0348429</v>
          </cell>
        </row>
        <row r="1635">
          <cell r="F1635" t="str">
            <v>25T0348433</v>
          </cell>
          <cell r="AH1635">
            <v>46192</v>
          </cell>
        </row>
        <row r="1636">
          <cell r="F1636" t="str">
            <v>25T0348433</v>
          </cell>
          <cell r="AH1636">
            <v>46192</v>
          </cell>
        </row>
        <row r="1637">
          <cell r="F1637" t="str">
            <v>25T0348438</v>
          </cell>
        </row>
        <row r="1638">
          <cell r="F1638" t="str">
            <v>25T0348438</v>
          </cell>
        </row>
        <row r="1639">
          <cell r="F1639" t="str">
            <v>25T0348518</v>
          </cell>
          <cell r="AH1639">
            <v>46192</v>
          </cell>
        </row>
        <row r="1640">
          <cell r="F1640" t="str">
            <v>25T0348518</v>
          </cell>
          <cell r="AH1640">
            <v>46192</v>
          </cell>
        </row>
        <row r="1641">
          <cell r="F1641" t="str">
            <v>25T0348521</v>
          </cell>
          <cell r="AH1641">
            <v>46192</v>
          </cell>
        </row>
        <row r="1642">
          <cell r="F1642" t="str">
            <v>25T0348521</v>
          </cell>
          <cell r="AH1642">
            <v>46192</v>
          </cell>
        </row>
        <row r="1643">
          <cell r="F1643" t="str">
            <v>25T0348541</v>
          </cell>
        </row>
        <row r="1644">
          <cell r="F1644" t="str">
            <v>25T0348541</v>
          </cell>
        </row>
        <row r="1645">
          <cell r="F1645" t="str">
            <v>25T0348581</v>
          </cell>
          <cell r="AH1645">
            <v>46192</v>
          </cell>
        </row>
        <row r="1646">
          <cell r="F1646" t="str">
            <v>25T0348581</v>
          </cell>
          <cell r="AH1646">
            <v>46192</v>
          </cell>
        </row>
        <row r="1647">
          <cell r="F1647" t="str">
            <v>25T0348582</v>
          </cell>
          <cell r="AH1647">
            <v>46192</v>
          </cell>
        </row>
        <row r="1648">
          <cell r="F1648" t="str">
            <v>25T0348582</v>
          </cell>
          <cell r="AH1648">
            <v>46192</v>
          </cell>
        </row>
        <row r="1649">
          <cell r="F1649" t="str">
            <v>25T0348583</v>
          </cell>
          <cell r="AH1649">
            <v>46192</v>
          </cell>
        </row>
        <row r="1650">
          <cell r="F1650" t="str">
            <v>25T0348583</v>
          </cell>
          <cell r="AH1650">
            <v>46192</v>
          </cell>
        </row>
        <row r="1651">
          <cell r="F1651" t="str">
            <v>25T0348584</v>
          </cell>
          <cell r="AH1651">
            <v>46192</v>
          </cell>
        </row>
        <row r="1652">
          <cell r="F1652" t="str">
            <v>25T0348584</v>
          </cell>
          <cell r="AH1652">
            <v>46192</v>
          </cell>
        </row>
        <row r="1653">
          <cell r="F1653" t="str">
            <v>25T0348617</v>
          </cell>
          <cell r="AH1653">
            <v>46192</v>
          </cell>
        </row>
        <row r="1654">
          <cell r="F1654" t="str">
            <v>25T0348617</v>
          </cell>
          <cell r="AH1654">
            <v>46192</v>
          </cell>
        </row>
        <row r="1655">
          <cell r="F1655" t="str">
            <v>25T0348639</v>
          </cell>
          <cell r="AH1655">
            <v>46189</v>
          </cell>
        </row>
        <row r="1656">
          <cell r="F1656" t="str">
            <v>25T0348639</v>
          </cell>
          <cell r="AH1656">
            <v>46189</v>
          </cell>
        </row>
        <row r="1657">
          <cell r="F1657" t="str">
            <v>25T0348640</v>
          </cell>
          <cell r="AH1657">
            <v>46189</v>
          </cell>
        </row>
        <row r="1658">
          <cell r="F1658" t="str">
            <v>25T0348640</v>
          </cell>
          <cell r="AH1658">
            <v>46189</v>
          </cell>
        </row>
        <row r="1659">
          <cell r="F1659" t="str">
            <v>25T0348640</v>
          </cell>
          <cell r="AH1659">
            <v>46189</v>
          </cell>
        </row>
        <row r="1660">
          <cell r="F1660" t="str">
            <v>25T0348641</v>
          </cell>
          <cell r="AH1660">
            <v>46189</v>
          </cell>
        </row>
        <row r="1661">
          <cell r="F1661" t="str">
            <v>25T0348641</v>
          </cell>
          <cell r="AH1661">
            <v>46189</v>
          </cell>
        </row>
        <row r="1662">
          <cell r="F1662" t="str">
            <v>25T0348641</v>
          </cell>
        </row>
        <row r="1663">
          <cell r="F1663" t="str">
            <v>25T0348642</v>
          </cell>
          <cell r="AH1663">
            <v>46189</v>
          </cell>
        </row>
        <row r="1664">
          <cell r="F1664" t="str">
            <v>25T0348642</v>
          </cell>
          <cell r="AH1664">
            <v>46189</v>
          </cell>
        </row>
        <row r="1665">
          <cell r="F1665" t="str">
            <v>25T0348644</v>
          </cell>
          <cell r="AH1665">
            <v>46189</v>
          </cell>
        </row>
        <row r="1666">
          <cell r="F1666" t="str">
            <v>25T0348644</v>
          </cell>
          <cell r="AH1666">
            <v>46189</v>
          </cell>
        </row>
        <row r="1667">
          <cell r="F1667" t="str">
            <v>25T0348644</v>
          </cell>
          <cell r="AH1667">
            <v>46189</v>
          </cell>
        </row>
        <row r="1668">
          <cell r="F1668" t="str">
            <v>25T0348803</v>
          </cell>
        </row>
        <row r="1669">
          <cell r="F1669" t="str">
            <v>25T0348803</v>
          </cell>
        </row>
        <row r="1670">
          <cell r="F1670" t="str">
            <v>25T0348803</v>
          </cell>
        </row>
        <row r="1671">
          <cell r="F1671" t="str">
            <v>25T0348832</v>
          </cell>
        </row>
        <row r="1672">
          <cell r="F1672" t="str">
            <v>25T0348832</v>
          </cell>
        </row>
        <row r="1673">
          <cell r="F1673" t="str">
            <v>25T0348864</v>
          </cell>
        </row>
        <row r="1674">
          <cell r="F1674" t="str">
            <v>25T0348864</v>
          </cell>
        </row>
        <row r="1675">
          <cell r="F1675" t="str">
            <v>25T0348871</v>
          </cell>
        </row>
        <row r="1676">
          <cell r="F1676" t="str">
            <v>25T0348871</v>
          </cell>
        </row>
        <row r="1677">
          <cell r="F1677" t="str">
            <v>25T0348872</v>
          </cell>
        </row>
        <row r="1678">
          <cell r="F1678" t="str">
            <v>25T0348872</v>
          </cell>
        </row>
        <row r="1679">
          <cell r="F1679" t="str">
            <v>25T0348895</v>
          </cell>
        </row>
        <row r="1680">
          <cell r="F1680" t="str">
            <v>25T0348895</v>
          </cell>
        </row>
        <row r="1681">
          <cell r="F1681" t="str">
            <v>25T0348895</v>
          </cell>
        </row>
        <row r="1682">
          <cell r="F1682" t="str">
            <v>25T0348916</v>
          </cell>
        </row>
        <row r="1683">
          <cell r="F1683" t="str">
            <v>25T0348916</v>
          </cell>
        </row>
        <row r="1684">
          <cell r="F1684" t="str">
            <v>25T0348944</v>
          </cell>
        </row>
        <row r="1685">
          <cell r="F1685" t="str">
            <v>25T0348944</v>
          </cell>
        </row>
        <row r="1686">
          <cell r="F1686" t="str">
            <v>25T0348944</v>
          </cell>
        </row>
        <row r="1687">
          <cell r="F1687" t="str">
            <v>25T0348947</v>
          </cell>
        </row>
        <row r="1688">
          <cell r="F1688" t="str">
            <v>25T0348947</v>
          </cell>
        </row>
        <row r="1689">
          <cell r="F1689" t="str">
            <v>25T0348948</v>
          </cell>
        </row>
        <row r="1690">
          <cell r="F1690" t="str">
            <v>25T0348948</v>
          </cell>
        </row>
        <row r="1691">
          <cell r="F1691" t="str">
            <v>25T0348976</v>
          </cell>
        </row>
        <row r="1692">
          <cell r="F1692" t="str">
            <v>25T0348976</v>
          </cell>
        </row>
        <row r="1693">
          <cell r="F1693" t="str">
            <v>25T0348977</v>
          </cell>
        </row>
        <row r="1694">
          <cell r="F1694" t="str">
            <v>25T0348977</v>
          </cell>
        </row>
        <row r="1695">
          <cell r="F1695" t="str">
            <v>25T0349004</v>
          </cell>
        </row>
        <row r="1696">
          <cell r="F1696" t="str">
            <v>25T0349004</v>
          </cell>
        </row>
        <row r="1697">
          <cell r="F1697" t="str">
            <v>25T0349007</v>
          </cell>
        </row>
        <row r="1698">
          <cell r="F1698" t="str">
            <v>25T0349007</v>
          </cell>
        </row>
        <row r="1699">
          <cell r="F1699" t="str">
            <v>25T0349008</v>
          </cell>
        </row>
        <row r="1700">
          <cell r="F1700" t="str">
            <v>25T0349008</v>
          </cell>
        </row>
        <row r="1701">
          <cell r="F1701" t="str">
            <v>25T0349010</v>
          </cell>
        </row>
        <row r="1702">
          <cell r="F1702" t="str">
            <v>25T0349010</v>
          </cell>
        </row>
        <row r="1703">
          <cell r="F1703" t="str">
            <v>25T0349010</v>
          </cell>
        </row>
        <row r="1704">
          <cell r="F1704" t="str">
            <v>25T0349012</v>
          </cell>
        </row>
        <row r="1705">
          <cell r="F1705" t="str">
            <v>25T0349040</v>
          </cell>
        </row>
        <row r="1706">
          <cell r="F1706" t="str">
            <v>25T0349040</v>
          </cell>
        </row>
        <row r="1707">
          <cell r="F1707" t="str">
            <v>25T0349040</v>
          </cell>
        </row>
        <row r="1708">
          <cell r="F1708" t="str">
            <v>25T0349227</v>
          </cell>
        </row>
        <row r="1709">
          <cell r="F1709" t="str">
            <v>25T0349227</v>
          </cell>
        </row>
        <row r="1710">
          <cell r="F1710" t="str">
            <v>25T0349229</v>
          </cell>
        </row>
        <row r="1711">
          <cell r="F1711" t="str">
            <v>25T0349229</v>
          </cell>
        </row>
        <row r="1712">
          <cell r="F1712" t="str">
            <v>25T0349242</v>
          </cell>
        </row>
        <row r="1713">
          <cell r="F1713" t="str">
            <v>25T0349242</v>
          </cell>
        </row>
        <row r="1714">
          <cell r="F1714" t="str">
            <v>25T0349274</v>
          </cell>
        </row>
        <row r="1715">
          <cell r="F1715" t="str">
            <v>25T0349274</v>
          </cell>
        </row>
        <row r="1716">
          <cell r="F1716" t="str">
            <v>25T0349292</v>
          </cell>
        </row>
        <row r="1717">
          <cell r="F1717" t="str">
            <v>25T0349292</v>
          </cell>
        </row>
        <row r="1718">
          <cell r="F1718" t="str">
            <v>25T0349292</v>
          </cell>
        </row>
        <row r="1719">
          <cell r="F1719" t="str">
            <v>25T0349297</v>
          </cell>
        </row>
        <row r="1720">
          <cell r="F1720" t="str">
            <v>25T0349297</v>
          </cell>
        </row>
        <row r="1721">
          <cell r="F1721" t="str">
            <v>25T0349297</v>
          </cell>
        </row>
        <row r="1722">
          <cell r="F1722" t="str">
            <v>25T0349309</v>
          </cell>
        </row>
        <row r="1723">
          <cell r="F1723" t="str">
            <v>25T0349309</v>
          </cell>
        </row>
        <row r="1724">
          <cell r="F1724" t="str">
            <v>25T0349309</v>
          </cell>
        </row>
        <row r="1725">
          <cell r="F1725" t="str">
            <v>25T0349392</v>
          </cell>
        </row>
        <row r="1726">
          <cell r="F1726" t="str">
            <v>25T0349392</v>
          </cell>
        </row>
        <row r="1727">
          <cell r="F1727" t="str">
            <v>25T0349392</v>
          </cell>
        </row>
        <row r="1728">
          <cell r="F1728" t="str">
            <v>25T0349435</v>
          </cell>
        </row>
        <row r="1729">
          <cell r="F1729" t="str">
            <v>25T0349435</v>
          </cell>
        </row>
        <row r="1730">
          <cell r="F1730" t="str">
            <v>25T0349439</v>
          </cell>
        </row>
        <row r="1731">
          <cell r="F1731" t="str">
            <v>25T0349439</v>
          </cell>
        </row>
        <row r="1732">
          <cell r="F1732" t="str">
            <v>25T0349474</v>
          </cell>
        </row>
        <row r="1733">
          <cell r="F1733" t="str">
            <v>25T0349474</v>
          </cell>
        </row>
        <row r="1734">
          <cell r="F1734" t="str">
            <v>25T0349485</v>
          </cell>
        </row>
        <row r="1735">
          <cell r="F1735" t="str">
            <v>25T0349485</v>
          </cell>
        </row>
        <row r="1736">
          <cell r="F1736" t="str">
            <v>25T0349485</v>
          </cell>
        </row>
        <row r="1737">
          <cell r="F1737" t="str">
            <v>25T0349508</v>
          </cell>
        </row>
        <row r="1738">
          <cell r="F1738" t="str">
            <v>25T0349508</v>
          </cell>
        </row>
        <row r="1739">
          <cell r="F1739" t="str">
            <v>25T0349508</v>
          </cell>
        </row>
        <row r="1740">
          <cell r="F1740" t="str">
            <v>25T0349551</v>
          </cell>
        </row>
        <row r="1741">
          <cell r="F1741" t="str">
            <v>25T0349551</v>
          </cell>
        </row>
        <row r="1742">
          <cell r="F1742" t="str">
            <v>25T0349552</v>
          </cell>
        </row>
        <row r="1743">
          <cell r="F1743" t="str">
            <v>25T0349552</v>
          </cell>
        </row>
        <row r="1744">
          <cell r="F1744" t="str">
            <v>25T0349553</v>
          </cell>
        </row>
        <row r="1745">
          <cell r="F1745" t="str">
            <v>25T0349553</v>
          </cell>
        </row>
        <row r="1746">
          <cell r="F1746" t="str">
            <v>25T0349555</v>
          </cell>
        </row>
        <row r="1747">
          <cell r="F1747" t="str">
            <v>25T0349555</v>
          </cell>
        </row>
        <row r="1748">
          <cell r="F1748" t="str">
            <v>25T0349556</v>
          </cell>
        </row>
        <row r="1749">
          <cell r="F1749" t="str">
            <v>25T0349556</v>
          </cell>
        </row>
        <row r="1750">
          <cell r="F1750" t="str">
            <v>25T0349557</v>
          </cell>
        </row>
        <row r="1751">
          <cell r="F1751" t="str">
            <v>25T0349557</v>
          </cell>
        </row>
        <row r="1752">
          <cell r="F1752" t="str">
            <v>25T0349616</v>
          </cell>
        </row>
        <row r="1753">
          <cell r="F1753" t="str">
            <v>25T0349616</v>
          </cell>
        </row>
        <row r="1754">
          <cell r="F1754" t="str">
            <v>25T0349627</v>
          </cell>
        </row>
        <row r="1755">
          <cell r="F1755" t="str">
            <v>25T0349627</v>
          </cell>
        </row>
        <row r="1756">
          <cell r="F1756" t="str">
            <v>25T0349628</v>
          </cell>
        </row>
        <row r="1757">
          <cell r="F1757" t="str">
            <v>25T0349628</v>
          </cell>
        </row>
        <row r="1758">
          <cell r="F1758" t="str">
            <v>25T0349630</v>
          </cell>
        </row>
        <row r="1759">
          <cell r="F1759" t="str">
            <v>25T0349630</v>
          </cell>
        </row>
        <row r="1760">
          <cell r="F1760" t="str">
            <v>25T0349719</v>
          </cell>
        </row>
        <row r="1761">
          <cell r="F1761" t="str">
            <v>25T0349719</v>
          </cell>
        </row>
        <row r="1762">
          <cell r="F1762" t="str">
            <v>25T0349725</v>
          </cell>
        </row>
        <row r="1763">
          <cell r="F1763" t="str">
            <v>25T0349725</v>
          </cell>
        </row>
        <row r="1764">
          <cell r="F1764" t="str">
            <v>25T0349739</v>
          </cell>
        </row>
        <row r="1765">
          <cell r="F1765" t="str">
            <v>25T0349739</v>
          </cell>
        </row>
        <row r="1766">
          <cell r="F1766" t="str">
            <v>25T0349740</v>
          </cell>
        </row>
        <row r="1767">
          <cell r="F1767" t="str">
            <v>25T0349740</v>
          </cell>
        </row>
        <row r="1768">
          <cell r="F1768" t="str">
            <v>25T0349741</v>
          </cell>
        </row>
        <row r="1769">
          <cell r="F1769" t="str">
            <v>25T0349741</v>
          </cell>
        </row>
        <row r="1770">
          <cell r="F1770" t="str">
            <v>25T0349783</v>
          </cell>
        </row>
        <row r="1771">
          <cell r="F1771" t="str">
            <v>25T0349783</v>
          </cell>
        </row>
        <row r="1772">
          <cell r="F1772" t="str">
            <v>25T0349783</v>
          </cell>
        </row>
        <row r="1773">
          <cell r="F1773" t="str">
            <v>25T0349806</v>
          </cell>
        </row>
        <row r="1774">
          <cell r="F1774" t="str">
            <v>25T0349806</v>
          </cell>
        </row>
        <row r="1775">
          <cell r="F1775" t="str">
            <v>25T0349825</v>
          </cell>
        </row>
        <row r="1776">
          <cell r="F1776" t="str">
            <v>25T0349825</v>
          </cell>
        </row>
        <row r="1777">
          <cell r="F1777" t="str">
            <v>25T0349826</v>
          </cell>
        </row>
        <row r="1778">
          <cell r="F1778" t="str">
            <v>25T0349826</v>
          </cell>
        </row>
        <row r="1779">
          <cell r="F1779" t="str">
            <v>25T0349841</v>
          </cell>
        </row>
        <row r="1780">
          <cell r="F1780" t="str">
            <v>25T0349841</v>
          </cell>
        </row>
        <row r="1781">
          <cell r="F1781" t="str">
            <v>25T0349922</v>
          </cell>
        </row>
        <row r="1782">
          <cell r="F1782" t="str">
            <v>25T0349922</v>
          </cell>
        </row>
        <row r="1783">
          <cell r="F1783" t="str">
            <v>25T0349922</v>
          </cell>
        </row>
        <row r="1784">
          <cell r="F1784" t="str">
            <v>25T0349935</v>
          </cell>
        </row>
        <row r="1785">
          <cell r="F1785" t="str">
            <v>25T0349935</v>
          </cell>
        </row>
        <row r="1786">
          <cell r="F1786" t="str">
            <v>25T0349935</v>
          </cell>
        </row>
        <row r="1787">
          <cell r="F1787" t="str">
            <v>25T0349944</v>
          </cell>
        </row>
        <row r="1788">
          <cell r="F1788" t="str">
            <v>25T0349944</v>
          </cell>
        </row>
        <row r="1789">
          <cell r="F1789" t="str">
            <v>25T0349944</v>
          </cell>
        </row>
        <row r="1790">
          <cell r="F1790" t="str">
            <v>25T0349946</v>
          </cell>
        </row>
        <row r="1791">
          <cell r="F1791" t="str">
            <v>25T0349946</v>
          </cell>
        </row>
        <row r="1792">
          <cell r="F1792" t="str">
            <v>25T0349946</v>
          </cell>
        </row>
        <row r="1793">
          <cell r="F1793" t="str">
            <v>25T0349981</v>
          </cell>
        </row>
        <row r="1794">
          <cell r="F1794" t="str">
            <v>25T0349981</v>
          </cell>
        </row>
        <row r="1795">
          <cell r="F1795" t="str">
            <v>25T0349982</v>
          </cell>
        </row>
        <row r="1796">
          <cell r="F1796" t="str">
            <v>25T0349982</v>
          </cell>
        </row>
        <row r="1797">
          <cell r="F1797" t="str">
            <v>25T0350010</v>
          </cell>
        </row>
        <row r="1798">
          <cell r="F1798" t="str">
            <v>25T0350010</v>
          </cell>
        </row>
        <row r="1799">
          <cell r="F1799" t="str">
            <v>25T0350045</v>
          </cell>
        </row>
        <row r="1800">
          <cell r="F1800" t="str">
            <v>25T0350045</v>
          </cell>
        </row>
        <row r="1801">
          <cell r="F1801" t="str">
            <v>25T0350071</v>
          </cell>
        </row>
        <row r="1802">
          <cell r="F1802" t="str">
            <v>25T0350071</v>
          </cell>
        </row>
        <row r="1803">
          <cell r="F1803" t="str">
            <v>25T0350089</v>
          </cell>
        </row>
        <row r="1804">
          <cell r="F1804" t="str">
            <v>25T0350089</v>
          </cell>
        </row>
        <row r="1805">
          <cell r="F1805" t="str">
            <v>25T0350089</v>
          </cell>
        </row>
        <row r="1806">
          <cell r="F1806" t="str">
            <v>25T0350092</v>
          </cell>
        </row>
        <row r="1807">
          <cell r="F1807" t="str">
            <v>25T0350092</v>
          </cell>
        </row>
        <row r="1808">
          <cell r="F1808" t="str">
            <v>25T0350093</v>
          </cell>
        </row>
        <row r="1809">
          <cell r="F1809" t="str">
            <v>25T0350093</v>
          </cell>
        </row>
        <row r="1810">
          <cell r="F1810" t="str">
            <v>25T0350094</v>
          </cell>
        </row>
        <row r="1811">
          <cell r="F1811" t="str">
            <v>25T0350094</v>
          </cell>
        </row>
        <row r="1812">
          <cell r="F1812" t="str">
            <v>25T0350106</v>
          </cell>
        </row>
        <row r="1813">
          <cell r="F1813" t="str">
            <v>25T0350106</v>
          </cell>
        </row>
        <row r="1814">
          <cell r="F1814" t="str">
            <v>25T0350106</v>
          </cell>
        </row>
        <row r="1815">
          <cell r="F1815" t="str">
            <v>25T0350148</v>
          </cell>
        </row>
        <row r="1816">
          <cell r="F1816" t="str">
            <v>25T0350148</v>
          </cell>
        </row>
        <row r="1817">
          <cell r="F1817" t="str">
            <v>25T0350173</v>
          </cell>
        </row>
        <row r="1818">
          <cell r="F1818" t="str">
            <v>25T0350173</v>
          </cell>
        </row>
        <row r="1819">
          <cell r="F1819" t="str">
            <v>25T0350211</v>
          </cell>
        </row>
        <row r="1820">
          <cell r="F1820" t="str">
            <v>25T0350211</v>
          </cell>
        </row>
        <row r="1821">
          <cell r="F1821" t="str">
            <v>25T0350211</v>
          </cell>
        </row>
        <row r="1822">
          <cell r="F1822" t="str">
            <v>25T0350218</v>
          </cell>
        </row>
        <row r="1823">
          <cell r="F1823" t="str">
            <v>25T0350218</v>
          </cell>
        </row>
        <row r="1824">
          <cell r="F1824" t="str">
            <v>25T0350218</v>
          </cell>
        </row>
        <row r="1825">
          <cell r="F1825" t="str">
            <v>25T0350234</v>
          </cell>
        </row>
        <row r="1826">
          <cell r="F1826" t="str">
            <v>25T0350234</v>
          </cell>
        </row>
        <row r="1827">
          <cell r="F1827" t="str">
            <v>25T0350286</v>
          </cell>
        </row>
        <row r="1828">
          <cell r="F1828" t="str">
            <v>25T0350286</v>
          </cell>
        </row>
        <row r="1829">
          <cell r="F1829" t="str">
            <v>25T0350298</v>
          </cell>
        </row>
        <row r="1830">
          <cell r="F1830" t="str">
            <v>25T0350298</v>
          </cell>
        </row>
        <row r="1831">
          <cell r="F1831" t="str">
            <v>25T0350301</v>
          </cell>
        </row>
        <row r="1832">
          <cell r="F1832" t="str">
            <v>25T0350301</v>
          </cell>
        </row>
        <row r="1833">
          <cell r="F1833" t="str">
            <v>25T0350303</v>
          </cell>
        </row>
        <row r="1834">
          <cell r="F1834" t="str">
            <v>25T0350303</v>
          </cell>
        </row>
        <row r="1835">
          <cell r="F1835" t="str">
            <v>25T0350304</v>
          </cell>
        </row>
        <row r="1836">
          <cell r="F1836" t="str">
            <v>25T0350304</v>
          </cell>
        </row>
        <row r="1837">
          <cell r="F1837" t="str">
            <v>25T0350305</v>
          </cell>
        </row>
        <row r="1838">
          <cell r="F1838" t="str">
            <v>25T0350305</v>
          </cell>
        </row>
        <row r="1839">
          <cell r="F1839" t="str">
            <v>25T0350306</v>
          </cell>
        </row>
        <row r="1840">
          <cell r="F1840" t="str">
            <v>25T0350306</v>
          </cell>
        </row>
        <row r="1841">
          <cell r="F1841" t="str">
            <v>25T0350356</v>
          </cell>
        </row>
        <row r="1842">
          <cell r="F1842" t="str">
            <v>25T0350356</v>
          </cell>
        </row>
        <row r="1843">
          <cell r="F1843" t="str">
            <v>25T0350356</v>
          </cell>
        </row>
        <row r="1844">
          <cell r="F1844" t="str">
            <v>25T0350357</v>
          </cell>
        </row>
        <row r="1845">
          <cell r="F1845" t="str">
            <v>25T0350357</v>
          </cell>
        </row>
        <row r="1846">
          <cell r="F1846" t="str">
            <v>25T0350357</v>
          </cell>
        </row>
        <row r="1847">
          <cell r="F1847" t="str">
            <v>25T0350360</v>
          </cell>
        </row>
        <row r="1848">
          <cell r="F1848" t="str">
            <v>25T0350360</v>
          </cell>
        </row>
        <row r="1849">
          <cell r="F1849" t="str">
            <v>25T0350360</v>
          </cell>
        </row>
        <row r="1850">
          <cell r="F1850" t="str">
            <v>25T0350361</v>
          </cell>
        </row>
        <row r="1851">
          <cell r="F1851" t="str">
            <v>25T0350361</v>
          </cell>
        </row>
        <row r="1852">
          <cell r="F1852" t="str">
            <v>25T0350362</v>
          </cell>
        </row>
        <row r="1853">
          <cell r="F1853" t="str">
            <v>25T0350362</v>
          </cell>
        </row>
        <row r="1854">
          <cell r="F1854" t="str">
            <v>25T0350362</v>
          </cell>
        </row>
        <row r="1855">
          <cell r="F1855" t="str">
            <v>25T0350364</v>
          </cell>
        </row>
        <row r="1856">
          <cell r="F1856" t="str">
            <v>25T0350364</v>
          </cell>
        </row>
        <row r="1857">
          <cell r="F1857" t="str">
            <v>25T0350367</v>
          </cell>
        </row>
        <row r="1858">
          <cell r="F1858" t="str">
            <v>25T0350367</v>
          </cell>
        </row>
        <row r="1859">
          <cell r="F1859" t="str">
            <v>25T0350367</v>
          </cell>
        </row>
        <row r="1860">
          <cell r="F1860" t="str">
            <v>25T0350386</v>
          </cell>
        </row>
        <row r="1861">
          <cell r="F1861" t="str">
            <v>25T0350386</v>
          </cell>
        </row>
        <row r="1862">
          <cell r="F1862" t="str">
            <v>25T0350397</v>
          </cell>
        </row>
        <row r="1863">
          <cell r="F1863" t="str">
            <v>25T0350397</v>
          </cell>
        </row>
        <row r="1864">
          <cell r="F1864" t="str">
            <v>25T0350416</v>
          </cell>
        </row>
        <row r="1865">
          <cell r="F1865" t="str">
            <v>25T0350416</v>
          </cell>
        </row>
        <row r="1866">
          <cell r="F1866" t="str">
            <v>25T0350417</v>
          </cell>
        </row>
        <row r="1867">
          <cell r="F1867" t="str">
            <v>25T0350417</v>
          </cell>
        </row>
        <row r="1868">
          <cell r="F1868" t="str">
            <v>25T0350427</v>
          </cell>
        </row>
        <row r="1869">
          <cell r="F1869" t="str">
            <v>25T0350427</v>
          </cell>
        </row>
        <row r="1870">
          <cell r="F1870" t="str">
            <v>25T0350434</v>
          </cell>
        </row>
        <row r="1871">
          <cell r="F1871" t="str">
            <v>25T0350434</v>
          </cell>
        </row>
        <row r="1872">
          <cell r="F1872" t="str">
            <v>25T0350440</v>
          </cell>
        </row>
        <row r="1873">
          <cell r="F1873" t="str">
            <v>25T0350440</v>
          </cell>
        </row>
        <row r="1874">
          <cell r="F1874" t="str">
            <v>25T0350490</v>
          </cell>
        </row>
        <row r="1875">
          <cell r="F1875" t="str">
            <v>25T0350490</v>
          </cell>
        </row>
        <row r="1876">
          <cell r="F1876" t="str">
            <v>25T0350555</v>
          </cell>
        </row>
        <row r="1877">
          <cell r="F1877" t="str">
            <v>25T0350555</v>
          </cell>
        </row>
        <row r="1878">
          <cell r="F1878" t="str">
            <v>25T0350557</v>
          </cell>
        </row>
        <row r="1879">
          <cell r="F1879" t="str">
            <v>25T0350557</v>
          </cell>
        </row>
        <row r="1880">
          <cell r="F1880" t="str">
            <v>25T0350569</v>
          </cell>
        </row>
        <row r="1881">
          <cell r="F1881" t="str">
            <v>25T0350569</v>
          </cell>
        </row>
        <row r="1882">
          <cell r="F1882" t="str">
            <v>25T0350629</v>
          </cell>
        </row>
        <row r="1883">
          <cell r="F1883" t="str">
            <v>25T0350629</v>
          </cell>
        </row>
        <row r="1884">
          <cell r="F1884" t="str">
            <v>25T0350652</v>
          </cell>
        </row>
        <row r="1885">
          <cell r="F1885" t="str">
            <v>25T0350652</v>
          </cell>
        </row>
        <row r="1886">
          <cell r="F1886" t="str">
            <v>25T0350653</v>
          </cell>
        </row>
        <row r="1887">
          <cell r="F1887" t="str">
            <v>25T0350653</v>
          </cell>
        </row>
        <row r="1888">
          <cell r="F1888" t="str">
            <v>25T0350655</v>
          </cell>
        </row>
        <row r="1889">
          <cell r="F1889" t="str">
            <v>25T0350655</v>
          </cell>
        </row>
        <row r="1890">
          <cell r="F1890" t="str">
            <v>25T0350661</v>
          </cell>
        </row>
        <row r="1891">
          <cell r="F1891" t="str">
            <v>25T0350661</v>
          </cell>
        </row>
        <row r="1892">
          <cell r="F1892" t="str">
            <v>25T0350723</v>
          </cell>
        </row>
        <row r="1893">
          <cell r="F1893" t="str">
            <v>25T0350723</v>
          </cell>
        </row>
        <row r="1894">
          <cell r="F1894" t="str">
            <v>25T0350724</v>
          </cell>
        </row>
        <row r="1895">
          <cell r="F1895" t="str">
            <v>25T0350724</v>
          </cell>
        </row>
        <row r="1896">
          <cell r="F1896" t="str">
            <v>25T0350726</v>
          </cell>
        </row>
        <row r="1897">
          <cell r="F1897" t="str">
            <v>25T0350726</v>
          </cell>
        </row>
        <row r="1898">
          <cell r="F1898" t="str">
            <v>25T0350727</v>
          </cell>
        </row>
        <row r="1899">
          <cell r="F1899" t="str">
            <v>25T0350727</v>
          </cell>
        </row>
        <row r="1900">
          <cell r="F1900" t="str">
            <v>25T0350728</v>
          </cell>
        </row>
        <row r="1901">
          <cell r="F1901" t="str">
            <v>25T0350728</v>
          </cell>
        </row>
        <row r="1902">
          <cell r="F1902" t="str">
            <v>25T0350729</v>
          </cell>
        </row>
        <row r="1903">
          <cell r="F1903" t="str">
            <v>25T0350729</v>
          </cell>
        </row>
        <row r="1904">
          <cell r="F1904" t="str">
            <v>25T0350730</v>
          </cell>
        </row>
        <row r="1905">
          <cell r="F1905" t="str">
            <v>25T0350730</v>
          </cell>
        </row>
        <row r="1906">
          <cell r="F1906" t="str">
            <v>25T0350768</v>
          </cell>
        </row>
        <row r="1907">
          <cell r="F1907" t="str">
            <v>25T0350768</v>
          </cell>
        </row>
        <row r="1908">
          <cell r="F1908" t="str">
            <v>25T0350769</v>
          </cell>
        </row>
        <row r="1909">
          <cell r="F1909" t="str">
            <v>25T0350769</v>
          </cell>
        </row>
        <row r="1910">
          <cell r="F1910" t="str">
            <v>25T0350800</v>
          </cell>
        </row>
        <row r="1911">
          <cell r="F1911" t="str">
            <v>25T0350800</v>
          </cell>
        </row>
        <row r="1912">
          <cell r="F1912" t="str">
            <v>25T0350803</v>
          </cell>
        </row>
        <row r="1913">
          <cell r="F1913" t="str">
            <v>25T0350803</v>
          </cell>
        </row>
        <row r="1914">
          <cell r="F1914" t="str">
            <v>25T0350804</v>
          </cell>
        </row>
        <row r="1915">
          <cell r="F1915" t="str">
            <v>25T0350804</v>
          </cell>
        </row>
        <row r="1916">
          <cell r="F1916" t="str">
            <v>25T0350821</v>
          </cell>
        </row>
        <row r="1917">
          <cell r="F1917" t="str">
            <v>25T0350821</v>
          </cell>
        </row>
        <row r="1918">
          <cell r="F1918" t="str">
            <v>25T0350856</v>
          </cell>
        </row>
        <row r="1919">
          <cell r="F1919" t="str">
            <v>25T0350856</v>
          </cell>
        </row>
        <row r="1920">
          <cell r="F1920" t="str">
            <v>25T0350857</v>
          </cell>
        </row>
        <row r="1921">
          <cell r="F1921" t="str">
            <v>25T0350857</v>
          </cell>
        </row>
        <row r="1922">
          <cell r="F1922" t="str">
            <v>25T0350860</v>
          </cell>
        </row>
        <row r="1923">
          <cell r="F1923" t="str">
            <v>25T0350860</v>
          </cell>
        </row>
        <row r="1924">
          <cell r="F1924" t="str">
            <v>25T0350875</v>
          </cell>
        </row>
        <row r="1925">
          <cell r="F1925" t="str">
            <v>25T0350875</v>
          </cell>
        </row>
        <row r="1926">
          <cell r="F1926" t="str">
            <v>25T0350876</v>
          </cell>
        </row>
        <row r="1927">
          <cell r="F1927" t="str">
            <v>25T0350876</v>
          </cell>
        </row>
        <row r="1928">
          <cell r="F1928" t="str">
            <v>25T0350880</v>
          </cell>
        </row>
        <row r="1929">
          <cell r="F1929" t="str">
            <v>25T0350880</v>
          </cell>
        </row>
        <row r="1930">
          <cell r="F1930" t="str">
            <v>45T0469286</v>
          </cell>
        </row>
        <row r="1931">
          <cell r="F1931" t="str">
            <v>45T0474718</v>
          </cell>
        </row>
        <row r="1932">
          <cell r="F1932" t="str">
            <v>45T0475799</v>
          </cell>
        </row>
        <row r="1933">
          <cell r="F1933" t="str">
            <v>45T0482342</v>
          </cell>
        </row>
        <row r="1934">
          <cell r="F1934" t="str">
            <v>65T0093349</v>
          </cell>
        </row>
        <row r="1935">
          <cell r="F1935" t="str">
            <v>65T0093349</v>
          </cell>
        </row>
        <row r="1936">
          <cell r="F1936" t="str">
            <v>65T0097217</v>
          </cell>
        </row>
        <row r="1937">
          <cell r="F1937" t="str">
            <v>65T0097516</v>
          </cell>
        </row>
        <row r="1938">
          <cell r="F1938" t="str">
            <v>65T0097517</v>
          </cell>
        </row>
        <row r="1939">
          <cell r="F1939" t="str">
            <v>65T0097518</v>
          </cell>
          <cell r="AH1939">
            <v>46189</v>
          </cell>
        </row>
        <row r="1940">
          <cell r="F1940" t="str">
            <v>65T0097519</v>
          </cell>
        </row>
        <row r="1941">
          <cell r="F1941" t="str">
            <v>65T0097595</v>
          </cell>
        </row>
        <row r="1942">
          <cell r="F1942" t="str">
            <v>65T0097596</v>
          </cell>
          <cell r="AH1942">
            <v>46189</v>
          </cell>
        </row>
        <row r="1943">
          <cell r="F1943" t="str">
            <v>65T0097597</v>
          </cell>
          <cell r="AH1943">
            <v>46189</v>
          </cell>
        </row>
        <row r="1944">
          <cell r="F1944" t="str">
            <v>25T0343353</v>
          </cell>
          <cell r="AH1944">
            <v>46160</v>
          </cell>
        </row>
        <row r="1945">
          <cell r="F1945" t="str">
            <v>25T0343586</v>
          </cell>
          <cell r="AH1945">
            <v>46160</v>
          </cell>
        </row>
        <row r="1946">
          <cell r="F1946" t="str">
            <v>25T0343587</v>
          </cell>
          <cell r="AH1946">
            <v>46160</v>
          </cell>
        </row>
        <row r="1947">
          <cell r="F1947" t="str">
            <v>25T0343695</v>
          </cell>
          <cell r="AH1947">
            <v>46160</v>
          </cell>
        </row>
        <row r="1948">
          <cell r="F1948" t="str">
            <v>25T0343696</v>
          </cell>
          <cell r="AH1948">
            <v>46160</v>
          </cell>
        </row>
        <row r="1949">
          <cell r="F1949" t="str">
            <v>25T0343765</v>
          </cell>
          <cell r="AH1949">
            <v>46160</v>
          </cell>
        </row>
        <row r="1950">
          <cell r="F1950" t="str">
            <v>25T0343766</v>
          </cell>
          <cell r="AH1950">
            <v>46160</v>
          </cell>
        </row>
        <row r="1951">
          <cell r="F1951" t="str">
            <v>25T0343767</v>
          </cell>
          <cell r="AH1951">
            <v>46160</v>
          </cell>
        </row>
        <row r="1952">
          <cell r="F1952" t="str">
            <v>25T0343783</v>
          </cell>
          <cell r="AH1952">
            <v>46160</v>
          </cell>
        </row>
        <row r="1953">
          <cell r="F1953" t="str">
            <v>25T0343805</v>
          </cell>
          <cell r="AH1953">
            <v>46160</v>
          </cell>
        </row>
        <row r="1954">
          <cell r="F1954" t="str">
            <v>25T0343809</v>
          </cell>
          <cell r="AH1954">
            <v>46160</v>
          </cell>
        </row>
        <row r="1955">
          <cell r="F1955" t="str">
            <v>25T0343823</v>
          </cell>
          <cell r="AH1955">
            <v>46132</v>
          </cell>
        </row>
        <row r="1956">
          <cell r="F1956" t="str">
            <v>25T0343825</v>
          </cell>
          <cell r="AH1956">
            <v>46160</v>
          </cell>
        </row>
        <row r="1957">
          <cell r="F1957" t="str">
            <v>25T0343831</v>
          </cell>
          <cell r="AH1957">
            <v>46160</v>
          </cell>
        </row>
        <row r="1958">
          <cell r="F1958" t="str">
            <v>25T0343832</v>
          </cell>
          <cell r="AH1958">
            <v>46160</v>
          </cell>
        </row>
        <row r="1959">
          <cell r="F1959" t="str">
            <v>25T0343834</v>
          </cell>
          <cell r="AH1959">
            <v>46160</v>
          </cell>
        </row>
        <row r="1960">
          <cell r="F1960" t="str">
            <v>25T0343836</v>
          </cell>
          <cell r="AH1960">
            <v>46160</v>
          </cell>
        </row>
        <row r="1961">
          <cell r="F1961" t="str">
            <v>25T0343837</v>
          </cell>
          <cell r="AH1961">
            <v>46160</v>
          </cell>
        </row>
        <row r="1962">
          <cell r="F1962" t="str">
            <v>25T0343843</v>
          </cell>
          <cell r="AH1962">
            <v>46160</v>
          </cell>
        </row>
        <row r="1963">
          <cell r="F1963" t="str">
            <v>25T0343850</v>
          </cell>
          <cell r="AH1963">
            <v>46160</v>
          </cell>
        </row>
        <row r="1964">
          <cell r="F1964" t="str">
            <v>25T0343851</v>
          </cell>
          <cell r="AH1964">
            <v>46160</v>
          </cell>
        </row>
        <row r="1965">
          <cell r="F1965" t="str">
            <v>25T0343852</v>
          </cell>
          <cell r="AH1965">
            <v>46160</v>
          </cell>
        </row>
        <row r="1966">
          <cell r="F1966" t="str">
            <v>25T0343853</v>
          </cell>
          <cell r="AH1966">
            <v>46160</v>
          </cell>
        </row>
        <row r="1967">
          <cell r="F1967" t="str">
            <v>25T0343892</v>
          </cell>
          <cell r="AH1967">
            <v>46160</v>
          </cell>
        </row>
        <row r="1968">
          <cell r="F1968" t="str">
            <v>25T0343907</v>
          </cell>
          <cell r="AH1968">
            <v>46160</v>
          </cell>
        </row>
        <row r="1969">
          <cell r="F1969" t="str">
            <v>25T0344083</v>
          </cell>
          <cell r="AH1969">
            <v>46160</v>
          </cell>
        </row>
        <row r="1970">
          <cell r="F1970" t="str">
            <v>25T0344084</v>
          </cell>
          <cell r="AH1970">
            <v>46160</v>
          </cell>
        </row>
        <row r="1971">
          <cell r="F1971" t="str">
            <v>25T0344085</v>
          </cell>
          <cell r="AH1971">
            <v>46160</v>
          </cell>
        </row>
        <row r="1972">
          <cell r="F1972" t="str">
            <v>25T0344086</v>
          </cell>
          <cell r="AH1972">
            <v>46160</v>
          </cell>
        </row>
        <row r="1973">
          <cell r="F1973" t="str">
            <v>25T0344087</v>
          </cell>
          <cell r="AH1973">
            <v>46160</v>
          </cell>
        </row>
        <row r="1974">
          <cell r="F1974" t="str">
            <v>25T0344088</v>
          </cell>
          <cell r="AH1974">
            <v>46160</v>
          </cell>
        </row>
        <row r="1975">
          <cell r="F1975" t="str">
            <v>25T0344109</v>
          </cell>
          <cell r="AH1975">
            <v>46160</v>
          </cell>
        </row>
        <row r="1976">
          <cell r="F1976" t="str">
            <v>25T0344110</v>
          </cell>
          <cell r="AH1976">
            <v>46160</v>
          </cell>
        </row>
        <row r="1977">
          <cell r="F1977" t="str">
            <v>25T0344137</v>
          </cell>
          <cell r="AH1977">
            <v>46160</v>
          </cell>
        </row>
        <row r="1978">
          <cell r="F1978" t="str">
            <v>25T0344139</v>
          </cell>
          <cell r="AH1978">
            <v>46160</v>
          </cell>
        </row>
        <row r="1979">
          <cell r="F1979" t="str">
            <v>25T0344200</v>
          </cell>
          <cell r="AH1979">
            <v>46160</v>
          </cell>
        </row>
        <row r="1980">
          <cell r="F1980" t="str">
            <v>25T0344203</v>
          </cell>
          <cell r="AH1980">
            <v>46160</v>
          </cell>
        </row>
        <row r="1981">
          <cell r="F1981" t="str">
            <v>25T0344205</v>
          </cell>
          <cell r="AH1981">
            <v>46160</v>
          </cell>
        </row>
        <row r="1982">
          <cell r="F1982" t="str">
            <v>25T0344206</v>
          </cell>
          <cell r="AH1982">
            <v>46160</v>
          </cell>
        </row>
        <row r="1983">
          <cell r="F1983" t="str">
            <v>25T0344213</v>
          </cell>
          <cell r="AH1983">
            <v>46160</v>
          </cell>
        </row>
        <row r="1984">
          <cell r="F1984" t="str">
            <v>25T0344221</v>
          </cell>
          <cell r="AH1984">
            <v>46160</v>
          </cell>
        </row>
        <row r="1985">
          <cell r="F1985" t="str">
            <v>25T0344237</v>
          </cell>
          <cell r="AH1985">
            <v>46181</v>
          </cell>
        </row>
        <row r="1986">
          <cell r="F1986" t="str">
            <v>25T0344238</v>
          </cell>
          <cell r="AH1986">
            <v>46181</v>
          </cell>
        </row>
        <row r="1987">
          <cell r="F1987" t="str">
            <v>25T0344239</v>
          </cell>
          <cell r="AH1987">
            <v>46181</v>
          </cell>
        </row>
        <row r="1988">
          <cell r="F1988" t="str">
            <v>25T0344287</v>
          </cell>
          <cell r="AH1988">
            <v>46160</v>
          </cell>
        </row>
        <row r="1989">
          <cell r="F1989" t="str">
            <v>25T0344374</v>
          </cell>
          <cell r="AH1989">
            <v>46160</v>
          </cell>
        </row>
        <row r="1990">
          <cell r="F1990" t="str">
            <v>25T0344404</v>
          </cell>
          <cell r="AH1990">
            <v>46160</v>
          </cell>
        </row>
        <row r="1991">
          <cell r="F1991" t="str">
            <v>25T0344434</v>
          </cell>
          <cell r="AH1991">
            <v>46160</v>
          </cell>
        </row>
        <row r="1992">
          <cell r="F1992" t="str">
            <v>25T0344438</v>
          </cell>
          <cell r="AH1992">
            <v>46160</v>
          </cell>
        </row>
        <row r="1993">
          <cell r="F1993" t="str">
            <v>25T0344452</v>
          </cell>
          <cell r="AH1993">
            <v>46160</v>
          </cell>
        </row>
        <row r="1994">
          <cell r="F1994" t="str">
            <v>25T0344486</v>
          </cell>
          <cell r="AH1994">
            <v>46160</v>
          </cell>
        </row>
        <row r="1995">
          <cell r="F1995" t="str">
            <v>25T0344487</v>
          </cell>
          <cell r="AH1995">
            <v>46160</v>
          </cell>
        </row>
        <row r="1996">
          <cell r="F1996" t="str">
            <v>25T0344515</v>
          </cell>
          <cell r="AH1996">
            <v>46181</v>
          </cell>
        </row>
        <row r="1997">
          <cell r="F1997" t="str">
            <v>25T0344516</v>
          </cell>
          <cell r="AH1997">
            <v>46181</v>
          </cell>
        </row>
        <row r="1998">
          <cell r="F1998" t="str">
            <v>25T0344518</v>
          </cell>
          <cell r="AH1998">
            <v>46181</v>
          </cell>
        </row>
        <row r="1999">
          <cell r="F1999" t="str">
            <v>25T0344524</v>
          </cell>
          <cell r="AH1999">
            <v>46160</v>
          </cell>
        </row>
        <row r="2000">
          <cell r="F2000" t="str">
            <v>25T0344526</v>
          </cell>
          <cell r="AH2000">
            <v>46160</v>
          </cell>
        </row>
        <row r="2001">
          <cell r="F2001" t="str">
            <v>25T0344527</v>
          </cell>
          <cell r="AH2001">
            <v>46160</v>
          </cell>
        </row>
        <row r="2002">
          <cell r="F2002" t="str">
            <v>25T0344528</v>
          </cell>
          <cell r="AH2002">
            <v>46160</v>
          </cell>
        </row>
        <row r="2003">
          <cell r="F2003" t="str">
            <v>25T0344529</v>
          </cell>
          <cell r="AH2003">
            <v>46160</v>
          </cell>
        </row>
        <row r="2004">
          <cell r="F2004" t="str">
            <v>25T0344539</v>
          </cell>
          <cell r="AH2004">
            <v>46160</v>
          </cell>
        </row>
        <row r="2005">
          <cell r="F2005" t="str">
            <v>25T0344558</v>
          </cell>
          <cell r="AH2005">
            <v>46160</v>
          </cell>
        </row>
        <row r="2006">
          <cell r="F2006" t="str">
            <v>25T0344560</v>
          </cell>
          <cell r="AH2006">
            <v>46160</v>
          </cell>
        </row>
        <row r="2007">
          <cell r="F2007" t="str">
            <v>25T0344569</v>
          </cell>
          <cell r="AH2007">
            <v>46160</v>
          </cell>
        </row>
        <row r="2008">
          <cell r="F2008" t="str">
            <v>25T0344570</v>
          </cell>
          <cell r="AH2008">
            <v>46160</v>
          </cell>
        </row>
        <row r="2009">
          <cell r="F2009" t="str">
            <v>25T0344581</v>
          </cell>
          <cell r="AH2009">
            <v>46160</v>
          </cell>
        </row>
        <row r="2010">
          <cell r="F2010" t="str">
            <v>25T0344603</v>
          </cell>
          <cell r="AH2010">
            <v>46160</v>
          </cell>
        </row>
        <row r="2011">
          <cell r="F2011" t="str">
            <v>25T0344604</v>
          </cell>
          <cell r="AH2011">
            <v>46160</v>
          </cell>
        </row>
        <row r="2012">
          <cell r="F2012" t="str">
            <v>25T0344634</v>
          </cell>
          <cell r="AH2012">
            <v>46181</v>
          </cell>
        </row>
        <row r="2013">
          <cell r="F2013" t="str">
            <v>25T0344670</v>
          </cell>
          <cell r="AH2013">
            <v>46160</v>
          </cell>
        </row>
        <row r="2014">
          <cell r="F2014" t="str">
            <v>25T0344673</v>
          </cell>
          <cell r="AH2014">
            <v>46160</v>
          </cell>
        </row>
        <row r="2015">
          <cell r="F2015" t="str">
            <v>25T0344674</v>
          </cell>
          <cell r="AH2015">
            <v>46160</v>
          </cell>
        </row>
        <row r="2016">
          <cell r="F2016" t="str">
            <v>25T0344675</v>
          </cell>
          <cell r="AH2016">
            <v>46160</v>
          </cell>
        </row>
        <row r="2017">
          <cell r="F2017" t="str">
            <v>25T0344774</v>
          </cell>
          <cell r="AH2017">
            <v>46160</v>
          </cell>
        </row>
        <row r="2018">
          <cell r="F2018" t="str">
            <v>25T0344801</v>
          </cell>
          <cell r="AH2018">
            <v>46181</v>
          </cell>
        </row>
        <row r="2019">
          <cell r="F2019" t="str">
            <v>25T0344865</v>
          </cell>
          <cell r="AH2019">
            <v>46160</v>
          </cell>
        </row>
        <row r="2020">
          <cell r="F2020" t="str">
            <v>25T0344870</v>
          </cell>
          <cell r="AH2020">
            <v>46160</v>
          </cell>
        </row>
        <row r="2021">
          <cell r="F2021" t="str">
            <v>25T0344921</v>
          </cell>
          <cell r="AH2021">
            <v>46160</v>
          </cell>
        </row>
        <row r="2022">
          <cell r="F2022" t="str">
            <v>25T0344922</v>
          </cell>
          <cell r="AH2022">
            <v>46160</v>
          </cell>
        </row>
        <row r="2023">
          <cell r="F2023" t="str">
            <v>25T0344923</v>
          </cell>
          <cell r="AH2023">
            <v>46160</v>
          </cell>
        </row>
        <row r="2024">
          <cell r="F2024" t="str">
            <v>25T0344948</v>
          </cell>
          <cell r="AH2024">
            <v>46160</v>
          </cell>
        </row>
        <row r="2025">
          <cell r="F2025" t="str">
            <v>25T0344968</v>
          </cell>
          <cell r="AH2025">
            <v>46160</v>
          </cell>
        </row>
        <row r="2026">
          <cell r="F2026" t="str">
            <v>25T0344969</v>
          </cell>
          <cell r="AH2026">
            <v>46160</v>
          </cell>
        </row>
        <row r="2027">
          <cell r="F2027" t="str">
            <v>25T0344970</v>
          </cell>
          <cell r="AH2027">
            <v>46160</v>
          </cell>
        </row>
        <row r="2028">
          <cell r="F2028" t="str">
            <v>25T0344974</v>
          </cell>
          <cell r="AH2028">
            <v>46160</v>
          </cell>
        </row>
        <row r="2029">
          <cell r="F2029" t="str">
            <v>25T0344975</v>
          </cell>
          <cell r="AH2029">
            <v>46160</v>
          </cell>
        </row>
        <row r="2030">
          <cell r="F2030" t="str">
            <v>25T0344998</v>
          </cell>
          <cell r="AH2030">
            <v>46160</v>
          </cell>
        </row>
        <row r="2031">
          <cell r="F2031" t="str">
            <v>25T0345029</v>
          </cell>
          <cell r="AH2031">
            <v>46160</v>
          </cell>
        </row>
        <row r="2032">
          <cell r="F2032" t="str">
            <v>25T0345030</v>
          </cell>
          <cell r="AH2032">
            <v>46160</v>
          </cell>
        </row>
        <row r="2033">
          <cell r="F2033" t="str">
            <v>25T0345031</v>
          </cell>
          <cell r="AH2033">
            <v>46160</v>
          </cell>
        </row>
        <row r="2034">
          <cell r="F2034" t="str">
            <v>25T0345032</v>
          </cell>
          <cell r="AH2034">
            <v>46160</v>
          </cell>
        </row>
        <row r="2035">
          <cell r="F2035" t="str">
            <v>25T0345033</v>
          </cell>
          <cell r="AH2035">
            <v>46160</v>
          </cell>
        </row>
        <row r="2036">
          <cell r="F2036" t="str">
            <v>25T0345034</v>
          </cell>
          <cell r="AH2036">
            <v>46160</v>
          </cell>
        </row>
        <row r="2037">
          <cell r="F2037" t="str">
            <v>25T0345035</v>
          </cell>
          <cell r="AH2037">
            <v>46160</v>
          </cell>
        </row>
        <row r="2038">
          <cell r="F2038" t="str">
            <v>25T0345036</v>
          </cell>
          <cell r="AH2038">
            <v>46160</v>
          </cell>
        </row>
        <row r="2039">
          <cell r="F2039" t="str">
            <v>25T0345037</v>
          </cell>
          <cell r="AH2039">
            <v>46160</v>
          </cell>
        </row>
        <row r="2040">
          <cell r="F2040" t="str">
            <v>25T0345038</v>
          </cell>
          <cell r="AH2040">
            <v>46160</v>
          </cell>
        </row>
        <row r="2041">
          <cell r="F2041" t="str">
            <v>25T0345039</v>
          </cell>
          <cell r="AH2041">
            <v>46160</v>
          </cell>
        </row>
        <row r="2042">
          <cell r="F2042" t="str">
            <v>25T0345040</v>
          </cell>
          <cell r="AH2042">
            <v>46160</v>
          </cell>
        </row>
        <row r="2043">
          <cell r="F2043" t="str">
            <v>25T0345041</v>
          </cell>
          <cell r="AH2043">
            <v>46160</v>
          </cell>
        </row>
        <row r="2044">
          <cell r="F2044" t="str">
            <v>25T0345042</v>
          </cell>
          <cell r="AH2044">
            <v>46160</v>
          </cell>
        </row>
        <row r="2045">
          <cell r="F2045" t="str">
            <v>25T0345043</v>
          </cell>
          <cell r="AH2045">
            <v>46160</v>
          </cell>
        </row>
        <row r="2046">
          <cell r="F2046" t="str">
            <v>25T0345044</v>
          </cell>
          <cell r="AH2046">
            <v>46160</v>
          </cell>
        </row>
        <row r="2047">
          <cell r="F2047" t="str">
            <v>25T0345045</v>
          </cell>
          <cell r="AH2047">
            <v>46160</v>
          </cell>
        </row>
        <row r="2048">
          <cell r="F2048" t="str">
            <v>25T0345046</v>
          </cell>
          <cell r="AH2048">
            <v>46160</v>
          </cell>
        </row>
        <row r="2049">
          <cell r="F2049" t="str">
            <v>25T0345047</v>
          </cell>
          <cell r="AH2049">
            <v>46160</v>
          </cell>
        </row>
        <row r="2050">
          <cell r="F2050" t="str">
            <v>25T0345048</v>
          </cell>
          <cell r="AH2050">
            <v>46160</v>
          </cell>
        </row>
        <row r="2051">
          <cell r="F2051" t="str">
            <v>25T0345049</v>
          </cell>
          <cell r="AH2051">
            <v>46160</v>
          </cell>
        </row>
        <row r="2052">
          <cell r="F2052" t="str">
            <v>25T0345050</v>
          </cell>
          <cell r="AH2052">
            <v>46160</v>
          </cell>
        </row>
        <row r="2053">
          <cell r="F2053" t="str">
            <v>25T0345051</v>
          </cell>
          <cell r="AH2053">
            <v>46160</v>
          </cell>
        </row>
        <row r="2054">
          <cell r="F2054" t="str">
            <v>25T0345052</v>
          </cell>
          <cell r="AH2054">
            <v>46160</v>
          </cell>
        </row>
        <row r="2055">
          <cell r="F2055" t="str">
            <v>25T0345053</v>
          </cell>
          <cell r="AH2055">
            <v>46160</v>
          </cell>
        </row>
        <row r="2056">
          <cell r="F2056" t="str">
            <v>25T0345054</v>
          </cell>
          <cell r="AH2056">
            <v>46160</v>
          </cell>
        </row>
        <row r="2057">
          <cell r="F2057" t="str">
            <v>25T0345055</v>
          </cell>
          <cell r="AH2057">
            <v>46160</v>
          </cell>
        </row>
        <row r="2058">
          <cell r="F2058" t="str">
            <v>25T0345056</v>
          </cell>
          <cell r="AH2058">
            <v>46160</v>
          </cell>
        </row>
        <row r="2059">
          <cell r="F2059" t="str">
            <v>25T0345057</v>
          </cell>
          <cell r="AH2059">
            <v>46160</v>
          </cell>
        </row>
        <row r="2060">
          <cell r="F2060" t="str">
            <v>25T0345058</v>
          </cell>
          <cell r="AH2060">
            <v>46160</v>
          </cell>
        </row>
        <row r="2061">
          <cell r="F2061" t="str">
            <v>25T0345059</v>
          </cell>
          <cell r="AH2061">
            <v>46160</v>
          </cell>
        </row>
        <row r="2062">
          <cell r="F2062" t="str">
            <v>25T0345060</v>
          </cell>
          <cell r="AH2062">
            <v>46160</v>
          </cell>
        </row>
        <row r="2063">
          <cell r="F2063" t="str">
            <v>25T0345061</v>
          </cell>
          <cell r="AH2063">
            <v>46160</v>
          </cell>
        </row>
        <row r="2064">
          <cell r="F2064" t="str">
            <v>25T0345062</v>
          </cell>
          <cell r="AH2064">
            <v>46160</v>
          </cell>
        </row>
        <row r="2065">
          <cell r="F2065" t="str">
            <v>25T0345091</v>
          </cell>
          <cell r="AH2065">
            <v>46160</v>
          </cell>
        </row>
        <row r="2066">
          <cell r="F2066" t="str">
            <v>25T0345118</v>
          </cell>
          <cell r="AH2066">
            <v>46160</v>
          </cell>
        </row>
        <row r="2067">
          <cell r="F2067" t="str">
            <v>25T0345122</v>
          </cell>
          <cell r="AH2067">
            <v>46160</v>
          </cell>
        </row>
        <row r="2068">
          <cell r="F2068" t="str">
            <v>25T0345132</v>
          </cell>
          <cell r="AH2068">
            <v>46160</v>
          </cell>
        </row>
        <row r="2069">
          <cell r="F2069" t="str">
            <v>25T0345135</v>
          </cell>
          <cell r="AH2069">
            <v>46160</v>
          </cell>
        </row>
        <row r="2070">
          <cell r="F2070" t="str">
            <v>25T0345136</v>
          </cell>
          <cell r="AH2070">
            <v>46160</v>
          </cell>
        </row>
        <row r="2071">
          <cell r="F2071" t="str">
            <v>25T0345137</v>
          </cell>
          <cell r="AH2071">
            <v>46160</v>
          </cell>
        </row>
        <row r="2072">
          <cell r="F2072" t="str">
            <v>25T0345156</v>
          </cell>
          <cell r="AH2072">
            <v>46160</v>
          </cell>
        </row>
        <row r="2073">
          <cell r="F2073" t="str">
            <v>25T0345158</v>
          </cell>
          <cell r="AH2073">
            <v>46160</v>
          </cell>
        </row>
        <row r="2074">
          <cell r="F2074" t="str">
            <v>25T0345159</v>
          </cell>
          <cell r="AH2074">
            <v>46160</v>
          </cell>
        </row>
        <row r="2075">
          <cell r="F2075" t="str">
            <v>25T0345160</v>
          </cell>
          <cell r="AH2075">
            <v>46160</v>
          </cell>
        </row>
        <row r="2076">
          <cell r="F2076" t="str">
            <v>25T0345167</v>
          </cell>
          <cell r="AH2076">
            <v>46160</v>
          </cell>
        </row>
        <row r="2077">
          <cell r="F2077" t="str">
            <v>25T0345168</v>
          </cell>
          <cell r="AH2077">
            <v>46160</v>
          </cell>
        </row>
        <row r="2078">
          <cell r="F2078" t="str">
            <v>25T0345169</v>
          </cell>
          <cell r="AH2078">
            <v>46160</v>
          </cell>
        </row>
        <row r="2079">
          <cell r="F2079" t="str">
            <v>25T0345170</v>
          </cell>
          <cell r="AH2079">
            <v>46160</v>
          </cell>
        </row>
        <row r="2080">
          <cell r="F2080" t="str">
            <v>25T0345171</v>
          </cell>
          <cell r="AH2080">
            <v>46160</v>
          </cell>
        </row>
        <row r="2081">
          <cell r="F2081" t="str">
            <v>25T0345172</v>
          </cell>
          <cell r="AH2081">
            <v>46160</v>
          </cell>
        </row>
        <row r="2082">
          <cell r="F2082" t="str">
            <v>25T0345173</v>
          </cell>
          <cell r="AH2082">
            <v>46160</v>
          </cell>
        </row>
        <row r="2083">
          <cell r="F2083" t="str">
            <v>25T0345176</v>
          </cell>
          <cell r="AH2083">
            <v>46160</v>
          </cell>
        </row>
        <row r="2084">
          <cell r="F2084" t="str">
            <v>25T0345180</v>
          </cell>
          <cell r="AH2084">
            <v>46160</v>
          </cell>
        </row>
        <row r="2085">
          <cell r="F2085" t="str">
            <v>25T0345185</v>
          </cell>
          <cell r="AH2085">
            <v>46181</v>
          </cell>
        </row>
        <row r="2086">
          <cell r="F2086" t="str">
            <v>25T0345208</v>
          </cell>
          <cell r="AH2086">
            <v>46160</v>
          </cell>
        </row>
        <row r="2087">
          <cell r="F2087" t="str">
            <v>25T0345209</v>
          </cell>
          <cell r="AH2087">
            <v>46160</v>
          </cell>
        </row>
        <row r="2088">
          <cell r="F2088" t="str">
            <v>25T0345210</v>
          </cell>
          <cell r="AH2088">
            <v>46160</v>
          </cell>
        </row>
        <row r="2089">
          <cell r="F2089" t="str">
            <v>25T0345212</v>
          </cell>
          <cell r="AH2089">
            <v>46160</v>
          </cell>
        </row>
        <row r="2090">
          <cell r="F2090" t="str">
            <v>25T0345226</v>
          </cell>
          <cell r="AH2090">
            <v>46160</v>
          </cell>
        </row>
        <row r="2091">
          <cell r="F2091" t="str">
            <v>25T0345241</v>
          </cell>
          <cell r="AH2091">
            <v>46181</v>
          </cell>
        </row>
        <row r="2092">
          <cell r="F2092" t="str">
            <v>25T0345248</v>
          </cell>
          <cell r="AH2092">
            <v>46160</v>
          </cell>
        </row>
        <row r="2093">
          <cell r="F2093" t="str">
            <v>25T0345249</v>
          </cell>
          <cell r="AH2093">
            <v>46160</v>
          </cell>
        </row>
        <row r="2094">
          <cell r="F2094" t="str">
            <v>25T0345250</v>
          </cell>
          <cell r="AH2094">
            <v>46160</v>
          </cell>
        </row>
        <row r="2095">
          <cell r="F2095" t="str">
            <v>25T0345254</v>
          </cell>
          <cell r="AH2095">
            <v>46160</v>
          </cell>
        </row>
        <row r="2096">
          <cell r="F2096" t="str">
            <v>25T0345273</v>
          </cell>
          <cell r="AH2096">
            <v>46181</v>
          </cell>
        </row>
        <row r="2097">
          <cell r="F2097" t="str">
            <v>25T0345280</v>
          </cell>
          <cell r="AH2097">
            <v>46160</v>
          </cell>
        </row>
        <row r="2098">
          <cell r="F2098" t="str">
            <v>25T0345311</v>
          </cell>
          <cell r="AH2098">
            <v>46160</v>
          </cell>
        </row>
        <row r="2099">
          <cell r="F2099" t="str">
            <v>25T0345315</v>
          </cell>
          <cell r="AH2099">
            <v>46160</v>
          </cell>
        </row>
        <row r="2100">
          <cell r="F2100" t="str">
            <v>25T0345317</v>
          </cell>
          <cell r="AH2100">
            <v>46160</v>
          </cell>
        </row>
        <row r="2101">
          <cell r="F2101" t="str">
            <v>25T0345320</v>
          </cell>
          <cell r="AH2101">
            <v>46160</v>
          </cell>
        </row>
        <row r="2102">
          <cell r="F2102" t="str">
            <v>25T0345321</v>
          </cell>
          <cell r="AH2102">
            <v>46160</v>
          </cell>
        </row>
        <row r="2103">
          <cell r="F2103" t="str">
            <v>25T0345333</v>
          </cell>
          <cell r="AH2103">
            <v>46160</v>
          </cell>
        </row>
        <row r="2104">
          <cell r="F2104" t="str">
            <v>25T0345334</v>
          </cell>
          <cell r="AH2104">
            <v>46160</v>
          </cell>
        </row>
        <row r="2105">
          <cell r="F2105" t="str">
            <v>25T0345345</v>
          </cell>
          <cell r="AH2105">
            <v>46188</v>
          </cell>
        </row>
        <row r="2106">
          <cell r="F2106" t="str">
            <v>25T0345347</v>
          </cell>
          <cell r="AH2106">
            <v>46160</v>
          </cell>
        </row>
        <row r="2107">
          <cell r="F2107" t="str">
            <v>25T0345348</v>
          </cell>
          <cell r="AH2107">
            <v>46160</v>
          </cell>
        </row>
        <row r="2108">
          <cell r="F2108" t="str">
            <v>25T0345349</v>
          </cell>
          <cell r="AH2108">
            <v>46160</v>
          </cell>
        </row>
        <row r="2109">
          <cell r="F2109" t="str">
            <v>25T0345377</v>
          </cell>
          <cell r="AH2109">
            <v>46160</v>
          </cell>
        </row>
        <row r="2110">
          <cell r="F2110" t="str">
            <v>25T0345381</v>
          </cell>
          <cell r="AH2110">
            <v>46178</v>
          </cell>
        </row>
        <row r="2111">
          <cell r="F2111" t="str">
            <v>25T0345396</v>
          </cell>
          <cell r="AH2111">
            <v>46160</v>
          </cell>
        </row>
        <row r="2112">
          <cell r="F2112" t="str">
            <v>25T0345398</v>
          </cell>
          <cell r="AH2112">
            <v>46160</v>
          </cell>
        </row>
        <row r="2113">
          <cell r="F2113" t="str">
            <v>25T0345400</v>
          </cell>
          <cell r="AH2113">
            <v>46160</v>
          </cell>
        </row>
        <row r="2114">
          <cell r="F2114" t="str">
            <v>25T0345401</v>
          </cell>
          <cell r="AH2114">
            <v>46160</v>
          </cell>
        </row>
        <row r="2115">
          <cell r="F2115" t="str">
            <v>25T0345402</v>
          </cell>
          <cell r="AH2115">
            <v>46160</v>
          </cell>
        </row>
        <row r="2116">
          <cell r="F2116" t="str">
            <v>25T0345419</v>
          </cell>
          <cell r="AH2116">
            <v>46178</v>
          </cell>
        </row>
        <row r="2117">
          <cell r="F2117" t="str">
            <v>25T0345426</v>
          </cell>
          <cell r="AH2117">
            <v>46160</v>
          </cell>
        </row>
        <row r="2118">
          <cell r="F2118" t="str">
            <v>25T0345430</v>
          </cell>
          <cell r="AH2118">
            <v>46160</v>
          </cell>
        </row>
        <row r="2119">
          <cell r="F2119" t="str">
            <v>25T0345431</v>
          </cell>
          <cell r="AH2119">
            <v>46160</v>
          </cell>
        </row>
        <row r="2120">
          <cell r="F2120" t="str">
            <v>25T0345432</v>
          </cell>
          <cell r="AH2120">
            <v>46160</v>
          </cell>
        </row>
        <row r="2121">
          <cell r="F2121" t="str">
            <v>25T0345449</v>
          </cell>
          <cell r="AH2121">
            <v>46160</v>
          </cell>
        </row>
        <row r="2122">
          <cell r="F2122" t="str">
            <v>25T0345457</v>
          </cell>
          <cell r="AH2122">
            <v>46160</v>
          </cell>
        </row>
        <row r="2123">
          <cell r="F2123" t="str">
            <v>25T0345461</v>
          </cell>
          <cell r="AH2123">
            <v>46188</v>
          </cell>
        </row>
        <row r="2124">
          <cell r="F2124" t="str">
            <v>25T0345471</v>
          </cell>
          <cell r="AH2124">
            <v>46160</v>
          </cell>
        </row>
        <row r="2125">
          <cell r="F2125" t="str">
            <v>25T0345478</v>
          </cell>
          <cell r="AH2125">
            <v>46160</v>
          </cell>
        </row>
        <row r="2126">
          <cell r="F2126" t="str">
            <v>25T0345479</v>
          </cell>
          <cell r="AH2126">
            <v>46160</v>
          </cell>
        </row>
        <row r="2127">
          <cell r="F2127" t="str">
            <v>25T0345480</v>
          </cell>
          <cell r="AH2127">
            <v>46160</v>
          </cell>
        </row>
        <row r="2128">
          <cell r="F2128" t="str">
            <v>25T0345519</v>
          </cell>
          <cell r="AH2128">
            <v>46160</v>
          </cell>
        </row>
        <row r="2129">
          <cell r="F2129" t="str">
            <v>25T0345528</v>
          </cell>
          <cell r="AH2129">
            <v>46160</v>
          </cell>
        </row>
        <row r="2130">
          <cell r="F2130" t="str">
            <v>25T0345533</v>
          </cell>
          <cell r="AH2130">
            <v>46178</v>
          </cell>
        </row>
        <row r="2131">
          <cell r="F2131" t="str">
            <v>25T0345534</v>
          </cell>
          <cell r="AH2131">
            <v>46178</v>
          </cell>
        </row>
        <row r="2132">
          <cell r="F2132" t="str">
            <v>25T0345535</v>
          </cell>
          <cell r="AH2132">
            <v>46178</v>
          </cell>
        </row>
        <row r="2133">
          <cell r="F2133" t="str">
            <v>25T0345536</v>
          </cell>
          <cell r="AH2133">
            <v>46178</v>
          </cell>
        </row>
        <row r="2134">
          <cell r="F2134" t="str">
            <v>25T0345559</v>
          </cell>
          <cell r="AH2134">
            <v>46157</v>
          </cell>
        </row>
        <row r="2135">
          <cell r="F2135" t="str">
            <v>25T0345572</v>
          </cell>
          <cell r="AH2135">
            <v>46178</v>
          </cell>
        </row>
        <row r="2136">
          <cell r="F2136" t="str">
            <v>25T0345576</v>
          </cell>
          <cell r="AH2136">
            <v>46178</v>
          </cell>
        </row>
        <row r="2137">
          <cell r="F2137" t="str">
            <v>25T0345614</v>
          </cell>
          <cell r="AH2137">
            <v>46181</v>
          </cell>
        </row>
        <row r="2138">
          <cell r="F2138" t="str">
            <v>25T0345615</v>
          </cell>
          <cell r="AH2138">
            <v>46181</v>
          </cell>
        </row>
        <row r="2139">
          <cell r="F2139" t="str">
            <v>25T0345636</v>
          </cell>
          <cell r="AH2139">
            <v>46178</v>
          </cell>
        </row>
        <row r="2140">
          <cell r="F2140" t="str">
            <v>25T0345641</v>
          </cell>
          <cell r="AH2140">
            <v>46178</v>
          </cell>
        </row>
        <row r="2141">
          <cell r="F2141" t="str">
            <v>25T0345659</v>
          </cell>
          <cell r="AH2141">
            <v>46178</v>
          </cell>
        </row>
        <row r="2142">
          <cell r="F2142" t="str">
            <v>25T0345661</v>
          </cell>
          <cell r="AH2142">
            <v>46178</v>
          </cell>
        </row>
        <row r="2143">
          <cell r="F2143" t="str">
            <v>25T0345662</v>
          </cell>
          <cell r="AH2143">
            <v>46178</v>
          </cell>
        </row>
        <row r="2144">
          <cell r="F2144" t="str">
            <v>25T0345663</v>
          </cell>
          <cell r="AH2144">
            <v>46178</v>
          </cell>
        </row>
        <row r="2145">
          <cell r="F2145" t="str">
            <v>25T0345664</v>
          </cell>
          <cell r="AH2145">
            <v>46178</v>
          </cell>
        </row>
        <row r="2146">
          <cell r="F2146" t="str">
            <v>25T0345673</v>
          </cell>
          <cell r="AH2146">
            <v>46178</v>
          </cell>
        </row>
        <row r="2147">
          <cell r="F2147" t="str">
            <v>25T0345695</v>
          </cell>
          <cell r="AH2147">
            <v>46178</v>
          </cell>
        </row>
        <row r="2148">
          <cell r="F2148" t="str">
            <v>25T0345696</v>
          </cell>
          <cell r="AH2148">
            <v>46178</v>
          </cell>
        </row>
        <row r="2149">
          <cell r="F2149" t="str">
            <v>25T0345697</v>
          </cell>
          <cell r="AH2149">
            <v>46178</v>
          </cell>
        </row>
        <row r="2150">
          <cell r="F2150" t="str">
            <v>25T0345698</v>
          </cell>
          <cell r="AH2150">
            <v>46178</v>
          </cell>
        </row>
        <row r="2151">
          <cell r="F2151" t="str">
            <v>25T0345750</v>
          </cell>
          <cell r="AH2151">
            <v>46178</v>
          </cell>
        </row>
        <row r="2152">
          <cell r="F2152" t="str">
            <v>25T0345756</v>
          </cell>
          <cell r="AH2152">
            <v>46181</v>
          </cell>
        </row>
        <row r="2153">
          <cell r="F2153" t="str">
            <v>25T0345770</v>
          </cell>
          <cell r="AH2153">
            <v>46178</v>
          </cell>
        </row>
        <row r="2154">
          <cell r="F2154" t="str">
            <v>25T0345780</v>
          </cell>
          <cell r="AH2154">
            <v>46178</v>
          </cell>
        </row>
        <row r="2155">
          <cell r="F2155" t="str">
            <v>25T0345782</v>
          </cell>
          <cell r="AH2155">
            <v>46178</v>
          </cell>
        </row>
        <row r="2156">
          <cell r="F2156" t="str">
            <v>25T0345783</v>
          </cell>
          <cell r="AH2156">
            <v>46178</v>
          </cell>
        </row>
        <row r="2157">
          <cell r="F2157" t="str">
            <v>25T0345784</v>
          </cell>
          <cell r="AH2157">
            <v>46178</v>
          </cell>
        </row>
        <row r="2158">
          <cell r="F2158" t="str">
            <v>25T0345785</v>
          </cell>
          <cell r="AH2158">
            <v>46178</v>
          </cell>
        </row>
        <row r="2159">
          <cell r="F2159" t="str">
            <v>25T0345838</v>
          </cell>
          <cell r="AH2159">
            <v>46178</v>
          </cell>
        </row>
        <row r="2160">
          <cell r="F2160" t="str">
            <v>25T0345849</v>
          </cell>
          <cell r="AH2160">
            <v>46178</v>
          </cell>
        </row>
        <row r="2161">
          <cell r="F2161" t="str">
            <v>25T0345851</v>
          </cell>
          <cell r="AH2161">
            <v>46178</v>
          </cell>
        </row>
        <row r="2162">
          <cell r="F2162" t="str">
            <v>25T0345852</v>
          </cell>
          <cell r="AH2162">
            <v>46178</v>
          </cell>
        </row>
        <row r="2163">
          <cell r="F2163" t="str">
            <v>25T0345892</v>
          </cell>
          <cell r="AH2163">
            <v>46178</v>
          </cell>
        </row>
        <row r="2164">
          <cell r="F2164" t="str">
            <v>25T0345903</v>
          </cell>
          <cell r="AH2164">
            <v>46181</v>
          </cell>
        </row>
        <row r="2165">
          <cell r="F2165" t="str">
            <v>25T0345922</v>
          </cell>
          <cell r="AH2165">
            <v>46178</v>
          </cell>
        </row>
        <row r="2166">
          <cell r="F2166" t="str">
            <v>25T0345945</v>
          </cell>
          <cell r="AH2166">
            <v>46178</v>
          </cell>
        </row>
        <row r="2167">
          <cell r="F2167" t="str">
            <v>25T0345966</v>
          </cell>
          <cell r="AH2167">
            <v>46178</v>
          </cell>
        </row>
        <row r="2168">
          <cell r="F2168" t="str">
            <v>25T0345967</v>
          </cell>
          <cell r="AH2168">
            <v>46178</v>
          </cell>
        </row>
        <row r="2169">
          <cell r="F2169" t="str">
            <v>25T0345968</v>
          </cell>
          <cell r="AH2169">
            <v>46178</v>
          </cell>
        </row>
        <row r="2170">
          <cell r="F2170" t="str">
            <v>25T0345974</v>
          </cell>
          <cell r="AH2170">
            <v>46178</v>
          </cell>
        </row>
        <row r="2171">
          <cell r="F2171" t="str">
            <v>25T0346002</v>
          </cell>
          <cell r="AH2171">
            <v>46178</v>
          </cell>
        </row>
        <row r="2172">
          <cell r="F2172" t="str">
            <v>25T0346004</v>
          </cell>
          <cell r="AH2172">
            <v>46178</v>
          </cell>
        </row>
        <row r="2173">
          <cell r="F2173" t="str">
            <v>25T0346005</v>
          </cell>
          <cell r="AH2173">
            <v>46178</v>
          </cell>
        </row>
        <row r="2174">
          <cell r="F2174" t="str">
            <v>25T0346006</v>
          </cell>
          <cell r="AH2174">
            <v>46178</v>
          </cell>
        </row>
        <row r="2175">
          <cell r="F2175" t="str">
            <v>25T0346007</v>
          </cell>
          <cell r="AH2175">
            <v>46178</v>
          </cell>
        </row>
        <row r="2176">
          <cell r="F2176" t="str">
            <v>25T0346008</v>
          </cell>
          <cell r="AH2176">
            <v>46178</v>
          </cell>
        </row>
        <row r="2177">
          <cell r="F2177" t="str">
            <v>25T0346011</v>
          </cell>
          <cell r="AH2177">
            <v>46178</v>
          </cell>
        </row>
        <row r="2178">
          <cell r="F2178" t="str">
            <v>25T0346012</v>
          </cell>
          <cell r="AH2178">
            <v>46178</v>
          </cell>
        </row>
        <row r="2179">
          <cell r="F2179" t="str">
            <v>25T0346040</v>
          </cell>
          <cell r="AH2179">
            <v>46178</v>
          </cell>
        </row>
        <row r="2180">
          <cell r="F2180" t="str">
            <v>25T0346041</v>
          </cell>
          <cell r="AH2180">
            <v>46178</v>
          </cell>
        </row>
        <row r="2181">
          <cell r="F2181" t="str">
            <v>25T0346078</v>
          </cell>
          <cell r="AH2181">
            <v>46178</v>
          </cell>
        </row>
        <row r="2182">
          <cell r="F2182" t="str">
            <v>25T0346095</v>
          </cell>
          <cell r="AH2182">
            <v>46181</v>
          </cell>
        </row>
        <row r="2183">
          <cell r="F2183" t="str">
            <v>25T0346105</v>
          </cell>
          <cell r="AH2183">
            <v>46178</v>
          </cell>
        </row>
        <row r="2184">
          <cell r="F2184" t="str">
            <v>25T0346106</v>
          </cell>
          <cell r="AH2184">
            <v>46178</v>
          </cell>
        </row>
        <row r="2185">
          <cell r="F2185" t="str">
            <v>25T0346107</v>
          </cell>
          <cell r="AH2185">
            <v>46178</v>
          </cell>
        </row>
        <row r="2186">
          <cell r="F2186" t="str">
            <v>25T0346108</v>
          </cell>
          <cell r="AH2186">
            <v>46178</v>
          </cell>
        </row>
        <row r="2187">
          <cell r="F2187" t="str">
            <v>25T0346161</v>
          </cell>
          <cell r="AH2187">
            <v>46181</v>
          </cell>
        </row>
        <row r="2188">
          <cell r="F2188" t="str">
            <v>25T0346172</v>
          </cell>
          <cell r="AH2188">
            <v>46178</v>
          </cell>
        </row>
        <row r="2189">
          <cell r="F2189" t="str">
            <v>25T0346173</v>
          </cell>
          <cell r="AH2189">
            <v>46178</v>
          </cell>
        </row>
        <row r="2190">
          <cell r="F2190" t="str">
            <v>25T0346174</v>
          </cell>
          <cell r="AH2190">
            <v>46178</v>
          </cell>
        </row>
        <row r="2191">
          <cell r="F2191" t="str">
            <v>25T0346183</v>
          </cell>
          <cell r="AH2191">
            <v>46178</v>
          </cell>
        </row>
        <row r="2192">
          <cell r="F2192" t="str">
            <v>25T0346201</v>
          </cell>
          <cell r="AH2192">
            <v>46178</v>
          </cell>
        </row>
        <row r="2193">
          <cell r="F2193" t="str">
            <v>25T0346203</v>
          </cell>
          <cell r="AH2193">
            <v>46178</v>
          </cell>
        </row>
        <row r="2194">
          <cell r="F2194" t="str">
            <v>25T0346221</v>
          </cell>
          <cell r="AH2194">
            <v>46178</v>
          </cell>
        </row>
        <row r="2195">
          <cell r="F2195" t="str">
            <v>25T0346223</v>
          </cell>
          <cell r="AH2195">
            <v>46178</v>
          </cell>
        </row>
        <row r="2196">
          <cell r="F2196" t="str">
            <v>25T0346259</v>
          </cell>
          <cell r="AH2196">
            <v>46178</v>
          </cell>
        </row>
        <row r="2197">
          <cell r="F2197" t="str">
            <v>25T0346267</v>
          </cell>
          <cell r="AH2197">
            <v>46181</v>
          </cell>
        </row>
        <row r="2198">
          <cell r="F2198" t="str">
            <v>25T0346269</v>
          </cell>
          <cell r="AH2198">
            <v>46181</v>
          </cell>
        </row>
        <row r="2199">
          <cell r="F2199" t="str">
            <v>25T0346275</v>
          </cell>
          <cell r="AH2199">
            <v>46178</v>
          </cell>
        </row>
        <row r="2200">
          <cell r="F2200" t="str">
            <v>25T0346276</v>
          </cell>
          <cell r="AH2200">
            <v>46178</v>
          </cell>
        </row>
        <row r="2201">
          <cell r="F2201" t="str">
            <v>25T0346277</v>
          </cell>
          <cell r="AH2201">
            <v>46178</v>
          </cell>
        </row>
        <row r="2202">
          <cell r="F2202" t="str">
            <v>25T0346278</v>
          </cell>
          <cell r="AH2202">
            <v>46178</v>
          </cell>
        </row>
        <row r="2203">
          <cell r="F2203" t="str">
            <v>25T0346298</v>
          </cell>
          <cell r="AH2203">
            <v>46178</v>
          </cell>
        </row>
        <row r="2204">
          <cell r="F2204" t="str">
            <v>25T0346303</v>
          </cell>
          <cell r="AH2204">
            <v>46178</v>
          </cell>
        </row>
        <row r="2205">
          <cell r="F2205" t="str">
            <v>25T0346306</v>
          </cell>
          <cell r="AH2205">
            <v>46178</v>
          </cell>
        </row>
        <row r="2206">
          <cell r="F2206" t="str">
            <v>25T0346368</v>
          </cell>
          <cell r="AH2206">
            <v>46178</v>
          </cell>
        </row>
        <row r="2207">
          <cell r="F2207" t="str">
            <v>25T0346404</v>
          </cell>
          <cell r="AH2207">
            <v>46178</v>
          </cell>
        </row>
        <row r="2208">
          <cell r="F2208" t="str">
            <v>25T0346406</v>
          </cell>
          <cell r="AH2208">
            <v>46178</v>
          </cell>
        </row>
        <row r="2209">
          <cell r="F2209" t="str">
            <v>25T0346407</v>
          </cell>
          <cell r="AH2209">
            <v>46178</v>
          </cell>
        </row>
        <row r="2210">
          <cell r="F2210" t="str">
            <v>25T0346441</v>
          </cell>
          <cell r="AH2210">
            <v>46181</v>
          </cell>
        </row>
        <row r="2211">
          <cell r="F2211" t="str">
            <v>25T0346442</v>
          </cell>
          <cell r="AH2211">
            <v>46181</v>
          </cell>
        </row>
        <row r="2212">
          <cell r="F2212" t="str">
            <v>25T0346446</v>
          </cell>
          <cell r="AH2212">
            <v>46178</v>
          </cell>
        </row>
        <row r="2213">
          <cell r="F2213" t="str">
            <v>25T0346447</v>
          </cell>
          <cell r="AH2213">
            <v>46178</v>
          </cell>
        </row>
        <row r="2214">
          <cell r="F2214" t="str">
            <v>25T0346453</v>
          </cell>
          <cell r="AH2214">
            <v>46178</v>
          </cell>
        </row>
        <row r="2215">
          <cell r="F2215" t="str">
            <v>25T0346457</v>
          </cell>
          <cell r="AH2215">
            <v>46178</v>
          </cell>
        </row>
        <row r="2216">
          <cell r="F2216" t="str">
            <v>25T0346464</v>
          </cell>
          <cell r="AH2216">
            <v>46178</v>
          </cell>
        </row>
        <row r="2217">
          <cell r="F2217" t="str">
            <v>25T0346466</v>
          </cell>
          <cell r="AH2217">
            <v>46178</v>
          </cell>
        </row>
        <row r="2218">
          <cell r="F2218" t="str">
            <v>25T0346467</v>
          </cell>
          <cell r="AH2218">
            <v>46178</v>
          </cell>
        </row>
        <row r="2219">
          <cell r="F2219" t="str">
            <v>25T0346468</v>
          </cell>
          <cell r="AH2219">
            <v>46178</v>
          </cell>
        </row>
        <row r="2220">
          <cell r="F2220" t="str">
            <v>25T0346469</v>
          </cell>
          <cell r="AH2220">
            <v>46178</v>
          </cell>
        </row>
        <row r="2221">
          <cell r="F2221" t="str">
            <v>25T0346470</v>
          </cell>
          <cell r="AH2221">
            <v>46178</v>
          </cell>
        </row>
        <row r="2222">
          <cell r="F2222" t="str">
            <v>25T0346471</v>
          </cell>
          <cell r="AH2222">
            <v>46178</v>
          </cell>
        </row>
        <row r="2223">
          <cell r="F2223" t="str">
            <v>25T0346474</v>
          </cell>
          <cell r="AH2223">
            <v>46178</v>
          </cell>
        </row>
        <row r="2224">
          <cell r="F2224" t="str">
            <v>25T0346476</v>
          </cell>
          <cell r="AH2224">
            <v>46178</v>
          </cell>
        </row>
        <row r="2225">
          <cell r="F2225" t="str">
            <v>25T0346487</v>
          </cell>
          <cell r="AH2225">
            <v>46178</v>
          </cell>
        </row>
        <row r="2226">
          <cell r="F2226" t="str">
            <v>25T0346507</v>
          </cell>
          <cell r="AH2226">
            <v>46178</v>
          </cell>
        </row>
        <row r="2227">
          <cell r="F2227" t="str">
            <v>25T0346511</v>
          </cell>
          <cell r="AH2227">
            <v>46178</v>
          </cell>
        </row>
        <row r="2228">
          <cell r="F2228" t="str">
            <v>25T0346512</v>
          </cell>
          <cell r="AH2228">
            <v>46178</v>
          </cell>
        </row>
        <row r="2229">
          <cell r="F2229" t="str">
            <v>25T0346527</v>
          </cell>
          <cell r="AH2229">
            <v>46178</v>
          </cell>
        </row>
        <row r="2230">
          <cell r="F2230" t="str">
            <v>25T0346531</v>
          </cell>
          <cell r="AH2230">
            <v>46181</v>
          </cell>
        </row>
        <row r="2231">
          <cell r="F2231" t="str">
            <v>25T0346541</v>
          </cell>
          <cell r="AH2231">
            <v>46178</v>
          </cell>
        </row>
        <row r="2232">
          <cell r="F2232" t="str">
            <v>25T0346542</v>
          </cell>
          <cell r="AH2232">
            <v>46178</v>
          </cell>
        </row>
        <row r="2233">
          <cell r="F2233" t="str">
            <v>25T0346561</v>
          </cell>
          <cell r="AH2233">
            <v>46178</v>
          </cell>
        </row>
        <row r="2234">
          <cell r="F2234" t="str">
            <v>25T0346562</v>
          </cell>
          <cell r="AH2234">
            <v>46178</v>
          </cell>
        </row>
        <row r="2235">
          <cell r="F2235" t="str">
            <v>25T0346563</v>
          </cell>
          <cell r="AH2235">
            <v>46178</v>
          </cell>
        </row>
        <row r="2236">
          <cell r="F2236" t="str">
            <v>25T0346564</v>
          </cell>
          <cell r="AH2236">
            <v>46178</v>
          </cell>
        </row>
        <row r="2237">
          <cell r="F2237" t="str">
            <v>25T0346570</v>
          </cell>
          <cell r="AH2237">
            <v>46178</v>
          </cell>
        </row>
        <row r="2238">
          <cell r="F2238" t="str">
            <v>25T0346582</v>
          </cell>
          <cell r="AH2238">
            <v>46178</v>
          </cell>
        </row>
        <row r="2239">
          <cell r="F2239" t="str">
            <v>25T0346586</v>
          </cell>
          <cell r="AH2239">
            <v>46178</v>
          </cell>
        </row>
        <row r="2240">
          <cell r="F2240" t="str">
            <v>25T0346587</v>
          </cell>
          <cell r="AH2240">
            <v>46178</v>
          </cell>
        </row>
        <row r="2241">
          <cell r="F2241" t="str">
            <v>25T0346588</v>
          </cell>
          <cell r="AH2241">
            <v>46178</v>
          </cell>
        </row>
        <row r="2242">
          <cell r="F2242" t="str">
            <v>25T0346595</v>
          </cell>
          <cell r="AH2242">
            <v>46178</v>
          </cell>
        </row>
        <row r="2243">
          <cell r="F2243" t="str">
            <v>25T0346599</v>
          </cell>
          <cell r="AH2243">
            <v>46181</v>
          </cell>
        </row>
        <row r="2244">
          <cell r="F2244" t="str">
            <v>25T0346602</v>
          </cell>
          <cell r="AH2244">
            <v>46181</v>
          </cell>
        </row>
        <row r="2245">
          <cell r="F2245" t="str">
            <v>25T0346603</v>
          </cell>
          <cell r="AH2245">
            <v>46181</v>
          </cell>
        </row>
        <row r="2246">
          <cell r="F2246" t="str">
            <v>25T0346605</v>
          </cell>
          <cell r="AH2246">
            <v>46181</v>
          </cell>
        </row>
        <row r="2247">
          <cell r="F2247" t="str">
            <v>25T0346608</v>
          </cell>
          <cell r="AH2247">
            <v>46178</v>
          </cell>
        </row>
        <row r="2248">
          <cell r="F2248" t="str">
            <v>25T0346612</v>
          </cell>
          <cell r="AH2248">
            <v>46178</v>
          </cell>
        </row>
        <row r="2249">
          <cell r="F2249" t="str">
            <v>25T0346613</v>
          </cell>
          <cell r="AH2249">
            <v>46178</v>
          </cell>
        </row>
        <row r="2250">
          <cell r="F2250" t="str">
            <v>25T0346614</v>
          </cell>
          <cell r="AH2250">
            <v>46178</v>
          </cell>
        </row>
        <row r="2251">
          <cell r="F2251" t="str">
            <v>25T0346615</v>
          </cell>
          <cell r="AH2251">
            <v>46178</v>
          </cell>
        </row>
        <row r="2252">
          <cell r="F2252" t="str">
            <v>25T0346616</v>
          </cell>
          <cell r="AH2252">
            <v>46178</v>
          </cell>
        </row>
        <row r="2253">
          <cell r="F2253" t="str">
            <v>25T0346617</v>
          </cell>
          <cell r="AH2253">
            <v>46178</v>
          </cell>
        </row>
        <row r="2254">
          <cell r="F2254" t="str">
            <v>25T0346618</v>
          </cell>
          <cell r="AH2254">
            <v>46178</v>
          </cell>
        </row>
        <row r="2255">
          <cell r="F2255" t="str">
            <v>25T0346680</v>
          </cell>
          <cell r="AH2255">
            <v>46178</v>
          </cell>
        </row>
        <row r="2256">
          <cell r="F2256" t="str">
            <v>25T0346693</v>
          </cell>
          <cell r="AH2256">
            <v>46178</v>
          </cell>
        </row>
        <row r="2257">
          <cell r="F2257" t="str">
            <v>25T0346695</v>
          </cell>
          <cell r="AH2257">
            <v>46178</v>
          </cell>
        </row>
        <row r="2258">
          <cell r="F2258" t="str">
            <v>25T0346696</v>
          </cell>
          <cell r="AH2258">
            <v>46178</v>
          </cell>
        </row>
        <row r="2259">
          <cell r="F2259" t="str">
            <v>25T0346742</v>
          </cell>
          <cell r="AH2259">
            <v>46178</v>
          </cell>
        </row>
        <row r="2260">
          <cell r="F2260" t="str">
            <v>25T0346743</v>
          </cell>
          <cell r="AH2260">
            <v>46178</v>
          </cell>
        </row>
        <row r="2261">
          <cell r="F2261" t="str">
            <v>25T0346760</v>
          </cell>
          <cell r="AH2261">
            <v>46178</v>
          </cell>
        </row>
        <row r="2262">
          <cell r="F2262" t="str">
            <v>25T0346763</v>
          </cell>
          <cell r="AH2262">
            <v>46178</v>
          </cell>
        </row>
        <row r="2263">
          <cell r="F2263" t="str">
            <v>25T0346808</v>
          </cell>
          <cell r="AH2263">
            <v>46178</v>
          </cell>
        </row>
        <row r="2264">
          <cell r="F2264" t="str">
            <v>25T0346820</v>
          </cell>
          <cell r="AH2264">
            <v>46178</v>
          </cell>
        </row>
        <row r="2265">
          <cell r="F2265" t="str">
            <v>25T0346821</v>
          </cell>
          <cell r="AH2265">
            <v>46178</v>
          </cell>
        </row>
        <row r="2266">
          <cell r="F2266" t="str">
            <v>25T0346822</v>
          </cell>
          <cell r="AH2266">
            <v>46178</v>
          </cell>
        </row>
        <row r="2267">
          <cell r="F2267" t="str">
            <v>25T0346823</v>
          </cell>
          <cell r="AH2267">
            <v>46178</v>
          </cell>
        </row>
        <row r="2268">
          <cell r="F2268" t="str">
            <v>25T0346843</v>
          </cell>
          <cell r="AH2268">
            <v>46178</v>
          </cell>
        </row>
        <row r="2269">
          <cell r="F2269" t="str">
            <v>25T0346844</v>
          </cell>
          <cell r="AH2269">
            <v>46178</v>
          </cell>
        </row>
        <row r="2270">
          <cell r="F2270" t="str">
            <v>25T0346847</v>
          </cell>
          <cell r="AH2270">
            <v>46178</v>
          </cell>
        </row>
        <row r="2271">
          <cell r="F2271" t="str">
            <v>25T0346854</v>
          </cell>
          <cell r="AH2271">
            <v>46178</v>
          </cell>
        </row>
        <row r="2272">
          <cell r="F2272" t="str">
            <v>25T0346895</v>
          </cell>
          <cell r="AH2272">
            <v>46178</v>
          </cell>
        </row>
        <row r="2273">
          <cell r="F2273" t="str">
            <v>25T0346900</v>
          </cell>
          <cell r="AH2273">
            <v>46178</v>
          </cell>
        </row>
        <row r="2274">
          <cell r="F2274" t="str">
            <v>25T0346907</v>
          </cell>
          <cell r="AH2274">
            <v>46178</v>
          </cell>
        </row>
        <row r="2275">
          <cell r="F2275" t="str">
            <v>25T0346929</v>
          </cell>
          <cell r="AH2275">
            <v>46178</v>
          </cell>
        </row>
        <row r="2276">
          <cell r="F2276" t="str">
            <v>25T0346932</v>
          </cell>
          <cell r="AH2276">
            <v>46178</v>
          </cell>
        </row>
        <row r="2277">
          <cell r="F2277" t="str">
            <v>25T0346959</v>
          </cell>
          <cell r="AH2277">
            <v>46178</v>
          </cell>
        </row>
        <row r="2278">
          <cell r="F2278" t="str">
            <v>25T0346961</v>
          </cell>
          <cell r="AH2278">
            <v>46178</v>
          </cell>
        </row>
        <row r="2279">
          <cell r="F2279" t="str">
            <v>25T0346962</v>
          </cell>
          <cell r="AH2279">
            <v>46178</v>
          </cell>
        </row>
        <row r="2280">
          <cell r="F2280" t="str">
            <v>25T0346964</v>
          </cell>
          <cell r="AH2280">
            <v>46178</v>
          </cell>
        </row>
        <row r="2281">
          <cell r="F2281" t="str">
            <v>25T0346965</v>
          </cell>
          <cell r="AH2281">
            <v>46178</v>
          </cell>
        </row>
        <row r="2282">
          <cell r="F2282" t="str">
            <v>25T0346990</v>
          </cell>
          <cell r="AH2282">
            <v>46178</v>
          </cell>
        </row>
        <row r="2283">
          <cell r="F2283" t="str">
            <v>25T0346998</v>
          </cell>
          <cell r="AH2283">
            <v>46181</v>
          </cell>
        </row>
        <row r="2284">
          <cell r="F2284" t="str">
            <v>25T0346999</v>
          </cell>
          <cell r="AH2284">
            <v>46178</v>
          </cell>
        </row>
        <row r="2285">
          <cell r="F2285" t="str">
            <v>25T0347003</v>
          </cell>
          <cell r="AH2285">
            <v>46181</v>
          </cell>
        </row>
        <row r="2286">
          <cell r="F2286" t="str">
            <v>25T0347033</v>
          </cell>
          <cell r="AH2286">
            <v>46178</v>
          </cell>
        </row>
        <row r="2287">
          <cell r="F2287" t="str">
            <v>25T0347037</v>
          </cell>
          <cell r="AH2287">
            <v>46178</v>
          </cell>
        </row>
        <row r="2288">
          <cell r="F2288" t="str">
            <v>25T0347039</v>
          </cell>
          <cell r="AH2288">
            <v>46178</v>
          </cell>
        </row>
        <row r="2289">
          <cell r="F2289" t="str">
            <v>25T0347040</v>
          </cell>
          <cell r="AH2289">
            <v>46178</v>
          </cell>
        </row>
        <row r="2290">
          <cell r="F2290" t="str">
            <v>25T0347041</v>
          </cell>
          <cell r="AH2290">
            <v>46178</v>
          </cell>
        </row>
        <row r="2291">
          <cell r="F2291" t="str">
            <v>25T0347042</v>
          </cell>
          <cell r="AH2291">
            <v>46178</v>
          </cell>
        </row>
        <row r="2292">
          <cell r="F2292" t="str">
            <v>25T0347043</v>
          </cell>
          <cell r="AH2292">
            <v>46178</v>
          </cell>
        </row>
        <row r="2293">
          <cell r="F2293" t="str">
            <v>25T0347044</v>
          </cell>
          <cell r="AH2293">
            <v>46178</v>
          </cell>
        </row>
        <row r="2294">
          <cell r="F2294" t="str">
            <v>25T0347045</v>
          </cell>
          <cell r="AH2294">
            <v>46178</v>
          </cell>
        </row>
        <row r="2295">
          <cell r="F2295" t="str">
            <v>25T0347047</v>
          </cell>
          <cell r="AH2295">
            <v>46178</v>
          </cell>
        </row>
        <row r="2296">
          <cell r="F2296" t="str">
            <v>25T0347080</v>
          </cell>
          <cell r="AH2296">
            <v>46178</v>
          </cell>
        </row>
        <row r="2297">
          <cell r="F2297" t="str">
            <v>25T0347102</v>
          </cell>
          <cell r="AH2297">
            <v>46178</v>
          </cell>
        </row>
        <row r="2298">
          <cell r="F2298" t="str">
            <v>25T0347126</v>
          </cell>
          <cell r="AH2298">
            <v>46181</v>
          </cell>
        </row>
        <row r="2299">
          <cell r="F2299" t="str">
            <v>25T0347127</v>
          </cell>
          <cell r="AH2299">
            <v>46181</v>
          </cell>
        </row>
        <row r="2300">
          <cell r="F2300" t="str">
            <v>25T0347166</v>
          </cell>
          <cell r="AH2300">
            <v>46178</v>
          </cell>
        </row>
        <row r="2301">
          <cell r="F2301" t="str">
            <v>25T0347169</v>
          </cell>
          <cell r="AH2301">
            <v>46178</v>
          </cell>
        </row>
        <row r="2302">
          <cell r="F2302" t="str">
            <v>25T0347170</v>
          </cell>
          <cell r="AH2302">
            <v>46178</v>
          </cell>
        </row>
        <row r="2303">
          <cell r="F2303" t="str">
            <v>25T0347171</v>
          </cell>
          <cell r="AH2303">
            <v>46178</v>
          </cell>
        </row>
        <row r="2304">
          <cell r="F2304" t="str">
            <v>25T0347196</v>
          </cell>
          <cell r="AH2304">
            <v>46181</v>
          </cell>
        </row>
        <row r="2305">
          <cell r="F2305" t="str">
            <v>25T0347197</v>
          </cell>
          <cell r="AH2305">
            <v>46178</v>
          </cell>
        </row>
        <row r="2306">
          <cell r="F2306" t="str">
            <v>25T0347198</v>
          </cell>
          <cell r="AH2306">
            <v>46178</v>
          </cell>
        </row>
        <row r="2307">
          <cell r="F2307" t="str">
            <v>25T0347212</v>
          </cell>
          <cell r="AH2307">
            <v>46178</v>
          </cell>
        </row>
        <row r="2308">
          <cell r="F2308" t="str">
            <v>25T0347236</v>
          </cell>
          <cell r="AH2308">
            <v>46178</v>
          </cell>
        </row>
        <row r="2309">
          <cell r="F2309" t="str">
            <v>25T0347237</v>
          </cell>
          <cell r="AH2309">
            <v>46178</v>
          </cell>
        </row>
        <row r="2310">
          <cell r="F2310" t="str">
            <v>25T0347286</v>
          </cell>
          <cell r="AH2310">
            <v>46178</v>
          </cell>
        </row>
        <row r="2311">
          <cell r="F2311" t="str">
            <v>25T0347300</v>
          </cell>
          <cell r="AH2311">
            <v>46178</v>
          </cell>
        </row>
        <row r="2312">
          <cell r="F2312" t="str">
            <v>25T0347335</v>
          </cell>
          <cell r="AH2312">
            <v>46181</v>
          </cell>
        </row>
        <row r="2313">
          <cell r="F2313" t="str">
            <v>25T0347336</v>
          </cell>
          <cell r="AH2313">
            <v>46181</v>
          </cell>
        </row>
        <row r="2314">
          <cell r="F2314" t="str">
            <v>25T0347337</v>
          </cell>
          <cell r="AH2314">
            <v>46181</v>
          </cell>
        </row>
        <row r="2315">
          <cell r="F2315" t="str">
            <v>25T0347362</v>
          </cell>
          <cell r="AH2315">
            <v>46181</v>
          </cell>
        </row>
        <row r="2316">
          <cell r="F2316" t="str">
            <v>25T0347363</v>
          </cell>
          <cell r="AH2316">
            <v>46181</v>
          </cell>
        </row>
        <row r="2317">
          <cell r="F2317" t="str">
            <v>25T0347408</v>
          </cell>
          <cell r="AH2317">
            <v>46181</v>
          </cell>
        </row>
        <row r="2318">
          <cell r="F2318" t="str">
            <v>25T0347409</v>
          </cell>
          <cell r="AH2318">
            <v>46181</v>
          </cell>
        </row>
        <row r="2319">
          <cell r="F2319" t="str">
            <v>25T0347441</v>
          </cell>
          <cell r="AH2319">
            <v>46181</v>
          </cell>
        </row>
        <row r="2320">
          <cell r="F2320" t="str">
            <v>25T0347460</v>
          </cell>
          <cell r="AH2320">
            <v>46178</v>
          </cell>
        </row>
        <row r="2321">
          <cell r="F2321" t="str">
            <v>25T0347461</v>
          </cell>
          <cell r="AH2321">
            <v>46178</v>
          </cell>
        </row>
        <row r="2322">
          <cell r="F2322" t="str">
            <v>25T0347482</v>
          </cell>
          <cell r="AH2322">
            <v>46181</v>
          </cell>
        </row>
        <row r="2323">
          <cell r="F2323" t="str">
            <v>25T0347490</v>
          </cell>
          <cell r="AH2323">
            <v>46178</v>
          </cell>
        </row>
        <row r="2324">
          <cell r="F2324" t="str">
            <v>25T0347491</v>
          </cell>
          <cell r="AH2324">
            <v>46181</v>
          </cell>
        </row>
        <row r="2325">
          <cell r="F2325" t="str">
            <v>25T0347492</v>
          </cell>
          <cell r="AH2325">
            <v>46181</v>
          </cell>
        </row>
        <row r="2326">
          <cell r="F2326" t="str">
            <v>25T0347493</v>
          </cell>
          <cell r="AH2326">
            <v>46181</v>
          </cell>
        </row>
        <row r="2327">
          <cell r="F2327" t="str">
            <v>25T0347514</v>
          </cell>
          <cell r="AH2327">
            <v>46181</v>
          </cell>
        </row>
        <row r="2328">
          <cell r="F2328" t="str">
            <v>25T0347523</v>
          </cell>
          <cell r="AH2328">
            <v>46181</v>
          </cell>
        </row>
        <row r="2329">
          <cell r="F2329" t="str">
            <v>25T0347527</v>
          </cell>
          <cell r="AH2329">
            <v>46181</v>
          </cell>
        </row>
        <row r="2330">
          <cell r="F2330" t="str">
            <v>25T0347549</v>
          </cell>
          <cell r="AH2330">
            <v>46181</v>
          </cell>
        </row>
        <row r="2331">
          <cell r="F2331" t="str">
            <v>25T0347551</v>
          </cell>
          <cell r="AH2331">
            <v>46178</v>
          </cell>
        </row>
        <row r="2332">
          <cell r="F2332" t="str">
            <v>25T0347552</v>
          </cell>
          <cell r="AH2332">
            <v>46181</v>
          </cell>
        </row>
        <row r="2333">
          <cell r="F2333" t="str">
            <v>25T0347571</v>
          </cell>
          <cell r="AH2333">
            <v>46181</v>
          </cell>
        </row>
        <row r="2334">
          <cell r="F2334" t="str">
            <v>25T0347597</v>
          </cell>
          <cell r="AH2334">
            <v>46178</v>
          </cell>
        </row>
        <row r="2335">
          <cell r="F2335" t="str">
            <v>25T0347598</v>
          </cell>
          <cell r="AH2335">
            <v>46181</v>
          </cell>
        </row>
        <row r="2336">
          <cell r="F2336" t="str">
            <v>25T0347617</v>
          </cell>
          <cell r="AH2336">
            <v>46178</v>
          </cell>
        </row>
        <row r="2337">
          <cell r="F2337" t="str">
            <v>25T0347624</v>
          </cell>
          <cell r="AH2337">
            <v>46181</v>
          </cell>
        </row>
        <row r="2338">
          <cell r="F2338" t="str">
            <v>25T0347629</v>
          </cell>
          <cell r="AH2338">
            <v>46181</v>
          </cell>
        </row>
        <row r="2339">
          <cell r="F2339" t="str">
            <v>25T0347635</v>
          </cell>
          <cell r="AH2339">
            <v>46181</v>
          </cell>
        </row>
        <row r="2340">
          <cell r="F2340" t="str">
            <v>25T0347636</v>
          </cell>
          <cell r="AH2340">
            <v>46181</v>
          </cell>
        </row>
        <row r="2341">
          <cell r="F2341" t="str">
            <v>25T0347638</v>
          </cell>
          <cell r="AH2341">
            <v>46181</v>
          </cell>
        </row>
        <row r="2342">
          <cell r="F2342" t="str">
            <v>25T0347639</v>
          </cell>
          <cell r="AH2342">
            <v>46181</v>
          </cell>
        </row>
        <row r="2343">
          <cell r="F2343" t="str">
            <v>25T0347640</v>
          </cell>
          <cell r="AH2343">
            <v>46181</v>
          </cell>
        </row>
        <row r="2344">
          <cell r="F2344" t="str">
            <v>25T0347652</v>
          </cell>
          <cell r="AH2344">
            <v>46178</v>
          </cell>
        </row>
        <row r="2345">
          <cell r="F2345" t="str">
            <v>25T0347653</v>
          </cell>
          <cell r="AH2345">
            <v>46181</v>
          </cell>
        </row>
        <row r="2346">
          <cell r="F2346" t="str">
            <v>25T0347654</v>
          </cell>
          <cell r="AH2346">
            <v>46181</v>
          </cell>
        </row>
        <row r="2347">
          <cell r="F2347" t="str">
            <v>25T0347655</v>
          </cell>
          <cell r="AH2347">
            <v>46181</v>
          </cell>
        </row>
        <row r="2348">
          <cell r="F2348" t="str">
            <v>25T0347656</v>
          </cell>
          <cell r="AH2348">
            <v>46178</v>
          </cell>
        </row>
        <row r="2349">
          <cell r="F2349" t="str">
            <v>25T0347657</v>
          </cell>
          <cell r="AH2349">
            <v>46181</v>
          </cell>
        </row>
        <row r="2350">
          <cell r="F2350" t="str">
            <v>25T0347687</v>
          </cell>
          <cell r="AH2350">
            <v>46181</v>
          </cell>
        </row>
        <row r="2351">
          <cell r="F2351" t="str">
            <v>25T0347688</v>
          </cell>
          <cell r="AH2351">
            <v>46181</v>
          </cell>
        </row>
        <row r="2352">
          <cell r="F2352" t="str">
            <v>25T0347697</v>
          </cell>
          <cell r="AH2352">
            <v>46181</v>
          </cell>
        </row>
        <row r="2353">
          <cell r="F2353" t="str">
            <v>25T0347698</v>
          </cell>
          <cell r="AH2353">
            <v>46181</v>
          </cell>
        </row>
        <row r="2354">
          <cell r="F2354" t="str">
            <v>25T0347701</v>
          </cell>
          <cell r="AH2354">
            <v>46181</v>
          </cell>
        </row>
        <row r="2355">
          <cell r="F2355" t="str">
            <v>25T0347702</v>
          </cell>
          <cell r="AH2355">
            <v>46181</v>
          </cell>
        </row>
        <row r="2356">
          <cell r="F2356" t="str">
            <v>25T0347756</v>
          </cell>
          <cell r="AH2356">
            <v>46181</v>
          </cell>
        </row>
        <row r="2357">
          <cell r="F2357" t="str">
            <v>25T0347772</v>
          </cell>
          <cell r="AH2357">
            <v>46181</v>
          </cell>
        </row>
        <row r="2358">
          <cell r="F2358" t="str">
            <v>25T0347773</v>
          </cell>
          <cell r="AH2358">
            <v>46181</v>
          </cell>
        </row>
        <row r="2359">
          <cell r="F2359" t="str">
            <v>25T0347774</v>
          </cell>
          <cell r="AH2359">
            <v>46181</v>
          </cell>
        </row>
        <row r="2360">
          <cell r="F2360" t="str">
            <v>25T0347775</v>
          </cell>
          <cell r="AH2360">
            <v>46181</v>
          </cell>
        </row>
        <row r="2361">
          <cell r="F2361" t="str">
            <v>25T0347779</v>
          </cell>
          <cell r="AH2361">
            <v>46181</v>
          </cell>
        </row>
        <row r="2362">
          <cell r="F2362" t="str">
            <v>25T0347780</v>
          </cell>
          <cell r="AH2362">
            <v>46181</v>
          </cell>
        </row>
        <row r="2363">
          <cell r="F2363" t="str">
            <v>25T0347781</v>
          </cell>
          <cell r="AH2363">
            <v>46181</v>
          </cell>
        </row>
        <row r="2364">
          <cell r="F2364" t="str">
            <v>25T0347822</v>
          </cell>
          <cell r="AH2364">
            <v>46181</v>
          </cell>
        </row>
        <row r="2365">
          <cell r="F2365" t="str">
            <v>25T0347823</v>
          </cell>
          <cell r="AH2365">
            <v>46181</v>
          </cell>
        </row>
        <row r="2366">
          <cell r="F2366" t="str">
            <v>25T0347824</v>
          </cell>
          <cell r="AH2366">
            <v>46181</v>
          </cell>
        </row>
        <row r="2367">
          <cell r="F2367" t="str">
            <v>25T0347825</v>
          </cell>
          <cell r="AH2367">
            <v>46181</v>
          </cell>
        </row>
        <row r="2368">
          <cell r="F2368" t="str">
            <v>25T0347832</v>
          </cell>
          <cell r="AH2368">
            <v>46178</v>
          </cell>
        </row>
        <row r="2369">
          <cell r="F2369" t="str">
            <v>25T0347834</v>
          </cell>
          <cell r="AH2369">
            <v>46178</v>
          </cell>
        </row>
        <row r="2370">
          <cell r="F2370" t="str">
            <v>25T0347871</v>
          </cell>
          <cell r="AH2370">
            <v>46181</v>
          </cell>
        </row>
        <row r="2371">
          <cell r="F2371" t="str">
            <v>25T0347874</v>
          </cell>
          <cell r="AH2371">
            <v>46181</v>
          </cell>
        </row>
        <row r="2372">
          <cell r="F2372" t="str">
            <v>25T0347875</v>
          </cell>
          <cell r="AH2372">
            <v>46181</v>
          </cell>
        </row>
        <row r="2373">
          <cell r="F2373" t="str">
            <v>25T0347896</v>
          </cell>
          <cell r="AH2373">
            <v>46178</v>
          </cell>
        </row>
        <row r="2374">
          <cell r="F2374" t="str">
            <v>25T0347897</v>
          </cell>
          <cell r="AH2374">
            <v>46181</v>
          </cell>
        </row>
        <row r="2375">
          <cell r="F2375" t="str">
            <v>25T0347898</v>
          </cell>
          <cell r="AH2375">
            <v>46181</v>
          </cell>
        </row>
        <row r="2376">
          <cell r="F2376" t="str">
            <v>25T0347899</v>
          </cell>
          <cell r="AH2376">
            <v>46178</v>
          </cell>
        </row>
        <row r="2377">
          <cell r="F2377" t="str">
            <v>25T0347900</v>
          </cell>
          <cell r="AH2377">
            <v>46181</v>
          </cell>
        </row>
        <row r="2378">
          <cell r="F2378" t="str">
            <v>25T0347901</v>
          </cell>
          <cell r="AH2378">
            <v>46181</v>
          </cell>
        </row>
        <row r="2379">
          <cell r="F2379" t="str">
            <v>25T0347904</v>
          </cell>
          <cell r="AH2379">
            <v>46181</v>
          </cell>
        </row>
        <row r="2380">
          <cell r="F2380" t="str">
            <v>25T0347908</v>
          </cell>
          <cell r="AH2380">
            <v>46188</v>
          </cell>
        </row>
        <row r="2381">
          <cell r="F2381" t="str">
            <v>25T0347909</v>
          </cell>
          <cell r="AH2381">
            <v>46181</v>
          </cell>
        </row>
        <row r="2382">
          <cell r="F2382" t="str">
            <v>25T0347914</v>
          </cell>
          <cell r="AH2382">
            <v>46181</v>
          </cell>
        </row>
        <row r="2383">
          <cell r="F2383" t="str">
            <v>25T0347915</v>
          </cell>
          <cell r="AH2383">
            <v>46178</v>
          </cell>
        </row>
        <row r="2384">
          <cell r="F2384" t="str">
            <v>25T0347916</v>
          </cell>
          <cell r="AH2384">
            <v>46181</v>
          </cell>
        </row>
        <row r="2385">
          <cell r="F2385" t="str">
            <v>25T0347939</v>
          </cell>
          <cell r="AH2385">
            <v>46181</v>
          </cell>
        </row>
        <row r="2386">
          <cell r="F2386" t="str">
            <v>25T0347940</v>
          </cell>
          <cell r="AH2386">
            <v>46181</v>
          </cell>
        </row>
        <row r="2387">
          <cell r="F2387" t="str">
            <v>25T0347941</v>
          </cell>
          <cell r="AH2387">
            <v>46181</v>
          </cell>
        </row>
        <row r="2388">
          <cell r="F2388" t="str">
            <v>25T0347942</v>
          </cell>
          <cell r="AH2388">
            <v>46181</v>
          </cell>
        </row>
        <row r="2389">
          <cell r="F2389" t="str">
            <v>25T0347953</v>
          </cell>
          <cell r="AH2389">
            <v>46181</v>
          </cell>
        </row>
        <row r="2390">
          <cell r="F2390" t="str">
            <v>25T0347977</v>
          </cell>
          <cell r="AH2390">
            <v>46181</v>
          </cell>
        </row>
        <row r="2391">
          <cell r="F2391" t="str">
            <v>25T0347978</v>
          </cell>
          <cell r="AH2391">
            <v>46181</v>
          </cell>
        </row>
        <row r="2392">
          <cell r="F2392" t="str">
            <v>25T0347980</v>
          </cell>
          <cell r="AH2392">
            <v>46181</v>
          </cell>
        </row>
        <row r="2393">
          <cell r="F2393" t="str">
            <v>25T0347989</v>
          </cell>
          <cell r="AH2393">
            <v>46181</v>
          </cell>
        </row>
        <row r="2394">
          <cell r="F2394" t="str">
            <v>25T0348006</v>
          </cell>
          <cell r="AH2394">
            <v>46181</v>
          </cell>
        </row>
        <row r="2395">
          <cell r="F2395" t="str">
            <v>25T0348019</v>
          </cell>
          <cell r="AH2395">
            <v>46181</v>
          </cell>
        </row>
        <row r="2396">
          <cell r="F2396" t="str">
            <v>25T0348020</v>
          </cell>
          <cell r="AH2396">
            <v>46181</v>
          </cell>
        </row>
        <row r="2397">
          <cell r="F2397" t="str">
            <v>25T0348021</v>
          </cell>
          <cell r="AH2397">
            <v>46181</v>
          </cell>
        </row>
        <row r="2398">
          <cell r="F2398" t="str">
            <v>25T0348022</v>
          </cell>
          <cell r="AH2398">
            <v>46181</v>
          </cell>
        </row>
        <row r="2399">
          <cell r="F2399" t="str">
            <v>25T0348023</v>
          </cell>
          <cell r="AH2399">
            <v>46181</v>
          </cell>
        </row>
        <row r="2400">
          <cell r="F2400" t="str">
            <v>25T0348024</v>
          </cell>
          <cell r="AH2400">
            <v>46181</v>
          </cell>
        </row>
        <row r="2401">
          <cell r="F2401" t="str">
            <v>25T0348039</v>
          </cell>
          <cell r="AH2401">
            <v>46178</v>
          </cell>
        </row>
        <row r="2402">
          <cell r="F2402" t="str">
            <v>25T0348042</v>
          </cell>
          <cell r="AH2402">
            <v>46188</v>
          </cell>
        </row>
        <row r="2403">
          <cell r="F2403" t="str">
            <v>25T0348059</v>
          </cell>
          <cell r="AH2403">
            <v>46181</v>
          </cell>
        </row>
        <row r="2404">
          <cell r="F2404" t="str">
            <v>25T0348062</v>
          </cell>
          <cell r="AH2404">
            <v>46181</v>
          </cell>
        </row>
        <row r="2405">
          <cell r="F2405" t="str">
            <v>25T0348063</v>
          </cell>
          <cell r="AH2405">
            <v>46188</v>
          </cell>
        </row>
        <row r="2406">
          <cell r="F2406" t="str">
            <v>25T0348064</v>
          </cell>
          <cell r="AH2406">
            <v>46181</v>
          </cell>
        </row>
        <row r="2407">
          <cell r="F2407" t="str">
            <v>25T0348065</v>
          </cell>
          <cell r="AH2407">
            <v>46178</v>
          </cell>
        </row>
        <row r="2408">
          <cell r="F2408" t="str">
            <v>25T0348105</v>
          </cell>
          <cell r="AH2408">
            <v>46178</v>
          </cell>
        </row>
        <row r="2409">
          <cell r="F2409" t="str">
            <v>25T0348124</v>
          </cell>
          <cell r="AH2409">
            <v>46181</v>
          </cell>
        </row>
        <row r="2410">
          <cell r="F2410" t="str">
            <v>25T0348151</v>
          </cell>
          <cell r="AH2410">
            <v>46181</v>
          </cell>
        </row>
        <row r="2411">
          <cell r="F2411" t="str">
            <v>25T0348183</v>
          </cell>
          <cell r="AH2411">
            <v>46178</v>
          </cell>
        </row>
        <row r="2412">
          <cell r="F2412" t="str">
            <v>25T0348188</v>
          </cell>
          <cell r="AH2412">
            <v>46181</v>
          </cell>
        </row>
        <row r="2413">
          <cell r="F2413" t="str">
            <v>25T0348194</v>
          </cell>
          <cell r="AH2413">
            <v>46181</v>
          </cell>
        </row>
        <row r="2414">
          <cell r="F2414" t="str">
            <v>25T0348195</v>
          </cell>
          <cell r="AH2414">
            <v>46178</v>
          </cell>
        </row>
        <row r="2415">
          <cell r="F2415" t="str">
            <v>25T0348216</v>
          </cell>
          <cell r="AH2415">
            <v>46178</v>
          </cell>
        </row>
        <row r="2416">
          <cell r="F2416" t="str">
            <v>25T0348235</v>
          </cell>
          <cell r="AH2416">
            <v>46178</v>
          </cell>
        </row>
        <row r="2417">
          <cell r="F2417" t="str">
            <v>25T0348236</v>
          </cell>
          <cell r="AH2417">
            <v>46178</v>
          </cell>
        </row>
        <row r="2418">
          <cell r="F2418" t="str">
            <v>25T0348238</v>
          </cell>
          <cell r="AH2418">
            <v>46181</v>
          </cell>
        </row>
        <row r="2419">
          <cell r="F2419" t="str">
            <v>25T0348239</v>
          </cell>
          <cell r="AH2419">
            <v>46181</v>
          </cell>
        </row>
        <row r="2420">
          <cell r="F2420" t="str">
            <v>25T0348240</v>
          </cell>
          <cell r="AH2420">
            <v>46181</v>
          </cell>
        </row>
        <row r="2421">
          <cell r="F2421" t="str">
            <v>25T0348242</v>
          </cell>
          <cell r="AH2421">
            <v>46181</v>
          </cell>
        </row>
        <row r="2422">
          <cell r="F2422" t="str">
            <v>25T0348246</v>
          </cell>
          <cell r="AH2422">
            <v>46181</v>
          </cell>
        </row>
        <row r="2423">
          <cell r="F2423" t="str">
            <v>25T0348264</v>
          </cell>
          <cell r="AH2423">
            <v>46178</v>
          </cell>
        </row>
        <row r="2424">
          <cell r="F2424" t="str">
            <v>25T0348272</v>
          </cell>
          <cell r="AH2424">
            <v>46181</v>
          </cell>
        </row>
        <row r="2425">
          <cell r="F2425" t="str">
            <v>25T0348273</v>
          </cell>
          <cell r="AH2425">
            <v>46181</v>
          </cell>
        </row>
        <row r="2426">
          <cell r="F2426" t="str">
            <v>25T0348328</v>
          </cell>
          <cell r="AH2426">
            <v>46181</v>
          </cell>
        </row>
        <row r="2427">
          <cell r="F2427" t="str">
            <v>25T0348340</v>
          </cell>
          <cell r="AH2427">
            <v>46181</v>
          </cell>
        </row>
        <row r="2428">
          <cell r="F2428" t="str">
            <v>25T0348341</v>
          </cell>
          <cell r="AH2428">
            <v>46181</v>
          </cell>
        </row>
        <row r="2429">
          <cell r="F2429" t="str">
            <v>25T0348342</v>
          </cell>
          <cell r="AH2429">
            <v>46181</v>
          </cell>
        </row>
        <row r="2430">
          <cell r="F2430" t="str">
            <v>25T0348345</v>
          </cell>
          <cell r="AH2430">
            <v>46181</v>
          </cell>
        </row>
        <row r="2431">
          <cell r="F2431" t="str">
            <v>25T0348346</v>
          </cell>
          <cell r="AH2431">
            <v>46181</v>
          </cell>
        </row>
        <row r="2432">
          <cell r="F2432" t="str">
            <v>25T0348347</v>
          </cell>
          <cell r="AH2432">
            <v>46181</v>
          </cell>
        </row>
        <row r="2433">
          <cell r="F2433" t="str">
            <v>25T0348348</v>
          </cell>
          <cell r="AH2433">
            <v>46178</v>
          </cell>
        </row>
        <row r="2434">
          <cell r="F2434" t="str">
            <v>25T0348349</v>
          </cell>
          <cell r="AH2434">
            <v>46181</v>
          </cell>
        </row>
        <row r="2435">
          <cell r="F2435" t="str">
            <v>25T0348366</v>
          </cell>
          <cell r="AH2435">
            <v>46188</v>
          </cell>
        </row>
        <row r="2436">
          <cell r="F2436" t="str">
            <v>25T0348389</v>
          </cell>
          <cell r="AH2436">
            <v>46178</v>
          </cell>
        </row>
        <row r="2437">
          <cell r="F2437" t="str">
            <v>25T0348404</v>
          </cell>
          <cell r="AH2437">
            <v>46178</v>
          </cell>
        </row>
        <row r="2438">
          <cell r="F2438" t="str">
            <v>25T0348406</v>
          </cell>
          <cell r="AH2438">
            <v>46178</v>
          </cell>
        </row>
        <row r="2439">
          <cell r="F2439" t="str">
            <v>25T0348407</v>
          </cell>
          <cell r="AH2439">
            <v>46178</v>
          </cell>
        </row>
        <row r="2440">
          <cell r="F2440" t="str">
            <v>25T0348426</v>
          </cell>
          <cell r="AH2440">
            <v>46178</v>
          </cell>
        </row>
        <row r="2441">
          <cell r="F2441" t="str">
            <v>25T0348427</v>
          </cell>
          <cell r="AH2441">
            <v>46178</v>
          </cell>
        </row>
        <row r="2442">
          <cell r="F2442" t="str">
            <v>25T0348515</v>
          </cell>
          <cell r="AH2442">
            <v>46178</v>
          </cell>
        </row>
        <row r="2443">
          <cell r="F2443" t="str">
            <v>25T0348530</v>
          </cell>
          <cell r="AH2443">
            <v>46178</v>
          </cell>
        </row>
        <row r="2444">
          <cell r="F2444" t="str">
            <v>25T0348533</v>
          </cell>
          <cell r="AH2444">
            <v>46181</v>
          </cell>
        </row>
        <row r="2445">
          <cell r="F2445" t="str">
            <v>25T0348558</v>
          </cell>
          <cell r="AH2445">
            <v>46178</v>
          </cell>
        </row>
        <row r="2446">
          <cell r="F2446" t="str">
            <v>25T0348560</v>
          </cell>
          <cell r="AH2446">
            <v>46178</v>
          </cell>
        </row>
        <row r="2447">
          <cell r="F2447" t="str">
            <v>25T0348586</v>
          </cell>
          <cell r="AH2447">
            <v>46181</v>
          </cell>
        </row>
        <row r="2448">
          <cell r="F2448" t="str">
            <v>25T0348588</v>
          </cell>
          <cell r="AH2448">
            <v>46178</v>
          </cell>
        </row>
        <row r="2449">
          <cell r="F2449" t="str">
            <v>25T0348590</v>
          </cell>
          <cell r="AH2449">
            <v>46178</v>
          </cell>
        </row>
        <row r="2450">
          <cell r="F2450" t="str">
            <v>25T0348591</v>
          </cell>
          <cell r="AH2450">
            <v>46178</v>
          </cell>
        </row>
        <row r="2451">
          <cell r="F2451" t="str">
            <v>25T0348592</v>
          </cell>
          <cell r="AH2451">
            <v>46178</v>
          </cell>
        </row>
        <row r="2452">
          <cell r="F2452" t="str">
            <v>25T0348594</v>
          </cell>
          <cell r="AH2452">
            <v>46181</v>
          </cell>
        </row>
        <row r="2453">
          <cell r="F2453" t="str">
            <v>25T0348596</v>
          </cell>
          <cell r="AH2453">
            <v>46178</v>
          </cell>
        </row>
        <row r="2454">
          <cell r="F2454" t="str">
            <v>25T0348598</v>
          </cell>
          <cell r="AH2454">
            <v>46178</v>
          </cell>
        </row>
        <row r="2455">
          <cell r="F2455" t="str">
            <v>25T0348599</v>
          </cell>
          <cell r="AH2455">
            <v>46178</v>
          </cell>
        </row>
        <row r="2456">
          <cell r="F2456" t="str">
            <v>25T0348600</v>
          </cell>
          <cell r="AH2456">
            <v>46178</v>
          </cell>
        </row>
        <row r="2457">
          <cell r="F2457" t="str">
            <v>25T0348601</v>
          </cell>
          <cell r="AH2457">
            <v>46178</v>
          </cell>
        </row>
        <row r="2458">
          <cell r="F2458" t="str">
            <v>25T0348603</v>
          </cell>
          <cell r="AH2458">
            <v>46178</v>
          </cell>
        </row>
        <row r="2459">
          <cell r="F2459" t="str">
            <v>25T0348633</v>
          </cell>
          <cell r="AH2459">
            <v>46178</v>
          </cell>
        </row>
        <row r="2460">
          <cell r="F2460" t="str">
            <v>25T0348652</v>
          </cell>
          <cell r="AH2460">
            <v>46178</v>
          </cell>
        </row>
        <row r="2461">
          <cell r="F2461" t="str">
            <v>25T0348653</v>
          </cell>
          <cell r="AH2461">
            <v>46178</v>
          </cell>
        </row>
        <row r="2462">
          <cell r="F2462" t="str">
            <v>25T0348654</v>
          </cell>
          <cell r="AH2462">
            <v>46178</v>
          </cell>
        </row>
        <row r="2463">
          <cell r="F2463" t="str">
            <v>25T0348655</v>
          </cell>
          <cell r="AH2463">
            <v>46178</v>
          </cell>
        </row>
        <row r="2464">
          <cell r="F2464" t="str">
            <v>25T0348665</v>
          </cell>
          <cell r="AH2464">
            <v>46178</v>
          </cell>
        </row>
        <row r="2465">
          <cell r="F2465" t="str">
            <v>25T0348667</v>
          </cell>
          <cell r="AH2465">
            <v>46178</v>
          </cell>
        </row>
        <row r="2466">
          <cell r="F2466" t="str">
            <v>25T0348676</v>
          </cell>
          <cell r="AH2466">
            <v>46178</v>
          </cell>
        </row>
        <row r="2467">
          <cell r="F2467" t="str">
            <v>25T0348679</v>
          </cell>
          <cell r="AH2467">
            <v>46178</v>
          </cell>
        </row>
        <row r="2468">
          <cell r="F2468" t="str">
            <v>25T0348684</v>
          </cell>
          <cell r="AH2468">
            <v>46178</v>
          </cell>
        </row>
        <row r="2469">
          <cell r="F2469" t="str">
            <v>25T0348685</v>
          </cell>
          <cell r="AH2469">
            <v>46178</v>
          </cell>
        </row>
        <row r="2470">
          <cell r="F2470" t="str">
            <v>25T0348689</v>
          </cell>
          <cell r="AH2470">
            <v>46178</v>
          </cell>
        </row>
        <row r="2471">
          <cell r="F2471" t="str">
            <v>25T0348690</v>
          </cell>
          <cell r="AH2471">
            <v>46178</v>
          </cell>
        </row>
        <row r="2472">
          <cell r="F2472" t="str">
            <v>25T0348691</v>
          </cell>
          <cell r="AH2472">
            <v>46178</v>
          </cell>
        </row>
        <row r="2473">
          <cell r="F2473" t="str">
            <v>25T0348692</v>
          </cell>
          <cell r="AH2473">
            <v>46178</v>
          </cell>
        </row>
        <row r="2474">
          <cell r="F2474" t="str">
            <v>25T0348693</v>
          </cell>
          <cell r="AH2474">
            <v>46178</v>
          </cell>
        </row>
        <row r="2475">
          <cell r="F2475" t="str">
            <v>25T0348694</v>
          </cell>
          <cell r="AH2475">
            <v>46178</v>
          </cell>
        </row>
        <row r="2476">
          <cell r="F2476" t="str">
            <v>25T0348695</v>
          </cell>
          <cell r="AH2476">
            <v>46178</v>
          </cell>
        </row>
        <row r="2477">
          <cell r="F2477" t="str">
            <v>25T0348696</v>
          </cell>
          <cell r="AH2477">
            <v>46178</v>
          </cell>
        </row>
        <row r="2478">
          <cell r="F2478" t="str">
            <v>25T0348697</v>
          </cell>
          <cell r="AH2478">
            <v>46178</v>
          </cell>
        </row>
        <row r="2479">
          <cell r="F2479" t="str">
            <v>25T0348699</v>
          </cell>
          <cell r="AH2479">
            <v>46178</v>
          </cell>
        </row>
        <row r="2480">
          <cell r="F2480" t="str">
            <v>25T0348700</v>
          </cell>
          <cell r="AH2480">
            <v>46178</v>
          </cell>
        </row>
        <row r="2481">
          <cell r="F2481" t="str">
            <v>25T0348701</v>
          </cell>
          <cell r="AH2481">
            <v>46178</v>
          </cell>
        </row>
        <row r="2482">
          <cell r="F2482" t="str">
            <v>25T0348702</v>
          </cell>
          <cell r="AH2482">
            <v>46178</v>
          </cell>
        </row>
        <row r="2483">
          <cell r="F2483" t="str">
            <v>25T0348703</v>
          </cell>
          <cell r="AH2483">
            <v>46178</v>
          </cell>
        </row>
        <row r="2484">
          <cell r="F2484" t="str">
            <v>25T0348704</v>
          </cell>
          <cell r="AH2484">
            <v>46178</v>
          </cell>
        </row>
        <row r="2485">
          <cell r="F2485" t="str">
            <v>25T0348731</v>
          </cell>
          <cell r="AH2485">
            <v>46178</v>
          </cell>
        </row>
        <row r="2486">
          <cell r="F2486" t="str">
            <v>25T0348740</v>
          </cell>
          <cell r="AH2486">
            <v>46178</v>
          </cell>
        </row>
        <row r="2487">
          <cell r="F2487" t="str">
            <v>25T0348745</v>
          </cell>
          <cell r="AH2487">
            <v>46188</v>
          </cell>
        </row>
        <row r="2488">
          <cell r="F2488" t="str">
            <v>25T0348752</v>
          </cell>
          <cell r="AH2488">
            <v>46188</v>
          </cell>
        </row>
        <row r="2489">
          <cell r="F2489" t="str">
            <v>25T0348770</v>
          </cell>
          <cell r="AH2489">
            <v>46188</v>
          </cell>
        </row>
        <row r="2490">
          <cell r="F2490" t="str">
            <v>25T0348818</v>
          </cell>
          <cell r="AH2490">
            <v>46188</v>
          </cell>
        </row>
        <row r="2491">
          <cell r="F2491" t="str">
            <v>25T0348819</v>
          </cell>
          <cell r="AH2491">
            <v>46188</v>
          </cell>
        </row>
        <row r="2492">
          <cell r="F2492" t="str">
            <v>25T0348820</v>
          </cell>
          <cell r="AH2492">
            <v>46188</v>
          </cell>
        </row>
        <row r="2493">
          <cell r="F2493" t="str">
            <v>25T0348843</v>
          </cell>
          <cell r="AH2493">
            <v>46188</v>
          </cell>
        </row>
        <row r="2494">
          <cell r="F2494" t="str">
            <v>25T0348844</v>
          </cell>
          <cell r="AH2494">
            <v>46188</v>
          </cell>
        </row>
        <row r="2495">
          <cell r="F2495" t="str">
            <v>25T0348845</v>
          </cell>
          <cell r="AH2495">
            <v>46188</v>
          </cell>
        </row>
        <row r="2496">
          <cell r="F2496" t="str">
            <v>25T0348846</v>
          </cell>
          <cell r="AH2496">
            <v>46188</v>
          </cell>
        </row>
        <row r="2497">
          <cell r="F2497" t="str">
            <v>25T0348848</v>
          </cell>
          <cell r="AH2497">
            <v>46188</v>
          </cell>
        </row>
        <row r="2498">
          <cell r="F2498" t="str">
            <v>25T0348858</v>
          </cell>
          <cell r="AH2498">
            <v>46188</v>
          </cell>
        </row>
        <row r="2499">
          <cell r="F2499" t="str">
            <v>25T0348859</v>
          </cell>
          <cell r="AH2499">
            <v>46188</v>
          </cell>
        </row>
        <row r="2500">
          <cell r="F2500" t="str">
            <v>25T0348863</v>
          </cell>
          <cell r="AH2500">
            <v>46188</v>
          </cell>
        </row>
        <row r="2501">
          <cell r="F2501" t="str">
            <v>25T0348866</v>
          </cell>
          <cell r="AH2501">
            <v>46188</v>
          </cell>
        </row>
        <row r="2502">
          <cell r="F2502" t="str">
            <v>25T0348870</v>
          </cell>
          <cell r="AH2502">
            <v>46188</v>
          </cell>
        </row>
        <row r="2503">
          <cell r="F2503" t="str">
            <v>25T0348873</v>
          </cell>
          <cell r="AH2503">
            <v>46188</v>
          </cell>
        </row>
        <row r="2504">
          <cell r="F2504" t="str">
            <v>25T0348879</v>
          </cell>
          <cell r="AH2504">
            <v>46188</v>
          </cell>
        </row>
        <row r="2505">
          <cell r="F2505" t="str">
            <v>25T0348880</v>
          </cell>
          <cell r="AH2505">
            <v>46188</v>
          </cell>
        </row>
        <row r="2506">
          <cell r="F2506" t="str">
            <v>25T0348881</v>
          </cell>
          <cell r="AH2506">
            <v>46188</v>
          </cell>
        </row>
        <row r="2507">
          <cell r="F2507" t="str">
            <v>25T0348882</v>
          </cell>
          <cell r="AH2507">
            <v>46188</v>
          </cell>
        </row>
        <row r="2508">
          <cell r="F2508" t="str">
            <v>25T0348929</v>
          </cell>
          <cell r="AH2508">
            <v>46188</v>
          </cell>
        </row>
        <row r="2509">
          <cell r="F2509" t="str">
            <v>25T0348932</v>
          </cell>
          <cell r="AH2509">
            <v>46188</v>
          </cell>
        </row>
        <row r="2510">
          <cell r="F2510" t="str">
            <v>25T0348934</v>
          </cell>
          <cell r="AH2510">
            <v>46188</v>
          </cell>
        </row>
        <row r="2511">
          <cell r="F2511" t="str">
            <v>25T0348941</v>
          </cell>
          <cell r="AH2511">
            <v>46188</v>
          </cell>
        </row>
        <row r="2512">
          <cell r="F2512" t="str">
            <v>25T0348957</v>
          </cell>
          <cell r="AH2512">
            <v>46188</v>
          </cell>
        </row>
        <row r="2513">
          <cell r="F2513" t="str">
            <v>25T0348958</v>
          </cell>
          <cell r="AH2513">
            <v>46188</v>
          </cell>
        </row>
        <row r="2514">
          <cell r="F2514" t="str">
            <v>25T0348959</v>
          </cell>
          <cell r="AH2514">
            <v>46188</v>
          </cell>
        </row>
        <row r="2515">
          <cell r="F2515" t="str">
            <v>25T0348961</v>
          </cell>
          <cell r="AH2515">
            <v>46188</v>
          </cell>
        </row>
        <row r="2516">
          <cell r="F2516" t="str">
            <v>25T0348962</v>
          </cell>
          <cell r="AH2516">
            <v>46188</v>
          </cell>
        </row>
        <row r="2517">
          <cell r="F2517" t="str">
            <v>25T0348963</v>
          </cell>
          <cell r="AH2517">
            <v>46188</v>
          </cell>
        </row>
        <row r="2518">
          <cell r="F2518" t="str">
            <v>25T0348997</v>
          </cell>
          <cell r="AH2518">
            <v>46188</v>
          </cell>
        </row>
        <row r="2519">
          <cell r="F2519" t="str">
            <v>25T0349005</v>
          </cell>
          <cell r="AH2519">
            <v>46188</v>
          </cell>
        </row>
        <row r="2520">
          <cell r="F2520" t="str">
            <v>25T0349049</v>
          </cell>
          <cell r="AH2520">
            <v>46188</v>
          </cell>
        </row>
        <row r="2521">
          <cell r="F2521" t="str">
            <v>25T0349050</v>
          </cell>
          <cell r="AH2521">
            <v>46188</v>
          </cell>
        </row>
        <row r="2522">
          <cell r="F2522" t="str">
            <v>25T0349054</v>
          </cell>
          <cell r="AH2522">
            <v>46188</v>
          </cell>
        </row>
        <row r="2523">
          <cell r="F2523" t="str">
            <v>25T0349055</v>
          </cell>
          <cell r="AH2523">
            <v>46188</v>
          </cell>
        </row>
        <row r="2524">
          <cell r="F2524" t="str">
            <v>25T0349056</v>
          </cell>
          <cell r="AH2524">
            <v>46188</v>
          </cell>
        </row>
        <row r="2525">
          <cell r="F2525" t="str">
            <v>25T0349057</v>
          </cell>
          <cell r="AH2525">
            <v>46188</v>
          </cell>
        </row>
        <row r="2526">
          <cell r="F2526" t="str">
            <v>25T0349059</v>
          </cell>
          <cell r="AH2526">
            <v>46188</v>
          </cell>
        </row>
        <row r="2527">
          <cell r="F2527" t="str">
            <v>25T0349069</v>
          </cell>
          <cell r="AH2527">
            <v>46188</v>
          </cell>
        </row>
        <row r="2528">
          <cell r="F2528" t="str">
            <v>25T0349071</v>
          </cell>
          <cell r="AH2528">
            <v>46188</v>
          </cell>
        </row>
        <row r="2529">
          <cell r="F2529" t="str">
            <v>25T0349072</v>
          </cell>
          <cell r="AH2529">
            <v>46188</v>
          </cell>
        </row>
        <row r="2530">
          <cell r="F2530" t="str">
            <v>25T0349096</v>
          </cell>
          <cell r="AH2530">
            <v>46188</v>
          </cell>
        </row>
        <row r="2531">
          <cell r="F2531" t="str">
            <v>25T0349117</v>
          </cell>
          <cell r="AH2531">
            <v>46188</v>
          </cell>
        </row>
        <row r="2532">
          <cell r="F2532" t="str">
            <v>25T0349118</v>
          </cell>
          <cell r="AH2532">
            <v>46188</v>
          </cell>
        </row>
        <row r="2533">
          <cell r="F2533" t="str">
            <v>25T0349123</v>
          </cell>
          <cell r="AH2533">
            <v>46188</v>
          </cell>
        </row>
        <row r="2534">
          <cell r="F2534" t="str">
            <v>25T0349140</v>
          </cell>
          <cell r="AH2534">
            <v>46188</v>
          </cell>
        </row>
        <row r="2535">
          <cell r="F2535" t="str">
            <v>25T0349147</v>
          </cell>
          <cell r="AH2535">
            <v>46188</v>
          </cell>
        </row>
        <row r="2536">
          <cell r="F2536" t="str">
            <v>25T0349150</v>
          </cell>
          <cell r="AH2536">
            <v>46188</v>
          </cell>
        </row>
        <row r="2537">
          <cell r="F2537" t="str">
            <v>25T0349156</v>
          </cell>
          <cell r="AH2537">
            <v>46188</v>
          </cell>
        </row>
        <row r="2538">
          <cell r="F2538" t="str">
            <v>25T0349157</v>
          </cell>
          <cell r="AH2538">
            <v>46188</v>
          </cell>
        </row>
        <row r="2539">
          <cell r="F2539" t="str">
            <v>25T0349158</v>
          </cell>
          <cell r="AH2539">
            <v>46188</v>
          </cell>
        </row>
        <row r="2540">
          <cell r="F2540" t="str">
            <v>25T0349159</v>
          </cell>
          <cell r="AH2540">
            <v>46188</v>
          </cell>
        </row>
        <row r="2541">
          <cell r="F2541" t="str">
            <v>25T0349160</v>
          </cell>
          <cell r="AH2541">
            <v>46188</v>
          </cell>
        </row>
        <row r="2542">
          <cell r="F2542" t="str">
            <v>25T0349165</v>
          </cell>
          <cell r="AH2542">
            <v>46188</v>
          </cell>
        </row>
        <row r="2543">
          <cell r="F2543" t="str">
            <v>25T0349178</v>
          </cell>
          <cell r="AH2543">
            <v>46188</v>
          </cell>
        </row>
        <row r="2544">
          <cell r="F2544" t="str">
            <v>25T0349203</v>
          </cell>
          <cell r="AH2544">
            <v>46188</v>
          </cell>
        </row>
        <row r="2545">
          <cell r="F2545" t="str">
            <v>25T0349205</v>
          </cell>
          <cell r="AH2545">
            <v>46188</v>
          </cell>
        </row>
        <row r="2546">
          <cell r="F2546" t="str">
            <v>25T0349206</v>
          </cell>
          <cell r="AH2546">
            <v>46188</v>
          </cell>
        </row>
        <row r="2547">
          <cell r="F2547" t="str">
            <v>25T0349211</v>
          </cell>
          <cell r="AH2547">
            <v>46188</v>
          </cell>
        </row>
        <row r="2548">
          <cell r="F2548" t="str">
            <v>25T0349217</v>
          </cell>
          <cell r="AH2548">
            <v>46188</v>
          </cell>
        </row>
        <row r="2549">
          <cell r="F2549" t="str">
            <v>25T0349218</v>
          </cell>
          <cell r="AH2549">
            <v>46188</v>
          </cell>
        </row>
        <row r="2550">
          <cell r="F2550" t="str">
            <v>25T0349219</v>
          </cell>
          <cell r="AH2550">
            <v>46188</v>
          </cell>
        </row>
        <row r="2551">
          <cell r="F2551" t="str">
            <v>25T0349250</v>
          </cell>
          <cell r="AH2551">
            <v>46188</v>
          </cell>
        </row>
        <row r="2552">
          <cell r="F2552" t="str">
            <v>25T0349264</v>
          </cell>
          <cell r="AH2552">
            <v>46188</v>
          </cell>
        </row>
        <row r="2553">
          <cell r="F2553" t="str">
            <v>25T0349268</v>
          </cell>
          <cell r="AH2553">
            <v>46188</v>
          </cell>
        </row>
        <row r="2554">
          <cell r="F2554" t="str">
            <v>25T0349270</v>
          </cell>
          <cell r="AH2554">
            <v>46188</v>
          </cell>
        </row>
        <row r="2555">
          <cell r="F2555" t="str">
            <v>25T0349271</v>
          </cell>
          <cell r="AH2555">
            <v>46188</v>
          </cell>
        </row>
        <row r="2556">
          <cell r="F2556" t="str">
            <v>25T0349272</v>
          </cell>
          <cell r="AH2556">
            <v>46188</v>
          </cell>
        </row>
        <row r="2557">
          <cell r="F2557" t="str">
            <v>25T0349276</v>
          </cell>
          <cell r="AH2557">
            <v>46188</v>
          </cell>
        </row>
        <row r="2558">
          <cell r="F2558" t="str">
            <v>25T0349288</v>
          </cell>
          <cell r="AH2558">
            <v>46188</v>
          </cell>
        </row>
        <row r="2559">
          <cell r="F2559" t="str">
            <v>25T0349339</v>
          </cell>
          <cell r="AH2559">
            <v>46188</v>
          </cell>
        </row>
        <row r="2560">
          <cell r="F2560" t="str">
            <v>25T0349345</v>
          </cell>
          <cell r="AH2560">
            <v>46188</v>
          </cell>
        </row>
        <row r="2561">
          <cell r="F2561" t="str">
            <v>25T0349350</v>
          </cell>
          <cell r="AH2561">
            <v>46188</v>
          </cell>
        </row>
        <row r="2562">
          <cell r="F2562" t="str">
            <v>25T0349351</v>
          </cell>
          <cell r="AH2562">
            <v>46188</v>
          </cell>
        </row>
        <row r="2563">
          <cell r="F2563" t="str">
            <v>25T0349356</v>
          </cell>
          <cell r="AH2563">
            <v>46188</v>
          </cell>
        </row>
        <row r="2564">
          <cell r="F2564" t="str">
            <v>25T0349395</v>
          </cell>
          <cell r="AH2564">
            <v>46188</v>
          </cell>
        </row>
        <row r="2565">
          <cell r="F2565" t="str">
            <v>25T0349396</v>
          </cell>
          <cell r="AH2565">
            <v>46188</v>
          </cell>
        </row>
        <row r="2566">
          <cell r="F2566" t="str">
            <v>25T0349397</v>
          </cell>
          <cell r="AH2566">
            <v>46188</v>
          </cell>
        </row>
        <row r="2567">
          <cell r="F2567" t="str">
            <v>25T0349410</v>
          </cell>
          <cell r="AH2567">
            <v>46188</v>
          </cell>
        </row>
        <row r="2568">
          <cell r="F2568" t="str">
            <v>25T0348711</v>
          </cell>
          <cell r="AH2568">
            <v>46195</v>
          </cell>
        </row>
        <row r="2569">
          <cell r="F2569" t="str">
            <v>25T0348862</v>
          </cell>
          <cell r="AH2569">
            <v>46195</v>
          </cell>
        </row>
        <row r="2570">
          <cell r="F2570" t="str">
            <v>25T0349278</v>
          </cell>
          <cell r="AH2570">
            <v>46189</v>
          </cell>
        </row>
        <row r="2571">
          <cell r="F2571" t="str">
            <v>25T0349306</v>
          </cell>
        </row>
        <row r="2572">
          <cell r="F2572" t="str">
            <v>25T0349419</v>
          </cell>
          <cell r="AH2572">
            <v>46195</v>
          </cell>
        </row>
        <row r="2573">
          <cell r="F2573" t="str">
            <v>25T0349422</v>
          </cell>
          <cell r="AH2573">
            <v>46195</v>
          </cell>
        </row>
        <row r="2574">
          <cell r="F2574" t="str">
            <v>25T0349426</v>
          </cell>
          <cell r="AH2574">
            <v>46195</v>
          </cell>
        </row>
        <row r="2575">
          <cell r="F2575" t="str">
            <v>25T0349427</v>
          </cell>
          <cell r="AH2575">
            <v>46195</v>
          </cell>
        </row>
        <row r="2576">
          <cell r="F2576" t="str">
            <v>25T0349457</v>
          </cell>
        </row>
        <row r="2577">
          <cell r="F2577" t="str">
            <v>25T0349458</v>
          </cell>
        </row>
        <row r="2578">
          <cell r="F2578" t="str">
            <v>25T0349459</v>
          </cell>
        </row>
        <row r="2579">
          <cell r="F2579" t="str">
            <v>25T0349460</v>
          </cell>
        </row>
        <row r="2580">
          <cell r="F2580" t="str">
            <v>25T0349463</v>
          </cell>
        </row>
        <row r="2581">
          <cell r="F2581" t="str">
            <v>25T0349465</v>
          </cell>
        </row>
        <row r="2582">
          <cell r="F2582" t="str">
            <v>25T0349467</v>
          </cell>
          <cell r="AH2582">
            <v>46195</v>
          </cell>
        </row>
        <row r="2583">
          <cell r="F2583" t="str">
            <v>25T0349468</v>
          </cell>
          <cell r="AH2583">
            <v>46195</v>
          </cell>
        </row>
        <row r="2584">
          <cell r="F2584" t="str">
            <v>25T0349522</v>
          </cell>
          <cell r="AH2584">
            <v>46195</v>
          </cell>
        </row>
        <row r="2585">
          <cell r="F2585" t="str">
            <v>25T0349523</v>
          </cell>
          <cell r="AH2585">
            <v>46195</v>
          </cell>
        </row>
        <row r="2586">
          <cell r="F2586" t="str">
            <v>25T0349525</v>
          </cell>
          <cell r="AH2586">
            <v>46195</v>
          </cell>
        </row>
        <row r="2587">
          <cell r="F2587" t="str">
            <v>25T0349527</v>
          </cell>
          <cell r="AH2587">
            <v>46195</v>
          </cell>
        </row>
        <row r="2588">
          <cell r="F2588" t="str">
            <v>25T0349528</v>
          </cell>
          <cell r="AH2588">
            <v>46195</v>
          </cell>
        </row>
        <row r="2589">
          <cell r="F2589" t="str">
            <v>25T0349529</v>
          </cell>
          <cell r="AH2589">
            <v>46195</v>
          </cell>
        </row>
        <row r="2590">
          <cell r="F2590" t="str">
            <v>25T0349540</v>
          </cell>
          <cell r="AH2590">
            <v>46195</v>
          </cell>
        </row>
        <row r="2591">
          <cell r="F2591" t="str">
            <v>25T0349583</v>
          </cell>
        </row>
        <row r="2592">
          <cell r="F2592" t="str">
            <v>25T0349621</v>
          </cell>
          <cell r="AH2592">
            <v>46195</v>
          </cell>
        </row>
        <row r="2593">
          <cell r="F2593" t="str">
            <v>25T0349622</v>
          </cell>
          <cell r="AH2593">
            <v>46195</v>
          </cell>
        </row>
        <row r="2594">
          <cell r="F2594" t="str">
            <v>25T0349633</v>
          </cell>
          <cell r="AH2594">
            <v>46195</v>
          </cell>
        </row>
        <row r="2595">
          <cell r="F2595" t="str">
            <v>25T0349641</v>
          </cell>
          <cell r="AH2595">
            <v>46195</v>
          </cell>
        </row>
        <row r="2596">
          <cell r="F2596" t="str">
            <v>25T0349642</v>
          </cell>
          <cell r="AH2596">
            <v>46195</v>
          </cell>
        </row>
        <row r="2597">
          <cell r="F2597" t="str">
            <v>25T0349643</v>
          </cell>
          <cell r="AH2597">
            <v>46195</v>
          </cell>
        </row>
        <row r="2598">
          <cell r="F2598" t="str">
            <v>25T0349644</v>
          </cell>
          <cell r="AH2598">
            <v>46195</v>
          </cell>
        </row>
        <row r="2599">
          <cell r="F2599" t="str">
            <v>25T0349645</v>
          </cell>
          <cell r="AH2599">
            <v>46195</v>
          </cell>
        </row>
        <row r="2600">
          <cell r="F2600" t="str">
            <v>25T0349646</v>
          </cell>
          <cell r="AH2600">
            <v>46195</v>
          </cell>
        </row>
        <row r="2601">
          <cell r="F2601" t="str">
            <v>25T0349648</v>
          </cell>
          <cell r="AH2601">
            <v>46195</v>
          </cell>
        </row>
        <row r="2602">
          <cell r="F2602" t="str">
            <v>25T0349649</v>
          </cell>
          <cell r="AH2602">
            <v>46195</v>
          </cell>
        </row>
        <row r="2603">
          <cell r="F2603" t="str">
            <v>25T0349654</v>
          </cell>
          <cell r="AH2603">
            <v>46195</v>
          </cell>
        </row>
        <row r="2604">
          <cell r="F2604" t="str">
            <v>25T0349660</v>
          </cell>
          <cell r="AH2604">
            <v>46195</v>
          </cell>
        </row>
        <row r="2605">
          <cell r="F2605" t="str">
            <v>25T0349661</v>
          </cell>
          <cell r="AH2605">
            <v>46195</v>
          </cell>
        </row>
        <row r="2606">
          <cell r="F2606" t="str">
            <v>25T0349668</v>
          </cell>
          <cell r="AH2606">
            <v>46195</v>
          </cell>
        </row>
        <row r="2607">
          <cell r="F2607" t="str">
            <v>25T0349692</v>
          </cell>
        </row>
        <row r="2608">
          <cell r="F2608" t="str">
            <v>25T0349694</v>
          </cell>
          <cell r="AH2608">
            <v>46195</v>
          </cell>
        </row>
        <row r="2609">
          <cell r="F2609" t="str">
            <v>25T0349699</v>
          </cell>
          <cell r="AH2609">
            <v>46195</v>
          </cell>
        </row>
        <row r="2610">
          <cell r="F2610" t="str">
            <v>25T0349700</v>
          </cell>
          <cell r="AH2610">
            <v>46195</v>
          </cell>
        </row>
        <row r="2611">
          <cell r="F2611" t="str">
            <v>25T0349723</v>
          </cell>
        </row>
        <row r="2612">
          <cell r="F2612" t="str">
            <v>25T0349724</v>
          </cell>
        </row>
        <row r="2613">
          <cell r="F2613" t="str">
            <v>25T0349732</v>
          </cell>
          <cell r="AH2613">
            <v>46195</v>
          </cell>
        </row>
        <row r="2614">
          <cell r="F2614" t="str">
            <v>25T0349748</v>
          </cell>
          <cell r="AH2614">
            <v>46195</v>
          </cell>
        </row>
        <row r="2615">
          <cell r="F2615" t="str">
            <v>25T0349749</v>
          </cell>
          <cell r="AH2615">
            <v>46195</v>
          </cell>
        </row>
        <row r="2616">
          <cell r="F2616" t="str">
            <v>25T0349752</v>
          </cell>
          <cell r="AH2616">
            <v>46195</v>
          </cell>
        </row>
        <row r="2617">
          <cell r="F2617" t="str">
            <v>25T0349753</v>
          </cell>
          <cell r="AH2617">
            <v>46195</v>
          </cell>
        </row>
        <row r="2618">
          <cell r="F2618" t="str">
            <v>25T0349754</v>
          </cell>
          <cell r="AH2618">
            <v>46195</v>
          </cell>
        </row>
        <row r="2619">
          <cell r="F2619" t="str">
            <v>25T0349764</v>
          </cell>
          <cell r="AH2619">
            <v>46195</v>
          </cell>
        </row>
        <row r="2620">
          <cell r="F2620" t="str">
            <v>25T0349765</v>
          </cell>
          <cell r="AH2620">
            <v>46195</v>
          </cell>
        </row>
        <row r="2621">
          <cell r="F2621" t="str">
            <v>25T0349766</v>
          </cell>
          <cell r="AH2621">
            <v>46195</v>
          </cell>
        </row>
        <row r="2622">
          <cell r="F2622" t="str">
            <v>25T0349767</v>
          </cell>
          <cell r="AH2622">
            <v>46195</v>
          </cell>
        </row>
        <row r="2623">
          <cell r="F2623" t="str">
            <v>25T0349768</v>
          </cell>
          <cell r="AH2623">
            <v>46195</v>
          </cell>
        </row>
        <row r="2624">
          <cell r="F2624" t="str">
            <v>25T0349776</v>
          </cell>
          <cell r="AH2624">
            <v>46195</v>
          </cell>
        </row>
        <row r="2625">
          <cell r="F2625" t="str">
            <v>25T0349777</v>
          </cell>
          <cell r="AH2625">
            <v>46195</v>
          </cell>
        </row>
        <row r="2626">
          <cell r="F2626" t="str">
            <v>25T0349800</v>
          </cell>
          <cell r="AH2626">
            <v>46195</v>
          </cell>
        </row>
        <row r="2627">
          <cell r="F2627" t="str">
            <v>25T0349821</v>
          </cell>
        </row>
        <row r="2628">
          <cell r="F2628" t="str">
            <v>25T0349843</v>
          </cell>
          <cell r="AH2628">
            <v>46195</v>
          </cell>
        </row>
        <row r="2629">
          <cell r="F2629" t="str">
            <v>25T0349848</v>
          </cell>
          <cell r="AH2629">
            <v>46195</v>
          </cell>
        </row>
        <row r="2630">
          <cell r="F2630" t="str">
            <v>25T0349849</v>
          </cell>
          <cell r="AH2630">
            <v>46195</v>
          </cell>
        </row>
        <row r="2631">
          <cell r="F2631" t="str">
            <v>25T0349879</v>
          </cell>
          <cell r="AH2631">
            <v>46195</v>
          </cell>
        </row>
        <row r="2632">
          <cell r="F2632" t="str">
            <v>25T0349880</v>
          </cell>
          <cell r="AH2632">
            <v>46195</v>
          </cell>
        </row>
        <row r="2633">
          <cell r="F2633" t="str">
            <v>25T0349881</v>
          </cell>
          <cell r="AH2633">
            <v>46195</v>
          </cell>
        </row>
        <row r="2634">
          <cell r="F2634" t="str">
            <v>25T0349882</v>
          </cell>
          <cell r="AH2634">
            <v>46195</v>
          </cell>
        </row>
        <row r="2635">
          <cell r="F2635" t="str">
            <v>25T0349883</v>
          </cell>
          <cell r="AH2635">
            <v>46195</v>
          </cell>
        </row>
        <row r="2636">
          <cell r="F2636" t="str">
            <v>25T0349888</v>
          </cell>
          <cell r="AH2636">
            <v>46195</v>
          </cell>
        </row>
        <row r="2637">
          <cell r="F2637" t="str">
            <v>25T0349890</v>
          </cell>
          <cell r="AH2637">
            <v>46195</v>
          </cell>
        </row>
        <row r="2638">
          <cell r="F2638" t="str">
            <v>25T0349892</v>
          </cell>
          <cell r="AH2638">
            <v>46195</v>
          </cell>
        </row>
        <row r="2639">
          <cell r="F2639" t="str">
            <v>25T0349920</v>
          </cell>
          <cell r="AH2639">
            <v>46195</v>
          </cell>
        </row>
        <row r="2640">
          <cell r="F2640" t="str">
            <v>25T0349963</v>
          </cell>
        </row>
        <row r="2641">
          <cell r="F2641" t="str">
            <v>25T0349965</v>
          </cell>
          <cell r="AH2641">
            <v>46195</v>
          </cell>
        </row>
        <row r="2642">
          <cell r="F2642" t="str">
            <v>25T0349966</v>
          </cell>
          <cell r="AH2642">
            <v>46195</v>
          </cell>
        </row>
        <row r="2643">
          <cell r="F2643" t="str">
            <v>25T0349972</v>
          </cell>
        </row>
        <row r="2644">
          <cell r="F2644" t="str">
            <v>25T0350006</v>
          </cell>
          <cell r="AH2644">
            <v>46195</v>
          </cell>
        </row>
        <row r="2645">
          <cell r="F2645" t="str">
            <v>25T0350007</v>
          </cell>
          <cell r="AH2645">
            <v>46195</v>
          </cell>
        </row>
        <row r="2646">
          <cell r="F2646" t="str">
            <v>25T0350044</v>
          </cell>
        </row>
        <row r="2647">
          <cell r="F2647" t="str">
            <v>25T0350051</v>
          </cell>
          <cell r="AH2647">
            <v>46195</v>
          </cell>
        </row>
        <row r="2648">
          <cell r="F2648" t="str">
            <v>25T0350054</v>
          </cell>
          <cell r="AH2648">
            <v>46195</v>
          </cell>
        </row>
        <row r="2649">
          <cell r="F2649" t="str">
            <v>25T0350058</v>
          </cell>
          <cell r="AH2649">
            <v>46195</v>
          </cell>
        </row>
        <row r="2650">
          <cell r="F2650" t="str">
            <v>25T0350087</v>
          </cell>
        </row>
        <row r="2651">
          <cell r="F2651" t="str">
            <v>25T0350088</v>
          </cell>
        </row>
        <row r="2652">
          <cell r="F2652" t="str">
            <v>25T0350108</v>
          </cell>
        </row>
        <row r="2653">
          <cell r="F2653" t="str">
            <v>25T0350132</v>
          </cell>
          <cell r="AH2653">
            <v>46195</v>
          </cell>
        </row>
        <row r="2654">
          <cell r="F2654" t="str">
            <v>25T0350179</v>
          </cell>
        </row>
        <row r="2655">
          <cell r="F2655" t="str">
            <v>25T0350208</v>
          </cell>
        </row>
        <row r="2656">
          <cell r="F2656" t="str">
            <v>25T0350209</v>
          </cell>
        </row>
        <row r="2657">
          <cell r="F2657" t="str">
            <v>25T0350242</v>
          </cell>
        </row>
        <row r="2658">
          <cell r="F2658" t="str">
            <v>25T0350248</v>
          </cell>
        </row>
        <row r="2659">
          <cell r="F2659" t="str">
            <v>25T0350269</v>
          </cell>
        </row>
        <row r="2660">
          <cell r="F2660" t="str">
            <v>25T0350270</v>
          </cell>
        </row>
        <row r="2661">
          <cell r="F2661" t="str">
            <v>25T0350271</v>
          </cell>
        </row>
        <row r="2662">
          <cell r="F2662" t="str">
            <v>25T0350283</v>
          </cell>
        </row>
        <row r="2663">
          <cell r="F2663" t="str">
            <v>25T0350284</v>
          </cell>
        </row>
        <row r="2664">
          <cell r="F2664" t="str">
            <v>25T0350285</v>
          </cell>
        </row>
        <row r="2665">
          <cell r="F2665" t="str">
            <v>25T0350311</v>
          </cell>
        </row>
        <row r="2666">
          <cell r="F2666" t="str">
            <v>25T0350314</v>
          </cell>
        </row>
        <row r="2667">
          <cell r="F2667" t="str">
            <v>25T0350352</v>
          </cell>
        </row>
        <row r="2668">
          <cell r="F2668" t="str">
            <v>25T0350353</v>
          </cell>
        </row>
        <row r="2669">
          <cell r="F2669" t="str">
            <v>25T0350390</v>
          </cell>
        </row>
        <row r="2670">
          <cell r="F2670" t="str">
            <v>25T0350449</v>
          </cell>
        </row>
        <row r="2671">
          <cell r="F2671" t="str">
            <v>25T0350450</v>
          </cell>
        </row>
        <row r="2672">
          <cell r="F2672" t="str">
            <v>25T0350477</v>
          </cell>
        </row>
        <row r="2673">
          <cell r="F2673" t="str">
            <v>25T0350511</v>
          </cell>
        </row>
        <row r="2674">
          <cell r="F2674" t="str">
            <v>25T0350512</v>
          </cell>
        </row>
        <row r="2675">
          <cell r="F2675" t="str">
            <v>25T0350514</v>
          </cell>
        </row>
        <row r="2676">
          <cell r="F2676" t="str">
            <v>25T0350537</v>
          </cell>
        </row>
        <row r="2677">
          <cell r="F2677" t="str">
            <v>25T0350538</v>
          </cell>
        </row>
        <row r="2678">
          <cell r="F2678" t="str">
            <v>25T0350540</v>
          </cell>
        </row>
        <row r="2679">
          <cell r="F2679" t="str">
            <v>25T0350549</v>
          </cell>
        </row>
        <row r="2680">
          <cell r="F2680" t="str">
            <v>25T0350574</v>
          </cell>
        </row>
        <row r="2681">
          <cell r="F2681" t="str">
            <v>25T0350578</v>
          </cell>
        </row>
        <row r="2682">
          <cell r="F2682" t="str">
            <v>25T0350584</v>
          </cell>
        </row>
        <row r="2683">
          <cell r="F2683" t="str">
            <v>25T0350587</v>
          </cell>
        </row>
        <row r="2684">
          <cell r="F2684" t="str">
            <v>25T0350594</v>
          </cell>
        </row>
        <row r="2685">
          <cell r="F2685" t="str">
            <v>25T0350595</v>
          </cell>
        </row>
        <row r="2686">
          <cell r="F2686" t="str">
            <v>25T0350596</v>
          </cell>
        </row>
        <row r="2687">
          <cell r="F2687" t="str">
            <v>25T0350597</v>
          </cell>
        </row>
        <row r="2688">
          <cell r="F2688" t="str">
            <v>25T0350675</v>
          </cell>
        </row>
        <row r="2689">
          <cell r="F2689" t="str">
            <v>25T0350741</v>
          </cell>
        </row>
        <row r="2690">
          <cell r="F2690" t="str">
            <v>25T0350742</v>
          </cell>
        </row>
        <row r="2691">
          <cell r="F2691" t="str">
            <v>25T0350743</v>
          </cell>
        </row>
        <row r="2692">
          <cell r="F2692" t="str">
            <v>25T0350744</v>
          </cell>
        </row>
        <row r="2693">
          <cell r="F2693" t="str">
            <v>25T0350745</v>
          </cell>
        </row>
        <row r="2694">
          <cell r="F2694" t="str">
            <v>25T0350746</v>
          </cell>
        </row>
        <row r="2695">
          <cell r="F2695" t="str">
            <v>25T0350747</v>
          </cell>
        </row>
        <row r="2696">
          <cell r="F2696" t="str">
            <v>25T0350748</v>
          </cell>
        </row>
        <row r="2697">
          <cell r="F2697" t="str">
            <v>25T0350749</v>
          </cell>
        </row>
        <row r="2698">
          <cell r="F2698" t="str">
            <v>25T0350764</v>
          </cell>
        </row>
        <row r="2699">
          <cell r="F2699" t="str">
            <v>25T0350847</v>
          </cell>
        </row>
        <row r="2700">
          <cell r="F2700" t="str">
            <v>25T0350848</v>
          </cell>
        </row>
        <row r="2701">
          <cell r="F2701" t="str">
            <v>25T0350849</v>
          </cell>
        </row>
        <row r="2702">
          <cell r="F2702" t="str">
            <v>25T0350850</v>
          </cell>
        </row>
        <row r="2703">
          <cell r="F2703" t="str">
            <v>25T0350853</v>
          </cell>
        </row>
        <row r="2704">
          <cell r="F2704" t="str">
            <v>25T0350886</v>
          </cell>
        </row>
        <row r="2705">
          <cell r="F2705" t="str">
            <v>25T0343643</v>
          </cell>
          <cell r="AH2705">
            <v>46118</v>
          </cell>
        </row>
        <row r="2706">
          <cell r="F2706" t="str">
            <v>25T0343644</v>
          </cell>
          <cell r="AH2706">
            <v>46118</v>
          </cell>
        </row>
        <row r="2707">
          <cell r="F2707" t="str">
            <v>25T0343645</v>
          </cell>
          <cell r="AH2707">
            <v>46118</v>
          </cell>
        </row>
        <row r="2708">
          <cell r="F2708" t="str">
            <v>25T0343701</v>
          </cell>
          <cell r="AH2708">
            <v>46120</v>
          </cell>
        </row>
        <row r="2709">
          <cell r="F2709" t="str">
            <v>25T0344351</v>
          </cell>
          <cell r="AH2709">
            <v>46127</v>
          </cell>
        </row>
        <row r="2710">
          <cell r="F2710" t="str">
            <v>25T0344352</v>
          </cell>
          <cell r="AH2710">
            <v>46127</v>
          </cell>
        </row>
        <row r="2711">
          <cell r="F2711" t="str">
            <v>25T0344575</v>
          </cell>
          <cell r="AH2711">
            <v>46132</v>
          </cell>
        </row>
        <row r="2712">
          <cell r="F2712" t="str">
            <v>25T0344576</v>
          </cell>
          <cell r="AH2712">
            <v>46132</v>
          </cell>
        </row>
        <row r="2713">
          <cell r="F2713" t="str">
            <v>25T0344817</v>
          </cell>
          <cell r="AH2713">
            <v>46132</v>
          </cell>
        </row>
        <row r="2714">
          <cell r="F2714" t="str">
            <v>25T0344818</v>
          </cell>
          <cell r="AH2714">
            <v>46132</v>
          </cell>
        </row>
        <row r="2715">
          <cell r="F2715" t="str">
            <v>25T0344819</v>
          </cell>
          <cell r="AH2715">
            <v>46132</v>
          </cell>
        </row>
        <row r="2716">
          <cell r="F2716" t="str">
            <v>25T0345084</v>
          </cell>
          <cell r="AH2716">
            <v>46135</v>
          </cell>
        </row>
        <row r="2717">
          <cell r="F2717" t="str">
            <v>25T0345189</v>
          </cell>
          <cell r="AH2717">
            <v>46135</v>
          </cell>
        </row>
        <row r="2718">
          <cell r="F2718" t="str">
            <v>25T0345764</v>
          </cell>
          <cell r="AH2718">
            <v>46148</v>
          </cell>
        </row>
        <row r="2719">
          <cell r="F2719" t="str">
            <v>25T0345776</v>
          </cell>
          <cell r="AH2719">
            <v>46146</v>
          </cell>
        </row>
        <row r="2720">
          <cell r="F2720" t="str">
            <v>25T0345842</v>
          </cell>
          <cell r="AH2720">
            <v>46146</v>
          </cell>
        </row>
        <row r="2721">
          <cell r="F2721" t="str">
            <v>25T0345913</v>
          </cell>
          <cell r="AH2721">
            <v>46146</v>
          </cell>
        </row>
        <row r="2722">
          <cell r="F2722" t="str">
            <v>25T0345914</v>
          </cell>
          <cell r="AH2722">
            <v>46146</v>
          </cell>
        </row>
        <row r="2723">
          <cell r="F2723" t="str">
            <v>25T0345915</v>
          </cell>
          <cell r="AH2723">
            <v>46146</v>
          </cell>
        </row>
        <row r="2724">
          <cell r="F2724" t="str">
            <v>25T0347866</v>
          </cell>
          <cell r="AH2724">
            <v>46168</v>
          </cell>
        </row>
        <row r="2725">
          <cell r="F2725" t="str">
            <v>25T0347867</v>
          </cell>
          <cell r="AH2725">
            <v>46168</v>
          </cell>
        </row>
        <row r="2726">
          <cell r="F2726" t="str">
            <v>25T0339690</v>
          </cell>
          <cell r="AH2726">
            <v>46063</v>
          </cell>
        </row>
        <row r="2727">
          <cell r="F2727" t="str">
            <v>25T0338143</v>
          </cell>
          <cell r="AH2727">
            <v>46044</v>
          </cell>
        </row>
        <row r="2728">
          <cell r="F2728" t="str">
            <v>25T0340189</v>
          </cell>
          <cell r="AH2728">
            <v>46076</v>
          </cell>
        </row>
        <row r="2729">
          <cell r="F2729" t="str">
            <v>25T0343425</v>
          </cell>
          <cell r="AH2729">
            <v>46120</v>
          </cell>
        </row>
        <row r="2730">
          <cell r="F2730" t="str">
            <v>25T0348392</v>
          </cell>
          <cell r="AH2730">
            <v>46174</v>
          </cell>
        </row>
        <row r="2731">
          <cell r="F2731" t="str">
            <v>25T0348393</v>
          </cell>
          <cell r="AH2731">
            <v>46174</v>
          </cell>
        </row>
        <row r="2732">
          <cell r="F2732" t="str">
            <v>25T0348394</v>
          </cell>
          <cell r="AH2732">
            <v>46174</v>
          </cell>
        </row>
        <row r="2733">
          <cell r="F2733" t="str">
            <v>25T0348395</v>
          </cell>
          <cell r="AH2733">
            <v>46174</v>
          </cell>
        </row>
        <row r="2734">
          <cell r="F2734" t="str">
            <v>722456167</v>
          </cell>
          <cell r="AH2734">
            <v>45950</v>
          </cell>
        </row>
        <row r="2735">
          <cell r="F2735" t="str">
            <v>722456558</v>
          </cell>
          <cell r="AH2735">
            <v>45981</v>
          </cell>
        </row>
        <row r="2736">
          <cell r="F2736" t="str">
            <v>722456560</v>
          </cell>
          <cell r="AH2736">
            <v>45981</v>
          </cell>
        </row>
        <row r="2737">
          <cell r="F2737" t="str">
            <v>25T0328099</v>
          </cell>
          <cell r="AH2737">
            <v>45915</v>
          </cell>
        </row>
        <row r="2738">
          <cell r="F2738" t="str">
            <v>25T0332916</v>
          </cell>
          <cell r="AH2738">
            <v>45968</v>
          </cell>
        </row>
        <row r="2739">
          <cell r="F2739" t="str">
            <v>25T0343329</v>
          </cell>
          <cell r="AH2739">
            <v>46118</v>
          </cell>
        </row>
        <row r="2740">
          <cell r="F2740" t="str">
            <v>25T0345596</v>
          </cell>
          <cell r="AH2740">
            <v>46146</v>
          </cell>
        </row>
        <row r="2741">
          <cell r="F2741" t="str">
            <v>25T0345775</v>
          </cell>
          <cell r="AH2741">
            <v>46146</v>
          </cell>
        </row>
        <row r="2742">
          <cell r="F2742" t="str">
            <v>25T0345777</v>
          </cell>
          <cell r="AH2742">
            <v>46146</v>
          </cell>
        </row>
        <row r="2743">
          <cell r="F2743" t="str">
            <v>25T0345778</v>
          </cell>
          <cell r="AH2743">
            <v>46146</v>
          </cell>
        </row>
        <row r="2744">
          <cell r="F2744" t="str">
            <v>25T0346379</v>
          </cell>
          <cell r="AH2744">
            <v>46153</v>
          </cell>
        </row>
        <row r="2745">
          <cell r="F2745" t="str">
            <v>25T0346380</v>
          </cell>
          <cell r="AH2745">
            <v>46153</v>
          </cell>
        </row>
        <row r="2746">
          <cell r="F2746" t="str">
            <v>25T0347313</v>
          </cell>
          <cell r="AH2746">
            <v>46163</v>
          </cell>
        </row>
        <row r="2747">
          <cell r="F2747" t="str">
            <v>25T0347425</v>
          </cell>
          <cell r="AH2747">
            <v>46163</v>
          </cell>
        </row>
        <row r="2748">
          <cell r="F2748" t="str">
            <v>25T0347426</v>
          </cell>
          <cell r="AH2748">
            <v>46163</v>
          </cell>
        </row>
        <row r="2749">
          <cell r="F2749" t="str">
            <v>25T0347427</v>
          </cell>
          <cell r="AH2749">
            <v>46163</v>
          </cell>
        </row>
        <row r="2750">
          <cell r="F2750" t="str">
            <v>25T0348852</v>
          </cell>
          <cell r="AH2750">
            <v>46177</v>
          </cell>
        </row>
        <row r="2751">
          <cell r="F2751" t="str">
            <v>25T0347745</v>
          </cell>
          <cell r="AH2751">
            <v>46169</v>
          </cell>
        </row>
        <row r="2752">
          <cell r="F2752" t="str">
            <v>25T0348456</v>
          </cell>
          <cell r="AH2752">
            <v>46174</v>
          </cell>
        </row>
        <row r="2753">
          <cell r="F2753" t="str">
            <v>722457678</v>
          </cell>
          <cell r="AH2753">
            <v>46085</v>
          </cell>
        </row>
        <row r="2754">
          <cell r="F2754" t="str">
            <v>722458960</v>
          </cell>
          <cell r="AH2754">
            <v>46189</v>
          </cell>
        </row>
        <row r="2755">
          <cell r="F2755" t="str">
            <v>25T0349103</v>
          </cell>
          <cell r="AH2755">
            <v>46181</v>
          </cell>
        </row>
        <row r="2756">
          <cell r="F2756" t="str">
            <v>25T0349534</v>
          </cell>
          <cell r="AH2756">
            <v>46188</v>
          </cell>
        </row>
        <row r="2757">
          <cell r="F2757" t="str">
            <v>25T0349823</v>
          </cell>
          <cell r="AH2757">
            <v>46188</v>
          </cell>
        </row>
        <row r="2758">
          <cell r="F2758" t="str">
            <v>25T0349987</v>
          </cell>
          <cell r="AH2758">
            <v>46188</v>
          </cell>
        </row>
        <row r="2759">
          <cell r="F2759" t="str">
            <v>25T0349988</v>
          </cell>
          <cell r="AH2759">
            <v>46188</v>
          </cell>
        </row>
        <row r="2760">
          <cell r="F2760" t="str">
            <v>25T0349989</v>
          </cell>
          <cell r="AH2760">
            <v>46188</v>
          </cell>
        </row>
        <row r="2761">
          <cell r="F2761" t="str">
            <v>25T0349990</v>
          </cell>
          <cell r="AH2761">
            <v>46188</v>
          </cell>
        </row>
        <row r="2762">
          <cell r="F2762" t="str">
            <v>25T0349991</v>
          </cell>
          <cell r="AH2762">
            <v>46188</v>
          </cell>
        </row>
        <row r="2763">
          <cell r="F2763" t="str">
            <v>25T0349992</v>
          </cell>
          <cell r="AH2763">
            <v>46188</v>
          </cell>
        </row>
        <row r="2764">
          <cell r="F2764" t="str">
            <v>25T0349993</v>
          </cell>
          <cell r="AH2764">
            <v>46188</v>
          </cell>
        </row>
        <row r="2765">
          <cell r="F2765" t="str">
            <v>25T0350150</v>
          </cell>
          <cell r="AH2765">
            <v>46189</v>
          </cell>
        </row>
        <row r="2766">
          <cell r="F2766" t="str">
            <v>25T0350151</v>
          </cell>
          <cell r="AH2766">
            <v>46189</v>
          </cell>
        </row>
        <row r="2767">
          <cell r="F2767" t="str">
            <v>25T0350152</v>
          </cell>
          <cell r="AH2767">
            <v>46189</v>
          </cell>
        </row>
        <row r="2768">
          <cell r="F2768" t="str">
            <v>25T0350153</v>
          </cell>
          <cell r="AH2768">
            <v>46189</v>
          </cell>
        </row>
        <row r="2769">
          <cell r="F2769" t="str">
            <v>25T0350154</v>
          </cell>
          <cell r="AH2769">
            <v>46189</v>
          </cell>
        </row>
        <row r="2770">
          <cell r="F2770" t="str">
            <v>25T0350155</v>
          </cell>
          <cell r="AH2770">
            <v>46189</v>
          </cell>
        </row>
        <row r="2771">
          <cell r="F2771" t="str">
            <v>25T0350156</v>
          </cell>
          <cell r="AH2771">
            <v>46189</v>
          </cell>
        </row>
        <row r="2772">
          <cell r="F2772" t="str">
            <v>25T0350157</v>
          </cell>
          <cell r="AH2772">
            <v>46189</v>
          </cell>
        </row>
        <row r="2773">
          <cell r="F2773" t="str">
            <v>25T0350158</v>
          </cell>
          <cell r="AH2773">
            <v>46189</v>
          </cell>
        </row>
        <row r="2774">
          <cell r="F2774" t="str">
            <v>25T0350159</v>
          </cell>
          <cell r="AH2774">
            <v>46189</v>
          </cell>
        </row>
        <row r="2775">
          <cell r="F2775" t="str">
            <v>25T0350164</v>
          </cell>
          <cell r="AH2775">
            <v>46191</v>
          </cell>
        </row>
        <row r="2776">
          <cell r="F2776" t="str">
            <v>25T0350166</v>
          </cell>
          <cell r="AH2776">
            <v>46191</v>
          </cell>
        </row>
        <row r="2777">
          <cell r="F2777" t="str">
            <v>25T0350186</v>
          </cell>
          <cell r="AH2777">
            <v>46190</v>
          </cell>
        </row>
        <row r="2778">
          <cell r="F2778" t="str">
            <v>25T0350187</v>
          </cell>
          <cell r="AH2778">
            <v>46190</v>
          </cell>
        </row>
        <row r="2779">
          <cell r="F2779" t="str">
            <v>25T0350280</v>
          </cell>
          <cell r="AH2779">
            <v>46192</v>
          </cell>
        </row>
        <row r="2780">
          <cell r="F2780" t="str">
            <v>25T0350520</v>
          </cell>
          <cell r="AH2780">
            <v>46192</v>
          </cell>
        </row>
        <row r="2781">
          <cell r="F2781" t="str">
            <v>25T0350521</v>
          </cell>
          <cell r="AH2781">
            <v>46195</v>
          </cell>
        </row>
        <row r="2782">
          <cell r="F2782" t="str">
            <v>25T0350759</v>
          </cell>
          <cell r="AH2782">
            <v>46195</v>
          </cell>
        </row>
        <row r="2783">
          <cell r="F2783" t="str">
            <v>J22416467</v>
          </cell>
        </row>
        <row r="2784">
          <cell r="F2784" t="str">
            <v>J22416468</v>
          </cell>
        </row>
        <row r="2785">
          <cell r="F2785" t="str">
            <v>J22416469</v>
          </cell>
        </row>
        <row r="2786">
          <cell r="F2786" t="str">
            <v>J22416470</v>
          </cell>
        </row>
        <row r="2787">
          <cell r="F2787" t="str">
            <v>J22416471</v>
          </cell>
        </row>
        <row r="2788">
          <cell r="F2788" t="str">
            <v>J22416472</v>
          </cell>
        </row>
        <row r="2789">
          <cell r="F2789" t="str">
            <v>J22416476</v>
          </cell>
        </row>
        <row r="2790">
          <cell r="F2790" t="str">
            <v>J22416477</v>
          </cell>
        </row>
        <row r="2791">
          <cell r="F2791" t="str">
            <v>J22416478</v>
          </cell>
        </row>
        <row r="2792">
          <cell r="F2792" t="str">
            <v>J22416519</v>
          </cell>
        </row>
        <row r="2793">
          <cell r="F2793" t="str">
            <v>J22416538</v>
          </cell>
        </row>
        <row r="2794">
          <cell r="F2794" t="str">
            <v>J22416539</v>
          </cell>
        </row>
        <row r="2795">
          <cell r="F2795" t="str">
            <v>J22416652</v>
          </cell>
        </row>
        <row r="2796">
          <cell r="F2796" t="str">
            <v>J22416653</v>
          </cell>
        </row>
        <row r="2797">
          <cell r="F2797" t="str">
            <v>J22416654</v>
          </cell>
        </row>
        <row r="2798">
          <cell r="F2798" t="str">
            <v>J22416655</v>
          </cell>
        </row>
        <row r="2799">
          <cell r="F2799" t="str">
            <v>J22416656</v>
          </cell>
        </row>
        <row r="2800">
          <cell r="F2800" t="str">
            <v>J22416246</v>
          </cell>
          <cell r="AH2800">
            <v>46171</v>
          </cell>
        </row>
        <row r="2801">
          <cell r="F2801" t="str">
            <v>J22416207</v>
          </cell>
          <cell r="AH2801">
            <v>46133</v>
          </cell>
        </row>
        <row r="2802">
          <cell r="F2802" t="str">
            <v>J22416207</v>
          </cell>
          <cell r="AH2802">
            <v>46133</v>
          </cell>
        </row>
        <row r="2803">
          <cell r="F2803" t="str">
            <v>J22416208</v>
          </cell>
          <cell r="AH2803">
            <v>46133</v>
          </cell>
        </row>
        <row r="2804">
          <cell r="F2804" t="str">
            <v>J22416208</v>
          </cell>
          <cell r="AH2804">
            <v>46133</v>
          </cell>
        </row>
        <row r="2805">
          <cell r="F2805" t="str">
            <v>J22416209</v>
          </cell>
          <cell r="AH2805">
            <v>46133</v>
          </cell>
        </row>
        <row r="2806">
          <cell r="F2806" t="str">
            <v>J22416209</v>
          </cell>
          <cell r="AH2806">
            <v>46133</v>
          </cell>
        </row>
        <row r="2807">
          <cell r="F2807" t="str">
            <v>J22416210</v>
          </cell>
          <cell r="AH2807">
            <v>46133</v>
          </cell>
        </row>
        <row r="2808">
          <cell r="F2808" t="str">
            <v>J22416211</v>
          </cell>
          <cell r="AH2808">
            <v>46133</v>
          </cell>
        </row>
        <row r="2809">
          <cell r="F2809" t="str">
            <v>J22416221</v>
          </cell>
          <cell r="AH2809">
            <v>46133</v>
          </cell>
        </row>
        <row r="2810">
          <cell r="F2810" t="str">
            <v>J22416222</v>
          </cell>
          <cell r="AH2810">
            <v>46133</v>
          </cell>
        </row>
        <row r="2811">
          <cell r="F2811" t="str">
            <v>J22416223</v>
          </cell>
          <cell r="AH2811">
            <v>46133</v>
          </cell>
        </row>
        <row r="2812">
          <cell r="F2812" t="str">
            <v>J22416224</v>
          </cell>
          <cell r="AH2812">
            <v>46133</v>
          </cell>
        </row>
        <row r="2813">
          <cell r="F2813" t="str">
            <v>J22416243</v>
          </cell>
          <cell r="AH2813">
            <v>46133</v>
          </cell>
        </row>
        <row r="2814">
          <cell r="F2814" t="str">
            <v>J22416245</v>
          </cell>
          <cell r="AH2814">
            <v>46133</v>
          </cell>
        </row>
        <row r="2815">
          <cell r="F2815" t="str">
            <v>J22416248</v>
          </cell>
          <cell r="AH2815">
            <v>46133</v>
          </cell>
        </row>
        <row r="2816">
          <cell r="F2816" t="str">
            <v>J22416249</v>
          </cell>
          <cell r="AH2816">
            <v>46133</v>
          </cell>
        </row>
        <row r="2817">
          <cell r="F2817" t="str">
            <v>J22416254</v>
          </cell>
          <cell r="AH2817">
            <v>46133</v>
          </cell>
        </row>
        <row r="2818">
          <cell r="F2818" t="str">
            <v>J22416269</v>
          </cell>
          <cell r="AH2818">
            <v>46133</v>
          </cell>
        </row>
        <row r="2819">
          <cell r="F2819" t="str">
            <v>J22416273</v>
          </cell>
          <cell r="AH2819">
            <v>46133</v>
          </cell>
        </row>
        <row r="2820">
          <cell r="F2820" t="str">
            <v>J22416441</v>
          </cell>
          <cell r="AH2820">
            <v>46173</v>
          </cell>
        </row>
        <row r="2821">
          <cell r="F2821" t="str">
            <v>J22416442</v>
          </cell>
          <cell r="AH2821">
            <v>46173</v>
          </cell>
        </row>
        <row r="2822">
          <cell r="F2822" t="str">
            <v>J22416448</v>
          </cell>
          <cell r="AH2822">
            <v>46173</v>
          </cell>
        </row>
        <row r="2823">
          <cell r="F2823" t="str">
            <v>J22416449</v>
          </cell>
          <cell r="AH2823">
            <v>46173</v>
          </cell>
        </row>
        <row r="2824">
          <cell r="F2824" t="str">
            <v>J22416452</v>
          </cell>
          <cell r="AH2824">
            <v>46173</v>
          </cell>
        </row>
        <row r="2825">
          <cell r="F2825" t="str">
            <v>J22416454</v>
          </cell>
          <cell r="AH2825">
            <v>46173</v>
          </cell>
        </row>
        <row r="2826">
          <cell r="F2826" t="str">
            <v>J22416232</v>
          </cell>
          <cell r="AH2826">
            <v>46163</v>
          </cell>
        </row>
        <row r="2827">
          <cell r="F2827" t="str">
            <v>J22416233</v>
          </cell>
          <cell r="AH2827">
            <v>46163</v>
          </cell>
        </row>
        <row r="2828">
          <cell r="F2828" t="str">
            <v>J22416296</v>
          </cell>
          <cell r="AH2828">
            <v>46164</v>
          </cell>
        </row>
        <row r="2829">
          <cell r="F2829" t="str">
            <v>J22416296</v>
          </cell>
          <cell r="AH2829">
            <v>46164</v>
          </cell>
        </row>
        <row r="2830">
          <cell r="F2830" t="str">
            <v>J22416297</v>
          </cell>
          <cell r="AH2830">
            <v>46164</v>
          </cell>
        </row>
        <row r="2831">
          <cell r="F2831" t="str">
            <v>J22416297</v>
          </cell>
          <cell r="AH2831">
            <v>46164</v>
          </cell>
        </row>
        <row r="2832">
          <cell r="F2832" t="str">
            <v>J22416298</v>
          </cell>
          <cell r="AH2832">
            <v>46164</v>
          </cell>
        </row>
        <row r="2833">
          <cell r="F2833" t="str">
            <v>J22416298</v>
          </cell>
          <cell r="AH2833">
            <v>46164</v>
          </cell>
        </row>
        <row r="2834">
          <cell r="F2834" t="str">
            <v>J22416299</v>
          </cell>
          <cell r="AH2834">
            <v>46164</v>
          </cell>
        </row>
        <row r="2835">
          <cell r="F2835" t="str">
            <v>J22416299</v>
          </cell>
          <cell r="AH2835">
            <v>46164</v>
          </cell>
        </row>
        <row r="2836">
          <cell r="F2836" t="str">
            <v>J22416303</v>
          </cell>
          <cell r="AH2836">
            <v>46164</v>
          </cell>
        </row>
        <row r="2837">
          <cell r="F2837" t="str">
            <v>J22416303</v>
          </cell>
          <cell r="AH2837">
            <v>46164</v>
          </cell>
        </row>
        <row r="2838">
          <cell r="F2838" t="str">
            <v>J22416333</v>
          </cell>
          <cell r="AH2838">
            <v>46164</v>
          </cell>
        </row>
        <row r="2839">
          <cell r="F2839" t="str">
            <v>J22416333</v>
          </cell>
          <cell r="AH2839">
            <v>46164</v>
          </cell>
        </row>
        <row r="2840">
          <cell r="F2840" t="str">
            <v>J22416334</v>
          </cell>
          <cell r="AH2840">
            <v>46164</v>
          </cell>
        </row>
        <row r="2841">
          <cell r="F2841" t="str">
            <v>J22416334</v>
          </cell>
          <cell r="AH2841">
            <v>46164</v>
          </cell>
        </row>
        <row r="2842">
          <cell r="F2842" t="str">
            <v>J22416337</v>
          </cell>
          <cell r="AH2842">
            <v>46164</v>
          </cell>
        </row>
        <row r="2843">
          <cell r="F2843" t="str">
            <v>J22416338</v>
          </cell>
          <cell r="AH2843">
            <v>46164</v>
          </cell>
        </row>
        <row r="2844">
          <cell r="F2844" t="str">
            <v>J22416338</v>
          </cell>
          <cell r="AH2844">
            <v>46164</v>
          </cell>
        </row>
        <row r="2845">
          <cell r="F2845" t="str">
            <v>J22416340</v>
          </cell>
          <cell r="AH2845">
            <v>46164</v>
          </cell>
        </row>
        <row r="2846">
          <cell r="F2846" t="str">
            <v>J22416342</v>
          </cell>
          <cell r="AH2846">
            <v>46164</v>
          </cell>
        </row>
        <row r="2847">
          <cell r="F2847" t="str">
            <v>J22416343</v>
          </cell>
          <cell r="AH2847">
            <v>46164</v>
          </cell>
        </row>
        <row r="2848">
          <cell r="F2848" t="str">
            <v>J22416344</v>
          </cell>
          <cell r="AH2848">
            <v>46164</v>
          </cell>
        </row>
        <row r="2849">
          <cell r="F2849" t="str">
            <v>J22416347</v>
          </cell>
          <cell r="AH2849">
            <v>46164</v>
          </cell>
        </row>
        <row r="2850">
          <cell r="F2850" t="str">
            <v>J22416359</v>
          </cell>
          <cell r="AH2850">
            <v>46164</v>
          </cell>
        </row>
        <row r="2851">
          <cell r="F2851" t="str">
            <v>J22416360</v>
          </cell>
          <cell r="AH2851">
            <v>46164</v>
          </cell>
        </row>
        <row r="2852">
          <cell r="F2852" t="str">
            <v>J22416374</v>
          </cell>
          <cell r="AH2852">
            <v>46164</v>
          </cell>
        </row>
        <row r="2853">
          <cell r="F2853" t="str">
            <v>922401217</v>
          </cell>
          <cell r="AH2853">
            <v>46142</v>
          </cell>
        </row>
        <row r="2854">
          <cell r="F2854" t="str">
            <v>922401229</v>
          </cell>
          <cell r="AH2854">
            <v>46174</v>
          </cell>
        </row>
        <row r="2855">
          <cell r="F2855" t="str">
            <v>J22416223</v>
          </cell>
          <cell r="AH2855">
            <v>46133</v>
          </cell>
        </row>
        <row r="2856">
          <cell r="F2856" t="str">
            <v>J22416225</v>
          </cell>
          <cell r="AH2856">
            <v>46163</v>
          </cell>
        </row>
        <row r="2857">
          <cell r="F2857" t="str">
            <v>J22416226</v>
          </cell>
          <cell r="AH2857">
            <v>46163</v>
          </cell>
        </row>
        <row r="2858">
          <cell r="F2858" t="str">
            <v>J22416227</v>
          </cell>
          <cell r="AH2858">
            <v>46163</v>
          </cell>
        </row>
        <row r="2859">
          <cell r="F2859" t="str">
            <v>J22416228</v>
          </cell>
          <cell r="AH2859">
            <v>46163</v>
          </cell>
        </row>
        <row r="2860">
          <cell r="F2860" t="str">
            <v>J22416229</v>
          </cell>
          <cell r="AH2860">
            <v>46163</v>
          </cell>
        </row>
        <row r="2861">
          <cell r="F2861" t="str">
            <v>J22416230</v>
          </cell>
          <cell r="AH2861">
            <v>46163</v>
          </cell>
        </row>
        <row r="2862">
          <cell r="F2862" t="str">
            <v>J22416231</v>
          </cell>
          <cell r="AH2862">
            <v>46163</v>
          </cell>
        </row>
        <row r="2863">
          <cell r="F2863" t="str">
            <v>J22416232</v>
          </cell>
          <cell r="AH2863">
            <v>46163</v>
          </cell>
        </row>
        <row r="2864">
          <cell r="F2864" t="str">
            <v>J22416233</v>
          </cell>
          <cell r="AH2864">
            <v>46163</v>
          </cell>
        </row>
        <row r="2865">
          <cell r="F2865" t="str">
            <v>J22416235</v>
          </cell>
          <cell r="AH2865">
            <v>46163</v>
          </cell>
        </row>
        <row r="2866">
          <cell r="F2866" t="str">
            <v>J22416269</v>
          </cell>
          <cell r="AH2866">
            <v>46133</v>
          </cell>
        </row>
        <row r="2867">
          <cell r="F2867" t="str">
            <v>J22416374</v>
          </cell>
          <cell r="AH2867">
            <v>46164</v>
          </cell>
        </row>
        <row r="2868">
          <cell r="F2868" t="str">
            <v>J22416382</v>
          </cell>
          <cell r="AH2868">
            <v>46164</v>
          </cell>
        </row>
        <row r="2869">
          <cell r="F2869" t="str">
            <v>J22416383</v>
          </cell>
          <cell r="AH2869">
            <v>46164</v>
          </cell>
        </row>
        <row r="2870">
          <cell r="F2870" t="str">
            <v>J22416406</v>
          </cell>
          <cell r="AH2870">
            <v>46163</v>
          </cell>
        </row>
        <row r="2871">
          <cell r="F2871" t="str">
            <v>J22416407</v>
          </cell>
          <cell r="AH2871">
            <v>46163</v>
          </cell>
        </row>
        <row r="2872">
          <cell r="F2872" t="str">
            <v>J22416408</v>
          </cell>
          <cell r="AH2872">
            <v>46163</v>
          </cell>
        </row>
        <row r="2873">
          <cell r="F2873" t="str">
            <v>J22416409</v>
          </cell>
          <cell r="AH2873">
            <v>46163</v>
          </cell>
        </row>
        <row r="2874">
          <cell r="F2874" t="str">
            <v>J22416410</v>
          </cell>
          <cell r="AH2874">
            <v>46163</v>
          </cell>
        </row>
        <row r="2875">
          <cell r="F2875" t="str">
            <v>J22416411</v>
          </cell>
          <cell r="AH2875">
            <v>46163</v>
          </cell>
        </row>
        <row r="2876">
          <cell r="F2876" t="str">
            <v>J22416423</v>
          </cell>
          <cell r="AH2876">
            <v>46163</v>
          </cell>
        </row>
        <row r="2877">
          <cell r="F2877" t="str">
            <v>J22416434</v>
          </cell>
          <cell r="AH2877">
            <v>46163</v>
          </cell>
        </row>
        <row r="2878">
          <cell r="F2878" t="str">
            <v>J22416435</v>
          </cell>
          <cell r="AH2878">
            <v>46163</v>
          </cell>
        </row>
        <row r="2879">
          <cell r="F2879" t="str">
            <v>J22416440</v>
          </cell>
        </row>
        <row r="2880">
          <cell r="F2880" t="str">
            <v>J22416459</v>
          </cell>
        </row>
        <row r="2881">
          <cell r="F2881" t="str">
            <v>J22416479</v>
          </cell>
        </row>
        <row r="2882">
          <cell r="F2882" t="str">
            <v>J22416480</v>
          </cell>
        </row>
        <row r="2883">
          <cell r="F2883" t="str">
            <v>J22416481</v>
          </cell>
        </row>
        <row r="2884">
          <cell r="F2884" t="str">
            <v>J22416482</v>
          </cell>
        </row>
        <row r="2885">
          <cell r="F2885" t="str">
            <v>J22416575</v>
          </cell>
        </row>
        <row r="2886">
          <cell r="F2886" t="str">
            <v>J22416581</v>
          </cell>
        </row>
        <row r="2887">
          <cell r="F2887" t="str">
            <v>J22416582</v>
          </cell>
        </row>
        <row r="2888">
          <cell r="F2888" t="str">
            <v>J22416582</v>
          </cell>
        </row>
        <row r="2889">
          <cell r="F2889" t="str">
            <v>J22416594</v>
          </cell>
        </row>
        <row r="2890">
          <cell r="F2890" t="str">
            <v>J22416595</v>
          </cell>
        </row>
        <row r="2891">
          <cell r="F2891" t="str">
            <v>J22416596</v>
          </cell>
        </row>
        <row r="2892">
          <cell r="F2892" t="str">
            <v>J22416598</v>
          </cell>
        </row>
        <row r="2893">
          <cell r="F2893" t="str">
            <v>J22416598</v>
          </cell>
        </row>
        <row r="2894">
          <cell r="F2894" t="str">
            <v>J22416602</v>
          </cell>
        </row>
        <row r="2895">
          <cell r="F2895" t="str">
            <v>J22416605</v>
          </cell>
        </row>
        <row r="2896">
          <cell r="F2896" t="str">
            <v>J22416614</v>
          </cell>
        </row>
        <row r="2897">
          <cell r="F2897" t="str">
            <v>J22416629</v>
          </cell>
        </row>
        <row r="2898">
          <cell r="F2898" t="str">
            <v>J22416632</v>
          </cell>
        </row>
        <row r="2899">
          <cell r="F2899" t="str">
            <v>J22416670</v>
          </cell>
        </row>
        <row r="2900">
          <cell r="F2900" t="str">
            <v>J22416671</v>
          </cell>
        </row>
        <row r="2901">
          <cell r="F2901" t="str">
            <v>J22416672</v>
          </cell>
        </row>
        <row r="2902">
          <cell r="F2902" t="str">
            <v>J22416673</v>
          </cell>
        </row>
        <row r="2903">
          <cell r="F2903" t="str">
            <v>J22416679</v>
          </cell>
        </row>
        <row r="2904">
          <cell r="F2904" t="str">
            <v>J22416680</v>
          </cell>
        </row>
        <row r="2905">
          <cell r="F2905" t="str">
            <v>J22416682</v>
          </cell>
        </row>
        <row r="2906">
          <cell r="F2906" t="str">
            <v>J22416683</v>
          </cell>
        </row>
        <row r="2907">
          <cell r="F2907" t="str">
            <v>J22416684</v>
          </cell>
        </row>
        <row r="2908">
          <cell r="F2908" t="str">
            <v>J22416685</v>
          </cell>
        </row>
        <row r="2909">
          <cell r="F2909" t="str">
            <v>J22416688</v>
          </cell>
        </row>
        <row r="2910">
          <cell r="F2910" t="str">
            <v>J22416690</v>
          </cell>
        </row>
        <row r="2911">
          <cell r="F2911" t="str">
            <v>J22416691</v>
          </cell>
        </row>
        <row r="2912">
          <cell r="F2912" t="str">
            <v>J22416692</v>
          </cell>
        </row>
        <row r="2913">
          <cell r="F2913" t="str">
            <v>J22416693</v>
          </cell>
        </row>
        <row r="2914">
          <cell r="F2914" t="str">
            <v>J22416694</v>
          </cell>
        </row>
        <row r="2915">
          <cell r="F2915" t="str">
            <v>J22416695</v>
          </cell>
        </row>
        <row r="2916">
          <cell r="F2916" t="str">
            <v>J22416698</v>
          </cell>
        </row>
        <row r="2917">
          <cell r="F2917" t="str">
            <v>J22416712</v>
          </cell>
        </row>
        <row r="2918">
          <cell r="F2918" t="str">
            <v>J22416713</v>
          </cell>
        </row>
        <row r="2919">
          <cell r="F2919" t="str">
            <v>J22416714</v>
          </cell>
        </row>
        <row r="2920">
          <cell r="F2920" t="str">
            <v>J22416715</v>
          </cell>
        </row>
        <row r="2921">
          <cell r="F2921" t="str">
            <v>J22416717</v>
          </cell>
        </row>
        <row r="2922">
          <cell r="F2922" t="str">
            <v>J22416718</v>
          </cell>
        </row>
        <row r="2923">
          <cell r="F2923" t="str">
            <v>J22416719</v>
          </cell>
        </row>
        <row r="2924">
          <cell r="F2924" t="str">
            <v>J22416720</v>
          </cell>
        </row>
        <row r="2925">
          <cell r="F2925" t="str">
            <v>J22416723</v>
          </cell>
        </row>
        <row r="2926">
          <cell r="F2926" t="str">
            <v>J22416724</v>
          </cell>
        </row>
        <row r="2927">
          <cell r="F2927" t="str">
            <v>J22416725</v>
          </cell>
        </row>
        <row r="2928">
          <cell r="F2928" t="str">
            <v>J22416727</v>
          </cell>
        </row>
        <row r="2929">
          <cell r="F2929" t="str">
            <v>J22416728</v>
          </cell>
        </row>
        <row r="2930">
          <cell r="F2930" t="str">
            <v>J22416729</v>
          </cell>
        </row>
        <row r="2931">
          <cell r="F2931" t="str">
            <v>J22416730</v>
          </cell>
        </row>
        <row r="2932">
          <cell r="F2932" t="str">
            <v>J22416731</v>
          </cell>
        </row>
        <row r="2933">
          <cell r="F2933" t="str">
            <v>J22416732</v>
          </cell>
        </row>
        <row r="2934">
          <cell r="F2934" t="str">
            <v>J22416733</v>
          </cell>
        </row>
        <row r="2935">
          <cell r="F2935" t="str">
            <v>J22416734</v>
          </cell>
        </row>
        <row r="2936">
          <cell r="F2936" t="str">
            <v>J22416735</v>
          </cell>
        </row>
        <row r="2937">
          <cell r="F2937" t="str">
            <v>J22416736</v>
          </cell>
        </row>
        <row r="2938">
          <cell r="F2938" t="str">
            <v>J22416737</v>
          </cell>
        </row>
        <row r="2939">
          <cell r="F2939" t="str">
            <v>J22416738</v>
          </cell>
        </row>
        <row r="2940">
          <cell r="F2940" t="str">
            <v>J22416739</v>
          </cell>
        </row>
        <row r="2941">
          <cell r="F2941" t="str">
            <v>J22416740</v>
          </cell>
        </row>
        <row r="2942">
          <cell r="F2942" t="str">
            <v>J22416741</v>
          </cell>
        </row>
        <row r="2943">
          <cell r="F2943" t="str">
            <v>J22416742</v>
          </cell>
        </row>
        <row r="2944">
          <cell r="F2944" t="str">
            <v>J22416743</v>
          </cell>
        </row>
        <row r="2945">
          <cell r="F2945" t="str">
            <v>J22416744</v>
          </cell>
        </row>
        <row r="2946">
          <cell r="F2946" t="str">
            <v>J22416745</v>
          </cell>
        </row>
        <row r="2947">
          <cell r="F2947" t="str">
            <v>J22416746</v>
          </cell>
        </row>
        <row r="2948">
          <cell r="F2948" t="str">
            <v>J22416747</v>
          </cell>
        </row>
        <row r="2949">
          <cell r="F2949" t="str">
            <v>J22416748</v>
          </cell>
        </row>
        <row r="2950">
          <cell r="F2950" t="str">
            <v>J22416749</v>
          </cell>
        </row>
        <row r="2951">
          <cell r="F2951" t="str">
            <v>J22416750</v>
          </cell>
        </row>
        <row r="2952">
          <cell r="F2952" t="str">
            <v>J22416753</v>
          </cell>
        </row>
        <row r="2953">
          <cell r="F2953" t="str">
            <v>J22416754</v>
          </cell>
        </row>
        <row r="2954">
          <cell r="F2954" t="str">
            <v>J22416755</v>
          </cell>
        </row>
        <row r="2955">
          <cell r="F2955" t="str">
            <v>25T0346351</v>
          </cell>
        </row>
        <row r="2956">
          <cell r="F2956" t="str">
            <v>25T0346645</v>
          </cell>
        </row>
        <row r="2957">
          <cell r="F2957" t="str">
            <v>25T0346646</v>
          </cell>
        </row>
        <row r="2958">
          <cell r="F2958" t="str">
            <v>25T0346647</v>
          </cell>
        </row>
        <row r="2959">
          <cell r="F2959" t="str">
            <v>25T0346771</v>
          </cell>
        </row>
        <row r="2960">
          <cell r="F2960" t="str">
            <v>25T0346772</v>
          </cell>
        </row>
        <row r="2961">
          <cell r="F2961" t="str">
            <v>25T0346793</v>
          </cell>
        </row>
        <row r="2962">
          <cell r="F2962" t="str">
            <v>25T0346793</v>
          </cell>
        </row>
        <row r="2963">
          <cell r="F2963" t="str">
            <v>25T0346885</v>
          </cell>
        </row>
        <row r="2964">
          <cell r="F2964" t="str">
            <v>25T0346886</v>
          </cell>
        </row>
        <row r="2965">
          <cell r="F2965" t="str">
            <v>25T0346887</v>
          </cell>
        </row>
        <row r="2966">
          <cell r="F2966" t="str">
            <v>25T0346888</v>
          </cell>
        </row>
        <row r="2967">
          <cell r="F2967" t="str">
            <v>25T0347076</v>
          </cell>
        </row>
        <row r="2968">
          <cell r="F2968" t="str">
            <v>25T0347076</v>
          </cell>
        </row>
        <row r="2969">
          <cell r="F2969" t="str">
            <v>25T0347189</v>
          </cell>
        </row>
        <row r="2970">
          <cell r="F2970" t="str">
            <v>25T0347200</v>
          </cell>
        </row>
        <row r="2971">
          <cell r="F2971" t="str">
            <v>25T0347201</v>
          </cell>
        </row>
        <row r="2972">
          <cell r="F2972" t="str">
            <v>25T0347201</v>
          </cell>
        </row>
        <row r="2973">
          <cell r="F2973" t="str">
            <v>25T0347201</v>
          </cell>
        </row>
        <row r="2974">
          <cell r="F2974" t="str">
            <v>25T0347290</v>
          </cell>
        </row>
        <row r="2975">
          <cell r="F2975" t="str">
            <v>25T0347413</v>
          </cell>
        </row>
        <row r="2976">
          <cell r="F2976" t="str">
            <v>25T0347519</v>
          </cell>
        </row>
        <row r="2977">
          <cell r="F2977" t="str">
            <v>25T0347660</v>
          </cell>
        </row>
        <row r="2978">
          <cell r="F2978" t="str">
            <v>25T0347660</v>
          </cell>
        </row>
        <row r="2979">
          <cell r="F2979" t="str">
            <v>25T0347661</v>
          </cell>
        </row>
        <row r="2980">
          <cell r="F2980" t="str">
            <v>25T0347662</v>
          </cell>
        </row>
        <row r="2981">
          <cell r="F2981" t="str">
            <v>25T0347662</v>
          </cell>
        </row>
        <row r="2982">
          <cell r="F2982" t="str">
            <v>25T0347665</v>
          </cell>
        </row>
        <row r="2983">
          <cell r="F2983" t="str">
            <v>25T0347666</v>
          </cell>
        </row>
        <row r="2984">
          <cell r="F2984" t="str">
            <v>25T0347667</v>
          </cell>
        </row>
        <row r="2985">
          <cell r="F2985" t="str">
            <v>25T0347830</v>
          </cell>
        </row>
        <row r="2986">
          <cell r="F2986" t="str">
            <v>25T0347830</v>
          </cell>
        </row>
        <row r="2987">
          <cell r="F2987" t="str">
            <v>25T0347950</v>
          </cell>
        </row>
        <row r="2988">
          <cell r="F2988" t="str">
            <v>25T0347950</v>
          </cell>
        </row>
        <row r="2989">
          <cell r="F2989" t="str">
            <v>25T0347951</v>
          </cell>
        </row>
        <row r="2990">
          <cell r="F2990" t="str">
            <v>25T0348128</v>
          </cell>
        </row>
        <row r="2991">
          <cell r="F2991" t="str">
            <v>25T0348128</v>
          </cell>
        </row>
        <row r="2992">
          <cell r="F2992" t="str">
            <v>25T0348129</v>
          </cell>
        </row>
        <row r="2993">
          <cell r="F2993" t="str">
            <v>25T0348130</v>
          </cell>
        </row>
        <row r="2994">
          <cell r="F2994" t="str">
            <v>25T0348139</v>
          </cell>
        </row>
        <row r="2995">
          <cell r="F2995" t="str">
            <v>25T0348223</v>
          </cell>
        </row>
        <row r="2996">
          <cell r="F2996" t="str">
            <v>25T0348224</v>
          </cell>
        </row>
        <row r="2997">
          <cell r="F2997" t="str">
            <v>25T0348225</v>
          </cell>
        </row>
        <row r="2998">
          <cell r="F2998" t="str">
            <v>25T0348376</v>
          </cell>
        </row>
        <row r="2999">
          <cell r="F2999" t="str">
            <v>25T0348377</v>
          </cell>
        </row>
        <row r="3000">
          <cell r="F3000" t="str">
            <v>25T0348378</v>
          </cell>
        </row>
        <row r="3001">
          <cell r="F3001" t="str">
            <v>25T0348379</v>
          </cell>
        </row>
        <row r="3002">
          <cell r="F3002" t="str">
            <v>25T0348499</v>
          </cell>
        </row>
        <row r="3003">
          <cell r="F3003" t="str">
            <v>25T0348500</v>
          </cell>
        </row>
        <row r="3004">
          <cell r="F3004" t="str">
            <v>25T0348501</v>
          </cell>
        </row>
        <row r="3005">
          <cell r="F3005" t="str">
            <v>25T0348523</v>
          </cell>
        </row>
        <row r="3006">
          <cell r="F3006" t="str">
            <v>25T0348643</v>
          </cell>
        </row>
        <row r="3007">
          <cell r="F3007" t="str">
            <v>25T0348645</v>
          </cell>
        </row>
        <row r="3008">
          <cell r="F3008" t="str">
            <v>25T0348718</v>
          </cell>
        </row>
        <row r="3009">
          <cell r="F3009" t="str">
            <v>25T0348719</v>
          </cell>
        </row>
        <row r="3010">
          <cell r="F3010" t="str">
            <v>25T0348913</v>
          </cell>
        </row>
        <row r="3011">
          <cell r="F3011" t="str">
            <v>25T0348915</v>
          </cell>
        </row>
        <row r="3012">
          <cell r="F3012" t="str">
            <v>25T0348917</v>
          </cell>
        </row>
        <row r="3013">
          <cell r="F3013" t="str">
            <v>25T0348918</v>
          </cell>
        </row>
        <row r="3014">
          <cell r="F3014" t="str">
            <v>25T0349045</v>
          </cell>
        </row>
        <row r="3015">
          <cell r="F3015" t="str">
            <v>25T0349046</v>
          </cell>
        </row>
        <row r="3016">
          <cell r="F3016" t="str">
            <v>25T0349047</v>
          </cell>
        </row>
        <row r="3017">
          <cell r="F3017" t="str">
            <v>25T0349184</v>
          </cell>
        </row>
        <row r="3018">
          <cell r="F3018" t="str">
            <v>25T0349212</v>
          </cell>
        </row>
        <row r="3019">
          <cell r="F3019" t="str">
            <v>25T0349311</v>
          </cell>
        </row>
        <row r="3020">
          <cell r="F3020" t="str">
            <v>25T0349312</v>
          </cell>
        </row>
        <row r="3021">
          <cell r="F3021" t="str">
            <v>25T0349389</v>
          </cell>
        </row>
        <row r="3022">
          <cell r="F3022" t="str">
            <v>25T0349393</v>
          </cell>
        </row>
        <row r="3023">
          <cell r="F3023" t="str">
            <v>25T0349501</v>
          </cell>
        </row>
        <row r="3024">
          <cell r="F3024" t="str">
            <v>25T0349502</v>
          </cell>
        </row>
        <row r="3025">
          <cell r="F3025" t="str">
            <v>25T0349512</v>
          </cell>
        </row>
        <row r="3026">
          <cell r="F3026" t="str">
            <v>25T0349629</v>
          </cell>
        </row>
        <row r="3027">
          <cell r="F3027" t="str">
            <v>25T0349802</v>
          </cell>
        </row>
        <row r="3028">
          <cell r="F3028" t="str">
            <v>25T0349804</v>
          </cell>
        </row>
        <row r="3029">
          <cell r="F3029" t="str">
            <v>25T0349921</v>
          </cell>
        </row>
        <row r="3030">
          <cell r="F3030" t="str">
            <v>25T0349921</v>
          </cell>
        </row>
        <row r="3031">
          <cell r="F3031" t="str">
            <v>25T0349945</v>
          </cell>
        </row>
        <row r="3032">
          <cell r="F3032" t="str">
            <v>25T0349945</v>
          </cell>
        </row>
        <row r="3033">
          <cell r="F3033" t="str">
            <v>25T0349945</v>
          </cell>
        </row>
        <row r="3034">
          <cell r="F3034" t="str">
            <v>25T0350086</v>
          </cell>
        </row>
        <row r="3035">
          <cell r="F3035" t="str">
            <v>25T0350102</v>
          </cell>
        </row>
        <row r="3036">
          <cell r="F3036" t="str">
            <v>25T0350103</v>
          </cell>
        </row>
        <row r="3037">
          <cell r="F3037" t="str">
            <v>25T0350104</v>
          </cell>
        </row>
        <row r="3038">
          <cell r="F3038" t="str">
            <v>25T0350105</v>
          </cell>
        </row>
        <row r="3039">
          <cell r="F3039" t="str">
            <v>25T0350133</v>
          </cell>
        </row>
        <row r="3040">
          <cell r="F3040" t="str">
            <v>25T0350134</v>
          </cell>
        </row>
        <row r="3041">
          <cell r="F3041" t="str">
            <v>25T0350219</v>
          </cell>
        </row>
        <row r="3042">
          <cell r="F3042" t="str">
            <v>25T0350219</v>
          </cell>
        </row>
        <row r="3043">
          <cell r="F3043" t="str">
            <v>25T0350495</v>
          </cell>
        </row>
        <row r="3044">
          <cell r="F3044" t="str">
            <v>25T0350500</v>
          </cell>
        </row>
        <row r="3045">
          <cell r="F3045" t="str">
            <v>25T0350877</v>
          </cell>
        </row>
        <row r="3046">
          <cell r="F3046" t="str">
            <v>25T0350878</v>
          </cell>
        </row>
        <row r="3047">
          <cell r="F3047" t="str">
            <v>25T0350879</v>
          </cell>
        </row>
        <row r="3048">
          <cell r="F3048" t="str">
            <v>25T0343312</v>
          </cell>
          <cell r="AH3048">
            <v>46156</v>
          </cell>
        </row>
        <row r="3049">
          <cell r="F3049" t="str">
            <v>25T0343312</v>
          </cell>
          <cell r="AH3049">
            <v>46156</v>
          </cell>
        </row>
        <row r="3050">
          <cell r="F3050" t="str">
            <v>25T0343516</v>
          </cell>
          <cell r="AH3050">
            <v>46156</v>
          </cell>
        </row>
        <row r="3051">
          <cell r="F3051" t="str">
            <v>25T0343516</v>
          </cell>
          <cell r="AH3051">
            <v>46156</v>
          </cell>
        </row>
        <row r="3052">
          <cell r="F3052" t="str">
            <v>25T0343578</v>
          </cell>
          <cell r="AH3052">
            <v>46156</v>
          </cell>
        </row>
        <row r="3053">
          <cell r="F3053" t="str">
            <v>25T0343578</v>
          </cell>
          <cell r="AH3053">
            <v>46156</v>
          </cell>
        </row>
        <row r="3054">
          <cell r="F3054" t="str">
            <v>25T0343581</v>
          </cell>
          <cell r="AH3054">
            <v>46156</v>
          </cell>
        </row>
        <row r="3055">
          <cell r="F3055" t="str">
            <v>25T0343581</v>
          </cell>
          <cell r="AH3055">
            <v>46156</v>
          </cell>
        </row>
        <row r="3056">
          <cell r="F3056" t="str">
            <v>25T0343582</v>
          </cell>
          <cell r="AH3056">
            <v>46156</v>
          </cell>
        </row>
        <row r="3057">
          <cell r="F3057" t="str">
            <v>25T0343582</v>
          </cell>
          <cell r="AH3057">
            <v>46156</v>
          </cell>
        </row>
        <row r="3058">
          <cell r="F3058" t="str">
            <v>25T0343630</v>
          </cell>
          <cell r="AH3058">
            <v>46156</v>
          </cell>
        </row>
        <row r="3059">
          <cell r="F3059" t="str">
            <v>25T0343630</v>
          </cell>
          <cell r="AH3059">
            <v>46156</v>
          </cell>
        </row>
        <row r="3060">
          <cell r="F3060" t="str">
            <v>25T0343891</v>
          </cell>
          <cell r="AH3060">
            <v>46156</v>
          </cell>
        </row>
        <row r="3061">
          <cell r="F3061" t="str">
            <v>25T0343895</v>
          </cell>
          <cell r="AH3061">
            <v>46156</v>
          </cell>
        </row>
        <row r="3062">
          <cell r="F3062" t="str">
            <v>25T0343896</v>
          </cell>
          <cell r="AH3062">
            <v>46156</v>
          </cell>
        </row>
        <row r="3063">
          <cell r="F3063" t="str">
            <v>25T0344015</v>
          </cell>
          <cell r="AH3063">
            <v>46156</v>
          </cell>
        </row>
        <row r="3064">
          <cell r="F3064" t="str">
            <v>25T0344133</v>
          </cell>
          <cell r="AH3064">
            <v>46156</v>
          </cell>
        </row>
        <row r="3065">
          <cell r="F3065" t="str">
            <v>25T0344222</v>
          </cell>
          <cell r="AH3065">
            <v>46156</v>
          </cell>
        </row>
        <row r="3066">
          <cell r="F3066" t="str">
            <v>25T0344258</v>
          </cell>
          <cell r="AH3066">
            <v>46156</v>
          </cell>
        </row>
        <row r="3067">
          <cell r="F3067" t="str">
            <v>25T0344259</v>
          </cell>
          <cell r="AH3067">
            <v>46156</v>
          </cell>
        </row>
        <row r="3068">
          <cell r="F3068" t="str">
            <v>25T0344273</v>
          </cell>
          <cell r="AH3068">
            <v>46156</v>
          </cell>
        </row>
        <row r="3069">
          <cell r="F3069" t="str">
            <v>25T0344274</v>
          </cell>
          <cell r="AH3069">
            <v>46156</v>
          </cell>
        </row>
        <row r="3070">
          <cell r="F3070" t="str">
            <v>25T0344345</v>
          </cell>
          <cell r="AH3070">
            <v>46156</v>
          </cell>
        </row>
        <row r="3071">
          <cell r="F3071" t="str">
            <v>25T0344345</v>
          </cell>
          <cell r="AH3071">
            <v>46156</v>
          </cell>
        </row>
        <row r="3072">
          <cell r="F3072" t="str">
            <v>25T0344347</v>
          </cell>
          <cell r="AH3072">
            <v>46156</v>
          </cell>
        </row>
        <row r="3073">
          <cell r="F3073" t="str">
            <v>25T0344347</v>
          </cell>
          <cell r="AH3073">
            <v>46156</v>
          </cell>
        </row>
        <row r="3074">
          <cell r="F3074" t="str">
            <v>25T0344347</v>
          </cell>
          <cell r="AH3074">
            <v>46156</v>
          </cell>
        </row>
        <row r="3075">
          <cell r="F3075" t="str">
            <v>25T0344430</v>
          </cell>
          <cell r="AH3075">
            <v>46156</v>
          </cell>
        </row>
        <row r="3076">
          <cell r="F3076" t="str">
            <v>25T0344430</v>
          </cell>
          <cell r="AH3076">
            <v>46156</v>
          </cell>
        </row>
        <row r="3077">
          <cell r="F3077" t="str">
            <v>25T0344542</v>
          </cell>
          <cell r="AH3077">
            <v>46156</v>
          </cell>
        </row>
        <row r="3078">
          <cell r="F3078" t="str">
            <v>25T0344542</v>
          </cell>
          <cell r="AH3078">
            <v>46156</v>
          </cell>
        </row>
        <row r="3079">
          <cell r="F3079" t="str">
            <v>25T0344543</v>
          </cell>
          <cell r="AH3079">
            <v>46156</v>
          </cell>
        </row>
        <row r="3080">
          <cell r="F3080" t="str">
            <v>25T0344543</v>
          </cell>
          <cell r="AH3080">
            <v>46156</v>
          </cell>
        </row>
        <row r="3081">
          <cell r="F3081" t="str">
            <v>25T0344545</v>
          </cell>
          <cell r="AH3081">
            <v>46156</v>
          </cell>
        </row>
        <row r="3082">
          <cell r="F3082" t="str">
            <v>25T0344545</v>
          </cell>
          <cell r="AH3082">
            <v>46156</v>
          </cell>
        </row>
        <row r="3083">
          <cell r="F3083" t="str">
            <v>25T0344547</v>
          </cell>
          <cell r="AH3083">
            <v>46156</v>
          </cell>
        </row>
        <row r="3084">
          <cell r="F3084" t="str">
            <v>25T0344547</v>
          </cell>
          <cell r="AH3084">
            <v>46156</v>
          </cell>
        </row>
        <row r="3085">
          <cell r="F3085" t="str">
            <v>25T0344663</v>
          </cell>
          <cell r="AH3085">
            <v>46156</v>
          </cell>
        </row>
        <row r="3086">
          <cell r="F3086" t="str">
            <v>25T0344663</v>
          </cell>
          <cell r="AH3086">
            <v>46156</v>
          </cell>
        </row>
        <row r="3087">
          <cell r="F3087" t="str">
            <v>25T0344664</v>
          </cell>
          <cell r="AH3087">
            <v>46156</v>
          </cell>
        </row>
        <row r="3088">
          <cell r="F3088" t="str">
            <v>25T0344664</v>
          </cell>
          <cell r="AH3088">
            <v>46156</v>
          </cell>
        </row>
        <row r="3089">
          <cell r="F3089" t="str">
            <v>25T0344666</v>
          </cell>
          <cell r="AH3089">
            <v>46156</v>
          </cell>
        </row>
        <row r="3090">
          <cell r="F3090" t="str">
            <v>25T0344666</v>
          </cell>
          <cell r="AH3090">
            <v>46156</v>
          </cell>
        </row>
        <row r="3091">
          <cell r="F3091" t="str">
            <v>25T0344776</v>
          </cell>
          <cell r="AH3091">
            <v>46156</v>
          </cell>
        </row>
        <row r="3092">
          <cell r="F3092" t="str">
            <v>25T0344778</v>
          </cell>
          <cell r="AH3092">
            <v>46156</v>
          </cell>
        </row>
        <row r="3093">
          <cell r="F3093" t="str">
            <v>25T0344779</v>
          </cell>
          <cell r="AH3093">
            <v>46156</v>
          </cell>
        </row>
        <row r="3094">
          <cell r="F3094" t="str">
            <v>25T0344780</v>
          </cell>
          <cell r="AH3094">
            <v>46156</v>
          </cell>
        </row>
        <row r="3095">
          <cell r="F3095" t="str">
            <v>25T0344781</v>
          </cell>
          <cell r="AH3095">
            <v>46156</v>
          </cell>
        </row>
        <row r="3096">
          <cell r="F3096" t="str">
            <v>25T0344815</v>
          </cell>
          <cell r="AH3096">
            <v>46156</v>
          </cell>
        </row>
        <row r="3097">
          <cell r="F3097" t="str">
            <v>25T0344885</v>
          </cell>
          <cell r="AH3097">
            <v>46156</v>
          </cell>
        </row>
        <row r="3098">
          <cell r="F3098" t="str">
            <v>25T0344886</v>
          </cell>
          <cell r="AH3098">
            <v>46156</v>
          </cell>
        </row>
        <row r="3099">
          <cell r="F3099" t="str">
            <v>25T0345081</v>
          </cell>
          <cell r="AH3099">
            <v>46156</v>
          </cell>
        </row>
        <row r="3100">
          <cell r="F3100" t="str">
            <v>25T0345187</v>
          </cell>
          <cell r="AH3100">
            <v>46156</v>
          </cell>
        </row>
        <row r="3101">
          <cell r="F3101" t="str">
            <v>25T0345275</v>
          </cell>
          <cell r="AH3101">
            <v>46156</v>
          </cell>
        </row>
        <row r="3102">
          <cell r="F3102" t="str">
            <v>25T0345277</v>
          </cell>
          <cell r="AH3102">
            <v>46156</v>
          </cell>
        </row>
        <row r="3103">
          <cell r="F3103" t="str">
            <v>25T0345278</v>
          </cell>
          <cell r="AH3103">
            <v>46156</v>
          </cell>
        </row>
        <row r="3104">
          <cell r="F3104" t="str">
            <v>25T0345358</v>
          </cell>
          <cell r="AH3104">
            <v>46156</v>
          </cell>
        </row>
        <row r="3105">
          <cell r="F3105" t="str">
            <v>25T0345438</v>
          </cell>
          <cell r="AH3105">
            <v>46156</v>
          </cell>
        </row>
        <row r="3106">
          <cell r="F3106" t="str">
            <v>25T0345439</v>
          </cell>
          <cell r="AH3106">
            <v>46156</v>
          </cell>
        </row>
        <row r="3107">
          <cell r="F3107" t="str">
            <v>25T0345440</v>
          </cell>
          <cell r="AH3107">
            <v>46156</v>
          </cell>
        </row>
        <row r="3108">
          <cell r="F3108" t="str">
            <v>25T0345441</v>
          </cell>
          <cell r="AH3108">
            <v>46156</v>
          </cell>
        </row>
        <row r="3109">
          <cell r="F3109" t="str">
            <v>25T0345442</v>
          </cell>
          <cell r="AH3109">
            <v>46156</v>
          </cell>
        </row>
        <row r="3110">
          <cell r="F3110" t="str">
            <v>25T0345455</v>
          </cell>
          <cell r="AH3110">
            <v>46156</v>
          </cell>
        </row>
        <row r="3111">
          <cell r="F3111" t="str">
            <v>25T0345566</v>
          </cell>
        </row>
        <row r="3112">
          <cell r="F3112" t="str">
            <v>25T0345569</v>
          </cell>
        </row>
        <row r="3113">
          <cell r="F3113" t="str">
            <v>25T0345647</v>
          </cell>
        </row>
        <row r="3114">
          <cell r="F3114" t="str">
            <v>25T0345648</v>
          </cell>
        </row>
        <row r="3115">
          <cell r="F3115" t="str">
            <v>25T0345651</v>
          </cell>
        </row>
        <row r="3116">
          <cell r="F3116" t="str">
            <v>25T0345652</v>
          </cell>
        </row>
        <row r="3117">
          <cell r="F3117" t="str">
            <v>25T0345839</v>
          </cell>
        </row>
        <row r="3118">
          <cell r="F3118" t="str">
            <v>25T0345840</v>
          </cell>
        </row>
        <row r="3119">
          <cell r="F3119" t="str">
            <v>25T0346070</v>
          </cell>
        </row>
        <row r="3120">
          <cell r="F3120" t="str">
            <v>25T0346075</v>
          </cell>
        </row>
        <row r="3121">
          <cell r="F3121" t="str">
            <v>25T0346230</v>
          </cell>
        </row>
        <row r="3122">
          <cell r="F3122" t="str">
            <v>25T0346233</v>
          </cell>
        </row>
        <row r="3123">
          <cell r="F3123" t="str">
            <v>25T0346236</v>
          </cell>
        </row>
        <row r="3124">
          <cell r="F3124" t="str">
            <v>25T0346324</v>
          </cell>
        </row>
        <row r="3125">
          <cell r="F3125" t="str">
            <v>25T0346324</v>
          </cell>
        </row>
        <row r="3126">
          <cell r="F3126" t="str">
            <v>25T0346325</v>
          </cell>
        </row>
        <row r="3127">
          <cell r="F3127" t="str">
            <v>25T0346350</v>
          </cell>
        </row>
        <row r="3128">
          <cell r="F3128" t="str">
            <v>25T0346350</v>
          </cell>
        </row>
        <row r="3129">
          <cell r="F3129" t="str">
            <v>25T0346351</v>
          </cell>
        </row>
        <row r="3130">
          <cell r="F3130" t="str">
            <v>25T0346400</v>
          </cell>
        </row>
        <row r="3131">
          <cell r="F3131" t="str">
            <v>25T0346500</v>
          </cell>
        </row>
        <row r="3132">
          <cell r="F3132" t="str">
            <v>25T0346552</v>
          </cell>
        </row>
        <row r="3133">
          <cell r="F3133" t="str">
            <v>25T0346553</v>
          </cell>
        </row>
        <row r="3134">
          <cell r="F3134" t="str">
            <v>25T0346554</v>
          </cell>
        </row>
        <row r="3135">
          <cell r="F3135" t="str">
            <v>25T0345569</v>
          </cell>
          <cell r="AH3135">
            <v>46181</v>
          </cell>
        </row>
        <row r="3136">
          <cell r="F3136" t="str">
            <v>25T0345652</v>
          </cell>
          <cell r="AH3136">
            <v>46181</v>
          </cell>
        </row>
        <row r="3137">
          <cell r="F3137" t="str">
            <v>25T0345839</v>
          </cell>
          <cell r="AH3137">
            <v>46181</v>
          </cell>
        </row>
        <row r="3138">
          <cell r="F3138" t="str">
            <v>25T0345840</v>
          </cell>
          <cell r="AH3138">
            <v>46181</v>
          </cell>
        </row>
        <row r="3139">
          <cell r="F3139" t="str">
            <v>25T0346070</v>
          </cell>
          <cell r="AH3139">
            <v>46181</v>
          </cell>
        </row>
        <row r="3140">
          <cell r="F3140" t="str">
            <v>25T0346075</v>
          </cell>
          <cell r="AH3140">
            <v>46181</v>
          </cell>
        </row>
        <row r="3141">
          <cell r="F3141" t="str">
            <v>25T0346230</v>
          </cell>
          <cell r="AH3141">
            <v>46181</v>
          </cell>
        </row>
        <row r="3142">
          <cell r="F3142" t="str">
            <v>25T0346233</v>
          </cell>
          <cell r="AH3142">
            <v>46181</v>
          </cell>
        </row>
        <row r="3143">
          <cell r="F3143" t="str">
            <v>25T0346236</v>
          </cell>
          <cell r="AH3143">
            <v>46181</v>
          </cell>
        </row>
        <row r="3144">
          <cell r="F3144" t="str">
            <v>25T0346350</v>
          </cell>
          <cell r="AH3144">
            <v>46181</v>
          </cell>
        </row>
        <row r="3145">
          <cell r="F3145" t="str">
            <v>25T0346400</v>
          </cell>
          <cell r="AH3145">
            <v>46181</v>
          </cell>
        </row>
        <row r="3146">
          <cell r="F3146" t="str">
            <v>25T0346500</v>
          </cell>
          <cell r="AH3146">
            <v>46181</v>
          </cell>
        </row>
        <row r="3147">
          <cell r="F3147" t="str">
            <v>25T0346552</v>
          </cell>
          <cell r="AH3147">
            <v>46181</v>
          </cell>
        </row>
        <row r="3148">
          <cell r="F3148" t="str">
            <v>25T0346553</v>
          </cell>
          <cell r="AH3148">
            <v>46181</v>
          </cell>
        </row>
        <row r="3149">
          <cell r="F3149" t="str">
            <v>25T0346645</v>
          </cell>
          <cell r="AH3149">
            <v>46181</v>
          </cell>
        </row>
        <row r="3150">
          <cell r="F3150" t="str">
            <v>25T0346646</v>
          </cell>
          <cell r="AH3150">
            <v>46181</v>
          </cell>
        </row>
        <row r="3151">
          <cell r="F3151" t="str">
            <v>25T0346647</v>
          </cell>
          <cell r="AH3151">
            <v>46181</v>
          </cell>
        </row>
        <row r="3152">
          <cell r="F3152" t="str">
            <v>25T0346771</v>
          </cell>
          <cell r="AH3152">
            <v>46181</v>
          </cell>
        </row>
        <row r="3153">
          <cell r="F3153" t="str">
            <v>25T0346793</v>
          </cell>
          <cell r="AH3153">
            <v>46181</v>
          </cell>
        </row>
        <row r="3154">
          <cell r="F3154" t="str">
            <v>25T0346885</v>
          </cell>
          <cell r="AH3154">
            <v>46181</v>
          </cell>
        </row>
        <row r="3155">
          <cell r="F3155" t="str">
            <v>25T0346887</v>
          </cell>
          <cell r="AH3155">
            <v>46181</v>
          </cell>
        </row>
        <row r="3156">
          <cell r="F3156" t="str">
            <v>25T0346888</v>
          </cell>
          <cell r="AH3156">
            <v>46181</v>
          </cell>
        </row>
        <row r="3157">
          <cell r="F3157" t="str">
            <v>25T0347200</v>
          </cell>
          <cell r="AH3157">
            <v>46181</v>
          </cell>
        </row>
        <row r="3158">
          <cell r="F3158" t="str">
            <v>25T0347201</v>
          </cell>
          <cell r="AH3158">
            <v>46181</v>
          </cell>
        </row>
        <row r="3159">
          <cell r="F3159" t="str">
            <v>25T0347290</v>
          </cell>
          <cell r="AH3159">
            <v>46181</v>
          </cell>
        </row>
        <row r="3160">
          <cell r="F3160" t="str">
            <v>25T0347413</v>
          </cell>
          <cell r="AH3160">
            <v>46181</v>
          </cell>
        </row>
        <row r="3161">
          <cell r="F3161" t="str">
            <v>25T0347519</v>
          </cell>
          <cell r="AH3161">
            <v>46181</v>
          </cell>
        </row>
        <row r="3162">
          <cell r="F3162" t="str">
            <v>25T0347660</v>
          </cell>
          <cell r="AH3162">
            <v>46181</v>
          </cell>
        </row>
        <row r="3163">
          <cell r="F3163" t="str">
            <v>25T0347661</v>
          </cell>
          <cell r="AH3163">
            <v>46181</v>
          </cell>
        </row>
        <row r="3164">
          <cell r="F3164" t="str">
            <v>25T0347662</v>
          </cell>
          <cell r="AH3164">
            <v>46181</v>
          </cell>
        </row>
        <row r="3165">
          <cell r="F3165" t="str">
            <v>25T0347665</v>
          </cell>
          <cell r="AH3165">
            <v>46181</v>
          </cell>
        </row>
        <row r="3166">
          <cell r="F3166" t="str">
            <v>25T0347666</v>
          </cell>
          <cell r="AH3166">
            <v>46181</v>
          </cell>
        </row>
        <row r="3167">
          <cell r="F3167" t="str">
            <v>25T0347667</v>
          </cell>
          <cell r="AH3167">
            <v>46181</v>
          </cell>
        </row>
        <row r="3168">
          <cell r="F3168" t="str">
            <v>25T0347950</v>
          </cell>
          <cell r="AH3168">
            <v>46181</v>
          </cell>
        </row>
        <row r="3169">
          <cell r="F3169" t="str">
            <v>25T0347951</v>
          </cell>
          <cell r="AH3169">
            <v>46181</v>
          </cell>
        </row>
        <row r="3170">
          <cell r="F3170" t="str">
            <v>25T0348128</v>
          </cell>
          <cell r="AH3170">
            <v>46178</v>
          </cell>
        </row>
        <row r="3171">
          <cell r="F3171" t="str">
            <v>25T0348129</v>
          </cell>
          <cell r="AH3171">
            <v>46178</v>
          </cell>
        </row>
        <row r="3172">
          <cell r="F3172" t="str">
            <v>25T0348130</v>
          </cell>
          <cell r="AH3172">
            <v>46178</v>
          </cell>
        </row>
        <row r="3173">
          <cell r="F3173" t="str">
            <v>25T0348223</v>
          </cell>
          <cell r="AH3173">
            <v>46188</v>
          </cell>
        </row>
        <row r="3174">
          <cell r="F3174" t="str">
            <v>25T0348376</v>
          </cell>
          <cell r="AH3174">
            <v>46181</v>
          </cell>
        </row>
        <row r="3175">
          <cell r="F3175" t="str">
            <v>25T0348377</v>
          </cell>
          <cell r="AH3175">
            <v>46181</v>
          </cell>
        </row>
        <row r="3176">
          <cell r="F3176" t="str">
            <v>25T0348378</v>
          </cell>
          <cell r="AH3176">
            <v>46181</v>
          </cell>
        </row>
        <row r="3177">
          <cell r="F3177" t="str">
            <v>25T0348379</v>
          </cell>
          <cell r="AH3177">
            <v>46181</v>
          </cell>
        </row>
        <row r="3178">
          <cell r="F3178" t="str">
            <v>25T0348499</v>
          </cell>
          <cell r="AH3178">
            <v>46181</v>
          </cell>
        </row>
        <row r="3179">
          <cell r="F3179" t="str">
            <v>25T0348500</v>
          </cell>
          <cell r="AH3179">
            <v>46181</v>
          </cell>
        </row>
        <row r="3180">
          <cell r="F3180" t="str">
            <v>25T0348501</v>
          </cell>
          <cell r="AH3180">
            <v>46181</v>
          </cell>
        </row>
        <row r="3181">
          <cell r="F3181" t="str">
            <v>25T0348523</v>
          </cell>
          <cell r="AH3181">
            <v>46188</v>
          </cell>
        </row>
        <row r="3182">
          <cell r="F3182" t="str">
            <v>25T0348643</v>
          </cell>
          <cell r="AH3182">
            <v>46188</v>
          </cell>
        </row>
        <row r="3183">
          <cell r="F3183" t="str">
            <v>25T0348645</v>
          </cell>
          <cell r="AH3183">
            <v>46188</v>
          </cell>
        </row>
        <row r="3184">
          <cell r="F3184" t="str">
            <v>25T0348719</v>
          </cell>
          <cell r="AH3184">
            <v>46188</v>
          </cell>
        </row>
        <row r="3185">
          <cell r="F3185" t="str">
            <v>25T0348913</v>
          </cell>
          <cell r="AH3185">
            <v>46188</v>
          </cell>
        </row>
        <row r="3186">
          <cell r="F3186" t="str">
            <v>25T0348915</v>
          </cell>
          <cell r="AH3186">
            <v>46188</v>
          </cell>
        </row>
        <row r="3187">
          <cell r="F3187" t="str">
            <v>25T0348918</v>
          </cell>
          <cell r="AH3187">
            <v>46188</v>
          </cell>
        </row>
        <row r="3188">
          <cell r="F3188" t="str">
            <v>25T0349045</v>
          </cell>
          <cell r="AH3188">
            <v>46188</v>
          </cell>
        </row>
        <row r="3189">
          <cell r="F3189" t="str">
            <v>25T0349047</v>
          </cell>
          <cell r="AH3189">
            <v>46188</v>
          </cell>
        </row>
        <row r="3190">
          <cell r="F3190" t="str">
            <v>25T0349184</v>
          </cell>
          <cell r="AH3190">
            <v>46188</v>
          </cell>
        </row>
        <row r="3191">
          <cell r="F3191" t="str">
            <v>25T0349311</v>
          </cell>
          <cell r="AH3191">
            <v>46188</v>
          </cell>
        </row>
        <row r="3192">
          <cell r="F3192" t="str">
            <v>25T0349312</v>
          </cell>
          <cell r="AH3192">
            <v>46188</v>
          </cell>
        </row>
        <row r="3193">
          <cell r="F3193" t="str">
            <v>25T0343895</v>
          </cell>
          <cell r="AH3193">
            <v>46157</v>
          </cell>
        </row>
        <row r="3194">
          <cell r="F3194" t="str">
            <v>25T0343896</v>
          </cell>
          <cell r="AH3194">
            <v>46157</v>
          </cell>
        </row>
        <row r="3195">
          <cell r="F3195" t="str">
            <v>25T0344015</v>
          </cell>
          <cell r="AH3195">
            <v>46157</v>
          </cell>
        </row>
        <row r="3196">
          <cell r="F3196" t="str">
            <v>25T0344133</v>
          </cell>
          <cell r="AH3196">
            <v>46157</v>
          </cell>
        </row>
        <row r="3197">
          <cell r="F3197" t="str">
            <v>25T0344258</v>
          </cell>
          <cell r="AH3197">
            <v>46157</v>
          </cell>
        </row>
        <row r="3198">
          <cell r="F3198" t="str">
            <v>25T0344259</v>
          </cell>
          <cell r="AH3198">
            <v>46157</v>
          </cell>
        </row>
        <row r="3199">
          <cell r="F3199" t="str">
            <v>25T0344273</v>
          </cell>
          <cell r="AH3199">
            <v>46157</v>
          </cell>
        </row>
        <row r="3200">
          <cell r="F3200" t="str">
            <v>25T0344274</v>
          </cell>
          <cell r="AH3200">
            <v>46157</v>
          </cell>
        </row>
        <row r="3201">
          <cell r="F3201" t="str">
            <v>25T0344430</v>
          </cell>
          <cell r="AH3201">
            <v>46157</v>
          </cell>
        </row>
        <row r="3202">
          <cell r="F3202" t="str">
            <v>25T0344542</v>
          </cell>
          <cell r="AH3202">
            <v>46157</v>
          </cell>
        </row>
        <row r="3203">
          <cell r="F3203" t="str">
            <v>25T0344545</v>
          </cell>
          <cell r="AH3203">
            <v>46157</v>
          </cell>
        </row>
        <row r="3204">
          <cell r="F3204" t="str">
            <v>25T0344547</v>
          </cell>
          <cell r="AH3204">
            <v>46157</v>
          </cell>
        </row>
        <row r="3205">
          <cell r="F3205" t="str">
            <v>25T0344663</v>
          </cell>
          <cell r="AH3205">
            <v>46157</v>
          </cell>
        </row>
        <row r="3206">
          <cell r="F3206" t="str">
            <v>25T0344664</v>
          </cell>
          <cell r="AH3206">
            <v>46157</v>
          </cell>
        </row>
        <row r="3207">
          <cell r="F3207" t="str">
            <v>25T0344666</v>
          </cell>
          <cell r="AH3207">
            <v>46157</v>
          </cell>
        </row>
        <row r="3208">
          <cell r="F3208" t="str">
            <v>25T0344776</v>
          </cell>
          <cell r="AH3208">
            <v>46157</v>
          </cell>
        </row>
        <row r="3209">
          <cell r="F3209" t="str">
            <v>25T0344781</v>
          </cell>
          <cell r="AH3209">
            <v>46157</v>
          </cell>
        </row>
        <row r="3210">
          <cell r="F3210" t="str">
            <v>25T0344815</v>
          </cell>
          <cell r="AH3210">
            <v>46157</v>
          </cell>
        </row>
        <row r="3211">
          <cell r="F3211" t="str">
            <v>25T0344885</v>
          </cell>
          <cell r="AH3211">
            <v>46157</v>
          </cell>
        </row>
        <row r="3212">
          <cell r="F3212" t="str">
            <v>25T0344886</v>
          </cell>
          <cell r="AH3212">
            <v>46157</v>
          </cell>
        </row>
        <row r="3213">
          <cell r="F3213" t="str">
            <v>25T0345081</v>
          </cell>
          <cell r="AH3213">
            <v>46157</v>
          </cell>
        </row>
        <row r="3214">
          <cell r="F3214" t="str">
            <v>25T0345187</v>
          </cell>
          <cell r="AH3214">
            <v>46157</v>
          </cell>
        </row>
        <row r="3215">
          <cell r="F3215" t="str">
            <v>25T0345275</v>
          </cell>
          <cell r="AH3215">
            <v>46157</v>
          </cell>
        </row>
        <row r="3216">
          <cell r="F3216" t="str">
            <v>25T0345277</v>
          </cell>
          <cell r="AH3216">
            <v>46157</v>
          </cell>
        </row>
        <row r="3217">
          <cell r="F3217" t="str">
            <v>25T0345278</v>
          </cell>
          <cell r="AH3217">
            <v>46157</v>
          </cell>
        </row>
        <row r="3218">
          <cell r="F3218" t="str">
            <v>25T0345438</v>
          </cell>
          <cell r="AH3218">
            <v>46157</v>
          </cell>
        </row>
        <row r="3219">
          <cell r="F3219" t="str">
            <v>25T0345442</v>
          </cell>
          <cell r="AH3219">
            <v>46157</v>
          </cell>
        </row>
        <row r="3220">
          <cell r="F3220" t="str">
            <v>25T0345455</v>
          </cell>
          <cell r="AH3220">
            <v>46157</v>
          </cell>
        </row>
        <row r="3221">
          <cell r="F3221" t="str">
            <v>25T0349389</v>
          </cell>
          <cell r="AH3221">
            <v>46195</v>
          </cell>
        </row>
        <row r="3222">
          <cell r="F3222" t="str">
            <v>25T0349501</v>
          </cell>
          <cell r="AH3222">
            <v>46195</v>
          </cell>
        </row>
        <row r="3223">
          <cell r="F3223" t="str">
            <v>25T0349502</v>
          </cell>
          <cell r="AH3223">
            <v>46195</v>
          </cell>
        </row>
        <row r="3224">
          <cell r="F3224" t="str">
            <v>25T0349629</v>
          </cell>
          <cell r="AH3224">
            <v>46195</v>
          </cell>
        </row>
        <row r="3225">
          <cell r="F3225" t="str">
            <v>25T0349802</v>
          </cell>
        </row>
        <row r="3226">
          <cell r="F3226" t="str">
            <v>25T0349804</v>
          </cell>
          <cell r="AH3226">
            <v>46195</v>
          </cell>
        </row>
        <row r="3227">
          <cell r="F3227" t="str">
            <v>25T0349921</v>
          </cell>
          <cell r="AH3227">
            <v>46195</v>
          </cell>
        </row>
        <row r="3228">
          <cell r="F3228" t="str">
            <v>25T0350086</v>
          </cell>
        </row>
        <row r="3229">
          <cell r="F3229" t="str">
            <v>25T0350102</v>
          </cell>
        </row>
        <row r="3230">
          <cell r="F3230" t="str">
            <v>25T0350103</v>
          </cell>
        </row>
        <row r="3231">
          <cell r="F3231" t="str">
            <v>25T0350104</v>
          </cell>
        </row>
        <row r="3232">
          <cell r="F3232" t="str">
            <v>25T0350105</v>
          </cell>
        </row>
        <row r="3233">
          <cell r="F3233" t="str">
            <v>25T0350133</v>
          </cell>
        </row>
        <row r="3234">
          <cell r="F3234" t="str">
            <v>25T0350134</v>
          </cell>
        </row>
        <row r="3235">
          <cell r="F3235" t="str">
            <v>25T0350219</v>
          </cell>
        </row>
        <row r="3236">
          <cell r="F3236" t="str">
            <v>25T0350500</v>
          </cell>
        </row>
        <row r="3237">
          <cell r="F3237" t="str">
            <v>25T0350877</v>
          </cell>
        </row>
        <row r="3238">
          <cell r="F3238" t="str">
            <v>25T0350878</v>
          </cell>
        </row>
        <row r="3239">
          <cell r="F3239" t="str">
            <v>25T0350879</v>
          </cell>
        </row>
        <row r="3240">
          <cell r="F3240" t="str">
            <v>G3926533-VV250715084</v>
          </cell>
        </row>
        <row r="3241">
          <cell r="F3241" t="str">
            <v>45T0466346</v>
          </cell>
          <cell r="AH3241">
            <v>46190</v>
          </cell>
        </row>
        <row r="3242">
          <cell r="F3242" t="str">
            <v>45T0481471</v>
          </cell>
        </row>
        <row r="3243">
          <cell r="F3243" t="str">
            <v>45T0481840</v>
          </cell>
        </row>
        <row r="3244">
          <cell r="F3244" t="str">
            <v>45T0481887</v>
          </cell>
        </row>
        <row r="3245">
          <cell r="F3245" t="str">
            <v>45T0482054</v>
          </cell>
        </row>
        <row r="3246">
          <cell r="F3246" t="str">
            <v>65T0095908</v>
          </cell>
          <cell r="AH3246">
            <v>46191</v>
          </cell>
        </row>
        <row r="3247">
          <cell r="F3247" t="str">
            <v>45T0461416</v>
          </cell>
          <cell r="AH3247">
            <v>46118</v>
          </cell>
        </row>
        <row r="3248">
          <cell r="F3248" t="str">
            <v>722458454</v>
          </cell>
          <cell r="AH3248">
            <v>46157</v>
          </cell>
        </row>
        <row r="3249">
          <cell r="F3249" t="str">
            <v>722458705</v>
          </cell>
          <cell r="AH3249">
            <v>46162</v>
          </cell>
        </row>
        <row r="3250">
          <cell r="F3250" t="str">
            <v>722458705</v>
          </cell>
          <cell r="AH3250">
            <v>46162</v>
          </cell>
        </row>
        <row r="3251">
          <cell r="F3251" t="str">
            <v>722458869</v>
          </cell>
          <cell r="AH3251">
            <v>46175</v>
          </cell>
        </row>
        <row r="3252">
          <cell r="F3252" t="str">
            <v>722458869</v>
          </cell>
          <cell r="AH3252">
            <v>46175</v>
          </cell>
        </row>
        <row r="3253">
          <cell r="F3253" t="str">
            <v>722459020</v>
          </cell>
          <cell r="AH3253">
            <v>46189</v>
          </cell>
        </row>
        <row r="3254">
          <cell r="F3254" t="str">
            <v>722459020</v>
          </cell>
          <cell r="AH3254">
            <v>46189</v>
          </cell>
        </row>
        <row r="3255">
          <cell r="F3255" t="str">
            <v>25T0348955</v>
          </cell>
          <cell r="AH3255">
            <v>46181</v>
          </cell>
        </row>
        <row r="3256">
          <cell r="F3256" t="str">
            <v>25T0348955</v>
          </cell>
          <cell r="AH3256">
            <v>46181</v>
          </cell>
        </row>
        <row r="3257">
          <cell r="F3257" t="str">
            <v>65T0094236</v>
          </cell>
          <cell r="AH3257">
            <v>46190</v>
          </cell>
        </row>
        <row r="3258">
          <cell r="F3258" t="str">
            <v>J22416572</v>
          </cell>
          <cell r="AH3258">
            <v>46176</v>
          </cell>
        </row>
        <row r="3259">
          <cell r="F3259" t="str">
            <v>J22416572</v>
          </cell>
          <cell r="AH3259">
            <v>46191</v>
          </cell>
        </row>
        <row r="3260">
          <cell r="F3260" t="str">
            <v>722457880</v>
          </cell>
          <cell r="AH3260">
            <v>46108</v>
          </cell>
        </row>
        <row r="3261">
          <cell r="F3261" t="str">
            <v>722458019</v>
          </cell>
          <cell r="AH3261">
            <v>46111</v>
          </cell>
        </row>
        <row r="3262">
          <cell r="F3262" t="str">
            <v>722458085</v>
          </cell>
          <cell r="AH3262">
            <v>46114</v>
          </cell>
        </row>
        <row r="3263">
          <cell r="F3263" t="str">
            <v>722458097</v>
          </cell>
          <cell r="AH3263">
            <v>46111</v>
          </cell>
        </row>
        <row r="3264">
          <cell r="F3264" t="str">
            <v>722458097</v>
          </cell>
          <cell r="AH3264">
            <v>46111</v>
          </cell>
        </row>
        <row r="3265">
          <cell r="F3265" t="str">
            <v>722458099</v>
          </cell>
          <cell r="AH3265">
            <v>46111</v>
          </cell>
        </row>
        <row r="3266">
          <cell r="F3266" t="str">
            <v>722458099</v>
          </cell>
          <cell r="AH3266">
            <v>46111</v>
          </cell>
        </row>
        <row r="3267">
          <cell r="F3267" t="str">
            <v>722458131</v>
          </cell>
          <cell r="AH3267">
            <v>46118</v>
          </cell>
        </row>
        <row r="3268">
          <cell r="F3268" t="str">
            <v>722458167</v>
          </cell>
          <cell r="AH3268">
            <v>46118</v>
          </cell>
        </row>
        <row r="3269">
          <cell r="F3269" t="str">
            <v>722458183</v>
          </cell>
          <cell r="AH3269">
            <v>46118</v>
          </cell>
        </row>
        <row r="3270">
          <cell r="F3270" t="str">
            <v>722458237</v>
          </cell>
          <cell r="AH3270">
            <v>46120</v>
          </cell>
        </row>
        <row r="3271">
          <cell r="F3271" t="str">
            <v>722458268</v>
          </cell>
          <cell r="AH3271">
            <v>46128</v>
          </cell>
        </row>
        <row r="3272">
          <cell r="F3272" t="str">
            <v>722458270</v>
          </cell>
          <cell r="AH3272">
            <v>46128</v>
          </cell>
        </row>
        <row r="3273">
          <cell r="F3273" t="str">
            <v>25T0335838</v>
          </cell>
        </row>
        <row r="3274">
          <cell r="F3274" t="str">
            <v>25T0342783</v>
          </cell>
          <cell r="AH3274">
            <v>46109</v>
          </cell>
        </row>
        <row r="3275">
          <cell r="F3275" t="str">
            <v>25T0342783</v>
          </cell>
          <cell r="AH3275">
            <v>46109</v>
          </cell>
        </row>
        <row r="3276">
          <cell r="F3276" t="str">
            <v>25T0342784</v>
          </cell>
          <cell r="AH3276">
            <v>46107</v>
          </cell>
        </row>
        <row r="3277">
          <cell r="F3277" t="str">
            <v>25T0342784</v>
          </cell>
          <cell r="AH3277">
            <v>46107</v>
          </cell>
        </row>
        <row r="3278">
          <cell r="F3278" t="str">
            <v>25T0343012</v>
          </cell>
          <cell r="AH3278">
            <v>46111</v>
          </cell>
        </row>
        <row r="3279">
          <cell r="F3279" t="str">
            <v>25T0343012</v>
          </cell>
          <cell r="AH3279">
            <v>46111</v>
          </cell>
        </row>
        <row r="3280">
          <cell r="F3280" t="str">
            <v>25T0343082</v>
          </cell>
          <cell r="AH3280">
            <v>46111</v>
          </cell>
        </row>
        <row r="3281">
          <cell r="F3281" t="str">
            <v>25T0343082</v>
          </cell>
          <cell r="AH3281">
            <v>46111</v>
          </cell>
        </row>
        <row r="3282">
          <cell r="F3282" t="str">
            <v>25T0343095</v>
          </cell>
          <cell r="AH3282">
            <v>46111</v>
          </cell>
        </row>
        <row r="3283">
          <cell r="F3283" t="str">
            <v>25T0343095</v>
          </cell>
          <cell r="AH3283">
            <v>46111</v>
          </cell>
        </row>
        <row r="3284">
          <cell r="F3284" t="str">
            <v>25T0343096</v>
          </cell>
          <cell r="AH3284">
            <v>46111</v>
          </cell>
        </row>
        <row r="3285">
          <cell r="F3285" t="str">
            <v>25T0343096</v>
          </cell>
          <cell r="AH3285">
            <v>46111</v>
          </cell>
        </row>
        <row r="3286">
          <cell r="F3286" t="str">
            <v>25T0343097</v>
          </cell>
          <cell r="AH3286">
            <v>46111</v>
          </cell>
        </row>
        <row r="3287">
          <cell r="F3287" t="str">
            <v>25T0343097</v>
          </cell>
          <cell r="AH3287">
            <v>46111</v>
          </cell>
        </row>
        <row r="3288">
          <cell r="F3288" t="str">
            <v>25T0343239</v>
          </cell>
          <cell r="AH3288">
            <v>46113</v>
          </cell>
        </row>
        <row r="3289">
          <cell r="F3289" t="str">
            <v>25T0343239</v>
          </cell>
          <cell r="AH3289">
            <v>46113</v>
          </cell>
        </row>
        <row r="3290">
          <cell r="F3290" t="str">
            <v>25T0343272</v>
          </cell>
          <cell r="AH3290">
            <v>46113</v>
          </cell>
        </row>
        <row r="3291">
          <cell r="F3291" t="str">
            <v>25T0343272</v>
          </cell>
          <cell r="AH3291">
            <v>46113</v>
          </cell>
        </row>
        <row r="3292">
          <cell r="F3292" t="str">
            <v>25T0343286</v>
          </cell>
          <cell r="AH3292">
            <v>46113</v>
          </cell>
        </row>
        <row r="3293">
          <cell r="F3293" t="str">
            <v>25T0343286</v>
          </cell>
          <cell r="AH3293">
            <v>46113</v>
          </cell>
        </row>
        <row r="3294">
          <cell r="F3294" t="str">
            <v>25T0343317</v>
          </cell>
          <cell r="AH3294">
            <v>46113</v>
          </cell>
        </row>
        <row r="3295">
          <cell r="F3295" t="str">
            <v>25T0343317</v>
          </cell>
          <cell r="AH3295">
            <v>46113</v>
          </cell>
        </row>
        <row r="3296">
          <cell r="F3296" t="str">
            <v>25T0343350</v>
          </cell>
          <cell r="AH3296">
            <v>46114</v>
          </cell>
        </row>
        <row r="3297">
          <cell r="F3297" t="str">
            <v>25T0343350</v>
          </cell>
          <cell r="AH3297">
            <v>46114</v>
          </cell>
        </row>
        <row r="3298">
          <cell r="F3298" t="str">
            <v>25T0343542</v>
          </cell>
          <cell r="AH3298">
            <v>46118</v>
          </cell>
        </row>
        <row r="3299">
          <cell r="F3299" t="str">
            <v>25T0343543</v>
          </cell>
          <cell r="AH3299">
            <v>46118</v>
          </cell>
        </row>
        <row r="3300">
          <cell r="F3300" t="str">
            <v>25T0343634</v>
          </cell>
          <cell r="AH3300">
            <v>46120</v>
          </cell>
        </row>
        <row r="3301">
          <cell r="F3301" t="str">
            <v>25T0343634</v>
          </cell>
          <cell r="AH3301">
            <v>46120</v>
          </cell>
        </row>
        <row r="3302">
          <cell r="F3302" t="str">
            <v>25T0343635</v>
          </cell>
          <cell r="AH3302">
            <v>46118</v>
          </cell>
        </row>
        <row r="3303">
          <cell r="F3303" t="str">
            <v>25T0343635</v>
          </cell>
          <cell r="AH3303">
            <v>46118</v>
          </cell>
        </row>
        <row r="3304">
          <cell r="F3304" t="str">
            <v>25T0343700</v>
          </cell>
          <cell r="AH3304">
            <v>46120</v>
          </cell>
        </row>
        <row r="3305">
          <cell r="F3305" t="str">
            <v>25T0343700</v>
          </cell>
          <cell r="AH3305">
            <v>46120</v>
          </cell>
        </row>
        <row r="3306">
          <cell r="F3306" t="str">
            <v>25T0343786</v>
          </cell>
          <cell r="AH3306">
            <v>46122</v>
          </cell>
        </row>
        <row r="3307">
          <cell r="F3307" t="str">
            <v>25T0344057</v>
          </cell>
          <cell r="AH3307">
            <v>46125</v>
          </cell>
        </row>
        <row r="3308">
          <cell r="F3308" t="str">
            <v>25T0344058</v>
          </cell>
          <cell r="AH3308">
            <v>46125</v>
          </cell>
        </row>
        <row r="3309">
          <cell r="F3309" t="str">
            <v>25T0344060</v>
          </cell>
          <cell r="AH3309">
            <v>46125</v>
          </cell>
        </row>
        <row r="3310">
          <cell r="F3310" t="str">
            <v>25T0344155</v>
          </cell>
          <cell r="AH3310">
            <v>46125</v>
          </cell>
        </row>
        <row r="3311">
          <cell r="F3311" t="str">
            <v>25T0344157</v>
          </cell>
          <cell r="AH3311">
            <v>46125</v>
          </cell>
        </row>
        <row r="3312">
          <cell r="F3312" t="str">
            <v>25T0344161</v>
          </cell>
          <cell r="AH3312">
            <v>46125</v>
          </cell>
        </row>
        <row r="3313">
          <cell r="F3313" t="str">
            <v>25T0344188</v>
          </cell>
          <cell r="AH3313">
            <v>46125</v>
          </cell>
        </row>
        <row r="3314">
          <cell r="F3314" t="str">
            <v>25T0344192</v>
          </cell>
          <cell r="AH3314">
            <v>46125</v>
          </cell>
        </row>
        <row r="3315">
          <cell r="F3315" t="str">
            <v>25T0344387</v>
          </cell>
          <cell r="AH3315">
            <v>46127</v>
          </cell>
        </row>
        <row r="3316">
          <cell r="F3316" t="str">
            <v>25T0344387</v>
          </cell>
          <cell r="AH3316">
            <v>46164</v>
          </cell>
        </row>
        <row r="3317">
          <cell r="F3317" t="str">
            <v>25T0344456</v>
          </cell>
          <cell r="AH3317">
            <v>46133</v>
          </cell>
        </row>
        <row r="3318">
          <cell r="F3318" t="str">
            <v>25T0344456</v>
          </cell>
          <cell r="AH3318">
            <v>46133</v>
          </cell>
        </row>
        <row r="3319">
          <cell r="F3319" t="str">
            <v>25T0344475</v>
          </cell>
          <cell r="AH3319">
            <v>46132</v>
          </cell>
        </row>
        <row r="3320">
          <cell r="F3320" t="str">
            <v>25T0344475</v>
          </cell>
          <cell r="AH3320">
            <v>46132</v>
          </cell>
        </row>
        <row r="3321">
          <cell r="F3321" t="str">
            <v>25T0344476</v>
          </cell>
          <cell r="AH3321">
            <v>46132</v>
          </cell>
        </row>
        <row r="3322">
          <cell r="F3322" t="str">
            <v>25T0344476</v>
          </cell>
          <cell r="AH3322">
            <v>46132</v>
          </cell>
        </row>
        <row r="3323">
          <cell r="F3323" t="str">
            <v>25T0344479</v>
          </cell>
          <cell r="AH3323">
            <v>46132</v>
          </cell>
        </row>
        <row r="3324">
          <cell r="F3324" t="str">
            <v>25T0344479</v>
          </cell>
          <cell r="AH3324">
            <v>46132</v>
          </cell>
        </row>
        <row r="3325">
          <cell r="F3325" t="str">
            <v>25T0344480</v>
          </cell>
          <cell r="AH3325">
            <v>46132</v>
          </cell>
        </row>
        <row r="3326">
          <cell r="F3326" t="str">
            <v>25T0344480</v>
          </cell>
          <cell r="AH3326">
            <v>46132</v>
          </cell>
        </row>
        <row r="3327">
          <cell r="F3327" t="str">
            <v>25T0344715</v>
          </cell>
          <cell r="AH3327">
            <v>46133</v>
          </cell>
        </row>
        <row r="3328">
          <cell r="F3328" t="str">
            <v>25T0344715</v>
          </cell>
          <cell r="AH3328">
            <v>46133</v>
          </cell>
        </row>
        <row r="3329">
          <cell r="F3329" t="str">
            <v>25T0344716</v>
          </cell>
          <cell r="AH3329">
            <v>46133</v>
          </cell>
        </row>
        <row r="3330">
          <cell r="F3330" t="str">
            <v>25T0344716</v>
          </cell>
          <cell r="AH3330">
            <v>46133</v>
          </cell>
        </row>
        <row r="3331">
          <cell r="F3331" t="str">
            <v>25T0344850</v>
          </cell>
          <cell r="AH3331">
            <v>46133</v>
          </cell>
        </row>
        <row r="3332">
          <cell r="F3332" t="str">
            <v>25T0344850</v>
          </cell>
          <cell r="AH3332">
            <v>46133</v>
          </cell>
        </row>
        <row r="3333">
          <cell r="F3333" t="str">
            <v>25T0344852</v>
          </cell>
          <cell r="AH3333">
            <v>46134</v>
          </cell>
        </row>
        <row r="3334">
          <cell r="F3334" t="str">
            <v>25T0344852</v>
          </cell>
          <cell r="AH3334">
            <v>46134</v>
          </cell>
        </row>
        <row r="3335">
          <cell r="F3335" t="str">
            <v>25T0344854</v>
          </cell>
          <cell r="AH3335">
            <v>46134</v>
          </cell>
        </row>
        <row r="3336">
          <cell r="F3336" t="str">
            <v>25T0344854</v>
          </cell>
          <cell r="AH3336">
            <v>46134</v>
          </cell>
        </row>
        <row r="3337">
          <cell r="F3337" t="str">
            <v>25T0344906</v>
          </cell>
          <cell r="AH3337">
            <v>46134</v>
          </cell>
        </row>
        <row r="3338">
          <cell r="F3338" t="str">
            <v>25T0344906</v>
          </cell>
          <cell r="AH3338">
            <v>46134</v>
          </cell>
        </row>
        <row r="3339">
          <cell r="F3339" t="str">
            <v>25T0344907</v>
          </cell>
          <cell r="AH3339">
            <v>46134</v>
          </cell>
        </row>
        <row r="3340">
          <cell r="F3340" t="str">
            <v>25T0344990</v>
          </cell>
          <cell r="AH3340">
            <v>46134</v>
          </cell>
        </row>
        <row r="3341">
          <cell r="F3341" t="str">
            <v>25T0345106</v>
          </cell>
          <cell r="AH3341">
            <v>46136</v>
          </cell>
        </row>
        <row r="3342">
          <cell r="F3342" t="str">
            <v>25T0345107</v>
          </cell>
          <cell r="AH3342">
            <v>46136</v>
          </cell>
        </row>
        <row r="3343">
          <cell r="F3343" t="str">
            <v>25T0345108</v>
          </cell>
          <cell r="AH3343">
            <v>46136</v>
          </cell>
        </row>
        <row r="3344">
          <cell r="F3344" t="str">
            <v>25T0345298</v>
          </cell>
          <cell r="AH3344">
            <v>46140</v>
          </cell>
        </row>
        <row r="3345">
          <cell r="F3345" t="str">
            <v>25T0345298</v>
          </cell>
          <cell r="AH3345">
            <v>46140</v>
          </cell>
        </row>
        <row r="3346">
          <cell r="F3346" t="str">
            <v>25T0345306</v>
          </cell>
          <cell r="AH3346">
            <v>46140</v>
          </cell>
        </row>
        <row r="3347">
          <cell r="F3347" t="str">
            <v>25T0345306</v>
          </cell>
          <cell r="AH3347">
            <v>46140</v>
          </cell>
        </row>
        <row r="3348">
          <cell r="F3348" t="str">
            <v>25T0345323</v>
          </cell>
          <cell r="AH3348">
            <v>46140</v>
          </cell>
        </row>
        <row r="3349">
          <cell r="F3349" t="str">
            <v>25T0345392</v>
          </cell>
          <cell r="AH3349">
            <v>46146</v>
          </cell>
        </row>
        <row r="3350">
          <cell r="F3350" t="str">
            <v>25T0345393</v>
          </cell>
          <cell r="AH3350">
            <v>46146</v>
          </cell>
        </row>
        <row r="3351">
          <cell r="F3351" t="str">
            <v>25T0345393</v>
          </cell>
          <cell r="AH3351">
            <v>46146</v>
          </cell>
        </row>
        <row r="3352">
          <cell r="F3352" t="str">
            <v>25T0345406</v>
          </cell>
          <cell r="AH3352">
            <v>46146</v>
          </cell>
        </row>
        <row r="3353">
          <cell r="F3353" t="str">
            <v>25T0345406</v>
          </cell>
          <cell r="AH3353">
            <v>46146</v>
          </cell>
        </row>
        <row r="3354">
          <cell r="F3354" t="str">
            <v>25T0345469</v>
          </cell>
          <cell r="AH3354">
            <v>46140</v>
          </cell>
        </row>
        <row r="3355">
          <cell r="F3355" t="str">
            <v>25T0345530</v>
          </cell>
          <cell r="AH3355">
            <v>46141</v>
          </cell>
        </row>
        <row r="3356">
          <cell r="F3356" t="str">
            <v>25T0345530</v>
          </cell>
          <cell r="AH3356">
            <v>46141</v>
          </cell>
        </row>
        <row r="3357">
          <cell r="F3357" t="str">
            <v>25T0345543</v>
          </cell>
          <cell r="AH3357">
            <v>46146</v>
          </cell>
        </row>
        <row r="3358">
          <cell r="F3358" t="str">
            <v>25T0345543</v>
          </cell>
          <cell r="AH3358">
            <v>46146</v>
          </cell>
        </row>
        <row r="3359">
          <cell r="F3359" t="str">
            <v>25T0345584</v>
          </cell>
          <cell r="AH3359">
            <v>46146</v>
          </cell>
        </row>
        <row r="3360">
          <cell r="F3360" t="str">
            <v>25T0345584</v>
          </cell>
          <cell r="AH3360">
            <v>46146</v>
          </cell>
        </row>
        <row r="3361">
          <cell r="F3361" t="str">
            <v>25T0345584</v>
          </cell>
          <cell r="AH3361">
            <v>46148</v>
          </cell>
        </row>
        <row r="3362">
          <cell r="F3362" t="str">
            <v>25T0345587</v>
          </cell>
          <cell r="AH3362">
            <v>46146</v>
          </cell>
        </row>
        <row r="3363">
          <cell r="F3363" t="str">
            <v>25T0345704</v>
          </cell>
          <cell r="AH3363">
            <v>46146</v>
          </cell>
        </row>
        <row r="3364">
          <cell r="F3364" t="str">
            <v>25T0345704</v>
          </cell>
          <cell r="AH3364">
            <v>46146</v>
          </cell>
        </row>
        <row r="3365">
          <cell r="F3365" t="str">
            <v>25T0345705</v>
          </cell>
          <cell r="AH3365">
            <v>46146</v>
          </cell>
        </row>
        <row r="3366">
          <cell r="F3366" t="str">
            <v>25T0345761</v>
          </cell>
          <cell r="AH3366">
            <v>46148</v>
          </cell>
        </row>
        <row r="3367">
          <cell r="F3367" t="str">
            <v>25T0345762</v>
          </cell>
          <cell r="AH3367">
            <v>46148</v>
          </cell>
        </row>
        <row r="3368">
          <cell r="F3368" t="str">
            <v>25T0345762</v>
          </cell>
          <cell r="AH3368">
            <v>46148</v>
          </cell>
        </row>
        <row r="3369">
          <cell r="F3369" t="str">
            <v>25T0345763</v>
          </cell>
          <cell r="AH3369">
            <v>46148</v>
          </cell>
        </row>
        <row r="3370">
          <cell r="F3370" t="str">
            <v>25T0345787</v>
          </cell>
          <cell r="AH3370">
            <v>46148</v>
          </cell>
        </row>
        <row r="3371">
          <cell r="F3371" t="str">
            <v>25T0345787</v>
          </cell>
          <cell r="AH3371">
            <v>46148</v>
          </cell>
        </row>
        <row r="3372">
          <cell r="F3372" t="str">
            <v>25T0345792</v>
          </cell>
          <cell r="AH3372">
            <v>46148</v>
          </cell>
        </row>
        <row r="3373">
          <cell r="F3373" t="str">
            <v>25T0345792</v>
          </cell>
          <cell r="AH3373">
            <v>46148</v>
          </cell>
        </row>
        <row r="3374">
          <cell r="F3374" t="str">
            <v>25T0345793</v>
          </cell>
          <cell r="AH3374">
            <v>46148</v>
          </cell>
        </row>
        <row r="3375">
          <cell r="F3375" t="str">
            <v>25T0345794</v>
          </cell>
          <cell r="AH3375">
            <v>46148</v>
          </cell>
        </row>
        <row r="3376">
          <cell r="F3376" t="str">
            <v>25T0345862</v>
          </cell>
          <cell r="AH3376">
            <v>46147</v>
          </cell>
        </row>
        <row r="3377">
          <cell r="F3377" t="str">
            <v>25T0345862</v>
          </cell>
          <cell r="AH3377">
            <v>46147</v>
          </cell>
        </row>
        <row r="3378">
          <cell r="F3378" t="str">
            <v>25T0345863</v>
          </cell>
          <cell r="AH3378">
            <v>46147</v>
          </cell>
        </row>
        <row r="3379">
          <cell r="F3379" t="str">
            <v>25T0345863</v>
          </cell>
          <cell r="AH3379">
            <v>46147</v>
          </cell>
        </row>
        <row r="3380">
          <cell r="F3380" t="str">
            <v>25T0345910</v>
          </cell>
          <cell r="AH3380">
            <v>46147</v>
          </cell>
        </row>
        <row r="3381">
          <cell r="F3381" t="str">
            <v>25T0345912</v>
          </cell>
          <cell r="AH3381">
            <v>46147</v>
          </cell>
        </row>
        <row r="3382">
          <cell r="F3382" t="str">
            <v>25T0345918</v>
          </cell>
          <cell r="AH3382">
            <v>46147</v>
          </cell>
        </row>
        <row r="3383">
          <cell r="F3383" t="str">
            <v>25T0346016</v>
          </cell>
          <cell r="AH3383">
            <v>46148</v>
          </cell>
        </row>
        <row r="3384">
          <cell r="F3384" t="str">
            <v>25T0346016</v>
          </cell>
          <cell r="AH3384">
            <v>46148</v>
          </cell>
        </row>
        <row r="3385">
          <cell r="F3385" t="str">
            <v>25T0346114</v>
          </cell>
          <cell r="AH3385">
            <v>46150</v>
          </cell>
        </row>
        <row r="3386">
          <cell r="F3386" t="str">
            <v>25T0346125</v>
          </cell>
          <cell r="AH3386">
            <v>46150</v>
          </cell>
        </row>
        <row r="3387">
          <cell r="F3387" t="str">
            <v>25T0346125</v>
          </cell>
          <cell r="AH3387">
            <v>46150</v>
          </cell>
        </row>
        <row r="3388">
          <cell r="F3388" t="str">
            <v>25T0346283</v>
          </cell>
          <cell r="AH3388">
            <v>46155</v>
          </cell>
        </row>
        <row r="3389">
          <cell r="F3389" t="str">
            <v>25T0346412</v>
          </cell>
          <cell r="AH3389">
            <v>46155</v>
          </cell>
        </row>
        <row r="3390">
          <cell r="F3390" t="str">
            <v>25T0346412</v>
          </cell>
          <cell r="AH3390">
            <v>46155</v>
          </cell>
        </row>
        <row r="3391">
          <cell r="F3391" t="str">
            <v>25T0346413</v>
          </cell>
          <cell r="AH3391">
            <v>46155</v>
          </cell>
        </row>
        <row r="3392">
          <cell r="F3392" t="str">
            <v>25T0346414</v>
          </cell>
          <cell r="AH3392">
            <v>46155</v>
          </cell>
        </row>
        <row r="3393">
          <cell r="F3393" t="str">
            <v>25T0346414</v>
          </cell>
          <cell r="AH3393">
            <v>46155</v>
          </cell>
        </row>
        <row r="3394">
          <cell r="F3394" t="str">
            <v>25T0346437</v>
          </cell>
          <cell r="AH3394">
            <v>46154</v>
          </cell>
        </row>
        <row r="3395">
          <cell r="F3395" t="str">
            <v>25T0346437</v>
          </cell>
          <cell r="AH3395">
            <v>46154</v>
          </cell>
        </row>
        <row r="3396">
          <cell r="F3396" t="str">
            <v>25T0346438</v>
          </cell>
          <cell r="AH3396">
            <v>46154</v>
          </cell>
        </row>
        <row r="3397">
          <cell r="F3397" t="str">
            <v>25T0346438</v>
          </cell>
          <cell r="AH3397">
            <v>46154</v>
          </cell>
        </row>
        <row r="3398">
          <cell r="F3398" t="str">
            <v>25T0346622</v>
          </cell>
          <cell r="AH3398">
            <v>46155</v>
          </cell>
        </row>
        <row r="3399">
          <cell r="F3399" t="str">
            <v>25T0346687</v>
          </cell>
          <cell r="AH3399">
            <v>46156</v>
          </cell>
        </row>
        <row r="3400">
          <cell r="F3400" t="str">
            <v>25T0346831</v>
          </cell>
          <cell r="AH3400">
            <v>46157</v>
          </cell>
        </row>
        <row r="3401">
          <cell r="F3401" t="str">
            <v>25T0347094</v>
          </cell>
          <cell r="AH3401">
            <v>46160</v>
          </cell>
        </row>
        <row r="3402">
          <cell r="F3402" t="str">
            <v>25T0347111</v>
          </cell>
          <cell r="AH3402">
            <v>46160</v>
          </cell>
        </row>
        <row r="3403">
          <cell r="F3403" t="str">
            <v>25T0347112</v>
          </cell>
          <cell r="AH3403">
            <v>46160</v>
          </cell>
        </row>
        <row r="3404">
          <cell r="F3404" t="str">
            <v>25T0347113</v>
          </cell>
          <cell r="AH3404">
            <v>46160</v>
          </cell>
        </row>
        <row r="3405">
          <cell r="F3405" t="str">
            <v>25T0347113</v>
          </cell>
          <cell r="AH3405">
            <v>46160</v>
          </cell>
        </row>
        <row r="3406">
          <cell r="F3406" t="str">
            <v>25T0347119</v>
          </cell>
          <cell r="AH3406">
            <v>46160</v>
          </cell>
        </row>
        <row r="3407">
          <cell r="F3407" t="str">
            <v>25T0347119</v>
          </cell>
          <cell r="AH3407">
            <v>46160</v>
          </cell>
        </row>
        <row r="3408">
          <cell r="F3408" t="str">
            <v>25T0347472</v>
          </cell>
          <cell r="AH3408">
            <v>46163</v>
          </cell>
        </row>
        <row r="3409">
          <cell r="F3409" t="str">
            <v>25T0348772</v>
          </cell>
          <cell r="AH3409">
            <v>46177</v>
          </cell>
        </row>
        <row r="3410">
          <cell r="F3410" t="str">
            <v>25T0348840</v>
          </cell>
          <cell r="AH3410">
            <v>46177</v>
          </cell>
        </row>
        <row r="3411">
          <cell r="F3411" t="str">
            <v>25T0348853</v>
          </cell>
          <cell r="AH3411">
            <v>46181</v>
          </cell>
        </row>
        <row r="3412">
          <cell r="F3412" t="str">
            <v>25T0348967</v>
          </cell>
          <cell r="AH3412">
            <v>46181</v>
          </cell>
        </row>
        <row r="3413">
          <cell r="F3413" t="str">
            <v>25T0348968</v>
          </cell>
          <cell r="AH3413">
            <v>46181</v>
          </cell>
        </row>
        <row r="3414">
          <cell r="F3414" t="str">
            <v>25T0349102</v>
          </cell>
          <cell r="AH3414">
            <v>46181</v>
          </cell>
        </row>
        <row r="3415">
          <cell r="F3415" t="str">
            <v>25T0349125</v>
          </cell>
          <cell r="AH3415">
            <v>46181</v>
          </cell>
        </row>
        <row r="3416">
          <cell r="F3416" t="str">
            <v>25T0349128</v>
          </cell>
          <cell r="AH3416">
            <v>46181</v>
          </cell>
        </row>
        <row r="3417">
          <cell r="F3417" t="str">
            <v>25T0349129</v>
          </cell>
          <cell r="AH3417">
            <v>46181</v>
          </cell>
        </row>
        <row r="3418">
          <cell r="F3418" t="str">
            <v>25T0349130</v>
          </cell>
          <cell r="AH3418">
            <v>46181</v>
          </cell>
        </row>
        <row r="3419">
          <cell r="F3419" t="str">
            <v>25T0349255</v>
          </cell>
          <cell r="AH3419">
            <v>46181</v>
          </cell>
        </row>
        <row r="3420">
          <cell r="F3420" t="str">
            <v>25T0349256</v>
          </cell>
          <cell r="AH3420">
            <v>46181</v>
          </cell>
        </row>
        <row r="3421">
          <cell r="F3421" t="str">
            <v>25T0349343</v>
          </cell>
          <cell r="AH3421">
            <v>46183</v>
          </cell>
        </row>
        <row r="3422">
          <cell r="F3422" t="str">
            <v>25T0349533</v>
          </cell>
          <cell r="AH3422">
            <v>46184</v>
          </cell>
        </row>
        <row r="3423">
          <cell r="F3423" t="str">
            <v>25T0345323</v>
          </cell>
          <cell r="AH3423">
            <v>46140</v>
          </cell>
        </row>
        <row r="3424">
          <cell r="F3424" t="str">
            <v>25T0345392</v>
          </cell>
          <cell r="AH3424">
            <v>46146</v>
          </cell>
        </row>
        <row r="3425">
          <cell r="F3425" t="str">
            <v>25T0345469</v>
          </cell>
          <cell r="AH3425">
            <v>46140</v>
          </cell>
        </row>
        <row r="3426">
          <cell r="F3426" t="str">
            <v>25T0345587</v>
          </cell>
          <cell r="AH3426">
            <v>46146</v>
          </cell>
        </row>
        <row r="3427">
          <cell r="F3427" t="str">
            <v>25T0345705</v>
          </cell>
          <cell r="AH3427">
            <v>46146</v>
          </cell>
        </row>
        <row r="3428">
          <cell r="F3428" t="str">
            <v>25T0345761</v>
          </cell>
          <cell r="AH3428">
            <v>46148</v>
          </cell>
        </row>
        <row r="3429">
          <cell r="F3429" t="str">
            <v>25T0345763</v>
          </cell>
          <cell r="AH3429">
            <v>46148</v>
          </cell>
        </row>
        <row r="3430">
          <cell r="F3430" t="str">
            <v>25T0345793</v>
          </cell>
          <cell r="AH3430">
            <v>46148</v>
          </cell>
        </row>
        <row r="3431">
          <cell r="F3431" t="str">
            <v>25T0345794</v>
          </cell>
          <cell r="AH3431">
            <v>46148</v>
          </cell>
        </row>
        <row r="3432">
          <cell r="F3432" t="str">
            <v>25T0345910</v>
          </cell>
          <cell r="AH3432">
            <v>46147</v>
          </cell>
        </row>
        <row r="3433">
          <cell r="F3433" t="str">
            <v>25T0345912</v>
          </cell>
          <cell r="AH3433">
            <v>46147</v>
          </cell>
        </row>
        <row r="3434">
          <cell r="F3434" t="str">
            <v>25T0345918</v>
          </cell>
          <cell r="AH3434">
            <v>46147</v>
          </cell>
        </row>
        <row r="3435">
          <cell r="F3435" t="str">
            <v>25T0346114</v>
          </cell>
          <cell r="AH3435">
            <v>46150</v>
          </cell>
        </row>
        <row r="3436">
          <cell r="F3436" t="str">
            <v>25T0346283</v>
          </cell>
          <cell r="AH3436">
            <v>46155</v>
          </cell>
        </row>
        <row r="3437">
          <cell r="F3437" t="str">
            <v>25T0346378</v>
          </cell>
          <cell r="AH3437">
            <v>46153</v>
          </cell>
        </row>
        <row r="3438">
          <cell r="F3438" t="str">
            <v>25T0346378</v>
          </cell>
          <cell r="AH3438">
            <v>46153</v>
          </cell>
        </row>
        <row r="3439">
          <cell r="F3439" t="str">
            <v>25T0346413</v>
          </cell>
          <cell r="AH3439">
            <v>46155</v>
          </cell>
        </row>
        <row r="3440">
          <cell r="F3440" t="str">
            <v>25T0346622</v>
          </cell>
          <cell r="AH3440">
            <v>46155</v>
          </cell>
        </row>
        <row r="3441">
          <cell r="F3441" t="str">
            <v>25T0346687</v>
          </cell>
          <cell r="AH3441">
            <v>46156</v>
          </cell>
        </row>
        <row r="3442">
          <cell r="F3442" t="str">
            <v>25T0346831</v>
          </cell>
          <cell r="AH3442">
            <v>46157</v>
          </cell>
        </row>
        <row r="3443">
          <cell r="F3443" t="str">
            <v>25T0347094</v>
          </cell>
          <cell r="AH3443">
            <v>46160</v>
          </cell>
        </row>
        <row r="3444">
          <cell r="F3444" t="str">
            <v>25T0347111</v>
          </cell>
          <cell r="AH3444">
            <v>46160</v>
          </cell>
        </row>
        <row r="3445">
          <cell r="F3445" t="str">
            <v>25T0347112</v>
          </cell>
          <cell r="AH3445">
            <v>46160</v>
          </cell>
        </row>
        <row r="3446">
          <cell r="F3446" t="str">
            <v>25T0347424</v>
          </cell>
          <cell r="AH3446">
            <v>46163</v>
          </cell>
        </row>
        <row r="3447">
          <cell r="F3447" t="str">
            <v>25T0347471</v>
          </cell>
          <cell r="AH3447">
            <v>46163</v>
          </cell>
        </row>
        <row r="3448">
          <cell r="F3448" t="str">
            <v>25T0347473</v>
          </cell>
          <cell r="AH3448">
            <v>46163</v>
          </cell>
        </row>
        <row r="3449">
          <cell r="F3449" t="str">
            <v>25T0347707</v>
          </cell>
          <cell r="AH3449">
            <v>46167</v>
          </cell>
        </row>
        <row r="3450">
          <cell r="F3450" t="str">
            <v>25T0347708</v>
          </cell>
          <cell r="AH3450">
            <v>46167</v>
          </cell>
        </row>
        <row r="3451">
          <cell r="F3451" t="str">
            <v>25T0347709</v>
          </cell>
          <cell r="AH3451">
            <v>46167</v>
          </cell>
        </row>
        <row r="3452">
          <cell r="F3452" t="str">
            <v>25T0347710</v>
          </cell>
          <cell r="AH3452">
            <v>46167</v>
          </cell>
        </row>
        <row r="3453">
          <cell r="F3453" t="str">
            <v>25T0347743</v>
          </cell>
          <cell r="AH3453">
            <v>46167</v>
          </cell>
        </row>
        <row r="3454">
          <cell r="F3454" t="str">
            <v>25T0347865</v>
          </cell>
          <cell r="AH3454">
            <v>46167</v>
          </cell>
        </row>
        <row r="3455">
          <cell r="F3455" t="str">
            <v>25T0347891</v>
          </cell>
          <cell r="AH3455">
            <v>46167</v>
          </cell>
        </row>
        <row r="3456">
          <cell r="F3456" t="str">
            <v>25T0348003</v>
          </cell>
          <cell r="AH3456">
            <v>46170</v>
          </cell>
        </row>
        <row r="3457">
          <cell r="F3457" t="str">
            <v>25T0348174</v>
          </cell>
          <cell r="AH3457">
            <v>46172</v>
          </cell>
        </row>
        <row r="3458">
          <cell r="F3458" t="str">
            <v>722458397</v>
          </cell>
          <cell r="AH3458">
            <v>46155</v>
          </cell>
        </row>
        <row r="3459">
          <cell r="F3459" t="str">
            <v>722458398</v>
          </cell>
          <cell r="AH3459">
            <v>46155</v>
          </cell>
        </row>
        <row r="3460">
          <cell r="F3460" t="str">
            <v>722458531</v>
          </cell>
          <cell r="AH3460">
            <v>46155</v>
          </cell>
        </row>
        <row r="3461">
          <cell r="F3461" t="str">
            <v>722458587</v>
          </cell>
          <cell r="AH3461">
            <v>46155</v>
          </cell>
        </row>
        <row r="3462">
          <cell r="F3462" t="str">
            <v>722458594</v>
          </cell>
          <cell r="AH3462">
            <v>46155</v>
          </cell>
        </row>
        <row r="3463">
          <cell r="F3463" t="str">
            <v>722458611</v>
          </cell>
          <cell r="AH3463">
            <v>46155</v>
          </cell>
        </row>
        <row r="3464">
          <cell r="F3464" t="str">
            <v>722458665</v>
          </cell>
          <cell r="AH3464">
            <v>46168</v>
          </cell>
        </row>
        <row r="3465">
          <cell r="F3465" t="str">
            <v>722458770</v>
          </cell>
          <cell r="AH3465">
            <v>46168</v>
          </cell>
        </row>
        <row r="3466">
          <cell r="F3466" t="str">
            <v>722458779</v>
          </cell>
          <cell r="AH3466">
            <v>46168</v>
          </cell>
        </row>
        <row r="3467">
          <cell r="F3467" t="str">
            <v>722458780</v>
          </cell>
          <cell r="AH3467">
            <v>46168</v>
          </cell>
        </row>
        <row r="3468">
          <cell r="F3468" t="str">
            <v>722458787</v>
          </cell>
          <cell r="AH3468">
            <v>46168</v>
          </cell>
        </row>
        <row r="3469">
          <cell r="F3469" t="str">
            <v>722458923</v>
          </cell>
          <cell r="AH3469">
            <v>46181</v>
          </cell>
        </row>
        <row r="3470">
          <cell r="F3470" t="str">
            <v>25T0343542</v>
          </cell>
          <cell r="AH3470">
            <v>46118</v>
          </cell>
        </row>
        <row r="3471">
          <cell r="F3471" t="str">
            <v>25T0343543</v>
          </cell>
          <cell r="AH3471">
            <v>46118</v>
          </cell>
        </row>
        <row r="3472">
          <cell r="F3472" t="str">
            <v>25T0343786</v>
          </cell>
          <cell r="AH3472">
            <v>46122</v>
          </cell>
        </row>
        <row r="3473">
          <cell r="F3473" t="str">
            <v>25T0344057</v>
          </cell>
          <cell r="AH3473">
            <v>46125</v>
          </cell>
        </row>
        <row r="3474">
          <cell r="F3474" t="str">
            <v>25T0344058</v>
          </cell>
          <cell r="AH3474">
            <v>46125</v>
          </cell>
        </row>
        <row r="3475">
          <cell r="F3475" t="str">
            <v>25T0344060</v>
          </cell>
          <cell r="AH3475">
            <v>46125</v>
          </cell>
        </row>
        <row r="3476">
          <cell r="F3476" t="str">
            <v>25T0344155</v>
          </cell>
          <cell r="AH3476">
            <v>46125</v>
          </cell>
        </row>
        <row r="3477">
          <cell r="F3477" t="str">
            <v>25T0344157</v>
          </cell>
          <cell r="AH3477">
            <v>46125</v>
          </cell>
        </row>
        <row r="3478">
          <cell r="F3478" t="str">
            <v>25T0344161</v>
          </cell>
          <cell r="AH3478">
            <v>46125</v>
          </cell>
        </row>
        <row r="3479">
          <cell r="F3479" t="str">
            <v>25T0344188</v>
          </cell>
          <cell r="AH3479">
            <v>46125</v>
          </cell>
        </row>
        <row r="3480">
          <cell r="F3480" t="str">
            <v>25T0344192</v>
          </cell>
          <cell r="AH3480">
            <v>46125</v>
          </cell>
        </row>
        <row r="3481">
          <cell r="F3481" t="str">
            <v>25T0344387</v>
          </cell>
          <cell r="AH3481">
            <v>46127</v>
          </cell>
        </row>
        <row r="3482">
          <cell r="F3482" t="str">
            <v>25T0344456</v>
          </cell>
          <cell r="AH3482">
            <v>46129</v>
          </cell>
        </row>
        <row r="3483">
          <cell r="F3483" t="str">
            <v>25T0348391</v>
          </cell>
          <cell r="AH3483">
            <v>46174</v>
          </cell>
        </row>
        <row r="3484">
          <cell r="F3484" t="str">
            <v>25T0348410</v>
          </cell>
          <cell r="AH3484">
            <v>46174</v>
          </cell>
        </row>
        <row r="3485">
          <cell r="F3485" t="str">
            <v>25T0348535</v>
          </cell>
          <cell r="AH3485">
            <v>46174</v>
          </cell>
        </row>
        <row r="3486">
          <cell r="F3486" t="str">
            <v>25T0348536</v>
          </cell>
          <cell r="AH3486">
            <v>46174</v>
          </cell>
        </row>
        <row r="3487">
          <cell r="F3487" t="str">
            <v>25T0348575</v>
          </cell>
          <cell r="AH3487">
            <v>46174</v>
          </cell>
        </row>
        <row r="3488">
          <cell r="F3488" t="str">
            <v>25T0348576</v>
          </cell>
          <cell r="AH3488">
            <v>46174</v>
          </cell>
        </row>
        <row r="3489">
          <cell r="F3489" t="str">
            <v>722458776</v>
          </cell>
          <cell r="AH3489">
            <v>46167</v>
          </cell>
        </row>
        <row r="3490">
          <cell r="F3490" t="str">
            <v>722458923</v>
          </cell>
          <cell r="AH3490">
            <v>46181</v>
          </cell>
        </row>
        <row r="3491">
          <cell r="F3491" t="str">
            <v>25T0347144</v>
          </cell>
          <cell r="AH3491">
            <v>46164</v>
          </cell>
        </row>
        <row r="3492">
          <cell r="F3492" t="str">
            <v>25T0347144</v>
          </cell>
          <cell r="AH3492">
            <v>46164</v>
          </cell>
        </row>
        <row r="3493">
          <cell r="F3493" t="str">
            <v>25T0347424</v>
          </cell>
          <cell r="AH3493">
            <v>46163</v>
          </cell>
        </row>
        <row r="3494">
          <cell r="F3494" t="str">
            <v>25T0347471</v>
          </cell>
          <cell r="AH3494">
            <v>46163</v>
          </cell>
        </row>
        <row r="3495">
          <cell r="F3495" t="str">
            <v>25T0347472</v>
          </cell>
          <cell r="AH3495">
            <v>46163</v>
          </cell>
        </row>
        <row r="3496">
          <cell r="F3496" t="str">
            <v>25T0347473</v>
          </cell>
          <cell r="AH3496">
            <v>46163</v>
          </cell>
        </row>
        <row r="3497">
          <cell r="F3497" t="str">
            <v>25T0347707</v>
          </cell>
          <cell r="AH3497">
            <v>46167</v>
          </cell>
        </row>
        <row r="3498">
          <cell r="F3498" t="str">
            <v>25T0347708</v>
          </cell>
          <cell r="AH3498">
            <v>46167</v>
          </cell>
        </row>
        <row r="3499">
          <cell r="F3499" t="str">
            <v>25T0347709</v>
          </cell>
          <cell r="AH3499">
            <v>46167</v>
          </cell>
        </row>
        <row r="3500">
          <cell r="F3500" t="str">
            <v>25T0347710</v>
          </cell>
          <cell r="AH3500">
            <v>46167</v>
          </cell>
        </row>
        <row r="3501">
          <cell r="F3501" t="str">
            <v>25T0347743</v>
          </cell>
          <cell r="AH3501">
            <v>46167</v>
          </cell>
        </row>
        <row r="3502">
          <cell r="F3502" t="str">
            <v>25T0347865</v>
          </cell>
          <cell r="AH3502">
            <v>46167</v>
          </cell>
        </row>
        <row r="3503">
          <cell r="F3503" t="str">
            <v>25T0347891</v>
          </cell>
          <cell r="AH3503">
            <v>46167</v>
          </cell>
        </row>
        <row r="3504">
          <cell r="F3504" t="str">
            <v>25T0348003</v>
          </cell>
          <cell r="AH3504">
            <v>46169</v>
          </cell>
        </row>
        <row r="3505">
          <cell r="F3505" t="str">
            <v>25T0348003</v>
          </cell>
          <cell r="AH3505">
            <v>46169</v>
          </cell>
        </row>
        <row r="3506">
          <cell r="F3506" t="str">
            <v>25T0348174</v>
          </cell>
          <cell r="AH3506">
            <v>46172</v>
          </cell>
        </row>
        <row r="3507">
          <cell r="F3507" t="str">
            <v>25T0348391</v>
          </cell>
          <cell r="AH3507">
            <v>46174</v>
          </cell>
        </row>
        <row r="3508">
          <cell r="F3508" t="str">
            <v>25T0348410</v>
          </cell>
          <cell r="AH3508">
            <v>46174</v>
          </cell>
        </row>
        <row r="3509">
          <cell r="F3509" t="str">
            <v>25T0348535</v>
          </cell>
          <cell r="AH3509">
            <v>46174</v>
          </cell>
        </row>
        <row r="3510">
          <cell r="F3510" t="str">
            <v>25T0348536</v>
          </cell>
          <cell r="AH3510">
            <v>46174</v>
          </cell>
        </row>
        <row r="3511">
          <cell r="F3511" t="str">
            <v>25T0348575</v>
          </cell>
          <cell r="AH3511">
            <v>46174</v>
          </cell>
        </row>
        <row r="3512">
          <cell r="F3512" t="str">
            <v>25T0348576</v>
          </cell>
          <cell r="AH3512">
            <v>46174</v>
          </cell>
        </row>
        <row r="3513">
          <cell r="F3513" t="str">
            <v>25T0348772</v>
          </cell>
          <cell r="AH3513">
            <v>46177</v>
          </cell>
        </row>
        <row r="3514">
          <cell r="F3514" t="str">
            <v>25T0348840</v>
          </cell>
          <cell r="AH3514">
            <v>46177</v>
          </cell>
        </row>
        <row r="3515">
          <cell r="F3515" t="str">
            <v>25T0348853</v>
          </cell>
          <cell r="AH3515">
            <v>46181</v>
          </cell>
        </row>
        <row r="3516">
          <cell r="F3516" t="str">
            <v>25T0348967</v>
          </cell>
          <cell r="AH3516">
            <v>46181</v>
          </cell>
        </row>
        <row r="3517">
          <cell r="F3517" t="str">
            <v>25T0348968</v>
          </cell>
          <cell r="AH3517">
            <v>46181</v>
          </cell>
        </row>
        <row r="3518">
          <cell r="F3518" t="str">
            <v>25T0349102</v>
          </cell>
          <cell r="AH3518">
            <v>46181</v>
          </cell>
        </row>
        <row r="3519">
          <cell r="F3519" t="str">
            <v>25T0349125</v>
          </cell>
          <cell r="AH3519">
            <v>46181</v>
          </cell>
        </row>
        <row r="3520">
          <cell r="F3520" t="str">
            <v>25T0349128</v>
          </cell>
          <cell r="AH3520">
            <v>46181</v>
          </cell>
        </row>
        <row r="3521">
          <cell r="F3521" t="str">
            <v>25T0349129</v>
          </cell>
          <cell r="AH3521">
            <v>46181</v>
          </cell>
        </row>
        <row r="3522">
          <cell r="F3522" t="str">
            <v>25T0349130</v>
          </cell>
          <cell r="AH3522">
            <v>46181</v>
          </cell>
        </row>
        <row r="3523">
          <cell r="F3523" t="str">
            <v>25T0349255</v>
          </cell>
          <cell r="AH3523">
            <v>46181</v>
          </cell>
        </row>
        <row r="3524">
          <cell r="F3524" t="str">
            <v>25T0349256</v>
          </cell>
          <cell r="AH3524">
            <v>46181</v>
          </cell>
        </row>
        <row r="3525">
          <cell r="F3525" t="str">
            <v>25T0349343</v>
          </cell>
          <cell r="AH3525">
            <v>46183</v>
          </cell>
        </row>
        <row r="3526">
          <cell r="F3526" t="str">
            <v>25T0349533</v>
          </cell>
          <cell r="AH3526">
            <v>46184</v>
          </cell>
        </row>
        <row r="3527">
          <cell r="F3527" t="str">
            <v>722458237</v>
          </cell>
          <cell r="AH3527">
            <v>46120</v>
          </cell>
        </row>
        <row r="3528">
          <cell r="F3528" t="str">
            <v>722458423</v>
          </cell>
          <cell r="AH3528">
            <v>46146</v>
          </cell>
        </row>
        <row r="3529">
          <cell r="F3529" t="str">
            <v>722458423</v>
          </cell>
          <cell r="AH3529">
            <v>46146</v>
          </cell>
        </row>
        <row r="3530">
          <cell r="F3530" t="str">
            <v>722458511</v>
          </cell>
          <cell r="AH3530">
            <v>46153</v>
          </cell>
        </row>
        <row r="3531">
          <cell r="F3531" t="str">
            <v>722458527</v>
          </cell>
          <cell r="AH3531">
            <v>46150</v>
          </cell>
        </row>
        <row r="3532">
          <cell r="F3532" t="str">
            <v>722458527</v>
          </cell>
          <cell r="AH3532">
            <v>46150</v>
          </cell>
        </row>
        <row r="3533">
          <cell r="F3533" t="str">
            <v>722458658</v>
          </cell>
          <cell r="AH3533">
            <v>46160</v>
          </cell>
        </row>
        <row r="3534">
          <cell r="F3534" t="str">
            <v>722458658</v>
          </cell>
          <cell r="AH3534">
            <v>46160</v>
          </cell>
        </row>
        <row r="3535">
          <cell r="F3535" t="str">
            <v>722458660</v>
          </cell>
          <cell r="AH3535">
            <v>46160</v>
          </cell>
        </row>
        <row r="3536">
          <cell r="F3536" t="str">
            <v>722458660</v>
          </cell>
          <cell r="AH3536">
            <v>46160</v>
          </cell>
        </row>
        <row r="3537">
          <cell r="F3537" t="str">
            <v>722458776</v>
          </cell>
          <cell r="AH3537">
            <v>46167</v>
          </cell>
        </row>
        <row r="3538">
          <cell r="F3538" t="str">
            <v>25T0344907</v>
          </cell>
          <cell r="AH3538">
            <v>46134</v>
          </cell>
        </row>
        <row r="3539">
          <cell r="F3539" t="str">
            <v>25T0344990</v>
          </cell>
          <cell r="AH3539">
            <v>46134</v>
          </cell>
        </row>
        <row r="3540">
          <cell r="F3540" t="str">
            <v>25T0345106</v>
          </cell>
          <cell r="AH3540">
            <v>46136</v>
          </cell>
        </row>
        <row r="3541">
          <cell r="F3541" t="str">
            <v>25T0345107</v>
          </cell>
          <cell r="AH3541">
            <v>46136</v>
          </cell>
        </row>
        <row r="3542">
          <cell r="F3542" t="str">
            <v>25T0345108</v>
          </cell>
          <cell r="AH3542">
            <v>46136</v>
          </cell>
        </row>
        <row r="3543">
          <cell r="F3543" t="str">
            <v>722458841</v>
          </cell>
          <cell r="AH3543">
            <v>46195</v>
          </cell>
        </row>
        <row r="3544">
          <cell r="F3544" t="str">
            <v>722458842</v>
          </cell>
          <cell r="AH3544">
            <v>46195</v>
          </cell>
        </row>
        <row r="3545">
          <cell r="F3545" t="str">
            <v>722458870</v>
          </cell>
          <cell r="AH3545">
            <v>46195</v>
          </cell>
        </row>
        <row r="3546">
          <cell r="F3546" t="str">
            <v>722458978</v>
          </cell>
          <cell r="AH3546">
            <v>46188</v>
          </cell>
        </row>
        <row r="3547">
          <cell r="F3547" t="str">
            <v>722458978</v>
          </cell>
          <cell r="AH3547">
            <v>46188</v>
          </cell>
        </row>
        <row r="3548">
          <cell r="F3548" t="str">
            <v>722458983</v>
          </cell>
          <cell r="AH3548">
            <v>46195</v>
          </cell>
        </row>
        <row r="3549">
          <cell r="F3549" t="str">
            <v>722458983</v>
          </cell>
          <cell r="AH3549">
            <v>46195</v>
          </cell>
        </row>
        <row r="3550">
          <cell r="F3550" t="str">
            <v>722459008</v>
          </cell>
          <cell r="AH3550">
            <v>46195</v>
          </cell>
        </row>
        <row r="3551">
          <cell r="F3551" t="str">
            <v>722459008</v>
          </cell>
          <cell r="AH3551">
            <v>46195</v>
          </cell>
        </row>
        <row r="3552">
          <cell r="F3552" t="str">
            <v>25T0349542</v>
          </cell>
          <cell r="AH3552">
            <v>46185</v>
          </cell>
        </row>
        <row r="3553">
          <cell r="F3553" t="str">
            <v>25T0349542</v>
          </cell>
          <cell r="AH3553">
            <v>46185</v>
          </cell>
        </row>
        <row r="3554">
          <cell r="F3554" t="str">
            <v>25T0349571</v>
          </cell>
          <cell r="AH3554">
            <v>46185</v>
          </cell>
        </row>
        <row r="3555">
          <cell r="F3555" t="str">
            <v>25T0349571</v>
          </cell>
          <cell r="AH3555">
            <v>46185</v>
          </cell>
        </row>
        <row r="3556">
          <cell r="F3556" t="str">
            <v>25T0349573</v>
          </cell>
          <cell r="AH3556">
            <v>46185</v>
          </cell>
        </row>
        <row r="3557">
          <cell r="F3557" t="str">
            <v>25T0349573</v>
          </cell>
          <cell r="AH3557">
            <v>46185</v>
          </cell>
        </row>
        <row r="3558">
          <cell r="F3558" t="str">
            <v>25T0349710</v>
          </cell>
          <cell r="AH3558">
            <v>46185</v>
          </cell>
        </row>
        <row r="3559">
          <cell r="F3559" t="str">
            <v>25T0349710</v>
          </cell>
          <cell r="AH3559">
            <v>46185</v>
          </cell>
        </row>
        <row r="3560">
          <cell r="F3560" t="str">
            <v>25T0349852</v>
          </cell>
          <cell r="AH3560">
            <v>46188</v>
          </cell>
        </row>
        <row r="3561">
          <cell r="F3561" t="str">
            <v>25T0349852</v>
          </cell>
          <cell r="AH3561">
            <v>46188</v>
          </cell>
        </row>
        <row r="3562">
          <cell r="F3562" t="str">
            <v>25T0349853</v>
          </cell>
          <cell r="AH3562">
            <v>46188</v>
          </cell>
        </row>
        <row r="3563">
          <cell r="F3563" t="str">
            <v>25T0349853</v>
          </cell>
          <cell r="AH3563">
            <v>46188</v>
          </cell>
        </row>
        <row r="3564">
          <cell r="F3564" t="str">
            <v>25T0349854</v>
          </cell>
          <cell r="AH3564">
            <v>46188</v>
          </cell>
        </row>
        <row r="3565">
          <cell r="F3565" t="str">
            <v>25T0349854</v>
          </cell>
          <cell r="AH3565">
            <v>46188</v>
          </cell>
        </row>
        <row r="3566">
          <cell r="F3566" t="str">
            <v>25T0349856</v>
          </cell>
          <cell r="AH3566">
            <v>46188</v>
          </cell>
        </row>
        <row r="3567">
          <cell r="F3567" t="str">
            <v>25T0349856</v>
          </cell>
          <cell r="AH3567">
            <v>46188</v>
          </cell>
        </row>
        <row r="3568">
          <cell r="F3568" t="str">
            <v>25T0349873</v>
          </cell>
          <cell r="AH3568">
            <v>46188</v>
          </cell>
        </row>
        <row r="3569">
          <cell r="F3569" t="str">
            <v>25T0349873</v>
          </cell>
          <cell r="AH3569">
            <v>46188</v>
          </cell>
        </row>
        <row r="3570">
          <cell r="F3570" t="str">
            <v>25T0349994</v>
          </cell>
          <cell r="AH3570">
            <v>46188</v>
          </cell>
        </row>
        <row r="3571">
          <cell r="F3571" t="str">
            <v>25T0349994</v>
          </cell>
          <cell r="AH3571">
            <v>46188</v>
          </cell>
        </row>
        <row r="3572">
          <cell r="F3572" t="str">
            <v>25T0350013</v>
          </cell>
          <cell r="AH3572">
            <v>46188</v>
          </cell>
        </row>
        <row r="3573">
          <cell r="F3573" t="str">
            <v>25T0350013</v>
          </cell>
          <cell r="AH3573">
            <v>46188</v>
          </cell>
        </row>
        <row r="3574">
          <cell r="F3574" t="str">
            <v>25T0350014</v>
          </cell>
          <cell r="AH3574">
            <v>46188</v>
          </cell>
        </row>
        <row r="3575">
          <cell r="F3575" t="str">
            <v>25T0350014</v>
          </cell>
          <cell r="AH3575">
            <v>46188</v>
          </cell>
        </row>
        <row r="3576">
          <cell r="F3576" t="str">
            <v>25T0350017</v>
          </cell>
          <cell r="AH3576">
            <v>46188</v>
          </cell>
        </row>
        <row r="3577">
          <cell r="F3577" t="str">
            <v>25T0350017</v>
          </cell>
          <cell r="AH3577">
            <v>46188</v>
          </cell>
        </row>
        <row r="3578">
          <cell r="F3578" t="str">
            <v>25T0350018</v>
          </cell>
          <cell r="AH3578">
            <v>46188</v>
          </cell>
        </row>
        <row r="3579">
          <cell r="F3579" t="str">
            <v>25T0350018</v>
          </cell>
          <cell r="AH3579">
            <v>46188</v>
          </cell>
        </row>
        <row r="3580">
          <cell r="F3580" t="str">
            <v>25T0350184</v>
          </cell>
          <cell r="AH3580">
            <v>46189</v>
          </cell>
        </row>
        <row r="3581">
          <cell r="F3581" t="str">
            <v>25T0350184</v>
          </cell>
          <cell r="AH3581">
            <v>46189</v>
          </cell>
        </row>
        <row r="3582">
          <cell r="F3582" t="str">
            <v>25T0350383</v>
          </cell>
          <cell r="AH3582">
            <v>46192</v>
          </cell>
        </row>
        <row r="3583">
          <cell r="F3583" t="str">
            <v>25T0350401</v>
          </cell>
          <cell r="AH3583">
            <v>46195</v>
          </cell>
        </row>
        <row r="3584">
          <cell r="F3584" t="str">
            <v>25T0350401</v>
          </cell>
          <cell r="AH3584">
            <v>46195</v>
          </cell>
        </row>
        <row r="3585">
          <cell r="F3585" t="str">
            <v>25T0350412</v>
          </cell>
          <cell r="AH3585">
            <v>46192</v>
          </cell>
        </row>
        <row r="3586">
          <cell r="F3586" t="str">
            <v>25T0350412</v>
          </cell>
          <cell r="AH3586">
            <v>46192</v>
          </cell>
        </row>
        <row r="3587">
          <cell r="F3587" t="str">
            <v>25T0350421</v>
          </cell>
          <cell r="AH3587">
            <v>46192</v>
          </cell>
        </row>
        <row r="3588">
          <cell r="F3588" t="str">
            <v>25T0350421</v>
          </cell>
          <cell r="AH3588">
            <v>46192</v>
          </cell>
        </row>
        <row r="3589">
          <cell r="F3589" t="str">
            <v>25T0350422</v>
          </cell>
          <cell r="AH3589">
            <v>46192</v>
          </cell>
        </row>
        <row r="3590">
          <cell r="F3590" t="str">
            <v>25T0350422</v>
          </cell>
          <cell r="AH3590">
            <v>46192</v>
          </cell>
        </row>
        <row r="3591">
          <cell r="F3591" t="str">
            <v>25T0350706</v>
          </cell>
          <cell r="AH3591">
            <v>46195</v>
          </cell>
        </row>
        <row r="3592">
          <cell r="F3592" t="str">
            <v>25T0350706</v>
          </cell>
          <cell r="AH3592">
            <v>46195</v>
          </cell>
        </row>
        <row r="3593">
          <cell r="F3593" t="str">
            <v>25T0350709</v>
          </cell>
          <cell r="AH3593">
            <v>46195</v>
          </cell>
        </row>
        <row r="3594">
          <cell r="F3594" t="str">
            <v>25T0350709</v>
          </cell>
          <cell r="AH3594">
            <v>46195</v>
          </cell>
        </row>
        <row r="3595">
          <cell r="F3595" t="str">
            <v>25T0350780</v>
          </cell>
          <cell r="AH3595">
            <v>46195</v>
          </cell>
        </row>
        <row r="3596">
          <cell r="F3596" t="str">
            <v>25T0350780</v>
          </cell>
          <cell r="AH3596">
            <v>46195</v>
          </cell>
        </row>
        <row r="3597">
          <cell r="F3597" t="str">
            <v>25T0350810</v>
          </cell>
          <cell r="AH3597">
            <v>46195</v>
          </cell>
        </row>
        <row r="3598">
          <cell r="F3598" t="str">
            <v>25T0350810</v>
          </cell>
          <cell r="AH3598">
            <v>46195</v>
          </cell>
        </row>
        <row r="3599">
          <cell r="F3599" t="str">
            <v>R5T0687072</v>
          </cell>
          <cell r="AH3599">
            <v>46190</v>
          </cell>
        </row>
        <row r="3600">
          <cell r="F3600" t="str">
            <v>R5T0690280</v>
          </cell>
          <cell r="AH3600">
            <v>46192</v>
          </cell>
        </row>
        <row r="3601">
          <cell r="F3601" t="str">
            <v>R5T0697045</v>
          </cell>
          <cell r="AH3601">
            <v>46195</v>
          </cell>
        </row>
        <row r="3602">
          <cell r="F3602" t="str">
            <v>R5T0697055</v>
          </cell>
          <cell r="AH3602">
            <v>46192</v>
          </cell>
        </row>
        <row r="3603">
          <cell r="F3603" t="str">
            <v>R5T0697057</v>
          </cell>
          <cell r="AH3603">
            <v>46195</v>
          </cell>
        </row>
        <row r="3604">
          <cell r="F3604" t="str">
            <v>R5T0697059</v>
          </cell>
          <cell r="AH3604">
            <v>46195</v>
          </cell>
        </row>
        <row r="3605">
          <cell r="F3605" t="str">
            <v>R5T0697060</v>
          </cell>
          <cell r="AH3605">
            <v>46195</v>
          </cell>
        </row>
        <row r="3606">
          <cell r="F3606" t="str">
            <v>R5T0697434</v>
          </cell>
          <cell r="AH3606">
            <v>46195</v>
          </cell>
        </row>
        <row r="3607">
          <cell r="F3607" t="str">
            <v>R5T0697448</v>
          </cell>
          <cell r="AH3607">
            <v>46195</v>
          </cell>
        </row>
        <row r="3608">
          <cell r="F3608" t="str">
            <v>R5T0697449</v>
          </cell>
          <cell r="AH3608">
            <v>46195</v>
          </cell>
        </row>
        <row r="3609">
          <cell r="F3609" t="str">
            <v>R5T0697454</v>
          </cell>
          <cell r="AH3609">
            <v>46195</v>
          </cell>
        </row>
        <row r="3610">
          <cell r="F3610" t="str">
            <v>R5T0697455</v>
          </cell>
          <cell r="AH3610">
            <v>46195</v>
          </cell>
        </row>
        <row r="3611">
          <cell r="F3611" t="str">
            <v>R5T0697458</v>
          </cell>
          <cell r="AH3611">
            <v>46195</v>
          </cell>
        </row>
        <row r="3612">
          <cell r="F3612" t="str">
            <v>R5T0697467</v>
          </cell>
          <cell r="AH3612">
            <v>46192</v>
          </cell>
        </row>
        <row r="3613">
          <cell r="F3613" t="str">
            <v>R5T0697471</v>
          </cell>
          <cell r="AH3613">
            <v>46195</v>
          </cell>
        </row>
        <row r="3614">
          <cell r="F3614" t="str">
            <v>R5T0697474</v>
          </cell>
          <cell r="AH3614">
            <v>46195</v>
          </cell>
        </row>
        <row r="3615">
          <cell r="F3615" t="str">
            <v>R5T0697483</v>
          </cell>
          <cell r="AH3615">
            <v>46192</v>
          </cell>
        </row>
        <row r="3616">
          <cell r="F3616" t="str">
            <v>R5T0697487</v>
          </cell>
          <cell r="AH3616">
            <v>46192</v>
          </cell>
        </row>
        <row r="3617">
          <cell r="F3617" t="str">
            <v>R5T0697501</v>
          </cell>
          <cell r="AH3617">
            <v>46195</v>
          </cell>
        </row>
        <row r="3618">
          <cell r="F3618" t="str">
            <v>R5T0697502</v>
          </cell>
          <cell r="AH3618">
            <v>46195</v>
          </cell>
        </row>
        <row r="3619">
          <cell r="F3619" t="str">
            <v>R5T0701082</v>
          </cell>
          <cell r="AH3619">
            <v>46195</v>
          </cell>
        </row>
        <row r="3620">
          <cell r="F3620" t="str">
            <v>R5T0701089</v>
          </cell>
          <cell r="AH3620">
            <v>46195</v>
          </cell>
        </row>
        <row r="3621">
          <cell r="F3621" t="str">
            <v>R5T0701090</v>
          </cell>
          <cell r="AH3621">
            <v>46195</v>
          </cell>
        </row>
        <row r="3622">
          <cell r="F3622" t="str">
            <v>R5T0701397</v>
          </cell>
          <cell r="AH3622">
            <v>46195</v>
          </cell>
        </row>
        <row r="3623">
          <cell r="F3623" t="str">
            <v>R5T0701403</v>
          </cell>
          <cell r="AH3623">
            <v>46195</v>
          </cell>
        </row>
        <row r="3624">
          <cell r="F3624" t="str">
            <v>25T0346439</v>
          </cell>
          <cell r="AH3624">
            <v>46157</v>
          </cell>
        </row>
        <row r="3625">
          <cell r="F3625" t="str">
            <v>25T0346439</v>
          </cell>
          <cell r="AH3625">
            <v>46171</v>
          </cell>
        </row>
        <row r="3626">
          <cell r="F3626" t="str">
            <v>922401239</v>
          </cell>
          <cell r="AH3626">
            <v>46172</v>
          </cell>
        </row>
        <row r="3627">
          <cell r="F3627" t="str">
            <v>R5T0699532</v>
          </cell>
          <cell r="AH3627">
            <v>46192</v>
          </cell>
        </row>
        <row r="3628">
          <cell r="F3628" t="str">
            <v>R5T0699679</v>
          </cell>
          <cell r="AH3628">
            <v>46192</v>
          </cell>
        </row>
        <row r="3629">
          <cell r="F3629" t="str">
            <v>R5T0699680</v>
          </cell>
          <cell r="AH3629">
            <v>46192</v>
          </cell>
        </row>
        <row r="3630">
          <cell r="F3630" t="str">
            <v>R5T0699681</v>
          </cell>
          <cell r="AH3630">
            <v>46192</v>
          </cell>
        </row>
        <row r="3631">
          <cell r="F3631" t="str">
            <v>R5T0699771</v>
          </cell>
          <cell r="AH3631">
            <v>46192</v>
          </cell>
        </row>
        <row r="3632">
          <cell r="F3632" t="str">
            <v>R5T0699772</v>
          </cell>
          <cell r="AH3632">
            <v>46192</v>
          </cell>
        </row>
        <row r="3633">
          <cell r="F3633" t="str">
            <v>R5T0699773</v>
          </cell>
          <cell r="AH3633">
            <v>46192</v>
          </cell>
        </row>
        <row r="3634">
          <cell r="F3634" t="str">
            <v>R5T0700293</v>
          </cell>
          <cell r="AH3634">
            <v>46195</v>
          </cell>
        </row>
        <row r="3635">
          <cell r="F3635" t="str">
            <v>R5T0700306</v>
          </cell>
          <cell r="AH3635">
            <v>46195</v>
          </cell>
        </row>
        <row r="3636">
          <cell r="F3636" t="str">
            <v>R5T0700565</v>
          </cell>
          <cell r="AH3636">
            <v>46192</v>
          </cell>
        </row>
        <row r="3637">
          <cell r="F3637" t="str">
            <v>R5T0700566</v>
          </cell>
          <cell r="AH3637">
            <v>46192</v>
          </cell>
        </row>
        <row r="3638">
          <cell r="F3638" t="str">
            <v>R5T0701009</v>
          </cell>
          <cell r="AH3638">
            <v>46195</v>
          </cell>
        </row>
        <row r="3639">
          <cell r="F3639" t="str">
            <v>R5T0702247</v>
          </cell>
          <cell r="AH3639">
            <v>46195</v>
          </cell>
        </row>
        <row r="3640">
          <cell r="F3640" t="str">
            <v>722458867</v>
          </cell>
          <cell r="AH3640">
            <v>46178</v>
          </cell>
        </row>
        <row r="3641">
          <cell r="F3641" t="str">
            <v>G1965502-VV260612177</v>
          </cell>
        </row>
        <row r="3642">
          <cell r="F3642" t="str">
            <v>822408340</v>
          </cell>
          <cell r="AH3642">
            <v>46175</v>
          </cell>
        </row>
        <row r="3643">
          <cell r="F3643" t="str">
            <v>822408369</v>
          </cell>
          <cell r="AH3643">
            <v>46182</v>
          </cell>
        </row>
        <row r="3644">
          <cell r="F3644" t="str">
            <v>822408372</v>
          </cell>
          <cell r="AH3644">
            <v>46182</v>
          </cell>
        </row>
        <row r="3645">
          <cell r="F3645" t="str">
            <v>822408388</v>
          </cell>
          <cell r="AH3645">
            <v>46188</v>
          </cell>
        </row>
        <row r="3646">
          <cell r="F3646" t="str">
            <v>822408393</v>
          </cell>
          <cell r="AH3646">
            <v>46184</v>
          </cell>
        </row>
        <row r="3647">
          <cell r="F3647" t="str">
            <v>822408415</v>
          </cell>
          <cell r="AH3647">
            <v>46188</v>
          </cell>
        </row>
        <row r="3648">
          <cell r="F3648" t="str">
            <v>822408437</v>
          </cell>
          <cell r="AH3648">
            <v>46190</v>
          </cell>
        </row>
        <row r="3649">
          <cell r="F3649" t="str">
            <v>822408460</v>
          </cell>
          <cell r="AH3649">
            <v>46195</v>
          </cell>
        </row>
        <row r="3650">
          <cell r="F3650" t="str">
            <v>822408466</v>
          </cell>
          <cell r="AH3650">
            <v>46195</v>
          </cell>
        </row>
        <row r="3651">
          <cell r="F3651" t="str">
            <v>25T0348822</v>
          </cell>
          <cell r="AH3651">
            <v>46177</v>
          </cell>
        </row>
        <row r="3652">
          <cell r="F3652" t="str">
            <v>25T0348822</v>
          </cell>
          <cell r="AH3652">
            <v>46177</v>
          </cell>
        </row>
        <row r="3653">
          <cell r="F3653" t="str">
            <v>25T0349026</v>
          </cell>
          <cell r="AH3653">
            <v>46181</v>
          </cell>
        </row>
        <row r="3654">
          <cell r="F3654" t="str">
            <v>25T0349026</v>
          </cell>
          <cell r="AH3654">
            <v>46181</v>
          </cell>
        </row>
        <row r="3655">
          <cell r="F3655" t="str">
            <v>25T0349027</v>
          </cell>
          <cell r="AH3655">
            <v>46181</v>
          </cell>
        </row>
        <row r="3656">
          <cell r="F3656" t="str">
            <v>25T0349027</v>
          </cell>
          <cell r="AH3656">
            <v>46181</v>
          </cell>
        </row>
        <row r="3657">
          <cell r="F3657" t="str">
            <v>25T0349499</v>
          </cell>
          <cell r="AH3657">
            <v>46184</v>
          </cell>
        </row>
        <row r="3658">
          <cell r="F3658" t="str">
            <v>25T0350342</v>
          </cell>
          <cell r="AH3658">
            <v>46195</v>
          </cell>
        </row>
        <row r="3659">
          <cell r="F3659" t="str">
            <v>25T0350342</v>
          </cell>
          <cell r="AH3659">
            <v>46195</v>
          </cell>
        </row>
        <row r="3660">
          <cell r="F3660" t="str">
            <v>65T0095793</v>
          </cell>
          <cell r="AH3660">
            <v>46155</v>
          </cell>
        </row>
        <row r="3661">
          <cell r="F3661" t="str">
            <v>65T0095793</v>
          </cell>
          <cell r="AH3661">
            <v>46170</v>
          </cell>
        </row>
        <row r="3662">
          <cell r="F3662" t="str">
            <v>65T0096796</v>
          </cell>
          <cell r="AH3662">
            <v>46170</v>
          </cell>
        </row>
        <row r="3663">
          <cell r="F3663" t="str">
            <v>65T0096796</v>
          </cell>
          <cell r="AH3663">
            <v>46191</v>
          </cell>
        </row>
        <row r="3664">
          <cell r="F3664" t="str">
            <v>65T0096797</v>
          </cell>
          <cell r="AH3664">
            <v>46178</v>
          </cell>
        </row>
        <row r="3665">
          <cell r="F3665" t="str">
            <v>65T0096797</v>
          </cell>
          <cell r="AH3665">
            <v>46191</v>
          </cell>
        </row>
        <row r="3666">
          <cell r="F3666" t="str">
            <v>65T0096797</v>
          </cell>
          <cell r="AH3666">
            <v>46191</v>
          </cell>
        </row>
        <row r="3667">
          <cell r="F3667" t="str">
            <v>65T0097563</v>
          </cell>
          <cell r="AH3667">
            <v>46176</v>
          </cell>
        </row>
        <row r="3668">
          <cell r="F3668" t="str">
            <v>65T0097563</v>
          </cell>
          <cell r="AH3668">
            <v>46191</v>
          </cell>
        </row>
        <row r="3669">
          <cell r="F3669" t="str">
            <v>R5T0650077</v>
          </cell>
          <cell r="AH3669">
            <v>46125</v>
          </cell>
        </row>
        <row r="3670">
          <cell r="F3670" t="str">
            <v>R5T0695926</v>
          </cell>
          <cell r="AH3670">
            <v>46188</v>
          </cell>
        </row>
        <row r="3671">
          <cell r="F3671" t="str">
            <v>R5T0696612</v>
          </cell>
          <cell r="AH3671">
            <v>46185</v>
          </cell>
        </row>
        <row r="3672">
          <cell r="F3672" t="str">
            <v>R5T0700647</v>
          </cell>
          <cell r="AH3672">
            <v>46192</v>
          </cell>
        </row>
        <row r="3673">
          <cell r="F3673" t="str">
            <v>R5T0700648</v>
          </cell>
          <cell r="AH3673">
            <v>46192</v>
          </cell>
        </row>
        <row r="3674">
          <cell r="F3674" t="str">
            <v>45T0481334</v>
          </cell>
          <cell r="AH3674">
            <v>0</v>
          </cell>
        </row>
        <row r="3675">
          <cell r="F3675" t="str">
            <v>45T0481037</v>
          </cell>
          <cell r="AH3675">
            <v>46189</v>
          </cell>
        </row>
        <row r="3676">
          <cell r="F3676" t="str">
            <v>45T0481038</v>
          </cell>
          <cell r="AH3676">
            <v>46190</v>
          </cell>
        </row>
        <row r="3677">
          <cell r="F3677" t="str">
            <v>25T0350872</v>
          </cell>
          <cell r="AH3677">
            <v>46195</v>
          </cell>
        </row>
        <row r="3678">
          <cell r="F3678" t="str">
            <v>G1825676-VV260203129</v>
          </cell>
        </row>
        <row r="3679">
          <cell r="F3679" t="str">
            <v>65T0096647</v>
          </cell>
          <cell r="AH3679">
            <v>46195</v>
          </cell>
        </row>
        <row r="3680">
          <cell r="F3680" t="str">
            <v>65T0097314</v>
          </cell>
          <cell r="AH3680">
            <v>46195</v>
          </cell>
        </row>
        <row r="3681">
          <cell r="F3681" t="str">
            <v>65T0097585</v>
          </cell>
          <cell r="AH3681">
            <v>46191</v>
          </cell>
        </row>
        <row r="3682">
          <cell r="F3682" t="str">
            <v>45T0473764</v>
          </cell>
          <cell r="AH3682">
            <v>46195</v>
          </cell>
        </row>
        <row r="3683">
          <cell r="F3683" t="str">
            <v>R5T0704625</v>
          </cell>
          <cell r="AH3683">
            <v>46195</v>
          </cell>
        </row>
        <row r="3684">
          <cell r="F3684" t="str">
            <v>45T0475460</v>
          </cell>
          <cell r="AH3684">
            <v>46171</v>
          </cell>
        </row>
        <row r="3685">
          <cell r="F3685" t="str">
            <v>45T0481348</v>
          </cell>
          <cell r="AH3685">
            <v>46189</v>
          </cell>
        </row>
        <row r="3686">
          <cell r="F3686" t="str">
            <v>R5T0695078</v>
          </cell>
          <cell r="AH3686">
            <v>46188</v>
          </cell>
        </row>
        <row r="3687">
          <cell r="F3687" t="str">
            <v>R5T0695999</v>
          </cell>
          <cell r="AH3687">
            <v>46188</v>
          </cell>
        </row>
        <row r="3688">
          <cell r="F3688" t="str">
            <v>R5T0697142</v>
          </cell>
          <cell r="AH3688">
            <v>46189</v>
          </cell>
        </row>
        <row r="3689">
          <cell r="F3689" t="str">
            <v>R5T0697674</v>
          </cell>
          <cell r="AH3689">
            <v>46188</v>
          </cell>
        </row>
        <row r="3690">
          <cell r="F3690" t="str">
            <v>R5T0699533</v>
          </cell>
          <cell r="AH3690">
            <v>46192</v>
          </cell>
        </row>
        <row r="3691">
          <cell r="F3691" t="str">
            <v>R5T0699952</v>
          </cell>
          <cell r="AH3691">
            <v>46191</v>
          </cell>
        </row>
        <row r="3692">
          <cell r="F3692" t="str">
            <v>R5T0701013</v>
          </cell>
          <cell r="AH3692">
            <v>46195</v>
          </cell>
        </row>
        <row r="3693">
          <cell r="F3693" t="str">
            <v>25T0348526</v>
          </cell>
          <cell r="AH3693">
            <v>46174</v>
          </cell>
        </row>
        <row r="3694">
          <cell r="F3694" t="str">
            <v>25T0348526</v>
          </cell>
          <cell r="AH3694">
            <v>46174</v>
          </cell>
        </row>
        <row r="3695">
          <cell r="F3695" t="str">
            <v>25T0348708</v>
          </cell>
          <cell r="AH3695">
            <v>46175</v>
          </cell>
        </row>
        <row r="3696">
          <cell r="F3696" t="str">
            <v>25T0348708</v>
          </cell>
          <cell r="AH3696">
            <v>46175</v>
          </cell>
        </row>
        <row r="3697">
          <cell r="F3697" t="str">
            <v>25T0349406</v>
          </cell>
          <cell r="AH3697">
            <v>46182</v>
          </cell>
        </row>
        <row r="3698">
          <cell r="F3698" t="str">
            <v>25T0349406</v>
          </cell>
          <cell r="AH3698">
            <v>46182</v>
          </cell>
        </row>
        <row r="3699">
          <cell r="F3699" t="str">
            <v>25T0349951</v>
          </cell>
          <cell r="AH3699">
            <v>46188</v>
          </cell>
        </row>
        <row r="3700">
          <cell r="F3700" t="str">
            <v>25T0349951</v>
          </cell>
          <cell r="AH3700">
            <v>46188</v>
          </cell>
        </row>
        <row r="3701">
          <cell r="F3701" t="str">
            <v>R5T0699470</v>
          </cell>
          <cell r="AH3701">
            <v>46184</v>
          </cell>
        </row>
        <row r="3702">
          <cell r="F3702" t="str">
            <v>R5T0691191</v>
          </cell>
          <cell r="AH3702">
            <v>46188</v>
          </cell>
        </row>
        <row r="3703">
          <cell r="F3703" t="str">
            <v>R5T0691198</v>
          </cell>
          <cell r="AH3703">
            <v>46188</v>
          </cell>
        </row>
        <row r="3704">
          <cell r="F3704" t="str">
            <v>R5T0691201</v>
          </cell>
          <cell r="AH3704">
            <v>46188</v>
          </cell>
        </row>
        <row r="3705">
          <cell r="F3705" t="str">
            <v>R5T0691232</v>
          </cell>
          <cell r="AH3705">
            <v>46188</v>
          </cell>
        </row>
        <row r="3706">
          <cell r="F3706" t="str">
            <v>R5T0691240</v>
          </cell>
          <cell r="AH3706">
            <v>46188</v>
          </cell>
        </row>
        <row r="3707">
          <cell r="F3707" t="str">
            <v>R5T0691848</v>
          </cell>
          <cell r="AH3707">
            <v>46189</v>
          </cell>
        </row>
        <row r="3708">
          <cell r="F3708" t="str">
            <v>R5T0693581</v>
          </cell>
          <cell r="AH3708">
            <v>46190</v>
          </cell>
        </row>
        <row r="3709">
          <cell r="F3709" t="str">
            <v>R5T0693586</v>
          </cell>
          <cell r="AH3709">
            <v>46188</v>
          </cell>
        </row>
        <row r="3710">
          <cell r="F3710" t="str">
            <v>R5T0693596</v>
          </cell>
          <cell r="AH3710">
            <v>46195</v>
          </cell>
        </row>
        <row r="3711">
          <cell r="F3711" t="str">
            <v>R5T0693602</v>
          </cell>
          <cell r="AH3711">
            <v>46189</v>
          </cell>
        </row>
        <row r="3712">
          <cell r="F3712" t="str">
            <v>R5T0693605</v>
          </cell>
          <cell r="AH3712">
            <v>46188</v>
          </cell>
        </row>
        <row r="3713">
          <cell r="F3713" t="str">
            <v>R5T0693607</v>
          </cell>
          <cell r="AH3713">
            <v>46188</v>
          </cell>
        </row>
        <row r="3714">
          <cell r="F3714" t="str">
            <v>R5T0693608</v>
          </cell>
          <cell r="AH3714">
            <v>46188</v>
          </cell>
        </row>
        <row r="3715">
          <cell r="F3715" t="str">
            <v>R5T0693612</v>
          </cell>
          <cell r="AH3715">
            <v>46188</v>
          </cell>
        </row>
        <row r="3716">
          <cell r="F3716" t="str">
            <v>R5T0694575</v>
          </cell>
          <cell r="AH3716">
            <v>46195</v>
          </cell>
        </row>
        <row r="3717">
          <cell r="F3717" t="str">
            <v>R5T0694576</v>
          </cell>
          <cell r="AH3717">
            <v>46190</v>
          </cell>
        </row>
        <row r="3718">
          <cell r="F3718" t="str">
            <v>R5T0694579</v>
          </cell>
          <cell r="AH3718">
            <v>46188</v>
          </cell>
        </row>
        <row r="3719">
          <cell r="F3719" t="str">
            <v>R5T0694580</v>
          </cell>
          <cell r="AH3719">
            <v>46188</v>
          </cell>
        </row>
        <row r="3720">
          <cell r="F3720" t="str">
            <v>R5T0694588</v>
          </cell>
          <cell r="AH3720">
            <v>46188</v>
          </cell>
        </row>
        <row r="3721">
          <cell r="F3721" t="str">
            <v>R5T0694602</v>
          </cell>
          <cell r="AH3721">
            <v>46188</v>
          </cell>
        </row>
        <row r="3722">
          <cell r="F3722" t="str">
            <v>R5T0694603</v>
          </cell>
          <cell r="AH3722">
            <v>46189</v>
          </cell>
        </row>
        <row r="3723">
          <cell r="F3723" t="str">
            <v>R5T0694606</v>
          </cell>
          <cell r="AH3723">
            <v>46188</v>
          </cell>
        </row>
        <row r="3724">
          <cell r="F3724" t="str">
            <v>R5T0694610</v>
          </cell>
          <cell r="AH3724">
            <v>46188</v>
          </cell>
        </row>
        <row r="3725">
          <cell r="F3725" t="str">
            <v>R5T0694616</v>
          </cell>
          <cell r="AH3725">
            <v>46188</v>
          </cell>
        </row>
        <row r="3726">
          <cell r="F3726" t="str">
            <v>R5T0694617</v>
          </cell>
          <cell r="AH3726">
            <v>46188</v>
          </cell>
        </row>
        <row r="3727">
          <cell r="F3727" t="str">
            <v>R5T0695315</v>
          </cell>
          <cell r="AH3727">
            <v>46188</v>
          </cell>
        </row>
        <row r="3728">
          <cell r="F3728" t="str">
            <v>R5T0695946</v>
          </cell>
          <cell r="AH3728">
            <v>46190</v>
          </cell>
        </row>
        <row r="3729">
          <cell r="F3729" t="str">
            <v>R5T0695947</v>
          </cell>
          <cell r="AH3729">
            <v>46190</v>
          </cell>
        </row>
        <row r="3730">
          <cell r="F3730" t="str">
            <v>R5T0697504</v>
          </cell>
          <cell r="AH3730">
            <v>46195</v>
          </cell>
        </row>
        <row r="3731">
          <cell r="F3731" t="str">
            <v>R5T0697507</v>
          </cell>
          <cell r="AH3731">
            <v>46188</v>
          </cell>
        </row>
        <row r="3732">
          <cell r="F3732" t="str">
            <v>R5T0697519</v>
          </cell>
          <cell r="AH3732">
            <v>46188</v>
          </cell>
        </row>
        <row r="3733">
          <cell r="F3733" t="str">
            <v>R5T0697521</v>
          </cell>
          <cell r="AH3733">
            <v>46190</v>
          </cell>
        </row>
        <row r="3734">
          <cell r="F3734" t="str">
            <v>R5T0697522</v>
          </cell>
          <cell r="AH3734">
            <v>46195</v>
          </cell>
        </row>
        <row r="3735">
          <cell r="F3735" t="str">
            <v>R5T0697524</v>
          </cell>
          <cell r="AH3735">
            <v>46189</v>
          </cell>
        </row>
        <row r="3736">
          <cell r="F3736" t="str">
            <v>R5T0697527</v>
          </cell>
          <cell r="AH3736">
            <v>46189</v>
          </cell>
        </row>
        <row r="3737">
          <cell r="F3737" t="str">
            <v>R5T0697531</v>
          </cell>
          <cell r="AH3737">
            <v>46195</v>
          </cell>
        </row>
        <row r="3738">
          <cell r="F3738" t="str">
            <v>R5T0697536</v>
          </cell>
          <cell r="AH3738">
            <v>46188</v>
          </cell>
        </row>
        <row r="3739">
          <cell r="F3739" t="str">
            <v>R5T0697574</v>
          </cell>
          <cell r="AH3739">
            <v>46195</v>
          </cell>
        </row>
        <row r="3740">
          <cell r="F3740" t="str">
            <v>R5T0698267</v>
          </cell>
          <cell r="AH3740">
            <v>46191</v>
          </cell>
        </row>
        <row r="3741">
          <cell r="F3741" t="str">
            <v>R5T0698518</v>
          </cell>
          <cell r="AH3741">
            <v>46190</v>
          </cell>
        </row>
        <row r="3742">
          <cell r="F3742" t="str">
            <v>R5T0699422</v>
          </cell>
          <cell r="AH3742">
            <v>46190</v>
          </cell>
        </row>
        <row r="3743">
          <cell r="F3743" t="str">
            <v>R5T0699515</v>
          </cell>
          <cell r="AH3743">
            <v>46191</v>
          </cell>
        </row>
        <row r="3744">
          <cell r="F3744" t="str">
            <v>R5T0699683</v>
          </cell>
          <cell r="AH3744">
            <v>46192</v>
          </cell>
        </row>
        <row r="3745">
          <cell r="F3745" t="str">
            <v>R5T0699949</v>
          </cell>
          <cell r="AH3745">
            <v>46192</v>
          </cell>
        </row>
        <row r="3746">
          <cell r="F3746" t="str">
            <v>R5T0700516</v>
          </cell>
          <cell r="AH3746">
            <v>46195</v>
          </cell>
        </row>
        <row r="3747">
          <cell r="F3747" t="str">
            <v>R5T0700674</v>
          </cell>
          <cell r="AH3747">
            <v>46192</v>
          </cell>
        </row>
        <row r="3748">
          <cell r="F3748" t="str">
            <v>R5T0700736</v>
          </cell>
          <cell r="AH3748">
            <v>46195</v>
          </cell>
        </row>
        <row r="3749">
          <cell r="F3749" t="str">
            <v>R5T0700768</v>
          </cell>
          <cell r="AH3749">
            <v>46192</v>
          </cell>
        </row>
        <row r="3750">
          <cell r="F3750" t="str">
            <v>R5T0700997</v>
          </cell>
          <cell r="AH3750">
            <v>46195</v>
          </cell>
        </row>
        <row r="3751">
          <cell r="F3751" t="str">
            <v>R5T0701105</v>
          </cell>
          <cell r="AH3751">
            <v>46195</v>
          </cell>
        </row>
        <row r="3752">
          <cell r="F3752" t="str">
            <v>R5T0701106</v>
          </cell>
          <cell r="AH3752">
            <v>46195</v>
          </cell>
        </row>
        <row r="3753">
          <cell r="F3753" t="str">
            <v>R5T0701111</v>
          </cell>
          <cell r="AH3753">
            <v>46195</v>
          </cell>
        </row>
        <row r="3754">
          <cell r="F3754" t="str">
            <v>R5T0701133</v>
          </cell>
          <cell r="AH3754">
            <v>46195</v>
          </cell>
        </row>
        <row r="3755">
          <cell r="F3755" t="str">
            <v>R5T0701134</v>
          </cell>
          <cell r="AH3755">
            <v>46195</v>
          </cell>
        </row>
        <row r="3756">
          <cell r="F3756" t="str">
            <v>R5T0701229</v>
          </cell>
          <cell r="AH3756">
            <v>46195</v>
          </cell>
        </row>
        <row r="3757">
          <cell r="F3757" t="str">
            <v>R5T0701272</v>
          </cell>
          <cell r="AH3757">
            <v>46195</v>
          </cell>
        </row>
        <row r="3758">
          <cell r="F3758" t="str">
            <v>R5T0701273</v>
          </cell>
          <cell r="AH3758">
            <v>46195</v>
          </cell>
        </row>
        <row r="3759">
          <cell r="F3759" t="str">
            <v>R5T0701274</v>
          </cell>
          <cell r="AH3759">
            <v>46195</v>
          </cell>
        </row>
        <row r="3760">
          <cell r="F3760" t="str">
            <v>R5T0701275</v>
          </cell>
          <cell r="AH3760">
            <v>46195</v>
          </cell>
        </row>
        <row r="3761">
          <cell r="F3761" t="str">
            <v>R5T0701276</v>
          </cell>
          <cell r="AH3761">
            <v>46195</v>
          </cell>
        </row>
        <row r="3762">
          <cell r="F3762" t="str">
            <v>R5T0701277</v>
          </cell>
          <cell r="AH3762">
            <v>46195</v>
          </cell>
        </row>
        <row r="3763">
          <cell r="F3763" t="str">
            <v>R5T0701278</v>
          </cell>
          <cell r="AH3763">
            <v>46195</v>
          </cell>
        </row>
        <row r="3764">
          <cell r="F3764" t="str">
            <v>R5T0701279</v>
          </cell>
          <cell r="AH3764">
            <v>46195</v>
          </cell>
        </row>
        <row r="3765">
          <cell r="F3765" t="str">
            <v>R5T0701280</v>
          </cell>
          <cell r="AH3765">
            <v>46195</v>
          </cell>
        </row>
        <row r="3766">
          <cell r="F3766" t="str">
            <v>R5T0701281</v>
          </cell>
          <cell r="AH3766">
            <v>46195</v>
          </cell>
        </row>
        <row r="3767">
          <cell r="F3767" t="str">
            <v>R5T0701282</v>
          </cell>
          <cell r="AH3767">
            <v>46195</v>
          </cell>
        </row>
        <row r="3768">
          <cell r="F3768" t="str">
            <v>R5T0702248</v>
          </cell>
          <cell r="AH3768">
            <v>46195</v>
          </cell>
        </row>
        <row r="3769">
          <cell r="F3769" t="str">
            <v>R5T0703426</v>
          </cell>
          <cell r="AH3769">
            <v>46195</v>
          </cell>
        </row>
        <row r="3770">
          <cell r="F3770" t="str">
            <v>R5T0704101</v>
          </cell>
          <cell r="AH3770">
            <v>46195</v>
          </cell>
        </row>
        <row r="3771">
          <cell r="F3771" t="str">
            <v>R5T0699674</v>
          </cell>
          <cell r="AH3771">
            <v>46192</v>
          </cell>
        </row>
        <row r="3772">
          <cell r="F3772" t="str">
            <v>R5T0699675</v>
          </cell>
          <cell r="AH3772">
            <v>46192</v>
          </cell>
        </row>
        <row r="3773">
          <cell r="F3773" t="str">
            <v>R5T0699828</v>
          </cell>
          <cell r="AH3773">
            <v>46192</v>
          </cell>
        </row>
        <row r="3774">
          <cell r="F3774" t="str">
            <v>R5T0700796</v>
          </cell>
          <cell r="AH3774">
            <v>46192</v>
          </cell>
        </row>
        <row r="3775">
          <cell r="F3775" t="str">
            <v>R5T0701042</v>
          </cell>
          <cell r="AH3775">
            <v>46195</v>
          </cell>
        </row>
        <row r="3776">
          <cell r="F3776" t="str">
            <v>R5T0701895</v>
          </cell>
          <cell r="AH3776">
            <v>46195</v>
          </cell>
        </row>
        <row r="3777">
          <cell r="F3777" t="str">
            <v>R5T0703649</v>
          </cell>
          <cell r="AH3777">
            <v>46195</v>
          </cell>
        </row>
        <row r="3778">
          <cell r="F3778" t="str">
            <v>R5T0703825</v>
          </cell>
          <cell r="AH3778">
            <v>46195</v>
          </cell>
        </row>
        <row r="3779">
          <cell r="F3779" t="str">
            <v>45T0481790</v>
          </cell>
          <cell r="AH3779">
            <v>46188</v>
          </cell>
        </row>
        <row r="3780">
          <cell r="F3780" t="str">
            <v>45T0483706</v>
          </cell>
        </row>
        <row r="3781">
          <cell r="F3781" t="str">
            <v>65T0098809</v>
          </cell>
          <cell r="AH3781">
            <v>46188</v>
          </cell>
        </row>
        <row r="3782">
          <cell r="F3782" t="str">
            <v>R5T0696003</v>
          </cell>
          <cell r="AH3782">
            <v>46188</v>
          </cell>
        </row>
        <row r="3783">
          <cell r="F3783" t="str">
            <v>R5T0696016</v>
          </cell>
          <cell r="AH3783">
            <v>46188</v>
          </cell>
        </row>
        <row r="3784">
          <cell r="F3784" t="str">
            <v>R5T0698611</v>
          </cell>
          <cell r="AH3784">
            <v>46189</v>
          </cell>
        </row>
        <row r="3785">
          <cell r="F3785" t="str">
            <v>R5T0703316</v>
          </cell>
          <cell r="AH3785">
            <v>0</v>
          </cell>
        </row>
        <row r="3786">
          <cell r="F3786" t="str">
            <v>45T0478441</v>
          </cell>
          <cell r="AH3786">
            <v>46185</v>
          </cell>
        </row>
        <row r="3787">
          <cell r="F3787" t="str">
            <v>45T0480200</v>
          </cell>
          <cell r="AH3787">
            <v>46185</v>
          </cell>
        </row>
        <row r="3788">
          <cell r="F3788" t="str">
            <v>45T0480409</v>
          </cell>
          <cell r="AH3788">
            <v>46188</v>
          </cell>
        </row>
        <row r="3789">
          <cell r="F3789" t="str">
            <v>45T0480409</v>
          </cell>
          <cell r="AH3789">
            <v>46188</v>
          </cell>
        </row>
        <row r="3790">
          <cell r="F3790" t="str">
            <v>45T0480410</v>
          </cell>
          <cell r="AH3790">
            <v>46188</v>
          </cell>
        </row>
        <row r="3791">
          <cell r="F3791" t="str">
            <v>65T0095606</v>
          </cell>
          <cell r="AH3791">
            <v>46189</v>
          </cell>
        </row>
        <row r="3792">
          <cell r="F3792" t="str">
            <v>65T0098262</v>
          </cell>
          <cell r="AH3792">
            <v>46188</v>
          </cell>
        </row>
        <row r="3793">
          <cell r="F3793" t="str">
            <v>65T0098810</v>
          </cell>
          <cell r="AH3793">
            <v>46188</v>
          </cell>
        </row>
        <row r="3794">
          <cell r="F3794" t="str">
            <v>R5T0696103</v>
          </cell>
          <cell r="AH3794">
            <v>46188</v>
          </cell>
        </row>
        <row r="3795">
          <cell r="F3795" t="str">
            <v>R5T0696116</v>
          </cell>
          <cell r="AH3795">
            <v>46188</v>
          </cell>
        </row>
        <row r="3796">
          <cell r="F3796" t="str">
            <v>R5T0696302</v>
          </cell>
          <cell r="AH3796">
            <v>46189</v>
          </cell>
        </row>
        <row r="3797">
          <cell r="F3797" t="str">
            <v>R5T0698612</v>
          </cell>
          <cell r="AH3797">
            <v>46188</v>
          </cell>
        </row>
        <row r="3798">
          <cell r="F3798" t="str">
            <v>R5T0701979</v>
          </cell>
          <cell r="AH3798">
            <v>0</v>
          </cell>
        </row>
        <row r="3799">
          <cell r="F3799" t="str">
            <v>722458319</v>
          </cell>
          <cell r="AH3799">
            <v>46150</v>
          </cell>
        </row>
        <row r="3800">
          <cell r="F3800" t="str">
            <v>722458676</v>
          </cell>
          <cell r="AH3800">
            <v>46168</v>
          </cell>
        </row>
        <row r="3801">
          <cell r="F3801" t="str">
            <v>722458676</v>
          </cell>
          <cell r="AH3801">
            <v>46168</v>
          </cell>
        </row>
        <row r="3802">
          <cell r="F3802" t="str">
            <v>722458676</v>
          </cell>
          <cell r="AH3802">
            <v>46171</v>
          </cell>
        </row>
        <row r="3803">
          <cell r="F3803" t="str">
            <v>722458930</v>
          </cell>
          <cell r="AH3803">
            <v>46190</v>
          </cell>
        </row>
        <row r="3804">
          <cell r="F3804" t="str">
            <v>722458930</v>
          </cell>
          <cell r="AH3804">
            <v>46190</v>
          </cell>
        </row>
        <row r="3805">
          <cell r="F3805" t="str">
            <v>45T0480984</v>
          </cell>
          <cell r="AH3805">
            <v>46189</v>
          </cell>
        </row>
        <row r="3806">
          <cell r="F3806" t="str">
            <v>45T0480985</v>
          </cell>
          <cell r="AH3806">
            <v>46192</v>
          </cell>
        </row>
        <row r="3807">
          <cell r="F3807" t="str">
            <v>45T0473555</v>
          </cell>
          <cell r="AH3807">
            <v>46175</v>
          </cell>
        </row>
        <row r="3808">
          <cell r="F3808" t="str">
            <v>45T0477619</v>
          </cell>
          <cell r="AH3808">
            <v>46176</v>
          </cell>
        </row>
        <row r="3809">
          <cell r="F3809" t="str">
            <v>45T0477633</v>
          </cell>
          <cell r="AH3809">
            <v>46178</v>
          </cell>
        </row>
        <row r="3810">
          <cell r="F3810" t="str">
            <v>45T0478129</v>
          </cell>
          <cell r="AH3810">
            <v>46176</v>
          </cell>
        </row>
        <row r="3811">
          <cell r="F3811" t="str">
            <v>45T0479919</v>
          </cell>
          <cell r="AH3811">
            <v>46188</v>
          </cell>
        </row>
        <row r="3812">
          <cell r="F3812" t="str">
            <v>45T0480979</v>
          </cell>
          <cell r="AH3812">
            <v>46185</v>
          </cell>
        </row>
        <row r="3813">
          <cell r="F3813" t="str">
            <v>45T0480980</v>
          </cell>
          <cell r="AH3813">
            <v>46185</v>
          </cell>
        </row>
        <row r="3814">
          <cell r="F3814" t="str">
            <v>45T0480981</v>
          </cell>
          <cell r="AH3814">
            <v>46185</v>
          </cell>
        </row>
        <row r="3815">
          <cell r="F3815" t="str">
            <v>45T0480982</v>
          </cell>
          <cell r="AH3815">
            <v>46189</v>
          </cell>
        </row>
        <row r="3816">
          <cell r="F3816" t="str">
            <v>45T0480983</v>
          </cell>
          <cell r="AH3816">
            <v>46189</v>
          </cell>
        </row>
        <row r="3817">
          <cell r="F3817" t="str">
            <v>45T0482272</v>
          </cell>
          <cell r="AH3817">
            <v>46188</v>
          </cell>
        </row>
        <row r="3818">
          <cell r="F3818" t="str">
            <v>45T0482273</v>
          </cell>
          <cell r="AH3818">
            <v>46188</v>
          </cell>
        </row>
        <row r="3819">
          <cell r="F3819" t="str">
            <v>45T0480986</v>
          </cell>
          <cell r="AH3819">
            <v>46195</v>
          </cell>
        </row>
        <row r="3820">
          <cell r="F3820" t="str">
            <v>45T0480988</v>
          </cell>
          <cell r="AH3820">
            <v>46195</v>
          </cell>
        </row>
        <row r="3821">
          <cell r="F3821" t="str">
            <v>45T0480989</v>
          </cell>
          <cell r="AH3821">
            <v>46195</v>
          </cell>
        </row>
        <row r="3822">
          <cell r="F3822" t="str">
            <v>45T0480999</v>
          </cell>
          <cell r="AH3822">
            <v>46195</v>
          </cell>
        </row>
        <row r="3823">
          <cell r="F3823" t="str">
            <v>45T0481000</v>
          </cell>
          <cell r="AH3823">
            <v>46195</v>
          </cell>
        </row>
        <row r="3824">
          <cell r="F3824" t="str">
            <v>45T0481029</v>
          </cell>
          <cell r="AH3824">
            <v>46195</v>
          </cell>
        </row>
        <row r="3825">
          <cell r="F3825" t="str">
            <v>45T0484934</v>
          </cell>
        </row>
        <row r="3826">
          <cell r="F3826" t="str">
            <v>45T0484935</v>
          </cell>
          <cell r="AH3826">
            <v>46195</v>
          </cell>
        </row>
        <row r="3827">
          <cell r="F3827" t="str">
            <v>45T0484936</v>
          </cell>
          <cell r="AH3827">
            <v>46195</v>
          </cell>
        </row>
        <row r="3828">
          <cell r="F3828" t="str">
            <v>45T0484937</v>
          </cell>
          <cell r="AH3828">
            <v>46195</v>
          </cell>
        </row>
        <row r="3829">
          <cell r="F3829" t="str">
            <v>65T0098328</v>
          </cell>
          <cell r="AH3829">
            <v>46191</v>
          </cell>
        </row>
        <row r="3830">
          <cell r="F3830" t="str">
            <v>65T0099160</v>
          </cell>
          <cell r="AH3830">
            <v>46191</v>
          </cell>
        </row>
        <row r="3831">
          <cell r="F3831" t="str">
            <v>45T0476553</v>
          </cell>
          <cell r="AH3831">
            <v>46168</v>
          </cell>
        </row>
        <row r="3832">
          <cell r="F3832" t="str">
            <v>65T0094621</v>
          </cell>
          <cell r="AH3832">
            <v>46175</v>
          </cell>
        </row>
        <row r="3833">
          <cell r="F3833" t="str">
            <v>65T0096522</v>
          </cell>
          <cell r="AH3833">
            <v>46175</v>
          </cell>
        </row>
        <row r="3834">
          <cell r="F3834" t="str">
            <v>65T0097215</v>
          </cell>
          <cell r="AH3834">
            <v>46175</v>
          </cell>
        </row>
        <row r="3835">
          <cell r="F3835" t="str">
            <v>65T0097216</v>
          </cell>
          <cell r="AH3835">
            <v>46175</v>
          </cell>
        </row>
        <row r="3836">
          <cell r="F3836" t="str">
            <v>65T0099038</v>
          </cell>
          <cell r="AH3836">
            <v>46195</v>
          </cell>
        </row>
        <row r="3837">
          <cell r="F3837" t="str">
            <v>45T0481048</v>
          </cell>
          <cell r="AH3837">
            <v>46192</v>
          </cell>
        </row>
        <row r="3838">
          <cell r="F3838" t="str">
            <v>65T0096054</v>
          </cell>
          <cell r="AH3838">
            <v>46195</v>
          </cell>
        </row>
        <row r="3839">
          <cell r="F3839" t="str">
            <v>65T0096055</v>
          </cell>
          <cell r="AH3839">
            <v>46195</v>
          </cell>
        </row>
        <row r="3840">
          <cell r="F3840" t="str">
            <v>65T0097403</v>
          </cell>
          <cell r="AH3840">
            <v>46195</v>
          </cell>
        </row>
        <row r="3841">
          <cell r="F3841" t="str">
            <v>65T0097612</v>
          </cell>
          <cell r="AH3841">
            <v>46195</v>
          </cell>
        </row>
        <row r="3842">
          <cell r="F3842" t="str">
            <v>65T0097616</v>
          </cell>
          <cell r="AH3842">
            <v>46195</v>
          </cell>
        </row>
        <row r="3843">
          <cell r="F3843" t="str">
            <v>65T0097629</v>
          </cell>
          <cell r="AH3843">
            <v>46195</v>
          </cell>
        </row>
        <row r="3844">
          <cell r="F3844" t="str">
            <v>65T0097630</v>
          </cell>
          <cell r="AH3844">
            <v>46195</v>
          </cell>
        </row>
        <row r="3845">
          <cell r="F3845" t="str">
            <v>65T0098373</v>
          </cell>
          <cell r="AH3845">
            <v>46195</v>
          </cell>
        </row>
        <row r="3846">
          <cell r="F3846" t="str">
            <v>45T0481048</v>
          </cell>
          <cell r="AH3846">
            <v>46191</v>
          </cell>
        </row>
        <row r="3847">
          <cell r="F3847" t="str">
            <v>R5T0696814</v>
          </cell>
          <cell r="AH3847">
            <v>46188</v>
          </cell>
        </row>
        <row r="3848">
          <cell r="F3848" t="str">
            <v>R5T0696878</v>
          </cell>
          <cell r="AH3848">
            <v>46188</v>
          </cell>
        </row>
        <row r="3849">
          <cell r="F3849" t="str">
            <v>R5T0697264</v>
          </cell>
          <cell r="AH3849">
            <v>46188</v>
          </cell>
        </row>
        <row r="3850">
          <cell r="F3850" t="str">
            <v>R5T0697579</v>
          </cell>
          <cell r="AH3850">
            <v>46188</v>
          </cell>
        </row>
        <row r="3851">
          <cell r="F3851" t="str">
            <v>R5T0697594</v>
          </cell>
          <cell r="AH3851">
            <v>46188</v>
          </cell>
        </row>
        <row r="3852">
          <cell r="F3852" t="str">
            <v>R5T0698550</v>
          </cell>
          <cell r="AH3852">
            <v>46188</v>
          </cell>
        </row>
        <row r="3853">
          <cell r="F3853" t="str">
            <v>R5T0698563</v>
          </cell>
          <cell r="AH3853">
            <v>46195</v>
          </cell>
        </row>
        <row r="3854">
          <cell r="F3854" t="str">
            <v>R5T0699393</v>
          </cell>
          <cell r="AH3854">
            <v>46195</v>
          </cell>
        </row>
        <row r="3855">
          <cell r="F3855" t="str">
            <v>R5T0699394</v>
          </cell>
          <cell r="AH3855">
            <v>46195</v>
          </cell>
        </row>
        <row r="3856">
          <cell r="F3856" t="str">
            <v>R5T0699398</v>
          </cell>
          <cell r="AH3856">
            <v>46195</v>
          </cell>
        </row>
        <row r="3857">
          <cell r="F3857" t="str">
            <v>R5T0699399</v>
          </cell>
          <cell r="AH3857">
            <v>46195</v>
          </cell>
        </row>
        <row r="3858">
          <cell r="F3858" t="str">
            <v>R5T0699400</v>
          </cell>
          <cell r="AH3858">
            <v>46195</v>
          </cell>
        </row>
        <row r="3859">
          <cell r="F3859" t="str">
            <v>R5T0700071</v>
          </cell>
          <cell r="AH3859">
            <v>46189</v>
          </cell>
        </row>
        <row r="3860">
          <cell r="F3860" t="str">
            <v>R5T0700072</v>
          </cell>
          <cell r="AH3860">
            <v>46189</v>
          </cell>
        </row>
        <row r="3861">
          <cell r="F3861" t="str">
            <v>R5T0700823</v>
          </cell>
          <cell r="AH3861">
            <v>46195</v>
          </cell>
        </row>
        <row r="3862">
          <cell r="F3862" t="str">
            <v>45T0480445</v>
          </cell>
          <cell r="AH3862">
            <v>0</v>
          </cell>
        </row>
        <row r="3863">
          <cell r="F3863" t="str">
            <v>65T0098581</v>
          </cell>
          <cell r="AH3863">
            <v>0</v>
          </cell>
        </row>
        <row r="3864">
          <cell r="F3864" t="str">
            <v>65T0099175</v>
          </cell>
          <cell r="AH3864">
            <v>46195</v>
          </cell>
        </row>
        <row r="3865">
          <cell r="F3865" t="str">
            <v>65T0099176</v>
          </cell>
          <cell r="AH3865">
            <v>46195</v>
          </cell>
        </row>
        <row r="3866">
          <cell r="F3866" t="str">
            <v>65T0099177</v>
          </cell>
          <cell r="AH3866">
            <v>46195</v>
          </cell>
        </row>
        <row r="3867">
          <cell r="F3867" t="str">
            <v>65T0099189</v>
          </cell>
          <cell r="AH3867">
            <v>46195</v>
          </cell>
        </row>
        <row r="3868">
          <cell r="F3868" t="str">
            <v>G4143681-VV260326030-1</v>
          </cell>
        </row>
        <row r="3869">
          <cell r="F3869" t="str">
            <v>H22405358</v>
          </cell>
          <cell r="AH3869">
            <v>0</v>
          </cell>
        </row>
        <row r="3870">
          <cell r="F3870" t="str">
            <v>25T0348162</v>
          </cell>
          <cell r="AH3870">
            <v>46170</v>
          </cell>
        </row>
        <row r="3871">
          <cell r="F3871" t="str">
            <v>25T0350620</v>
          </cell>
          <cell r="AH3871">
            <v>46192</v>
          </cell>
        </row>
        <row r="3872">
          <cell r="F3872" t="str">
            <v>25T0350621</v>
          </cell>
          <cell r="AH3872">
            <v>46192</v>
          </cell>
        </row>
        <row r="3873">
          <cell r="F3873" t="str">
            <v>G5267571-VV260529152</v>
          </cell>
        </row>
        <row r="3874">
          <cell r="F3874" t="str">
            <v>45T0480589</v>
          </cell>
          <cell r="AH3874">
            <v>46192</v>
          </cell>
        </row>
        <row r="3875">
          <cell r="F3875" t="str">
            <v>45T0480589</v>
          </cell>
          <cell r="AH3875">
            <v>46192</v>
          </cell>
        </row>
        <row r="3876">
          <cell r="F3876" t="str">
            <v>45T0480300</v>
          </cell>
          <cell r="AH3876">
            <v>46189</v>
          </cell>
        </row>
        <row r="3877">
          <cell r="F3877" t="str">
            <v>45T0480324</v>
          </cell>
          <cell r="AH3877">
            <v>0</v>
          </cell>
        </row>
        <row r="3878">
          <cell r="F3878" t="str">
            <v>R5T0700865</v>
          </cell>
          <cell r="AH3878">
            <v>46195</v>
          </cell>
        </row>
        <row r="3879">
          <cell r="F3879" t="str">
            <v>R5T0690372</v>
          </cell>
        </row>
        <row r="3880">
          <cell r="F3880" t="str">
            <v>R5T0693645</v>
          </cell>
          <cell r="AH3880">
            <v>46195</v>
          </cell>
        </row>
        <row r="3881">
          <cell r="F3881" t="str">
            <v>R5T0696295</v>
          </cell>
          <cell r="AH3881">
            <v>46192</v>
          </cell>
        </row>
        <row r="3882">
          <cell r="F3882" t="str">
            <v>R5T0697068</v>
          </cell>
          <cell r="AH3882">
            <v>46195</v>
          </cell>
        </row>
        <row r="3883">
          <cell r="F3883" t="str">
            <v>R5T0697069</v>
          </cell>
          <cell r="AH3883">
            <v>46195</v>
          </cell>
        </row>
        <row r="3884">
          <cell r="F3884" t="str">
            <v>R5T0697070</v>
          </cell>
          <cell r="AH3884">
            <v>46195</v>
          </cell>
        </row>
        <row r="3885">
          <cell r="F3885" t="str">
            <v>R5T0697072</v>
          </cell>
          <cell r="AH3885">
            <v>46190</v>
          </cell>
        </row>
        <row r="3886">
          <cell r="F3886" t="str">
            <v>R5T0697075</v>
          </cell>
          <cell r="AH3886">
            <v>46195</v>
          </cell>
        </row>
        <row r="3887">
          <cell r="F3887" t="str">
            <v>R5T0697076</v>
          </cell>
          <cell r="AH3887">
            <v>46195</v>
          </cell>
        </row>
        <row r="3888">
          <cell r="F3888" t="str">
            <v>R5T0697077</v>
          </cell>
          <cell r="AH3888">
            <v>46195</v>
          </cell>
        </row>
        <row r="3889">
          <cell r="F3889" t="str">
            <v>R5T0697078</v>
          </cell>
          <cell r="AH3889">
            <v>46195</v>
          </cell>
        </row>
        <row r="3890">
          <cell r="F3890" t="str">
            <v>R5T0697080</v>
          </cell>
          <cell r="AH3890">
            <v>46192</v>
          </cell>
        </row>
        <row r="3891">
          <cell r="F3891" t="str">
            <v>R5T0697084</v>
          </cell>
          <cell r="AH3891">
            <v>46192</v>
          </cell>
        </row>
        <row r="3892">
          <cell r="F3892" t="str">
            <v>R5T0697085</v>
          </cell>
          <cell r="AH3892">
            <v>46192</v>
          </cell>
        </row>
        <row r="3893">
          <cell r="F3893" t="str">
            <v>R5T0697086</v>
          </cell>
          <cell r="AH3893">
            <v>46192</v>
          </cell>
        </row>
        <row r="3894">
          <cell r="F3894" t="str">
            <v>R5T0697087</v>
          </cell>
          <cell r="AH3894">
            <v>46192</v>
          </cell>
        </row>
        <row r="3895">
          <cell r="F3895" t="str">
            <v>R5T0697088</v>
          </cell>
          <cell r="AH3895">
            <v>46192</v>
          </cell>
        </row>
        <row r="3896">
          <cell r="F3896" t="str">
            <v>R5T0697089</v>
          </cell>
          <cell r="AH3896">
            <v>46192</v>
          </cell>
        </row>
        <row r="3897">
          <cell r="F3897" t="str">
            <v>R5T0697090</v>
          </cell>
          <cell r="AH3897">
            <v>46192</v>
          </cell>
        </row>
        <row r="3898">
          <cell r="F3898" t="str">
            <v>R5T0697091</v>
          </cell>
          <cell r="AH3898">
            <v>46192</v>
          </cell>
        </row>
        <row r="3899">
          <cell r="F3899" t="str">
            <v>R5T0697092</v>
          </cell>
          <cell r="AH3899">
            <v>46192</v>
          </cell>
        </row>
        <row r="3900">
          <cell r="F3900" t="str">
            <v>R5T0697093</v>
          </cell>
          <cell r="AH3900">
            <v>46192</v>
          </cell>
        </row>
        <row r="3901">
          <cell r="F3901" t="str">
            <v>R5T0697094</v>
          </cell>
          <cell r="AH3901">
            <v>46192</v>
          </cell>
        </row>
        <row r="3902">
          <cell r="F3902" t="str">
            <v>R5T0697095</v>
          </cell>
          <cell r="AH3902">
            <v>46192</v>
          </cell>
        </row>
        <row r="3903">
          <cell r="F3903" t="str">
            <v>R5T0697096</v>
          </cell>
          <cell r="AH3903">
            <v>46192</v>
          </cell>
        </row>
        <row r="3904">
          <cell r="F3904" t="str">
            <v>R5T0697097</v>
          </cell>
          <cell r="AH3904">
            <v>46192</v>
          </cell>
        </row>
        <row r="3905">
          <cell r="F3905" t="str">
            <v>R5T0697099</v>
          </cell>
          <cell r="AH3905">
            <v>46195</v>
          </cell>
        </row>
        <row r="3906">
          <cell r="F3906" t="str">
            <v>R5T0697100</v>
          </cell>
          <cell r="AH3906">
            <v>46195</v>
          </cell>
        </row>
        <row r="3907">
          <cell r="F3907" t="str">
            <v>R5T0697101</v>
          </cell>
          <cell r="AH3907">
            <v>46195</v>
          </cell>
        </row>
        <row r="3908">
          <cell r="F3908" t="str">
            <v>R5T0697102</v>
          </cell>
          <cell r="AH3908">
            <v>46195</v>
          </cell>
        </row>
        <row r="3909">
          <cell r="F3909" t="str">
            <v>R5T0697103</v>
          </cell>
          <cell r="AH3909">
            <v>46195</v>
          </cell>
        </row>
        <row r="3910">
          <cell r="F3910" t="str">
            <v>R5T0697104</v>
          </cell>
          <cell r="AH3910">
            <v>46195</v>
          </cell>
        </row>
        <row r="3911">
          <cell r="F3911" t="str">
            <v>R5T0697233</v>
          </cell>
          <cell r="AH3911">
            <v>46195</v>
          </cell>
        </row>
        <row r="3912">
          <cell r="F3912" t="str">
            <v>R5T0697237</v>
          </cell>
          <cell r="AH3912">
            <v>46195</v>
          </cell>
        </row>
        <row r="3913">
          <cell r="F3913" t="str">
            <v>R5T0697238</v>
          </cell>
          <cell r="AH3913">
            <v>46195</v>
          </cell>
        </row>
        <row r="3914">
          <cell r="F3914" t="str">
            <v>R5T0699608</v>
          </cell>
          <cell r="AH3914">
            <v>46195</v>
          </cell>
        </row>
        <row r="3915">
          <cell r="F3915" t="str">
            <v>R5T0699616</v>
          </cell>
          <cell r="AH3915">
            <v>46195</v>
          </cell>
        </row>
        <row r="3916">
          <cell r="F3916" t="str">
            <v>R5T0699617</v>
          </cell>
          <cell r="AH3916">
            <v>46195</v>
          </cell>
        </row>
        <row r="3917">
          <cell r="F3917" t="str">
            <v>R5T0701446</v>
          </cell>
          <cell r="AH3917">
            <v>46195</v>
          </cell>
        </row>
        <row r="3918">
          <cell r="F3918" t="str">
            <v>65T0097933</v>
          </cell>
          <cell r="AH3918">
            <v>46195</v>
          </cell>
        </row>
        <row r="3919">
          <cell r="F3919" t="str">
            <v>65T0097934</v>
          </cell>
          <cell r="AH3919">
            <v>46191</v>
          </cell>
        </row>
        <row r="3920">
          <cell r="F3920" t="str">
            <v>65T0098841</v>
          </cell>
          <cell r="AH3920">
            <v>46195</v>
          </cell>
        </row>
        <row r="3921">
          <cell r="F3921" t="str">
            <v>65T0098870</v>
          </cell>
          <cell r="AH3921">
            <v>46195</v>
          </cell>
        </row>
        <row r="3922">
          <cell r="F3922" t="str">
            <v>R5T0698613</v>
          </cell>
          <cell r="AH3922">
            <v>46189</v>
          </cell>
        </row>
        <row r="3923">
          <cell r="F3923" t="str">
            <v>G5166902-VV250909033</v>
          </cell>
        </row>
        <row r="3924">
          <cell r="F3924" t="str">
            <v>45T0481350</v>
          </cell>
          <cell r="AH3924">
            <v>0</v>
          </cell>
        </row>
        <row r="3925">
          <cell r="F3925" t="str">
            <v>45T0484752</v>
          </cell>
          <cell r="AH3925">
            <v>46195</v>
          </cell>
        </row>
        <row r="3926">
          <cell r="F3926" t="str">
            <v>65T0097851</v>
          </cell>
          <cell r="AH3926">
            <v>46176</v>
          </cell>
        </row>
        <row r="3927">
          <cell r="F3927" t="str">
            <v>R5T0700723</v>
          </cell>
          <cell r="AH3927">
            <v>46195</v>
          </cell>
        </row>
        <row r="3928">
          <cell r="F3928" t="str">
            <v>R5T0700724</v>
          </cell>
          <cell r="AH3928">
            <v>46195</v>
          </cell>
        </row>
        <row r="3929">
          <cell r="F3929" t="str">
            <v>R5T0700725</v>
          </cell>
          <cell r="AH3929">
            <v>46195</v>
          </cell>
        </row>
        <row r="3930">
          <cell r="F3930" t="str">
            <v>R5T0700726</v>
          </cell>
          <cell r="AH3930">
            <v>46195</v>
          </cell>
        </row>
        <row r="3931">
          <cell r="F3931" t="str">
            <v>R5T0700727</v>
          </cell>
          <cell r="AH3931">
            <v>46195</v>
          </cell>
        </row>
        <row r="3932">
          <cell r="F3932" t="str">
            <v>R5T0700728</v>
          </cell>
          <cell r="AH3932">
            <v>46195</v>
          </cell>
        </row>
        <row r="3933">
          <cell r="F3933" t="str">
            <v>R5T0700729</v>
          </cell>
          <cell r="AH3933">
            <v>46195</v>
          </cell>
        </row>
        <row r="3934">
          <cell r="F3934" t="str">
            <v>R5T0702472</v>
          </cell>
          <cell r="AH3934">
            <v>46195</v>
          </cell>
        </row>
        <row r="3935">
          <cell r="F3935" t="str">
            <v>R5T0702473</v>
          </cell>
          <cell r="AH3935">
            <v>46195</v>
          </cell>
        </row>
        <row r="3936">
          <cell r="F3936" t="str">
            <v>R5T0702474</v>
          </cell>
          <cell r="AH3936">
            <v>46195</v>
          </cell>
        </row>
        <row r="3937">
          <cell r="F3937" t="str">
            <v>R5T0702475</v>
          </cell>
          <cell r="AH3937">
            <v>46195</v>
          </cell>
        </row>
        <row r="3938">
          <cell r="F3938" t="str">
            <v>R5T0702476</v>
          </cell>
          <cell r="AH3938">
            <v>46195</v>
          </cell>
        </row>
        <row r="3939">
          <cell r="F3939" t="str">
            <v>R5T0702477</v>
          </cell>
          <cell r="AH3939">
            <v>46195</v>
          </cell>
        </row>
        <row r="3940">
          <cell r="F3940" t="str">
            <v>R5T0702478</v>
          </cell>
          <cell r="AH3940">
            <v>46195</v>
          </cell>
        </row>
        <row r="3941">
          <cell r="F3941" t="str">
            <v>R5T0702479</v>
          </cell>
          <cell r="AH3941">
            <v>46195</v>
          </cell>
        </row>
        <row r="3942">
          <cell r="F3942" t="str">
            <v>R5T0702480</v>
          </cell>
          <cell r="AH3942">
            <v>46195</v>
          </cell>
        </row>
        <row r="3943">
          <cell r="F3943" t="str">
            <v>R5T0704087</v>
          </cell>
          <cell r="AH3943">
            <v>46195</v>
          </cell>
        </row>
        <row r="3944">
          <cell r="F3944" t="str">
            <v>R5T0699714</v>
          </cell>
          <cell r="AH3944">
            <v>46192</v>
          </cell>
        </row>
        <row r="3945">
          <cell r="F3945" t="str">
            <v>R5T0699819</v>
          </cell>
          <cell r="AH3945">
            <v>46192</v>
          </cell>
        </row>
        <row r="3946">
          <cell r="F3946" t="str">
            <v>R5T0695858</v>
          </cell>
          <cell r="AH3946">
            <v>46185</v>
          </cell>
        </row>
        <row r="3947">
          <cell r="F3947" t="str">
            <v>R5T0700587</v>
          </cell>
          <cell r="AH3947">
            <v>46192</v>
          </cell>
        </row>
        <row r="3948">
          <cell r="F3948" t="str">
            <v>R5T0701034</v>
          </cell>
          <cell r="AH3948">
            <v>46195</v>
          </cell>
        </row>
        <row r="3949">
          <cell r="F3949" t="str">
            <v>R5T0700326</v>
          </cell>
          <cell r="AH3949">
            <v>46195</v>
          </cell>
        </row>
        <row r="3950">
          <cell r="F3950" t="str">
            <v>R5T0700328</v>
          </cell>
          <cell r="AH3950">
            <v>46195</v>
          </cell>
        </row>
        <row r="3951">
          <cell r="F3951" t="str">
            <v>R5T0700897</v>
          </cell>
          <cell r="AH3951">
            <v>46195</v>
          </cell>
        </row>
        <row r="3952">
          <cell r="F3952" t="str">
            <v>R5T0700898</v>
          </cell>
          <cell r="AH3952">
            <v>46195</v>
          </cell>
        </row>
        <row r="3953">
          <cell r="F3953" t="str">
            <v>R5T0700899</v>
          </cell>
          <cell r="AH3953">
            <v>46195</v>
          </cell>
        </row>
        <row r="3954">
          <cell r="F3954" t="str">
            <v>R5T0700996</v>
          </cell>
          <cell r="AH3954">
            <v>46195</v>
          </cell>
        </row>
        <row r="3955">
          <cell r="F3955" t="str">
            <v>R5T0702615</v>
          </cell>
          <cell r="AH3955">
            <v>46195</v>
          </cell>
        </row>
        <row r="3956">
          <cell r="F3956" t="str">
            <v>R5T0702616</v>
          </cell>
          <cell r="AH3956">
            <v>46195</v>
          </cell>
        </row>
        <row r="3957">
          <cell r="F3957" t="str">
            <v>65T0099214</v>
          </cell>
          <cell r="AH3957">
            <v>46195</v>
          </cell>
        </row>
        <row r="3958">
          <cell r="F3958" t="str">
            <v>R5T0696515</v>
          </cell>
          <cell r="AH3958">
            <v>46185</v>
          </cell>
        </row>
        <row r="3959">
          <cell r="F3959" t="str">
            <v>45T0480125</v>
          </cell>
          <cell r="AH3959">
            <v>46188</v>
          </cell>
        </row>
        <row r="3960">
          <cell r="F3960" t="str">
            <v>65T0097384</v>
          </cell>
          <cell r="AH3960">
            <v>46195</v>
          </cell>
        </row>
        <row r="3961">
          <cell r="F3961" t="str">
            <v>65T0097681</v>
          </cell>
          <cell r="AH3961">
            <v>46195</v>
          </cell>
        </row>
        <row r="3962">
          <cell r="F3962" t="str">
            <v>R5T0700699</v>
          </cell>
          <cell r="AH3962">
            <v>46195</v>
          </cell>
        </row>
        <row r="3963">
          <cell r="F3963" t="str">
            <v>65T0095258</v>
          </cell>
          <cell r="AH3963">
            <v>46156</v>
          </cell>
        </row>
        <row r="3964">
          <cell r="F3964" t="str">
            <v>65T0097263</v>
          </cell>
          <cell r="AH3964">
            <v>46183</v>
          </cell>
        </row>
        <row r="3965">
          <cell r="F3965" t="str">
            <v>65T0097971</v>
          </cell>
          <cell r="AH3965">
            <v>46177</v>
          </cell>
        </row>
        <row r="3966">
          <cell r="F3966" t="str">
            <v>65T0098766</v>
          </cell>
          <cell r="AH3966">
            <v>46182</v>
          </cell>
        </row>
        <row r="3967">
          <cell r="F3967" t="str">
            <v>65T0098766</v>
          </cell>
          <cell r="AH3967">
            <v>0</v>
          </cell>
        </row>
        <row r="3968">
          <cell r="F3968" t="str">
            <v>H22405344</v>
          </cell>
          <cell r="AH3968">
            <v>46188</v>
          </cell>
        </row>
        <row r="3969">
          <cell r="F3969" t="str">
            <v>G3170184-VV260602071</v>
          </cell>
        </row>
        <row r="3970">
          <cell r="F3970" t="str">
            <v>R5T0700801</v>
          </cell>
          <cell r="AH3970">
            <v>46195</v>
          </cell>
        </row>
        <row r="3971">
          <cell r="F3971" t="str">
            <v>R5T0700850</v>
          </cell>
          <cell r="AH3971">
            <v>46195</v>
          </cell>
        </row>
        <row r="3972">
          <cell r="F3972" t="str">
            <v>R5T0701005</v>
          </cell>
          <cell r="AH3972">
            <v>46195</v>
          </cell>
        </row>
        <row r="3973">
          <cell r="F3973" t="str">
            <v>R5T0702034</v>
          </cell>
          <cell r="AH3973">
            <v>46195</v>
          </cell>
        </row>
        <row r="3974">
          <cell r="F3974" t="str">
            <v>R5T0702432</v>
          </cell>
          <cell r="AH3974">
            <v>46195</v>
          </cell>
        </row>
        <row r="3975">
          <cell r="F3975" t="str">
            <v>R5T0693080</v>
          </cell>
          <cell r="AH3975">
            <v>46188</v>
          </cell>
        </row>
        <row r="3976">
          <cell r="F3976" t="str">
            <v>R5T0700004</v>
          </cell>
          <cell r="AH3976">
            <v>46191</v>
          </cell>
        </row>
        <row r="3977">
          <cell r="F3977" t="str">
            <v>R5T0694492</v>
          </cell>
          <cell r="AH3977">
            <v>46192</v>
          </cell>
        </row>
        <row r="3978">
          <cell r="F3978" t="str">
            <v>R5T0694494</v>
          </cell>
          <cell r="AH3978">
            <v>46192</v>
          </cell>
        </row>
        <row r="3979">
          <cell r="F3979" t="str">
            <v>R5T0694495</v>
          </cell>
          <cell r="AH3979">
            <v>46192</v>
          </cell>
        </row>
        <row r="3980">
          <cell r="F3980" t="str">
            <v>R5T0695130</v>
          </cell>
          <cell r="AH3980">
            <v>46189</v>
          </cell>
        </row>
        <row r="3981">
          <cell r="F3981" t="str">
            <v>R5T0695896</v>
          </cell>
          <cell r="AH3981">
            <v>46185</v>
          </cell>
        </row>
        <row r="3982">
          <cell r="F3982" t="str">
            <v>R5T0695958</v>
          </cell>
          <cell r="AH3982">
            <v>46190</v>
          </cell>
        </row>
        <row r="3983">
          <cell r="F3983" t="str">
            <v>R5T0696258</v>
          </cell>
          <cell r="AH3983">
            <v>46188</v>
          </cell>
        </row>
        <row r="3984">
          <cell r="F3984" t="str">
            <v>R5T0696409</v>
          </cell>
          <cell r="AH3984">
            <v>46189</v>
          </cell>
        </row>
        <row r="3985">
          <cell r="F3985" t="str">
            <v>R5T0696429</v>
          </cell>
          <cell r="AH3985">
            <v>46189</v>
          </cell>
        </row>
        <row r="3986">
          <cell r="F3986" t="str">
            <v>R5T0696482</v>
          </cell>
          <cell r="AH3986">
            <v>46188</v>
          </cell>
        </row>
        <row r="3987">
          <cell r="F3987" t="str">
            <v>R5T0696496</v>
          </cell>
          <cell r="AH3987">
            <v>46188</v>
          </cell>
        </row>
        <row r="3988">
          <cell r="F3988" t="str">
            <v>R5T0696497</v>
          </cell>
          <cell r="AH3988">
            <v>46188</v>
          </cell>
        </row>
        <row r="3989">
          <cell r="F3989" t="str">
            <v>R5T0696794</v>
          </cell>
          <cell r="AH3989">
            <v>46189</v>
          </cell>
        </row>
        <row r="3990">
          <cell r="F3990" t="str">
            <v>R5T0696974</v>
          </cell>
          <cell r="AH3990">
            <v>46189</v>
          </cell>
        </row>
        <row r="3991">
          <cell r="F3991" t="str">
            <v>R5T0696985</v>
          </cell>
          <cell r="AH3991">
            <v>46189</v>
          </cell>
        </row>
        <row r="3992">
          <cell r="F3992" t="str">
            <v>R5T0697241</v>
          </cell>
          <cell r="AH3992">
            <v>46188</v>
          </cell>
        </row>
        <row r="3993">
          <cell r="F3993" t="str">
            <v>R5T0697242</v>
          </cell>
          <cell r="AH3993">
            <v>46188</v>
          </cell>
        </row>
        <row r="3994">
          <cell r="F3994" t="str">
            <v>R5T0697243</v>
          </cell>
          <cell r="AH3994">
            <v>46188</v>
          </cell>
        </row>
        <row r="3995">
          <cell r="F3995" t="str">
            <v>R5T0697289</v>
          </cell>
          <cell r="AH3995">
            <v>46188</v>
          </cell>
        </row>
        <row r="3996">
          <cell r="F3996" t="str">
            <v>R5T0697596</v>
          </cell>
          <cell r="AH3996">
            <v>46189</v>
          </cell>
        </row>
        <row r="3997">
          <cell r="F3997" t="str">
            <v>R5T0698126</v>
          </cell>
          <cell r="AH3997">
            <v>46189</v>
          </cell>
        </row>
        <row r="3998">
          <cell r="F3998" t="str">
            <v>R5T0698300</v>
          </cell>
          <cell r="AH3998">
            <v>46191</v>
          </cell>
        </row>
        <row r="3999">
          <cell r="F3999" t="str">
            <v>R5T0699004</v>
          </cell>
          <cell r="AH3999">
            <v>46188</v>
          </cell>
        </row>
        <row r="4000">
          <cell r="F4000" t="str">
            <v>R5T0699259</v>
          </cell>
          <cell r="AH4000">
            <v>46189</v>
          </cell>
        </row>
        <row r="4001">
          <cell r="F4001" t="str">
            <v>R5T0699260</v>
          </cell>
          <cell r="AH4001">
            <v>46189</v>
          </cell>
        </row>
        <row r="4002">
          <cell r="F4002" t="str">
            <v>R5T0699408</v>
          </cell>
          <cell r="AH4002">
            <v>46190</v>
          </cell>
        </row>
        <row r="4003">
          <cell r="F4003" t="str">
            <v>R5T0699484</v>
          </cell>
          <cell r="AH4003">
            <v>46189</v>
          </cell>
        </row>
        <row r="4004">
          <cell r="F4004" t="str">
            <v>R5T0699505</v>
          </cell>
          <cell r="AH4004">
            <v>46189</v>
          </cell>
        </row>
        <row r="4005">
          <cell r="F4005" t="str">
            <v>R5T0699885</v>
          </cell>
          <cell r="AH4005">
            <v>46192</v>
          </cell>
        </row>
        <row r="4006">
          <cell r="F4006" t="str">
            <v>R5T0699887</v>
          </cell>
          <cell r="AH4006">
            <v>46192</v>
          </cell>
        </row>
        <row r="4007">
          <cell r="F4007" t="str">
            <v>R5T0699889</v>
          </cell>
          <cell r="AH4007">
            <v>46192</v>
          </cell>
        </row>
        <row r="4008">
          <cell r="F4008" t="str">
            <v>R5T0699926</v>
          </cell>
          <cell r="AH4008">
            <v>46192</v>
          </cell>
        </row>
        <row r="4009">
          <cell r="F4009" t="str">
            <v>R5T0699928</v>
          </cell>
          <cell r="AH4009">
            <v>46192</v>
          </cell>
        </row>
        <row r="4010">
          <cell r="F4010" t="str">
            <v>R5T0700005</v>
          </cell>
          <cell r="AH4010">
            <v>46191</v>
          </cell>
        </row>
        <row r="4011">
          <cell r="F4011" t="str">
            <v>R5T0700006</v>
          </cell>
          <cell r="AH4011">
            <v>46195</v>
          </cell>
        </row>
        <row r="4012">
          <cell r="F4012" t="str">
            <v>R5T0700314</v>
          </cell>
          <cell r="AH4012">
            <v>46192</v>
          </cell>
        </row>
        <row r="4013">
          <cell r="F4013" t="str">
            <v>R5T0700610</v>
          </cell>
          <cell r="AH4013">
            <v>46192</v>
          </cell>
        </row>
        <row r="4014">
          <cell r="F4014" t="str">
            <v>R5T0700611</v>
          </cell>
          <cell r="AH4014">
            <v>46192</v>
          </cell>
        </row>
        <row r="4015">
          <cell r="F4015" t="str">
            <v>R5T0700612</v>
          </cell>
          <cell r="AH4015">
            <v>46192</v>
          </cell>
        </row>
        <row r="4016">
          <cell r="F4016" t="str">
            <v>R5T0700613</v>
          </cell>
          <cell r="AH4016">
            <v>46192</v>
          </cell>
        </row>
        <row r="4017">
          <cell r="F4017" t="str">
            <v>R5T0700903</v>
          </cell>
          <cell r="AH4017">
            <v>46195</v>
          </cell>
        </row>
        <row r="4018">
          <cell r="F4018" t="str">
            <v>R5T0701248</v>
          </cell>
          <cell r="AH4018">
            <v>46192</v>
          </cell>
        </row>
        <row r="4019">
          <cell r="F4019" t="str">
            <v>R5T0701286</v>
          </cell>
          <cell r="AH4019">
            <v>46192</v>
          </cell>
        </row>
        <row r="4020">
          <cell r="F4020" t="str">
            <v>R5T0701313</v>
          </cell>
          <cell r="AH4020">
            <v>46192</v>
          </cell>
        </row>
        <row r="4021">
          <cell r="F4021" t="str">
            <v>R5T0701372</v>
          </cell>
          <cell r="AH4021">
            <v>46195</v>
          </cell>
        </row>
        <row r="4022">
          <cell r="F4022" t="str">
            <v>R5T0703436</v>
          </cell>
          <cell r="AH4022">
            <v>46195</v>
          </cell>
        </row>
        <row r="4023">
          <cell r="F4023" t="str">
            <v>R5T0703687</v>
          </cell>
        </row>
        <row r="4024">
          <cell r="F4024" t="str">
            <v>722458646</v>
          </cell>
          <cell r="AH4024">
            <v>46160</v>
          </cell>
        </row>
        <row r="4025">
          <cell r="F4025" t="str">
            <v>722458646</v>
          </cell>
          <cell r="AH4025">
            <v>46161</v>
          </cell>
        </row>
        <row r="4026">
          <cell r="F4026" t="str">
            <v>722458648</v>
          </cell>
          <cell r="AH4026">
            <v>46160</v>
          </cell>
        </row>
        <row r="4027">
          <cell r="F4027" t="str">
            <v>722458648</v>
          </cell>
          <cell r="AH4027">
            <v>46161</v>
          </cell>
        </row>
        <row r="4028">
          <cell r="F4028" t="str">
            <v>722458712</v>
          </cell>
          <cell r="AH4028">
            <v>46162</v>
          </cell>
        </row>
        <row r="4029">
          <cell r="F4029" t="str">
            <v>722458712</v>
          </cell>
          <cell r="AH4029">
            <v>46163</v>
          </cell>
        </row>
        <row r="4030">
          <cell r="F4030" t="str">
            <v>722458739</v>
          </cell>
          <cell r="AH4030">
            <v>46171</v>
          </cell>
        </row>
        <row r="4031">
          <cell r="F4031" t="str">
            <v>722458739</v>
          </cell>
          <cell r="AH4031">
            <v>46177</v>
          </cell>
        </row>
        <row r="4032">
          <cell r="F4032" t="str">
            <v>722458890</v>
          </cell>
          <cell r="AH4032">
            <v>46175</v>
          </cell>
        </row>
        <row r="4033">
          <cell r="F4033" t="str">
            <v>722458890</v>
          </cell>
          <cell r="AH4033">
            <v>46177</v>
          </cell>
        </row>
        <row r="4034">
          <cell r="F4034" t="str">
            <v>722456897-VV260202047</v>
          </cell>
        </row>
        <row r="4035">
          <cell r="F4035" t="str">
            <v>G2820573-VV250915056</v>
          </cell>
        </row>
        <row r="4036">
          <cell r="F4036" t="str">
            <v>722458135</v>
          </cell>
          <cell r="AH4036">
            <v>46178</v>
          </cell>
        </row>
        <row r="4037">
          <cell r="F4037" t="str">
            <v>722458894</v>
          </cell>
          <cell r="AH4037">
            <v>46185</v>
          </cell>
        </row>
        <row r="4038">
          <cell r="F4038" t="str">
            <v>722458894</v>
          </cell>
          <cell r="AH4038">
            <v>46185</v>
          </cell>
        </row>
        <row r="4039">
          <cell r="F4039" t="str">
            <v>722458964</v>
          </cell>
          <cell r="AH4039">
            <v>46185</v>
          </cell>
        </row>
        <row r="4040">
          <cell r="F4040" t="str">
            <v>722458964</v>
          </cell>
          <cell r="AH4040">
            <v>46188</v>
          </cell>
        </row>
        <row r="4041">
          <cell r="F4041" t="str">
            <v>722459055</v>
          </cell>
          <cell r="AH4041">
            <v>46195</v>
          </cell>
        </row>
        <row r="4042">
          <cell r="F4042" t="str">
            <v>25T0349225</v>
          </cell>
          <cell r="AH4042">
            <v>46182</v>
          </cell>
        </row>
        <row r="4043">
          <cell r="F4043" t="str">
            <v>25T0349225</v>
          </cell>
          <cell r="AH4043">
            <v>46182</v>
          </cell>
        </row>
        <row r="4044">
          <cell r="F4044" t="str">
            <v>R5T0699503</v>
          </cell>
          <cell r="AH4044">
            <v>46192</v>
          </cell>
        </row>
        <row r="4045">
          <cell r="F4045" t="str">
            <v>R5T0700074</v>
          </cell>
          <cell r="AH4045">
            <v>46192</v>
          </cell>
        </row>
        <row r="4046">
          <cell r="F4046" t="str">
            <v>R5T0701268</v>
          </cell>
          <cell r="AH4046">
            <v>46192</v>
          </cell>
        </row>
        <row r="4047">
          <cell r="F4047" t="str">
            <v>R5T0702315</v>
          </cell>
          <cell r="AH4047">
            <v>46195</v>
          </cell>
        </row>
        <row r="4048">
          <cell r="F4048" t="str">
            <v>R5T0702515</v>
          </cell>
          <cell r="AH4048">
            <v>46195</v>
          </cell>
        </row>
        <row r="4049">
          <cell r="F4049" t="str">
            <v>R5T0702521</v>
          </cell>
          <cell r="AH4049">
            <v>46195</v>
          </cell>
        </row>
        <row r="4050">
          <cell r="F4050" t="str">
            <v>722458299</v>
          </cell>
          <cell r="AH4050">
            <v>46154</v>
          </cell>
        </row>
        <row r="4051">
          <cell r="F4051" t="str">
            <v>722458479</v>
          </cell>
          <cell r="AH4051">
            <v>46147</v>
          </cell>
        </row>
        <row r="4052">
          <cell r="F4052" t="str">
            <v>722458479</v>
          </cell>
          <cell r="AH4052">
            <v>46147</v>
          </cell>
        </row>
        <row r="4053">
          <cell r="F4053" t="str">
            <v>722458490</v>
          </cell>
          <cell r="AH4053">
            <v>46146</v>
          </cell>
        </row>
        <row r="4054">
          <cell r="F4054" t="str">
            <v>722458490</v>
          </cell>
          <cell r="AH4054">
            <v>46146</v>
          </cell>
        </row>
        <row r="4055">
          <cell r="F4055" t="str">
            <v>722458428</v>
          </cell>
          <cell r="AH4055">
            <v>46160</v>
          </cell>
        </row>
        <row r="4056">
          <cell r="F4056" t="str">
            <v>722458429</v>
          </cell>
          <cell r="AH4056">
            <v>46160</v>
          </cell>
        </row>
        <row r="4057">
          <cell r="F4057" t="str">
            <v>722458564</v>
          </cell>
          <cell r="AH4057">
            <v>46169</v>
          </cell>
        </row>
        <row r="4058">
          <cell r="F4058" t="str">
            <v>722458703</v>
          </cell>
          <cell r="AH4058">
            <v>46167</v>
          </cell>
        </row>
        <row r="4059">
          <cell r="F4059" t="str">
            <v>722458703</v>
          </cell>
          <cell r="AH4059">
            <v>46167</v>
          </cell>
        </row>
        <row r="4060">
          <cell r="F4060" t="str">
            <v>722458693</v>
          </cell>
          <cell r="AH4060">
            <v>46175</v>
          </cell>
        </row>
        <row r="4061">
          <cell r="F4061" t="str">
            <v>722458802</v>
          </cell>
          <cell r="AH4061">
            <v>46174</v>
          </cell>
        </row>
        <row r="4062">
          <cell r="F4062" t="str">
            <v>722458802</v>
          </cell>
          <cell r="AH4062">
            <v>46174</v>
          </cell>
        </row>
        <row r="4063">
          <cell r="F4063" t="str">
            <v>722458806</v>
          </cell>
          <cell r="AH4063">
            <v>46192</v>
          </cell>
        </row>
        <row r="4064">
          <cell r="F4064" t="str">
            <v>722458878</v>
          </cell>
          <cell r="AH4064">
            <v>46192</v>
          </cell>
        </row>
        <row r="4065">
          <cell r="F4065" t="str">
            <v>722458879</v>
          </cell>
          <cell r="AH4065">
            <v>46192</v>
          </cell>
        </row>
        <row r="4066">
          <cell r="F4066" t="str">
            <v>722458880</v>
          </cell>
          <cell r="AH4066">
            <v>46192</v>
          </cell>
        </row>
        <row r="4067">
          <cell r="F4067" t="str">
            <v>722458962</v>
          </cell>
          <cell r="AH4067">
            <v>46190</v>
          </cell>
        </row>
        <row r="4068">
          <cell r="F4068" t="str">
            <v>722458962</v>
          </cell>
          <cell r="AH4068">
            <v>46190</v>
          </cell>
        </row>
        <row r="4069">
          <cell r="F4069" t="str">
            <v>722459018</v>
          </cell>
          <cell r="AH4069">
            <v>46188</v>
          </cell>
        </row>
        <row r="4070">
          <cell r="F4070" t="str">
            <v>722459018</v>
          </cell>
          <cell r="AH4070">
            <v>46188</v>
          </cell>
        </row>
        <row r="4071">
          <cell r="F4071" t="str">
            <v>722459033</v>
          </cell>
          <cell r="AH4071">
            <v>46195</v>
          </cell>
        </row>
        <row r="4072">
          <cell r="F4072" t="str">
            <v>722459033</v>
          </cell>
          <cell r="AH4072">
            <v>46195</v>
          </cell>
        </row>
        <row r="4073">
          <cell r="F4073" t="str">
            <v>45T0475184</v>
          </cell>
          <cell r="AH4073">
            <v>46178</v>
          </cell>
        </row>
        <row r="4074">
          <cell r="F4074" t="str">
            <v>45T0478306</v>
          </cell>
          <cell r="AH4074">
            <v>46184</v>
          </cell>
        </row>
        <row r="4075">
          <cell r="F4075" t="str">
            <v>45T0458948</v>
          </cell>
        </row>
        <row r="4076">
          <cell r="F4076" t="str">
            <v>R5T0690855</v>
          </cell>
          <cell r="AH4076">
            <v>46174</v>
          </cell>
        </row>
        <row r="4077">
          <cell r="F4077" t="str">
            <v>R5T0697022</v>
          </cell>
          <cell r="AH4077">
            <v>46188</v>
          </cell>
        </row>
        <row r="4078">
          <cell r="F4078" t="str">
            <v>R5T0700427</v>
          </cell>
          <cell r="AH4078">
            <v>46191</v>
          </cell>
        </row>
        <row r="4079">
          <cell r="F4079" t="str">
            <v>R5T0700677</v>
          </cell>
          <cell r="AH4079">
            <v>46195</v>
          </cell>
        </row>
        <row r="4080">
          <cell r="F4080" t="str">
            <v>R5T0700696</v>
          </cell>
          <cell r="AH4080">
            <v>46195</v>
          </cell>
        </row>
        <row r="4081">
          <cell r="F4081" t="str">
            <v>65T0097732</v>
          </cell>
          <cell r="AH4081">
            <v>46188</v>
          </cell>
        </row>
        <row r="4082">
          <cell r="F4082" t="str">
            <v>65T0098162</v>
          </cell>
          <cell r="AH4082">
            <v>46189</v>
          </cell>
        </row>
        <row r="4083">
          <cell r="F4083" t="str">
            <v>65T0098769</v>
          </cell>
          <cell r="AH4083">
            <v>0</v>
          </cell>
        </row>
        <row r="4084">
          <cell r="F4084" t="str">
            <v>722458837</v>
          </cell>
          <cell r="AH4084">
            <v>46177</v>
          </cell>
        </row>
        <row r="4085">
          <cell r="F4085" t="str">
            <v>722458837</v>
          </cell>
          <cell r="AH4085">
            <v>46189</v>
          </cell>
        </row>
        <row r="4086">
          <cell r="F4086" t="str">
            <v>722458838</v>
          </cell>
          <cell r="AH4086">
            <v>46177</v>
          </cell>
        </row>
        <row r="4087">
          <cell r="F4087" t="str">
            <v>722459028</v>
          </cell>
          <cell r="AH4087">
            <v>46191</v>
          </cell>
        </row>
        <row r="4088">
          <cell r="F4088" t="str">
            <v>722459028</v>
          </cell>
          <cell r="AH4088">
            <v>46191</v>
          </cell>
        </row>
        <row r="4089">
          <cell r="F4089" t="str">
            <v>45T0477204</v>
          </cell>
          <cell r="AH4089">
            <v>46176</v>
          </cell>
        </row>
        <row r="4090">
          <cell r="F4090" t="str">
            <v>65T0099215</v>
          </cell>
          <cell r="AH4090">
            <v>46189</v>
          </cell>
        </row>
        <row r="4091">
          <cell r="F4091" t="str">
            <v>25T0350680</v>
          </cell>
          <cell r="AH4091">
            <v>46192</v>
          </cell>
        </row>
        <row r="4092">
          <cell r="F4092" t="str">
            <v>822407947</v>
          </cell>
          <cell r="AH4092">
            <v>46118</v>
          </cell>
        </row>
        <row r="4093">
          <cell r="F4093" t="str">
            <v>822407947</v>
          </cell>
          <cell r="AH4093">
            <v>46118</v>
          </cell>
        </row>
        <row r="4094">
          <cell r="F4094" t="str">
            <v>822407948</v>
          </cell>
          <cell r="AH4094">
            <v>46118</v>
          </cell>
        </row>
        <row r="4095">
          <cell r="F4095" t="str">
            <v>822407948</v>
          </cell>
          <cell r="AH4095">
            <v>46118</v>
          </cell>
        </row>
        <row r="4096">
          <cell r="F4096" t="str">
            <v>822407949</v>
          </cell>
          <cell r="AH4096">
            <v>46118</v>
          </cell>
        </row>
        <row r="4097">
          <cell r="F4097" t="str">
            <v>822407949</v>
          </cell>
          <cell r="AH4097">
            <v>46118</v>
          </cell>
        </row>
        <row r="4098">
          <cell r="F4098" t="str">
            <v>822407950</v>
          </cell>
          <cell r="AH4098">
            <v>46118</v>
          </cell>
        </row>
        <row r="4099">
          <cell r="F4099" t="str">
            <v>822407950</v>
          </cell>
          <cell r="AH4099">
            <v>46118</v>
          </cell>
        </row>
        <row r="4100">
          <cell r="F4100" t="str">
            <v>822407951</v>
          </cell>
          <cell r="AH4100">
            <v>46118</v>
          </cell>
        </row>
        <row r="4101">
          <cell r="F4101" t="str">
            <v>822407951</v>
          </cell>
          <cell r="AH4101">
            <v>46118</v>
          </cell>
        </row>
        <row r="4102">
          <cell r="F4102" t="str">
            <v>822407985</v>
          </cell>
          <cell r="AH4102">
            <v>46125</v>
          </cell>
        </row>
        <row r="4103">
          <cell r="F4103" t="str">
            <v>822407985</v>
          </cell>
          <cell r="AH4103">
            <v>46125</v>
          </cell>
        </row>
        <row r="4104">
          <cell r="F4104" t="str">
            <v>822407986</v>
          </cell>
          <cell r="AH4104">
            <v>46125</v>
          </cell>
        </row>
        <row r="4105">
          <cell r="F4105" t="str">
            <v>822407986</v>
          </cell>
          <cell r="AH4105">
            <v>46125</v>
          </cell>
        </row>
        <row r="4106">
          <cell r="F4106" t="str">
            <v>822407987</v>
          </cell>
          <cell r="AH4106">
            <v>46125</v>
          </cell>
        </row>
        <row r="4107">
          <cell r="F4107" t="str">
            <v>822407987</v>
          </cell>
          <cell r="AH4107">
            <v>46125</v>
          </cell>
        </row>
        <row r="4108">
          <cell r="F4108" t="str">
            <v>822407988</v>
          </cell>
          <cell r="AH4108">
            <v>46125</v>
          </cell>
        </row>
        <row r="4109">
          <cell r="F4109" t="str">
            <v>822407988</v>
          </cell>
          <cell r="AH4109">
            <v>46125</v>
          </cell>
        </row>
        <row r="4110">
          <cell r="F4110" t="str">
            <v>822407989</v>
          </cell>
          <cell r="AH4110">
            <v>46125</v>
          </cell>
        </row>
        <row r="4111">
          <cell r="F4111" t="str">
            <v>822407989</v>
          </cell>
          <cell r="AH4111">
            <v>46125</v>
          </cell>
        </row>
        <row r="4112">
          <cell r="F4112" t="str">
            <v>25T0343289</v>
          </cell>
          <cell r="AH4112">
            <v>46115</v>
          </cell>
        </row>
        <row r="4113">
          <cell r="F4113" t="str">
            <v>25T0343434</v>
          </cell>
          <cell r="AH4113">
            <v>46115</v>
          </cell>
        </row>
        <row r="4114">
          <cell r="F4114" t="str">
            <v>25T0343461</v>
          </cell>
          <cell r="AH4114">
            <v>46115</v>
          </cell>
        </row>
        <row r="4115">
          <cell r="F4115" t="str">
            <v>25T0343554</v>
          </cell>
          <cell r="AH4115">
            <v>46118</v>
          </cell>
        </row>
        <row r="4116">
          <cell r="F4116" t="str">
            <v>25T0343787</v>
          </cell>
          <cell r="AH4116">
            <v>46122</v>
          </cell>
        </row>
        <row r="4117">
          <cell r="F4117" t="str">
            <v>25T0344614</v>
          </cell>
          <cell r="AH4117">
            <v>46132</v>
          </cell>
        </row>
        <row r="4118">
          <cell r="F4118" t="str">
            <v>25T0344717</v>
          </cell>
          <cell r="AH4118">
            <v>46132</v>
          </cell>
        </row>
        <row r="4119">
          <cell r="F4119" t="str">
            <v>25T0344748</v>
          </cell>
          <cell r="AH4119">
            <v>46132</v>
          </cell>
        </row>
        <row r="4120">
          <cell r="F4120" t="str">
            <v>822408018</v>
          </cell>
          <cell r="AH4120">
            <v>46133</v>
          </cell>
        </row>
        <row r="4121">
          <cell r="F4121" t="str">
            <v>822408018</v>
          </cell>
          <cell r="AH4121">
            <v>46133</v>
          </cell>
        </row>
        <row r="4122">
          <cell r="F4122" t="str">
            <v>822408019</v>
          </cell>
          <cell r="AH4122">
            <v>46133</v>
          </cell>
        </row>
        <row r="4123">
          <cell r="F4123" t="str">
            <v>822408019</v>
          </cell>
          <cell r="AH4123">
            <v>46133</v>
          </cell>
        </row>
        <row r="4124">
          <cell r="F4124" t="str">
            <v>822408020</v>
          </cell>
          <cell r="AH4124">
            <v>46133</v>
          </cell>
        </row>
        <row r="4125">
          <cell r="F4125" t="str">
            <v>822408020</v>
          </cell>
          <cell r="AH4125">
            <v>46133</v>
          </cell>
        </row>
        <row r="4126">
          <cell r="F4126" t="str">
            <v>822408021</v>
          </cell>
          <cell r="AH4126">
            <v>46133</v>
          </cell>
        </row>
        <row r="4127">
          <cell r="F4127" t="str">
            <v>822408021</v>
          </cell>
          <cell r="AH4127">
            <v>46133</v>
          </cell>
        </row>
        <row r="4128">
          <cell r="F4128" t="str">
            <v>822408022</v>
          </cell>
          <cell r="AH4128">
            <v>46133</v>
          </cell>
        </row>
        <row r="4129">
          <cell r="F4129" t="str">
            <v>822408022</v>
          </cell>
          <cell r="AH4129">
            <v>46133</v>
          </cell>
        </row>
        <row r="4130">
          <cell r="F4130" t="str">
            <v>822408023</v>
          </cell>
          <cell r="AH4130">
            <v>46133</v>
          </cell>
        </row>
        <row r="4131">
          <cell r="F4131" t="str">
            <v>822408023</v>
          </cell>
          <cell r="AH4131">
            <v>46133</v>
          </cell>
        </row>
        <row r="4132">
          <cell r="F4132" t="str">
            <v>822408063</v>
          </cell>
          <cell r="AH4132">
            <v>46141</v>
          </cell>
        </row>
        <row r="4133">
          <cell r="F4133" t="str">
            <v>822408063</v>
          </cell>
          <cell r="AH4133">
            <v>46141</v>
          </cell>
        </row>
        <row r="4134">
          <cell r="F4134" t="str">
            <v>822408064</v>
          </cell>
          <cell r="AH4134">
            <v>46141</v>
          </cell>
        </row>
        <row r="4135">
          <cell r="F4135" t="str">
            <v>822408064</v>
          </cell>
          <cell r="AH4135">
            <v>46141</v>
          </cell>
        </row>
        <row r="4136">
          <cell r="F4136" t="str">
            <v>822408140</v>
          </cell>
          <cell r="AH4136">
            <v>46147</v>
          </cell>
        </row>
        <row r="4137">
          <cell r="F4137" t="str">
            <v>822408140</v>
          </cell>
          <cell r="AH4137">
            <v>46147</v>
          </cell>
        </row>
        <row r="4138">
          <cell r="F4138" t="str">
            <v>822408141</v>
          </cell>
          <cell r="AH4138">
            <v>46147</v>
          </cell>
        </row>
        <row r="4139">
          <cell r="F4139" t="str">
            <v>822408141</v>
          </cell>
          <cell r="AH4139">
            <v>46147</v>
          </cell>
        </row>
        <row r="4140">
          <cell r="F4140" t="str">
            <v>822408142</v>
          </cell>
          <cell r="AH4140">
            <v>46147</v>
          </cell>
        </row>
        <row r="4141">
          <cell r="F4141" t="str">
            <v>822408142</v>
          </cell>
          <cell r="AH4141">
            <v>46147</v>
          </cell>
        </row>
        <row r="4142">
          <cell r="F4142" t="str">
            <v>822408143</v>
          </cell>
          <cell r="AH4142">
            <v>46147</v>
          </cell>
        </row>
        <row r="4143">
          <cell r="F4143" t="str">
            <v>822408143</v>
          </cell>
          <cell r="AH4143">
            <v>46147</v>
          </cell>
        </row>
        <row r="4144">
          <cell r="F4144" t="str">
            <v>822408144</v>
          </cell>
          <cell r="AH4144">
            <v>46147</v>
          </cell>
        </row>
        <row r="4145">
          <cell r="F4145" t="str">
            <v>822408144</v>
          </cell>
          <cell r="AH4145">
            <v>46147</v>
          </cell>
        </row>
        <row r="4146">
          <cell r="F4146" t="str">
            <v>822408145</v>
          </cell>
          <cell r="AH4146">
            <v>46147</v>
          </cell>
        </row>
        <row r="4147">
          <cell r="F4147" t="str">
            <v>822408145</v>
          </cell>
          <cell r="AH4147">
            <v>46147</v>
          </cell>
        </row>
        <row r="4148">
          <cell r="F4148" t="str">
            <v>822408164</v>
          </cell>
          <cell r="AH4148">
            <v>46153</v>
          </cell>
        </row>
        <row r="4149">
          <cell r="F4149" t="str">
            <v>822408164</v>
          </cell>
          <cell r="AH4149">
            <v>46153</v>
          </cell>
        </row>
        <row r="4150">
          <cell r="F4150" t="str">
            <v>822408178</v>
          </cell>
          <cell r="AH4150">
            <v>46155</v>
          </cell>
        </row>
        <row r="4151">
          <cell r="F4151" t="str">
            <v>822408178</v>
          </cell>
          <cell r="AH4151">
            <v>46155</v>
          </cell>
        </row>
        <row r="4152">
          <cell r="F4152" t="str">
            <v>822408179</v>
          </cell>
          <cell r="AH4152">
            <v>46155</v>
          </cell>
        </row>
        <row r="4153">
          <cell r="F4153" t="str">
            <v>822408179</v>
          </cell>
          <cell r="AH4153">
            <v>46155</v>
          </cell>
        </row>
        <row r="4154">
          <cell r="F4154" t="str">
            <v>822408227</v>
          </cell>
          <cell r="AH4154">
            <v>46161</v>
          </cell>
        </row>
        <row r="4155">
          <cell r="F4155" t="str">
            <v>822408227</v>
          </cell>
          <cell r="AH4155">
            <v>46161</v>
          </cell>
        </row>
        <row r="4156">
          <cell r="F4156" t="str">
            <v>822408228</v>
          </cell>
          <cell r="AH4156">
            <v>46161</v>
          </cell>
        </row>
        <row r="4157">
          <cell r="F4157" t="str">
            <v>822408228</v>
          </cell>
          <cell r="AH4157">
            <v>46161</v>
          </cell>
        </row>
        <row r="4158">
          <cell r="F4158" t="str">
            <v>822408229</v>
          </cell>
          <cell r="AH4158">
            <v>46161</v>
          </cell>
        </row>
        <row r="4159">
          <cell r="F4159" t="str">
            <v>822408229</v>
          </cell>
          <cell r="AH4159">
            <v>46161</v>
          </cell>
        </row>
        <row r="4160">
          <cell r="F4160" t="str">
            <v>822408230</v>
          </cell>
          <cell r="AH4160">
            <v>46161</v>
          </cell>
        </row>
        <row r="4161">
          <cell r="F4161" t="str">
            <v>822408230</v>
          </cell>
          <cell r="AH4161">
            <v>46161</v>
          </cell>
        </row>
        <row r="4162">
          <cell r="F4162" t="str">
            <v>25T0345795</v>
          </cell>
          <cell r="AH4162">
            <v>46146</v>
          </cell>
        </row>
        <row r="4163">
          <cell r="F4163" t="str">
            <v>25T0345810</v>
          </cell>
          <cell r="AH4163">
            <v>46147</v>
          </cell>
        </row>
        <row r="4164">
          <cell r="F4164" t="str">
            <v>25T0346032</v>
          </cell>
          <cell r="AH4164">
            <v>46150</v>
          </cell>
        </row>
        <row r="4165">
          <cell r="F4165" t="str">
            <v>25T0346284</v>
          </cell>
          <cell r="AH4165">
            <v>46154</v>
          </cell>
        </row>
        <row r="4166">
          <cell r="F4166" t="str">
            <v>25T0346974</v>
          </cell>
          <cell r="AH4166">
            <v>46161</v>
          </cell>
        </row>
        <row r="4167">
          <cell r="F4167" t="str">
            <v>822408275</v>
          </cell>
          <cell r="AH4167">
            <v>46169</v>
          </cell>
        </row>
        <row r="4168">
          <cell r="F4168" t="str">
            <v>822408275</v>
          </cell>
          <cell r="AH4168">
            <v>46169</v>
          </cell>
        </row>
        <row r="4169">
          <cell r="F4169" t="str">
            <v>822408276</v>
          </cell>
          <cell r="AH4169">
            <v>46169</v>
          </cell>
        </row>
        <row r="4170">
          <cell r="F4170" t="str">
            <v>822408276</v>
          </cell>
          <cell r="AH4170">
            <v>46169</v>
          </cell>
        </row>
        <row r="4171">
          <cell r="F4171" t="str">
            <v>822408277</v>
          </cell>
          <cell r="AH4171">
            <v>46169</v>
          </cell>
        </row>
        <row r="4172">
          <cell r="F4172" t="str">
            <v>822408277</v>
          </cell>
          <cell r="AH4172">
            <v>46169</v>
          </cell>
        </row>
        <row r="4173">
          <cell r="F4173" t="str">
            <v>822408323</v>
          </cell>
          <cell r="AH4173">
            <v>46176</v>
          </cell>
        </row>
        <row r="4174">
          <cell r="F4174" t="str">
            <v>822408323</v>
          </cell>
          <cell r="AH4174">
            <v>46176</v>
          </cell>
        </row>
        <row r="4175">
          <cell r="F4175" t="str">
            <v>822408324</v>
          </cell>
          <cell r="AH4175">
            <v>46176</v>
          </cell>
        </row>
        <row r="4176">
          <cell r="F4176" t="str">
            <v>822408324</v>
          </cell>
          <cell r="AH4176">
            <v>46176</v>
          </cell>
        </row>
        <row r="4177">
          <cell r="F4177" t="str">
            <v>822408325</v>
          </cell>
          <cell r="AH4177">
            <v>46176</v>
          </cell>
        </row>
        <row r="4178">
          <cell r="F4178" t="str">
            <v>822408325</v>
          </cell>
          <cell r="AH4178">
            <v>46176</v>
          </cell>
        </row>
        <row r="4179">
          <cell r="F4179" t="str">
            <v>822408326</v>
          </cell>
          <cell r="AH4179">
            <v>46176</v>
          </cell>
        </row>
        <row r="4180">
          <cell r="F4180" t="str">
            <v>822408326</v>
          </cell>
          <cell r="AH4180">
            <v>46176</v>
          </cell>
        </row>
        <row r="4181">
          <cell r="F4181" t="str">
            <v>822408327</v>
          </cell>
          <cell r="AH4181">
            <v>46176</v>
          </cell>
        </row>
        <row r="4182">
          <cell r="F4182" t="str">
            <v>822408327</v>
          </cell>
          <cell r="AH4182">
            <v>46176</v>
          </cell>
        </row>
        <row r="4183">
          <cell r="F4183" t="str">
            <v>822408328</v>
          </cell>
          <cell r="AH4183">
            <v>46176</v>
          </cell>
        </row>
        <row r="4184">
          <cell r="F4184" t="str">
            <v>822408328</v>
          </cell>
          <cell r="AH4184">
            <v>46176</v>
          </cell>
        </row>
        <row r="4185">
          <cell r="F4185" t="str">
            <v>822408354</v>
          </cell>
          <cell r="AH4185">
            <v>46181</v>
          </cell>
        </row>
        <row r="4186">
          <cell r="F4186" t="str">
            <v>822408354</v>
          </cell>
          <cell r="AH4186">
            <v>46181</v>
          </cell>
        </row>
        <row r="4187">
          <cell r="F4187" t="str">
            <v>822408355</v>
          </cell>
          <cell r="AH4187">
            <v>46181</v>
          </cell>
        </row>
        <row r="4188">
          <cell r="F4188" t="str">
            <v>822408355</v>
          </cell>
          <cell r="AH4188">
            <v>46181</v>
          </cell>
        </row>
        <row r="4189">
          <cell r="F4189" t="str">
            <v>822408356</v>
          </cell>
          <cell r="AH4189">
            <v>46181</v>
          </cell>
        </row>
        <row r="4190">
          <cell r="F4190" t="str">
            <v>822408356</v>
          </cell>
          <cell r="AH4190">
            <v>46181</v>
          </cell>
        </row>
        <row r="4191">
          <cell r="F4191" t="str">
            <v>822408357</v>
          </cell>
          <cell r="AH4191">
            <v>46181</v>
          </cell>
        </row>
        <row r="4192">
          <cell r="F4192" t="str">
            <v>822408357</v>
          </cell>
          <cell r="AH4192">
            <v>46181</v>
          </cell>
        </row>
        <row r="4193">
          <cell r="F4193" t="str">
            <v>822408400</v>
          </cell>
          <cell r="AH4193">
            <v>46189</v>
          </cell>
        </row>
        <row r="4194">
          <cell r="F4194" t="str">
            <v>822408400</v>
          </cell>
          <cell r="AH4194">
            <v>46189</v>
          </cell>
        </row>
        <row r="4195">
          <cell r="F4195" t="str">
            <v>822408401</v>
          </cell>
          <cell r="AH4195">
            <v>46189</v>
          </cell>
        </row>
        <row r="4196">
          <cell r="F4196" t="str">
            <v>822408401</v>
          </cell>
          <cell r="AH4196">
            <v>46189</v>
          </cell>
        </row>
        <row r="4197">
          <cell r="F4197" t="str">
            <v>822408402</v>
          </cell>
          <cell r="AH4197">
            <v>46189</v>
          </cell>
        </row>
        <row r="4198">
          <cell r="F4198" t="str">
            <v>822408402</v>
          </cell>
          <cell r="AH4198">
            <v>46189</v>
          </cell>
        </row>
        <row r="4199">
          <cell r="F4199" t="str">
            <v>822408403</v>
          </cell>
          <cell r="AH4199">
            <v>46189</v>
          </cell>
        </row>
        <row r="4200">
          <cell r="F4200" t="str">
            <v>822408403</v>
          </cell>
          <cell r="AH4200">
            <v>46189</v>
          </cell>
        </row>
        <row r="4201">
          <cell r="F4201" t="str">
            <v>822408404</v>
          </cell>
          <cell r="AH4201">
            <v>46189</v>
          </cell>
        </row>
        <row r="4202">
          <cell r="F4202" t="str">
            <v>822408404</v>
          </cell>
          <cell r="AH4202">
            <v>46189</v>
          </cell>
        </row>
        <row r="4203">
          <cell r="F4203" t="str">
            <v>822408405</v>
          </cell>
          <cell r="AH4203">
            <v>46189</v>
          </cell>
        </row>
        <row r="4204">
          <cell r="F4204" t="str">
            <v>822408405</v>
          </cell>
          <cell r="AH4204">
            <v>46189</v>
          </cell>
        </row>
        <row r="4205">
          <cell r="F4205" t="str">
            <v>25T0348577</v>
          </cell>
          <cell r="AH4205">
            <v>46175</v>
          </cell>
        </row>
        <row r="4206">
          <cell r="F4206" t="str">
            <v>25T0348774</v>
          </cell>
          <cell r="AH4206">
            <v>46176</v>
          </cell>
        </row>
        <row r="4207">
          <cell r="F4207" t="str">
            <v>25T0349131</v>
          </cell>
          <cell r="AH4207">
            <v>46181</v>
          </cell>
        </row>
        <row r="4208">
          <cell r="F4208" t="str">
            <v>25T0349867</v>
          </cell>
          <cell r="AH4208">
            <v>46188</v>
          </cell>
        </row>
        <row r="4209">
          <cell r="F4209" t="str">
            <v>25T0350038</v>
          </cell>
          <cell r="AH4209">
            <v>46189</v>
          </cell>
        </row>
        <row r="4210">
          <cell r="F4210" t="str">
            <v>25T0350258</v>
          </cell>
          <cell r="AH4210">
            <v>46192</v>
          </cell>
        </row>
        <row r="4211">
          <cell r="F4211" t="str">
            <v>25T0350782</v>
          </cell>
          <cell r="AH4211">
            <v>46195</v>
          </cell>
        </row>
        <row r="4212">
          <cell r="F4212" t="str">
            <v>25T0350824</v>
          </cell>
          <cell r="AH4212">
            <v>46195</v>
          </cell>
        </row>
        <row r="4213">
          <cell r="F4213" t="str">
            <v>R5T0696594</v>
          </cell>
          <cell r="AH4213">
            <v>46195</v>
          </cell>
        </row>
        <row r="4214">
          <cell r="F4214" t="str">
            <v>R5T0701270</v>
          </cell>
          <cell r="AH4214">
            <v>46195</v>
          </cell>
        </row>
        <row r="4215">
          <cell r="F4215" t="str">
            <v>R5T0701304</v>
          </cell>
          <cell r="AH4215">
            <v>46195</v>
          </cell>
        </row>
        <row r="4216">
          <cell r="F4216" t="str">
            <v>R5T0703638</v>
          </cell>
          <cell r="AH4216">
            <v>46195</v>
          </cell>
        </row>
        <row r="4217">
          <cell r="F4217" t="str">
            <v>25T0345845</v>
          </cell>
          <cell r="AH4217">
            <v>46147</v>
          </cell>
        </row>
        <row r="4218">
          <cell r="F4218" t="str">
            <v>25T0345845</v>
          </cell>
          <cell r="AH4218">
            <v>46147</v>
          </cell>
        </row>
        <row r="4219">
          <cell r="F4219" t="str">
            <v>45T0467714</v>
          </cell>
          <cell r="AH4219">
            <v>46140</v>
          </cell>
        </row>
        <row r="4220">
          <cell r="F4220" t="str">
            <v>45T0467714</v>
          </cell>
          <cell r="AH4220">
            <v>46140</v>
          </cell>
        </row>
        <row r="4221">
          <cell r="F4221" t="str">
            <v>45T0467714</v>
          </cell>
          <cell r="AH4221">
            <v>46153</v>
          </cell>
        </row>
        <row r="4222">
          <cell r="F4222" t="str">
            <v>45T0470836</v>
          </cell>
          <cell r="AH4222">
            <v>46153</v>
          </cell>
        </row>
        <row r="4223">
          <cell r="F4223" t="str">
            <v>45T0470836</v>
          </cell>
          <cell r="AH4223">
            <v>46153</v>
          </cell>
        </row>
        <row r="4224">
          <cell r="F4224" t="str">
            <v>45T0470836</v>
          </cell>
          <cell r="AH4224">
            <v>46156</v>
          </cell>
        </row>
        <row r="4225">
          <cell r="F4225" t="str">
            <v>45T0473984</v>
          </cell>
          <cell r="AH4225">
            <v>46160</v>
          </cell>
        </row>
        <row r="4226">
          <cell r="F4226" t="str">
            <v>45T0473984</v>
          </cell>
          <cell r="AH4226">
            <v>46161</v>
          </cell>
        </row>
        <row r="4227">
          <cell r="F4227" t="str">
            <v>45T0473984</v>
          </cell>
          <cell r="AH4227">
            <v>46162</v>
          </cell>
        </row>
        <row r="4228">
          <cell r="F4228" t="str">
            <v>45T0476081</v>
          </cell>
          <cell r="AH4228">
            <v>46167</v>
          </cell>
        </row>
        <row r="4229">
          <cell r="F4229" t="str">
            <v>25T0348498</v>
          </cell>
          <cell r="AH4229">
            <v>46172</v>
          </cell>
        </row>
        <row r="4230">
          <cell r="F4230" t="str">
            <v>25T0348498</v>
          </cell>
          <cell r="AH4230">
            <v>46172</v>
          </cell>
        </row>
        <row r="4231">
          <cell r="F4231" t="str">
            <v>25T0348898</v>
          </cell>
          <cell r="AH4231">
            <v>46177</v>
          </cell>
        </row>
        <row r="4232">
          <cell r="F4232" t="str">
            <v>25T0348898</v>
          </cell>
          <cell r="AH4232">
            <v>46177</v>
          </cell>
        </row>
        <row r="4233">
          <cell r="F4233" t="str">
            <v>25T0349451</v>
          </cell>
          <cell r="AH4233">
            <v>46184</v>
          </cell>
        </row>
        <row r="4234">
          <cell r="F4234" t="str">
            <v>25T0349451</v>
          </cell>
          <cell r="AH4234">
            <v>46184</v>
          </cell>
        </row>
        <row r="4235">
          <cell r="F4235" t="str">
            <v>45T0476081</v>
          </cell>
          <cell r="AH4235">
            <v>46177</v>
          </cell>
        </row>
        <row r="4236">
          <cell r="F4236" t="str">
            <v>45T0476081</v>
          </cell>
          <cell r="AH4236">
            <v>46177</v>
          </cell>
        </row>
        <row r="4237">
          <cell r="F4237" t="str">
            <v>45T0477729</v>
          </cell>
          <cell r="AH4237">
            <v>46172</v>
          </cell>
        </row>
        <row r="4238">
          <cell r="F4238" t="str">
            <v>45T0477729</v>
          </cell>
          <cell r="AH4238">
            <v>46172</v>
          </cell>
        </row>
        <row r="4239">
          <cell r="F4239" t="str">
            <v>45T0477729</v>
          </cell>
          <cell r="AH4239">
            <v>46174</v>
          </cell>
        </row>
        <row r="4240">
          <cell r="F4240" t="str">
            <v>45T0479950</v>
          </cell>
          <cell r="AH4240">
            <v>46181</v>
          </cell>
        </row>
        <row r="4241">
          <cell r="F4241" t="str">
            <v>45T0479950</v>
          </cell>
          <cell r="AH4241">
            <v>46181</v>
          </cell>
        </row>
        <row r="4242">
          <cell r="F4242" t="str">
            <v>45T0481641</v>
          </cell>
          <cell r="AH4242">
            <v>46188</v>
          </cell>
        </row>
        <row r="4243">
          <cell r="F4243" t="str">
            <v>45T0481641</v>
          </cell>
          <cell r="AH4243">
            <v>46188</v>
          </cell>
        </row>
        <row r="4244">
          <cell r="F4244" t="str">
            <v>45T0481641</v>
          </cell>
          <cell r="AH4244">
            <v>46189</v>
          </cell>
        </row>
        <row r="4245">
          <cell r="F4245" t="str">
            <v>45T0483689</v>
          </cell>
          <cell r="AH4245">
            <v>46195</v>
          </cell>
        </row>
        <row r="4246">
          <cell r="F4246" t="str">
            <v>45T0483689</v>
          </cell>
          <cell r="AH4246">
            <v>46195</v>
          </cell>
        </row>
        <row r="4247">
          <cell r="F4247" t="str">
            <v>R5T0701252</v>
          </cell>
          <cell r="AH4247">
            <v>46195</v>
          </cell>
        </row>
        <row r="4248">
          <cell r="F4248" t="str">
            <v>45T0481973</v>
          </cell>
          <cell r="AH4248">
            <v>0</v>
          </cell>
        </row>
        <row r="4249">
          <cell r="F4249" t="str">
            <v>45T0481976</v>
          </cell>
          <cell r="AH4249">
            <v>0</v>
          </cell>
        </row>
        <row r="4250">
          <cell r="F4250" t="str">
            <v>R5T0695356</v>
          </cell>
          <cell r="AH4250">
            <v>46195</v>
          </cell>
        </row>
        <row r="4251">
          <cell r="F4251" t="str">
            <v>R5T0700704</v>
          </cell>
          <cell r="AH4251">
            <v>46195</v>
          </cell>
        </row>
        <row r="4252">
          <cell r="F4252" t="str">
            <v>R5T0702519</v>
          </cell>
          <cell r="AH4252">
            <v>46195</v>
          </cell>
        </row>
        <row r="4253">
          <cell r="F4253" t="str">
            <v>R5T0702782</v>
          </cell>
          <cell r="AH4253">
            <v>46195</v>
          </cell>
        </row>
        <row r="4254">
          <cell r="F4254" t="str">
            <v>R5T0702802</v>
          </cell>
          <cell r="AH4254">
            <v>46195</v>
          </cell>
        </row>
        <row r="4255">
          <cell r="F4255" t="str">
            <v>R5T0703500</v>
          </cell>
          <cell r="AH4255">
            <v>46195</v>
          </cell>
        </row>
        <row r="4256">
          <cell r="F4256" t="str">
            <v>R5T0703501</v>
          </cell>
          <cell r="AH4256">
            <v>46195</v>
          </cell>
        </row>
        <row r="4257">
          <cell r="F4257" t="str">
            <v>R5T0703502</v>
          </cell>
          <cell r="AH4257">
            <v>46195</v>
          </cell>
        </row>
        <row r="4258">
          <cell r="F4258" t="str">
            <v>R5T0703508</v>
          </cell>
          <cell r="AH4258">
            <v>46195</v>
          </cell>
        </row>
        <row r="4259">
          <cell r="F4259" t="str">
            <v>45T0478540</v>
          </cell>
          <cell r="AH4259">
            <v>46188</v>
          </cell>
        </row>
        <row r="4260">
          <cell r="F4260" t="str">
            <v>45T0483307</v>
          </cell>
          <cell r="AH4260">
            <v>46195</v>
          </cell>
        </row>
        <row r="4261">
          <cell r="F4261" t="str">
            <v>45T0483308</v>
          </cell>
          <cell r="AH4261">
            <v>46192</v>
          </cell>
        </row>
        <row r="4262">
          <cell r="F4262" t="str">
            <v>R5T0700518</v>
          </cell>
          <cell r="AH4262">
            <v>46195</v>
          </cell>
        </row>
        <row r="4263">
          <cell r="F4263" t="str">
            <v>R5T0700519</v>
          </cell>
          <cell r="AH4263">
            <v>46195</v>
          </cell>
        </row>
        <row r="4264">
          <cell r="F4264" t="str">
            <v>R5T0700520</v>
          </cell>
          <cell r="AH4264">
            <v>46195</v>
          </cell>
        </row>
        <row r="4265">
          <cell r="F4265" t="str">
            <v>R5T0698268</v>
          </cell>
          <cell r="AH4265">
            <v>46192</v>
          </cell>
        </row>
        <row r="4266">
          <cell r="F4266" t="str">
            <v>R5T0698270</v>
          </cell>
          <cell r="AH4266">
            <v>46192</v>
          </cell>
        </row>
        <row r="4267">
          <cell r="F4267" t="str">
            <v>R5T0699521</v>
          </cell>
          <cell r="AH4267">
            <v>46191</v>
          </cell>
        </row>
        <row r="4268">
          <cell r="F4268" t="str">
            <v>R5T0699763</v>
          </cell>
          <cell r="AH4268">
            <v>46192</v>
          </cell>
        </row>
        <row r="4269">
          <cell r="F4269" t="str">
            <v>R5T0700268</v>
          </cell>
          <cell r="AH4269">
            <v>46195</v>
          </cell>
        </row>
        <row r="4270">
          <cell r="F4270" t="str">
            <v>R5T0700271</v>
          </cell>
          <cell r="AH4270">
            <v>46195</v>
          </cell>
        </row>
        <row r="4271">
          <cell r="F4271" t="str">
            <v>R5T0700273</v>
          </cell>
          <cell r="AH4271">
            <v>46195</v>
          </cell>
        </row>
        <row r="4272">
          <cell r="F4272" t="str">
            <v>R5T0700568</v>
          </cell>
          <cell r="AH4272">
            <v>46192</v>
          </cell>
        </row>
        <row r="4273">
          <cell r="F4273" t="str">
            <v>R5T0700760</v>
          </cell>
          <cell r="AH4273">
            <v>46191</v>
          </cell>
        </row>
        <row r="4274">
          <cell r="F4274" t="str">
            <v>R5T0700761</v>
          </cell>
          <cell r="AH4274">
            <v>46191</v>
          </cell>
        </row>
        <row r="4275">
          <cell r="F4275" t="str">
            <v>R5T0700762</v>
          </cell>
          <cell r="AH4275">
            <v>46191</v>
          </cell>
        </row>
        <row r="4276">
          <cell r="F4276" t="str">
            <v>R5T0700825</v>
          </cell>
          <cell r="AH4276">
            <v>46192</v>
          </cell>
        </row>
        <row r="4277">
          <cell r="F4277" t="str">
            <v>R5T0687900</v>
          </cell>
          <cell r="AH4277">
            <v>46192</v>
          </cell>
        </row>
        <row r="4278">
          <cell r="F4278" t="str">
            <v>R5T0687905</v>
          </cell>
          <cell r="AH4278">
            <v>46192</v>
          </cell>
        </row>
        <row r="4279">
          <cell r="F4279" t="str">
            <v>R5T0700078</v>
          </cell>
          <cell r="AH4279">
            <v>46195</v>
          </cell>
        </row>
        <row r="4280">
          <cell r="F4280" t="str">
            <v>R5T0700110</v>
          </cell>
          <cell r="AH4280">
            <v>46195</v>
          </cell>
        </row>
        <row r="4281">
          <cell r="F4281" t="str">
            <v>45T0483650</v>
          </cell>
          <cell r="AH4281">
            <v>46195</v>
          </cell>
        </row>
        <row r="4282">
          <cell r="F4282" t="str">
            <v>45T0484743</v>
          </cell>
          <cell r="AH4282">
            <v>46195</v>
          </cell>
        </row>
        <row r="4283">
          <cell r="F4283" t="str">
            <v>65T0098034</v>
          </cell>
          <cell r="AH4283">
            <v>46192</v>
          </cell>
        </row>
        <row r="4284">
          <cell r="F4284" t="str">
            <v>65T0098350</v>
          </cell>
          <cell r="AH4284">
            <v>0</v>
          </cell>
        </row>
        <row r="4285">
          <cell r="F4285" t="str">
            <v>65T0098747</v>
          </cell>
        </row>
        <row r="4286">
          <cell r="F4286" t="str">
            <v>65T0098961</v>
          </cell>
          <cell r="AH4286">
            <v>46192</v>
          </cell>
        </row>
        <row r="4287">
          <cell r="F4287" t="str">
            <v>65T0099041</v>
          </cell>
          <cell r="AH4287">
            <v>46195</v>
          </cell>
        </row>
        <row r="4288">
          <cell r="F4288" t="str">
            <v>65T0099604</v>
          </cell>
          <cell r="AH4288">
            <v>46192</v>
          </cell>
        </row>
        <row r="4289">
          <cell r="F4289" t="str">
            <v>G4153502-VV260529177</v>
          </cell>
        </row>
        <row r="4290">
          <cell r="F4290" t="str">
            <v>45T0475613</v>
          </cell>
          <cell r="AH4290">
            <v>46191</v>
          </cell>
        </row>
        <row r="4291">
          <cell r="F4291" t="str">
            <v>65T0097577</v>
          </cell>
          <cell r="AH4291">
            <v>46192</v>
          </cell>
        </row>
        <row r="4292">
          <cell r="F4292" t="str">
            <v>65T0096544</v>
          </cell>
          <cell r="AH4292">
            <v>46185</v>
          </cell>
        </row>
        <row r="4293">
          <cell r="F4293" t="str">
            <v>R5T0686783</v>
          </cell>
          <cell r="AH4293">
            <v>46190</v>
          </cell>
        </row>
        <row r="4294">
          <cell r="F4294" t="str">
            <v>R5T0693383</v>
          </cell>
          <cell r="AH4294">
            <v>46181</v>
          </cell>
        </row>
        <row r="4295">
          <cell r="F4295" t="str">
            <v>R5T0701367</v>
          </cell>
          <cell r="AH4295">
            <v>46192</v>
          </cell>
        </row>
        <row r="4296">
          <cell r="F4296" t="str">
            <v>R5T0694212</v>
          </cell>
          <cell r="AH4296">
            <v>46183</v>
          </cell>
        </row>
        <row r="4297">
          <cell r="F4297" t="str">
            <v>R5T0696502</v>
          </cell>
          <cell r="AH4297">
            <v>46188</v>
          </cell>
        </row>
        <row r="4298">
          <cell r="F4298" t="str">
            <v>R5T0696608</v>
          </cell>
          <cell r="AH4298">
            <v>46189</v>
          </cell>
        </row>
        <row r="4299">
          <cell r="F4299" t="str">
            <v>R5T0697276</v>
          </cell>
          <cell r="AH4299">
            <v>46189</v>
          </cell>
        </row>
        <row r="4300">
          <cell r="F4300" t="str">
            <v>R5T0697408</v>
          </cell>
          <cell r="AH4300">
            <v>46188</v>
          </cell>
        </row>
        <row r="4301">
          <cell r="F4301" t="str">
            <v>R5T0698214</v>
          </cell>
          <cell r="AH4301">
            <v>46188</v>
          </cell>
        </row>
        <row r="4302">
          <cell r="F4302" t="str">
            <v>R5T0698519</v>
          </cell>
          <cell r="AH4302">
            <v>46189</v>
          </cell>
        </row>
        <row r="4303">
          <cell r="F4303" t="str">
            <v>R5T0698942</v>
          </cell>
          <cell r="AH4303">
            <v>46189</v>
          </cell>
        </row>
        <row r="4304">
          <cell r="F4304" t="str">
            <v>R5T0700753</v>
          </cell>
          <cell r="AH4304">
            <v>46195</v>
          </cell>
        </row>
        <row r="4305">
          <cell r="F4305" t="str">
            <v>R5T0700810</v>
          </cell>
          <cell r="AH4305">
            <v>46192</v>
          </cell>
        </row>
        <row r="4306">
          <cell r="F4306" t="str">
            <v>R5T0700837</v>
          </cell>
          <cell r="AH4306">
            <v>46195</v>
          </cell>
        </row>
        <row r="4307">
          <cell r="F4307" t="str">
            <v>R5T0700851</v>
          </cell>
          <cell r="AH4307">
            <v>46195</v>
          </cell>
        </row>
        <row r="4308">
          <cell r="F4308" t="str">
            <v>R5T0700857</v>
          </cell>
          <cell r="AH4308">
            <v>46195</v>
          </cell>
        </row>
        <row r="4309">
          <cell r="F4309" t="str">
            <v>R5T0700948</v>
          </cell>
          <cell r="AH4309">
            <v>46195</v>
          </cell>
        </row>
        <row r="4310">
          <cell r="F4310" t="str">
            <v>R5T0700970</v>
          </cell>
          <cell r="AH4310">
            <v>46195</v>
          </cell>
        </row>
        <row r="4311">
          <cell r="F4311" t="str">
            <v>R5T0701216</v>
          </cell>
          <cell r="AH4311">
            <v>46195</v>
          </cell>
        </row>
        <row r="4312">
          <cell r="F4312" t="str">
            <v>R5T0701221</v>
          </cell>
          <cell r="AH4312">
            <v>46195</v>
          </cell>
        </row>
        <row r="4313">
          <cell r="F4313" t="str">
            <v>R5T0701241</v>
          </cell>
          <cell r="AH4313">
            <v>46195</v>
          </cell>
        </row>
        <row r="4314">
          <cell r="F4314" t="str">
            <v>R5T0701249</v>
          </cell>
          <cell r="AH4314">
            <v>46195</v>
          </cell>
        </row>
        <row r="4315">
          <cell r="F4315" t="str">
            <v>R5T0702343</v>
          </cell>
          <cell r="AH4315">
            <v>46195</v>
          </cell>
        </row>
        <row r="4316">
          <cell r="F4316" t="str">
            <v>R5T0702469</v>
          </cell>
          <cell r="AH4316">
            <v>46192</v>
          </cell>
        </row>
        <row r="4317">
          <cell r="F4317" t="str">
            <v>R5T0703575</v>
          </cell>
          <cell r="AH4317">
            <v>46195</v>
          </cell>
        </row>
        <row r="4318">
          <cell r="F4318" t="str">
            <v>R5T0686187</v>
          </cell>
          <cell r="AH4318">
            <v>46167</v>
          </cell>
        </row>
        <row r="4319">
          <cell r="F4319" t="str">
            <v>R5T0692923</v>
          </cell>
          <cell r="AH4319">
            <v>46181</v>
          </cell>
        </row>
        <row r="4320">
          <cell r="F4320" t="str">
            <v>R5T0696806</v>
          </cell>
          <cell r="AH4320">
            <v>46189</v>
          </cell>
        </row>
        <row r="4321">
          <cell r="F4321" t="str">
            <v>R5T0700088</v>
          </cell>
          <cell r="AH4321">
            <v>46195</v>
          </cell>
        </row>
        <row r="4322">
          <cell r="F4322" t="str">
            <v>45T0483056</v>
          </cell>
          <cell r="AH4322">
            <v>46192</v>
          </cell>
        </row>
        <row r="4323">
          <cell r="F4323" t="str">
            <v>45T0483056</v>
          </cell>
          <cell r="AH4323">
            <v>46192</v>
          </cell>
        </row>
        <row r="4324">
          <cell r="F4324" t="str">
            <v>65T0098681</v>
          </cell>
          <cell r="AH4324">
            <v>46195</v>
          </cell>
        </row>
        <row r="4325">
          <cell r="F4325" t="str">
            <v>65T0098681</v>
          </cell>
          <cell r="AH4325">
            <v>46195</v>
          </cell>
        </row>
        <row r="4326">
          <cell r="F4326" t="str">
            <v>65T0099753</v>
          </cell>
          <cell r="AH4326">
            <v>46195</v>
          </cell>
        </row>
        <row r="4327">
          <cell r="F4327" t="str">
            <v>65T0099753</v>
          </cell>
          <cell r="AH4327">
            <v>46195</v>
          </cell>
        </row>
        <row r="4328">
          <cell r="F4328" t="str">
            <v>45T0478396</v>
          </cell>
          <cell r="AH4328">
            <v>46181</v>
          </cell>
        </row>
        <row r="4329">
          <cell r="F4329" t="str">
            <v>45T0478396</v>
          </cell>
          <cell r="AH4329">
            <v>46181</v>
          </cell>
        </row>
        <row r="4330">
          <cell r="F4330" t="str">
            <v>45T0478544</v>
          </cell>
          <cell r="AH4330">
            <v>46181</v>
          </cell>
        </row>
        <row r="4331">
          <cell r="F4331" t="str">
            <v>45T0478544</v>
          </cell>
          <cell r="AH4331">
            <v>46181</v>
          </cell>
        </row>
        <row r="4332">
          <cell r="F4332" t="str">
            <v>45T0480804</v>
          </cell>
          <cell r="AH4332">
            <v>46188</v>
          </cell>
        </row>
        <row r="4333">
          <cell r="F4333" t="str">
            <v>45T0480804</v>
          </cell>
          <cell r="AH4333">
            <v>46188</v>
          </cell>
        </row>
        <row r="4334">
          <cell r="F4334" t="str">
            <v>45T0481143</v>
          </cell>
          <cell r="AH4334">
            <v>46185</v>
          </cell>
        </row>
        <row r="4335">
          <cell r="F4335" t="str">
            <v>45T0481143</v>
          </cell>
          <cell r="AH4335">
            <v>46185</v>
          </cell>
        </row>
        <row r="4336">
          <cell r="F4336" t="str">
            <v>65T0096312</v>
          </cell>
          <cell r="AH4336">
            <v>46184</v>
          </cell>
        </row>
        <row r="4337">
          <cell r="F4337" t="str">
            <v>65T0096711</v>
          </cell>
          <cell r="AH4337">
            <v>46185</v>
          </cell>
        </row>
        <row r="4338">
          <cell r="F4338" t="str">
            <v>65T0098145</v>
          </cell>
          <cell r="AH4338">
            <v>46190</v>
          </cell>
        </row>
        <row r="4339">
          <cell r="F4339" t="str">
            <v>65T0098151</v>
          </cell>
          <cell r="AH4339">
            <v>46190</v>
          </cell>
        </row>
        <row r="4340">
          <cell r="F4340" t="str">
            <v>65T0098334</v>
          </cell>
          <cell r="AH4340">
            <v>46185</v>
          </cell>
        </row>
        <row r="4341">
          <cell r="F4341" t="str">
            <v>65T0099165</v>
          </cell>
          <cell r="AH4341">
            <v>46185</v>
          </cell>
        </row>
        <row r="4342">
          <cell r="F4342" t="str">
            <v>65T0098152</v>
          </cell>
          <cell r="AH4342">
            <v>46190</v>
          </cell>
        </row>
        <row r="4343">
          <cell r="F4343" t="str">
            <v>65T0097254</v>
          </cell>
          <cell r="AH4343">
            <v>46190</v>
          </cell>
        </row>
        <row r="4344">
          <cell r="F4344" t="str">
            <v>65T0097255</v>
          </cell>
          <cell r="AH4344">
            <v>46190</v>
          </cell>
        </row>
        <row r="4345">
          <cell r="F4345" t="str">
            <v>65T0098257</v>
          </cell>
          <cell r="AH4345">
            <v>46181</v>
          </cell>
        </row>
        <row r="4346">
          <cell r="F4346" t="str">
            <v>45T0470694</v>
          </cell>
          <cell r="AH4346">
            <v>46150</v>
          </cell>
        </row>
        <row r="4347">
          <cell r="F4347" t="str">
            <v>45T0470694</v>
          </cell>
          <cell r="AH4347">
            <v>46174</v>
          </cell>
        </row>
        <row r="4348">
          <cell r="F4348" t="str">
            <v>822408291</v>
          </cell>
          <cell r="AH4348">
            <v>46168</v>
          </cell>
        </row>
        <row r="4349">
          <cell r="F4349" t="str">
            <v>65T0099274</v>
          </cell>
          <cell r="AH4349">
            <v>46195</v>
          </cell>
        </row>
        <row r="4350">
          <cell r="F4350" t="str">
            <v>45T0475179</v>
          </cell>
          <cell r="AH4350">
            <v>46175</v>
          </cell>
        </row>
        <row r="4351">
          <cell r="F4351" t="str">
            <v>R5T0700915</v>
          </cell>
          <cell r="AH4351">
            <v>46195</v>
          </cell>
        </row>
        <row r="4352">
          <cell r="F4352" t="str">
            <v>25T0350685</v>
          </cell>
          <cell r="AH4352">
            <v>46195</v>
          </cell>
        </row>
        <row r="4353">
          <cell r="F4353" t="str">
            <v>25T0350690</v>
          </cell>
          <cell r="AH4353">
            <v>46195</v>
          </cell>
        </row>
        <row r="4354">
          <cell r="F4354" t="str">
            <v>R5T0692311</v>
          </cell>
          <cell r="AH4354">
            <v>46178</v>
          </cell>
        </row>
        <row r="4355">
          <cell r="F4355" t="str">
            <v>R5T0695285</v>
          </cell>
          <cell r="AH4355">
            <v>46184</v>
          </cell>
        </row>
        <row r="4356">
          <cell r="F4356" t="str">
            <v>45T0478073</v>
          </cell>
          <cell r="AH4356">
            <v>46188</v>
          </cell>
        </row>
        <row r="4357">
          <cell r="F4357" t="str">
            <v>45T0481167</v>
          </cell>
          <cell r="AH4357">
            <v>46188</v>
          </cell>
        </row>
        <row r="4358">
          <cell r="F4358" t="str">
            <v>R5T0675046</v>
          </cell>
          <cell r="AH4358">
            <v>46190</v>
          </cell>
        </row>
        <row r="4359">
          <cell r="F4359" t="str">
            <v>R5T0686299</v>
          </cell>
          <cell r="AH4359">
            <v>46190</v>
          </cell>
        </row>
        <row r="4360">
          <cell r="F4360" t="str">
            <v>R5T0687805</v>
          </cell>
          <cell r="AH4360">
            <v>46190</v>
          </cell>
        </row>
        <row r="4361">
          <cell r="F4361" t="str">
            <v>R5T0695087</v>
          </cell>
          <cell r="AH4361">
            <v>46189</v>
          </cell>
        </row>
        <row r="4362">
          <cell r="F4362" t="str">
            <v>R5T0696011</v>
          </cell>
          <cell r="AH4362">
            <v>46188</v>
          </cell>
        </row>
        <row r="4363">
          <cell r="F4363" t="str">
            <v>R5T0696132</v>
          </cell>
          <cell r="AH4363">
            <v>46189</v>
          </cell>
        </row>
        <row r="4364">
          <cell r="F4364" t="str">
            <v>R5T0696133</v>
          </cell>
          <cell r="AH4364">
            <v>46189</v>
          </cell>
        </row>
        <row r="4365">
          <cell r="F4365" t="str">
            <v>R5T0696134</v>
          </cell>
          <cell r="AH4365">
            <v>46189</v>
          </cell>
        </row>
        <row r="4366">
          <cell r="F4366" t="str">
            <v>R5T0696389</v>
          </cell>
          <cell r="AH4366">
            <v>46189</v>
          </cell>
        </row>
        <row r="4367">
          <cell r="F4367" t="str">
            <v>R5T0696529</v>
          </cell>
          <cell r="AH4367">
            <v>46188</v>
          </cell>
        </row>
        <row r="4368">
          <cell r="F4368" t="str">
            <v>R5T0696752</v>
          </cell>
          <cell r="AH4368">
            <v>46188</v>
          </cell>
        </row>
        <row r="4369">
          <cell r="F4369" t="str">
            <v>R5T0696933</v>
          </cell>
          <cell r="AH4369">
            <v>46189</v>
          </cell>
        </row>
        <row r="4370">
          <cell r="F4370" t="str">
            <v>R5T0696949</v>
          </cell>
          <cell r="AH4370">
            <v>46189</v>
          </cell>
        </row>
        <row r="4371">
          <cell r="F4371" t="str">
            <v>R5T0697414</v>
          </cell>
          <cell r="AH4371">
            <v>46188</v>
          </cell>
        </row>
        <row r="4372">
          <cell r="F4372" t="str">
            <v>R5T0697415</v>
          </cell>
          <cell r="AH4372">
            <v>46188</v>
          </cell>
        </row>
        <row r="4373">
          <cell r="F4373" t="str">
            <v>R5T0697737</v>
          </cell>
          <cell r="AH4373">
            <v>46188</v>
          </cell>
        </row>
        <row r="4374">
          <cell r="F4374" t="str">
            <v>R5T0697740</v>
          </cell>
          <cell r="AH4374">
            <v>46188</v>
          </cell>
        </row>
        <row r="4375">
          <cell r="F4375" t="str">
            <v>R5T0698197</v>
          </cell>
          <cell r="AH4375">
            <v>46188</v>
          </cell>
        </row>
        <row r="4376">
          <cell r="F4376" t="str">
            <v>R5T0700309</v>
          </cell>
          <cell r="AH4376">
            <v>46192</v>
          </cell>
        </row>
        <row r="4377">
          <cell r="F4377" t="str">
            <v>R5T0700310</v>
          </cell>
          <cell r="AH4377">
            <v>46192</v>
          </cell>
        </row>
        <row r="4378">
          <cell r="F4378" t="str">
            <v>R5T0700521</v>
          </cell>
          <cell r="AH4378">
            <v>46195</v>
          </cell>
        </row>
        <row r="4379">
          <cell r="F4379" t="str">
            <v>R5T0700570</v>
          </cell>
          <cell r="AH4379">
            <v>46192</v>
          </cell>
        </row>
        <row r="4380">
          <cell r="F4380" t="str">
            <v>R5T0700571</v>
          </cell>
          <cell r="AH4380">
            <v>46192</v>
          </cell>
        </row>
        <row r="4381">
          <cell r="F4381" t="str">
            <v>R5T0702249</v>
          </cell>
          <cell r="AH4381">
            <v>46195</v>
          </cell>
        </row>
        <row r="4382">
          <cell r="F4382" t="str">
            <v>R5T0702540</v>
          </cell>
        </row>
        <row r="4383">
          <cell r="F4383" t="str">
            <v>R5T0702540</v>
          </cell>
        </row>
        <row r="4384">
          <cell r="F4384" t="str">
            <v>R5T0703594</v>
          </cell>
          <cell r="AH4384">
            <v>46195</v>
          </cell>
        </row>
        <row r="4385">
          <cell r="F4385" t="str">
            <v>R5T0703675</v>
          </cell>
          <cell r="AH4385">
            <v>46195</v>
          </cell>
        </row>
        <row r="4386">
          <cell r="F4386" t="str">
            <v>R5T0703676</v>
          </cell>
          <cell r="AH4386">
            <v>46195</v>
          </cell>
        </row>
        <row r="4387">
          <cell r="F4387" t="str">
            <v>65T0098606</v>
          </cell>
          <cell r="AH4387">
            <v>46191</v>
          </cell>
        </row>
        <row r="4388">
          <cell r="F4388" t="str">
            <v>65T0098606</v>
          </cell>
          <cell r="AH4388">
            <v>46191</v>
          </cell>
        </row>
        <row r="4389">
          <cell r="F4389" t="str">
            <v>G1890112-VV250903160</v>
          </cell>
        </row>
        <row r="4390">
          <cell r="F4390" t="str">
            <v>R5T0700786</v>
          </cell>
          <cell r="AH4390">
            <v>0</v>
          </cell>
        </row>
        <row r="4391">
          <cell r="F4391" t="str">
            <v>R5T0700787</v>
          </cell>
          <cell r="AH4391">
            <v>0</v>
          </cell>
        </row>
        <row r="4392">
          <cell r="F4392" t="str">
            <v>G3134544-VV260512053-1</v>
          </cell>
        </row>
        <row r="4393">
          <cell r="F4393" t="str">
            <v>45T0480283</v>
          </cell>
          <cell r="AH4393">
            <v>46188</v>
          </cell>
        </row>
        <row r="4394">
          <cell r="F4394" t="str">
            <v>45T0480284</v>
          </cell>
          <cell r="AH4394">
            <v>46188</v>
          </cell>
        </row>
        <row r="4395">
          <cell r="F4395" t="str">
            <v>R5T0692433</v>
          </cell>
          <cell r="AH4395">
            <v>46174</v>
          </cell>
        </row>
        <row r="4396">
          <cell r="F4396" t="str">
            <v>R5T0699534</v>
          </cell>
          <cell r="AH4396">
            <v>46189</v>
          </cell>
        </row>
        <row r="4397">
          <cell r="F4397" t="str">
            <v>R5T0699550</v>
          </cell>
          <cell r="AH4397">
            <v>46189</v>
          </cell>
        </row>
        <row r="4398">
          <cell r="F4398" t="str">
            <v>R5T0699576</v>
          </cell>
          <cell r="AH4398">
            <v>46189</v>
          </cell>
        </row>
        <row r="4399">
          <cell r="F4399" t="str">
            <v>R5T0699577</v>
          </cell>
          <cell r="AH4399">
            <v>46189</v>
          </cell>
        </row>
        <row r="4400">
          <cell r="F4400" t="str">
            <v>R5T0700861</v>
          </cell>
          <cell r="AH4400">
            <v>46195</v>
          </cell>
        </row>
        <row r="4401">
          <cell r="F4401" t="str">
            <v>R5T0700862</v>
          </cell>
          <cell r="AH4401">
            <v>46195</v>
          </cell>
        </row>
        <row r="4402">
          <cell r="F4402" t="str">
            <v>R5T0701300</v>
          </cell>
          <cell r="AH4402">
            <v>46195</v>
          </cell>
        </row>
        <row r="4403">
          <cell r="F4403" t="str">
            <v>J22416636</v>
          </cell>
          <cell r="AH4403">
            <v>46178</v>
          </cell>
        </row>
        <row r="4404">
          <cell r="F4404" t="str">
            <v>R5T0687170</v>
          </cell>
          <cell r="AH4404">
            <v>46177</v>
          </cell>
        </row>
        <row r="4405">
          <cell r="F4405" t="str">
            <v>R5T0687177</v>
          </cell>
          <cell r="AH4405">
            <v>46177</v>
          </cell>
        </row>
        <row r="4406">
          <cell r="F4406" t="str">
            <v>R5T0687194</v>
          </cell>
          <cell r="AH4406">
            <v>46181</v>
          </cell>
        </row>
        <row r="4407">
          <cell r="F4407" t="str">
            <v>R5T0687210</v>
          </cell>
          <cell r="AH4407">
            <v>46178</v>
          </cell>
        </row>
        <row r="4408">
          <cell r="F4408" t="str">
            <v>R5T0687236</v>
          </cell>
          <cell r="AH4408">
            <v>46178</v>
          </cell>
        </row>
        <row r="4409">
          <cell r="F4409" t="str">
            <v>R5T0692133</v>
          </cell>
          <cell r="AH4409">
            <v>46185</v>
          </cell>
        </row>
        <row r="4410">
          <cell r="F4410" t="str">
            <v>R5T0687180</v>
          </cell>
          <cell r="AH4410">
            <v>46182</v>
          </cell>
        </row>
        <row r="4411">
          <cell r="F4411" t="str">
            <v>R5T0687181</v>
          </cell>
          <cell r="AH4411">
            <v>46182</v>
          </cell>
        </row>
        <row r="4412">
          <cell r="F4412" t="str">
            <v>R5T0690410</v>
          </cell>
          <cell r="AH4412">
            <v>46177</v>
          </cell>
        </row>
        <row r="4413">
          <cell r="F4413" t="str">
            <v>R5T0690411</v>
          </cell>
          <cell r="AH4413">
            <v>46178</v>
          </cell>
        </row>
        <row r="4414">
          <cell r="F4414" t="str">
            <v>R5T0690414</v>
          </cell>
          <cell r="AH4414">
            <v>46178</v>
          </cell>
        </row>
        <row r="4415">
          <cell r="F4415" t="str">
            <v>R5T0691264</v>
          </cell>
          <cell r="AH4415">
            <v>46181</v>
          </cell>
        </row>
        <row r="4416">
          <cell r="F4416" t="str">
            <v>R5T0691283</v>
          </cell>
          <cell r="AH4416">
            <v>46182</v>
          </cell>
        </row>
        <row r="4417">
          <cell r="F4417" t="str">
            <v>R5T0691284</v>
          </cell>
          <cell r="AH4417">
            <v>46182</v>
          </cell>
        </row>
        <row r="4418">
          <cell r="F4418" t="str">
            <v>R5T0691308</v>
          </cell>
          <cell r="AH4418">
            <v>46178</v>
          </cell>
        </row>
        <row r="4419">
          <cell r="F4419" t="str">
            <v>R5T0691319</v>
          </cell>
          <cell r="AH4419">
            <v>46178</v>
          </cell>
        </row>
        <row r="4420">
          <cell r="F4420" t="str">
            <v>R5T0691321</v>
          </cell>
          <cell r="AH4420">
            <v>46182</v>
          </cell>
        </row>
        <row r="4421">
          <cell r="F4421" t="str">
            <v>R5T0691326</v>
          </cell>
          <cell r="AH4421">
            <v>46181</v>
          </cell>
        </row>
        <row r="4422">
          <cell r="F4422" t="str">
            <v>R5T0691327</v>
          </cell>
          <cell r="AH4422">
            <v>46181</v>
          </cell>
        </row>
        <row r="4423">
          <cell r="F4423" t="str">
            <v>R5T0691342</v>
          </cell>
          <cell r="AH4423">
            <v>46178</v>
          </cell>
        </row>
        <row r="4424">
          <cell r="F4424" t="str">
            <v>R5T0691346</v>
          </cell>
          <cell r="AH4424">
            <v>46181</v>
          </cell>
        </row>
        <row r="4425">
          <cell r="F4425" t="str">
            <v>R5T0691350</v>
          </cell>
          <cell r="AH4425">
            <v>46181</v>
          </cell>
        </row>
        <row r="4426">
          <cell r="F4426" t="str">
            <v>R5T0691366</v>
          </cell>
          <cell r="AH4426">
            <v>46181</v>
          </cell>
        </row>
        <row r="4427">
          <cell r="F4427" t="str">
            <v>R5T0691367</v>
          </cell>
          <cell r="AH4427">
            <v>46181</v>
          </cell>
        </row>
        <row r="4428">
          <cell r="F4428" t="str">
            <v>R5T0691370</v>
          </cell>
          <cell r="AH4428">
            <v>46181</v>
          </cell>
        </row>
        <row r="4429">
          <cell r="F4429" t="str">
            <v>R5T0691371</v>
          </cell>
          <cell r="AH4429">
            <v>46181</v>
          </cell>
        </row>
        <row r="4430">
          <cell r="F4430" t="str">
            <v>R5T0691383</v>
          </cell>
          <cell r="AH4430">
            <v>46181</v>
          </cell>
        </row>
        <row r="4431">
          <cell r="F4431" t="str">
            <v>R5T0691385</v>
          </cell>
          <cell r="AH4431">
            <v>46181</v>
          </cell>
        </row>
        <row r="4432">
          <cell r="F4432" t="str">
            <v>R5T0691718</v>
          </cell>
          <cell r="AH4432">
            <v>46178</v>
          </cell>
        </row>
        <row r="4433">
          <cell r="F4433" t="str">
            <v>R5T0691720</v>
          </cell>
          <cell r="AH4433">
            <v>46178</v>
          </cell>
        </row>
        <row r="4434">
          <cell r="F4434" t="str">
            <v>R5T0691721</v>
          </cell>
          <cell r="AH4434">
            <v>46181</v>
          </cell>
        </row>
        <row r="4435">
          <cell r="F4435" t="str">
            <v>R5T0691728</v>
          </cell>
          <cell r="AH4435">
            <v>46181</v>
          </cell>
        </row>
        <row r="4436">
          <cell r="F4436" t="str">
            <v>R5T0692639</v>
          </cell>
          <cell r="AH4436">
            <v>46182</v>
          </cell>
        </row>
        <row r="4437">
          <cell r="F4437" t="str">
            <v>R5T0693688</v>
          </cell>
          <cell r="AH4437">
            <v>46181</v>
          </cell>
        </row>
        <row r="4438">
          <cell r="F4438" t="str">
            <v>R5T0693689</v>
          </cell>
          <cell r="AH4438">
            <v>46181</v>
          </cell>
        </row>
        <row r="4439">
          <cell r="F4439" t="str">
            <v>R5T0694653</v>
          </cell>
          <cell r="AH4439">
            <v>46182</v>
          </cell>
        </row>
        <row r="4440">
          <cell r="F4440" t="str">
            <v>R5T0694654</v>
          </cell>
          <cell r="AH4440">
            <v>46181</v>
          </cell>
        </row>
        <row r="4441">
          <cell r="F4441" t="str">
            <v>R5T0695013</v>
          </cell>
          <cell r="AH4441">
            <v>46182</v>
          </cell>
        </row>
        <row r="4442">
          <cell r="F4442" t="str">
            <v>R5T0691263</v>
          </cell>
          <cell r="AH4442">
            <v>46188</v>
          </cell>
        </row>
        <row r="4443">
          <cell r="F4443" t="str">
            <v>R5T0691270</v>
          </cell>
          <cell r="AH4443">
            <v>46188</v>
          </cell>
        </row>
        <row r="4444">
          <cell r="F4444" t="str">
            <v>R5T0691273</v>
          </cell>
          <cell r="AH4444">
            <v>46188</v>
          </cell>
        </row>
        <row r="4445">
          <cell r="F4445" t="str">
            <v>R5T0691277</v>
          </cell>
          <cell r="AH4445">
            <v>46192</v>
          </cell>
        </row>
        <row r="4446">
          <cell r="F4446" t="str">
            <v>R5T0691320</v>
          </cell>
          <cell r="AH4446">
            <v>46188</v>
          </cell>
        </row>
        <row r="4447">
          <cell r="F4447" t="str">
            <v>R5T0691711</v>
          </cell>
          <cell r="AH4447">
            <v>46188</v>
          </cell>
        </row>
        <row r="4448">
          <cell r="F4448" t="str">
            <v>R5T0693685</v>
          </cell>
          <cell r="AH4448">
            <v>46189</v>
          </cell>
        </row>
        <row r="4449">
          <cell r="F4449" t="str">
            <v>R5T0693692</v>
          </cell>
          <cell r="AH4449">
            <v>46189</v>
          </cell>
        </row>
        <row r="4450">
          <cell r="F4450" t="str">
            <v>R5T0693701</v>
          </cell>
          <cell r="AH4450">
            <v>46188</v>
          </cell>
        </row>
        <row r="4451">
          <cell r="F4451" t="str">
            <v>R5T0694214</v>
          </cell>
          <cell r="AH4451">
            <v>46195</v>
          </cell>
        </row>
        <row r="4452">
          <cell r="F4452" t="str">
            <v>R5T0694223</v>
          </cell>
          <cell r="AH4452">
            <v>46188</v>
          </cell>
        </row>
        <row r="4453">
          <cell r="F4453" t="str">
            <v>R5T0694231</v>
          </cell>
          <cell r="AH4453">
            <v>46188</v>
          </cell>
        </row>
        <row r="4454">
          <cell r="F4454" t="str">
            <v>R5T0694242</v>
          </cell>
          <cell r="AH4454">
            <v>46185</v>
          </cell>
        </row>
        <row r="4455">
          <cell r="F4455" t="str">
            <v>R5T0694245</v>
          </cell>
          <cell r="AH4455">
            <v>46185</v>
          </cell>
        </row>
        <row r="4456">
          <cell r="F4456" t="str">
            <v>R5T0694327</v>
          </cell>
          <cell r="AH4456">
            <v>46188</v>
          </cell>
        </row>
        <row r="4457">
          <cell r="F4457" t="str">
            <v>R5T0694331</v>
          </cell>
          <cell r="AH4457">
            <v>46185</v>
          </cell>
        </row>
        <row r="4458">
          <cell r="F4458" t="str">
            <v>R5T0694634</v>
          </cell>
          <cell r="AH4458">
            <v>46195</v>
          </cell>
        </row>
        <row r="4459">
          <cell r="F4459" t="str">
            <v>R5T0694645</v>
          </cell>
          <cell r="AH4459">
            <v>46188</v>
          </cell>
        </row>
        <row r="4460">
          <cell r="F4460" t="str">
            <v>R5T0694661</v>
          </cell>
          <cell r="AH4460">
            <v>46195</v>
          </cell>
        </row>
        <row r="4461">
          <cell r="F4461" t="str">
            <v>R5T0694663</v>
          </cell>
          <cell r="AH4461">
            <v>46188</v>
          </cell>
        </row>
        <row r="4462">
          <cell r="F4462" t="str">
            <v>R5T0694665</v>
          </cell>
          <cell r="AH4462">
            <v>46188</v>
          </cell>
        </row>
        <row r="4463">
          <cell r="F4463" t="str">
            <v>R5T0694691</v>
          </cell>
          <cell r="AH4463">
            <v>46188</v>
          </cell>
        </row>
        <row r="4464">
          <cell r="F4464" t="str">
            <v>R5T0694705</v>
          </cell>
          <cell r="AH4464">
            <v>46195</v>
          </cell>
        </row>
        <row r="4465">
          <cell r="F4465" t="str">
            <v>R5T0694722</v>
          </cell>
          <cell r="AH4465">
            <v>46189</v>
          </cell>
        </row>
        <row r="4466">
          <cell r="F4466" t="str">
            <v>R5T0694728</v>
          </cell>
          <cell r="AH4466">
            <v>46188</v>
          </cell>
        </row>
        <row r="4467">
          <cell r="F4467" t="str">
            <v>R5T0694749</v>
          </cell>
          <cell r="AH4467">
            <v>46188</v>
          </cell>
        </row>
        <row r="4468">
          <cell r="F4468" t="str">
            <v>R5T0694761</v>
          </cell>
          <cell r="AH4468">
            <v>46188</v>
          </cell>
        </row>
        <row r="4469">
          <cell r="F4469" t="str">
            <v>R5T0694762</v>
          </cell>
          <cell r="AH4469">
            <v>46188</v>
          </cell>
        </row>
        <row r="4470">
          <cell r="F4470" t="str">
            <v>R5T0694794</v>
          </cell>
          <cell r="AH4470">
            <v>46185</v>
          </cell>
        </row>
        <row r="4471">
          <cell r="F4471" t="str">
            <v>R5T0694801</v>
          </cell>
          <cell r="AH4471">
            <v>46185</v>
          </cell>
        </row>
        <row r="4472">
          <cell r="F4472" t="str">
            <v>R5T0694805</v>
          </cell>
          <cell r="AH4472">
            <v>46185</v>
          </cell>
        </row>
        <row r="4473">
          <cell r="F4473" t="str">
            <v>R5T0694808</v>
          </cell>
          <cell r="AH4473">
            <v>46185</v>
          </cell>
        </row>
        <row r="4474">
          <cell r="F4474" t="str">
            <v>R5T0694809</v>
          </cell>
          <cell r="AH4474">
            <v>46185</v>
          </cell>
        </row>
        <row r="4475">
          <cell r="F4475" t="str">
            <v>R5T0694910</v>
          </cell>
          <cell r="AH4475">
            <v>46188</v>
          </cell>
        </row>
        <row r="4476">
          <cell r="F4476" t="str">
            <v>R5T0695017</v>
          </cell>
          <cell r="AH4476">
            <v>46188</v>
          </cell>
        </row>
        <row r="4477">
          <cell r="F4477" t="str">
            <v>R5T0695018</v>
          </cell>
          <cell r="AH4477">
            <v>46188</v>
          </cell>
        </row>
        <row r="4478">
          <cell r="F4478" t="str">
            <v>R5T0695020</v>
          </cell>
          <cell r="AH4478">
            <v>46189</v>
          </cell>
        </row>
        <row r="4479">
          <cell r="F4479" t="str">
            <v>R5T0695024</v>
          </cell>
          <cell r="AH4479">
            <v>46188</v>
          </cell>
        </row>
        <row r="4480">
          <cell r="F4480" t="str">
            <v>R5T0695029</v>
          </cell>
          <cell r="AH4480">
            <v>46185</v>
          </cell>
        </row>
        <row r="4481">
          <cell r="F4481" t="str">
            <v>R5T0697587</v>
          </cell>
          <cell r="AH4481">
            <v>46195</v>
          </cell>
        </row>
        <row r="4482">
          <cell r="F4482" t="str">
            <v>R5T0697588</v>
          </cell>
          <cell r="AH4482">
            <v>46195</v>
          </cell>
        </row>
        <row r="4483">
          <cell r="F4483" t="str">
            <v>R5T0697591</v>
          </cell>
          <cell r="AH4483">
            <v>46189</v>
          </cell>
        </row>
        <row r="4484">
          <cell r="F4484" t="str">
            <v>R5T0697602</v>
          </cell>
          <cell r="AH4484">
            <v>46190</v>
          </cell>
        </row>
        <row r="4485">
          <cell r="F4485" t="str">
            <v>R5T0697603</v>
          </cell>
          <cell r="AH4485">
            <v>46195</v>
          </cell>
        </row>
        <row r="4486">
          <cell r="F4486" t="str">
            <v>R5T0697604</v>
          </cell>
          <cell r="AH4486">
            <v>46195</v>
          </cell>
        </row>
        <row r="4487">
          <cell r="F4487" t="str">
            <v>R5T0697611</v>
          </cell>
          <cell r="AH4487">
            <v>46195</v>
          </cell>
        </row>
        <row r="4488">
          <cell r="F4488" t="str">
            <v>R5T0697629</v>
          </cell>
          <cell r="AH4488">
            <v>46195</v>
          </cell>
        </row>
        <row r="4489">
          <cell r="F4489" t="str">
            <v>R5T0697630</v>
          </cell>
          <cell r="AH4489">
            <v>46188</v>
          </cell>
        </row>
        <row r="4490">
          <cell r="F4490" t="str">
            <v>R5T0697634</v>
          </cell>
          <cell r="AH4490">
            <v>46192</v>
          </cell>
        </row>
        <row r="4491">
          <cell r="F4491" t="str">
            <v>R5T0697636</v>
          </cell>
          <cell r="AH4491">
            <v>46195</v>
          </cell>
        </row>
        <row r="4492">
          <cell r="F4492" t="str">
            <v>R5T0697734</v>
          </cell>
          <cell r="AH4492">
            <v>46189</v>
          </cell>
        </row>
        <row r="4493">
          <cell r="F4493" t="str">
            <v>R5T0697742</v>
          </cell>
          <cell r="AH4493">
            <v>46195</v>
          </cell>
        </row>
        <row r="4494">
          <cell r="F4494" t="str">
            <v>R5T0697746</v>
          </cell>
          <cell r="AH4494">
            <v>46195</v>
          </cell>
        </row>
        <row r="4495">
          <cell r="F4495" t="str">
            <v>R5T0698335</v>
          </cell>
          <cell r="AH4495">
            <v>46195</v>
          </cell>
        </row>
        <row r="4496">
          <cell r="F4496" t="str">
            <v>R5T0698359</v>
          </cell>
          <cell r="AH4496">
            <v>46190</v>
          </cell>
        </row>
        <row r="4497">
          <cell r="F4497" t="str">
            <v>R5T0698385</v>
          </cell>
          <cell r="AH4497">
            <v>46192</v>
          </cell>
        </row>
        <row r="4498">
          <cell r="F4498" t="str">
            <v>R5T0698402</v>
          </cell>
          <cell r="AH4498">
            <v>46192</v>
          </cell>
        </row>
        <row r="4499">
          <cell r="F4499" t="str">
            <v>R5T0698412</v>
          </cell>
          <cell r="AH4499">
            <v>46195</v>
          </cell>
        </row>
        <row r="4500">
          <cell r="F4500" t="str">
            <v>R5T0698413</v>
          </cell>
          <cell r="AH4500">
            <v>46195</v>
          </cell>
        </row>
        <row r="4501">
          <cell r="F4501" t="str">
            <v>R5T0698459</v>
          </cell>
          <cell r="AH4501">
            <v>46188</v>
          </cell>
        </row>
        <row r="4502">
          <cell r="F4502" t="str">
            <v>R5T0698460</v>
          </cell>
          <cell r="AH4502">
            <v>46188</v>
          </cell>
        </row>
        <row r="4503">
          <cell r="F4503" t="str">
            <v>R5T0698465</v>
          </cell>
          <cell r="AH4503">
            <v>46192</v>
          </cell>
        </row>
        <row r="4504">
          <cell r="F4504" t="str">
            <v>R5T0698467</v>
          </cell>
          <cell r="AH4504">
            <v>46192</v>
          </cell>
        </row>
        <row r="4505">
          <cell r="F4505" t="str">
            <v>R5T0698470</v>
          </cell>
          <cell r="AH4505">
            <v>46192</v>
          </cell>
        </row>
        <row r="4506">
          <cell r="F4506" t="str">
            <v>R5T0698474</v>
          </cell>
          <cell r="AH4506">
            <v>46195</v>
          </cell>
        </row>
        <row r="4507">
          <cell r="F4507" t="str">
            <v>R5T0698477</v>
          </cell>
          <cell r="AH4507">
            <v>46195</v>
          </cell>
        </row>
        <row r="4508">
          <cell r="F4508" t="str">
            <v>R5T0699252</v>
          </cell>
          <cell r="AH4508">
            <v>46195</v>
          </cell>
        </row>
        <row r="4509">
          <cell r="F4509" t="str">
            <v>R5T0699639</v>
          </cell>
          <cell r="AH4509">
            <v>46195</v>
          </cell>
        </row>
        <row r="4510">
          <cell r="F4510" t="str">
            <v>R5T0701487</v>
          </cell>
          <cell r="AH4510">
            <v>46195</v>
          </cell>
        </row>
        <row r="4511">
          <cell r="F4511" t="str">
            <v>R5T0701488</v>
          </cell>
          <cell r="AH4511">
            <v>46195</v>
          </cell>
        </row>
        <row r="4512">
          <cell r="F4512" t="str">
            <v>R5T0701492</v>
          </cell>
          <cell r="AH4512">
            <v>46195</v>
          </cell>
        </row>
        <row r="4513">
          <cell r="F4513" t="str">
            <v>R5T0701493</v>
          </cell>
          <cell r="AH4513">
            <v>46195</v>
          </cell>
        </row>
        <row r="4514">
          <cell r="F4514" t="str">
            <v>R5T0702030</v>
          </cell>
          <cell r="AH4514">
            <v>46195</v>
          </cell>
        </row>
        <row r="4515">
          <cell r="F4515" t="str">
            <v>R5T0702031</v>
          </cell>
          <cell r="AH4515">
            <v>46195</v>
          </cell>
        </row>
        <row r="4516">
          <cell r="F4516" t="str">
            <v>45T0470434</v>
          </cell>
          <cell r="AH4516">
            <v>46156</v>
          </cell>
        </row>
        <row r="4517">
          <cell r="F4517" t="str">
            <v>45T0450086</v>
          </cell>
          <cell r="AH4517">
            <v>46076</v>
          </cell>
        </row>
        <row r="4518">
          <cell r="F4518" t="str">
            <v>45T0450086</v>
          </cell>
          <cell r="AH4518">
            <v>46076</v>
          </cell>
        </row>
        <row r="4519">
          <cell r="F4519" t="str">
            <v>45T0460572</v>
          </cell>
          <cell r="AH4519">
            <v>46114</v>
          </cell>
        </row>
        <row r="4520">
          <cell r="F4520" t="str">
            <v>45T0462400</v>
          </cell>
          <cell r="AH4520">
            <v>46122</v>
          </cell>
        </row>
        <row r="4521">
          <cell r="F4521" t="str">
            <v>45T0463691</v>
          </cell>
          <cell r="AH4521">
            <v>46132</v>
          </cell>
        </row>
        <row r="4522">
          <cell r="F4522" t="str">
            <v>45T0463695</v>
          </cell>
          <cell r="AH4522">
            <v>46132</v>
          </cell>
        </row>
        <row r="4523">
          <cell r="F4523" t="str">
            <v>45T0465487</v>
          </cell>
          <cell r="AH4523">
            <v>46140</v>
          </cell>
        </row>
        <row r="4524">
          <cell r="F4524" t="str">
            <v>45T0469343</v>
          </cell>
          <cell r="AH4524">
            <v>46192</v>
          </cell>
        </row>
        <row r="4525">
          <cell r="F4525" t="str">
            <v>45T0469347</v>
          </cell>
          <cell r="AH4525">
            <v>46146</v>
          </cell>
        </row>
        <row r="4526">
          <cell r="F4526" t="str">
            <v>45T0469347</v>
          </cell>
          <cell r="AH4526">
            <v>46153</v>
          </cell>
        </row>
        <row r="4527">
          <cell r="F4527" t="str">
            <v>45T0470433</v>
          </cell>
          <cell r="AH4527">
            <v>46153</v>
          </cell>
        </row>
        <row r="4528">
          <cell r="F4528" t="str">
            <v>45T0470435</v>
          </cell>
          <cell r="AH4528">
            <v>46156</v>
          </cell>
        </row>
        <row r="4529">
          <cell r="F4529" t="str">
            <v>45T0471866</v>
          </cell>
          <cell r="AH4529">
            <v>46160</v>
          </cell>
        </row>
        <row r="4530">
          <cell r="F4530" t="str">
            <v>45T0474641</v>
          </cell>
          <cell r="AH4530">
            <v>46167</v>
          </cell>
        </row>
        <row r="4531">
          <cell r="F4531" t="str">
            <v>45T0474641</v>
          </cell>
          <cell r="AH4531">
            <v>46167</v>
          </cell>
        </row>
        <row r="4532">
          <cell r="F4532" t="str">
            <v>45T0474642</v>
          </cell>
          <cell r="AH4532">
            <v>46167</v>
          </cell>
        </row>
        <row r="4533">
          <cell r="F4533" t="str">
            <v>45T0474642</v>
          </cell>
          <cell r="AH4533">
            <v>46167</v>
          </cell>
        </row>
        <row r="4534">
          <cell r="F4534" t="str">
            <v>45T0479735</v>
          </cell>
          <cell r="AH4534">
            <v>46183</v>
          </cell>
        </row>
        <row r="4535">
          <cell r="F4535" t="str">
            <v>R5T0698646</v>
          </cell>
          <cell r="AH4535">
            <v>46188</v>
          </cell>
        </row>
        <row r="4536">
          <cell r="F4536" t="str">
            <v>R5T0700962</v>
          </cell>
          <cell r="AH4536">
            <v>46195</v>
          </cell>
        </row>
        <row r="4537">
          <cell r="F4537" t="str">
            <v>65T0096034</v>
          </cell>
          <cell r="AH4537">
            <v>46195</v>
          </cell>
        </row>
        <row r="4538">
          <cell r="F4538" t="str">
            <v>65T0097404</v>
          </cell>
          <cell r="AH4538">
            <v>46195</v>
          </cell>
        </row>
        <row r="4539">
          <cell r="F4539" t="str">
            <v>65T0097613</v>
          </cell>
          <cell r="AH4539">
            <v>46195</v>
          </cell>
        </row>
        <row r="4540">
          <cell r="F4540" t="str">
            <v>65T0097618</v>
          </cell>
          <cell r="AH4540">
            <v>46195</v>
          </cell>
        </row>
        <row r="4541">
          <cell r="F4541" t="str">
            <v>R5T0700206</v>
          </cell>
          <cell r="AH4541">
            <v>46192</v>
          </cell>
        </row>
        <row r="4542">
          <cell r="F4542" t="str">
            <v>R5T0695857</v>
          </cell>
          <cell r="AH4542">
            <v>46185</v>
          </cell>
        </row>
        <row r="4543">
          <cell r="F4543" t="str">
            <v>R5T0696419</v>
          </cell>
          <cell r="AH4543">
            <v>46189</v>
          </cell>
        </row>
        <row r="4544">
          <cell r="F4544" t="str">
            <v>R5T0698165</v>
          </cell>
          <cell r="AH4544">
            <v>46188</v>
          </cell>
        </row>
        <row r="4545">
          <cell r="F4545" t="str">
            <v>R5T0698625</v>
          </cell>
          <cell r="AH4545">
            <v>46188</v>
          </cell>
        </row>
        <row r="4546">
          <cell r="F4546" t="str">
            <v>R5T0699903</v>
          </cell>
          <cell r="AH4546">
            <v>46192</v>
          </cell>
        </row>
        <row r="4547">
          <cell r="F4547" t="str">
            <v>R5T0701032</v>
          </cell>
          <cell r="AH4547">
            <v>46195</v>
          </cell>
        </row>
        <row r="4548">
          <cell r="F4548" t="str">
            <v>R5T0702312</v>
          </cell>
          <cell r="AH4548">
            <v>46195</v>
          </cell>
        </row>
        <row r="4549">
          <cell r="F4549" t="str">
            <v>R5T0702313</v>
          </cell>
          <cell r="AH4549">
            <v>46195</v>
          </cell>
        </row>
        <row r="4550">
          <cell r="F4550" t="str">
            <v>R5T0702316</v>
          </cell>
          <cell r="AH4550">
            <v>46195</v>
          </cell>
        </row>
        <row r="4551">
          <cell r="F4551" t="str">
            <v>R5T0702317</v>
          </cell>
          <cell r="AH4551">
            <v>46195</v>
          </cell>
        </row>
        <row r="4552">
          <cell r="F4552" t="str">
            <v>R5T0695288</v>
          </cell>
          <cell r="AH4552">
            <v>46184</v>
          </cell>
        </row>
        <row r="4553">
          <cell r="F4553" t="str">
            <v>R5T0695326</v>
          </cell>
          <cell r="AH4553">
            <v>46185</v>
          </cell>
        </row>
        <row r="4554">
          <cell r="F4554" t="str">
            <v>R5T0695657</v>
          </cell>
          <cell r="AH4554">
            <v>46189</v>
          </cell>
        </row>
        <row r="4555">
          <cell r="F4555" t="str">
            <v>R5T0695699</v>
          </cell>
          <cell r="AH4555">
            <v>46189</v>
          </cell>
        </row>
        <row r="4556">
          <cell r="F4556" t="str">
            <v>R5T0696061</v>
          </cell>
          <cell r="AH4556">
            <v>46189</v>
          </cell>
        </row>
        <row r="4557">
          <cell r="F4557" t="str">
            <v>R5T0696077</v>
          </cell>
          <cell r="AH4557">
            <v>46189</v>
          </cell>
        </row>
        <row r="4558">
          <cell r="F4558" t="str">
            <v>R5T0696499</v>
          </cell>
          <cell r="AH4558">
            <v>46188</v>
          </cell>
        </row>
        <row r="4559">
          <cell r="F4559" t="str">
            <v>R5T0698297</v>
          </cell>
          <cell r="AH4559">
            <v>46191</v>
          </cell>
        </row>
        <row r="4560">
          <cell r="F4560" t="str">
            <v>R5T0700623</v>
          </cell>
          <cell r="AH4560">
            <v>46192</v>
          </cell>
        </row>
        <row r="4561">
          <cell r="F4561" t="str">
            <v>R5T0700624</v>
          </cell>
          <cell r="AH4561">
            <v>46192</v>
          </cell>
        </row>
        <row r="4562">
          <cell r="F4562" t="str">
            <v>R5T0700625</v>
          </cell>
          <cell r="AH4562">
            <v>46192</v>
          </cell>
        </row>
        <row r="4563">
          <cell r="F4563" t="str">
            <v>R5T0691387</v>
          </cell>
          <cell r="AH4563">
            <v>46192</v>
          </cell>
        </row>
        <row r="4564">
          <cell r="F4564" t="str">
            <v>R5T0691388</v>
          </cell>
          <cell r="AH4564">
            <v>46192</v>
          </cell>
        </row>
        <row r="4565">
          <cell r="F4565" t="str">
            <v>R5T0693710</v>
          </cell>
          <cell r="AH4565">
            <v>46189</v>
          </cell>
        </row>
        <row r="4566">
          <cell r="F4566" t="str">
            <v>R5T0694818</v>
          </cell>
          <cell r="AH4566">
            <v>46195</v>
          </cell>
        </row>
        <row r="4567">
          <cell r="F4567" t="str">
            <v>R5T0695267</v>
          </cell>
          <cell r="AH4567">
            <v>46195</v>
          </cell>
        </row>
        <row r="4568">
          <cell r="F4568" t="str">
            <v>R5T0697642</v>
          </cell>
          <cell r="AH4568">
            <v>46192</v>
          </cell>
        </row>
        <row r="4569">
          <cell r="F4569" t="str">
            <v>R5T0698684</v>
          </cell>
          <cell r="AH4569">
            <v>46192</v>
          </cell>
        </row>
        <row r="4570">
          <cell r="F4570" t="str">
            <v>R5T0698685</v>
          </cell>
          <cell r="AH4570">
            <v>46192</v>
          </cell>
        </row>
        <row r="4571">
          <cell r="F4571" t="str">
            <v>R5T0698686</v>
          </cell>
          <cell r="AH4571">
            <v>46192</v>
          </cell>
        </row>
        <row r="4572">
          <cell r="F4572" t="str">
            <v>R5T0699180</v>
          </cell>
          <cell r="AH4572">
            <v>46195</v>
          </cell>
        </row>
        <row r="4573">
          <cell r="F4573" t="str">
            <v>R5T0699181</v>
          </cell>
          <cell r="AH4573">
            <v>46195</v>
          </cell>
        </row>
        <row r="4574">
          <cell r="F4574" t="str">
            <v>R5T0699182</v>
          </cell>
          <cell r="AH4574">
            <v>46195</v>
          </cell>
        </row>
        <row r="4575">
          <cell r="F4575" t="str">
            <v>R5T0699187</v>
          </cell>
          <cell r="AH4575">
            <v>46195</v>
          </cell>
        </row>
        <row r="4576">
          <cell r="F4576" t="str">
            <v>R5T0699189</v>
          </cell>
          <cell r="AH4576">
            <v>46195</v>
          </cell>
        </row>
        <row r="4577">
          <cell r="F4577" t="str">
            <v>R5T0699192</v>
          </cell>
          <cell r="AH4577">
            <v>46192</v>
          </cell>
        </row>
        <row r="4578">
          <cell r="F4578" t="str">
            <v>R5T0699193</v>
          </cell>
          <cell r="AH4578">
            <v>46192</v>
          </cell>
        </row>
        <row r="4579">
          <cell r="F4579" t="str">
            <v>R5T0699196</v>
          </cell>
          <cell r="AH4579">
            <v>46195</v>
          </cell>
        </row>
        <row r="4580">
          <cell r="F4580" t="str">
            <v>R5T0701497</v>
          </cell>
          <cell r="AH4580">
            <v>46195</v>
          </cell>
        </row>
        <row r="4581">
          <cell r="F4581" t="str">
            <v>R5T0701498</v>
          </cell>
          <cell r="AH4581">
            <v>46195</v>
          </cell>
        </row>
        <row r="4582">
          <cell r="F4582" t="str">
            <v>R5T0701499</v>
          </cell>
          <cell r="AH4582">
            <v>46195</v>
          </cell>
        </row>
        <row r="4583">
          <cell r="F4583" t="str">
            <v>R5T0701500</v>
          </cell>
          <cell r="AH4583">
            <v>46195</v>
          </cell>
        </row>
        <row r="4584">
          <cell r="F4584" t="str">
            <v>R5T0701878</v>
          </cell>
          <cell r="AH4584">
            <v>46195</v>
          </cell>
        </row>
        <row r="4585">
          <cell r="F4585" t="str">
            <v>R5T0701879</v>
          </cell>
          <cell r="AH4585">
            <v>46195</v>
          </cell>
        </row>
        <row r="4586">
          <cell r="F4586" t="str">
            <v>R5T0703241</v>
          </cell>
          <cell r="AH4586">
            <v>46195</v>
          </cell>
        </row>
        <row r="4587">
          <cell r="F4587" t="str">
            <v>R5T0703249</v>
          </cell>
          <cell r="AH4587">
            <v>46195</v>
          </cell>
        </row>
        <row r="4588">
          <cell r="F4588" t="str">
            <v>R5T0703252</v>
          </cell>
          <cell r="AH4588">
            <v>46195</v>
          </cell>
        </row>
        <row r="4589">
          <cell r="F4589" t="str">
            <v>R5T0693711</v>
          </cell>
          <cell r="AH4589">
            <v>46188</v>
          </cell>
        </row>
        <row r="4590">
          <cell r="F4590" t="str">
            <v>R5T0694190</v>
          </cell>
          <cell r="AH4590">
            <v>46189</v>
          </cell>
        </row>
        <row r="4591">
          <cell r="F4591" t="str">
            <v>R5T0694192</v>
          </cell>
          <cell r="AH4591">
            <v>46189</v>
          </cell>
        </row>
        <row r="4592">
          <cell r="F4592" t="str">
            <v>R5T0694815</v>
          </cell>
          <cell r="AH4592">
            <v>46188</v>
          </cell>
        </row>
        <row r="4593">
          <cell r="F4593" t="str">
            <v>R5T0694816</v>
          </cell>
          <cell r="AH4593">
            <v>46188</v>
          </cell>
        </row>
        <row r="4594">
          <cell r="F4594" t="str">
            <v>R5T0694817</v>
          </cell>
          <cell r="AH4594">
            <v>46188</v>
          </cell>
        </row>
        <row r="4595">
          <cell r="F4595" t="str">
            <v>R5T0694819</v>
          </cell>
          <cell r="AH4595">
            <v>46188</v>
          </cell>
        </row>
        <row r="4596">
          <cell r="F4596" t="str">
            <v>R5T0694820</v>
          </cell>
          <cell r="AH4596">
            <v>46188</v>
          </cell>
        </row>
        <row r="4597">
          <cell r="F4597" t="str">
            <v>R5T0694821</v>
          </cell>
          <cell r="AH4597">
            <v>46188</v>
          </cell>
        </row>
        <row r="4598">
          <cell r="F4598" t="str">
            <v>R5T0694822</v>
          </cell>
          <cell r="AH4598">
            <v>46188</v>
          </cell>
        </row>
        <row r="4599">
          <cell r="F4599" t="str">
            <v>R5T0694823</v>
          </cell>
          <cell r="AH4599">
            <v>46188</v>
          </cell>
        </row>
        <row r="4600">
          <cell r="F4600" t="str">
            <v>R5T0694824</v>
          </cell>
          <cell r="AH4600">
            <v>46188</v>
          </cell>
        </row>
        <row r="4601">
          <cell r="F4601" t="str">
            <v>R5T0694825</v>
          </cell>
          <cell r="AH4601">
            <v>46188</v>
          </cell>
        </row>
        <row r="4602">
          <cell r="F4602" t="str">
            <v>R5T0694826</v>
          </cell>
          <cell r="AH4602">
            <v>46188</v>
          </cell>
        </row>
        <row r="4603">
          <cell r="F4603" t="str">
            <v>R5T0694827</v>
          </cell>
          <cell r="AH4603">
            <v>46188</v>
          </cell>
        </row>
        <row r="4604">
          <cell r="F4604" t="str">
            <v>R5T0695270</v>
          </cell>
          <cell r="AH4604">
            <v>46188</v>
          </cell>
        </row>
        <row r="4605">
          <cell r="F4605" t="str">
            <v>R5T0697638</v>
          </cell>
          <cell r="AH4605">
            <v>46189</v>
          </cell>
        </row>
        <row r="4606">
          <cell r="F4606" t="str">
            <v>R5T0697640</v>
          </cell>
          <cell r="AH4606">
            <v>46189</v>
          </cell>
        </row>
        <row r="4607">
          <cell r="F4607" t="str">
            <v>R5T0697641</v>
          </cell>
          <cell r="AH4607">
            <v>46188</v>
          </cell>
        </row>
        <row r="4608">
          <cell r="F4608" t="str">
            <v>R5T0699194</v>
          </cell>
          <cell r="AH4608">
            <v>46188</v>
          </cell>
        </row>
        <row r="4609">
          <cell r="F4609" t="str">
            <v>R5T0699195</v>
          </cell>
          <cell r="AH4609">
            <v>46188</v>
          </cell>
        </row>
        <row r="4610">
          <cell r="F4610" t="str">
            <v>R5T0700860</v>
          </cell>
          <cell r="AH4610">
            <v>46195</v>
          </cell>
        </row>
        <row r="4611">
          <cell r="F4611" t="str">
            <v>R5T0696136</v>
          </cell>
          <cell r="AH4611">
            <v>46189</v>
          </cell>
        </row>
        <row r="4612">
          <cell r="F4612" t="str">
            <v>R5T0696764</v>
          </cell>
          <cell r="AH4612">
            <v>46195</v>
          </cell>
        </row>
        <row r="4613">
          <cell r="F4613" t="str">
            <v>R5T0696951</v>
          </cell>
          <cell r="AH4613">
            <v>46189</v>
          </cell>
        </row>
        <row r="4614">
          <cell r="F4614" t="str">
            <v>R5T0697271</v>
          </cell>
          <cell r="AH4614">
            <v>46188</v>
          </cell>
        </row>
        <row r="4615">
          <cell r="F4615" t="str">
            <v>R5T0699859</v>
          </cell>
          <cell r="AH4615">
            <v>46192</v>
          </cell>
        </row>
        <row r="4616">
          <cell r="F4616" t="str">
            <v>R5T0700572</v>
          </cell>
          <cell r="AH4616">
            <v>46192</v>
          </cell>
        </row>
        <row r="4617">
          <cell r="F4617" t="str">
            <v>R5T0701948</v>
          </cell>
          <cell r="AH4617">
            <v>46195</v>
          </cell>
        </row>
        <row r="4618">
          <cell r="F4618" t="str">
            <v>R5T0680283</v>
          </cell>
          <cell r="AH4618">
            <v>46175</v>
          </cell>
        </row>
        <row r="4619">
          <cell r="F4619" t="str">
            <v>R5T0690174</v>
          </cell>
          <cell r="AH4619">
            <v>46174</v>
          </cell>
        </row>
        <row r="4620">
          <cell r="F4620" t="str">
            <v>R5T0680286</v>
          </cell>
          <cell r="AH4620">
            <v>46178</v>
          </cell>
        </row>
        <row r="4621">
          <cell r="F4621" t="str">
            <v>R5T0689859</v>
          </cell>
          <cell r="AH4621">
            <v>46189</v>
          </cell>
        </row>
        <row r="4622">
          <cell r="F4622" t="str">
            <v>R5T0691974</v>
          </cell>
          <cell r="AH4622">
            <v>46177</v>
          </cell>
        </row>
        <row r="4623">
          <cell r="F4623" t="str">
            <v>R5T0692969</v>
          </cell>
          <cell r="AH4623">
            <v>46182</v>
          </cell>
        </row>
        <row r="4624">
          <cell r="F4624" t="str">
            <v>R5T0692991</v>
          </cell>
          <cell r="AH4624">
            <v>46182</v>
          </cell>
        </row>
        <row r="4625">
          <cell r="F4625" t="str">
            <v>R5T0692993</v>
          </cell>
          <cell r="AH4625">
            <v>46182</v>
          </cell>
        </row>
        <row r="4626">
          <cell r="F4626" t="str">
            <v>R5T0695280</v>
          </cell>
          <cell r="AH4626">
            <v>46189</v>
          </cell>
        </row>
        <row r="4627">
          <cell r="F4627" t="str">
            <v>R5T0695282</v>
          </cell>
          <cell r="AH4627">
            <v>46189</v>
          </cell>
        </row>
        <row r="4628">
          <cell r="F4628" t="str">
            <v>R5T0695949</v>
          </cell>
          <cell r="AH4628">
            <v>46190</v>
          </cell>
        </row>
        <row r="4629">
          <cell r="F4629" t="str">
            <v>R5T0695950</v>
          </cell>
          <cell r="AH4629">
            <v>46190</v>
          </cell>
        </row>
        <row r="4630">
          <cell r="F4630" t="str">
            <v>R5T0695951</v>
          </cell>
          <cell r="AH4630">
            <v>46190</v>
          </cell>
        </row>
        <row r="4631">
          <cell r="F4631" t="str">
            <v>R5T0695976</v>
          </cell>
          <cell r="AH4631">
            <v>46190</v>
          </cell>
        </row>
        <row r="4632">
          <cell r="F4632" t="str">
            <v>R5T0696014</v>
          </cell>
          <cell r="AH4632">
            <v>46188</v>
          </cell>
        </row>
        <row r="4633">
          <cell r="F4633" t="str">
            <v>R5T0696017</v>
          </cell>
          <cell r="AH4633">
            <v>46188</v>
          </cell>
        </row>
        <row r="4634">
          <cell r="F4634" t="str">
            <v>R5T0696018</v>
          </cell>
          <cell r="AH4634">
            <v>46188</v>
          </cell>
        </row>
        <row r="4635">
          <cell r="F4635" t="str">
            <v>R5T0696019</v>
          </cell>
          <cell r="AH4635">
            <v>46188</v>
          </cell>
        </row>
        <row r="4636">
          <cell r="F4636" t="str">
            <v>R5T0696020</v>
          </cell>
          <cell r="AH4636">
            <v>46188</v>
          </cell>
        </row>
        <row r="4637">
          <cell r="F4637" t="str">
            <v>R5T0696021</v>
          </cell>
          <cell r="AH4637">
            <v>46188</v>
          </cell>
        </row>
        <row r="4638">
          <cell r="F4638" t="str">
            <v>R5T0696137</v>
          </cell>
          <cell r="AH4638">
            <v>46189</v>
          </cell>
        </row>
        <row r="4639">
          <cell r="F4639" t="str">
            <v>R5T0696138</v>
          </cell>
          <cell r="AH4639">
            <v>46189</v>
          </cell>
        </row>
        <row r="4640">
          <cell r="F4640" t="str">
            <v>R5T0696269</v>
          </cell>
          <cell r="AH4640">
            <v>46188</v>
          </cell>
        </row>
        <row r="4641">
          <cell r="F4641" t="str">
            <v>R5T0696272</v>
          </cell>
          <cell r="AH4641">
            <v>46188</v>
          </cell>
        </row>
        <row r="4642">
          <cell r="F4642" t="str">
            <v>R5T0696275</v>
          </cell>
          <cell r="AH4642">
            <v>46188</v>
          </cell>
        </row>
        <row r="4643">
          <cell r="F4643" t="str">
            <v>R5T0696390</v>
          </cell>
          <cell r="AH4643">
            <v>46189</v>
          </cell>
        </row>
        <row r="4644">
          <cell r="F4644" t="str">
            <v>R5T0696765</v>
          </cell>
          <cell r="AH4644">
            <v>46195</v>
          </cell>
        </row>
        <row r="4645">
          <cell r="F4645" t="str">
            <v>R5T0696766</v>
          </cell>
          <cell r="AH4645">
            <v>46195</v>
          </cell>
        </row>
        <row r="4646">
          <cell r="F4646" t="str">
            <v>R5T0696767</v>
          </cell>
          <cell r="AH4646">
            <v>46195</v>
          </cell>
        </row>
        <row r="4647">
          <cell r="F4647" t="str">
            <v>R5T0696768</v>
          </cell>
          <cell r="AH4647">
            <v>46195</v>
          </cell>
        </row>
        <row r="4648">
          <cell r="F4648" t="str">
            <v>R5T0696769</v>
          </cell>
          <cell r="AH4648">
            <v>46195</v>
          </cell>
        </row>
        <row r="4649">
          <cell r="F4649" t="str">
            <v>R5T0697400</v>
          </cell>
          <cell r="AH4649">
            <v>46189</v>
          </cell>
        </row>
        <row r="4650">
          <cell r="F4650" t="str">
            <v>R5T0697426</v>
          </cell>
          <cell r="AH4650">
            <v>46188</v>
          </cell>
        </row>
        <row r="4651">
          <cell r="F4651" t="str">
            <v>R5T0698529</v>
          </cell>
          <cell r="AH4651">
            <v>46188</v>
          </cell>
        </row>
        <row r="4652">
          <cell r="F4652" t="str">
            <v>R5T0698530</v>
          </cell>
          <cell r="AH4652">
            <v>46188</v>
          </cell>
        </row>
        <row r="4653">
          <cell r="F4653" t="str">
            <v>R5T0699363</v>
          </cell>
          <cell r="AH4653">
            <v>46191</v>
          </cell>
        </row>
        <row r="4654">
          <cell r="F4654" t="str">
            <v>R5T0699371</v>
          </cell>
          <cell r="AH4654">
            <v>46191</v>
          </cell>
        </row>
        <row r="4655">
          <cell r="F4655" t="str">
            <v>R5T0699373</v>
          </cell>
          <cell r="AH4655">
            <v>46191</v>
          </cell>
        </row>
        <row r="4656">
          <cell r="F4656" t="str">
            <v>R5T0699376</v>
          </cell>
          <cell r="AH4656">
            <v>46191</v>
          </cell>
        </row>
        <row r="4657">
          <cell r="F4657" t="str">
            <v>R5T0699383</v>
          </cell>
          <cell r="AH4657">
            <v>46191</v>
          </cell>
        </row>
        <row r="4658">
          <cell r="F4658" t="str">
            <v>R5T0699423</v>
          </cell>
          <cell r="AH4658">
            <v>46191</v>
          </cell>
        </row>
        <row r="4659">
          <cell r="F4659" t="str">
            <v>R5T0699454</v>
          </cell>
          <cell r="AH4659">
            <v>46195</v>
          </cell>
        </row>
        <row r="4660">
          <cell r="F4660" t="str">
            <v>R5T0699485</v>
          </cell>
          <cell r="AH4660">
            <v>46195</v>
          </cell>
        </row>
        <row r="4661">
          <cell r="F4661" t="str">
            <v>R5T0699529</v>
          </cell>
          <cell r="AH4661">
            <v>46191</v>
          </cell>
        </row>
        <row r="4662">
          <cell r="F4662" t="str">
            <v>R5T0699584</v>
          </cell>
          <cell r="AH4662">
            <v>46191</v>
          </cell>
        </row>
        <row r="4663">
          <cell r="F4663" t="str">
            <v>R5T0699693</v>
          </cell>
          <cell r="AH4663">
            <v>46192</v>
          </cell>
        </row>
        <row r="4664">
          <cell r="F4664" t="str">
            <v>R5T0699694</v>
          </cell>
          <cell r="AH4664">
            <v>46192</v>
          </cell>
        </row>
        <row r="4665">
          <cell r="F4665" t="str">
            <v>R5T0699785</v>
          </cell>
          <cell r="AH4665">
            <v>46192</v>
          </cell>
        </row>
        <row r="4666">
          <cell r="F4666" t="str">
            <v>R5T0699786</v>
          </cell>
          <cell r="AH4666">
            <v>46192</v>
          </cell>
        </row>
        <row r="4667">
          <cell r="F4667" t="str">
            <v>R5T0699864</v>
          </cell>
          <cell r="AH4667">
            <v>46192</v>
          </cell>
        </row>
        <row r="4668">
          <cell r="F4668" t="str">
            <v>R5T0699865</v>
          </cell>
          <cell r="AH4668">
            <v>46192</v>
          </cell>
        </row>
        <row r="4669">
          <cell r="F4669" t="str">
            <v>R5T0699867</v>
          </cell>
          <cell r="AH4669">
            <v>46192</v>
          </cell>
        </row>
        <row r="4670">
          <cell r="F4670" t="str">
            <v>R5T0699868</v>
          </cell>
          <cell r="AH4670">
            <v>46192</v>
          </cell>
        </row>
        <row r="4671">
          <cell r="F4671" t="str">
            <v>R5T0699870</v>
          </cell>
          <cell r="AH4671">
            <v>46192</v>
          </cell>
        </row>
        <row r="4672">
          <cell r="F4672" t="str">
            <v>R5T0699871</v>
          </cell>
          <cell r="AH4672">
            <v>46192</v>
          </cell>
        </row>
        <row r="4673">
          <cell r="F4673" t="str">
            <v>R5T0699958</v>
          </cell>
          <cell r="AH4673">
            <v>46191</v>
          </cell>
        </row>
        <row r="4674">
          <cell r="F4674" t="str">
            <v>R5T0700038</v>
          </cell>
          <cell r="AH4674">
            <v>46191</v>
          </cell>
        </row>
        <row r="4675">
          <cell r="F4675" t="str">
            <v>R5T0700039</v>
          </cell>
          <cell r="AH4675">
            <v>46191</v>
          </cell>
        </row>
        <row r="4676">
          <cell r="F4676" t="str">
            <v>R5T0700573</v>
          </cell>
          <cell r="AH4676">
            <v>46192</v>
          </cell>
        </row>
        <row r="4677">
          <cell r="F4677" t="str">
            <v>R5T0700574</v>
          </cell>
          <cell r="AH4677">
            <v>46192</v>
          </cell>
        </row>
        <row r="4678">
          <cell r="F4678" t="str">
            <v>R5T0700575</v>
          </cell>
          <cell r="AH4678">
            <v>46192</v>
          </cell>
        </row>
        <row r="4679">
          <cell r="F4679" t="str">
            <v>R5T0700576</v>
          </cell>
          <cell r="AH4679">
            <v>46192</v>
          </cell>
        </row>
        <row r="4680">
          <cell r="F4680" t="str">
            <v>R5T0700577</v>
          </cell>
          <cell r="AH4680">
            <v>46192</v>
          </cell>
        </row>
        <row r="4681">
          <cell r="F4681" t="str">
            <v>R5T0700739</v>
          </cell>
          <cell r="AH4681">
            <v>46195</v>
          </cell>
        </row>
        <row r="4682">
          <cell r="F4682" t="str">
            <v>R5T0700741</v>
          </cell>
          <cell r="AH4682">
            <v>46195</v>
          </cell>
        </row>
        <row r="4683">
          <cell r="F4683" t="str">
            <v>R5T0700742</v>
          </cell>
          <cell r="AH4683">
            <v>46195</v>
          </cell>
        </row>
        <row r="4684">
          <cell r="F4684" t="str">
            <v>R5T0700748</v>
          </cell>
          <cell r="AH4684">
            <v>46195</v>
          </cell>
        </row>
        <row r="4685">
          <cell r="F4685" t="str">
            <v>R5T0700749</v>
          </cell>
          <cell r="AH4685">
            <v>46195</v>
          </cell>
        </row>
        <row r="4686">
          <cell r="F4686" t="str">
            <v>R5T0701325</v>
          </cell>
          <cell r="AH4686">
            <v>46195</v>
          </cell>
        </row>
        <row r="4687">
          <cell r="F4687" t="str">
            <v>R5T0702222</v>
          </cell>
          <cell r="AH4687">
            <v>46195</v>
          </cell>
        </row>
        <row r="4688">
          <cell r="F4688" t="str">
            <v>722458123</v>
          </cell>
          <cell r="AH4688">
            <v>46167</v>
          </cell>
        </row>
        <row r="4689">
          <cell r="F4689" t="str">
            <v>722458182</v>
          </cell>
          <cell r="AH4689">
            <v>46174</v>
          </cell>
        </row>
        <row r="4690">
          <cell r="F4690" t="str">
            <v>722458182</v>
          </cell>
          <cell r="AH4690">
            <v>46174</v>
          </cell>
        </row>
        <row r="4691">
          <cell r="F4691" t="str">
            <v>722458410</v>
          </cell>
          <cell r="AH4691">
            <v>46182</v>
          </cell>
        </row>
        <row r="4692">
          <cell r="F4692" t="str">
            <v>722458410</v>
          </cell>
          <cell r="AH4692">
            <v>46182</v>
          </cell>
        </row>
        <row r="4693">
          <cell r="F4693" t="str">
            <v>722458797</v>
          </cell>
          <cell r="AH4693">
            <v>46169</v>
          </cell>
        </row>
        <row r="4694">
          <cell r="F4694" t="str">
            <v>722458797</v>
          </cell>
          <cell r="AH4694">
            <v>46169</v>
          </cell>
        </row>
        <row r="4695">
          <cell r="F4695" t="str">
            <v>722458798</v>
          </cell>
          <cell r="AH4695">
            <v>46169</v>
          </cell>
        </row>
        <row r="4696">
          <cell r="F4696" t="str">
            <v>722458798</v>
          </cell>
          <cell r="AH4696">
            <v>46169</v>
          </cell>
        </row>
        <row r="4697">
          <cell r="F4697" t="str">
            <v>722458822</v>
          </cell>
          <cell r="AH4697">
            <v>46174</v>
          </cell>
        </row>
        <row r="4698">
          <cell r="F4698" t="str">
            <v>722458822</v>
          </cell>
          <cell r="AH4698">
            <v>46174</v>
          </cell>
        </row>
        <row r="4699">
          <cell r="F4699" t="str">
            <v>722458823</v>
          </cell>
          <cell r="AH4699">
            <v>46174</v>
          </cell>
        </row>
        <row r="4700">
          <cell r="F4700" t="str">
            <v>722458823</v>
          </cell>
          <cell r="AH4700">
            <v>46174</v>
          </cell>
        </row>
        <row r="4701">
          <cell r="F4701" t="str">
            <v>25T0347864</v>
          </cell>
          <cell r="AH4701">
            <v>46167</v>
          </cell>
        </row>
        <row r="4702">
          <cell r="F4702" t="str">
            <v>25T0347864</v>
          </cell>
          <cell r="AH4702">
            <v>46167</v>
          </cell>
        </row>
        <row r="4703">
          <cell r="F4703" t="str">
            <v>H22405340</v>
          </cell>
          <cell r="AH4703">
            <v>46183</v>
          </cell>
        </row>
        <row r="4704">
          <cell r="F4704" t="str">
            <v>H22405340</v>
          </cell>
          <cell r="AH4704">
            <v>46183</v>
          </cell>
        </row>
        <row r="4705">
          <cell r="F4705" t="str">
            <v>65T0093946</v>
          </cell>
          <cell r="AH4705">
            <v>46189</v>
          </cell>
        </row>
        <row r="4706">
          <cell r="F4706" t="str">
            <v>65T0098684</v>
          </cell>
        </row>
        <row r="4707">
          <cell r="F4707" t="str">
            <v>G1969426-VV260611152</v>
          </cell>
        </row>
        <row r="4708">
          <cell r="F4708" t="str">
            <v>G5445883-VV260618176</v>
          </cell>
        </row>
        <row r="4709">
          <cell r="F4709" t="str">
            <v>R5T0690885</v>
          </cell>
          <cell r="AH4709">
            <v>46192</v>
          </cell>
        </row>
        <row r="4710">
          <cell r="F4710" t="str">
            <v>R5T0690886</v>
          </cell>
          <cell r="AH4710">
            <v>46192</v>
          </cell>
        </row>
        <row r="4711">
          <cell r="F4711" t="str">
            <v>R5T0693717</v>
          </cell>
          <cell r="AH4711">
            <v>46192</v>
          </cell>
        </row>
        <row r="4712">
          <cell r="F4712" t="str">
            <v>R5T0693718</v>
          </cell>
          <cell r="AH4712">
            <v>46192</v>
          </cell>
        </row>
        <row r="4713">
          <cell r="F4713" t="str">
            <v>R5T0694247</v>
          </cell>
          <cell r="AH4713">
            <v>46195</v>
          </cell>
        </row>
        <row r="4714">
          <cell r="F4714" t="str">
            <v>R5T0694250</v>
          </cell>
          <cell r="AH4714">
            <v>46189</v>
          </cell>
        </row>
        <row r="4715">
          <cell r="F4715" t="str">
            <v>R5T0694251</v>
          </cell>
          <cell r="AH4715">
            <v>46195</v>
          </cell>
        </row>
        <row r="4716">
          <cell r="F4716" t="str">
            <v>R5T0694828</v>
          </cell>
          <cell r="AH4716">
            <v>46195</v>
          </cell>
        </row>
        <row r="4717">
          <cell r="F4717" t="str">
            <v>R5T0694836</v>
          </cell>
          <cell r="AH4717">
            <v>46195</v>
          </cell>
        </row>
        <row r="4718">
          <cell r="F4718" t="str">
            <v>R5T0694839</v>
          </cell>
          <cell r="AH4718">
            <v>46195</v>
          </cell>
        </row>
        <row r="4719">
          <cell r="F4719" t="str">
            <v>R5T0694840</v>
          </cell>
          <cell r="AH4719">
            <v>46195</v>
          </cell>
        </row>
        <row r="4720">
          <cell r="F4720" t="str">
            <v>R5T0694841</v>
          </cell>
          <cell r="AH4720">
            <v>46189</v>
          </cell>
        </row>
        <row r="4721">
          <cell r="F4721" t="str">
            <v>R5T0694842</v>
          </cell>
          <cell r="AH4721">
            <v>46189</v>
          </cell>
        </row>
        <row r="4722">
          <cell r="F4722" t="str">
            <v>R5T0694843</v>
          </cell>
          <cell r="AH4722">
            <v>46189</v>
          </cell>
        </row>
        <row r="4723">
          <cell r="F4723" t="str">
            <v>R5T0697115</v>
          </cell>
          <cell r="AH4723">
            <v>46192</v>
          </cell>
        </row>
        <row r="4724">
          <cell r="F4724" t="str">
            <v>R5T0697647</v>
          </cell>
          <cell r="AH4724">
            <v>46192</v>
          </cell>
        </row>
        <row r="4725">
          <cell r="F4725" t="str">
            <v>R5T0698689</v>
          </cell>
          <cell r="AH4725">
            <v>46195</v>
          </cell>
        </row>
        <row r="4726">
          <cell r="F4726" t="str">
            <v>R5T0698690</v>
          </cell>
          <cell r="AH4726">
            <v>46195</v>
          </cell>
        </row>
        <row r="4727">
          <cell r="F4727" t="str">
            <v>R5T0698692</v>
          </cell>
          <cell r="AH4727">
            <v>46195</v>
          </cell>
        </row>
        <row r="4728">
          <cell r="F4728" t="str">
            <v>R5T0698693</v>
          </cell>
          <cell r="AH4728">
            <v>46195</v>
          </cell>
        </row>
        <row r="4729">
          <cell r="F4729" t="str">
            <v>R5T0698694</v>
          </cell>
          <cell r="AH4729">
            <v>46195</v>
          </cell>
        </row>
        <row r="4730">
          <cell r="F4730" t="str">
            <v>R5T0698695</v>
          </cell>
          <cell r="AH4730">
            <v>46195</v>
          </cell>
        </row>
        <row r="4731">
          <cell r="F4731" t="str">
            <v>R5T0698696</v>
          </cell>
          <cell r="AH4731">
            <v>46195</v>
          </cell>
        </row>
        <row r="4732">
          <cell r="F4732" t="str">
            <v>R5T0698697</v>
          </cell>
          <cell r="AH4732">
            <v>46195</v>
          </cell>
        </row>
        <row r="4733">
          <cell r="F4733" t="str">
            <v>R5T0698698</v>
          </cell>
          <cell r="AH4733">
            <v>46195</v>
          </cell>
        </row>
        <row r="4734">
          <cell r="F4734" t="str">
            <v>R5T0698705</v>
          </cell>
          <cell r="AH4734">
            <v>46195</v>
          </cell>
        </row>
        <row r="4735">
          <cell r="F4735" t="str">
            <v>R5T0698706</v>
          </cell>
          <cell r="AH4735">
            <v>46195</v>
          </cell>
        </row>
        <row r="4736">
          <cell r="F4736" t="str">
            <v>R5T0698707</v>
          </cell>
          <cell r="AH4736">
            <v>46195</v>
          </cell>
        </row>
        <row r="4737">
          <cell r="F4737" t="str">
            <v>R5T0698708</v>
          </cell>
          <cell r="AH4737">
            <v>46195</v>
          </cell>
        </row>
        <row r="4738">
          <cell r="F4738" t="str">
            <v>R5T0698709</v>
          </cell>
          <cell r="AH4738">
            <v>46195</v>
          </cell>
        </row>
        <row r="4739">
          <cell r="F4739" t="str">
            <v>R5T0698710</v>
          </cell>
          <cell r="AH4739">
            <v>46195</v>
          </cell>
        </row>
        <row r="4740">
          <cell r="F4740" t="str">
            <v>R5T0698711</v>
          </cell>
          <cell r="AH4740">
            <v>46195</v>
          </cell>
        </row>
        <row r="4741">
          <cell r="F4741" t="str">
            <v>R5T0698712</v>
          </cell>
          <cell r="AH4741">
            <v>46195</v>
          </cell>
        </row>
        <row r="4742">
          <cell r="F4742" t="str">
            <v>R5T0698713</v>
          </cell>
          <cell r="AH4742">
            <v>46195</v>
          </cell>
        </row>
        <row r="4743">
          <cell r="F4743" t="str">
            <v>R5T0698714</v>
          </cell>
          <cell r="AH4743">
            <v>46195</v>
          </cell>
        </row>
        <row r="4744">
          <cell r="F4744" t="str">
            <v>R5T0698715</v>
          </cell>
          <cell r="AH4744">
            <v>46195</v>
          </cell>
        </row>
        <row r="4745">
          <cell r="F4745" t="str">
            <v>R5T0698716</v>
          </cell>
          <cell r="AH4745">
            <v>46195</v>
          </cell>
        </row>
        <row r="4746">
          <cell r="F4746" t="str">
            <v>R5T0698717</v>
          </cell>
          <cell r="AH4746">
            <v>46195</v>
          </cell>
        </row>
        <row r="4747">
          <cell r="F4747" t="str">
            <v>R5T0698718</v>
          </cell>
          <cell r="AH4747">
            <v>46195</v>
          </cell>
        </row>
        <row r="4748">
          <cell r="F4748" t="str">
            <v>R5T0698719</v>
          </cell>
          <cell r="AH4748">
            <v>46195</v>
          </cell>
        </row>
        <row r="4749">
          <cell r="F4749" t="str">
            <v>R5T0698720</v>
          </cell>
          <cell r="AH4749">
            <v>46195</v>
          </cell>
        </row>
        <row r="4750">
          <cell r="F4750" t="str">
            <v>R5T0698721</v>
          </cell>
          <cell r="AH4750">
            <v>46195</v>
          </cell>
        </row>
        <row r="4751">
          <cell r="F4751" t="str">
            <v>R5T0698722</v>
          </cell>
          <cell r="AH4751">
            <v>46195</v>
          </cell>
        </row>
        <row r="4752">
          <cell r="F4752" t="str">
            <v>R5T0698723</v>
          </cell>
          <cell r="AH4752">
            <v>46192</v>
          </cell>
        </row>
        <row r="4753">
          <cell r="F4753" t="str">
            <v>R5T0698724</v>
          </cell>
          <cell r="AH4753">
            <v>46192</v>
          </cell>
        </row>
        <row r="4754">
          <cell r="F4754" t="str">
            <v>R5T0698725</v>
          </cell>
          <cell r="AH4754">
            <v>46195</v>
          </cell>
        </row>
        <row r="4755">
          <cell r="F4755" t="str">
            <v>R5T0698726</v>
          </cell>
          <cell r="AH4755">
            <v>46195</v>
          </cell>
        </row>
        <row r="4756">
          <cell r="F4756" t="str">
            <v>R5T0698732</v>
          </cell>
          <cell r="AH4756">
            <v>46192</v>
          </cell>
        </row>
        <row r="4757">
          <cell r="F4757" t="str">
            <v>R5T0698733</v>
          </cell>
          <cell r="AH4757">
            <v>46192</v>
          </cell>
        </row>
        <row r="4758">
          <cell r="F4758" t="str">
            <v>R5T0698734</v>
          </cell>
          <cell r="AH4758">
            <v>46192</v>
          </cell>
        </row>
        <row r="4759">
          <cell r="F4759" t="str">
            <v>R5T0698735</v>
          </cell>
          <cell r="AH4759">
            <v>46192</v>
          </cell>
        </row>
        <row r="4760">
          <cell r="F4760" t="str">
            <v>R5T0698737</v>
          </cell>
          <cell r="AH4760">
            <v>46195</v>
          </cell>
        </row>
        <row r="4761">
          <cell r="F4761" t="str">
            <v>R5T0698738</v>
          </cell>
          <cell r="AH4761">
            <v>46195</v>
          </cell>
        </row>
        <row r="4762">
          <cell r="F4762" t="str">
            <v>R5T0698739</v>
          </cell>
          <cell r="AH4762">
            <v>46195</v>
          </cell>
        </row>
        <row r="4763">
          <cell r="F4763" t="str">
            <v>R5T0698741</v>
          </cell>
          <cell r="AH4763">
            <v>46195</v>
          </cell>
        </row>
        <row r="4764">
          <cell r="F4764" t="str">
            <v>R5T0698742</v>
          </cell>
          <cell r="AH4764">
            <v>46195</v>
          </cell>
        </row>
        <row r="4765">
          <cell r="F4765" t="str">
            <v>R5T0698743</v>
          </cell>
          <cell r="AH4765">
            <v>46195</v>
          </cell>
        </row>
        <row r="4766">
          <cell r="F4766" t="str">
            <v>R5T0698744</v>
          </cell>
          <cell r="AH4766">
            <v>46195</v>
          </cell>
        </row>
        <row r="4767">
          <cell r="F4767" t="str">
            <v>R5T0698745</v>
          </cell>
          <cell r="AH4767">
            <v>46195</v>
          </cell>
        </row>
        <row r="4768">
          <cell r="F4768" t="str">
            <v>R5T0698746</v>
          </cell>
          <cell r="AH4768">
            <v>46195</v>
          </cell>
        </row>
        <row r="4769">
          <cell r="F4769" t="str">
            <v>R5T0698747</v>
          </cell>
          <cell r="AH4769">
            <v>46195</v>
          </cell>
        </row>
        <row r="4770">
          <cell r="F4770" t="str">
            <v>R5T0698748</v>
          </cell>
          <cell r="AH4770">
            <v>46195</v>
          </cell>
        </row>
        <row r="4771">
          <cell r="F4771" t="str">
            <v>R5T0698749</v>
          </cell>
          <cell r="AH4771">
            <v>46195</v>
          </cell>
        </row>
        <row r="4772">
          <cell r="F4772" t="str">
            <v>R5T0698750</v>
          </cell>
          <cell r="AH4772">
            <v>46195</v>
          </cell>
        </row>
        <row r="4773">
          <cell r="F4773" t="str">
            <v>R5T0698751</v>
          </cell>
          <cell r="AH4773">
            <v>46195</v>
          </cell>
        </row>
        <row r="4774">
          <cell r="F4774" t="str">
            <v>R5T0698753</v>
          </cell>
          <cell r="AH4774">
            <v>46195</v>
          </cell>
        </row>
        <row r="4775">
          <cell r="F4775" t="str">
            <v>R5T0698754</v>
          </cell>
          <cell r="AH4775">
            <v>46195</v>
          </cell>
        </row>
        <row r="4776">
          <cell r="F4776" t="str">
            <v>R5T0698755</v>
          </cell>
          <cell r="AH4776">
            <v>46195</v>
          </cell>
        </row>
        <row r="4777">
          <cell r="F4777" t="str">
            <v>R5T0698756</v>
          </cell>
          <cell r="AH4777">
            <v>46195</v>
          </cell>
        </row>
        <row r="4778">
          <cell r="F4778" t="str">
            <v>R5T0698757</v>
          </cell>
          <cell r="AH4778">
            <v>46195</v>
          </cell>
        </row>
        <row r="4779">
          <cell r="F4779" t="str">
            <v>R5T0698758</v>
          </cell>
          <cell r="AH4779">
            <v>46195</v>
          </cell>
        </row>
        <row r="4780">
          <cell r="F4780" t="str">
            <v>R5T0698759</v>
          </cell>
          <cell r="AH4780">
            <v>46195</v>
          </cell>
        </row>
        <row r="4781">
          <cell r="F4781" t="str">
            <v>R5T0698760</v>
          </cell>
          <cell r="AH4781">
            <v>46195</v>
          </cell>
        </row>
        <row r="4782">
          <cell r="F4782" t="str">
            <v>R5T0698761</v>
          </cell>
          <cell r="AH4782">
            <v>46195</v>
          </cell>
        </row>
        <row r="4783">
          <cell r="F4783" t="str">
            <v>R5T0698762</v>
          </cell>
          <cell r="AH4783">
            <v>46195</v>
          </cell>
        </row>
        <row r="4784">
          <cell r="F4784" t="str">
            <v>R5T0701174</v>
          </cell>
          <cell r="AH4784">
            <v>46195</v>
          </cell>
        </row>
        <row r="4785">
          <cell r="F4785" t="str">
            <v>R5T0701175</v>
          </cell>
          <cell r="AH4785">
            <v>46195</v>
          </cell>
        </row>
        <row r="4786">
          <cell r="F4786" t="str">
            <v>R5T0701176</v>
          </cell>
          <cell r="AH4786">
            <v>46195</v>
          </cell>
        </row>
        <row r="4787">
          <cell r="F4787" t="str">
            <v>R5T0701177</v>
          </cell>
          <cell r="AH4787">
            <v>46195</v>
          </cell>
        </row>
        <row r="4788">
          <cell r="F4788" t="str">
            <v>R5T0701178</v>
          </cell>
          <cell r="AH4788">
            <v>46195</v>
          </cell>
        </row>
        <row r="4789">
          <cell r="F4789" t="str">
            <v>R5T0701501</v>
          </cell>
          <cell r="AH4789">
            <v>46195</v>
          </cell>
        </row>
        <row r="4790">
          <cell r="F4790" t="str">
            <v>R5T0701502</v>
          </cell>
          <cell r="AH4790">
            <v>46195</v>
          </cell>
        </row>
        <row r="4791">
          <cell r="F4791" t="str">
            <v>R5T0701503</v>
          </cell>
          <cell r="AH4791">
            <v>46195</v>
          </cell>
        </row>
        <row r="4792">
          <cell r="F4792" t="str">
            <v>R5T0702138</v>
          </cell>
          <cell r="AH4792">
            <v>46195</v>
          </cell>
        </row>
        <row r="4793">
          <cell r="F4793" t="str">
            <v>R5T0702139</v>
          </cell>
          <cell r="AH4793">
            <v>46195</v>
          </cell>
        </row>
        <row r="4794">
          <cell r="F4794" t="str">
            <v>R5T0702140</v>
          </cell>
          <cell r="AH4794">
            <v>46195</v>
          </cell>
        </row>
        <row r="4795">
          <cell r="F4795" t="str">
            <v>R5T0702141</v>
          </cell>
          <cell r="AH4795">
            <v>46195</v>
          </cell>
        </row>
        <row r="4796">
          <cell r="F4796" t="str">
            <v>R5T0702142</v>
          </cell>
          <cell r="AH4796">
            <v>46195</v>
          </cell>
        </row>
        <row r="4797">
          <cell r="F4797" t="str">
            <v>R5T0702635</v>
          </cell>
          <cell r="AH4797">
            <v>46195</v>
          </cell>
        </row>
        <row r="4798">
          <cell r="F4798" t="str">
            <v>R5T0702637</v>
          </cell>
          <cell r="AH4798">
            <v>46195</v>
          </cell>
        </row>
        <row r="4799">
          <cell r="F4799" t="str">
            <v>R5T0702638</v>
          </cell>
          <cell r="AH4799">
            <v>46195</v>
          </cell>
        </row>
        <row r="4800">
          <cell r="F4800" t="str">
            <v>R5T0702639</v>
          </cell>
          <cell r="AH4800">
            <v>46195</v>
          </cell>
        </row>
        <row r="4801">
          <cell r="F4801" t="str">
            <v>R5T0702640</v>
          </cell>
          <cell r="AH4801">
            <v>46195</v>
          </cell>
        </row>
        <row r="4802">
          <cell r="F4802" t="str">
            <v>R5T0702641</v>
          </cell>
          <cell r="AH4802">
            <v>46195</v>
          </cell>
        </row>
        <row r="4803">
          <cell r="F4803" t="str">
            <v>65T0098894</v>
          </cell>
          <cell r="AH4803">
            <v>46184</v>
          </cell>
        </row>
        <row r="4804">
          <cell r="F4804" t="str">
            <v>65T0096629</v>
          </cell>
          <cell r="AH4804">
            <v>46191</v>
          </cell>
        </row>
        <row r="4805">
          <cell r="F4805" t="str">
            <v>65T0096630</v>
          </cell>
          <cell r="AH4805">
            <v>46191</v>
          </cell>
        </row>
        <row r="4806">
          <cell r="F4806" t="str">
            <v>65T0097298</v>
          </cell>
          <cell r="AH4806">
            <v>46191</v>
          </cell>
        </row>
        <row r="4807">
          <cell r="F4807" t="str">
            <v>65T0097299</v>
          </cell>
          <cell r="AH4807">
            <v>46191</v>
          </cell>
        </row>
        <row r="4808">
          <cell r="F4808" t="str">
            <v>65T0097826</v>
          </cell>
          <cell r="AH4808">
            <v>46192</v>
          </cell>
        </row>
        <row r="4809">
          <cell r="F4809" t="str">
            <v>65T0098090</v>
          </cell>
          <cell r="AH4809">
            <v>46191</v>
          </cell>
        </row>
        <row r="4810">
          <cell r="F4810" t="str">
            <v>65T0098091</v>
          </cell>
          <cell r="AH4810">
            <v>46191</v>
          </cell>
        </row>
        <row r="4811">
          <cell r="F4811" t="str">
            <v>65T0098290</v>
          </cell>
        </row>
        <row r="4812">
          <cell r="F4812" t="str">
            <v>65T0098291</v>
          </cell>
        </row>
        <row r="4813">
          <cell r="F4813" t="str">
            <v>65T0098292</v>
          </cell>
          <cell r="AH4813">
            <v>46192</v>
          </cell>
        </row>
        <row r="4814">
          <cell r="F4814" t="str">
            <v>65T0098293</v>
          </cell>
          <cell r="AH4814">
            <v>46192</v>
          </cell>
        </row>
        <row r="4815">
          <cell r="F4815" t="str">
            <v>65T0098528</v>
          </cell>
          <cell r="AH4815">
            <v>46188</v>
          </cell>
        </row>
        <row r="4816">
          <cell r="F4816" t="str">
            <v>65T0098530</v>
          </cell>
          <cell r="AH4816">
            <v>46188</v>
          </cell>
        </row>
        <row r="4817">
          <cell r="F4817" t="str">
            <v>65T0098531</v>
          </cell>
          <cell r="AH4817">
            <v>46188</v>
          </cell>
        </row>
        <row r="4818">
          <cell r="F4818" t="str">
            <v>65T0098592</v>
          </cell>
          <cell r="AH4818">
            <v>46195</v>
          </cell>
        </row>
        <row r="4819">
          <cell r="F4819" t="str">
            <v>65T0098593</v>
          </cell>
          <cell r="AH4819">
            <v>46195</v>
          </cell>
        </row>
        <row r="4820">
          <cell r="F4820" t="str">
            <v>822408461</v>
          </cell>
          <cell r="AH4820">
            <v>46195</v>
          </cell>
        </row>
        <row r="4821">
          <cell r="F4821" t="str">
            <v>822408463</v>
          </cell>
          <cell r="AH4821">
            <v>46195</v>
          </cell>
        </row>
        <row r="4822">
          <cell r="F4822" t="str">
            <v>822408467</v>
          </cell>
          <cell r="AH4822">
            <v>46195</v>
          </cell>
        </row>
        <row r="4823">
          <cell r="F4823" t="str">
            <v>R5T0701306</v>
          </cell>
          <cell r="AH4823">
            <v>46195</v>
          </cell>
        </row>
        <row r="4824">
          <cell r="F4824" t="str">
            <v>R5T0703481</v>
          </cell>
          <cell r="AH4824">
            <v>46195</v>
          </cell>
        </row>
        <row r="4825">
          <cell r="F4825" t="str">
            <v>R5T0695740</v>
          </cell>
          <cell r="AH4825">
            <v>46189</v>
          </cell>
        </row>
        <row r="4826">
          <cell r="F4826" t="str">
            <v>R5T0695742</v>
          </cell>
          <cell r="AH4826">
            <v>46189</v>
          </cell>
        </row>
        <row r="4827">
          <cell r="F4827" t="str">
            <v>R5T0695744</v>
          </cell>
          <cell r="AH4827">
            <v>46189</v>
          </cell>
        </row>
        <row r="4828">
          <cell r="F4828" t="str">
            <v>R5T0695745</v>
          </cell>
          <cell r="AH4828">
            <v>46189</v>
          </cell>
        </row>
        <row r="4829">
          <cell r="F4829" t="str">
            <v>R5T0695747</v>
          </cell>
          <cell r="AH4829">
            <v>46189</v>
          </cell>
        </row>
        <row r="4830">
          <cell r="F4830" t="str">
            <v>R5T0695750</v>
          </cell>
          <cell r="AH4830">
            <v>46189</v>
          </cell>
        </row>
        <row r="4831">
          <cell r="F4831" t="str">
            <v>R5T0696221</v>
          </cell>
          <cell r="AH4831">
            <v>46188</v>
          </cell>
        </row>
        <row r="4832">
          <cell r="F4832" t="str">
            <v>R5T0696222</v>
          </cell>
          <cell r="AH4832">
            <v>46188</v>
          </cell>
        </row>
        <row r="4833">
          <cell r="F4833" t="str">
            <v>R5T0696223</v>
          </cell>
          <cell r="AH4833">
            <v>46188</v>
          </cell>
        </row>
        <row r="4834">
          <cell r="F4834" t="str">
            <v>R5T0696224</v>
          </cell>
          <cell r="AH4834">
            <v>46189</v>
          </cell>
        </row>
        <row r="4835">
          <cell r="F4835" t="str">
            <v>R5T0696225</v>
          </cell>
          <cell r="AH4835">
            <v>46189</v>
          </cell>
        </row>
        <row r="4836">
          <cell r="F4836" t="str">
            <v>R5T0696226</v>
          </cell>
          <cell r="AH4836">
            <v>46188</v>
          </cell>
        </row>
        <row r="4837">
          <cell r="F4837" t="str">
            <v>R5T0696227</v>
          </cell>
          <cell r="AH4837">
            <v>46189</v>
          </cell>
        </row>
        <row r="4838">
          <cell r="F4838" t="str">
            <v>R5T0696975</v>
          </cell>
          <cell r="AH4838">
            <v>46189</v>
          </cell>
        </row>
        <row r="4839">
          <cell r="F4839" t="str">
            <v>R5T0697516</v>
          </cell>
          <cell r="AH4839">
            <v>46189</v>
          </cell>
        </row>
        <row r="4840">
          <cell r="F4840" t="str">
            <v>R5T0698102</v>
          </cell>
          <cell r="AH4840">
            <v>46189</v>
          </cell>
        </row>
        <row r="4841">
          <cell r="F4841" t="str">
            <v>R5T0698103</v>
          </cell>
          <cell r="AH4841">
            <v>46189</v>
          </cell>
        </row>
        <row r="4842">
          <cell r="F4842" t="str">
            <v>R5T0698626</v>
          </cell>
          <cell r="AH4842">
            <v>46188</v>
          </cell>
        </row>
        <row r="4843">
          <cell r="F4843" t="str">
            <v>R5T0698627</v>
          </cell>
          <cell r="AH4843">
            <v>46188</v>
          </cell>
        </row>
        <row r="4844">
          <cell r="F4844" t="str">
            <v>R5T0698628</v>
          </cell>
          <cell r="AH4844">
            <v>46188</v>
          </cell>
        </row>
        <row r="4845">
          <cell r="F4845" t="str">
            <v>R5T0698629</v>
          </cell>
          <cell r="AH4845">
            <v>46188</v>
          </cell>
        </row>
        <row r="4846">
          <cell r="F4846" t="str">
            <v>R5T0698633</v>
          </cell>
          <cell r="AH4846">
            <v>46188</v>
          </cell>
        </row>
        <row r="4847">
          <cell r="F4847" t="str">
            <v>R5T0698643</v>
          </cell>
          <cell r="AH4847">
            <v>46188</v>
          </cell>
        </row>
        <row r="4848">
          <cell r="F4848" t="str">
            <v>R5T0699765</v>
          </cell>
          <cell r="AH4848">
            <v>46192</v>
          </cell>
        </row>
        <row r="4849">
          <cell r="F4849" t="str">
            <v>R5T0699766</v>
          </cell>
          <cell r="AH4849">
            <v>46192</v>
          </cell>
        </row>
        <row r="4850">
          <cell r="F4850" t="str">
            <v>R5T0699855</v>
          </cell>
          <cell r="AH4850">
            <v>46192</v>
          </cell>
        </row>
        <row r="4851">
          <cell r="F4851" t="str">
            <v>R5T0699856</v>
          </cell>
          <cell r="AH4851">
            <v>46192</v>
          </cell>
        </row>
        <row r="4852">
          <cell r="F4852" t="str">
            <v>R5T0699943</v>
          </cell>
          <cell r="AH4852">
            <v>46192</v>
          </cell>
        </row>
        <row r="4853">
          <cell r="F4853" t="str">
            <v>R5T0700021</v>
          </cell>
          <cell r="AH4853">
            <v>46191</v>
          </cell>
        </row>
        <row r="4854">
          <cell r="F4854" t="str">
            <v>R5T0700022</v>
          </cell>
          <cell r="AH4854">
            <v>46191</v>
          </cell>
        </row>
        <row r="4855">
          <cell r="F4855" t="str">
            <v>R5T0700542</v>
          </cell>
          <cell r="AH4855">
            <v>46195</v>
          </cell>
        </row>
        <row r="4856">
          <cell r="F4856" t="str">
            <v>R5T0700619</v>
          </cell>
          <cell r="AH4856">
            <v>46192</v>
          </cell>
        </row>
        <row r="4857">
          <cell r="F4857" t="str">
            <v>R5T0700759</v>
          </cell>
          <cell r="AH4857">
            <v>46191</v>
          </cell>
        </row>
        <row r="4858">
          <cell r="F4858" t="str">
            <v>R5T0701053</v>
          </cell>
          <cell r="AH4858">
            <v>46195</v>
          </cell>
        </row>
        <row r="4859">
          <cell r="F4859" t="str">
            <v>R5T0701054</v>
          </cell>
          <cell r="AH4859">
            <v>46195</v>
          </cell>
        </row>
        <row r="4860">
          <cell r="F4860" t="str">
            <v>R5T0702621</v>
          </cell>
          <cell r="AH4860">
            <v>46195</v>
          </cell>
        </row>
        <row r="4861">
          <cell r="F4861" t="str">
            <v>R5T0703319</v>
          </cell>
          <cell r="AH4861">
            <v>46195</v>
          </cell>
        </row>
        <row r="4862">
          <cell r="F4862" t="str">
            <v>R5T0703324</v>
          </cell>
          <cell r="AH4862">
            <v>46195</v>
          </cell>
        </row>
        <row r="4863">
          <cell r="F4863" t="str">
            <v>R5T0692875</v>
          </cell>
          <cell r="AH4863">
            <v>46190</v>
          </cell>
        </row>
        <row r="4864">
          <cell r="F4864" t="str">
            <v>R5T0695725</v>
          </cell>
          <cell r="AH4864">
            <v>46189</v>
          </cell>
        </row>
        <row r="4865">
          <cell r="F4865" t="str">
            <v>R5T0695726</v>
          </cell>
          <cell r="AH4865">
            <v>46189</v>
          </cell>
        </row>
        <row r="4866">
          <cell r="F4866" t="str">
            <v>R5T0695727</v>
          </cell>
          <cell r="AH4866">
            <v>46189</v>
          </cell>
        </row>
        <row r="4867">
          <cell r="F4867" t="str">
            <v>R5T0696212</v>
          </cell>
          <cell r="AH4867">
            <v>46188</v>
          </cell>
        </row>
        <row r="4868">
          <cell r="F4868" t="str">
            <v>R5T0696213</v>
          </cell>
          <cell r="AH4868">
            <v>46188</v>
          </cell>
        </row>
        <row r="4869">
          <cell r="F4869" t="str">
            <v>R5T0697305</v>
          </cell>
          <cell r="AH4869">
            <v>46188</v>
          </cell>
        </row>
        <row r="4870">
          <cell r="F4870" t="str">
            <v>R5T0697307</v>
          </cell>
          <cell r="AH4870">
            <v>46188</v>
          </cell>
        </row>
        <row r="4871">
          <cell r="F4871" t="str">
            <v>R5T0697310</v>
          </cell>
          <cell r="AH4871">
            <v>46188</v>
          </cell>
        </row>
        <row r="4872">
          <cell r="F4872" t="str">
            <v>R5T0701055</v>
          </cell>
          <cell r="AH4872">
            <v>46195</v>
          </cell>
        </row>
        <row r="4873">
          <cell r="F4873" t="str">
            <v>R5T0703311</v>
          </cell>
          <cell r="AH4873">
            <v>46195</v>
          </cell>
        </row>
        <row r="4874">
          <cell r="F4874" t="str">
            <v>G3601674-VV260128133</v>
          </cell>
        </row>
        <row r="4875">
          <cell r="F4875" t="str">
            <v>R5T0700405</v>
          </cell>
          <cell r="AH4875">
            <v>46191</v>
          </cell>
        </row>
        <row r="4876">
          <cell r="F4876" t="str">
            <v>R5T0700942</v>
          </cell>
          <cell r="AH4876">
            <v>46195</v>
          </cell>
        </row>
        <row r="4877">
          <cell r="F4877" t="str">
            <v>R5T0699872</v>
          </cell>
          <cell r="AH4877">
            <v>46192</v>
          </cell>
        </row>
        <row r="4878">
          <cell r="F4878" t="str">
            <v>R5T0699959</v>
          </cell>
          <cell r="AH4878">
            <v>46191</v>
          </cell>
        </row>
        <row r="4879">
          <cell r="F4879" t="str">
            <v>45T0480211</v>
          </cell>
          <cell r="AH4879">
            <v>46184</v>
          </cell>
        </row>
        <row r="4880">
          <cell r="F4880" t="str">
            <v>45T0480211</v>
          </cell>
          <cell r="AH4880">
            <v>46188</v>
          </cell>
        </row>
        <row r="4881">
          <cell r="F4881" t="str">
            <v>45T0480211</v>
          </cell>
          <cell r="AH4881">
            <v>46189</v>
          </cell>
        </row>
        <row r="4882">
          <cell r="F4882" t="str">
            <v>45T0480218</v>
          </cell>
          <cell r="AH4882">
            <v>46184</v>
          </cell>
        </row>
        <row r="4883">
          <cell r="F4883" t="str">
            <v>45T0480219</v>
          </cell>
          <cell r="AH4883">
            <v>46184</v>
          </cell>
        </row>
        <row r="4884">
          <cell r="F4884" t="str">
            <v>45T0480220</v>
          </cell>
          <cell r="AH4884">
            <v>46185</v>
          </cell>
        </row>
        <row r="4885">
          <cell r="F4885" t="str">
            <v>45T0480220</v>
          </cell>
          <cell r="AH4885">
            <v>46188</v>
          </cell>
        </row>
        <row r="4886">
          <cell r="F4886" t="str">
            <v>R5T0698537</v>
          </cell>
          <cell r="AH4886">
            <v>46195</v>
          </cell>
        </row>
        <row r="4887">
          <cell r="F4887" t="str">
            <v>R5T0701982</v>
          </cell>
          <cell r="AH4887">
            <v>46195</v>
          </cell>
        </row>
        <row r="4888">
          <cell r="F4888" t="str">
            <v>R5T0696887</v>
          </cell>
          <cell r="AH4888">
            <v>46195</v>
          </cell>
        </row>
        <row r="4889">
          <cell r="F4889" t="str">
            <v>R5T0700050</v>
          </cell>
          <cell r="AH4889">
            <v>46191</v>
          </cell>
        </row>
        <row r="4890">
          <cell r="F4890" t="str">
            <v>R5T0701297</v>
          </cell>
          <cell r="AH4890">
            <v>46195</v>
          </cell>
        </row>
        <row r="4891">
          <cell r="F4891" t="str">
            <v>R5T0703419</v>
          </cell>
          <cell r="AH4891">
            <v>46195</v>
          </cell>
        </row>
        <row r="4892">
          <cell r="F4892" t="str">
            <v>R5T0703570</v>
          </cell>
          <cell r="AH4892">
            <v>46195</v>
          </cell>
        </row>
        <row r="4893">
          <cell r="F4893" t="str">
            <v>R5T0703620</v>
          </cell>
          <cell r="AH4893">
            <v>46195</v>
          </cell>
        </row>
        <row r="4894">
          <cell r="F4894" t="str">
            <v>G3608489-VU260616001</v>
          </cell>
        </row>
        <row r="4895">
          <cell r="F4895" t="str">
            <v>R5T0696141</v>
          </cell>
          <cell r="AH4895">
            <v>46189</v>
          </cell>
        </row>
        <row r="4896">
          <cell r="F4896" t="str">
            <v>R5T0699875</v>
          </cell>
          <cell r="AH4896">
            <v>46192</v>
          </cell>
        </row>
        <row r="4897">
          <cell r="F4897" t="str">
            <v>R5T0700448</v>
          </cell>
          <cell r="AH4897">
            <v>46195</v>
          </cell>
        </row>
        <row r="4898">
          <cell r="F4898" t="str">
            <v>R5T0700578</v>
          </cell>
          <cell r="AH4898">
            <v>46192</v>
          </cell>
        </row>
        <row r="4899">
          <cell r="F4899" t="str">
            <v>R5T0700770</v>
          </cell>
          <cell r="AH4899">
            <v>46192</v>
          </cell>
        </row>
        <row r="4900">
          <cell r="F4900" t="str">
            <v>R5T0701264</v>
          </cell>
          <cell r="AH4900">
            <v>46195</v>
          </cell>
        </row>
        <row r="4901">
          <cell r="F4901" t="str">
            <v>25T0348316</v>
          </cell>
          <cell r="AH4901">
            <v>46174</v>
          </cell>
        </row>
        <row r="4902">
          <cell r="F4902" t="str">
            <v>25T0348435</v>
          </cell>
          <cell r="AH4902">
            <v>46175</v>
          </cell>
        </row>
        <row r="4903">
          <cell r="F4903" t="str">
            <v>25T0348687</v>
          </cell>
          <cell r="AH4903">
            <v>46175</v>
          </cell>
        </row>
        <row r="4904">
          <cell r="F4904" t="str">
            <v>25T0348779</v>
          </cell>
          <cell r="AH4904">
            <v>46176</v>
          </cell>
        </row>
        <row r="4905">
          <cell r="F4905" t="str">
            <v>25T0348781</v>
          </cell>
          <cell r="AH4905">
            <v>46176</v>
          </cell>
        </row>
        <row r="4906">
          <cell r="F4906" t="str">
            <v>25T0348874</v>
          </cell>
          <cell r="AH4906">
            <v>46177</v>
          </cell>
        </row>
        <row r="4907">
          <cell r="F4907" t="str">
            <v>25T0349262</v>
          </cell>
          <cell r="AH4907">
            <v>46181</v>
          </cell>
        </row>
        <row r="4908">
          <cell r="F4908" t="str">
            <v>25T0349868</v>
          </cell>
          <cell r="AH4908">
            <v>46192</v>
          </cell>
        </row>
        <row r="4909">
          <cell r="F4909" t="str">
            <v>25T0349895</v>
          </cell>
          <cell r="AH4909">
            <v>46188</v>
          </cell>
        </row>
        <row r="4910">
          <cell r="F4910" t="str">
            <v>25T0350714</v>
          </cell>
          <cell r="AH4910">
            <v>46195</v>
          </cell>
        </row>
        <row r="4911">
          <cell r="F4911" t="str">
            <v>25T0350715</v>
          </cell>
          <cell r="AH4911">
            <v>46195</v>
          </cell>
        </row>
        <row r="4912">
          <cell r="F4912" t="str">
            <v>25T0350716</v>
          </cell>
          <cell r="AH4912">
            <v>46195</v>
          </cell>
        </row>
        <row r="4913">
          <cell r="F4913" t="str">
            <v>25T0350717</v>
          </cell>
          <cell r="AH4913">
            <v>46195</v>
          </cell>
        </row>
        <row r="4914">
          <cell r="F4914" t="str">
            <v>65T0097233</v>
          </cell>
          <cell r="AH4914">
            <v>46169</v>
          </cell>
        </row>
        <row r="4915">
          <cell r="F4915" t="str">
            <v>65T0097233</v>
          </cell>
          <cell r="AH4915">
            <v>46169</v>
          </cell>
        </row>
        <row r="4916">
          <cell r="F4916" t="str">
            <v>65T0097235</v>
          </cell>
          <cell r="AH4916">
            <v>46169</v>
          </cell>
        </row>
        <row r="4917">
          <cell r="F4917" t="str">
            <v>65T0097235</v>
          </cell>
          <cell r="AH4917">
            <v>46169</v>
          </cell>
        </row>
        <row r="4918">
          <cell r="F4918" t="str">
            <v>65T0097542</v>
          </cell>
          <cell r="AH4918">
            <v>46169</v>
          </cell>
        </row>
        <row r="4919">
          <cell r="F4919" t="str">
            <v>722458719</v>
          </cell>
          <cell r="AH4919">
            <v>46162</v>
          </cell>
        </row>
        <row r="4920">
          <cell r="F4920" t="str">
            <v>722458719</v>
          </cell>
          <cell r="AH4920">
            <v>46162</v>
          </cell>
        </row>
        <row r="4921">
          <cell r="F4921" t="str">
            <v>25T0345904</v>
          </cell>
          <cell r="AH4921">
            <v>46147</v>
          </cell>
        </row>
        <row r="4922">
          <cell r="F4922" t="str">
            <v>25T0346119</v>
          </cell>
          <cell r="AH4922">
            <v>46153</v>
          </cell>
        </row>
        <row r="4923">
          <cell r="F4923" t="str">
            <v>25T0348209</v>
          </cell>
          <cell r="AH4923">
            <v>46171</v>
          </cell>
        </row>
        <row r="4924">
          <cell r="F4924" t="str">
            <v>45T0470600</v>
          </cell>
          <cell r="AH4924">
            <v>46157</v>
          </cell>
        </row>
        <row r="4925">
          <cell r="F4925" t="str">
            <v>45T0476261</v>
          </cell>
          <cell r="AH4925">
            <v>46172</v>
          </cell>
        </row>
        <row r="4926">
          <cell r="F4926" t="str">
            <v>45T0476261</v>
          </cell>
          <cell r="AH4926">
            <v>46172</v>
          </cell>
        </row>
        <row r="4927">
          <cell r="F4927" t="str">
            <v>65T0095175</v>
          </cell>
          <cell r="AH4927">
            <v>46150</v>
          </cell>
        </row>
        <row r="4928">
          <cell r="F4928" t="str">
            <v>65T0095176</v>
          </cell>
          <cell r="AH4928">
            <v>46153</v>
          </cell>
        </row>
        <row r="4929">
          <cell r="F4929" t="str">
            <v>65T0095370</v>
          </cell>
          <cell r="AH4929">
            <v>46146</v>
          </cell>
        </row>
        <row r="4930">
          <cell r="F4930" t="str">
            <v>65T0095506</v>
          </cell>
          <cell r="AH4930">
            <v>46157</v>
          </cell>
        </row>
        <row r="4931">
          <cell r="F4931" t="str">
            <v>65T0095899</v>
          </cell>
          <cell r="AH4931">
            <v>46155</v>
          </cell>
        </row>
        <row r="4932">
          <cell r="F4932" t="str">
            <v>65T0096920</v>
          </cell>
          <cell r="AH4932">
            <v>46171</v>
          </cell>
        </row>
        <row r="4933">
          <cell r="F4933" t="str">
            <v>65T0097419</v>
          </cell>
          <cell r="AH4933">
            <v>46171</v>
          </cell>
        </row>
        <row r="4934">
          <cell r="F4934" t="str">
            <v>65T0097523</v>
          </cell>
          <cell r="AH4934">
            <v>46171</v>
          </cell>
        </row>
        <row r="4935">
          <cell r="F4935" t="str">
            <v>722459015</v>
          </cell>
          <cell r="AH4935">
            <v>46190</v>
          </cell>
        </row>
        <row r="4936">
          <cell r="F4936" t="str">
            <v>722459015</v>
          </cell>
          <cell r="AH4936">
            <v>46191</v>
          </cell>
        </row>
        <row r="4937">
          <cell r="F4937" t="str">
            <v>25T0348525</v>
          </cell>
          <cell r="AH4937">
            <v>46177</v>
          </cell>
        </row>
        <row r="4938">
          <cell r="F4938" t="str">
            <v>25T0348525</v>
          </cell>
          <cell r="AH4938">
            <v>46177</v>
          </cell>
        </row>
        <row r="4939">
          <cell r="F4939" t="str">
            <v>25T0349405</v>
          </cell>
          <cell r="AH4939">
            <v>46188</v>
          </cell>
        </row>
        <row r="4940">
          <cell r="F4940" t="str">
            <v>25T0349405</v>
          </cell>
          <cell r="AH4940">
            <v>46188</v>
          </cell>
        </row>
        <row r="4941">
          <cell r="F4941" t="str">
            <v>45T0480243</v>
          </cell>
          <cell r="AH4941">
            <v>46181</v>
          </cell>
        </row>
        <row r="4942">
          <cell r="F4942" t="str">
            <v>45T0481972</v>
          </cell>
          <cell r="AH4942">
            <v>46188</v>
          </cell>
        </row>
        <row r="4943">
          <cell r="F4943" t="str">
            <v>65T0096549</v>
          </cell>
          <cell r="AH4943">
            <v>46176</v>
          </cell>
        </row>
        <row r="4944">
          <cell r="F4944" t="str">
            <v>65T0097053</v>
          </cell>
          <cell r="AH4944">
            <v>46181</v>
          </cell>
        </row>
        <row r="4945">
          <cell r="F4945" t="str">
            <v>65T0097223</v>
          </cell>
          <cell r="AH4945">
            <v>46182</v>
          </cell>
        </row>
        <row r="4946">
          <cell r="F4946" t="str">
            <v>65T0098654</v>
          </cell>
          <cell r="AH4946">
            <v>46195</v>
          </cell>
        </row>
        <row r="4947">
          <cell r="F4947" t="str">
            <v>65T0098655</v>
          </cell>
          <cell r="AH4947">
            <v>46188</v>
          </cell>
        </row>
        <row r="4948">
          <cell r="F4948" t="str">
            <v>R5T0700529</v>
          </cell>
          <cell r="AH4948">
            <v>46195</v>
          </cell>
        </row>
        <row r="4949">
          <cell r="F4949" t="str">
            <v>R5T0700278</v>
          </cell>
          <cell r="AH4949">
            <v>46192</v>
          </cell>
        </row>
        <row r="4950">
          <cell r="F4950" t="str">
            <v>R5T0700279</v>
          </cell>
          <cell r="AH4950">
            <v>46192</v>
          </cell>
        </row>
        <row r="4951">
          <cell r="F4951" t="str">
            <v>R5T0702543</v>
          </cell>
          <cell r="AH4951">
            <v>46195</v>
          </cell>
        </row>
        <row r="4952">
          <cell r="F4952" t="str">
            <v>R5T0702550</v>
          </cell>
          <cell r="AH4952">
            <v>46195</v>
          </cell>
        </row>
        <row r="4953">
          <cell r="F4953" t="str">
            <v>R5T0702552</v>
          </cell>
          <cell r="AH4953">
            <v>46195</v>
          </cell>
        </row>
        <row r="4954">
          <cell r="F4954" t="str">
            <v>R5T0702626</v>
          </cell>
          <cell r="AH4954">
            <v>46195</v>
          </cell>
        </row>
        <row r="4955">
          <cell r="F4955" t="str">
            <v>R5T0703304</v>
          </cell>
          <cell r="AH4955">
            <v>46195</v>
          </cell>
        </row>
        <row r="4956">
          <cell r="F4956" t="str">
            <v>R5T0703757</v>
          </cell>
          <cell r="AH4956">
            <v>46195</v>
          </cell>
        </row>
        <row r="4957">
          <cell r="F4957" t="str">
            <v>65T0097615</v>
          </cell>
          <cell r="AH4957">
            <v>46195</v>
          </cell>
        </row>
        <row r="4958">
          <cell r="F4958" t="str">
            <v>25T0346033</v>
          </cell>
          <cell r="AH4958">
            <v>46148</v>
          </cell>
        </row>
        <row r="4959">
          <cell r="F4959" t="str">
            <v>25T0346033</v>
          </cell>
          <cell r="AH4959">
            <v>46148</v>
          </cell>
        </row>
        <row r="4960">
          <cell r="F4960" t="str">
            <v>25T0346060</v>
          </cell>
          <cell r="AH4960">
            <v>46149</v>
          </cell>
        </row>
        <row r="4961">
          <cell r="F4961" t="str">
            <v>25T0346060</v>
          </cell>
          <cell r="AH4961">
            <v>46149</v>
          </cell>
        </row>
        <row r="4962">
          <cell r="F4962" t="str">
            <v>25T0347515</v>
          </cell>
          <cell r="AH4962">
            <v>46164</v>
          </cell>
        </row>
        <row r="4963">
          <cell r="F4963" t="str">
            <v>25T0347515</v>
          </cell>
          <cell r="AH4963">
            <v>46164</v>
          </cell>
        </row>
        <row r="4964">
          <cell r="F4964" t="str">
            <v>25T0347733</v>
          </cell>
          <cell r="AH4964">
            <v>46168</v>
          </cell>
        </row>
        <row r="4965">
          <cell r="F4965" t="str">
            <v>25T0347733</v>
          </cell>
          <cell r="AH4965">
            <v>46168</v>
          </cell>
        </row>
        <row r="4966">
          <cell r="F4966" t="str">
            <v>25T0347734</v>
          </cell>
          <cell r="AH4966">
            <v>46168</v>
          </cell>
        </row>
        <row r="4967">
          <cell r="F4967" t="str">
            <v>25T0347734</v>
          </cell>
          <cell r="AH4967">
            <v>46168</v>
          </cell>
        </row>
        <row r="4968">
          <cell r="F4968" t="str">
            <v>25T0348775</v>
          </cell>
          <cell r="AH4968">
            <v>46176</v>
          </cell>
        </row>
        <row r="4969">
          <cell r="F4969" t="str">
            <v>25T0348775</v>
          </cell>
          <cell r="AH4969">
            <v>46176</v>
          </cell>
        </row>
        <row r="4970">
          <cell r="F4970" t="str">
            <v>25T0349500</v>
          </cell>
          <cell r="AH4970">
            <v>46183</v>
          </cell>
        </row>
        <row r="4971">
          <cell r="F4971" t="str">
            <v>25T0349500</v>
          </cell>
          <cell r="AH4971">
            <v>46183</v>
          </cell>
        </row>
        <row r="4972">
          <cell r="F4972" t="str">
            <v>722458575</v>
          </cell>
          <cell r="AH4972">
            <v>46153</v>
          </cell>
        </row>
        <row r="4973">
          <cell r="F4973" t="str">
            <v>722458575</v>
          </cell>
          <cell r="AH4973">
            <v>46161</v>
          </cell>
        </row>
        <row r="4974">
          <cell r="F4974" t="str">
            <v>722458944</v>
          </cell>
          <cell r="AH4974">
            <v>46181</v>
          </cell>
        </row>
        <row r="4975">
          <cell r="F4975" t="str">
            <v>722458944</v>
          </cell>
          <cell r="AH4975">
            <v>46191</v>
          </cell>
        </row>
        <row r="4976">
          <cell r="F4976" t="str">
            <v>H22405339</v>
          </cell>
          <cell r="AH4976">
            <v>46184</v>
          </cell>
        </row>
        <row r="4977">
          <cell r="F4977" t="str">
            <v>R5T0702514</v>
          </cell>
          <cell r="AH4977">
            <v>46195</v>
          </cell>
        </row>
        <row r="4978">
          <cell r="F4978" t="str">
            <v>R5T0702529</v>
          </cell>
          <cell r="AH4978">
            <v>46195</v>
          </cell>
        </row>
        <row r="4979">
          <cell r="F4979" t="str">
            <v>R5T0702530</v>
          </cell>
          <cell r="AH4979">
            <v>46195</v>
          </cell>
        </row>
        <row r="4980">
          <cell r="F4980" t="str">
            <v>R5T0702531</v>
          </cell>
          <cell r="AH4980">
            <v>46195</v>
          </cell>
        </row>
        <row r="4981">
          <cell r="F4981" t="str">
            <v>R5T0702532</v>
          </cell>
          <cell r="AH4981">
            <v>46195</v>
          </cell>
        </row>
        <row r="4982">
          <cell r="F4982" t="str">
            <v>R5T0702533</v>
          </cell>
          <cell r="AH4982">
            <v>46195</v>
          </cell>
        </row>
        <row r="4983">
          <cell r="F4983" t="str">
            <v>R5T0702534</v>
          </cell>
          <cell r="AH4983">
            <v>46195</v>
          </cell>
        </row>
        <row r="4984">
          <cell r="F4984" t="str">
            <v>R5T0700449</v>
          </cell>
          <cell r="AH4984">
            <v>46195</v>
          </cell>
        </row>
        <row r="4985">
          <cell r="F4985" t="str">
            <v>R5T0700791</v>
          </cell>
          <cell r="AH4985">
            <v>46195</v>
          </cell>
        </row>
        <row r="4986">
          <cell r="F4986" t="str">
            <v>R5T0703396</v>
          </cell>
          <cell r="AH4986">
            <v>46195</v>
          </cell>
        </row>
        <row r="4987">
          <cell r="F4987" t="str">
            <v>R5T0703397</v>
          </cell>
          <cell r="AH4987">
            <v>46195</v>
          </cell>
        </row>
        <row r="4988">
          <cell r="F4988" t="str">
            <v>R5T0703398</v>
          </cell>
          <cell r="AH4988">
            <v>46195</v>
          </cell>
        </row>
        <row r="4989">
          <cell r="F4989" t="str">
            <v>R5T0703399</v>
          </cell>
          <cell r="AH4989">
            <v>46195</v>
          </cell>
        </row>
        <row r="4990">
          <cell r="F4990" t="str">
            <v>R5T0703400</v>
          </cell>
          <cell r="AH4990">
            <v>46195</v>
          </cell>
        </row>
        <row r="4991">
          <cell r="F4991" t="str">
            <v>R5T0696039</v>
          </cell>
          <cell r="AH4991">
            <v>46188</v>
          </cell>
        </row>
        <row r="4992">
          <cell r="F4992" t="str">
            <v>R5T0696040</v>
          </cell>
          <cell r="AH4992">
            <v>46188</v>
          </cell>
        </row>
        <row r="4993">
          <cell r="F4993" t="str">
            <v>R5T0696041</v>
          </cell>
          <cell r="AH4993">
            <v>46188</v>
          </cell>
        </row>
        <row r="4994">
          <cell r="F4994" t="str">
            <v>R5T0696042</v>
          </cell>
          <cell r="AH4994">
            <v>46188</v>
          </cell>
        </row>
        <row r="4995">
          <cell r="F4995" t="str">
            <v>R5T0696143</v>
          </cell>
          <cell r="AH4995">
            <v>46188</v>
          </cell>
        </row>
        <row r="4996">
          <cell r="F4996" t="str">
            <v>R5T0696144</v>
          </cell>
          <cell r="AH4996">
            <v>46188</v>
          </cell>
        </row>
        <row r="4997">
          <cell r="F4997" t="str">
            <v>R5T0697015</v>
          </cell>
          <cell r="AH4997">
            <v>46189</v>
          </cell>
        </row>
        <row r="4998">
          <cell r="F4998" t="str">
            <v>R5T0697017</v>
          </cell>
          <cell r="AH4998">
            <v>46189</v>
          </cell>
        </row>
        <row r="4999">
          <cell r="F4999" t="str">
            <v>R5T0698125</v>
          </cell>
          <cell r="AH4999">
            <v>46189</v>
          </cell>
        </row>
        <row r="5000">
          <cell r="F5000" t="str">
            <v>R5T0698127</v>
          </cell>
          <cell r="AH5000">
            <v>46189</v>
          </cell>
        </row>
        <row r="5001">
          <cell r="F5001" t="str">
            <v>R5T0698128</v>
          </cell>
          <cell r="AH5001">
            <v>46189</v>
          </cell>
        </row>
        <row r="5002">
          <cell r="F5002" t="str">
            <v>R5T0698129</v>
          </cell>
          <cell r="AH5002">
            <v>46189</v>
          </cell>
        </row>
        <row r="5003">
          <cell r="F5003" t="str">
            <v>R5T0698131</v>
          </cell>
          <cell r="AH5003">
            <v>46189</v>
          </cell>
        </row>
        <row r="5004">
          <cell r="F5004" t="str">
            <v>R5T0698634</v>
          </cell>
          <cell r="AH5004">
            <v>46188</v>
          </cell>
        </row>
        <row r="5005">
          <cell r="F5005" t="str">
            <v>R5T0698635</v>
          </cell>
          <cell r="AH5005">
            <v>46188</v>
          </cell>
        </row>
        <row r="5006">
          <cell r="F5006" t="str">
            <v>R5T0699304</v>
          </cell>
          <cell r="AH5006">
            <v>46189</v>
          </cell>
        </row>
        <row r="5007">
          <cell r="F5007" t="str">
            <v>R5T0699305</v>
          </cell>
          <cell r="AH5007">
            <v>46189</v>
          </cell>
        </row>
        <row r="5008">
          <cell r="F5008" t="str">
            <v>R5T0699306</v>
          </cell>
          <cell r="AH5008">
            <v>46189</v>
          </cell>
        </row>
        <row r="5009">
          <cell r="F5009" t="str">
            <v>R5T0699307</v>
          </cell>
          <cell r="AH5009">
            <v>46189</v>
          </cell>
        </row>
        <row r="5010">
          <cell r="F5010" t="str">
            <v>R5T0699308</v>
          </cell>
          <cell r="AH5010">
            <v>46189</v>
          </cell>
        </row>
        <row r="5011">
          <cell r="F5011" t="str">
            <v>R5T0699309</v>
          </cell>
          <cell r="AH5011">
            <v>46189</v>
          </cell>
        </row>
        <row r="5012">
          <cell r="F5012" t="str">
            <v>R5T0699310</v>
          </cell>
          <cell r="AH5012">
            <v>46189</v>
          </cell>
        </row>
        <row r="5013">
          <cell r="F5013" t="str">
            <v>R5T0699311</v>
          </cell>
          <cell r="AH5013">
            <v>46189</v>
          </cell>
        </row>
        <row r="5014">
          <cell r="F5014" t="str">
            <v>R5T0699480</v>
          </cell>
          <cell r="AH5014">
            <v>46190</v>
          </cell>
        </row>
        <row r="5015">
          <cell r="F5015" t="str">
            <v>R5T0699493</v>
          </cell>
          <cell r="AH5015">
            <v>46188</v>
          </cell>
        </row>
        <row r="5016">
          <cell r="F5016" t="str">
            <v>R5T0699494</v>
          </cell>
          <cell r="AH5016">
            <v>46188</v>
          </cell>
        </row>
        <row r="5017">
          <cell r="F5017" t="str">
            <v>R5T0699495</v>
          </cell>
          <cell r="AH5017">
            <v>46188</v>
          </cell>
        </row>
        <row r="5018">
          <cell r="F5018" t="str">
            <v>R5T0699496</v>
          </cell>
          <cell r="AH5018">
            <v>46188</v>
          </cell>
        </row>
        <row r="5019">
          <cell r="F5019" t="str">
            <v>R5T0699497</v>
          </cell>
          <cell r="AH5019">
            <v>46188</v>
          </cell>
        </row>
        <row r="5020">
          <cell r="F5020" t="str">
            <v>R5T0699498</v>
          </cell>
          <cell r="AH5020">
            <v>46188</v>
          </cell>
        </row>
        <row r="5021">
          <cell r="F5021" t="str">
            <v>R5T0699499</v>
          </cell>
          <cell r="AH5021">
            <v>46188</v>
          </cell>
        </row>
        <row r="5022">
          <cell r="F5022" t="str">
            <v>R5T0699500</v>
          </cell>
          <cell r="AH5022">
            <v>46188</v>
          </cell>
        </row>
        <row r="5023">
          <cell r="F5023" t="str">
            <v>R5T0699626</v>
          </cell>
          <cell r="AH5023">
            <v>46192</v>
          </cell>
        </row>
        <row r="5024">
          <cell r="F5024" t="str">
            <v>R5T0699642</v>
          </cell>
          <cell r="AH5024">
            <v>46192</v>
          </cell>
        </row>
        <row r="5025">
          <cell r="F5025" t="str">
            <v>R5T0700486</v>
          </cell>
          <cell r="AH5025">
            <v>46189</v>
          </cell>
        </row>
        <row r="5026">
          <cell r="F5026" t="str">
            <v>R5T0700487</v>
          </cell>
          <cell r="AH5026">
            <v>46195</v>
          </cell>
        </row>
        <row r="5027">
          <cell r="F5027" t="str">
            <v>R5T0700488</v>
          </cell>
          <cell r="AH5027">
            <v>46195</v>
          </cell>
        </row>
        <row r="5028">
          <cell r="F5028" t="str">
            <v>R5T0700492</v>
          </cell>
          <cell r="AH5028">
            <v>46195</v>
          </cell>
        </row>
        <row r="5029">
          <cell r="F5029" t="str">
            <v>R5T0700493</v>
          </cell>
          <cell r="AH5029">
            <v>46195</v>
          </cell>
        </row>
        <row r="5030">
          <cell r="F5030" t="str">
            <v>R5T0700494</v>
          </cell>
          <cell r="AH5030">
            <v>46195</v>
          </cell>
        </row>
        <row r="5031">
          <cell r="F5031" t="str">
            <v>R5T0700523</v>
          </cell>
          <cell r="AH5031">
            <v>46195</v>
          </cell>
        </row>
        <row r="5032">
          <cell r="F5032" t="str">
            <v>R5T0700524</v>
          </cell>
          <cell r="AH5032">
            <v>46195</v>
          </cell>
        </row>
        <row r="5033">
          <cell r="F5033" t="str">
            <v>R5T0701017</v>
          </cell>
          <cell r="AH5033">
            <v>46195</v>
          </cell>
        </row>
        <row r="5034">
          <cell r="F5034" t="str">
            <v>R5T0701058</v>
          </cell>
          <cell r="AH5034">
            <v>46195</v>
          </cell>
        </row>
        <row r="5035">
          <cell r="F5035" t="str">
            <v>45T0481026</v>
          </cell>
          <cell r="AH5035">
            <v>46192</v>
          </cell>
        </row>
        <row r="5036">
          <cell r="F5036" t="str">
            <v>45T0481027</v>
          </cell>
          <cell r="AH5036">
            <v>46192</v>
          </cell>
        </row>
        <row r="5037">
          <cell r="F5037" t="str">
            <v>45T0481033</v>
          </cell>
          <cell r="AH5037">
            <v>46192</v>
          </cell>
        </row>
        <row r="5038">
          <cell r="F5038" t="str">
            <v>45T0481173</v>
          </cell>
          <cell r="AH5038">
            <v>46191</v>
          </cell>
        </row>
        <row r="5039">
          <cell r="F5039" t="str">
            <v>45T0481176</v>
          </cell>
          <cell r="AH5039">
            <v>46191</v>
          </cell>
        </row>
        <row r="5040">
          <cell r="F5040" t="str">
            <v>R5T0686803</v>
          </cell>
          <cell r="AH5040">
            <v>46167</v>
          </cell>
        </row>
        <row r="5041">
          <cell r="F5041" t="str">
            <v>R5T0688498</v>
          </cell>
          <cell r="AH5041">
            <v>46168</v>
          </cell>
        </row>
        <row r="5042">
          <cell r="F5042" t="str">
            <v>R5T0688499</v>
          </cell>
          <cell r="AH5042">
            <v>46168</v>
          </cell>
        </row>
        <row r="5043">
          <cell r="F5043" t="str">
            <v>R5T0686909</v>
          </cell>
          <cell r="AH5043">
            <v>46177</v>
          </cell>
        </row>
        <row r="5044">
          <cell r="F5044" t="str">
            <v>R5T0688650</v>
          </cell>
          <cell r="AH5044">
            <v>46171</v>
          </cell>
        </row>
        <row r="5045">
          <cell r="F5045" t="str">
            <v>R5T0689062</v>
          </cell>
          <cell r="AH5045">
            <v>46172</v>
          </cell>
        </row>
        <row r="5046">
          <cell r="F5046" t="str">
            <v>R5T0689627</v>
          </cell>
          <cell r="AH5046">
            <v>46171</v>
          </cell>
        </row>
        <row r="5047">
          <cell r="F5047" t="str">
            <v>R5T0690172</v>
          </cell>
          <cell r="AH5047">
            <v>46174</v>
          </cell>
        </row>
        <row r="5048">
          <cell r="F5048" t="str">
            <v>R5T0690644</v>
          </cell>
          <cell r="AH5048">
            <v>46181</v>
          </cell>
        </row>
        <row r="5049">
          <cell r="F5049" t="str">
            <v>R5T0692175</v>
          </cell>
          <cell r="AH5049">
            <v>46177</v>
          </cell>
        </row>
        <row r="5050">
          <cell r="F5050" t="str">
            <v>R5T0692854</v>
          </cell>
          <cell r="AH5050">
            <v>46178</v>
          </cell>
        </row>
        <row r="5051">
          <cell r="F5051" t="str">
            <v>R5T0692855</v>
          </cell>
          <cell r="AH5051">
            <v>46178</v>
          </cell>
        </row>
        <row r="5052">
          <cell r="F5052" t="str">
            <v>R5T0692856</v>
          </cell>
          <cell r="AH5052">
            <v>46178</v>
          </cell>
        </row>
        <row r="5053">
          <cell r="F5053" t="str">
            <v>R5T0693146</v>
          </cell>
          <cell r="AH5053">
            <v>46178</v>
          </cell>
        </row>
        <row r="5054">
          <cell r="F5054" t="str">
            <v>R5T0695406</v>
          </cell>
          <cell r="AH5054">
            <v>46178</v>
          </cell>
        </row>
        <row r="5055">
          <cell r="F5055" t="str">
            <v>R5T0695754</v>
          </cell>
          <cell r="AH5055">
            <v>46184</v>
          </cell>
        </row>
        <row r="5056">
          <cell r="F5056" t="str">
            <v>R5T0695758</v>
          </cell>
          <cell r="AH5056">
            <v>46184</v>
          </cell>
        </row>
        <row r="5057">
          <cell r="F5057" t="str">
            <v>R5T0695761</v>
          </cell>
          <cell r="AH5057">
            <v>46184</v>
          </cell>
        </row>
        <row r="5058">
          <cell r="F5058" t="str">
            <v>R5T0695781</v>
          </cell>
          <cell r="AH5058">
            <v>46184</v>
          </cell>
        </row>
        <row r="5059">
          <cell r="F5059" t="str">
            <v>R5T0695787</v>
          </cell>
          <cell r="AH5059">
            <v>46184</v>
          </cell>
        </row>
        <row r="5060">
          <cell r="F5060" t="str">
            <v>R5T0696037</v>
          </cell>
          <cell r="AH5060">
            <v>46189</v>
          </cell>
        </row>
        <row r="5061">
          <cell r="F5061" t="str">
            <v>R5T0696876</v>
          </cell>
          <cell r="AH5061">
            <v>46185</v>
          </cell>
        </row>
        <row r="5062">
          <cell r="F5062" t="str">
            <v>R5T0698022</v>
          </cell>
          <cell r="AH5062">
            <v>46188</v>
          </cell>
        </row>
        <row r="5063">
          <cell r="F5063" t="str">
            <v>R5T0698162</v>
          </cell>
          <cell r="AH5063">
            <v>46188</v>
          </cell>
        </row>
        <row r="5064">
          <cell r="F5064" t="str">
            <v>R5T0698187</v>
          </cell>
          <cell r="AH5064">
            <v>46188</v>
          </cell>
        </row>
        <row r="5065">
          <cell r="F5065" t="str">
            <v>R5T0699315</v>
          </cell>
          <cell r="AH5065">
            <v>46189</v>
          </cell>
        </row>
        <row r="5066">
          <cell r="F5066" t="str">
            <v>R5T0699316</v>
          </cell>
          <cell r="AH5066">
            <v>46189</v>
          </cell>
        </row>
        <row r="5067">
          <cell r="F5067" t="str">
            <v>R5T0699317</v>
          </cell>
          <cell r="AH5067">
            <v>46189</v>
          </cell>
        </row>
        <row r="5068">
          <cell r="F5068" t="str">
            <v>R5T0699318</v>
          </cell>
          <cell r="AH5068">
            <v>46189</v>
          </cell>
        </row>
        <row r="5069">
          <cell r="F5069" t="str">
            <v>R5T0700581</v>
          </cell>
          <cell r="AH5069">
            <v>46192</v>
          </cell>
        </row>
        <row r="5070">
          <cell r="F5070" t="str">
            <v>R5T0700582</v>
          </cell>
          <cell r="AH5070">
            <v>46192</v>
          </cell>
        </row>
        <row r="5071">
          <cell r="F5071" t="str">
            <v>R5T0700583</v>
          </cell>
          <cell r="AH5071">
            <v>46192</v>
          </cell>
        </row>
        <row r="5072">
          <cell r="F5072" t="str">
            <v>R5T0700665</v>
          </cell>
          <cell r="AH5072">
            <v>46192</v>
          </cell>
        </row>
        <row r="5073">
          <cell r="F5073" t="str">
            <v>R5T0702205</v>
          </cell>
          <cell r="AH5073">
            <v>46195</v>
          </cell>
        </row>
        <row r="5074">
          <cell r="F5074" t="str">
            <v>45T0481118</v>
          </cell>
          <cell r="AH5074">
            <v>46191</v>
          </cell>
        </row>
        <row r="5075">
          <cell r="F5075" t="str">
            <v>45T0481118</v>
          </cell>
          <cell r="AH5075">
            <v>46192</v>
          </cell>
        </row>
        <row r="5076">
          <cell r="F5076" t="str">
            <v>45T0483694</v>
          </cell>
          <cell r="AH5076">
            <v>46195</v>
          </cell>
        </row>
        <row r="5077">
          <cell r="F5077" t="str">
            <v>45T0483694</v>
          </cell>
          <cell r="AH5077">
            <v>46195</v>
          </cell>
        </row>
        <row r="5078">
          <cell r="F5078" t="str">
            <v>45T0483694</v>
          </cell>
          <cell r="AH5078">
            <v>46195</v>
          </cell>
        </row>
        <row r="5079">
          <cell r="F5079" t="str">
            <v>45T0457322</v>
          </cell>
          <cell r="AH5079">
            <v>46184</v>
          </cell>
        </row>
        <row r="5080">
          <cell r="F5080" t="str">
            <v>45T0469168</v>
          </cell>
          <cell r="AH5080">
            <v>46149</v>
          </cell>
        </row>
        <row r="5081">
          <cell r="F5081" t="str">
            <v>45T0469168</v>
          </cell>
          <cell r="AH5081">
            <v>46160</v>
          </cell>
        </row>
        <row r="5082">
          <cell r="F5082" t="str">
            <v>45T0469168</v>
          </cell>
          <cell r="AH5082">
            <v>46169</v>
          </cell>
        </row>
        <row r="5083">
          <cell r="F5083" t="str">
            <v>45T0470134</v>
          </cell>
          <cell r="AH5083">
            <v>46149</v>
          </cell>
        </row>
        <row r="5084">
          <cell r="F5084" t="str">
            <v>45T0477768</v>
          </cell>
          <cell r="AH5084">
            <v>46174</v>
          </cell>
        </row>
        <row r="5085">
          <cell r="F5085" t="str">
            <v>45T0477768</v>
          </cell>
          <cell r="AH5085">
            <v>46175</v>
          </cell>
        </row>
        <row r="5086">
          <cell r="F5086" t="str">
            <v>45T0477768</v>
          </cell>
          <cell r="AH5086">
            <v>46181</v>
          </cell>
        </row>
        <row r="5087">
          <cell r="F5087" t="str">
            <v>45T0481118</v>
          </cell>
          <cell r="AH5087">
            <v>46185</v>
          </cell>
        </row>
        <row r="5088">
          <cell r="F5088" t="str">
            <v>45T0481118</v>
          </cell>
          <cell r="AH5088">
            <v>46188</v>
          </cell>
        </row>
        <row r="5089">
          <cell r="F5089" t="str">
            <v>J22416540</v>
          </cell>
          <cell r="AH5089">
            <v>46160</v>
          </cell>
        </row>
        <row r="5090">
          <cell r="F5090" t="str">
            <v>J22416542</v>
          </cell>
          <cell r="AH5090">
            <v>46160</v>
          </cell>
        </row>
        <row r="5091">
          <cell r="F5091" t="str">
            <v>R5T0696382</v>
          </cell>
          <cell r="AH5091">
            <v>46189</v>
          </cell>
        </row>
        <row r="5092">
          <cell r="F5092" t="str">
            <v>R5T0696383</v>
          </cell>
          <cell r="AH5092">
            <v>46189</v>
          </cell>
        </row>
        <row r="5093">
          <cell r="F5093" t="str">
            <v>R5T0700678</v>
          </cell>
          <cell r="AH5093">
            <v>46195</v>
          </cell>
        </row>
        <row r="5094">
          <cell r="F5094" t="str">
            <v>R5T0692883</v>
          </cell>
          <cell r="AH5094">
            <v>46182</v>
          </cell>
        </row>
        <row r="5095">
          <cell r="F5095" t="str">
            <v>R5T0692926</v>
          </cell>
          <cell r="AH5095">
            <v>46195</v>
          </cell>
        </row>
        <row r="5096">
          <cell r="F5096" t="str">
            <v>R5T0695351</v>
          </cell>
          <cell r="AH5096">
            <v>46195</v>
          </cell>
        </row>
        <row r="5097">
          <cell r="F5097" t="str">
            <v>R5T0695352</v>
          </cell>
          <cell r="AH5097">
            <v>46195</v>
          </cell>
        </row>
        <row r="5098">
          <cell r="F5098" t="str">
            <v>R5T0695355</v>
          </cell>
          <cell r="AH5098">
            <v>46195</v>
          </cell>
        </row>
        <row r="5099">
          <cell r="F5099" t="str">
            <v>R5T0701980</v>
          </cell>
          <cell r="AH5099">
            <v>46195</v>
          </cell>
        </row>
        <row r="5100">
          <cell r="F5100" t="str">
            <v>R5T0703514</v>
          </cell>
          <cell r="AH5100">
            <v>46195</v>
          </cell>
        </row>
        <row r="5101">
          <cell r="F5101" t="str">
            <v>R5T0703702</v>
          </cell>
          <cell r="AH5101">
            <v>46195</v>
          </cell>
        </row>
        <row r="5102">
          <cell r="F5102" t="str">
            <v>G4965121-VV260526202</v>
          </cell>
        </row>
        <row r="5103">
          <cell r="F5103" t="str">
            <v>J22416437</v>
          </cell>
          <cell r="AH5103">
            <v>46148</v>
          </cell>
        </row>
        <row r="5104">
          <cell r="F5104" t="str">
            <v>J22416437</v>
          </cell>
          <cell r="AH5104">
            <v>46147</v>
          </cell>
        </row>
        <row r="5105">
          <cell r="F5105" t="str">
            <v>J22416456</v>
          </cell>
          <cell r="AH5105">
            <v>46169</v>
          </cell>
        </row>
        <row r="5106">
          <cell r="F5106" t="str">
            <v>J22416500</v>
          </cell>
          <cell r="AH5106">
            <v>46154</v>
          </cell>
        </row>
        <row r="5107">
          <cell r="F5107" t="str">
            <v>J22416517</v>
          </cell>
          <cell r="AH5107">
            <v>46153</v>
          </cell>
        </row>
        <row r="5108">
          <cell r="F5108" t="str">
            <v>J22416520</v>
          </cell>
          <cell r="AH5108">
            <v>46163</v>
          </cell>
        </row>
        <row r="5109">
          <cell r="F5109" t="str">
            <v>J22416599</v>
          </cell>
          <cell r="AH5109">
            <v>46169</v>
          </cell>
        </row>
        <row r="5110">
          <cell r="F5110" t="str">
            <v>J22416606</v>
          </cell>
          <cell r="AH5110">
            <v>46169</v>
          </cell>
        </row>
        <row r="5111">
          <cell r="F5111" t="str">
            <v>J22416607</v>
          </cell>
          <cell r="AH5111">
            <v>46169</v>
          </cell>
        </row>
        <row r="5112">
          <cell r="F5112" t="str">
            <v>J22416630</v>
          </cell>
          <cell r="AH5112">
            <v>46175</v>
          </cell>
        </row>
        <row r="5113">
          <cell r="F5113" t="str">
            <v>J22416663</v>
          </cell>
          <cell r="AH5113">
            <v>46178</v>
          </cell>
        </row>
        <row r="5114">
          <cell r="F5114" t="str">
            <v>J22416667</v>
          </cell>
          <cell r="AH5114">
            <v>46181</v>
          </cell>
        </row>
        <row r="5115">
          <cell r="F5115" t="str">
            <v>J22416667</v>
          </cell>
          <cell r="AH5115">
            <v>46182</v>
          </cell>
        </row>
        <row r="5116">
          <cell r="F5116" t="str">
            <v>R5T0695082</v>
          </cell>
          <cell r="AH5116">
            <v>46188</v>
          </cell>
        </row>
        <row r="5117">
          <cell r="F5117" t="str">
            <v>R5T0695083</v>
          </cell>
          <cell r="AH5117">
            <v>46188</v>
          </cell>
        </row>
        <row r="5118">
          <cell r="F5118" t="str">
            <v>R5T0695084</v>
          </cell>
          <cell r="AH5118">
            <v>46188</v>
          </cell>
        </row>
        <row r="5119">
          <cell r="F5119" t="str">
            <v>R5T0697701</v>
          </cell>
          <cell r="AH5119">
            <v>46188</v>
          </cell>
        </row>
        <row r="5120">
          <cell r="F5120" t="str">
            <v>R5T0697705</v>
          </cell>
          <cell r="AH5120">
            <v>46188</v>
          </cell>
        </row>
        <row r="5121">
          <cell r="F5121" t="str">
            <v>R5T0698378</v>
          </cell>
          <cell r="AH5121">
            <v>46188</v>
          </cell>
        </row>
        <row r="5122">
          <cell r="F5122" t="str">
            <v>R5T0689310</v>
          </cell>
          <cell r="AH5122">
            <v>46188</v>
          </cell>
        </row>
        <row r="5123">
          <cell r="F5123" t="str">
            <v>R5T0695400</v>
          </cell>
          <cell r="AH5123">
            <v>46185</v>
          </cell>
        </row>
        <row r="5124">
          <cell r="F5124" t="str">
            <v>R5T0695665</v>
          </cell>
          <cell r="AH5124">
            <v>46185</v>
          </cell>
        </row>
        <row r="5125">
          <cell r="F5125" t="str">
            <v>R5T0695872</v>
          </cell>
          <cell r="AH5125">
            <v>46188</v>
          </cell>
        </row>
        <row r="5126">
          <cell r="F5126" t="str">
            <v>R5T0695875</v>
          </cell>
          <cell r="AH5126">
            <v>46188</v>
          </cell>
        </row>
        <row r="5127">
          <cell r="F5127" t="str">
            <v>R5T0695876</v>
          </cell>
          <cell r="AH5127">
            <v>46188</v>
          </cell>
        </row>
        <row r="5128">
          <cell r="F5128" t="str">
            <v>R5T0695878</v>
          </cell>
          <cell r="AH5128">
            <v>46188</v>
          </cell>
        </row>
        <row r="5129">
          <cell r="F5129" t="str">
            <v>R5T0696006</v>
          </cell>
          <cell r="AH5129">
            <v>46188</v>
          </cell>
        </row>
        <row r="5130">
          <cell r="F5130" t="str">
            <v>R5T0696008</v>
          </cell>
          <cell r="AH5130">
            <v>46188</v>
          </cell>
        </row>
        <row r="5131">
          <cell r="F5131" t="str">
            <v>R5T0696469</v>
          </cell>
          <cell r="AH5131">
            <v>46188</v>
          </cell>
        </row>
        <row r="5132">
          <cell r="F5132" t="str">
            <v>R5T0696498</v>
          </cell>
          <cell r="AH5132">
            <v>46188</v>
          </cell>
        </row>
        <row r="5133">
          <cell r="F5133" t="str">
            <v>R5T0696503</v>
          </cell>
          <cell r="AH5133">
            <v>46188</v>
          </cell>
        </row>
        <row r="5134">
          <cell r="F5134" t="str">
            <v>R5T0697708</v>
          </cell>
          <cell r="AH5134">
            <v>46188</v>
          </cell>
        </row>
        <row r="5135">
          <cell r="F5135" t="str">
            <v>R5T0698046</v>
          </cell>
          <cell r="AH5135">
            <v>46188</v>
          </cell>
        </row>
        <row r="5136">
          <cell r="F5136" t="str">
            <v>R5T0698433</v>
          </cell>
          <cell r="AH5136">
            <v>46189</v>
          </cell>
        </row>
        <row r="5137">
          <cell r="F5137" t="str">
            <v>R5T0698434</v>
          </cell>
          <cell r="AH5137">
            <v>46189</v>
          </cell>
        </row>
        <row r="5138">
          <cell r="F5138" t="str">
            <v>R5T0698517</v>
          </cell>
          <cell r="AH5138">
            <v>46188</v>
          </cell>
        </row>
        <row r="5139">
          <cell r="F5139" t="str">
            <v>R5T0699261</v>
          </cell>
          <cell r="AH5139">
            <v>46189</v>
          </cell>
        </row>
        <row r="5140">
          <cell r="F5140" t="str">
            <v>R5T0699286</v>
          </cell>
          <cell r="AH5140">
            <v>46189</v>
          </cell>
        </row>
        <row r="5141">
          <cell r="F5141" t="str">
            <v>R5T0699289</v>
          </cell>
          <cell r="AH5141">
            <v>46189</v>
          </cell>
        </row>
        <row r="5142">
          <cell r="F5142" t="str">
            <v>R5T0700421</v>
          </cell>
          <cell r="AH5142">
            <v>46195</v>
          </cell>
        </row>
        <row r="5143">
          <cell r="F5143" t="str">
            <v>R5T0700424</v>
          </cell>
          <cell r="AH5143">
            <v>46195</v>
          </cell>
        </row>
        <row r="5144">
          <cell r="F5144" t="str">
            <v>R5T0700425</v>
          </cell>
          <cell r="AH5144">
            <v>46195</v>
          </cell>
        </row>
        <row r="5145">
          <cell r="F5145" t="str">
            <v>R5T0700426</v>
          </cell>
          <cell r="AH5145">
            <v>46195</v>
          </cell>
        </row>
        <row r="5146">
          <cell r="F5146" t="str">
            <v>R5T0700428</v>
          </cell>
          <cell r="AH5146">
            <v>46195</v>
          </cell>
        </row>
        <row r="5147">
          <cell r="F5147" t="str">
            <v>R5T0700429</v>
          </cell>
          <cell r="AH5147">
            <v>46195</v>
          </cell>
        </row>
        <row r="5148">
          <cell r="F5148" t="str">
            <v>R5T0700794</v>
          </cell>
          <cell r="AH5148">
            <v>46195</v>
          </cell>
        </row>
        <row r="5149">
          <cell r="F5149" t="str">
            <v>R5T0700797</v>
          </cell>
          <cell r="AH5149">
            <v>46195</v>
          </cell>
        </row>
        <row r="5150">
          <cell r="F5150" t="str">
            <v>R5T0702251</v>
          </cell>
          <cell r="AH5150">
            <v>46195</v>
          </cell>
        </row>
        <row r="5151">
          <cell r="F5151" t="str">
            <v>R5T0702252</v>
          </cell>
          <cell r="AH5151">
            <v>46195</v>
          </cell>
        </row>
        <row r="5152">
          <cell r="F5152" t="str">
            <v>R5T0702253</v>
          </cell>
          <cell r="AH5152">
            <v>46195</v>
          </cell>
        </row>
        <row r="5153">
          <cell r="F5153" t="str">
            <v>R5T0702254</v>
          </cell>
          <cell r="AH5153">
            <v>46195</v>
          </cell>
        </row>
        <row r="5154">
          <cell r="F5154" t="str">
            <v>R5T0702256</v>
          </cell>
          <cell r="AH5154">
            <v>46195</v>
          </cell>
        </row>
        <row r="5155">
          <cell r="F5155" t="str">
            <v>R5T0702257</v>
          </cell>
          <cell r="AH5155">
            <v>46195</v>
          </cell>
        </row>
        <row r="5156">
          <cell r="F5156" t="str">
            <v>R5T0702258</v>
          </cell>
          <cell r="AH5156">
            <v>46195</v>
          </cell>
        </row>
        <row r="5157">
          <cell r="F5157" t="str">
            <v>R5T0702259</v>
          </cell>
          <cell r="AH5157">
            <v>46195</v>
          </cell>
        </row>
        <row r="5158">
          <cell r="F5158" t="str">
            <v>R5T0702260</v>
          </cell>
          <cell r="AH5158">
            <v>46195</v>
          </cell>
        </row>
        <row r="5159">
          <cell r="F5159" t="str">
            <v>R5T0702261</v>
          </cell>
          <cell r="AH5159">
            <v>46195</v>
          </cell>
        </row>
        <row r="5160">
          <cell r="F5160" t="str">
            <v>R5T0700330</v>
          </cell>
          <cell r="AH5160">
            <v>46192</v>
          </cell>
        </row>
        <row r="5161">
          <cell r="F5161" t="str">
            <v>R5T0700735</v>
          </cell>
          <cell r="AH5161">
            <v>46195</v>
          </cell>
        </row>
        <row r="5162">
          <cell r="F5162" t="str">
            <v>R5T0679845</v>
          </cell>
          <cell r="AH5162">
            <v>46190</v>
          </cell>
        </row>
        <row r="5163">
          <cell r="F5163" t="str">
            <v>R5T0688546</v>
          </cell>
          <cell r="AH5163">
            <v>46190</v>
          </cell>
        </row>
        <row r="5164">
          <cell r="F5164" t="str">
            <v>R5T0690637</v>
          </cell>
          <cell r="AH5164">
            <v>46188</v>
          </cell>
        </row>
        <row r="5165">
          <cell r="F5165" t="str">
            <v>R5T0690638</v>
          </cell>
          <cell r="AH5165">
            <v>46188</v>
          </cell>
        </row>
        <row r="5166">
          <cell r="F5166" t="str">
            <v>R5T0695512</v>
          </cell>
          <cell r="AH5166">
            <v>46184</v>
          </cell>
        </row>
        <row r="5167">
          <cell r="F5167" t="str">
            <v>R5T0695522</v>
          </cell>
          <cell r="AH5167">
            <v>46184</v>
          </cell>
        </row>
        <row r="5168">
          <cell r="F5168" t="str">
            <v>R5T0695533</v>
          </cell>
          <cell r="AH5168">
            <v>46184</v>
          </cell>
        </row>
        <row r="5169">
          <cell r="F5169" t="str">
            <v>R5T0695562</v>
          </cell>
          <cell r="AH5169">
            <v>46184</v>
          </cell>
        </row>
        <row r="5170">
          <cell r="F5170" t="str">
            <v>R5T0695601</v>
          </cell>
          <cell r="AH5170">
            <v>46184</v>
          </cell>
        </row>
        <row r="5171">
          <cell r="F5171" t="str">
            <v>R5T0695711</v>
          </cell>
          <cell r="AH5171">
            <v>46184</v>
          </cell>
        </row>
        <row r="5172">
          <cell r="F5172" t="str">
            <v>R5T0696387</v>
          </cell>
          <cell r="AH5172">
            <v>46189</v>
          </cell>
        </row>
        <row r="5173">
          <cell r="F5173" t="str">
            <v>R5T0696388</v>
          </cell>
          <cell r="AH5173">
            <v>46189</v>
          </cell>
        </row>
        <row r="5174">
          <cell r="F5174" t="str">
            <v>R5T0696583</v>
          </cell>
          <cell r="AH5174">
            <v>46184</v>
          </cell>
        </row>
        <row r="5175">
          <cell r="F5175" t="str">
            <v>R5T0696827</v>
          </cell>
          <cell r="AH5175">
            <v>46185</v>
          </cell>
        </row>
        <row r="5176">
          <cell r="F5176" t="str">
            <v>R5T0697552</v>
          </cell>
          <cell r="AH5176">
            <v>46190</v>
          </cell>
        </row>
        <row r="5177">
          <cell r="F5177" t="str">
            <v>R5T0697558</v>
          </cell>
          <cell r="AH5177">
            <v>46190</v>
          </cell>
        </row>
        <row r="5178">
          <cell r="F5178" t="str">
            <v>R5T0697983</v>
          </cell>
          <cell r="AH5178">
            <v>46188</v>
          </cell>
        </row>
        <row r="5179">
          <cell r="F5179" t="str">
            <v>R5T0699684</v>
          </cell>
          <cell r="AH5179">
            <v>46192</v>
          </cell>
        </row>
        <row r="5180">
          <cell r="F5180" t="str">
            <v>R5T0699776</v>
          </cell>
          <cell r="AH5180">
            <v>46192</v>
          </cell>
        </row>
        <row r="5181">
          <cell r="F5181" t="str">
            <v>R5T0699777</v>
          </cell>
          <cell r="AH5181">
            <v>46192</v>
          </cell>
        </row>
        <row r="5182">
          <cell r="F5182" t="str">
            <v>R5T0699805</v>
          </cell>
          <cell r="AH5182">
            <v>46192</v>
          </cell>
        </row>
        <row r="5183">
          <cell r="F5183" t="str">
            <v>R5T0699861</v>
          </cell>
          <cell r="AH5183">
            <v>46192</v>
          </cell>
        </row>
        <row r="5184">
          <cell r="F5184" t="str">
            <v>R5T0700311</v>
          </cell>
          <cell r="AH5184">
            <v>46192</v>
          </cell>
        </row>
        <row r="5185">
          <cell r="F5185" t="str">
            <v>R5T0700342</v>
          </cell>
          <cell r="AH5185">
            <v>46192</v>
          </cell>
        </row>
        <row r="5186">
          <cell r="F5186" t="str">
            <v>R5T0700569</v>
          </cell>
          <cell r="AH5186">
            <v>46192</v>
          </cell>
        </row>
        <row r="5187">
          <cell r="F5187" t="str">
            <v>R5T0700950</v>
          </cell>
          <cell r="AH5187">
            <v>46192</v>
          </cell>
        </row>
        <row r="5188">
          <cell r="F5188" t="str">
            <v>R5T0701247</v>
          </cell>
          <cell r="AH5188">
            <v>46192</v>
          </cell>
        </row>
        <row r="5189">
          <cell r="F5189" t="str">
            <v>R5T0701383</v>
          </cell>
          <cell r="AH5189">
            <v>46195</v>
          </cell>
        </row>
        <row r="5190">
          <cell r="F5190" t="str">
            <v>R5T0703652</v>
          </cell>
          <cell r="AH5190">
            <v>46195</v>
          </cell>
        </row>
        <row r="5191">
          <cell r="F5191" t="str">
            <v>25T0345557</v>
          </cell>
          <cell r="AH5191">
            <v>46171</v>
          </cell>
        </row>
        <row r="5192">
          <cell r="F5192" t="str">
            <v>45T0480305</v>
          </cell>
          <cell r="AH5192">
            <v>46190</v>
          </cell>
        </row>
        <row r="5193">
          <cell r="F5193" t="str">
            <v>65T0097485</v>
          </cell>
          <cell r="AH5193">
            <v>46192</v>
          </cell>
        </row>
        <row r="5194">
          <cell r="F5194" t="str">
            <v>65T0098084</v>
          </cell>
          <cell r="AH5194">
            <v>46195</v>
          </cell>
        </row>
        <row r="5195">
          <cell r="F5195" t="str">
            <v>65T0098085</v>
          </cell>
          <cell r="AH5195">
            <v>46195</v>
          </cell>
        </row>
        <row r="5196">
          <cell r="F5196" t="str">
            <v>65T0090814</v>
          </cell>
          <cell r="AH5196">
            <v>46191</v>
          </cell>
        </row>
        <row r="5197">
          <cell r="F5197" t="str">
            <v>R5T0699878</v>
          </cell>
          <cell r="AH5197">
            <v>46192</v>
          </cell>
        </row>
        <row r="5198">
          <cell r="F5198" t="str">
            <v>R5T0699879</v>
          </cell>
          <cell r="AH5198">
            <v>46192</v>
          </cell>
        </row>
        <row r="5199">
          <cell r="F5199" t="str">
            <v>R5T0699880</v>
          </cell>
          <cell r="AH5199">
            <v>46192</v>
          </cell>
        </row>
        <row r="5200">
          <cell r="F5200" t="str">
            <v>R5T0699881</v>
          </cell>
          <cell r="AH5200">
            <v>46192</v>
          </cell>
        </row>
        <row r="5201">
          <cell r="F5201" t="str">
            <v>R5T0699960</v>
          </cell>
          <cell r="AH5201">
            <v>46191</v>
          </cell>
        </row>
        <row r="5202">
          <cell r="F5202" t="str">
            <v>R5T0700789</v>
          </cell>
          <cell r="AH5202">
            <v>46192</v>
          </cell>
        </row>
        <row r="5203">
          <cell r="F5203" t="str">
            <v>R5T0700824</v>
          </cell>
          <cell r="AH5203">
            <v>46195</v>
          </cell>
        </row>
        <row r="5204">
          <cell r="F5204" t="str">
            <v>R5T0700964</v>
          </cell>
          <cell r="AH5204">
            <v>46195</v>
          </cell>
        </row>
        <row r="5205">
          <cell r="F5205" t="str">
            <v>R5T0700965</v>
          </cell>
          <cell r="AH5205">
            <v>46195</v>
          </cell>
        </row>
        <row r="5206">
          <cell r="F5206" t="str">
            <v>R5T0700966</v>
          </cell>
          <cell r="AH5206">
            <v>46195</v>
          </cell>
        </row>
        <row r="5207">
          <cell r="F5207" t="str">
            <v>R5T0700967</v>
          </cell>
          <cell r="AH5207">
            <v>46195</v>
          </cell>
        </row>
        <row r="5208">
          <cell r="F5208" t="str">
            <v>R5T0700969</v>
          </cell>
          <cell r="AH5208">
            <v>46195</v>
          </cell>
        </row>
        <row r="5209">
          <cell r="F5209" t="str">
            <v>R5T0700998</v>
          </cell>
          <cell r="AH5209">
            <v>46195</v>
          </cell>
        </row>
        <row r="5210">
          <cell r="F5210" t="str">
            <v>R5T0701327</v>
          </cell>
          <cell r="AH5210">
            <v>46195</v>
          </cell>
        </row>
        <row r="5211">
          <cell r="F5211" t="str">
            <v>R5T0702544</v>
          </cell>
        </row>
        <row r="5212">
          <cell r="F5212" t="str">
            <v>822408389</v>
          </cell>
          <cell r="AH5212">
            <v>46188</v>
          </cell>
        </row>
        <row r="5213">
          <cell r="F5213" t="str">
            <v>25T0348488</v>
          </cell>
          <cell r="AH5213">
            <v>46175</v>
          </cell>
        </row>
        <row r="5214">
          <cell r="F5214" t="str">
            <v>25T0348488</v>
          </cell>
          <cell r="AH5214">
            <v>46175</v>
          </cell>
        </row>
        <row r="5215">
          <cell r="F5215" t="str">
            <v>25T0349166</v>
          </cell>
          <cell r="AH5215">
            <v>46182</v>
          </cell>
        </row>
        <row r="5216">
          <cell r="F5216" t="str">
            <v>25T0349166</v>
          </cell>
          <cell r="AH5216">
            <v>46182</v>
          </cell>
        </row>
        <row r="5217">
          <cell r="F5217" t="str">
            <v>25T0349514</v>
          </cell>
          <cell r="AH5217">
            <v>46184</v>
          </cell>
        </row>
        <row r="5218">
          <cell r="F5218" t="str">
            <v>25T0349514</v>
          </cell>
          <cell r="AH5218">
            <v>46184</v>
          </cell>
        </row>
        <row r="5219">
          <cell r="F5219" t="str">
            <v>25T0350881</v>
          </cell>
          <cell r="AH5219">
            <v>0</v>
          </cell>
        </row>
        <row r="5220">
          <cell r="F5220" t="str">
            <v>25T0350881</v>
          </cell>
          <cell r="AH5220">
            <v>0</v>
          </cell>
        </row>
        <row r="5221">
          <cell r="F5221" t="str">
            <v>45T0469578</v>
          </cell>
          <cell r="AH5221">
            <v>46146</v>
          </cell>
        </row>
        <row r="5222">
          <cell r="F5222" t="str">
            <v>45T0475647</v>
          </cell>
          <cell r="AH5222">
            <v>46167</v>
          </cell>
        </row>
        <row r="5223">
          <cell r="F5223" t="str">
            <v>45T0475773</v>
          </cell>
          <cell r="AH5223">
            <v>46167</v>
          </cell>
        </row>
        <row r="5224">
          <cell r="F5224" t="str">
            <v>45T0476109</v>
          </cell>
          <cell r="AH5224">
            <v>46167</v>
          </cell>
        </row>
        <row r="5225">
          <cell r="F5225" t="str">
            <v>45T0483304</v>
          </cell>
          <cell r="AH5225">
            <v>0</v>
          </cell>
        </row>
        <row r="5226">
          <cell r="F5226" t="str">
            <v>45T0483306</v>
          </cell>
          <cell r="AH5226">
            <v>46192</v>
          </cell>
        </row>
        <row r="5227">
          <cell r="F5227" t="str">
            <v>722458664</v>
          </cell>
        </row>
        <row r="5228">
          <cell r="F5228" t="str">
            <v>722458753</v>
          </cell>
        </row>
        <row r="5229">
          <cell r="F5229" t="str">
            <v>722458763</v>
          </cell>
        </row>
        <row r="5230">
          <cell r="F5230" t="str">
            <v>722458764</v>
          </cell>
        </row>
        <row r="5231">
          <cell r="F5231" t="str">
            <v>722458829</v>
          </cell>
        </row>
        <row r="5232">
          <cell r="F5232" t="str">
            <v>722458844</v>
          </cell>
        </row>
        <row r="5233">
          <cell r="F5233" t="str">
            <v>25T0347642</v>
          </cell>
        </row>
        <row r="5234">
          <cell r="F5234" t="str">
            <v>25T0348710</v>
          </cell>
        </row>
        <row r="5235">
          <cell r="F5235" t="str">
            <v>25T0348714</v>
          </cell>
        </row>
        <row r="5236">
          <cell r="F5236" t="str">
            <v>25T0348715</v>
          </cell>
        </row>
        <row r="5237">
          <cell r="F5237" t="str">
            <v>25T0348821</v>
          </cell>
        </row>
        <row r="5238">
          <cell r="F5238" t="str">
            <v>25T0349018</v>
          </cell>
        </row>
        <row r="5239">
          <cell r="F5239" t="str">
            <v>722458664</v>
          </cell>
        </row>
        <row r="5240">
          <cell r="F5240" t="str">
            <v>722458753</v>
          </cell>
        </row>
        <row r="5241">
          <cell r="F5241" t="str">
            <v>722458763</v>
          </cell>
        </row>
        <row r="5242">
          <cell r="F5242" t="str">
            <v>722458764</v>
          </cell>
        </row>
        <row r="5243">
          <cell r="F5243" t="str">
            <v>722458829</v>
          </cell>
        </row>
        <row r="5244">
          <cell r="F5244" t="str">
            <v>722458844</v>
          </cell>
        </row>
        <row r="5245">
          <cell r="F5245" t="str">
            <v>25T0347642</v>
          </cell>
        </row>
        <row r="5246">
          <cell r="F5246" t="str">
            <v>25T0348710</v>
          </cell>
        </row>
        <row r="5247">
          <cell r="F5247" t="str">
            <v>25T0348714</v>
          </cell>
        </row>
        <row r="5248">
          <cell r="F5248" t="str">
            <v>25T0348715</v>
          </cell>
        </row>
        <row r="5249">
          <cell r="F5249" t="str">
            <v>25T0348821</v>
          </cell>
        </row>
        <row r="5250">
          <cell r="F5250" t="str">
            <v>25T0349018</v>
          </cell>
        </row>
        <row r="5251">
          <cell r="F5251" t="str">
            <v>R5T0686556</v>
          </cell>
        </row>
        <row r="5252">
          <cell r="F5252" t="str">
            <v>R5T0686923</v>
          </cell>
        </row>
        <row r="5253">
          <cell r="F5253" t="str">
            <v>R5T0689863</v>
          </cell>
        </row>
        <row r="5254">
          <cell r="F5254" t="str">
            <v>R5T0691606</v>
          </cell>
        </row>
        <row r="5255">
          <cell r="F5255" t="str">
            <v>R5T0691950</v>
          </cell>
        </row>
        <row r="5256">
          <cell r="F5256" t="str">
            <v>R5T0691951</v>
          </cell>
        </row>
        <row r="5257">
          <cell r="F5257" t="str">
            <v>R5T0691952</v>
          </cell>
        </row>
        <row r="5258">
          <cell r="F5258" t="str">
            <v>R5T0691953</v>
          </cell>
        </row>
        <row r="5259">
          <cell r="F5259" t="str">
            <v>R5T0692886</v>
          </cell>
        </row>
        <row r="5260">
          <cell r="F5260" t="str">
            <v>R5T0694487</v>
          </cell>
        </row>
        <row r="5261">
          <cell r="F5261" t="str">
            <v>722458904</v>
          </cell>
        </row>
        <row r="5262">
          <cell r="F5262" t="str">
            <v>722458976</v>
          </cell>
        </row>
        <row r="5263">
          <cell r="F5263" t="str">
            <v>722459006</v>
          </cell>
        </row>
        <row r="5264">
          <cell r="F5264" t="str">
            <v>25T0349431</v>
          </cell>
        </row>
        <row r="5265">
          <cell r="F5265" t="str">
            <v>25T0349498</v>
          </cell>
        </row>
        <row r="5266">
          <cell r="F5266" t="str">
            <v>25T0349792</v>
          </cell>
        </row>
        <row r="5267">
          <cell r="F5267" t="str">
            <v>25T0349793</v>
          </cell>
        </row>
        <row r="5268">
          <cell r="F5268" t="str">
            <v>722458904</v>
          </cell>
        </row>
        <row r="5269">
          <cell r="F5269" t="str">
            <v>722458976</v>
          </cell>
        </row>
        <row r="5270">
          <cell r="F5270" t="str">
            <v>722459006</v>
          </cell>
        </row>
        <row r="5271">
          <cell r="F5271" t="str">
            <v>25T0349431</v>
          </cell>
        </row>
        <row r="5272">
          <cell r="F5272" t="str">
            <v>25T0349498</v>
          </cell>
        </row>
        <row r="5273">
          <cell r="F5273" t="str">
            <v>25T0349792</v>
          </cell>
        </row>
        <row r="5274">
          <cell r="F5274" t="str">
            <v>25T0349793</v>
          </cell>
        </row>
        <row r="5275">
          <cell r="F5275" t="str">
            <v>45T0467143</v>
          </cell>
          <cell r="AH5275">
            <v>46167</v>
          </cell>
        </row>
        <row r="5276">
          <cell r="F5276" t="str">
            <v>45T0473915</v>
          </cell>
          <cell r="AH5276">
            <v>46167</v>
          </cell>
        </row>
        <row r="5277">
          <cell r="F5277" t="str">
            <v>R5T0678814</v>
          </cell>
          <cell r="AH5277">
            <v>46164</v>
          </cell>
        </row>
        <row r="5278">
          <cell r="F5278" t="str">
            <v>R5T0678814</v>
          </cell>
          <cell r="AH5278">
            <v>46164</v>
          </cell>
        </row>
        <row r="5279">
          <cell r="F5279" t="str">
            <v>45T0470189</v>
          </cell>
          <cell r="AH5279">
            <v>46167</v>
          </cell>
        </row>
        <row r="5280">
          <cell r="F5280" t="str">
            <v>45T0473485</v>
          </cell>
          <cell r="AH5280">
            <v>46167</v>
          </cell>
        </row>
        <row r="5281">
          <cell r="F5281" t="str">
            <v>45T0473878</v>
          </cell>
          <cell r="AH5281">
            <v>46167</v>
          </cell>
        </row>
        <row r="5282">
          <cell r="F5282" t="str">
            <v>R5T0682554</v>
          </cell>
          <cell r="AH5282">
            <v>46167</v>
          </cell>
        </row>
        <row r="5283">
          <cell r="F5283" t="str">
            <v>R5T0682558</v>
          </cell>
          <cell r="AH5283">
            <v>46167</v>
          </cell>
        </row>
        <row r="5284">
          <cell r="F5284" t="str">
            <v>R5T0682570</v>
          </cell>
          <cell r="AH5284">
            <v>46167</v>
          </cell>
        </row>
        <row r="5285">
          <cell r="F5285" t="str">
            <v>R5T0682758</v>
          </cell>
          <cell r="AH5285">
            <v>46167</v>
          </cell>
        </row>
        <row r="5286">
          <cell r="F5286" t="str">
            <v>R5T0683484</v>
          </cell>
          <cell r="AH5286">
            <v>46167</v>
          </cell>
        </row>
        <row r="5287">
          <cell r="F5287" t="str">
            <v>R5T0685330</v>
          </cell>
          <cell r="AH5287">
            <v>46167</v>
          </cell>
        </row>
        <row r="5288">
          <cell r="F5288" t="str">
            <v>R5T0685768</v>
          </cell>
          <cell r="AH5288">
            <v>46167</v>
          </cell>
        </row>
        <row r="5289">
          <cell r="F5289" t="str">
            <v>R5T0685781</v>
          </cell>
          <cell r="AH5289">
            <v>46167</v>
          </cell>
        </row>
        <row r="5290">
          <cell r="F5290" t="str">
            <v>45T0466989</v>
          </cell>
          <cell r="AH5290">
            <v>46154</v>
          </cell>
        </row>
        <row r="5291">
          <cell r="F5291" t="str">
            <v>45T0466990</v>
          </cell>
          <cell r="AH5291">
            <v>46154</v>
          </cell>
        </row>
        <row r="5292">
          <cell r="F5292" t="str">
            <v>45T0469742</v>
          </cell>
          <cell r="AH5292">
            <v>46154</v>
          </cell>
        </row>
        <row r="5293">
          <cell r="F5293" t="str">
            <v>R5T0674113</v>
          </cell>
          <cell r="AH5293">
            <v>46154</v>
          </cell>
        </row>
        <row r="5294">
          <cell r="F5294" t="str">
            <v>R5T0674115</v>
          </cell>
          <cell r="AH5294">
            <v>46154</v>
          </cell>
        </row>
        <row r="5295">
          <cell r="F5295" t="str">
            <v>R5T0674402</v>
          </cell>
          <cell r="AH5295">
            <v>46154</v>
          </cell>
        </row>
        <row r="5296">
          <cell r="F5296" t="str">
            <v>R5T0676539</v>
          </cell>
          <cell r="AH5296">
            <v>46154</v>
          </cell>
        </row>
        <row r="5297">
          <cell r="F5297" t="str">
            <v>R5T0676541</v>
          </cell>
          <cell r="AH5297">
            <v>46154</v>
          </cell>
        </row>
        <row r="5298">
          <cell r="F5298" t="str">
            <v>R5T0676570</v>
          </cell>
          <cell r="AH5298">
            <v>46154</v>
          </cell>
        </row>
        <row r="5299">
          <cell r="F5299" t="str">
            <v>R5T0677024</v>
          </cell>
          <cell r="AH5299">
            <v>46154</v>
          </cell>
        </row>
        <row r="5300">
          <cell r="F5300" t="str">
            <v>R5T0677026</v>
          </cell>
          <cell r="AH5300">
            <v>46154</v>
          </cell>
        </row>
        <row r="5301">
          <cell r="F5301" t="str">
            <v>R5T0677240</v>
          </cell>
          <cell r="AH5301">
            <v>46154</v>
          </cell>
        </row>
        <row r="5302">
          <cell r="F5302" t="str">
            <v>R5T0678822</v>
          </cell>
          <cell r="AH5302">
            <v>46154</v>
          </cell>
        </row>
        <row r="5303">
          <cell r="F5303" t="str">
            <v>R5T0678822</v>
          </cell>
          <cell r="AH5303">
            <v>46154</v>
          </cell>
        </row>
        <row r="5304">
          <cell r="F5304" t="str">
            <v>R5T0679422</v>
          </cell>
          <cell r="AH5304">
            <v>46154</v>
          </cell>
        </row>
        <row r="5305">
          <cell r="F5305" t="str">
            <v>R5T0679423</v>
          </cell>
          <cell r="AH5305">
            <v>46154</v>
          </cell>
        </row>
        <row r="5306">
          <cell r="F5306" t="str">
            <v>R5T0680322</v>
          </cell>
          <cell r="AH5306">
            <v>46154</v>
          </cell>
        </row>
        <row r="5307">
          <cell r="F5307" t="str">
            <v>R5T0680323</v>
          </cell>
          <cell r="AH5307">
            <v>46154</v>
          </cell>
        </row>
        <row r="5308">
          <cell r="F5308" t="str">
            <v>R5T0682213</v>
          </cell>
          <cell r="AH5308">
            <v>46154</v>
          </cell>
        </row>
        <row r="5309">
          <cell r="F5309" t="str">
            <v>R5T0682215</v>
          </cell>
          <cell r="AH5309">
            <v>46154</v>
          </cell>
        </row>
        <row r="5310">
          <cell r="F5310" t="str">
            <v>722458330</v>
          </cell>
          <cell r="AH5310">
            <v>46154</v>
          </cell>
        </row>
        <row r="5311">
          <cell r="F5311" t="str">
            <v>722458394</v>
          </cell>
          <cell r="AH5311">
            <v>46154</v>
          </cell>
        </row>
        <row r="5312">
          <cell r="F5312" t="str">
            <v>722458421</v>
          </cell>
          <cell r="AH5312">
            <v>46154</v>
          </cell>
        </row>
        <row r="5313">
          <cell r="F5313" t="str">
            <v>722458517</v>
          </cell>
          <cell r="AH5313">
            <v>46154</v>
          </cell>
        </row>
        <row r="5314">
          <cell r="F5314" t="str">
            <v>25T0345070</v>
          </cell>
          <cell r="AH5314">
            <v>46154</v>
          </cell>
        </row>
        <row r="5315">
          <cell r="F5315" t="str">
            <v>25T0345150</v>
          </cell>
          <cell r="AH5315">
            <v>46154</v>
          </cell>
        </row>
        <row r="5316">
          <cell r="F5316" t="str">
            <v>25T0345151</v>
          </cell>
          <cell r="AH5316">
            <v>46154</v>
          </cell>
        </row>
        <row r="5317">
          <cell r="F5317" t="str">
            <v>722458331</v>
          </cell>
          <cell r="AH5317">
            <v>46154</v>
          </cell>
        </row>
        <row r="5318">
          <cell r="F5318" t="str">
            <v>722458518</v>
          </cell>
          <cell r="AH5318">
            <v>46154</v>
          </cell>
        </row>
        <row r="5319">
          <cell r="F5319" t="str">
            <v>722458394</v>
          </cell>
          <cell r="AH5319">
            <v>46154</v>
          </cell>
        </row>
        <row r="5320">
          <cell r="F5320" t="str">
            <v>722458330</v>
          </cell>
          <cell r="AH5320">
            <v>46154</v>
          </cell>
        </row>
        <row r="5321">
          <cell r="F5321" t="str">
            <v>722458394</v>
          </cell>
          <cell r="AH5321">
            <v>46154</v>
          </cell>
        </row>
        <row r="5322">
          <cell r="F5322" t="str">
            <v>722458421</v>
          </cell>
          <cell r="AH5322">
            <v>46154</v>
          </cell>
        </row>
        <row r="5323">
          <cell r="F5323" t="str">
            <v>722458517</v>
          </cell>
          <cell r="AH5323">
            <v>46154</v>
          </cell>
        </row>
        <row r="5324">
          <cell r="F5324" t="str">
            <v>25T0345070</v>
          </cell>
          <cell r="AH5324">
            <v>46154</v>
          </cell>
        </row>
        <row r="5325">
          <cell r="F5325" t="str">
            <v>25T0345150</v>
          </cell>
          <cell r="AH5325">
            <v>46154</v>
          </cell>
        </row>
        <row r="5326">
          <cell r="F5326" t="str">
            <v>25T0345151</v>
          </cell>
          <cell r="AH5326">
            <v>46154</v>
          </cell>
        </row>
        <row r="5327">
          <cell r="F5327" t="str">
            <v>722458331</v>
          </cell>
          <cell r="AH5327">
            <v>46154</v>
          </cell>
        </row>
        <row r="5328">
          <cell r="F5328" t="str">
            <v>722458518</v>
          </cell>
          <cell r="AH5328">
            <v>46154</v>
          </cell>
        </row>
        <row r="5329">
          <cell r="F5329" t="str">
            <v>722458589</v>
          </cell>
          <cell r="AH5329">
            <v>46163</v>
          </cell>
        </row>
        <row r="5330">
          <cell r="F5330" t="str">
            <v>722458622</v>
          </cell>
          <cell r="AH5330">
            <v>46163</v>
          </cell>
        </row>
        <row r="5331">
          <cell r="F5331" t="str">
            <v>722458623</v>
          </cell>
          <cell r="AH5331">
            <v>46163</v>
          </cell>
        </row>
        <row r="5332">
          <cell r="F5332" t="str">
            <v>722458589</v>
          </cell>
          <cell r="AH5332">
            <v>46163</v>
          </cell>
        </row>
        <row r="5333">
          <cell r="F5333" t="str">
            <v>722458622</v>
          </cell>
          <cell r="AH5333">
            <v>46163</v>
          </cell>
        </row>
        <row r="5334">
          <cell r="F5334" t="str">
            <v>722458623</v>
          </cell>
          <cell r="AH5334">
            <v>46163</v>
          </cell>
        </row>
        <row r="5335">
          <cell r="F5335" t="str">
            <v>25T0350600</v>
          </cell>
        </row>
        <row r="5336">
          <cell r="F5336" t="str">
            <v>25T0350600</v>
          </cell>
        </row>
        <row r="5337">
          <cell r="F5337" t="str">
            <v>45T0475512</v>
          </cell>
        </row>
        <row r="5338">
          <cell r="F5338" t="str">
            <v>45T0476131</v>
          </cell>
        </row>
        <row r="5339">
          <cell r="F5339" t="str">
            <v>45T0478020</v>
          </cell>
        </row>
        <row r="5340">
          <cell r="F5340" t="str">
            <v>45T0478467</v>
          </cell>
        </row>
        <row r="5341">
          <cell r="F5341" t="str">
            <v>45T0480248</v>
          </cell>
        </row>
        <row r="5342">
          <cell r="F5342" t="str">
            <v>45T0480248</v>
          </cell>
        </row>
        <row r="5343">
          <cell r="F5343" t="str">
            <v>45T0483375</v>
          </cell>
        </row>
        <row r="5344">
          <cell r="F5344" t="str">
            <v>R5T0686557</v>
          </cell>
        </row>
        <row r="5345">
          <cell r="F5345" t="str">
            <v>R5T0691954</v>
          </cell>
        </row>
        <row r="5346">
          <cell r="F5346" t="str">
            <v>R5T0692887</v>
          </cell>
        </row>
        <row r="5347">
          <cell r="F5347" t="str">
            <v>R5T0694483</v>
          </cell>
        </row>
        <row r="5348">
          <cell r="F5348" t="str">
            <v>R5T0696114</v>
          </cell>
        </row>
        <row r="5349">
          <cell r="F5349" t="str">
            <v>R5T0696161</v>
          </cell>
        </row>
        <row r="5350">
          <cell r="F5350" t="str">
            <v>R5T0697309</v>
          </cell>
        </row>
        <row r="5351">
          <cell r="F5351" t="str">
            <v>R5T0697318</v>
          </cell>
        </row>
        <row r="5352">
          <cell r="F5352" t="str">
            <v>R5T0699219</v>
          </cell>
        </row>
        <row r="5353">
          <cell r="F5353" t="str">
            <v>R5T0699224</v>
          </cell>
        </row>
        <row r="5354">
          <cell r="F5354" t="str">
            <v>R5T0700434</v>
          </cell>
        </row>
        <row r="5355">
          <cell r="F5355" t="str">
            <v>R5T0700436</v>
          </cell>
        </row>
        <row r="5356">
          <cell r="F5356" t="str">
            <v>R5T0700439</v>
          </cell>
        </row>
        <row r="5357">
          <cell r="F5357" t="str">
            <v>R5T0702490</v>
          </cell>
        </row>
        <row r="5358">
          <cell r="F5358" t="str">
            <v>R5T0702501</v>
          </cell>
        </row>
        <row r="5359">
          <cell r="F5359" t="str">
            <v>R5T0702507</v>
          </cell>
        </row>
        <row r="5360">
          <cell r="F5360" t="str">
            <v>R5T0702513</v>
          </cell>
        </row>
        <row r="5361">
          <cell r="F5361" t="str">
            <v>R5T0702520</v>
          </cell>
        </row>
        <row r="5362">
          <cell r="F5362" t="str">
            <v>R5T0703666</v>
          </cell>
        </row>
        <row r="5363">
          <cell r="F5363" t="str">
            <v>45T0475668</v>
          </cell>
          <cell r="AH5363">
            <v>0</v>
          </cell>
        </row>
        <row r="5364">
          <cell r="F5364" t="str">
            <v>65T0095350</v>
          </cell>
          <cell r="AH5364">
            <v>46167</v>
          </cell>
        </row>
        <row r="5365">
          <cell r="F5365" t="str">
            <v>65T0095744</v>
          </cell>
          <cell r="AH5365">
            <v>46195</v>
          </cell>
        </row>
        <row r="5366">
          <cell r="F5366" t="str">
            <v>65T0097412</v>
          </cell>
          <cell r="AH5366">
            <v>46182</v>
          </cell>
        </row>
        <row r="5367">
          <cell r="F5367" t="str">
            <v>65T0097617</v>
          </cell>
          <cell r="AH5367">
            <v>46195</v>
          </cell>
        </row>
        <row r="5368">
          <cell r="F5368" t="str">
            <v>65T0097620</v>
          </cell>
          <cell r="AH5368">
            <v>46195</v>
          </cell>
        </row>
        <row r="5369">
          <cell r="F5369" t="str">
            <v>45T0477654</v>
          </cell>
          <cell r="AH5369">
            <v>46176</v>
          </cell>
        </row>
        <row r="5370">
          <cell r="F5370" t="str">
            <v>R5T0693024</v>
          </cell>
          <cell r="AH5370">
            <v>46184</v>
          </cell>
        </row>
        <row r="5371">
          <cell r="F5371" t="str">
            <v>R5T0693396</v>
          </cell>
          <cell r="AH5371">
            <v>46182</v>
          </cell>
        </row>
        <row r="5372">
          <cell r="F5372" t="str">
            <v>R5T0679659</v>
          </cell>
          <cell r="AH5372">
            <v>46195</v>
          </cell>
        </row>
        <row r="5373">
          <cell r="F5373" t="str">
            <v>R5T0700551</v>
          </cell>
          <cell r="AH5373">
            <v>46188</v>
          </cell>
        </row>
        <row r="5374">
          <cell r="F5374" t="str">
            <v>45T0481352</v>
          </cell>
          <cell r="AH5374">
            <v>46191</v>
          </cell>
        </row>
        <row r="5375">
          <cell r="F5375" t="str">
            <v>65T0099138</v>
          </cell>
          <cell r="AH5375">
            <v>46192</v>
          </cell>
        </row>
        <row r="5376">
          <cell r="F5376" t="str">
            <v>R5T0666423</v>
          </cell>
          <cell r="AH5376">
            <v>46182</v>
          </cell>
        </row>
        <row r="5377">
          <cell r="F5377" t="str">
            <v>45T0469946</v>
          </cell>
          <cell r="AH5377">
            <v>46167</v>
          </cell>
        </row>
        <row r="5378">
          <cell r="F5378" t="str">
            <v>45T0479846</v>
          </cell>
          <cell r="AH5378">
            <v>46181</v>
          </cell>
        </row>
        <row r="5379">
          <cell r="F5379" t="str">
            <v>45T0483355</v>
          </cell>
          <cell r="AH5379">
            <v>46195</v>
          </cell>
        </row>
        <row r="5380">
          <cell r="F5380" t="str">
            <v>45T0483624</v>
          </cell>
          <cell r="AH5380">
            <v>46195</v>
          </cell>
        </row>
        <row r="5381">
          <cell r="F5381" t="str">
            <v>65T0097481</v>
          </cell>
          <cell r="AH5381">
            <v>46192</v>
          </cell>
        </row>
        <row r="5382">
          <cell r="F5382" t="str">
            <v>65T0098080</v>
          </cell>
          <cell r="AH5382">
            <v>46195</v>
          </cell>
        </row>
        <row r="5383">
          <cell r="F5383" t="str">
            <v>65T0098083</v>
          </cell>
          <cell r="AH5383">
            <v>46195</v>
          </cell>
        </row>
        <row r="5384">
          <cell r="F5384" t="str">
            <v>65T0098578</v>
          </cell>
          <cell r="AH5384">
            <v>46195</v>
          </cell>
        </row>
        <row r="5385">
          <cell r="F5385" t="str">
            <v>65T0098579</v>
          </cell>
          <cell r="AH5385">
            <v>46195</v>
          </cell>
        </row>
        <row r="5386">
          <cell r="F5386" t="str">
            <v>R5T0698415</v>
          </cell>
          <cell r="AH5386">
            <v>46195</v>
          </cell>
        </row>
        <row r="5387">
          <cell r="F5387" t="str">
            <v>R5T0698416</v>
          </cell>
          <cell r="AH5387">
            <v>46195</v>
          </cell>
        </row>
        <row r="5388">
          <cell r="F5388" t="str">
            <v>R5T0698417</v>
          </cell>
          <cell r="AH5388">
            <v>46195</v>
          </cell>
        </row>
        <row r="5389">
          <cell r="F5389" t="str">
            <v>R5T0698418</v>
          </cell>
          <cell r="AH5389">
            <v>46195</v>
          </cell>
        </row>
        <row r="5390">
          <cell r="F5390" t="str">
            <v>R5T0701504</v>
          </cell>
          <cell r="AH5390">
            <v>46195</v>
          </cell>
        </row>
        <row r="5391">
          <cell r="F5391" t="str">
            <v>R5T0701505</v>
          </cell>
          <cell r="AH5391">
            <v>46195</v>
          </cell>
        </row>
        <row r="5392">
          <cell r="F5392" t="str">
            <v>R5T0701506</v>
          </cell>
          <cell r="AH5392">
            <v>46195</v>
          </cell>
        </row>
        <row r="5393">
          <cell r="F5393" t="str">
            <v>R5T0701507</v>
          </cell>
          <cell r="AH5393">
            <v>46195</v>
          </cell>
        </row>
        <row r="5394">
          <cell r="F5394" t="str">
            <v>45T0480624</v>
          </cell>
          <cell r="AH5394">
            <v>46191</v>
          </cell>
        </row>
        <row r="5395">
          <cell r="F5395" t="str">
            <v>45T0482271</v>
          </cell>
        </row>
        <row r="5396">
          <cell r="F5396" t="str">
            <v>R5T0700746</v>
          </cell>
          <cell r="AH5396">
            <v>46195</v>
          </cell>
        </row>
        <row r="5397">
          <cell r="F5397" t="str">
            <v>R5T0701289</v>
          </cell>
          <cell r="AH5397">
            <v>46195</v>
          </cell>
        </row>
        <row r="5398">
          <cell r="F5398" t="str">
            <v>R5T0701960</v>
          </cell>
          <cell r="AH5398">
            <v>46195</v>
          </cell>
        </row>
        <row r="5399">
          <cell r="F5399" t="str">
            <v>R5T0702239</v>
          </cell>
          <cell r="AH5399">
            <v>46195</v>
          </cell>
        </row>
        <row r="5400">
          <cell r="F5400" t="str">
            <v>R5T0702484</v>
          </cell>
          <cell r="AH5400">
            <v>46195</v>
          </cell>
        </row>
        <row r="5401">
          <cell r="F5401" t="str">
            <v>R5T0703291</v>
          </cell>
          <cell r="AH5401">
            <v>46195</v>
          </cell>
        </row>
        <row r="5402">
          <cell r="F5402" t="str">
            <v>R5T0703382</v>
          </cell>
          <cell r="AH5402">
            <v>46195</v>
          </cell>
        </row>
        <row r="5403">
          <cell r="F5403" t="str">
            <v>R5T0700422</v>
          </cell>
          <cell r="AH5403">
            <v>46195</v>
          </cell>
        </row>
        <row r="5404">
          <cell r="F5404" t="str">
            <v>45T0483397</v>
          </cell>
        </row>
        <row r="5405">
          <cell r="F5405" t="str">
            <v>R5T0700489</v>
          </cell>
        </row>
        <row r="5406">
          <cell r="F5406" t="str">
            <v>G4060121-VV251120037</v>
          </cell>
        </row>
        <row r="5407">
          <cell r="F5407" t="str">
            <v>45T0480256</v>
          </cell>
          <cell r="AH5407">
            <v>46181</v>
          </cell>
        </row>
        <row r="5408">
          <cell r="F5408" t="str">
            <v>45T0481517</v>
          </cell>
          <cell r="AH5408">
            <v>46191</v>
          </cell>
        </row>
        <row r="5409">
          <cell r="F5409" t="str">
            <v>45T0482879</v>
          </cell>
          <cell r="AH5409">
            <v>46192</v>
          </cell>
        </row>
        <row r="5410">
          <cell r="F5410" t="str">
            <v>45T0482880</v>
          </cell>
          <cell r="AH5410">
            <v>46192</v>
          </cell>
        </row>
        <row r="5411">
          <cell r="F5411" t="str">
            <v>65T0098114</v>
          </cell>
          <cell r="AH5411">
            <v>46195</v>
          </cell>
        </row>
        <row r="5412">
          <cell r="F5412" t="str">
            <v>R5T0696588</v>
          </cell>
          <cell r="AH5412">
            <v>46188</v>
          </cell>
        </row>
        <row r="5413">
          <cell r="F5413" t="str">
            <v>R5T0700339</v>
          </cell>
          <cell r="AH5413">
            <v>46195</v>
          </cell>
        </row>
        <row r="5414">
          <cell r="F5414" t="str">
            <v>R5T0700765</v>
          </cell>
          <cell r="AH5414">
            <v>46195</v>
          </cell>
        </row>
        <row r="5415">
          <cell r="F5415" t="str">
            <v>45T0481786</v>
          </cell>
          <cell r="AH5415">
            <v>46188</v>
          </cell>
        </row>
        <row r="5416">
          <cell r="F5416" t="str">
            <v>65T0096918</v>
          </cell>
          <cell r="AH5416">
            <v>46190</v>
          </cell>
        </row>
        <row r="5417">
          <cell r="F5417" t="str">
            <v>65T0096987</v>
          </cell>
          <cell r="AH5417">
            <v>46191</v>
          </cell>
        </row>
        <row r="5418">
          <cell r="F5418" t="str">
            <v>65T0097353</v>
          </cell>
          <cell r="AH5418">
            <v>0</v>
          </cell>
        </row>
        <row r="5419">
          <cell r="F5419" t="str">
            <v>65T0097353-VV260622127</v>
          </cell>
        </row>
        <row r="5420">
          <cell r="F5420" t="str">
            <v>65T0098285</v>
          </cell>
          <cell r="AH5420">
            <v>46192</v>
          </cell>
        </row>
        <row r="5421">
          <cell r="F5421" t="str">
            <v>65T0098596</v>
          </cell>
          <cell r="AH5421">
            <v>46191</v>
          </cell>
        </row>
        <row r="5422">
          <cell r="F5422" t="str">
            <v>65T0098939</v>
          </cell>
          <cell r="AH5422">
            <v>46195</v>
          </cell>
        </row>
        <row r="5423">
          <cell r="F5423" t="str">
            <v>65T0099132</v>
          </cell>
          <cell r="AH5423">
            <v>46195</v>
          </cell>
        </row>
        <row r="5424">
          <cell r="F5424" t="str">
            <v>65T0099963</v>
          </cell>
          <cell r="AH5424">
            <v>46195</v>
          </cell>
        </row>
        <row r="5425">
          <cell r="F5425" t="str">
            <v>65T0099965</v>
          </cell>
          <cell r="AH5425">
            <v>46195</v>
          </cell>
        </row>
        <row r="5426">
          <cell r="F5426" t="str">
            <v>65T0100018</v>
          </cell>
          <cell r="AH5426">
            <v>46192</v>
          </cell>
        </row>
        <row r="5427">
          <cell r="F5427" t="str">
            <v>R5T0700272</v>
          </cell>
          <cell r="AH5427">
            <v>46191</v>
          </cell>
        </row>
        <row r="5428">
          <cell r="F5428" t="str">
            <v>R5T0700275</v>
          </cell>
          <cell r="AH5428">
            <v>46191</v>
          </cell>
        </row>
        <row r="5429">
          <cell r="F5429" t="str">
            <v>R5T0701930</v>
          </cell>
          <cell r="AH5429">
            <v>46192</v>
          </cell>
        </row>
        <row r="5430">
          <cell r="F5430" t="str">
            <v>R5T0701934</v>
          </cell>
          <cell r="AH5430">
            <v>46192</v>
          </cell>
        </row>
        <row r="5431">
          <cell r="F5431" t="str">
            <v>65T0096746</v>
          </cell>
          <cell r="AH5431">
            <v>46195</v>
          </cell>
        </row>
        <row r="5432">
          <cell r="F5432" t="str">
            <v>65T0096818</v>
          </cell>
          <cell r="AH5432">
            <v>46189</v>
          </cell>
        </row>
        <row r="5433">
          <cell r="F5433" t="str">
            <v>65T0096951</v>
          </cell>
          <cell r="AH5433">
            <v>46181</v>
          </cell>
        </row>
        <row r="5434">
          <cell r="F5434" t="str">
            <v>65T0096955</v>
          </cell>
          <cell r="AH5434">
            <v>46181</v>
          </cell>
        </row>
        <row r="5435">
          <cell r="F5435" t="str">
            <v>65T0097089</v>
          </cell>
          <cell r="AH5435">
            <v>46188</v>
          </cell>
        </row>
        <row r="5436">
          <cell r="F5436" t="str">
            <v>65T0097248</v>
          </cell>
          <cell r="AH5436">
            <v>46192</v>
          </cell>
        </row>
        <row r="5437">
          <cell r="F5437" t="str">
            <v>65T0097349</v>
          </cell>
          <cell r="AH5437">
            <v>46181</v>
          </cell>
        </row>
        <row r="5438">
          <cell r="F5438" t="str">
            <v>65T0097448</v>
          </cell>
          <cell r="AH5438">
            <v>46190</v>
          </cell>
        </row>
        <row r="5439">
          <cell r="F5439" t="str">
            <v>65T0097587</v>
          </cell>
          <cell r="AH5439">
            <v>46191</v>
          </cell>
        </row>
        <row r="5440">
          <cell r="F5440" t="str">
            <v>65T0097999</v>
          </cell>
          <cell r="AH5440">
            <v>46191</v>
          </cell>
        </row>
        <row r="5441">
          <cell r="F5441" t="str">
            <v>65T0098059</v>
          </cell>
          <cell r="AH5441">
            <v>46184</v>
          </cell>
        </row>
        <row r="5442">
          <cell r="F5442" t="str">
            <v>65T0098372</v>
          </cell>
          <cell r="AH5442">
            <v>46191</v>
          </cell>
        </row>
        <row r="5443">
          <cell r="F5443" t="str">
            <v>65T0098504</v>
          </cell>
          <cell r="AH5443">
            <v>46192</v>
          </cell>
        </row>
        <row r="5444">
          <cell r="F5444" t="str">
            <v>65T0099123</v>
          </cell>
          <cell r="AH5444">
            <v>46192</v>
          </cell>
        </row>
        <row r="5445">
          <cell r="F5445" t="str">
            <v>65T0099124</v>
          </cell>
          <cell r="AH5445">
            <v>46192</v>
          </cell>
        </row>
        <row r="5446">
          <cell r="F5446" t="str">
            <v>65T0099129</v>
          </cell>
          <cell r="AH5446">
            <v>46192</v>
          </cell>
        </row>
        <row r="5447">
          <cell r="F5447" t="str">
            <v>65T0099130</v>
          </cell>
          <cell r="AH5447">
            <v>46192</v>
          </cell>
        </row>
        <row r="5448">
          <cell r="F5448" t="str">
            <v>65T0096757</v>
          </cell>
          <cell r="AH5448">
            <v>46195</v>
          </cell>
        </row>
        <row r="5449">
          <cell r="F5449" t="str">
            <v>65T0097372</v>
          </cell>
          <cell r="AH5449">
            <v>46195</v>
          </cell>
        </row>
        <row r="5450">
          <cell r="F5450" t="str">
            <v>65T0097770</v>
          </cell>
          <cell r="AH5450">
            <v>46195</v>
          </cell>
        </row>
        <row r="5451">
          <cell r="F5451" t="str">
            <v>R5T0690431</v>
          </cell>
          <cell r="AH5451">
            <v>46192</v>
          </cell>
        </row>
        <row r="5452">
          <cell r="F5452" t="str">
            <v>R5T0690432</v>
          </cell>
          <cell r="AH5452">
            <v>46192</v>
          </cell>
        </row>
        <row r="5453">
          <cell r="F5453" t="str">
            <v>R5T0694872</v>
          </cell>
          <cell r="AH5453">
            <v>46195</v>
          </cell>
        </row>
        <row r="5454">
          <cell r="F5454" t="str">
            <v>R5T0697658</v>
          </cell>
          <cell r="AH5454">
            <v>46195</v>
          </cell>
        </row>
        <row r="5455">
          <cell r="F5455" t="str">
            <v>R5T0697663</v>
          </cell>
          <cell r="AH5455">
            <v>46192</v>
          </cell>
        </row>
        <row r="5456">
          <cell r="F5456" t="str">
            <v>R5T0697665</v>
          </cell>
          <cell r="AH5456">
            <v>46195</v>
          </cell>
        </row>
        <row r="5457">
          <cell r="F5457" t="str">
            <v>R5T0698766</v>
          </cell>
          <cell r="AH5457">
            <v>46195</v>
          </cell>
        </row>
        <row r="5458">
          <cell r="F5458" t="str">
            <v>R5T0698769</v>
          </cell>
          <cell r="AH5458">
            <v>46195</v>
          </cell>
        </row>
        <row r="5459">
          <cell r="F5459" t="str">
            <v>R5T0698773</v>
          </cell>
          <cell r="AH5459">
            <v>46195</v>
          </cell>
        </row>
        <row r="5460">
          <cell r="F5460" t="str">
            <v>R5T0698784</v>
          </cell>
          <cell r="AH5460">
            <v>46195</v>
          </cell>
        </row>
        <row r="5461">
          <cell r="F5461" t="str">
            <v>R5T0698786</v>
          </cell>
          <cell r="AH5461">
            <v>46195</v>
          </cell>
        </row>
        <row r="5462">
          <cell r="F5462" t="str">
            <v>R5T0698790</v>
          </cell>
          <cell r="AH5462">
            <v>46192</v>
          </cell>
        </row>
        <row r="5463">
          <cell r="F5463" t="str">
            <v>R5T0698793</v>
          </cell>
          <cell r="AH5463">
            <v>46192</v>
          </cell>
        </row>
        <row r="5464">
          <cell r="F5464" t="str">
            <v>R5T0698796</v>
          </cell>
          <cell r="AH5464">
            <v>46195</v>
          </cell>
        </row>
        <row r="5465">
          <cell r="F5465" t="str">
            <v>R5T0702674</v>
          </cell>
          <cell r="AH5465">
            <v>46195</v>
          </cell>
        </row>
        <row r="5466">
          <cell r="F5466" t="str">
            <v>R5T0702678</v>
          </cell>
          <cell r="AH5466">
            <v>46195</v>
          </cell>
        </row>
        <row r="5467">
          <cell r="F5467" t="str">
            <v>G5117962-VU260605007</v>
          </cell>
        </row>
        <row r="5468">
          <cell r="F5468" t="str">
            <v>G4169985-VV260612014</v>
          </cell>
        </row>
        <row r="5469">
          <cell r="F5469" t="str">
            <v>R5T0698771</v>
          </cell>
          <cell r="AH5469">
            <v>46188</v>
          </cell>
        </row>
        <row r="5470">
          <cell r="F5470" t="str">
            <v>R5T0699425</v>
          </cell>
          <cell r="AH5470">
            <v>46189</v>
          </cell>
        </row>
        <row r="5471">
          <cell r="F5471" t="str">
            <v>R5T0699428</v>
          </cell>
          <cell r="AH5471">
            <v>46189</v>
          </cell>
        </row>
        <row r="5472">
          <cell r="F5472" t="str">
            <v>R5T0700684</v>
          </cell>
          <cell r="AH5472">
            <v>46192</v>
          </cell>
        </row>
        <row r="5473">
          <cell r="F5473" t="str">
            <v>R5T0700740</v>
          </cell>
          <cell r="AH5473">
            <v>46195</v>
          </cell>
        </row>
        <row r="5474">
          <cell r="F5474" t="str">
            <v>R5T0700854</v>
          </cell>
          <cell r="AH5474">
            <v>46195</v>
          </cell>
        </row>
        <row r="5475">
          <cell r="F5475" t="str">
            <v>R5T0700670</v>
          </cell>
          <cell r="AH5475">
            <v>46192</v>
          </cell>
        </row>
        <row r="5476">
          <cell r="F5476" t="str">
            <v>R5T0700675</v>
          </cell>
          <cell r="AH5476">
            <v>46195</v>
          </cell>
        </row>
        <row r="5477">
          <cell r="F5477" t="str">
            <v>R5T0700712</v>
          </cell>
          <cell r="AH5477">
            <v>46195</v>
          </cell>
        </row>
        <row r="5478">
          <cell r="F5478" t="str">
            <v>R5T0700715</v>
          </cell>
          <cell r="AH5478">
            <v>46195</v>
          </cell>
        </row>
        <row r="5479">
          <cell r="F5479" t="str">
            <v>R5T0701071</v>
          </cell>
          <cell r="AH5479">
            <v>46195</v>
          </cell>
        </row>
        <row r="5480">
          <cell r="F5480" t="str">
            <v>R5T0701257</v>
          </cell>
          <cell r="AH5480">
            <v>46195</v>
          </cell>
        </row>
        <row r="5481">
          <cell r="F5481" t="str">
            <v>R5T0701258</v>
          </cell>
          <cell r="AH5481">
            <v>46195</v>
          </cell>
        </row>
        <row r="5482">
          <cell r="F5482" t="str">
            <v>R5T0703325</v>
          </cell>
          <cell r="AH5482">
            <v>46195</v>
          </cell>
        </row>
        <row r="5483">
          <cell r="F5483" t="str">
            <v>55T0343653</v>
          </cell>
          <cell r="AH5483">
            <v>46160</v>
          </cell>
        </row>
        <row r="5484">
          <cell r="F5484" t="str">
            <v>55T0347946</v>
          </cell>
          <cell r="AH5484">
            <v>46153</v>
          </cell>
        </row>
        <row r="5485">
          <cell r="F5485" t="str">
            <v>55T0348056</v>
          </cell>
          <cell r="AH5485">
            <v>46153</v>
          </cell>
        </row>
        <row r="5486">
          <cell r="F5486" t="str">
            <v>55T0348056</v>
          </cell>
          <cell r="AH5486">
            <v>46153</v>
          </cell>
        </row>
        <row r="5487">
          <cell r="F5487" t="str">
            <v>55T0348990</v>
          </cell>
          <cell r="AH5487">
            <v>46153</v>
          </cell>
        </row>
        <row r="5488">
          <cell r="F5488" t="str">
            <v>55T0349064</v>
          </cell>
          <cell r="AH5488">
            <v>46140</v>
          </cell>
        </row>
        <row r="5489">
          <cell r="F5489" t="str">
            <v>55T0349068</v>
          </cell>
          <cell r="AH5489">
            <v>46153</v>
          </cell>
        </row>
        <row r="5490">
          <cell r="F5490" t="str">
            <v>55T0349316</v>
          </cell>
          <cell r="AH5490">
            <v>46153</v>
          </cell>
        </row>
        <row r="5491">
          <cell r="F5491" t="str">
            <v>55T0350574</v>
          </cell>
          <cell r="AH5491">
            <v>46153</v>
          </cell>
        </row>
        <row r="5492">
          <cell r="F5492" t="str">
            <v>55T0350811</v>
          </cell>
          <cell r="AH5492">
            <v>46153</v>
          </cell>
        </row>
        <row r="5493">
          <cell r="F5493" t="str">
            <v>55T0350812</v>
          </cell>
          <cell r="AH5493">
            <v>46153</v>
          </cell>
        </row>
        <row r="5494">
          <cell r="F5494" t="str">
            <v>55T0351255</v>
          </cell>
          <cell r="AH5494">
            <v>46153</v>
          </cell>
        </row>
        <row r="5495">
          <cell r="F5495" t="str">
            <v>55T0351963</v>
          </cell>
          <cell r="AH5495">
            <v>46153</v>
          </cell>
        </row>
        <row r="5496">
          <cell r="F5496" t="str">
            <v>55T0351964</v>
          </cell>
          <cell r="AH5496">
            <v>46160</v>
          </cell>
        </row>
        <row r="5497">
          <cell r="F5497" t="str">
            <v>55T0351965</v>
          </cell>
          <cell r="AH5497">
            <v>46153</v>
          </cell>
        </row>
        <row r="5498">
          <cell r="F5498" t="str">
            <v>55T0351966</v>
          </cell>
          <cell r="AH5498">
            <v>46153</v>
          </cell>
        </row>
        <row r="5499">
          <cell r="F5499" t="str">
            <v>55T0352638</v>
          </cell>
          <cell r="AH5499">
            <v>46153</v>
          </cell>
        </row>
        <row r="5500">
          <cell r="F5500" t="str">
            <v>55T0352910</v>
          </cell>
          <cell r="AH5500">
            <v>46160</v>
          </cell>
        </row>
        <row r="5501">
          <cell r="F5501" t="str">
            <v>55T0352911</v>
          </cell>
          <cell r="AH5501">
            <v>46153</v>
          </cell>
        </row>
        <row r="5502">
          <cell r="F5502" t="str">
            <v>55T0352912</v>
          </cell>
          <cell r="AH5502">
            <v>46153</v>
          </cell>
        </row>
        <row r="5503">
          <cell r="F5503" t="str">
            <v>55T0353074</v>
          </cell>
          <cell r="AH5503">
            <v>46153</v>
          </cell>
        </row>
        <row r="5504">
          <cell r="F5504" t="str">
            <v>R5T0689327</v>
          </cell>
          <cell r="AH5504">
            <v>0</v>
          </cell>
        </row>
        <row r="5505">
          <cell r="F5505" t="str">
            <v>R5T0689327</v>
          </cell>
          <cell r="AH5505">
            <v>46195</v>
          </cell>
        </row>
        <row r="5506">
          <cell r="F5506" t="str">
            <v>R5T0689739</v>
          </cell>
          <cell r="AH5506">
            <v>46178</v>
          </cell>
        </row>
        <row r="5507">
          <cell r="F5507" t="str">
            <v>R5T0691135</v>
          </cell>
          <cell r="AH5507">
            <v>46188</v>
          </cell>
        </row>
        <row r="5508">
          <cell r="F5508" t="str">
            <v>R5T0692986</v>
          </cell>
          <cell r="AH5508">
            <v>46182</v>
          </cell>
        </row>
        <row r="5509">
          <cell r="F5509" t="str">
            <v>R5T0693073</v>
          </cell>
          <cell r="AH5509">
            <v>46189</v>
          </cell>
        </row>
        <row r="5510">
          <cell r="F5510" t="str">
            <v>R5T0694433</v>
          </cell>
          <cell r="AH5510">
            <v>46184</v>
          </cell>
        </row>
        <row r="5511">
          <cell r="F5511" t="str">
            <v>R5T0694496</v>
          </cell>
          <cell r="AH5511">
            <v>46192</v>
          </cell>
        </row>
        <row r="5512">
          <cell r="F5512" t="str">
            <v>R5T0694542</v>
          </cell>
          <cell r="AH5512">
            <v>46181</v>
          </cell>
        </row>
        <row r="5513">
          <cell r="F5513" t="str">
            <v>R5T0695061</v>
          </cell>
          <cell r="AH5513">
            <v>46188</v>
          </cell>
        </row>
        <row r="5514">
          <cell r="F5514" t="str">
            <v>R5T0695105</v>
          </cell>
          <cell r="AH5514">
            <v>46189</v>
          </cell>
        </row>
        <row r="5515">
          <cell r="F5515" t="str">
            <v>R5T0695106</v>
          </cell>
          <cell r="AH5515">
            <v>46189</v>
          </cell>
        </row>
        <row r="5516">
          <cell r="F5516" t="str">
            <v>R5T0695108</v>
          </cell>
          <cell r="AH5516">
            <v>46189</v>
          </cell>
        </row>
        <row r="5517">
          <cell r="F5517" t="str">
            <v>R5T0695109</v>
          </cell>
          <cell r="AH5517">
            <v>46189</v>
          </cell>
        </row>
        <row r="5518">
          <cell r="F5518" t="str">
            <v>R5T0695110</v>
          </cell>
          <cell r="AH5518">
            <v>46189</v>
          </cell>
        </row>
        <row r="5519">
          <cell r="F5519" t="str">
            <v>R5T0695221</v>
          </cell>
          <cell r="AH5519">
            <v>46189</v>
          </cell>
        </row>
        <row r="5520">
          <cell r="F5520" t="str">
            <v>R5T0695234</v>
          </cell>
          <cell r="AH5520">
            <v>46189</v>
          </cell>
        </row>
        <row r="5521">
          <cell r="F5521" t="str">
            <v>R5T0695240</v>
          </cell>
          <cell r="AH5521">
            <v>46189</v>
          </cell>
        </row>
        <row r="5522">
          <cell r="F5522" t="str">
            <v>R5T0695322</v>
          </cell>
          <cell r="AH5522">
            <v>46185</v>
          </cell>
        </row>
        <row r="5523">
          <cell r="F5523" t="str">
            <v>R5T0695323</v>
          </cell>
          <cell r="AH5523">
            <v>46185</v>
          </cell>
        </row>
        <row r="5524">
          <cell r="F5524" t="str">
            <v>R5T0695372</v>
          </cell>
          <cell r="AH5524">
            <v>46188</v>
          </cell>
        </row>
        <row r="5525">
          <cell r="F5525" t="str">
            <v>R5T0695372-VV260612158</v>
          </cell>
        </row>
        <row r="5526">
          <cell r="F5526" t="str">
            <v>R5T0695682</v>
          </cell>
          <cell r="AH5526">
            <v>46189</v>
          </cell>
        </row>
        <row r="5527">
          <cell r="F5527" t="str">
            <v>R5T0695685</v>
          </cell>
          <cell r="AH5527">
            <v>46189</v>
          </cell>
        </row>
        <row r="5528">
          <cell r="F5528" t="str">
            <v>R5T0695689</v>
          </cell>
          <cell r="AH5528">
            <v>46189</v>
          </cell>
        </row>
        <row r="5529">
          <cell r="F5529" t="str">
            <v>R5T0695775</v>
          </cell>
          <cell r="AH5529">
            <v>46184</v>
          </cell>
        </row>
        <row r="5530">
          <cell r="F5530" t="str">
            <v>R5T0695776</v>
          </cell>
          <cell r="AH5530">
            <v>46184</v>
          </cell>
        </row>
        <row r="5531">
          <cell r="F5531" t="str">
            <v>R5T0695778</v>
          </cell>
          <cell r="AH5531">
            <v>46184</v>
          </cell>
        </row>
        <row r="5532">
          <cell r="F5532" t="str">
            <v>R5T0695779</v>
          </cell>
          <cell r="AH5532">
            <v>46185</v>
          </cell>
        </row>
        <row r="5533">
          <cell r="F5533" t="str">
            <v>R5T0695780</v>
          </cell>
          <cell r="AH5533">
            <v>46185</v>
          </cell>
        </row>
        <row r="5534">
          <cell r="F5534" t="str">
            <v>R5T0695782</v>
          </cell>
          <cell r="AH5534">
            <v>46185</v>
          </cell>
        </row>
        <row r="5535">
          <cell r="F5535" t="str">
            <v>R5T0695783</v>
          </cell>
          <cell r="AH5535">
            <v>46185</v>
          </cell>
        </row>
        <row r="5536">
          <cell r="F5536" t="str">
            <v>R5T0695784</v>
          </cell>
          <cell r="AH5536">
            <v>46185</v>
          </cell>
        </row>
        <row r="5537">
          <cell r="F5537" t="str">
            <v>R5T0695785</v>
          </cell>
          <cell r="AH5537">
            <v>46185</v>
          </cell>
        </row>
        <row r="5538">
          <cell r="F5538" t="str">
            <v>R5T0695786</v>
          </cell>
          <cell r="AH5538">
            <v>46185</v>
          </cell>
        </row>
        <row r="5539">
          <cell r="F5539" t="str">
            <v>R5T0695788</v>
          </cell>
          <cell r="AH5539">
            <v>46185</v>
          </cell>
        </row>
        <row r="5540">
          <cell r="F5540" t="str">
            <v>R5T0695789</v>
          </cell>
          <cell r="AH5540">
            <v>46185</v>
          </cell>
        </row>
        <row r="5541">
          <cell r="F5541" t="str">
            <v>R5T0695790</v>
          </cell>
          <cell r="AH5541">
            <v>46185</v>
          </cell>
        </row>
        <row r="5542">
          <cell r="F5542" t="str">
            <v>R5T0695791</v>
          </cell>
          <cell r="AH5542">
            <v>46185</v>
          </cell>
        </row>
        <row r="5543">
          <cell r="F5543" t="str">
            <v>R5T0695792</v>
          </cell>
          <cell r="AH5543">
            <v>46184</v>
          </cell>
        </row>
        <row r="5544">
          <cell r="F5544" t="str">
            <v>R5T0695959</v>
          </cell>
          <cell r="AH5544">
            <v>46190</v>
          </cell>
        </row>
        <row r="5545">
          <cell r="F5545" t="str">
            <v>R5T0695960</v>
          </cell>
          <cell r="AH5545">
            <v>46190</v>
          </cell>
        </row>
        <row r="5546">
          <cell r="F5546" t="str">
            <v>R5T0696010</v>
          </cell>
          <cell r="AH5546">
            <v>46184</v>
          </cell>
        </row>
        <row r="5547">
          <cell r="F5547" t="str">
            <v>R5T0696045</v>
          </cell>
          <cell r="AH5547">
            <v>46188</v>
          </cell>
        </row>
        <row r="5548">
          <cell r="F5548" t="str">
            <v>R5T0696046</v>
          </cell>
          <cell r="AH5548">
            <v>46189</v>
          </cell>
        </row>
        <row r="5549">
          <cell r="F5549" t="str">
            <v>R5T0696047</v>
          </cell>
          <cell r="AH5549">
            <v>46188</v>
          </cell>
        </row>
        <row r="5550">
          <cell r="F5550" t="str">
            <v>R5T0696048</v>
          </cell>
          <cell r="AH5550">
            <v>46189</v>
          </cell>
        </row>
        <row r="5551">
          <cell r="F5551" t="str">
            <v>R5T0696049</v>
          </cell>
          <cell r="AH5551">
            <v>46188</v>
          </cell>
        </row>
        <row r="5552">
          <cell r="F5552" t="str">
            <v>R5T0696050</v>
          </cell>
          <cell r="AH5552">
            <v>46189</v>
          </cell>
        </row>
        <row r="5553">
          <cell r="F5553" t="str">
            <v>R5T0696051</v>
          </cell>
          <cell r="AH5553">
            <v>46188</v>
          </cell>
        </row>
        <row r="5554">
          <cell r="F5554" t="str">
            <v>R5T0696052</v>
          </cell>
          <cell r="AH5554">
            <v>46189</v>
          </cell>
        </row>
        <row r="5555">
          <cell r="F5555" t="str">
            <v>R5T0696053</v>
          </cell>
          <cell r="AH5555">
            <v>46189</v>
          </cell>
        </row>
        <row r="5556">
          <cell r="F5556" t="str">
            <v>R5T0696154</v>
          </cell>
          <cell r="AH5556">
            <v>46189</v>
          </cell>
        </row>
        <row r="5557">
          <cell r="F5557" t="str">
            <v>R5T0696155</v>
          </cell>
          <cell r="AH5557">
            <v>46189</v>
          </cell>
        </row>
        <row r="5558">
          <cell r="F5558" t="str">
            <v>R5T0696156</v>
          </cell>
          <cell r="AH5558">
            <v>46189</v>
          </cell>
        </row>
        <row r="5559">
          <cell r="F5559" t="str">
            <v>R5T0696261</v>
          </cell>
          <cell r="AH5559">
            <v>46188</v>
          </cell>
        </row>
        <row r="5560">
          <cell r="F5560" t="str">
            <v>R5T0696261</v>
          </cell>
          <cell r="AH5560">
            <v>46188</v>
          </cell>
        </row>
        <row r="5561">
          <cell r="F5561" t="str">
            <v>R5T0696262</v>
          </cell>
          <cell r="AH5561">
            <v>46188</v>
          </cell>
        </row>
        <row r="5562">
          <cell r="F5562" t="str">
            <v>R5T0696263</v>
          </cell>
          <cell r="AH5562">
            <v>46188</v>
          </cell>
        </row>
        <row r="5563">
          <cell r="F5563" t="str">
            <v>R5T0696264</v>
          </cell>
          <cell r="AH5563">
            <v>46188</v>
          </cell>
        </row>
        <row r="5564">
          <cell r="F5564" t="str">
            <v>R5T0696550</v>
          </cell>
          <cell r="AH5564">
            <v>46188</v>
          </cell>
        </row>
        <row r="5565">
          <cell r="F5565" t="str">
            <v>R5T0696692</v>
          </cell>
          <cell r="AH5565">
            <v>46184</v>
          </cell>
        </row>
        <row r="5566">
          <cell r="F5566" t="str">
            <v>R5T0696703</v>
          </cell>
          <cell r="AH5566">
            <v>46189</v>
          </cell>
        </row>
        <row r="5567">
          <cell r="F5567" t="str">
            <v>R5T0696705</v>
          </cell>
          <cell r="AH5567">
            <v>46189</v>
          </cell>
        </row>
        <row r="5568">
          <cell r="F5568" t="str">
            <v>R5T0696706</v>
          </cell>
          <cell r="AH5568">
            <v>46189</v>
          </cell>
        </row>
        <row r="5569">
          <cell r="F5569" t="str">
            <v>R5T0696792</v>
          </cell>
          <cell r="AH5569">
            <v>46189</v>
          </cell>
        </row>
        <row r="5570">
          <cell r="F5570" t="str">
            <v>R5T0696813</v>
          </cell>
          <cell r="AH5570">
            <v>46189</v>
          </cell>
        </row>
        <row r="5571">
          <cell r="F5571" t="str">
            <v>R5T0696972</v>
          </cell>
          <cell r="AH5571">
            <v>46189</v>
          </cell>
        </row>
        <row r="5572">
          <cell r="F5572" t="str">
            <v>R5T0696984</v>
          </cell>
          <cell r="AH5572">
            <v>46189</v>
          </cell>
        </row>
        <row r="5573">
          <cell r="F5573" t="str">
            <v>R5T0696998</v>
          </cell>
          <cell r="AH5573">
            <v>46188</v>
          </cell>
        </row>
        <row r="5574">
          <cell r="F5574" t="str">
            <v>R5T0697340</v>
          </cell>
          <cell r="AH5574">
            <v>46189</v>
          </cell>
        </row>
        <row r="5575">
          <cell r="F5575" t="str">
            <v>R5T0697411</v>
          </cell>
          <cell r="AH5575">
            <v>46188</v>
          </cell>
        </row>
        <row r="5576">
          <cell r="F5576" t="str">
            <v>R5T0697423</v>
          </cell>
          <cell r="AH5576">
            <v>46189</v>
          </cell>
        </row>
        <row r="5577">
          <cell r="F5577" t="str">
            <v>R5T0697427</v>
          </cell>
          <cell r="AH5577">
            <v>46189</v>
          </cell>
        </row>
        <row r="5578">
          <cell r="F5578" t="str">
            <v>R5T0697428</v>
          </cell>
          <cell r="AH5578">
            <v>46189</v>
          </cell>
        </row>
        <row r="5579">
          <cell r="F5579" t="str">
            <v>R5T0697430</v>
          </cell>
          <cell r="AH5579">
            <v>46189</v>
          </cell>
        </row>
        <row r="5580">
          <cell r="F5580" t="str">
            <v>R5T0697436</v>
          </cell>
          <cell r="AH5580">
            <v>46189</v>
          </cell>
        </row>
        <row r="5581">
          <cell r="F5581" t="str">
            <v>R5T0697475</v>
          </cell>
          <cell r="AH5581">
            <v>46188</v>
          </cell>
        </row>
        <row r="5582">
          <cell r="F5582" t="str">
            <v>R5T0697715</v>
          </cell>
          <cell r="AH5582">
            <v>46188</v>
          </cell>
        </row>
        <row r="5583">
          <cell r="F5583" t="str">
            <v>R5T0697718</v>
          </cell>
          <cell r="AH5583">
            <v>46188</v>
          </cell>
        </row>
        <row r="5584">
          <cell r="F5584" t="str">
            <v>R5T0697818</v>
          </cell>
          <cell r="AH5584">
            <v>46189</v>
          </cell>
        </row>
        <row r="5585">
          <cell r="F5585" t="str">
            <v>R5T0698225</v>
          </cell>
          <cell r="AH5585">
            <v>46188</v>
          </cell>
        </row>
        <row r="5586">
          <cell r="F5586" t="str">
            <v>R5T0698271</v>
          </cell>
          <cell r="AH5586">
            <v>46191</v>
          </cell>
        </row>
        <row r="5587">
          <cell r="F5587" t="str">
            <v>R5T0698272</v>
          </cell>
          <cell r="AH5587">
            <v>46191</v>
          </cell>
        </row>
        <row r="5588">
          <cell r="F5588" t="str">
            <v>R5T0698652</v>
          </cell>
          <cell r="AH5588">
            <v>46188</v>
          </cell>
        </row>
        <row r="5589">
          <cell r="F5589" t="str">
            <v>R5T0698655</v>
          </cell>
          <cell r="AH5589">
            <v>46188</v>
          </cell>
        </row>
        <row r="5590">
          <cell r="F5590" t="str">
            <v>R5T0699350</v>
          </cell>
          <cell r="AH5590">
            <v>46188</v>
          </cell>
        </row>
        <row r="5591">
          <cell r="F5591" t="str">
            <v>R5T0699351</v>
          </cell>
          <cell r="AH5591">
            <v>46188</v>
          </cell>
        </row>
        <row r="5592">
          <cell r="F5592" t="str">
            <v>R5T0699352</v>
          </cell>
          <cell r="AH5592">
            <v>46188</v>
          </cell>
        </row>
        <row r="5593">
          <cell r="F5593" t="str">
            <v>R5T0699353</v>
          </cell>
          <cell r="AH5593">
            <v>46188</v>
          </cell>
        </row>
        <row r="5594">
          <cell r="F5594" t="str">
            <v>R5T0699510</v>
          </cell>
          <cell r="AH5594">
            <v>46195</v>
          </cell>
        </row>
        <row r="5595">
          <cell r="F5595" t="str">
            <v>R5T0699890</v>
          </cell>
          <cell r="AH5595">
            <v>46192</v>
          </cell>
        </row>
        <row r="5596">
          <cell r="F5596" t="str">
            <v>R5T0699891</v>
          </cell>
          <cell r="AH5596">
            <v>46192</v>
          </cell>
        </row>
        <row r="5597">
          <cell r="F5597" t="str">
            <v>R5T0699893</v>
          </cell>
          <cell r="AH5597">
            <v>46192</v>
          </cell>
        </row>
        <row r="5598">
          <cell r="F5598" t="str">
            <v>R5T0699895</v>
          </cell>
          <cell r="AH5598">
            <v>46192</v>
          </cell>
        </row>
        <row r="5599">
          <cell r="F5599" t="str">
            <v>R5T0699896</v>
          </cell>
          <cell r="AH5599">
            <v>46192</v>
          </cell>
        </row>
        <row r="5600">
          <cell r="F5600" t="str">
            <v>R5T0699974</v>
          </cell>
          <cell r="AH5600">
            <v>46191</v>
          </cell>
        </row>
        <row r="5601">
          <cell r="F5601" t="str">
            <v>R5T0699975</v>
          </cell>
          <cell r="AH5601">
            <v>46191</v>
          </cell>
        </row>
        <row r="5602">
          <cell r="F5602" t="str">
            <v>R5T0699976</v>
          </cell>
          <cell r="AH5602">
            <v>46191</v>
          </cell>
        </row>
        <row r="5603">
          <cell r="F5603" t="str">
            <v>R5T0699977</v>
          </cell>
          <cell r="AH5603">
            <v>46191</v>
          </cell>
        </row>
        <row r="5604">
          <cell r="F5604" t="str">
            <v>R5T0699978</v>
          </cell>
          <cell r="AH5604">
            <v>46191</v>
          </cell>
        </row>
        <row r="5605">
          <cell r="F5605" t="str">
            <v>R5T0699979</v>
          </cell>
          <cell r="AH5605">
            <v>46191</v>
          </cell>
        </row>
        <row r="5606">
          <cell r="F5606" t="str">
            <v>R5T0699980</v>
          </cell>
          <cell r="AH5606">
            <v>46191</v>
          </cell>
        </row>
        <row r="5607">
          <cell r="F5607" t="str">
            <v>R5T0699981</v>
          </cell>
          <cell r="AH5607">
            <v>46191</v>
          </cell>
        </row>
        <row r="5608">
          <cell r="F5608" t="str">
            <v>R5T0700055</v>
          </cell>
          <cell r="AH5608">
            <v>46191</v>
          </cell>
        </row>
        <row r="5609">
          <cell r="F5609" t="str">
            <v>R5T0700057</v>
          </cell>
          <cell r="AH5609">
            <v>46191</v>
          </cell>
        </row>
        <row r="5610">
          <cell r="F5610" t="str">
            <v>R5T0700062</v>
          </cell>
          <cell r="AH5610">
            <v>46192</v>
          </cell>
        </row>
        <row r="5611">
          <cell r="F5611" t="str">
            <v>R5T0700585</v>
          </cell>
          <cell r="AH5611">
            <v>46192</v>
          </cell>
        </row>
        <row r="5612">
          <cell r="F5612" t="str">
            <v>R5T0700586</v>
          </cell>
          <cell r="AH5612">
            <v>46192</v>
          </cell>
        </row>
        <row r="5613">
          <cell r="F5613" t="str">
            <v>R5T0700779</v>
          </cell>
          <cell r="AH5613">
            <v>46195</v>
          </cell>
        </row>
        <row r="5614">
          <cell r="F5614" t="str">
            <v>R5T0700781</v>
          </cell>
          <cell r="AH5614">
            <v>46192</v>
          </cell>
        </row>
        <row r="5615">
          <cell r="F5615" t="str">
            <v>R5T0700781</v>
          </cell>
          <cell r="AH5615">
            <v>46192</v>
          </cell>
        </row>
        <row r="5616">
          <cell r="F5616" t="str">
            <v>R5T0700803</v>
          </cell>
          <cell r="AH5616">
            <v>46195</v>
          </cell>
        </row>
        <row r="5617">
          <cell r="F5617" t="str">
            <v>R5T0700831</v>
          </cell>
          <cell r="AH5617">
            <v>46195</v>
          </cell>
        </row>
        <row r="5618">
          <cell r="F5618" t="str">
            <v>R5T0700934</v>
          </cell>
          <cell r="AH5618">
            <v>46195</v>
          </cell>
        </row>
        <row r="5619">
          <cell r="F5619" t="str">
            <v>R5T0701024</v>
          </cell>
          <cell r="AH5619">
            <v>46195</v>
          </cell>
        </row>
        <row r="5620">
          <cell r="F5620" t="str">
            <v>R5T0701271</v>
          </cell>
          <cell r="AH5620">
            <v>46192</v>
          </cell>
        </row>
        <row r="5621">
          <cell r="F5621" t="str">
            <v>R5T0701293</v>
          </cell>
          <cell r="AH5621">
            <v>46192</v>
          </cell>
        </row>
        <row r="5622">
          <cell r="F5622" t="str">
            <v>R5T0701315</v>
          </cell>
          <cell r="AH5622">
            <v>46195</v>
          </cell>
        </row>
        <row r="5623">
          <cell r="F5623" t="str">
            <v>R5T0701370</v>
          </cell>
          <cell r="AH5623">
            <v>46195</v>
          </cell>
        </row>
        <row r="5624">
          <cell r="F5624" t="str">
            <v>R5T0701938</v>
          </cell>
          <cell r="AH5624">
            <v>46195</v>
          </cell>
        </row>
        <row r="5625">
          <cell r="F5625" t="str">
            <v>R5T0701953</v>
          </cell>
          <cell r="AH5625">
            <v>46195</v>
          </cell>
        </row>
        <row r="5626">
          <cell r="F5626" t="str">
            <v>R5T0701985</v>
          </cell>
          <cell r="AH5626">
            <v>46195</v>
          </cell>
        </row>
        <row r="5627">
          <cell r="F5627" t="str">
            <v>R5T0702022</v>
          </cell>
          <cell r="AH5627">
            <v>46195</v>
          </cell>
        </row>
        <row r="5628">
          <cell r="F5628" t="str">
            <v>R5T0702023</v>
          </cell>
          <cell r="AH5628">
            <v>46195</v>
          </cell>
        </row>
        <row r="5629">
          <cell r="F5629" t="str">
            <v>R5T0702185</v>
          </cell>
          <cell r="AH5629">
            <v>46195</v>
          </cell>
        </row>
        <row r="5630">
          <cell r="F5630" t="str">
            <v>R5T0702276</v>
          </cell>
          <cell r="AH5630">
            <v>46195</v>
          </cell>
        </row>
        <row r="5631">
          <cell r="F5631" t="str">
            <v>R5T0702280</v>
          </cell>
          <cell r="AH5631">
            <v>46195</v>
          </cell>
        </row>
        <row r="5632">
          <cell r="F5632" t="str">
            <v>R5T0702281</v>
          </cell>
          <cell r="AH5632">
            <v>46195</v>
          </cell>
        </row>
        <row r="5633">
          <cell r="F5633" t="str">
            <v>R5T0702347</v>
          </cell>
          <cell r="AH5633">
            <v>46195</v>
          </cell>
        </row>
        <row r="5634">
          <cell r="F5634" t="str">
            <v>R5T0702482</v>
          </cell>
          <cell r="AH5634">
            <v>46195</v>
          </cell>
        </row>
        <row r="5635">
          <cell r="F5635" t="str">
            <v>R5T0702483</v>
          </cell>
          <cell r="AH5635">
            <v>46195</v>
          </cell>
        </row>
        <row r="5636">
          <cell r="F5636" t="str">
            <v>R5T0702797</v>
          </cell>
          <cell r="AH5636">
            <v>46195</v>
          </cell>
        </row>
        <row r="5637">
          <cell r="F5637" t="str">
            <v>R5T0703321</v>
          </cell>
          <cell r="AH5637">
            <v>46195</v>
          </cell>
        </row>
        <row r="5638">
          <cell r="F5638" t="str">
            <v>R5T0703427</v>
          </cell>
          <cell r="AH5638">
            <v>46195</v>
          </cell>
        </row>
        <row r="5639">
          <cell r="F5639" t="str">
            <v>R5T0703507</v>
          </cell>
          <cell r="AH5639">
            <v>46195</v>
          </cell>
        </row>
        <row r="5640">
          <cell r="F5640" t="str">
            <v>R5T0703509</v>
          </cell>
          <cell r="AH5640">
            <v>46195</v>
          </cell>
        </row>
        <row r="5641">
          <cell r="F5641" t="str">
            <v>R5T0703520</v>
          </cell>
          <cell r="AH5641">
            <v>46195</v>
          </cell>
        </row>
        <row r="5642">
          <cell r="F5642" t="str">
            <v>R5T0703679</v>
          </cell>
          <cell r="AH5642">
            <v>46195</v>
          </cell>
        </row>
        <row r="5643">
          <cell r="F5643" t="str">
            <v>G5162115-VV251215051</v>
          </cell>
        </row>
        <row r="5644">
          <cell r="F5644" t="str">
            <v>R5T0687003</v>
          </cell>
          <cell r="AH5644">
            <v>46189</v>
          </cell>
        </row>
        <row r="5645">
          <cell r="F5645" t="str">
            <v>R5T0691135</v>
          </cell>
        </row>
        <row r="5646">
          <cell r="F5646" t="str">
            <v>R5T0692556</v>
          </cell>
          <cell r="AH5646">
            <v>46178</v>
          </cell>
        </row>
        <row r="5647">
          <cell r="F5647" t="str">
            <v>R5T0692558</v>
          </cell>
          <cell r="AH5647">
            <v>46178</v>
          </cell>
        </row>
        <row r="5648">
          <cell r="F5648" t="str">
            <v>R5T0692559</v>
          </cell>
          <cell r="AH5648">
            <v>46178</v>
          </cell>
        </row>
        <row r="5649">
          <cell r="F5649" t="str">
            <v>R5T0692560</v>
          </cell>
          <cell r="AH5649">
            <v>46178</v>
          </cell>
        </row>
        <row r="5650">
          <cell r="F5650" t="str">
            <v>R5T0693425</v>
          </cell>
          <cell r="AH5650">
            <v>46181</v>
          </cell>
        </row>
        <row r="5651">
          <cell r="F5651" t="str">
            <v>R5T0693450</v>
          </cell>
          <cell r="AH5651">
            <v>46181</v>
          </cell>
        </row>
        <row r="5652">
          <cell r="F5652" t="str">
            <v>R5T0693480</v>
          </cell>
          <cell r="AH5652">
            <v>46183</v>
          </cell>
        </row>
        <row r="5653">
          <cell r="F5653" t="str">
            <v>R5T0693963</v>
          </cell>
          <cell r="AH5653">
            <v>46181</v>
          </cell>
        </row>
        <row r="5654">
          <cell r="F5654" t="str">
            <v>R5T0693989</v>
          </cell>
          <cell r="AH5654">
            <v>46181</v>
          </cell>
        </row>
        <row r="5655">
          <cell r="F5655" t="str">
            <v>R5T0694016</v>
          </cell>
          <cell r="AH5655">
            <v>46181</v>
          </cell>
        </row>
        <row r="5656">
          <cell r="F5656" t="str">
            <v>R5T0694035</v>
          </cell>
          <cell r="AH5656">
            <v>46181</v>
          </cell>
        </row>
        <row r="5657">
          <cell r="F5657" t="str">
            <v>R5T0694198</v>
          </cell>
          <cell r="AH5657">
            <v>46181</v>
          </cell>
        </row>
        <row r="5658">
          <cell r="F5658" t="str">
            <v>R5T0694383</v>
          </cell>
          <cell r="AH5658">
            <v>46188</v>
          </cell>
        </row>
        <row r="5659">
          <cell r="F5659" t="str">
            <v>R5T0694384</v>
          </cell>
          <cell r="AH5659">
            <v>46188</v>
          </cell>
        </row>
        <row r="5660">
          <cell r="F5660" t="str">
            <v>R5T0694410</v>
          </cell>
          <cell r="AH5660">
            <v>46181</v>
          </cell>
        </row>
        <row r="5661">
          <cell r="F5661" t="str">
            <v>R5T0694502</v>
          </cell>
          <cell r="AH5661">
            <v>46181</v>
          </cell>
        </row>
        <row r="5662">
          <cell r="F5662" t="str">
            <v>R5T0696410</v>
          </cell>
          <cell r="AH5662">
            <v>46189</v>
          </cell>
        </row>
        <row r="5663">
          <cell r="F5663" t="str">
            <v>R5T0696411</v>
          </cell>
          <cell r="AH5663">
            <v>46189</v>
          </cell>
        </row>
        <row r="5664">
          <cell r="F5664" t="str">
            <v>R5T0696412</v>
          </cell>
          <cell r="AH5664">
            <v>46191</v>
          </cell>
        </row>
        <row r="5665">
          <cell r="F5665" t="str">
            <v>R5T0696413</v>
          </cell>
          <cell r="AH5665">
            <v>46189</v>
          </cell>
        </row>
        <row r="5666">
          <cell r="F5666" t="str">
            <v>R5T0696414</v>
          </cell>
          <cell r="AH5666">
            <v>46189</v>
          </cell>
        </row>
        <row r="5667">
          <cell r="F5667" t="str">
            <v>R5T0698152</v>
          </cell>
          <cell r="AH5667">
            <v>46188</v>
          </cell>
        </row>
        <row r="5668">
          <cell r="F5668" t="str">
            <v>R5T0698153</v>
          </cell>
          <cell r="AH5668">
            <v>46188</v>
          </cell>
        </row>
        <row r="5669">
          <cell r="F5669" t="str">
            <v>R5T0698156</v>
          </cell>
          <cell r="AH5669">
            <v>46188</v>
          </cell>
        </row>
        <row r="5670">
          <cell r="F5670" t="str">
            <v>R5T0698157</v>
          </cell>
          <cell r="AH5670">
            <v>46188</v>
          </cell>
        </row>
        <row r="5671">
          <cell r="F5671" t="str">
            <v>R5T0698158</v>
          </cell>
          <cell r="AH5671">
            <v>46188</v>
          </cell>
        </row>
        <row r="5672">
          <cell r="F5672" t="str">
            <v>R5T0698540</v>
          </cell>
          <cell r="AH5672">
            <v>46195</v>
          </cell>
        </row>
        <row r="5673">
          <cell r="F5673" t="str">
            <v>R5T0701021</v>
          </cell>
          <cell r="AH5673">
            <v>46195</v>
          </cell>
        </row>
        <row r="5674">
          <cell r="F5674" t="str">
            <v>R5T0701022</v>
          </cell>
          <cell r="AH5674">
            <v>46195</v>
          </cell>
        </row>
        <row r="5675">
          <cell r="F5675" t="str">
            <v>R5T0701023</v>
          </cell>
          <cell r="AH5675">
            <v>46195</v>
          </cell>
        </row>
        <row r="5676">
          <cell r="F5676" t="str">
            <v>R5T0702277</v>
          </cell>
          <cell r="AH5676">
            <v>46195</v>
          </cell>
        </row>
        <row r="5677">
          <cell r="F5677" t="str">
            <v>R5T0702279</v>
          </cell>
          <cell r="AH5677">
            <v>46195</v>
          </cell>
        </row>
        <row r="5678">
          <cell r="F5678" t="str">
            <v>55T0352619</v>
          </cell>
          <cell r="AH5678">
            <v>46167</v>
          </cell>
        </row>
        <row r="5679">
          <cell r="F5679" t="str">
            <v>55T0353260</v>
          </cell>
          <cell r="AH5679">
            <v>46167</v>
          </cell>
        </row>
        <row r="5680">
          <cell r="F5680" t="str">
            <v>55T0353428</v>
          </cell>
          <cell r="AH5680">
            <v>46167</v>
          </cell>
        </row>
        <row r="5681">
          <cell r="F5681" t="str">
            <v>55T0354524</v>
          </cell>
          <cell r="AH5681">
            <v>46167</v>
          </cell>
        </row>
        <row r="5682">
          <cell r="F5682" t="str">
            <v>55T0354525</v>
          </cell>
          <cell r="AH5682">
            <v>46167</v>
          </cell>
        </row>
        <row r="5683">
          <cell r="F5683" t="str">
            <v>55T0354551</v>
          </cell>
          <cell r="AH5683">
            <v>46167</v>
          </cell>
        </row>
        <row r="5684">
          <cell r="F5684" t="str">
            <v>55T0355235</v>
          </cell>
          <cell r="AH5684">
            <v>46167</v>
          </cell>
        </row>
        <row r="5685">
          <cell r="F5685" t="str">
            <v>55T0355236</v>
          </cell>
          <cell r="AH5685">
            <v>46167</v>
          </cell>
        </row>
        <row r="5686">
          <cell r="F5686" t="str">
            <v>55T0355238</v>
          </cell>
          <cell r="AH5686">
            <v>46167</v>
          </cell>
        </row>
        <row r="5687">
          <cell r="F5687" t="str">
            <v>55T0355240</v>
          </cell>
          <cell r="AH5687">
            <v>46167</v>
          </cell>
        </row>
        <row r="5688">
          <cell r="F5688" t="str">
            <v>55T0355797</v>
          </cell>
          <cell r="AH5688">
            <v>46167</v>
          </cell>
        </row>
        <row r="5689">
          <cell r="F5689" t="str">
            <v>55T0356695</v>
          </cell>
          <cell r="AH5689">
            <v>46167</v>
          </cell>
        </row>
        <row r="5690">
          <cell r="F5690" t="str">
            <v>55T0356706</v>
          </cell>
          <cell r="AH5690">
            <v>46167</v>
          </cell>
        </row>
        <row r="5691">
          <cell r="F5691" t="str">
            <v>55T0356748</v>
          </cell>
          <cell r="AH5691">
            <v>46167</v>
          </cell>
        </row>
        <row r="5692">
          <cell r="F5692" t="str">
            <v>55T0356749</v>
          </cell>
          <cell r="AH5692">
            <v>46167</v>
          </cell>
        </row>
        <row r="5693">
          <cell r="F5693" t="str">
            <v>55T0356749</v>
          </cell>
          <cell r="AH5693">
            <v>46167</v>
          </cell>
        </row>
        <row r="5694">
          <cell r="F5694" t="str">
            <v>55T0356750</v>
          </cell>
          <cell r="AH5694">
            <v>46167</v>
          </cell>
        </row>
        <row r="5695">
          <cell r="F5695" t="str">
            <v>55T0340773</v>
          </cell>
          <cell r="AH5695">
            <v>46185</v>
          </cell>
        </row>
        <row r="5696">
          <cell r="F5696" t="str">
            <v>55T0358341</v>
          </cell>
          <cell r="AH5696">
            <v>46181</v>
          </cell>
        </row>
        <row r="5697">
          <cell r="F5697" t="str">
            <v>55T0358342</v>
          </cell>
          <cell r="AH5697">
            <v>46178</v>
          </cell>
        </row>
        <row r="5698">
          <cell r="F5698" t="str">
            <v>55T0358343</v>
          </cell>
          <cell r="AH5698">
            <v>46178</v>
          </cell>
        </row>
        <row r="5699">
          <cell r="F5699" t="str">
            <v>55T0358344</v>
          </cell>
          <cell r="AH5699">
            <v>46178</v>
          </cell>
        </row>
        <row r="5700">
          <cell r="F5700" t="str">
            <v>55T0358783</v>
          </cell>
          <cell r="AH5700">
            <v>46181</v>
          </cell>
        </row>
        <row r="5701">
          <cell r="F5701" t="str">
            <v>55T0358784</v>
          </cell>
          <cell r="AH5701">
            <v>46178</v>
          </cell>
        </row>
        <row r="5702">
          <cell r="F5702" t="str">
            <v>55T0358785</v>
          </cell>
          <cell r="AH5702">
            <v>46178</v>
          </cell>
        </row>
        <row r="5703">
          <cell r="F5703" t="str">
            <v>55T0359614</v>
          </cell>
          <cell r="AH5703">
            <v>46181</v>
          </cell>
        </row>
        <row r="5704">
          <cell r="F5704" t="str">
            <v>55T0359629</v>
          </cell>
          <cell r="AH5704">
            <v>46181</v>
          </cell>
        </row>
        <row r="5705">
          <cell r="F5705" t="str">
            <v>55T0359746</v>
          </cell>
          <cell r="AH5705">
            <v>46181</v>
          </cell>
        </row>
        <row r="5706">
          <cell r="F5706" t="str">
            <v>55T0360841</v>
          </cell>
          <cell r="AH5706">
            <v>46181</v>
          </cell>
        </row>
        <row r="5707">
          <cell r="F5707" t="str">
            <v>55T0360842</v>
          </cell>
          <cell r="AH5707">
            <v>46178</v>
          </cell>
        </row>
        <row r="5708">
          <cell r="F5708" t="str">
            <v>55T0360843</v>
          </cell>
          <cell r="AH5708">
            <v>46181</v>
          </cell>
        </row>
        <row r="5709">
          <cell r="F5709" t="str">
            <v>55T0360844</v>
          </cell>
          <cell r="AH5709">
            <v>46178</v>
          </cell>
        </row>
        <row r="5710">
          <cell r="F5710" t="str">
            <v>55T0360845</v>
          </cell>
          <cell r="AH5710">
            <v>46178</v>
          </cell>
        </row>
        <row r="5711">
          <cell r="F5711" t="str">
            <v>55T0360846</v>
          </cell>
          <cell r="AH5711">
            <v>46181</v>
          </cell>
        </row>
        <row r="5712">
          <cell r="F5712" t="str">
            <v>55T0360847</v>
          </cell>
          <cell r="AH5712">
            <v>46178</v>
          </cell>
        </row>
        <row r="5713">
          <cell r="F5713" t="str">
            <v>55T0360848</v>
          </cell>
          <cell r="AH5713">
            <v>46178</v>
          </cell>
        </row>
        <row r="5714">
          <cell r="F5714" t="str">
            <v>55T0360849</v>
          </cell>
          <cell r="AH5714">
            <v>46178</v>
          </cell>
        </row>
        <row r="5715">
          <cell r="F5715" t="str">
            <v>55T0361234</v>
          </cell>
          <cell r="AH5715">
            <v>46181</v>
          </cell>
        </row>
        <row r="5716">
          <cell r="F5716" t="str">
            <v>55T0361235</v>
          </cell>
          <cell r="AH5716">
            <v>46178</v>
          </cell>
        </row>
        <row r="5717">
          <cell r="F5717" t="str">
            <v>55T0361236</v>
          </cell>
          <cell r="AH5717">
            <v>46178</v>
          </cell>
        </row>
        <row r="5718">
          <cell r="F5718" t="str">
            <v>55T0361237</v>
          </cell>
          <cell r="AH5718">
            <v>46178</v>
          </cell>
        </row>
        <row r="5719">
          <cell r="F5719" t="str">
            <v>55T0361238</v>
          </cell>
          <cell r="AH5719">
            <v>46181</v>
          </cell>
        </row>
        <row r="5720">
          <cell r="F5720" t="str">
            <v>55T0361239</v>
          </cell>
          <cell r="AH5720">
            <v>46178</v>
          </cell>
        </row>
        <row r="5721">
          <cell r="F5721" t="str">
            <v>55T0361787</v>
          </cell>
          <cell r="AH5721">
            <v>46181</v>
          </cell>
        </row>
        <row r="5722">
          <cell r="F5722" t="str">
            <v>55T0361788</v>
          </cell>
          <cell r="AH5722">
            <v>46178</v>
          </cell>
        </row>
        <row r="5723">
          <cell r="F5723" t="str">
            <v>55T0364028</v>
          </cell>
          <cell r="AH5723">
            <v>46192</v>
          </cell>
        </row>
        <row r="5724">
          <cell r="F5724" t="str">
            <v>55T0364029</v>
          </cell>
          <cell r="AH5724">
            <v>46192</v>
          </cell>
        </row>
        <row r="5725">
          <cell r="F5725" t="str">
            <v>55T0364030</v>
          </cell>
          <cell r="AH5725">
            <v>46192</v>
          </cell>
        </row>
        <row r="5726">
          <cell r="F5726" t="str">
            <v>55T0364031</v>
          </cell>
          <cell r="AH5726">
            <v>46192</v>
          </cell>
        </row>
        <row r="5727">
          <cell r="F5727" t="str">
            <v>55T0364332</v>
          </cell>
          <cell r="AH5727">
            <v>46192</v>
          </cell>
        </row>
        <row r="5728">
          <cell r="F5728" t="str">
            <v>55T0365706</v>
          </cell>
          <cell r="AH5728">
            <v>46192</v>
          </cell>
        </row>
        <row r="5729">
          <cell r="F5729" t="str">
            <v>G5109233-VV260407140</v>
          </cell>
        </row>
        <row r="5730">
          <cell r="F5730" t="str">
            <v>R5T0697743</v>
          </cell>
          <cell r="AH5730">
            <v>46189</v>
          </cell>
        </row>
        <row r="5731">
          <cell r="F5731" t="str">
            <v>R5T0698298</v>
          </cell>
          <cell r="AH5731">
            <v>46191</v>
          </cell>
        </row>
        <row r="5732">
          <cell r="F5732" t="str">
            <v>R5T0699676</v>
          </cell>
          <cell r="AH5732">
            <v>46192</v>
          </cell>
        </row>
        <row r="5733">
          <cell r="F5733" t="str">
            <v>R5T0699704</v>
          </cell>
          <cell r="AH5733">
            <v>46192</v>
          </cell>
        </row>
        <row r="5734">
          <cell r="F5734" t="str">
            <v>R5T0699769</v>
          </cell>
          <cell r="AH5734">
            <v>46192</v>
          </cell>
        </row>
        <row r="5735">
          <cell r="F5735" t="str">
            <v>R5T0699809</v>
          </cell>
          <cell r="AH5735">
            <v>46192</v>
          </cell>
        </row>
        <row r="5736">
          <cell r="F5736" t="str">
            <v>R5T0701981</v>
          </cell>
          <cell r="AH5736">
            <v>46195</v>
          </cell>
        </row>
        <row r="5737">
          <cell r="F5737" t="str">
            <v>65T0098499</v>
          </cell>
          <cell r="AH5737">
            <v>46188</v>
          </cell>
        </row>
        <row r="5738">
          <cell r="F5738" t="str">
            <v>R5T0687294</v>
          </cell>
          <cell r="AH5738">
            <v>46177</v>
          </cell>
        </row>
        <row r="5739">
          <cell r="F5739" t="str">
            <v>R5T0687299</v>
          </cell>
          <cell r="AH5739">
            <v>46182</v>
          </cell>
        </row>
        <row r="5740">
          <cell r="F5740" t="str">
            <v>R5T0687300</v>
          </cell>
          <cell r="AH5740">
            <v>46182</v>
          </cell>
        </row>
        <row r="5741">
          <cell r="F5741" t="str">
            <v>R5T0687301</v>
          </cell>
          <cell r="AH5741">
            <v>46181</v>
          </cell>
        </row>
        <row r="5742">
          <cell r="F5742" t="str">
            <v>R5T0687331</v>
          </cell>
          <cell r="AH5742">
            <v>46181</v>
          </cell>
        </row>
        <row r="5743">
          <cell r="F5743" t="str">
            <v>R5T0687764</v>
          </cell>
          <cell r="AH5743">
            <v>46178</v>
          </cell>
        </row>
        <row r="5744">
          <cell r="F5744" t="str">
            <v>R5T0688145</v>
          </cell>
          <cell r="AH5744">
            <v>46182</v>
          </cell>
        </row>
        <row r="5745">
          <cell r="F5745" t="str">
            <v>R5T0688153</v>
          </cell>
          <cell r="AH5745">
            <v>46178</v>
          </cell>
        </row>
        <row r="5746">
          <cell r="F5746" t="str">
            <v>R5T0690040</v>
          </cell>
          <cell r="AH5746">
            <v>46189</v>
          </cell>
        </row>
        <row r="5747">
          <cell r="F5747" t="str">
            <v>R5T0690044</v>
          </cell>
          <cell r="AH5747">
            <v>46182</v>
          </cell>
        </row>
        <row r="5748">
          <cell r="F5748" t="str">
            <v>R5T0690049</v>
          </cell>
          <cell r="AH5748">
            <v>46171</v>
          </cell>
        </row>
        <row r="5749">
          <cell r="F5749" t="str">
            <v>R5T0690057</v>
          </cell>
          <cell r="AH5749">
            <v>46178</v>
          </cell>
        </row>
        <row r="5750">
          <cell r="F5750" t="str">
            <v>R5T0690060</v>
          </cell>
          <cell r="AH5750">
            <v>46178</v>
          </cell>
        </row>
        <row r="5751">
          <cell r="F5751" t="str">
            <v>R5T0690065</v>
          </cell>
          <cell r="AH5751">
            <v>46181</v>
          </cell>
        </row>
        <row r="5752">
          <cell r="F5752" t="str">
            <v>R5T0690066</v>
          </cell>
          <cell r="AH5752">
            <v>46188</v>
          </cell>
        </row>
        <row r="5753">
          <cell r="F5753" t="str">
            <v>R5T0690068</v>
          </cell>
          <cell r="AH5753">
            <v>46177</v>
          </cell>
        </row>
        <row r="5754">
          <cell r="F5754" t="str">
            <v>R5T0690070</v>
          </cell>
          <cell r="AH5754">
            <v>46181</v>
          </cell>
        </row>
        <row r="5755">
          <cell r="F5755" t="str">
            <v>R5T0690074</v>
          </cell>
          <cell r="AH5755">
            <v>46181</v>
          </cell>
        </row>
        <row r="5756">
          <cell r="F5756" t="str">
            <v>R5T0690445</v>
          </cell>
          <cell r="AH5756">
            <v>46171</v>
          </cell>
        </row>
        <row r="5757">
          <cell r="F5757" t="str">
            <v>R5T0690447</v>
          </cell>
          <cell r="AH5757">
            <v>46171</v>
          </cell>
        </row>
        <row r="5758">
          <cell r="F5758" t="str">
            <v>R5T0690449</v>
          </cell>
          <cell r="AH5758">
            <v>46178</v>
          </cell>
        </row>
        <row r="5759">
          <cell r="F5759" t="str">
            <v>R5T0690452</v>
          </cell>
          <cell r="AH5759">
            <v>46178</v>
          </cell>
        </row>
        <row r="5760">
          <cell r="F5760" t="str">
            <v>R5T0690454</v>
          </cell>
          <cell r="AH5760">
            <v>46178</v>
          </cell>
        </row>
        <row r="5761">
          <cell r="F5761" t="str">
            <v>R5T0690456</v>
          </cell>
          <cell r="AH5761">
            <v>46178</v>
          </cell>
        </row>
        <row r="5762">
          <cell r="F5762" t="str">
            <v>R5T0691443</v>
          </cell>
          <cell r="AH5762">
            <v>46188</v>
          </cell>
        </row>
        <row r="5763">
          <cell r="F5763" t="str">
            <v>R5T0691444</v>
          </cell>
          <cell r="AH5763">
            <v>46188</v>
          </cell>
        </row>
        <row r="5764">
          <cell r="F5764" t="str">
            <v>R5T0691445</v>
          </cell>
          <cell r="AH5764">
            <v>46178</v>
          </cell>
        </row>
        <row r="5765">
          <cell r="F5765" t="str">
            <v>R5T0691451</v>
          </cell>
          <cell r="AH5765">
            <v>46181</v>
          </cell>
        </row>
        <row r="5766">
          <cell r="F5766" t="str">
            <v>R5T0691453</v>
          </cell>
          <cell r="AH5766">
            <v>46188</v>
          </cell>
        </row>
        <row r="5767">
          <cell r="F5767" t="str">
            <v>R5T0691455</v>
          </cell>
          <cell r="AH5767">
            <v>46188</v>
          </cell>
        </row>
        <row r="5768">
          <cell r="F5768" t="str">
            <v>R5T0691457</v>
          </cell>
          <cell r="AH5768">
            <v>46188</v>
          </cell>
        </row>
        <row r="5769">
          <cell r="F5769" t="str">
            <v>R5T0691462</v>
          </cell>
          <cell r="AH5769">
            <v>46182</v>
          </cell>
        </row>
        <row r="5770">
          <cell r="F5770" t="str">
            <v>R5T0691463</v>
          </cell>
          <cell r="AH5770">
            <v>46174</v>
          </cell>
        </row>
        <row r="5771">
          <cell r="F5771" t="str">
            <v>R5T0691465</v>
          </cell>
          <cell r="AH5771">
            <v>46181</v>
          </cell>
        </row>
        <row r="5772">
          <cell r="F5772" t="str">
            <v>R5T0691470</v>
          </cell>
          <cell r="AH5772">
            <v>46182</v>
          </cell>
        </row>
        <row r="5773">
          <cell r="F5773" t="str">
            <v>R5T0691471</v>
          </cell>
          <cell r="AH5773">
            <v>46182</v>
          </cell>
        </row>
        <row r="5774">
          <cell r="F5774" t="str">
            <v>R5T0691488</v>
          </cell>
          <cell r="AH5774">
            <v>46181</v>
          </cell>
        </row>
        <row r="5775">
          <cell r="F5775" t="str">
            <v>R5T0691493</v>
          </cell>
          <cell r="AH5775">
            <v>46178</v>
          </cell>
        </row>
        <row r="5776">
          <cell r="F5776" t="str">
            <v>R5T0691501</v>
          </cell>
          <cell r="AH5776">
            <v>46178</v>
          </cell>
        </row>
        <row r="5777">
          <cell r="F5777" t="str">
            <v>R5T0691504</v>
          </cell>
          <cell r="AH5777">
            <v>46188</v>
          </cell>
        </row>
        <row r="5778">
          <cell r="F5778" t="str">
            <v>R5T0691512</v>
          </cell>
          <cell r="AH5778">
            <v>46182</v>
          </cell>
        </row>
        <row r="5779">
          <cell r="F5779" t="str">
            <v>R5T0691513</v>
          </cell>
          <cell r="AH5779">
            <v>46182</v>
          </cell>
        </row>
        <row r="5780">
          <cell r="F5780" t="str">
            <v>R5T0691516</v>
          </cell>
          <cell r="AH5780">
            <v>46181</v>
          </cell>
        </row>
        <row r="5781">
          <cell r="F5781" t="str">
            <v>R5T0691522</v>
          </cell>
          <cell r="AH5781">
            <v>46178</v>
          </cell>
        </row>
        <row r="5782">
          <cell r="F5782" t="str">
            <v>R5T0691528</v>
          </cell>
          <cell r="AH5782">
            <v>46181</v>
          </cell>
        </row>
        <row r="5783">
          <cell r="F5783" t="str">
            <v>R5T0691535</v>
          </cell>
          <cell r="AH5783">
            <v>46181</v>
          </cell>
        </row>
        <row r="5784">
          <cell r="F5784" t="str">
            <v>R5T0691536</v>
          </cell>
          <cell r="AH5784">
            <v>46181</v>
          </cell>
        </row>
        <row r="5785">
          <cell r="F5785" t="str">
            <v>R5T0691537</v>
          </cell>
          <cell r="AH5785">
            <v>46181</v>
          </cell>
        </row>
        <row r="5786">
          <cell r="F5786" t="str">
            <v>R5T0691538</v>
          </cell>
          <cell r="AH5786">
            <v>46181</v>
          </cell>
        </row>
        <row r="5787">
          <cell r="F5787" t="str">
            <v>R5T0691539</v>
          </cell>
          <cell r="AH5787">
            <v>46181</v>
          </cell>
        </row>
        <row r="5788">
          <cell r="F5788" t="str">
            <v>R5T0693262</v>
          </cell>
          <cell r="AH5788">
            <v>46188</v>
          </cell>
        </row>
        <row r="5789">
          <cell r="F5789" t="str">
            <v>R5T0693263</v>
          </cell>
          <cell r="AH5789">
            <v>46188</v>
          </cell>
        </row>
        <row r="5790">
          <cell r="F5790" t="str">
            <v>R5T0693269</v>
          </cell>
          <cell r="AH5790">
            <v>46182</v>
          </cell>
        </row>
        <row r="5791">
          <cell r="F5791" t="str">
            <v>R5T0693270</v>
          </cell>
          <cell r="AH5791">
            <v>46181</v>
          </cell>
        </row>
        <row r="5792">
          <cell r="F5792" t="str">
            <v>R5T0693275</v>
          </cell>
          <cell r="AH5792">
            <v>46181</v>
          </cell>
        </row>
        <row r="5793">
          <cell r="F5793" t="str">
            <v>R5T0693278</v>
          </cell>
          <cell r="AH5793">
            <v>46189</v>
          </cell>
        </row>
        <row r="5794">
          <cell r="F5794" t="str">
            <v>R5T0693279</v>
          </cell>
          <cell r="AH5794">
            <v>46188</v>
          </cell>
        </row>
        <row r="5795">
          <cell r="F5795" t="str">
            <v>R5T0693280</v>
          </cell>
          <cell r="AH5795">
            <v>46188</v>
          </cell>
        </row>
        <row r="5796">
          <cell r="F5796" t="str">
            <v>R5T0693282</v>
          </cell>
          <cell r="AH5796">
            <v>46188</v>
          </cell>
        </row>
        <row r="5797">
          <cell r="F5797" t="str">
            <v>R5T0693284</v>
          </cell>
          <cell r="AH5797">
            <v>46189</v>
          </cell>
        </row>
        <row r="5798">
          <cell r="F5798" t="str">
            <v>R5T0693286</v>
          </cell>
          <cell r="AH5798">
            <v>46188</v>
          </cell>
        </row>
        <row r="5799">
          <cell r="F5799" t="str">
            <v>R5T0693294</v>
          </cell>
          <cell r="AH5799">
            <v>46188</v>
          </cell>
        </row>
        <row r="5800">
          <cell r="F5800" t="str">
            <v>R5T0693296</v>
          </cell>
          <cell r="AH5800">
            <v>46188</v>
          </cell>
        </row>
        <row r="5801">
          <cell r="F5801" t="str">
            <v>R5T0693298</v>
          </cell>
          <cell r="AH5801">
            <v>46185</v>
          </cell>
        </row>
        <row r="5802">
          <cell r="F5802" t="str">
            <v>R5T0693735</v>
          </cell>
          <cell r="AH5802">
            <v>46181</v>
          </cell>
        </row>
        <row r="5803">
          <cell r="F5803" t="str">
            <v>R5T0693737</v>
          </cell>
          <cell r="AH5803">
            <v>46188</v>
          </cell>
        </row>
        <row r="5804">
          <cell r="F5804" t="str">
            <v>R5T0693738</v>
          </cell>
          <cell r="AH5804">
            <v>46185</v>
          </cell>
        </row>
        <row r="5805">
          <cell r="F5805" t="str">
            <v>R5T0694903</v>
          </cell>
          <cell r="AH5805">
            <v>46188</v>
          </cell>
        </row>
        <row r="5806">
          <cell r="F5806" t="str">
            <v>R5T0694907</v>
          </cell>
          <cell r="AH5806">
            <v>46188</v>
          </cell>
        </row>
        <row r="5807">
          <cell r="F5807" t="str">
            <v>R5T0694908</v>
          </cell>
          <cell r="AH5807">
            <v>46185</v>
          </cell>
        </row>
        <row r="5808">
          <cell r="F5808" t="str">
            <v>R5T0694909</v>
          </cell>
          <cell r="AH5808">
            <v>46185</v>
          </cell>
        </row>
        <row r="5809">
          <cell r="F5809" t="str">
            <v>R5T0695318</v>
          </cell>
          <cell r="AH5809">
            <v>46185</v>
          </cell>
        </row>
        <row r="5810">
          <cell r="F5810" t="str">
            <v>R5T0695319</v>
          </cell>
          <cell r="AH5810">
            <v>46185</v>
          </cell>
        </row>
        <row r="5811">
          <cell r="F5811" t="str">
            <v>R5T0695336</v>
          </cell>
          <cell r="AH5811">
            <v>46182</v>
          </cell>
        </row>
        <row r="5812">
          <cell r="F5812" t="str">
            <v>R5T0697666</v>
          </cell>
          <cell r="AH5812">
            <v>46189</v>
          </cell>
        </row>
        <row r="5813">
          <cell r="F5813" t="str">
            <v>R5T0697667</v>
          </cell>
          <cell r="AH5813">
            <v>46189</v>
          </cell>
        </row>
        <row r="5814">
          <cell r="F5814" t="str">
            <v>R5T0697670</v>
          </cell>
          <cell r="AH5814">
            <v>46189</v>
          </cell>
        </row>
        <row r="5815">
          <cell r="F5815" t="str">
            <v>R5T0697677</v>
          </cell>
          <cell r="AH5815">
            <v>46188</v>
          </cell>
        </row>
        <row r="5816">
          <cell r="F5816" t="str">
            <v>R5T0697679</v>
          </cell>
          <cell r="AH5816">
            <v>46188</v>
          </cell>
        </row>
        <row r="5817">
          <cell r="F5817" t="str">
            <v>R5T0698799</v>
          </cell>
          <cell r="AH5817">
            <v>46188</v>
          </cell>
        </row>
        <row r="5818">
          <cell r="F5818" t="str">
            <v>R5T0690046</v>
          </cell>
          <cell r="AH5818">
            <v>46192</v>
          </cell>
        </row>
        <row r="5819">
          <cell r="F5819" t="str">
            <v>R5T0693272</v>
          </cell>
          <cell r="AH5819">
            <v>46195</v>
          </cell>
        </row>
        <row r="5820">
          <cell r="F5820" t="str">
            <v>R5T0693277</v>
          </cell>
          <cell r="AH5820">
            <v>46195</v>
          </cell>
        </row>
        <row r="5821">
          <cell r="F5821" t="str">
            <v>R5T0694896</v>
          </cell>
          <cell r="AH5821">
            <v>46190</v>
          </cell>
        </row>
        <row r="5822">
          <cell r="F5822" t="str">
            <v>R5T0694902</v>
          </cell>
          <cell r="AH5822">
            <v>46195</v>
          </cell>
        </row>
        <row r="5823">
          <cell r="F5823" t="str">
            <v>R5T0698801</v>
          </cell>
          <cell r="AH5823">
            <v>46195</v>
          </cell>
        </row>
        <row r="5824">
          <cell r="F5824" t="str">
            <v>R5T0698809</v>
          </cell>
          <cell r="AH5824">
            <v>46195</v>
          </cell>
        </row>
        <row r="5825">
          <cell r="F5825" t="str">
            <v>R5T0698812</v>
          </cell>
          <cell r="AH5825">
            <v>46195</v>
          </cell>
        </row>
        <row r="5826">
          <cell r="F5826" t="str">
            <v>R5T0698816</v>
          </cell>
          <cell r="AH5826">
            <v>46190</v>
          </cell>
        </row>
        <row r="5827">
          <cell r="F5827" t="str">
            <v>R5T0698817</v>
          </cell>
          <cell r="AH5827">
            <v>46195</v>
          </cell>
        </row>
        <row r="5828">
          <cell r="F5828" t="str">
            <v>R5T0698819</v>
          </cell>
          <cell r="AH5828">
            <v>46195</v>
          </cell>
        </row>
        <row r="5829">
          <cell r="F5829" t="str">
            <v>R5T0698820</v>
          </cell>
          <cell r="AH5829">
            <v>46195</v>
          </cell>
        </row>
        <row r="5830">
          <cell r="F5830" t="str">
            <v>R5T0698821</v>
          </cell>
          <cell r="AH5830">
            <v>46195</v>
          </cell>
        </row>
        <row r="5831">
          <cell r="F5831" t="str">
            <v>R5T0698829</v>
          </cell>
          <cell r="AH5831">
            <v>46192</v>
          </cell>
        </row>
        <row r="5832">
          <cell r="F5832" t="str">
            <v>R5T0698834</v>
          </cell>
          <cell r="AH5832">
            <v>46195</v>
          </cell>
        </row>
        <row r="5833">
          <cell r="F5833" t="str">
            <v>R5T0698835</v>
          </cell>
          <cell r="AH5833">
            <v>46195</v>
          </cell>
        </row>
        <row r="5834">
          <cell r="F5834" t="str">
            <v>R5T0698836</v>
          </cell>
          <cell r="AH5834">
            <v>46195</v>
          </cell>
        </row>
        <row r="5835">
          <cell r="F5835" t="str">
            <v>R5T0698838</v>
          </cell>
          <cell r="AH5835">
            <v>46195</v>
          </cell>
        </row>
        <row r="5836">
          <cell r="F5836" t="str">
            <v>R5T0698847</v>
          </cell>
          <cell r="AH5836">
            <v>46192</v>
          </cell>
        </row>
        <row r="5837">
          <cell r="F5837" t="str">
            <v>R5T0698860</v>
          </cell>
          <cell r="AH5837">
            <v>46195</v>
          </cell>
        </row>
        <row r="5838">
          <cell r="F5838" t="str">
            <v>R5T0698861</v>
          </cell>
          <cell r="AH5838">
            <v>46195</v>
          </cell>
        </row>
        <row r="5839">
          <cell r="F5839" t="str">
            <v>R5T0698864</v>
          </cell>
          <cell r="AH5839">
            <v>46195</v>
          </cell>
        </row>
        <row r="5840">
          <cell r="F5840" t="str">
            <v>R5T0698866</v>
          </cell>
          <cell r="AH5840">
            <v>46195</v>
          </cell>
        </row>
        <row r="5841">
          <cell r="F5841" t="str">
            <v>R5T0698867</v>
          </cell>
          <cell r="AH5841">
            <v>46195</v>
          </cell>
        </row>
        <row r="5842">
          <cell r="F5842" t="str">
            <v>R5T0698868</v>
          </cell>
          <cell r="AH5842">
            <v>46195</v>
          </cell>
        </row>
        <row r="5843">
          <cell r="F5843" t="str">
            <v>R5T0698869</v>
          </cell>
          <cell r="AH5843">
            <v>46195</v>
          </cell>
        </row>
        <row r="5844">
          <cell r="F5844" t="str">
            <v>R5T0698869</v>
          </cell>
          <cell r="AH5844">
            <v>46195</v>
          </cell>
        </row>
        <row r="5845">
          <cell r="F5845" t="str">
            <v>R5T0698870</v>
          </cell>
          <cell r="AH5845">
            <v>46195</v>
          </cell>
        </row>
        <row r="5846">
          <cell r="F5846" t="str">
            <v>R5T0701535</v>
          </cell>
          <cell r="AH5846">
            <v>46195</v>
          </cell>
        </row>
        <row r="5847">
          <cell r="F5847" t="str">
            <v>R5T0701545</v>
          </cell>
          <cell r="AH5847">
            <v>46195</v>
          </cell>
        </row>
        <row r="5848">
          <cell r="F5848" t="str">
            <v>R5T0701548</v>
          </cell>
          <cell r="AH5848">
            <v>46195</v>
          </cell>
        </row>
        <row r="5849">
          <cell r="F5849" t="str">
            <v>R5T0701549</v>
          </cell>
          <cell r="AH5849">
            <v>46195</v>
          </cell>
        </row>
        <row r="5850">
          <cell r="F5850" t="str">
            <v>R5T0701552</v>
          </cell>
          <cell r="AH5850">
            <v>46195</v>
          </cell>
        </row>
        <row r="5851">
          <cell r="F5851" t="str">
            <v>R5T0701689</v>
          </cell>
          <cell r="AH5851">
            <v>46195</v>
          </cell>
        </row>
        <row r="5852">
          <cell r="F5852" t="str">
            <v>R5T0701690</v>
          </cell>
          <cell r="AH5852">
            <v>46195</v>
          </cell>
        </row>
        <row r="5853">
          <cell r="F5853" t="str">
            <v>R5T0701692</v>
          </cell>
          <cell r="AH5853">
            <v>46195</v>
          </cell>
        </row>
        <row r="5854">
          <cell r="F5854" t="str">
            <v>R5T0701864</v>
          </cell>
          <cell r="AH5854">
            <v>46195</v>
          </cell>
        </row>
        <row r="5855">
          <cell r="F5855" t="str">
            <v>R5T0702716</v>
          </cell>
          <cell r="AH5855">
            <v>46195</v>
          </cell>
        </row>
        <row r="5856">
          <cell r="F5856" t="str">
            <v>45T0483281</v>
          </cell>
          <cell r="AH5856">
            <v>46195</v>
          </cell>
        </row>
        <row r="5857">
          <cell r="F5857" t="str">
            <v>65T0098418</v>
          </cell>
          <cell r="AH5857">
            <v>46185</v>
          </cell>
        </row>
        <row r="5858">
          <cell r="F5858" t="str">
            <v>65T0098919</v>
          </cell>
          <cell r="AH5858">
            <v>46185</v>
          </cell>
        </row>
        <row r="5859">
          <cell r="F5859" t="str">
            <v>45T0480229</v>
          </cell>
          <cell r="AH5859">
            <v>46184</v>
          </cell>
        </row>
        <row r="5860">
          <cell r="F5860" t="str">
            <v>45T0480238</v>
          </cell>
          <cell r="AH5860">
            <v>46185</v>
          </cell>
        </row>
        <row r="5861">
          <cell r="F5861" t="str">
            <v>45T0480239</v>
          </cell>
          <cell r="AH5861">
            <v>46185</v>
          </cell>
        </row>
        <row r="5862">
          <cell r="F5862" t="str">
            <v>R5T0693257</v>
          </cell>
          <cell r="AH5862">
            <v>46181</v>
          </cell>
        </row>
        <row r="5863">
          <cell r="F5863" t="str">
            <v>R5T0694378</v>
          </cell>
          <cell r="AH5863">
            <v>46188</v>
          </cell>
        </row>
        <row r="5864">
          <cell r="F5864" t="str">
            <v>R5T0694379</v>
          </cell>
          <cell r="AH5864">
            <v>46188</v>
          </cell>
        </row>
        <row r="5865">
          <cell r="F5865" t="str">
            <v>R5T0694380</v>
          </cell>
          <cell r="AH5865">
            <v>46188</v>
          </cell>
        </row>
        <row r="5866">
          <cell r="F5866" t="str">
            <v>R5T0694381</v>
          </cell>
          <cell r="AH5866">
            <v>46188</v>
          </cell>
        </row>
        <row r="5867">
          <cell r="F5867" t="str">
            <v>R5T0689010</v>
          </cell>
          <cell r="AH5867">
            <v>46189</v>
          </cell>
        </row>
        <row r="5868">
          <cell r="F5868" t="str">
            <v>R5T0695098</v>
          </cell>
          <cell r="AH5868">
            <v>46189</v>
          </cell>
        </row>
        <row r="5869">
          <cell r="F5869" t="str">
            <v>R5T0695503</v>
          </cell>
          <cell r="AH5869">
            <v>46189</v>
          </cell>
        </row>
        <row r="5870">
          <cell r="F5870" t="str">
            <v>R5T0696207</v>
          </cell>
          <cell r="AH5870">
            <v>46189</v>
          </cell>
        </row>
        <row r="5871">
          <cell r="F5871" t="str">
            <v>R5T0696357</v>
          </cell>
          <cell r="AH5871">
            <v>46189</v>
          </cell>
        </row>
        <row r="5872">
          <cell r="F5872" t="str">
            <v>R5T0696358</v>
          </cell>
          <cell r="AH5872">
            <v>46189</v>
          </cell>
        </row>
        <row r="5873">
          <cell r="F5873" t="str">
            <v>R5T0696359</v>
          </cell>
          <cell r="AH5873">
            <v>46189</v>
          </cell>
        </row>
        <row r="5874">
          <cell r="F5874" t="str">
            <v>R5T0696360</v>
          </cell>
          <cell r="AH5874">
            <v>46189</v>
          </cell>
        </row>
        <row r="5875">
          <cell r="F5875" t="str">
            <v>R5T0696361</v>
          </cell>
          <cell r="AH5875">
            <v>46189</v>
          </cell>
        </row>
        <row r="5876">
          <cell r="F5876" t="str">
            <v>R5T0696362</v>
          </cell>
          <cell r="AH5876">
            <v>46189</v>
          </cell>
        </row>
        <row r="5877">
          <cell r="F5877" t="str">
            <v>R5T0696363</v>
          </cell>
          <cell r="AH5877">
            <v>46189</v>
          </cell>
        </row>
        <row r="5878">
          <cell r="F5878" t="str">
            <v>R5T0696376</v>
          </cell>
          <cell r="AH5878">
            <v>46189</v>
          </cell>
        </row>
        <row r="5879">
          <cell r="F5879" t="str">
            <v>R5T0696378</v>
          </cell>
          <cell r="AH5879">
            <v>46189</v>
          </cell>
        </row>
        <row r="5880">
          <cell r="F5880" t="str">
            <v>R5T0696379</v>
          </cell>
          <cell r="AH5880">
            <v>46189</v>
          </cell>
        </row>
        <row r="5881">
          <cell r="F5881" t="str">
            <v>R5T0696395</v>
          </cell>
          <cell r="AH5881">
            <v>46189</v>
          </cell>
        </row>
        <row r="5882">
          <cell r="F5882" t="str">
            <v>R5T0696396</v>
          </cell>
          <cell r="AH5882">
            <v>46189</v>
          </cell>
        </row>
        <row r="5883">
          <cell r="F5883" t="str">
            <v>R5T0696397</v>
          </cell>
          <cell r="AH5883">
            <v>46189</v>
          </cell>
        </row>
        <row r="5884">
          <cell r="F5884" t="str">
            <v>R5T0696398</v>
          </cell>
          <cell r="AH5884">
            <v>46189</v>
          </cell>
        </row>
        <row r="5885">
          <cell r="F5885" t="str">
            <v>R5T0696399</v>
          </cell>
          <cell r="AH5885">
            <v>46189</v>
          </cell>
        </row>
        <row r="5886">
          <cell r="F5886" t="str">
            <v>R5T0696522</v>
          </cell>
          <cell r="AH5886">
            <v>46192</v>
          </cell>
        </row>
        <row r="5887">
          <cell r="F5887" t="str">
            <v>R5T0697390</v>
          </cell>
          <cell r="AH5887">
            <v>46189</v>
          </cell>
        </row>
        <row r="5888">
          <cell r="F5888" t="str">
            <v>R5T0697402</v>
          </cell>
          <cell r="AH5888">
            <v>46189</v>
          </cell>
        </row>
        <row r="5889">
          <cell r="F5889" t="str">
            <v>R5T0697416</v>
          </cell>
          <cell r="AH5889">
            <v>46189</v>
          </cell>
        </row>
        <row r="5890">
          <cell r="F5890" t="str">
            <v>R5T0697419</v>
          </cell>
          <cell r="AH5890">
            <v>46189</v>
          </cell>
        </row>
        <row r="5891">
          <cell r="F5891" t="str">
            <v>R5T0698154</v>
          </cell>
          <cell r="AH5891">
            <v>46189</v>
          </cell>
        </row>
        <row r="5892">
          <cell r="F5892" t="str">
            <v>R5T0698975</v>
          </cell>
          <cell r="AH5892">
            <v>46189</v>
          </cell>
        </row>
        <row r="5893">
          <cell r="F5893" t="str">
            <v>R5T0699000</v>
          </cell>
          <cell r="AH5893">
            <v>46189</v>
          </cell>
        </row>
        <row r="5894">
          <cell r="F5894" t="str">
            <v>R5T0699008</v>
          </cell>
          <cell r="AH5894">
            <v>46189</v>
          </cell>
        </row>
        <row r="5895">
          <cell r="F5895" t="str">
            <v>R5T0699018</v>
          </cell>
          <cell r="AH5895">
            <v>46189</v>
          </cell>
        </row>
        <row r="5896">
          <cell r="F5896" t="str">
            <v>R5T0699027</v>
          </cell>
          <cell r="AH5896">
            <v>46189</v>
          </cell>
        </row>
        <row r="5897">
          <cell r="F5897" t="str">
            <v>R5T0699033</v>
          </cell>
          <cell r="AH5897">
            <v>46189</v>
          </cell>
        </row>
        <row r="5898">
          <cell r="F5898" t="str">
            <v>R5T0699656</v>
          </cell>
          <cell r="AH5898">
            <v>46192</v>
          </cell>
        </row>
        <row r="5899">
          <cell r="F5899" t="str">
            <v>R5T0699657</v>
          </cell>
          <cell r="AH5899">
            <v>46192</v>
          </cell>
        </row>
        <row r="5900">
          <cell r="F5900" t="str">
            <v>R5T0699658</v>
          </cell>
          <cell r="AH5900">
            <v>46192</v>
          </cell>
        </row>
        <row r="5901">
          <cell r="F5901" t="str">
            <v>R5T0699659</v>
          </cell>
          <cell r="AH5901">
            <v>46192</v>
          </cell>
        </row>
        <row r="5902">
          <cell r="F5902" t="str">
            <v>R5T0699660</v>
          </cell>
          <cell r="AH5902">
            <v>46192</v>
          </cell>
        </row>
        <row r="5903">
          <cell r="F5903" t="str">
            <v>R5T0699661</v>
          </cell>
          <cell r="AH5903">
            <v>46192</v>
          </cell>
        </row>
        <row r="5904">
          <cell r="F5904" t="str">
            <v>R5T0699698</v>
          </cell>
          <cell r="AH5904">
            <v>46192</v>
          </cell>
        </row>
        <row r="5905">
          <cell r="F5905" t="str">
            <v>R5T0699700</v>
          </cell>
          <cell r="AH5905">
            <v>46192</v>
          </cell>
        </row>
        <row r="5906">
          <cell r="F5906" t="str">
            <v>R5T0699728</v>
          </cell>
          <cell r="AH5906">
            <v>46192</v>
          </cell>
        </row>
        <row r="5907">
          <cell r="F5907" t="str">
            <v>R5T0699729</v>
          </cell>
          <cell r="AH5907">
            <v>46192</v>
          </cell>
        </row>
        <row r="5908">
          <cell r="F5908" t="str">
            <v>R5T0699730</v>
          </cell>
          <cell r="AH5908">
            <v>46192</v>
          </cell>
        </row>
        <row r="5909">
          <cell r="F5909" t="str">
            <v>R5T0699731</v>
          </cell>
          <cell r="AH5909">
            <v>46192</v>
          </cell>
        </row>
        <row r="5910">
          <cell r="F5910" t="str">
            <v>R5T0699732</v>
          </cell>
          <cell r="AH5910">
            <v>46192</v>
          </cell>
        </row>
        <row r="5911">
          <cell r="F5911" t="str">
            <v>R5T0699733</v>
          </cell>
          <cell r="AH5911">
            <v>46192</v>
          </cell>
        </row>
        <row r="5912">
          <cell r="F5912" t="str">
            <v>R5T0699734</v>
          </cell>
          <cell r="AH5912">
            <v>46192</v>
          </cell>
        </row>
        <row r="5913">
          <cell r="F5913" t="str">
            <v>R5T0699735</v>
          </cell>
          <cell r="AH5913">
            <v>46192</v>
          </cell>
        </row>
        <row r="5914">
          <cell r="F5914" t="str">
            <v>R5T0699736</v>
          </cell>
          <cell r="AH5914">
            <v>46192</v>
          </cell>
        </row>
        <row r="5915">
          <cell r="F5915" t="str">
            <v>R5T0699749</v>
          </cell>
          <cell r="AH5915">
            <v>46192</v>
          </cell>
        </row>
        <row r="5916">
          <cell r="F5916" t="str">
            <v>R5T0699750</v>
          </cell>
          <cell r="AH5916">
            <v>46192</v>
          </cell>
        </row>
        <row r="5917">
          <cell r="F5917" t="str">
            <v>R5T0699751</v>
          </cell>
          <cell r="AH5917">
            <v>46192</v>
          </cell>
        </row>
        <row r="5918">
          <cell r="F5918" t="str">
            <v>R5T0699752</v>
          </cell>
          <cell r="AH5918">
            <v>46192</v>
          </cell>
        </row>
        <row r="5919">
          <cell r="F5919" t="str">
            <v>R5T0699753</v>
          </cell>
          <cell r="AH5919">
            <v>46192</v>
          </cell>
        </row>
        <row r="5920">
          <cell r="F5920" t="str">
            <v>R5T0699754</v>
          </cell>
          <cell r="AH5920">
            <v>46192</v>
          </cell>
        </row>
        <row r="5921">
          <cell r="F5921" t="str">
            <v>R5T0699755</v>
          </cell>
          <cell r="AH5921">
            <v>46192</v>
          </cell>
        </row>
        <row r="5922">
          <cell r="F5922" t="str">
            <v>R5T0699756</v>
          </cell>
          <cell r="AH5922">
            <v>46192</v>
          </cell>
        </row>
        <row r="5923">
          <cell r="F5923" t="str">
            <v>R5T0699757</v>
          </cell>
          <cell r="AH5923">
            <v>46192</v>
          </cell>
        </row>
        <row r="5924">
          <cell r="F5924" t="str">
            <v>R5T0699790</v>
          </cell>
          <cell r="AH5924">
            <v>46192</v>
          </cell>
        </row>
        <row r="5925">
          <cell r="F5925" t="str">
            <v>R5T0699791</v>
          </cell>
          <cell r="AH5925">
            <v>46192</v>
          </cell>
        </row>
        <row r="5926">
          <cell r="F5926" t="str">
            <v>R5T0699792</v>
          </cell>
          <cell r="AH5926">
            <v>46192</v>
          </cell>
        </row>
        <row r="5927">
          <cell r="F5927" t="str">
            <v>R5T0699793</v>
          </cell>
          <cell r="AH5927">
            <v>46192</v>
          </cell>
        </row>
        <row r="5928">
          <cell r="F5928" t="str">
            <v>R5T0699794</v>
          </cell>
          <cell r="AH5928">
            <v>46192</v>
          </cell>
        </row>
        <row r="5929">
          <cell r="F5929" t="str">
            <v>R5T0699829</v>
          </cell>
          <cell r="AH5929">
            <v>46192</v>
          </cell>
        </row>
        <row r="5930">
          <cell r="F5930" t="str">
            <v>R5T0699836</v>
          </cell>
          <cell r="AH5930">
            <v>46192</v>
          </cell>
        </row>
        <row r="5931">
          <cell r="F5931" t="str">
            <v>R5T0699837</v>
          </cell>
          <cell r="AH5931">
            <v>46192</v>
          </cell>
        </row>
        <row r="5932">
          <cell r="F5932" t="str">
            <v>R5T0699838</v>
          </cell>
          <cell r="AH5932">
            <v>46192</v>
          </cell>
        </row>
        <row r="5933">
          <cell r="F5933" t="str">
            <v>R5T0699842</v>
          </cell>
          <cell r="AH5933">
            <v>46192</v>
          </cell>
        </row>
        <row r="5934">
          <cell r="F5934" t="str">
            <v>R5T0699843</v>
          </cell>
          <cell r="AH5934">
            <v>46192</v>
          </cell>
        </row>
        <row r="5935">
          <cell r="F5935" t="str">
            <v>R5T0699844</v>
          </cell>
          <cell r="AH5935">
            <v>46192</v>
          </cell>
        </row>
        <row r="5936">
          <cell r="F5936" t="str">
            <v>R5T0699845</v>
          </cell>
          <cell r="AH5936">
            <v>46192</v>
          </cell>
        </row>
        <row r="5937">
          <cell r="F5937" t="str">
            <v>R5T0699846</v>
          </cell>
          <cell r="AH5937">
            <v>46192</v>
          </cell>
        </row>
        <row r="5938">
          <cell r="F5938" t="str">
            <v>R5T0699847</v>
          </cell>
          <cell r="AH5938">
            <v>46192</v>
          </cell>
        </row>
        <row r="5939">
          <cell r="F5939" t="str">
            <v>R5T0699848</v>
          </cell>
          <cell r="AH5939">
            <v>46192</v>
          </cell>
        </row>
        <row r="5940">
          <cell r="F5940" t="str">
            <v>R5T0699862</v>
          </cell>
          <cell r="AH5940">
            <v>46192</v>
          </cell>
        </row>
        <row r="5941">
          <cell r="F5941" t="str">
            <v>R5T0699863</v>
          </cell>
          <cell r="AH5941">
            <v>46192</v>
          </cell>
        </row>
        <row r="5942">
          <cell r="F5942" t="str">
            <v>R5T0699966</v>
          </cell>
          <cell r="AH5942">
            <v>46191</v>
          </cell>
        </row>
        <row r="5943">
          <cell r="F5943" t="str">
            <v>R5T0699967</v>
          </cell>
          <cell r="AH5943">
            <v>46191</v>
          </cell>
        </row>
        <row r="5944">
          <cell r="F5944" t="str">
            <v>R5T0699968</v>
          </cell>
          <cell r="AH5944">
            <v>46191</v>
          </cell>
        </row>
        <row r="5945">
          <cell r="F5945" t="str">
            <v>R5T0699969</v>
          </cell>
          <cell r="AH5945">
            <v>46191</v>
          </cell>
        </row>
        <row r="5946">
          <cell r="F5946" t="str">
            <v>R5T0699970</v>
          </cell>
          <cell r="AH5946">
            <v>46191</v>
          </cell>
        </row>
        <row r="5947">
          <cell r="F5947" t="str">
            <v>R5T0700011</v>
          </cell>
          <cell r="AH5947">
            <v>46191</v>
          </cell>
        </row>
        <row r="5948">
          <cell r="F5948" t="str">
            <v>R5T0700012</v>
          </cell>
          <cell r="AH5948">
            <v>46191</v>
          </cell>
        </row>
        <row r="5949">
          <cell r="F5949" t="str">
            <v>R5T0700013</v>
          </cell>
          <cell r="AH5949">
            <v>46191</v>
          </cell>
        </row>
        <row r="5950">
          <cell r="F5950" t="str">
            <v>R5T0700014</v>
          </cell>
          <cell r="AH5950">
            <v>46191</v>
          </cell>
        </row>
        <row r="5951">
          <cell r="F5951" t="str">
            <v>R5T0700015</v>
          </cell>
          <cell r="AH5951">
            <v>46191</v>
          </cell>
        </row>
        <row r="5952">
          <cell r="F5952" t="str">
            <v>R5T0700016</v>
          </cell>
          <cell r="AH5952">
            <v>46191</v>
          </cell>
        </row>
        <row r="5953">
          <cell r="F5953" t="str">
            <v>R5T0700029</v>
          </cell>
          <cell r="AH5953">
            <v>46191</v>
          </cell>
        </row>
        <row r="5954">
          <cell r="F5954" t="str">
            <v>R5T0700115</v>
          </cell>
          <cell r="AH5954">
            <v>46195</v>
          </cell>
        </row>
        <row r="5955">
          <cell r="F5955" t="str">
            <v>R5T0700143</v>
          </cell>
          <cell r="AH5955">
            <v>46195</v>
          </cell>
        </row>
        <row r="5956">
          <cell r="F5956" t="str">
            <v>R5T0700212</v>
          </cell>
          <cell r="AH5956">
            <v>46192</v>
          </cell>
        </row>
        <row r="5957">
          <cell r="F5957" t="str">
            <v>R5T0700327</v>
          </cell>
          <cell r="AH5957">
            <v>46192</v>
          </cell>
        </row>
        <row r="5958">
          <cell r="F5958" t="str">
            <v>R5T0700352</v>
          </cell>
          <cell r="AH5958">
            <v>46195</v>
          </cell>
        </row>
        <row r="5959">
          <cell r="F5959" t="str">
            <v>R5T0700354</v>
          </cell>
          <cell r="AH5959">
            <v>46195</v>
          </cell>
        </row>
        <row r="5960">
          <cell r="F5960" t="str">
            <v>R5T0700355</v>
          </cell>
          <cell r="AH5960">
            <v>46195</v>
          </cell>
        </row>
        <row r="5961">
          <cell r="F5961" t="str">
            <v>R5T0700356</v>
          </cell>
          <cell r="AH5961">
            <v>46195</v>
          </cell>
        </row>
        <row r="5962">
          <cell r="F5962" t="str">
            <v>R5T0700357</v>
          </cell>
          <cell r="AH5962">
            <v>46195</v>
          </cell>
        </row>
        <row r="5963">
          <cell r="F5963" t="str">
            <v>R5T0700358</v>
          </cell>
          <cell r="AH5963">
            <v>46195</v>
          </cell>
        </row>
        <row r="5964">
          <cell r="F5964" t="str">
            <v>R5T0700359</v>
          </cell>
          <cell r="AH5964">
            <v>46195</v>
          </cell>
        </row>
        <row r="5965">
          <cell r="F5965" t="str">
            <v>R5T0700360</v>
          </cell>
          <cell r="AH5965">
            <v>46195</v>
          </cell>
        </row>
        <row r="5966">
          <cell r="F5966" t="str">
            <v>R5T0700361</v>
          </cell>
          <cell r="AH5966">
            <v>46195</v>
          </cell>
        </row>
        <row r="5967">
          <cell r="F5967" t="str">
            <v>R5T0700362</v>
          </cell>
          <cell r="AH5967">
            <v>46195</v>
          </cell>
        </row>
        <row r="5968">
          <cell r="F5968" t="str">
            <v>R5T0700363</v>
          </cell>
          <cell r="AH5968">
            <v>46195</v>
          </cell>
        </row>
        <row r="5969">
          <cell r="F5969" t="str">
            <v>R5T0700364</v>
          </cell>
          <cell r="AH5969">
            <v>46195</v>
          </cell>
        </row>
        <row r="5970">
          <cell r="F5970" t="str">
            <v>R5T0700365</v>
          </cell>
          <cell r="AH5970">
            <v>46195</v>
          </cell>
        </row>
        <row r="5971">
          <cell r="F5971" t="str">
            <v>R5T0700366</v>
          </cell>
          <cell r="AH5971">
            <v>46195</v>
          </cell>
        </row>
        <row r="5972">
          <cell r="F5972" t="str">
            <v>R5T0700367</v>
          </cell>
          <cell r="AH5972">
            <v>46195</v>
          </cell>
        </row>
        <row r="5973">
          <cell r="F5973" t="str">
            <v>R5T0700368</v>
          </cell>
          <cell r="AH5973">
            <v>46195</v>
          </cell>
        </row>
        <row r="5974">
          <cell r="F5974" t="str">
            <v>R5T0700369</v>
          </cell>
          <cell r="AH5974">
            <v>46195</v>
          </cell>
        </row>
        <row r="5975">
          <cell r="F5975" t="str">
            <v>R5T0700370</v>
          </cell>
          <cell r="AH5975">
            <v>46195</v>
          </cell>
        </row>
        <row r="5976">
          <cell r="F5976" t="str">
            <v>R5T0700371</v>
          </cell>
          <cell r="AH5976">
            <v>46195</v>
          </cell>
        </row>
        <row r="5977">
          <cell r="F5977" t="str">
            <v>R5T0700372</v>
          </cell>
          <cell r="AH5977">
            <v>46195</v>
          </cell>
        </row>
        <row r="5978">
          <cell r="F5978" t="str">
            <v>R5T0700377</v>
          </cell>
          <cell r="AH5978">
            <v>46195</v>
          </cell>
        </row>
        <row r="5979">
          <cell r="F5979" t="str">
            <v>R5T0700393</v>
          </cell>
          <cell r="AH5979">
            <v>46195</v>
          </cell>
        </row>
        <row r="5980">
          <cell r="F5980" t="str">
            <v>R5T0700398</v>
          </cell>
          <cell r="AH5980">
            <v>46195</v>
          </cell>
        </row>
        <row r="5981">
          <cell r="F5981" t="str">
            <v>R5T0700399</v>
          </cell>
          <cell r="AH5981">
            <v>46195</v>
          </cell>
        </row>
        <row r="5982">
          <cell r="F5982" t="str">
            <v>R5T0700401</v>
          </cell>
          <cell r="AH5982">
            <v>46195</v>
          </cell>
        </row>
        <row r="5983">
          <cell r="F5983" t="str">
            <v>R5T0700407</v>
          </cell>
          <cell r="AH5983">
            <v>46195</v>
          </cell>
        </row>
        <row r="5984">
          <cell r="F5984" t="str">
            <v>R5T0700409</v>
          </cell>
          <cell r="AH5984">
            <v>46195</v>
          </cell>
        </row>
        <row r="5985">
          <cell r="F5985" t="str">
            <v>R5T0700411</v>
          </cell>
          <cell r="AH5985">
            <v>46195</v>
          </cell>
        </row>
        <row r="5986">
          <cell r="F5986" t="str">
            <v>R5T0700844</v>
          </cell>
          <cell r="AH5986">
            <v>46195</v>
          </cell>
        </row>
        <row r="5987">
          <cell r="F5987" t="str">
            <v>R5T0700864</v>
          </cell>
          <cell r="AH5987">
            <v>46195</v>
          </cell>
        </row>
        <row r="5988">
          <cell r="F5988" t="str">
            <v>R5T0700883</v>
          </cell>
          <cell r="AH5988">
            <v>46192</v>
          </cell>
        </row>
        <row r="5989">
          <cell r="F5989" t="str">
            <v>R5T0700904</v>
          </cell>
          <cell r="AH5989">
            <v>46192</v>
          </cell>
        </row>
        <row r="5990">
          <cell r="F5990" t="str">
            <v>R5T0700905</v>
          </cell>
          <cell r="AH5990">
            <v>46195</v>
          </cell>
        </row>
        <row r="5991">
          <cell r="F5991" t="str">
            <v>R5T0700912</v>
          </cell>
          <cell r="AH5991">
            <v>46192</v>
          </cell>
        </row>
        <row r="5992">
          <cell r="F5992" t="str">
            <v>R5T0700918</v>
          </cell>
          <cell r="AH5992">
            <v>46192</v>
          </cell>
        </row>
        <row r="5993">
          <cell r="F5993" t="str">
            <v>R5T0700919</v>
          </cell>
          <cell r="AH5993">
            <v>46192</v>
          </cell>
        </row>
        <row r="5994">
          <cell r="F5994" t="str">
            <v>R5T0700922</v>
          </cell>
          <cell r="AH5994">
            <v>46192</v>
          </cell>
        </row>
        <row r="5995">
          <cell r="F5995" t="str">
            <v>R5T0700925</v>
          </cell>
          <cell r="AH5995">
            <v>46192</v>
          </cell>
        </row>
        <row r="5996">
          <cell r="F5996" t="str">
            <v>R5T0700926</v>
          </cell>
          <cell r="AH5996">
            <v>46192</v>
          </cell>
        </row>
        <row r="5997">
          <cell r="F5997" t="str">
            <v>R5T0700932</v>
          </cell>
          <cell r="AH5997">
            <v>46192</v>
          </cell>
        </row>
        <row r="5998">
          <cell r="F5998" t="str">
            <v>R5T0700933</v>
          </cell>
          <cell r="AH5998">
            <v>46192</v>
          </cell>
        </row>
        <row r="5999">
          <cell r="F5999" t="str">
            <v>R5T0700941</v>
          </cell>
          <cell r="AH5999">
            <v>46192</v>
          </cell>
        </row>
        <row r="6000">
          <cell r="F6000" t="str">
            <v>R5T0700949</v>
          </cell>
          <cell r="AH6000">
            <v>46192</v>
          </cell>
        </row>
        <row r="6001">
          <cell r="F6001" t="str">
            <v>R5T0700972</v>
          </cell>
          <cell r="AH6001">
            <v>46195</v>
          </cell>
        </row>
        <row r="6002">
          <cell r="F6002" t="str">
            <v>R5T0700973</v>
          </cell>
          <cell r="AH6002">
            <v>46195</v>
          </cell>
        </row>
        <row r="6003">
          <cell r="F6003" t="str">
            <v>R5T0700974</v>
          </cell>
          <cell r="AH6003">
            <v>46195</v>
          </cell>
        </row>
        <row r="6004">
          <cell r="F6004" t="str">
            <v>R5T0700975</v>
          </cell>
          <cell r="AH6004">
            <v>46195</v>
          </cell>
        </row>
        <row r="6005">
          <cell r="F6005" t="str">
            <v>R5T0700976</v>
          </cell>
          <cell r="AH6005">
            <v>46195</v>
          </cell>
        </row>
        <row r="6006">
          <cell r="F6006" t="str">
            <v>R5T0700986</v>
          </cell>
          <cell r="AH6006">
            <v>46195</v>
          </cell>
        </row>
        <row r="6007">
          <cell r="F6007" t="str">
            <v>R5T0701048</v>
          </cell>
          <cell r="AH6007">
            <v>46195</v>
          </cell>
        </row>
        <row r="6008">
          <cell r="F6008" t="str">
            <v>R5T0701059</v>
          </cell>
          <cell r="AH6008">
            <v>46195</v>
          </cell>
        </row>
        <row r="6009">
          <cell r="F6009" t="str">
            <v>R5T0701068</v>
          </cell>
          <cell r="AH6009">
            <v>46195</v>
          </cell>
        </row>
        <row r="6010">
          <cell r="F6010" t="str">
            <v>R5T0701237</v>
          </cell>
          <cell r="AH6010">
            <v>46192</v>
          </cell>
        </row>
        <row r="6011">
          <cell r="F6011" t="str">
            <v>R5T0701240</v>
          </cell>
          <cell r="AH6011">
            <v>46192</v>
          </cell>
        </row>
        <row r="6012">
          <cell r="F6012" t="str">
            <v>R5T0701314</v>
          </cell>
          <cell r="AH6012">
            <v>46195</v>
          </cell>
        </row>
        <row r="6013">
          <cell r="F6013" t="str">
            <v>R5T0701317</v>
          </cell>
          <cell r="AH6013">
            <v>46195</v>
          </cell>
        </row>
        <row r="6014">
          <cell r="F6014" t="str">
            <v>R5T0701318</v>
          </cell>
          <cell r="AH6014">
            <v>46195</v>
          </cell>
        </row>
        <row r="6015">
          <cell r="F6015" t="str">
            <v>R5T0701319</v>
          </cell>
          <cell r="AH6015">
            <v>46195</v>
          </cell>
        </row>
        <row r="6016">
          <cell r="F6016" t="str">
            <v>R5T0701320</v>
          </cell>
          <cell r="AH6016">
            <v>46195</v>
          </cell>
        </row>
        <row r="6017">
          <cell r="F6017" t="str">
            <v>R5T0701341</v>
          </cell>
          <cell r="AH6017">
            <v>46195</v>
          </cell>
        </row>
        <row r="6018">
          <cell r="F6018" t="str">
            <v>R5T0701348</v>
          </cell>
          <cell r="AH6018">
            <v>46195</v>
          </cell>
        </row>
        <row r="6019">
          <cell r="F6019" t="str">
            <v>R5T0701350</v>
          </cell>
          <cell r="AH6019">
            <v>46195</v>
          </cell>
        </row>
        <row r="6020">
          <cell r="F6020" t="str">
            <v>R5T0701380</v>
          </cell>
          <cell r="AH6020">
            <v>46195</v>
          </cell>
        </row>
        <row r="6021">
          <cell r="F6021" t="str">
            <v>R5T0701382</v>
          </cell>
          <cell r="AH6021">
            <v>46195</v>
          </cell>
        </row>
        <row r="6022">
          <cell r="F6022" t="str">
            <v>R5T0701384</v>
          </cell>
          <cell r="AH6022">
            <v>46195</v>
          </cell>
        </row>
        <row r="6023">
          <cell r="F6023" t="str">
            <v>R5T0701385</v>
          </cell>
          <cell r="AH6023">
            <v>46195</v>
          </cell>
        </row>
        <row r="6024">
          <cell r="F6024" t="str">
            <v>R5T0701892</v>
          </cell>
          <cell r="AH6024">
            <v>46195</v>
          </cell>
        </row>
        <row r="6025">
          <cell r="F6025" t="str">
            <v>R5T0701956</v>
          </cell>
          <cell r="AH6025">
            <v>46195</v>
          </cell>
        </row>
        <row r="6026">
          <cell r="F6026" t="str">
            <v>R5T0702267</v>
          </cell>
          <cell r="AH6026">
            <v>46195</v>
          </cell>
        </row>
        <row r="6027">
          <cell r="F6027" t="str">
            <v>R5T0702268</v>
          </cell>
          <cell r="AH6027">
            <v>46195</v>
          </cell>
        </row>
        <row r="6028">
          <cell r="F6028" t="str">
            <v>R5T0702269</v>
          </cell>
          <cell r="AH6028">
            <v>46195</v>
          </cell>
        </row>
        <row r="6029">
          <cell r="F6029" t="str">
            <v>R5T0702298</v>
          </cell>
          <cell r="AH6029">
            <v>46195</v>
          </cell>
        </row>
        <row r="6030">
          <cell r="F6030" t="str">
            <v>R5T0702300</v>
          </cell>
          <cell r="AH6030">
            <v>46195</v>
          </cell>
        </row>
        <row r="6031">
          <cell r="F6031" t="str">
            <v>R5T0702301</v>
          </cell>
          <cell r="AH6031">
            <v>46195</v>
          </cell>
        </row>
        <row r="6032">
          <cell r="F6032" t="str">
            <v>R5T0702546</v>
          </cell>
        </row>
        <row r="6033">
          <cell r="F6033" t="str">
            <v>R5T0702549</v>
          </cell>
        </row>
        <row r="6034">
          <cell r="F6034" t="str">
            <v>R5T0703269</v>
          </cell>
          <cell r="AH6034">
            <v>46195</v>
          </cell>
        </row>
        <row r="6035">
          <cell r="F6035" t="str">
            <v>R5T0703297</v>
          </cell>
          <cell r="AH6035">
            <v>46195</v>
          </cell>
        </row>
        <row r="6036">
          <cell r="F6036" t="str">
            <v>R5T0703299</v>
          </cell>
          <cell r="AH6036">
            <v>46195</v>
          </cell>
        </row>
        <row r="6037">
          <cell r="F6037" t="str">
            <v>R5T0703818</v>
          </cell>
          <cell r="AH6037">
            <v>46195</v>
          </cell>
        </row>
        <row r="6038">
          <cell r="F6038" t="str">
            <v>R5T0703819</v>
          </cell>
          <cell r="AH6038">
            <v>46195</v>
          </cell>
        </row>
        <row r="6039">
          <cell r="F6039" t="str">
            <v>R5T0703820</v>
          </cell>
          <cell r="AH6039">
            <v>46195</v>
          </cell>
        </row>
        <row r="6040">
          <cell r="F6040" t="str">
            <v>R5T0703821</v>
          </cell>
          <cell r="AH6040">
            <v>46195</v>
          </cell>
        </row>
        <row r="6041">
          <cell r="F6041" t="str">
            <v>R5T0703822</v>
          </cell>
          <cell r="AH6041">
            <v>46195</v>
          </cell>
        </row>
        <row r="6042">
          <cell r="F6042" t="str">
            <v>R5T0703823</v>
          </cell>
          <cell r="AH6042">
            <v>46195</v>
          </cell>
        </row>
        <row r="6043">
          <cell r="F6043" t="str">
            <v>R5T0703824</v>
          </cell>
          <cell r="AH6043">
            <v>46195</v>
          </cell>
        </row>
        <row r="6044">
          <cell r="F6044" t="str">
            <v>R5T0691063</v>
          </cell>
          <cell r="AH6044">
            <v>46175</v>
          </cell>
        </row>
        <row r="6045">
          <cell r="F6045" t="str">
            <v>R5T0691080</v>
          </cell>
          <cell r="AH6045">
            <v>46175</v>
          </cell>
        </row>
        <row r="6046">
          <cell r="F6046" t="str">
            <v>R5T0694522</v>
          </cell>
          <cell r="AH6046">
            <v>46184</v>
          </cell>
        </row>
        <row r="6047">
          <cell r="F6047" t="str">
            <v>R5T0694546</v>
          </cell>
          <cell r="AH6047">
            <v>46189</v>
          </cell>
        </row>
        <row r="6048">
          <cell r="F6048" t="str">
            <v>R5T0694550</v>
          </cell>
          <cell r="AH6048">
            <v>46189</v>
          </cell>
        </row>
        <row r="6049">
          <cell r="F6049" t="str">
            <v>R5T0695095</v>
          </cell>
          <cell r="AH6049">
            <v>46188</v>
          </cell>
        </row>
        <row r="6050">
          <cell r="F6050" t="str">
            <v>R5T0695097</v>
          </cell>
          <cell r="AH6050">
            <v>46188</v>
          </cell>
        </row>
        <row r="6051">
          <cell r="F6051" t="str">
            <v>R5T0695116</v>
          </cell>
          <cell r="AH6051">
            <v>46189</v>
          </cell>
        </row>
        <row r="6052">
          <cell r="F6052" t="str">
            <v>R5T0695133</v>
          </cell>
          <cell r="AH6052">
            <v>46188</v>
          </cell>
        </row>
        <row r="6053">
          <cell r="F6053" t="str">
            <v>R5T0695135</v>
          </cell>
          <cell r="AH6053">
            <v>46188</v>
          </cell>
        </row>
        <row r="6054">
          <cell r="F6054" t="str">
            <v>R5T0695136</v>
          </cell>
          <cell r="AH6054">
            <v>46188</v>
          </cell>
        </row>
        <row r="6055">
          <cell r="F6055" t="str">
            <v>R5T0695149</v>
          </cell>
          <cell r="AH6055">
            <v>46189</v>
          </cell>
        </row>
        <row r="6056">
          <cell r="F6056" t="str">
            <v>R5T0695162</v>
          </cell>
          <cell r="AH6056">
            <v>46189</v>
          </cell>
        </row>
        <row r="6057">
          <cell r="F6057" t="str">
            <v>R5T0695526</v>
          </cell>
          <cell r="AH6057">
            <v>46184</v>
          </cell>
        </row>
        <row r="6058">
          <cell r="F6058" t="str">
            <v>R5T0695527</v>
          </cell>
          <cell r="AH6058">
            <v>46184</v>
          </cell>
        </row>
        <row r="6059">
          <cell r="F6059" t="str">
            <v>R5T0695602</v>
          </cell>
          <cell r="AH6059">
            <v>46184</v>
          </cell>
        </row>
        <row r="6060">
          <cell r="F6060" t="str">
            <v>R5T0695603</v>
          </cell>
          <cell r="AH6060">
            <v>46184</v>
          </cell>
        </row>
        <row r="6061">
          <cell r="F6061" t="str">
            <v>R5T0695649</v>
          </cell>
          <cell r="AH6061">
            <v>46184</v>
          </cell>
        </row>
        <row r="6062">
          <cell r="F6062" t="str">
            <v>R5T0695931</v>
          </cell>
          <cell r="AH6062">
            <v>46188</v>
          </cell>
        </row>
        <row r="6063">
          <cell r="F6063" t="str">
            <v>R5T0695934</v>
          </cell>
          <cell r="AH6063">
            <v>46188</v>
          </cell>
        </row>
        <row r="6064">
          <cell r="F6064" t="str">
            <v>R5T0696102</v>
          </cell>
          <cell r="AH6064">
            <v>46188</v>
          </cell>
        </row>
        <row r="6065">
          <cell r="F6065" t="str">
            <v>R5T0696119</v>
          </cell>
          <cell r="AH6065">
            <v>46188</v>
          </cell>
        </row>
        <row r="6066">
          <cell r="F6066" t="str">
            <v>R5T0696292</v>
          </cell>
          <cell r="AH6066">
            <v>46189</v>
          </cell>
        </row>
        <row r="6067">
          <cell r="F6067" t="str">
            <v>R5T0696298</v>
          </cell>
          <cell r="AH6067">
            <v>46189</v>
          </cell>
        </row>
        <row r="6068">
          <cell r="F6068" t="str">
            <v>R5T0696305</v>
          </cell>
          <cell r="AH6068">
            <v>46184</v>
          </cell>
        </row>
        <row r="6069">
          <cell r="F6069" t="str">
            <v>R5T0696316</v>
          </cell>
          <cell r="AH6069">
            <v>46184</v>
          </cell>
        </row>
        <row r="6070">
          <cell r="F6070" t="str">
            <v>R5T0696330</v>
          </cell>
          <cell r="AH6070">
            <v>46184</v>
          </cell>
        </row>
        <row r="6071">
          <cell r="F6071" t="str">
            <v>R5T0696335</v>
          </cell>
          <cell r="AH6071">
            <v>46184</v>
          </cell>
        </row>
        <row r="6072">
          <cell r="F6072" t="str">
            <v>R5T0696338</v>
          </cell>
          <cell r="AH6072">
            <v>46184</v>
          </cell>
        </row>
        <row r="6073">
          <cell r="F6073" t="str">
            <v>R5T0696344</v>
          </cell>
          <cell r="AH6073">
            <v>46189</v>
          </cell>
        </row>
        <row r="6074">
          <cell r="F6074" t="str">
            <v>R5T0696345</v>
          </cell>
          <cell r="AH6074">
            <v>46189</v>
          </cell>
        </row>
        <row r="6075">
          <cell r="F6075" t="str">
            <v>R5T0696347</v>
          </cell>
          <cell r="AH6075">
            <v>46189</v>
          </cell>
        </row>
        <row r="6076">
          <cell r="F6076" t="str">
            <v>R5T0696454</v>
          </cell>
          <cell r="AH6076">
            <v>46188</v>
          </cell>
        </row>
        <row r="6077">
          <cell r="F6077" t="str">
            <v>R5T0696481</v>
          </cell>
          <cell r="AH6077">
            <v>46188</v>
          </cell>
        </row>
        <row r="6078">
          <cell r="F6078" t="str">
            <v>R5T0696483</v>
          </cell>
          <cell r="AH6078">
            <v>46188</v>
          </cell>
        </row>
        <row r="6079">
          <cell r="F6079" t="str">
            <v>R5T0696484</v>
          </cell>
          <cell r="AH6079">
            <v>46184</v>
          </cell>
        </row>
        <row r="6080">
          <cell r="F6080" t="str">
            <v>R5T0696485</v>
          </cell>
          <cell r="AH6080">
            <v>46184</v>
          </cell>
        </row>
        <row r="6081">
          <cell r="F6081" t="str">
            <v>R5T0696486</v>
          </cell>
          <cell r="AH6081">
            <v>46184</v>
          </cell>
        </row>
        <row r="6082">
          <cell r="F6082" t="str">
            <v>R5T0696487</v>
          </cell>
          <cell r="AH6082">
            <v>46184</v>
          </cell>
        </row>
        <row r="6083">
          <cell r="F6083" t="str">
            <v>R5T0696488</v>
          </cell>
          <cell r="AH6083">
            <v>46184</v>
          </cell>
        </row>
        <row r="6084">
          <cell r="F6084" t="str">
            <v>R5T0696489</v>
          </cell>
          <cell r="AH6084">
            <v>46184</v>
          </cell>
        </row>
        <row r="6085">
          <cell r="F6085" t="str">
            <v>R5T0696490</v>
          </cell>
          <cell r="AH6085">
            <v>46184</v>
          </cell>
        </row>
        <row r="6086">
          <cell r="F6086" t="str">
            <v>R5T0696491</v>
          </cell>
          <cell r="AH6086">
            <v>46184</v>
          </cell>
        </row>
        <row r="6087">
          <cell r="F6087" t="str">
            <v>R5T0696492</v>
          </cell>
          <cell r="AH6087">
            <v>46184</v>
          </cell>
        </row>
        <row r="6088">
          <cell r="F6088" t="str">
            <v>R5T0696493</v>
          </cell>
          <cell r="AH6088">
            <v>46184</v>
          </cell>
        </row>
        <row r="6089">
          <cell r="F6089" t="str">
            <v>R5T0696494</v>
          </cell>
          <cell r="AH6089">
            <v>46184</v>
          </cell>
        </row>
        <row r="6090">
          <cell r="F6090" t="str">
            <v>R5T0696495</v>
          </cell>
          <cell r="AH6090">
            <v>46184</v>
          </cell>
        </row>
        <row r="6091">
          <cell r="F6091" t="str">
            <v>R5T0696841</v>
          </cell>
          <cell r="AH6091">
            <v>46189</v>
          </cell>
        </row>
        <row r="6092">
          <cell r="F6092" t="str">
            <v>R5T0696842</v>
          </cell>
          <cell r="AH6092">
            <v>46189</v>
          </cell>
        </row>
        <row r="6093">
          <cell r="F6093" t="str">
            <v>R5T0696897</v>
          </cell>
          <cell r="AH6093">
            <v>46184</v>
          </cell>
        </row>
        <row r="6094">
          <cell r="F6094" t="str">
            <v>R5T0696898</v>
          </cell>
          <cell r="AH6094">
            <v>46184</v>
          </cell>
        </row>
        <row r="6095">
          <cell r="F6095" t="str">
            <v>R5T0697775</v>
          </cell>
          <cell r="AH6095">
            <v>46189</v>
          </cell>
        </row>
        <row r="6096">
          <cell r="F6096" t="str">
            <v>R5T0698164</v>
          </cell>
          <cell r="AH6096">
            <v>46188</v>
          </cell>
        </row>
        <row r="6097">
          <cell r="F6097" t="str">
            <v>R5T0698173</v>
          </cell>
          <cell r="AH6097">
            <v>46188</v>
          </cell>
        </row>
        <row r="6098">
          <cell r="F6098" t="str">
            <v>R5T0698175</v>
          </cell>
          <cell r="AH6098">
            <v>46188</v>
          </cell>
        </row>
        <row r="6099">
          <cell r="F6099" t="str">
            <v>R5T0698615</v>
          </cell>
          <cell r="AH6099">
            <v>46188</v>
          </cell>
        </row>
        <row r="6100">
          <cell r="F6100" t="str">
            <v>R5T0698616</v>
          </cell>
          <cell r="AH6100">
            <v>46188</v>
          </cell>
        </row>
        <row r="6101">
          <cell r="F6101" t="str">
            <v>R5T0698669</v>
          </cell>
          <cell r="AH6101">
            <v>46188</v>
          </cell>
        </row>
        <row r="6102">
          <cell r="F6102" t="str">
            <v>R5T0698740</v>
          </cell>
          <cell r="AH6102">
            <v>46188</v>
          </cell>
        </row>
        <row r="6103">
          <cell r="F6103" t="str">
            <v>R5T0698752</v>
          </cell>
          <cell r="AH6103">
            <v>46188</v>
          </cell>
        </row>
        <row r="6104">
          <cell r="F6104" t="str">
            <v>R5T0699087</v>
          </cell>
          <cell r="AH6104">
            <v>46188</v>
          </cell>
        </row>
        <row r="6105">
          <cell r="F6105" t="str">
            <v>R5T0700026</v>
          </cell>
          <cell r="AH6105">
            <v>46191</v>
          </cell>
        </row>
        <row r="6106">
          <cell r="F6106" t="str">
            <v>45T0470236</v>
          </cell>
          <cell r="AH6106">
            <v>46160</v>
          </cell>
        </row>
        <row r="6107">
          <cell r="F6107" t="str">
            <v>G4223540-VV260521143</v>
          </cell>
        </row>
        <row r="6108">
          <cell r="F6108" t="str">
            <v>R5T0693509</v>
          </cell>
          <cell r="AH6108">
            <v>46181</v>
          </cell>
        </row>
        <row r="6109">
          <cell r="F6109" t="str">
            <v>R5T0698206</v>
          </cell>
          <cell r="AH6109">
            <v>46188</v>
          </cell>
        </row>
        <row r="6110">
          <cell r="F6110" t="str">
            <v>R5T0700481</v>
          </cell>
        </row>
        <row r="6111">
          <cell r="F6111" t="str">
            <v>R5T0696668</v>
          </cell>
          <cell r="AH6111">
            <v>46189</v>
          </cell>
        </row>
        <row r="6112">
          <cell r="F6112" t="str">
            <v>R5T0696669</v>
          </cell>
          <cell r="AH6112">
            <v>46189</v>
          </cell>
        </row>
        <row r="6113">
          <cell r="F6113" t="str">
            <v>R5T0696801</v>
          </cell>
          <cell r="AH6113">
            <v>46189</v>
          </cell>
        </row>
        <row r="6114">
          <cell r="F6114" t="str">
            <v>R5T0696803</v>
          </cell>
          <cell r="AH6114">
            <v>46189</v>
          </cell>
        </row>
        <row r="6115">
          <cell r="F6115" t="str">
            <v>R5T0696805</v>
          </cell>
          <cell r="AH6115">
            <v>46189</v>
          </cell>
        </row>
        <row r="6116">
          <cell r="F6116" t="str">
            <v>R5T0696807</v>
          </cell>
          <cell r="AH6116">
            <v>46189</v>
          </cell>
        </row>
        <row r="6117">
          <cell r="F6117" t="str">
            <v>R5T0696808</v>
          </cell>
          <cell r="AH6117">
            <v>46189</v>
          </cell>
        </row>
        <row r="6118">
          <cell r="F6118" t="str">
            <v>R5T0696810</v>
          </cell>
          <cell r="AH6118">
            <v>46189</v>
          </cell>
        </row>
        <row r="6119">
          <cell r="F6119" t="str">
            <v>R5T0699662</v>
          </cell>
          <cell r="AH6119">
            <v>46192</v>
          </cell>
        </row>
        <row r="6120">
          <cell r="F6120" t="str">
            <v>R5T0699663</v>
          </cell>
          <cell r="AH6120">
            <v>46192</v>
          </cell>
        </row>
        <row r="6121">
          <cell r="F6121" t="str">
            <v>R5T0699664</v>
          </cell>
          <cell r="AH6121">
            <v>46192</v>
          </cell>
        </row>
        <row r="6122">
          <cell r="F6122" t="str">
            <v>R5T0699665</v>
          </cell>
          <cell r="AH6122">
            <v>46192</v>
          </cell>
        </row>
        <row r="6123">
          <cell r="F6123" t="str">
            <v>R5T0699666</v>
          </cell>
          <cell r="AH6123">
            <v>46192</v>
          </cell>
        </row>
        <row r="6124">
          <cell r="F6124" t="str">
            <v>R5T0699667</v>
          </cell>
          <cell r="AH6124">
            <v>46192</v>
          </cell>
        </row>
        <row r="6125">
          <cell r="F6125" t="str">
            <v>R5T0699697</v>
          </cell>
          <cell r="AH6125">
            <v>46192</v>
          </cell>
        </row>
        <row r="6126">
          <cell r="F6126" t="str">
            <v>R5T0699789</v>
          </cell>
          <cell r="AH6126">
            <v>46192</v>
          </cell>
        </row>
        <row r="6127">
          <cell r="F6127" t="str">
            <v>R5T0699795</v>
          </cell>
          <cell r="AH6127">
            <v>46192</v>
          </cell>
        </row>
        <row r="6128">
          <cell r="F6128" t="str">
            <v>R5T0699796</v>
          </cell>
          <cell r="AH6128">
            <v>46192</v>
          </cell>
        </row>
        <row r="6129">
          <cell r="F6129" t="str">
            <v>R5T0699797</v>
          </cell>
          <cell r="AH6129">
            <v>46192</v>
          </cell>
        </row>
        <row r="6130">
          <cell r="F6130" t="str">
            <v>R5T0699798</v>
          </cell>
          <cell r="AH6130">
            <v>46192</v>
          </cell>
        </row>
        <row r="6131">
          <cell r="F6131" t="str">
            <v>R5T0699799</v>
          </cell>
          <cell r="AH6131">
            <v>46192</v>
          </cell>
        </row>
        <row r="6132">
          <cell r="F6132" t="str">
            <v>R5T0699800</v>
          </cell>
          <cell r="AH6132">
            <v>46192</v>
          </cell>
        </row>
        <row r="6133">
          <cell r="F6133" t="str">
            <v>R5T0699965</v>
          </cell>
          <cell r="AH6133">
            <v>46191</v>
          </cell>
        </row>
        <row r="6134">
          <cell r="F6134" t="str">
            <v>R5T0700827</v>
          </cell>
          <cell r="AH6134">
            <v>46192</v>
          </cell>
        </row>
        <row r="6135">
          <cell r="F6135" t="str">
            <v>R5T0700828</v>
          </cell>
          <cell r="AH6135">
            <v>46192</v>
          </cell>
        </row>
        <row r="6136">
          <cell r="F6136" t="str">
            <v>R5T0703639</v>
          </cell>
          <cell r="AH6136">
            <v>46195</v>
          </cell>
        </row>
        <row r="6137">
          <cell r="F6137" t="str">
            <v>45T0480424</v>
          </cell>
          <cell r="AH6137">
            <v>46185</v>
          </cell>
        </row>
        <row r="6138">
          <cell r="F6138" t="str">
            <v>25T0350015</v>
          </cell>
          <cell r="AH6138">
            <v>46190</v>
          </cell>
        </row>
        <row r="6139">
          <cell r="F6139" t="str">
            <v>R5T0680341</v>
          </cell>
          <cell r="AH6139">
            <v>46150</v>
          </cell>
        </row>
        <row r="6140">
          <cell r="F6140" t="str">
            <v>R5T0682717</v>
          </cell>
          <cell r="AH6140">
            <v>46161</v>
          </cell>
        </row>
        <row r="6141">
          <cell r="F6141" t="str">
            <v>R5T0683195</v>
          </cell>
          <cell r="AH6141">
            <v>46157</v>
          </cell>
        </row>
        <row r="6142">
          <cell r="F6142" t="str">
            <v>R5T0683195</v>
          </cell>
          <cell r="AH6142">
            <v>46161</v>
          </cell>
        </row>
        <row r="6143">
          <cell r="F6143" t="str">
            <v>R5T0684353</v>
          </cell>
          <cell r="AH6143">
            <v>46157</v>
          </cell>
        </row>
        <row r="6144">
          <cell r="F6144" t="str">
            <v>R5T0684469</v>
          </cell>
          <cell r="AH6144">
            <v>46161</v>
          </cell>
        </row>
        <row r="6145">
          <cell r="F6145" t="str">
            <v>R5T0685262</v>
          </cell>
          <cell r="AH6145">
            <v>46160</v>
          </cell>
        </row>
        <row r="6146">
          <cell r="F6146" t="str">
            <v>R5T0680341</v>
          </cell>
          <cell r="AH6146">
            <v>46175</v>
          </cell>
        </row>
        <row r="6147">
          <cell r="F6147" t="str">
            <v>R5T0682717</v>
          </cell>
          <cell r="AH6147">
            <v>46183</v>
          </cell>
        </row>
        <row r="6148">
          <cell r="F6148" t="str">
            <v>R5T0684353</v>
          </cell>
          <cell r="AH6148">
            <v>46183</v>
          </cell>
        </row>
        <row r="6149">
          <cell r="F6149" t="str">
            <v>R5T0684469</v>
          </cell>
          <cell r="AH6149">
            <v>46183</v>
          </cell>
        </row>
        <row r="6150">
          <cell r="F6150" t="str">
            <v>R5T0685262</v>
          </cell>
          <cell r="AH6150">
            <v>46183</v>
          </cell>
        </row>
        <row r="6151">
          <cell r="F6151" t="str">
            <v>R5T0686163</v>
          </cell>
          <cell r="AH6151">
            <v>46164</v>
          </cell>
        </row>
        <row r="6152">
          <cell r="F6152" t="str">
            <v>R5T0686164</v>
          </cell>
          <cell r="AH6152">
            <v>46164</v>
          </cell>
        </row>
        <row r="6153">
          <cell r="F6153" t="str">
            <v>R5T0686165</v>
          </cell>
          <cell r="AH6153">
            <v>46164</v>
          </cell>
        </row>
        <row r="6154">
          <cell r="F6154" t="str">
            <v>R5T0686566</v>
          </cell>
          <cell r="AH6154">
            <v>46164</v>
          </cell>
        </row>
        <row r="6155">
          <cell r="F6155" t="str">
            <v>R5T0686566</v>
          </cell>
          <cell r="AH6155">
            <v>46192</v>
          </cell>
        </row>
        <row r="6156">
          <cell r="F6156" t="str">
            <v>R5T0686567</v>
          </cell>
          <cell r="AH6156">
            <v>46164</v>
          </cell>
        </row>
        <row r="6157">
          <cell r="F6157" t="str">
            <v>R5T0686567</v>
          </cell>
          <cell r="AH6157">
            <v>46192</v>
          </cell>
        </row>
        <row r="6158">
          <cell r="F6158" t="str">
            <v>R5T0689046</v>
          </cell>
          <cell r="AH6158">
            <v>46170</v>
          </cell>
        </row>
        <row r="6159">
          <cell r="F6159" t="str">
            <v>R5T0689046</v>
          </cell>
          <cell r="AH6159">
            <v>46195</v>
          </cell>
        </row>
        <row r="6160">
          <cell r="F6160" t="str">
            <v>R5T0689047</v>
          </cell>
          <cell r="AH6160">
            <v>46170</v>
          </cell>
        </row>
        <row r="6161">
          <cell r="F6161" t="str">
            <v>R5T0689047</v>
          </cell>
          <cell r="AH6161">
            <v>46195</v>
          </cell>
        </row>
        <row r="6162">
          <cell r="F6162" t="str">
            <v>R5T0689651</v>
          </cell>
          <cell r="AH6162">
            <v>46171</v>
          </cell>
        </row>
        <row r="6163">
          <cell r="F6163" t="str">
            <v>R5T0689686</v>
          </cell>
          <cell r="AH6163">
            <v>46171</v>
          </cell>
        </row>
        <row r="6164">
          <cell r="F6164" t="str">
            <v>R5T0691248</v>
          </cell>
          <cell r="AH6164">
            <v>46174</v>
          </cell>
        </row>
        <row r="6165">
          <cell r="F6165" t="str">
            <v>R5T0691259</v>
          </cell>
          <cell r="AH6165">
            <v>46174</v>
          </cell>
        </row>
        <row r="6166">
          <cell r="F6166" t="str">
            <v>R5T0691481</v>
          </cell>
          <cell r="AH6166">
            <v>46171</v>
          </cell>
        </row>
        <row r="6167">
          <cell r="F6167" t="str">
            <v>R5T0692904</v>
          </cell>
          <cell r="AH6167">
            <v>46176</v>
          </cell>
        </row>
        <row r="6168">
          <cell r="F6168" t="str">
            <v>R5T0695444</v>
          </cell>
          <cell r="AH6168">
            <v>46185</v>
          </cell>
        </row>
        <row r="6169">
          <cell r="F6169" t="str">
            <v>R5T0696848</v>
          </cell>
          <cell r="AH6169">
            <v>46184</v>
          </cell>
        </row>
        <row r="6170">
          <cell r="F6170" t="str">
            <v>R5T0697657</v>
          </cell>
          <cell r="AH6170">
            <v>46189</v>
          </cell>
        </row>
        <row r="6171">
          <cell r="F6171" t="str">
            <v>R5T0698137</v>
          </cell>
          <cell r="AH6171">
            <v>46189</v>
          </cell>
        </row>
        <row r="6172">
          <cell r="F6172" t="str">
            <v>R5T0698138</v>
          </cell>
          <cell r="AH6172">
            <v>46189</v>
          </cell>
        </row>
        <row r="6173">
          <cell r="F6173" t="str">
            <v>R5T0698139</v>
          </cell>
          <cell r="AH6173">
            <v>46189</v>
          </cell>
        </row>
        <row r="6174">
          <cell r="F6174" t="str">
            <v>R5T0698290</v>
          </cell>
          <cell r="AH6174">
            <v>46189</v>
          </cell>
        </row>
        <row r="6175">
          <cell r="F6175" t="str">
            <v>R5T0699022</v>
          </cell>
          <cell r="AH6175">
            <v>46188</v>
          </cell>
        </row>
        <row r="6176">
          <cell r="F6176" t="str">
            <v>R5T0699464</v>
          </cell>
          <cell r="AH6176">
            <v>46188</v>
          </cell>
        </row>
        <row r="6177">
          <cell r="F6177" t="str">
            <v>R5T0700280</v>
          </cell>
          <cell r="AH6177">
            <v>46192</v>
          </cell>
        </row>
        <row r="6178">
          <cell r="F6178" t="str">
            <v>R5T0703284</v>
          </cell>
          <cell r="AH6178">
            <v>46195</v>
          </cell>
        </row>
        <row r="6179">
          <cell r="F6179" t="str">
            <v>R5T0703285</v>
          </cell>
          <cell r="AH6179">
            <v>46195</v>
          </cell>
        </row>
        <row r="6180">
          <cell r="F6180" t="str">
            <v>R5T0699685</v>
          </cell>
          <cell r="AH6180">
            <v>46192</v>
          </cell>
        </row>
        <row r="6181">
          <cell r="F6181" t="str">
            <v>R5T0699703</v>
          </cell>
          <cell r="AH6181">
            <v>46192</v>
          </cell>
        </row>
        <row r="6182">
          <cell r="F6182" t="str">
            <v>R5T0699778</v>
          </cell>
          <cell r="AH6182">
            <v>46192</v>
          </cell>
        </row>
        <row r="6183">
          <cell r="F6183" t="str">
            <v>R5T0700324</v>
          </cell>
          <cell r="AH6183">
            <v>46195</v>
          </cell>
        </row>
        <row r="6184">
          <cell r="F6184" t="str">
            <v>R5T0700397</v>
          </cell>
          <cell r="AH6184">
            <v>46192</v>
          </cell>
        </row>
        <row r="6185">
          <cell r="F6185" t="str">
            <v>R5T0700584</v>
          </cell>
          <cell r="AH6185">
            <v>46192</v>
          </cell>
        </row>
        <row r="6186">
          <cell r="F6186" t="str">
            <v>R5T0700747</v>
          </cell>
          <cell r="AH6186">
            <v>46195</v>
          </cell>
        </row>
        <row r="6187">
          <cell r="F6187" t="str">
            <v>45T0478304</v>
          </cell>
          <cell r="AH6187">
            <v>46181</v>
          </cell>
        </row>
        <row r="6188">
          <cell r="F6188" t="str">
            <v>R5T0696512</v>
          </cell>
          <cell r="AH6188">
            <v>46192</v>
          </cell>
        </row>
        <row r="6189">
          <cell r="F6189" t="str">
            <v>R5T0696514</v>
          </cell>
          <cell r="AH6189">
            <v>46192</v>
          </cell>
        </row>
        <row r="6190">
          <cell r="F6190" t="str">
            <v>R5T0696516</v>
          </cell>
          <cell r="AH6190">
            <v>46192</v>
          </cell>
        </row>
        <row r="6191">
          <cell r="F6191" t="str">
            <v>R5T0699971</v>
          </cell>
          <cell r="AH6191">
            <v>46191</v>
          </cell>
        </row>
        <row r="6192">
          <cell r="F6192" t="str">
            <v>R5T0700118</v>
          </cell>
          <cell r="AH6192">
            <v>46192</v>
          </cell>
        </row>
        <row r="6193">
          <cell r="F6193" t="str">
            <v>R5T0700128</v>
          </cell>
          <cell r="AH6193">
            <v>46192</v>
          </cell>
        </row>
        <row r="6194">
          <cell r="F6194" t="str">
            <v>R5T0700129</v>
          </cell>
          <cell r="AH6194">
            <v>46192</v>
          </cell>
        </row>
        <row r="6195">
          <cell r="F6195" t="str">
            <v>R5T0700758</v>
          </cell>
          <cell r="AH6195">
            <v>46191</v>
          </cell>
        </row>
        <row r="6196">
          <cell r="F6196" t="str">
            <v>R5T0701909</v>
          </cell>
          <cell r="AH6196">
            <v>46195</v>
          </cell>
        </row>
        <row r="6197">
          <cell r="F6197" t="str">
            <v>R5T0701912</v>
          </cell>
          <cell r="AH6197">
            <v>46195</v>
          </cell>
        </row>
        <row r="6198">
          <cell r="F6198" t="str">
            <v>R5T0701914</v>
          </cell>
          <cell r="AH6198">
            <v>46195</v>
          </cell>
        </row>
        <row r="6199">
          <cell r="F6199" t="str">
            <v>R5T0702270</v>
          </cell>
          <cell r="AH6199">
            <v>46195</v>
          </cell>
        </row>
        <row r="6200">
          <cell r="F6200" t="str">
            <v>R5T0702272</v>
          </cell>
          <cell r="AH6200">
            <v>46195</v>
          </cell>
        </row>
        <row r="6201">
          <cell r="F6201" t="str">
            <v>R5T0702824</v>
          </cell>
          <cell r="AH6201">
            <v>46195</v>
          </cell>
        </row>
        <row r="6202">
          <cell r="F6202" t="str">
            <v>R5T0702828</v>
          </cell>
          <cell r="AH6202">
            <v>46195</v>
          </cell>
        </row>
        <row r="6203">
          <cell r="F6203" t="str">
            <v>45T0481106</v>
          </cell>
          <cell r="AH6203">
            <v>46195</v>
          </cell>
        </row>
        <row r="6204">
          <cell r="F6204" t="str">
            <v>45T0481107</v>
          </cell>
          <cell r="AH6204">
            <v>46195</v>
          </cell>
        </row>
        <row r="6205">
          <cell r="F6205" t="str">
            <v>65T0094945</v>
          </cell>
          <cell r="AH6205">
            <v>46195</v>
          </cell>
        </row>
        <row r="6206">
          <cell r="F6206" t="str">
            <v>R5T0700880</v>
          </cell>
          <cell r="AH6206">
            <v>46195</v>
          </cell>
        </row>
        <row r="6207">
          <cell r="F6207" t="str">
            <v>R5T0701308</v>
          </cell>
          <cell r="AH6207">
            <v>46195</v>
          </cell>
        </row>
        <row r="6208">
          <cell r="F6208" t="str">
            <v>R5T0696578</v>
          </cell>
          <cell r="AH6208">
            <v>46185</v>
          </cell>
        </row>
        <row r="6209">
          <cell r="F6209" t="str">
            <v>45T0482183</v>
          </cell>
          <cell r="AH6209">
            <v>46195</v>
          </cell>
        </row>
        <row r="6210">
          <cell r="F6210" t="str">
            <v>45T0482183</v>
          </cell>
          <cell r="AH6210">
            <v>0</v>
          </cell>
        </row>
        <row r="6211">
          <cell r="F6211" t="str">
            <v>45T0483008</v>
          </cell>
          <cell r="AH6211">
            <v>46192</v>
          </cell>
        </row>
        <row r="6212">
          <cell r="F6212" t="str">
            <v>65T0099388</v>
          </cell>
          <cell r="AH6212">
            <v>46192</v>
          </cell>
        </row>
        <row r="6213">
          <cell r="F6213" t="str">
            <v>R5T0698294</v>
          </cell>
          <cell r="AH6213">
            <v>46189</v>
          </cell>
        </row>
        <row r="6214">
          <cell r="F6214" t="str">
            <v>R5T0698299</v>
          </cell>
          <cell r="AH6214">
            <v>46189</v>
          </cell>
        </row>
        <row r="6215">
          <cell r="F6215" t="str">
            <v>45T0481310</v>
          </cell>
          <cell r="AH6215">
            <v>46192</v>
          </cell>
        </row>
        <row r="6216">
          <cell r="F6216" t="str">
            <v>45T0477057</v>
          </cell>
          <cell r="AH6216">
            <v>46172</v>
          </cell>
        </row>
        <row r="6217">
          <cell r="F6217" t="str">
            <v>45T0478173</v>
          </cell>
          <cell r="AH6217">
            <v>46181</v>
          </cell>
        </row>
        <row r="6218">
          <cell r="F6218" t="str">
            <v>45T0480266</v>
          </cell>
          <cell r="AH6218">
            <v>46182</v>
          </cell>
        </row>
        <row r="6219">
          <cell r="F6219" t="str">
            <v>45T0481309</v>
          </cell>
          <cell r="AH6219">
            <v>46188</v>
          </cell>
        </row>
        <row r="6220">
          <cell r="F6220" t="str">
            <v>45T0481831</v>
          </cell>
          <cell r="AH6220">
            <v>46190</v>
          </cell>
        </row>
        <row r="6221">
          <cell r="F6221" t="str">
            <v>45T0481832</v>
          </cell>
          <cell r="AH6221">
            <v>46191</v>
          </cell>
        </row>
        <row r="6222">
          <cell r="F6222" t="str">
            <v>65T0094804</v>
          </cell>
          <cell r="AH6222">
            <v>46191</v>
          </cell>
        </row>
        <row r="6223">
          <cell r="F6223" t="str">
            <v>65T0097337</v>
          </cell>
          <cell r="AH6223">
            <v>46195</v>
          </cell>
        </row>
        <row r="6224">
          <cell r="F6224" t="str">
            <v>65T0097338</v>
          </cell>
          <cell r="AH6224">
            <v>46191</v>
          </cell>
        </row>
        <row r="6225">
          <cell r="F6225" t="str">
            <v>65T0098663</v>
          </cell>
          <cell r="AH6225">
            <v>46195</v>
          </cell>
        </row>
        <row r="6226">
          <cell r="F6226" t="str">
            <v>R5T0691980</v>
          </cell>
          <cell r="AH6226">
            <v>46185</v>
          </cell>
        </row>
        <row r="6227">
          <cell r="F6227" t="str">
            <v>R5T0696336</v>
          </cell>
          <cell r="AH6227">
            <v>46185</v>
          </cell>
        </row>
        <row r="6228">
          <cell r="F6228" t="str">
            <v>R5T0700345</v>
          </cell>
          <cell r="AH6228">
            <v>46192</v>
          </cell>
        </row>
        <row r="6229">
          <cell r="F6229" t="str">
            <v>R5T0700930</v>
          </cell>
          <cell r="AH6229">
            <v>46192</v>
          </cell>
        </row>
        <row r="6230">
          <cell r="F6230" t="str">
            <v>R5T0701046</v>
          </cell>
          <cell r="AH6230">
            <v>46195</v>
          </cell>
        </row>
        <row r="6231">
          <cell r="F6231" t="str">
            <v>25T0350630</v>
          </cell>
          <cell r="AH6231">
            <v>46192</v>
          </cell>
        </row>
        <row r="6232">
          <cell r="F6232" t="str">
            <v>25T0350630</v>
          </cell>
          <cell r="AH6232">
            <v>46192</v>
          </cell>
        </row>
        <row r="6233">
          <cell r="F6233" t="str">
            <v>65T0097743</v>
          </cell>
          <cell r="AH6233">
            <v>46195</v>
          </cell>
        </row>
        <row r="6234">
          <cell r="F6234" t="str">
            <v>65T0097744</v>
          </cell>
          <cell r="AH6234">
            <v>46195</v>
          </cell>
        </row>
        <row r="6235">
          <cell r="F6235" t="str">
            <v>65T0097745</v>
          </cell>
          <cell r="AH6235">
            <v>0</v>
          </cell>
        </row>
        <row r="6236">
          <cell r="F6236" t="str">
            <v>65T0099004</v>
          </cell>
          <cell r="AH6236">
            <v>46195</v>
          </cell>
        </row>
        <row r="6237">
          <cell r="F6237" t="str">
            <v>65T0096878</v>
          </cell>
        </row>
        <row r="6238">
          <cell r="F6238" t="str">
            <v>G4928296-VV251003106</v>
          </cell>
        </row>
        <row r="6239">
          <cell r="F6239" t="str">
            <v>R5T0701891</v>
          </cell>
          <cell r="AH6239">
            <v>46195</v>
          </cell>
        </row>
        <row r="6240">
          <cell r="F6240" t="str">
            <v>R5T0698421</v>
          </cell>
          <cell r="AH6240">
            <v>46195</v>
          </cell>
        </row>
        <row r="6241">
          <cell r="F6241" t="str">
            <v>R5T0698422</v>
          </cell>
          <cell r="AH6241">
            <v>46195</v>
          </cell>
        </row>
        <row r="6242">
          <cell r="F6242" t="str">
            <v>R5T0698424</v>
          </cell>
          <cell r="AH6242">
            <v>46195</v>
          </cell>
        </row>
        <row r="6243">
          <cell r="F6243" t="str">
            <v>R5T0698425</v>
          </cell>
          <cell r="AH6243">
            <v>46195</v>
          </cell>
        </row>
        <row r="6244">
          <cell r="F6244" t="str">
            <v>R5T0698426</v>
          </cell>
          <cell r="AH6244">
            <v>46195</v>
          </cell>
        </row>
        <row r="6245">
          <cell r="F6245" t="str">
            <v>R5T0702769</v>
          </cell>
          <cell r="AH6245">
            <v>46195</v>
          </cell>
        </row>
        <row r="6246">
          <cell r="F6246" t="str">
            <v>R5T0702770</v>
          </cell>
          <cell r="AH6246">
            <v>46195</v>
          </cell>
        </row>
        <row r="6247">
          <cell r="F6247" t="str">
            <v>65T0096037</v>
          </cell>
          <cell r="AH6247">
            <v>46183</v>
          </cell>
        </row>
        <row r="6248">
          <cell r="F6248" t="str">
            <v>65T0098354</v>
          </cell>
          <cell r="AH6248">
            <v>46190</v>
          </cell>
        </row>
        <row r="6249">
          <cell r="F6249" t="str">
            <v>G1671556-VU260213001</v>
          </cell>
        </row>
        <row r="6250">
          <cell r="F6250" t="str">
            <v>G4109920-VV260226203</v>
          </cell>
        </row>
        <row r="6251">
          <cell r="F6251" t="str">
            <v>R5T0698672</v>
          </cell>
          <cell r="AH6251">
            <v>46191</v>
          </cell>
        </row>
        <row r="6252">
          <cell r="F6252" t="str">
            <v>45T0474932</v>
          </cell>
          <cell r="AH6252">
            <v>46195</v>
          </cell>
        </row>
        <row r="6253">
          <cell r="F6253" t="str">
            <v>45T0481502</v>
          </cell>
        </row>
        <row r="6254">
          <cell r="F6254" t="str">
            <v>45T0481503</v>
          </cell>
          <cell r="AH6254">
            <v>46190</v>
          </cell>
        </row>
        <row r="6255">
          <cell r="F6255" t="str">
            <v>45T0482199</v>
          </cell>
          <cell r="AH6255">
            <v>46191</v>
          </cell>
        </row>
        <row r="6256">
          <cell r="F6256" t="str">
            <v>R5T0700502</v>
          </cell>
        </row>
        <row r="6257">
          <cell r="F6257" t="str">
            <v>G2563363-VV260409031</v>
          </cell>
        </row>
        <row r="6258">
          <cell r="F6258" t="str">
            <v>R5T0695843</v>
          </cell>
          <cell r="AH6258">
            <v>46191</v>
          </cell>
        </row>
        <row r="6259">
          <cell r="F6259" t="str">
            <v>R5T0700496</v>
          </cell>
        </row>
        <row r="6260">
          <cell r="F6260" t="str">
            <v>722458981</v>
          </cell>
          <cell r="AH6260">
            <v>46189</v>
          </cell>
        </row>
        <row r="6261">
          <cell r="F6261" t="str">
            <v>722459038</v>
          </cell>
          <cell r="AH6261">
            <v>46195</v>
          </cell>
        </row>
        <row r="6262">
          <cell r="F6262" t="str">
            <v>45T0482980</v>
          </cell>
          <cell r="AH6262">
            <v>46192</v>
          </cell>
        </row>
        <row r="6263">
          <cell r="F6263" t="str">
            <v>65T0098023</v>
          </cell>
          <cell r="AH6263">
            <v>46191</v>
          </cell>
        </row>
        <row r="6264">
          <cell r="F6264" t="str">
            <v>45T0480320</v>
          </cell>
          <cell r="AH6264">
            <v>46195</v>
          </cell>
        </row>
        <row r="6265">
          <cell r="F6265" t="str">
            <v>45T0482247</v>
          </cell>
          <cell r="AH6265">
            <v>46195</v>
          </cell>
        </row>
        <row r="6266">
          <cell r="F6266" t="str">
            <v>R5T0700208</v>
          </cell>
          <cell r="AH6266">
            <v>46192</v>
          </cell>
        </row>
        <row r="6267">
          <cell r="F6267" t="str">
            <v>R5T0691878</v>
          </cell>
          <cell r="AH6267">
            <v>46188</v>
          </cell>
        </row>
        <row r="6268">
          <cell r="F6268" t="str">
            <v>R5T0695700</v>
          </cell>
          <cell r="AH6268">
            <v>46189</v>
          </cell>
        </row>
        <row r="6269">
          <cell r="F6269" t="str">
            <v>R5T0696066</v>
          </cell>
          <cell r="AH6269">
            <v>46188</v>
          </cell>
        </row>
        <row r="6270">
          <cell r="F6270" t="str">
            <v>R5T0696067</v>
          </cell>
          <cell r="AH6270">
            <v>46188</v>
          </cell>
        </row>
        <row r="6271">
          <cell r="F6271" t="str">
            <v>R5T0698163</v>
          </cell>
          <cell r="AH6271">
            <v>46188</v>
          </cell>
        </row>
        <row r="6272">
          <cell r="F6272" t="str">
            <v>R5T0698516</v>
          </cell>
          <cell r="AH6272">
            <v>46189</v>
          </cell>
        </row>
        <row r="6273">
          <cell r="F6273" t="str">
            <v>R5T0698644</v>
          </cell>
          <cell r="AH6273">
            <v>46188</v>
          </cell>
        </row>
        <row r="6274">
          <cell r="F6274" t="str">
            <v>R5T0698645</v>
          </cell>
          <cell r="AH6274">
            <v>46188</v>
          </cell>
        </row>
        <row r="6275">
          <cell r="F6275" t="str">
            <v>R5T0699427</v>
          </cell>
          <cell r="AH6275">
            <v>46189</v>
          </cell>
        </row>
        <row r="6276">
          <cell r="F6276" t="str">
            <v>R5T0699715</v>
          </cell>
          <cell r="AH6276">
            <v>46192</v>
          </cell>
        </row>
        <row r="6277">
          <cell r="F6277" t="str">
            <v>R5T0699820</v>
          </cell>
          <cell r="AH6277">
            <v>46192</v>
          </cell>
        </row>
        <row r="6278">
          <cell r="F6278" t="str">
            <v>R5T0700003</v>
          </cell>
          <cell r="AH6278">
            <v>46191</v>
          </cell>
        </row>
        <row r="6279">
          <cell r="F6279" t="str">
            <v>R5T0700901</v>
          </cell>
          <cell r="AH6279">
            <v>46195</v>
          </cell>
        </row>
        <row r="6280">
          <cell r="F6280" t="str">
            <v>R5T0701039</v>
          </cell>
          <cell r="AH6280">
            <v>46195</v>
          </cell>
        </row>
        <row r="6281">
          <cell r="F6281" t="str">
            <v>R5T0701040</v>
          </cell>
          <cell r="AH6281">
            <v>46195</v>
          </cell>
        </row>
        <row r="6282">
          <cell r="F6282" t="str">
            <v>R5T0702422</v>
          </cell>
          <cell r="AH6282">
            <v>46195</v>
          </cell>
        </row>
        <row r="6283">
          <cell r="F6283" t="str">
            <v>R5T0702617</v>
          </cell>
          <cell r="AH6283">
            <v>46195</v>
          </cell>
        </row>
        <row r="6284">
          <cell r="F6284" t="str">
            <v>45T0469669</v>
          </cell>
          <cell r="AH6284">
            <v>46154</v>
          </cell>
        </row>
        <row r="6285">
          <cell r="F6285" t="str">
            <v>45T0480041</v>
          </cell>
          <cell r="AH6285">
            <v>46188</v>
          </cell>
        </row>
        <row r="6286">
          <cell r="F6286" t="str">
            <v>45T0480047</v>
          </cell>
          <cell r="AH6286">
            <v>46182</v>
          </cell>
        </row>
        <row r="6287">
          <cell r="F6287" t="str">
            <v>R5T0687901</v>
          </cell>
          <cell r="AH6287">
            <v>46192</v>
          </cell>
        </row>
        <row r="6288">
          <cell r="F6288" t="str">
            <v>R5T0698782</v>
          </cell>
          <cell r="AH6288">
            <v>46189</v>
          </cell>
        </row>
        <row r="6289">
          <cell r="F6289" t="str">
            <v>R5T0697349</v>
          </cell>
          <cell r="AH6289">
            <v>46195</v>
          </cell>
        </row>
        <row r="6290">
          <cell r="F6290" t="str">
            <v>R5T0697355</v>
          </cell>
          <cell r="AH6290">
            <v>46195</v>
          </cell>
        </row>
        <row r="6291">
          <cell r="F6291" t="str">
            <v>R5T0697359</v>
          </cell>
          <cell r="AH6291">
            <v>46195</v>
          </cell>
        </row>
        <row r="6292">
          <cell r="F6292" t="str">
            <v>R5T0699737</v>
          </cell>
          <cell r="AH6292">
            <v>46192</v>
          </cell>
        </row>
        <row r="6293">
          <cell r="F6293" t="str">
            <v>R5T0699839</v>
          </cell>
          <cell r="AH6293">
            <v>46192</v>
          </cell>
        </row>
        <row r="6294">
          <cell r="F6294" t="str">
            <v>R5T0700007</v>
          </cell>
          <cell r="AH6294">
            <v>46191</v>
          </cell>
        </row>
        <row r="6295">
          <cell r="F6295" t="str">
            <v>R5T0700008</v>
          </cell>
          <cell r="AH6295">
            <v>46191</v>
          </cell>
        </row>
        <row r="6296">
          <cell r="F6296" t="str">
            <v>R5T0700914</v>
          </cell>
          <cell r="AH6296">
            <v>46195</v>
          </cell>
        </row>
        <row r="6297">
          <cell r="F6297" t="str">
            <v>R5T0702305</v>
          </cell>
          <cell r="AH6297">
            <v>46195</v>
          </cell>
        </row>
        <row r="6298">
          <cell r="F6298" t="str">
            <v>R5T0702307</v>
          </cell>
          <cell r="AH6298">
            <v>46195</v>
          </cell>
        </row>
        <row r="6299">
          <cell r="F6299" t="str">
            <v>R5T0692173</v>
          </cell>
          <cell r="AH6299">
            <v>46190</v>
          </cell>
        </row>
        <row r="6300">
          <cell r="F6300" t="str">
            <v>R5T0693413</v>
          </cell>
          <cell r="AH6300">
            <v>46185</v>
          </cell>
        </row>
        <row r="6301">
          <cell r="F6301" t="str">
            <v>R5T0693481</v>
          </cell>
          <cell r="AH6301">
            <v>46183</v>
          </cell>
        </row>
        <row r="6302">
          <cell r="F6302" t="str">
            <v>R5T0695984</v>
          </cell>
          <cell r="AH6302">
            <v>46185</v>
          </cell>
        </row>
        <row r="6303">
          <cell r="F6303" t="str">
            <v>R5T0698250</v>
          </cell>
          <cell r="AH6303">
            <v>46188</v>
          </cell>
        </row>
        <row r="6304">
          <cell r="F6304" t="str">
            <v>R5T0694375</v>
          </cell>
          <cell r="AH6304">
            <v>46195</v>
          </cell>
        </row>
        <row r="6305">
          <cell r="F6305" t="str">
            <v>R5T0695383</v>
          </cell>
          <cell r="AH6305">
            <v>46188</v>
          </cell>
        </row>
        <row r="6306">
          <cell r="F6306" t="str">
            <v>R5T0695850</v>
          </cell>
          <cell r="AH6306">
            <v>46185</v>
          </cell>
        </row>
        <row r="6307">
          <cell r="F6307" t="str">
            <v>R5T0695980</v>
          </cell>
          <cell r="AH6307">
            <v>46190</v>
          </cell>
        </row>
        <row r="6308">
          <cell r="F6308" t="str">
            <v>R5T0696160</v>
          </cell>
          <cell r="AH6308">
            <v>46188</v>
          </cell>
        </row>
        <row r="6309">
          <cell r="F6309" t="str">
            <v>R5T0696626</v>
          </cell>
          <cell r="AH6309">
            <v>46189</v>
          </cell>
        </row>
        <row r="6310">
          <cell r="F6310" t="str">
            <v>R5T0696626</v>
          </cell>
          <cell r="AH6310">
            <v>46190</v>
          </cell>
        </row>
        <row r="6311">
          <cell r="F6311" t="str">
            <v>R5T0696802</v>
          </cell>
          <cell r="AH6311">
            <v>46189</v>
          </cell>
        </row>
        <row r="6312">
          <cell r="F6312" t="str">
            <v>R5T0696817</v>
          </cell>
          <cell r="AH6312">
            <v>46189</v>
          </cell>
        </row>
        <row r="6313">
          <cell r="F6313" t="str">
            <v>R5T0696875</v>
          </cell>
          <cell r="AH6313">
            <v>46184</v>
          </cell>
        </row>
        <row r="6314">
          <cell r="F6314" t="str">
            <v>R5T0697277</v>
          </cell>
          <cell r="AH6314">
            <v>46189</v>
          </cell>
        </row>
        <row r="6315">
          <cell r="F6315" t="str">
            <v>R5T0697284</v>
          </cell>
          <cell r="AH6315">
            <v>46188</v>
          </cell>
        </row>
        <row r="6316">
          <cell r="F6316" t="str">
            <v>R5T0697295</v>
          </cell>
          <cell r="AH6316">
            <v>46188</v>
          </cell>
        </row>
        <row r="6317">
          <cell r="F6317" t="str">
            <v>R5T0697451</v>
          </cell>
          <cell r="AH6317">
            <v>46189</v>
          </cell>
        </row>
        <row r="6318">
          <cell r="F6318" t="str">
            <v>R5T0697566</v>
          </cell>
          <cell r="AH6318">
            <v>46188</v>
          </cell>
        </row>
        <row r="6319">
          <cell r="F6319" t="str">
            <v>R5T0698856</v>
          </cell>
          <cell r="AH6319">
            <v>46195</v>
          </cell>
        </row>
        <row r="6320">
          <cell r="F6320" t="str">
            <v>R5T0698968</v>
          </cell>
          <cell r="AH6320">
            <v>46189</v>
          </cell>
        </row>
        <row r="6321">
          <cell r="F6321" t="str">
            <v>R5T0699641</v>
          </cell>
          <cell r="AH6321">
            <v>46192</v>
          </cell>
        </row>
        <row r="6322">
          <cell r="F6322" t="str">
            <v>R5T0700588</v>
          </cell>
          <cell r="AH6322">
            <v>46192</v>
          </cell>
        </row>
        <row r="6323">
          <cell r="F6323" t="str">
            <v>R5T0700706</v>
          </cell>
          <cell r="AH6323">
            <v>46195</v>
          </cell>
        </row>
        <row r="6324">
          <cell r="F6324" t="str">
            <v>R5T0701002</v>
          </cell>
          <cell r="AH6324">
            <v>46195</v>
          </cell>
        </row>
        <row r="6325">
          <cell r="F6325" t="str">
            <v>R5T0702614</v>
          </cell>
          <cell r="AH6325">
            <v>46195</v>
          </cell>
        </row>
        <row r="6326">
          <cell r="F6326" t="str">
            <v>G3992595-VV260209092</v>
          </cell>
        </row>
        <row r="6327">
          <cell r="F6327" t="str">
            <v>G3992595-VV260223044</v>
          </cell>
        </row>
        <row r="6328">
          <cell r="F6328" t="str">
            <v>R5T0692654</v>
          </cell>
          <cell r="AH6328">
            <v>46188</v>
          </cell>
        </row>
        <row r="6329">
          <cell r="F6329" t="str">
            <v>R5T0696250</v>
          </cell>
          <cell r="AH6329">
            <v>46189</v>
          </cell>
        </row>
        <row r="6330">
          <cell r="F6330" t="str">
            <v>R5T0699436</v>
          </cell>
          <cell r="AH6330">
            <v>46189</v>
          </cell>
        </row>
        <row r="6331">
          <cell r="F6331" t="str">
            <v>R5T0700031</v>
          </cell>
          <cell r="AH6331">
            <v>46191</v>
          </cell>
        </row>
        <row r="6332">
          <cell r="F6332" t="str">
            <v>R5T0700036</v>
          </cell>
          <cell r="AH6332">
            <v>46192</v>
          </cell>
        </row>
        <row r="6333">
          <cell r="F6333" t="str">
            <v>R5T0700349</v>
          </cell>
          <cell r="AH6333">
            <v>46192</v>
          </cell>
        </row>
        <row r="6334">
          <cell r="F6334" t="str">
            <v>R5T0701027</v>
          </cell>
          <cell r="AH6334">
            <v>46195</v>
          </cell>
        </row>
        <row r="6335">
          <cell r="F6335" t="str">
            <v>R5T0701963</v>
          </cell>
          <cell r="AH6335">
            <v>46195</v>
          </cell>
        </row>
        <row r="6336">
          <cell r="F6336" t="str">
            <v>65T0092411</v>
          </cell>
          <cell r="AH6336">
            <v>46169</v>
          </cell>
        </row>
        <row r="6337">
          <cell r="F6337" t="str">
            <v>65T0094034</v>
          </cell>
          <cell r="AH6337">
            <v>46169</v>
          </cell>
        </row>
        <row r="6338">
          <cell r="F6338" t="str">
            <v>65T0094234</v>
          </cell>
          <cell r="AH6338">
            <v>46169</v>
          </cell>
        </row>
        <row r="6339">
          <cell r="F6339" t="str">
            <v>65T0095469</v>
          </cell>
          <cell r="AH6339">
            <v>46147</v>
          </cell>
        </row>
        <row r="6340">
          <cell r="F6340" t="str">
            <v>65T0096138</v>
          </cell>
          <cell r="AH6340">
            <v>46160</v>
          </cell>
        </row>
        <row r="6341">
          <cell r="F6341" t="str">
            <v>65T0096880</v>
          </cell>
          <cell r="AH6341">
            <v>46167</v>
          </cell>
        </row>
        <row r="6342">
          <cell r="F6342" t="str">
            <v>65T0097533</v>
          </cell>
          <cell r="AH6342">
            <v>46168</v>
          </cell>
        </row>
        <row r="6343">
          <cell r="F6343" t="str">
            <v>65T0092057</v>
          </cell>
          <cell r="AH6343">
            <v>46184</v>
          </cell>
        </row>
        <row r="6344">
          <cell r="F6344" t="str">
            <v>65T0092881</v>
          </cell>
          <cell r="AH6344">
            <v>46184</v>
          </cell>
        </row>
        <row r="6345">
          <cell r="F6345" t="str">
            <v>65T0093294</v>
          </cell>
          <cell r="AH6345">
            <v>46184</v>
          </cell>
        </row>
        <row r="6346">
          <cell r="F6346" t="str">
            <v>65T0094520</v>
          </cell>
          <cell r="AH6346">
            <v>46184</v>
          </cell>
        </row>
        <row r="6347">
          <cell r="F6347" t="str">
            <v>65T0095469</v>
          </cell>
          <cell r="AH6347">
            <v>46188</v>
          </cell>
        </row>
        <row r="6348">
          <cell r="F6348" t="str">
            <v>65T0097789</v>
          </cell>
          <cell r="AH6348">
            <v>46174</v>
          </cell>
        </row>
        <row r="6349">
          <cell r="F6349" t="str">
            <v>65T0098377</v>
          </cell>
          <cell r="AH6349">
            <v>46192</v>
          </cell>
        </row>
        <row r="6350">
          <cell r="F6350" t="str">
            <v>65T0098378</v>
          </cell>
          <cell r="AH6350">
            <v>46192</v>
          </cell>
        </row>
        <row r="6351">
          <cell r="F6351" t="str">
            <v>65T0098383</v>
          </cell>
          <cell r="AH6351">
            <v>46185</v>
          </cell>
        </row>
        <row r="6352">
          <cell r="F6352" t="str">
            <v>45T0468852</v>
          </cell>
          <cell r="AH6352">
            <v>46146</v>
          </cell>
        </row>
        <row r="6353">
          <cell r="F6353" t="str">
            <v>45T0468852</v>
          </cell>
          <cell r="AH6353">
            <v>46146</v>
          </cell>
        </row>
        <row r="6354">
          <cell r="F6354" t="str">
            <v>R5T0700373</v>
          </cell>
          <cell r="AH6354">
            <v>46195</v>
          </cell>
        </row>
        <row r="6355">
          <cell r="F6355" t="str">
            <v>R5T0698565</v>
          </cell>
          <cell r="AH6355">
            <v>46189</v>
          </cell>
        </row>
        <row r="6356">
          <cell r="F6356" t="str">
            <v>R5T0698566</v>
          </cell>
          <cell r="AH6356">
            <v>46189</v>
          </cell>
        </row>
        <row r="6357">
          <cell r="F6357" t="str">
            <v>R5T0698568</v>
          </cell>
          <cell r="AH6357">
            <v>46189</v>
          </cell>
        </row>
        <row r="6358">
          <cell r="F6358" t="str">
            <v>R5T0698569</v>
          </cell>
          <cell r="AH6358">
            <v>46189</v>
          </cell>
        </row>
        <row r="6359">
          <cell r="F6359" t="str">
            <v>R5T0698570</v>
          </cell>
          <cell r="AH6359">
            <v>46189</v>
          </cell>
        </row>
        <row r="6360">
          <cell r="F6360" t="str">
            <v>R5T0698573</v>
          </cell>
          <cell r="AH6360">
            <v>46189</v>
          </cell>
        </row>
        <row r="6361">
          <cell r="F6361" t="str">
            <v>R5T0698574</v>
          </cell>
          <cell r="AH6361">
            <v>46189</v>
          </cell>
        </row>
        <row r="6362">
          <cell r="F6362" t="str">
            <v>R5T0698577</v>
          </cell>
          <cell r="AH6362">
            <v>46189</v>
          </cell>
        </row>
        <row r="6363">
          <cell r="F6363" t="str">
            <v>R5T0698578</v>
          </cell>
          <cell r="AH6363">
            <v>46189</v>
          </cell>
        </row>
        <row r="6364">
          <cell r="F6364" t="str">
            <v>R5T0698583</v>
          </cell>
          <cell r="AH6364">
            <v>46189</v>
          </cell>
        </row>
        <row r="6365">
          <cell r="F6365" t="str">
            <v>R5T0698589</v>
          </cell>
          <cell r="AH6365">
            <v>46189</v>
          </cell>
        </row>
        <row r="6366">
          <cell r="F6366" t="str">
            <v>R5T0698592</v>
          </cell>
          <cell r="AH6366">
            <v>46189</v>
          </cell>
        </row>
        <row r="6367">
          <cell r="F6367" t="str">
            <v>R5T0698593</v>
          </cell>
          <cell r="AH6367">
            <v>46189</v>
          </cell>
        </row>
        <row r="6368">
          <cell r="F6368" t="str">
            <v>R5T0698594</v>
          </cell>
          <cell r="AH6368">
            <v>46189</v>
          </cell>
        </row>
        <row r="6369">
          <cell r="F6369" t="str">
            <v>R5T0698595</v>
          </cell>
          <cell r="AH6369">
            <v>46189</v>
          </cell>
        </row>
        <row r="6370">
          <cell r="F6370" t="str">
            <v>R5T0698596</v>
          </cell>
          <cell r="AH6370">
            <v>46189</v>
          </cell>
        </row>
        <row r="6371">
          <cell r="F6371" t="str">
            <v>R5T0698597</v>
          </cell>
          <cell r="AH6371">
            <v>46189</v>
          </cell>
        </row>
        <row r="6372">
          <cell r="F6372" t="str">
            <v>R5T0698600</v>
          </cell>
          <cell r="AH6372">
            <v>46189</v>
          </cell>
        </row>
        <row r="6373">
          <cell r="F6373" t="str">
            <v>R5T0698601</v>
          </cell>
          <cell r="AH6373">
            <v>46189</v>
          </cell>
        </row>
        <row r="6374">
          <cell r="F6374" t="str">
            <v>R5T0698603</v>
          </cell>
          <cell r="AH6374">
            <v>46189</v>
          </cell>
        </row>
        <row r="6375">
          <cell r="F6375" t="str">
            <v>R5T0700081</v>
          </cell>
          <cell r="AH6375">
            <v>46195</v>
          </cell>
        </row>
        <row r="6376">
          <cell r="F6376" t="str">
            <v>R5T0700085</v>
          </cell>
          <cell r="AH6376">
            <v>46195</v>
          </cell>
        </row>
        <row r="6377">
          <cell r="F6377" t="str">
            <v>R5T0700089</v>
          </cell>
          <cell r="AH6377">
            <v>46195</v>
          </cell>
        </row>
        <row r="6378">
          <cell r="F6378" t="str">
            <v>R5T0700090</v>
          </cell>
          <cell r="AH6378">
            <v>46195</v>
          </cell>
        </row>
        <row r="6379">
          <cell r="F6379" t="str">
            <v>R5T0700092</v>
          </cell>
          <cell r="AH6379">
            <v>46195</v>
          </cell>
        </row>
        <row r="6380">
          <cell r="F6380" t="str">
            <v>R5T0700093</v>
          </cell>
          <cell r="AH6380">
            <v>46195</v>
          </cell>
        </row>
        <row r="6381">
          <cell r="F6381" t="str">
            <v>R5T0700095</v>
          </cell>
          <cell r="AH6381">
            <v>46195</v>
          </cell>
        </row>
        <row r="6382">
          <cell r="F6382" t="str">
            <v>R5T0700097</v>
          </cell>
          <cell r="AH6382">
            <v>46195</v>
          </cell>
        </row>
        <row r="6383">
          <cell r="F6383" t="str">
            <v>R5T0700098</v>
          </cell>
          <cell r="AH6383">
            <v>46195</v>
          </cell>
        </row>
        <row r="6384">
          <cell r="F6384" t="str">
            <v>R5T0700099</v>
          </cell>
          <cell r="AH6384">
            <v>46195</v>
          </cell>
        </row>
        <row r="6385">
          <cell r="F6385" t="str">
            <v>R5T0700100</v>
          </cell>
          <cell r="AH6385">
            <v>46195</v>
          </cell>
        </row>
        <row r="6386">
          <cell r="F6386" t="str">
            <v>R5T0700101</v>
          </cell>
          <cell r="AH6386">
            <v>46195</v>
          </cell>
        </row>
        <row r="6387">
          <cell r="F6387" t="str">
            <v>R5T0700102</v>
          </cell>
          <cell r="AH6387">
            <v>46195</v>
          </cell>
        </row>
        <row r="6388">
          <cell r="F6388" t="str">
            <v>R5T0700104</v>
          </cell>
          <cell r="AH6388">
            <v>46195</v>
          </cell>
        </row>
        <row r="6389">
          <cell r="F6389" t="str">
            <v>R5T0700105</v>
          </cell>
          <cell r="AH6389">
            <v>46195</v>
          </cell>
        </row>
        <row r="6390">
          <cell r="F6390" t="str">
            <v>R5T0700106</v>
          </cell>
          <cell r="AH6390">
            <v>46195</v>
          </cell>
        </row>
        <row r="6391">
          <cell r="F6391" t="str">
            <v>R5T0700107</v>
          </cell>
          <cell r="AH6391">
            <v>46195</v>
          </cell>
        </row>
        <row r="6392">
          <cell r="F6392" t="str">
            <v>R5T0700108</v>
          </cell>
          <cell r="AH6392">
            <v>46195</v>
          </cell>
        </row>
        <row r="6393">
          <cell r="F6393" t="str">
            <v>R5T0700111</v>
          </cell>
          <cell r="AH6393">
            <v>46195</v>
          </cell>
        </row>
        <row r="6394">
          <cell r="F6394" t="str">
            <v>R5T0700112</v>
          </cell>
          <cell r="AH6394">
            <v>46195</v>
          </cell>
        </row>
        <row r="6395">
          <cell r="F6395" t="str">
            <v>R5T0700113</v>
          </cell>
          <cell r="AH6395">
            <v>46195</v>
          </cell>
        </row>
        <row r="6396">
          <cell r="F6396" t="str">
            <v>R5T0700114</v>
          </cell>
          <cell r="AH6396">
            <v>46195</v>
          </cell>
        </row>
        <row r="6397">
          <cell r="F6397" t="str">
            <v>45T0483380</v>
          </cell>
          <cell r="AH6397">
            <v>46195</v>
          </cell>
        </row>
        <row r="6398">
          <cell r="F6398" t="str">
            <v>R5T0702609</v>
          </cell>
          <cell r="AH6398">
            <v>0</v>
          </cell>
        </row>
        <row r="6399">
          <cell r="F6399" t="str">
            <v>45T0481073</v>
          </cell>
          <cell r="AH6399">
            <v>46190</v>
          </cell>
        </row>
        <row r="6400">
          <cell r="F6400" t="str">
            <v>45T0481076</v>
          </cell>
          <cell r="AH6400">
            <v>46190</v>
          </cell>
        </row>
        <row r="6401">
          <cell r="F6401" t="str">
            <v>45T0481077</v>
          </cell>
          <cell r="AH6401">
            <v>46190</v>
          </cell>
        </row>
        <row r="6402">
          <cell r="F6402" t="str">
            <v>45T0481079</v>
          </cell>
          <cell r="AH6402">
            <v>46190</v>
          </cell>
        </row>
        <row r="6403">
          <cell r="F6403" t="str">
            <v>45T0481082</v>
          </cell>
          <cell r="AH6403">
            <v>46190</v>
          </cell>
        </row>
        <row r="6404">
          <cell r="F6404" t="str">
            <v>45T0481084</v>
          </cell>
          <cell r="AH6404">
            <v>46190</v>
          </cell>
        </row>
        <row r="6405">
          <cell r="F6405" t="str">
            <v>R5T0699536</v>
          </cell>
          <cell r="AH6405">
            <v>46189</v>
          </cell>
        </row>
        <row r="6406">
          <cell r="F6406" t="str">
            <v>R5T0699567</v>
          </cell>
          <cell r="AH6406">
            <v>46189</v>
          </cell>
        </row>
        <row r="6407">
          <cell r="F6407" t="str">
            <v>R5T0699586</v>
          </cell>
          <cell r="AH6407">
            <v>46189</v>
          </cell>
        </row>
        <row r="6408">
          <cell r="F6408" t="str">
            <v>R5T0700180</v>
          </cell>
          <cell r="AH6408">
            <v>46192</v>
          </cell>
        </row>
        <row r="6409">
          <cell r="F6409" t="str">
            <v>R5T0700181</v>
          </cell>
          <cell r="AH6409">
            <v>46192</v>
          </cell>
        </row>
        <row r="6410">
          <cell r="F6410" t="str">
            <v>R5T0700182</v>
          </cell>
          <cell r="AH6410">
            <v>46192</v>
          </cell>
        </row>
        <row r="6411">
          <cell r="F6411" t="str">
            <v>R5T0700183</v>
          </cell>
          <cell r="AH6411">
            <v>46192</v>
          </cell>
        </row>
        <row r="6412">
          <cell r="F6412" t="str">
            <v>R5T0700184</v>
          </cell>
          <cell r="AH6412">
            <v>46192</v>
          </cell>
        </row>
        <row r="6413">
          <cell r="F6413" t="str">
            <v>R5T0700185</v>
          </cell>
          <cell r="AH6413">
            <v>46192</v>
          </cell>
        </row>
        <row r="6414">
          <cell r="F6414" t="str">
            <v>R5T0700866</v>
          </cell>
          <cell r="AH6414">
            <v>46195</v>
          </cell>
        </row>
        <row r="6415">
          <cell r="F6415" t="str">
            <v>R5T0701302</v>
          </cell>
          <cell r="AH6415">
            <v>46195</v>
          </cell>
        </row>
        <row r="6416">
          <cell r="F6416" t="str">
            <v>J22416352</v>
          </cell>
          <cell r="AH6416">
            <v>46155</v>
          </cell>
        </row>
        <row r="6417">
          <cell r="F6417" t="str">
            <v>J22413472</v>
          </cell>
        </row>
        <row r="6418">
          <cell r="F6418" t="str">
            <v>J22413646</v>
          </cell>
        </row>
        <row r="6419">
          <cell r="F6419" t="str">
            <v>J22413973</v>
          </cell>
        </row>
        <row r="6420">
          <cell r="F6420" t="str">
            <v>J22414129</v>
          </cell>
        </row>
        <row r="6421">
          <cell r="F6421" t="str">
            <v>J22414295</v>
          </cell>
        </row>
        <row r="6422">
          <cell r="F6422" t="str">
            <v>J22414339</v>
          </cell>
        </row>
        <row r="6423">
          <cell r="F6423" t="str">
            <v>J22414454</v>
          </cell>
        </row>
        <row r="6424">
          <cell r="F6424" t="str">
            <v>J22414459</v>
          </cell>
        </row>
        <row r="6425">
          <cell r="F6425" t="str">
            <v>J22414468</v>
          </cell>
        </row>
        <row r="6426">
          <cell r="F6426" t="str">
            <v>J22416668</v>
          </cell>
        </row>
        <row r="6427">
          <cell r="F6427" t="str">
            <v>R5T0699561</v>
          </cell>
          <cell r="AH6427">
            <v>46189</v>
          </cell>
        </row>
        <row r="6428">
          <cell r="F6428" t="str">
            <v>R5T0700119</v>
          </cell>
          <cell r="AH6428">
            <v>46189</v>
          </cell>
        </row>
        <row r="6429">
          <cell r="F6429" t="str">
            <v>R5T0700294</v>
          </cell>
          <cell r="AH6429">
            <v>46192</v>
          </cell>
        </row>
        <row r="6430">
          <cell r="F6430" t="str">
            <v>R5T0700295</v>
          </cell>
          <cell r="AH6430">
            <v>46192</v>
          </cell>
        </row>
        <row r="6431">
          <cell r="F6431" t="str">
            <v>R5T0700296</v>
          </cell>
          <cell r="AH6431">
            <v>46192</v>
          </cell>
        </row>
        <row r="6432">
          <cell r="F6432" t="str">
            <v>R5T0700297</v>
          </cell>
          <cell r="AH6432">
            <v>46192</v>
          </cell>
        </row>
        <row r="6433">
          <cell r="F6433" t="str">
            <v>R5T0700299</v>
          </cell>
          <cell r="AH6433">
            <v>46192</v>
          </cell>
        </row>
        <row r="6434">
          <cell r="F6434" t="str">
            <v>R5T0700300</v>
          </cell>
          <cell r="AH6434">
            <v>46192</v>
          </cell>
        </row>
        <row r="6435">
          <cell r="F6435" t="str">
            <v>R5T0700301</v>
          </cell>
          <cell r="AH6435">
            <v>46192</v>
          </cell>
        </row>
        <row r="6436">
          <cell r="F6436" t="str">
            <v>R5T0700302</v>
          </cell>
          <cell r="AH6436">
            <v>46192</v>
          </cell>
        </row>
        <row r="6437">
          <cell r="F6437" t="str">
            <v>R5T0700888</v>
          </cell>
          <cell r="AH6437">
            <v>46195</v>
          </cell>
        </row>
        <row r="6438">
          <cell r="F6438" t="str">
            <v>R5T0695818</v>
          </cell>
          <cell r="AH6438">
            <v>46181</v>
          </cell>
        </row>
        <row r="6439">
          <cell r="F6439" t="str">
            <v>R5T0695841</v>
          </cell>
          <cell r="AH6439">
            <v>46181</v>
          </cell>
        </row>
        <row r="6440">
          <cell r="F6440" t="str">
            <v>R5T0696163</v>
          </cell>
          <cell r="AH6440">
            <v>46190</v>
          </cell>
        </row>
        <row r="6441">
          <cell r="F6441" t="str">
            <v>R5T0696164</v>
          </cell>
          <cell r="AH6441">
            <v>46189</v>
          </cell>
        </row>
        <row r="6442">
          <cell r="F6442" t="str">
            <v>R5T0696165</v>
          </cell>
          <cell r="AH6442">
            <v>46188</v>
          </cell>
        </row>
        <row r="6443">
          <cell r="F6443" t="str">
            <v>R5T0696166</v>
          </cell>
          <cell r="AH6443">
            <v>46189</v>
          </cell>
        </row>
        <row r="6444">
          <cell r="F6444" t="str">
            <v>R5T0696167</v>
          </cell>
          <cell r="AH6444">
            <v>46188</v>
          </cell>
        </row>
        <row r="6445">
          <cell r="F6445" t="str">
            <v>R5T0696342</v>
          </cell>
          <cell r="AH6445">
            <v>46188</v>
          </cell>
        </row>
        <row r="6446">
          <cell r="F6446" t="str">
            <v>R5T0696479</v>
          </cell>
          <cell r="AH6446">
            <v>46188</v>
          </cell>
        </row>
        <row r="6447">
          <cell r="F6447" t="str">
            <v>R5T0696713</v>
          </cell>
          <cell r="AH6447">
            <v>46188</v>
          </cell>
        </row>
        <row r="6448">
          <cell r="F6448" t="str">
            <v>R5T0696770</v>
          </cell>
          <cell r="AH6448">
            <v>46195</v>
          </cell>
        </row>
        <row r="6449">
          <cell r="F6449" t="str">
            <v>R5T0696771</v>
          </cell>
          <cell r="AH6449">
            <v>46195</v>
          </cell>
        </row>
        <row r="6450">
          <cell r="F6450" t="str">
            <v>R5T0697029</v>
          </cell>
          <cell r="AH6450">
            <v>46189</v>
          </cell>
        </row>
        <row r="6451">
          <cell r="F6451" t="str">
            <v>R5T0697031</v>
          </cell>
          <cell r="AH6451">
            <v>46189</v>
          </cell>
        </row>
        <row r="6452">
          <cell r="F6452" t="str">
            <v>R5T0697033</v>
          </cell>
          <cell r="AH6452">
            <v>46189</v>
          </cell>
        </row>
        <row r="6453">
          <cell r="F6453" t="str">
            <v>R5T0697034</v>
          </cell>
          <cell r="AH6453">
            <v>46189</v>
          </cell>
        </row>
        <row r="6454">
          <cell r="F6454" t="str">
            <v>R5T0697268</v>
          </cell>
          <cell r="AH6454">
            <v>46188</v>
          </cell>
        </row>
        <row r="6455">
          <cell r="F6455" t="str">
            <v>R5T0698293</v>
          </cell>
          <cell r="AH6455">
            <v>46191</v>
          </cell>
        </row>
        <row r="6456">
          <cell r="F6456" t="str">
            <v>R5T0698295</v>
          </cell>
          <cell r="AH6456">
            <v>46191</v>
          </cell>
        </row>
        <row r="6457">
          <cell r="F6457" t="str">
            <v>R5T0698639</v>
          </cell>
          <cell r="AH6457">
            <v>46188</v>
          </cell>
        </row>
        <row r="6458">
          <cell r="F6458" t="str">
            <v>R5T0698640</v>
          </cell>
          <cell r="AH6458">
            <v>46188</v>
          </cell>
        </row>
        <row r="6459">
          <cell r="F6459" t="str">
            <v>R5T0699374</v>
          </cell>
          <cell r="AH6459">
            <v>46195</v>
          </cell>
        </row>
        <row r="6460">
          <cell r="F6460" t="str">
            <v>R5T0699652</v>
          </cell>
          <cell r="AH6460">
            <v>46191</v>
          </cell>
        </row>
        <row r="6461">
          <cell r="F6461" t="str">
            <v>R5T0699699</v>
          </cell>
          <cell r="AH6461">
            <v>46191</v>
          </cell>
        </row>
        <row r="6462">
          <cell r="F6462" t="str">
            <v>R5T0699904</v>
          </cell>
          <cell r="AH6462">
            <v>46192</v>
          </cell>
        </row>
        <row r="6463">
          <cell r="F6463" t="str">
            <v>R5T0699905</v>
          </cell>
          <cell r="AH6463">
            <v>46192</v>
          </cell>
        </row>
        <row r="6464">
          <cell r="F6464" t="str">
            <v>R5T0700530</v>
          </cell>
          <cell r="AH6464">
            <v>46195</v>
          </cell>
        </row>
        <row r="6465">
          <cell r="F6465" t="str">
            <v>R5T0700531</v>
          </cell>
          <cell r="AH6465">
            <v>46195</v>
          </cell>
        </row>
        <row r="6466">
          <cell r="F6466" t="str">
            <v>R5T0700693</v>
          </cell>
          <cell r="AH6466">
            <v>46191</v>
          </cell>
        </row>
        <row r="6467">
          <cell r="F6467" t="str">
            <v>R5T0700694</v>
          </cell>
          <cell r="AH6467">
            <v>46191</v>
          </cell>
        </row>
        <row r="6468">
          <cell r="F6468" t="str">
            <v>R5T0700763</v>
          </cell>
          <cell r="AH6468">
            <v>46195</v>
          </cell>
        </row>
        <row r="6469">
          <cell r="F6469" t="str">
            <v>R5T0700769</v>
          </cell>
          <cell r="AH6469">
            <v>46195</v>
          </cell>
        </row>
        <row r="6470">
          <cell r="F6470" t="str">
            <v>R5T0695373</v>
          </cell>
          <cell r="AH6470">
            <v>46184</v>
          </cell>
        </row>
        <row r="6471">
          <cell r="F6471" t="str">
            <v>R5T0695374</v>
          </cell>
          <cell r="AH6471">
            <v>46184</v>
          </cell>
        </row>
        <row r="6472">
          <cell r="F6472" t="str">
            <v>R5T0695397</v>
          </cell>
          <cell r="AH6472">
            <v>46188</v>
          </cell>
        </row>
        <row r="6473">
          <cell r="F6473" t="str">
            <v>R5T0695909</v>
          </cell>
          <cell r="AH6473">
            <v>46184</v>
          </cell>
        </row>
        <row r="6474">
          <cell r="F6474" t="str">
            <v>R5T0695917</v>
          </cell>
          <cell r="AH6474">
            <v>46184</v>
          </cell>
        </row>
        <row r="6475">
          <cell r="F6475" t="str">
            <v>R5T0695920</v>
          </cell>
          <cell r="AH6475">
            <v>46184</v>
          </cell>
        </row>
        <row r="6476">
          <cell r="F6476" t="str">
            <v>R5T0695922</v>
          </cell>
          <cell r="AH6476">
            <v>46184</v>
          </cell>
        </row>
        <row r="6477">
          <cell r="F6477" t="str">
            <v>R5T0695927</v>
          </cell>
          <cell r="AH6477">
            <v>46184</v>
          </cell>
        </row>
        <row r="6478">
          <cell r="F6478" t="str">
            <v>R5T0695939</v>
          </cell>
          <cell r="AH6478">
            <v>46184</v>
          </cell>
        </row>
        <row r="6479">
          <cell r="F6479" t="str">
            <v>R5T0696308</v>
          </cell>
          <cell r="AH6479">
            <v>46188</v>
          </cell>
        </row>
        <row r="6480">
          <cell r="F6480" t="str">
            <v>R5T0696568</v>
          </cell>
          <cell r="AH6480">
            <v>46188</v>
          </cell>
        </row>
        <row r="6481">
          <cell r="F6481" t="str">
            <v>R5T0696825</v>
          </cell>
          <cell r="AH6481">
            <v>46184</v>
          </cell>
        </row>
        <row r="6482">
          <cell r="F6482" t="str">
            <v>R5T0696910</v>
          </cell>
          <cell r="AH6482">
            <v>46184</v>
          </cell>
        </row>
        <row r="6483">
          <cell r="F6483" t="str">
            <v>R5T0696911</v>
          </cell>
          <cell r="AH6483">
            <v>46184</v>
          </cell>
        </row>
        <row r="6484">
          <cell r="F6484" t="str">
            <v>R5T0696912</v>
          </cell>
          <cell r="AH6484">
            <v>46184</v>
          </cell>
        </row>
        <row r="6485">
          <cell r="F6485" t="str">
            <v>R5T0700338</v>
          </cell>
          <cell r="AH6485">
            <v>46195</v>
          </cell>
        </row>
        <row r="6486">
          <cell r="F6486" t="str">
            <v>45T0478548</v>
          </cell>
          <cell r="AH6486">
            <v>46181</v>
          </cell>
        </row>
        <row r="6487">
          <cell r="F6487" t="str">
            <v>45T0478548</v>
          </cell>
          <cell r="AH6487">
            <v>46195</v>
          </cell>
        </row>
        <row r="6488">
          <cell r="F6488" t="str">
            <v>45T0481051</v>
          </cell>
          <cell r="AH6488">
            <v>46188</v>
          </cell>
        </row>
        <row r="6489">
          <cell r="F6489" t="str">
            <v>45T0481051</v>
          </cell>
          <cell r="AH6489">
            <v>46195</v>
          </cell>
        </row>
        <row r="6490">
          <cell r="F6490" t="str">
            <v>45T0481187</v>
          </cell>
          <cell r="AH6490">
            <v>46188</v>
          </cell>
        </row>
        <row r="6491">
          <cell r="F6491" t="str">
            <v>45T0482138</v>
          </cell>
          <cell r="AH6491">
            <v>46190</v>
          </cell>
        </row>
        <row r="6492">
          <cell r="F6492" t="str">
            <v>45T0482203</v>
          </cell>
          <cell r="AH6492">
            <v>46195</v>
          </cell>
        </row>
        <row r="6493">
          <cell r="F6493" t="str">
            <v>45T0482814</v>
          </cell>
          <cell r="AH6493">
            <v>46195</v>
          </cell>
        </row>
        <row r="6494">
          <cell r="F6494" t="str">
            <v>45T0483685</v>
          </cell>
        </row>
        <row r="6495">
          <cell r="F6495" t="str">
            <v>65T0098016</v>
          </cell>
          <cell r="AH6495">
            <v>46188</v>
          </cell>
        </row>
        <row r="6496">
          <cell r="F6496" t="str">
            <v>65T0098869</v>
          </cell>
          <cell r="AH6496">
            <v>46189</v>
          </cell>
        </row>
        <row r="6497">
          <cell r="F6497" t="str">
            <v>R5T0696999</v>
          </cell>
          <cell r="AH6497">
            <v>46188</v>
          </cell>
        </row>
        <row r="6498">
          <cell r="F6498" t="str">
            <v>R5T0697001</v>
          </cell>
          <cell r="AH6498">
            <v>46188</v>
          </cell>
        </row>
        <row r="6499">
          <cell r="F6499" t="str">
            <v>R5T0697006</v>
          </cell>
          <cell r="AH6499">
            <v>46188</v>
          </cell>
        </row>
        <row r="6500">
          <cell r="F6500" t="str">
            <v>R5T0697026</v>
          </cell>
          <cell r="AH6500">
            <v>46188</v>
          </cell>
        </row>
        <row r="6501">
          <cell r="F6501" t="str">
            <v>R5T0697028</v>
          </cell>
          <cell r="AH6501">
            <v>46188</v>
          </cell>
        </row>
        <row r="6502">
          <cell r="F6502" t="str">
            <v>R5T0700385</v>
          </cell>
          <cell r="AH6502">
            <v>46191</v>
          </cell>
        </row>
        <row r="6503">
          <cell r="F6503" t="str">
            <v>R5T0700400</v>
          </cell>
          <cell r="AH6503">
            <v>46191</v>
          </cell>
        </row>
        <row r="6504">
          <cell r="F6504" t="str">
            <v>R5T0700413</v>
          </cell>
          <cell r="AH6504">
            <v>46191</v>
          </cell>
        </row>
        <row r="6505">
          <cell r="F6505" t="str">
            <v>R5T0700644</v>
          </cell>
          <cell r="AH6505">
            <v>46195</v>
          </cell>
        </row>
        <row r="6506">
          <cell r="F6506" t="str">
            <v>R5T0701283</v>
          </cell>
          <cell r="AH6506">
            <v>46195</v>
          </cell>
        </row>
        <row r="6507">
          <cell r="F6507" t="str">
            <v>R5T0701903</v>
          </cell>
          <cell r="AH6507">
            <v>46195</v>
          </cell>
        </row>
        <row r="6508">
          <cell r="F6508" t="str">
            <v>R5T0701904</v>
          </cell>
          <cell r="AH6508">
            <v>46195</v>
          </cell>
        </row>
        <row r="6509">
          <cell r="F6509" t="str">
            <v>R5T0703268</v>
          </cell>
          <cell r="AH6509">
            <v>46195</v>
          </cell>
        </row>
        <row r="6510">
          <cell r="F6510" t="str">
            <v>R5T0701954</v>
          </cell>
          <cell r="AH6510">
            <v>0</v>
          </cell>
        </row>
        <row r="6511">
          <cell r="F6511" t="str">
            <v>R5T0683124</v>
          </cell>
          <cell r="AH6511">
            <v>46185</v>
          </cell>
        </row>
        <row r="6512">
          <cell r="F6512" t="str">
            <v>R5T0694416</v>
          </cell>
          <cell r="AH6512">
            <v>46188</v>
          </cell>
        </row>
        <row r="6513">
          <cell r="F6513" t="str">
            <v>R5T0695117</v>
          </cell>
          <cell r="AH6513">
            <v>46188</v>
          </cell>
        </row>
        <row r="6514">
          <cell r="F6514" t="str">
            <v>R5T0695401</v>
          </cell>
          <cell r="AH6514">
            <v>46185</v>
          </cell>
        </row>
        <row r="6515">
          <cell r="F6515" t="str">
            <v>R5T0695965</v>
          </cell>
          <cell r="AH6515">
            <v>46189</v>
          </cell>
        </row>
        <row r="6516">
          <cell r="F6516" t="str">
            <v>R5T0696273</v>
          </cell>
          <cell r="AH6516">
            <v>46188</v>
          </cell>
        </row>
        <row r="6517">
          <cell r="F6517" t="str">
            <v>R5T0696737</v>
          </cell>
          <cell r="AH6517">
            <v>46188</v>
          </cell>
        </row>
        <row r="6518">
          <cell r="F6518" t="str">
            <v>R5T0697755</v>
          </cell>
          <cell r="AH6518">
            <v>46188</v>
          </cell>
        </row>
        <row r="6519">
          <cell r="F6519" t="str">
            <v>R5T0698296</v>
          </cell>
          <cell r="AH6519">
            <v>46189</v>
          </cell>
        </row>
        <row r="6520">
          <cell r="F6520" t="str">
            <v>R5T0698650</v>
          </cell>
          <cell r="AH6520">
            <v>46188</v>
          </cell>
        </row>
        <row r="6521">
          <cell r="F6521" t="str">
            <v>R5T0698862</v>
          </cell>
          <cell r="AH6521">
            <v>46190</v>
          </cell>
        </row>
        <row r="6522">
          <cell r="F6522" t="str">
            <v>R5T0699057</v>
          </cell>
          <cell r="AH6522">
            <v>46188</v>
          </cell>
        </row>
        <row r="6523">
          <cell r="F6523" t="str">
            <v>R5T0699492</v>
          </cell>
          <cell r="AH6523">
            <v>46191</v>
          </cell>
        </row>
        <row r="6524">
          <cell r="F6524" t="str">
            <v>R5T0699508</v>
          </cell>
          <cell r="AH6524">
            <v>46191</v>
          </cell>
        </row>
        <row r="6525">
          <cell r="F6525" t="str">
            <v>R5T0700847</v>
          </cell>
          <cell r="AH6525">
            <v>46195</v>
          </cell>
        </row>
        <row r="6526">
          <cell r="F6526" t="str">
            <v>R5T0700848</v>
          </cell>
          <cell r="AH6526">
            <v>46195</v>
          </cell>
        </row>
        <row r="6527">
          <cell r="F6527" t="str">
            <v>R5T0700849</v>
          </cell>
          <cell r="AH6527">
            <v>46195</v>
          </cell>
        </row>
        <row r="6528">
          <cell r="F6528" t="str">
            <v>R5T0700979</v>
          </cell>
          <cell r="AH6528">
            <v>46195</v>
          </cell>
        </row>
        <row r="6529">
          <cell r="F6529" t="str">
            <v>R5T0701069</v>
          </cell>
          <cell r="AH6529">
            <v>46192</v>
          </cell>
        </row>
        <row r="6530">
          <cell r="F6530" t="str">
            <v>R5T0701250</v>
          </cell>
          <cell r="AH6530">
            <v>46195</v>
          </cell>
        </row>
        <row r="6531">
          <cell r="F6531" t="str">
            <v>R5T0701251</v>
          </cell>
          <cell r="AH6531">
            <v>46195</v>
          </cell>
        </row>
        <row r="6532">
          <cell r="F6532" t="str">
            <v>R5T0702209</v>
          </cell>
          <cell r="AH6532">
            <v>46195</v>
          </cell>
        </row>
        <row r="6533">
          <cell r="F6533" t="str">
            <v>R5T0702210</v>
          </cell>
          <cell r="AH6533">
            <v>46195</v>
          </cell>
        </row>
        <row r="6534">
          <cell r="F6534" t="str">
            <v>R5T0702628</v>
          </cell>
          <cell r="AH6534">
            <v>46192</v>
          </cell>
        </row>
        <row r="6535">
          <cell r="F6535" t="str">
            <v>R5T0702754</v>
          </cell>
          <cell r="AH6535">
            <v>46195</v>
          </cell>
        </row>
        <row r="6536">
          <cell r="F6536" t="str">
            <v>R5T0702755</v>
          </cell>
          <cell r="AH6536">
            <v>46195</v>
          </cell>
        </row>
        <row r="6537">
          <cell r="F6537" t="str">
            <v>R5T0703510</v>
          </cell>
          <cell r="AH6537">
            <v>46195</v>
          </cell>
        </row>
        <row r="6538">
          <cell r="F6538" t="str">
            <v>R5T0703511</v>
          </cell>
          <cell r="AH6538">
            <v>46195</v>
          </cell>
        </row>
        <row r="6539">
          <cell r="F6539" t="str">
            <v>R5T0703592</v>
          </cell>
          <cell r="AH6539">
            <v>46195</v>
          </cell>
        </row>
        <row r="6540">
          <cell r="F6540" t="str">
            <v>R5T0703595</v>
          </cell>
          <cell r="AH6540">
            <v>46195</v>
          </cell>
        </row>
        <row r="6541">
          <cell r="F6541" t="str">
            <v>R5T0703599</v>
          </cell>
          <cell r="AH6541">
            <v>46195</v>
          </cell>
        </row>
        <row r="6542">
          <cell r="F6542" t="str">
            <v>45T0483053</v>
          </cell>
          <cell r="AH6542">
            <v>46195</v>
          </cell>
        </row>
        <row r="6543">
          <cell r="F6543" t="str">
            <v>R5T0696548</v>
          </cell>
          <cell r="AH6543">
            <v>46195</v>
          </cell>
        </row>
        <row r="6544">
          <cell r="F6544" t="str">
            <v>R5T0700412</v>
          </cell>
          <cell r="AH6544">
            <v>46188</v>
          </cell>
        </row>
        <row r="6545">
          <cell r="F6545" t="str">
            <v>R5T0700776</v>
          </cell>
          <cell r="AH6545">
            <v>46195</v>
          </cell>
        </row>
        <row r="6546">
          <cell r="F6546" t="str">
            <v>45T0482812</v>
          </cell>
          <cell r="AH6546">
            <v>0</v>
          </cell>
        </row>
        <row r="6547">
          <cell r="F6547" t="str">
            <v>45T0482812</v>
          </cell>
          <cell r="AH6547">
            <v>0</v>
          </cell>
        </row>
        <row r="6548">
          <cell r="F6548" t="str">
            <v>45T0483025</v>
          </cell>
          <cell r="AH6548">
            <v>46191</v>
          </cell>
        </row>
        <row r="6549">
          <cell r="F6549" t="str">
            <v>45T0485024</v>
          </cell>
          <cell r="AH6549">
            <v>0</v>
          </cell>
        </row>
        <row r="6550">
          <cell r="F6550" t="str">
            <v>R5T0700437</v>
          </cell>
          <cell r="AH6550">
            <v>46191</v>
          </cell>
        </row>
        <row r="6551">
          <cell r="F6551" t="str">
            <v>R5T0700671</v>
          </cell>
          <cell r="AH6551">
            <v>46192</v>
          </cell>
        </row>
        <row r="6552">
          <cell r="F6552" t="str">
            <v>R5T0700782</v>
          </cell>
          <cell r="AH6552">
            <v>46192</v>
          </cell>
        </row>
        <row r="6553">
          <cell r="F6553" t="str">
            <v>R5T0702026</v>
          </cell>
          <cell r="AH6553">
            <v>46195</v>
          </cell>
        </row>
        <row r="6554">
          <cell r="F6554" t="str">
            <v>R5T0702611</v>
          </cell>
          <cell r="AH6554">
            <v>46195</v>
          </cell>
        </row>
        <row r="6555">
          <cell r="F6555" t="str">
            <v>R5T0695895</v>
          </cell>
          <cell r="AH6555">
            <v>46185</v>
          </cell>
        </row>
        <row r="6556">
          <cell r="F6556" t="str">
            <v>R5T0696824</v>
          </cell>
          <cell r="AH6556">
            <v>46189</v>
          </cell>
        </row>
        <row r="6557">
          <cell r="F6557" t="str">
            <v>R5T0700600</v>
          </cell>
          <cell r="AH6557">
            <v>46192</v>
          </cell>
        </row>
        <row r="6558">
          <cell r="F6558" t="str">
            <v>R5T0694442</v>
          </cell>
          <cell r="AH6558">
            <v>46183</v>
          </cell>
        </row>
        <row r="6559">
          <cell r="F6559" t="str">
            <v>R5T0684622</v>
          </cell>
          <cell r="AH6559">
            <v>46195</v>
          </cell>
        </row>
        <row r="6560">
          <cell r="F6560" t="str">
            <v>R5T0684623</v>
          </cell>
          <cell r="AH6560">
            <v>46195</v>
          </cell>
        </row>
        <row r="6561">
          <cell r="F6561" t="str">
            <v>R5T0685444</v>
          </cell>
          <cell r="AH6561">
            <v>46195</v>
          </cell>
        </row>
        <row r="6562">
          <cell r="F6562" t="str">
            <v>R5T0685448</v>
          </cell>
          <cell r="AH6562">
            <v>46195</v>
          </cell>
        </row>
        <row r="6563">
          <cell r="F6563" t="str">
            <v>R5T0692116</v>
          </cell>
          <cell r="AH6563">
            <v>46195</v>
          </cell>
        </row>
        <row r="6564">
          <cell r="F6564" t="str">
            <v>R5T0695354</v>
          </cell>
          <cell r="AH6564">
            <v>46195</v>
          </cell>
        </row>
        <row r="6565">
          <cell r="F6565" t="str">
            <v>R5T0695357</v>
          </cell>
          <cell r="AH6565">
            <v>46195</v>
          </cell>
        </row>
        <row r="6566">
          <cell r="F6566" t="str">
            <v>R5T0695359</v>
          </cell>
          <cell r="AH6566">
            <v>46195</v>
          </cell>
        </row>
        <row r="6567">
          <cell r="F6567" t="str">
            <v>R5T0689929</v>
          </cell>
          <cell r="AH6567">
            <v>46172</v>
          </cell>
        </row>
        <row r="6568">
          <cell r="F6568" t="str">
            <v>R5T0691497</v>
          </cell>
          <cell r="AH6568">
            <v>46176</v>
          </cell>
        </row>
        <row r="6569">
          <cell r="F6569" t="str">
            <v>R5T0692271</v>
          </cell>
          <cell r="AH6569">
            <v>46181</v>
          </cell>
        </row>
        <row r="6570">
          <cell r="F6570" t="str">
            <v>R5T0693038</v>
          </cell>
          <cell r="AH6570">
            <v>46181</v>
          </cell>
        </row>
        <row r="6571">
          <cell r="F6571" t="str">
            <v>R5T0693414</v>
          </cell>
          <cell r="AH6571">
            <v>46181</v>
          </cell>
        </row>
        <row r="6572">
          <cell r="F6572" t="str">
            <v>R5T0696628</v>
          </cell>
          <cell r="AH6572">
            <v>46195</v>
          </cell>
        </row>
        <row r="6573">
          <cell r="F6573" t="str">
            <v>R5T0697542</v>
          </cell>
          <cell r="AH6573">
            <v>46195</v>
          </cell>
        </row>
        <row r="6574">
          <cell r="F6574" t="str">
            <v>R5T0700051</v>
          </cell>
          <cell r="AH6574">
            <v>46191</v>
          </cell>
        </row>
        <row r="6575">
          <cell r="F6575" t="str">
            <v>R5T0700127</v>
          </cell>
          <cell r="AH6575">
            <v>46192</v>
          </cell>
        </row>
        <row r="6576">
          <cell r="F6576" t="str">
            <v>R5T0703483</v>
          </cell>
          <cell r="AH6576">
            <v>46195</v>
          </cell>
        </row>
        <row r="6577">
          <cell r="F6577" t="str">
            <v>R5T0699955</v>
          </cell>
          <cell r="AH6577">
            <v>46191</v>
          </cell>
        </row>
        <row r="6578">
          <cell r="F6578" t="str">
            <v>R5T0700609</v>
          </cell>
          <cell r="AH6578">
            <v>46192</v>
          </cell>
        </row>
        <row r="6579">
          <cell r="F6579" t="str">
            <v>R5T0700668</v>
          </cell>
          <cell r="AH6579">
            <v>46192</v>
          </cell>
        </row>
        <row r="6580">
          <cell r="F6580" t="str">
            <v>R5T0700845</v>
          </cell>
          <cell r="AH6580">
            <v>46192</v>
          </cell>
        </row>
        <row r="6581">
          <cell r="F6581" t="str">
            <v>R5T0701256</v>
          </cell>
          <cell r="AH6581">
            <v>46195</v>
          </cell>
        </row>
        <row r="6582">
          <cell r="F6582" t="str">
            <v>45T0466886</v>
          </cell>
          <cell r="AH6582">
            <v>46135</v>
          </cell>
        </row>
        <row r="6583">
          <cell r="F6583" t="str">
            <v>65T0093350</v>
          </cell>
          <cell r="AH6583">
            <v>46140</v>
          </cell>
        </row>
        <row r="6584">
          <cell r="F6584" t="str">
            <v>65T0098013</v>
          </cell>
          <cell r="AH6584">
            <v>46188</v>
          </cell>
        </row>
        <row r="6585">
          <cell r="F6585" t="str">
            <v>65T0099140</v>
          </cell>
        </row>
        <row r="6586">
          <cell r="F6586" t="str">
            <v>65T0097000</v>
          </cell>
          <cell r="AH6586">
            <v>46167</v>
          </cell>
        </row>
        <row r="6587">
          <cell r="F6587" t="str">
            <v>65T0098756</v>
          </cell>
          <cell r="AH6587">
            <v>46188</v>
          </cell>
        </row>
        <row r="6588">
          <cell r="F6588" t="str">
            <v>65T0099135</v>
          </cell>
        </row>
        <row r="6589">
          <cell r="F6589" t="str">
            <v>65T0099137</v>
          </cell>
        </row>
        <row r="6590">
          <cell r="F6590" t="str">
            <v>25T0345498</v>
          </cell>
          <cell r="AH6590">
            <v>46146</v>
          </cell>
        </row>
        <row r="6591">
          <cell r="F6591" t="str">
            <v>25T0345508</v>
          </cell>
          <cell r="AH6591">
            <v>46146</v>
          </cell>
        </row>
        <row r="6592">
          <cell r="F6592" t="str">
            <v>25T0345508</v>
          </cell>
          <cell r="AH6592">
            <v>46146</v>
          </cell>
        </row>
        <row r="6593">
          <cell r="F6593" t="str">
            <v>25T0345620</v>
          </cell>
          <cell r="AH6593">
            <v>46147</v>
          </cell>
        </row>
        <row r="6594">
          <cell r="F6594" t="str">
            <v>25T0345620</v>
          </cell>
          <cell r="AH6594">
            <v>46147</v>
          </cell>
        </row>
        <row r="6595">
          <cell r="F6595" t="str">
            <v>25T0345621</v>
          </cell>
          <cell r="AH6595">
            <v>46147</v>
          </cell>
        </row>
        <row r="6596">
          <cell r="F6596" t="str">
            <v>25T0345621</v>
          </cell>
          <cell r="AH6596">
            <v>46147</v>
          </cell>
        </row>
        <row r="6597">
          <cell r="F6597" t="str">
            <v>25T0345623</v>
          </cell>
          <cell r="AH6597">
            <v>46147</v>
          </cell>
        </row>
        <row r="6598">
          <cell r="F6598" t="str">
            <v>25T0345623</v>
          </cell>
          <cell r="AH6598">
            <v>46147</v>
          </cell>
        </row>
        <row r="6599">
          <cell r="F6599" t="str">
            <v>25T0345624</v>
          </cell>
          <cell r="AH6599">
            <v>46147</v>
          </cell>
        </row>
        <row r="6600">
          <cell r="F6600" t="str">
            <v>25T0345624</v>
          </cell>
          <cell r="AH6600">
            <v>46147</v>
          </cell>
        </row>
        <row r="6601">
          <cell r="F6601" t="str">
            <v>25T0345625</v>
          </cell>
          <cell r="AH6601">
            <v>46147</v>
          </cell>
        </row>
        <row r="6602">
          <cell r="F6602" t="str">
            <v>25T0345625</v>
          </cell>
          <cell r="AH6602">
            <v>46147</v>
          </cell>
        </row>
        <row r="6603">
          <cell r="F6603" t="str">
            <v>25T0345627</v>
          </cell>
          <cell r="AH6603">
            <v>46147</v>
          </cell>
        </row>
        <row r="6604">
          <cell r="F6604" t="str">
            <v>25T0345627</v>
          </cell>
          <cell r="AH6604">
            <v>46147</v>
          </cell>
        </row>
        <row r="6605">
          <cell r="F6605" t="str">
            <v>25T0345628</v>
          </cell>
          <cell r="AH6605">
            <v>46147</v>
          </cell>
        </row>
        <row r="6606">
          <cell r="F6606" t="str">
            <v>25T0345628</v>
          </cell>
          <cell r="AH6606">
            <v>46147</v>
          </cell>
        </row>
        <row r="6607">
          <cell r="F6607" t="str">
            <v>25T0345629</v>
          </cell>
          <cell r="AH6607">
            <v>46147</v>
          </cell>
        </row>
        <row r="6608">
          <cell r="F6608" t="str">
            <v>25T0345629</v>
          </cell>
          <cell r="AH6608">
            <v>46147</v>
          </cell>
        </row>
        <row r="6609">
          <cell r="F6609" t="str">
            <v>25T0345631</v>
          </cell>
          <cell r="AH6609">
            <v>46147</v>
          </cell>
        </row>
        <row r="6610">
          <cell r="F6610" t="str">
            <v>25T0345631</v>
          </cell>
          <cell r="AH6610">
            <v>46147</v>
          </cell>
        </row>
        <row r="6611">
          <cell r="F6611" t="str">
            <v>25T0345632</v>
          </cell>
          <cell r="AH6611">
            <v>46147</v>
          </cell>
        </row>
        <row r="6612">
          <cell r="F6612" t="str">
            <v>25T0345632</v>
          </cell>
          <cell r="AH6612">
            <v>46147</v>
          </cell>
        </row>
        <row r="6613">
          <cell r="F6613" t="str">
            <v>25T0345654</v>
          </cell>
          <cell r="AH6613">
            <v>46147</v>
          </cell>
        </row>
        <row r="6614">
          <cell r="F6614" t="str">
            <v>25T0345654</v>
          </cell>
          <cell r="AH6614">
            <v>46147</v>
          </cell>
        </row>
        <row r="6615">
          <cell r="F6615" t="str">
            <v>25T0345655</v>
          </cell>
          <cell r="AH6615">
            <v>46147</v>
          </cell>
        </row>
        <row r="6616">
          <cell r="F6616" t="str">
            <v>25T0345655</v>
          </cell>
          <cell r="AH6616">
            <v>46147</v>
          </cell>
        </row>
        <row r="6617">
          <cell r="F6617" t="str">
            <v>25T0346076</v>
          </cell>
          <cell r="AH6617">
            <v>46149</v>
          </cell>
        </row>
        <row r="6618">
          <cell r="F6618" t="str">
            <v>25T0346076</v>
          </cell>
          <cell r="AH6618">
            <v>46149</v>
          </cell>
        </row>
        <row r="6619">
          <cell r="F6619" t="str">
            <v>25T0346215</v>
          </cell>
          <cell r="AH6619">
            <v>46150</v>
          </cell>
        </row>
        <row r="6620">
          <cell r="F6620" t="str">
            <v>25T0346215</v>
          </cell>
          <cell r="AH6620">
            <v>46150</v>
          </cell>
        </row>
        <row r="6621">
          <cell r="F6621" t="str">
            <v>25T0346871</v>
          </cell>
          <cell r="AH6621">
            <v>46157</v>
          </cell>
        </row>
        <row r="6622">
          <cell r="F6622" t="str">
            <v>25T0348028</v>
          </cell>
          <cell r="AH6622">
            <v>46168</v>
          </cell>
        </row>
        <row r="6623">
          <cell r="F6623" t="str">
            <v>25T0348028</v>
          </cell>
          <cell r="AH6623">
            <v>46168</v>
          </cell>
        </row>
        <row r="6624">
          <cell r="F6624" t="str">
            <v>25T0348144</v>
          </cell>
          <cell r="AH6624">
            <v>46170</v>
          </cell>
        </row>
        <row r="6625">
          <cell r="F6625" t="str">
            <v>25T0348144</v>
          </cell>
          <cell r="AH6625">
            <v>46170</v>
          </cell>
        </row>
        <row r="6626">
          <cell r="F6626" t="str">
            <v>25T0348502</v>
          </cell>
          <cell r="AH6626">
            <v>46174</v>
          </cell>
        </row>
        <row r="6627">
          <cell r="F6627" t="str">
            <v>25T0348502</v>
          </cell>
          <cell r="AH6627">
            <v>46174</v>
          </cell>
        </row>
        <row r="6628">
          <cell r="F6628" t="str">
            <v>25T0348503</v>
          </cell>
          <cell r="AH6628">
            <v>46174</v>
          </cell>
        </row>
        <row r="6629">
          <cell r="F6629" t="str">
            <v>25T0348503</v>
          </cell>
          <cell r="AH6629">
            <v>46174</v>
          </cell>
        </row>
        <row r="6630">
          <cell r="F6630" t="str">
            <v>25T0350663</v>
          </cell>
          <cell r="AH6630">
            <v>46192</v>
          </cell>
        </row>
        <row r="6631">
          <cell r="F6631" t="str">
            <v>25T0350663</v>
          </cell>
          <cell r="AH6631">
            <v>46192</v>
          </cell>
        </row>
        <row r="6632">
          <cell r="F6632" t="str">
            <v>25T0350805</v>
          </cell>
          <cell r="AH6632">
            <v>46195</v>
          </cell>
        </row>
        <row r="6633">
          <cell r="F6633" t="str">
            <v>25T0350805</v>
          </cell>
          <cell r="AH6633">
            <v>46195</v>
          </cell>
        </row>
        <row r="6634">
          <cell r="F6634" t="str">
            <v>R5T0694411</v>
          </cell>
          <cell r="AH6634">
            <v>46188</v>
          </cell>
        </row>
        <row r="6635">
          <cell r="F6635" t="str">
            <v>R5T0695148</v>
          </cell>
          <cell r="AH6635">
            <v>46188</v>
          </cell>
        </row>
        <row r="6636">
          <cell r="F6636" t="str">
            <v>R5T0695150</v>
          </cell>
          <cell r="AH6636">
            <v>46189</v>
          </cell>
        </row>
        <row r="6637">
          <cell r="F6637" t="str">
            <v>R5T0695738</v>
          </cell>
          <cell r="AH6637">
            <v>46189</v>
          </cell>
        </row>
        <row r="6638">
          <cell r="F6638" t="str">
            <v>R5T0696057</v>
          </cell>
          <cell r="AH6638">
            <v>46189</v>
          </cell>
        </row>
        <row r="6639">
          <cell r="F6639" t="str">
            <v>R5T0696059</v>
          </cell>
          <cell r="AH6639">
            <v>46189</v>
          </cell>
        </row>
        <row r="6640">
          <cell r="F6640" t="str">
            <v>R5T0696060</v>
          </cell>
          <cell r="AH6640">
            <v>46189</v>
          </cell>
        </row>
        <row r="6641">
          <cell r="F6641" t="str">
            <v>R5T0696217</v>
          </cell>
          <cell r="AH6641">
            <v>46188</v>
          </cell>
        </row>
        <row r="6642">
          <cell r="F6642" t="str">
            <v>R5T0696218</v>
          </cell>
          <cell r="AH6642">
            <v>46188</v>
          </cell>
        </row>
        <row r="6643">
          <cell r="F6643" t="str">
            <v>R5T0696219</v>
          </cell>
          <cell r="AH6643">
            <v>46188</v>
          </cell>
        </row>
        <row r="6644">
          <cell r="F6644" t="str">
            <v>R5T0696220</v>
          </cell>
          <cell r="AH6644">
            <v>46188</v>
          </cell>
        </row>
        <row r="6645">
          <cell r="F6645" t="str">
            <v>R5T0696500</v>
          </cell>
          <cell r="AH6645">
            <v>46189</v>
          </cell>
        </row>
        <row r="6646">
          <cell r="F6646" t="str">
            <v>R5T0697042</v>
          </cell>
          <cell r="AH6646">
            <v>46189</v>
          </cell>
        </row>
        <row r="6647">
          <cell r="F6647" t="str">
            <v>R5T0697322</v>
          </cell>
          <cell r="AH6647">
            <v>46188</v>
          </cell>
        </row>
        <row r="6648">
          <cell r="F6648" t="str">
            <v>R5T0697324</v>
          </cell>
          <cell r="AH6648">
            <v>46188</v>
          </cell>
        </row>
        <row r="6649">
          <cell r="F6649" t="str">
            <v>R5T0697327</v>
          </cell>
          <cell r="AH6649">
            <v>46188</v>
          </cell>
        </row>
        <row r="6650">
          <cell r="F6650" t="str">
            <v>R5T0697329</v>
          </cell>
          <cell r="AH6650">
            <v>46188</v>
          </cell>
        </row>
        <row r="6651">
          <cell r="F6651" t="str">
            <v>R5T0697447</v>
          </cell>
          <cell r="AH6651">
            <v>46189</v>
          </cell>
        </row>
        <row r="6652">
          <cell r="F6652" t="str">
            <v>R5T0697523</v>
          </cell>
          <cell r="AH6652">
            <v>46189</v>
          </cell>
        </row>
        <row r="6653">
          <cell r="F6653" t="str">
            <v>R5T0697526</v>
          </cell>
          <cell r="AH6653">
            <v>46189</v>
          </cell>
        </row>
        <row r="6654">
          <cell r="F6654" t="str">
            <v>R5T0698044</v>
          </cell>
          <cell r="AH6654">
            <v>46189</v>
          </cell>
        </row>
        <row r="6655">
          <cell r="F6655" t="str">
            <v>R5T0698045</v>
          </cell>
          <cell r="AH6655">
            <v>46189</v>
          </cell>
        </row>
        <row r="6656">
          <cell r="F6656" t="str">
            <v>R5T0698048</v>
          </cell>
          <cell r="AH6656">
            <v>46189</v>
          </cell>
        </row>
        <row r="6657">
          <cell r="F6657" t="str">
            <v>R5T0698273</v>
          </cell>
          <cell r="AH6657">
            <v>46191</v>
          </cell>
        </row>
        <row r="6658">
          <cell r="F6658" t="str">
            <v>R5T0698274</v>
          </cell>
          <cell r="AH6658">
            <v>46191</v>
          </cell>
        </row>
        <row r="6659">
          <cell r="F6659" t="str">
            <v>R5T0698280</v>
          </cell>
          <cell r="AH6659">
            <v>46191</v>
          </cell>
        </row>
        <row r="6660">
          <cell r="F6660" t="str">
            <v>R5T0698302</v>
          </cell>
          <cell r="AH6660">
            <v>46191</v>
          </cell>
        </row>
        <row r="6661">
          <cell r="F6661" t="str">
            <v>R5T0698303</v>
          </cell>
          <cell r="AH6661">
            <v>46191</v>
          </cell>
        </row>
        <row r="6662">
          <cell r="F6662" t="str">
            <v>R5T0699253</v>
          </cell>
          <cell r="AH6662">
            <v>46189</v>
          </cell>
        </row>
        <row r="6663">
          <cell r="F6663" t="str">
            <v>R5T0699254</v>
          </cell>
          <cell r="AH6663">
            <v>46189</v>
          </cell>
        </row>
        <row r="6664">
          <cell r="F6664" t="str">
            <v>R5T0699502</v>
          </cell>
          <cell r="AH6664">
            <v>46189</v>
          </cell>
        </row>
        <row r="6665">
          <cell r="F6665" t="str">
            <v>R5T0699511</v>
          </cell>
          <cell r="AH6665">
            <v>46189</v>
          </cell>
        </row>
        <row r="6666">
          <cell r="F6666" t="str">
            <v>R5T0699513</v>
          </cell>
          <cell r="AH6666">
            <v>46189</v>
          </cell>
        </row>
        <row r="6667">
          <cell r="F6667" t="str">
            <v>R5T0699517</v>
          </cell>
          <cell r="AH6667">
            <v>46189</v>
          </cell>
        </row>
        <row r="6668">
          <cell r="F6668" t="str">
            <v>R5T0699518</v>
          </cell>
          <cell r="AH6668">
            <v>46189</v>
          </cell>
        </row>
        <row r="6669">
          <cell r="F6669" t="str">
            <v>R5T0699519</v>
          </cell>
          <cell r="AH6669">
            <v>46189</v>
          </cell>
        </row>
        <row r="6670">
          <cell r="F6670" t="str">
            <v>R5T0699524</v>
          </cell>
          <cell r="AH6670">
            <v>46189</v>
          </cell>
        </row>
        <row r="6671">
          <cell r="F6671" t="str">
            <v>R5T0699526</v>
          </cell>
          <cell r="AH6671">
            <v>46189</v>
          </cell>
        </row>
        <row r="6672">
          <cell r="F6672" t="str">
            <v>R5T0699854</v>
          </cell>
          <cell r="AH6672">
            <v>46192</v>
          </cell>
        </row>
        <row r="6673">
          <cell r="F6673" t="str">
            <v>R5T0699902</v>
          </cell>
          <cell r="AH6673">
            <v>46192</v>
          </cell>
        </row>
        <row r="6674">
          <cell r="F6674" t="str">
            <v>R5T0700020</v>
          </cell>
          <cell r="AH6674">
            <v>46195</v>
          </cell>
        </row>
        <row r="6675">
          <cell r="F6675" t="str">
            <v>R5T0700431</v>
          </cell>
          <cell r="AH6675">
            <v>46195</v>
          </cell>
        </row>
        <row r="6676">
          <cell r="F6676" t="str">
            <v>R5T0700951</v>
          </cell>
          <cell r="AH6676">
            <v>46192</v>
          </cell>
        </row>
        <row r="6677">
          <cell r="F6677" t="str">
            <v>R5T0700952</v>
          </cell>
          <cell r="AH6677">
            <v>46192</v>
          </cell>
        </row>
        <row r="6678">
          <cell r="F6678" t="str">
            <v>R5T0701028</v>
          </cell>
          <cell r="AH6678">
            <v>46195</v>
          </cell>
        </row>
        <row r="6679">
          <cell r="F6679" t="str">
            <v>R5T0701029</v>
          </cell>
          <cell r="AH6679">
            <v>46195</v>
          </cell>
        </row>
        <row r="6680">
          <cell r="F6680" t="str">
            <v>R5T0701030</v>
          </cell>
          <cell r="AH6680">
            <v>46195</v>
          </cell>
        </row>
        <row r="6681">
          <cell r="F6681" t="str">
            <v>R5T0701031</v>
          </cell>
          <cell r="AH6681">
            <v>46195</v>
          </cell>
        </row>
        <row r="6682">
          <cell r="F6682" t="str">
            <v>R5T0701051</v>
          </cell>
          <cell r="AH6682">
            <v>46195</v>
          </cell>
        </row>
        <row r="6683">
          <cell r="F6683" t="str">
            <v>R5T0701052</v>
          </cell>
          <cell r="AH6683">
            <v>46195</v>
          </cell>
        </row>
        <row r="6684">
          <cell r="F6684" t="str">
            <v>R5T0701225</v>
          </cell>
          <cell r="AH6684">
            <v>46192</v>
          </cell>
        </row>
        <row r="6685">
          <cell r="F6685" t="str">
            <v>R5T0701226</v>
          </cell>
          <cell r="AH6685">
            <v>46192</v>
          </cell>
        </row>
        <row r="6686">
          <cell r="F6686" t="str">
            <v>R5T0701227</v>
          </cell>
          <cell r="AH6686">
            <v>46192</v>
          </cell>
        </row>
        <row r="6687">
          <cell r="F6687" t="str">
            <v>R5T0701228</v>
          </cell>
          <cell r="AH6687">
            <v>46192</v>
          </cell>
        </row>
        <row r="6688">
          <cell r="F6688" t="str">
            <v>R5T0701959</v>
          </cell>
          <cell r="AH6688">
            <v>46195</v>
          </cell>
        </row>
        <row r="6689">
          <cell r="F6689" t="str">
            <v>R5T0703312</v>
          </cell>
          <cell r="AH6689">
            <v>46195</v>
          </cell>
        </row>
        <row r="6690">
          <cell r="F6690" t="str">
            <v>R5T0703534</v>
          </cell>
          <cell r="AH6690">
            <v>46195</v>
          </cell>
        </row>
        <row r="6691">
          <cell r="F6691" t="str">
            <v>R5T0695842</v>
          </cell>
          <cell r="AH6691">
            <v>46191</v>
          </cell>
        </row>
        <row r="6692">
          <cell r="F6692" t="str">
            <v>R5T0699637</v>
          </cell>
          <cell r="AH6692">
            <v>46195</v>
          </cell>
        </row>
        <row r="6693">
          <cell r="F6693" t="str">
            <v>922401234</v>
          </cell>
          <cell r="AH6693">
            <v>46171</v>
          </cell>
        </row>
        <row r="6694">
          <cell r="F6694" t="str">
            <v>G0769725-VV260610037</v>
          </cell>
        </row>
        <row r="6695">
          <cell r="F6695" t="str">
            <v>R5T0686666</v>
          </cell>
          <cell r="AH6695">
            <v>46167</v>
          </cell>
        </row>
        <row r="6696">
          <cell r="F6696" t="str">
            <v>R5T0692282</v>
          </cell>
          <cell r="AH6696">
            <v>46177</v>
          </cell>
        </row>
        <row r="6697">
          <cell r="F6697" t="str">
            <v>R5T0694518</v>
          </cell>
          <cell r="AH6697">
            <v>46183</v>
          </cell>
        </row>
        <row r="6698">
          <cell r="F6698" t="str">
            <v>R5T0696607</v>
          </cell>
          <cell r="AH6698">
            <v>46185</v>
          </cell>
        </row>
        <row r="6699">
          <cell r="F6699" t="str">
            <v>R5T0698608</v>
          </cell>
          <cell r="AH6699">
            <v>46195</v>
          </cell>
        </row>
        <row r="6700">
          <cell r="F6700" t="str">
            <v>45T0471646</v>
          </cell>
          <cell r="AH6700">
            <v>46171</v>
          </cell>
        </row>
        <row r="6701">
          <cell r="F6701" t="str">
            <v>65T0088080</v>
          </cell>
          <cell r="AH6701">
            <v>46164</v>
          </cell>
        </row>
        <row r="6702">
          <cell r="F6702" t="str">
            <v>R5T0688686</v>
          </cell>
          <cell r="AH6702">
            <v>46188</v>
          </cell>
        </row>
        <row r="6703">
          <cell r="F6703" t="str">
            <v>R5T0698873</v>
          </cell>
          <cell r="AH6703">
            <v>46195</v>
          </cell>
        </row>
        <row r="6704">
          <cell r="F6704" t="str">
            <v>R5T0698874</v>
          </cell>
          <cell r="AH6704">
            <v>46195</v>
          </cell>
        </row>
        <row r="6705">
          <cell r="F6705" t="str">
            <v>R5T0701566</v>
          </cell>
          <cell r="AH6705">
            <v>46195</v>
          </cell>
        </row>
        <row r="6706">
          <cell r="F6706" t="str">
            <v>65T0095696</v>
          </cell>
          <cell r="AH6706">
            <v>46184</v>
          </cell>
        </row>
        <row r="6707">
          <cell r="F6707" t="str">
            <v>65T0097918</v>
          </cell>
          <cell r="AH6707">
            <v>46195</v>
          </cell>
        </row>
        <row r="6708">
          <cell r="F6708" t="str">
            <v>722458249</v>
          </cell>
          <cell r="AH6708">
            <v>46136</v>
          </cell>
        </row>
        <row r="6709">
          <cell r="F6709" t="str">
            <v>722458249</v>
          </cell>
          <cell r="AH6709">
            <v>46147</v>
          </cell>
        </row>
        <row r="6710">
          <cell r="F6710" t="str">
            <v>722458251</v>
          </cell>
          <cell r="AH6710">
            <v>46147</v>
          </cell>
        </row>
        <row r="6711">
          <cell r="F6711" t="str">
            <v>722458253</v>
          </cell>
          <cell r="AH6711">
            <v>46147</v>
          </cell>
        </row>
        <row r="6712">
          <cell r="F6712" t="str">
            <v>722458373</v>
          </cell>
          <cell r="AH6712">
            <v>46162</v>
          </cell>
        </row>
        <row r="6713">
          <cell r="F6713" t="str">
            <v>722458373</v>
          </cell>
          <cell r="AH6713">
            <v>46167</v>
          </cell>
        </row>
        <row r="6714">
          <cell r="F6714" t="str">
            <v>722458503</v>
          </cell>
          <cell r="AH6714">
            <v>46153</v>
          </cell>
        </row>
        <row r="6715">
          <cell r="F6715" t="str">
            <v>722458503</v>
          </cell>
          <cell r="AH6715">
            <v>46170</v>
          </cell>
        </row>
        <row r="6716">
          <cell r="F6716" t="str">
            <v>722458509</v>
          </cell>
          <cell r="AH6716">
            <v>46153</v>
          </cell>
        </row>
        <row r="6717">
          <cell r="F6717" t="str">
            <v>722458509</v>
          </cell>
          <cell r="AH6717">
            <v>46164</v>
          </cell>
        </row>
        <row r="6718">
          <cell r="F6718" t="str">
            <v>722458584</v>
          </cell>
          <cell r="AH6718">
            <v>46161</v>
          </cell>
        </row>
        <row r="6719">
          <cell r="F6719" t="str">
            <v>722458584</v>
          </cell>
          <cell r="AH6719">
            <v>46171</v>
          </cell>
        </row>
        <row r="6720">
          <cell r="F6720" t="str">
            <v>722458586</v>
          </cell>
          <cell r="AH6720">
            <v>46171</v>
          </cell>
        </row>
        <row r="6721">
          <cell r="F6721" t="str">
            <v>25T0346086</v>
          </cell>
          <cell r="AH6721">
            <v>46153</v>
          </cell>
        </row>
        <row r="6722">
          <cell r="F6722" t="str">
            <v>25T0346387</v>
          </cell>
          <cell r="AH6722">
            <v>46167</v>
          </cell>
        </row>
        <row r="6723">
          <cell r="F6723" t="str">
            <v>G3017541-VV260527103</v>
          </cell>
        </row>
        <row r="6724">
          <cell r="F6724" t="str">
            <v>722458249</v>
          </cell>
          <cell r="AH6724">
            <v>46184</v>
          </cell>
        </row>
        <row r="6725">
          <cell r="F6725" t="str">
            <v>722458503</v>
          </cell>
          <cell r="AH6725">
            <v>46184</v>
          </cell>
        </row>
        <row r="6726">
          <cell r="F6726" t="str">
            <v>722458584</v>
          </cell>
          <cell r="AH6726">
            <v>46184</v>
          </cell>
        </row>
        <row r="6727">
          <cell r="F6727" t="str">
            <v>722458727</v>
          </cell>
          <cell r="AH6727">
            <v>46182</v>
          </cell>
        </row>
        <row r="6728">
          <cell r="F6728" t="str">
            <v>722458972</v>
          </cell>
          <cell r="AH6728">
            <v>46191</v>
          </cell>
        </row>
        <row r="6729">
          <cell r="F6729" t="str">
            <v>722458249</v>
          </cell>
          <cell r="AH6729">
            <v>46185</v>
          </cell>
        </row>
        <row r="6730">
          <cell r="F6730" t="str">
            <v>25T0345557</v>
          </cell>
        </row>
        <row r="6731">
          <cell r="F6731" t="str">
            <v>G2900503-VV260429039</v>
          </cell>
        </row>
        <row r="6732">
          <cell r="F6732" t="str">
            <v>45T0469161</v>
          </cell>
          <cell r="AH6732">
            <v>46140</v>
          </cell>
        </row>
        <row r="6733">
          <cell r="F6733" t="str">
            <v>45T0469161</v>
          </cell>
          <cell r="AH6733">
            <v>46154</v>
          </cell>
        </row>
        <row r="6734">
          <cell r="F6734" t="str">
            <v>R5T0672606</v>
          </cell>
          <cell r="AH6734">
            <v>46141</v>
          </cell>
        </row>
        <row r="6735">
          <cell r="F6735" t="str">
            <v>R5T0677211</v>
          </cell>
          <cell r="AH6735">
            <v>46149</v>
          </cell>
        </row>
        <row r="6736">
          <cell r="F6736" t="str">
            <v>G4913593-VV251015090</v>
          </cell>
        </row>
        <row r="6737">
          <cell r="F6737" t="str">
            <v>R5T0687349</v>
          </cell>
          <cell r="AH6737">
            <v>46168</v>
          </cell>
        </row>
        <row r="6738">
          <cell r="F6738" t="str">
            <v>R5T0688169</v>
          </cell>
          <cell r="AH6738">
            <v>46182</v>
          </cell>
        </row>
        <row r="6739">
          <cell r="F6739" t="str">
            <v>R5T0688170</v>
          </cell>
          <cell r="AH6739">
            <v>46182</v>
          </cell>
        </row>
        <row r="6740">
          <cell r="F6740" t="str">
            <v>R5T0688174</v>
          </cell>
          <cell r="AH6740">
            <v>46181</v>
          </cell>
        </row>
        <row r="6741">
          <cell r="F6741" t="str">
            <v>R5T0690926</v>
          </cell>
          <cell r="AH6741">
            <v>46192</v>
          </cell>
        </row>
        <row r="6742">
          <cell r="F6742" t="str">
            <v>R5T0690932</v>
          </cell>
          <cell r="AH6742">
            <v>46188</v>
          </cell>
        </row>
        <row r="6743">
          <cell r="F6743" t="str">
            <v>R5T0691246</v>
          </cell>
          <cell r="AH6743">
            <v>46181</v>
          </cell>
        </row>
        <row r="6744">
          <cell r="F6744" t="str">
            <v>R5T0691249</v>
          </cell>
          <cell r="AH6744">
            <v>46182</v>
          </cell>
        </row>
        <row r="6745">
          <cell r="F6745" t="str">
            <v>R5T0691253</v>
          </cell>
          <cell r="AH6745">
            <v>46181</v>
          </cell>
        </row>
        <row r="6746">
          <cell r="F6746" t="str">
            <v>R5T0691544</v>
          </cell>
          <cell r="AH6746">
            <v>46188</v>
          </cell>
        </row>
        <row r="6747">
          <cell r="F6747" t="str">
            <v>R5T0691546</v>
          </cell>
          <cell r="AH6747">
            <v>46188</v>
          </cell>
        </row>
        <row r="6748">
          <cell r="F6748" t="str">
            <v>R5T0691548</v>
          </cell>
          <cell r="AH6748">
            <v>46188</v>
          </cell>
        </row>
        <row r="6749">
          <cell r="F6749" t="str">
            <v>R5T0691549</v>
          </cell>
          <cell r="AH6749">
            <v>46188</v>
          </cell>
        </row>
        <row r="6750">
          <cell r="F6750" t="str">
            <v>R5T0691550</v>
          </cell>
          <cell r="AH6750">
            <v>46181</v>
          </cell>
        </row>
        <row r="6751">
          <cell r="F6751" t="str">
            <v>R5T0691551</v>
          </cell>
          <cell r="AH6751">
            <v>46182</v>
          </cell>
        </row>
        <row r="6752">
          <cell r="F6752" t="str">
            <v>R5T0691552</v>
          </cell>
          <cell r="AH6752">
            <v>46182</v>
          </cell>
        </row>
        <row r="6753">
          <cell r="F6753" t="str">
            <v>R5T0691553</v>
          </cell>
          <cell r="AH6753">
            <v>46181</v>
          </cell>
        </row>
        <row r="6754">
          <cell r="F6754" t="str">
            <v>R5T0691564</v>
          </cell>
          <cell r="AH6754">
            <v>46181</v>
          </cell>
        </row>
        <row r="6755">
          <cell r="F6755" t="str">
            <v>R5T0691572</v>
          </cell>
          <cell r="AH6755">
            <v>46181</v>
          </cell>
        </row>
        <row r="6756">
          <cell r="F6756" t="str">
            <v>R5T0691578</v>
          </cell>
          <cell r="AH6756">
            <v>46181</v>
          </cell>
        </row>
        <row r="6757">
          <cell r="F6757" t="str">
            <v>R5T0691580</v>
          </cell>
          <cell r="AH6757">
            <v>46181</v>
          </cell>
        </row>
        <row r="6758">
          <cell r="F6758" t="str">
            <v>R5T0691581</v>
          </cell>
          <cell r="AH6758">
            <v>46181</v>
          </cell>
        </row>
        <row r="6759">
          <cell r="F6759" t="str">
            <v>R5T0691583</v>
          </cell>
          <cell r="AH6759">
            <v>46181</v>
          </cell>
        </row>
        <row r="6760">
          <cell r="F6760" t="str">
            <v>R5T0691584</v>
          </cell>
          <cell r="AH6760">
            <v>46181</v>
          </cell>
        </row>
        <row r="6761">
          <cell r="F6761" t="str">
            <v>R5T0691587</v>
          </cell>
          <cell r="AH6761">
            <v>46181</v>
          </cell>
        </row>
        <row r="6762">
          <cell r="F6762" t="str">
            <v>R5T0691588</v>
          </cell>
          <cell r="AH6762">
            <v>46181</v>
          </cell>
        </row>
        <row r="6763">
          <cell r="F6763" t="str">
            <v>R5T0691589</v>
          </cell>
          <cell r="AH6763">
            <v>46181</v>
          </cell>
        </row>
        <row r="6764">
          <cell r="F6764" t="str">
            <v>R5T0691595</v>
          </cell>
          <cell r="AH6764">
            <v>46181</v>
          </cell>
        </row>
        <row r="6765">
          <cell r="F6765" t="str">
            <v>R5T0693632</v>
          </cell>
          <cell r="AH6765">
            <v>46189</v>
          </cell>
        </row>
        <row r="6766">
          <cell r="F6766" t="str">
            <v>R5T0693633</v>
          </cell>
          <cell r="AH6766">
            <v>46188</v>
          </cell>
        </row>
        <row r="6767">
          <cell r="F6767" t="str">
            <v>R5T0693634</v>
          </cell>
          <cell r="AH6767">
            <v>46188</v>
          </cell>
        </row>
        <row r="6768">
          <cell r="F6768" t="str">
            <v>R5T0693635</v>
          </cell>
          <cell r="AH6768">
            <v>46188</v>
          </cell>
        </row>
        <row r="6769">
          <cell r="F6769" t="str">
            <v>R5T0693739</v>
          </cell>
          <cell r="AH6769">
            <v>46195</v>
          </cell>
        </row>
        <row r="6770">
          <cell r="F6770" t="str">
            <v>R5T0693740</v>
          </cell>
          <cell r="AH6770">
            <v>46181</v>
          </cell>
        </row>
        <row r="6771">
          <cell r="F6771" t="str">
            <v>R5T0693742</v>
          </cell>
          <cell r="AH6771">
            <v>46181</v>
          </cell>
        </row>
        <row r="6772">
          <cell r="F6772" t="str">
            <v>R5T0694259</v>
          </cell>
          <cell r="AH6772">
            <v>46188</v>
          </cell>
        </row>
        <row r="6773">
          <cell r="F6773" t="str">
            <v>R5T0694260</v>
          </cell>
          <cell r="AH6773">
            <v>46188</v>
          </cell>
        </row>
        <row r="6774">
          <cell r="F6774" t="str">
            <v>R5T0694279</v>
          </cell>
          <cell r="AH6774">
            <v>46185</v>
          </cell>
        </row>
        <row r="6775">
          <cell r="F6775" t="str">
            <v>R5T0694280</v>
          </cell>
          <cell r="AH6775">
            <v>46185</v>
          </cell>
        </row>
        <row r="6776">
          <cell r="F6776" t="str">
            <v>R5T0694283</v>
          </cell>
          <cell r="AH6776">
            <v>46185</v>
          </cell>
        </row>
        <row r="6777">
          <cell r="F6777" t="str">
            <v>R5T0694621</v>
          </cell>
          <cell r="AH6777">
            <v>46188</v>
          </cell>
        </row>
        <row r="6778">
          <cell r="F6778" t="str">
            <v>R5T0694622</v>
          </cell>
          <cell r="AH6778">
            <v>46188</v>
          </cell>
        </row>
        <row r="6779">
          <cell r="F6779" t="str">
            <v>R5T0694625</v>
          </cell>
          <cell r="AH6779">
            <v>46189</v>
          </cell>
        </row>
        <row r="6780">
          <cell r="F6780" t="str">
            <v>R5T0694628</v>
          </cell>
          <cell r="AH6780">
            <v>46188</v>
          </cell>
        </row>
        <row r="6781">
          <cell r="F6781" t="str">
            <v>R5T0694629</v>
          </cell>
          <cell r="AH6781">
            <v>46188</v>
          </cell>
        </row>
        <row r="6782">
          <cell r="F6782" t="str">
            <v>R5T0694630</v>
          </cell>
          <cell r="AH6782">
            <v>46188</v>
          </cell>
        </row>
        <row r="6783">
          <cell r="F6783" t="str">
            <v>R5T0694631</v>
          </cell>
          <cell r="AH6783">
            <v>46188</v>
          </cell>
        </row>
        <row r="6784">
          <cell r="F6784" t="str">
            <v>R5T0694633</v>
          </cell>
          <cell r="AH6784">
            <v>46185</v>
          </cell>
        </row>
        <row r="6785">
          <cell r="F6785" t="str">
            <v>R5T0694919</v>
          </cell>
          <cell r="AH6785">
            <v>46182</v>
          </cell>
        </row>
        <row r="6786">
          <cell r="F6786" t="str">
            <v>R5T0694930</v>
          </cell>
          <cell r="AH6786">
            <v>46188</v>
          </cell>
        </row>
        <row r="6787">
          <cell r="F6787" t="str">
            <v>R5T0694936</v>
          </cell>
          <cell r="AH6787">
            <v>46188</v>
          </cell>
        </row>
        <row r="6788">
          <cell r="F6788" t="str">
            <v>R5T0694938</v>
          </cell>
          <cell r="AH6788">
            <v>46188</v>
          </cell>
        </row>
        <row r="6789">
          <cell r="F6789" t="str">
            <v>R5T0694942</v>
          </cell>
          <cell r="AH6789">
            <v>46188</v>
          </cell>
        </row>
        <row r="6790">
          <cell r="F6790" t="str">
            <v>R5T0694958</v>
          </cell>
          <cell r="AH6790">
            <v>46185</v>
          </cell>
        </row>
        <row r="6791">
          <cell r="F6791" t="str">
            <v>R5T0694959</v>
          </cell>
          <cell r="AH6791">
            <v>46185</v>
          </cell>
        </row>
        <row r="6792">
          <cell r="F6792" t="str">
            <v>R5T0695321</v>
          </cell>
          <cell r="AH6792">
            <v>46188</v>
          </cell>
        </row>
        <row r="6793">
          <cell r="F6793" t="str">
            <v>R5T0696313</v>
          </cell>
          <cell r="AH6793">
            <v>46188</v>
          </cell>
        </row>
        <row r="6794">
          <cell r="F6794" t="str">
            <v>R5T0697582</v>
          </cell>
          <cell r="AH6794">
            <v>46189</v>
          </cell>
        </row>
        <row r="6795">
          <cell r="F6795" t="str">
            <v>R5T0697584</v>
          </cell>
          <cell r="AH6795">
            <v>46189</v>
          </cell>
        </row>
        <row r="6796">
          <cell r="F6796" t="str">
            <v>R5T0697689</v>
          </cell>
          <cell r="AH6796">
            <v>46189</v>
          </cell>
        </row>
        <row r="6797">
          <cell r="F6797" t="str">
            <v>R5T0697692</v>
          </cell>
          <cell r="AH6797">
            <v>46192</v>
          </cell>
        </row>
        <row r="6798">
          <cell r="F6798" t="str">
            <v>R5T0697693</v>
          </cell>
          <cell r="AH6798">
            <v>46188</v>
          </cell>
        </row>
        <row r="6799">
          <cell r="F6799" t="str">
            <v>R5T0698676</v>
          </cell>
          <cell r="AH6799">
            <v>46190</v>
          </cell>
        </row>
        <row r="6800">
          <cell r="F6800" t="str">
            <v>R5T0698677</v>
          </cell>
          <cell r="AH6800">
            <v>46195</v>
          </cell>
        </row>
        <row r="6801">
          <cell r="F6801" t="str">
            <v>R5T0698679</v>
          </cell>
          <cell r="AH6801">
            <v>46195</v>
          </cell>
        </row>
        <row r="6802">
          <cell r="F6802" t="str">
            <v>R5T0698680</v>
          </cell>
          <cell r="AH6802">
            <v>46195</v>
          </cell>
        </row>
        <row r="6803">
          <cell r="F6803" t="str">
            <v>R5T0698681</v>
          </cell>
          <cell r="AH6803">
            <v>46195</v>
          </cell>
        </row>
        <row r="6804">
          <cell r="F6804" t="str">
            <v>R5T0698682</v>
          </cell>
          <cell r="AH6804">
            <v>46195</v>
          </cell>
        </row>
        <row r="6805">
          <cell r="F6805" t="str">
            <v>R5T0698763</v>
          </cell>
          <cell r="AH6805">
            <v>46195</v>
          </cell>
        </row>
        <row r="6806">
          <cell r="F6806" t="str">
            <v>R5T0698764</v>
          </cell>
          <cell r="AH6806">
            <v>46195</v>
          </cell>
        </row>
        <row r="6807">
          <cell r="F6807" t="str">
            <v>R5T0698877</v>
          </cell>
          <cell r="AH6807">
            <v>46195</v>
          </cell>
        </row>
        <row r="6808">
          <cell r="F6808" t="str">
            <v>R5T0698881</v>
          </cell>
          <cell r="AH6808">
            <v>46195</v>
          </cell>
        </row>
        <row r="6809">
          <cell r="F6809" t="str">
            <v>R5T0698882</v>
          </cell>
          <cell r="AH6809">
            <v>46195</v>
          </cell>
        </row>
        <row r="6810">
          <cell r="F6810" t="str">
            <v>R5T0698886</v>
          </cell>
          <cell r="AH6810">
            <v>46195</v>
          </cell>
        </row>
        <row r="6811">
          <cell r="F6811" t="str">
            <v>R5T0698888</v>
          </cell>
          <cell r="AH6811">
            <v>46195</v>
          </cell>
        </row>
        <row r="6812">
          <cell r="F6812" t="str">
            <v>R5T0698891</v>
          </cell>
          <cell r="AH6812">
            <v>46192</v>
          </cell>
        </row>
        <row r="6813">
          <cell r="F6813" t="str">
            <v>R5T0698894</v>
          </cell>
          <cell r="AH6813">
            <v>46192</v>
          </cell>
        </row>
        <row r="6814">
          <cell r="F6814" t="str">
            <v>R5T0698897</v>
          </cell>
          <cell r="AH6814">
            <v>46195</v>
          </cell>
        </row>
        <row r="6815">
          <cell r="F6815" t="str">
            <v>R5T0698902</v>
          </cell>
          <cell r="AH6815">
            <v>46192</v>
          </cell>
        </row>
        <row r="6816">
          <cell r="F6816" t="str">
            <v>R5T0698903</v>
          </cell>
          <cell r="AH6816">
            <v>46192</v>
          </cell>
        </row>
        <row r="6817">
          <cell r="F6817" t="str">
            <v>R5T0698912</v>
          </cell>
          <cell r="AH6817">
            <v>46195</v>
          </cell>
        </row>
        <row r="6818">
          <cell r="F6818" t="str">
            <v>R5T0698918</v>
          </cell>
          <cell r="AH6818">
            <v>46195</v>
          </cell>
        </row>
        <row r="6819">
          <cell r="F6819" t="str">
            <v>R5T0698919</v>
          </cell>
          <cell r="AH6819">
            <v>46195</v>
          </cell>
        </row>
        <row r="6820">
          <cell r="F6820" t="str">
            <v>R5T0698920</v>
          </cell>
          <cell r="AH6820">
            <v>46195</v>
          </cell>
        </row>
        <row r="6821">
          <cell r="F6821" t="str">
            <v>R5T0699205</v>
          </cell>
          <cell r="AH6821">
            <v>46195</v>
          </cell>
        </row>
        <row r="6822">
          <cell r="F6822" t="str">
            <v>R5T0700562</v>
          </cell>
          <cell r="AH6822">
            <v>46188</v>
          </cell>
        </row>
        <row r="6823">
          <cell r="F6823" t="str">
            <v>R5T0701582</v>
          </cell>
          <cell r="AH6823">
            <v>46195</v>
          </cell>
        </row>
        <row r="6824">
          <cell r="F6824" t="str">
            <v>R5T0701585</v>
          </cell>
          <cell r="AH6824">
            <v>46195</v>
          </cell>
        </row>
        <row r="6825">
          <cell r="F6825" t="str">
            <v>R5T0701587</v>
          </cell>
          <cell r="AH6825">
            <v>46195</v>
          </cell>
        </row>
        <row r="6826">
          <cell r="F6826" t="str">
            <v>R5T0701589</v>
          </cell>
          <cell r="AH6826">
            <v>46195</v>
          </cell>
        </row>
        <row r="6827">
          <cell r="F6827" t="str">
            <v>R5T0702796</v>
          </cell>
          <cell r="AH6827">
            <v>46195</v>
          </cell>
        </row>
        <row r="6828">
          <cell r="F6828" t="str">
            <v>R5T0702801</v>
          </cell>
          <cell r="AH6828">
            <v>46195</v>
          </cell>
        </row>
        <row r="6829">
          <cell r="F6829" t="str">
            <v>R5T0702803</v>
          </cell>
          <cell r="AH6829">
            <v>46195</v>
          </cell>
        </row>
        <row r="6830">
          <cell r="F6830" t="str">
            <v>R5T0702806</v>
          </cell>
          <cell r="AH6830">
            <v>46195</v>
          </cell>
        </row>
        <row r="6831">
          <cell r="F6831" t="str">
            <v>R5T0702808</v>
          </cell>
          <cell r="AH6831">
            <v>46195</v>
          </cell>
        </row>
        <row r="6832">
          <cell r="F6832" t="str">
            <v>R5T0704832</v>
          </cell>
          <cell r="AH6832">
            <v>46195</v>
          </cell>
        </row>
        <row r="6833">
          <cell r="F6833" t="str">
            <v>R5T0686919</v>
          </cell>
          <cell r="AH6833">
            <v>46189</v>
          </cell>
        </row>
        <row r="6834">
          <cell r="F6834" t="str">
            <v>R5T0696680</v>
          </cell>
          <cell r="AH6834">
            <v>46188</v>
          </cell>
        </row>
        <row r="6835">
          <cell r="F6835" t="str">
            <v>R5T0696681</v>
          </cell>
          <cell r="AH6835">
            <v>46188</v>
          </cell>
        </row>
        <row r="6836">
          <cell r="F6836" t="str">
            <v>R5T0699463</v>
          </cell>
          <cell r="AH6836">
            <v>46195</v>
          </cell>
        </row>
        <row r="6837">
          <cell r="F6837" t="str">
            <v>R5T0699942</v>
          </cell>
          <cell r="AH6837">
            <v>46195</v>
          </cell>
        </row>
        <row r="6838">
          <cell r="F6838" t="str">
            <v>R5T0687904</v>
          </cell>
          <cell r="AH6838">
            <v>46192</v>
          </cell>
        </row>
        <row r="6839">
          <cell r="F6839" t="str">
            <v>R5T0693201</v>
          </cell>
          <cell r="AH6839">
            <v>46192</v>
          </cell>
        </row>
        <row r="6840">
          <cell r="F6840" t="str">
            <v>R5T0698233</v>
          </cell>
          <cell r="AH6840">
            <v>46195</v>
          </cell>
        </row>
        <row r="6841">
          <cell r="F6841" t="str">
            <v>R5T0699114</v>
          </cell>
          <cell r="AH6841">
            <v>46189</v>
          </cell>
        </row>
        <row r="6842">
          <cell r="F6842" t="str">
            <v>R5T0699336</v>
          </cell>
          <cell r="AH6842">
            <v>46190</v>
          </cell>
        </row>
        <row r="6843">
          <cell r="F6843" t="str">
            <v>R5T0699338</v>
          </cell>
          <cell r="AH6843">
            <v>46190</v>
          </cell>
        </row>
        <row r="6844">
          <cell r="F6844" t="str">
            <v>R5T0700333</v>
          </cell>
          <cell r="AH6844">
            <v>46192</v>
          </cell>
        </row>
        <row r="6845">
          <cell r="F6845" t="str">
            <v>R5T0701296</v>
          </cell>
          <cell r="AH6845">
            <v>46195</v>
          </cell>
        </row>
        <row r="6846">
          <cell r="F6846" t="str">
            <v>R5T0703504</v>
          </cell>
          <cell r="AH6846">
            <v>46195</v>
          </cell>
        </row>
        <row r="6847">
          <cell r="F6847" t="str">
            <v>65T0097984</v>
          </cell>
        </row>
        <row r="6848">
          <cell r="F6848" t="str">
            <v>R5T0691608</v>
          </cell>
          <cell r="AH6848">
            <v>46188</v>
          </cell>
        </row>
        <row r="6849">
          <cell r="F6849" t="str">
            <v>R5T0695466</v>
          </cell>
          <cell r="AH6849">
            <v>46188</v>
          </cell>
        </row>
        <row r="6850">
          <cell r="F6850" t="str">
            <v>R5T0695703</v>
          </cell>
          <cell r="AH6850">
            <v>46188</v>
          </cell>
        </row>
        <row r="6851">
          <cell r="F6851" t="str">
            <v>R5T0696877</v>
          </cell>
          <cell r="AH6851">
            <v>46188</v>
          </cell>
        </row>
        <row r="6852">
          <cell r="F6852" t="str">
            <v>R5T0696901</v>
          </cell>
          <cell r="AH6852">
            <v>46188</v>
          </cell>
        </row>
        <row r="6853">
          <cell r="F6853" t="str">
            <v>R5T0697470</v>
          </cell>
          <cell r="AH6853">
            <v>46188</v>
          </cell>
        </row>
        <row r="6854">
          <cell r="F6854" t="str">
            <v>R5T0697494</v>
          </cell>
          <cell r="AH6854">
            <v>46188</v>
          </cell>
        </row>
        <row r="6855">
          <cell r="F6855" t="str">
            <v>R5T0698461</v>
          </cell>
          <cell r="AH6855">
            <v>46188</v>
          </cell>
        </row>
        <row r="6856">
          <cell r="F6856" t="str">
            <v>R5T0698522</v>
          </cell>
          <cell r="AH6856">
            <v>46188</v>
          </cell>
        </row>
        <row r="6857">
          <cell r="F6857" t="str">
            <v>R5T0699251</v>
          </cell>
          <cell r="AH6857">
            <v>46195</v>
          </cell>
        </row>
        <row r="6858">
          <cell r="F6858" t="str">
            <v>R5T0699375</v>
          </cell>
          <cell r="AH6858">
            <v>46195</v>
          </cell>
        </row>
        <row r="6859">
          <cell r="F6859" t="str">
            <v>R5T0699644</v>
          </cell>
          <cell r="AH6859">
            <v>46188</v>
          </cell>
        </row>
        <row r="6860">
          <cell r="F6860" t="str">
            <v>R5T0700116</v>
          </cell>
          <cell r="AH6860">
            <v>46195</v>
          </cell>
        </row>
        <row r="6861">
          <cell r="F6861" t="str">
            <v>R5T0701906</v>
          </cell>
          <cell r="AH6861">
            <v>46195</v>
          </cell>
        </row>
        <row r="6862">
          <cell r="F6862" t="str">
            <v>R5T0701990</v>
          </cell>
          <cell r="AH6862">
            <v>46195</v>
          </cell>
        </row>
        <row r="6863">
          <cell r="F6863" t="str">
            <v>R5T0703282</v>
          </cell>
          <cell r="AH6863">
            <v>46195</v>
          </cell>
        </row>
        <row r="6864">
          <cell r="F6864" t="str">
            <v>R5T0699706</v>
          </cell>
          <cell r="AH6864">
            <v>46192</v>
          </cell>
        </row>
        <row r="6865">
          <cell r="F6865" t="str">
            <v>R5T0700843</v>
          </cell>
          <cell r="AH6865">
            <v>46195</v>
          </cell>
        </row>
        <row r="6866">
          <cell r="F6866" t="str">
            <v>R5T0700980</v>
          </cell>
          <cell r="AH6866">
            <v>46195</v>
          </cell>
        </row>
        <row r="6867">
          <cell r="F6867" t="str">
            <v>45T0474854</v>
          </cell>
          <cell r="AH6867">
            <v>46161</v>
          </cell>
        </row>
        <row r="6868">
          <cell r="F6868" t="str">
            <v>45T0474854</v>
          </cell>
          <cell r="AH6868">
            <v>46161</v>
          </cell>
        </row>
        <row r="6869">
          <cell r="F6869" t="str">
            <v>45T0474855</v>
          </cell>
          <cell r="AH6869">
            <v>46161</v>
          </cell>
        </row>
        <row r="6870">
          <cell r="F6870" t="str">
            <v>45T0474855</v>
          </cell>
          <cell r="AH6870">
            <v>46161</v>
          </cell>
        </row>
        <row r="6871">
          <cell r="F6871" t="str">
            <v>45T0474856</v>
          </cell>
          <cell r="AH6871">
            <v>46163</v>
          </cell>
        </row>
        <row r="6872">
          <cell r="F6872" t="str">
            <v>45T0474856</v>
          </cell>
          <cell r="AH6872">
            <v>46170</v>
          </cell>
        </row>
        <row r="6873">
          <cell r="F6873" t="str">
            <v>45T0474727</v>
          </cell>
          <cell r="AH6873">
            <v>46171</v>
          </cell>
        </row>
        <row r="6874">
          <cell r="F6874" t="str">
            <v>65T0090723</v>
          </cell>
          <cell r="AH6874">
            <v>46114</v>
          </cell>
        </row>
        <row r="6875">
          <cell r="F6875" t="str">
            <v>45T0479917</v>
          </cell>
          <cell r="AH6875">
            <v>46184</v>
          </cell>
        </row>
        <row r="6876">
          <cell r="F6876" t="str">
            <v>65T0098046</v>
          </cell>
          <cell r="AH6876">
            <v>46182</v>
          </cell>
        </row>
        <row r="6877">
          <cell r="F6877" t="str">
            <v>65T0098047</v>
          </cell>
          <cell r="AH6877">
            <v>46182</v>
          </cell>
        </row>
        <row r="6878">
          <cell r="F6878" t="str">
            <v>65T0098048</v>
          </cell>
          <cell r="AH6878">
            <v>46182</v>
          </cell>
        </row>
        <row r="6879">
          <cell r="F6879" t="str">
            <v>65T0098049</v>
          </cell>
          <cell r="AH6879">
            <v>46182</v>
          </cell>
        </row>
        <row r="6880">
          <cell r="F6880" t="str">
            <v>65T0098050</v>
          </cell>
          <cell r="AH6880">
            <v>46195</v>
          </cell>
        </row>
        <row r="6881">
          <cell r="F6881" t="str">
            <v>65T0098051</v>
          </cell>
          <cell r="AH6881">
            <v>46195</v>
          </cell>
        </row>
        <row r="6882">
          <cell r="F6882" t="str">
            <v>65T0098052</v>
          </cell>
          <cell r="AH6882">
            <v>46195</v>
          </cell>
        </row>
        <row r="6883">
          <cell r="F6883" t="str">
            <v>65T0098862</v>
          </cell>
          <cell r="AH6883">
            <v>46195</v>
          </cell>
        </row>
        <row r="6884">
          <cell r="F6884" t="str">
            <v>65T0098863</v>
          </cell>
          <cell r="AH6884">
            <v>46195</v>
          </cell>
        </row>
        <row r="6885">
          <cell r="F6885" t="str">
            <v>65T0098864</v>
          </cell>
          <cell r="AH6885">
            <v>46195</v>
          </cell>
        </row>
        <row r="6886">
          <cell r="F6886" t="str">
            <v>R5T0696507</v>
          </cell>
          <cell r="AH6886">
            <v>46195</v>
          </cell>
        </row>
        <row r="6887">
          <cell r="F6887" t="str">
            <v>R5T0700629</v>
          </cell>
          <cell r="AH6887">
            <v>46195</v>
          </cell>
        </row>
        <row r="6888">
          <cell r="F6888" t="str">
            <v>722458417</v>
          </cell>
          <cell r="AH6888">
            <v>46146</v>
          </cell>
        </row>
        <row r="6889">
          <cell r="F6889" t="str">
            <v>722458591</v>
          </cell>
          <cell r="AH6889">
            <v>46156</v>
          </cell>
        </row>
        <row r="6890">
          <cell r="F6890" t="str">
            <v>722458618</v>
          </cell>
          <cell r="AH6890">
            <v>46160</v>
          </cell>
        </row>
        <row r="6891">
          <cell r="F6891" t="str">
            <v>722458735</v>
          </cell>
          <cell r="AH6891">
            <v>46167</v>
          </cell>
        </row>
        <row r="6892">
          <cell r="F6892" t="str">
            <v>722458760</v>
          </cell>
          <cell r="AH6892">
            <v>46171</v>
          </cell>
        </row>
        <row r="6893">
          <cell r="F6893" t="str">
            <v>65T0094561</v>
          </cell>
          <cell r="AH6893">
            <v>46153</v>
          </cell>
        </row>
        <row r="6894">
          <cell r="F6894" t="str">
            <v>65T0096845</v>
          </cell>
          <cell r="AH6894">
            <v>46169</v>
          </cell>
        </row>
        <row r="6895">
          <cell r="F6895" t="str">
            <v>65T0096845</v>
          </cell>
          <cell r="AH6895">
            <v>46170</v>
          </cell>
        </row>
        <row r="6896">
          <cell r="F6896" t="str">
            <v>65T0096854</v>
          </cell>
          <cell r="AH6896">
            <v>46163</v>
          </cell>
        </row>
        <row r="6897">
          <cell r="F6897" t="str">
            <v>65T0096854</v>
          </cell>
          <cell r="AH6897">
            <v>46170</v>
          </cell>
        </row>
        <row r="6898">
          <cell r="F6898" t="str">
            <v>R5T0674036</v>
          </cell>
          <cell r="AH6898">
            <v>46149</v>
          </cell>
        </row>
        <row r="6899">
          <cell r="F6899" t="str">
            <v>722458817</v>
          </cell>
          <cell r="AH6899">
            <v>46175</v>
          </cell>
        </row>
        <row r="6900">
          <cell r="F6900" t="str">
            <v>722458853</v>
          </cell>
          <cell r="AH6900">
            <v>46184</v>
          </cell>
        </row>
        <row r="6901">
          <cell r="F6901" t="str">
            <v>722458853</v>
          </cell>
          <cell r="AH6901">
            <v>46184</v>
          </cell>
        </row>
        <row r="6902">
          <cell r="F6902" t="str">
            <v>722458958</v>
          </cell>
          <cell r="AH6902">
            <v>46188</v>
          </cell>
        </row>
        <row r="6903">
          <cell r="F6903" t="str">
            <v>722459000</v>
          </cell>
          <cell r="AH6903">
            <v>46191</v>
          </cell>
        </row>
        <row r="6904">
          <cell r="F6904" t="str">
            <v>722459000</v>
          </cell>
          <cell r="AH6904">
            <v>46192</v>
          </cell>
        </row>
        <row r="6905">
          <cell r="F6905" t="str">
            <v>65T0098106</v>
          </cell>
          <cell r="AH6905">
            <v>46188</v>
          </cell>
        </row>
        <row r="6906">
          <cell r="F6906" t="str">
            <v>65T0098106</v>
          </cell>
          <cell r="AH6906">
            <v>46189</v>
          </cell>
        </row>
        <row r="6907">
          <cell r="F6907" t="str">
            <v>65T0098327</v>
          </cell>
          <cell r="AH6907">
            <v>46195</v>
          </cell>
        </row>
        <row r="6908">
          <cell r="F6908" t="str">
            <v>65T0098642</v>
          </cell>
          <cell r="AH6908">
            <v>46195</v>
          </cell>
        </row>
        <row r="6909">
          <cell r="F6909" t="str">
            <v>65T0098868</v>
          </cell>
          <cell r="AH6909">
            <v>46189</v>
          </cell>
        </row>
        <row r="6910">
          <cell r="F6910" t="str">
            <v>65T0098868</v>
          </cell>
          <cell r="AH6910">
            <v>46189</v>
          </cell>
        </row>
        <row r="6911">
          <cell r="F6911" t="str">
            <v>65T0098868</v>
          </cell>
          <cell r="AH6911">
            <v>46189</v>
          </cell>
        </row>
        <row r="6912">
          <cell r="F6912" t="str">
            <v>R5T0691615</v>
          </cell>
          <cell r="AH6912">
            <v>46192</v>
          </cell>
        </row>
        <row r="6913">
          <cell r="F6913" t="str">
            <v>R5T0694960</v>
          </cell>
          <cell r="AH6913">
            <v>46195</v>
          </cell>
        </row>
        <row r="6914">
          <cell r="F6914" t="str">
            <v>R5T0694970</v>
          </cell>
          <cell r="AH6914">
            <v>46195</v>
          </cell>
        </row>
        <row r="6915">
          <cell r="F6915" t="str">
            <v>R5T0694982</v>
          </cell>
          <cell r="AH6915">
            <v>46195</v>
          </cell>
        </row>
        <row r="6916">
          <cell r="F6916" t="str">
            <v>R5T0697696</v>
          </cell>
          <cell r="AH6916">
            <v>46192</v>
          </cell>
        </row>
        <row r="6917">
          <cell r="F6917" t="str">
            <v>R5T0697700</v>
          </cell>
          <cell r="AH6917">
            <v>46195</v>
          </cell>
        </row>
        <row r="6918">
          <cell r="F6918" t="str">
            <v>R5T0697719</v>
          </cell>
          <cell r="AH6918">
            <v>46195</v>
          </cell>
        </row>
        <row r="6919">
          <cell r="F6919" t="str">
            <v>R5T0697722</v>
          </cell>
          <cell r="AH6919">
            <v>46195</v>
          </cell>
        </row>
        <row r="6920">
          <cell r="F6920" t="str">
            <v>R5T0697725</v>
          </cell>
          <cell r="AH6920">
            <v>46195</v>
          </cell>
        </row>
        <row r="6921">
          <cell r="F6921" t="str">
            <v>R5T0697727</v>
          </cell>
          <cell r="AH6921">
            <v>46195</v>
          </cell>
        </row>
        <row r="6922">
          <cell r="F6922" t="str">
            <v>R5T0698438</v>
          </cell>
          <cell r="AH6922">
            <v>46195</v>
          </cell>
        </row>
        <row r="6923">
          <cell r="F6923" t="str">
            <v>R5T0698443</v>
          </cell>
          <cell r="AH6923">
            <v>46195</v>
          </cell>
        </row>
        <row r="6924">
          <cell r="F6924" t="str">
            <v>R5T0698444</v>
          </cell>
          <cell r="AH6924">
            <v>46195</v>
          </cell>
        </row>
        <row r="6925">
          <cell r="F6925" t="str">
            <v>R5T0698446</v>
          </cell>
          <cell r="AH6925">
            <v>46195</v>
          </cell>
        </row>
        <row r="6926">
          <cell r="F6926" t="str">
            <v>R5T0698451</v>
          </cell>
          <cell r="AH6926">
            <v>46195</v>
          </cell>
        </row>
        <row r="6927">
          <cell r="F6927" t="str">
            <v>R5T0698452</v>
          </cell>
          <cell r="AH6927">
            <v>46195</v>
          </cell>
        </row>
        <row r="6928">
          <cell r="F6928" t="str">
            <v>R5T0698453</v>
          </cell>
          <cell r="AH6928">
            <v>46195</v>
          </cell>
        </row>
        <row r="6929">
          <cell r="F6929" t="str">
            <v>R5T0698454</v>
          </cell>
          <cell r="AH6929">
            <v>46195</v>
          </cell>
        </row>
        <row r="6930">
          <cell r="F6930" t="str">
            <v>R5T0698921</v>
          </cell>
          <cell r="AH6930">
            <v>46195</v>
          </cell>
        </row>
        <row r="6931">
          <cell r="F6931" t="str">
            <v>R5T0698925</v>
          </cell>
          <cell r="AH6931">
            <v>46195</v>
          </cell>
        </row>
        <row r="6932">
          <cell r="F6932" t="str">
            <v>R5T0698926</v>
          </cell>
          <cell r="AH6932">
            <v>46190</v>
          </cell>
        </row>
        <row r="6933">
          <cell r="F6933" t="str">
            <v>R5T0698929</v>
          </cell>
          <cell r="AH6933">
            <v>46192</v>
          </cell>
        </row>
        <row r="6934">
          <cell r="F6934" t="str">
            <v>R5T0698930</v>
          </cell>
          <cell r="AH6934">
            <v>46195</v>
          </cell>
        </row>
        <row r="6935">
          <cell r="F6935" t="str">
            <v>R5T0698936</v>
          </cell>
          <cell r="AH6935">
            <v>46195</v>
          </cell>
        </row>
        <row r="6936">
          <cell r="F6936" t="str">
            <v>R5T0698937</v>
          </cell>
          <cell r="AH6936">
            <v>46195</v>
          </cell>
        </row>
        <row r="6937">
          <cell r="F6937" t="str">
            <v>R5T0700440</v>
          </cell>
          <cell r="AH6937">
            <v>46195</v>
          </cell>
        </row>
        <row r="6938">
          <cell r="F6938" t="str">
            <v>R5T0700563</v>
          </cell>
          <cell r="AH6938">
            <v>46195</v>
          </cell>
        </row>
        <row r="6939">
          <cell r="F6939" t="str">
            <v>R5T0701181</v>
          </cell>
          <cell r="AH6939">
            <v>46195</v>
          </cell>
        </row>
        <row r="6940">
          <cell r="F6940" t="str">
            <v>R5T0701182</v>
          </cell>
          <cell r="AH6940">
            <v>46195</v>
          </cell>
        </row>
        <row r="6941">
          <cell r="F6941" t="str">
            <v>R5T0701387</v>
          </cell>
          <cell r="AH6941">
            <v>46192</v>
          </cell>
        </row>
        <row r="6942">
          <cell r="F6942" t="str">
            <v>R5T0702897</v>
          </cell>
          <cell r="AH6942">
            <v>46195</v>
          </cell>
        </row>
        <row r="6943">
          <cell r="F6943" t="str">
            <v>R5T0702899</v>
          </cell>
          <cell r="AH6943">
            <v>46195</v>
          </cell>
        </row>
        <row r="6944">
          <cell r="F6944" t="str">
            <v>R5T0704331</v>
          </cell>
          <cell r="AH6944">
            <v>46195</v>
          </cell>
        </row>
        <row r="6945">
          <cell r="F6945" t="str">
            <v>25T0349448</v>
          </cell>
          <cell r="AH6945">
            <v>46189</v>
          </cell>
        </row>
        <row r="6946">
          <cell r="F6946" t="str">
            <v>25T0349449</v>
          </cell>
          <cell r="AH6946">
            <v>46189</v>
          </cell>
        </row>
        <row r="6947">
          <cell r="F6947" t="str">
            <v>25T0349450</v>
          </cell>
          <cell r="AH6947">
            <v>46189</v>
          </cell>
        </row>
        <row r="6948">
          <cell r="F6948" t="str">
            <v>25T0350776</v>
          </cell>
          <cell r="AH6948">
            <v>46195</v>
          </cell>
        </row>
        <row r="6949">
          <cell r="F6949" t="str">
            <v>G5087364-VV260522071</v>
          </cell>
        </row>
        <row r="6950">
          <cell r="F6950" t="str">
            <v>65T0096106</v>
          </cell>
          <cell r="AH6950">
            <v>46182</v>
          </cell>
        </row>
        <row r="6951">
          <cell r="F6951" t="str">
            <v>65T0096226</v>
          </cell>
          <cell r="AH6951">
            <v>46182</v>
          </cell>
        </row>
        <row r="6952">
          <cell r="F6952" t="str">
            <v>R5T0691927</v>
          </cell>
          <cell r="AH6952">
            <v>46184</v>
          </cell>
        </row>
        <row r="6953">
          <cell r="F6953" t="str">
            <v>R5T0692083</v>
          </cell>
          <cell r="AH6953">
            <v>46184</v>
          </cell>
        </row>
        <row r="6954">
          <cell r="F6954" t="str">
            <v>R5T0692612</v>
          </cell>
          <cell r="AH6954">
            <v>46174</v>
          </cell>
        </row>
        <row r="6955">
          <cell r="F6955" t="str">
            <v>R5T0692613</v>
          </cell>
          <cell r="AH6955">
            <v>46174</v>
          </cell>
        </row>
        <row r="6956">
          <cell r="F6956" t="str">
            <v>R5T0692614</v>
          </cell>
          <cell r="AH6956">
            <v>46174</v>
          </cell>
        </row>
        <row r="6957">
          <cell r="F6957" t="str">
            <v>R5T0692616</v>
          </cell>
          <cell r="AH6957">
            <v>46174</v>
          </cell>
        </row>
        <row r="6958">
          <cell r="F6958" t="str">
            <v>R5T0692619</v>
          </cell>
          <cell r="AH6958">
            <v>46174</v>
          </cell>
        </row>
        <row r="6959">
          <cell r="F6959" t="str">
            <v>R5T0692620</v>
          </cell>
          <cell r="AH6959">
            <v>46174</v>
          </cell>
        </row>
        <row r="6960">
          <cell r="F6960" t="str">
            <v>R5T0692960</v>
          </cell>
          <cell r="AH6960">
            <v>46188</v>
          </cell>
        </row>
        <row r="6961">
          <cell r="F6961" t="str">
            <v>R5T0693380</v>
          </cell>
          <cell r="AH6961">
            <v>46182</v>
          </cell>
        </row>
        <row r="6962">
          <cell r="F6962" t="str">
            <v>R5T0693382</v>
          </cell>
          <cell r="AH6962">
            <v>46182</v>
          </cell>
        </row>
        <row r="6963">
          <cell r="F6963" t="str">
            <v>R5T0695412</v>
          </cell>
          <cell r="AH6963">
            <v>46182</v>
          </cell>
        </row>
        <row r="6964">
          <cell r="F6964" t="str">
            <v>R5T0695415</v>
          </cell>
          <cell r="AH6964">
            <v>46182</v>
          </cell>
        </row>
        <row r="6965">
          <cell r="F6965" t="str">
            <v>R5T0695423</v>
          </cell>
          <cell r="AH6965">
            <v>46182</v>
          </cell>
        </row>
        <row r="6966">
          <cell r="F6966" t="str">
            <v>R5T0695424</v>
          </cell>
          <cell r="AH6966">
            <v>46182</v>
          </cell>
        </row>
        <row r="6967">
          <cell r="F6967" t="str">
            <v>R5T0695495</v>
          </cell>
          <cell r="AH6967">
            <v>46188</v>
          </cell>
        </row>
        <row r="6968">
          <cell r="F6968" t="str">
            <v>R5T0695642</v>
          </cell>
          <cell r="AH6968">
            <v>46188</v>
          </cell>
        </row>
        <row r="6969">
          <cell r="F6969" t="str">
            <v>R5T0696675</v>
          </cell>
          <cell r="AH6969">
            <v>46195</v>
          </cell>
        </row>
        <row r="6970">
          <cell r="F6970" t="str">
            <v>R5T0696676</v>
          </cell>
          <cell r="AH6970">
            <v>46195</v>
          </cell>
        </row>
        <row r="6971">
          <cell r="F6971" t="str">
            <v>R5T0696677</v>
          </cell>
          <cell r="AH6971">
            <v>46195</v>
          </cell>
        </row>
        <row r="6972">
          <cell r="F6972" t="str">
            <v>R5T0696678</v>
          </cell>
          <cell r="AH6972">
            <v>46195</v>
          </cell>
        </row>
        <row r="6973">
          <cell r="F6973" t="str">
            <v>R5T0696679</v>
          </cell>
          <cell r="AH6973">
            <v>46195</v>
          </cell>
        </row>
        <row r="6974">
          <cell r="F6974" t="str">
            <v>R5T0696684</v>
          </cell>
          <cell r="AH6974">
            <v>46188</v>
          </cell>
        </row>
        <row r="6975">
          <cell r="F6975" t="str">
            <v>R5T0696685</v>
          </cell>
          <cell r="AH6975">
            <v>46188</v>
          </cell>
        </row>
        <row r="6976">
          <cell r="F6976" t="str">
            <v>R5T0696686</v>
          </cell>
          <cell r="AH6976">
            <v>46188</v>
          </cell>
        </row>
        <row r="6977">
          <cell r="F6977" t="str">
            <v>R5T0699321</v>
          </cell>
          <cell r="AH6977">
            <v>46189</v>
          </cell>
        </row>
        <row r="6978">
          <cell r="F6978" t="str">
            <v>R5T0699322</v>
          </cell>
          <cell r="AH6978">
            <v>46189</v>
          </cell>
        </row>
        <row r="6979">
          <cell r="F6979" t="str">
            <v>R5T0699323</v>
          </cell>
          <cell r="AH6979">
            <v>46189</v>
          </cell>
        </row>
        <row r="6980">
          <cell r="F6980" t="str">
            <v>R5T0699324</v>
          </cell>
          <cell r="AH6980">
            <v>46189</v>
          </cell>
        </row>
        <row r="6981">
          <cell r="F6981" t="str">
            <v>R5T0699410</v>
          </cell>
          <cell r="AH6981">
            <v>46189</v>
          </cell>
        </row>
        <row r="6982">
          <cell r="F6982" t="str">
            <v>R5T0699411</v>
          </cell>
          <cell r="AH6982">
            <v>46189</v>
          </cell>
        </row>
        <row r="6983">
          <cell r="F6983" t="str">
            <v>R5T0699412</v>
          </cell>
          <cell r="AH6983">
            <v>46189</v>
          </cell>
        </row>
        <row r="6984">
          <cell r="F6984" t="str">
            <v>R5T0699417</v>
          </cell>
          <cell r="AH6984">
            <v>46189</v>
          </cell>
        </row>
        <row r="6985">
          <cell r="F6985" t="str">
            <v>R5T0699418</v>
          </cell>
          <cell r="AH6985">
            <v>46189</v>
          </cell>
        </row>
        <row r="6986">
          <cell r="F6986" t="str">
            <v>R5T0699420</v>
          </cell>
          <cell r="AH6986">
            <v>46189</v>
          </cell>
        </row>
        <row r="6987">
          <cell r="F6987" t="str">
            <v>R5T0699472</v>
          </cell>
          <cell r="AH6987">
            <v>46195</v>
          </cell>
        </row>
        <row r="6988">
          <cell r="F6988" t="str">
            <v>R5T0699491</v>
          </cell>
          <cell r="AH6988">
            <v>46195</v>
          </cell>
        </row>
        <row r="6989">
          <cell r="F6989" t="str">
            <v>R5T0700679</v>
          </cell>
          <cell r="AH6989">
            <v>46195</v>
          </cell>
        </row>
        <row r="6990">
          <cell r="F6990" t="str">
            <v>R5T0700681</v>
          </cell>
          <cell r="AH6990">
            <v>46195</v>
          </cell>
        </row>
        <row r="6991">
          <cell r="F6991" t="str">
            <v>R5T0700682</v>
          </cell>
          <cell r="AH6991">
            <v>46195</v>
          </cell>
        </row>
        <row r="6992">
          <cell r="F6992" t="str">
            <v>R5T0700711</v>
          </cell>
          <cell r="AH6992">
            <v>46195</v>
          </cell>
        </row>
        <row r="6993">
          <cell r="F6993" t="str">
            <v>R5T0700713</v>
          </cell>
          <cell r="AH6993">
            <v>46195</v>
          </cell>
        </row>
        <row r="6994">
          <cell r="F6994" t="str">
            <v>R5T0700714</v>
          </cell>
          <cell r="AH6994">
            <v>46195</v>
          </cell>
        </row>
        <row r="6995">
          <cell r="F6995" t="str">
            <v>R5T0700929</v>
          </cell>
          <cell r="AH6995">
            <v>46195</v>
          </cell>
        </row>
        <row r="6996">
          <cell r="F6996" t="str">
            <v>R5T0700935</v>
          </cell>
          <cell r="AH6996">
            <v>46195</v>
          </cell>
        </row>
        <row r="6997">
          <cell r="F6997" t="str">
            <v>R5T0700947</v>
          </cell>
          <cell r="AH6997">
            <v>46195</v>
          </cell>
        </row>
        <row r="6998">
          <cell r="F6998" t="str">
            <v>R5T0701239</v>
          </cell>
          <cell r="AH6998">
            <v>46195</v>
          </cell>
        </row>
        <row r="6999">
          <cell r="F6999" t="str">
            <v>R5T0701243</v>
          </cell>
          <cell r="AH6999">
            <v>46195</v>
          </cell>
        </row>
        <row r="7000">
          <cell r="F7000" t="str">
            <v>R5T0702237</v>
          </cell>
          <cell r="AH7000">
            <v>46195</v>
          </cell>
        </row>
        <row r="7001">
          <cell r="F7001" t="str">
            <v>R5T0702344</v>
          </cell>
          <cell r="AH7001">
            <v>46195</v>
          </cell>
        </row>
        <row r="7002">
          <cell r="F7002" t="str">
            <v>R5T0700700</v>
          </cell>
          <cell r="AH7002">
            <v>46195</v>
          </cell>
        </row>
        <row r="7003">
          <cell r="F7003" t="str">
            <v>G4136248-VV260128136</v>
          </cell>
        </row>
        <row r="7004">
          <cell r="F7004" t="str">
            <v>G4136248-VV260618132</v>
          </cell>
        </row>
        <row r="7005">
          <cell r="F7005" t="str">
            <v>R5T0684370</v>
          </cell>
          <cell r="AH7005">
            <v>46192</v>
          </cell>
        </row>
        <row r="7006">
          <cell r="F7006" t="str">
            <v>R5T0684371</v>
          </cell>
          <cell r="AH7006">
            <v>46192</v>
          </cell>
        </row>
        <row r="7007">
          <cell r="F7007" t="str">
            <v>R5T0684376</v>
          </cell>
          <cell r="AH7007">
            <v>46192</v>
          </cell>
        </row>
        <row r="7008">
          <cell r="F7008" t="str">
            <v>R5T0684378</v>
          </cell>
          <cell r="AH7008">
            <v>46192</v>
          </cell>
        </row>
        <row r="7009">
          <cell r="F7009" t="str">
            <v>R5T0684379</v>
          </cell>
          <cell r="AH7009">
            <v>46192</v>
          </cell>
        </row>
        <row r="7010">
          <cell r="F7010" t="str">
            <v>R5T0686980</v>
          </cell>
          <cell r="AH7010">
            <v>46191</v>
          </cell>
        </row>
        <row r="7011">
          <cell r="F7011" t="str">
            <v>R5T0687902</v>
          </cell>
          <cell r="AH7011">
            <v>46192</v>
          </cell>
        </row>
        <row r="7012">
          <cell r="F7012" t="str">
            <v>R5T0687910</v>
          </cell>
          <cell r="AH7012">
            <v>46192</v>
          </cell>
        </row>
        <row r="7013">
          <cell r="F7013" t="str">
            <v>R5T0687983</v>
          </cell>
          <cell r="AH7013">
            <v>46190</v>
          </cell>
        </row>
        <row r="7014">
          <cell r="F7014" t="str">
            <v>R5T0689289</v>
          </cell>
          <cell r="AH7014">
            <v>46190</v>
          </cell>
        </row>
        <row r="7015">
          <cell r="F7015" t="str">
            <v>R5T0689991</v>
          </cell>
          <cell r="AH7015">
            <v>46191</v>
          </cell>
        </row>
        <row r="7016">
          <cell r="F7016" t="str">
            <v>R5T0691157</v>
          </cell>
          <cell r="AH7016">
            <v>46190</v>
          </cell>
        </row>
        <row r="7017">
          <cell r="F7017" t="str">
            <v>R5T0694389</v>
          </cell>
          <cell r="AH7017">
            <v>46188</v>
          </cell>
        </row>
        <row r="7018">
          <cell r="F7018" t="str">
            <v>R5T0695673</v>
          </cell>
          <cell r="AH7018">
            <v>46189</v>
          </cell>
        </row>
        <row r="7019">
          <cell r="F7019" t="str">
            <v>R5T0695680</v>
          </cell>
          <cell r="AH7019">
            <v>46189</v>
          </cell>
        </row>
        <row r="7020">
          <cell r="F7020" t="str">
            <v>R5T0695683</v>
          </cell>
          <cell r="AH7020">
            <v>46189</v>
          </cell>
        </row>
        <row r="7021">
          <cell r="F7021" t="str">
            <v>R5T0695684</v>
          </cell>
          <cell r="AH7021">
            <v>46189</v>
          </cell>
        </row>
        <row r="7022">
          <cell r="F7022" t="str">
            <v>R5T0695686</v>
          </cell>
          <cell r="AH7022">
            <v>46189</v>
          </cell>
        </row>
        <row r="7023">
          <cell r="F7023" t="str">
            <v>R5T0695687</v>
          </cell>
          <cell r="AH7023">
            <v>46189</v>
          </cell>
        </row>
        <row r="7024">
          <cell r="F7024" t="str">
            <v>R5T0695688</v>
          </cell>
          <cell r="AH7024">
            <v>46189</v>
          </cell>
        </row>
        <row r="7025">
          <cell r="F7025" t="str">
            <v>R5T0695690</v>
          </cell>
          <cell r="AH7025">
            <v>46189</v>
          </cell>
        </row>
        <row r="7026">
          <cell r="F7026" t="str">
            <v>R5T0695691</v>
          </cell>
          <cell r="AH7026">
            <v>46189</v>
          </cell>
        </row>
        <row r="7027">
          <cell r="F7027" t="str">
            <v>R5T0695693</v>
          </cell>
          <cell r="AH7027">
            <v>46189</v>
          </cell>
        </row>
        <row r="7028">
          <cell r="F7028" t="str">
            <v>R5T0695695</v>
          </cell>
          <cell r="AH7028">
            <v>46189</v>
          </cell>
        </row>
        <row r="7029">
          <cell r="F7029" t="str">
            <v>R5T0695697</v>
          </cell>
          <cell r="AH7029">
            <v>46189</v>
          </cell>
        </row>
        <row r="7030">
          <cell r="F7030" t="str">
            <v>R5T0695698</v>
          </cell>
          <cell r="AH7030">
            <v>46189</v>
          </cell>
        </row>
        <row r="7031">
          <cell r="F7031" t="str">
            <v>R5T0695938</v>
          </cell>
          <cell r="AH7031">
            <v>46188</v>
          </cell>
        </row>
        <row r="7032">
          <cell r="F7032" t="str">
            <v>R5T0695940</v>
          </cell>
          <cell r="AH7032">
            <v>46188</v>
          </cell>
        </row>
        <row r="7033">
          <cell r="F7033" t="str">
            <v>R5T0695941</v>
          </cell>
          <cell r="AH7033">
            <v>46188</v>
          </cell>
        </row>
        <row r="7034">
          <cell r="F7034" t="str">
            <v>R5T0695943</v>
          </cell>
          <cell r="AH7034">
            <v>46188</v>
          </cell>
        </row>
        <row r="7035">
          <cell r="F7035" t="str">
            <v>R5T0695973</v>
          </cell>
          <cell r="AH7035">
            <v>46188</v>
          </cell>
        </row>
        <row r="7036">
          <cell r="F7036" t="str">
            <v>R5T0695974</v>
          </cell>
          <cell r="AH7036">
            <v>46188</v>
          </cell>
        </row>
        <row r="7037">
          <cell r="F7037" t="str">
            <v>R5T0696182</v>
          </cell>
          <cell r="AH7037">
            <v>46190</v>
          </cell>
        </row>
        <row r="7038">
          <cell r="F7038" t="str">
            <v>R5T0696183</v>
          </cell>
          <cell r="AH7038">
            <v>46188</v>
          </cell>
        </row>
        <row r="7039">
          <cell r="F7039" t="str">
            <v>R5T0696184</v>
          </cell>
          <cell r="AH7039">
            <v>46188</v>
          </cell>
        </row>
        <row r="7040">
          <cell r="F7040" t="str">
            <v>R5T0696185</v>
          </cell>
          <cell r="AH7040">
            <v>46188</v>
          </cell>
        </row>
        <row r="7041">
          <cell r="F7041" t="str">
            <v>R5T0696186</v>
          </cell>
          <cell r="AH7041">
            <v>46188</v>
          </cell>
        </row>
        <row r="7042">
          <cell r="F7042" t="str">
            <v>R5T0696187</v>
          </cell>
          <cell r="AH7042">
            <v>46188</v>
          </cell>
        </row>
        <row r="7043">
          <cell r="F7043" t="str">
            <v>R5T0696188</v>
          </cell>
          <cell r="AH7043">
            <v>46188</v>
          </cell>
        </row>
        <row r="7044">
          <cell r="F7044" t="str">
            <v>R5T0696189</v>
          </cell>
          <cell r="AH7044">
            <v>46189</v>
          </cell>
        </row>
        <row r="7045">
          <cell r="F7045" t="str">
            <v>R5T0696190</v>
          </cell>
          <cell r="AH7045">
            <v>46189</v>
          </cell>
        </row>
        <row r="7046">
          <cell r="F7046" t="str">
            <v>R5T0696191</v>
          </cell>
          <cell r="AH7046">
            <v>46189</v>
          </cell>
        </row>
        <row r="7047">
          <cell r="F7047" t="str">
            <v>R5T0696192</v>
          </cell>
          <cell r="AH7047">
            <v>46188</v>
          </cell>
        </row>
        <row r="7048">
          <cell r="F7048" t="str">
            <v>R5T0696193</v>
          </cell>
          <cell r="AH7048">
            <v>46188</v>
          </cell>
        </row>
        <row r="7049">
          <cell r="F7049" t="str">
            <v>R5T0696194</v>
          </cell>
          <cell r="AH7049">
            <v>46188</v>
          </cell>
        </row>
        <row r="7050">
          <cell r="F7050" t="str">
            <v>R5T0696195</v>
          </cell>
          <cell r="AH7050">
            <v>46188</v>
          </cell>
        </row>
        <row r="7051">
          <cell r="F7051" t="str">
            <v>R5T0696196</v>
          </cell>
          <cell r="AH7051">
            <v>46188</v>
          </cell>
        </row>
        <row r="7052">
          <cell r="F7052" t="str">
            <v>R5T0696197</v>
          </cell>
          <cell r="AH7052">
            <v>46188</v>
          </cell>
        </row>
        <row r="7053">
          <cell r="F7053" t="str">
            <v>R5T0696199</v>
          </cell>
          <cell r="AH7053">
            <v>46188</v>
          </cell>
        </row>
        <row r="7054">
          <cell r="F7054" t="str">
            <v>R5T0696200</v>
          </cell>
          <cell r="AH7054">
            <v>46188</v>
          </cell>
        </row>
        <row r="7055">
          <cell r="F7055" t="str">
            <v>R5T0696285</v>
          </cell>
          <cell r="AH7055">
            <v>46188</v>
          </cell>
        </row>
        <row r="7056">
          <cell r="F7056" t="str">
            <v>R5T0696773</v>
          </cell>
          <cell r="AH7056">
            <v>46195</v>
          </cell>
        </row>
        <row r="7057">
          <cell r="F7057" t="str">
            <v>R5T0696774</v>
          </cell>
          <cell r="AH7057">
            <v>46195</v>
          </cell>
        </row>
        <row r="7058">
          <cell r="F7058" t="str">
            <v>R5T0696775</v>
          </cell>
          <cell r="AH7058">
            <v>46195</v>
          </cell>
        </row>
        <row r="7059">
          <cell r="F7059" t="str">
            <v>R5T0696983</v>
          </cell>
          <cell r="AH7059">
            <v>46189</v>
          </cell>
        </row>
        <row r="7060">
          <cell r="F7060" t="str">
            <v>R5T0697330</v>
          </cell>
          <cell r="AH7060">
            <v>46188</v>
          </cell>
        </row>
        <row r="7061">
          <cell r="F7061" t="str">
            <v>R5T0697332</v>
          </cell>
          <cell r="AH7061">
            <v>46188</v>
          </cell>
        </row>
        <row r="7062">
          <cell r="F7062" t="str">
            <v>R5T0697334</v>
          </cell>
          <cell r="AH7062">
            <v>46188</v>
          </cell>
        </row>
        <row r="7063">
          <cell r="F7063" t="str">
            <v>R5T0697336</v>
          </cell>
          <cell r="AH7063">
            <v>46188</v>
          </cell>
        </row>
        <row r="7064">
          <cell r="F7064" t="str">
            <v>R5T0697337</v>
          </cell>
          <cell r="AH7064">
            <v>46188</v>
          </cell>
        </row>
        <row r="7065">
          <cell r="F7065" t="str">
            <v>R5T0697338</v>
          </cell>
          <cell r="AH7065">
            <v>46188</v>
          </cell>
        </row>
        <row r="7066">
          <cell r="F7066" t="str">
            <v>R5T0697341</v>
          </cell>
          <cell r="AH7066">
            <v>46188</v>
          </cell>
        </row>
        <row r="7067">
          <cell r="F7067" t="str">
            <v>R5T0697343</v>
          </cell>
          <cell r="AH7067">
            <v>46188</v>
          </cell>
        </row>
        <row r="7068">
          <cell r="F7068" t="str">
            <v>R5T0697508</v>
          </cell>
          <cell r="AH7068">
            <v>46189</v>
          </cell>
        </row>
        <row r="7069">
          <cell r="F7069" t="str">
            <v>R5T0698059</v>
          </cell>
          <cell r="AH7069">
            <v>46189</v>
          </cell>
        </row>
        <row r="7070">
          <cell r="F7070" t="str">
            <v>R5T0698060</v>
          </cell>
          <cell r="AH7070">
            <v>46189</v>
          </cell>
        </row>
        <row r="7071">
          <cell r="F7071" t="str">
            <v>R5T0698061</v>
          </cell>
          <cell r="AH7071">
            <v>46189</v>
          </cell>
        </row>
        <row r="7072">
          <cell r="F7072" t="str">
            <v>R5T0698062</v>
          </cell>
          <cell r="AH7072">
            <v>46189</v>
          </cell>
        </row>
        <row r="7073">
          <cell r="F7073" t="str">
            <v>R5T0698063</v>
          </cell>
          <cell r="AH7073">
            <v>46189</v>
          </cell>
        </row>
        <row r="7074">
          <cell r="F7074" t="str">
            <v>R5T0698064</v>
          </cell>
          <cell r="AH7074">
            <v>46189</v>
          </cell>
        </row>
        <row r="7075">
          <cell r="F7075" t="str">
            <v>R5T0698065</v>
          </cell>
          <cell r="AH7075">
            <v>46189</v>
          </cell>
        </row>
        <row r="7076">
          <cell r="F7076" t="str">
            <v>R5T0698066</v>
          </cell>
          <cell r="AH7076">
            <v>46189</v>
          </cell>
        </row>
        <row r="7077">
          <cell r="F7077" t="str">
            <v>R5T0698067</v>
          </cell>
          <cell r="AH7077">
            <v>46189</v>
          </cell>
        </row>
        <row r="7078">
          <cell r="F7078" t="str">
            <v>R5T0698098</v>
          </cell>
          <cell r="AH7078">
            <v>46189</v>
          </cell>
        </row>
        <row r="7079">
          <cell r="F7079" t="str">
            <v>R5T0698099</v>
          </cell>
          <cell r="AH7079">
            <v>46189</v>
          </cell>
        </row>
        <row r="7080">
          <cell r="F7080" t="str">
            <v>R5T0698100</v>
          </cell>
          <cell r="AH7080">
            <v>46189</v>
          </cell>
        </row>
        <row r="7081">
          <cell r="F7081" t="str">
            <v>R5T0698101</v>
          </cell>
          <cell r="AH7081">
            <v>46189</v>
          </cell>
        </row>
        <row r="7082">
          <cell r="F7082" t="str">
            <v>R5T0698104</v>
          </cell>
          <cell r="AH7082">
            <v>46189</v>
          </cell>
        </row>
        <row r="7083">
          <cell r="F7083" t="str">
            <v>R5T0698105</v>
          </cell>
          <cell r="AH7083">
            <v>46189</v>
          </cell>
        </row>
        <row r="7084">
          <cell r="F7084" t="str">
            <v>R5T0698109</v>
          </cell>
          <cell r="AH7084">
            <v>46189</v>
          </cell>
        </row>
        <row r="7085">
          <cell r="F7085" t="str">
            <v>R5T0698545</v>
          </cell>
          <cell r="AH7085">
            <v>46195</v>
          </cell>
        </row>
        <row r="7086">
          <cell r="F7086" t="str">
            <v>R5T0698546</v>
          </cell>
          <cell r="AH7086">
            <v>46195</v>
          </cell>
        </row>
        <row r="7087">
          <cell r="F7087" t="str">
            <v>R5T0698572</v>
          </cell>
          <cell r="AH7087">
            <v>46189</v>
          </cell>
        </row>
        <row r="7088">
          <cell r="F7088" t="str">
            <v>R5T0698582</v>
          </cell>
          <cell r="AH7088">
            <v>46189</v>
          </cell>
        </row>
        <row r="7089">
          <cell r="F7089" t="str">
            <v>R5T0698585</v>
          </cell>
          <cell r="AH7089">
            <v>46189</v>
          </cell>
        </row>
        <row r="7090">
          <cell r="F7090" t="str">
            <v>R5T0698598</v>
          </cell>
          <cell r="AH7090">
            <v>46189</v>
          </cell>
        </row>
        <row r="7091">
          <cell r="F7091" t="str">
            <v>R5T0699233</v>
          </cell>
          <cell r="AH7091">
            <v>46188</v>
          </cell>
        </row>
        <row r="7092">
          <cell r="F7092" t="str">
            <v>R5T0699234</v>
          </cell>
          <cell r="AH7092">
            <v>46188</v>
          </cell>
        </row>
        <row r="7093">
          <cell r="F7093" t="str">
            <v>R5T0699235</v>
          </cell>
          <cell r="AH7093">
            <v>46188</v>
          </cell>
        </row>
        <row r="7094">
          <cell r="F7094" t="str">
            <v>R5T0699236</v>
          </cell>
          <cell r="AH7094">
            <v>46189</v>
          </cell>
        </row>
        <row r="7095">
          <cell r="F7095" t="str">
            <v>R5T0699238</v>
          </cell>
          <cell r="AH7095">
            <v>46189</v>
          </cell>
        </row>
        <row r="7096">
          <cell r="F7096" t="str">
            <v>R5T0699239</v>
          </cell>
          <cell r="AH7096">
            <v>46189</v>
          </cell>
        </row>
        <row r="7097">
          <cell r="F7097" t="str">
            <v>R5T0699240</v>
          </cell>
          <cell r="AH7097">
            <v>46189</v>
          </cell>
        </row>
        <row r="7098">
          <cell r="F7098" t="str">
            <v>R5T0699241</v>
          </cell>
          <cell r="AH7098">
            <v>46189</v>
          </cell>
        </row>
        <row r="7099">
          <cell r="F7099" t="str">
            <v>R5T0699246</v>
          </cell>
          <cell r="AH7099">
            <v>46189</v>
          </cell>
        </row>
        <row r="7100">
          <cell r="F7100" t="str">
            <v>R5T0699263</v>
          </cell>
          <cell r="AH7100">
            <v>46188</v>
          </cell>
        </row>
        <row r="7101">
          <cell r="F7101" t="str">
            <v>R5T0699264</v>
          </cell>
          <cell r="AH7101">
            <v>46188</v>
          </cell>
        </row>
        <row r="7102">
          <cell r="F7102" t="str">
            <v>R5T0699265</v>
          </cell>
          <cell r="AH7102">
            <v>46188</v>
          </cell>
        </row>
        <row r="7103">
          <cell r="F7103" t="str">
            <v>R5T0699266</v>
          </cell>
          <cell r="AH7103">
            <v>46188</v>
          </cell>
        </row>
        <row r="7104">
          <cell r="F7104" t="str">
            <v>R5T0699267</v>
          </cell>
          <cell r="AH7104">
            <v>46188</v>
          </cell>
        </row>
        <row r="7105">
          <cell r="F7105" t="str">
            <v>R5T0699341</v>
          </cell>
          <cell r="AH7105">
            <v>46188</v>
          </cell>
        </row>
        <row r="7106">
          <cell r="F7106" t="str">
            <v>R5T0699342</v>
          </cell>
          <cell r="AH7106">
            <v>46188</v>
          </cell>
        </row>
        <row r="7107">
          <cell r="F7107" t="str">
            <v>R5T0699344</v>
          </cell>
          <cell r="AH7107">
            <v>46188</v>
          </cell>
        </row>
        <row r="7108">
          <cell r="F7108" t="str">
            <v>R5T0699345</v>
          </cell>
          <cell r="AH7108">
            <v>46188</v>
          </cell>
        </row>
        <row r="7109">
          <cell r="F7109" t="str">
            <v>R5T0699346</v>
          </cell>
          <cell r="AH7109">
            <v>46188</v>
          </cell>
        </row>
        <row r="7110">
          <cell r="F7110" t="str">
            <v>R5T0699347</v>
          </cell>
          <cell r="AH7110">
            <v>46188</v>
          </cell>
        </row>
        <row r="7111">
          <cell r="F7111" t="str">
            <v>R5T0699348</v>
          </cell>
          <cell r="AH7111">
            <v>46188</v>
          </cell>
        </row>
        <row r="7112">
          <cell r="F7112" t="str">
            <v>R5T0699504</v>
          </cell>
          <cell r="AH7112">
            <v>46189</v>
          </cell>
        </row>
        <row r="7113">
          <cell r="F7113" t="str">
            <v>R5T0699712</v>
          </cell>
          <cell r="AH7113">
            <v>46192</v>
          </cell>
        </row>
        <row r="7114">
          <cell r="F7114" t="str">
            <v>R5T0699713</v>
          </cell>
          <cell r="AH7114">
            <v>46192</v>
          </cell>
        </row>
        <row r="7115">
          <cell r="F7115" t="str">
            <v>R5T0699817</v>
          </cell>
          <cell r="AH7115">
            <v>46192</v>
          </cell>
        </row>
        <row r="7116">
          <cell r="F7116" t="str">
            <v>R5T0699818</v>
          </cell>
          <cell r="AH7116">
            <v>46192</v>
          </cell>
        </row>
        <row r="7117">
          <cell r="F7117" t="str">
            <v>R5T0699922</v>
          </cell>
          <cell r="AH7117">
            <v>46192</v>
          </cell>
        </row>
        <row r="7118">
          <cell r="F7118" t="str">
            <v>R5T0699923</v>
          </cell>
          <cell r="AH7118">
            <v>46192</v>
          </cell>
        </row>
        <row r="7119">
          <cell r="F7119" t="str">
            <v>R5T0700109</v>
          </cell>
          <cell r="AH7119">
            <v>46195</v>
          </cell>
        </row>
        <row r="7120">
          <cell r="F7120" t="str">
            <v>R5T0700135</v>
          </cell>
        </row>
        <row r="7121">
          <cell r="F7121" t="str">
            <v>R5T0700445</v>
          </cell>
          <cell r="AH7121">
            <v>46195</v>
          </cell>
        </row>
        <row r="7122">
          <cell r="F7122" t="str">
            <v>R5T0700495</v>
          </cell>
          <cell r="AH7122">
            <v>46195</v>
          </cell>
        </row>
        <row r="7123">
          <cell r="F7123" t="str">
            <v>R5T0700497</v>
          </cell>
          <cell r="AH7123">
            <v>46195</v>
          </cell>
        </row>
        <row r="7124">
          <cell r="F7124" t="str">
            <v>R5T0700498</v>
          </cell>
          <cell r="AH7124">
            <v>46195</v>
          </cell>
        </row>
        <row r="7125">
          <cell r="F7125" t="str">
            <v>R5T0700499</v>
          </cell>
          <cell r="AH7125">
            <v>46195</v>
          </cell>
        </row>
        <row r="7126">
          <cell r="F7126" t="str">
            <v>R5T0700536</v>
          </cell>
          <cell r="AH7126">
            <v>46195</v>
          </cell>
        </row>
        <row r="7127">
          <cell r="F7127" t="str">
            <v>R5T0700599</v>
          </cell>
          <cell r="AH7127">
            <v>46192</v>
          </cell>
        </row>
        <row r="7128">
          <cell r="F7128" t="str">
            <v>R5T0700895</v>
          </cell>
          <cell r="AH7128">
            <v>46195</v>
          </cell>
        </row>
        <row r="7129">
          <cell r="F7129" t="str">
            <v>R5T0700983</v>
          </cell>
          <cell r="AH7129">
            <v>46195</v>
          </cell>
        </row>
        <row r="7130">
          <cell r="F7130" t="str">
            <v>R5T0701036</v>
          </cell>
          <cell r="AH7130">
            <v>46195</v>
          </cell>
        </row>
        <row r="7131">
          <cell r="F7131" t="str">
            <v>R5T0701037</v>
          </cell>
          <cell r="AH7131">
            <v>46195</v>
          </cell>
        </row>
        <row r="7132">
          <cell r="F7132" t="str">
            <v>R5T0701038</v>
          </cell>
          <cell r="AH7132">
            <v>46195</v>
          </cell>
        </row>
        <row r="7133">
          <cell r="F7133" t="str">
            <v>R5T0702293</v>
          </cell>
          <cell r="AH7133">
            <v>46195</v>
          </cell>
        </row>
        <row r="7134">
          <cell r="F7134" t="str">
            <v>R5T0703300</v>
          </cell>
          <cell r="AH7134">
            <v>46195</v>
          </cell>
        </row>
        <row r="7135">
          <cell r="F7135" t="str">
            <v>R5T0703301</v>
          </cell>
          <cell r="AH7135">
            <v>46195</v>
          </cell>
        </row>
        <row r="7136">
          <cell r="F7136" t="str">
            <v>R5T0703302</v>
          </cell>
          <cell r="AH7136">
            <v>46195</v>
          </cell>
        </row>
        <row r="7137">
          <cell r="F7137" t="str">
            <v>R5T0703478</v>
          </cell>
          <cell r="AH7137">
            <v>46195</v>
          </cell>
        </row>
        <row r="7138">
          <cell r="F7138" t="str">
            <v>R5T0703479</v>
          </cell>
          <cell r="AH7138">
            <v>46195</v>
          </cell>
        </row>
        <row r="7139">
          <cell r="F7139" t="str">
            <v>R5T0703516</v>
          </cell>
          <cell r="AH7139">
            <v>46195</v>
          </cell>
        </row>
        <row r="7140">
          <cell r="F7140" t="str">
            <v>R5T0703517</v>
          </cell>
          <cell r="AH7140">
            <v>46195</v>
          </cell>
        </row>
        <row r="7141">
          <cell r="F7141" t="str">
            <v>R5T0703518</v>
          </cell>
          <cell r="AH7141">
            <v>46195</v>
          </cell>
        </row>
        <row r="7142">
          <cell r="F7142" t="str">
            <v>R5T0703519</v>
          </cell>
          <cell r="AH7142">
            <v>46195</v>
          </cell>
        </row>
        <row r="7143">
          <cell r="F7143" t="str">
            <v>G1254089-VU260317002</v>
          </cell>
        </row>
        <row r="7144">
          <cell r="F7144" t="str">
            <v>J22416483</v>
          </cell>
          <cell r="AH7144">
            <v>46189</v>
          </cell>
        </row>
        <row r="7145">
          <cell r="F7145" t="str">
            <v>J22416483</v>
          </cell>
          <cell r="AH7145">
            <v>46189</v>
          </cell>
        </row>
        <row r="7146">
          <cell r="F7146" t="str">
            <v>J22416618</v>
          </cell>
          <cell r="AH7146">
            <v>46177</v>
          </cell>
        </row>
        <row r="7147">
          <cell r="F7147" t="str">
            <v>J22416659</v>
          </cell>
          <cell r="AH7147">
            <v>46178</v>
          </cell>
        </row>
        <row r="7148">
          <cell r="F7148" t="str">
            <v>J22416660</v>
          </cell>
          <cell r="AH7148">
            <v>46178</v>
          </cell>
        </row>
        <row r="7149">
          <cell r="F7149" t="str">
            <v>J22416666</v>
          </cell>
          <cell r="AH7149">
            <v>46182</v>
          </cell>
        </row>
        <row r="7150">
          <cell r="F7150" t="str">
            <v>J22416677</v>
          </cell>
          <cell r="AH7150">
            <v>46184</v>
          </cell>
        </row>
        <row r="7151">
          <cell r="F7151" t="str">
            <v>J22416700</v>
          </cell>
          <cell r="AH7151">
            <v>46189</v>
          </cell>
        </row>
        <row r="7152">
          <cell r="F7152" t="str">
            <v>J22416726</v>
          </cell>
          <cell r="AH7152">
            <v>46192</v>
          </cell>
        </row>
        <row r="7153">
          <cell r="F7153" t="str">
            <v>R5T0691871</v>
          </cell>
          <cell r="AH7153">
            <v>46176</v>
          </cell>
        </row>
        <row r="7154">
          <cell r="F7154" t="str">
            <v>R5T0692183</v>
          </cell>
          <cell r="AH7154">
            <v>46177</v>
          </cell>
        </row>
        <row r="7155">
          <cell r="F7155" t="str">
            <v>R5T0692818</v>
          </cell>
          <cell r="AH7155">
            <v>46178</v>
          </cell>
        </row>
        <row r="7156">
          <cell r="F7156" t="str">
            <v>R5T0695981</v>
          </cell>
          <cell r="AH7156">
            <v>46190</v>
          </cell>
        </row>
        <row r="7157">
          <cell r="F7157" t="str">
            <v>R5T0697036</v>
          </cell>
          <cell r="AH7157">
            <v>46189</v>
          </cell>
        </row>
        <row r="7158">
          <cell r="F7158" t="str">
            <v>R5T0698618</v>
          </cell>
          <cell r="AH7158">
            <v>46188</v>
          </cell>
        </row>
        <row r="7159">
          <cell r="F7159" t="str">
            <v>R5T0699907</v>
          </cell>
          <cell r="AH7159">
            <v>46192</v>
          </cell>
        </row>
        <row r="7160">
          <cell r="F7160" t="str">
            <v>R5T0700532</v>
          </cell>
          <cell r="AH7160">
            <v>46195</v>
          </cell>
        </row>
        <row r="7161">
          <cell r="F7161" t="str">
            <v>R5T0700589</v>
          </cell>
          <cell r="AH7161">
            <v>46192</v>
          </cell>
        </row>
        <row r="7162">
          <cell r="F7162" t="str">
            <v>R5T0701944</v>
          </cell>
          <cell r="AH7162">
            <v>46195</v>
          </cell>
        </row>
        <row r="7163">
          <cell r="F7163" t="str">
            <v>G5069790-VU260514001</v>
          </cell>
        </row>
        <row r="7164">
          <cell r="F7164" t="str">
            <v>R5T0691835</v>
          </cell>
          <cell r="AH7164">
            <v>46178</v>
          </cell>
        </row>
        <row r="7165">
          <cell r="F7165" t="str">
            <v>R5T0693085</v>
          </cell>
          <cell r="AH7165">
            <v>46181</v>
          </cell>
        </row>
        <row r="7166">
          <cell r="F7166" t="str">
            <v>R5T0694489</v>
          </cell>
          <cell r="AH7166">
            <v>46181</v>
          </cell>
        </row>
        <row r="7167">
          <cell r="F7167" t="str">
            <v>R5T0699450</v>
          </cell>
          <cell r="AH7167">
            <v>46191</v>
          </cell>
        </row>
        <row r="7168">
          <cell r="F7168" t="str">
            <v>45T0469558</v>
          </cell>
          <cell r="AH7168">
            <v>46146</v>
          </cell>
        </row>
        <row r="7169">
          <cell r="F7169" t="str">
            <v>45T0470277</v>
          </cell>
          <cell r="AH7169">
            <v>46148</v>
          </cell>
        </row>
        <row r="7170">
          <cell r="F7170" t="str">
            <v>45T0477552</v>
          </cell>
          <cell r="AH7170">
            <v>46174</v>
          </cell>
        </row>
        <row r="7171">
          <cell r="F7171" t="str">
            <v>45T0479750</v>
          </cell>
          <cell r="AH7171">
            <v>0</v>
          </cell>
        </row>
        <row r="7172">
          <cell r="F7172" t="str">
            <v>45T0480412</v>
          </cell>
          <cell r="AH7172">
            <v>46184</v>
          </cell>
        </row>
        <row r="7173">
          <cell r="F7173" t="str">
            <v>65T0091754</v>
          </cell>
          <cell r="AH7173">
            <v>46188</v>
          </cell>
        </row>
        <row r="7174">
          <cell r="F7174" t="str">
            <v>65T0093619</v>
          </cell>
          <cell r="AH7174">
            <v>46188</v>
          </cell>
        </row>
        <row r="7175">
          <cell r="F7175" t="str">
            <v>65T0093783</v>
          </cell>
          <cell r="AH7175">
            <v>46188</v>
          </cell>
        </row>
        <row r="7176">
          <cell r="F7176" t="str">
            <v>65T0094612</v>
          </cell>
          <cell r="AH7176">
            <v>46148</v>
          </cell>
        </row>
        <row r="7177">
          <cell r="F7177" t="str">
            <v>65T0094683</v>
          </cell>
          <cell r="AH7177">
            <v>46148</v>
          </cell>
        </row>
        <row r="7178">
          <cell r="F7178" t="str">
            <v>65T0097538</v>
          </cell>
          <cell r="AH7178">
            <v>46183</v>
          </cell>
        </row>
        <row r="7179">
          <cell r="F7179" t="str">
            <v>R5T0679157</v>
          </cell>
          <cell r="AH7179">
            <v>46154</v>
          </cell>
        </row>
        <row r="7180">
          <cell r="F7180" t="str">
            <v>R5T0700683</v>
          </cell>
          <cell r="AH7180">
            <v>46195</v>
          </cell>
        </row>
        <row r="7181">
          <cell r="F7181" t="str">
            <v>65T0097050</v>
          </cell>
          <cell r="AH7181">
            <v>46190</v>
          </cell>
        </row>
        <row r="7182">
          <cell r="F7182" t="str">
            <v>65T0098368</v>
          </cell>
          <cell r="AH7182">
            <v>0</v>
          </cell>
        </row>
        <row r="7183">
          <cell r="F7183" t="str">
            <v>R5T0695952</v>
          </cell>
          <cell r="AH7183">
            <v>46190</v>
          </cell>
        </row>
        <row r="7184">
          <cell r="F7184" t="str">
            <v>R5T0696279</v>
          </cell>
          <cell r="AH7184">
            <v>46188</v>
          </cell>
        </row>
        <row r="7185">
          <cell r="F7185" t="str">
            <v>R5T0697401</v>
          </cell>
          <cell r="AH7185">
            <v>46189</v>
          </cell>
        </row>
        <row r="7186">
          <cell r="F7186" t="str">
            <v>R5T0699877</v>
          </cell>
          <cell r="AH7186">
            <v>46192</v>
          </cell>
        </row>
        <row r="7187">
          <cell r="F7187" t="str">
            <v>R5T0700822</v>
          </cell>
          <cell r="AH7187">
            <v>46195</v>
          </cell>
        </row>
        <row r="7188">
          <cell r="F7188" t="str">
            <v>R5T0700963</v>
          </cell>
          <cell r="AH7188">
            <v>46195</v>
          </cell>
        </row>
        <row r="7189">
          <cell r="F7189" t="str">
            <v>R5T0701326</v>
          </cell>
          <cell r="AH7189">
            <v>46195</v>
          </cell>
        </row>
        <row r="7190">
          <cell r="F7190" t="str">
            <v>R5T0702231</v>
          </cell>
          <cell r="AH7190">
            <v>46195</v>
          </cell>
        </row>
        <row r="7191">
          <cell r="F7191" t="str">
            <v>45T0474158</v>
          </cell>
        </row>
        <row r="7192">
          <cell r="F7192" t="str">
            <v>45T0474158</v>
          </cell>
        </row>
        <row r="7193">
          <cell r="F7193" t="str">
            <v>45T0474693</v>
          </cell>
        </row>
        <row r="7194">
          <cell r="F7194" t="str">
            <v>45T0474693</v>
          </cell>
        </row>
        <row r="7195">
          <cell r="F7195" t="str">
            <v>45T0476303</v>
          </cell>
        </row>
        <row r="7196">
          <cell r="F7196" t="str">
            <v>45T0476303</v>
          </cell>
        </row>
        <row r="7197">
          <cell r="F7197" t="str">
            <v>45T0477847</v>
          </cell>
        </row>
        <row r="7198">
          <cell r="F7198" t="str">
            <v>45T0477847</v>
          </cell>
        </row>
        <row r="7199">
          <cell r="F7199" t="str">
            <v>45T0480695</v>
          </cell>
        </row>
        <row r="7200">
          <cell r="F7200" t="str">
            <v>45T0480695</v>
          </cell>
        </row>
        <row r="7201">
          <cell r="F7201" t="str">
            <v>R5T0685799</v>
          </cell>
          <cell r="AH7201">
            <v>46190</v>
          </cell>
        </row>
        <row r="7202">
          <cell r="F7202" t="str">
            <v>R5T0689752</v>
          </cell>
          <cell r="AH7202">
            <v>46188</v>
          </cell>
        </row>
        <row r="7203">
          <cell r="F7203" t="str">
            <v>R5T0689753</v>
          </cell>
          <cell r="AH7203">
            <v>46188</v>
          </cell>
        </row>
        <row r="7204">
          <cell r="F7204" t="str">
            <v>R5T0693075</v>
          </cell>
          <cell r="AH7204">
            <v>46181</v>
          </cell>
        </row>
        <row r="7205">
          <cell r="F7205" t="str">
            <v>R5T0693076</v>
          </cell>
          <cell r="AH7205">
            <v>46181</v>
          </cell>
        </row>
        <row r="7206">
          <cell r="F7206" t="str">
            <v>R5T0694226</v>
          </cell>
          <cell r="AH7206">
            <v>46188</v>
          </cell>
        </row>
        <row r="7207">
          <cell r="F7207" t="str">
            <v>R5T0695081</v>
          </cell>
          <cell r="AH7207">
            <v>46189</v>
          </cell>
        </row>
        <row r="7208">
          <cell r="F7208" t="str">
            <v>R5T0695118</v>
          </cell>
          <cell r="AH7208">
            <v>46188</v>
          </cell>
        </row>
        <row r="7209">
          <cell r="F7209" t="str">
            <v>R5T0695120</v>
          </cell>
          <cell r="AH7209">
            <v>46188</v>
          </cell>
        </row>
        <row r="7210">
          <cell r="F7210" t="str">
            <v>R5T0695328</v>
          </cell>
          <cell r="AH7210">
            <v>46185</v>
          </cell>
        </row>
        <row r="7211">
          <cell r="F7211" t="str">
            <v>R5T0695472</v>
          </cell>
          <cell r="AH7211">
            <v>46189</v>
          </cell>
        </row>
        <row r="7212">
          <cell r="F7212" t="str">
            <v>R5T0695511</v>
          </cell>
          <cell r="AH7212">
            <v>46189</v>
          </cell>
        </row>
        <row r="7213">
          <cell r="F7213" t="str">
            <v>R5T0695528</v>
          </cell>
          <cell r="AH7213">
            <v>46189</v>
          </cell>
        </row>
        <row r="7214">
          <cell r="F7214" t="str">
            <v>R5T0695544</v>
          </cell>
          <cell r="AH7214">
            <v>46189</v>
          </cell>
        </row>
        <row r="7215">
          <cell r="F7215" t="str">
            <v>R5T0695862</v>
          </cell>
          <cell r="AH7215">
            <v>46185</v>
          </cell>
        </row>
        <row r="7216">
          <cell r="F7216" t="str">
            <v>R5T0695863</v>
          </cell>
          <cell r="AH7216">
            <v>46185</v>
          </cell>
        </row>
        <row r="7217">
          <cell r="F7217" t="str">
            <v>R5T0695864</v>
          </cell>
          <cell r="AH7217">
            <v>46185</v>
          </cell>
        </row>
        <row r="7218">
          <cell r="F7218" t="str">
            <v>R5T0695865</v>
          </cell>
          <cell r="AH7218">
            <v>46185</v>
          </cell>
        </row>
        <row r="7219">
          <cell r="F7219" t="str">
            <v>R5T0695866</v>
          </cell>
          <cell r="AH7219">
            <v>46185</v>
          </cell>
        </row>
        <row r="7220">
          <cell r="F7220" t="str">
            <v>R5T0695880</v>
          </cell>
          <cell r="AH7220">
            <v>46185</v>
          </cell>
        </row>
        <row r="7221">
          <cell r="F7221" t="str">
            <v>R5T0695881</v>
          </cell>
          <cell r="AH7221">
            <v>46185</v>
          </cell>
        </row>
        <row r="7222">
          <cell r="F7222" t="str">
            <v>R5T0696109</v>
          </cell>
          <cell r="AH7222">
            <v>46185</v>
          </cell>
        </row>
        <row r="7223">
          <cell r="F7223" t="str">
            <v>R5T0696125</v>
          </cell>
          <cell r="AH7223">
            <v>46189</v>
          </cell>
        </row>
        <row r="7224">
          <cell r="F7224" t="str">
            <v>R5T0696169</v>
          </cell>
          <cell r="AH7224">
            <v>46188</v>
          </cell>
        </row>
        <row r="7225">
          <cell r="F7225" t="str">
            <v>R5T0696170</v>
          </cell>
          <cell r="AH7225">
            <v>46188</v>
          </cell>
        </row>
        <row r="7226">
          <cell r="F7226" t="str">
            <v>R5T0696171</v>
          </cell>
          <cell r="AH7226">
            <v>46188</v>
          </cell>
        </row>
        <row r="7227">
          <cell r="F7227" t="str">
            <v>R5T0696172</v>
          </cell>
          <cell r="AH7227">
            <v>46188</v>
          </cell>
        </row>
        <row r="7228">
          <cell r="F7228" t="str">
            <v>R5T0696173</v>
          </cell>
          <cell r="AH7228">
            <v>46188</v>
          </cell>
        </row>
        <row r="7229">
          <cell r="F7229" t="str">
            <v>R5T0696276</v>
          </cell>
          <cell r="AH7229">
            <v>46188</v>
          </cell>
        </row>
        <row r="7230">
          <cell r="F7230" t="str">
            <v>R5T0696277</v>
          </cell>
          <cell r="AH7230">
            <v>46188</v>
          </cell>
        </row>
        <row r="7231">
          <cell r="F7231" t="str">
            <v>R5T0696278</v>
          </cell>
          <cell r="AH7231">
            <v>46188</v>
          </cell>
        </row>
        <row r="7232">
          <cell r="F7232" t="str">
            <v>R5T0696826</v>
          </cell>
          <cell r="AH7232">
            <v>46189</v>
          </cell>
        </row>
        <row r="7233">
          <cell r="F7233" t="str">
            <v>R5T0696993</v>
          </cell>
          <cell r="AH7233">
            <v>46189</v>
          </cell>
        </row>
        <row r="7234">
          <cell r="F7234" t="str">
            <v>R5T0697002</v>
          </cell>
          <cell r="AH7234">
            <v>46189</v>
          </cell>
        </row>
        <row r="7235">
          <cell r="F7235" t="str">
            <v>R5T0697008</v>
          </cell>
          <cell r="AH7235">
            <v>46189</v>
          </cell>
        </row>
        <row r="7236">
          <cell r="F7236" t="str">
            <v>R5T0697020</v>
          </cell>
          <cell r="AH7236">
            <v>46189</v>
          </cell>
        </row>
        <row r="7237">
          <cell r="F7237" t="str">
            <v>R5T0697047</v>
          </cell>
          <cell r="AH7237">
            <v>46189</v>
          </cell>
        </row>
        <row r="7238">
          <cell r="F7238" t="str">
            <v>R5T0697352</v>
          </cell>
          <cell r="AH7238">
            <v>46188</v>
          </cell>
        </row>
        <row r="7239">
          <cell r="F7239" t="str">
            <v>R5T0697353</v>
          </cell>
          <cell r="AH7239">
            <v>46188</v>
          </cell>
        </row>
        <row r="7240">
          <cell r="F7240" t="str">
            <v>R5T0697528</v>
          </cell>
          <cell r="AH7240">
            <v>46188</v>
          </cell>
        </row>
        <row r="7241">
          <cell r="F7241" t="str">
            <v>R5T0697532</v>
          </cell>
          <cell r="AH7241">
            <v>46188</v>
          </cell>
        </row>
        <row r="7242">
          <cell r="F7242" t="str">
            <v>R5T0697573</v>
          </cell>
          <cell r="AH7242">
            <v>46188</v>
          </cell>
        </row>
        <row r="7243">
          <cell r="F7243" t="str">
            <v>R5T0697573</v>
          </cell>
          <cell r="AH7243">
            <v>46188</v>
          </cell>
        </row>
        <row r="7244">
          <cell r="F7244" t="str">
            <v>R5T0697772</v>
          </cell>
          <cell r="AH7244">
            <v>46189</v>
          </cell>
        </row>
        <row r="7245">
          <cell r="F7245" t="str">
            <v>R5T0698009</v>
          </cell>
          <cell r="AH7245">
            <v>46188</v>
          </cell>
        </row>
        <row r="7246">
          <cell r="F7246" t="str">
            <v>R5T0698014</v>
          </cell>
          <cell r="AH7246">
            <v>46188</v>
          </cell>
        </row>
        <row r="7247">
          <cell r="F7247" t="str">
            <v>R5T0698188</v>
          </cell>
          <cell r="AH7247">
            <v>46188</v>
          </cell>
        </row>
        <row r="7248">
          <cell r="F7248" t="str">
            <v>R5T0699143</v>
          </cell>
          <cell r="AH7248">
            <v>46188</v>
          </cell>
        </row>
        <row r="7249">
          <cell r="F7249" t="str">
            <v>R5T0699262</v>
          </cell>
          <cell r="AH7249">
            <v>46189</v>
          </cell>
        </row>
        <row r="7250">
          <cell r="F7250" t="str">
            <v>R5T0699268</v>
          </cell>
          <cell r="AH7250">
            <v>46189</v>
          </cell>
        </row>
        <row r="7251">
          <cell r="F7251" t="str">
            <v>R5T0699269</v>
          </cell>
          <cell r="AH7251">
            <v>46189</v>
          </cell>
        </row>
        <row r="7252">
          <cell r="F7252" t="str">
            <v>R5T0699297</v>
          </cell>
          <cell r="AH7252">
            <v>46189</v>
          </cell>
        </row>
        <row r="7253">
          <cell r="F7253" t="str">
            <v>R5T0699437</v>
          </cell>
          <cell r="AH7253">
            <v>46189</v>
          </cell>
        </row>
        <row r="7254">
          <cell r="F7254" t="str">
            <v>R5T0699516</v>
          </cell>
          <cell r="AH7254">
            <v>46195</v>
          </cell>
        </row>
        <row r="7255">
          <cell r="F7255" t="str">
            <v>R5T0699537</v>
          </cell>
          <cell r="AH7255">
            <v>46192</v>
          </cell>
        </row>
        <row r="7256">
          <cell r="F7256" t="str">
            <v>R5T0699908</v>
          </cell>
          <cell r="AH7256">
            <v>46190</v>
          </cell>
        </row>
        <row r="7257">
          <cell r="F7257" t="str">
            <v>R5T0699986</v>
          </cell>
          <cell r="AH7257">
            <v>46191</v>
          </cell>
        </row>
        <row r="7258">
          <cell r="F7258" t="str">
            <v>R5T0699987</v>
          </cell>
          <cell r="AH7258">
            <v>46191</v>
          </cell>
        </row>
        <row r="7259">
          <cell r="F7259" t="str">
            <v>R5T0699988</v>
          </cell>
          <cell r="AH7259">
            <v>46191</v>
          </cell>
        </row>
        <row r="7260">
          <cell r="F7260" t="str">
            <v>R5T0699989</v>
          </cell>
          <cell r="AH7260">
            <v>46191</v>
          </cell>
        </row>
        <row r="7261">
          <cell r="F7261" t="str">
            <v>R5T0700066</v>
          </cell>
          <cell r="AH7261">
            <v>46192</v>
          </cell>
        </row>
        <row r="7262">
          <cell r="F7262" t="str">
            <v>R5T0700590</v>
          </cell>
          <cell r="AH7262">
            <v>46192</v>
          </cell>
        </row>
        <row r="7263">
          <cell r="F7263" t="str">
            <v>R5T0700591</v>
          </cell>
          <cell r="AH7263">
            <v>46192</v>
          </cell>
        </row>
        <row r="7264">
          <cell r="F7264" t="str">
            <v>R5T0700592</v>
          </cell>
          <cell r="AH7264">
            <v>46192</v>
          </cell>
        </row>
        <row r="7265">
          <cell r="F7265" t="str">
            <v>R5T0700593</v>
          </cell>
          <cell r="AH7265">
            <v>46192</v>
          </cell>
        </row>
        <row r="7266">
          <cell r="F7266" t="str">
            <v>R5T0700594</v>
          </cell>
          <cell r="AH7266">
            <v>46192</v>
          </cell>
        </row>
        <row r="7267">
          <cell r="F7267" t="str">
            <v>R5T0700846</v>
          </cell>
          <cell r="AH7267">
            <v>46195</v>
          </cell>
        </row>
        <row r="7268">
          <cell r="F7268" t="str">
            <v>R5T0700859</v>
          </cell>
          <cell r="AH7268">
            <v>46195</v>
          </cell>
        </row>
        <row r="7269">
          <cell r="F7269" t="str">
            <v>R5T0700928</v>
          </cell>
          <cell r="AH7269">
            <v>46192</v>
          </cell>
        </row>
        <row r="7270">
          <cell r="F7270" t="str">
            <v>R5T0700931</v>
          </cell>
          <cell r="AH7270">
            <v>46192</v>
          </cell>
        </row>
        <row r="7271">
          <cell r="F7271" t="str">
            <v>R5T0701015</v>
          </cell>
          <cell r="AH7271">
            <v>46195</v>
          </cell>
        </row>
        <row r="7272">
          <cell r="F7272" t="str">
            <v>R5T0701035</v>
          </cell>
          <cell r="AH7272">
            <v>46195</v>
          </cell>
        </row>
        <row r="7273">
          <cell r="F7273" t="str">
            <v>R5T0701070</v>
          </cell>
          <cell r="AH7273">
            <v>46192</v>
          </cell>
        </row>
        <row r="7274">
          <cell r="F7274" t="str">
            <v>R5T0701316</v>
          </cell>
          <cell r="AH7274">
            <v>46195</v>
          </cell>
        </row>
        <row r="7275">
          <cell r="F7275" t="str">
            <v>R5T0701988</v>
          </cell>
          <cell r="AH7275">
            <v>46195</v>
          </cell>
        </row>
        <row r="7276">
          <cell r="F7276" t="str">
            <v>R5T0702489</v>
          </cell>
          <cell r="AH7276">
            <v>46195</v>
          </cell>
        </row>
        <row r="7277">
          <cell r="F7277" t="str">
            <v>R5T0702560</v>
          </cell>
          <cell r="AH7277">
            <v>46195</v>
          </cell>
        </row>
        <row r="7278">
          <cell r="F7278" t="str">
            <v>45T0470212</v>
          </cell>
          <cell r="AH7278">
            <v>46153</v>
          </cell>
        </row>
        <row r="7279">
          <cell r="F7279" t="str">
            <v>45T0473117</v>
          </cell>
          <cell r="AH7279">
            <v>46160</v>
          </cell>
        </row>
        <row r="7280">
          <cell r="F7280" t="str">
            <v>45T0475514</v>
          </cell>
          <cell r="AH7280">
            <v>46174</v>
          </cell>
        </row>
        <row r="7281">
          <cell r="F7281" t="str">
            <v>45T0476514</v>
          </cell>
          <cell r="AH7281">
            <v>46174</v>
          </cell>
        </row>
        <row r="7282">
          <cell r="F7282" t="str">
            <v>45T0476516</v>
          </cell>
          <cell r="AH7282">
            <v>46174</v>
          </cell>
        </row>
        <row r="7283">
          <cell r="F7283" t="str">
            <v>45T0476718</v>
          </cell>
          <cell r="AH7283">
            <v>46174</v>
          </cell>
        </row>
        <row r="7284">
          <cell r="F7284" t="str">
            <v>45T0477044</v>
          </cell>
          <cell r="AH7284">
            <v>46174</v>
          </cell>
        </row>
        <row r="7285">
          <cell r="F7285" t="str">
            <v>45T0477045</v>
          </cell>
          <cell r="AH7285">
            <v>46174</v>
          </cell>
        </row>
        <row r="7286">
          <cell r="F7286" t="str">
            <v>45T0477051</v>
          </cell>
          <cell r="AH7286">
            <v>46174</v>
          </cell>
        </row>
        <row r="7287">
          <cell r="F7287" t="str">
            <v>45T0477051</v>
          </cell>
          <cell r="AH7287">
            <v>46174</v>
          </cell>
        </row>
        <row r="7288">
          <cell r="F7288" t="str">
            <v>45T0477077</v>
          </cell>
          <cell r="AH7288">
            <v>46174</v>
          </cell>
        </row>
        <row r="7289">
          <cell r="F7289" t="str">
            <v>45T0477078</v>
          </cell>
          <cell r="AH7289">
            <v>46174</v>
          </cell>
        </row>
        <row r="7290">
          <cell r="F7290" t="str">
            <v>45T0477082</v>
          </cell>
          <cell r="AH7290">
            <v>46174</v>
          </cell>
        </row>
        <row r="7291">
          <cell r="F7291" t="str">
            <v>45T0477180</v>
          </cell>
          <cell r="AH7291">
            <v>46174</v>
          </cell>
        </row>
        <row r="7292">
          <cell r="F7292" t="str">
            <v>45T0477182</v>
          </cell>
          <cell r="AH7292">
            <v>46175</v>
          </cell>
        </row>
        <row r="7293">
          <cell r="F7293" t="str">
            <v>45T0477183</v>
          </cell>
          <cell r="AH7293">
            <v>46174</v>
          </cell>
        </row>
        <row r="7294">
          <cell r="F7294" t="str">
            <v>45T0477184</v>
          </cell>
          <cell r="AH7294">
            <v>46174</v>
          </cell>
        </row>
        <row r="7295">
          <cell r="F7295" t="str">
            <v>45T0477185</v>
          </cell>
          <cell r="AH7295">
            <v>46174</v>
          </cell>
        </row>
        <row r="7296">
          <cell r="F7296" t="str">
            <v>45T0477362</v>
          </cell>
          <cell r="AH7296">
            <v>46174</v>
          </cell>
        </row>
        <row r="7297">
          <cell r="F7297" t="str">
            <v>45T0477375</v>
          </cell>
          <cell r="AH7297">
            <v>46174</v>
          </cell>
        </row>
        <row r="7298">
          <cell r="F7298" t="str">
            <v>45T0477377</v>
          </cell>
          <cell r="AH7298">
            <v>46177</v>
          </cell>
        </row>
        <row r="7299">
          <cell r="F7299" t="str">
            <v>45T0477419</v>
          </cell>
          <cell r="AH7299">
            <v>46174</v>
          </cell>
        </row>
        <row r="7300">
          <cell r="F7300" t="str">
            <v>45T0477424</v>
          </cell>
          <cell r="AH7300">
            <v>46175</v>
          </cell>
        </row>
        <row r="7301">
          <cell r="F7301" t="str">
            <v>45T0477458</v>
          </cell>
          <cell r="AH7301">
            <v>46174</v>
          </cell>
        </row>
        <row r="7302">
          <cell r="F7302" t="str">
            <v>45T0477786</v>
          </cell>
          <cell r="AH7302">
            <v>46174</v>
          </cell>
        </row>
        <row r="7303">
          <cell r="F7303" t="str">
            <v>45T0477787</v>
          </cell>
          <cell r="AH7303">
            <v>46174</v>
          </cell>
        </row>
        <row r="7304">
          <cell r="F7304" t="str">
            <v>45T0478425</v>
          </cell>
          <cell r="AH7304">
            <v>46181</v>
          </cell>
        </row>
        <row r="7305">
          <cell r="F7305" t="str">
            <v>45T0478448</v>
          </cell>
          <cell r="AH7305">
            <v>46181</v>
          </cell>
        </row>
        <row r="7306">
          <cell r="F7306" t="str">
            <v>45T0478460</v>
          </cell>
          <cell r="AH7306">
            <v>46178</v>
          </cell>
        </row>
        <row r="7307">
          <cell r="F7307" t="str">
            <v>45T0478468</v>
          </cell>
          <cell r="AH7307">
            <v>46181</v>
          </cell>
        </row>
        <row r="7308">
          <cell r="F7308" t="str">
            <v>45T0478470</v>
          </cell>
          <cell r="AH7308">
            <v>46184</v>
          </cell>
        </row>
        <row r="7309">
          <cell r="F7309" t="str">
            <v>45T0479778</v>
          </cell>
          <cell r="AH7309">
            <v>46184</v>
          </cell>
        </row>
        <row r="7310">
          <cell r="F7310" t="str">
            <v>45T0479842</v>
          </cell>
          <cell r="AH7310">
            <v>46181</v>
          </cell>
        </row>
        <row r="7311">
          <cell r="F7311" t="str">
            <v>45T0479843</v>
          </cell>
          <cell r="AH7311">
            <v>46181</v>
          </cell>
        </row>
        <row r="7312">
          <cell r="F7312" t="str">
            <v>45T0479859</v>
          </cell>
          <cell r="AH7312">
            <v>46188</v>
          </cell>
        </row>
        <row r="7313">
          <cell r="F7313" t="str">
            <v>45T0479861</v>
          </cell>
          <cell r="AH7313">
            <v>46181</v>
          </cell>
        </row>
        <row r="7314">
          <cell r="F7314" t="str">
            <v>45T0479862</v>
          </cell>
          <cell r="AH7314">
            <v>46184</v>
          </cell>
        </row>
        <row r="7315">
          <cell r="F7315" t="str">
            <v>45T0479864</v>
          </cell>
          <cell r="AH7315">
            <v>46181</v>
          </cell>
        </row>
        <row r="7316">
          <cell r="F7316" t="str">
            <v>45T0480194</v>
          </cell>
          <cell r="AH7316">
            <v>46191</v>
          </cell>
        </row>
        <row r="7317">
          <cell r="F7317" t="str">
            <v>45T0480282</v>
          </cell>
          <cell r="AH7317">
            <v>46188</v>
          </cell>
        </row>
        <row r="7318">
          <cell r="F7318" t="str">
            <v>45T0480289</v>
          </cell>
          <cell r="AH7318">
            <v>46188</v>
          </cell>
        </row>
        <row r="7319">
          <cell r="F7319" t="str">
            <v>45T0480340</v>
          </cell>
          <cell r="AH7319">
            <v>46182</v>
          </cell>
        </row>
        <row r="7320">
          <cell r="F7320" t="str">
            <v>45T0480510</v>
          </cell>
          <cell r="AH7320">
            <v>46183</v>
          </cell>
        </row>
        <row r="7321">
          <cell r="F7321" t="str">
            <v>45T0480712</v>
          </cell>
          <cell r="AH7321">
            <v>46188</v>
          </cell>
        </row>
        <row r="7322">
          <cell r="F7322" t="str">
            <v>45T0480745</v>
          </cell>
          <cell r="AH7322">
            <v>46188</v>
          </cell>
        </row>
        <row r="7323">
          <cell r="F7323" t="str">
            <v>45T0480752</v>
          </cell>
          <cell r="AH7323">
            <v>46188</v>
          </cell>
        </row>
        <row r="7324">
          <cell r="F7324" t="str">
            <v>45T0480958</v>
          </cell>
          <cell r="AH7324">
            <v>46188</v>
          </cell>
        </row>
        <row r="7325">
          <cell r="F7325" t="str">
            <v>45T0480971</v>
          </cell>
          <cell r="AH7325">
            <v>46188</v>
          </cell>
        </row>
        <row r="7326">
          <cell r="F7326" t="str">
            <v>45T0481012</v>
          </cell>
          <cell r="AH7326">
            <v>46185</v>
          </cell>
        </row>
        <row r="7327">
          <cell r="F7327" t="str">
            <v>45T0481019</v>
          </cell>
          <cell r="AH7327">
            <v>46185</v>
          </cell>
        </row>
        <row r="7328">
          <cell r="F7328" t="str">
            <v>45T0481320</v>
          </cell>
          <cell r="AH7328">
            <v>46188</v>
          </cell>
        </row>
        <row r="7329">
          <cell r="F7329" t="str">
            <v>45T0481323</v>
          </cell>
          <cell r="AH7329">
            <v>46188</v>
          </cell>
        </row>
        <row r="7330">
          <cell r="F7330" t="str">
            <v>45T0481324</v>
          </cell>
          <cell r="AH7330">
            <v>46188</v>
          </cell>
        </row>
        <row r="7331">
          <cell r="F7331" t="str">
            <v>45T0481325</v>
          </cell>
          <cell r="AH7331">
            <v>46188</v>
          </cell>
        </row>
        <row r="7332">
          <cell r="F7332" t="str">
            <v>45T0481326</v>
          </cell>
          <cell r="AH7332">
            <v>46189</v>
          </cell>
        </row>
        <row r="7333">
          <cell r="F7333" t="str">
            <v>45T0481353</v>
          </cell>
          <cell r="AH7333">
            <v>46188</v>
          </cell>
        </row>
        <row r="7334">
          <cell r="F7334" t="str">
            <v>45T0481356</v>
          </cell>
          <cell r="AH7334">
            <v>46188</v>
          </cell>
        </row>
        <row r="7335">
          <cell r="F7335" t="str">
            <v>45T0481360</v>
          </cell>
          <cell r="AH7335">
            <v>46190</v>
          </cell>
        </row>
        <row r="7336">
          <cell r="F7336" t="str">
            <v>45T0481392</v>
          </cell>
          <cell r="AH7336">
            <v>46185</v>
          </cell>
        </row>
        <row r="7337">
          <cell r="F7337" t="str">
            <v>45T0481658</v>
          </cell>
          <cell r="AH7337">
            <v>46190</v>
          </cell>
        </row>
        <row r="7338">
          <cell r="F7338" t="str">
            <v>45T0481996</v>
          </cell>
          <cell r="AH7338">
            <v>46189</v>
          </cell>
        </row>
        <row r="7339">
          <cell r="F7339" t="str">
            <v>45T0481999</v>
          </cell>
          <cell r="AH7339">
            <v>46188</v>
          </cell>
        </row>
        <row r="7340">
          <cell r="F7340" t="str">
            <v>45T0482000</v>
          </cell>
          <cell r="AH7340">
            <v>46189</v>
          </cell>
        </row>
        <row r="7341">
          <cell r="F7341" t="str">
            <v>65T0096674</v>
          </cell>
          <cell r="AH7341">
            <v>46177</v>
          </cell>
        </row>
        <row r="7342">
          <cell r="F7342" t="str">
            <v>65T0097093</v>
          </cell>
          <cell r="AH7342">
            <v>46177</v>
          </cell>
        </row>
        <row r="7343">
          <cell r="F7343" t="str">
            <v>65T0097370</v>
          </cell>
          <cell r="AH7343">
            <v>46177</v>
          </cell>
        </row>
        <row r="7344">
          <cell r="F7344" t="str">
            <v>65T0097504</v>
          </cell>
          <cell r="AH7344">
            <v>46177</v>
          </cell>
        </row>
        <row r="7345">
          <cell r="F7345" t="str">
            <v>45T0469267</v>
          </cell>
          <cell r="AH7345">
            <v>46146</v>
          </cell>
        </row>
        <row r="7346">
          <cell r="F7346" t="str">
            <v>45T0469400</v>
          </cell>
          <cell r="AH7346">
            <v>46149</v>
          </cell>
        </row>
        <row r="7347">
          <cell r="F7347" t="str">
            <v>45T0469407</v>
          </cell>
          <cell r="AH7347">
            <v>46149</v>
          </cell>
        </row>
        <row r="7348">
          <cell r="F7348" t="str">
            <v>45T0469408</v>
          </cell>
          <cell r="AH7348">
            <v>46146</v>
          </cell>
        </row>
        <row r="7349">
          <cell r="F7349" t="str">
            <v>45T0470501</v>
          </cell>
          <cell r="AH7349">
            <v>46153</v>
          </cell>
        </row>
        <row r="7350">
          <cell r="F7350" t="str">
            <v>45T0470502</v>
          </cell>
          <cell r="AH7350">
            <v>46153</v>
          </cell>
        </row>
        <row r="7351">
          <cell r="F7351" t="str">
            <v>45T0470596</v>
          </cell>
          <cell r="AH7351">
            <v>46153</v>
          </cell>
        </row>
        <row r="7352">
          <cell r="F7352" t="str">
            <v>45T0470597</v>
          </cell>
          <cell r="AH7352">
            <v>46153</v>
          </cell>
        </row>
        <row r="7353">
          <cell r="F7353" t="str">
            <v>45T0473090</v>
          </cell>
          <cell r="AH7353">
            <v>46160</v>
          </cell>
        </row>
        <row r="7354">
          <cell r="F7354" t="str">
            <v>45T0473096</v>
          </cell>
          <cell r="AH7354">
            <v>46156</v>
          </cell>
        </row>
        <row r="7355">
          <cell r="F7355" t="str">
            <v>45T0473113</v>
          </cell>
          <cell r="AH7355">
            <v>46157</v>
          </cell>
        </row>
        <row r="7356">
          <cell r="F7356" t="str">
            <v>45T0473487</v>
          </cell>
          <cell r="AH7356">
            <v>46160</v>
          </cell>
        </row>
        <row r="7357">
          <cell r="F7357" t="str">
            <v>45T0473488</v>
          </cell>
          <cell r="AH7357">
            <v>46157</v>
          </cell>
        </row>
        <row r="7358">
          <cell r="F7358" t="str">
            <v>45T0473517</v>
          </cell>
          <cell r="AH7358">
            <v>46160</v>
          </cell>
        </row>
        <row r="7359">
          <cell r="F7359" t="str">
            <v>65T0093728</v>
          </cell>
          <cell r="AH7359">
            <v>46118</v>
          </cell>
        </row>
        <row r="7360">
          <cell r="F7360" t="str">
            <v>45T0469403</v>
          </cell>
          <cell r="AH7360">
            <v>46164</v>
          </cell>
        </row>
        <row r="7361">
          <cell r="F7361" t="str">
            <v>45T0475344</v>
          </cell>
          <cell r="AH7361">
            <v>46167</v>
          </cell>
        </row>
        <row r="7362">
          <cell r="F7362" t="str">
            <v>45T0475346</v>
          </cell>
          <cell r="AH7362">
            <v>46167</v>
          </cell>
        </row>
        <row r="7363">
          <cell r="F7363" t="str">
            <v>45T0475477</v>
          </cell>
          <cell r="AH7363">
            <v>46168</v>
          </cell>
        </row>
        <row r="7364">
          <cell r="F7364" t="str">
            <v>45T0475478</v>
          </cell>
          <cell r="AH7364">
            <v>46168</v>
          </cell>
        </row>
        <row r="7365">
          <cell r="F7365" t="str">
            <v>45T0475778</v>
          </cell>
          <cell r="AH7365">
            <v>46168</v>
          </cell>
        </row>
        <row r="7366">
          <cell r="F7366" t="str">
            <v>45T0475784</v>
          </cell>
          <cell r="AH7366">
            <v>46167</v>
          </cell>
        </row>
        <row r="7367">
          <cell r="F7367" t="str">
            <v>45T0475792</v>
          </cell>
          <cell r="AH7367">
            <v>46168</v>
          </cell>
        </row>
        <row r="7368">
          <cell r="F7368" t="str">
            <v>45T0477050</v>
          </cell>
          <cell r="AH7368">
            <v>46172</v>
          </cell>
        </row>
        <row r="7369">
          <cell r="F7369" t="str">
            <v>45T0477379</v>
          </cell>
          <cell r="AH7369">
            <v>46172</v>
          </cell>
        </row>
        <row r="7370">
          <cell r="F7370" t="str">
            <v>65T0097371</v>
          </cell>
          <cell r="AH7370">
            <v>46169</v>
          </cell>
        </row>
        <row r="7371">
          <cell r="F7371" t="str">
            <v>45T0477427</v>
          </cell>
          <cell r="AH7371">
            <v>46174</v>
          </cell>
        </row>
        <row r="7372">
          <cell r="F7372" t="str">
            <v>45T0481329</v>
          </cell>
          <cell r="AH7372">
            <v>46192</v>
          </cell>
        </row>
        <row r="7373">
          <cell r="F7373" t="str">
            <v>45T0481330</v>
          </cell>
          <cell r="AH7373">
            <v>46192</v>
          </cell>
        </row>
        <row r="7374">
          <cell r="F7374" t="str">
            <v>45T0482004</v>
          </cell>
          <cell r="AH7374">
            <v>46192</v>
          </cell>
        </row>
        <row r="7375">
          <cell r="F7375" t="str">
            <v>45T0482139</v>
          </cell>
          <cell r="AH7375">
            <v>46195</v>
          </cell>
        </row>
        <row r="7376">
          <cell r="F7376" t="str">
            <v>45T0482248</v>
          </cell>
          <cell r="AH7376">
            <v>46195</v>
          </cell>
        </row>
        <row r="7377">
          <cell r="F7377" t="str">
            <v>45T0482617</v>
          </cell>
          <cell r="AH7377">
            <v>46195</v>
          </cell>
        </row>
        <row r="7378">
          <cell r="F7378" t="str">
            <v>45T0482899</v>
          </cell>
          <cell r="AH7378">
            <v>46195</v>
          </cell>
        </row>
        <row r="7379">
          <cell r="F7379" t="str">
            <v>45T0483418</v>
          </cell>
          <cell r="AH7379">
            <v>46195</v>
          </cell>
        </row>
        <row r="7380">
          <cell r="F7380" t="str">
            <v>45T0483419</v>
          </cell>
          <cell r="AH7380">
            <v>46195</v>
          </cell>
        </row>
        <row r="7381">
          <cell r="F7381" t="str">
            <v>45T0483420</v>
          </cell>
          <cell r="AH7381">
            <v>46195</v>
          </cell>
        </row>
        <row r="7382">
          <cell r="F7382" t="str">
            <v>45T0483422</v>
          </cell>
          <cell r="AH7382">
            <v>46195</v>
          </cell>
        </row>
        <row r="7383">
          <cell r="F7383" t="str">
            <v>45T0483423</v>
          </cell>
          <cell r="AH7383">
            <v>46195</v>
          </cell>
        </row>
        <row r="7384">
          <cell r="F7384" t="str">
            <v>45T0483424</v>
          </cell>
          <cell r="AH7384">
            <v>0</v>
          </cell>
        </row>
        <row r="7385">
          <cell r="F7385" t="str">
            <v>45T0483425</v>
          </cell>
          <cell r="AH7385">
            <v>46195</v>
          </cell>
        </row>
        <row r="7386">
          <cell r="F7386" t="str">
            <v>45T0483426</v>
          </cell>
          <cell r="AH7386">
            <v>46195</v>
          </cell>
        </row>
        <row r="7387">
          <cell r="F7387" t="str">
            <v>45T0483608</v>
          </cell>
          <cell r="AH7387">
            <v>46195</v>
          </cell>
        </row>
        <row r="7388">
          <cell r="F7388" t="str">
            <v>45T0483610</v>
          </cell>
          <cell r="AH7388">
            <v>46195</v>
          </cell>
        </row>
        <row r="7389">
          <cell r="F7389" t="str">
            <v>45T0483611</v>
          </cell>
          <cell r="AH7389">
            <v>46195</v>
          </cell>
        </row>
        <row r="7390">
          <cell r="F7390" t="str">
            <v>45T0484765</v>
          </cell>
          <cell r="AH7390">
            <v>46195</v>
          </cell>
        </row>
        <row r="7391">
          <cell r="F7391" t="str">
            <v>45T0484767</v>
          </cell>
          <cell r="AH7391">
            <v>46195</v>
          </cell>
        </row>
        <row r="7392">
          <cell r="F7392" t="str">
            <v>R5T0686816</v>
          </cell>
          <cell r="AH7392">
            <v>46190</v>
          </cell>
        </row>
        <row r="7393">
          <cell r="F7393" t="str">
            <v>R5T0693131</v>
          </cell>
          <cell r="AH7393">
            <v>46181</v>
          </cell>
        </row>
        <row r="7394">
          <cell r="F7394" t="str">
            <v>R5T0693429</v>
          </cell>
          <cell r="AH7394">
            <v>46181</v>
          </cell>
        </row>
        <row r="7395">
          <cell r="F7395" t="str">
            <v>R5T0693444</v>
          </cell>
          <cell r="AH7395">
            <v>46181</v>
          </cell>
        </row>
        <row r="7396">
          <cell r="F7396" t="str">
            <v>R5T0693473</v>
          </cell>
          <cell r="AH7396">
            <v>46183</v>
          </cell>
        </row>
        <row r="7397">
          <cell r="F7397" t="str">
            <v>R5T0693474</v>
          </cell>
          <cell r="AH7397">
            <v>46183</v>
          </cell>
        </row>
        <row r="7398">
          <cell r="F7398" t="str">
            <v>R5T0693475</v>
          </cell>
          <cell r="AH7398">
            <v>46183</v>
          </cell>
        </row>
        <row r="7399">
          <cell r="F7399" t="str">
            <v>R5T0693476</v>
          </cell>
          <cell r="AH7399">
            <v>46183</v>
          </cell>
        </row>
        <row r="7400">
          <cell r="F7400" t="str">
            <v>R5T0693477</v>
          </cell>
          <cell r="AH7400">
            <v>46183</v>
          </cell>
        </row>
        <row r="7401">
          <cell r="F7401" t="str">
            <v>R5T0693478</v>
          </cell>
          <cell r="AH7401">
            <v>46183</v>
          </cell>
        </row>
        <row r="7402">
          <cell r="F7402" t="str">
            <v>R5T0696420</v>
          </cell>
          <cell r="AH7402">
            <v>46189</v>
          </cell>
        </row>
        <row r="7403">
          <cell r="F7403" t="str">
            <v>R5T0696421</v>
          </cell>
          <cell r="AH7403">
            <v>46189</v>
          </cell>
        </row>
        <row r="7404">
          <cell r="F7404" t="str">
            <v>R5T0696537</v>
          </cell>
          <cell r="AH7404">
            <v>46188</v>
          </cell>
        </row>
        <row r="7405">
          <cell r="F7405" t="str">
            <v>R5T0696539</v>
          </cell>
          <cell r="AH7405">
            <v>46188</v>
          </cell>
        </row>
        <row r="7406">
          <cell r="F7406" t="str">
            <v>R5T0696540</v>
          </cell>
          <cell r="AH7406">
            <v>46188</v>
          </cell>
        </row>
        <row r="7407">
          <cell r="F7407" t="str">
            <v>R5T0696541</v>
          </cell>
          <cell r="AH7407">
            <v>46188</v>
          </cell>
        </row>
        <row r="7408">
          <cell r="F7408" t="str">
            <v>R5T0696543</v>
          </cell>
          <cell r="AH7408">
            <v>46188</v>
          </cell>
        </row>
        <row r="7409">
          <cell r="F7409" t="str">
            <v>R5T0696544</v>
          </cell>
          <cell r="AH7409">
            <v>46188</v>
          </cell>
        </row>
        <row r="7410">
          <cell r="F7410" t="str">
            <v>R5T0696546</v>
          </cell>
          <cell r="AH7410">
            <v>46188</v>
          </cell>
        </row>
        <row r="7411">
          <cell r="F7411" t="str">
            <v>R5T0696738</v>
          </cell>
          <cell r="AH7411">
            <v>46188</v>
          </cell>
        </row>
        <row r="7412">
          <cell r="F7412" t="str">
            <v>R5T0696747</v>
          </cell>
          <cell r="AH7412">
            <v>46188</v>
          </cell>
        </row>
        <row r="7413">
          <cell r="F7413" t="str">
            <v>R5T0696748</v>
          </cell>
          <cell r="AH7413">
            <v>46188</v>
          </cell>
        </row>
        <row r="7414">
          <cell r="F7414" t="str">
            <v>R5T0697988</v>
          </cell>
          <cell r="AH7414">
            <v>46188</v>
          </cell>
        </row>
        <row r="7415">
          <cell r="F7415" t="str">
            <v>R5T0697995</v>
          </cell>
          <cell r="AH7415">
            <v>46188</v>
          </cell>
        </row>
        <row r="7416">
          <cell r="F7416" t="str">
            <v>R5T0700067</v>
          </cell>
          <cell r="AH7416">
            <v>46192</v>
          </cell>
        </row>
        <row r="7417">
          <cell r="F7417" t="str">
            <v>R5T0701014</v>
          </cell>
          <cell r="AH7417">
            <v>46195</v>
          </cell>
        </row>
        <row r="7418">
          <cell r="F7418" t="str">
            <v>65T0098112</v>
          </cell>
        </row>
        <row r="7419">
          <cell r="F7419" t="str">
            <v>65T0098294</v>
          </cell>
        </row>
        <row r="7420">
          <cell r="F7420" t="str">
            <v>65T0098811</v>
          </cell>
        </row>
        <row r="7421">
          <cell r="F7421" t="str">
            <v>R5T0689252</v>
          </cell>
          <cell r="AH7421">
            <v>46189</v>
          </cell>
        </row>
        <row r="7422">
          <cell r="F7422" t="str">
            <v>R5T0689287</v>
          </cell>
          <cell r="AH7422">
            <v>46189</v>
          </cell>
        </row>
        <row r="7423">
          <cell r="F7423" t="str">
            <v>R5T0694386</v>
          </cell>
          <cell r="AH7423">
            <v>46188</v>
          </cell>
        </row>
        <row r="7424">
          <cell r="F7424" t="str">
            <v>R5T0696422</v>
          </cell>
          <cell r="AH7424">
            <v>46189</v>
          </cell>
        </row>
        <row r="7425">
          <cell r="F7425" t="str">
            <v>R5T0696423</v>
          </cell>
          <cell r="AH7425">
            <v>46189</v>
          </cell>
        </row>
        <row r="7426">
          <cell r="F7426" t="str">
            <v>R5T0696424</v>
          </cell>
          <cell r="AH7426">
            <v>46189</v>
          </cell>
        </row>
        <row r="7427">
          <cell r="F7427" t="str">
            <v>R5T0697676</v>
          </cell>
          <cell r="AH7427">
            <v>46188</v>
          </cell>
        </row>
        <row r="7428">
          <cell r="F7428" t="str">
            <v>R5T0697680</v>
          </cell>
          <cell r="AH7428">
            <v>46188</v>
          </cell>
        </row>
        <row r="7429">
          <cell r="F7429" t="str">
            <v>R5T0698107</v>
          </cell>
          <cell r="AH7429">
            <v>46188</v>
          </cell>
        </row>
        <row r="7430">
          <cell r="F7430" t="str">
            <v>R5T0698108</v>
          </cell>
          <cell r="AH7430">
            <v>46188</v>
          </cell>
        </row>
        <row r="7431">
          <cell r="F7431" t="str">
            <v>R5T0698124</v>
          </cell>
          <cell r="AH7431">
            <v>46188</v>
          </cell>
        </row>
        <row r="7432">
          <cell r="F7432" t="str">
            <v>R5T0700533</v>
          </cell>
          <cell r="AH7432">
            <v>46195</v>
          </cell>
        </row>
        <row r="7433">
          <cell r="F7433" t="str">
            <v>R5T0700534</v>
          </cell>
          <cell r="AH7433">
            <v>46195</v>
          </cell>
        </row>
        <row r="7434">
          <cell r="F7434" t="str">
            <v>R5T0700535</v>
          </cell>
          <cell r="AH7434">
            <v>46195</v>
          </cell>
        </row>
        <row r="7435">
          <cell r="F7435" t="str">
            <v>R5T0693077</v>
          </cell>
          <cell r="AH7435">
            <v>46189</v>
          </cell>
        </row>
        <row r="7436">
          <cell r="F7436" t="str">
            <v>R5T0695121</v>
          </cell>
          <cell r="AH7436">
            <v>46188</v>
          </cell>
        </row>
        <row r="7437">
          <cell r="F7437" t="str">
            <v>R5T0695122</v>
          </cell>
          <cell r="AH7437">
            <v>46188</v>
          </cell>
        </row>
        <row r="7438">
          <cell r="F7438" t="str">
            <v>R5T0695123</v>
          </cell>
          <cell r="AH7438">
            <v>46188</v>
          </cell>
        </row>
        <row r="7439">
          <cell r="F7439" t="str">
            <v>R5T0695333</v>
          </cell>
          <cell r="AH7439">
            <v>46185</v>
          </cell>
        </row>
        <row r="7440">
          <cell r="F7440" t="str">
            <v>R5T0695337</v>
          </cell>
          <cell r="AH7440">
            <v>46185</v>
          </cell>
        </row>
        <row r="7441">
          <cell r="F7441" t="str">
            <v>R5T0695338</v>
          </cell>
          <cell r="AH7441">
            <v>46185</v>
          </cell>
        </row>
        <row r="7442">
          <cell r="F7442" t="str">
            <v>R5T0695646</v>
          </cell>
          <cell r="AH7442">
            <v>46189</v>
          </cell>
        </row>
        <row r="7443">
          <cell r="F7443" t="str">
            <v>R5T0695652</v>
          </cell>
          <cell r="AH7443">
            <v>46189</v>
          </cell>
        </row>
        <row r="7444">
          <cell r="F7444" t="str">
            <v>R5T0695654</v>
          </cell>
          <cell r="AH7444">
            <v>46189</v>
          </cell>
        </row>
        <row r="7445">
          <cell r="F7445" t="str">
            <v>R5T0695655</v>
          </cell>
          <cell r="AH7445">
            <v>46189</v>
          </cell>
        </row>
        <row r="7446">
          <cell r="F7446" t="str">
            <v>R5T0696062</v>
          </cell>
          <cell r="AH7446">
            <v>46188</v>
          </cell>
        </row>
        <row r="7447">
          <cell r="F7447" t="str">
            <v>R5T0696063</v>
          </cell>
          <cell r="AH7447">
            <v>46188</v>
          </cell>
        </row>
        <row r="7448">
          <cell r="F7448" t="str">
            <v>R5T0696174</v>
          </cell>
          <cell r="AH7448">
            <v>46188</v>
          </cell>
        </row>
        <row r="7449">
          <cell r="F7449" t="str">
            <v>R5T0696280</v>
          </cell>
          <cell r="AH7449">
            <v>46188</v>
          </cell>
        </row>
        <row r="7450">
          <cell r="F7450" t="str">
            <v>R5T0696281</v>
          </cell>
          <cell r="AH7450">
            <v>46188</v>
          </cell>
        </row>
        <row r="7451">
          <cell r="F7451" t="str">
            <v>R5T0696282</v>
          </cell>
          <cell r="AH7451">
            <v>46188</v>
          </cell>
        </row>
        <row r="7452">
          <cell r="F7452" t="str">
            <v>R5T0696820</v>
          </cell>
          <cell r="AH7452">
            <v>46189</v>
          </cell>
        </row>
        <row r="7453">
          <cell r="F7453" t="str">
            <v>R5T0696823</v>
          </cell>
          <cell r="AH7453">
            <v>46189</v>
          </cell>
        </row>
        <row r="7454">
          <cell r="F7454" t="str">
            <v>R5T0697684</v>
          </cell>
          <cell r="AH7454">
            <v>46188</v>
          </cell>
        </row>
        <row r="7455">
          <cell r="F7455" t="str">
            <v>R5T0699270</v>
          </cell>
          <cell r="AH7455">
            <v>46189</v>
          </cell>
        </row>
        <row r="7456">
          <cell r="F7456" t="str">
            <v>R5T0699272</v>
          </cell>
          <cell r="AH7456">
            <v>46189</v>
          </cell>
        </row>
        <row r="7457">
          <cell r="F7457" t="str">
            <v>R5T0699275</v>
          </cell>
          <cell r="AH7457">
            <v>46189</v>
          </cell>
        </row>
        <row r="7458">
          <cell r="F7458" t="str">
            <v>R5T0699278</v>
          </cell>
          <cell r="AH7458">
            <v>46189</v>
          </cell>
        </row>
        <row r="7459">
          <cell r="F7459" t="str">
            <v>R5T0699280</v>
          </cell>
          <cell r="AH7459">
            <v>46189</v>
          </cell>
        </row>
        <row r="7460">
          <cell r="F7460" t="str">
            <v>R5T0699284</v>
          </cell>
          <cell r="AH7460">
            <v>46189</v>
          </cell>
        </row>
        <row r="7461">
          <cell r="F7461" t="str">
            <v>R5T0699909</v>
          </cell>
          <cell r="AH7461">
            <v>46192</v>
          </cell>
        </row>
        <row r="7462">
          <cell r="F7462" t="str">
            <v>R5T0699911</v>
          </cell>
          <cell r="AH7462">
            <v>46192</v>
          </cell>
        </row>
        <row r="7463">
          <cell r="F7463" t="str">
            <v>R5T0699990</v>
          </cell>
          <cell r="AH7463">
            <v>46191</v>
          </cell>
        </row>
        <row r="7464">
          <cell r="F7464" t="str">
            <v>R5T0699991</v>
          </cell>
          <cell r="AH7464">
            <v>46191</v>
          </cell>
        </row>
        <row r="7465">
          <cell r="F7465" t="str">
            <v>R5T0699992</v>
          </cell>
          <cell r="AH7465">
            <v>46191</v>
          </cell>
        </row>
        <row r="7466">
          <cell r="F7466" t="str">
            <v>R5T0699993</v>
          </cell>
          <cell r="AH7466">
            <v>46191</v>
          </cell>
        </row>
        <row r="7467">
          <cell r="F7467" t="str">
            <v>R5T0699994</v>
          </cell>
          <cell r="AH7467">
            <v>46191</v>
          </cell>
        </row>
        <row r="7468">
          <cell r="F7468" t="str">
            <v>R5T0699995</v>
          </cell>
          <cell r="AH7468">
            <v>46191</v>
          </cell>
        </row>
        <row r="7469">
          <cell r="F7469" t="str">
            <v>R5T0700313</v>
          </cell>
          <cell r="AH7469">
            <v>46195</v>
          </cell>
        </row>
        <row r="7470">
          <cell r="F7470" t="str">
            <v>R5T0700323</v>
          </cell>
          <cell r="AH7470">
            <v>46195</v>
          </cell>
        </row>
        <row r="7471">
          <cell r="F7471" t="str">
            <v>R5T0700595</v>
          </cell>
          <cell r="AH7471">
            <v>46192</v>
          </cell>
        </row>
        <row r="7472">
          <cell r="F7472" t="str">
            <v>R5T0700596</v>
          </cell>
          <cell r="AH7472">
            <v>46192</v>
          </cell>
        </row>
        <row r="7473">
          <cell r="F7473" t="str">
            <v>R5T0700876</v>
          </cell>
          <cell r="AH7473">
            <v>46195</v>
          </cell>
        </row>
        <row r="7474">
          <cell r="F7474" t="str">
            <v>R5T0700889</v>
          </cell>
          <cell r="AH7474">
            <v>46195</v>
          </cell>
        </row>
        <row r="7475">
          <cell r="F7475" t="str">
            <v>R5T0700892</v>
          </cell>
          <cell r="AH7475">
            <v>46195</v>
          </cell>
        </row>
        <row r="7476">
          <cell r="F7476" t="str">
            <v>R5T0700894</v>
          </cell>
          <cell r="AH7476">
            <v>46195</v>
          </cell>
        </row>
        <row r="7477">
          <cell r="F7477" t="str">
            <v>R5T0700939</v>
          </cell>
          <cell r="AH7477">
            <v>46195</v>
          </cell>
        </row>
        <row r="7478">
          <cell r="F7478" t="str">
            <v>65T0092401</v>
          </cell>
          <cell r="AH7478">
            <v>46136</v>
          </cell>
        </row>
        <row r="7479">
          <cell r="F7479" t="str">
            <v>65T0092401</v>
          </cell>
          <cell r="AH7479">
            <v>46136</v>
          </cell>
        </row>
        <row r="7480">
          <cell r="F7480" t="str">
            <v>65T0092402</v>
          </cell>
          <cell r="AH7480">
            <v>46136</v>
          </cell>
        </row>
        <row r="7481">
          <cell r="F7481" t="str">
            <v>65T0092402</v>
          </cell>
          <cell r="AH7481">
            <v>46136</v>
          </cell>
        </row>
        <row r="7482">
          <cell r="F7482" t="str">
            <v>45T0457030</v>
          </cell>
          <cell r="AH7482">
            <v>46136</v>
          </cell>
        </row>
        <row r="7483">
          <cell r="F7483" t="str">
            <v>45T0457030</v>
          </cell>
          <cell r="AH7483">
            <v>46136</v>
          </cell>
        </row>
        <row r="7484">
          <cell r="F7484" t="str">
            <v>45T0458694</v>
          </cell>
          <cell r="AH7484">
            <v>46136</v>
          </cell>
        </row>
        <row r="7485">
          <cell r="F7485" t="str">
            <v>45T0458694</v>
          </cell>
          <cell r="AH7485">
            <v>46136</v>
          </cell>
        </row>
        <row r="7486">
          <cell r="F7486" t="str">
            <v>45T0462802</v>
          </cell>
          <cell r="AH7486">
            <v>46136</v>
          </cell>
        </row>
        <row r="7487">
          <cell r="F7487" t="str">
            <v>45T0462803</v>
          </cell>
          <cell r="AH7487">
            <v>46136</v>
          </cell>
        </row>
        <row r="7488">
          <cell r="F7488" t="str">
            <v>65T0092403</v>
          </cell>
          <cell r="AH7488">
            <v>46136</v>
          </cell>
        </row>
        <row r="7489">
          <cell r="F7489" t="str">
            <v>65T0092403</v>
          </cell>
          <cell r="AH7489">
            <v>46136</v>
          </cell>
        </row>
        <row r="7490">
          <cell r="F7490" t="str">
            <v>65T0092405</v>
          </cell>
          <cell r="AH7490">
            <v>46136</v>
          </cell>
        </row>
        <row r="7491">
          <cell r="F7491" t="str">
            <v>65T0092405</v>
          </cell>
          <cell r="AH7491">
            <v>46136</v>
          </cell>
        </row>
        <row r="7492">
          <cell r="F7492" t="str">
            <v>65T0092408</v>
          </cell>
          <cell r="AH7492">
            <v>46136</v>
          </cell>
        </row>
        <row r="7493">
          <cell r="F7493" t="str">
            <v>65T0092408</v>
          </cell>
          <cell r="AH7493">
            <v>46136</v>
          </cell>
        </row>
        <row r="7494">
          <cell r="F7494" t="str">
            <v>65T0092409</v>
          </cell>
          <cell r="AH7494">
            <v>46136</v>
          </cell>
        </row>
        <row r="7495">
          <cell r="F7495" t="str">
            <v>65T0092409</v>
          </cell>
          <cell r="AH7495">
            <v>46136</v>
          </cell>
        </row>
        <row r="7496">
          <cell r="F7496" t="str">
            <v>65T0092410</v>
          </cell>
          <cell r="AH7496">
            <v>46136</v>
          </cell>
        </row>
        <row r="7497">
          <cell r="F7497" t="str">
            <v>65T0092410</v>
          </cell>
          <cell r="AH7497">
            <v>46136</v>
          </cell>
        </row>
        <row r="7498">
          <cell r="F7498" t="str">
            <v>65T0092788</v>
          </cell>
          <cell r="AH7498">
            <v>46136</v>
          </cell>
        </row>
        <row r="7499">
          <cell r="F7499" t="str">
            <v>65T0092788</v>
          </cell>
          <cell r="AH7499">
            <v>46136</v>
          </cell>
        </row>
        <row r="7500">
          <cell r="F7500" t="str">
            <v>65T0092791</v>
          </cell>
          <cell r="AH7500">
            <v>46136</v>
          </cell>
        </row>
        <row r="7501">
          <cell r="F7501" t="str">
            <v>65T0092791</v>
          </cell>
          <cell r="AH7501">
            <v>46136</v>
          </cell>
        </row>
        <row r="7502">
          <cell r="F7502" t="str">
            <v>65T0092862</v>
          </cell>
          <cell r="AH7502">
            <v>46136</v>
          </cell>
        </row>
        <row r="7503">
          <cell r="F7503" t="str">
            <v>65T0092862</v>
          </cell>
          <cell r="AH7503">
            <v>46136</v>
          </cell>
        </row>
        <row r="7504">
          <cell r="F7504" t="str">
            <v>65T0093700</v>
          </cell>
          <cell r="AH7504">
            <v>46136</v>
          </cell>
        </row>
        <row r="7505">
          <cell r="F7505" t="str">
            <v>65T0093700</v>
          </cell>
          <cell r="AH7505">
            <v>46136</v>
          </cell>
        </row>
        <row r="7506">
          <cell r="F7506" t="str">
            <v>65T0093701</v>
          </cell>
          <cell r="AH7506">
            <v>46136</v>
          </cell>
        </row>
        <row r="7507">
          <cell r="F7507" t="str">
            <v>65T0093701</v>
          </cell>
          <cell r="AH7507">
            <v>46136</v>
          </cell>
        </row>
        <row r="7508">
          <cell r="F7508" t="str">
            <v>65T0093702</v>
          </cell>
          <cell r="AH7508">
            <v>46136</v>
          </cell>
        </row>
        <row r="7509">
          <cell r="F7509" t="str">
            <v>65T0093702</v>
          </cell>
          <cell r="AH7509">
            <v>46136</v>
          </cell>
        </row>
        <row r="7510">
          <cell r="F7510" t="str">
            <v>65T0093703</v>
          </cell>
          <cell r="AH7510">
            <v>46136</v>
          </cell>
        </row>
        <row r="7511">
          <cell r="F7511" t="str">
            <v>65T0093703</v>
          </cell>
          <cell r="AH7511">
            <v>46136</v>
          </cell>
        </row>
        <row r="7512">
          <cell r="F7512" t="str">
            <v>65T0094047</v>
          </cell>
          <cell r="AH7512">
            <v>46136</v>
          </cell>
        </row>
        <row r="7513">
          <cell r="F7513" t="str">
            <v>65T0094047</v>
          </cell>
          <cell r="AH7513">
            <v>46136</v>
          </cell>
        </row>
        <row r="7514">
          <cell r="F7514" t="str">
            <v>822408238</v>
          </cell>
        </row>
        <row r="7515">
          <cell r="F7515" t="str">
            <v>822408238</v>
          </cell>
        </row>
        <row r="7516">
          <cell r="F7516" t="str">
            <v>822408384</v>
          </cell>
        </row>
        <row r="7517">
          <cell r="F7517" t="str">
            <v>822408384</v>
          </cell>
        </row>
        <row r="7518">
          <cell r="F7518" t="str">
            <v>65T0095724</v>
          </cell>
        </row>
        <row r="7519">
          <cell r="F7519" t="str">
            <v>65T0095724</v>
          </cell>
        </row>
        <row r="7520">
          <cell r="F7520" t="str">
            <v>65T0095726</v>
          </cell>
        </row>
        <row r="7521">
          <cell r="F7521" t="str">
            <v>65T0095726</v>
          </cell>
        </row>
        <row r="7522">
          <cell r="F7522" t="str">
            <v>65T0095729</v>
          </cell>
        </row>
        <row r="7523">
          <cell r="F7523" t="str">
            <v>65T0095729</v>
          </cell>
        </row>
        <row r="7524">
          <cell r="F7524" t="str">
            <v>65T0095730</v>
          </cell>
        </row>
        <row r="7525">
          <cell r="F7525" t="str">
            <v>65T0095730</v>
          </cell>
        </row>
        <row r="7526">
          <cell r="F7526" t="str">
            <v>65T0095732</v>
          </cell>
        </row>
        <row r="7527">
          <cell r="F7527" t="str">
            <v>65T0095732</v>
          </cell>
        </row>
        <row r="7528">
          <cell r="F7528" t="str">
            <v>65T0095734</v>
          </cell>
        </row>
        <row r="7529">
          <cell r="F7529" t="str">
            <v>65T0095734</v>
          </cell>
        </row>
        <row r="7530">
          <cell r="F7530" t="str">
            <v>65T0097008</v>
          </cell>
        </row>
        <row r="7531">
          <cell r="F7531" t="str">
            <v>65T0097008</v>
          </cell>
        </row>
        <row r="7532">
          <cell r="F7532" t="str">
            <v>65T0097040</v>
          </cell>
        </row>
        <row r="7533">
          <cell r="F7533" t="str">
            <v>65T0097040</v>
          </cell>
        </row>
        <row r="7534">
          <cell r="F7534" t="str">
            <v>65T0098074</v>
          </cell>
        </row>
        <row r="7535">
          <cell r="F7535" t="str">
            <v>65T0098074</v>
          </cell>
        </row>
        <row r="7536">
          <cell r="F7536" t="str">
            <v>65T0098076</v>
          </cell>
        </row>
        <row r="7537">
          <cell r="F7537" t="str">
            <v>65T0098076</v>
          </cell>
        </row>
        <row r="7538">
          <cell r="F7538" t="str">
            <v>H22405223</v>
          </cell>
        </row>
        <row r="7539">
          <cell r="F7539" t="str">
            <v>H22405223</v>
          </cell>
        </row>
        <row r="7540">
          <cell r="F7540" t="str">
            <v>H22405295</v>
          </cell>
        </row>
        <row r="7541">
          <cell r="F7541" t="str">
            <v>H22405295</v>
          </cell>
        </row>
        <row r="7542">
          <cell r="F7542" t="str">
            <v>H22405313</v>
          </cell>
        </row>
        <row r="7543">
          <cell r="F7543" t="str">
            <v>H22405313</v>
          </cell>
        </row>
        <row r="7544">
          <cell r="F7544" t="str">
            <v>H22405341</v>
          </cell>
        </row>
        <row r="7545">
          <cell r="F7545" t="str">
            <v>H22405341</v>
          </cell>
        </row>
        <row r="7546">
          <cell r="F7546" t="str">
            <v>45T0464753</v>
          </cell>
          <cell r="AH7546">
            <v>46163</v>
          </cell>
        </row>
        <row r="7547">
          <cell r="F7547" t="str">
            <v>45T0464753</v>
          </cell>
          <cell r="AH7547">
            <v>46163</v>
          </cell>
        </row>
        <row r="7548">
          <cell r="F7548" t="str">
            <v>45T0466340</v>
          </cell>
          <cell r="AH7548">
            <v>46163</v>
          </cell>
        </row>
        <row r="7549">
          <cell r="F7549" t="str">
            <v>45T0466340</v>
          </cell>
          <cell r="AH7549">
            <v>46163</v>
          </cell>
        </row>
        <row r="7550">
          <cell r="F7550" t="str">
            <v>45T0470473</v>
          </cell>
          <cell r="AH7550">
            <v>46163</v>
          </cell>
        </row>
        <row r="7551">
          <cell r="F7551" t="str">
            <v>45T0470473</v>
          </cell>
          <cell r="AH7551">
            <v>46163</v>
          </cell>
        </row>
        <row r="7552">
          <cell r="F7552" t="str">
            <v>45T0470473</v>
          </cell>
          <cell r="AH7552">
            <v>46163</v>
          </cell>
        </row>
        <row r="7553">
          <cell r="F7553" t="str">
            <v>65T0093704</v>
          </cell>
          <cell r="AH7553">
            <v>46161</v>
          </cell>
        </row>
        <row r="7554">
          <cell r="F7554" t="str">
            <v>65T0093704</v>
          </cell>
          <cell r="AH7554">
            <v>46161</v>
          </cell>
        </row>
        <row r="7555">
          <cell r="F7555" t="str">
            <v>65T0093705</v>
          </cell>
          <cell r="AH7555">
            <v>46161</v>
          </cell>
        </row>
        <row r="7556">
          <cell r="F7556" t="str">
            <v>65T0093705</v>
          </cell>
          <cell r="AH7556">
            <v>46161</v>
          </cell>
        </row>
        <row r="7557">
          <cell r="F7557" t="str">
            <v>65T0093707</v>
          </cell>
          <cell r="AH7557">
            <v>46161</v>
          </cell>
        </row>
        <row r="7558">
          <cell r="F7558" t="str">
            <v>65T0093707</v>
          </cell>
          <cell r="AH7558">
            <v>46161</v>
          </cell>
        </row>
        <row r="7559">
          <cell r="F7559" t="str">
            <v>65T0093709</v>
          </cell>
          <cell r="AH7559">
            <v>46161</v>
          </cell>
        </row>
        <row r="7560">
          <cell r="F7560" t="str">
            <v>65T0093709</v>
          </cell>
          <cell r="AH7560">
            <v>46161</v>
          </cell>
        </row>
        <row r="7561">
          <cell r="F7561" t="str">
            <v>65T0094417</v>
          </cell>
          <cell r="AH7561">
            <v>46161</v>
          </cell>
        </row>
        <row r="7562">
          <cell r="F7562" t="str">
            <v>65T0094417</v>
          </cell>
          <cell r="AH7562">
            <v>46161</v>
          </cell>
        </row>
        <row r="7563">
          <cell r="F7563" t="str">
            <v>65T0094418</v>
          </cell>
          <cell r="AH7563">
            <v>46161</v>
          </cell>
        </row>
        <row r="7564">
          <cell r="F7564" t="str">
            <v>65T0094418</v>
          </cell>
          <cell r="AH7564">
            <v>46161</v>
          </cell>
        </row>
        <row r="7565">
          <cell r="F7565" t="str">
            <v>65T0094419</v>
          </cell>
          <cell r="AH7565">
            <v>46161</v>
          </cell>
        </row>
        <row r="7566">
          <cell r="F7566" t="str">
            <v>65T0094419</v>
          </cell>
          <cell r="AH7566">
            <v>46161</v>
          </cell>
        </row>
        <row r="7567">
          <cell r="F7567" t="str">
            <v>65T0095144</v>
          </cell>
          <cell r="AH7567">
            <v>46161</v>
          </cell>
        </row>
        <row r="7568">
          <cell r="F7568" t="str">
            <v>65T0095144</v>
          </cell>
          <cell r="AH7568">
            <v>46161</v>
          </cell>
        </row>
        <row r="7569">
          <cell r="F7569" t="str">
            <v>65T0095156</v>
          </cell>
          <cell r="AH7569">
            <v>46161</v>
          </cell>
        </row>
        <row r="7570">
          <cell r="F7570" t="str">
            <v>65T0095156</v>
          </cell>
          <cell r="AH7570">
            <v>46161</v>
          </cell>
        </row>
        <row r="7571">
          <cell r="F7571" t="str">
            <v>65T0095721</v>
          </cell>
          <cell r="AH7571">
            <v>46161</v>
          </cell>
        </row>
        <row r="7572">
          <cell r="F7572" t="str">
            <v>65T0095721</v>
          </cell>
          <cell r="AH7572">
            <v>46161</v>
          </cell>
        </row>
        <row r="7573">
          <cell r="F7573" t="str">
            <v>65T0095723</v>
          </cell>
          <cell r="AH7573">
            <v>46161</v>
          </cell>
        </row>
        <row r="7574">
          <cell r="F7574" t="str">
            <v>65T0095723</v>
          </cell>
          <cell r="AH7574">
            <v>46161</v>
          </cell>
        </row>
        <row r="7575">
          <cell r="F7575" t="str">
            <v>H22405159</v>
          </cell>
          <cell r="AH7575">
            <v>46160</v>
          </cell>
        </row>
        <row r="7576">
          <cell r="F7576" t="str">
            <v>H22405159</v>
          </cell>
          <cell r="AH7576">
            <v>46160</v>
          </cell>
        </row>
        <row r="7577">
          <cell r="F7577" t="str">
            <v>H22405179</v>
          </cell>
          <cell r="AH7577">
            <v>46160</v>
          </cell>
        </row>
        <row r="7578">
          <cell r="F7578" t="str">
            <v>H22405179</v>
          </cell>
          <cell r="AH7578">
            <v>46160</v>
          </cell>
        </row>
        <row r="7579">
          <cell r="F7579" t="str">
            <v>H22405179</v>
          </cell>
          <cell r="AH7579">
            <v>46160</v>
          </cell>
        </row>
        <row r="7580">
          <cell r="F7580" t="str">
            <v>H22405204</v>
          </cell>
          <cell r="AH7580">
            <v>46160</v>
          </cell>
        </row>
        <row r="7581">
          <cell r="F7581" t="str">
            <v>H22405204</v>
          </cell>
          <cell r="AH7581">
            <v>46160</v>
          </cell>
        </row>
        <row r="7582">
          <cell r="F7582" t="str">
            <v>822408033</v>
          </cell>
          <cell r="AH7582">
            <v>46163</v>
          </cell>
        </row>
        <row r="7583">
          <cell r="F7583" t="str">
            <v>822408033</v>
          </cell>
          <cell r="AH7583">
            <v>46163</v>
          </cell>
        </row>
        <row r="7584">
          <cell r="F7584" t="str">
            <v>822408234</v>
          </cell>
          <cell r="AH7584">
            <v>46161</v>
          </cell>
        </row>
        <row r="7585">
          <cell r="F7585" t="str">
            <v>822408236</v>
          </cell>
        </row>
        <row r="7586">
          <cell r="F7586" t="str">
            <v>65T0098077</v>
          </cell>
        </row>
        <row r="7587">
          <cell r="F7587" t="str">
            <v>65T0098078</v>
          </cell>
        </row>
        <row r="7588">
          <cell r="F7588" t="str">
            <v>65T0098079</v>
          </cell>
        </row>
        <row r="7589">
          <cell r="F7589" t="str">
            <v>H22405084</v>
          </cell>
        </row>
        <row r="7590">
          <cell r="F7590" t="str">
            <v>H22405084</v>
          </cell>
        </row>
        <row r="7591">
          <cell r="F7591" t="str">
            <v>H22405159</v>
          </cell>
        </row>
        <row r="7592">
          <cell r="F7592" t="str">
            <v>H22405159</v>
          </cell>
        </row>
        <row r="7593">
          <cell r="F7593" t="str">
            <v>H22405330</v>
          </cell>
        </row>
        <row r="7594">
          <cell r="F7594" t="str">
            <v>H22405330</v>
          </cell>
        </row>
        <row r="7595">
          <cell r="F7595" t="str">
            <v>H22405357</v>
          </cell>
        </row>
        <row r="7596">
          <cell r="F7596" t="str">
            <v>G1709964-VV260212043</v>
          </cell>
        </row>
        <row r="7597">
          <cell r="F7597" t="str">
            <v>R5T0691838</v>
          </cell>
          <cell r="AH7597">
            <v>46191</v>
          </cell>
        </row>
        <row r="7598">
          <cell r="F7598" t="str">
            <v>R5T0700548</v>
          </cell>
          <cell r="AH7598">
            <v>46195</v>
          </cell>
        </row>
        <row r="7599">
          <cell r="F7599" t="str">
            <v>R5T0701234</v>
          </cell>
          <cell r="AH7599">
            <v>46192</v>
          </cell>
        </row>
        <row r="7600">
          <cell r="F7600" t="str">
            <v>R5T0702282</v>
          </cell>
          <cell r="AH7600">
            <v>46195</v>
          </cell>
        </row>
        <row r="7601">
          <cell r="F7601" t="str">
            <v>25T0350250</v>
          </cell>
          <cell r="AH7601">
            <v>46190</v>
          </cell>
        </row>
        <row r="7602">
          <cell r="F7602" t="str">
            <v>25T0350377</v>
          </cell>
          <cell r="AH7602">
            <v>46190</v>
          </cell>
        </row>
        <row r="7603">
          <cell r="F7603" t="str">
            <v>25T0350762</v>
          </cell>
          <cell r="AH7603">
            <v>46195</v>
          </cell>
        </row>
        <row r="7604">
          <cell r="F7604" t="str">
            <v>65T0097289</v>
          </cell>
          <cell r="AH7604">
            <v>46188</v>
          </cell>
        </row>
        <row r="7605">
          <cell r="F7605" t="str">
            <v>65T0097300</v>
          </cell>
          <cell r="AH7605">
            <v>0</v>
          </cell>
        </row>
        <row r="7606">
          <cell r="F7606" t="str">
            <v>65T0098950</v>
          </cell>
          <cell r="AH7606">
            <v>46195</v>
          </cell>
        </row>
        <row r="7607">
          <cell r="F7607" t="str">
            <v>65T0099035</v>
          </cell>
          <cell r="AH7607">
            <v>0</v>
          </cell>
        </row>
        <row r="7608">
          <cell r="F7608" t="str">
            <v>R5T0695509</v>
          </cell>
          <cell r="AH7608">
            <v>46189</v>
          </cell>
        </row>
        <row r="7609">
          <cell r="F7609" t="str">
            <v>R5T0695957</v>
          </cell>
          <cell r="AH7609">
            <v>46190</v>
          </cell>
        </row>
        <row r="7610">
          <cell r="F7610" t="str">
            <v>R5T0696149</v>
          </cell>
          <cell r="AH7610">
            <v>46188</v>
          </cell>
        </row>
        <row r="7611">
          <cell r="F7611" t="str">
            <v>R5T0696557</v>
          </cell>
          <cell r="AH7611">
            <v>46188</v>
          </cell>
        </row>
        <row r="7612">
          <cell r="F7612" t="str">
            <v>R5T0696558</v>
          </cell>
          <cell r="AH7612">
            <v>46188</v>
          </cell>
        </row>
        <row r="7613">
          <cell r="F7613" t="str">
            <v>R5T0696559</v>
          </cell>
          <cell r="AH7613">
            <v>46188</v>
          </cell>
        </row>
        <row r="7614">
          <cell r="F7614" t="str">
            <v>R5T0697753</v>
          </cell>
          <cell r="AH7614">
            <v>46189</v>
          </cell>
        </row>
        <row r="7615">
          <cell r="F7615" t="str">
            <v>R5T0699395</v>
          </cell>
          <cell r="AH7615">
            <v>46188</v>
          </cell>
        </row>
        <row r="7616">
          <cell r="F7616" t="str">
            <v>R5T0699643</v>
          </cell>
          <cell r="AH7616">
            <v>46191</v>
          </cell>
        </row>
        <row r="7617">
          <cell r="F7617" t="str">
            <v>R5T0699884</v>
          </cell>
          <cell r="AH7617">
            <v>46192</v>
          </cell>
        </row>
        <row r="7618">
          <cell r="F7618" t="str">
            <v>R5T0699973</v>
          </cell>
          <cell r="AH7618">
            <v>46191</v>
          </cell>
        </row>
        <row r="7619">
          <cell r="F7619" t="str">
            <v>R5T0700527</v>
          </cell>
          <cell r="AH7619">
            <v>46192</v>
          </cell>
        </row>
        <row r="7620">
          <cell r="F7620" t="str">
            <v>R5T0700737</v>
          </cell>
          <cell r="AH7620">
            <v>46195</v>
          </cell>
        </row>
        <row r="7621">
          <cell r="F7621" t="str">
            <v>R5T0700738</v>
          </cell>
          <cell r="AH7621">
            <v>46195</v>
          </cell>
        </row>
        <row r="7622">
          <cell r="F7622" t="str">
            <v>R5T0700811</v>
          </cell>
          <cell r="AH7622">
            <v>46192</v>
          </cell>
        </row>
        <row r="7623">
          <cell r="F7623" t="str">
            <v>R5T0701220</v>
          </cell>
          <cell r="AH7623">
            <v>46195</v>
          </cell>
        </row>
        <row r="7624">
          <cell r="F7624" t="str">
            <v>R5T0701223</v>
          </cell>
          <cell r="AH7624">
            <v>46195</v>
          </cell>
        </row>
        <row r="7625">
          <cell r="F7625" t="str">
            <v>R5T0701288</v>
          </cell>
          <cell r="AH7625">
            <v>46195</v>
          </cell>
        </row>
        <row r="7626">
          <cell r="F7626" t="str">
            <v>R5T0701992</v>
          </cell>
          <cell r="AH7626">
            <v>46195</v>
          </cell>
        </row>
        <row r="7627">
          <cell r="F7627" t="str">
            <v>R5T0702273</v>
          </cell>
          <cell r="AH7627">
            <v>46195</v>
          </cell>
        </row>
        <row r="7628">
          <cell r="F7628" t="str">
            <v>R5T0702274</v>
          </cell>
          <cell r="AH7628">
            <v>46195</v>
          </cell>
        </row>
        <row r="7629">
          <cell r="F7629" t="str">
            <v>R5T0702275</v>
          </cell>
          <cell r="AH7629">
            <v>46195</v>
          </cell>
        </row>
        <row r="7630">
          <cell r="F7630" t="str">
            <v>R5T0702275</v>
          </cell>
          <cell r="AH7630">
            <v>46195</v>
          </cell>
        </row>
        <row r="7631">
          <cell r="F7631" t="str">
            <v>R5T0673368</v>
          </cell>
          <cell r="AH7631">
            <v>46162</v>
          </cell>
        </row>
        <row r="7632">
          <cell r="F7632" t="str">
            <v>R5T0673370</v>
          </cell>
          <cell r="AH7632">
            <v>46162</v>
          </cell>
        </row>
        <row r="7633">
          <cell r="F7633" t="str">
            <v>45T0481692</v>
          </cell>
          <cell r="AH7633">
            <v>46190</v>
          </cell>
        </row>
        <row r="7634">
          <cell r="F7634" t="str">
            <v>45T0481693</v>
          </cell>
          <cell r="AH7634">
            <v>46190</v>
          </cell>
        </row>
        <row r="7635">
          <cell r="F7635" t="str">
            <v>45T0481694</v>
          </cell>
          <cell r="AH7635">
            <v>46192</v>
          </cell>
        </row>
        <row r="7636">
          <cell r="F7636" t="str">
            <v>R5T0700341</v>
          </cell>
          <cell r="AH7636">
            <v>46195</v>
          </cell>
        </row>
        <row r="7637">
          <cell r="F7637" t="str">
            <v>R5T0700404</v>
          </cell>
          <cell r="AH7637">
            <v>46195</v>
          </cell>
        </row>
        <row r="7638">
          <cell r="F7638" t="str">
            <v>R5T0700406</v>
          </cell>
          <cell r="AH7638">
            <v>46195</v>
          </cell>
        </row>
        <row r="7639">
          <cell r="F7639" t="str">
            <v>R5T0699709</v>
          </cell>
          <cell r="AH7639">
            <v>46192</v>
          </cell>
        </row>
        <row r="7640">
          <cell r="F7640" t="str">
            <v>R5T0699813</v>
          </cell>
          <cell r="AH7640">
            <v>46192</v>
          </cell>
        </row>
        <row r="7641">
          <cell r="F7641" t="str">
            <v>R5T0700216</v>
          </cell>
          <cell r="AH7641">
            <v>46192</v>
          </cell>
        </row>
        <row r="7642">
          <cell r="F7642" t="str">
            <v>R5T0700217</v>
          </cell>
          <cell r="AH7642">
            <v>46192</v>
          </cell>
        </row>
        <row r="7643">
          <cell r="F7643" t="str">
            <v>R5T0700218</v>
          </cell>
          <cell r="AH7643">
            <v>46192</v>
          </cell>
        </row>
        <row r="7644">
          <cell r="F7644" t="str">
            <v>R5T0700872</v>
          </cell>
          <cell r="AH7644">
            <v>46195</v>
          </cell>
        </row>
        <row r="7645">
          <cell r="F7645" t="str">
            <v>R5T0700981</v>
          </cell>
          <cell r="AH7645">
            <v>46195</v>
          </cell>
        </row>
        <row r="7646">
          <cell r="F7646" t="str">
            <v>R5T0700982</v>
          </cell>
          <cell r="AH7646">
            <v>46195</v>
          </cell>
        </row>
        <row r="7647">
          <cell r="F7647" t="str">
            <v>R5T0701307</v>
          </cell>
          <cell r="AH7647">
            <v>46195</v>
          </cell>
        </row>
        <row r="7648">
          <cell r="F7648" t="str">
            <v>R5T0701332</v>
          </cell>
          <cell r="AH7648">
            <v>46195</v>
          </cell>
        </row>
        <row r="7649">
          <cell r="F7649" t="str">
            <v>R5T0701333</v>
          </cell>
          <cell r="AH7649">
            <v>46195</v>
          </cell>
        </row>
        <row r="7650">
          <cell r="F7650" t="str">
            <v>R5T0699367</v>
          </cell>
          <cell r="AH7650">
            <v>46188</v>
          </cell>
        </row>
        <row r="7651">
          <cell r="F7651" t="str">
            <v>R5T0700048</v>
          </cell>
          <cell r="AH7651">
            <v>46191</v>
          </cell>
        </row>
        <row r="7652">
          <cell r="F7652" t="str">
            <v>R5T0700702</v>
          </cell>
          <cell r="AH7652">
            <v>46195</v>
          </cell>
        </row>
        <row r="7653">
          <cell r="F7653" t="str">
            <v>R5T0700835</v>
          </cell>
          <cell r="AH7653">
            <v>46195</v>
          </cell>
        </row>
        <row r="7654">
          <cell r="F7654" t="str">
            <v>R5T0700836</v>
          </cell>
          <cell r="AH7654">
            <v>46195</v>
          </cell>
        </row>
        <row r="7655">
          <cell r="F7655" t="str">
            <v>R5T0701107</v>
          </cell>
          <cell r="AH7655">
            <v>46195</v>
          </cell>
        </row>
        <row r="7656">
          <cell r="F7656" t="str">
            <v>R5T0701121</v>
          </cell>
          <cell r="AH7656">
            <v>46195</v>
          </cell>
        </row>
        <row r="7657">
          <cell r="F7657" t="str">
            <v>R5T0689551</v>
          </cell>
          <cell r="AH7657">
            <v>46181</v>
          </cell>
        </row>
        <row r="7658">
          <cell r="F7658" t="str">
            <v>R5T0689553</v>
          </cell>
          <cell r="AH7658">
            <v>46181</v>
          </cell>
        </row>
        <row r="7659">
          <cell r="F7659" t="str">
            <v>R5T0689558</v>
          </cell>
          <cell r="AH7659">
            <v>46181</v>
          </cell>
        </row>
        <row r="7660">
          <cell r="F7660" t="str">
            <v>R5T0692222</v>
          </cell>
          <cell r="AH7660">
            <v>46175</v>
          </cell>
        </row>
        <row r="7661">
          <cell r="F7661" t="str">
            <v>R5T0692351</v>
          </cell>
          <cell r="AH7661">
            <v>46177</v>
          </cell>
        </row>
        <row r="7662">
          <cell r="F7662" t="str">
            <v>R5T0692506</v>
          </cell>
          <cell r="AH7662">
            <v>46177</v>
          </cell>
        </row>
        <row r="7663">
          <cell r="F7663" t="str">
            <v>R5T0692672</v>
          </cell>
          <cell r="AH7663">
            <v>46174</v>
          </cell>
        </row>
        <row r="7664">
          <cell r="F7664" t="str">
            <v>R5T0692673</v>
          </cell>
          <cell r="AH7664">
            <v>46174</v>
          </cell>
        </row>
        <row r="7665">
          <cell r="F7665" t="str">
            <v>R5T0692674</v>
          </cell>
          <cell r="AH7665">
            <v>46174</v>
          </cell>
        </row>
        <row r="7666">
          <cell r="F7666" t="str">
            <v>R5T0692821</v>
          </cell>
          <cell r="AH7666">
            <v>46178</v>
          </cell>
        </row>
        <row r="7667">
          <cell r="F7667" t="str">
            <v>R5T0692822</v>
          </cell>
          <cell r="AH7667">
            <v>46178</v>
          </cell>
        </row>
        <row r="7668">
          <cell r="F7668" t="str">
            <v>R5T0695404</v>
          </cell>
          <cell r="AH7668">
            <v>46178</v>
          </cell>
        </row>
        <row r="7669">
          <cell r="F7669" t="str">
            <v>R5T0695660</v>
          </cell>
          <cell r="AH7669">
            <v>46189</v>
          </cell>
        </row>
        <row r="7670">
          <cell r="F7670" t="str">
            <v>R5T0695662</v>
          </cell>
          <cell r="AH7670">
            <v>46189</v>
          </cell>
        </row>
        <row r="7671">
          <cell r="F7671" t="str">
            <v>R5T0695664</v>
          </cell>
          <cell r="AH7671">
            <v>46189</v>
          </cell>
        </row>
        <row r="7672">
          <cell r="F7672" t="str">
            <v>R5T0695671</v>
          </cell>
          <cell r="AH7672">
            <v>46189</v>
          </cell>
        </row>
        <row r="7673">
          <cell r="F7673" t="str">
            <v>R5T0695672</v>
          </cell>
          <cell r="AH7673">
            <v>46189</v>
          </cell>
        </row>
        <row r="7674">
          <cell r="F7674" t="str">
            <v>R5T0695704</v>
          </cell>
          <cell r="AH7674">
            <v>46189</v>
          </cell>
        </row>
        <row r="7675">
          <cell r="F7675" t="str">
            <v>R5T0695705</v>
          </cell>
          <cell r="AH7675">
            <v>46189</v>
          </cell>
        </row>
        <row r="7676">
          <cell r="F7676" t="str">
            <v>R5T0695882</v>
          </cell>
          <cell r="AH7676">
            <v>46188</v>
          </cell>
        </row>
        <row r="7677">
          <cell r="F7677" t="str">
            <v>R5T0695954</v>
          </cell>
          <cell r="AH7677">
            <v>46190</v>
          </cell>
        </row>
        <row r="7678">
          <cell r="F7678" t="str">
            <v>R5T0696064</v>
          </cell>
          <cell r="AH7678">
            <v>46188</v>
          </cell>
        </row>
        <row r="7679">
          <cell r="F7679" t="str">
            <v>R5T0696065</v>
          </cell>
          <cell r="AH7679">
            <v>46189</v>
          </cell>
        </row>
        <row r="7680">
          <cell r="F7680" t="str">
            <v>R5T0696145</v>
          </cell>
          <cell r="AH7680">
            <v>46189</v>
          </cell>
        </row>
        <row r="7681">
          <cell r="F7681" t="str">
            <v>R5T0696175</v>
          </cell>
          <cell r="AH7681">
            <v>46189</v>
          </cell>
        </row>
        <row r="7682">
          <cell r="F7682" t="str">
            <v>R5T0696176</v>
          </cell>
          <cell r="AH7682">
            <v>46189</v>
          </cell>
        </row>
        <row r="7683">
          <cell r="F7683" t="str">
            <v>R5T0696177</v>
          </cell>
          <cell r="AH7683">
            <v>46189</v>
          </cell>
        </row>
        <row r="7684">
          <cell r="F7684" t="str">
            <v>R5T0696178</v>
          </cell>
          <cell r="AH7684">
            <v>46189</v>
          </cell>
        </row>
        <row r="7685">
          <cell r="F7685" t="str">
            <v>R5T0696179</v>
          </cell>
          <cell r="AH7685">
            <v>46189</v>
          </cell>
        </row>
        <row r="7686">
          <cell r="F7686" t="str">
            <v>R5T0696772</v>
          </cell>
          <cell r="AH7686">
            <v>46195</v>
          </cell>
        </row>
        <row r="7687">
          <cell r="F7687" t="str">
            <v>R5T0697018</v>
          </cell>
          <cell r="AH7687">
            <v>46189</v>
          </cell>
        </row>
        <row r="7688">
          <cell r="F7688" t="str">
            <v>R5T0697019</v>
          </cell>
          <cell r="AH7688">
            <v>46189</v>
          </cell>
        </row>
        <row r="7689">
          <cell r="F7689" t="str">
            <v>R5T0697021</v>
          </cell>
          <cell r="AH7689">
            <v>46189</v>
          </cell>
        </row>
        <row r="7690">
          <cell r="F7690" t="str">
            <v>R5T0697023</v>
          </cell>
          <cell r="AH7690">
            <v>46189</v>
          </cell>
        </row>
        <row r="7691">
          <cell r="F7691" t="str">
            <v>R5T0697358</v>
          </cell>
          <cell r="AH7691">
            <v>46188</v>
          </cell>
        </row>
        <row r="7692">
          <cell r="F7692" t="str">
            <v>R5T0697365</v>
          </cell>
          <cell r="AH7692">
            <v>46188</v>
          </cell>
        </row>
        <row r="7693">
          <cell r="F7693" t="str">
            <v>R5T0697371</v>
          </cell>
          <cell r="AH7693">
            <v>46189</v>
          </cell>
        </row>
        <row r="7694">
          <cell r="F7694" t="str">
            <v>R5T0697372</v>
          </cell>
          <cell r="AH7694">
            <v>46189</v>
          </cell>
        </row>
        <row r="7695">
          <cell r="F7695" t="str">
            <v>R5T0697456</v>
          </cell>
          <cell r="AH7695">
            <v>46189</v>
          </cell>
        </row>
        <row r="7696">
          <cell r="F7696" t="str">
            <v>R5T0697464</v>
          </cell>
          <cell r="AH7696">
            <v>46189</v>
          </cell>
        </row>
        <row r="7697">
          <cell r="F7697" t="str">
            <v>R5T0697468</v>
          </cell>
          <cell r="AH7697">
            <v>46189</v>
          </cell>
        </row>
        <row r="7698">
          <cell r="F7698" t="str">
            <v>R5T0698118</v>
          </cell>
          <cell r="AH7698">
            <v>46189</v>
          </cell>
        </row>
        <row r="7699">
          <cell r="F7699" t="str">
            <v>R5T0698119</v>
          </cell>
          <cell r="AH7699">
            <v>46189</v>
          </cell>
        </row>
        <row r="7700">
          <cell r="F7700" t="str">
            <v>R5T0698120</v>
          </cell>
          <cell r="AH7700">
            <v>46189</v>
          </cell>
        </row>
        <row r="7701">
          <cell r="F7701" t="str">
            <v>R5T0698121</v>
          </cell>
          <cell r="AH7701">
            <v>46189</v>
          </cell>
        </row>
        <row r="7702">
          <cell r="F7702" t="str">
            <v>R5T0698122</v>
          </cell>
          <cell r="AH7702">
            <v>46189</v>
          </cell>
        </row>
        <row r="7703">
          <cell r="F7703" t="str">
            <v>R5T0698123</v>
          </cell>
          <cell r="AH7703">
            <v>46189</v>
          </cell>
        </row>
        <row r="7704">
          <cell r="F7704" t="str">
            <v>R5T0698140</v>
          </cell>
          <cell r="AH7704">
            <v>46189</v>
          </cell>
        </row>
        <row r="7705">
          <cell r="F7705" t="str">
            <v>R5T0698141</v>
          </cell>
          <cell r="AH7705">
            <v>46189</v>
          </cell>
        </row>
        <row r="7706">
          <cell r="F7706" t="str">
            <v>R5T0698142</v>
          </cell>
          <cell r="AH7706">
            <v>46189</v>
          </cell>
        </row>
        <row r="7707">
          <cell r="F7707" t="str">
            <v>R5T0698143</v>
          </cell>
          <cell r="AH7707">
            <v>46189</v>
          </cell>
        </row>
        <row r="7708">
          <cell r="F7708" t="str">
            <v>R5T0699227</v>
          </cell>
          <cell r="AH7708">
            <v>46189</v>
          </cell>
        </row>
        <row r="7709">
          <cell r="F7709" t="str">
            <v>R5T0699228</v>
          </cell>
          <cell r="AH7709">
            <v>46189</v>
          </cell>
        </row>
        <row r="7710">
          <cell r="F7710" t="str">
            <v>R5T0699230</v>
          </cell>
          <cell r="AH7710">
            <v>46189</v>
          </cell>
        </row>
        <row r="7711">
          <cell r="F7711" t="str">
            <v>R5T0699231</v>
          </cell>
          <cell r="AH7711">
            <v>46189</v>
          </cell>
        </row>
        <row r="7712">
          <cell r="F7712" t="str">
            <v>R5T0699232</v>
          </cell>
          <cell r="AH7712">
            <v>46189</v>
          </cell>
        </row>
        <row r="7713">
          <cell r="F7713" t="str">
            <v>R5T0699312</v>
          </cell>
          <cell r="AH7713">
            <v>46189</v>
          </cell>
        </row>
        <row r="7714">
          <cell r="F7714" t="str">
            <v>R5T0699313</v>
          </cell>
          <cell r="AH7714">
            <v>46189</v>
          </cell>
        </row>
        <row r="7715">
          <cell r="F7715" t="str">
            <v>R5T0699355</v>
          </cell>
          <cell r="AH7715">
            <v>46188</v>
          </cell>
        </row>
        <row r="7716">
          <cell r="F7716" t="str">
            <v>R5T0699356</v>
          </cell>
          <cell r="AH7716">
            <v>46188</v>
          </cell>
        </row>
        <row r="7717">
          <cell r="F7717" t="str">
            <v>R5T0699357</v>
          </cell>
          <cell r="AH7717">
            <v>46188</v>
          </cell>
        </row>
        <row r="7718">
          <cell r="F7718" t="str">
            <v>R5T0699358</v>
          </cell>
          <cell r="AH7718">
            <v>46188</v>
          </cell>
        </row>
        <row r="7719">
          <cell r="F7719" t="str">
            <v>R5T0699445</v>
          </cell>
          <cell r="AH7719">
            <v>46189</v>
          </cell>
        </row>
        <row r="7720">
          <cell r="F7720" t="str">
            <v>R5T0699446</v>
          </cell>
          <cell r="AH7720">
            <v>46189</v>
          </cell>
        </row>
        <row r="7721">
          <cell r="F7721" t="str">
            <v>R5T0699623</v>
          </cell>
          <cell r="AH7721">
            <v>46189</v>
          </cell>
        </row>
        <row r="7722">
          <cell r="F7722" t="str">
            <v>R5T0699823</v>
          </cell>
          <cell r="AH7722">
            <v>46192</v>
          </cell>
        </row>
        <row r="7723">
          <cell r="F7723" t="str">
            <v>R5T0699912</v>
          </cell>
          <cell r="AH7723">
            <v>46192</v>
          </cell>
        </row>
        <row r="7724">
          <cell r="F7724" t="str">
            <v>R5T0699914</v>
          </cell>
          <cell r="AH7724">
            <v>46192</v>
          </cell>
        </row>
        <row r="7725">
          <cell r="F7725" t="str">
            <v>R5T0699915</v>
          </cell>
          <cell r="AH7725">
            <v>46192</v>
          </cell>
        </row>
        <row r="7726">
          <cell r="F7726" t="str">
            <v>R5T0699916</v>
          </cell>
          <cell r="AH7726">
            <v>46192</v>
          </cell>
        </row>
        <row r="7727">
          <cell r="F7727" t="str">
            <v>R5T0699917</v>
          </cell>
          <cell r="AH7727">
            <v>46192</v>
          </cell>
        </row>
        <row r="7728">
          <cell r="F7728" t="str">
            <v>R5T0699918</v>
          </cell>
          <cell r="AH7728">
            <v>46192</v>
          </cell>
        </row>
        <row r="7729">
          <cell r="F7729" t="str">
            <v>R5T0699920</v>
          </cell>
          <cell r="AH7729">
            <v>46192</v>
          </cell>
        </row>
        <row r="7730">
          <cell r="F7730" t="str">
            <v>R5T0699921</v>
          </cell>
          <cell r="AH7730">
            <v>46192</v>
          </cell>
        </row>
        <row r="7731">
          <cell r="F7731" t="str">
            <v>R5T0700343</v>
          </cell>
          <cell r="AH7731">
            <v>46192</v>
          </cell>
        </row>
        <row r="7732">
          <cell r="F7732" t="str">
            <v>R5T0700491</v>
          </cell>
          <cell r="AH7732">
            <v>46195</v>
          </cell>
        </row>
        <row r="7733">
          <cell r="F7733" t="str">
            <v>R5T0700522</v>
          </cell>
          <cell r="AH7733">
            <v>46195</v>
          </cell>
        </row>
        <row r="7734">
          <cell r="F7734" t="str">
            <v>R5T0700554</v>
          </cell>
          <cell r="AH7734">
            <v>46192</v>
          </cell>
        </row>
        <row r="7735">
          <cell r="F7735" t="str">
            <v>R5T0700555</v>
          </cell>
          <cell r="AH7735">
            <v>46192</v>
          </cell>
        </row>
        <row r="7736">
          <cell r="F7736" t="str">
            <v>R5T0700556</v>
          </cell>
          <cell r="AH7736">
            <v>46192</v>
          </cell>
        </row>
        <row r="7737">
          <cell r="F7737" t="str">
            <v>R5T0700557</v>
          </cell>
          <cell r="AH7737">
            <v>46192</v>
          </cell>
        </row>
        <row r="7738">
          <cell r="F7738" t="str">
            <v>R5T0700558</v>
          </cell>
          <cell r="AH7738">
            <v>46192</v>
          </cell>
        </row>
        <row r="7739">
          <cell r="F7739" t="str">
            <v>R5T0700559</v>
          </cell>
          <cell r="AH7739">
            <v>46192</v>
          </cell>
        </row>
        <row r="7740">
          <cell r="F7740" t="str">
            <v>R5T0700560</v>
          </cell>
          <cell r="AH7740">
            <v>46192</v>
          </cell>
        </row>
        <row r="7741">
          <cell r="F7741" t="str">
            <v>R5T0700561</v>
          </cell>
          <cell r="AH7741">
            <v>46192</v>
          </cell>
        </row>
        <row r="7742">
          <cell r="F7742" t="str">
            <v>R5T0700597</v>
          </cell>
          <cell r="AH7742">
            <v>46192</v>
          </cell>
        </row>
        <row r="7743">
          <cell r="F7743" t="str">
            <v>R5T0700598</v>
          </cell>
          <cell r="AH7743">
            <v>46192</v>
          </cell>
        </row>
        <row r="7744">
          <cell r="F7744" t="str">
            <v>R5T0700626</v>
          </cell>
          <cell r="AH7744">
            <v>46192</v>
          </cell>
        </row>
        <row r="7745">
          <cell r="F7745" t="str">
            <v>R5T0700627</v>
          </cell>
          <cell r="AH7745">
            <v>46192</v>
          </cell>
        </row>
        <row r="7746">
          <cell r="F7746" t="str">
            <v>R5T0700695</v>
          </cell>
          <cell r="AH7746">
            <v>46192</v>
          </cell>
        </row>
        <row r="7747">
          <cell r="F7747" t="str">
            <v>R5T0700798</v>
          </cell>
          <cell r="AH7747">
            <v>46195</v>
          </cell>
        </row>
        <row r="7748">
          <cell r="F7748" t="str">
            <v>R5T0700902</v>
          </cell>
          <cell r="AH7748">
            <v>46195</v>
          </cell>
        </row>
        <row r="7749">
          <cell r="F7749" t="str">
            <v>R5T0701334</v>
          </cell>
          <cell r="AH7749">
            <v>46195</v>
          </cell>
        </row>
        <row r="7750">
          <cell r="F7750" t="str">
            <v>R5T0702263</v>
          </cell>
          <cell r="AH7750">
            <v>46195</v>
          </cell>
        </row>
        <row r="7751">
          <cell r="F7751" t="str">
            <v>R5T0702264</v>
          </cell>
          <cell r="AH7751">
            <v>46195</v>
          </cell>
        </row>
        <row r="7752">
          <cell r="F7752" t="str">
            <v>R5T0702265</v>
          </cell>
          <cell r="AH7752">
            <v>46195</v>
          </cell>
        </row>
        <row r="7753">
          <cell r="F7753" t="str">
            <v>R5T0702283</v>
          </cell>
          <cell r="AH7753">
            <v>46195</v>
          </cell>
        </row>
        <row r="7754">
          <cell r="F7754" t="str">
            <v>R5T0702284</v>
          </cell>
          <cell r="AH7754">
            <v>46195</v>
          </cell>
        </row>
        <row r="7755">
          <cell r="F7755" t="str">
            <v>R5T0702286</v>
          </cell>
          <cell r="AH7755">
            <v>46195</v>
          </cell>
        </row>
        <row r="7756">
          <cell r="F7756" t="str">
            <v>R5T0702287</v>
          </cell>
          <cell r="AH7756">
            <v>46195</v>
          </cell>
        </row>
        <row r="7757">
          <cell r="F7757" t="str">
            <v>R5T0702288</v>
          </cell>
          <cell r="AH7757">
            <v>46195</v>
          </cell>
        </row>
        <row r="7758">
          <cell r="F7758" t="str">
            <v>R5T0702289</v>
          </cell>
          <cell r="AH7758">
            <v>46195</v>
          </cell>
        </row>
        <row r="7759">
          <cell r="F7759" t="str">
            <v>R5T0702290</v>
          </cell>
          <cell r="AH7759">
            <v>46195</v>
          </cell>
        </row>
        <row r="7760">
          <cell r="F7760" t="str">
            <v>R5T0702291</v>
          </cell>
          <cell r="AH7760">
            <v>46195</v>
          </cell>
        </row>
        <row r="7761">
          <cell r="F7761" t="str">
            <v>R5T0702518</v>
          </cell>
          <cell r="AH7761">
            <v>46195</v>
          </cell>
        </row>
        <row r="7762">
          <cell r="F7762" t="str">
            <v>R5T0702524</v>
          </cell>
          <cell r="AH7762">
            <v>46195</v>
          </cell>
        </row>
        <row r="7763">
          <cell r="F7763" t="str">
            <v>R5T0702525</v>
          </cell>
          <cell r="AH7763">
            <v>46195</v>
          </cell>
        </row>
        <row r="7764">
          <cell r="F7764" t="str">
            <v>R5T0702526</v>
          </cell>
          <cell r="AH7764">
            <v>46195</v>
          </cell>
        </row>
        <row r="7765">
          <cell r="F7765" t="str">
            <v>R5T0702527</v>
          </cell>
          <cell r="AH7765">
            <v>46195</v>
          </cell>
        </row>
        <row r="7766">
          <cell r="F7766" t="str">
            <v>R5T0702528</v>
          </cell>
          <cell r="AH7766">
            <v>46195</v>
          </cell>
        </row>
        <row r="7767">
          <cell r="F7767" t="str">
            <v>R5T0702612</v>
          </cell>
          <cell r="AH7767">
            <v>46195</v>
          </cell>
        </row>
        <row r="7768">
          <cell r="F7768" t="str">
            <v>R5T0702853</v>
          </cell>
          <cell r="AH7768">
            <v>46195</v>
          </cell>
        </row>
        <row r="7769">
          <cell r="F7769" t="str">
            <v>R5T0703608</v>
          </cell>
          <cell r="AH7769">
            <v>46195</v>
          </cell>
        </row>
        <row r="7770">
          <cell r="F7770" t="str">
            <v>R5T0703609</v>
          </cell>
          <cell r="AH7770">
            <v>46195</v>
          </cell>
        </row>
        <row r="7771">
          <cell r="F7771" t="str">
            <v>R5T0703610</v>
          </cell>
          <cell r="AH7771">
            <v>46195</v>
          </cell>
        </row>
        <row r="7772">
          <cell r="F7772" t="str">
            <v>R5T0703611</v>
          </cell>
          <cell r="AH7772">
            <v>46195</v>
          </cell>
        </row>
        <row r="7773">
          <cell r="F7773" t="str">
            <v>R5T0703612</v>
          </cell>
          <cell r="AH7773">
            <v>46195</v>
          </cell>
        </row>
        <row r="7774">
          <cell r="F7774" t="str">
            <v>R5T0703613</v>
          </cell>
          <cell r="AH7774">
            <v>46195</v>
          </cell>
        </row>
        <row r="7775">
          <cell r="F7775" t="str">
            <v>R5T0698775</v>
          </cell>
          <cell r="AH7775">
            <v>46189</v>
          </cell>
        </row>
        <row r="7776">
          <cell r="F7776" t="str">
            <v>R5T0698780</v>
          </cell>
          <cell r="AH7776">
            <v>46189</v>
          </cell>
        </row>
        <row r="7777">
          <cell r="F7777" t="str">
            <v>R5T0698781</v>
          </cell>
          <cell r="AH7777">
            <v>46189</v>
          </cell>
        </row>
        <row r="7778">
          <cell r="F7778" t="str">
            <v>R5T0700079</v>
          </cell>
          <cell r="AH7778">
            <v>46195</v>
          </cell>
        </row>
        <row r="7779">
          <cell r="F7779" t="str">
            <v>65T0097395</v>
          </cell>
          <cell r="AH7779">
            <v>46185</v>
          </cell>
        </row>
        <row r="7780">
          <cell r="F7780" t="str">
            <v>65T0097407</v>
          </cell>
          <cell r="AH7780">
            <v>46195</v>
          </cell>
        </row>
        <row r="7781">
          <cell r="F7781" t="str">
            <v>65T0097411</v>
          </cell>
          <cell r="AH7781">
            <v>46182</v>
          </cell>
        </row>
        <row r="7782">
          <cell r="F7782" t="str">
            <v>65T0097422</v>
          </cell>
          <cell r="AH7782">
            <v>46181</v>
          </cell>
        </row>
        <row r="7783">
          <cell r="F7783" t="str">
            <v>65T0097423</v>
          </cell>
          <cell r="AH7783">
            <v>46183</v>
          </cell>
        </row>
        <row r="7784">
          <cell r="F7784" t="str">
            <v>65T0097434</v>
          </cell>
          <cell r="AH7784">
            <v>46188</v>
          </cell>
        </row>
        <row r="7785">
          <cell r="F7785" t="str">
            <v>65T0097578</v>
          </cell>
          <cell r="AH7785">
            <v>46191</v>
          </cell>
        </row>
        <row r="7786">
          <cell r="F7786" t="str">
            <v>65T0098019</v>
          </cell>
          <cell r="AH7786">
            <v>46188</v>
          </cell>
        </row>
        <row r="7787">
          <cell r="F7787" t="str">
            <v>65T0098020</v>
          </cell>
          <cell r="AH7787">
            <v>46192</v>
          </cell>
        </row>
        <row r="7788">
          <cell r="F7788" t="str">
            <v>R5T0699983</v>
          </cell>
          <cell r="AH7788">
            <v>46191</v>
          </cell>
        </row>
        <row r="7789">
          <cell r="F7789" t="str">
            <v>R5T0701033</v>
          </cell>
          <cell r="AH7789">
            <v>46195</v>
          </cell>
        </row>
        <row r="7790">
          <cell r="F7790" t="str">
            <v>R5T0699629</v>
          </cell>
          <cell r="AH7790">
            <v>46195</v>
          </cell>
        </row>
        <row r="7791">
          <cell r="F7791" t="str">
            <v>65T0094382</v>
          </cell>
          <cell r="AH7791">
            <v>46141</v>
          </cell>
        </row>
        <row r="7792">
          <cell r="F7792" t="str">
            <v>25T0350228</v>
          </cell>
          <cell r="AH7792">
            <v>46190</v>
          </cell>
        </row>
        <row r="7793">
          <cell r="F7793" t="str">
            <v>25T0350230</v>
          </cell>
          <cell r="AH7793">
            <v>46190</v>
          </cell>
        </row>
        <row r="7794">
          <cell r="F7794" t="str">
            <v>25T0350238</v>
          </cell>
          <cell r="AH7794">
            <v>46190</v>
          </cell>
        </row>
        <row r="7795">
          <cell r="F7795" t="str">
            <v>25T0350240</v>
          </cell>
          <cell r="AH7795">
            <v>46190</v>
          </cell>
        </row>
        <row r="7796">
          <cell r="F7796" t="str">
            <v>25T0350309</v>
          </cell>
          <cell r="AH7796">
            <v>46191</v>
          </cell>
        </row>
        <row r="7797">
          <cell r="F7797" t="str">
            <v>25T0350733</v>
          </cell>
          <cell r="AH7797">
            <v>0</v>
          </cell>
        </row>
        <row r="7798">
          <cell r="F7798" t="str">
            <v>25T0350735</v>
          </cell>
          <cell r="AH7798">
            <v>0</v>
          </cell>
        </row>
        <row r="7799">
          <cell r="F7799" t="str">
            <v>25T0350737</v>
          </cell>
          <cell r="AH7799">
            <v>0</v>
          </cell>
        </row>
        <row r="7800">
          <cell r="F7800" t="str">
            <v>25T0350739</v>
          </cell>
          <cell r="AH7800">
            <v>0</v>
          </cell>
        </row>
        <row r="7801">
          <cell r="F7801" t="str">
            <v>25T0350751</v>
          </cell>
          <cell r="AH7801">
            <v>0</v>
          </cell>
        </row>
        <row r="7802">
          <cell r="F7802" t="str">
            <v>25T0350753</v>
          </cell>
          <cell r="AH7802">
            <v>0</v>
          </cell>
        </row>
        <row r="7803">
          <cell r="F7803" t="str">
            <v>45T0480512</v>
          </cell>
          <cell r="AH7803">
            <v>46184</v>
          </cell>
        </row>
        <row r="7804">
          <cell r="F7804" t="str">
            <v>65T0096842</v>
          </cell>
          <cell r="AH7804">
            <v>46181</v>
          </cell>
        </row>
        <row r="7805">
          <cell r="F7805" t="str">
            <v>R5T0700456</v>
          </cell>
          <cell r="AH7805">
            <v>46195</v>
          </cell>
        </row>
        <row r="7806">
          <cell r="F7806" t="str">
            <v>R5T0700457</v>
          </cell>
          <cell r="AH7806">
            <v>46195</v>
          </cell>
        </row>
        <row r="7807">
          <cell r="F7807" t="str">
            <v>R5T0700458</v>
          </cell>
          <cell r="AH7807">
            <v>46195</v>
          </cell>
        </row>
        <row r="7808">
          <cell r="F7808" t="str">
            <v>R5T0700459</v>
          </cell>
          <cell r="AH7808">
            <v>46195</v>
          </cell>
        </row>
        <row r="7809">
          <cell r="F7809" t="str">
            <v>R5T0700460</v>
          </cell>
          <cell r="AH7809">
            <v>46195</v>
          </cell>
        </row>
        <row r="7810">
          <cell r="F7810" t="str">
            <v>R5T0700461</v>
          </cell>
          <cell r="AH7810">
            <v>46195</v>
          </cell>
        </row>
        <row r="7811">
          <cell r="F7811" t="str">
            <v>R5T0700462</v>
          </cell>
          <cell r="AH7811">
            <v>46195</v>
          </cell>
        </row>
        <row r="7812">
          <cell r="F7812" t="str">
            <v>R5T0700463</v>
          </cell>
          <cell r="AH7812">
            <v>46195</v>
          </cell>
        </row>
        <row r="7813">
          <cell r="F7813" t="str">
            <v>R5T0700464</v>
          </cell>
          <cell r="AH7813">
            <v>46195</v>
          </cell>
        </row>
        <row r="7814">
          <cell r="F7814" t="str">
            <v>R5T0700465</v>
          </cell>
          <cell r="AH7814">
            <v>46195</v>
          </cell>
        </row>
        <row r="7815">
          <cell r="F7815" t="str">
            <v>R5T0700466</v>
          </cell>
          <cell r="AH7815">
            <v>46195</v>
          </cell>
        </row>
        <row r="7816">
          <cell r="F7816" t="str">
            <v>R5T0700467</v>
          </cell>
          <cell r="AH7816">
            <v>46195</v>
          </cell>
        </row>
        <row r="7817">
          <cell r="F7817" t="str">
            <v>R5T0700468</v>
          </cell>
          <cell r="AH7817">
            <v>46195</v>
          </cell>
        </row>
        <row r="7818">
          <cell r="F7818" t="str">
            <v>R5T0700469</v>
          </cell>
          <cell r="AH7818">
            <v>46195</v>
          </cell>
        </row>
        <row r="7819">
          <cell r="F7819" t="str">
            <v>R5T0700470</v>
          </cell>
          <cell r="AH7819">
            <v>46195</v>
          </cell>
        </row>
        <row r="7820">
          <cell r="F7820" t="str">
            <v>R5T0702340</v>
          </cell>
          <cell r="AH7820">
            <v>46195</v>
          </cell>
        </row>
        <row r="7821">
          <cell r="F7821" t="str">
            <v>R5T0702341</v>
          </cell>
          <cell r="AH7821">
            <v>46195</v>
          </cell>
        </row>
        <row r="7822">
          <cell r="F7822" t="str">
            <v>R5T0702342</v>
          </cell>
          <cell r="AH7822">
            <v>46195</v>
          </cell>
        </row>
        <row r="7823">
          <cell r="F7823" t="str">
            <v>R5T0703389</v>
          </cell>
          <cell r="AH7823">
            <v>46195</v>
          </cell>
        </row>
        <row r="7824">
          <cell r="F7824" t="str">
            <v>R5T0703392</v>
          </cell>
          <cell r="AH7824">
            <v>46195</v>
          </cell>
        </row>
        <row r="7825">
          <cell r="F7825" t="str">
            <v>R5T0703395</v>
          </cell>
          <cell r="AH7825">
            <v>46195</v>
          </cell>
        </row>
        <row r="7826">
          <cell r="F7826" t="str">
            <v>45T0480298</v>
          </cell>
          <cell r="AH7826">
            <v>46192</v>
          </cell>
        </row>
        <row r="7827">
          <cell r="F7827" t="str">
            <v>45T0480308</v>
          </cell>
          <cell r="AH7827">
            <v>46192</v>
          </cell>
        </row>
        <row r="7828">
          <cell r="F7828" t="str">
            <v>45T0481093</v>
          </cell>
          <cell r="AH7828">
            <v>46192</v>
          </cell>
        </row>
        <row r="7829">
          <cell r="F7829" t="str">
            <v>R5T0700219</v>
          </cell>
          <cell r="AH7829">
            <v>46192</v>
          </cell>
        </row>
        <row r="7830">
          <cell r="F7830" t="str">
            <v>R5T0700220</v>
          </cell>
          <cell r="AH7830">
            <v>46192</v>
          </cell>
        </row>
        <row r="7831">
          <cell r="F7831" t="str">
            <v>R5T0700221</v>
          </cell>
          <cell r="AH7831">
            <v>46192</v>
          </cell>
        </row>
        <row r="7832">
          <cell r="F7832" t="str">
            <v>R5T0700222</v>
          </cell>
          <cell r="AH7832">
            <v>46192</v>
          </cell>
        </row>
        <row r="7833">
          <cell r="F7833" t="str">
            <v>R5T0700223</v>
          </cell>
          <cell r="AH7833">
            <v>46192</v>
          </cell>
        </row>
        <row r="7834">
          <cell r="F7834" t="str">
            <v>R5T0700224</v>
          </cell>
          <cell r="AH7834">
            <v>46192</v>
          </cell>
        </row>
        <row r="7835">
          <cell r="F7835" t="str">
            <v>R5T0700225</v>
          </cell>
          <cell r="AH7835">
            <v>46192</v>
          </cell>
        </row>
        <row r="7836">
          <cell r="F7836" t="str">
            <v>R5T0700226</v>
          </cell>
          <cell r="AH7836">
            <v>46192</v>
          </cell>
        </row>
        <row r="7837">
          <cell r="F7837" t="str">
            <v>R5T0700227</v>
          </cell>
          <cell r="AH7837">
            <v>46192</v>
          </cell>
        </row>
        <row r="7838">
          <cell r="F7838" t="str">
            <v>R5T0700228</v>
          </cell>
          <cell r="AH7838">
            <v>46192</v>
          </cell>
        </row>
        <row r="7839">
          <cell r="F7839" t="str">
            <v>R5T0700229</v>
          </cell>
          <cell r="AH7839">
            <v>46192</v>
          </cell>
        </row>
        <row r="7840">
          <cell r="F7840" t="str">
            <v>R5T0700230</v>
          </cell>
          <cell r="AH7840">
            <v>46192</v>
          </cell>
        </row>
        <row r="7841">
          <cell r="F7841" t="str">
            <v>R5T0700231</v>
          </cell>
          <cell r="AH7841">
            <v>46192</v>
          </cell>
        </row>
        <row r="7842">
          <cell r="F7842" t="str">
            <v>R5T0700232</v>
          </cell>
          <cell r="AH7842">
            <v>46192</v>
          </cell>
        </row>
        <row r="7843">
          <cell r="F7843" t="str">
            <v>R5T0700233</v>
          </cell>
          <cell r="AH7843">
            <v>46192</v>
          </cell>
        </row>
        <row r="7844">
          <cell r="F7844" t="str">
            <v>R5T0700234</v>
          </cell>
          <cell r="AH7844">
            <v>46192</v>
          </cell>
        </row>
        <row r="7845">
          <cell r="F7845" t="str">
            <v>R5T0700235</v>
          </cell>
          <cell r="AH7845">
            <v>46192</v>
          </cell>
        </row>
        <row r="7846">
          <cell r="F7846" t="str">
            <v>R5T0700884</v>
          </cell>
          <cell r="AH7846">
            <v>46195</v>
          </cell>
        </row>
        <row r="7847">
          <cell r="F7847" t="str">
            <v>R5T0701309</v>
          </cell>
          <cell r="AH7847">
            <v>46195</v>
          </cell>
        </row>
        <row r="7848">
          <cell r="F7848" t="str">
            <v>R5T0701310</v>
          </cell>
          <cell r="AH7848">
            <v>46195</v>
          </cell>
        </row>
        <row r="7849">
          <cell r="F7849" t="str">
            <v>R5T0701311</v>
          </cell>
          <cell r="AH7849">
            <v>46195</v>
          </cell>
        </row>
        <row r="7850">
          <cell r="F7850" t="str">
            <v>65T0090088</v>
          </cell>
          <cell r="AH7850">
            <v>46100</v>
          </cell>
        </row>
        <row r="7851">
          <cell r="F7851" t="str">
            <v>R5T0695967</v>
          </cell>
          <cell r="AH7851">
            <v>46190</v>
          </cell>
        </row>
        <row r="7852">
          <cell r="F7852" t="str">
            <v>R5T0698649</v>
          </cell>
          <cell r="AH7852">
            <v>46189</v>
          </cell>
        </row>
        <row r="7853">
          <cell r="F7853" t="str">
            <v>R5T0699490</v>
          </cell>
          <cell r="AH7853">
            <v>46192</v>
          </cell>
        </row>
        <row r="7854">
          <cell r="F7854" t="str">
            <v>R5T0699687</v>
          </cell>
          <cell r="AH7854">
            <v>46192</v>
          </cell>
        </row>
        <row r="7855">
          <cell r="F7855" t="str">
            <v>R5T0699775</v>
          </cell>
          <cell r="AH7855">
            <v>46192</v>
          </cell>
        </row>
        <row r="7856">
          <cell r="F7856" t="str">
            <v>R5T0700940</v>
          </cell>
          <cell r="AH7856">
            <v>46195</v>
          </cell>
        </row>
        <row r="7857">
          <cell r="F7857" t="str">
            <v>R5T0703434</v>
          </cell>
          <cell r="AH7857">
            <v>46195</v>
          </cell>
        </row>
        <row r="7858">
          <cell r="F7858" t="str">
            <v>55T0363123</v>
          </cell>
        </row>
        <row r="7859">
          <cell r="F7859" t="str">
            <v>25T0342501</v>
          </cell>
        </row>
        <row r="7860">
          <cell r="F7860" t="str">
            <v>4812890258-VV260228045</v>
          </cell>
        </row>
        <row r="7861">
          <cell r="F7861" t="str">
            <v>R5T0700430</v>
          </cell>
          <cell r="AH7861">
            <v>46195</v>
          </cell>
        </row>
        <row r="7862">
          <cell r="F7862" t="str">
            <v>R5T0701328</v>
          </cell>
          <cell r="AH7862">
            <v>46195</v>
          </cell>
        </row>
        <row r="7863">
          <cell r="F7863" t="str">
            <v>R5T0701919</v>
          </cell>
          <cell r="AH7863">
            <v>46195</v>
          </cell>
        </row>
        <row r="7864">
          <cell r="F7864" t="str">
            <v>R5T0703352</v>
          </cell>
          <cell r="AH7864">
            <v>46195</v>
          </cell>
        </row>
        <row r="7865">
          <cell r="F7865" t="str">
            <v>R5T0683385</v>
          </cell>
          <cell r="AH7865">
            <v>46164</v>
          </cell>
        </row>
        <row r="7866">
          <cell r="F7866" t="str">
            <v>R5T0683386</v>
          </cell>
          <cell r="AH7866">
            <v>46164</v>
          </cell>
        </row>
        <row r="7867">
          <cell r="F7867" t="str">
            <v>R5T0696408</v>
          </cell>
          <cell r="AH7867">
            <v>46189</v>
          </cell>
        </row>
        <row r="7868">
          <cell r="F7868" t="str">
            <v>R5T0695011</v>
          </cell>
          <cell r="AH7868">
            <v>46185</v>
          </cell>
        </row>
        <row r="7869">
          <cell r="F7869" t="str">
            <v>R5T0697116</v>
          </cell>
          <cell r="AH7869">
            <v>46195</v>
          </cell>
        </row>
        <row r="7870">
          <cell r="F7870" t="str">
            <v>R5T0697117</v>
          </cell>
          <cell r="AH7870">
            <v>46195</v>
          </cell>
        </row>
        <row r="7871">
          <cell r="F7871" t="str">
            <v>R5T0697118</v>
          </cell>
          <cell r="AH7871">
            <v>46195</v>
          </cell>
        </row>
        <row r="7872">
          <cell r="F7872" t="str">
            <v>R5T0701329</v>
          </cell>
          <cell r="AH7872">
            <v>46195</v>
          </cell>
        </row>
        <row r="7873">
          <cell r="F7873" t="str">
            <v>R5T0701379</v>
          </cell>
          <cell r="AH7873">
            <v>46195</v>
          </cell>
        </row>
        <row r="7874">
          <cell r="F7874" t="str">
            <v>R5T0701905</v>
          </cell>
          <cell r="AH7874">
            <v>46195</v>
          </cell>
        </row>
        <row r="7875">
          <cell r="F7875" t="str">
            <v>R5T0703294</v>
          </cell>
          <cell r="AH7875">
            <v>46195</v>
          </cell>
        </row>
        <row r="7876">
          <cell r="F7876" t="str">
            <v>R5T0703461</v>
          </cell>
          <cell r="AH7876">
            <v>46195</v>
          </cell>
        </row>
        <row r="7877">
          <cell r="F7877" t="str">
            <v>R5T0693759</v>
          </cell>
          <cell r="AH7877">
            <v>46195</v>
          </cell>
        </row>
        <row r="7878">
          <cell r="F7878" t="str">
            <v>R5T0693799</v>
          </cell>
          <cell r="AH7878">
            <v>46195</v>
          </cell>
        </row>
        <row r="7879">
          <cell r="F7879" t="str">
            <v>R5T0693800</v>
          </cell>
          <cell r="AH7879">
            <v>46195</v>
          </cell>
        </row>
        <row r="7880">
          <cell r="F7880" t="str">
            <v>R5T0693801</v>
          </cell>
          <cell r="AH7880">
            <v>46195</v>
          </cell>
        </row>
        <row r="7881">
          <cell r="F7881" t="str">
            <v>R5T0697120</v>
          </cell>
          <cell r="AH7881">
            <v>46195</v>
          </cell>
        </row>
        <row r="7882">
          <cell r="F7882" t="str">
            <v>R5T0697121</v>
          </cell>
          <cell r="AH7882">
            <v>46195</v>
          </cell>
        </row>
        <row r="7883">
          <cell r="F7883" t="str">
            <v>R5T0697122</v>
          </cell>
          <cell r="AH7883">
            <v>46195</v>
          </cell>
        </row>
        <row r="7884">
          <cell r="F7884" t="str">
            <v>R5T0697125</v>
          </cell>
          <cell r="AH7884">
            <v>46195</v>
          </cell>
        </row>
        <row r="7885">
          <cell r="F7885" t="str">
            <v>R5T0697126</v>
          </cell>
          <cell r="AH7885">
            <v>46195</v>
          </cell>
        </row>
        <row r="7886">
          <cell r="F7886" t="str">
            <v>R5T0697132</v>
          </cell>
          <cell r="AH7886">
            <v>46195</v>
          </cell>
        </row>
        <row r="7887">
          <cell r="F7887" t="str">
            <v>R5T0697136</v>
          </cell>
          <cell r="AH7887">
            <v>46195</v>
          </cell>
        </row>
        <row r="7888">
          <cell r="F7888" t="str">
            <v>R5T0697137</v>
          </cell>
          <cell r="AH7888">
            <v>46195</v>
          </cell>
        </row>
        <row r="7889">
          <cell r="F7889" t="str">
            <v>R5T0697138</v>
          </cell>
          <cell r="AH7889">
            <v>46195</v>
          </cell>
        </row>
        <row r="7890">
          <cell r="F7890" t="str">
            <v>R5T0697139</v>
          </cell>
          <cell r="AH7890">
            <v>46195</v>
          </cell>
        </row>
        <row r="7891">
          <cell r="F7891" t="str">
            <v>R5T0697140</v>
          </cell>
          <cell r="AH7891">
            <v>46195</v>
          </cell>
        </row>
        <row r="7892">
          <cell r="F7892" t="str">
            <v>R5T0697141</v>
          </cell>
          <cell r="AH7892">
            <v>46195</v>
          </cell>
        </row>
        <row r="7893">
          <cell r="F7893" t="str">
            <v>R5T0697143</v>
          </cell>
          <cell r="AH7893">
            <v>46195</v>
          </cell>
        </row>
        <row r="7894">
          <cell r="F7894" t="str">
            <v>R5T0697144</v>
          </cell>
          <cell r="AH7894">
            <v>46195</v>
          </cell>
        </row>
        <row r="7895">
          <cell r="F7895" t="str">
            <v>R5T0697145</v>
          </cell>
          <cell r="AH7895">
            <v>46195</v>
          </cell>
        </row>
        <row r="7896">
          <cell r="F7896" t="str">
            <v>R5T0697146</v>
          </cell>
          <cell r="AH7896">
            <v>46195</v>
          </cell>
        </row>
        <row r="7897">
          <cell r="F7897" t="str">
            <v>R5T0697153</v>
          </cell>
          <cell r="AH7897">
            <v>46195</v>
          </cell>
        </row>
        <row r="7898">
          <cell r="F7898" t="str">
            <v>R5T0697154</v>
          </cell>
          <cell r="AH7898">
            <v>46195</v>
          </cell>
        </row>
        <row r="7899">
          <cell r="F7899" t="str">
            <v>R5T0697155</v>
          </cell>
          <cell r="AH7899">
            <v>46195</v>
          </cell>
        </row>
        <row r="7900">
          <cell r="F7900" t="str">
            <v>R5T0697156</v>
          </cell>
          <cell r="AH7900">
            <v>46195</v>
          </cell>
        </row>
        <row r="7901">
          <cell r="F7901" t="str">
            <v>R5T0697157</v>
          </cell>
          <cell r="AH7901">
            <v>46195</v>
          </cell>
        </row>
        <row r="7902">
          <cell r="F7902" t="str">
            <v>R5T0697160</v>
          </cell>
          <cell r="AH7902">
            <v>46195</v>
          </cell>
        </row>
        <row r="7903">
          <cell r="F7903" t="str">
            <v>R5T0697161</v>
          </cell>
          <cell r="AH7903">
            <v>46195</v>
          </cell>
        </row>
        <row r="7904">
          <cell r="F7904" t="str">
            <v>R5T0697163</v>
          </cell>
          <cell r="AH7904">
            <v>46195</v>
          </cell>
        </row>
        <row r="7905">
          <cell r="F7905" t="str">
            <v>R5T0697174</v>
          </cell>
          <cell r="AH7905">
            <v>46195</v>
          </cell>
        </row>
        <row r="7906">
          <cell r="F7906" t="str">
            <v>R5T0697175</v>
          </cell>
          <cell r="AH7906">
            <v>46195</v>
          </cell>
        </row>
        <row r="7907">
          <cell r="F7907" t="str">
            <v>R5T0697176</v>
          </cell>
          <cell r="AH7907">
            <v>46195</v>
          </cell>
        </row>
        <row r="7908">
          <cell r="F7908" t="str">
            <v>R5T0697177</v>
          </cell>
          <cell r="AH7908">
            <v>46195</v>
          </cell>
        </row>
        <row r="7909">
          <cell r="F7909" t="str">
            <v>R5T0697178</v>
          </cell>
          <cell r="AH7909">
            <v>46195</v>
          </cell>
        </row>
        <row r="7910">
          <cell r="F7910" t="str">
            <v>R5T0697180</v>
          </cell>
          <cell r="AH7910">
            <v>46195</v>
          </cell>
        </row>
        <row r="7911">
          <cell r="F7911" t="str">
            <v>R5T0697181</v>
          </cell>
          <cell r="AH7911">
            <v>46195</v>
          </cell>
        </row>
        <row r="7912">
          <cell r="F7912" t="str">
            <v>R5T0697182</v>
          </cell>
          <cell r="AH7912">
            <v>46195</v>
          </cell>
        </row>
        <row r="7913">
          <cell r="F7913" t="str">
            <v>R5T0697183</v>
          </cell>
          <cell r="AH7913">
            <v>46195</v>
          </cell>
        </row>
        <row r="7914">
          <cell r="F7914" t="str">
            <v>R5T0701200</v>
          </cell>
          <cell r="AH7914">
            <v>46195</v>
          </cell>
        </row>
        <row r="7915">
          <cell r="F7915" t="str">
            <v>R5T0701201</v>
          </cell>
          <cell r="AH7915">
            <v>46195</v>
          </cell>
        </row>
        <row r="7916">
          <cell r="F7916" t="str">
            <v>R5T0702951</v>
          </cell>
          <cell r="AH7916">
            <v>46195</v>
          </cell>
        </row>
        <row r="7917">
          <cell r="F7917" t="str">
            <v>R5T0702952</v>
          </cell>
          <cell r="AH7917">
            <v>46195</v>
          </cell>
        </row>
        <row r="7918">
          <cell r="F7918" t="str">
            <v>R5T0702953</v>
          </cell>
          <cell r="AH7918">
            <v>46195</v>
          </cell>
        </row>
        <row r="7919">
          <cell r="F7919" t="str">
            <v>R5T0702958</v>
          </cell>
          <cell r="AH7919">
            <v>46195</v>
          </cell>
        </row>
        <row r="7920">
          <cell r="F7920" t="str">
            <v>R5T0702959</v>
          </cell>
          <cell r="AH7920">
            <v>46195</v>
          </cell>
        </row>
        <row r="7921">
          <cell r="F7921" t="str">
            <v>R5T0702960</v>
          </cell>
          <cell r="AH7921">
            <v>46195</v>
          </cell>
        </row>
        <row r="7922">
          <cell r="F7922" t="str">
            <v>R5T0701041</v>
          </cell>
          <cell r="AH7922">
            <v>46195</v>
          </cell>
        </row>
        <row r="7923">
          <cell r="F7923" t="str">
            <v>65T0098087</v>
          </cell>
          <cell r="AH7923">
            <v>46195</v>
          </cell>
        </row>
        <row r="7924">
          <cell r="F7924" t="str">
            <v>45T0478363</v>
          </cell>
        </row>
        <row r="7925">
          <cell r="F7925" t="str">
            <v>R5T0697561</v>
          </cell>
          <cell r="AH7925">
            <v>46188</v>
          </cell>
        </row>
        <row r="7926">
          <cell r="F7926" t="str">
            <v>R5T0700061</v>
          </cell>
          <cell r="AH7926">
            <v>46195</v>
          </cell>
        </row>
        <row r="7927">
          <cell r="F7927" t="str">
            <v>R5T0700064</v>
          </cell>
          <cell r="AH7927">
            <v>46195</v>
          </cell>
        </row>
        <row r="7928">
          <cell r="F7928" t="str">
            <v>R5T0700069</v>
          </cell>
          <cell r="AH7928">
            <v>46195</v>
          </cell>
        </row>
        <row r="7929">
          <cell r="F7929" t="str">
            <v>R5T0700652</v>
          </cell>
          <cell r="AH7929">
            <v>46195</v>
          </cell>
        </row>
        <row r="7930">
          <cell r="F7930" t="str">
            <v>R5T0700653</v>
          </cell>
          <cell r="AH7930">
            <v>46195</v>
          </cell>
        </row>
        <row r="7931">
          <cell r="F7931" t="str">
            <v>R5T0700070</v>
          </cell>
          <cell r="AH7931">
            <v>46195</v>
          </cell>
        </row>
        <row r="7932">
          <cell r="F7932" t="str">
            <v>R5T0701290</v>
          </cell>
          <cell r="AH7932">
            <v>46195</v>
          </cell>
        </row>
        <row r="7933">
          <cell r="F7933" t="str">
            <v>R5T0701291</v>
          </cell>
          <cell r="AH7933">
            <v>46195</v>
          </cell>
        </row>
        <row r="7934">
          <cell r="F7934" t="str">
            <v>R5T0701366</v>
          </cell>
          <cell r="AH7934">
            <v>46195</v>
          </cell>
        </row>
        <row r="7935">
          <cell r="F7935" t="str">
            <v>R5T0701927</v>
          </cell>
          <cell r="AH7935">
            <v>46195</v>
          </cell>
        </row>
        <row r="7936">
          <cell r="F7936" t="str">
            <v>722458795</v>
          </cell>
          <cell r="AH7936">
            <v>46178</v>
          </cell>
        </row>
        <row r="7937">
          <cell r="F7937" t="str">
            <v>25T0348504</v>
          </cell>
          <cell r="AH7937">
            <v>46175</v>
          </cell>
        </row>
        <row r="7938">
          <cell r="F7938" t="str">
            <v>25T0348504</v>
          </cell>
          <cell r="AH7938">
            <v>46176</v>
          </cell>
        </row>
        <row r="7939">
          <cell r="F7939" t="str">
            <v>R5T0695719</v>
          </cell>
          <cell r="AH7939">
            <v>46189</v>
          </cell>
        </row>
        <row r="7940">
          <cell r="F7940" t="str">
            <v>R5T0695968</v>
          </cell>
          <cell r="AH7940">
            <v>46190</v>
          </cell>
        </row>
        <row r="7941">
          <cell r="F7941" t="str">
            <v>R5T0696181</v>
          </cell>
          <cell r="AH7941">
            <v>46189</v>
          </cell>
        </row>
        <row r="7942">
          <cell r="F7942" t="str">
            <v>R5T0697052</v>
          </cell>
          <cell r="AH7942">
            <v>46189</v>
          </cell>
        </row>
        <row r="7943">
          <cell r="F7943" t="str">
            <v>R5T0698559</v>
          </cell>
          <cell r="AH7943">
            <v>46192</v>
          </cell>
        </row>
        <row r="7944">
          <cell r="F7944" t="str">
            <v>R5T0698607</v>
          </cell>
          <cell r="AH7944">
            <v>46192</v>
          </cell>
        </row>
        <row r="7945">
          <cell r="F7945" t="str">
            <v>R5T0699866</v>
          </cell>
        </row>
        <row r="7946">
          <cell r="F7946" t="str">
            <v>R5T0701299</v>
          </cell>
          <cell r="AH7946">
            <v>46195</v>
          </cell>
        </row>
        <row r="7947">
          <cell r="F7947" t="str">
            <v>65T0099442</v>
          </cell>
          <cell r="AH7947">
            <v>46195</v>
          </cell>
        </row>
        <row r="7948">
          <cell r="F7948" t="str">
            <v>65T0095748</v>
          </cell>
          <cell r="AH7948">
            <v>46192</v>
          </cell>
        </row>
        <row r="7949">
          <cell r="F7949" t="str">
            <v>65T0095865</v>
          </cell>
          <cell r="AH7949">
            <v>46184</v>
          </cell>
        </row>
        <row r="7950">
          <cell r="F7950" t="str">
            <v>J22416322</v>
          </cell>
          <cell r="AH7950">
            <v>46177</v>
          </cell>
        </row>
        <row r="7951">
          <cell r="F7951" t="str">
            <v>J22416662</v>
          </cell>
          <cell r="AH7951">
            <v>46184</v>
          </cell>
        </row>
        <row r="7952">
          <cell r="F7952" t="str">
            <v>J22416662</v>
          </cell>
          <cell r="AH7952">
            <v>46190</v>
          </cell>
        </row>
        <row r="7953">
          <cell r="F7953" t="str">
            <v>45T0480123</v>
          </cell>
          <cell r="AH7953">
            <v>46181</v>
          </cell>
        </row>
        <row r="7954">
          <cell r="F7954" t="str">
            <v>65T0097764</v>
          </cell>
          <cell r="AH7954">
            <v>46189</v>
          </cell>
        </row>
        <row r="7955">
          <cell r="F7955" t="str">
            <v>45T0481192</v>
          </cell>
          <cell r="AH7955">
            <v>46185</v>
          </cell>
        </row>
        <row r="7956">
          <cell r="F7956" t="str">
            <v>45T0482836</v>
          </cell>
          <cell r="AH7956">
            <v>46195</v>
          </cell>
        </row>
        <row r="7957">
          <cell r="F7957" t="str">
            <v>R5T0701065</v>
          </cell>
          <cell r="AH7957">
            <v>46195</v>
          </cell>
        </row>
        <row r="7958">
          <cell r="F7958" t="str">
            <v>R5T0701208</v>
          </cell>
          <cell r="AH7958">
            <v>46195</v>
          </cell>
        </row>
        <row r="7959">
          <cell r="F7959" t="str">
            <v>R5T0698885</v>
          </cell>
          <cell r="AH7959">
            <v>46189</v>
          </cell>
        </row>
        <row r="7960">
          <cell r="F7960" t="str">
            <v>R5T0699079</v>
          </cell>
          <cell r="AH7960">
            <v>46191</v>
          </cell>
        </row>
        <row r="7961">
          <cell r="F7961" t="str">
            <v>R5T0701238</v>
          </cell>
          <cell r="AH7961">
            <v>46192</v>
          </cell>
        </row>
        <row r="7962">
          <cell r="F7962" t="str">
            <v>R5T0697750</v>
          </cell>
          <cell r="AH7962">
            <v>46192</v>
          </cell>
        </row>
        <row r="7963">
          <cell r="F7963" t="str">
            <v>R5T0703004</v>
          </cell>
          <cell r="AH7963">
            <v>46195</v>
          </cell>
        </row>
        <row r="7964">
          <cell r="F7964" t="str">
            <v>R5T0696584</v>
          </cell>
          <cell r="AH7964">
            <v>46188</v>
          </cell>
        </row>
        <row r="7965">
          <cell r="F7965" t="str">
            <v>R5T0703277</v>
          </cell>
          <cell r="AH7965">
            <v>46195</v>
          </cell>
        </row>
        <row r="7966">
          <cell r="F7966" t="str">
            <v>65T0099572</v>
          </cell>
          <cell r="AH7966">
            <v>46189</v>
          </cell>
        </row>
        <row r="7967">
          <cell r="F7967" t="str">
            <v>65T0099572</v>
          </cell>
          <cell r="AH7967">
            <v>46192</v>
          </cell>
        </row>
        <row r="7968">
          <cell r="F7968" t="str">
            <v>65T0094266</v>
          </cell>
          <cell r="AH7968">
            <v>46188</v>
          </cell>
        </row>
        <row r="7969">
          <cell r="F7969" t="str">
            <v>65T0097333</v>
          </cell>
          <cell r="AH7969">
            <v>46188</v>
          </cell>
        </row>
        <row r="7970">
          <cell r="F7970" t="str">
            <v>R5T0695309</v>
          </cell>
          <cell r="AH7970">
            <v>46185</v>
          </cell>
        </row>
        <row r="7971">
          <cell r="F7971" t="str">
            <v>R5T0701012</v>
          </cell>
          <cell r="AH7971">
            <v>46195</v>
          </cell>
        </row>
        <row r="7972">
          <cell r="F7972" t="str">
            <v>R5T0696674</v>
          </cell>
          <cell r="AH7972">
            <v>46188</v>
          </cell>
        </row>
        <row r="7973">
          <cell r="F7973" t="str">
            <v>R5T0700697</v>
          </cell>
          <cell r="AH7973">
            <v>46195</v>
          </cell>
        </row>
        <row r="7974">
          <cell r="F7974" t="str">
            <v>65T0098163</v>
          </cell>
          <cell r="AH7974">
            <v>46188</v>
          </cell>
        </row>
        <row r="7975">
          <cell r="F7975" t="str">
            <v>65T0098164</v>
          </cell>
          <cell r="AH7975">
            <v>46191</v>
          </cell>
        </row>
        <row r="7976">
          <cell r="F7976" t="str">
            <v>55T0343528</v>
          </cell>
          <cell r="AH7976">
            <v>46167</v>
          </cell>
        </row>
        <row r="7977">
          <cell r="F7977" t="str">
            <v>55T0343529</v>
          </cell>
          <cell r="AH7977">
            <v>46156</v>
          </cell>
        </row>
        <row r="7978">
          <cell r="F7978" t="str">
            <v>55T0354561</v>
          </cell>
          <cell r="AH7978">
            <v>46170</v>
          </cell>
        </row>
        <row r="7979">
          <cell r="F7979" t="str">
            <v>722456651</v>
          </cell>
          <cell r="AH7979">
            <v>46192</v>
          </cell>
        </row>
        <row r="7980">
          <cell r="F7980" t="str">
            <v>45T0484714</v>
          </cell>
          <cell r="AH7980">
            <v>46195</v>
          </cell>
        </row>
        <row r="7981">
          <cell r="F7981" t="str">
            <v>65T0098706</v>
          </cell>
          <cell r="AH7981">
            <v>46191</v>
          </cell>
        </row>
        <row r="7982">
          <cell r="F7982" t="str">
            <v>65T0098707</v>
          </cell>
          <cell r="AH7982">
            <v>46191</v>
          </cell>
        </row>
        <row r="7983">
          <cell r="F7983" t="str">
            <v>65T0098712</v>
          </cell>
        </row>
        <row r="7984">
          <cell r="F7984" t="str">
            <v>65T0098713</v>
          </cell>
        </row>
        <row r="7985">
          <cell r="F7985" t="str">
            <v>G3902678-VV260407024</v>
          </cell>
        </row>
        <row r="7986">
          <cell r="F7986" t="str">
            <v>R5T0696982</v>
          </cell>
          <cell r="AH7986">
            <v>46190</v>
          </cell>
        </row>
        <row r="7987">
          <cell r="F7987" t="str">
            <v>R5T0697751</v>
          </cell>
          <cell r="AH7987">
            <v>46190</v>
          </cell>
        </row>
        <row r="7988">
          <cell r="F7988" t="str">
            <v>R5T0697752</v>
          </cell>
          <cell r="AH7988">
            <v>46189</v>
          </cell>
        </row>
        <row r="7989">
          <cell r="F7989" t="str">
            <v>R5T0697756</v>
          </cell>
          <cell r="AH7989">
            <v>46195</v>
          </cell>
        </row>
        <row r="7990">
          <cell r="F7990" t="str">
            <v>R5T0699591</v>
          </cell>
          <cell r="AH7990">
            <v>46189</v>
          </cell>
        </row>
        <row r="7991">
          <cell r="F7991" t="str">
            <v>R5T0699635</v>
          </cell>
          <cell r="AH7991">
            <v>46195</v>
          </cell>
        </row>
        <row r="7992">
          <cell r="F7992" t="str">
            <v>R5T0700236</v>
          </cell>
          <cell r="AH7992">
            <v>46192</v>
          </cell>
        </row>
        <row r="7993">
          <cell r="F7993" t="str">
            <v>R5T0700237</v>
          </cell>
          <cell r="AH7993">
            <v>46192</v>
          </cell>
        </row>
        <row r="7994">
          <cell r="F7994" t="str">
            <v>R5T0700238</v>
          </cell>
          <cell r="AH7994">
            <v>46192</v>
          </cell>
        </row>
        <row r="7995">
          <cell r="F7995" t="str">
            <v>R5T0700873</v>
          </cell>
          <cell r="AH7995">
            <v>46195</v>
          </cell>
        </row>
        <row r="7996">
          <cell r="F7996" t="str">
            <v>45T0480311</v>
          </cell>
          <cell r="AH7996">
            <v>46189</v>
          </cell>
        </row>
        <row r="7997">
          <cell r="F7997" t="str">
            <v>25T0345541</v>
          </cell>
          <cell r="AH7997">
            <v>46146</v>
          </cell>
        </row>
        <row r="7998">
          <cell r="F7998" t="str">
            <v>25T0345541</v>
          </cell>
          <cell r="AH7998">
            <v>46146</v>
          </cell>
        </row>
        <row r="7999">
          <cell r="F7999" t="str">
            <v>25T0345803</v>
          </cell>
          <cell r="AH7999">
            <v>46149</v>
          </cell>
        </row>
        <row r="8000">
          <cell r="F8000" t="str">
            <v>25T0345803</v>
          </cell>
          <cell r="AH8000">
            <v>46149</v>
          </cell>
        </row>
        <row r="8001">
          <cell r="F8001" t="str">
            <v>25T0347017</v>
          </cell>
          <cell r="AH8001">
            <v>46164</v>
          </cell>
        </row>
        <row r="8002">
          <cell r="F8002" t="str">
            <v>25T0347017</v>
          </cell>
          <cell r="AH8002">
            <v>46164</v>
          </cell>
        </row>
        <row r="8003">
          <cell r="F8003" t="str">
            <v>25T0349949</v>
          </cell>
          <cell r="AH8003">
            <v>46189</v>
          </cell>
        </row>
        <row r="8004">
          <cell r="F8004" t="str">
            <v>25T0349949</v>
          </cell>
          <cell r="AH8004">
            <v>46189</v>
          </cell>
        </row>
        <row r="8005">
          <cell r="F8005" t="str">
            <v>25T0350444</v>
          </cell>
          <cell r="AH8005">
            <v>46195</v>
          </cell>
        </row>
        <row r="8006">
          <cell r="F8006" t="str">
            <v>25T0350444</v>
          </cell>
          <cell r="AH8006">
            <v>46195</v>
          </cell>
        </row>
        <row r="8007">
          <cell r="F8007" t="str">
            <v>R5T0701950</v>
          </cell>
          <cell r="AH8007">
            <v>46190</v>
          </cell>
        </row>
        <row r="8008">
          <cell r="F8008" t="str">
            <v>25T0349109</v>
          </cell>
          <cell r="AH8008">
            <v>46184</v>
          </cell>
        </row>
        <row r="8009">
          <cell r="F8009" t="str">
            <v>25T0349109</v>
          </cell>
          <cell r="AH8009">
            <v>46195</v>
          </cell>
        </row>
        <row r="8010">
          <cell r="F8010" t="str">
            <v>45T0461032</v>
          </cell>
          <cell r="AH8010">
            <v>46114</v>
          </cell>
        </row>
        <row r="8011">
          <cell r="F8011" t="str">
            <v>45T0461032</v>
          </cell>
          <cell r="AH8011">
            <v>46114</v>
          </cell>
        </row>
        <row r="8012">
          <cell r="F8012" t="str">
            <v>45T0462300</v>
          </cell>
          <cell r="AH8012">
            <v>46125</v>
          </cell>
        </row>
        <row r="8013">
          <cell r="F8013" t="str">
            <v>45T0462300</v>
          </cell>
          <cell r="AH8013">
            <v>46125</v>
          </cell>
        </row>
        <row r="8014">
          <cell r="F8014" t="str">
            <v>45T0464809</v>
          </cell>
          <cell r="AH8014">
            <v>46128</v>
          </cell>
        </row>
        <row r="8015">
          <cell r="F8015" t="str">
            <v>45T0464809</v>
          </cell>
          <cell r="AH8015">
            <v>46132</v>
          </cell>
        </row>
        <row r="8016">
          <cell r="F8016" t="str">
            <v>45T0466885</v>
          </cell>
          <cell r="AH8016">
            <v>46135</v>
          </cell>
        </row>
        <row r="8017">
          <cell r="F8017" t="str">
            <v>45T0466885</v>
          </cell>
          <cell r="AH8017">
            <v>46135</v>
          </cell>
        </row>
        <row r="8018">
          <cell r="F8018" t="str">
            <v>H22405083</v>
          </cell>
          <cell r="AH8018">
            <v>46118</v>
          </cell>
        </row>
        <row r="8019">
          <cell r="F8019" t="str">
            <v>H22405083</v>
          </cell>
          <cell r="AH8019">
            <v>46140</v>
          </cell>
        </row>
        <row r="8020">
          <cell r="F8020" t="str">
            <v>H22405170</v>
          </cell>
          <cell r="AH8020">
            <v>46132</v>
          </cell>
        </row>
        <row r="8021">
          <cell r="F8021" t="str">
            <v>H22405170</v>
          </cell>
          <cell r="AH8021">
            <v>46140</v>
          </cell>
        </row>
        <row r="8022">
          <cell r="F8022" t="str">
            <v>H22405187</v>
          </cell>
          <cell r="AH8022">
            <v>46140</v>
          </cell>
        </row>
        <row r="8023">
          <cell r="F8023" t="str">
            <v>45T0470334</v>
          </cell>
          <cell r="AH8023">
            <v>46149</v>
          </cell>
        </row>
        <row r="8024">
          <cell r="F8024" t="str">
            <v>45T0473149</v>
          </cell>
          <cell r="AH8024">
            <v>46156</v>
          </cell>
        </row>
        <row r="8025">
          <cell r="F8025" t="str">
            <v>45T0473149</v>
          </cell>
          <cell r="AH8025">
            <v>46156</v>
          </cell>
        </row>
        <row r="8026">
          <cell r="F8026" t="str">
            <v>H22405219</v>
          </cell>
          <cell r="AH8026">
            <v>46153</v>
          </cell>
        </row>
        <row r="8027">
          <cell r="F8027" t="str">
            <v>H22405235</v>
          </cell>
          <cell r="AH8027">
            <v>46160</v>
          </cell>
        </row>
        <row r="8028">
          <cell r="F8028" t="str">
            <v>H22405304</v>
          </cell>
          <cell r="AH8028">
            <v>46167</v>
          </cell>
        </row>
        <row r="8029">
          <cell r="F8029" t="str">
            <v>45T0478482</v>
          </cell>
          <cell r="AH8029">
            <v>46178</v>
          </cell>
        </row>
        <row r="8030">
          <cell r="F8030" t="str">
            <v>45T0478482</v>
          </cell>
          <cell r="AH8030">
            <v>46178</v>
          </cell>
        </row>
        <row r="8031">
          <cell r="F8031" t="str">
            <v>45T0481050</v>
          </cell>
          <cell r="AH8031">
            <v>46185</v>
          </cell>
        </row>
        <row r="8032">
          <cell r="F8032" t="str">
            <v>45T0482929</v>
          </cell>
          <cell r="AH8032">
            <v>46192</v>
          </cell>
        </row>
        <row r="8033">
          <cell r="F8033" t="str">
            <v>45T0482929</v>
          </cell>
          <cell r="AH8033">
            <v>46192</v>
          </cell>
        </row>
        <row r="8034">
          <cell r="F8034" t="str">
            <v>H22405323</v>
          </cell>
          <cell r="AH8034">
            <v>46174</v>
          </cell>
        </row>
        <row r="8035">
          <cell r="F8035" t="str">
            <v>H22405336</v>
          </cell>
          <cell r="AH8035">
            <v>46181</v>
          </cell>
        </row>
        <row r="8036">
          <cell r="F8036" t="str">
            <v>H22405353</v>
          </cell>
          <cell r="AH8036">
            <v>46188</v>
          </cell>
        </row>
        <row r="8037">
          <cell r="F8037" t="str">
            <v>H22405370</v>
          </cell>
          <cell r="AH8037">
            <v>46195</v>
          </cell>
        </row>
        <row r="8038">
          <cell r="F8038" t="str">
            <v>45T0478476</v>
          </cell>
          <cell r="AH8038">
            <v>46178</v>
          </cell>
        </row>
        <row r="8039">
          <cell r="F8039" t="str">
            <v>45T0478476</v>
          </cell>
          <cell r="AH8039">
            <v>46178</v>
          </cell>
        </row>
        <row r="8040">
          <cell r="F8040" t="str">
            <v>45T0480361</v>
          </cell>
          <cell r="AH8040">
            <v>46182</v>
          </cell>
        </row>
        <row r="8041">
          <cell r="F8041" t="str">
            <v>45T0480361</v>
          </cell>
          <cell r="AH8041">
            <v>46182</v>
          </cell>
        </row>
        <row r="8042">
          <cell r="F8042" t="str">
            <v>45T0482842</v>
          </cell>
          <cell r="AH8042">
            <v>46191</v>
          </cell>
        </row>
        <row r="8043">
          <cell r="F8043" t="str">
            <v>45T0482842</v>
          </cell>
          <cell r="AH8043">
            <v>46191</v>
          </cell>
        </row>
        <row r="8044">
          <cell r="F8044" t="str">
            <v>G5195695-VV260203083</v>
          </cell>
        </row>
        <row r="8045">
          <cell r="F8045" t="str">
            <v>R5T0690547</v>
          </cell>
          <cell r="AH8045">
            <v>46192</v>
          </cell>
        </row>
        <row r="8046">
          <cell r="F8046" t="str">
            <v>R5T0693843</v>
          </cell>
          <cell r="AH8046">
            <v>46195</v>
          </cell>
        </row>
        <row r="8047">
          <cell r="F8047" t="str">
            <v>R5T0693846</v>
          </cell>
          <cell r="AH8047">
            <v>46189</v>
          </cell>
        </row>
        <row r="8048">
          <cell r="F8048" t="str">
            <v>R5T0693857</v>
          </cell>
          <cell r="AH8048">
            <v>46195</v>
          </cell>
        </row>
        <row r="8049">
          <cell r="F8049" t="str">
            <v>R5T0693876</v>
          </cell>
          <cell r="AH8049">
            <v>46192</v>
          </cell>
        </row>
        <row r="8050">
          <cell r="F8050" t="str">
            <v>R5T0693879</v>
          </cell>
          <cell r="AH8050">
            <v>46188</v>
          </cell>
        </row>
        <row r="8051">
          <cell r="F8051" t="str">
            <v>R5T0693887</v>
          </cell>
          <cell r="AH8051">
            <v>46188</v>
          </cell>
        </row>
        <row r="8052">
          <cell r="F8052" t="str">
            <v>R5T0697758</v>
          </cell>
          <cell r="AH8052">
            <v>46195</v>
          </cell>
        </row>
        <row r="8053">
          <cell r="F8053" t="str">
            <v>R5T0697761</v>
          </cell>
          <cell r="AH8053">
            <v>46195</v>
          </cell>
        </row>
        <row r="8054">
          <cell r="F8054" t="str">
            <v>R5T0697763</v>
          </cell>
          <cell r="AH8054">
            <v>46190</v>
          </cell>
        </row>
        <row r="8055">
          <cell r="F8055" t="str">
            <v>R5T0697764</v>
          </cell>
          <cell r="AH8055">
            <v>46189</v>
          </cell>
        </row>
        <row r="8056">
          <cell r="F8056" t="str">
            <v>R5T0697768</v>
          </cell>
          <cell r="AH8056">
            <v>46195</v>
          </cell>
        </row>
        <row r="8057">
          <cell r="F8057" t="str">
            <v>R5T0697770</v>
          </cell>
          <cell r="AH8057">
            <v>46195</v>
          </cell>
        </row>
        <row r="8058">
          <cell r="F8058" t="str">
            <v>R5T0697773</v>
          </cell>
          <cell r="AH8058">
            <v>46195</v>
          </cell>
        </row>
        <row r="8059">
          <cell r="F8059" t="str">
            <v>R5T0697776</v>
          </cell>
          <cell r="AH8059">
            <v>46189</v>
          </cell>
        </row>
        <row r="8060">
          <cell r="F8060" t="str">
            <v>R5T0697784</v>
          </cell>
          <cell r="AH8060">
            <v>46189</v>
          </cell>
        </row>
        <row r="8061">
          <cell r="F8061" t="str">
            <v>R5T0697789</v>
          </cell>
          <cell r="AH8061">
            <v>46192</v>
          </cell>
        </row>
        <row r="8062">
          <cell r="F8062" t="str">
            <v>R5T0697790</v>
          </cell>
          <cell r="AH8062">
            <v>46188</v>
          </cell>
        </row>
        <row r="8063">
          <cell r="F8063" t="str">
            <v>R5T0697793</v>
          </cell>
          <cell r="AH8063">
            <v>46195</v>
          </cell>
        </row>
        <row r="8064">
          <cell r="F8064" t="str">
            <v>R5T0697807</v>
          </cell>
          <cell r="AH8064">
            <v>46192</v>
          </cell>
        </row>
        <row r="8065">
          <cell r="F8065" t="str">
            <v>R5T0697810</v>
          </cell>
          <cell r="AH8065">
            <v>46195</v>
          </cell>
        </row>
        <row r="8066">
          <cell r="F8066" t="str">
            <v>R5T0697813</v>
          </cell>
          <cell r="AH8066">
            <v>46192</v>
          </cell>
        </row>
        <row r="8067">
          <cell r="F8067" t="str">
            <v>R5T0697817</v>
          </cell>
          <cell r="AH8067">
            <v>46195</v>
          </cell>
        </row>
        <row r="8068">
          <cell r="F8068" t="str">
            <v>R5T0697820</v>
          </cell>
          <cell r="AH8068">
            <v>46195</v>
          </cell>
        </row>
        <row r="8069">
          <cell r="F8069" t="str">
            <v>R5T0697823</v>
          </cell>
          <cell r="AH8069">
            <v>46195</v>
          </cell>
        </row>
        <row r="8070">
          <cell r="F8070" t="str">
            <v>R5T0698955</v>
          </cell>
          <cell r="AH8070">
            <v>46195</v>
          </cell>
        </row>
        <row r="8071">
          <cell r="F8071" t="str">
            <v>R5T0698956</v>
          </cell>
          <cell r="AH8071">
            <v>46195</v>
          </cell>
        </row>
        <row r="8072">
          <cell r="F8072" t="str">
            <v>R5T0698962</v>
          </cell>
          <cell r="AH8072">
            <v>46195</v>
          </cell>
        </row>
        <row r="8073">
          <cell r="F8073" t="str">
            <v>R5T0698966</v>
          </cell>
          <cell r="AH8073">
            <v>46195</v>
          </cell>
        </row>
        <row r="8074">
          <cell r="F8074" t="str">
            <v>R5T0698971</v>
          </cell>
          <cell r="AH8074">
            <v>46195</v>
          </cell>
        </row>
        <row r="8075">
          <cell r="F8075" t="str">
            <v>R5T0698972</v>
          </cell>
          <cell r="AH8075">
            <v>46195</v>
          </cell>
        </row>
        <row r="8076">
          <cell r="F8076" t="str">
            <v>R5T0698980</v>
          </cell>
          <cell r="AH8076">
            <v>46192</v>
          </cell>
        </row>
        <row r="8077">
          <cell r="F8077" t="str">
            <v>R5T0698989</v>
          </cell>
          <cell r="AH8077">
            <v>46195</v>
          </cell>
        </row>
        <row r="8078">
          <cell r="F8078" t="str">
            <v>R5T0701616</v>
          </cell>
          <cell r="AH8078">
            <v>46195</v>
          </cell>
        </row>
        <row r="8079">
          <cell r="F8079" t="str">
            <v>R5T0701617</v>
          </cell>
          <cell r="AH8079">
            <v>46195</v>
          </cell>
        </row>
        <row r="8080">
          <cell r="F8080" t="str">
            <v>R5T0701621</v>
          </cell>
          <cell r="AH8080">
            <v>46195</v>
          </cell>
        </row>
        <row r="8081">
          <cell r="F8081" t="str">
            <v>R5T0701624</v>
          </cell>
          <cell r="AH8081">
            <v>46195</v>
          </cell>
        </row>
        <row r="8082">
          <cell r="F8082" t="str">
            <v>R5T0701642</v>
          </cell>
          <cell r="AH8082">
            <v>46195</v>
          </cell>
        </row>
        <row r="8083">
          <cell r="F8083" t="str">
            <v>R5T0701645</v>
          </cell>
          <cell r="AH8083">
            <v>46195</v>
          </cell>
        </row>
        <row r="8084">
          <cell r="F8084" t="str">
            <v>R5T0700408</v>
          </cell>
          <cell r="AH8084">
            <v>46192</v>
          </cell>
        </row>
        <row r="8085">
          <cell r="F8085" t="str">
            <v>R5T0700788</v>
          </cell>
          <cell r="AH8085">
            <v>46192</v>
          </cell>
        </row>
        <row r="8086">
          <cell r="F8086" t="str">
            <v>R5T0700792</v>
          </cell>
          <cell r="AH8086">
            <v>46192</v>
          </cell>
        </row>
        <row r="8087">
          <cell r="F8087" t="str">
            <v>R5T0700793</v>
          </cell>
          <cell r="AH8087">
            <v>46192</v>
          </cell>
        </row>
        <row r="8088">
          <cell r="F8088" t="str">
            <v>R5T0700795</v>
          </cell>
          <cell r="AH8088">
            <v>46192</v>
          </cell>
        </row>
        <row r="8089">
          <cell r="F8089" t="str">
            <v>R5T0700896</v>
          </cell>
          <cell r="AH8089">
            <v>46195</v>
          </cell>
        </row>
        <row r="8090">
          <cell r="F8090" t="str">
            <v>R5T0701008</v>
          </cell>
          <cell r="AH8090">
            <v>46195</v>
          </cell>
        </row>
        <row r="8091">
          <cell r="F8091" t="str">
            <v>R5T0702241</v>
          </cell>
          <cell r="AH8091">
            <v>46195</v>
          </cell>
        </row>
        <row r="8092">
          <cell r="F8092" t="str">
            <v>R5T0702516</v>
          </cell>
          <cell r="AH8092">
            <v>46195</v>
          </cell>
        </row>
        <row r="8093">
          <cell r="F8093" t="str">
            <v>822408301</v>
          </cell>
          <cell r="AH8093">
            <v>46181</v>
          </cell>
        </row>
        <row r="8094">
          <cell r="F8094" t="str">
            <v>822408319</v>
          </cell>
          <cell r="AH8094">
            <v>46181</v>
          </cell>
        </row>
        <row r="8095">
          <cell r="F8095" t="str">
            <v>822408331</v>
          </cell>
          <cell r="AH8095">
            <v>46181</v>
          </cell>
        </row>
        <row r="8096">
          <cell r="F8096" t="str">
            <v>922401247</v>
          </cell>
          <cell r="AH8096">
            <v>46172</v>
          </cell>
        </row>
        <row r="8097">
          <cell r="F8097" t="str">
            <v>25T0344201</v>
          </cell>
          <cell r="AH8097">
            <v>46174</v>
          </cell>
        </row>
        <row r="8098">
          <cell r="F8098" t="str">
            <v>25T0346137</v>
          </cell>
          <cell r="AH8098">
            <v>46170</v>
          </cell>
        </row>
        <row r="8099">
          <cell r="F8099" t="str">
            <v>25T0346229</v>
          </cell>
          <cell r="AH8099">
            <v>46170</v>
          </cell>
        </row>
        <row r="8100">
          <cell r="F8100" t="str">
            <v>45T0470834</v>
          </cell>
          <cell r="AH8100">
            <v>46167</v>
          </cell>
        </row>
        <row r="8101">
          <cell r="F8101" t="str">
            <v>45T0470834</v>
          </cell>
          <cell r="AH8101">
            <v>46178</v>
          </cell>
        </row>
        <row r="8102">
          <cell r="F8102" t="str">
            <v>45T0475484</v>
          </cell>
          <cell r="AH8102">
            <v>46163</v>
          </cell>
        </row>
        <row r="8103">
          <cell r="F8103" t="str">
            <v>822408301</v>
          </cell>
          <cell r="AH8103">
            <v>46175</v>
          </cell>
        </row>
        <row r="8104">
          <cell r="F8104" t="str">
            <v>822408319</v>
          </cell>
          <cell r="AH8104">
            <v>46175</v>
          </cell>
        </row>
        <row r="8105">
          <cell r="F8105" t="str">
            <v>822408331</v>
          </cell>
          <cell r="AH8105">
            <v>46175</v>
          </cell>
        </row>
        <row r="8106">
          <cell r="F8106" t="str">
            <v>R5T0690119</v>
          </cell>
          <cell r="AH8106">
            <v>46188</v>
          </cell>
        </row>
        <row r="8107">
          <cell r="F8107" t="str">
            <v>R5T0690120</v>
          </cell>
          <cell r="AH8107">
            <v>46177</v>
          </cell>
        </row>
        <row r="8108">
          <cell r="F8108" t="str">
            <v>R5T0690121</v>
          </cell>
          <cell r="AH8108">
            <v>46177</v>
          </cell>
        </row>
        <row r="8109">
          <cell r="F8109" t="str">
            <v>R5T0690122</v>
          </cell>
          <cell r="AH8109">
            <v>46177</v>
          </cell>
        </row>
        <row r="8110">
          <cell r="F8110" t="str">
            <v>R5T0690123</v>
          </cell>
          <cell r="AH8110">
            <v>46177</v>
          </cell>
        </row>
        <row r="8111">
          <cell r="F8111" t="str">
            <v>R5T0690124</v>
          </cell>
          <cell r="AH8111">
            <v>46181</v>
          </cell>
        </row>
        <row r="8112">
          <cell r="F8112" t="str">
            <v>R5T0690125</v>
          </cell>
          <cell r="AH8112">
            <v>46181</v>
          </cell>
        </row>
        <row r="8113">
          <cell r="F8113" t="str">
            <v>R5T0690126</v>
          </cell>
          <cell r="AH8113">
            <v>46181</v>
          </cell>
        </row>
        <row r="8114">
          <cell r="F8114" t="str">
            <v>R5T0690127</v>
          </cell>
          <cell r="AH8114">
            <v>46181</v>
          </cell>
        </row>
        <row r="8115">
          <cell r="F8115" t="str">
            <v>R5T0699210</v>
          </cell>
          <cell r="AH8115">
            <v>46191</v>
          </cell>
        </row>
        <row r="8116">
          <cell r="F8116" t="str">
            <v>R5T0683542</v>
          </cell>
          <cell r="AH8116">
            <v>0</v>
          </cell>
        </row>
        <row r="8117">
          <cell r="F8117" t="str">
            <v>R5T0702212</v>
          </cell>
          <cell r="AH8117">
            <v>46195</v>
          </cell>
        </row>
        <row r="8118">
          <cell r="F8118" t="str">
            <v>R5T0702213</v>
          </cell>
          <cell r="AH8118">
            <v>46195</v>
          </cell>
        </row>
        <row r="8119">
          <cell r="F8119" t="str">
            <v>R5T0702214</v>
          </cell>
          <cell r="AH8119">
            <v>46195</v>
          </cell>
        </row>
        <row r="8120">
          <cell r="F8120" t="str">
            <v>65T0097003</v>
          </cell>
          <cell r="AH8120">
            <v>46192</v>
          </cell>
        </row>
        <row r="8121">
          <cell r="F8121" t="str">
            <v>65T0099440</v>
          </cell>
          <cell r="AH8121">
            <v>46191</v>
          </cell>
        </row>
        <row r="8122">
          <cell r="F8122" t="str">
            <v>R5T0702207</v>
          </cell>
          <cell r="AH8122">
            <v>46195</v>
          </cell>
        </row>
        <row r="8123">
          <cell r="F8123" t="str">
            <v>R5T0702208</v>
          </cell>
          <cell r="AH8123">
            <v>46195</v>
          </cell>
        </row>
        <row r="8124">
          <cell r="F8124" t="str">
            <v>45T0476882</v>
          </cell>
          <cell r="AH8124">
            <v>46170</v>
          </cell>
        </row>
        <row r="8125">
          <cell r="F8125" t="str">
            <v>R5T0701016</v>
          </cell>
          <cell r="AH8125">
            <v>46195</v>
          </cell>
        </row>
        <row r="8126">
          <cell r="F8126" t="str">
            <v>R5T0702487</v>
          </cell>
          <cell r="AH8126">
            <v>46195</v>
          </cell>
        </row>
        <row r="8127">
          <cell r="F8127" t="str">
            <v>R5T0703288</v>
          </cell>
          <cell r="AH8127">
            <v>46195</v>
          </cell>
        </row>
        <row r="8128">
          <cell r="F8128" t="str">
            <v>922401235</v>
          </cell>
          <cell r="AH8128">
            <v>46172</v>
          </cell>
        </row>
        <row r="8129">
          <cell r="F8129" t="str">
            <v>R5T0690587</v>
          </cell>
          <cell r="AH8129">
            <v>46192</v>
          </cell>
        </row>
        <row r="8130">
          <cell r="F8130" t="str">
            <v>R5T0693915</v>
          </cell>
          <cell r="AH8130">
            <v>46188</v>
          </cell>
        </row>
        <row r="8131">
          <cell r="F8131" t="str">
            <v>R5T0693916</v>
          </cell>
          <cell r="AH8131">
            <v>46188</v>
          </cell>
        </row>
        <row r="8132">
          <cell r="F8132" t="str">
            <v>R5T0693917</v>
          </cell>
          <cell r="AH8132">
            <v>46188</v>
          </cell>
        </row>
        <row r="8133">
          <cell r="F8133" t="str">
            <v>R5T0693918</v>
          </cell>
          <cell r="AH8133">
            <v>46189</v>
          </cell>
        </row>
        <row r="8134">
          <cell r="F8134" t="str">
            <v>R5T0693919</v>
          </cell>
          <cell r="AH8134">
            <v>46188</v>
          </cell>
        </row>
        <row r="8135">
          <cell r="F8135" t="str">
            <v>R5T0693920</v>
          </cell>
          <cell r="AH8135">
            <v>46189</v>
          </cell>
        </row>
        <row r="8136">
          <cell r="F8136" t="str">
            <v>R5T0693921</v>
          </cell>
          <cell r="AH8136">
            <v>46188</v>
          </cell>
        </row>
        <row r="8137">
          <cell r="F8137" t="str">
            <v>R5T0693922</v>
          </cell>
          <cell r="AH8137">
            <v>46188</v>
          </cell>
        </row>
        <row r="8138">
          <cell r="F8138" t="str">
            <v>R5T0693923</v>
          </cell>
          <cell r="AH8138">
            <v>46188</v>
          </cell>
        </row>
        <row r="8139">
          <cell r="F8139" t="str">
            <v>R5T0697825</v>
          </cell>
          <cell r="AH8139">
            <v>46188</v>
          </cell>
        </row>
        <row r="8140">
          <cell r="F8140" t="str">
            <v>R5T0697826</v>
          </cell>
          <cell r="AH8140">
            <v>46189</v>
          </cell>
        </row>
        <row r="8141">
          <cell r="F8141" t="str">
            <v>R5T0697827</v>
          </cell>
          <cell r="AH8141">
            <v>46195</v>
          </cell>
        </row>
        <row r="8142">
          <cell r="F8142" t="str">
            <v>R5T0697828</v>
          </cell>
          <cell r="AH8142">
            <v>46192</v>
          </cell>
        </row>
        <row r="8143">
          <cell r="F8143" t="str">
            <v>R5T0697829</v>
          </cell>
          <cell r="AH8143">
            <v>46192</v>
          </cell>
        </row>
        <row r="8144">
          <cell r="F8144" t="str">
            <v>R5T0697831</v>
          </cell>
          <cell r="AH8144">
            <v>46195</v>
          </cell>
        </row>
        <row r="8145">
          <cell r="F8145" t="str">
            <v>65T0097937</v>
          </cell>
          <cell r="AH8145">
            <v>46174</v>
          </cell>
        </row>
        <row r="8146">
          <cell r="F8146" t="str">
            <v>45T0480274</v>
          </cell>
          <cell r="AH8146">
            <v>46188</v>
          </cell>
        </row>
        <row r="8147">
          <cell r="F8147" t="str">
            <v>45T0480296</v>
          </cell>
          <cell r="AH8147">
            <v>46190</v>
          </cell>
        </row>
        <row r="8148">
          <cell r="F8148" t="str">
            <v>45T0480314</v>
          </cell>
          <cell r="AH8148">
            <v>46191</v>
          </cell>
        </row>
        <row r="8149">
          <cell r="F8149" t="str">
            <v>G2482876-VU260609005</v>
          </cell>
        </row>
        <row r="8150">
          <cell r="F8150" t="str">
            <v>R5T0680070</v>
          </cell>
          <cell r="AH8150">
            <v>46195</v>
          </cell>
        </row>
        <row r="8151">
          <cell r="F8151" t="str">
            <v>R5T0693017</v>
          </cell>
          <cell r="AH8151">
            <v>46182</v>
          </cell>
        </row>
        <row r="8152">
          <cell r="F8152" t="str">
            <v>R5T0693026</v>
          </cell>
          <cell r="AH8152">
            <v>46182</v>
          </cell>
        </row>
        <row r="8153">
          <cell r="F8153" t="str">
            <v>R5T0693029</v>
          </cell>
          <cell r="AH8153">
            <v>46182</v>
          </cell>
        </row>
        <row r="8154">
          <cell r="F8154" t="str">
            <v>R5T0693036</v>
          </cell>
          <cell r="AH8154">
            <v>46182</v>
          </cell>
        </row>
        <row r="8155">
          <cell r="F8155" t="str">
            <v>R5T0694515</v>
          </cell>
          <cell r="AH8155">
            <v>46181</v>
          </cell>
        </row>
        <row r="8156">
          <cell r="F8156" t="str">
            <v>R5T0695281</v>
          </cell>
          <cell r="AH8156">
            <v>46185</v>
          </cell>
        </row>
        <row r="8157">
          <cell r="F8157" t="str">
            <v>R5T0695286</v>
          </cell>
          <cell r="AH8157">
            <v>46185</v>
          </cell>
        </row>
        <row r="8158">
          <cell r="F8158" t="str">
            <v>R5T0695430</v>
          </cell>
          <cell r="AH8158">
            <v>46181</v>
          </cell>
        </row>
        <row r="8159">
          <cell r="F8159" t="str">
            <v>R5T0695431</v>
          </cell>
          <cell r="AH8159">
            <v>46181</v>
          </cell>
        </row>
        <row r="8160">
          <cell r="F8160" t="str">
            <v>R5T0695432</v>
          </cell>
          <cell r="AH8160">
            <v>46181</v>
          </cell>
        </row>
        <row r="8161">
          <cell r="F8161" t="str">
            <v>R5T0695433</v>
          </cell>
          <cell r="AH8161">
            <v>46181</v>
          </cell>
        </row>
        <row r="8162">
          <cell r="F8162" t="str">
            <v>R5T0695436</v>
          </cell>
          <cell r="AH8162">
            <v>46181</v>
          </cell>
        </row>
        <row r="8163">
          <cell r="F8163" t="str">
            <v>R5T0695438</v>
          </cell>
          <cell r="AH8163">
            <v>46181</v>
          </cell>
        </row>
        <row r="8164">
          <cell r="F8164" t="str">
            <v>R5T0695439</v>
          </cell>
          <cell r="AH8164">
            <v>46181</v>
          </cell>
        </row>
        <row r="8165">
          <cell r="F8165" t="str">
            <v>R5T0695442</v>
          </cell>
          <cell r="AH8165">
            <v>46181</v>
          </cell>
        </row>
        <row r="8166">
          <cell r="F8166" t="str">
            <v>R5T0695574</v>
          </cell>
          <cell r="AH8166">
            <v>46181</v>
          </cell>
        </row>
        <row r="8167">
          <cell r="F8167" t="str">
            <v>R5T0695595</v>
          </cell>
          <cell r="AH8167">
            <v>46181</v>
          </cell>
        </row>
        <row r="8168">
          <cell r="F8168" t="str">
            <v>R5T0695595</v>
          </cell>
          <cell r="AH8168">
            <v>46183</v>
          </cell>
        </row>
        <row r="8169">
          <cell r="F8169" t="str">
            <v>R5T0696334</v>
          </cell>
          <cell r="AH8169">
            <v>46185</v>
          </cell>
        </row>
        <row r="8170">
          <cell r="F8170" t="str">
            <v>R5T0696518</v>
          </cell>
          <cell r="AH8170">
            <v>46185</v>
          </cell>
        </row>
        <row r="8171">
          <cell r="F8171" t="str">
            <v>R5T0696531</v>
          </cell>
          <cell r="AH8171">
            <v>46185</v>
          </cell>
        </row>
        <row r="8172">
          <cell r="F8172" t="str">
            <v>R5T0696542</v>
          </cell>
          <cell r="AH8172">
            <v>46185</v>
          </cell>
        </row>
        <row r="8173">
          <cell r="F8173" t="str">
            <v>R5T0696574</v>
          </cell>
          <cell r="AH8173">
            <v>46185</v>
          </cell>
        </row>
        <row r="8174">
          <cell r="F8174" t="str">
            <v>R5T0696575</v>
          </cell>
          <cell r="AH8174">
            <v>46185</v>
          </cell>
        </row>
        <row r="8175">
          <cell r="F8175" t="str">
            <v>R5T0696576</v>
          </cell>
          <cell r="AH8175">
            <v>46185</v>
          </cell>
        </row>
        <row r="8176">
          <cell r="F8176" t="str">
            <v>R5T0696617</v>
          </cell>
          <cell r="AH8176">
            <v>46188</v>
          </cell>
        </row>
        <row r="8177">
          <cell r="F8177" t="str">
            <v>R5T0696621</v>
          </cell>
          <cell r="AH8177">
            <v>46185</v>
          </cell>
        </row>
        <row r="8178">
          <cell r="F8178" t="str">
            <v>R5T0696622</v>
          </cell>
          <cell r="AH8178">
            <v>46185</v>
          </cell>
        </row>
        <row r="8179">
          <cell r="F8179" t="str">
            <v>R5T0696623</v>
          </cell>
          <cell r="AH8179">
            <v>46185</v>
          </cell>
        </row>
        <row r="8180">
          <cell r="F8180" t="str">
            <v>R5T0696624</v>
          </cell>
          <cell r="AH8180">
            <v>46185</v>
          </cell>
        </row>
        <row r="8181">
          <cell r="F8181" t="str">
            <v>R5T0696900</v>
          </cell>
          <cell r="AH8181">
            <v>46188</v>
          </cell>
        </row>
        <row r="8182">
          <cell r="F8182" t="str">
            <v>R5T0696902</v>
          </cell>
          <cell r="AH8182">
            <v>46188</v>
          </cell>
        </row>
        <row r="8183">
          <cell r="F8183" t="str">
            <v>R5T0696905</v>
          </cell>
          <cell r="AH8183">
            <v>46188</v>
          </cell>
        </row>
        <row r="8184">
          <cell r="F8184" t="str">
            <v>R5T0696907</v>
          </cell>
          <cell r="AH8184">
            <v>46188</v>
          </cell>
        </row>
        <row r="8185">
          <cell r="F8185" t="str">
            <v>R5T0696909</v>
          </cell>
          <cell r="AH8185">
            <v>46188</v>
          </cell>
        </row>
        <row r="8186">
          <cell r="F8186" t="str">
            <v>R5T0696913</v>
          </cell>
          <cell r="AH8186">
            <v>46188</v>
          </cell>
        </row>
        <row r="8187">
          <cell r="F8187" t="str">
            <v>R5T0696914</v>
          </cell>
          <cell r="AH8187">
            <v>46188</v>
          </cell>
        </row>
        <row r="8188">
          <cell r="F8188" t="str">
            <v>R5T0696915</v>
          </cell>
          <cell r="AH8188">
            <v>46188</v>
          </cell>
        </row>
        <row r="8189">
          <cell r="F8189" t="str">
            <v>R5T0696916</v>
          </cell>
          <cell r="AH8189">
            <v>46188</v>
          </cell>
        </row>
        <row r="8190">
          <cell r="F8190" t="str">
            <v>R5T0696917</v>
          </cell>
          <cell r="AH8190">
            <v>46188</v>
          </cell>
        </row>
        <row r="8191">
          <cell r="F8191" t="str">
            <v>R5T0696922</v>
          </cell>
          <cell r="AH8191">
            <v>46188</v>
          </cell>
        </row>
        <row r="8192">
          <cell r="F8192" t="str">
            <v>R5T0696923</v>
          </cell>
          <cell r="AH8192">
            <v>46188</v>
          </cell>
        </row>
        <row r="8193">
          <cell r="F8193" t="str">
            <v>R5T0696925</v>
          </cell>
          <cell r="AH8193">
            <v>46188</v>
          </cell>
        </row>
        <row r="8194">
          <cell r="F8194" t="str">
            <v>R5T0696926</v>
          </cell>
          <cell r="AH8194">
            <v>46188</v>
          </cell>
        </row>
        <row r="8195">
          <cell r="F8195" t="str">
            <v>R5T0696927</v>
          </cell>
          <cell r="AH8195">
            <v>46188</v>
          </cell>
        </row>
        <row r="8196">
          <cell r="F8196" t="str">
            <v>R5T0697363</v>
          </cell>
          <cell r="AH8196">
            <v>46188</v>
          </cell>
        </row>
        <row r="8197">
          <cell r="F8197" t="str">
            <v>R5T0697366</v>
          </cell>
          <cell r="AH8197">
            <v>46188</v>
          </cell>
        </row>
        <row r="8198">
          <cell r="F8198" t="str">
            <v>R5T0697376</v>
          </cell>
          <cell r="AH8198">
            <v>46188</v>
          </cell>
        </row>
        <row r="8199">
          <cell r="F8199" t="str">
            <v>R5T0697379</v>
          </cell>
          <cell r="AH8199">
            <v>46188</v>
          </cell>
        </row>
        <row r="8200">
          <cell r="F8200" t="str">
            <v>R5T0697384</v>
          </cell>
          <cell r="AH8200">
            <v>46188</v>
          </cell>
        </row>
        <row r="8201">
          <cell r="F8201" t="str">
            <v>R5T0697386</v>
          </cell>
          <cell r="AH8201">
            <v>46188</v>
          </cell>
        </row>
        <row r="8202">
          <cell r="F8202" t="str">
            <v>R5T0697391</v>
          </cell>
          <cell r="AH8202">
            <v>46188</v>
          </cell>
        </row>
        <row r="8203">
          <cell r="F8203" t="str">
            <v>R5T0697963</v>
          </cell>
          <cell r="AH8203">
            <v>46188</v>
          </cell>
        </row>
        <row r="8204">
          <cell r="F8204" t="str">
            <v>R5T0698185</v>
          </cell>
          <cell r="AH8204">
            <v>46188</v>
          </cell>
        </row>
        <row r="8205">
          <cell r="F8205" t="str">
            <v>R5T0698191</v>
          </cell>
          <cell r="AH8205">
            <v>46188</v>
          </cell>
        </row>
        <row r="8206">
          <cell r="F8206" t="str">
            <v>R5T0698210</v>
          </cell>
          <cell r="AH8206">
            <v>46188</v>
          </cell>
        </row>
        <row r="8207">
          <cell r="F8207" t="str">
            <v>R5T0698211</v>
          </cell>
          <cell r="AH8207">
            <v>46188</v>
          </cell>
        </row>
        <row r="8208">
          <cell r="F8208" t="str">
            <v>R5T0698310</v>
          </cell>
          <cell r="AH8208">
            <v>46188</v>
          </cell>
        </row>
        <row r="8209">
          <cell r="F8209" t="str">
            <v>R5T0698311</v>
          </cell>
          <cell r="AH8209">
            <v>46188</v>
          </cell>
        </row>
        <row r="8210">
          <cell r="F8210" t="str">
            <v>R5T0698312</v>
          </cell>
          <cell r="AH8210">
            <v>46188</v>
          </cell>
        </row>
        <row r="8211">
          <cell r="F8211" t="str">
            <v>R5T0698314</v>
          </cell>
          <cell r="AH8211">
            <v>46188</v>
          </cell>
        </row>
        <row r="8212">
          <cell r="F8212" t="str">
            <v>R5T0698317</v>
          </cell>
          <cell r="AH8212">
            <v>46188</v>
          </cell>
        </row>
        <row r="8213">
          <cell r="F8213" t="str">
            <v>R5T0698318</v>
          </cell>
          <cell r="AH8213">
            <v>46188</v>
          </cell>
        </row>
        <row r="8214">
          <cell r="F8214" t="str">
            <v>R5T0698319</v>
          </cell>
          <cell r="AH8214">
            <v>46188</v>
          </cell>
        </row>
        <row r="8215">
          <cell r="F8215" t="str">
            <v>R5T0698320</v>
          </cell>
          <cell r="AH8215">
            <v>46188</v>
          </cell>
        </row>
        <row r="8216">
          <cell r="F8216" t="str">
            <v>R5T0698792</v>
          </cell>
          <cell r="AH8216">
            <v>46195</v>
          </cell>
        </row>
        <row r="8217">
          <cell r="F8217" t="str">
            <v>R5T0698813</v>
          </cell>
          <cell r="AH8217">
            <v>46195</v>
          </cell>
        </row>
        <row r="8218">
          <cell r="F8218" t="str">
            <v>R5T0698896</v>
          </cell>
          <cell r="AH8218">
            <v>46188</v>
          </cell>
        </row>
        <row r="8219">
          <cell r="F8219" t="str">
            <v>R5T0699211</v>
          </cell>
          <cell r="AH8219">
            <v>46188</v>
          </cell>
        </row>
        <row r="8220">
          <cell r="F8220" t="str">
            <v>R5T0699216</v>
          </cell>
          <cell r="AH8220">
            <v>46189</v>
          </cell>
        </row>
        <row r="8221">
          <cell r="F8221" t="str">
            <v>R5T0699220</v>
          </cell>
          <cell r="AH8221">
            <v>46195</v>
          </cell>
        </row>
        <row r="8222">
          <cell r="F8222" t="str">
            <v>R5T0699221</v>
          </cell>
          <cell r="AH8222">
            <v>46195</v>
          </cell>
        </row>
        <row r="8223">
          <cell r="F8223" t="str">
            <v>R5T0699222</v>
          </cell>
          <cell r="AH8223">
            <v>46195</v>
          </cell>
        </row>
        <row r="8224">
          <cell r="F8224" t="str">
            <v>R5T0699223</v>
          </cell>
          <cell r="AH8224">
            <v>46195</v>
          </cell>
        </row>
        <row r="8225">
          <cell r="F8225" t="str">
            <v>R5T0699372</v>
          </cell>
          <cell r="AH8225">
            <v>46188</v>
          </cell>
        </row>
        <row r="8226">
          <cell r="F8226" t="str">
            <v>R5T0699403</v>
          </cell>
          <cell r="AH8226">
            <v>46188</v>
          </cell>
        </row>
        <row r="8227">
          <cell r="F8227" t="str">
            <v>R5T0699406</v>
          </cell>
          <cell r="AH8227">
            <v>46188</v>
          </cell>
        </row>
        <row r="8228">
          <cell r="F8228" t="str">
            <v>R5T0699429</v>
          </cell>
          <cell r="AH8228">
            <v>46189</v>
          </cell>
        </row>
        <row r="8229">
          <cell r="F8229" t="str">
            <v>R5T0699449</v>
          </cell>
          <cell r="AH8229">
            <v>46188</v>
          </cell>
        </row>
        <row r="8230">
          <cell r="F8230" t="str">
            <v>R5T0699453</v>
          </cell>
          <cell r="AH8230">
            <v>46188</v>
          </cell>
        </row>
        <row r="8231">
          <cell r="F8231" t="str">
            <v>R5T0699455</v>
          </cell>
          <cell r="AH8231">
            <v>46188</v>
          </cell>
        </row>
        <row r="8232">
          <cell r="F8232" t="str">
            <v>R5T0699512</v>
          </cell>
          <cell r="AH8232">
            <v>46188</v>
          </cell>
        </row>
        <row r="8233">
          <cell r="F8233" t="str">
            <v>R5T0699640</v>
          </cell>
          <cell r="AH8233">
            <v>46188</v>
          </cell>
        </row>
        <row r="8234">
          <cell r="F8234" t="str">
            <v>R5T0700049</v>
          </cell>
          <cell r="AH8234">
            <v>46191</v>
          </cell>
        </row>
        <row r="8235">
          <cell r="F8235" t="str">
            <v>R5T0700646</v>
          </cell>
          <cell r="AH8235">
            <v>46192</v>
          </cell>
        </row>
        <row r="8236">
          <cell r="F8236" t="str">
            <v>R5T0700709</v>
          </cell>
          <cell r="AH8236">
            <v>46195</v>
          </cell>
        </row>
        <row r="8237">
          <cell r="F8237" t="str">
            <v>R5T0701374</v>
          </cell>
          <cell r="AH8237">
            <v>46192</v>
          </cell>
        </row>
        <row r="8238">
          <cell r="F8238" t="str">
            <v>R5T0701901</v>
          </cell>
          <cell r="AH8238">
            <v>46192</v>
          </cell>
        </row>
        <row r="8239">
          <cell r="F8239" t="str">
            <v>R5T0701913</v>
          </cell>
          <cell r="AH8239">
            <v>46195</v>
          </cell>
        </row>
        <row r="8240">
          <cell r="F8240" t="str">
            <v>R5T0701915</v>
          </cell>
          <cell r="AH8240">
            <v>46192</v>
          </cell>
        </row>
        <row r="8241">
          <cell r="F8241" t="str">
            <v>R5T0701917</v>
          </cell>
          <cell r="AH8241">
            <v>46192</v>
          </cell>
        </row>
        <row r="8242">
          <cell r="F8242" t="str">
            <v>R5T0701920</v>
          </cell>
          <cell r="AH8242">
            <v>46192</v>
          </cell>
        </row>
        <row r="8243">
          <cell r="F8243" t="str">
            <v>R5T0701921</v>
          </cell>
          <cell r="AH8243">
            <v>46192</v>
          </cell>
        </row>
        <row r="8244">
          <cell r="F8244" t="str">
            <v>R5T0701923</v>
          </cell>
          <cell r="AH8244">
            <v>46192</v>
          </cell>
        </row>
        <row r="8245">
          <cell r="F8245" t="str">
            <v>R5T0702024</v>
          </cell>
          <cell r="AH8245">
            <v>46192</v>
          </cell>
        </row>
        <row r="8246">
          <cell r="F8246" t="str">
            <v>R5T0702038</v>
          </cell>
          <cell r="AH8246">
            <v>46192</v>
          </cell>
        </row>
        <row r="8247">
          <cell r="F8247" t="str">
            <v>R5T0702536</v>
          </cell>
          <cell r="AH8247">
            <v>46195</v>
          </cell>
        </row>
        <row r="8248">
          <cell r="F8248" t="str">
            <v>R5T0703669</v>
          </cell>
          <cell r="AH8248">
            <v>46195</v>
          </cell>
        </row>
        <row r="8249">
          <cell r="F8249" t="str">
            <v>R5T0703680</v>
          </cell>
          <cell r="AH8249">
            <v>46195</v>
          </cell>
        </row>
        <row r="8250">
          <cell r="F8250" t="str">
            <v>R5T0703689</v>
          </cell>
          <cell r="AH8250">
            <v>46195</v>
          </cell>
        </row>
        <row r="8251">
          <cell r="F8251" t="str">
            <v>R5T0703732</v>
          </cell>
          <cell r="AH8251">
            <v>46195</v>
          </cell>
        </row>
        <row r="8252">
          <cell r="F8252" t="str">
            <v>45T0458948</v>
          </cell>
          <cell r="AH8252">
            <v>46105</v>
          </cell>
        </row>
        <row r="8253">
          <cell r="F8253" t="str">
            <v>45T0476517</v>
          </cell>
          <cell r="AH8253">
            <v>46181</v>
          </cell>
        </row>
        <row r="8254">
          <cell r="F8254" t="str">
            <v>45T0481163</v>
          </cell>
          <cell r="AH8254">
            <v>46184</v>
          </cell>
        </row>
        <row r="8255">
          <cell r="F8255" t="str">
            <v>45T0481422</v>
          </cell>
          <cell r="AH8255">
            <v>46188</v>
          </cell>
        </row>
        <row r="8256">
          <cell r="F8256" t="str">
            <v>45T0481423</v>
          </cell>
          <cell r="AH8256">
            <v>46188</v>
          </cell>
        </row>
        <row r="8257">
          <cell r="F8257" t="str">
            <v>45T0481670</v>
          </cell>
          <cell r="AH8257">
            <v>46188</v>
          </cell>
        </row>
        <row r="8258">
          <cell r="F8258" t="str">
            <v>45T0475520</v>
          </cell>
          <cell r="AH8258">
            <v>46171</v>
          </cell>
        </row>
        <row r="8259">
          <cell r="F8259" t="str">
            <v>45T0476945</v>
          </cell>
          <cell r="AH8259">
            <v>46175</v>
          </cell>
        </row>
        <row r="8260">
          <cell r="F8260" t="str">
            <v>45T0481518</v>
          </cell>
          <cell r="AH8260">
            <v>46185</v>
          </cell>
        </row>
        <row r="8261">
          <cell r="F8261" t="str">
            <v>45T0483329</v>
          </cell>
          <cell r="AH8261">
            <v>46191</v>
          </cell>
        </row>
        <row r="8262">
          <cell r="F8262" t="str">
            <v>45T0479786</v>
          </cell>
          <cell r="AH8262">
            <v>46181</v>
          </cell>
        </row>
        <row r="8263">
          <cell r="F8263" t="str">
            <v>45T0481055</v>
          </cell>
          <cell r="AH8263">
            <v>46188</v>
          </cell>
        </row>
        <row r="8264">
          <cell r="F8264" t="str">
            <v>45T0481448</v>
          </cell>
          <cell r="AH8264">
            <v>46188</v>
          </cell>
        </row>
        <row r="8265">
          <cell r="F8265" t="str">
            <v>45T0483028</v>
          </cell>
          <cell r="AH8265">
            <v>46195</v>
          </cell>
        </row>
        <row r="8266">
          <cell r="F8266" t="str">
            <v>45T0483627</v>
          </cell>
          <cell r="AH8266">
            <v>46195</v>
          </cell>
        </row>
        <row r="8267">
          <cell r="F8267" t="str">
            <v>25T0350778</v>
          </cell>
          <cell r="AH8267">
            <v>46195</v>
          </cell>
        </row>
        <row r="8268">
          <cell r="F8268" t="str">
            <v>25T0350778</v>
          </cell>
          <cell r="AH8268">
            <v>0</v>
          </cell>
        </row>
        <row r="8269">
          <cell r="F8269" t="str">
            <v>722457898</v>
          </cell>
          <cell r="AH8269">
            <v>46164</v>
          </cell>
        </row>
        <row r="8270">
          <cell r="F8270" t="str">
            <v>722458804</v>
          </cell>
          <cell r="AH8270">
            <v>46175</v>
          </cell>
        </row>
        <row r="8271">
          <cell r="F8271" t="str">
            <v>722458804</v>
          </cell>
          <cell r="AH8271">
            <v>46175</v>
          </cell>
        </row>
        <row r="8272">
          <cell r="F8272" t="str">
            <v>722458937</v>
          </cell>
          <cell r="AH8272">
            <v>46185</v>
          </cell>
        </row>
        <row r="8273">
          <cell r="F8273" t="str">
            <v>722458937</v>
          </cell>
          <cell r="AH8273">
            <v>46185</v>
          </cell>
        </row>
        <row r="8274">
          <cell r="F8274" t="str">
            <v>822408225</v>
          </cell>
          <cell r="AH8274">
            <v>46182</v>
          </cell>
        </row>
        <row r="8275">
          <cell r="F8275" t="str">
            <v>822408225</v>
          </cell>
          <cell r="AH8275">
            <v>46182</v>
          </cell>
        </row>
        <row r="8276">
          <cell r="F8276" t="str">
            <v>25T0347330</v>
          </cell>
          <cell r="AH8276">
            <v>46167</v>
          </cell>
        </row>
        <row r="8277">
          <cell r="F8277" t="str">
            <v>25T0347331</v>
          </cell>
          <cell r="AH8277">
            <v>46167</v>
          </cell>
        </row>
        <row r="8278">
          <cell r="F8278" t="str">
            <v>25T0347685</v>
          </cell>
          <cell r="AH8278">
            <v>46167</v>
          </cell>
        </row>
        <row r="8279">
          <cell r="F8279" t="str">
            <v>25T0347729</v>
          </cell>
          <cell r="AH8279">
            <v>46170</v>
          </cell>
        </row>
        <row r="8280">
          <cell r="F8280" t="str">
            <v>25T0347744</v>
          </cell>
          <cell r="AH8280">
            <v>46169</v>
          </cell>
        </row>
        <row r="8281">
          <cell r="F8281" t="str">
            <v>25T0348669</v>
          </cell>
          <cell r="AH8281">
            <v>46175</v>
          </cell>
        </row>
        <row r="8282">
          <cell r="F8282" t="str">
            <v>25T0349132</v>
          </cell>
          <cell r="AH8282">
            <v>46184</v>
          </cell>
        </row>
        <row r="8283">
          <cell r="F8283" t="str">
            <v>25T0349257</v>
          </cell>
          <cell r="AH8283">
            <v>46184</v>
          </cell>
        </row>
        <row r="8284">
          <cell r="F8284" t="str">
            <v>722457713</v>
          </cell>
          <cell r="AH8284">
            <v>46141</v>
          </cell>
        </row>
        <row r="8285">
          <cell r="F8285" t="str">
            <v>722457826</v>
          </cell>
          <cell r="AH8285">
            <v>46172</v>
          </cell>
        </row>
        <row r="8286">
          <cell r="F8286" t="str">
            <v>722457898</v>
          </cell>
          <cell r="AH8286">
            <v>46164</v>
          </cell>
        </row>
        <row r="8287">
          <cell r="F8287" t="str">
            <v>822408279</v>
          </cell>
          <cell r="AH8287">
            <v>46177</v>
          </cell>
        </row>
        <row r="8288">
          <cell r="F8288" t="str">
            <v>25T0349322</v>
          </cell>
          <cell r="AH8288">
            <v>46182</v>
          </cell>
        </row>
        <row r="8289">
          <cell r="F8289" t="str">
            <v>J22416610</v>
          </cell>
          <cell r="AH8289">
            <v>46172</v>
          </cell>
        </row>
        <row r="8290">
          <cell r="F8290" t="str">
            <v>J22416623</v>
          </cell>
          <cell r="AH8290">
            <v>46172</v>
          </cell>
        </row>
        <row r="8291">
          <cell r="F8291" t="str">
            <v>822408279</v>
          </cell>
          <cell r="AH8291">
            <v>46177</v>
          </cell>
        </row>
        <row r="8292">
          <cell r="F8292" t="str">
            <v>25T0347685</v>
          </cell>
          <cell r="AH8292">
            <v>46176</v>
          </cell>
        </row>
        <row r="8293">
          <cell r="F8293" t="str">
            <v>25T0347729</v>
          </cell>
          <cell r="AH8293">
            <v>46176</v>
          </cell>
        </row>
        <row r="8294">
          <cell r="F8294" t="str">
            <v>25T0347744</v>
          </cell>
          <cell r="AH8294">
            <v>46176</v>
          </cell>
        </row>
        <row r="8295">
          <cell r="F8295" t="str">
            <v>25T0348787</v>
          </cell>
          <cell r="AH8295">
            <v>46181</v>
          </cell>
        </row>
        <row r="8296">
          <cell r="F8296" t="str">
            <v>25T0345109</v>
          </cell>
          <cell r="AH8296">
            <v>46140</v>
          </cell>
        </row>
        <row r="8297">
          <cell r="F8297" t="str">
            <v>25T0345200</v>
          </cell>
          <cell r="AH8297">
            <v>46141</v>
          </cell>
        </row>
        <row r="8298">
          <cell r="F8298" t="str">
            <v>822407999</v>
          </cell>
          <cell r="AH8298">
            <v>46141</v>
          </cell>
        </row>
        <row r="8299">
          <cell r="F8299" t="str">
            <v>822408029</v>
          </cell>
          <cell r="AH8299">
            <v>46141</v>
          </cell>
        </row>
        <row r="8300">
          <cell r="F8300" t="str">
            <v>822408029</v>
          </cell>
          <cell r="AH8300">
            <v>46146</v>
          </cell>
        </row>
        <row r="8301">
          <cell r="F8301" t="str">
            <v>722458229</v>
          </cell>
          <cell r="AH8301">
            <v>46141</v>
          </cell>
        </row>
        <row r="8302">
          <cell r="F8302" t="str">
            <v>722458233</v>
          </cell>
          <cell r="AH8302">
            <v>46141</v>
          </cell>
        </row>
        <row r="8303">
          <cell r="F8303" t="str">
            <v>722458235</v>
          </cell>
          <cell r="AH8303">
            <v>46141</v>
          </cell>
        </row>
        <row r="8304">
          <cell r="F8304" t="str">
            <v>25T0344061</v>
          </cell>
          <cell r="AH8304">
            <v>46141</v>
          </cell>
        </row>
        <row r="8305">
          <cell r="F8305" t="str">
            <v>25T0344162</v>
          </cell>
          <cell r="AH8305">
            <v>46141</v>
          </cell>
        </row>
        <row r="8306">
          <cell r="F8306" t="str">
            <v>25T0344175</v>
          </cell>
          <cell r="AH8306">
            <v>46141</v>
          </cell>
        </row>
        <row r="8307">
          <cell r="F8307" t="str">
            <v>25T0344465</v>
          </cell>
          <cell r="AH8307">
            <v>46141</v>
          </cell>
        </row>
        <row r="8308">
          <cell r="F8308" t="str">
            <v>25T0344477</v>
          </cell>
          <cell r="AH8308">
            <v>46141</v>
          </cell>
        </row>
        <row r="8309">
          <cell r="F8309" t="str">
            <v>25T0344481</v>
          </cell>
          <cell r="AH8309">
            <v>46141</v>
          </cell>
        </row>
        <row r="8310">
          <cell r="F8310" t="str">
            <v>25T0346935</v>
          </cell>
          <cell r="AH8310">
            <v>46172</v>
          </cell>
        </row>
        <row r="8311">
          <cell r="F8311" t="str">
            <v>25T0347121</v>
          </cell>
          <cell r="AH8311">
            <v>46172</v>
          </cell>
        </row>
        <row r="8312">
          <cell r="F8312" t="str">
            <v>25T0347330</v>
          </cell>
          <cell r="AH8312">
            <v>46172</v>
          </cell>
        </row>
        <row r="8313">
          <cell r="F8313" t="str">
            <v>25T0347331</v>
          </cell>
          <cell r="AH8313">
            <v>46172</v>
          </cell>
        </row>
        <row r="8314">
          <cell r="F8314" t="str">
            <v>25T0347488</v>
          </cell>
          <cell r="AH8314">
            <v>46172</v>
          </cell>
        </row>
        <row r="8315">
          <cell r="F8315" t="str">
            <v>25T0348101</v>
          </cell>
          <cell r="AH8315">
            <v>46172</v>
          </cell>
        </row>
        <row r="8316">
          <cell r="F8316" t="str">
            <v>25T0348385</v>
          </cell>
          <cell r="AH8316">
            <v>46172</v>
          </cell>
        </row>
        <row r="8317">
          <cell r="F8317" t="str">
            <v>25T0348386</v>
          </cell>
          <cell r="AH8317">
            <v>46175</v>
          </cell>
        </row>
        <row r="8318">
          <cell r="F8318" t="str">
            <v>25T0348387</v>
          </cell>
          <cell r="AH8318">
            <v>46172</v>
          </cell>
        </row>
        <row r="8319">
          <cell r="F8319" t="str">
            <v>25T0345201</v>
          </cell>
          <cell r="AH8319">
            <v>46141</v>
          </cell>
        </row>
        <row r="8320">
          <cell r="F8320" t="str">
            <v>722458804</v>
          </cell>
          <cell r="AH8320">
            <v>46189</v>
          </cell>
        </row>
        <row r="8321">
          <cell r="F8321" t="str">
            <v>722458804</v>
          </cell>
          <cell r="AH8321">
            <v>46189</v>
          </cell>
        </row>
        <row r="8322">
          <cell r="F8322" t="str">
            <v>822408359</v>
          </cell>
          <cell r="AH8322">
            <v>46188</v>
          </cell>
        </row>
        <row r="8323">
          <cell r="F8323" t="str">
            <v>822408359</v>
          </cell>
          <cell r="AH8323">
            <v>46188</v>
          </cell>
        </row>
        <row r="8324">
          <cell r="F8324" t="str">
            <v>25T0348669</v>
          </cell>
          <cell r="AH8324">
            <v>46191</v>
          </cell>
        </row>
        <row r="8325">
          <cell r="F8325" t="str">
            <v>25T0348939</v>
          </cell>
          <cell r="AH8325">
            <v>46181</v>
          </cell>
        </row>
        <row r="8326">
          <cell r="F8326" t="str">
            <v>25T0348942</v>
          </cell>
          <cell r="AH8326">
            <v>0</v>
          </cell>
        </row>
        <row r="8327">
          <cell r="F8327" t="str">
            <v>25T0350136</v>
          </cell>
          <cell r="AH8327">
            <v>46189</v>
          </cell>
        </row>
        <row r="8328">
          <cell r="F8328" t="str">
            <v>25T0350137</v>
          </cell>
          <cell r="AH8328">
            <v>46189</v>
          </cell>
        </row>
        <row r="8329">
          <cell r="F8329" t="str">
            <v>25T0350254</v>
          </cell>
          <cell r="AH8329">
            <v>46191</v>
          </cell>
        </row>
        <row r="8330">
          <cell r="F8330" t="str">
            <v>25T0350393</v>
          </cell>
        </row>
        <row r="8331">
          <cell r="F8331" t="str">
            <v>25T0350547</v>
          </cell>
          <cell r="AH8331">
            <v>46195</v>
          </cell>
        </row>
        <row r="8332">
          <cell r="F8332" t="str">
            <v>J22416699</v>
          </cell>
          <cell r="AH8332">
            <v>46189</v>
          </cell>
        </row>
        <row r="8333">
          <cell r="F8333" t="str">
            <v>J22416769</v>
          </cell>
        </row>
        <row r="8334">
          <cell r="F8334" t="str">
            <v>722458349</v>
          </cell>
        </row>
        <row r="8335">
          <cell r="F8335" t="str">
            <v>25T0347121</v>
          </cell>
          <cell r="AH8335">
            <v>46162</v>
          </cell>
        </row>
        <row r="8336">
          <cell r="F8336" t="str">
            <v>722457713</v>
          </cell>
          <cell r="AH8336">
            <v>46149</v>
          </cell>
        </row>
        <row r="8337">
          <cell r="F8337" t="str">
            <v>722458349</v>
          </cell>
          <cell r="AH8337">
            <v>46149</v>
          </cell>
        </row>
        <row r="8338">
          <cell r="F8338" t="str">
            <v>822408107</v>
          </cell>
          <cell r="AH8338">
            <v>46149</v>
          </cell>
        </row>
        <row r="8339">
          <cell r="F8339" t="str">
            <v>822408119</v>
          </cell>
          <cell r="AH8339">
            <v>46150</v>
          </cell>
        </row>
        <row r="8340">
          <cell r="F8340" t="str">
            <v>822408176</v>
          </cell>
          <cell r="AH8340">
            <v>46155</v>
          </cell>
        </row>
        <row r="8341">
          <cell r="F8341" t="str">
            <v>25T0345200</v>
          </cell>
          <cell r="AH8341">
            <v>46149</v>
          </cell>
        </row>
        <row r="8342">
          <cell r="F8342" t="str">
            <v>25T0346779</v>
          </cell>
          <cell r="AH8342">
            <v>46160</v>
          </cell>
        </row>
        <row r="8343">
          <cell r="F8343" t="str">
            <v>25T0346809</v>
          </cell>
          <cell r="AH8343">
            <v>46160</v>
          </cell>
        </row>
        <row r="8344">
          <cell r="F8344" t="str">
            <v>J22416506</v>
          </cell>
          <cell r="AH8344">
            <v>46155</v>
          </cell>
        </row>
        <row r="8345">
          <cell r="F8345" t="str">
            <v>J22416547</v>
          </cell>
          <cell r="AH8345">
            <v>46160</v>
          </cell>
        </row>
        <row r="8346">
          <cell r="F8346" t="str">
            <v>J22416549</v>
          </cell>
          <cell r="AH8346">
            <v>46160</v>
          </cell>
        </row>
        <row r="8347">
          <cell r="F8347" t="str">
            <v>822408107</v>
          </cell>
          <cell r="AH8347">
            <v>46149</v>
          </cell>
        </row>
        <row r="8348">
          <cell r="F8348" t="str">
            <v>822408119</v>
          </cell>
          <cell r="AH8348">
            <v>46150</v>
          </cell>
        </row>
        <row r="8349">
          <cell r="F8349" t="str">
            <v>822408176</v>
          </cell>
          <cell r="AH8349">
            <v>46157</v>
          </cell>
        </row>
        <row r="8350">
          <cell r="F8350" t="str">
            <v>25T0343247</v>
          </cell>
          <cell r="AH8350">
            <v>46154</v>
          </cell>
        </row>
        <row r="8351">
          <cell r="F8351" t="str">
            <v>25T0345109</v>
          </cell>
          <cell r="AH8351">
            <v>46149</v>
          </cell>
        </row>
        <row r="8352">
          <cell r="F8352" t="str">
            <v>722457826</v>
          </cell>
          <cell r="AH8352">
            <v>46157</v>
          </cell>
        </row>
        <row r="8353">
          <cell r="F8353" t="str">
            <v>722457826</v>
          </cell>
          <cell r="AH8353">
            <v>46157</v>
          </cell>
        </row>
        <row r="8354">
          <cell r="F8354" t="str">
            <v>722457898</v>
          </cell>
          <cell r="AH8354">
            <v>46160</v>
          </cell>
        </row>
        <row r="8355">
          <cell r="F8355" t="str">
            <v>722457898</v>
          </cell>
          <cell r="AH8355">
            <v>46160</v>
          </cell>
        </row>
        <row r="8356">
          <cell r="F8356" t="str">
            <v>25T0345201</v>
          </cell>
          <cell r="AH8356">
            <v>46156</v>
          </cell>
        </row>
        <row r="8357">
          <cell r="F8357" t="str">
            <v>722458804</v>
          </cell>
          <cell r="AH8357">
            <v>46183</v>
          </cell>
        </row>
        <row r="8358">
          <cell r="F8358" t="str">
            <v>722458937</v>
          </cell>
          <cell r="AH8358">
            <v>46188</v>
          </cell>
        </row>
        <row r="8359">
          <cell r="F8359" t="str">
            <v>25T0349132</v>
          </cell>
          <cell r="AH8359">
            <v>46192</v>
          </cell>
        </row>
        <row r="8360">
          <cell r="F8360" t="str">
            <v>25T0349257</v>
          </cell>
          <cell r="AH8360">
            <v>46192</v>
          </cell>
        </row>
        <row r="8361">
          <cell r="F8361" t="str">
            <v>25T0350136</v>
          </cell>
          <cell r="AH8361">
            <v>46189</v>
          </cell>
        </row>
        <row r="8362">
          <cell r="F8362" t="str">
            <v>25T0350137</v>
          </cell>
          <cell r="AH8362">
            <v>46189</v>
          </cell>
        </row>
        <row r="8363">
          <cell r="F8363" t="str">
            <v>25T0350254</v>
          </cell>
          <cell r="AH8363">
            <v>46191</v>
          </cell>
        </row>
        <row r="8364">
          <cell r="F8364" t="str">
            <v>25T0350393</v>
          </cell>
          <cell r="AH8364">
            <v>46192</v>
          </cell>
        </row>
        <row r="8365">
          <cell r="F8365" t="str">
            <v>822408464</v>
          </cell>
          <cell r="AH8365">
            <v>46195</v>
          </cell>
        </row>
        <row r="8366">
          <cell r="F8366" t="str">
            <v>J22416084</v>
          </cell>
          <cell r="AH8366">
            <v>46121</v>
          </cell>
        </row>
        <row r="8367">
          <cell r="F8367" t="str">
            <v>J22416275</v>
          </cell>
          <cell r="AH8367">
            <v>46121</v>
          </cell>
        </row>
        <row r="8368">
          <cell r="F8368" t="str">
            <v>J22416501</v>
          </cell>
          <cell r="AH8368">
            <v>46168</v>
          </cell>
        </row>
        <row r="8369">
          <cell r="F8369" t="str">
            <v>J22416502</v>
          </cell>
          <cell r="AH8369">
            <v>46168</v>
          </cell>
        </row>
        <row r="8370">
          <cell r="F8370" t="str">
            <v>J22416503</v>
          </cell>
          <cell r="AH8370">
            <v>46169</v>
          </cell>
        </row>
        <row r="8371">
          <cell r="F8371" t="str">
            <v>J22416504</v>
          </cell>
          <cell r="AH8371">
            <v>46169</v>
          </cell>
        </row>
        <row r="8372">
          <cell r="F8372" t="str">
            <v>J22416505</v>
          </cell>
          <cell r="AH8372">
            <v>46169</v>
          </cell>
        </row>
        <row r="8373">
          <cell r="F8373" t="str">
            <v>J22416628</v>
          </cell>
          <cell r="AH8373">
            <v>0</v>
          </cell>
        </row>
        <row r="8374">
          <cell r="F8374" t="str">
            <v>J22416647</v>
          </cell>
          <cell r="AH8374">
            <v>46178</v>
          </cell>
        </row>
        <row r="8375">
          <cell r="F8375" t="str">
            <v>R5T0700512</v>
          </cell>
          <cell r="AH8375">
            <v>46195</v>
          </cell>
        </row>
        <row r="8376">
          <cell r="F8376" t="str">
            <v>R5T0700513</v>
          </cell>
          <cell r="AH8376">
            <v>46195</v>
          </cell>
        </row>
        <row r="8377">
          <cell r="F8377" t="str">
            <v>R5T0702308</v>
          </cell>
          <cell r="AH8377">
            <v>46195</v>
          </cell>
        </row>
        <row r="8378">
          <cell r="F8378" t="str">
            <v>R5T0702309</v>
          </cell>
          <cell r="AH8378">
            <v>46195</v>
          </cell>
        </row>
        <row r="8379">
          <cell r="F8379" t="str">
            <v>R5T0693320</v>
          </cell>
          <cell r="AH8379">
            <v>46195</v>
          </cell>
        </row>
        <row r="8380">
          <cell r="F8380" t="str">
            <v>R5T0697185</v>
          </cell>
          <cell r="AH8380">
            <v>46195</v>
          </cell>
        </row>
        <row r="8381">
          <cell r="F8381" t="str">
            <v>R5T0697187</v>
          </cell>
          <cell r="AH8381">
            <v>46195</v>
          </cell>
        </row>
        <row r="8382">
          <cell r="F8382" t="str">
            <v>R5T0697188</v>
          </cell>
          <cell r="AH8382">
            <v>46195</v>
          </cell>
        </row>
        <row r="8383">
          <cell r="F8383" t="str">
            <v>45T0481104</v>
          </cell>
          <cell r="AH8383">
            <v>0</v>
          </cell>
        </row>
        <row r="8384">
          <cell r="F8384" t="str">
            <v>45T0481105</v>
          </cell>
          <cell r="AH8384">
            <v>46195</v>
          </cell>
        </row>
        <row r="8385">
          <cell r="F8385" t="str">
            <v>R5T0699653</v>
          </cell>
          <cell r="AH8385">
            <v>46192</v>
          </cell>
        </row>
        <row r="8386">
          <cell r="F8386" t="str">
            <v>R5T0699688</v>
          </cell>
          <cell r="AH8386">
            <v>46192</v>
          </cell>
        </row>
        <row r="8387">
          <cell r="F8387" t="str">
            <v>R5T0699780</v>
          </cell>
          <cell r="AH8387">
            <v>46192</v>
          </cell>
        </row>
        <row r="8388">
          <cell r="F8388" t="str">
            <v>R5T0700239</v>
          </cell>
          <cell r="AH8388">
            <v>46192</v>
          </cell>
        </row>
        <row r="8389">
          <cell r="F8389" t="str">
            <v>R5T0700867</v>
          </cell>
          <cell r="AH8389">
            <v>46195</v>
          </cell>
        </row>
        <row r="8390">
          <cell r="F8390" t="str">
            <v>R5T0703515</v>
          </cell>
          <cell r="AH8390">
            <v>46195</v>
          </cell>
        </row>
        <row r="8391">
          <cell r="F8391" t="str">
            <v>65T0095876</v>
          </cell>
          <cell r="AH8391">
            <v>46195</v>
          </cell>
        </row>
        <row r="8392">
          <cell r="F8392" t="str">
            <v>65T0097398</v>
          </cell>
          <cell r="AH8392">
            <v>46195</v>
          </cell>
        </row>
        <row r="8393">
          <cell r="F8393" t="str">
            <v>65T0097614</v>
          </cell>
          <cell r="AH8393">
            <v>46195</v>
          </cell>
        </row>
        <row r="8394">
          <cell r="F8394" t="str">
            <v>G4091553-VV251119132</v>
          </cell>
        </row>
        <row r="8395">
          <cell r="F8395" t="str">
            <v>G4091553-VV251201156</v>
          </cell>
        </row>
        <row r="8396">
          <cell r="F8396" t="str">
            <v>R5T0699440</v>
          </cell>
          <cell r="AH8396">
            <v>46189</v>
          </cell>
        </row>
        <row r="8397">
          <cell r="F8397" t="str">
            <v>25T0350864</v>
          </cell>
          <cell r="AH8397">
            <v>46195</v>
          </cell>
        </row>
        <row r="8398">
          <cell r="F8398" t="str">
            <v>65T0097080</v>
          </cell>
        </row>
        <row r="8399">
          <cell r="F8399" t="str">
            <v>J22416639</v>
          </cell>
          <cell r="AH8399">
            <v>46189</v>
          </cell>
        </row>
        <row r="8400">
          <cell r="F8400" t="str">
            <v>45T0482140</v>
          </cell>
          <cell r="AH8400">
            <v>46195</v>
          </cell>
        </row>
        <row r="8401">
          <cell r="F8401" t="str">
            <v>45T0482145</v>
          </cell>
          <cell r="AH8401">
            <v>46195</v>
          </cell>
        </row>
        <row r="8402">
          <cell r="F8402" t="str">
            <v>45T0480285</v>
          </cell>
          <cell r="AH8402">
            <v>46184</v>
          </cell>
        </row>
        <row r="8403">
          <cell r="F8403" t="str">
            <v>45T0481099</v>
          </cell>
          <cell r="AH8403">
            <v>46190</v>
          </cell>
        </row>
        <row r="8404">
          <cell r="F8404" t="str">
            <v>45T0481100</v>
          </cell>
          <cell r="AH8404">
            <v>46190</v>
          </cell>
        </row>
        <row r="8405">
          <cell r="F8405" t="str">
            <v>R5T0699546</v>
          </cell>
          <cell r="AH8405">
            <v>46189</v>
          </cell>
        </row>
        <row r="8406">
          <cell r="F8406" t="str">
            <v>R5T0699587</v>
          </cell>
          <cell r="AH8406">
            <v>46189</v>
          </cell>
        </row>
        <row r="8407">
          <cell r="F8407" t="str">
            <v>R5T0700240</v>
          </cell>
          <cell r="AH8407">
            <v>46192</v>
          </cell>
        </row>
        <row r="8408">
          <cell r="F8408" t="str">
            <v>R5T0700241</v>
          </cell>
          <cell r="AH8408">
            <v>46192</v>
          </cell>
        </row>
        <row r="8409">
          <cell r="F8409" t="str">
            <v>R5T0700242</v>
          </cell>
          <cell r="AH8409">
            <v>46192</v>
          </cell>
        </row>
        <row r="8410">
          <cell r="F8410" t="str">
            <v>R5T0700243</v>
          </cell>
          <cell r="AH8410">
            <v>46192</v>
          </cell>
        </row>
        <row r="8411">
          <cell r="F8411" t="str">
            <v>R5T0700244</v>
          </cell>
          <cell r="AH8411">
            <v>46192</v>
          </cell>
        </row>
        <row r="8412">
          <cell r="F8412" t="str">
            <v>R5T0700245</v>
          </cell>
          <cell r="AH8412">
            <v>46192</v>
          </cell>
        </row>
        <row r="8413">
          <cell r="F8413" t="str">
            <v>R5T0700874</v>
          </cell>
          <cell r="AH8413">
            <v>46195</v>
          </cell>
        </row>
        <row r="8414">
          <cell r="F8414" t="str">
            <v>45T0456841</v>
          </cell>
          <cell r="AH8414">
            <v>46176</v>
          </cell>
        </row>
        <row r="8415">
          <cell r="F8415" t="str">
            <v>45T0460651</v>
          </cell>
          <cell r="AH8415">
            <v>46177</v>
          </cell>
        </row>
        <row r="8416">
          <cell r="F8416" t="str">
            <v>R5T0700340</v>
          </cell>
          <cell r="AH8416">
            <v>46191</v>
          </cell>
        </row>
        <row r="8417">
          <cell r="F8417" t="str">
            <v>R5T0700347</v>
          </cell>
          <cell r="AH8417">
            <v>46191</v>
          </cell>
        </row>
        <row r="8418">
          <cell r="F8418" t="str">
            <v>R5T0700351</v>
          </cell>
          <cell r="AH8418">
            <v>46191</v>
          </cell>
        </row>
        <row r="8419">
          <cell r="F8419" t="str">
            <v>R5T0696536</v>
          </cell>
          <cell r="AH8419">
            <v>46185</v>
          </cell>
        </row>
        <row r="8420">
          <cell r="F8420" t="str">
            <v>R5T0695796</v>
          </cell>
          <cell r="AH8420">
            <v>46188</v>
          </cell>
        </row>
        <row r="8421">
          <cell r="F8421" t="str">
            <v>R5T0696688</v>
          </cell>
          <cell r="AH8421">
            <v>46188</v>
          </cell>
        </row>
        <row r="8422">
          <cell r="F8422" t="str">
            <v>R5T0700506</v>
          </cell>
          <cell r="AH8422">
            <v>46188</v>
          </cell>
        </row>
        <row r="8423">
          <cell r="F8423" t="str">
            <v>R5T0704336</v>
          </cell>
          <cell r="AH8423">
            <v>46195</v>
          </cell>
        </row>
        <row r="8424">
          <cell r="F8424" t="str">
            <v>65T0098693</v>
          </cell>
          <cell r="AH8424">
            <v>46195</v>
          </cell>
        </row>
        <row r="8425">
          <cell r="F8425" t="str">
            <v>R5T0680320</v>
          </cell>
          <cell r="AH8425">
            <v>46181</v>
          </cell>
        </row>
        <row r="8426">
          <cell r="F8426" t="str">
            <v>R5T0682073</v>
          </cell>
          <cell r="AH8426">
            <v>46181</v>
          </cell>
        </row>
        <row r="8427">
          <cell r="F8427" t="str">
            <v>R5T0682089</v>
          </cell>
          <cell r="AH8427">
            <v>46181</v>
          </cell>
        </row>
        <row r="8428">
          <cell r="F8428" t="str">
            <v>R5T0682222</v>
          </cell>
          <cell r="AH8428">
            <v>46181</v>
          </cell>
        </row>
        <row r="8429">
          <cell r="F8429" t="str">
            <v>R5T0682225</v>
          </cell>
          <cell r="AH8429">
            <v>46181</v>
          </cell>
        </row>
        <row r="8430">
          <cell r="F8430" t="str">
            <v>R5T0683068</v>
          </cell>
          <cell r="AH8430">
            <v>46181</v>
          </cell>
        </row>
        <row r="8431">
          <cell r="F8431" t="str">
            <v>R5T0683073</v>
          </cell>
          <cell r="AH8431">
            <v>46181</v>
          </cell>
        </row>
        <row r="8432">
          <cell r="F8432" t="str">
            <v>R5T0683074</v>
          </cell>
          <cell r="AH8432">
            <v>46181</v>
          </cell>
        </row>
        <row r="8433">
          <cell r="F8433" t="str">
            <v>R5T0683075</v>
          </cell>
          <cell r="AH8433">
            <v>46181</v>
          </cell>
        </row>
        <row r="8434">
          <cell r="F8434" t="str">
            <v>R5T0683076</v>
          </cell>
          <cell r="AH8434">
            <v>46181</v>
          </cell>
        </row>
        <row r="8435">
          <cell r="F8435" t="str">
            <v>R5T0683082</v>
          </cell>
          <cell r="AH8435">
            <v>46181</v>
          </cell>
        </row>
        <row r="8436">
          <cell r="F8436" t="str">
            <v>R5T0693230</v>
          </cell>
          <cell r="AH8436">
            <v>46182</v>
          </cell>
        </row>
        <row r="8437">
          <cell r="F8437" t="str">
            <v>R5T0693231</v>
          </cell>
          <cell r="AH8437">
            <v>46182</v>
          </cell>
        </row>
        <row r="8438">
          <cell r="F8438" t="str">
            <v>R5T0693249</v>
          </cell>
          <cell r="AH8438">
            <v>46181</v>
          </cell>
        </row>
        <row r="8439">
          <cell r="F8439" t="str">
            <v>R5T0693924</v>
          </cell>
          <cell r="AH8439">
            <v>46182</v>
          </cell>
        </row>
        <row r="8440">
          <cell r="F8440" t="str">
            <v>R5T0693926</v>
          </cell>
          <cell r="AH8440">
            <v>46182</v>
          </cell>
        </row>
        <row r="8441">
          <cell r="F8441" t="str">
            <v>R5T0695402</v>
          </cell>
          <cell r="AH8441">
            <v>46182</v>
          </cell>
        </row>
        <row r="8442">
          <cell r="F8442" t="str">
            <v>R5T0695403</v>
          </cell>
          <cell r="AH8442">
            <v>46182</v>
          </cell>
        </row>
        <row r="8443">
          <cell r="F8443" t="str">
            <v>R5T0695417</v>
          </cell>
          <cell r="AH8443">
            <v>46182</v>
          </cell>
        </row>
        <row r="8444">
          <cell r="F8444" t="str">
            <v>R5T0696267</v>
          </cell>
          <cell r="AH8444">
            <v>46182</v>
          </cell>
        </row>
        <row r="8445">
          <cell r="F8445" t="str">
            <v>R5T0696268</v>
          </cell>
          <cell r="AH8445">
            <v>46182</v>
          </cell>
        </row>
        <row r="8446">
          <cell r="F8446" t="str">
            <v>R5T0685849</v>
          </cell>
          <cell r="AH8446">
            <v>46195</v>
          </cell>
        </row>
        <row r="8447">
          <cell r="F8447" t="str">
            <v>R5T0692927</v>
          </cell>
          <cell r="AH8447">
            <v>46195</v>
          </cell>
        </row>
        <row r="8448">
          <cell r="F8448" t="str">
            <v>R5T0694082</v>
          </cell>
          <cell r="AH8448">
            <v>46184</v>
          </cell>
        </row>
        <row r="8449">
          <cell r="F8449" t="str">
            <v>R5T0694089</v>
          </cell>
          <cell r="AH8449">
            <v>46184</v>
          </cell>
        </row>
        <row r="8450">
          <cell r="F8450" t="str">
            <v>R5T0694090</v>
          </cell>
          <cell r="AH8450">
            <v>46184</v>
          </cell>
        </row>
        <row r="8451">
          <cell r="F8451" t="str">
            <v>R5T0695324</v>
          </cell>
          <cell r="AH8451">
            <v>46184</v>
          </cell>
        </row>
        <row r="8452">
          <cell r="F8452" t="str">
            <v>R5T0695327</v>
          </cell>
          <cell r="AH8452">
            <v>46184</v>
          </cell>
        </row>
        <row r="8453">
          <cell r="F8453" t="str">
            <v>R5T0695340</v>
          </cell>
          <cell r="AH8453">
            <v>46188</v>
          </cell>
        </row>
        <row r="8454">
          <cell r="F8454" t="str">
            <v>R5T0695353</v>
          </cell>
          <cell r="AH8454">
            <v>46195</v>
          </cell>
        </row>
        <row r="8455">
          <cell r="F8455" t="str">
            <v>R5T0695358</v>
          </cell>
          <cell r="AH8455">
            <v>46195</v>
          </cell>
        </row>
        <row r="8456">
          <cell r="F8456" t="str">
            <v>R5T0695869</v>
          </cell>
          <cell r="AH8456">
            <v>46188</v>
          </cell>
        </row>
        <row r="8457">
          <cell r="F8457" t="str">
            <v>R5T0695873</v>
          </cell>
          <cell r="AH8457">
            <v>46188</v>
          </cell>
        </row>
        <row r="8458">
          <cell r="F8458" t="str">
            <v>R5T0695879</v>
          </cell>
          <cell r="AH8458">
            <v>46188</v>
          </cell>
        </row>
        <row r="8459">
          <cell r="F8459" t="str">
            <v>R5T0696471</v>
          </cell>
          <cell r="AH8459">
            <v>46188</v>
          </cell>
        </row>
        <row r="8460">
          <cell r="F8460" t="str">
            <v>R5T0696596</v>
          </cell>
          <cell r="AH8460">
            <v>46188</v>
          </cell>
        </row>
        <row r="8461">
          <cell r="F8461" t="str">
            <v>R5T0696597</v>
          </cell>
          <cell r="AH8461">
            <v>46188</v>
          </cell>
        </row>
        <row r="8462">
          <cell r="F8462" t="str">
            <v>R5T0696598</v>
          </cell>
          <cell r="AH8462">
            <v>46188</v>
          </cell>
        </row>
        <row r="8463">
          <cell r="F8463" t="str">
            <v>R5T0696599</v>
          </cell>
          <cell r="AH8463">
            <v>46188</v>
          </cell>
        </row>
        <row r="8464">
          <cell r="F8464" t="str">
            <v>R5T0697283</v>
          </cell>
          <cell r="AH8464">
            <v>46189</v>
          </cell>
        </row>
        <row r="8465">
          <cell r="F8465" t="str">
            <v>R5T0698431</v>
          </cell>
          <cell r="AH8465">
            <v>46189</v>
          </cell>
        </row>
        <row r="8466">
          <cell r="F8466" t="str">
            <v>R5T0698432</v>
          </cell>
          <cell r="AH8466">
            <v>46189</v>
          </cell>
        </row>
        <row r="8467">
          <cell r="F8467" t="str">
            <v>R5T0699364</v>
          </cell>
          <cell r="AH8467">
            <v>46188</v>
          </cell>
        </row>
        <row r="8468">
          <cell r="F8468" t="str">
            <v>R5T0699365</v>
          </cell>
          <cell r="AH8468">
            <v>46188</v>
          </cell>
        </row>
        <row r="8469">
          <cell r="F8469" t="str">
            <v>R5T0699366</v>
          </cell>
          <cell r="AH8469">
            <v>46188</v>
          </cell>
        </row>
        <row r="8470">
          <cell r="F8470" t="str">
            <v>R5T0700733</v>
          </cell>
          <cell r="AH8470">
            <v>46195</v>
          </cell>
        </row>
        <row r="8471">
          <cell r="F8471" t="str">
            <v>R5T0701910</v>
          </cell>
          <cell r="AH8471">
            <v>46195</v>
          </cell>
        </row>
        <row r="8472">
          <cell r="F8472" t="str">
            <v>R5T0678516</v>
          </cell>
          <cell r="AH8472">
            <v>46190</v>
          </cell>
        </row>
        <row r="8473">
          <cell r="F8473" t="str">
            <v>R5T0696392</v>
          </cell>
          <cell r="AH8473">
            <v>46189</v>
          </cell>
        </row>
        <row r="8474">
          <cell r="F8474" t="str">
            <v>R5T0700514</v>
          </cell>
          <cell r="AH8474">
            <v>46195</v>
          </cell>
        </row>
        <row r="8475">
          <cell r="F8475" t="str">
            <v>R5T0701018</v>
          </cell>
          <cell r="AH8475">
            <v>46195</v>
          </cell>
        </row>
        <row r="8476">
          <cell r="F8476" t="str">
            <v>R5T0701285</v>
          </cell>
          <cell r="AH8476">
            <v>46192</v>
          </cell>
        </row>
        <row r="8477">
          <cell r="F8477" t="str">
            <v>R5T0702250</v>
          </cell>
          <cell r="AH8477">
            <v>46195</v>
          </cell>
        </row>
        <row r="8478">
          <cell r="F8478" t="str">
            <v>R5T0692340</v>
          </cell>
          <cell r="AH8478">
            <v>46177</v>
          </cell>
        </row>
        <row r="8479">
          <cell r="F8479" t="str">
            <v>R5T0695092</v>
          </cell>
          <cell r="AH8479">
            <v>46188</v>
          </cell>
        </row>
        <row r="8480">
          <cell r="F8480" t="str">
            <v>R5T0695499</v>
          </cell>
          <cell r="AH8480">
            <v>46189</v>
          </cell>
        </row>
        <row r="8481">
          <cell r="F8481" t="str">
            <v>R5T0696043</v>
          </cell>
          <cell r="AH8481">
            <v>46188</v>
          </cell>
        </row>
        <row r="8482">
          <cell r="F8482" t="str">
            <v>R5T0696044</v>
          </cell>
          <cell r="AH8482">
            <v>46189</v>
          </cell>
        </row>
        <row r="8483">
          <cell r="F8483" t="str">
            <v>R5T0696089</v>
          </cell>
          <cell r="AH8483">
            <v>46188</v>
          </cell>
        </row>
        <row r="8484">
          <cell r="F8484" t="str">
            <v>R5T0696090</v>
          </cell>
          <cell r="AH8484">
            <v>46188</v>
          </cell>
        </row>
        <row r="8485">
          <cell r="F8485" t="str">
            <v>R5T0698638</v>
          </cell>
          <cell r="AH8485">
            <v>46188</v>
          </cell>
        </row>
        <row r="8486">
          <cell r="F8486" t="str">
            <v>R5T0699146</v>
          </cell>
          <cell r="AH8486">
            <v>46188</v>
          </cell>
        </row>
        <row r="8487">
          <cell r="F8487" t="str">
            <v>R5T0699147</v>
          </cell>
          <cell r="AH8487">
            <v>46188</v>
          </cell>
        </row>
        <row r="8488">
          <cell r="F8488" t="str">
            <v>R5T0699294</v>
          </cell>
          <cell r="AH8488">
            <v>46189</v>
          </cell>
        </row>
        <row r="8489">
          <cell r="F8489" t="str">
            <v>R5T0699695</v>
          </cell>
          <cell r="AH8489">
            <v>46192</v>
          </cell>
        </row>
        <row r="8490">
          <cell r="F8490" t="str">
            <v>R5T0699787</v>
          </cell>
          <cell r="AH8490">
            <v>46192</v>
          </cell>
        </row>
        <row r="8491">
          <cell r="F8491" t="str">
            <v>R5T0700077</v>
          </cell>
          <cell r="AH8491">
            <v>46195</v>
          </cell>
        </row>
        <row r="8492">
          <cell r="F8492" t="str">
            <v>R5T0700080</v>
          </cell>
          <cell r="AH8492">
            <v>46195</v>
          </cell>
        </row>
        <row r="8493">
          <cell r="F8493" t="str">
            <v>R5T0700082</v>
          </cell>
          <cell r="AH8493">
            <v>46195</v>
          </cell>
        </row>
        <row r="8494">
          <cell r="F8494" t="str">
            <v>R5T0700083</v>
          </cell>
          <cell r="AH8494">
            <v>46195</v>
          </cell>
        </row>
        <row r="8495">
          <cell r="F8495" t="str">
            <v>R5T0700084</v>
          </cell>
          <cell r="AH8495">
            <v>46195</v>
          </cell>
        </row>
        <row r="8496">
          <cell r="F8496" t="str">
            <v>R5T0700087</v>
          </cell>
          <cell r="AH8496">
            <v>46195</v>
          </cell>
        </row>
        <row r="8497">
          <cell r="F8497" t="str">
            <v>R5T0700091</v>
          </cell>
          <cell r="AH8497">
            <v>46195</v>
          </cell>
        </row>
        <row r="8498">
          <cell r="F8498" t="str">
            <v>R5T0700094</v>
          </cell>
          <cell r="AH8498">
            <v>46195</v>
          </cell>
        </row>
        <row r="8499">
          <cell r="F8499" t="str">
            <v>R5T0700103</v>
          </cell>
          <cell r="AH8499">
            <v>46195</v>
          </cell>
        </row>
        <row r="8500">
          <cell r="F8500" t="str">
            <v>R5T0700580</v>
          </cell>
          <cell r="AH8500">
            <v>46192</v>
          </cell>
        </row>
        <row r="8501">
          <cell r="F8501" t="str">
            <v>R5T0701373</v>
          </cell>
          <cell r="AH8501">
            <v>46195</v>
          </cell>
        </row>
        <row r="8502">
          <cell r="F8502" t="str">
            <v>R5T0702266</v>
          </cell>
          <cell r="AH8502">
            <v>46195</v>
          </cell>
        </row>
        <row r="8503">
          <cell r="F8503" t="str">
            <v>45T0481914</v>
          </cell>
          <cell r="AH8503">
            <v>46192</v>
          </cell>
        </row>
        <row r="8504">
          <cell r="F8504" t="str">
            <v>45T0483054</v>
          </cell>
          <cell r="AH8504">
            <v>46195</v>
          </cell>
        </row>
        <row r="8505">
          <cell r="F8505" t="str">
            <v>R5T0700893</v>
          </cell>
          <cell r="AH8505">
            <v>46195</v>
          </cell>
        </row>
        <row r="8506">
          <cell r="F8506" t="str">
            <v>R5T0704345</v>
          </cell>
          <cell r="AH8506">
            <v>46195</v>
          </cell>
        </row>
        <row r="8507">
          <cell r="F8507" t="str">
            <v>R5T0693226</v>
          </cell>
          <cell r="AH8507">
            <v>46182</v>
          </cell>
        </row>
        <row r="8508">
          <cell r="F8508" t="str">
            <v>R5T0693227</v>
          </cell>
          <cell r="AH8508">
            <v>46182</v>
          </cell>
        </row>
        <row r="8509">
          <cell r="F8509" t="str">
            <v>R5T0693228</v>
          </cell>
          <cell r="AH8509">
            <v>46182</v>
          </cell>
        </row>
        <row r="8510">
          <cell r="F8510" t="str">
            <v>R5T0693229</v>
          </cell>
          <cell r="AH8510">
            <v>46182</v>
          </cell>
        </row>
        <row r="8511">
          <cell r="F8511" t="str">
            <v>55T0360182</v>
          </cell>
          <cell r="AH8511">
            <v>46188</v>
          </cell>
        </row>
        <row r="8512">
          <cell r="F8512" t="str">
            <v>65T0097910</v>
          </cell>
          <cell r="AH8512">
            <v>46182</v>
          </cell>
        </row>
        <row r="8513">
          <cell r="F8513" t="str">
            <v>R5T0688869</v>
          </cell>
          <cell r="AH8513">
            <v>46171</v>
          </cell>
        </row>
        <row r="8514">
          <cell r="F8514" t="str">
            <v>R5T0688870</v>
          </cell>
          <cell r="AH8514">
            <v>46171</v>
          </cell>
        </row>
        <row r="8515">
          <cell r="F8515" t="str">
            <v>R5T0688871</v>
          </cell>
          <cell r="AH8515">
            <v>46171</v>
          </cell>
        </row>
        <row r="8516">
          <cell r="F8516" t="str">
            <v>R5T0689251</v>
          </cell>
          <cell r="AH8516">
            <v>46170</v>
          </cell>
        </row>
        <row r="8517">
          <cell r="F8517" t="str">
            <v>R5T0689776</v>
          </cell>
          <cell r="AH8517">
            <v>46171</v>
          </cell>
        </row>
        <row r="8518">
          <cell r="F8518" t="str">
            <v>R5T0689777</v>
          </cell>
          <cell r="AH8518">
            <v>46171</v>
          </cell>
        </row>
        <row r="8519">
          <cell r="F8519" t="str">
            <v>R5T0691911</v>
          </cell>
          <cell r="AH8519">
            <v>46177</v>
          </cell>
        </row>
        <row r="8520">
          <cell r="F8520" t="str">
            <v>R5T0693250</v>
          </cell>
          <cell r="AH8520">
            <v>46181</v>
          </cell>
        </row>
        <row r="8521">
          <cell r="F8521" t="str">
            <v>R5T0693252</v>
          </cell>
          <cell r="AH8521">
            <v>46181</v>
          </cell>
        </row>
        <row r="8522">
          <cell r="F8522" t="str">
            <v>R5T0693253</v>
          </cell>
          <cell r="AH8522">
            <v>46181</v>
          </cell>
        </row>
        <row r="8523">
          <cell r="F8523" t="str">
            <v>R5T0693470</v>
          </cell>
          <cell r="AH8523">
            <v>46181</v>
          </cell>
        </row>
        <row r="8524">
          <cell r="F8524" t="str">
            <v>R5T0693471</v>
          </cell>
          <cell r="AH8524">
            <v>46181</v>
          </cell>
        </row>
        <row r="8525">
          <cell r="F8525" t="str">
            <v>R5T0693472</v>
          </cell>
          <cell r="AH8525">
            <v>46181</v>
          </cell>
        </row>
        <row r="8526">
          <cell r="F8526" t="str">
            <v>R5T0697262</v>
          </cell>
          <cell r="AH8526">
            <v>46190</v>
          </cell>
        </row>
        <row r="8527">
          <cell r="F8527" t="str">
            <v>R5T0700549</v>
          </cell>
          <cell r="AH8527">
            <v>46195</v>
          </cell>
        </row>
        <row r="8528">
          <cell r="F8528" t="str">
            <v>R5T0700550</v>
          </cell>
          <cell r="AH8528">
            <v>46195</v>
          </cell>
        </row>
        <row r="8529">
          <cell r="F8529" t="str">
            <v>R5T0700955</v>
          </cell>
          <cell r="AH8529">
            <v>46195</v>
          </cell>
        </row>
        <row r="8530">
          <cell r="F8530" t="str">
            <v>R5T0696249</v>
          </cell>
          <cell r="AH8530">
            <v>46189</v>
          </cell>
        </row>
        <row r="8531">
          <cell r="F8531" t="str">
            <v>R5T0698236</v>
          </cell>
          <cell r="AH8531">
            <v>46189</v>
          </cell>
        </row>
        <row r="8532">
          <cell r="F8532" t="str">
            <v>R5T0698307</v>
          </cell>
          <cell r="AH8532">
            <v>46191</v>
          </cell>
        </row>
        <row r="8533">
          <cell r="F8533" t="str">
            <v>R5T0698308</v>
          </cell>
          <cell r="AH8533">
            <v>46191</v>
          </cell>
        </row>
        <row r="8534">
          <cell r="F8534" t="str">
            <v>R5T0698308</v>
          </cell>
          <cell r="AH8534">
            <v>46191</v>
          </cell>
        </row>
        <row r="8535">
          <cell r="F8535" t="str">
            <v>R5T0699370</v>
          </cell>
          <cell r="AH8535">
            <v>46190</v>
          </cell>
        </row>
        <row r="8536">
          <cell r="F8536" t="str">
            <v>R5T0699381</v>
          </cell>
          <cell r="AH8536">
            <v>46195</v>
          </cell>
        </row>
        <row r="8537">
          <cell r="F8537" t="str">
            <v>R5T0699947</v>
          </cell>
          <cell r="AH8537">
            <v>46192</v>
          </cell>
        </row>
        <row r="8538">
          <cell r="F8538" t="str">
            <v>R5T0699948</v>
          </cell>
          <cell r="AH8538">
            <v>46192</v>
          </cell>
        </row>
        <row r="8539">
          <cell r="F8539" t="str">
            <v>R5T0700037</v>
          </cell>
          <cell r="AH8539">
            <v>46191</v>
          </cell>
        </row>
        <row r="8540">
          <cell r="F8540" t="str">
            <v>R5T0700285</v>
          </cell>
          <cell r="AH8540">
            <v>46195</v>
          </cell>
        </row>
        <row r="8541">
          <cell r="F8541" t="str">
            <v>R5T0700764</v>
          </cell>
          <cell r="AH8541">
            <v>46195</v>
          </cell>
        </row>
        <row r="8542">
          <cell r="F8542" t="str">
            <v>R5T0700766</v>
          </cell>
          <cell r="AH8542">
            <v>46195</v>
          </cell>
        </row>
        <row r="8543">
          <cell r="F8543" t="str">
            <v>R5T0700767</v>
          </cell>
          <cell r="AH8543">
            <v>46195</v>
          </cell>
        </row>
        <row r="8544">
          <cell r="F8544" t="str">
            <v>R5T0702123</v>
          </cell>
          <cell r="AH8544">
            <v>46195</v>
          </cell>
        </row>
        <row r="8545">
          <cell r="F8545" t="str">
            <v>R5T0702151</v>
          </cell>
          <cell r="AH8545">
            <v>46195</v>
          </cell>
        </row>
        <row r="8546">
          <cell r="F8546" t="str">
            <v>R5T0702488</v>
          </cell>
          <cell r="AH8546">
            <v>0</v>
          </cell>
        </row>
        <row r="8547">
          <cell r="F8547" t="str">
            <v>R5T0702556</v>
          </cell>
          <cell r="AH8547">
            <v>46195</v>
          </cell>
        </row>
        <row r="8548">
          <cell r="F8548" t="str">
            <v>R5T0702558</v>
          </cell>
          <cell r="AH8548">
            <v>46195</v>
          </cell>
        </row>
        <row r="8549">
          <cell r="F8549" t="str">
            <v>R5T0689140</v>
          </cell>
          <cell r="AH8549">
            <v>46171</v>
          </cell>
        </row>
        <row r="8550">
          <cell r="F8550" t="str">
            <v>R5T0689181</v>
          </cell>
          <cell r="AH8550">
            <v>46171</v>
          </cell>
        </row>
        <row r="8551">
          <cell r="F8551" t="str">
            <v>R5T0689814</v>
          </cell>
          <cell r="AH8551">
            <v>46174</v>
          </cell>
        </row>
        <row r="8552">
          <cell r="F8552" t="str">
            <v>R5T0689831</v>
          </cell>
          <cell r="AH8552">
            <v>46174</v>
          </cell>
        </row>
        <row r="8553">
          <cell r="F8553" t="str">
            <v>R5T0691184</v>
          </cell>
          <cell r="AH8553">
            <v>46171</v>
          </cell>
        </row>
        <row r="8554">
          <cell r="F8554" t="str">
            <v>R5T0691186</v>
          </cell>
          <cell r="AH8554">
            <v>46171</v>
          </cell>
        </row>
        <row r="8555">
          <cell r="F8555" t="str">
            <v>R5T0692089</v>
          </cell>
          <cell r="AH8555">
            <v>46175</v>
          </cell>
        </row>
        <row r="8556">
          <cell r="F8556" t="str">
            <v>R5T0693089</v>
          </cell>
          <cell r="AH8556">
            <v>46177</v>
          </cell>
        </row>
        <row r="8557">
          <cell r="F8557" t="str">
            <v>R5T0693101</v>
          </cell>
          <cell r="AH8557">
            <v>46177</v>
          </cell>
        </row>
        <row r="8558">
          <cell r="F8558" t="str">
            <v>R5T0693404</v>
          </cell>
          <cell r="AH8558">
            <v>46182</v>
          </cell>
        </row>
        <row r="8559">
          <cell r="F8559" t="str">
            <v>R5T0693409</v>
          </cell>
          <cell r="AH8559">
            <v>46182</v>
          </cell>
        </row>
        <row r="8560">
          <cell r="F8560" t="str">
            <v>R5T0693410</v>
          </cell>
          <cell r="AH8560">
            <v>46182</v>
          </cell>
        </row>
        <row r="8561">
          <cell r="F8561" t="str">
            <v>R5T0694421</v>
          </cell>
          <cell r="AH8561">
            <v>46184</v>
          </cell>
        </row>
        <row r="8562">
          <cell r="F8562" t="str">
            <v>R5T0694425</v>
          </cell>
          <cell r="AH8562">
            <v>46184</v>
          </cell>
        </row>
        <row r="8563">
          <cell r="F8563" t="str">
            <v>R5T0694525</v>
          </cell>
          <cell r="AH8563">
            <v>46178</v>
          </cell>
        </row>
        <row r="8564">
          <cell r="F8564" t="str">
            <v>R5T0696082</v>
          </cell>
          <cell r="AH8564">
            <v>46188</v>
          </cell>
        </row>
        <row r="8565">
          <cell r="F8565" t="str">
            <v>R5T0696083</v>
          </cell>
          <cell r="AH8565">
            <v>46188</v>
          </cell>
        </row>
        <row r="8566">
          <cell r="F8566" t="str">
            <v>R5T0696480</v>
          </cell>
          <cell r="AH8566">
            <v>46189</v>
          </cell>
        </row>
        <row r="8567">
          <cell r="F8567" t="str">
            <v>R5T0698623</v>
          </cell>
          <cell r="AH8567">
            <v>46188</v>
          </cell>
        </row>
        <row r="8568">
          <cell r="F8568" t="str">
            <v>R5T0698624</v>
          </cell>
          <cell r="AH8568">
            <v>46188</v>
          </cell>
        </row>
        <row r="8569">
          <cell r="F8569" t="str">
            <v>R5T0698641</v>
          </cell>
          <cell r="AH8569">
            <v>46188</v>
          </cell>
        </row>
        <row r="8570">
          <cell r="F8570" t="str">
            <v>R5T0699148</v>
          </cell>
          <cell r="AH8570">
            <v>46189</v>
          </cell>
        </row>
        <row r="8571">
          <cell r="F8571" t="str">
            <v>R5T0696289</v>
          </cell>
          <cell r="AH8571">
            <v>46189</v>
          </cell>
        </row>
        <row r="8572">
          <cell r="F8572" t="str">
            <v>722458897</v>
          </cell>
          <cell r="AH8572">
            <v>46184</v>
          </cell>
        </row>
        <row r="8573">
          <cell r="F8573" t="str">
            <v>722458897</v>
          </cell>
          <cell r="AH8573">
            <v>46183</v>
          </cell>
        </row>
        <row r="8574">
          <cell r="F8574" t="str">
            <v>722458898</v>
          </cell>
          <cell r="AH8574">
            <v>46183</v>
          </cell>
        </row>
        <row r="8575">
          <cell r="F8575" t="str">
            <v>722458898</v>
          </cell>
          <cell r="AH8575">
            <v>46184</v>
          </cell>
        </row>
        <row r="8576">
          <cell r="F8576" t="str">
            <v>45T0470434</v>
          </cell>
          <cell r="AH8576">
            <v>46156</v>
          </cell>
        </row>
        <row r="8577">
          <cell r="F8577" t="str">
            <v>45T0470435</v>
          </cell>
          <cell r="AH8577">
            <v>46156</v>
          </cell>
        </row>
        <row r="8578">
          <cell r="F8578" t="str">
            <v>45T0470867</v>
          </cell>
          <cell r="AH8578">
            <v>46178</v>
          </cell>
        </row>
        <row r="8579">
          <cell r="F8579" t="str">
            <v>45T0470868</v>
          </cell>
          <cell r="AH8579">
            <v>46177</v>
          </cell>
        </row>
        <row r="8580">
          <cell r="F8580" t="str">
            <v>45T0475016</v>
          </cell>
          <cell r="AH8580">
            <v>46175</v>
          </cell>
        </row>
        <row r="8581">
          <cell r="F8581" t="str">
            <v>45T0475500</v>
          </cell>
          <cell r="AH8581">
            <v>46174</v>
          </cell>
        </row>
        <row r="8582">
          <cell r="F8582" t="str">
            <v>45T0475502</v>
          </cell>
          <cell r="AH8582">
            <v>46174</v>
          </cell>
        </row>
        <row r="8583">
          <cell r="F8583" t="str">
            <v>45T0476346</v>
          </cell>
          <cell r="AH8583">
            <v>46177</v>
          </cell>
        </row>
        <row r="8584">
          <cell r="F8584" t="str">
            <v>45T0477411</v>
          </cell>
          <cell r="AH8584">
            <v>46174</v>
          </cell>
        </row>
        <row r="8585">
          <cell r="F8585" t="str">
            <v>45T0477730</v>
          </cell>
          <cell r="AH8585">
            <v>46181</v>
          </cell>
        </row>
        <row r="8586">
          <cell r="F8586" t="str">
            <v>45T0477967</v>
          </cell>
          <cell r="AH8586">
            <v>46181</v>
          </cell>
        </row>
        <row r="8587">
          <cell r="F8587" t="str">
            <v>45T0480293</v>
          </cell>
          <cell r="AH8587">
            <v>46190</v>
          </cell>
        </row>
        <row r="8588">
          <cell r="F8588" t="str">
            <v>45T0480294</v>
          </cell>
          <cell r="AH8588">
            <v>46190</v>
          </cell>
        </row>
        <row r="8589">
          <cell r="F8589" t="str">
            <v>45T0481072</v>
          </cell>
          <cell r="AH8589">
            <v>46192</v>
          </cell>
        </row>
        <row r="8590">
          <cell r="F8590" t="str">
            <v>45T0481179</v>
          </cell>
          <cell r="AH8590">
            <v>46190</v>
          </cell>
        </row>
        <row r="8591">
          <cell r="F8591" t="str">
            <v>45T0481791</v>
          </cell>
          <cell r="AH8591">
            <v>46195</v>
          </cell>
        </row>
        <row r="8592">
          <cell r="F8592" t="str">
            <v>45T0481792</v>
          </cell>
        </row>
        <row r="8593">
          <cell r="F8593" t="str">
            <v>45T0482005</v>
          </cell>
          <cell r="AH8593">
            <v>46195</v>
          </cell>
        </row>
        <row r="8594">
          <cell r="F8594" t="str">
            <v>R5T0696317</v>
          </cell>
          <cell r="AH8594">
            <v>46185</v>
          </cell>
        </row>
        <row r="8595">
          <cell r="F8595" t="str">
            <v>R5T0699535</v>
          </cell>
          <cell r="AH8595">
            <v>46189</v>
          </cell>
        </row>
        <row r="8596">
          <cell r="F8596" t="str">
            <v>R5T0699565</v>
          </cell>
          <cell r="AH8596">
            <v>46189</v>
          </cell>
        </row>
        <row r="8597">
          <cell r="F8597" t="str">
            <v>R5T0699578</v>
          </cell>
          <cell r="AH8597">
            <v>46189</v>
          </cell>
        </row>
        <row r="8598">
          <cell r="F8598" t="str">
            <v>R5T0700246</v>
          </cell>
          <cell r="AH8598">
            <v>46192</v>
          </cell>
        </row>
        <row r="8599">
          <cell r="F8599" t="str">
            <v>R5T0700247</v>
          </cell>
          <cell r="AH8599">
            <v>46192</v>
          </cell>
        </row>
        <row r="8600">
          <cell r="F8600" t="str">
            <v>R5T0700248</v>
          </cell>
          <cell r="AH8600">
            <v>46192</v>
          </cell>
        </row>
        <row r="8601">
          <cell r="F8601" t="str">
            <v>R5T0700863</v>
          </cell>
          <cell r="AH8601">
            <v>46195</v>
          </cell>
        </row>
        <row r="8602">
          <cell r="F8602" t="str">
            <v>R5T0701301</v>
          </cell>
          <cell r="AH8602">
            <v>46195</v>
          </cell>
        </row>
        <row r="8603">
          <cell r="F8603" t="str">
            <v>45T0473151</v>
          </cell>
          <cell r="AH8603">
            <v>46160</v>
          </cell>
        </row>
        <row r="8604">
          <cell r="F8604" t="str">
            <v>45T0473151</v>
          </cell>
          <cell r="AH8604">
            <v>46160</v>
          </cell>
        </row>
        <row r="8605">
          <cell r="F8605" t="str">
            <v>45T0473152</v>
          </cell>
          <cell r="AH8605">
            <v>46160</v>
          </cell>
        </row>
        <row r="8606">
          <cell r="F8606" t="str">
            <v>45T0473152</v>
          </cell>
          <cell r="AH8606">
            <v>46160</v>
          </cell>
        </row>
        <row r="8607">
          <cell r="F8607" t="str">
            <v>45T0473153</v>
          </cell>
          <cell r="AH8607">
            <v>46160</v>
          </cell>
        </row>
        <row r="8608">
          <cell r="F8608" t="str">
            <v>45T0473153</v>
          </cell>
          <cell r="AH8608">
            <v>46160</v>
          </cell>
        </row>
        <row r="8609">
          <cell r="F8609" t="str">
            <v>45T0473154</v>
          </cell>
          <cell r="AH8609">
            <v>46160</v>
          </cell>
        </row>
        <row r="8610">
          <cell r="F8610" t="str">
            <v>45T0473154</v>
          </cell>
          <cell r="AH8610">
            <v>46163</v>
          </cell>
        </row>
        <row r="8611">
          <cell r="F8611" t="str">
            <v>45T0474640</v>
          </cell>
          <cell r="AH8611">
            <v>46164</v>
          </cell>
        </row>
        <row r="8612">
          <cell r="F8612" t="str">
            <v>45T0474640</v>
          </cell>
          <cell r="AH8612">
            <v>46164</v>
          </cell>
        </row>
        <row r="8613">
          <cell r="F8613" t="str">
            <v>45T0475293</v>
          </cell>
          <cell r="AH8613">
            <v>46164</v>
          </cell>
        </row>
        <row r="8614">
          <cell r="F8614" t="str">
            <v>45T0475293</v>
          </cell>
          <cell r="AH8614">
            <v>46164</v>
          </cell>
        </row>
        <row r="8615">
          <cell r="F8615" t="str">
            <v>45T0475294</v>
          </cell>
          <cell r="AH8615">
            <v>46167</v>
          </cell>
        </row>
        <row r="8616">
          <cell r="F8616" t="str">
            <v>45T0475294</v>
          </cell>
          <cell r="AH8616">
            <v>46167</v>
          </cell>
        </row>
        <row r="8617">
          <cell r="F8617" t="str">
            <v>45T0475296</v>
          </cell>
          <cell r="AH8617">
            <v>46167</v>
          </cell>
        </row>
        <row r="8618">
          <cell r="F8618" t="str">
            <v>45T0470248</v>
          </cell>
          <cell r="AH8618">
            <v>46184</v>
          </cell>
        </row>
        <row r="8619">
          <cell r="F8619" t="str">
            <v>45T0475269</v>
          </cell>
          <cell r="AH8619">
            <v>46188</v>
          </cell>
        </row>
        <row r="8620">
          <cell r="F8620" t="str">
            <v>45T0475295</v>
          </cell>
          <cell r="AH8620">
            <v>46168</v>
          </cell>
        </row>
        <row r="8621">
          <cell r="F8621" t="str">
            <v>45T0475297</v>
          </cell>
          <cell r="AH8621">
            <v>46168</v>
          </cell>
        </row>
        <row r="8622">
          <cell r="F8622" t="str">
            <v>45T0475297</v>
          </cell>
          <cell r="AH8622">
            <v>46168</v>
          </cell>
        </row>
        <row r="8623">
          <cell r="F8623" t="str">
            <v>45T0475878</v>
          </cell>
          <cell r="AH8623">
            <v>46168</v>
          </cell>
        </row>
        <row r="8624">
          <cell r="F8624" t="str">
            <v>45T0476301</v>
          </cell>
          <cell r="AH8624">
            <v>46184</v>
          </cell>
        </row>
        <row r="8625">
          <cell r="F8625" t="str">
            <v>45T0477088</v>
          </cell>
          <cell r="AH8625">
            <v>46172</v>
          </cell>
        </row>
        <row r="8626">
          <cell r="F8626" t="str">
            <v>45T0477088</v>
          </cell>
          <cell r="AH8626">
            <v>46172</v>
          </cell>
        </row>
        <row r="8627">
          <cell r="F8627" t="str">
            <v>45T0478049</v>
          </cell>
          <cell r="AH8627">
            <v>46175</v>
          </cell>
        </row>
        <row r="8628">
          <cell r="F8628" t="str">
            <v>45T0478559</v>
          </cell>
          <cell r="AH8628">
            <v>46184</v>
          </cell>
        </row>
        <row r="8629">
          <cell r="F8629" t="str">
            <v>45T0478560</v>
          </cell>
          <cell r="AH8629">
            <v>46183</v>
          </cell>
        </row>
        <row r="8630">
          <cell r="F8630" t="str">
            <v>45T0478610</v>
          </cell>
          <cell r="AH8630">
            <v>46181</v>
          </cell>
        </row>
        <row r="8631">
          <cell r="F8631" t="str">
            <v>45T0478610</v>
          </cell>
          <cell r="AH8631">
            <v>46181</v>
          </cell>
        </row>
        <row r="8632">
          <cell r="F8632" t="str">
            <v>45T0480578</v>
          </cell>
          <cell r="AH8632">
            <v>46184</v>
          </cell>
        </row>
        <row r="8633">
          <cell r="F8633" t="str">
            <v>45T0481040</v>
          </cell>
          <cell r="AH8633">
            <v>46189</v>
          </cell>
        </row>
        <row r="8634">
          <cell r="F8634" t="str">
            <v>45T0481040</v>
          </cell>
          <cell r="AH8634">
            <v>46189</v>
          </cell>
        </row>
        <row r="8635">
          <cell r="F8635" t="str">
            <v>45T0481175</v>
          </cell>
          <cell r="AH8635">
            <v>46192</v>
          </cell>
        </row>
        <row r="8636">
          <cell r="F8636" t="str">
            <v>45T0481783</v>
          </cell>
          <cell r="AH8636">
            <v>46191</v>
          </cell>
        </row>
        <row r="8637">
          <cell r="F8637" t="str">
            <v>45T0481783</v>
          </cell>
          <cell r="AH8637">
            <v>46192</v>
          </cell>
        </row>
        <row r="8638">
          <cell r="F8638" t="str">
            <v>45T0481875</v>
          </cell>
          <cell r="AH8638">
            <v>46192</v>
          </cell>
        </row>
        <row r="8639">
          <cell r="F8639" t="str">
            <v>45T0482058</v>
          </cell>
          <cell r="AH8639">
            <v>46190</v>
          </cell>
        </row>
        <row r="8640">
          <cell r="F8640" t="str">
            <v>65T0097261</v>
          </cell>
          <cell r="AH8640">
            <v>46189</v>
          </cell>
        </row>
        <row r="8641">
          <cell r="F8641" t="str">
            <v>65T0098035</v>
          </cell>
          <cell r="AH8641">
            <v>46192</v>
          </cell>
        </row>
        <row r="8642">
          <cell r="F8642" t="str">
            <v>65T0098319</v>
          </cell>
          <cell r="AH8642">
            <v>46195</v>
          </cell>
        </row>
        <row r="8643">
          <cell r="F8643" t="str">
            <v>65T0098321</v>
          </cell>
          <cell r="AH8643">
            <v>46195</v>
          </cell>
        </row>
        <row r="8644">
          <cell r="F8644" t="str">
            <v>65T0099166</v>
          </cell>
          <cell r="AH8644">
            <v>46195</v>
          </cell>
        </row>
        <row r="8645">
          <cell r="F8645" t="str">
            <v>45T0476638</v>
          </cell>
          <cell r="AH8645">
            <v>46190</v>
          </cell>
        </row>
        <row r="8646">
          <cell r="F8646" t="str">
            <v>45T0476647</v>
          </cell>
          <cell r="AH8646">
            <v>46190</v>
          </cell>
        </row>
        <row r="8647">
          <cell r="F8647" t="str">
            <v>45T0477540</v>
          </cell>
          <cell r="AH8647">
            <v>46190</v>
          </cell>
        </row>
        <row r="8648">
          <cell r="F8648" t="str">
            <v>45T0478442</v>
          </cell>
          <cell r="AH8648">
            <v>46188</v>
          </cell>
        </row>
        <row r="8649">
          <cell r="F8649" t="str">
            <v>65T0097260</v>
          </cell>
          <cell r="AH8649">
            <v>46189</v>
          </cell>
        </row>
        <row r="8650">
          <cell r="F8650" t="str">
            <v>G2081029-VV260112016</v>
          </cell>
        </row>
        <row r="8651">
          <cell r="F8651" t="str">
            <v>G2081029-VV260112017</v>
          </cell>
        </row>
        <row r="8652">
          <cell r="F8652" t="str">
            <v>R5T0699638</v>
          </cell>
          <cell r="AH8652">
            <v>46195</v>
          </cell>
        </row>
        <row r="8653">
          <cell r="F8653" t="str">
            <v>R5T0694541</v>
          </cell>
          <cell r="AH8653">
            <v>46189</v>
          </cell>
        </row>
        <row r="8654">
          <cell r="F8654" t="str">
            <v>R5T0694544</v>
          </cell>
          <cell r="AH8654">
            <v>46189</v>
          </cell>
        </row>
        <row r="8655">
          <cell r="F8655" t="str">
            <v>R5T0696087</v>
          </cell>
          <cell r="AH8655">
            <v>46188</v>
          </cell>
        </row>
        <row r="8656">
          <cell r="F8656" t="str">
            <v>R5T0696092</v>
          </cell>
          <cell r="AH8656">
            <v>46188</v>
          </cell>
        </row>
        <row r="8657">
          <cell r="F8657" t="str">
            <v>R5T0696205</v>
          </cell>
          <cell r="AH8657">
            <v>46189</v>
          </cell>
        </row>
        <row r="8658">
          <cell r="F8658" t="str">
            <v>R5T0696205</v>
          </cell>
          <cell r="AH8658">
            <v>46191</v>
          </cell>
        </row>
        <row r="8659">
          <cell r="F8659" t="str">
            <v>R5T0696206</v>
          </cell>
          <cell r="AH8659">
            <v>46190</v>
          </cell>
        </row>
        <row r="8660">
          <cell r="F8660" t="str">
            <v>R5T0696776</v>
          </cell>
          <cell r="AH8660">
            <v>46195</v>
          </cell>
        </row>
        <row r="8661">
          <cell r="F8661" t="str">
            <v>R5T0696777</v>
          </cell>
          <cell r="AH8661">
            <v>46195</v>
          </cell>
        </row>
        <row r="8662">
          <cell r="F8662" t="str">
            <v>R5T0699929</v>
          </cell>
          <cell r="AH8662">
            <v>46192</v>
          </cell>
        </row>
        <row r="8663">
          <cell r="F8663" t="str">
            <v>R5T0700606</v>
          </cell>
          <cell r="AH8663">
            <v>46192</v>
          </cell>
        </row>
        <row r="8664">
          <cell r="F8664" t="str">
            <v>R5T0700607</v>
          </cell>
          <cell r="AH8664">
            <v>46192</v>
          </cell>
        </row>
        <row r="8665">
          <cell r="F8665" t="str">
            <v>R5T0700608</v>
          </cell>
          <cell r="AH8665">
            <v>46192</v>
          </cell>
        </row>
        <row r="8666">
          <cell r="F8666" t="str">
            <v>R5T0700777</v>
          </cell>
          <cell r="AH8666">
            <v>46192</v>
          </cell>
        </row>
        <row r="8667">
          <cell r="F8667" t="str">
            <v>R5T0700809</v>
          </cell>
          <cell r="AH8667">
            <v>46195</v>
          </cell>
        </row>
        <row r="8668">
          <cell r="F8668" t="str">
            <v>25T0347153</v>
          </cell>
          <cell r="AH8668">
            <v>46162</v>
          </cell>
        </row>
        <row r="8669">
          <cell r="F8669" t="str">
            <v>45T0466134</v>
          </cell>
          <cell r="AH8669">
            <v>46149</v>
          </cell>
        </row>
        <row r="8670">
          <cell r="F8670" t="str">
            <v>45T0466134</v>
          </cell>
          <cell r="AH8670">
            <v>0</v>
          </cell>
        </row>
        <row r="8671">
          <cell r="F8671" t="str">
            <v>45T0468867</v>
          </cell>
          <cell r="AH8671">
            <v>46140</v>
          </cell>
        </row>
        <row r="8672">
          <cell r="F8672" t="str">
            <v>45T0468867</v>
          </cell>
          <cell r="AH8672">
            <v>46153</v>
          </cell>
        </row>
        <row r="8673">
          <cell r="F8673" t="str">
            <v>45T0469893</v>
          </cell>
          <cell r="AH8673">
            <v>46148</v>
          </cell>
        </row>
        <row r="8674">
          <cell r="F8674" t="str">
            <v>45T0469893</v>
          </cell>
          <cell r="AH8674">
            <v>46153</v>
          </cell>
        </row>
        <row r="8675">
          <cell r="F8675" t="str">
            <v>45T0470566</v>
          </cell>
          <cell r="AH8675">
            <v>46154</v>
          </cell>
        </row>
        <row r="8676">
          <cell r="F8676" t="str">
            <v>45T0470566</v>
          </cell>
          <cell r="AH8676">
            <v>46160</v>
          </cell>
        </row>
        <row r="8677">
          <cell r="F8677" t="str">
            <v>45T0473860</v>
          </cell>
          <cell r="AH8677">
            <v>46161</v>
          </cell>
        </row>
        <row r="8678">
          <cell r="F8678" t="str">
            <v>45T0473860</v>
          </cell>
          <cell r="AH8678">
            <v>46169</v>
          </cell>
        </row>
        <row r="8679">
          <cell r="F8679" t="str">
            <v>45T0475516</v>
          </cell>
          <cell r="AH8679">
            <v>46163</v>
          </cell>
        </row>
        <row r="8680">
          <cell r="F8680" t="str">
            <v>45T0476028</v>
          </cell>
          <cell r="AH8680">
            <v>46168</v>
          </cell>
        </row>
        <row r="8681">
          <cell r="F8681" t="str">
            <v>45T0475516</v>
          </cell>
          <cell r="AH8681">
            <v>46170</v>
          </cell>
        </row>
        <row r="8682">
          <cell r="F8682" t="str">
            <v>45T0476028</v>
          </cell>
          <cell r="AH8682">
            <v>46170</v>
          </cell>
        </row>
        <row r="8683">
          <cell r="F8683" t="str">
            <v>45T0477658</v>
          </cell>
          <cell r="AH8683">
            <v>46184</v>
          </cell>
        </row>
        <row r="8684">
          <cell r="F8684" t="str">
            <v>45T0479936</v>
          </cell>
          <cell r="AH8684">
            <v>46182</v>
          </cell>
        </row>
        <row r="8685">
          <cell r="F8685" t="str">
            <v>45T0479936</v>
          </cell>
          <cell r="AH8685">
            <v>46195</v>
          </cell>
        </row>
        <row r="8686">
          <cell r="F8686" t="str">
            <v>45T0481177</v>
          </cell>
          <cell r="AH8686">
            <v>0</v>
          </cell>
        </row>
        <row r="8687">
          <cell r="F8687" t="str">
            <v>R5T0699444</v>
          </cell>
          <cell r="AH8687">
            <v>46192</v>
          </cell>
        </row>
        <row r="8688">
          <cell r="F8688" t="str">
            <v>R5T0699883</v>
          </cell>
          <cell r="AH8688">
            <v>46195</v>
          </cell>
        </row>
        <row r="8689">
          <cell r="F8689" t="str">
            <v>R5T0700645</v>
          </cell>
          <cell r="AH8689">
            <v>46195</v>
          </cell>
        </row>
        <row r="8690">
          <cell r="F8690" t="str">
            <v>G0668711-VV250703029</v>
          </cell>
        </row>
        <row r="8691">
          <cell r="F8691" t="str">
            <v>45T0482798</v>
          </cell>
          <cell r="AH8691">
            <v>46195</v>
          </cell>
        </row>
        <row r="8692">
          <cell r="F8692" t="str">
            <v>45T0482799</v>
          </cell>
          <cell r="AH8692">
            <v>0</v>
          </cell>
        </row>
        <row r="8693">
          <cell r="F8693" t="str">
            <v>45T0482800</v>
          </cell>
          <cell r="AH8693">
            <v>46195</v>
          </cell>
        </row>
        <row r="8694">
          <cell r="F8694" t="str">
            <v>45T0482801</v>
          </cell>
          <cell r="AH8694">
            <v>46195</v>
          </cell>
        </row>
        <row r="8695">
          <cell r="F8695" t="str">
            <v>45T0482802</v>
          </cell>
          <cell r="AH8695">
            <v>46195</v>
          </cell>
        </row>
        <row r="8696">
          <cell r="F8696" t="str">
            <v>45T0482803</v>
          </cell>
          <cell r="AH8696">
            <v>0</v>
          </cell>
        </row>
        <row r="8697">
          <cell r="F8697" t="str">
            <v>R5T0695277</v>
          </cell>
          <cell r="AH8697">
            <v>46189</v>
          </cell>
        </row>
        <row r="8698">
          <cell r="F8698" t="str">
            <v>R5T0695475</v>
          </cell>
          <cell r="AH8698">
            <v>46184</v>
          </cell>
        </row>
        <row r="8699">
          <cell r="F8699" t="str">
            <v>R5T0696123</v>
          </cell>
          <cell r="AH8699">
            <v>46189</v>
          </cell>
        </row>
        <row r="8700">
          <cell r="F8700" t="str">
            <v>R5T0696560</v>
          </cell>
          <cell r="AH8700">
            <v>46188</v>
          </cell>
        </row>
        <row r="8701">
          <cell r="F8701" t="str">
            <v>R5T0699462</v>
          </cell>
          <cell r="AH8701">
            <v>46191</v>
          </cell>
        </row>
        <row r="8702">
          <cell r="F8702" t="str">
            <v>R5T0700332</v>
          </cell>
          <cell r="AH8702">
            <v>46192</v>
          </cell>
        </row>
        <row r="8703">
          <cell r="F8703" t="str">
            <v>R5T0700353</v>
          </cell>
          <cell r="AH8703">
            <v>46191</v>
          </cell>
        </row>
        <row r="8704">
          <cell r="F8704" t="str">
            <v>R5T0700567</v>
          </cell>
          <cell r="AH8704">
            <v>46192</v>
          </cell>
        </row>
        <row r="8705">
          <cell r="F8705" t="str">
            <v>R5T0700707</v>
          </cell>
          <cell r="AH8705">
            <v>46195</v>
          </cell>
        </row>
        <row r="8706">
          <cell r="F8706" t="str">
            <v>R5T0700708</v>
          </cell>
          <cell r="AH8706">
            <v>46195</v>
          </cell>
        </row>
        <row r="8707">
          <cell r="F8707" t="str">
            <v>R5T0695732</v>
          </cell>
          <cell r="AH8707">
            <v>46189</v>
          </cell>
        </row>
        <row r="8708">
          <cell r="F8708" t="str">
            <v>R5T0696299</v>
          </cell>
          <cell r="AH8708">
            <v>46189</v>
          </cell>
        </row>
        <row r="8709">
          <cell r="F8709" t="str">
            <v>R5T0696720</v>
          </cell>
          <cell r="AH8709">
            <v>46188</v>
          </cell>
        </row>
        <row r="8710">
          <cell r="F8710" t="str">
            <v>R5T0696721</v>
          </cell>
          <cell r="AH8710">
            <v>46188</v>
          </cell>
        </row>
        <row r="8711">
          <cell r="F8711" t="str">
            <v>R5T0697003</v>
          </cell>
          <cell r="AH8711">
            <v>46188</v>
          </cell>
        </row>
        <row r="8712">
          <cell r="F8712" t="str">
            <v>R5T0698656</v>
          </cell>
          <cell r="AH8712">
            <v>46188</v>
          </cell>
        </row>
        <row r="8713">
          <cell r="F8713" t="str">
            <v>R5T0699556</v>
          </cell>
          <cell r="AH8713">
            <v>46189</v>
          </cell>
        </row>
        <row r="8714">
          <cell r="F8714" t="str">
            <v>R5T0699726</v>
          </cell>
          <cell r="AH8714">
            <v>46192</v>
          </cell>
        </row>
        <row r="8715">
          <cell r="F8715" t="str">
            <v>R5T0699727</v>
          </cell>
          <cell r="AH8715">
            <v>46192</v>
          </cell>
        </row>
        <row r="8716">
          <cell r="F8716" t="str">
            <v>R5T0699738</v>
          </cell>
          <cell r="AH8716">
            <v>46192</v>
          </cell>
        </row>
        <row r="8717">
          <cell r="F8717" t="str">
            <v>R5T0699739</v>
          </cell>
          <cell r="AH8717">
            <v>46192</v>
          </cell>
        </row>
        <row r="8718">
          <cell r="F8718" t="str">
            <v>R5T0699830</v>
          </cell>
          <cell r="AH8718">
            <v>46192</v>
          </cell>
        </row>
        <row r="8719">
          <cell r="F8719" t="str">
            <v>R5T0699831</v>
          </cell>
          <cell r="AH8719">
            <v>46192</v>
          </cell>
        </row>
        <row r="8720">
          <cell r="F8720" t="str">
            <v>R5T0699840</v>
          </cell>
          <cell r="AH8720">
            <v>46192</v>
          </cell>
        </row>
        <row r="8721">
          <cell r="F8721" t="str">
            <v>R5T0700186</v>
          </cell>
          <cell r="AH8721">
            <v>46192</v>
          </cell>
        </row>
        <row r="8722">
          <cell r="F8722" t="str">
            <v>R5T0700187</v>
          </cell>
          <cell r="AH8722">
            <v>46192</v>
          </cell>
        </row>
        <row r="8723">
          <cell r="F8723" t="str">
            <v>R5T0700188</v>
          </cell>
          <cell r="AH8723">
            <v>46192</v>
          </cell>
        </row>
        <row r="8724">
          <cell r="F8724" t="str">
            <v>R5T0702302</v>
          </cell>
          <cell r="AH8724">
            <v>46195</v>
          </cell>
        </row>
        <row r="8725">
          <cell r="F8725" t="str">
            <v>R5T0702303</v>
          </cell>
          <cell r="AH8725">
            <v>46195</v>
          </cell>
        </row>
        <row r="8726">
          <cell r="F8726" t="str">
            <v>R5T0703422</v>
          </cell>
          <cell r="AH8726">
            <v>46195</v>
          </cell>
        </row>
        <row r="8727">
          <cell r="F8727" t="str">
            <v>H22405306</v>
          </cell>
          <cell r="AH8727">
            <v>46174</v>
          </cell>
        </row>
        <row r="8728">
          <cell r="F8728" t="str">
            <v>H22405306</v>
          </cell>
          <cell r="AH8728">
            <v>46183</v>
          </cell>
        </row>
        <row r="8729">
          <cell r="F8729" t="str">
            <v>H22405332</v>
          </cell>
          <cell r="AH8729">
            <v>46178</v>
          </cell>
        </row>
        <row r="8730">
          <cell r="F8730" t="str">
            <v>H22405332</v>
          </cell>
          <cell r="AH8730">
            <v>46185</v>
          </cell>
        </row>
        <row r="8731">
          <cell r="F8731" t="str">
            <v>25T0350677</v>
          </cell>
          <cell r="AH8731">
            <v>46195</v>
          </cell>
        </row>
        <row r="8732">
          <cell r="F8732" t="str">
            <v>25T0350678</v>
          </cell>
          <cell r="AH8732">
            <v>46195</v>
          </cell>
        </row>
        <row r="8733">
          <cell r="F8733" t="str">
            <v>R5T0687493</v>
          </cell>
          <cell r="AH8733">
            <v>46177</v>
          </cell>
        </row>
        <row r="8734">
          <cell r="F8734" t="str">
            <v>R5T0688249</v>
          </cell>
          <cell r="AH8734">
            <v>46174</v>
          </cell>
        </row>
        <row r="8735">
          <cell r="F8735" t="str">
            <v>R5T0688253</v>
          </cell>
          <cell r="AH8735">
            <v>46181</v>
          </cell>
        </row>
        <row r="8736">
          <cell r="F8736" t="str">
            <v>R5T0690598</v>
          </cell>
          <cell r="AH8736">
            <v>46177</v>
          </cell>
        </row>
        <row r="8737">
          <cell r="F8737" t="str">
            <v>R5T0690602</v>
          </cell>
          <cell r="AH8737">
            <v>46178</v>
          </cell>
        </row>
        <row r="8738">
          <cell r="F8738" t="str">
            <v>R5T0691729</v>
          </cell>
          <cell r="AH8738">
            <v>46181</v>
          </cell>
        </row>
        <row r="8739">
          <cell r="F8739" t="str">
            <v>R5T0691731</v>
          </cell>
          <cell r="AH8739">
            <v>46188</v>
          </cell>
        </row>
        <row r="8740">
          <cell r="F8740" t="str">
            <v>R5T0691732</v>
          </cell>
          <cell r="AH8740">
            <v>46182</v>
          </cell>
        </row>
        <row r="8741">
          <cell r="F8741" t="str">
            <v>R5T0691734</v>
          </cell>
          <cell r="AH8741">
            <v>46182</v>
          </cell>
        </row>
        <row r="8742">
          <cell r="F8742" t="str">
            <v>R5T0691735</v>
          </cell>
          <cell r="AH8742">
            <v>46181</v>
          </cell>
        </row>
        <row r="8743">
          <cell r="F8743" t="str">
            <v>R5T0691736</v>
          </cell>
          <cell r="AH8743">
            <v>46174</v>
          </cell>
        </row>
        <row r="8744">
          <cell r="F8744" t="str">
            <v>R5T0691738</v>
          </cell>
          <cell r="AH8744">
            <v>46192</v>
          </cell>
        </row>
        <row r="8745">
          <cell r="F8745" t="str">
            <v>R5T0691740</v>
          </cell>
          <cell r="AH8745">
            <v>46181</v>
          </cell>
        </row>
        <row r="8746">
          <cell r="F8746" t="str">
            <v>R5T0691744</v>
          </cell>
          <cell r="AH8746">
            <v>46181</v>
          </cell>
        </row>
        <row r="8747">
          <cell r="F8747" t="str">
            <v>R5T0691748</v>
          </cell>
          <cell r="AH8747">
            <v>46178</v>
          </cell>
        </row>
        <row r="8748">
          <cell r="F8748" t="str">
            <v>R5T0691751</v>
          </cell>
          <cell r="AH8748">
            <v>46178</v>
          </cell>
        </row>
        <row r="8749">
          <cell r="F8749" t="str">
            <v>R5T0691752</v>
          </cell>
          <cell r="AH8749">
            <v>46178</v>
          </cell>
        </row>
        <row r="8750">
          <cell r="F8750" t="str">
            <v>R5T0691753</v>
          </cell>
          <cell r="AH8750">
            <v>46178</v>
          </cell>
        </row>
        <row r="8751">
          <cell r="F8751" t="str">
            <v>R5T0691754</v>
          </cell>
          <cell r="AH8751">
            <v>46188</v>
          </cell>
        </row>
        <row r="8752">
          <cell r="F8752" t="str">
            <v>R5T0691757</v>
          </cell>
          <cell r="AH8752">
            <v>46177</v>
          </cell>
        </row>
        <row r="8753">
          <cell r="F8753" t="str">
            <v>R5T0691758</v>
          </cell>
          <cell r="AH8753">
            <v>46178</v>
          </cell>
        </row>
        <row r="8754">
          <cell r="F8754" t="str">
            <v>R5T0691759</v>
          </cell>
          <cell r="AH8754">
            <v>46181</v>
          </cell>
        </row>
        <row r="8755">
          <cell r="F8755" t="str">
            <v>R5T0691760</v>
          </cell>
          <cell r="AH8755">
            <v>46181</v>
          </cell>
        </row>
        <row r="8756">
          <cell r="F8756" t="str">
            <v>R5T0691764</v>
          </cell>
          <cell r="AH8756">
            <v>46181</v>
          </cell>
        </row>
        <row r="8757">
          <cell r="F8757" t="str">
            <v>R5T0691766</v>
          </cell>
          <cell r="AH8757">
            <v>46181</v>
          </cell>
        </row>
        <row r="8758">
          <cell r="F8758" t="str">
            <v>R5T0691769</v>
          </cell>
          <cell r="AH8758">
            <v>46181</v>
          </cell>
        </row>
        <row r="8759">
          <cell r="F8759" t="str">
            <v>R5T0691770</v>
          </cell>
          <cell r="AH8759">
            <v>46181</v>
          </cell>
        </row>
        <row r="8760">
          <cell r="F8760" t="str">
            <v>R5T0691779</v>
          </cell>
          <cell r="AH8760">
            <v>46181</v>
          </cell>
        </row>
        <row r="8761">
          <cell r="F8761" t="str">
            <v>R5T0691780</v>
          </cell>
          <cell r="AH8761">
            <v>46181</v>
          </cell>
        </row>
        <row r="8762">
          <cell r="F8762" t="str">
            <v>R5T0693927</v>
          </cell>
          <cell r="AH8762">
            <v>46195</v>
          </cell>
        </row>
        <row r="8763">
          <cell r="F8763" t="str">
            <v>R5T0693928</v>
          </cell>
          <cell r="AH8763">
            <v>46190</v>
          </cell>
        </row>
        <row r="8764">
          <cell r="F8764" t="str">
            <v>R5T0693929</v>
          </cell>
          <cell r="AH8764">
            <v>46189</v>
          </cell>
        </row>
        <row r="8765">
          <cell r="F8765" t="str">
            <v>R5T0693932</v>
          </cell>
          <cell r="AH8765">
            <v>46195</v>
          </cell>
        </row>
        <row r="8766">
          <cell r="F8766" t="str">
            <v>R5T0693935</v>
          </cell>
          <cell r="AH8766">
            <v>46182</v>
          </cell>
        </row>
        <row r="8767">
          <cell r="F8767" t="str">
            <v>R5T0693936</v>
          </cell>
          <cell r="AH8767">
            <v>46182</v>
          </cell>
        </row>
        <row r="8768">
          <cell r="F8768" t="str">
            <v>R5T0693937</v>
          </cell>
          <cell r="AH8768">
            <v>46195</v>
          </cell>
        </row>
        <row r="8769">
          <cell r="F8769" t="str">
            <v>R5T0693938</v>
          </cell>
          <cell r="AH8769">
            <v>46181</v>
          </cell>
        </row>
        <row r="8770">
          <cell r="F8770" t="str">
            <v>R5T0693940</v>
          </cell>
          <cell r="AH8770">
            <v>46188</v>
          </cell>
        </row>
        <row r="8771">
          <cell r="F8771" t="str">
            <v>R5T0693942</v>
          </cell>
          <cell r="AH8771">
            <v>46195</v>
          </cell>
        </row>
        <row r="8772">
          <cell r="F8772" t="str">
            <v>R5T0693943</v>
          </cell>
          <cell r="AH8772">
            <v>46188</v>
          </cell>
        </row>
        <row r="8773">
          <cell r="F8773" t="str">
            <v>R5T0693945</v>
          </cell>
          <cell r="AH8773">
            <v>46188</v>
          </cell>
        </row>
        <row r="8774">
          <cell r="F8774" t="str">
            <v>R5T0693947</v>
          </cell>
          <cell r="AH8774">
            <v>46188</v>
          </cell>
        </row>
        <row r="8775">
          <cell r="F8775" t="str">
            <v>R5T0693949</v>
          </cell>
          <cell r="AH8775">
            <v>46188</v>
          </cell>
        </row>
        <row r="8776">
          <cell r="F8776" t="str">
            <v>R5T0693950</v>
          </cell>
          <cell r="AH8776">
            <v>46189</v>
          </cell>
        </row>
        <row r="8777">
          <cell r="F8777" t="str">
            <v>R5T0693952</v>
          </cell>
          <cell r="AH8777">
            <v>46188</v>
          </cell>
        </row>
        <row r="8778">
          <cell r="F8778" t="str">
            <v>R5T0693953</v>
          </cell>
          <cell r="AH8778">
            <v>46188</v>
          </cell>
        </row>
        <row r="8779">
          <cell r="F8779" t="str">
            <v>R5T0693957</v>
          </cell>
          <cell r="AH8779">
            <v>46189</v>
          </cell>
        </row>
        <row r="8780">
          <cell r="F8780" t="str">
            <v>R5T0693958</v>
          </cell>
          <cell r="AH8780">
            <v>46188</v>
          </cell>
        </row>
        <row r="8781">
          <cell r="F8781" t="str">
            <v>R5T0693960</v>
          </cell>
          <cell r="AH8781">
            <v>46188</v>
          </cell>
        </row>
        <row r="8782">
          <cell r="F8782" t="str">
            <v>R5T0693961</v>
          </cell>
          <cell r="AH8782">
            <v>46188</v>
          </cell>
        </row>
        <row r="8783">
          <cell r="F8783" t="str">
            <v>R5T0693962</v>
          </cell>
          <cell r="AH8783">
            <v>46188</v>
          </cell>
        </row>
        <row r="8784">
          <cell r="F8784" t="str">
            <v>R5T0693964</v>
          </cell>
          <cell r="AH8784">
            <v>46188</v>
          </cell>
        </row>
        <row r="8785">
          <cell r="F8785" t="str">
            <v>R5T0693965</v>
          </cell>
          <cell r="AH8785">
            <v>46188</v>
          </cell>
        </row>
        <row r="8786">
          <cell r="F8786" t="str">
            <v>R5T0693969</v>
          </cell>
          <cell r="AH8786">
            <v>46188</v>
          </cell>
        </row>
        <row r="8787">
          <cell r="F8787" t="str">
            <v>R5T0693970</v>
          </cell>
          <cell r="AH8787">
            <v>46185</v>
          </cell>
        </row>
        <row r="8788">
          <cell r="F8788" t="str">
            <v>R5T0693971</v>
          </cell>
          <cell r="AH8788">
            <v>46185</v>
          </cell>
        </row>
        <row r="8789">
          <cell r="F8789" t="str">
            <v>R5T0693976</v>
          </cell>
          <cell r="AH8789">
            <v>46185</v>
          </cell>
        </row>
        <row r="8790">
          <cell r="F8790" t="str">
            <v>R5T0693978</v>
          </cell>
          <cell r="AH8790">
            <v>46185</v>
          </cell>
        </row>
        <row r="8791">
          <cell r="F8791" t="str">
            <v>R5T0693981</v>
          </cell>
          <cell r="AH8791">
            <v>46185</v>
          </cell>
        </row>
        <row r="8792">
          <cell r="F8792" t="str">
            <v>R5T0693982</v>
          </cell>
          <cell r="AH8792">
            <v>46185</v>
          </cell>
        </row>
        <row r="8793">
          <cell r="F8793" t="str">
            <v>R5T0693984</v>
          </cell>
          <cell r="AH8793">
            <v>46185</v>
          </cell>
        </row>
        <row r="8794">
          <cell r="F8794" t="str">
            <v>R5T0697832</v>
          </cell>
          <cell r="AH8794">
            <v>46189</v>
          </cell>
        </row>
        <row r="8795">
          <cell r="F8795" t="str">
            <v>R5T0697834</v>
          </cell>
          <cell r="AH8795">
            <v>46189</v>
          </cell>
        </row>
        <row r="8796">
          <cell r="F8796" t="str">
            <v>R5T0697839</v>
          </cell>
          <cell r="AH8796">
            <v>46189</v>
          </cell>
        </row>
        <row r="8797">
          <cell r="F8797" t="str">
            <v>R5T0697842</v>
          </cell>
          <cell r="AH8797">
            <v>46192</v>
          </cell>
        </row>
        <row r="8798">
          <cell r="F8798" t="str">
            <v>R5T0698990</v>
          </cell>
          <cell r="AH8798">
            <v>46195</v>
          </cell>
        </row>
        <row r="8799">
          <cell r="F8799" t="str">
            <v>R5T0698993</v>
          </cell>
          <cell r="AH8799">
            <v>46192</v>
          </cell>
        </row>
        <row r="8800">
          <cell r="F8800" t="str">
            <v>R5T0698995</v>
          </cell>
          <cell r="AH8800">
            <v>46192</v>
          </cell>
        </row>
        <row r="8801">
          <cell r="F8801" t="str">
            <v>R5T0698996</v>
          </cell>
          <cell r="AH8801">
            <v>46195</v>
          </cell>
        </row>
        <row r="8802">
          <cell r="F8802" t="str">
            <v>R5T0699001</v>
          </cell>
          <cell r="AH8802">
            <v>46188</v>
          </cell>
        </row>
        <row r="8803">
          <cell r="F8803" t="str">
            <v>R5T0699003</v>
          </cell>
          <cell r="AH8803">
            <v>46188</v>
          </cell>
        </row>
        <row r="8804">
          <cell r="F8804" t="str">
            <v>R5T0699005</v>
          </cell>
          <cell r="AH8804">
            <v>46195</v>
          </cell>
        </row>
        <row r="8805">
          <cell r="F8805" t="str">
            <v>R5T0699007</v>
          </cell>
          <cell r="AH8805">
            <v>46190</v>
          </cell>
        </row>
        <row r="8806">
          <cell r="F8806" t="str">
            <v>R5T0699010</v>
          </cell>
          <cell r="AH8806">
            <v>46195</v>
          </cell>
        </row>
        <row r="8807">
          <cell r="F8807" t="str">
            <v>R5T0699013</v>
          </cell>
          <cell r="AH8807">
            <v>46195</v>
          </cell>
        </row>
        <row r="8808">
          <cell r="F8808" t="str">
            <v>R5T0699014</v>
          </cell>
          <cell r="AH8808">
            <v>46195</v>
          </cell>
        </row>
        <row r="8809">
          <cell r="F8809" t="str">
            <v>R5T0699016</v>
          </cell>
          <cell r="AH8809">
            <v>46195</v>
          </cell>
        </row>
        <row r="8810">
          <cell r="F8810" t="str">
            <v>R5T0699019</v>
          </cell>
          <cell r="AH8810">
            <v>46195</v>
          </cell>
        </row>
        <row r="8811">
          <cell r="F8811" t="str">
            <v>R5T0699023</v>
          </cell>
          <cell r="AH8811">
            <v>46192</v>
          </cell>
        </row>
        <row r="8812">
          <cell r="F8812" t="str">
            <v>R5T0699025</v>
          </cell>
          <cell r="AH8812">
            <v>46195</v>
          </cell>
        </row>
        <row r="8813">
          <cell r="F8813" t="str">
            <v>R5T0699030</v>
          </cell>
          <cell r="AH8813">
            <v>46192</v>
          </cell>
        </row>
        <row r="8814">
          <cell r="F8814" t="str">
            <v>R5T0699036</v>
          </cell>
          <cell r="AH8814">
            <v>46195</v>
          </cell>
        </row>
        <row r="8815">
          <cell r="F8815" t="str">
            <v>R5T0699038</v>
          </cell>
          <cell r="AH8815">
            <v>46195</v>
          </cell>
        </row>
        <row r="8816">
          <cell r="F8816" t="str">
            <v>R5T0699040</v>
          </cell>
          <cell r="AH8816">
            <v>46195</v>
          </cell>
        </row>
        <row r="8817">
          <cell r="F8817" t="str">
            <v>R5T0699043</v>
          </cell>
          <cell r="AH8817">
            <v>46195</v>
          </cell>
        </row>
        <row r="8818">
          <cell r="F8818" t="str">
            <v>R5T0699045</v>
          </cell>
          <cell r="AH8818">
            <v>46195</v>
          </cell>
        </row>
        <row r="8819">
          <cell r="F8819" t="str">
            <v>R5T0699048</v>
          </cell>
          <cell r="AH8819">
            <v>46195</v>
          </cell>
        </row>
        <row r="8820">
          <cell r="F8820" t="str">
            <v>R5T0699050</v>
          </cell>
          <cell r="AH8820">
            <v>46195</v>
          </cell>
        </row>
        <row r="8821">
          <cell r="F8821" t="str">
            <v>R5T0701682</v>
          </cell>
          <cell r="AH8821">
            <v>46195</v>
          </cell>
        </row>
        <row r="8822">
          <cell r="F8822" t="str">
            <v>R5T0703019</v>
          </cell>
          <cell r="AH8822">
            <v>46195</v>
          </cell>
        </row>
        <row r="8823">
          <cell r="F8823" t="str">
            <v>R5T0703020</v>
          </cell>
          <cell r="AH8823">
            <v>46195</v>
          </cell>
        </row>
        <row r="8824">
          <cell r="F8824" t="str">
            <v>R5T0703028</v>
          </cell>
          <cell r="AH8824">
            <v>46195</v>
          </cell>
        </row>
        <row r="8825">
          <cell r="F8825" t="str">
            <v>45T0481097</v>
          </cell>
          <cell r="AH8825">
            <v>46189</v>
          </cell>
        </row>
        <row r="8826">
          <cell r="F8826" t="str">
            <v>45T0481698</v>
          </cell>
          <cell r="AH8826">
            <v>46195</v>
          </cell>
        </row>
        <row r="8827">
          <cell r="F8827" t="str">
            <v>45T0481699</v>
          </cell>
          <cell r="AH8827">
            <v>46195</v>
          </cell>
        </row>
        <row r="8828">
          <cell r="F8828" t="str">
            <v>R5T0699539</v>
          </cell>
          <cell r="AH8828">
            <v>46189</v>
          </cell>
        </row>
        <row r="8829">
          <cell r="F8829" t="str">
            <v>R5T0699593</v>
          </cell>
          <cell r="AH8829">
            <v>46189</v>
          </cell>
        </row>
        <row r="8830">
          <cell r="F8830" t="str">
            <v>R5T0700157</v>
          </cell>
          <cell r="AH8830">
            <v>46192</v>
          </cell>
        </row>
        <row r="8831">
          <cell r="F8831" t="str">
            <v>45T0470080</v>
          </cell>
          <cell r="AH8831">
            <v>46150</v>
          </cell>
        </row>
        <row r="8832">
          <cell r="F8832" t="str">
            <v>45T0470087</v>
          </cell>
          <cell r="AH8832">
            <v>46156</v>
          </cell>
        </row>
        <row r="8833">
          <cell r="F8833" t="str">
            <v>45T0470091</v>
          </cell>
          <cell r="AH8833">
            <v>46156</v>
          </cell>
        </row>
        <row r="8834">
          <cell r="F8834" t="str">
            <v>45T0473592</v>
          </cell>
          <cell r="AH8834">
            <v>46157</v>
          </cell>
        </row>
        <row r="8835">
          <cell r="F8835" t="str">
            <v>45T0473593</v>
          </cell>
          <cell r="AH8835">
            <v>46157</v>
          </cell>
        </row>
        <row r="8836">
          <cell r="F8836" t="str">
            <v>45T0473595</v>
          </cell>
          <cell r="AH8836">
            <v>46160</v>
          </cell>
        </row>
        <row r="8837">
          <cell r="F8837" t="str">
            <v>45T0473843</v>
          </cell>
          <cell r="AH8837">
            <v>46160</v>
          </cell>
        </row>
        <row r="8838">
          <cell r="F8838" t="str">
            <v>45T0474189</v>
          </cell>
          <cell r="AH8838">
            <v>46160</v>
          </cell>
        </row>
        <row r="8839">
          <cell r="F8839" t="str">
            <v>45T0475134</v>
          </cell>
          <cell r="AH8839">
            <v>46168</v>
          </cell>
        </row>
        <row r="8840">
          <cell r="F8840" t="str">
            <v>45T0476077</v>
          </cell>
          <cell r="AH8840">
            <v>46167</v>
          </cell>
        </row>
        <row r="8841">
          <cell r="F8841" t="str">
            <v>45T0476588</v>
          </cell>
          <cell r="AH8841">
            <v>46167</v>
          </cell>
        </row>
        <row r="8842">
          <cell r="F8842" t="str">
            <v>45T0477059</v>
          </cell>
          <cell r="AH8842">
            <v>46170</v>
          </cell>
        </row>
        <row r="8843">
          <cell r="F8843" t="str">
            <v>45T0477060</v>
          </cell>
          <cell r="AH8843">
            <v>46170</v>
          </cell>
        </row>
        <row r="8844">
          <cell r="F8844" t="str">
            <v>45T0477076</v>
          </cell>
          <cell r="AH8844">
            <v>46174</v>
          </cell>
        </row>
        <row r="8845">
          <cell r="F8845" t="str">
            <v>45T0478517</v>
          </cell>
          <cell r="AH8845">
            <v>46181</v>
          </cell>
        </row>
        <row r="8846">
          <cell r="F8846" t="str">
            <v>45T0478518</v>
          </cell>
          <cell r="AH8846">
            <v>46181</v>
          </cell>
        </row>
        <row r="8847">
          <cell r="F8847" t="str">
            <v>45T0478519</v>
          </cell>
          <cell r="AH8847">
            <v>46181</v>
          </cell>
        </row>
        <row r="8848">
          <cell r="F8848" t="str">
            <v>45T0480267</v>
          </cell>
          <cell r="AH8848">
            <v>46182</v>
          </cell>
        </row>
        <row r="8849">
          <cell r="F8849" t="str">
            <v>45T0480796</v>
          </cell>
          <cell r="AH8849">
            <v>46183</v>
          </cell>
        </row>
        <row r="8850">
          <cell r="F8850" t="str">
            <v>45T0481401</v>
          </cell>
          <cell r="AH8850">
            <v>46192</v>
          </cell>
        </row>
        <row r="8851">
          <cell r="F8851" t="str">
            <v>45T0481402</v>
          </cell>
          <cell r="AH8851">
            <v>46188</v>
          </cell>
        </row>
        <row r="8852">
          <cell r="F8852" t="str">
            <v>45T0481449</v>
          </cell>
          <cell r="AH8852">
            <v>46188</v>
          </cell>
        </row>
        <row r="8853">
          <cell r="F8853" t="str">
            <v>45T0482881</v>
          </cell>
          <cell r="AH8853">
            <v>46192</v>
          </cell>
        </row>
        <row r="8854">
          <cell r="F8854" t="str">
            <v>45T0482882</v>
          </cell>
          <cell r="AH8854">
            <v>46191</v>
          </cell>
        </row>
        <row r="8855">
          <cell r="F8855" t="str">
            <v>45T0482884</v>
          </cell>
          <cell r="AH8855">
            <v>46191</v>
          </cell>
        </row>
        <row r="8856">
          <cell r="F8856" t="str">
            <v>45T0482978</v>
          </cell>
        </row>
        <row r="8857">
          <cell r="F8857" t="str">
            <v>45T0483389</v>
          </cell>
          <cell r="AH8857">
            <v>46195</v>
          </cell>
        </row>
        <row r="8858">
          <cell r="F8858" t="str">
            <v>45T0483390</v>
          </cell>
          <cell r="AH8858">
            <v>46195</v>
          </cell>
        </row>
        <row r="8859">
          <cell r="F8859" t="str">
            <v>45T0484898</v>
          </cell>
          <cell r="AH8859">
            <v>46195</v>
          </cell>
        </row>
        <row r="8860">
          <cell r="F8860" t="str">
            <v>45T0484900</v>
          </cell>
          <cell r="AH8860">
            <v>46195</v>
          </cell>
        </row>
        <row r="8861">
          <cell r="F8861" t="str">
            <v>R5T0699954</v>
          </cell>
          <cell r="AH8861">
            <v>46191</v>
          </cell>
        </row>
        <row r="8862">
          <cell r="F8862" t="str">
            <v>R5T0700517</v>
          </cell>
          <cell r="AH8862">
            <v>46195</v>
          </cell>
        </row>
        <row r="8863">
          <cell r="F8863" t="str">
            <v>R5T0700666</v>
          </cell>
          <cell r="AH8863">
            <v>46192</v>
          </cell>
        </row>
        <row r="8864">
          <cell r="F8864" t="str">
            <v>R5T0702348</v>
          </cell>
          <cell r="AH8864">
            <v>46195</v>
          </cell>
        </row>
        <row r="8865">
          <cell r="F8865" t="str">
            <v>R5T0703267</v>
          </cell>
          <cell r="AH8865">
            <v>46195</v>
          </cell>
        </row>
        <row r="8866">
          <cell r="F8866" t="str">
            <v>25T0345552</v>
          </cell>
          <cell r="AH8866">
            <v>46146</v>
          </cell>
        </row>
        <row r="8867">
          <cell r="F8867" t="str">
            <v>25T0345552</v>
          </cell>
          <cell r="AH8867">
            <v>46146</v>
          </cell>
        </row>
        <row r="8868">
          <cell r="F8868" t="str">
            <v>25T0345649</v>
          </cell>
          <cell r="AH8868">
            <v>46147</v>
          </cell>
        </row>
        <row r="8869">
          <cell r="F8869" t="str">
            <v>25T0345649</v>
          </cell>
          <cell r="AH8869">
            <v>46147</v>
          </cell>
        </row>
        <row r="8870">
          <cell r="F8870" t="str">
            <v>25T0345650</v>
          </cell>
          <cell r="AH8870">
            <v>46147</v>
          </cell>
        </row>
        <row r="8871">
          <cell r="F8871" t="str">
            <v>25T0345650</v>
          </cell>
          <cell r="AH8871">
            <v>46147</v>
          </cell>
        </row>
        <row r="8872">
          <cell r="F8872" t="str">
            <v>25T0345905</v>
          </cell>
          <cell r="AH8872">
            <v>46147</v>
          </cell>
        </row>
        <row r="8873">
          <cell r="F8873" t="str">
            <v>25T0345905</v>
          </cell>
          <cell r="AH8873">
            <v>46147</v>
          </cell>
        </row>
        <row r="8874">
          <cell r="F8874" t="str">
            <v>25T0346071</v>
          </cell>
          <cell r="AH8874">
            <v>46149</v>
          </cell>
        </row>
        <row r="8875">
          <cell r="F8875" t="str">
            <v>25T0346071</v>
          </cell>
          <cell r="AH8875">
            <v>46149</v>
          </cell>
        </row>
        <row r="8876">
          <cell r="F8876" t="str">
            <v>25T0346074</v>
          </cell>
          <cell r="AH8876">
            <v>46149</v>
          </cell>
        </row>
        <row r="8877">
          <cell r="F8877" t="str">
            <v>25T0346074</v>
          </cell>
          <cell r="AH8877">
            <v>46149</v>
          </cell>
        </row>
        <row r="8878">
          <cell r="F8878" t="str">
            <v>25T0346353</v>
          </cell>
          <cell r="AH8878">
            <v>46160</v>
          </cell>
        </row>
        <row r="8879">
          <cell r="F8879" t="str">
            <v>25T0346353</v>
          </cell>
          <cell r="AH8879">
            <v>46160</v>
          </cell>
        </row>
        <row r="8880">
          <cell r="F8880" t="str">
            <v>25T0346354</v>
          </cell>
          <cell r="AH8880">
            <v>46160</v>
          </cell>
        </row>
        <row r="8881">
          <cell r="F8881" t="str">
            <v>25T0346354</v>
          </cell>
          <cell r="AH8881">
            <v>46160</v>
          </cell>
        </row>
        <row r="8882">
          <cell r="F8882" t="str">
            <v>25T0346678</v>
          </cell>
          <cell r="AH8882">
            <v>46156</v>
          </cell>
        </row>
        <row r="8883">
          <cell r="F8883" t="str">
            <v>25T0346678</v>
          </cell>
          <cell r="AH8883">
            <v>46156</v>
          </cell>
        </row>
        <row r="8884">
          <cell r="F8884" t="str">
            <v>25T0346803</v>
          </cell>
          <cell r="AH8884">
            <v>46160</v>
          </cell>
        </row>
        <row r="8885">
          <cell r="F8885" t="str">
            <v>25T0346803</v>
          </cell>
          <cell r="AH8885">
            <v>46160</v>
          </cell>
        </row>
        <row r="8886">
          <cell r="F8886" t="str">
            <v>25T0346892</v>
          </cell>
          <cell r="AH8886">
            <v>46161</v>
          </cell>
        </row>
        <row r="8887">
          <cell r="F8887" t="str">
            <v>25T0346892</v>
          </cell>
          <cell r="AH8887">
            <v>46161</v>
          </cell>
        </row>
        <row r="8888">
          <cell r="F8888" t="str">
            <v>25T0346893</v>
          </cell>
          <cell r="AH8888">
            <v>46161</v>
          </cell>
        </row>
        <row r="8889">
          <cell r="F8889" t="str">
            <v>25T0346893</v>
          </cell>
          <cell r="AH8889">
            <v>46161</v>
          </cell>
        </row>
        <row r="8890">
          <cell r="F8890" t="str">
            <v>25T0347035</v>
          </cell>
          <cell r="AH8890">
            <v>46160</v>
          </cell>
        </row>
        <row r="8891">
          <cell r="F8891" t="str">
            <v>25T0347035</v>
          </cell>
          <cell r="AH8891">
            <v>46160</v>
          </cell>
        </row>
        <row r="8892">
          <cell r="F8892" t="str">
            <v>25T0347366</v>
          </cell>
          <cell r="AH8892">
            <v>46164</v>
          </cell>
        </row>
        <row r="8893">
          <cell r="F8893" t="str">
            <v>25T0347366</v>
          </cell>
          <cell r="AH8893">
            <v>46164</v>
          </cell>
        </row>
        <row r="8894">
          <cell r="F8894" t="str">
            <v>25T0347368</v>
          </cell>
          <cell r="AH8894">
            <v>46164</v>
          </cell>
        </row>
        <row r="8895">
          <cell r="F8895" t="str">
            <v>25T0347368</v>
          </cell>
          <cell r="AH8895">
            <v>46164</v>
          </cell>
        </row>
        <row r="8896">
          <cell r="F8896" t="str">
            <v>25T0347794</v>
          </cell>
          <cell r="AH8896">
            <v>46169</v>
          </cell>
        </row>
        <row r="8897">
          <cell r="F8897" t="str">
            <v>25T0347794</v>
          </cell>
          <cell r="AH8897">
            <v>46169</v>
          </cell>
        </row>
        <row r="8898">
          <cell r="F8898" t="str">
            <v>25T0348145</v>
          </cell>
          <cell r="AH8898">
            <v>46170</v>
          </cell>
        </row>
        <row r="8899">
          <cell r="F8899" t="str">
            <v>25T0348145</v>
          </cell>
          <cell r="AH8899">
            <v>46170</v>
          </cell>
        </row>
        <row r="8900">
          <cell r="F8900" t="str">
            <v>25T0348727</v>
          </cell>
          <cell r="AH8900">
            <v>46175</v>
          </cell>
        </row>
        <row r="8901">
          <cell r="F8901" t="str">
            <v>25T0348727</v>
          </cell>
          <cell r="AH8901">
            <v>46175</v>
          </cell>
        </row>
        <row r="8902">
          <cell r="F8902" t="str">
            <v>25T0349164</v>
          </cell>
          <cell r="AH8902">
            <v>46182</v>
          </cell>
        </row>
        <row r="8903">
          <cell r="F8903" t="str">
            <v>25T0349164</v>
          </cell>
          <cell r="AH8903">
            <v>46182</v>
          </cell>
        </row>
        <row r="8904">
          <cell r="F8904" t="str">
            <v>25T0349261</v>
          </cell>
          <cell r="AH8904">
            <v>46183</v>
          </cell>
        </row>
        <row r="8905">
          <cell r="F8905" t="str">
            <v>25T0349261</v>
          </cell>
          <cell r="AH8905">
            <v>46183</v>
          </cell>
        </row>
        <row r="8906">
          <cell r="F8906" t="str">
            <v>25T0349513</v>
          </cell>
          <cell r="AH8906">
            <v>46184</v>
          </cell>
        </row>
        <row r="8907">
          <cell r="F8907" t="str">
            <v>25T0349513</v>
          </cell>
          <cell r="AH8907">
            <v>46184</v>
          </cell>
        </row>
        <row r="8908">
          <cell r="F8908" t="str">
            <v>25T0350101</v>
          </cell>
          <cell r="AH8908">
            <v>46189</v>
          </cell>
        </row>
        <row r="8909">
          <cell r="F8909" t="str">
            <v>25T0350101</v>
          </cell>
          <cell r="AH8909">
            <v>46189</v>
          </cell>
        </row>
        <row r="8910">
          <cell r="F8910" t="str">
            <v>25T0347805</v>
          </cell>
          <cell r="AH8910">
            <v>46167</v>
          </cell>
        </row>
        <row r="8911">
          <cell r="F8911" t="str">
            <v>25T0347805</v>
          </cell>
          <cell r="AH8911">
            <v>46167</v>
          </cell>
        </row>
        <row r="8912">
          <cell r="F8912" t="str">
            <v>25T0347892</v>
          </cell>
          <cell r="AH8912">
            <v>46171</v>
          </cell>
        </row>
        <row r="8913">
          <cell r="F8913" t="str">
            <v>25T0347892</v>
          </cell>
          <cell r="AH8913">
            <v>46171</v>
          </cell>
        </row>
        <row r="8914">
          <cell r="F8914" t="str">
            <v>25T0342501</v>
          </cell>
          <cell r="AH8914">
            <v>46161</v>
          </cell>
        </row>
        <row r="8915">
          <cell r="F8915" t="str">
            <v>25T0342667</v>
          </cell>
          <cell r="AH8915">
            <v>46114</v>
          </cell>
        </row>
        <row r="8916">
          <cell r="F8916" t="str">
            <v>25T0342839</v>
          </cell>
          <cell r="AH8916">
            <v>46114</v>
          </cell>
        </row>
        <row r="8917">
          <cell r="F8917" t="str">
            <v>25T0343070</v>
          </cell>
          <cell r="AH8917">
            <v>46161</v>
          </cell>
        </row>
        <row r="8918">
          <cell r="F8918" t="str">
            <v>25T0344647</v>
          </cell>
          <cell r="AH8918">
            <v>46161</v>
          </cell>
        </row>
        <row r="8919">
          <cell r="F8919" t="str">
            <v>25T0344861</v>
          </cell>
          <cell r="AH8919">
            <v>46133</v>
          </cell>
        </row>
        <row r="8920">
          <cell r="F8920" t="str">
            <v>25T0345327</v>
          </cell>
          <cell r="AH8920">
            <v>46161</v>
          </cell>
        </row>
        <row r="8921">
          <cell r="F8921" t="str">
            <v>25T0345355</v>
          </cell>
          <cell r="AH8921">
            <v>46140</v>
          </cell>
        </row>
        <row r="8922">
          <cell r="F8922" t="str">
            <v>25T0345797</v>
          </cell>
          <cell r="AH8922">
            <v>46161</v>
          </cell>
        </row>
        <row r="8923">
          <cell r="F8923" t="str">
            <v>45T0457089</v>
          </cell>
          <cell r="AH8923">
            <v>46111</v>
          </cell>
        </row>
        <row r="8924">
          <cell r="F8924" t="str">
            <v>45T0459820</v>
          </cell>
          <cell r="AH8924">
            <v>46112</v>
          </cell>
        </row>
        <row r="8925">
          <cell r="F8925" t="str">
            <v>45T0459883</v>
          </cell>
          <cell r="AH8925">
            <v>46111</v>
          </cell>
        </row>
        <row r="8926">
          <cell r="F8926" t="str">
            <v>45T0459889</v>
          </cell>
          <cell r="AH8926">
            <v>46111</v>
          </cell>
        </row>
        <row r="8927">
          <cell r="F8927" t="str">
            <v>45T0460352</v>
          </cell>
          <cell r="AH8927">
            <v>46111</v>
          </cell>
        </row>
        <row r="8928">
          <cell r="F8928" t="str">
            <v>45T0460354</v>
          </cell>
          <cell r="AH8928">
            <v>46118</v>
          </cell>
        </row>
        <row r="8929">
          <cell r="F8929" t="str">
            <v>45T0460367</v>
          </cell>
          <cell r="AH8929">
            <v>46111</v>
          </cell>
        </row>
        <row r="8930">
          <cell r="F8930" t="str">
            <v>45T0460384</v>
          </cell>
          <cell r="AH8930">
            <v>46111</v>
          </cell>
        </row>
        <row r="8931">
          <cell r="F8931" t="str">
            <v>45T0460919</v>
          </cell>
          <cell r="AH8931">
            <v>46114</v>
          </cell>
        </row>
        <row r="8932">
          <cell r="F8932" t="str">
            <v>45T0461060</v>
          </cell>
          <cell r="AH8932">
            <v>46118</v>
          </cell>
        </row>
        <row r="8933">
          <cell r="F8933" t="str">
            <v>45T0461077</v>
          </cell>
          <cell r="AH8933">
            <v>46115</v>
          </cell>
        </row>
        <row r="8934">
          <cell r="F8934" t="str">
            <v>45T0461097</v>
          </cell>
          <cell r="AH8934">
            <v>46115</v>
          </cell>
        </row>
        <row r="8935">
          <cell r="F8935" t="str">
            <v>45T0461306</v>
          </cell>
          <cell r="AH8935">
            <v>46118</v>
          </cell>
        </row>
        <row r="8936">
          <cell r="F8936" t="str">
            <v>45T0462046</v>
          </cell>
          <cell r="AH8936">
            <v>46122</v>
          </cell>
        </row>
        <row r="8937">
          <cell r="F8937" t="str">
            <v>45T0462048</v>
          </cell>
          <cell r="AH8937">
            <v>46120</v>
          </cell>
        </row>
        <row r="8938">
          <cell r="F8938" t="str">
            <v>45T0462049</v>
          </cell>
          <cell r="AH8938">
            <v>46120</v>
          </cell>
        </row>
        <row r="8939">
          <cell r="F8939" t="str">
            <v>45T0462054</v>
          </cell>
          <cell r="AH8939">
            <v>46121</v>
          </cell>
        </row>
        <row r="8940">
          <cell r="F8940" t="str">
            <v>45T0462059</v>
          </cell>
          <cell r="AH8940">
            <v>46122</v>
          </cell>
        </row>
        <row r="8941">
          <cell r="F8941" t="str">
            <v>45T0463099</v>
          </cell>
          <cell r="AH8941">
            <v>46126</v>
          </cell>
        </row>
        <row r="8942">
          <cell r="F8942" t="str">
            <v>45T0463102</v>
          </cell>
          <cell r="AH8942">
            <v>46125</v>
          </cell>
        </row>
        <row r="8943">
          <cell r="F8943" t="str">
            <v>45T0466915</v>
          </cell>
          <cell r="AH8943">
            <v>46135</v>
          </cell>
        </row>
        <row r="8944">
          <cell r="F8944" t="str">
            <v>45T0466999</v>
          </cell>
          <cell r="AH8944">
            <v>46136</v>
          </cell>
        </row>
        <row r="8945">
          <cell r="F8945" t="str">
            <v>45T0467004</v>
          </cell>
          <cell r="AH8945">
            <v>46140</v>
          </cell>
        </row>
        <row r="8946">
          <cell r="F8946" t="str">
            <v>45T0467008</v>
          </cell>
          <cell r="AH8946">
            <v>46135</v>
          </cell>
        </row>
        <row r="8947">
          <cell r="F8947" t="str">
            <v>45T0467009</v>
          </cell>
          <cell r="AH8947">
            <v>46135</v>
          </cell>
        </row>
        <row r="8948">
          <cell r="F8948" t="str">
            <v>45T0473097</v>
          </cell>
          <cell r="AH8948">
            <v>46156</v>
          </cell>
        </row>
        <row r="8949">
          <cell r="F8949" t="str">
            <v>45T0473098</v>
          </cell>
          <cell r="AH8949">
            <v>46155</v>
          </cell>
        </row>
        <row r="8950">
          <cell r="F8950" t="str">
            <v>45T0473099</v>
          </cell>
          <cell r="AH8950">
            <v>46156</v>
          </cell>
        </row>
        <row r="8951">
          <cell r="F8951" t="str">
            <v>45T0473100</v>
          </cell>
          <cell r="AH8951">
            <v>46156</v>
          </cell>
        </row>
        <row r="8952">
          <cell r="F8952" t="str">
            <v>45T0473109</v>
          </cell>
          <cell r="AH8952">
            <v>46160</v>
          </cell>
        </row>
        <row r="8953">
          <cell r="F8953" t="str">
            <v>45T0473110</v>
          </cell>
          <cell r="AH8953">
            <v>46163</v>
          </cell>
        </row>
        <row r="8954">
          <cell r="F8954" t="str">
            <v>45T0473111</v>
          </cell>
          <cell r="AH8954">
            <v>46156</v>
          </cell>
        </row>
        <row r="8955">
          <cell r="F8955" t="str">
            <v>45T0473903</v>
          </cell>
          <cell r="AH8955">
            <v>46160</v>
          </cell>
        </row>
        <row r="8956">
          <cell r="F8956" t="str">
            <v>45T0475345</v>
          </cell>
          <cell r="AH8956">
            <v>46168</v>
          </cell>
        </row>
        <row r="8957">
          <cell r="F8957" t="str">
            <v>45T0475347</v>
          </cell>
          <cell r="AH8957">
            <v>46168</v>
          </cell>
        </row>
        <row r="8958">
          <cell r="F8958" t="str">
            <v>45T0475348</v>
          </cell>
          <cell r="AH8958">
            <v>46168</v>
          </cell>
        </row>
        <row r="8959">
          <cell r="F8959" t="str">
            <v>45T0475775</v>
          </cell>
          <cell r="AH8959">
            <v>46167</v>
          </cell>
        </row>
        <row r="8960">
          <cell r="F8960" t="str">
            <v>45T0475810</v>
          </cell>
          <cell r="AH8960">
            <v>46167</v>
          </cell>
        </row>
        <row r="8961">
          <cell r="F8961" t="str">
            <v>45T0475810</v>
          </cell>
          <cell r="AH8961">
            <v>46168</v>
          </cell>
        </row>
        <row r="8962">
          <cell r="F8962" t="str">
            <v>45T0475841</v>
          </cell>
          <cell r="AH8962">
            <v>46167</v>
          </cell>
        </row>
        <row r="8963">
          <cell r="F8963" t="str">
            <v>45T0476082</v>
          </cell>
          <cell r="AH8963">
            <v>46171</v>
          </cell>
        </row>
        <row r="8964">
          <cell r="F8964" t="str">
            <v>45T0476083</v>
          </cell>
          <cell r="AH8964">
            <v>46170</v>
          </cell>
        </row>
        <row r="8965">
          <cell r="F8965" t="str">
            <v>45T0476898</v>
          </cell>
          <cell r="AH8965">
            <v>46171</v>
          </cell>
        </row>
        <row r="8966">
          <cell r="F8966" t="str">
            <v>45T0476899</v>
          </cell>
          <cell r="AH8966">
            <v>46169</v>
          </cell>
        </row>
        <row r="8967">
          <cell r="F8967" t="str">
            <v>45T0476901</v>
          </cell>
          <cell r="AH8967">
            <v>46174</v>
          </cell>
        </row>
        <row r="8968">
          <cell r="F8968" t="str">
            <v>45T0477831</v>
          </cell>
          <cell r="AH8968">
            <v>46174</v>
          </cell>
        </row>
        <row r="8969">
          <cell r="F8969" t="str">
            <v>45T0477832</v>
          </cell>
          <cell r="AH8969">
            <v>46176</v>
          </cell>
        </row>
        <row r="8970">
          <cell r="F8970" t="str">
            <v>45T0477869</v>
          </cell>
          <cell r="AH8970">
            <v>46174</v>
          </cell>
        </row>
        <row r="8971">
          <cell r="F8971" t="str">
            <v>45T0477892</v>
          </cell>
          <cell r="AH8971">
            <v>46174</v>
          </cell>
        </row>
        <row r="8972">
          <cell r="F8972" t="str">
            <v>45T0477899</v>
          </cell>
          <cell r="AH8972">
            <v>46174</v>
          </cell>
        </row>
        <row r="8973">
          <cell r="F8973" t="str">
            <v>45T0477915</v>
          </cell>
          <cell r="AH8973">
            <v>46174</v>
          </cell>
        </row>
        <row r="8974">
          <cell r="F8974" t="str">
            <v>45T0477923</v>
          </cell>
          <cell r="AH8974">
            <v>46176</v>
          </cell>
        </row>
        <row r="8975">
          <cell r="F8975" t="str">
            <v>45T0477926</v>
          </cell>
          <cell r="AH8975">
            <v>46174</v>
          </cell>
        </row>
        <row r="8976">
          <cell r="F8976" t="str">
            <v>45T0479971</v>
          </cell>
          <cell r="AH8976">
            <v>46181</v>
          </cell>
        </row>
        <row r="8977">
          <cell r="F8977" t="str">
            <v>45T0479980</v>
          </cell>
          <cell r="AH8977">
            <v>46181</v>
          </cell>
        </row>
        <row r="8978">
          <cell r="F8978" t="str">
            <v>45T0479992</v>
          </cell>
          <cell r="AH8978">
            <v>46181</v>
          </cell>
        </row>
        <row r="8979">
          <cell r="F8979" t="str">
            <v>45T0479994</v>
          </cell>
          <cell r="AH8979">
            <v>46181</v>
          </cell>
        </row>
        <row r="8980">
          <cell r="F8980" t="str">
            <v>45T0481684</v>
          </cell>
          <cell r="AH8980">
            <v>46188</v>
          </cell>
        </row>
        <row r="8981">
          <cell r="F8981" t="str">
            <v>45T0481685</v>
          </cell>
          <cell r="AH8981">
            <v>46188</v>
          </cell>
        </row>
        <row r="8982">
          <cell r="F8982" t="str">
            <v>45T0481686</v>
          </cell>
          <cell r="AH8982">
            <v>46188</v>
          </cell>
        </row>
        <row r="8983">
          <cell r="F8983" t="str">
            <v>45T0481687</v>
          </cell>
          <cell r="AH8983">
            <v>46188</v>
          </cell>
        </row>
        <row r="8984">
          <cell r="F8984" t="str">
            <v>45T0481759</v>
          </cell>
          <cell r="AH8984">
            <v>46188</v>
          </cell>
        </row>
        <row r="8985">
          <cell r="F8985" t="str">
            <v>45T0481794</v>
          </cell>
          <cell r="AH8985">
            <v>46188</v>
          </cell>
        </row>
        <row r="8986">
          <cell r="F8986" t="str">
            <v>45T0481678</v>
          </cell>
          <cell r="AH8986">
            <v>46189</v>
          </cell>
        </row>
        <row r="8987">
          <cell r="F8987" t="str">
            <v>45T0481798</v>
          </cell>
          <cell r="AH8987">
            <v>46192</v>
          </cell>
        </row>
        <row r="8988">
          <cell r="F8988" t="str">
            <v>45T0483324</v>
          </cell>
        </row>
        <row r="8989">
          <cell r="F8989" t="str">
            <v>45T0483327</v>
          </cell>
          <cell r="AH8989">
            <v>46192</v>
          </cell>
        </row>
        <row r="8990">
          <cell r="F8990" t="str">
            <v>45T0483332</v>
          </cell>
          <cell r="AH8990">
            <v>46195</v>
          </cell>
        </row>
        <row r="8991">
          <cell r="F8991" t="str">
            <v>45T0483347</v>
          </cell>
          <cell r="AH8991">
            <v>46195</v>
          </cell>
        </row>
        <row r="8992">
          <cell r="F8992" t="str">
            <v>45T0483596</v>
          </cell>
          <cell r="AH8992">
            <v>46195</v>
          </cell>
        </row>
        <row r="8993">
          <cell r="F8993" t="str">
            <v>25T0349331</v>
          </cell>
          <cell r="AH8993">
            <v>46188</v>
          </cell>
        </row>
        <row r="8994">
          <cell r="F8994" t="str">
            <v>25T0349331</v>
          </cell>
          <cell r="AH8994">
            <v>46188</v>
          </cell>
        </row>
        <row r="8995">
          <cell r="F8995" t="str">
            <v>G4968107-VU260522004</v>
          </cell>
        </row>
        <row r="8996">
          <cell r="F8996" t="str">
            <v>R5T0699882</v>
          </cell>
          <cell r="AH8996">
            <v>46192</v>
          </cell>
        </row>
        <row r="8997">
          <cell r="F8997" t="str">
            <v>R5T0701079</v>
          </cell>
          <cell r="AH8997">
            <v>46192</v>
          </cell>
        </row>
        <row r="8998">
          <cell r="F8998" t="str">
            <v>R5T0701081</v>
          </cell>
          <cell r="AH8998">
            <v>46192</v>
          </cell>
        </row>
        <row r="8999">
          <cell r="F8999" t="str">
            <v>R5T0696635</v>
          </cell>
          <cell r="AH8999">
            <v>46195</v>
          </cell>
        </row>
        <row r="9000">
          <cell r="F9000" t="str">
            <v>R5T0696636</v>
          </cell>
          <cell r="AH9000">
            <v>46195</v>
          </cell>
        </row>
        <row r="9001">
          <cell r="F9001" t="str">
            <v>R5T0702227</v>
          </cell>
          <cell r="AH9001">
            <v>46195</v>
          </cell>
        </row>
        <row r="9002">
          <cell r="F9002" t="str">
            <v>R5T0702228</v>
          </cell>
          <cell r="AH9002">
            <v>46195</v>
          </cell>
        </row>
        <row r="9003">
          <cell r="F9003" t="str">
            <v>R5T0695844</v>
          </cell>
          <cell r="AH9003">
            <v>46191</v>
          </cell>
        </row>
        <row r="9004">
          <cell r="F9004" t="str">
            <v>R5T0699632</v>
          </cell>
          <cell r="AH9004">
            <v>46195</v>
          </cell>
        </row>
        <row r="9005">
          <cell r="F9005" t="str">
            <v>R5T0695849</v>
          </cell>
          <cell r="AH9005">
            <v>46191</v>
          </cell>
        </row>
        <row r="9006">
          <cell r="F9006" t="str">
            <v>R5T0699630</v>
          </cell>
          <cell r="AH9006">
            <v>46195</v>
          </cell>
        </row>
        <row r="9007">
          <cell r="F9007" t="str">
            <v>G5259664-VU251114007</v>
          </cell>
        </row>
        <row r="9008">
          <cell r="F9008" t="str">
            <v>45T0480327</v>
          </cell>
          <cell r="AH9008">
            <v>0</v>
          </cell>
        </row>
        <row r="9009">
          <cell r="F9009" t="str">
            <v>R5T0699758</v>
          </cell>
          <cell r="AH9009">
            <v>46192</v>
          </cell>
        </row>
        <row r="9010">
          <cell r="F9010" t="str">
            <v>R5T0700829</v>
          </cell>
          <cell r="AH9010">
            <v>46192</v>
          </cell>
        </row>
        <row r="9011">
          <cell r="F9011" t="str">
            <v>45T0484784</v>
          </cell>
          <cell r="AH9011">
            <v>46195</v>
          </cell>
        </row>
        <row r="9012">
          <cell r="F9012" t="str">
            <v>R5T0700344</v>
          </cell>
          <cell r="AH9012">
            <v>46195</v>
          </cell>
        </row>
        <row r="9013">
          <cell r="F9013" t="str">
            <v>R5T0700808</v>
          </cell>
          <cell r="AH9013">
            <v>46195</v>
          </cell>
        </row>
        <row r="9014">
          <cell r="F9014" t="str">
            <v>R5T0700877</v>
          </cell>
          <cell r="AH9014">
            <v>46195</v>
          </cell>
        </row>
        <row r="9015">
          <cell r="F9015" t="str">
            <v>R5T0700992</v>
          </cell>
          <cell r="AH9015">
            <v>46195</v>
          </cell>
        </row>
        <row r="9016">
          <cell r="F9016" t="str">
            <v>R5T0701047</v>
          </cell>
          <cell r="AH9016">
            <v>46195</v>
          </cell>
        </row>
        <row r="9017">
          <cell r="F9017" t="str">
            <v>R5T0701916</v>
          </cell>
          <cell r="AH9017">
            <v>46195</v>
          </cell>
        </row>
        <row r="9018">
          <cell r="F9018" t="str">
            <v>R5T0701975</v>
          </cell>
          <cell r="AH9018">
            <v>46195</v>
          </cell>
        </row>
        <row r="9019">
          <cell r="F9019" t="str">
            <v>R5T0701977</v>
          </cell>
          <cell r="AH9019">
            <v>46195</v>
          </cell>
        </row>
        <row r="9020">
          <cell r="F9020" t="str">
            <v>R5T0701978</v>
          </cell>
          <cell r="AH9020">
            <v>46195</v>
          </cell>
        </row>
        <row r="9021">
          <cell r="F9021" t="str">
            <v>R5T0695111</v>
          </cell>
          <cell r="AH9021">
            <v>46189</v>
          </cell>
        </row>
        <row r="9022">
          <cell r="F9022" t="str">
            <v>R5T0696055</v>
          </cell>
          <cell r="AH9022">
            <v>46189</v>
          </cell>
        </row>
        <row r="9023">
          <cell r="F9023" t="str">
            <v>R5T0696158</v>
          </cell>
          <cell r="AH9023">
            <v>46189</v>
          </cell>
        </row>
        <row r="9024">
          <cell r="F9024" t="str">
            <v>R5T0696159</v>
          </cell>
          <cell r="AH9024">
            <v>46189</v>
          </cell>
        </row>
        <row r="9025">
          <cell r="F9025" t="str">
            <v>R5T0696356</v>
          </cell>
          <cell r="AH9025">
            <v>46189</v>
          </cell>
        </row>
        <row r="9026">
          <cell r="F9026" t="str">
            <v>R5T0696416</v>
          </cell>
          <cell r="AH9026">
            <v>46189</v>
          </cell>
        </row>
        <row r="9027">
          <cell r="F9027" t="str">
            <v>R5T0696417</v>
          </cell>
          <cell r="AH9027">
            <v>46189</v>
          </cell>
        </row>
        <row r="9028">
          <cell r="F9028" t="str">
            <v>R5T0696707</v>
          </cell>
          <cell r="AH9028">
            <v>46189</v>
          </cell>
        </row>
        <row r="9029">
          <cell r="F9029" t="str">
            <v>R5T0696783</v>
          </cell>
          <cell r="AH9029">
            <v>46189</v>
          </cell>
        </row>
        <row r="9030">
          <cell r="F9030" t="str">
            <v>R5T0696797</v>
          </cell>
          <cell r="AH9030">
            <v>46189</v>
          </cell>
        </row>
        <row r="9031">
          <cell r="F9031" t="str">
            <v>R5T0699982</v>
          </cell>
          <cell r="AH9031">
            <v>46191</v>
          </cell>
        </row>
        <row r="9032">
          <cell r="F9032" t="str">
            <v>R5T0701025</v>
          </cell>
          <cell r="AH9032">
            <v>46195</v>
          </cell>
        </row>
        <row r="9033">
          <cell r="F9033" t="str">
            <v>R5T0701026</v>
          </cell>
          <cell r="AH9033">
            <v>46195</v>
          </cell>
        </row>
        <row r="9034">
          <cell r="F9034" t="str">
            <v>R5T0701321</v>
          </cell>
          <cell r="AH9034">
            <v>46195</v>
          </cell>
        </row>
        <row r="9035">
          <cell r="F9035" t="str">
            <v>R5T0702201</v>
          </cell>
          <cell r="AH9035">
            <v>46195</v>
          </cell>
        </row>
        <row r="9036">
          <cell r="F9036" t="str">
            <v>R5T0702350</v>
          </cell>
          <cell r="AH9036">
            <v>46195</v>
          </cell>
        </row>
        <row r="9037">
          <cell r="F9037" t="str">
            <v>R5T0703686</v>
          </cell>
        </row>
        <row r="9038">
          <cell r="F9038" t="str">
            <v>65T0098245</v>
          </cell>
          <cell r="AH9038">
            <v>46191</v>
          </cell>
        </row>
        <row r="9039">
          <cell r="F9039" t="str">
            <v>25T0350682</v>
          </cell>
          <cell r="AH9039">
            <v>46195</v>
          </cell>
        </row>
        <row r="9040">
          <cell r="F9040" t="str">
            <v>G2882889-PREPMT-JUN'26</v>
          </cell>
        </row>
        <row r="9041">
          <cell r="F9041" t="str">
            <v>R5T0695169</v>
          </cell>
          <cell r="AH9041">
            <v>46182</v>
          </cell>
        </row>
        <row r="9042">
          <cell r="F9042" t="str">
            <v>R5T0697690</v>
          </cell>
          <cell r="AH9042">
            <v>46190</v>
          </cell>
        </row>
        <row r="9043">
          <cell r="F9043" t="str">
            <v>R5T0681911</v>
          </cell>
          <cell r="AH9043">
            <v>46190</v>
          </cell>
        </row>
        <row r="9044">
          <cell r="F9044" t="str">
            <v>R5T0684577</v>
          </cell>
          <cell r="AH9044">
            <v>46189</v>
          </cell>
        </row>
        <row r="9045">
          <cell r="F9045" t="str">
            <v>R5T0695147</v>
          </cell>
          <cell r="AH9045">
            <v>46189</v>
          </cell>
        </row>
        <row r="9046">
          <cell r="F9046" t="str">
            <v>R5T0695608</v>
          </cell>
          <cell r="AH9046">
            <v>46184</v>
          </cell>
        </row>
        <row r="9047">
          <cell r="F9047" t="str">
            <v>R5T0695701</v>
          </cell>
          <cell r="AH9047">
            <v>46189</v>
          </cell>
        </row>
        <row r="9048">
          <cell r="F9048" t="str">
            <v>R5T0695903</v>
          </cell>
          <cell r="AH9048">
            <v>46185</v>
          </cell>
        </row>
        <row r="9049">
          <cell r="F9049" t="str">
            <v>R5T0696070</v>
          </cell>
          <cell r="AH9049">
            <v>46195</v>
          </cell>
        </row>
        <row r="9050">
          <cell r="F9050" t="str">
            <v>R5T0696071</v>
          </cell>
          <cell r="AH9050">
            <v>46195</v>
          </cell>
        </row>
        <row r="9051">
          <cell r="F9051" t="str">
            <v>R5T0696095</v>
          </cell>
          <cell r="AH9051">
            <v>46188</v>
          </cell>
        </row>
        <row r="9052">
          <cell r="F9052" t="str">
            <v>R5T0696210</v>
          </cell>
          <cell r="AH9052">
            <v>46189</v>
          </cell>
        </row>
        <row r="9053">
          <cell r="F9053" t="str">
            <v>R5T0696472</v>
          </cell>
          <cell r="AH9053">
            <v>46189</v>
          </cell>
        </row>
        <row r="9054">
          <cell r="F9054" t="str">
            <v>R5T0696743</v>
          </cell>
          <cell r="AH9054">
            <v>46188</v>
          </cell>
        </row>
        <row r="9055">
          <cell r="F9055" t="str">
            <v>R5T0697269</v>
          </cell>
          <cell r="AH9055">
            <v>46188</v>
          </cell>
        </row>
        <row r="9056">
          <cell r="F9056" t="str">
            <v>R5T0697787</v>
          </cell>
          <cell r="AH9056">
            <v>46189</v>
          </cell>
        </row>
        <row r="9057">
          <cell r="F9057" t="str">
            <v>R5T0697794</v>
          </cell>
          <cell r="AH9057">
            <v>46189</v>
          </cell>
        </row>
        <row r="9058">
          <cell r="F9058" t="str">
            <v>R5T0699764</v>
          </cell>
          <cell r="AH9058">
            <v>46192</v>
          </cell>
        </row>
        <row r="9059">
          <cell r="F9059" t="str">
            <v>R5T0699853</v>
          </cell>
          <cell r="AH9059">
            <v>46192</v>
          </cell>
        </row>
        <row r="9060">
          <cell r="F9060" t="str">
            <v>R5T0699936</v>
          </cell>
          <cell r="AH9060">
            <v>46192</v>
          </cell>
        </row>
        <row r="9061">
          <cell r="F9061" t="str">
            <v>R5T0699937</v>
          </cell>
          <cell r="AH9061">
            <v>46192</v>
          </cell>
        </row>
        <row r="9062">
          <cell r="F9062" t="str">
            <v>R5T0699938</v>
          </cell>
          <cell r="AH9062">
            <v>46192</v>
          </cell>
        </row>
        <row r="9063">
          <cell r="F9063" t="str">
            <v>R5T0700123</v>
          </cell>
          <cell r="AH9063">
            <v>46192</v>
          </cell>
        </row>
        <row r="9064">
          <cell r="F9064" t="str">
            <v>R5T0700124</v>
          </cell>
          <cell r="AH9064">
            <v>46192</v>
          </cell>
        </row>
        <row r="9065">
          <cell r="F9065" t="str">
            <v>R5T0700133</v>
          </cell>
          <cell r="AH9065">
            <v>46192</v>
          </cell>
        </row>
        <row r="9066">
          <cell r="F9066" t="str">
            <v>R5T0700134</v>
          </cell>
          <cell r="AH9066">
            <v>46192</v>
          </cell>
        </row>
        <row r="9067">
          <cell r="F9067" t="str">
            <v>R5T0700614</v>
          </cell>
          <cell r="AH9067">
            <v>46192</v>
          </cell>
        </row>
        <row r="9068">
          <cell r="F9068" t="str">
            <v>R5T0700615</v>
          </cell>
          <cell r="AH9068">
            <v>46192</v>
          </cell>
        </row>
        <row r="9069">
          <cell r="F9069" t="str">
            <v>R5T0700616</v>
          </cell>
          <cell r="AH9069">
            <v>46192</v>
          </cell>
        </row>
        <row r="9070">
          <cell r="F9070" t="str">
            <v>R5T0700799</v>
          </cell>
          <cell r="AH9070">
            <v>46195</v>
          </cell>
        </row>
        <row r="9071">
          <cell r="F9071" t="str">
            <v>R5T0701049</v>
          </cell>
          <cell r="AH9071">
            <v>46195</v>
          </cell>
        </row>
        <row r="9072">
          <cell r="F9072" t="str">
            <v>R5T0701050</v>
          </cell>
          <cell r="AH9072">
            <v>46195</v>
          </cell>
        </row>
        <row r="9073">
          <cell r="F9073" t="str">
            <v>R5T0701946</v>
          </cell>
          <cell r="AH9073">
            <v>46195</v>
          </cell>
        </row>
        <row r="9074">
          <cell r="F9074" t="str">
            <v>R5T0701951</v>
          </cell>
          <cell r="AH9074">
            <v>46195</v>
          </cell>
        </row>
        <row r="9075">
          <cell r="F9075" t="str">
            <v>R5T0701952</v>
          </cell>
          <cell r="AH9075">
            <v>46195</v>
          </cell>
        </row>
        <row r="9076">
          <cell r="F9076" t="str">
            <v>G2594411-H32510074A</v>
          </cell>
        </row>
        <row r="9077">
          <cell r="F9077" t="str">
            <v>R5T0701242</v>
          </cell>
          <cell r="AH9077">
            <v>46195</v>
          </cell>
        </row>
        <row r="9078">
          <cell r="F9078" t="str">
            <v>R5T0701246</v>
          </cell>
          <cell r="AH9078">
            <v>46195</v>
          </cell>
        </row>
        <row r="9079">
          <cell r="F9079" t="str">
            <v>R5T0704651</v>
          </cell>
          <cell r="AH9079">
            <v>46195</v>
          </cell>
        </row>
        <row r="9080">
          <cell r="F9080" t="str">
            <v>R5T0695500</v>
          </cell>
          <cell r="AH9080">
            <v>46189</v>
          </cell>
        </row>
        <row r="9081">
          <cell r="F9081" t="str">
            <v>R5T0695502</v>
          </cell>
          <cell r="AH9081">
            <v>46189</v>
          </cell>
        </row>
        <row r="9082">
          <cell r="F9082" t="str">
            <v>R5T0696096</v>
          </cell>
          <cell r="AH9082">
            <v>46188</v>
          </cell>
        </row>
        <row r="9083">
          <cell r="F9083" t="str">
            <v>R5T0696097</v>
          </cell>
          <cell r="AH9083">
            <v>46188</v>
          </cell>
        </row>
        <row r="9084">
          <cell r="F9084" t="str">
            <v>R5T0696105</v>
          </cell>
          <cell r="AH9084">
            <v>46184</v>
          </cell>
        </row>
        <row r="9085">
          <cell r="F9085" t="str">
            <v>R5T0696106</v>
          </cell>
          <cell r="AH9085">
            <v>46184</v>
          </cell>
        </row>
        <row r="9086">
          <cell r="F9086" t="str">
            <v>R5T0696107</v>
          </cell>
          <cell r="AH9086">
            <v>46184</v>
          </cell>
        </row>
        <row r="9087">
          <cell r="F9087" t="str">
            <v>R5T0696146</v>
          </cell>
          <cell r="AH9087">
            <v>46188</v>
          </cell>
        </row>
        <row r="9088">
          <cell r="F9088" t="str">
            <v>R5T0696147</v>
          </cell>
          <cell r="AH9088">
            <v>46188</v>
          </cell>
        </row>
        <row r="9089">
          <cell r="F9089" t="str">
            <v>R5T0696954</v>
          </cell>
          <cell r="AH9089">
            <v>46189</v>
          </cell>
        </row>
        <row r="9090">
          <cell r="F9090" t="str">
            <v>R5T0696959</v>
          </cell>
          <cell r="AH9090">
            <v>46189</v>
          </cell>
        </row>
        <row r="9091">
          <cell r="F9091" t="str">
            <v>R5T0697004</v>
          </cell>
          <cell r="AH9091">
            <v>46189</v>
          </cell>
        </row>
        <row r="9092">
          <cell r="F9092" t="str">
            <v>R5T0697035</v>
          </cell>
          <cell r="AH9092">
            <v>46189</v>
          </cell>
        </row>
        <row r="9093">
          <cell r="F9093" t="str">
            <v>R5T0697418</v>
          </cell>
          <cell r="AH9093">
            <v>46189</v>
          </cell>
        </row>
        <row r="9094">
          <cell r="F9094" t="str">
            <v>R5T0697420</v>
          </cell>
          <cell r="AH9094">
            <v>46189</v>
          </cell>
        </row>
        <row r="9095">
          <cell r="F9095" t="str">
            <v>R5T0699961</v>
          </cell>
          <cell r="AH9095">
            <v>46191</v>
          </cell>
        </row>
        <row r="9096">
          <cell r="F9096" t="str">
            <v>R5T0699962</v>
          </cell>
          <cell r="AH9096">
            <v>46191</v>
          </cell>
        </row>
        <row r="9097">
          <cell r="F9097" t="str">
            <v>R5T0700826</v>
          </cell>
          <cell r="AH9097">
            <v>46195</v>
          </cell>
        </row>
        <row r="9098">
          <cell r="F9098" t="str">
            <v>R5T0700830</v>
          </cell>
          <cell r="AH9098">
            <v>46195</v>
          </cell>
        </row>
        <row r="9099">
          <cell r="F9099" t="str">
            <v>R5T0700999</v>
          </cell>
          <cell r="AH9099">
            <v>46195</v>
          </cell>
        </row>
        <row r="9100">
          <cell r="F9100" t="str">
            <v>R5T0701000</v>
          </cell>
          <cell r="AH9100">
            <v>46195</v>
          </cell>
        </row>
        <row r="9101">
          <cell r="F9101" t="str">
            <v>55T0359593</v>
          </cell>
          <cell r="AH9101">
            <v>46188</v>
          </cell>
        </row>
        <row r="9102">
          <cell r="F9102" t="str">
            <v>55T0359594</v>
          </cell>
          <cell r="AH9102">
            <v>46188</v>
          </cell>
        </row>
        <row r="9103">
          <cell r="F9103" t="str">
            <v>55T0365721</v>
          </cell>
          <cell r="AH9103">
            <v>46188</v>
          </cell>
        </row>
        <row r="9104">
          <cell r="F9104" t="str">
            <v>R5T0703296</v>
          </cell>
          <cell r="AH9104">
            <v>0</v>
          </cell>
        </row>
        <row r="9105">
          <cell r="F9105" t="str">
            <v>R5T0663960</v>
          </cell>
          <cell r="AH9105">
            <v>46147</v>
          </cell>
        </row>
        <row r="9106">
          <cell r="F9106" t="str">
            <v>R5T0667133</v>
          </cell>
          <cell r="AH9106">
            <v>46147</v>
          </cell>
        </row>
        <row r="9107">
          <cell r="F9107" t="str">
            <v>R5T0692191</v>
          </cell>
          <cell r="AH9107">
            <v>46189</v>
          </cell>
        </row>
        <row r="9108">
          <cell r="F9108" t="str">
            <v>R5T0695904</v>
          </cell>
          <cell r="AH9108">
            <v>46184</v>
          </cell>
        </row>
        <row r="9109">
          <cell r="F9109" t="str">
            <v>R5T0695970</v>
          </cell>
          <cell r="AH9109">
            <v>46190</v>
          </cell>
        </row>
        <row r="9110">
          <cell r="F9110" t="str">
            <v>R5T0696815</v>
          </cell>
          <cell r="AH9110">
            <v>46189</v>
          </cell>
        </row>
        <row r="9111">
          <cell r="F9111" t="str">
            <v>R5T0697244</v>
          </cell>
          <cell r="AH9111">
            <v>46188</v>
          </cell>
        </row>
        <row r="9112">
          <cell r="F9112" t="str">
            <v>R5T0697300</v>
          </cell>
          <cell r="AH9112">
            <v>46188</v>
          </cell>
        </row>
        <row r="9113">
          <cell r="F9113" t="str">
            <v>R5T0697369</v>
          </cell>
          <cell r="AH9113">
            <v>46188</v>
          </cell>
        </row>
        <row r="9114">
          <cell r="F9114" t="str">
            <v>R5T0697513</v>
          </cell>
          <cell r="AH9114">
            <v>46189</v>
          </cell>
        </row>
        <row r="9115">
          <cell r="F9115" t="str">
            <v>R5T0698668</v>
          </cell>
          <cell r="AH9115">
            <v>46188</v>
          </cell>
        </row>
        <row r="9116">
          <cell r="F9116" t="str">
            <v>R5T0699940</v>
          </cell>
          <cell r="AH9116">
            <v>46192</v>
          </cell>
        </row>
        <row r="9117">
          <cell r="F9117" t="str">
            <v>R5T0699941</v>
          </cell>
          <cell r="AH9117">
            <v>46192</v>
          </cell>
        </row>
        <row r="9118">
          <cell r="F9118" t="str">
            <v>R5T0700537</v>
          </cell>
          <cell r="AH9118">
            <v>46195</v>
          </cell>
        </row>
        <row r="9119">
          <cell r="F9119" t="str">
            <v>45T0480130</v>
          </cell>
          <cell r="AH9119">
            <v>46188</v>
          </cell>
        </row>
        <row r="9120">
          <cell r="F9120" t="str">
            <v>R5T0668065</v>
          </cell>
          <cell r="AH9120">
            <v>46154</v>
          </cell>
        </row>
        <row r="9121">
          <cell r="F9121" t="str">
            <v>R5T0695134</v>
          </cell>
          <cell r="AH9121">
            <v>46195</v>
          </cell>
        </row>
        <row r="9122">
          <cell r="F9122" t="str">
            <v>R5T0695507</v>
          </cell>
          <cell r="AH9122">
            <v>46189</v>
          </cell>
        </row>
        <row r="9123">
          <cell r="F9123" t="str">
            <v>R5T0695508</v>
          </cell>
          <cell r="AH9123">
            <v>46189</v>
          </cell>
        </row>
        <row r="9124">
          <cell r="F9124" t="str">
            <v>R5T0696364</v>
          </cell>
          <cell r="AH9124">
            <v>46189</v>
          </cell>
        </row>
        <row r="9125">
          <cell r="F9125" t="str">
            <v>R5T0696365</v>
          </cell>
          <cell r="AH9125">
            <v>46189</v>
          </cell>
        </row>
        <row r="9126">
          <cell r="F9126" t="str">
            <v>R5T0696366</v>
          </cell>
          <cell r="AH9126">
            <v>46189</v>
          </cell>
        </row>
        <row r="9127">
          <cell r="F9127" t="str">
            <v>R5T0696367</v>
          </cell>
          <cell r="AH9127">
            <v>46189</v>
          </cell>
        </row>
        <row r="9128">
          <cell r="F9128" t="str">
            <v>R5T0696368</v>
          </cell>
          <cell r="AH9128">
            <v>46189</v>
          </cell>
        </row>
        <row r="9129">
          <cell r="F9129" t="str">
            <v>R5T0696369</v>
          </cell>
          <cell r="AH9129">
            <v>46189</v>
          </cell>
        </row>
        <row r="9130">
          <cell r="F9130" t="str">
            <v>R5T0696370</v>
          </cell>
          <cell r="AH9130">
            <v>46189</v>
          </cell>
        </row>
        <row r="9131">
          <cell r="F9131" t="str">
            <v>R5T0696371</v>
          </cell>
          <cell r="AH9131">
            <v>46189</v>
          </cell>
        </row>
        <row r="9132">
          <cell r="F9132" t="str">
            <v>R5T0696372</v>
          </cell>
          <cell r="AH9132">
            <v>46189</v>
          </cell>
        </row>
        <row r="9133">
          <cell r="F9133" t="str">
            <v>R5T0696373</v>
          </cell>
          <cell r="AH9133">
            <v>46189</v>
          </cell>
        </row>
        <row r="9134">
          <cell r="F9134" t="str">
            <v>R5T0696374</v>
          </cell>
          <cell r="AH9134">
            <v>46189</v>
          </cell>
        </row>
        <row r="9135">
          <cell r="F9135" t="str">
            <v>R5T0696375</v>
          </cell>
          <cell r="AH9135">
            <v>46189</v>
          </cell>
        </row>
        <row r="9136">
          <cell r="F9136" t="str">
            <v>R5T0696400</v>
          </cell>
          <cell r="AH9136">
            <v>46189</v>
          </cell>
        </row>
        <row r="9137">
          <cell r="F9137" t="str">
            <v>R5T0696401</v>
          </cell>
          <cell r="AH9137">
            <v>46189</v>
          </cell>
        </row>
        <row r="9138">
          <cell r="F9138" t="str">
            <v>R5T0696402</v>
          </cell>
          <cell r="AH9138">
            <v>46189</v>
          </cell>
        </row>
        <row r="9139">
          <cell r="F9139" t="str">
            <v>R5T0696403</v>
          </cell>
          <cell r="AH9139">
            <v>46189</v>
          </cell>
        </row>
        <row r="9140">
          <cell r="F9140" t="str">
            <v>R5T0696404</v>
          </cell>
          <cell r="AH9140">
            <v>46189</v>
          </cell>
        </row>
        <row r="9141">
          <cell r="F9141" t="str">
            <v>R5T0696671</v>
          </cell>
          <cell r="AH9141">
            <v>46189</v>
          </cell>
        </row>
        <row r="9142">
          <cell r="F9142" t="str">
            <v>R5T0696694</v>
          </cell>
          <cell r="AH9142">
            <v>46189</v>
          </cell>
        </row>
        <row r="9143">
          <cell r="F9143" t="str">
            <v>R5T0696695</v>
          </cell>
          <cell r="AH9143">
            <v>46189</v>
          </cell>
        </row>
        <row r="9144">
          <cell r="F9144" t="str">
            <v>R5T0696696</v>
          </cell>
          <cell r="AH9144">
            <v>46189</v>
          </cell>
        </row>
        <row r="9145">
          <cell r="F9145" t="str">
            <v>R5T0696697</v>
          </cell>
          <cell r="AH9145">
            <v>46189</v>
          </cell>
        </row>
        <row r="9146">
          <cell r="F9146" t="str">
            <v>R5T0696698</v>
          </cell>
          <cell r="AH9146">
            <v>46189</v>
          </cell>
        </row>
        <row r="9147">
          <cell r="F9147" t="str">
            <v>R5T0696699</v>
          </cell>
          <cell r="AH9147">
            <v>46189</v>
          </cell>
        </row>
        <row r="9148">
          <cell r="F9148" t="str">
            <v>R5T0696731</v>
          </cell>
          <cell r="AH9148">
            <v>46190</v>
          </cell>
        </row>
        <row r="9149">
          <cell r="F9149" t="str">
            <v>R5T0698284</v>
          </cell>
          <cell r="AH9149">
            <v>46189</v>
          </cell>
        </row>
        <row r="9150">
          <cell r="F9150" t="str">
            <v>R5T0698285</v>
          </cell>
          <cell r="AH9150">
            <v>46189</v>
          </cell>
        </row>
        <row r="9151">
          <cell r="F9151" t="str">
            <v>R5T0698286</v>
          </cell>
          <cell r="AH9151">
            <v>46189</v>
          </cell>
        </row>
        <row r="9152">
          <cell r="F9152" t="str">
            <v>R5T0698287</v>
          </cell>
          <cell r="AH9152">
            <v>46189</v>
          </cell>
        </row>
        <row r="9153">
          <cell r="F9153" t="str">
            <v>R5T0699413</v>
          </cell>
          <cell r="AH9153">
            <v>46190</v>
          </cell>
        </row>
        <row r="9154">
          <cell r="F9154" t="str">
            <v>R5T0699654</v>
          </cell>
          <cell r="AH9154">
            <v>46192</v>
          </cell>
        </row>
        <row r="9155">
          <cell r="F9155" t="str">
            <v>R5T0699655</v>
          </cell>
          <cell r="AH9155">
            <v>46192</v>
          </cell>
        </row>
        <row r="9156">
          <cell r="F9156" t="str">
            <v>R5T0699668</v>
          </cell>
          <cell r="AH9156">
            <v>46192</v>
          </cell>
        </row>
        <row r="9157">
          <cell r="F9157" t="str">
            <v>R5T0699669</v>
          </cell>
          <cell r="AH9157">
            <v>46192</v>
          </cell>
        </row>
        <row r="9158">
          <cell r="F9158" t="str">
            <v>R5T0699670</v>
          </cell>
          <cell r="AH9158">
            <v>46192</v>
          </cell>
        </row>
        <row r="9159">
          <cell r="F9159" t="str">
            <v>R5T0699671</v>
          </cell>
          <cell r="AH9159">
            <v>46192</v>
          </cell>
        </row>
        <row r="9160">
          <cell r="F9160" t="str">
            <v>R5T0699672</v>
          </cell>
          <cell r="AH9160">
            <v>46192</v>
          </cell>
        </row>
        <row r="9161">
          <cell r="F9161" t="str">
            <v>R5T0699673</v>
          </cell>
          <cell r="AH9161">
            <v>46192</v>
          </cell>
        </row>
        <row r="9162">
          <cell r="F9162" t="str">
            <v>R5T0699689</v>
          </cell>
          <cell r="AH9162">
            <v>46192</v>
          </cell>
        </row>
        <row r="9163">
          <cell r="F9163" t="str">
            <v>R5T0699690</v>
          </cell>
          <cell r="AH9163">
            <v>46192</v>
          </cell>
        </row>
        <row r="9164">
          <cell r="F9164" t="str">
            <v>R5T0699691</v>
          </cell>
          <cell r="AH9164">
            <v>46192</v>
          </cell>
        </row>
        <row r="9165">
          <cell r="F9165" t="str">
            <v>R5T0699692</v>
          </cell>
          <cell r="AH9165">
            <v>46192</v>
          </cell>
        </row>
        <row r="9166">
          <cell r="F9166" t="str">
            <v>R5T0699702</v>
          </cell>
          <cell r="AH9166">
            <v>46192</v>
          </cell>
        </row>
        <row r="9167">
          <cell r="F9167" t="str">
            <v>R5T0699719</v>
          </cell>
          <cell r="AH9167">
            <v>46192</v>
          </cell>
        </row>
        <row r="9168">
          <cell r="F9168" t="str">
            <v>R5T0699740</v>
          </cell>
          <cell r="AH9168">
            <v>46192</v>
          </cell>
        </row>
        <row r="9169">
          <cell r="F9169" t="str">
            <v>R5T0699741</v>
          </cell>
          <cell r="AH9169">
            <v>46192</v>
          </cell>
        </row>
        <row r="9170">
          <cell r="F9170" t="str">
            <v>R5T0699742</v>
          </cell>
          <cell r="AH9170">
            <v>46192</v>
          </cell>
        </row>
        <row r="9171">
          <cell r="F9171" t="str">
            <v>R5T0699743</v>
          </cell>
          <cell r="AH9171">
            <v>46192</v>
          </cell>
        </row>
        <row r="9172">
          <cell r="F9172" t="str">
            <v>R5T0699744</v>
          </cell>
          <cell r="AH9172">
            <v>46192</v>
          </cell>
        </row>
        <row r="9173">
          <cell r="F9173" t="str">
            <v>R5T0699745</v>
          </cell>
          <cell r="AH9173">
            <v>46192</v>
          </cell>
        </row>
        <row r="9174">
          <cell r="F9174" t="str">
            <v>R5T0699746</v>
          </cell>
          <cell r="AH9174">
            <v>46192</v>
          </cell>
        </row>
        <row r="9175">
          <cell r="F9175" t="str">
            <v>R5T0699747</v>
          </cell>
          <cell r="AH9175">
            <v>46192</v>
          </cell>
        </row>
        <row r="9176">
          <cell r="F9176" t="str">
            <v>R5T0699781</v>
          </cell>
          <cell r="AH9176">
            <v>46192</v>
          </cell>
        </row>
        <row r="9177">
          <cell r="F9177" t="str">
            <v>R5T0699782</v>
          </cell>
          <cell r="AH9177">
            <v>46192</v>
          </cell>
        </row>
        <row r="9178">
          <cell r="F9178" t="str">
            <v>R5T0699783</v>
          </cell>
          <cell r="AH9178">
            <v>46192</v>
          </cell>
        </row>
        <row r="9179">
          <cell r="F9179" t="str">
            <v>R5T0699784</v>
          </cell>
          <cell r="AH9179">
            <v>46192</v>
          </cell>
        </row>
        <row r="9180">
          <cell r="F9180" t="str">
            <v>R5T0699801</v>
          </cell>
          <cell r="AH9180">
            <v>46192</v>
          </cell>
        </row>
        <row r="9181">
          <cell r="F9181" t="str">
            <v>R5T0699802</v>
          </cell>
          <cell r="AH9181">
            <v>46192</v>
          </cell>
        </row>
        <row r="9182">
          <cell r="F9182" t="str">
            <v>R5T0699803</v>
          </cell>
          <cell r="AH9182">
            <v>46192</v>
          </cell>
        </row>
        <row r="9183">
          <cell r="F9183" t="str">
            <v>R5T0699804</v>
          </cell>
          <cell r="AH9183">
            <v>46192</v>
          </cell>
        </row>
        <row r="9184">
          <cell r="F9184" t="str">
            <v>R5T0699806</v>
          </cell>
          <cell r="AH9184">
            <v>46192</v>
          </cell>
        </row>
        <row r="9185">
          <cell r="F9185" t="str">
            <v>R5T0699807</v>
          </cell>
          <cell r="AH9185">
            <v>46192</v>
          </cell>
        </row>
        <row r="9186">
          <cell r="F9186" t="str">
            <v>R5T0699808</v>
          </cell>
          <cell r="AH9186">
            <v>46192</v>
          </cell>
        </row>
        <row r="9187">
          <cell r="F9187" t="str">
            <v>R5T0699832</v>
          </cell>
          <cell r="AH9187">
            <v>46192</v>
          </cell>
        </row>
        <row r="9188">
          <cell r="F9188" t="str">
            <v>R5T0699833</v>
          </cell>
          <cell r="AH9188">
            <v>46192</v>
          </cell>
        </row>
        <row r="9189">
          <cell r="F9189" t="str">
            <v>R5T0699834</v>
          </cell>
          <cell r="AH9189">
            <v>46192</v>
          </cell>
        </row>
        <row r="9190">
          <cell r="F9190" t="str">
            <v>R5T0699841</v>
          </cell>
          <cell r="AH9190">
            <v>46192</v>
          </cell>
        </row>
        <row r="9191">
          <cell r="F9191" t="str">
            <v>R5T0699950</v>
          </cell>
          <cell r="AH9191">
            <v>46191</v>
          </cell>
        </row>
        <row r="9192">
          <cell r="F9192" t="str">
            <v>R5T0699951</v>
          </cell>
          <cell r="AH9192">
            <v>46191</v>
          </cell>
        </row>
        <row r="9193">
          <cell r="F9193" t="str">
            <v>R5T0699956</v>
          </cell>
          <cell r="AH9193">
            <v>46191</v>
          </cell>
        </row>
        <row r="9194">
          <cell r="F9194" t="str">
            <v>R5T0699957</v>
          </cell>
          <cell r="AH9194">
            <v>46191</v>
          </cell>
        </row>
        <row r="9195">
          <cell r="F9195" t="str">
            <v>R5T0699972</v>
          </cell>
          <cell r="AH9195">
            <v>46191</v>
          </cell>
        </row>
        <row r="9196">
          <cell r="F9196" t="str">
            <v>R5T0700122</v>
          </cell>
          <cell r="AH9196">
            <v>46192</v>
          </cell>
        </row>
        <row r="9197">
          <cell r="F9197" t="str">
            <v>R5T0700329</v>
          </cell>
          <cell r="AH9197">
            <v>46195</v>
          </cell>
        </row>
        <row r="9198">
          <cell r="F9198" t="str">
            <v>R5T0700337</v>
          </cell>
          <cell r="AH9198">
            <v>46195</v>
          </cell>
        </row>
        <row r="9199">
          <cell r="F9199" t="str">
            <v>R5T0700402</v>
          </cell>
          <cell r="AH9199">
            <v>46195</v>
          </cell>
        </row>
        <row r="9200">
          <cell r="F9200" t="str">
            <v>R5T0700403</v>
          </cell>
          <cell r="AH9200">
            <v>46195</v>
          </cell>
        </row>
        <row r="9201">
          <cell r="F9201" t="str">
            <v>R5T0700414</v>
          </cell>
          <cell r="AH9201">
            <v>46195</v>
          </cell>
        </row>
        <row r="9202">
          <cell r="F9202" t="str">
            <v>R5T0700415</v>
          </cell>
          <cell r="AH9202">
            <v>46195</v>
          </cell>
        </row>
        <row r="9203">
          <cell r="F9203" t="str">
            <v>R5T0700416</v>
          </cell>
          <cell r="AH9203">
            <v>46195</v>
          </cell>
        </row>
        <row r="9204">
          <cell r="F9204" t="str">
            <v>R5T0700417</v>
          </cell>
          <cell r="AH9204">
            <v>46195</v>
          </cell>
        </row>
        <row r="9205">
          <cell r="F9205" t="str">
            <v>R5T0700418</v>
          </cell>
          <cell r="AH9205">
            <v>46195</v>
          </cell>
        </row>
        <row r="9206">
          <cell r="F9206" t="str">
            <v>R5T0700420</v>
          </cell>
          <cell r="AH9206">
            <v>46195</v>
          </cell>
        </row>
        <row r="9207">
          <cell r="F9207" t="str">
            <v>R5T0700450</v>
          </cell>
          <cell r="AH9207">
            <v>46195</v>
          </cell>
        </row>
        <row r="9208">
          <cell r="F9208" t="str">
            <v>R5T0700451</v>
          </cell>
          <cell r="AH9208">
            <v>46195</v>
          </cell>
        </row>
        <row r="9209">
          <cell r="F9209" t="str">
            <v>R5T0700452</v>
          </cell>
          <cell r="AH9209">
            <v>46195</v>
          </cell>
        </row>
        <row r="9210">
          <cell r="F9210" t="str">
            <v>R5T0700453</v>
          </cell>
          <cell r="AH9210">
            <v>46195</v>
          </cell>
        </row>
        <row r="9211">
          <cell r="F9211" t="str">
            <v>R5T0700454</v>
          </cell>
          <cell r="AH9211">
            <v>46195</v>
          </cell>
        </row>
        <row r="9212">
          <cell r="F9212" t="str">
            <v>R5T0700455</v>
          </cell>
          <cell r="AH9212">
            <v>46195</v>
          </cell>
        </row>
        <row r="9213">
          <cell r="F9213" t="str">
            <v>R5T0700656</v>
          </cell>
          <cell r="AH9213">
            <v>46192</v>
          </cell>
        </row>
        <row r="9214">
          <cell r="F9214" t="str">
            <v>R5T0700656</v>
          </cell>
          <cell r="AH9214">
            <v>46195</v>
          </cell>
        </row>
        <row r="9215">
          <cell r="F9215" t="str">
            <v>R5T0700657</v>
          </cell>
          <cell r="AH9215">
            <v>46192</v>
          </cell>
        </row>
        <row r="9216">
          <cell r="F9216" t="str">
            <v>R5T0700658</v>
          </cell>
          <cell r="AH9216">
            <v>46192</v>
          </cell>
        </row>
        <row r="9217">
          <cell r="F9217" t="str">
            <v>R5T0700659</v>
          </cell>
          <cell r="AH9217">
            <v>46192</v>
          </cell>
        </row>
        <row r="9218">
          <cell r="F9218" t="str">
            <v>R5T0700660</v>
          </cell>
          <cell r="AH9218">
            <v>46192</v>
          </cell>
        </row>
        <row r="9219">
          <cell r="F9219" t="str">
            <v>R5T0700661</v>
          </cell>
          <cell r="AH9219">
            <v>46192</v>
          </cell>
        </row>
        <row r="9220">
          <cell r="F9220" t="str">
            <v>R5T0700716</v>
          </cell>
          <cell r="AH9220">
            <v>46192</v>
          </cell>
        </row>
        <row r="9221">
          <cell r="F9221" t="str">
            <v>R5T0700717</v>
          </cell>
          <cell r="AH9221">
            <v>46192</v>
          </cell>
        </row>
        <row r="9222">
          <cell r="F9222" t="str">
            <v>R5T0700718</v>
          </cell>
          <cell r="AH9222">
            <v>46192</v>
          </cell>
        </row>
        <row r="9223">
          <cell r="F9223" t="str">
            <v>R5T0700719</v>
          </cell>
          <cell r="AH9223">
            <v>46192</v>
          </cell>
        </row>
        <row r="9224">
          <cell r="F9224" t="str">
            <v>R5T0700720</v>
          </cell>
          <cell r="AH9224">
            <v>46192</v>
          </cell>
        </row>
        <row r="9225">
          <cell r="F9225" t="str">
            <v>R5T0700721</v>
          </cell>
          <cell r="AH9225">
            <v>46192</v>
          </cell>
        </row>
        <row r="9226">
          <cell r="F9226" t="str">
            <v>R5T0700722</v>
          </cell>
          <cell r="AH9226">
            <v>46192</v>
          </cell>
        </row>
        <row r="9227">
          <cell r="F9227" t="str">
            <v>R5T0700819</v>
          </cell>
          <cell r="AH9227">
            <v>46195</v>
          </cell>
        </row>
        <row r="9228">
          <cell r="F9228" t="str">
            <v>R5T0700820</v>
          </cell>
          <cell r="AH9228">
            <v>46195</v>
          </cell>
        </row>
        <row r="9229">
          <cell r="F9229" t="str">
            <v>R5T0700907</v>
          </cell>
          <cell r="AH9229">
            <v>46195</v>
          </cell>
        </row>
        <row r="9230">
          <cell r="F9230" t="str">
            <v>R5T0700908</v>
          </cell>
          <cell r="AH9230">
            <v>46195</v>
          </cell>
        </row>
        <row r="9231">
          <cell r="F9231" t="str">
            <v>R5T0700909</v>
          </cell>
          <cell r="AH9231">
            <v>46195</v>
          </cell>
        </row>
        <row r="9232">
          <cell r="F9232" t="str">
            <v>R5T0700910</v>
          </cell>
          <cell r="AH9232">
            <v>46195</v>
          </cell>
        </row>
        <row r="9233">
          <cell r="F9233" t="str">
            <v>R5T0700911</v>
          </cell>
          <cell r="AH9233">
            <v>46195</v>
          </cell>
        </row>
        <row r="9234">
          <cell r="F9234" t="str">
            <v>R5T0700927</v>
          </cell>
          <cell r="AH9234">
            <v>46192</v>
          </cell>
        </row>
        <row r="9235">
          <cell r="F9235" t="str">
            <v>R5T0700936</v>
          </cell>
          <cell r="AH9235">
            <v>46192</v>
          </cell>
        </row>
        <row r="9236">
          <cell r="F9236" t="str">
            <v>R5T0700956</v>
          </cell>
          <cell r="AH9236">
            <v>46195</v>
          </cell>
        </row>
        <row r="9237">
          <cell r="F9237" t="str">
            <v>R5T0700957</v>
          </cell>
          <cell r="AH9237">
            <v>46195</v>
          </cell>
        </row>
        <row r="9238">
          <cell r="F9238" t="str">
            <v>R5T0700958</v>
          </cell>
          <cell r="AH9238">
            <v>46195</v>
          </cell>
        </row>
        <row r="9239">
          <cell r="F9239" t="str">
            <v>R5T0700959</v>
          </cell>
          <cell r="AH9239">
            <v>46195</v>
          </cell>
        </row>
        <row r="9240">
          <cell r="F9240" t="str">
            <v>R5T0700960</v>
          </cell>
          <cell r="AH9240">
            <v>46195</v>
          </cell>
        </row>
        <row r="9241">
          <cell r="F9241" t="str">
            <v>R5T0700961</v>
          </cell>
          <cell r="AH9241">
            <v>46195</v>
          </cell>
        </row>
        <row r="9242">
          <cell r="F9242" t="str">
            <v>R5T0700987</v>
          </cell>
          <cell r="AH9242">
            <v>46195</v>
          </cell>
        </row>
        <row r="9243">
          <cell r="F9243" t="str">
            <v>R5T0700988</v>
          </cell>
          <cell r="AH9243">
            <v>46195</v>
          </cell>
        </row>
        <row r="9244">
          <cell r="F9244" t="str">
            <v>R5T0700989</v>
          </cell>
          <cell r="AH9244">
            <v>46195</v>
          </cell>
        </row>
        <row r="9245">
          <cell r="F9245" t="str">
            <v>R5T0700990</v>
          </cell>
          <cell r="AH9245">
            <v>46195</v>
          </cell>
        </row>
        <row r="9246">
          <cell r="F9246" t="str">
            <v>R5T0700991</v>
          </cell>
          <cell r="AH9246">
            <v>46195</v>
          </cell>
        </row>
        <row r="9247">
          <cell r="F9247" t="str">
            <v>R5T0701010</v>
          </cell>
          <cell r="AH9247">
            <v>46195</v>
          </cell>
        </row>
        <row r="9248">
          <cell r="F9248" t="str">
            <v>R5T0701011</v>
          </cell>
          <cell r="AH9248">
            <v>46195</v>
          </cell>
        </row>
        <row r="9249">
          <cell r="F9249" t="str">
            <v>R5T0701019</v>
          </cell>
          <cell r="AH9249">
            <v>46195</v>
          </cell>
        </row>
        <row r="9250">
          <cell r="F9250" t="str">
            <v>R5T0701020</v>
          </cell>
          <cell r="AH9250">
            <v>46195</v>
          </cell>
        </row>
        <row r="9251">
          <cell r="F9251" t="str">
            <v>R5T0701043</v>
          </cell>
          <cell r="AH9251">
            <v>46195</v>
          </cell>
        </row>
        <row r="9252">
          <cell r="F9252" t="str">
            <v>R5T0701045</v>
          </cell>
          <cell r="AH9252">
            <v>46195</v>
          </cell>
        </row>
        <row r="9253">
          <cell r="F9253" t="str">
            <v>R5T0701232</v>
          </cell>
          <cell r="AH9253">
            <v>46192</v>
          </cell>
        </row>
        <row r="9254">
          <cell r="F9254" t="str">
            <v>R5T0701330</v>
          </cell>
          <cell r="AH9254">
            <v>46195</v>
          </cell>
        </row>
        <row r="9255">
          <cell r="F9255" t="str">
            <v>R5T0701331</v>
          </cell>
          <cell r="AH9255">
            <v>46195</v>
          </cell>
        </row>
        <row r="9256">
          <cell r="F9256" t="str">
            <v>R5T0701342</v>
          </cell>
          <cell r="AH9256">
            <v>46195</v>
          </cell>
        </row>
        <row r="9257">
          <cell r="F9257" t="str">
            <v>R5T0701343</v>
          </cell>
          <cell r="AH9257">
            <v>46195</v>
          </cell>
        </row>
        <row r="9258">
          <cell r="F9258" t="str">
            <v>R5T0701344</v>
          </cell>
          <cell r="AH9258">
            <v>46195</v>
          </cell>
        </row>
        <row r="9259">
          <cell r="F9259" t="str">
            <v>R5T0701345</v>
          </cell>
          <cell r="AH9259">
            <v>46195</v>
          </cell>
        </row>
        <row r="9260">
          <cell r="F9260" t="str">
            <v>R5T0701346</v>
          </cell>
          <cell r="AH9260">
            <v>46195</v>
          </cell>
        </row>
        <row r="9261">
          <cell r="F9261" t="str">
            <v>R5T0701347</v>
          </cell>
          <cell r="AH9261">
            <v>46195</v>
          </cell>
        </row>
        <row r="9262">
          <cell r="F9262" t="str">
            <v>R5T0701388</v>
          </cell>
          <cell r="AH9262">
            <v>46195</v>
          </cell>
        </row>
        <row r="9263">
          <cell r="F9263" t="str">
            <v>R5T0701396</v>
          </cell>
          <cell r="AH9263">
            <v>46195</v>
          </cell>
        </row>
        <row r="9264">
          <cell r="F9264" t="str">
            <v>R5T0701417</v>
          </cell>
          <cell r="AH9264">
            <v>46195</v>
          </cell>
        </row>
        <row r="9265">
          <cell r="F9265" t="str">
            <v>R5T0701887</v>
          </cell>
          <cell r="AH9265">
            <v>46195</v>
          </cell>
        </row>
        <row r="9266">
          <cell r="F9266" t="str">
            <v>R5T0701889</v>
          </cell>
          <cell r="AH9266">
            <v>46195</v>
          </cell>
        </row>
        <row r="9267">
          <cell r="F9267" t="str">
            <v>R5T0701898</v>
          </cell>
          <cell r="AH9267">
            <v>46195</v>
          </cell>
        </row>
        <row r="9268">
          <cell r="F9268" t="str">
            <v>R5T0701902</v>
          </cell>
          <cell r="AH9268">
            <v>46195</v>
          </cell>
        </row>
        <row r="9269">
          <cell r="F9269" t="str">
            <v>R5T0701922</v>
          </cell>
          <cell r="AH9269">
            <v>46195</v>
          </cell>
        </row>
        <row r="9270">
          <cell r="F9270" t="str">
            <v>R5T0701967</v>
          </cell>
          <cell r="AH9270">
            <v>46195</v>
          </cell>
        </row>
        <row r="9271">
          <cell r="F9271" t="str">
            <v>R5T0701971</v>
          </cell>
          <cell r="AH9271">
            <v>46195</v>
          </cell>
        </row>
        <row r="9272">
          <cell r="F9272" t="str">
            <v>R5T0701976</v>
          </cell>
          <cell r="AH9272">
            <v>46195</v>
          </cell>
        </row>
        <row r="9273">
          <cell r="F9273" t="str">
            <v>R5T0701989</v>
          </cell>
          <cell r="AH9273">
            <v>46195</v>
          </cell>
        </row>
        <row r="9274">
          <cell r="F9274" t="str">
            <v>R5T0702203</v>
          </cell>
          <cell r="AH9274">
            <v>46195</v>
          </cell>
        </row>
        <row r="9275">
          <cell r="F9275" t="str">
            <v>R5T0702220</v>
          </cell>
          <cell r="AH9275">
            <v>46195</v>
          </cell>
        </row>
        <row r="9276">
          <cell r="F9276" t="str">
            <v>R5T0702547</v>
          </cell>
        </row>
        <row r="9277">
          <cell r="F9277" t="str">
            <v>R5T0702618</v>
          </cell>
          <cell r="AH9277">
            <v>46195</v>
          </cell>
        </row>
        <row r="9278">
          <cell r="F9278" t="str">
            <v>R5T0702619</v>
          </cell>
          <cell r="AH9278">
            <v>46195</v>
          </cell>
        </row>
        <row r="9279">
          <cell r="F9279" t="str">
            <v>R5T0702620</v>
          </cell>
          <cell r="AH9279">
            <v>46195</v>
          </cell>
        </row>
        <row r="9280">
          <cell r="F9280" t="str">
            <v>R5T0703307</v>
          </cell>
          <cell r="AH9280">
            <v>46192</v>
          </cell>
        </row>
        <row r="9281">
          <cell r="F9281" t="str">
            <v>R5T0703308</v>
          </cell>
          <cell r="AH9281">
            <v>46192</v>
          </cell>
        </row>
        <row r="9282">
          <cell r="F9282" t="str">
            <v>R5T0703309</v>
          </cell>
          <cell r="AH9282">
            <v>46192</v>
          </cell>
        </row>
        <row r="9283">
          <cell r="F9283" t="str">
            <v>R5T0703627</v>
          </cell>
          <cell r="AH9283">
            <v>46195</v>
          </cell>
        </row>
        <row r="9284">
          <cell r="F9284" t="str">
            <v>R5T0703628</v>
          </cell>
          <cell r="AH9284">
            <v>46195</v>
          </cell>
        </row>
        <row r="9285">
          <cell r="F9285" t="str">
            <v>R5T0703629</v>
          </cell>
          <cell r="AH9285">
            <v>46195</v>
          </cell>
        </row>
        <row r="9286">
          <cell r="F9286" t="str">
            <v>R5T0703630</v>
          </cell>
          <cell r="AH9286">
            <v>46195</v>
          </cell>
        </row>
        <row r="9287">
          <cell r="F9287" t="str">
            <v>R5T0703631</v>
          </cell>
          <cell r="AH9287">
            <v>46195</v>
          </cell>
        </row>
        <row r="9288">
          <cell r="F9288" t="str">
            <v>R5T0703632</v>
          </cell>
          <cell r="AH9288">
            <v>46195</v>
          </cell>
        </row>
        <row r="9289">
          <cell r="F9289" t="str">
            <v>R5T0703633</v>
          </cell>
          <cell r="AH9289">
            <v>46195</v>
          </cell>
        </row>
        <row r="9290">
          <cell r="F9290" t="str">
            <v>R5T0703634</v>
          </cell>
          <cell r="AH9290">
            <v>46195</v>
          </cell>
        </row>
        <row r="9291">
          <cell r="F9291" t="str">
            <v>R5T0703635</v>
          </cell>
          <cell r="AH9291">
            <v>46195</v>
          </cell>
        </row>
        <row r="9292">
          <cell r="F9292" t="str">
            <v>R5T0703636</v>
          </cell>
          <cell r="AH9292">
            <v>46195</v>
          </cell>
        </row>
        <row r="9293">
          <cell r="F9293" t="str">
            <v>R5T0703810</v>
          </cell>
          <cell r="AH9293">
            <v>46195</v>
          </cell>
        </row>
        <row r="9294">
          <cell r="F9294" t="str">
            <v>R5T0703811</v>
          </cell>
          <cell r="AH9294">
            <v>46195</v>
          </cell>
        </row>
        <row r="9295">
          <cell r="F9295" t="str">
            <v>R5T0703812</v>
          </cell>
          <cell r="AH9295">
            <v>46195</v>
          </cell>
        </row>
        <row r="9296">
          <cell r="F9296" t="str">
            <v>R5T0703813</v>
          </cell>
          <cell r="AH9296">
            <v>46195</v>
          </cell>
        </row>
        <row r="9297">
          <cell r="F9297" t="str">
            <v>R5T0703814</v>
          </cell>
          <cell r="AH9297">
            <v>46195</v>
          </cell>
        </row>
        <row r="9298">
          <cell r="F9298" t="str">
            <v>R5T0703816</v>
          </cell>
          <cell r="AH9298">
            <v>46195</v>
          </cell>
        </row>
        <row r="9299">
          <cell r="F9299" t="str">
            <v>R5T0703817</v>
          </cell>
          <cell r="AH9299">
            <v>46195</v>
          </cell>
        </row>
        <row r="9300">
          <cell r="F9300" t="str">
            <v>R5T0694398</v>
          </cell>
          <cell r="AH9300">
            <v>46188</v>
          </cell>
        </row>
        <row r="9301">
          <cell r="F9301" t="str">
            <v>R5T0694399</v>
          </cell>
          <cell r="AH9301">
            <v>46188</v>
          </cell>
        </row>
        <row r="9302">
          <cell r="F9302" t="str">
            <v>R5T0694400</v>
          </cell>
          <cell r="AH9302">
            <v>46188</v>
          </cell>
        </row>
        <row r="9303">
          <cell r="F9303" t="str">
            <v>R5T0694401</v>
          </cell>
          <cell r="AH9303">
            <v>46188</v>
          </cell>
        </row>
        <row r="9304">
          <cell r="F9304" t="str">
            <v>R5T0694402</v>
          </cell>
          <cell r="AH9304">
            <v>46188</v>
          </cell>
        </row>
        <row r="9305">
          <cell r="F9305" t="str">
            <v>R5T0695088</v>
          </cell>
          <cell r="AH9305">
            <v>46188</v>
          </cell>
        </row>
        <row r="9306">
          <cell r="F9306" t="str">
            <v>R5T0695089</v>
          </cell>
          <cell r="AH9306">
            <v>46188</v>
          </cell>
        </row>
        <row r="9307">
          <cell r="F9307" t="str">
            <v>R5T0695090</v>
          </cell>
          <cell r="AH9307">
            <v>46188</v>
          </cell>
        </row>
        <row r="9308">
          <cell r="F9308" t="str">
            <v>R5T0695102</v>
          </cell>
          <cell r="AH9308">
            <v>46188</v>
          </cell>
        </row>
        <row r="9309">
          <cell r="F9309" t="str">
            <v>R5T0695103</v>
          </cell>
          <cell r="AH9309">
            <v>46188</v>
          </cell>
        </row>
        <row r="9310">
          <cell r="F9310" t="str">
            <v>R5T0695104</v>
          </cell>
          <cell r="AH9310">
            <v>46188</v>
          </cell>
        </row>
        <row r="9311">
          <cell r="F9311" t="str">
            <v>R5T0695989</v>
          </cell>
          <cell r="AH9311">
            <v>46188</v>
          </cell>
        </row>
        <row r="9312">
          <cell r="F9312" t="str">
            <v>R5T0695990</v>
          </cell>
          <cell r="AH9312">
            <v>46188</v>
          </cell>
        </row>
        <row r="9313">
          <cell r="F9313" t="str">
            <v>R5T0695991</v>
          </cell>
          <cell r="AH9313">
            <v>46188</v>
          </cell>
        </row>
        <row r="9314">
          <cell r="F9314" t="str">
            <v>R5T0695992</v>
          </cell>
          <cell r="AH9314">
            <v>46188</v>
          </cell>
        </row>
        <row r="9315">
          <cell r="F9315" t="str">
            <v>R5T0696244</v>
          </cell>
          <cell r="AH9315">
            <v>46188</v>
          </cell>
        </row>
        <row r="9316">
          <cell r="F9316" t="str">
            <v>R5T0696253</v>
          </cell>
          <cell r="AH9316">
            <v>46188</v>
          </cell>
        </row>
        <row r="9317">
          <cell r="F9317" t="str">
            <v>R5T0696328</v>
          </cell>
          <cell r="AH9317">
            <v>46189</v>
          </cell>
        </row>
        <row r="9318">
          <cell r="F9318" t="str">
            <v>R5T0696329</v>
          </cell>
          <cell r="AH9318">
            <v>46189</v>
          </cell>
        </row>
        <row r="9319">
          <cell r="F9319" t="str">
            <v>R5T0696331</v>
          </cell>
          <cell r="AH9319">
            <v>46189</v>
          </cell>
        </row>
        <row r="9320">
          <cell r="F9320" t="str">
            <v>R5T0696332</v>
          </cell>
          <cell r="AH9320">
            <v>46189</v>
          </cell>
        </row>
        <row r="9321">
          <cell r="F9321" t="str">
            <v>R5T0696333</v>
          </cell>
          <cell r="AH9321">
            <v>46189</v>
          </cell>
        </row>
        <row r="9322">
          <cell r="F9322" t="str">
            <v>R5T0696377</v>
          </cell>
          <cell r="AH9322">
            <v>46189</v>
          </cell>
        </row>
        <row r="9323">
          <cell r="F9323" t="str">
            <v>R5T0696415</v>
          </cell>
          <cell r="AH9323">
            <v>46189</v>
          </cell>
        </row>
        <row r="9324">
          <cell r="F9324" t="str">
            <v>R5T0696749</v>
          </cell>
          <cell r="AH9324">
            <v>46188</v>
          </cell>
        </row>
        <row r="9325">
          <cell r="F9325" t="str">
            <v>R5T0696760</v>
          </cell>
          <cell r="AH9325">
            <v>46188</v>
          </cell>
        </row>
        <row r="9326">
          <cell r="F9326" t="str">
            <v>R5T0696782</v>
          </cell>
          <cell r="AH9326">
            <v>46189</v>
          </cell>
        </row>
        <row r="9327">
          <cell r="F9327" t="str">
            <v>R5T0696785</v>
          </cell>
          <cell r="AH9327">
            <v>46189</v>
          </cell>
        </row>
        <row r="9328">
          <cell r="F9328" t="str">
            <v>R5T0696788</v>
          </cell>
          <cell r="AH9328">
            <v>46189</v>
          </cell>
        </row>
        <row r="9329">
          <cell r="F9329" t="str">
            <v>R5T0696789</v>
          </cell>
          <cell r="AH9329">
            <v>46189</v>
          </cell>
        </row>
        <row r="9330">
          <cell r="F9330" t="str">
            <v>R5T0696790</v>
          </cell>
          <cell r="AH9330">
            <v>46189</v>
          </cell>
        </row>
        <row r="9331">
          <cell r="F9331" t="str">
            <v>R5T0696791</v>
          </cell>
          <cell r="AH9331">
            <v>46189</v>
          </cell>
        </row>
        <row r="9332">
          <cell r="F9332" t="str">
            <v>R5T0696798</v>
          </cell>
          <cell r="AH9332">
            <v>46189</v>
          </cell>
        </row>
        <row r="9333">
          <cell r="F9333" t="str">
            <v>R5T0696833</v>
          </cell>
          <cell r="AH9333">
            <v>46189</v>
          </cell>
        </row>
        <row r="9334">
          <cell r="F9334" t="str">
            <v>R5T0696835</v>
          </cell>
          <cell r="AH9334">
            <v>46189</v>
          </cell>
        </row>
        <row r="9335">
          <cell r="F9335" t="str">
            <v>R5T0696836</v>
          </cell>
          <cell r="AH9335">
            <v>46189</v>
          </cell>
        </row>
        <row r="9336">
          <cell r="F9336" t="str">
            <v>R5T0696837</v>
          </cell>
          <cell r="AH9336">
            <v>46189</v>
          </cell>
        </row>
        <row r="9337">
          <cell r="F9337" t="str">
            <v>R5T0696838</v>
          </cell>
          <cell r="AH9337">
            <v>46189</v>
          </cell>
        </row>
        <row r="9338">
          <cell r="F9338" t="str">
            <v>R5T0696976</v>
          </cell>
          <cell r="AH9338">
            <v>46188</v>
          </cell>
        </row>
        <row r="9339">
          <cell r="F9339" t="str">
            <v>R5T0696977</v>
          </cell>
          <cell r="AH9339">
            <v>46188</v>
          </cell>
        </row>
        <row r="9340">
          <cell r="F9340" t="str">
            <v>R5T0696978</v>
          </cell>
          <cell r="AH9340">
            <v>46188</v>
          </cell>
        </row>
        <row r="9341">
          <cell r="F9341" t="str">
            <v>R5T0696979</v>
          </cell>
          <cell r="AH9341">
            <v>46188</v>
          </cell>
        </row>
        <row r="9342">
          <cell r="F9342" t="str">
            <v>R5T0696980</v>
          </cell>
          <cell r="AH9342">
            <v>46188</v>
          </cell>
        </row>
        <row r="9343">
          <cell r="F9343" t="str">
            <v>R5T0696989</v>
          </cell>
          <cell r="AH9343">
            <v>46188</v>
          </cell>
        </row>
        <row r="9344">
          <cell r="F9344" t="str">
            <v>R5T0696992</v>
          </cell>
          <cell r="AH9344">
            <v>46188</v>
          </cell>
        </row>
        <row r="9345">
          <cell r="F9345" t="str">
            <v>R5T0696994</v>
          </cell>
          <cell r="AH9345">
            <v>46188</v>
          </cell>
        </row>
        <row r="9346">
          <cell r="F9346" t="str">
            <v>R5T0696996</v>
          </cell>
          <cell r="AH9346">
            <v>46188</v>
          </cell>
        </row>
        <row r="9347">
          <cell r="F9347" t="str">
            <v>R5T0697107</v>
          </cell>
          <cell r="AH9347">
            <v>46189</v>
          </cell>
        </row>
        <row r="9348">
          <cell r="F9348" t="str">
            <v>R5T0697123</v>
          </cell>
          <cell r="AH9348">
            <v>46189</v>
          </cell>
        </row>
        <row r="9349">
          <cell r="F9349" t="str">
            <v>R5T0697162</v>
          </cell>
          <cell r="AH9349">
            <v>46189</v>
          </cell>
        </row>
        <row r="9350">
          <cell r="F9350" t="str">
            <v>R5T0697179</v>
          </cell>
          <cell r="AH9350">
            <v>46189</v>
          </cell>
        </row>
        <row r="9351">
          <cell r="F9351" t="str">
            <v>R5T0697296</v>
          </cell>
          <cell r="AH9351">
            <v>46188</v>
          </cell>
        </row>
        <row r="9352">
          <cell r="F9352" t="str">
            <v>R5T0697312</v>
          </cell>
          <cell r="AH9352">
            <v>46189</v>
          </cell>
        </row>
        <row r="9353">
          <cell r="F9353" t="str">
            <v>R5T0697387</v>
          </cell>
          <cell r="AH9353">
            <v>46188</v>
          </cell>
        </row>
        <row r="9354">
          <cell r="F9354" t="str">
            <v>R5T0697388</v>
          </cell>
          <cell r="AH9354">
            <v>46188</v>
          </cell>
        </row>
        <row r="9355">
          <cell r="F9355" t="str">
            <v>R5T0697669</v>
          </cell>
          <cell r="AH9355">
            <v>46189</v>
          </cell>
        </row>
        <row r="9356">
          <cell r="F9356" t="str">
            <v>R5T0697691</v>
          </cell>
          <cell r="AH9356">
            <v>46189</v>
          </cell>
        </row>
        <row r="9357">
          <cell r="F9357" t="str">
            <v>R5T0697703</v>
          </cell>
          <cell r="AH9357">
            <v>46189</v>
          </cell>
        </row>
        <row r="9358">
          <cell r="F9358" t="str">
            <v>R5T0698024</v>
          </cell>
          <cell r="AH9358">
            <v>46188</v>
          </cell>
        </row>
        <row r="9359">
          <cell r="F9359" t="str">
            <v>R5T0698038</v>
          </cell>
          <cell r="AH9359">
            <v>46188</v>
          </cell>
        </row>
        <row r="9360">
          <cell r="F9360" t="str">
            <v>R5T0698047</v>
          </cell>
          <cell r="AH9360">
            <v>46188</v>
          </cell>
        </row>
        <row r="9361">
          <cell r="F9361" t="str">
            <v>R5T0698058</v>
          </cell>
          <cell r="AH9361">
            <v>46188</v>
          </cell>
        </row>
        <row r="9362">
          <cell r="F9362" t="str">
            <v>R5T0698074</v>
          </cell>
          <cell r="AH9362">
            <v>46188</v>
          </cell>
        </row>
        <row r="9363">
          <cell r="F9363" t="str">
            <v>R5T0698084</v>
          </cell>
          <cell r="AH9363">
            <v>46188</v>
          </cell>
        </row>
        <row r="9364">
          <cell r="F9364" t="str">
            <v>R5T0698085</v>
          </cell>
          <cell r="AH9364">
            <v>46188</v>
          </cell>
        </row>
        <row r="9365">
          <cell r="F9365" t="str">
            <v>R5T0698168</v>
          </cell>
          <cell r="AH9365">
            <v>46188</v>
          </cell>
        </row>
        <row r="9366">
          <cell r="F9366" t="str">
            <v>R5T0698169</v>
          </cell>
          <cell r="AH9366">
            <v>46188</v>
          </cell>
        </row>
        <row r="9367">
          <cell r="F9367" t="str">
            <v>R5T0698171</v>
          </cell>
          <cell r="AH9367">
            <v>46188</v>
          </cell>
        </row>
        <row r="9368">
          <cell r="F9368" t="str">
            <v>R5T0698176</v>
          </cell>
          <cell r="AH9368">
            <v>46188</v>
          </cell>
        </row>
        <row r="9369">
          <cell r="F9369" t="str">
            <v>R5T0698177</v>
          </cell>
          <cell r="AH9369">
            <v>46188</v>
          </cell>
        </row>
        <row r="9370">
          <cell r="F9370" t="str">
            <v>R5T0698179</v>
          </cell>
          <cell r="AH9370">
            <v>46188</v>
          </cell>
        </row>
        <row r="9371">
          <cell r="F9371" t="str">
            <v>R5T0698183</v>
          </cell>
          <cell r="AH9371">
            <v>46188</v>
          </cell>
        </row>
        <row r="9372">
          <cell r="F9372" t="str">
            <v>R5T0698189</v>
          </cell>
          <cell r="AH9372">
            <v>46188</v>
          </cell>
        </row>
        <row r="9373">
          <cell r="F9373" t="str">
            <v>R5T0698555</v>
          </cell>
          <cell r="AH9373">
            <v>46189</v>
          </cell>
        </row>
        <row r="9374">
          <cell r="F9374" t="str">
            <v>R5T0698632</v>
          </cell>
          <cell r="AH9374">
            <v>46188</v>
          </cell>
        </row>
        <row r="9375">
          <cell r="F9375" t="str">
            <v>R5T0698828</v>
          </cell>
          <cell r="AH9375">
            <v>46188</v>
          </cell>
        </row>
        <row r="9376">
          <cell r="F9376" t="str">
            <v>R5T0698832</v>
          </cell>
          <cell r="AH9376">
            <v>46188</v>
          </cell>
        </row>
        <row r="9377">
          <cell r="F9377" t="str">
            <v>R5T0698943</v>
          </cell>
          <cell r="AH9377">
            <v>46188</v>
          </cell>
        </row>
        <row r="9378">
          <cell r="F9378" t="str">
            <v>R5T0698961</v>
          </cell>
          <cell r="AH9378">
            <v>46188</v>
          </cell>
        </row>
        <row r="9379">
          <cell r="F9379" t="str">
            <v>R5T0699487</v>
          </cell>
          <cell r="AH9379">
            <v>46188</v>
          </cell>
        </row>
        <row r="9380">
          <cell r="F9380" t="str">
            <v>R5T0699488</v>
          </cell>
          <cell r="AH9380">
            <v>46188</v>
          </cell>
        </row>
        <row r="9381">
          <cell r="F9381" t="str">
            <v>R5T0699489</v>
          </cell>
          <cell r="AH9381">
            <v>46188</v>
          </cell>
        </row>
        <row r="9382">
          <cell r="F9382" t="str">
            <v>45T0475808</v>
          </cell>
          <cell r="AH9382">
            <v>46188</v>
          </cell>
        </row>
        <row r="9383">
          <cell r="F9383" t="str">
            <v>45T0480273</v>
          </cell>
          <cell r="AH9383">
            <v>46184</v>
          </cell>
        </row>
        <row r="9384">
          <cell r="F9384" t="str">
            <v>45T0480295</v>
          </cell>
          <cell r="AH9384">
            <v>46189</v>
          </cell>
        </row>
        <row r="9385">
          <cell r="F9385" t="str">
            <v>45T0480315</v>
          </cell>
          <cell r="AH9385">
            <v>46195</v>
          </cell>
        </row>
        <row r="9386">
          <cell r="F9386" t="str">
            <v>45T0480316</v>
          </cell>
          <cell r="AH9386">
            <v>46195</v>
          </cell>
        </row>
        <row r="9387">
          <cell r="F9387" t="str">
            <v>45T0480317</v>
          </cell>
          <cell r="AH9387">
            <v>46190</v>
          </cell>
        </row>
        <row r="9388">
          <cell r="F9388" t="str">
            <v>45T0480318</v>
          </cell>
          <cell r="AH9388">
            <v>46191</v>
          </cell>
        </row>
        <row r="9389">
          <cell r="F9389" t="str">
            <v>R5T0699599</v>
          </cell>
          <cell r="AH9389">
            <v>46189</v>
          </cell>
        </row>
        <row r="9390">
          <cell r="F9390" t="str">
            <v>R5T0699600</v>
          </cell>
          <cell r="AH9390">
            <v>46189</v>
          </cell>
        </row>
        <row r="9391">
          <cell r="F9391" t="str">
            <v>R5T0700265</v>
          </cell>
          <cell r="AH9391">
            <v>46192</v>
          </cell>
        </row>
        <row r="9392">
          <cell r="F9392" t="str">
            <v>R5T0700266</v>
          </cell>
          <cell r="AH9392">
            <v>46192</v>
          </cell>
        </row>
        <row r="9393">
          <cell r="F9393" t="str">
            <v>R5T0700879</v>
          </cell>
          <cell r="AH9393">
            <v>46195</v>
          </cell>
        </row>
        <row r="9394">
          <cell r="F9394" t="str">
            <v>45T0479946</v>
          </cell>
          <cell r="AH9394">
            <v>46188</v>
          </cell>
        </row>
        <row r="9395">
          <cell r="F9395" t="str">
            <v>65T0096394</v>
          </cell>
          <cell r="AH9395">
            <v>46189</v>
          </cell>
        </row>
        <row r="9396">
          <cell r="F9396" t="str">
            <v>65T0098631</v>
          </cell>
          <cell r="AH9396">
            <v>46183</v>
          </cell>
        </row>
        <row r="9397">
          <cell r="F9397" t="str">
            <v>R5T0693245</v>
          </cell>
          <cell r="AH9397">
            <v>46181</v>
          </cell>
        </row>
        <row r="9398">
          <cell r="F9398" t="str">
            <v>R5T0693486</v>
          </cell>
          <cell r="AH9398">
            <v>46183</v>
          </cell>
        </row>
        <row r="9399">
          <cell r="F9399" t="str">
            <v>R5T0694409</v>
          </cell>
          <cell r="AH9399">
            <v>46188</v>
          </cell>
        </row>
        <row r="9400">
          <cell r="F9400" t="str">
            <v>R5T0694413</v>
          </cell>
          <cell r="AH9400">
            <v>46188</v>
          </cell>
        </row>
        <row r="9401">
          <cell r="F9401" t="str">
            <v>R5T0694415</v>
          </cell>
          <cell r="AH9401">
            <v>46188</v>
          </cell>
        </row>
        <row r="9402">
          <cell r="F9402" t="str">
            <v>R5T0695186</v>
          </cell>
          <cell r="AH9402">
            <v>46189</v>
          </cell>
        </row>
        <row r="9403">
          <cell r="F9403" t="str">
            <v>R5T0695349</v>
          </cell>
          <cell r="AH9403">
            <v>46185</v>
          </cell>
        </row>
        <row r="9404">
          <cell r="F9404" t="str">
            <v>R5T0695905</v>
          </cell>
          <cell r="AH9404">
            <v>46185</v>
          </cell>
        </row>
        <row r="9405">
          <cell r="F9405" t="str">
            <v>R5T0695906</v>
          </cell>
          <cell r="AH9405">
            <v>46185</v>
          </cell>
        </row>
        <row r="9406">
          <cell r="F9406" t="str">
            <v>R5T0695908</v>
          </cell>
          <cell r="AH9406">
            <v>46185</v>
          </cell>
        </row>
        <row r="9407">
          <cell r="F9407" t="str">
            <v>R5T0695910</v>
          </cell>
          <cell r="AH9407">
            <v>46185</v>
          </cell>
        </row>
        <row r="9408">
          <cell r="F9408" t="str">
            <v>R5T0695911</v>
          </cell>
          <cell r="AH9408">
            <v>46185</v>
          </cell>
        </row>
        <row r="9409">
          <cell r="F9409" t="str">
            <v>R5T0695975</v>
          </cell>
          <cell r="AH9409">
            <v>46188</v>
          </cell>
        </row>
        <row r="9410">
          <cell r="F9410" t="str">
            <v>R5T0695985</v>
          </cell>
          <cell r="AH9410">
            <v>46188</v>
          </cell>
        </row>
        <row r="9411">
          <cell r="F9411" t="str">
            <v>R5T0695987</v>
          </cell>
          <cell r="AH9411">
            <v>46188</v>
          </cell>
        </row>
        <row r="9412">
          <cell r="F9412" t="str">
            <v>R5T0695988</v>
          </cell>
          <cell r="AH9412">
            <v>46188</v>
          </cell>
        </row>
        <row r="9413">
          <cell r="F9413" t="str">
            <v>R5T0695993</v>
          </cell>
          <cell r="AH9413">
            <v>46188</v>
          </cell>
        </row>
        <row r="9414">
          <cell r="F9414" t="str">
            <v>R5T0695995</v>
          </cell>
          <cell r="AH9414">
            <v>46188</v>
          </cell>
        </row>
        <row r="9415">
          <cell r="F9415" t="str">
            <v>R5T0695998</v>
          </cell>
          <cell r="AH9415">
            <v>46188</v>
          </cell>
        </row>
        <row r="9416">
          <cell r="F9416" t="str">
            <v>R5T0696000</v>
          </cell>
          <cell r="AH9416">
            <v>46188</v>
          </cell>
        </row>
        <row r="9417">
          <cell r="F9417" t="str">
            <v>R5T0696004</v>
          </cell>
          <cell r="AH9417">
            <v>46188</v>
          </cell>
        </row>
        <row r="9418">
          <cell r="F9418" t="str">
            <v>R5T0696005</v>
          </cell>
          <cell r="AH9418">
            <v>46188</v>
          </cell>
        </row>
        <row r="9419">
          <cell r="F9419" t="str">
            <v>R5T0696007</v>
          </cell>
          <cell r="AH9419">
            <v>46188</v>
          </cell>
        </row>
        <row r="9420">
          <cell r="F9420" t="str">
            <v>R5T0696015</v>
          </cell>
          <cell r="AH9420">
            <v>46188</v>
          </cell>
        </row>
        <row r="9421">
          <cell r="F9421" t="str">
            <v>R5T0696054</v>
          </cell>
          <cell r="AH9421">
            <v>46188</v>
          </cell>
        </row>
        <row r="9422">
          <cell r="F9422" t="str">
            <v>R5T0696074</v>
          </cell>
          <cell r="AH9422">
            <v>46188</v>
          </cell>
        </row>
        <row r="9423">
          <cell r="F9423" t="str">
            <v>R5T0696214</v>
          </cell>
          <cell r="AH9423">
            <v>46188</v>
          </cell>
        </row>
        <row r="9424">
          <cell r="F9424" t="str">
            <v>R5T0696216</v>
          </cell>
          <cell r="AH9424">
            <v>46188</v>
          </cell>
        </row>
        <row r="9425">
          <cell r="F9425" t="str">
            <v>R5T0696232</v>
          </cell>
          <cell r="AH9425">
            <v>46188</v>
          </cell>
        </row>
        <row r="9426">
          <cell r="F9426" t="str">
            <v>R5T0696235</v>
          </cell>
          <cell r="AH9426">
            <v>46188</v>
          </cell>
        </row>
        <row r="9427">
          <cell r="F9427" t="str">
            <v>R5T0696236</v>
          </cell>
          <cell r="AH9427">
            <v>46188</v>
          </cell>
        </row>
        <row r="9428">
          <cell r="F9428" t="str">
            <v>R5T0696237</v>
          </cell>
          <cell r="AH9428">
            <v>46188</v>
          </cell>
        </row>
        <row r="9429">
          <cell r="F9429" t="str">
            <v>R5T0696238</v>
          </cell>
          <cell r="AH9429">
            <v>46188</v>
          </cell>
        </row>
        <row r="9430">
          <cell r="F9430" t="str">
            <v>R5T0696239</v>
          </cell>
          <cell r="AH9430">
            <v>46188</v>
          </cell>
        </row>
        <row r="9431">
          <cell r="F9431" t="str">
            <v>R5T0696240</v>
          </cell>
          <cell r="AH9431">
            <v>46188</v>
          </cell>
        </row>
        <row r="9432">
          <cell r="F9432" t="str">
            <v>R5T0696501</v>
          </cell>
          <cell r="AH9432">
            <v>46189</v>
          </cell>
        </row>
        <row r="9433">
          <cell r="F9433" t="str">
            <v>R5T0696564</v>
          </cell>
          <cell r="AH9433">
            <v>46188</v>
          </cell>
        </row>
        <row r="9434">
          <cell r="F9434" t="str">
            <v>R5T0696565</v>
          </cell>
          <cell r="AH9434">
            <v>46188</v>
          </cell>
        </row>
        <row r="9435">
          <cell r="F9435" t="str">
            <v>R5T0696966</v>
          </cell>
          <cell r="AH9435">
            <v>46189</v>
          </cell>
        </row>
        <row r="9436">
          <cell r="F9436" t="str">
            <v>R5T0696973</v>
          </cell>
          <cell r="AH9436">
            <v>46189</v>
          </cell>
        </row>
        <row r="9437">
          <cell r="F9437" t="str">
            <v>R5T0696981</v>
          </cell>
          <cell r="AH9437">
            <v>46189</v>
          </cell>
        </row>
        <row r="9438">
          <cell r="F9438" t="str">
            <v>R5T0696990</v>
          </cell>
          <cell r="AH9438">
            <v>46189</v>
          </cell>
        </row>
        <row r="9439">
          <cell r="F9439" t="str">
            <v>R5T0697260</v>
          </cell>
          <cell r="AH9439">
            <v>46188</v>
          </cell>
        </row>
        <row r="9440">
          <cell r="F9440" t="str">
            <v>R5T0697301</v>
          </cell>
          <cell r="AH9440">
            <v>46188</v>
          </cell>
        </row>
        <row r="9441">
          <cell r="F9441" t="str">
            <v>R5T0697303</v>
          </cell>
          <cell r="AH9441">
            <v>46188</v>
          </cell>
        </row>
        <row r="9442">
          <cell r="F9442" t="str">
            <v>R5T0697304</v>
          </cell>
          <cell r="AH9442">
            <v>46188</v>
          </cell>
        </row>
        <row r="9443">
          <cell r="F9443" t="str">
            <v>R5T0697306</v>
          </cell>
          <cell r="AH9443">
            <v>46188</v>
          </cell>
        </row>
        <row r="9444">
          <cell r="F9444" t="str">
            <v>R5T0697311</v>
          </cell>
          <cell r="AH9444">
            <v>46188</v>
          </cell>
        </row>
        <row r="9445">
          <cell r="F9445" t="str">
            <v>R5T0697314</v>
          </cell>
          <cell r="AH9445">
            <v>46188</v>
          </cell>
        </row>
        <row r="9446">
          <cell r="F9446" t="str">
            <v>R5T0697315</v>
          </cell>
          <cell r="AH9446">
            <v>46188</v>
          </cell>
        </row>
        <row r="9447">
          <cell r="F9447" t="str">
            <v>R5T0697317</v>
          </cell>
          <cell r="AH9447">
            <v>46188</v>
          </cell>
        </row>
        <row r="9448">
          <cell r="F9448" t="str">
            <v>R5T0697319</v>
          </cell>
          <cell r="AH9448">
            <v>46188</v>
          </cell>
        </row>
        <row r="9449">
          <cell r="F9449" t="str">
            <v>R5T0697321</v>
          </cell>
          <cell r="AH9449">
            <v>46188</v>
          </cell>
        </row>
        <row r="9450">
          <cell r="F9450" t="str">
            <v>R5T0697325</v>
          </cell>
          <cell r="AH9450">
            <v>46188</v>
          </cell>
        </row>
        <row r="9451">
          <cell r="F9451" t="str">
            <v>R5T0697326</v>
          </cell>
          <cell r="AH9451">
            <v>46189</v>
          </cell>
        </row>
        <row r="9452">
          <cell r="F9452" t="str">
            <v>R5T0697339</v>
          </cell>
          <cell r="AH9452">
            <v>46189</v>
          </cell>
        </row>
        <row r="9453">
          <cell r="F9453" t="str">
            <v>R5T0697342</v>
          </cell>
          <cell r="AH9453">
            <v>46189</v>
          </cell>
        </row>
        <row r="9454">
          <cell r="F9454" t="str">
            <v>R5T0697346</v>
          </cell>
          <cell r="AH9454">
            <v>46189</v>
          </cell>
        </row>
        <row r="9455">
          <cell r="F9455" t="str">
            <v>R5T0697367</v>
          </cell>
          <cell r="AH9455">
            <v>46189</v>
          </cell>
        </row>
        <row r="9456">
          <cell r="F9456" t="str">
            <v>R5T0697646</v>
          </cell>
          <cell r="AH9456">
            <v>46189</v>
          </cell>
        </row>
        <row r="9457">
          <cell r="F9457" t="str">
            <v>R5T0697650</v>
          </cell>
          <cell r="AH9457">
            <v>46189</v>
          </cell>
        </row>
        <row r="9458">
          <cell r="F9458" t="str">
            <v>R5T0697816</v>
          </cell>
          <cell r="AH9458">
            <v>46189</v>
          </cell>
        </row>
        <row r="9459">
          <cell r="F9459" t="str">
            <v>R5T0698630</v>
          </cell>
          <cell r="AH9459">
            <v>46188</v>
          </cell>
        </row>
        <row r="9460">
          <cell r="F9460" t="str">
            <v>R5T0698631</v>
          </cell>
          <cell r="AH9460">
            <v>46188</v>
          </cell>
        </row>
        <row r="9461">
          <cell r="F9461" t="str">
            <v>R5T0698658</v>
          </cell>
          <cell r="AH9461">
            <v>46188</v>
          </cell>
        </row>
        <row r="9462">
          <cell r="F9462" t="str">
            <v>R5T0698659</v>
          </cell>
          <cell r="AH9462">
            <v>46188</v>
          </cell>
        </row>
        <row r="9463">
          <cell r="F9463" t="str">
            <v>R5T0698661</v>
          </cell>
          <cell r="AH9463">
            <v>46188</v>
          </cell>
        </row>
        <row r="9464">
          <cell r="F9464" t="str">
            <v>R5T0698662</v>
          </cell>
          <cell r="AH9464">
            <v>46188</v>
          </cell>
        </row>
        <row r="9465">
          <cell r="F9465" t="str">
            <v>R5T0698663</v>
          </cell>
          <cell r="AH9465">
            <v>46188</v>
          </cell>
        </row>
        <row r="9466">
          <cell r="F9466" t="str">
            <v>R5T0698664</v>
          </cell>
          <cell r="AH9466">
            <v>46188</v>
          </cell>
        </row>
        <row r="9467">
          <cell r="F9467" t="str">
            <v>R5T0698667</v>
          </cell>
          <cell r="AH9467">
            <v>46188</v>
          </cell>
        </row>
        <row r="9468">
          <cell r="F9468" t="str">
            <v>R5T0699213</v>
          </cell>
          <cell r="AH9468">
            <v>46188</v>
          </cell>
        </row>
        <row r="9469">
          <cell r="F9469" t="str">
            <v>R5T0699225</v>
          </cell>
          <cell r="AH9469">
            <v>46188</v>
          </cell>
        </row>
        <row r="9470">
          <cell r="F9470" t="str">
            <v>R5T0699226</v>
          </cell>
          <cell r="AH9470">
            <v>46188</v>
          </cell>
        </row>
        <row r="9471">
          <cell r="F9471" t="str">
            <v>R5T0699242</v>
          </cell>
          <cell r="AH9471">
            <v>46188</v>
          </cell>
        </row>
        <row r="9472">
          <cell r="F9472" t="str">
            <v>R5T0699243</v>
          </cell>
          <cell r="AH9472">
            <v>46188</v>
          </cell>
        </row>
        <row r="9473">
          <cell r="F9473" t="str">
            <v>R5T0699244</v>
          </cell>
          <cell r="AH9473">
            <v>46188</v>
          </cell>
        </row>
        <row r="9474">
          <cell r="F9474" t="str">
            <v>R5T0699245</v>
          </cell>
          <cell r="AH9474">
            <v>46188</v>
          </cell>
        </row>
        <row r="9475">
          <cell r="F9475" t="str">
            <v>R5T0699247</v>
          </cell>
          <cell r="AH9475">
            <v>46188</v>
          </cell>
        </row>
        <row r="9476">
          <cell r="F9476" t="str">
            <v>R5T0699248</v>
          </cell>
          <cell r="AH9476">
            <v>46188</v>
          </cell>
        </row>
        <row r="9477">
          <cell r="F9477" t="str">
            <v>R5T0699249</v>
          </cell>
          <cell r="AH9477">
            <v>46188</v>
          </cell>
        </row>
        <row r="9478">
          <cell r="F9478" t="str">
            <v>R5T0699250</v>
          </cell>
          <cell r="AH9478">
            <v>46188</v>
          </cell>
        </row>
        <row r="9479">
          <cell r="F9479" t="str">
            <v>R5T0699281</v>
          </cell>
          <cell r="AH9479">
            <v>46189</v>
          </cell>
        </row>
        <row r="9480">
          <cell r="F9480" t="str">
            <v>R5T0699282</v>
          </cell>
          <cell r="AH9480">
            <v>46189</v>
          </cell>
        </row>
        <row r="9481">
          <cell r="F9481" t="str">
            <v>R5T0699283</v>
          </cell>
          <cell r="AH9481">
            <v>46189</v>
          </cell>
        </row>
        <row r="9482">
          <cell r="F9482" t="str">
            <v>R5T0699285</v>
          </cell>
          <cell r="AH9482">
            <v>46189</v>
          </cell>
        </row>
        <row r="9483">
          <cell r="F9483" t="str">
            <v>R5T0699287</v>
          </cell>
          <cell r="AH9483">
            <v>46189</v>
          </cell>
        </row>
        <row r="9484">
          <cell r="F9484" t="str">
            <v>R5T0699288</v>
          </cell>
          <cell r="AH9484">
            <v>46189</v>
          </cell>
        </row>
        <row r="9485">
          <cell r="F9485" t="str">
            <v>R5T0699378</v>
          </cell>
          <cell r="AH9485">
            <v>46188</v>
          </cell>
        </row>
        <row r="9486">
          <cell r="F9486" t="str">
            <v>R5T0699379</v>
          </cell>
          <cell r="AH9486">
            <v>46188</v>
          </cell>
        </row>
        <row r="9487">
          <cell r="F9487" t="str">
            <v>R5T0699380</v>
          </cell>
          <cell r="AH9487">
            <v>46188</v>
          </cell>
        </row>
        <row r="9488">
          <cell r="F9488" t="str">
            <v>R5T0699404</v>
          </cell>
          <cell r="AH9488">
            <v>46188</v>
          </cell>
        </row>
        <row r="9489">
          <cell r="F9489" t="str">
            <v>R5T0699405</v>
          </cell>
          <cell r="AH9489">
            <v>46188</v>
          </cell>
        </row>
        <row r="9490">
          <cell r="F9490" t="str">
            <v>R5T0699456</v>
          </cell>
          <cell r="AH9490">
            <v>46189</v>
          </cell>
        </row>
        <row r="9491">
          <cell r="F9491" t="str">
            <v>R5T0699461</v>
          </cell>
          <cell r="AH9491">
            <v>46189</v>
          </cell>
        </row>
        <row r="9492">
          <cell r="F9492" t="str">
            <v>R5T0699465</v>
          </cell>
          <cell r="AH9492">
            <v>46189</v>
          </cell>
        </row>
        <row r="9493">
          <cell r="F9493" t="str">
            <v>R5T0699648</v>
          </cell>
          <cell r="AH9493">
            <v>46188</v>
          </cell>
        </row>
        <row r="9494">
          <cell r="F9494" t="str">
            <v>R5T0699649</v>
          </cell>
          <cell r="AH9494">
            <v>46188</v>
          </cell>
        </row>
        <row r="9495">
          <cell r="F9495" t="str">
            <v>R5T0699650</v>
          </cell>
          <cell r="AH9495">
            <v>46188</v>
          </cell>
        </row>
        <row r="9496">
          <cell r="F9496" t="str">
            <v>R5T0699651</v>
          </cell>
          <cell r="AH9496">
            <v>46188</v>
          </cell>
        </row>
        <row r="9497">
          <cell r="F9497" t="str">
            <v>G0448000-PREPMT26-W24</v>
          </cell>
        </row>
        <row r="9498">
          <cell r="F9498" t="str">
            <v>R5T0692216</v>
          </cell>
          <cell r="AH9498">
            <v>46190</v>
          </cell>
        </row>
        <row r="9499">
          <cell r="F9499" t="str">
            <v>R5T0694447</v>
          </cell>
          <cell r="AH9499">
            <v>46195</v>
          </cell>
        </row>
        <row r="9500">
          <cell r="F9500" t="str">
            <v>R5T0695710</v>
          </cell>
          <cell r="AH9500">
            <v>46189</v>
          </cell>
        </row>
        <row r="9501">
          <cell r="F9501" t="str">
            <v>R5T0695712</v>
          </cell>
          <cell r="AH9501">
            <v>46189</v>
          </cell>
        </row>
        <row r="9502">
          <cell r="F9502" t="str">
            <v>R5T0695713</v>
          </cell>
          <cell r="AH9502">
            <v>46189</v>
          </cell>
        </row>
        <row r="9503">
          <cell r="F9503" t="str">
            <v>R5T0695714</v>
          </cell>
          <cell r="AH9503">
            <v>46189</v>
          </cell>
        </row>
        <row r="9504">
          <cell r="F9504" t="str">
            <v>R5T0695716</v>
          </cell>
          <cell r="AH9504">
            <v>46189</v>
          </cell>
        </row>
        <row r="9505">
          <cell r="F9505" t="str">
            <v>R5T0695718</v>
          </cell>
          <cell r="AH9505">
            <v>46189</v>
          </cell>
        </row>
        <row r="9506">
          <cell r="F9506" t="str">
            <v>R5T0695722</v>
          </cell>
          <cell r="AH9506">
            <v>46189</v>
          </cell>
        </row>
        <row r="9507">
          <cell r="F9507" t="str">
            <v>R5T0695723</v>
          </cell>
          <cell r="AH9507">
            <v>46189</v>
          </cell>
        </row>
        <row r="9508">
          <cell r="F9508" t="str">
            <v>R5T0695729</v>
          </cell>
          <cell r="AH9508">
            <v>46189</v>
          </cell>
        </row>
        <row r="9509">
          <cell r="F9509" t="str">
            <v>R5T0695731</v>
          </cell>
          <cell r="AH9509">
            <v>46189</v>
          </cell>
        </row>
        <row r="9510">
          <cell r="F9510" t="str">
            <v>R5T0695733</v>
          </cell>
          <cell r="AH9510">
            <v>46189</v>
          </cell>
        </row>
        <row r="9511">
          <cell r="F9511" t="str">
            <v>R5T0695734</v>
          </cell>
          <cell r="AH9511">
            <v>46189</v>
          </cell>
        </row>
        <row r="9512">
          <cell r="F9512" t="str">
            <v>R5T0695737</v>
          </cell>
          <cell r="AH9512">
            <v>46189</v>
          </cell>
        </row>
        <row r="9513">
          <cell r="F9513" t="str">
            <v>R5T0695751</v>
          </cell>
          <cell r="AH9513">
            <v>46189</v>
          </cell>
        </row>
        <row r="9514">
          <cell r="F9514" t="str">
            <v>R5T0695753</v>
          </cell>
          <cell r="AH9514">
            <v>46189</v>
          </cell>
        </row>
        <row r="9515">
          <cell r="F9515" t="str">
            <v>R5T0695756</v>
          </cell>
          <cell r="AH9515">
            <v>46189</v>
          </cell>
        </row>
        <row r="9516">
          <cell r="F9516" t="str">
            <v>R5T0695757</v>
          </cell>
          <cell r="AH9516">
            <v>46189</v>
          </cell>
        </row>
        <row r="9517">
          <cell r="F9517" t="str">
            <v>R5T0695759</v>
          </cell>
          <cell r="AH9517">
            <v>46189</v>
          </cell>
        </row>
        <row r="9518">
          <cell r="F9518" t="str">
            <v>R5T0695760</v>
          </cell>
          <cell r="AH9518">
            <v>46189</v>
          </cell>
        </row>
        <row r="9519">
          <cell r="F9519" t="str">
            <v>R5T0695763</v>
          </cell>
          <cell r="AH9519">
            <v>46189</v>
          </cell>
        </row>
        <row r="9520">
          <cell r="F9520" t="str">
            <v>R5T0696215</v>
          </cell>
          <cell r="AH9520">
            <v>46189</v>
          </cell>
        </row>
        <row r="9521">
          <cell r="F9521" t="str">
            <v>R5T0696228</v>
          </cell>
          <cell r="AH9521">
            <v>46189</v>
          </cell>
        </row>
        <row r="9522">
          <cell r="F9522" t="str">
            <v>R5T0696229</v>
          </cell>
          <cell r="AH9522">
            <v>46189</v>
          </cell>
        </row>
        <row r="9523">
          <cell r="F9523" t="str">
            <v>R5T0696230</v>
          </cell>
          <cell r="AH9523">
            <v>46189</v>
          </cell>
        </row>
        <row r="9524">
          <cell r="F9524" t="str">
            <v>R5T0696231</v>
          </cell>
          <cell r="AH9524">
            <v>46189</v>
          </cell>
        </row>
        <row r="9525">
          <cell r="F9525" t="str">
            <v>R5T0696233</v>
          </cell>
          <cell r="AH9525">
            <v>46189</v>
          </cell>
        </row>
        <row r="9526">
          <cell r="F9526" t="str">
            <v>R5T0696234</v>
          </cell>
          <cell r="AH9526">
            <v>46189</v>
          </cell>
        </row>
        <row r="9527">
          <cell r="F9527" t="str">
            <v>R5T0696444</v>
          </cell>
          <cell r="AH9527">
            <v>46189</v>
          </cell>
        </row>
        <row r="9528">
          <cell r="F9528" t="str">
            <v>R5T0696445</v>
          </cell>
          <cell r="AH9528">
            <v>46189</v>
          </cell>
        </row>
        <row r="9529">
          <cell r="F9529" t="str">
            <v>R5T0696778</v>
          </cell>
          <cell r="AH9529">
            <v>46195</v>
          </cell>
        </row>
        <row r="9530">
          <cell r="F9530" t="str">
            <v>R5T0696779</v>
          </cell>
          <cell r="AH9530">
            <v>46195</v>
          </cell>
        </row>
        <row r="9531">
          <cell r="F9531" t="str">
            <v>R5T0697520</v>
          </cell>
          <cell r="AH9531">
            <v>46189</v>
          </cell>
        </row>
        <row r="9532">
          <cell r="F9532" t="str">
            <v>R5T0697529</v>
          </cell>
          <cell r="AH9532">
            <v>46189</v>
          </cell>
        </row>
        <row r="9533">
          <cell r="F9533" t="str">
            <v>R5T0698025</v>
          </cell>
          <cell r="AH9533">
            <v>46189</v>
          </cell>
        </row>
        <row r="9534">
          <cell r="F9534" t="str">
            <v>R5T0698026</v>
          </cell>
          <cell r="AH9534">
            <v>46189</v>
          </cell>
        </row>
        <row r="9535">
          <cell r="F9535" t="str">
            <v>R5T0698027</v>
          </cell>
          <cell r="AH9535">
            <v>46189</v>
          </cell>
        </row>
        <row r="9536">
          <cell r="F9536" t="str">
            <v>R5T0698028</v>
          </cell>
          <cell r="AH9536">
            <v>46189</v>
          </cell>
        </row>
        <row r="9537">
          <cell r="F9537" t="str">
            <v>R5T0698029</v>
          </cell>
          <cell r="AH9537">
            <v>46189</v>
          </cell>
        </row>
        <row r="9538">
          <cell r="F9538" t="str">
            <v>R5T0698030</v>
          </cell>
          <cell r="AH9538">
            <v>46189</v>
          </cell>
        </row>
        <row r="9539">
          <cell r="F9539" t="str">
            <v>R5T0698031</v>
          </cell>
          <cell r="AH9539">
            <v>46189</v>
          </cell>
        </row>
        <row r="9540">
          <cell r="F9540" t="str">
            <v>R5T0698033</v>
          </cell>
          <cell r="AH9540">
            <v>46189</v>
          </cell>
        </row>
        <row r="9541">
          <cell r="F9541" t="str">
            <v>R5T0698034</v>
          </cell>
          <cell r="AH9541">
            <v>46189</v>
          </cell>
        </row>
        <row r="9542">
          <cell r="F9542" t="str">
            <v>R5T0698035</v>
          </cell>
          <cell r="AH9542">
            <v>46189</v>
          </cell>
        </row>
        <row r="9543">
          <cell r="F9543" t="str">
            <v>R5T0698036</v>
          </cell>
          <cell r="AH9543">
            <v>46189</v>
          </cell>
        </row>
        <row r="9544">
          <cell r="F9544" t="str">
            <v>R5T0698052</v>
          </cell>
          <cell r="AH9544">
            <v>46189</v>
          </cell>
        </row>
        <row r="9545">
          <cell r="F9545" t="str">
            <v>R5T0698053</v>
          </cell>
          <cell r="AH9545">
            <v>46189</v>
          </cell>
        </row>
        <row r="9546">
          <cell r="F9546" t="str">
            <v>R5T0698054</v>
          </cell>
          <cell r="AH9546">
            <v>46189</v>
          </cell>
        </row>
        <row r="9547">
          <cell r="F9547" t="str">
            <v>R5T0698055</v>
          </cell>
          <cell r="AH9547">
            <v>46189</v>
          </cell>
        </row>
        <row r="9548">
          <cell r="F9548" t="str">
            <v>R5T0698056</v>
          </cell>
          <cell r="AH9548">
            <v>46189</v>
          </cell>
        </row>
        <row r="9549">
          <cell r="F9549" t="str">
            <v>R5T0698057</v>
          </cell>
          <cell r="AH9549">
            <v>46189</v>
          </cell>
        </row>
        <row r="9550">
          <cell r="F9550" t="str">
            <v>R5T0698068</v>
          </cell>
          <cell r="AH9550">
            <v>46189</v>
          </cell>
        </row>
        <row r="9551">
          <cell r="F9551" t="str">
            <v>R5T0698071</v>
          </cell>
          <cell r="AH9551">
            <v>46189</v>
          </cell>
        </row>
        <row r="9552">
          <cell r="F9552" t="str">
            <v>R5T0698072</v>
          </cell>
          <cell r="AH9552">
            <v>46189</v>
          </cell>
        </row>
        <row r="9553">
          <cell r="F9553" t="str">
            <v>R5T0698073</v>
          </cell>
          <cell r="AH9553">
            <v>46189</v>
          </cell>
        </row>
        <row r="9554">
          <cell r="F9554" t="str">
            <v>R5T0698075</v>
          </cell>
          <cell r="AH9554">
            <v>46189</v>
          </cell>
        </row>
        <row r="9555">
          <cell r="F9555" t="str">
            <v>R5T0698076</v>
          </cell>
          <cell r="AH9555">
            <v>46189</v>
          </cell>
        </row>
        <row r="9556">
          <cell r="F9556" t="str">
            <v>R5T0698078</v>
          </cell>
          <cell r="AH9556">
            <v>46189</v>
          </cell>
        </row>
        <row r="9557">
          <cell r="F9557" t="str">
            <v>R5T0698079</v>
          </cell>
          <cell r="AH9557">
            <v>46189</v>
          </cell>
        </row>
        <row r="9558">
          <cell r="F9558" t="str">
            <v>R5T0698080</v>
          </cell>
          <cell r="AH9558">
            <v>46189</v>
          </cell>
        </row>
        <row r="9559">
          <cell r="F9559" t="str">
            <v>R5T0698081</v>
          </cell>
          <cell r="AH9559">
            <v>46189</v>
          </cell>
        </row>
        <row r="9560">
          <cell r="F9560" t="str">
            <v>R5T0698082</v>
          </cell>
          <cell r="AH9560">
            <v>46189</v>
          </cell>
        </row>
        <row r="9561">
          <cell r="F9561" t="str">
            <v>R5T0698083</v>
          </cell>
          <cell r="AH9561">
            <v>46189</v>
          </cell>
        </row>
        <row r="9562">
          <cell r="F9562" t="str">
            <v>R5T0698086</v>
          </cell>
          <cell r="AH9562">
            <v>46189</v>
          </cell>
        </row>
        <row r="9563">
          <cell r="F9563" t="str">
            <v>R5T0698087</v>
          </cell>
          <cell r="AH9563">
            <v>46189</v>
          </cell>
        </row>
        <row r="9564">
          <cell r="F9564" t="str">
            <v>R5T0698088</v>
          </cell>
          <cell r="AH9564">
            <v>46189</v>
          </cell>
        </row>
        <row r="9565">
          <cell r="F9565" t="str">
            <v>R5T0698130</v>
          </cell>
          <cell r="AH9565">
            <v>46189</v>
          </cell>
        </row>
        <row r="9566">
          <cell r="F9566" t="str">
            <v>R5T0698144</v>
          </cell>
          <cell r="AH9566">
            <v>46189</v>
          </cell>
        </row>
        <row r="9567">
          <cell r="F9567" t="str">
            <v>R5T0698145</v>
          </cell>
          <cell r="AH9567">
            <v>46189</v>
          </cell>
        </row>
        <row r="9568">
          <cell r="F9568" t="str">
            <v>R5T0698146</v>
          </cell>
          <cell r="AH9568">
            <v>46189</v>
          </cell>
        </row>
        <row r="9569">
          <cell r="F9569" t="str">
            <v>R5T0698275</v>
          </cell>
          <cell r="AH9569">
            <v>46189</v>
          </cell>
        </row>
        <row r="9570">
          <cell r="F9570" t="str">
            <v>R5T0698276</v>
          </cell>
          <cell r="AH9570">
            <v>46189</v>
          </cell>
        </row>
        <row r="9571">
          <cell r="F9571" t="str">
            <v>R5T0698277</v>
          </cell>
          <cell r="AH9571">
            <v>46189</v>
          </cell>
        </row>
        <row r="9572">
          <cell r="F9572" t="str">
            <v>R5T0698278</v>
          </cell>
          <cell r="AH9572">
            <v>46189</v>
          </cell>
        </row>
        <row r="9573">
          <cell r="F9573" t="str">
            <v>R5T0698279</v>
          </cell>
          <cell r="AH9573">
            <v>46189</v>
          </cell>
        </row>
        <row r="9574">
          <cell r="F9574" t="str">
            <v>R5T0698301</v>
          </cell>
          <cell r="AH9574">
            <v>46191</v>
          </cell>
        </row>
        <row r="9575">
          <cell r="F9575" t="str">
            <v>R5T0699507</v>
          </cell>
          <cell r="AH9575">
            <v>46189</v>
          </cell>
        </row>
        <row r="9576">
          <cell r="F9576" t="str">
            <v>R5T0699646</v>
          </cell>
          <cell r="AH9576">
            <v>46189</v>
          </cell>
        </row>
        <row r="9577">
          <cell r="F9577" t="str">
            <v>R5T0699647</v>
          </cell>
          <cell r="AH9577">
            <v>46189</v>
          </cell>
        </row>
        <row r="9578">
          <cell r="F9578" t="str">
            <v>R5T0699767</v>
          </cell>
          <cell r="AH9578">
            <v>46192</v>
          </cell>
        </row>
        <row r="9579">
          <cell r="F9579" t="str">
            <v>R5T0699857</v>
          </cell>
          <cell r="AH9579">
            <v>46192</v>
          </cell>
        </row>
        <row r="9580">
          <cell r="F9580" t="str">
            <v>R5T0699944</v>
          </cell>
          <cell r="AH9580">
            <v>46192</v>
          </cell>
        </row>
        <row r="9581">
          <cell r="F9581" t="str">
            <v>R5T0699945</v>
          </cell>
          <cell r="AH9581">
            <v>46192</v>
          </cell>
        </row>
        <row r="9582">
          <cell r="F9582" t="str">
            <v>R5T0700018</v>
          </cell>
          <cell r="AH9582">
            <v>46191</v>
          </cell>
        </row>
        <row r="9583">
          <cell r="F9583" t="str">
            <v>R5T0700019</v>
          </cell>
          <cell r="AH9583">
            <v>46191</v>
          </cell>
        </row>
        <row r="9584">
          <cell r="F9584" t="str">
            <v>R5T0700023</v>
          </cell>
          <cell r="AH9584">
            <v>46191</v>
          </cell>
        </row>
        <row r="9585">
          <cell r="F9585" t="str">
            <v>R5T0700024</v>
          </cell>
          <cell r="AH9585">
            <v>46191</v>
          </cell>
        </row>
        <row r="9586">
          <cell r="F9586" t="str">
            <v>R5T0700042</v>
          </cell>
          <cell r="AH9586">
            <v>46191</v>
          </cell>
        </row>
        <row r="9587">
          <cell r="F9587" t="str">
            <v>R5T0700043</v>
          </cell>
          <cell r="AH9587">
            <v>46191</v>
          </cell>
        </row>
        <row r="9588">
          <cell r="F9588" t="str">
            <v>R5T0700044</v>
          </cell>
          <cell r="AH9588">
            <v>46191</v>
          </cell>
        </row>
        <row r="9589">
          <cell r="F9589" t="str">
            <v>R5T0700346</v>
          </cell>
          <cell r="AH9589">
            <v>46192</v>
          </cell>
        </row>
        <row r="9590">
          <cell r="F9590" t="str">
            <v>R5T0700438</v>
          </cell>
          <cell r="AH9590">
            <v>46192</v>
          </cell>
        </row>
        <row r="9591">
          <cell r="F9591" t="str">
            <v>R5T0700441</v>
          </cell>
          <cell r="AH9591">
            <v>46192</v>
          </cell>
        </row>
        <row r="9592">
          <cell r="F9592" t="str">
            <v>R5T0700442</v>
          </cell>
          <cell r="AH9592">
            <v>46195</v>
          </cell>
        </row>
        <row r="9593">
          <cell r="F9593" t="str">
            <v>R5T0700443</v>
          </cell>
          <cell r="AH9593">
            <v>46195</v>
          </cell>
        </row>
        <row r="9594">
          <cell r="F9594" t="str">
            <v>R5T0700444</v>
          </cell>
          <cell r="AH9594">
            <v>46192</v>
          </cell>
        </row>
        <row r="9595">
          <cell r="F9595" t="str">
            <v>R5T0700471</v>
          </cell>
          <cell r="AH9595">
            <v>46195</v>
          </cell>
        </row>
        <row r="9596">
          <cell r="F9596" t="str">
            <v>R5T0700472</v>
          </cell>
          <cell r="AH9596">
            <v>46195</v>
          </cell>
        </row>
        <row r="9597">
          <cell r="F9597" t="str">
            <v>R5T0700473</v>
          </cell>
          <cell r="AH9597">
            <v>46195</v>
          </cell>
        </row>
        <row r="9598">
          <cell r="F9598" t="str">
            <v>R5T0700474</v>
          </cell>
          <cell r="AH9598">
            <v>46195</v>
          </cell>
        </row>
        <row r="9599">
          <cell r="F9599" t="str">
            <v>R5T0700476</v>
          </cell>
          <cell r="AH9599">
            <v>46195</v>
          </cell>
        </row>
        <row r="9600">
          <cell r="F9600" t="str">
            <v>R5T0700477</v>
          </cell>
          <cell r="AH9600">
            <v>46195</v>
          </cell>
        </row>
        <row r="9601">
          <cell r="F9601" t="str">
            <v>R5T0700478</v>
          </cell>
          <cell r="AH9601">
            <v>46195</v>
          </cell>
        </row>
        <row r="9602">
          <cell r="F9602" t="str">
            <v>R5T0700479</v>
          </cell>
          <cell r="AH9602">
            <v>46195</v>
          </cell>
        </row>
        <row r="9603">
          <cell r="F9603" t="str">
            <v>R5T0700480</v>
          </cell>
          <cell r="AH9603">
            <v>46195</v>
          </cell>
        </row>
        <row r="9604">
          <cell r="F9604" t="str">
            <v>R5T0700482</v>
          </cell>
          <cell r="AH9604">
            <v>46195</v>
          </cell>
        </row>
        <row r="9605">
          <cell r="F9605" t="str">
            <v>R5T0700483</v>
          </cell>
          <cell r="AH9605">
            <v>46195</v>
          </cell>
        </row>
        <row r="9606">
          <cell r="F9606" t="str">
            <v>R5T0700484</v>
          </cell>
          <cell r="AH9606">
            <v>46195</v>
          </cell>
        </row>
        <row r="9607">
          <cell r="F9607" t="str">
            <v>R5T0700485</v>
          </cell>
          <cell r="AH9607">
            <v>46195</v>
          </cell>
        </row>
        <row r="9608">
          <cell r="F9608" t="str">
            <v>R5T0700500</v>
          </cell>
          <cell r="AH9608">
            <v>46195</v>
          </cell>
        </row>
        <row r="9609">
          <cell r="F9609" t="str">
            <v>R5T0700501</v>
          </cell>
          <cell r="AH9609">
            <v>46195</v>
          </cell>
        </row>
        <row r="9610">
          <cell r="F9610" t="str">
            <v>R5T0700503</v>
          </cell>
          <cell r="AH9610">
            <v>46195</v>
          </cell>
        </row>
        <row r="9611">
          <cell r="F9611" t="str">
            <v>R5T0700504</v>
          </cell>
          <cell r="AH9611">
            <v>46195</v>
          </cell>
        </row>
        <row r="9612">
          <cell r="F9612" t="str">
            <v>R5T0700505</v>
          </cell>
          <cell r="AH9612">
            <v>46195</v>
          </cell>
        </row>
        <row r="9613">
          <cell r="F9613" t="str">
            <v>R5T0700507</v>
          </cell>
          <cell r="AH9613">
            <v>46195</v>
          </cell>
        </row>
        <row r="9614">
          <cell r="F9614" t="str">
            <v>R5T0700508</v>
          </cell>
          <cell r="AH9614">
            <v>46195</v>
          </cell>
        </row>
        <row r="9615">
          <cell r="F9615" t="str">
            <v>R5T0700509</v>
          </cell>
          <cell r="AH9615">
            <v>46195</v>
          </cell>
        </row>
        <row r="9616">
          <cell r="F9616" t="str">
            <v>R5T0700510</v>
          </cell>
          <cell r="AH9616">
            <v>46195</v>
          </cell>
        </row>
        <row r="9617">
          <cell r="F9617" t="str">
            <v>R5T0700511</v>
          </cell>
          <cell r="AH9617">
            <v>46195</v>
          </cell>
        </row>
        <row r="9618">
          <cell r="F9618" t="str">
            <v>R5T0700538</v>
          </cell>
          <cell r="AH9618">
            <v>46195</v>
          </cell>
        </row>
        <row r="9619">
          <cell r="F9619" t="str">
            <v>R5T0700539</v>
          </cell>
          <cell r="AH9619">
            <v>46195</v>
          </cell>
        </row>
        <row r="9620">
          <cell r="F9620" t="str">
            <v>R5T0700540</v>
          </cell>
          <cell r="AH9620">
            <v>46195</v>
          </cell>
        </row>
        <row r="9621">
          <cell r="F9621" t="str">
            <v>R5T0700541</v>
          </cell>
          <cell r="AH9621">
            <v>46195</v>
          </cell>
        </row>
        <row r="9622">
          <cell r="F9622" t="str">
            <v>R5T0700543</v>
          </cell>
          <cell r="AH9622">
            <v>46195</v>
          </cell>
        </row>
        <row r="9623">
          <cell r="F9623" t="str">
            <v>R5T0700544</v>
          </cell>
          <cell r="AH9623">
            <v>46195</v>
          </cell>
        </row>
        <row r="9624">
          <cell r="F9624" t="str">
            <v>R5T0700620</v>
          </cell>
          <cell r="AH9624">
            <v>46192</v>
          </cell>
        </row>
        <row r="9625">
          <cell r="F9625" t="str">
            <v>R5T0700667</v>
          </cell>
          <cell r="AH9625">
            <v>46192</v>
          </cell>
        </row>
        <row r="9626">
          <cell r="F9626" t="str">
            <v>R5T0700756</v>
          </cell>
          <cell r="AH9626">
            <v>46191</v>
          </cell>
        </row>
        <row r="9627">
          <cell r="F9627" t="str">
            <v>R5T0700757</v>
          </cell>
          <cell r="AH9627">
            <v>46191</v>
          </cell>
        </row>
        <row r="9628">
          <cell r="F9628" t="str">
            <v>R5T0700780</v>
          </cell>
          <cell r="AH9628">
            <v>46192</v>
          </cell>
        </row>
        <row r="9629">
          <cell r="F9629" t="str">
            <v>R5T0700783</v>
          </cell>
          <cell r="AH9629">
            <v>46192</v>
          </cell>
        </row>
        <row r="9630">
          <cell r="F9630" t="str">
            <v>R5T0700784</v>
          </cell>
          <cell r="AH9630">
            <v>46192</v>
          </cell>
        </row>
        <row r="9631">
          <cell r="F9631" t="str">
            <v>R5T0700800</v>
          </cell>
          <cell r="AH9631">
            <v>46192</v>
          </cell>
        </row>
        <row r="9632">
          <cell r="F9632" t="str">
            <v>R5T0700802</v>
          </cell>
          <cell r="AH9632">
            <v>46192</v>
          </cell>
        </row>
        <row r="9633">
          <cell r="F9633" t="str">
            <v>R5T0700878</v>
          </cell>
          <cell r="AH9633">
            <v>46195</v>
          </cell>
        </row>
        <row r="9634">
          <cell r="F9634" t="str">
            <v>R5T0700917</v>
          </cell>
          <cell r="AH9634">
            <v>46195</v>
          </cell>
        </row>
        <row r="9635">
          <cell r="F9635" t="str">
            <v>R5T0700993</v>
          </cell>
          <cell r="AH9635">
            <v>46195</v>
          </cell>
        </row>
        <row r="9636">
          <cell r="F9636" t="str">
            <v>R5T0701056</v>
          </cell>
          <cell r="AH9636">
            <v>46195</v>
          </cell>
        </row>
        <row r="9637">
          <cell r="F9637" t="str">
            <v>R5T0701057</v>
          </cell>
          <cell r="AH9637">
            <v>46195</v>
          </cell>
        </row>
        <row r="9638">
          <cell r="F9638" t="str">
            <v>R5T0701074</v>
          </cell>
          <cell r="AH9638">
            <v>46192</v>
          </cell>
        </row>
        <row r="9639">
          <cell r="F9639" t="str">
            <v>R5T0701075</v>
          </cell>
          <cell r="AH9639">
            <v>46192</v>
          </cell>
        </row>
        <row r="9640">
          <cell r="F9640" t="str">
            <v>R5T0701076</v>
          </cell>
          <cell r="AH9640">
            <v>46192</v>
          </cell>
        </row>
        <row r="9641">
          <cell r="F9641" t="str">
            <v>R5T0701209</v>
          </cell>
          <cell r="AH9641">
            <v>46192</v>
          </cell>
        </row>
        <row r="9642">
          <cell r="F9642" t="str">
            <v>R5T0701210</v>
          </cell>
          <cell r="AH9642">
            <v>46192</v>
          </cell>
        </row>
        <row r="9643">
          <cell r="F9643" t="str">
            <v>R5T0701211</v>
          </cell>
          <cell r="AH9643">
            <v>46192</v>
          </cell>
        </row>
        <row r="9644">
          <cell r="F9644" t="str">
            <v>R5T0701212</v>
          </cell>
          <cell r="AH9644">
            <v>46192</v>
          </cell>
        </row>
        <row r="9645">
          <cell r="F9645" t="str">
            <v>R5T0701213</v>
          </cell>
          <cell r="AH9645">
            <v>46192</v>
          </cell>
        </row>
        <row r="9646">
          <cell r="F9646" t="str">
            <v>R5T0701214</v>
          </cell>
          <cell r="AH9646">
            <v>46192</v>
          </cell>
        </row>
        <row r="9647">
          <cell r="F9647" t="str">
            <v>R5T0701242</v>
          </cell>
          <cell r="AH9647">
            <v>46195</v>
          </cell>
        </row>
        <row r="9648">
          <cell r="F9648" t="str">
            <v>R5T0701246</v>
          </cell>
          <cell r="AH9648">
            <v>46195</v>
          </cell>
        </row>
        <row r="9649">
          <cell r="F9649" t="str">
            <v>R5T0701349</v>
          </cell>
          <cell r="AH9649">
            <v>46195</v>
          </cell>
        </row>
        <row r="9650">
          <cell r="F9650" t="str">
            <v>R5T0701962</v>
          </cell>
          <cell r="AH9650">
            <v>46195</v>
          </cell>
        </row>
        <row r="9651">
          <cell r="F9651" t="str">
            <v>R5T0702311</v>
          </cell>
          <cell r="AH9651">
            <v>46195</v>
          </cell>
        </row>
        <row r="9652">
          <cell r="F9652" t="str">
            <v>R5T0702332</v>
          </cell>
          <cell r="AH9652">
            <v>46195</v>
          </cell>
        </row>
        <row r="9653">
          <cell r="F9653" t="str">
            <v>R5T0702346</v>
          </cell>
          <cell r="AH9653">
            <v>46195</v>
          </cell>
        </row>
        <row r="9654">
          <cell r="F9654" t="str">
            <v>R5T0702622</v>
          </cell>
          <cell r="AH9654">
            <v>46195</v>
          </cell>
        </row>
        <row r="9655">
          <cell r="F9655" t="str">
            <v>R5T0702645</v>
          </cell>
          <cell r="AH9655">
            <v>46195</v>
          </cell>
        </row>
        <row r="9656">
          <cell r="F9656" t="str">
            <v>R5T0702676</v>
          </cell>
          <cell r="AH9656">
            <v>46195</v>
          </cell>
        </row>
        <row r="9657">
          <cell r="F9657" t="str">
            <v>R5T0702689</v>
          </cell>
          <cell r="AH9657">
            <v>46195</v>
          </cell>
        </row>
        <row r="9658">
          <cell r="F9658" t="str">
            <v>R5T0702696</v>
          </cell>
          <cell r="AH9658">
            <v>46195</v>
          </cell>
        </row>
        <row r="9659">
          <cell r="F9659" t="str">
            <v>R5T0702717</v>
          </cell>
          <cell r="AH9659">
            <v>46195</v>
          </cell>
        </row>
        <row r="9660">
          <cell r="F9660" t="str">
            <v>R5T0702725</v>
          </cell>
          <cell r="AH9660">
            <v>46195</v>
          </cell>
        </row>
        <row r="9661">
          <cell r="F9661" t="str">
            <v>R5T0703306</v>
          </cell>
          <cell r="AH9661">
            <v>46195</v>
          </cell>
        </row>
        <row r="9662">
          <cell r="F9662" t="str">
            <v>R5T0703317</v>
          </cell>
          <cell r="AH9662">
            <v>46195</v>
          </cell>
        </row>
        <row r="9663">
          <cell r="F9663" t="str">
            <v>R5T0703326</v>
          </cell>
          <cell r="AH9663">
            <v>46195</v>
          </cell>
        </row>
        <row r="9664">
          <cell r="F9664" t="str">
            <v>R5T0703328</v>
          </cell>
          <cell r="AH9664">
            <v>46195</v>
          </cell>
        </row>
        <row r="9665">
          <cell r="F9665" t="str">
            <v>R5T0703330</v>
          </cell>
          <cell r="AH9665">
            <v>46192</v>
          </cell>
        </row>
        <row r="9666">
          <cell r="F9666" t="str">
            <v>R5T0703330</v>
          </cell>
          <cell r="AH9666">
            <v>46195</v>
          </cell>
        </row>
        <row r="9667">
          <cell r="F9667" t="str">
            <v>R5T0703706</v>
          </cell>
          <cell r="AH9667">
            <v>46196</v>
          </cell>
        </row>
        <row r="9668">
          <cell r="F9668" t="str">
            <v>R5T0703710</v>
          </cell>
          <cell r="AH9668">
            <v>46196</v>
          </cell>
        </row>
        <row r="9669">
          <cell r="F9669" t="str">
            <v>R5T0703713</v>
          </cell>
          <cell r="AH9669">
            <v>46196</v>
          </cell>
        </row>
        <row r="9670">
          <cell r="F9670" t="str">
            <v>R5T0703714</v>
          </cell>
          <cell r="AH9670">
            <v>46196</v>
          </cell>
        </row>
        <row r="9671">
          <cell r="F9671" t="str">
            <v>R5T0703715</v>
          </cell>
          <cell r="AH9671">
            <v>46196</v>
          </cell>
        </row>
        <row r="9672">
          <cell r="F9672" t="str">
            <v>R5T0703717</v>
          </cell>
          <cell r="AH9672">
            <v>46196</v>
          </cell>
        </row>
        <row r="9673">
          <cell r="F9673" t="str">
            <v>R5T0703718</v>
          </cell>
          <cell r="AH9673">
            <v>46196</v>
          </cell>
        </row>
        <row r="9674">
          <cell r="F9674" t="str">
            <v>R5T0703720</v>
          </cell>
          <cell r="AH9674">
            <v>46196</v>
          </cell>
        </row>
        <row r="9675">
          <cell r="F9675" t="str">
            <v>R5T0703721</v>
          </cell>
          <cell r="AH9675">
            <v>46196</v>
          </cell>
        </row>
        <row r="9676">
          <cell r="F9676" t="str">
            <v>R5T0703723</v>
          </cell>
          <cell r="AH9676">
            <v>46196</v>
          </cell>
        </row>
        <row r="9677">
          <cell r="F9677" t="str">
            <v>45T0481110</v>
          </cell>
          <cell r="AH9677">
            <v>46195</v>
          </cell>
        </row>
        <row r="9678">
          <cell r="F9678" t="str">
            <v>R5T0700875</v>
          </cell>
          <cell r="AH9678">
            <v>46195</v>
          </cell>
        </row>
        <row r="9679">
          <cell r="F9679" t="str">
            <v>45T0451545</v>
          </cell>
          <cell r="AH9679">
            <v>46153</v>
          </cell>
        </row>
        <row r="9680">
          <cell r="F9680" t="str">
            <v>45T0469343</v>
          </cell>
          <cell r="AH9680">
            <v>46192</v>
          </cell>
        </row>
        <row r="9681">
          <cell r="F9681" t="str">
            <v>45T0470432</v>
          </cell>
          <cell r="AH9681">
            <v>46191</v>
          </cell>
        </row>
        <row r="9682">
          <cell r="F9682" t="str">
            <v>45T0470432</v>
          </cell>
          <cell r="AH9682">
            <v>46191</v>
          </cell>
        </row>
        <row r="9683">
          <cell r="F9683" t="str">
            <v>45T0474982</v>
          </cell>
          <cell r="AH9683">
            <v>46167</v>
          </cell>
        </row>
        <row r="9684">
          <cell r="F9684" t="str">
            <v>45T0474983</v>
          </cell>
          <cell r="AH9684">
            <v>46167</v>
          </cell>
        </row>
        <row r="9685">
          <cell r="F9685" t="str">
            <v>45T0476592</v>
          </cell>
          <cell r="AH9685">
            <v>46175</v>
          </cell>
        </row>
        <row r="9686">
          <cell r="F9686" t="str">
            <v>45T0476592</v>
          </cell>
          <cell r="AH9686">
            <v>46175</v>
          </cell>
        </row>
        <row r="9687">
          <cell r="F9687" t="str">
            <v>45T0477087</v>
          </cell>
          <cell r="AH9687">
            <v>46175</v>
          </cell>
        </row>
        <row r="9688">
          <cell r="F9688" t="str">
            <v>45T0477089</v>
          </cell>
          <cell r="AH9688">
            <v>46177</v>
          </cell>
        </row>
        <row r="9689">
          <cell r="F9689" t="str">
            <v>45T0478117</v>
          </cell>
          <cell r="AH9689">
            <v>46175</v>
          </cell>
        </row>
        <row r="9690">
          <cell r="F9690" t="str">
            <v>45T0478117</v>
          </cell>
          <cell r="AH9690">
            <v>46175</v>
          </cell>
        </row>
        <row r="9691">
          <cell r="F9691" t="str">
            <v>45T0478609</v>
          </cell>
          <cell r="AH9691">
            <v>46181</v>
          </cell>
        </row>
        <row r="9692">
          <cell r="F9692" t="str">
            <v>45T0479735</v>
          </cell>
          <cell r="AH9692">
            <v>46183</v>
          </cell>
        </row>
        <row r="9693">
          <cell r="F9693" t="str">
            <v>45T0481039</v>
          </cell>
          <cell r="AH9693">
            <v>46189</v>
          </cell>
        </row>
        <row r="9694">
          <cell r="F9694" t="str">
            <v>45T0481522</v>
          </cell>
          <cell r="AH9694">
            <v>46191</v>
          </cell>
        </row>
        <row r="9695">
          <cell r="F9695" t="str">
            <v>45T0481522</v>
          </cell>
          <cell r="AH9695">
            <v>46192</v>
          </cell>
        </row>
        <row r="9696">
          <cell r="F9696" t="str">
            <v>722458338</v>
          </cell>
          <cell r="AH9696">
            <v>46136</v>
          </cell>
        </row>
        <row r="9697">
          <cell r="F9697" t="str">
            <v>922401228</v>
          </cell>
          <cell r="AH9697">
            <v>46142</v>
          </cell>
        </row>
        <row r="9698">
          <cell r="F9698" t="str">
            <v>922401233</v>
          </cell>
          <cell r="AH9698">
            <v>46172</v>
          </cell>
        </row>
        <row r="9699">
          <cell r="F9699" t="str">
            <v>J22416424</v>
          </cell>
          <cell r="AH9699">
            <v>46140</v>
          </cell>
        </row>
        <row r="9700">
          <cell r="F9700" t="str">
            <v>J22416425</v>
          </cell>
          <cell r="AH9700">
            <v>46177</v>
          </cell>
        </row>
        <row r="9701">
          <cell r="F9701" t="str">
            <v>J22416426</v>
          </cell>
          <cell r="AH9701">
            <v>46177</v>
          </cell>
        </row>
        <row r="9702">
          <cell r="F9702" t="str">
            <v>J22416427</v>
          </cell>
          <cell r="AH9702">
            <v>46177</v>
          </cell>
        </row>
        <row r="9703">
          <cell r="F9703" t="str">
            <v>J22416436</v>
          </cell>
          <cell r="AH9703">
            <v>46141</v>
          </cell>
        </row>
        <row r="9704">
          <cell r="F9704" t="str">
            <v>J22416484</v>
          </cell>
          <cell r="AH9704">
            <v>46177</v>
          </cell>
        </row>
        <row r="9705">
          <cell r="F9705" t="str">
            <v>J22416601</v>
          </cell>
          <cell r="AH9705">
            <v>46177</v>
          </cell>
        </row>
        <row r="9706">
          <cell r="F9706" t="str">
            <v>822408120</v>
          </cell>
          <cell r="AH9706">
            <v>46168</v>
          </cell>
        </row>
        <row r="9707">
          <cell r="F9707" t="str">
            <v>822408148</v>
          </cell>
          <cell r="AH9707">
            <v>46168</v>
          </cell>
        </row>
        <row r="9708">
          <cell r="F9708" t="str">
            <v>822408151</v>
          </cell>
          <cell r="AH9708">
            <v>46168</v>
          </cell>
        </row>
        <row r="9709">
          <cell r="F9709" t="str">
            <v>822408152</v>
          </cell>
          <cell r="AH9709">
            <v>46168</v>
          </cell>
        </row>
        <row r="9710">
          <cell r="F9710" t="str">
            <v>25T0350042</v>
          </cell>
          <cell r="AH9710">
            <v>46191</v>
          </cell>
        </row>
        <row r="9711">
          <cell r="F9711" t="str">
            <v>25T0350047</v>
          </cell>
          <cell r="AH9711">
            <v>46191</v>
          </cell>
        </row>
        <row r="9712">
          <cell r="F9712" t="str">
            <v>25T0350316</v>
          </cell>
          <cell r="AH9712">
            <v>46192</v>
          </cell>
        </row>
        <row r="9713">
          <cell r="F9713" t="str">
            <v>25T0350318</v>
          </cell>
          <cell r="AH9713">
            <v>46191</v>
          </cell>
        </row>
        <row r="9714">
          <cell r="F9714" t="str">
            <v>25T0350454</v>
          </cell>
          <cell r="AH9714">
            <v>46191</v>
          </cell>
        </row>
        <row r="9715">
          <cell r="F9715" t="str">
            <v>25T0350455</v>
          </cell>
          <cell r="AH9715">
            <v>46191</v>
          </cell>
        </row>
        <row r="9716">
          <cell r="F9716" t="str">
            <v>45T0480140</v>
          </cell>
          <cell r="AH9716">
            <v>46188</v>
          </cell>
        </row>
        <row r="9717">
          <cell r="F9717" t="str">
            <v>45T0475858</v>
          </cell>
          <cell r="AH9717">
            <v>46167</v>
          </cell>
        </row>
        <row r="9718">
          <cell r="F9718" t="str">
            <v>G4206229-VV250829052</v>
          </cell>
        </row>
        <row r="9719">
          <cell r="F9719" t="str">
            <v>G2858531-VV260407054</v>
          </cell>
        </row>
        <row r="9720">
          <cell r="F9720" t="str">
            <v>65T0095345</v>
          </cell>
          <cell r="AH9720">
            <v>46174</v>
          </cell>
        </row>
        <row r="9721">
          <cell r="F9721" t="str">
            <v>65T0095346</v>
          </cell>
          <cell r="AH9721">
            <v>46174</v>
          </cell>
        </row>
        <row r="9722">
          <cell r="F9722" t="str">
            <v>65T0095440</v>
          </cell>
          <cell r="AH9722">
            <v>46174</v>
          </cell>
        </row>
        <row r="9723">
          <cell r="F9723" t="str">
            <v>65T0095441</v>
          </cell>
          <cell r="AH9723">
            <v>46174</v>
          </cell>
        </row>
        <row r="9724">
          <cell r="F9724" t="str">
            <v>65T0095575</v>
          </cell>
          <cell r="AH9724">
            <v>46174</v>
          </cell>
        </row>
        <row r="9725">
          <cell r="F9725" t="str">
            <v>65T0095576</v>
          </cell>
          <cell r="AH9725">
            <v>46174</v>
          </cell>
        </row>
        <row r="9726">
          <cell r="F9726" t="str">
            <v>65T0095578</v>
          </cell>
          <cell r="AH9726">
            <v>46174</v>
          </cell>
        </row>
        <row r="9727">
          <cell r="F9727" t="str">
            <v>65T0095578</v>
          </cell>
          <cell r="AH9727">
            <v>46174</v>
          </cell>
        </row>
        <row r="9728">
          <cell r="F9728" t="str">
            <v>65T0095579</v>
          </cell>
          <cell r="AH9728">
            <v>46174</v>
          </cell>
        </row>
        <row r="9729">
          <cell r="F9729" t="str">
            <v>65T0095580</v>
          </cell>
          <cell r="AH9729">
            <v>46174</v>
          </cell>
        </row>
        <row r="9730">
          <cell r="F9730" t="str">
            <v>65T0095580</v>
          </cell>
          <cell r="AH9730">
            <v>46174</v>
          </cell>
        </row>
        <row r="9731">
          <cell r="F9731" t="str">
            <v>65T0095786</v>
          </cell>
          <cell r="AH9731">
            <v>46174</v>
          </cell>
        </row>
        <row r="9732">
          <cell r="F9732" t="str">
            <v>65T0095786</v>
          </cell>
          <cell r="AH9732">
            <v>46174</v>
          </cell>
        </row>
        <row r="9733">
          <cell r="F9733" t="str">
            <v>65T0095787</v>
          </cell>
          <cell r="AH9733">
            <v>46174</v>
          </cell>
        </row>
        <row r="9734">
          <cell r="F9734" t="str">
            <v>65T0095787</v>
          </cell>
          <cell r="AH9734">
            <v>46174</v>
          </cell>
        </row>
        <row r="9735">
          <cell r="F9735" t="str">
            <v>65T0095790</v>
          </cell>
          <cell r="AH9735">
            <v>46174</v>
          </cell>
        </row>
        <row r="9736">
          <cell r="F9736" t="str">
            <v>65T0095790</v>
          </cell>
          <cell r="AH9736">
            <v>46174</v>
          </cell>
        </row>
        <row r="9737">
          <cell r="F9737" t="str">
            <v>65T0095791</v>
          </cell>
          <cell r="AH9737">
            <v>46174</v>
          </cell>
        </row>
        <row r="9738">
          <cell r="F9738" t="str">
            <v>65T0095791</v>
          </cell>
          <cell r="AH9738">
            <v>46174</v>
          </cell>
        </row>
        <row r="9739">
          <cell r="F9739" t="str">
            <v>65T0095792</v>
          </cell>
          <cell r="AH9739">
            <v>46174</v>
          </cell>
        </row>
        <row r="9740">
          <cell r="F9740" t="str">
            <v>65T0095792</v>
          </cell>
          <cell r="AH9740">
            <v>46174</v>
          </cell>
        </row>
        <row r="9741">
          <cell r="F9741" t="str">
            <v>65T0095924</v>
          </cell>
          <cell r="AH9741">
            <v>46174</v>
          </cell>
        </row>
        <row r="9742">
          <cell r="F9742" t="str">
            <v>65T0095924</v>
          </cell>
          <cell r="AH9742">
            <v>46174</v>
          </cell>
        </row>
        <row r="9743">
          <cell r="F9743" t="str">
            <v>65T0095925</v>
          </cell>
          <cell r="AH9743">
            <v>46174</v>
          </cell>
        </row>
        <row r="9744">
          <cell r="F9744" t="str">
            <v>65T0095925</v>
          </cell>
          <cell r="AH9744">
            <v>46174</v>
          </cell>
        </row>
        <row r="9745">
          <cell r="F9745" t="str">
            <v>65T0095926</v>
          </cell>
          <cell r="AH9745">
            <v>46174</v>
          </cell>
        </row>
        <row r="9746">
          <cell r="F9746" t="str">
            <v>65T0095926</v>
          </cell>
          <cell r="AH9746">
            <v>46174</v>
          </cell>
        </row>
        <row r="9747">
          <cell r="F9747" t="str">
            <v>65T0095928</v>
          </cell>
          <cell r="AH9747">
            <v>46174</v>
          </cell>
        </row>
        <row r="9748">
          <cell r="F9748" t="str">
            <v>65T0095928</v>
          </cell>
          <cell r="AH9748">
            <v>46174</v>
          </cell>
        </row>
        <row r="9749">
          <cell r="F9749" t="str">
            <v>65T0095929</v>
          </cell>
          <cell r="AH9749">
            <v>46174</v>
          </cell>
        </row>
        <row r="9750">
          <cell r="F9750" t="str">
            <v>65T0095929</v>
          </cell>
          <cell r="AH9750">
            <v>46174</v>
          </cell>
        </row>
        <row r="9751">
          <cell r="F9751" t="str">
            <v>65T0095930</v>
          </cell>
          <cell r="AH9751">
            <v>46174</v>
          </cell>
        </row>
        <row r="9752">
          <cell r="F9752" t="str">
            <v>65T0095930</v>
          </cell>
          <cell r="AH9752">
            <v>46174</v>
          </cell>
        </row>
        <row r="9753">
          <cell r="F9753" t="str">
            <v>65T0095931</v>
          </cell>
          <cell r="AH9753">
            <v>46174</v>
          </cell>
        </row>
        <row r="9754">
          <cell r="F9754" t="str">
            <v>65T0095931</v>
          </cell>
          <cell r="AH9754">
            <v>46174</v>
          </cell>
        </row>
        <row r="9755">
          <cell r="F9755" t="str">
            <v>65T0095932</v>
          </cell>
          <cell r="AH9755">
            <v>46174</v>
          </cell>
        </row>
        <row r="9756">
          <cell r="F9756" t="str">
            <v>65T0095932</v>
          </cell>
          <cell r="AH9756">
            <v>46174</v>
          </cell>
        </row>
        <row r="9757">
          <cell r="F9757" t="str">
            <v>65T0096116</v>
          </cell>
          <cell r="AH9757">
            <v>46174</v>
          </cell>
        </row>
        <row r="9758">
          <cell r="F9758" t="str">
            <v>65T0096116</v>
          </cell>
          <cell r="AH9758">
            <v>46174</v>
          </cell>
        </row>
        <row r="9759">
          <cell r="F9759" t="str">
            <v>65T0096117</v>
          </cell>
          <cell r="AH9759">
            <v>46174</v>
          </cell>
        </row>
        <row r="9760">
          <cell r="F9760" t="str">
            <v>65T0096149</v>
          </cell>
          <cell r="AH9760">
            <v>46174</v>
          </cell>
        </row>
        <row r="9761">
          <cell r="F9761" t="str">
            <v>65T0096150</v>
          </cell>
          <cell r="AH9761">
            <v>46174</v>
          </cell>
        </row>
        <row r="9762">
          <cell r="F9762" t="str">
            <v>65T0096150</v>
          </cell>
          <cell r="AH9762">
            <v>46174</v>
          </cell>
        </row>
        <row r="9763">
          <cell r="F9763" t="str">
            <v>65T0096152</v>
          </cell>
          <cell r="AH9763">
            <v>46174</v>
          </cell>
        </row>
        <row r="9764">
          <cell r="F9764" t="str">
            <v>65T0096152</v>
          </cell>
          <cell r="AH9764">
            <v>46174</v>
          </cell>
        </row>
        <row r="9765">
          <cell r="F9765" t="str">
            <v>65T0096386</v>
          </cell>
          <cell r="AH9765">
            <v>46174</v>
          </cell>
        </row>
        <row r="9766">
          <cell r="F9766" t="str">
            <v>65T0096388</v>
          </cell>
          <cell r="AH9766">
            <v>46174</v>
          </cell>
        </row>
        <row r="9767">
          <cell r="F9767" t="str">
            <v>65T0096389</v>
          </cell>
          <cell r="AH9767">
            <v>46174</v>
          </cell>
        </row>
        <row r="9768">
          <cell r="F9768" t="str">
            <v>65T0096390</v>
          </cell>
          <cell r="AH9768">
            <v>46174</v>
          </cell>
        </row>
        <row r="9769">
          <cell r="F9769" t="str">
            <v>65T0096391</v>
          </cell>
          <cell r="AH9769">
            <v>46174</v>
          </cell>
        </row>
        <row r="9770">
          <cell r="F9770" t="str">
            <v>65T0096391</v>
          </cell>
          <cell r="AH9770">
            <v>46174</v>
          </cell>
        </row>
        <row r="9771">
          <cell r="F9771" t="str">
            <v>65T0096819</v>
          </cell>
          <cell r="AH9771">
            <v>46174</v>
          </cell>
        </row>
        <row r="9772">
          <cell r="F9772" t="str">
            <v>65T0096819</v>
          </cell>
          <cell r="AH9772">
            <v>46174</v>
          </cell>
        </row>
        <row r="9773">
          <cell r="F9773" t="str">
            <v>65T0096820</v>
          </cell>
          <cell r="AH9773">
            <v>46174</v>
          </cell>
        </row>
        <row r="9774">
          <cell r="F9774" t="str">
            <v>65T0096821</v>
          </cell>
          <cell r="AH9774">
            <v>46174</v>
          </cell>
        </row>
        <row r="9775">
          <cell r="F9775" t="str">
            <v>65T0096822</v>
          </cell>
          <cell r="AH9775">
            <v>46174</v>
          </cell>
        </row>
        <row r="9776">
          <cell r="F9776" t="str">
            <v>65T0096823</v>
          </cell>
          <cell r="AH9776">
            <v>46174</v>
          </cell>
        </row>
        <row r="9777">
          <cell r="F9777" t="str">
            <v>65T0096824</v>
          </cell>
          <cell r="AH9777">
            <v>46174</v>
          </cell>
        </row>
        <row r="9778">
          <cell r="F9778" t="str">
            <v>65T0097075</v>
          </cell>
          <cell r="AH9778">
            <v>46174</v>
          </cell>
        </row>
        <row r="9779">
          <cell r="F9779" t="str">
            <v>65T0097076</v>
          </cell>
          <cell r="AH9779">
            <v>46174</v>
          </cell>
        </row>
        <row r="9780">
          <cell r="F9780" t="str">
            <v>65T0097077</v>
          </cell>
          <cell r="AH9780">
            <v>46174</v>
          </cell>
        </row>
        <row r="9781">
          <cell r="F9781" t="str">
            <v>65T0097078</v>
          </cell>
          <cell r="AH9781">
            <v>46174</v>
          </cell>
        </row>
        <row r="9782">
          <cell r="F9782" t="str">
            <v>65T0097079</v>
          </cell>
          <cell r="AH9782">
            <v>46174</v>
          </cell>
        </row>
        <row r="9783">
          <cell r="F9783" t="str">
            <v>65T0097507</v>
          </cell>
          <cell r="AH9783">
            <v>46174</v>
          </cell>
        </row>
        <row r="9784">
          <cell r="F9784" t="str">
            <v>65T0097665</v>
          </cell>
          <cell r="AH9784">
            <v>46174</v>
          </cell>
        </row>
        <row r="9785">
          <cell r="F9785" t="str">
            <v>65T0097669</v>
          </cell>
          <cell r="AH9785">
            <v>46174</v>
          </cell>
        </row>
        <row r="9786">
          <cell r="F9786" t="str">
            <v>65T0097672</v>
          </cell>
          <cell r="AH9786">
            <v>46174</v>
          </cell>
        </row>
        <row r="9787">
          <cell r="F9787" t="str">
            <v>65T0097673</v>
          </cell>
          <cell r="AH9787">
            <v>46174</v>
          </cell>
        </row>
        <row r="9788">
          <cell r="F9788" t="str">
            <v>65T0095788</v>
          </cell>
        </row>
        <row r="9789">
          <cell r="F9789" t="str">
            <v>65T0096148</v>
          </cell>
        </row>
        <row r="9790">
          <cell r="F9790" t="str">
            <v>65T0097508</v>
          </cell>
        </row>
        <row r="9791">
          <cell r="F9791" t="str">
            <v>65T0097509</v>
          </cell>
        </row>
        <row r="9792">
          <cell r="F9792" t="str">
            <v>65T0097510</v>
          </cell>
        </row>
        <row r="9793">
          <cell r="F9793" t="str">
            <v>65T0097511</v>
          </cell>
        </row>
        <row r="9794">
          <cell r="F9794" t="str">
            <v>65T0097512</v>
          </cell>
        </row>
        <row r="9795">
          <cell r="F9795" t="str">
            <v>65T0098139</v>
          </cell>
        </row>
        <row r="9796">
          <cell r="F9796" t="str">
            <v>65T0098140</v>
          </cell>
        </row>
        <row r="9797">
          <cell r="F9797" t="str">
            <v>65T0098141</v>
          </cell>
        </row>
        <row r="9798">
          <cell r="F9798" t="str">
            <v>65T0098142</v>
          </cell>
        </row>
        <row r="9799">
          <cell r="F9799" t="str">
            <v>65T0098143</v>
          </cell>
        </row>
        <row r="9800">
          <cell r="F9800" t="str">
            <v>65T0098144</v>
          </cell>
        </row>
        <row r="9801">
          <cell r="F9801" t="str">
            <v>65T0098146</v>
          </cell>
        </row>
        <row r="9802">
          <cell r="F9802" t="str">
            <v>65T0098147</v>
          </cell>
        </row>
        <row r="9803">
          <cell r="F9803" t="str">
            <v>65T0098148</v>
          </cell>
        </row>
        <row r="9804">
          <cell r="F9804" t="str">
            <v>65T0098149</v>
          </cell>
        </row>
        <row r="9805">
          <cell r="F9805" t="str">
            <v>65T0098150</v>
          </cell>
        </row>
        <row r="9806">
          <cell r="F9806" t="str">
            <v>65T0098356</v>
          </cell>
        </row>
        <row r="9807">
          <cell r="F9807" t="str">
            <v>65T0098357</v>
          </cell>
        </row>
        <row r="9808">
          <cell r="F9808" t="str">
            <v>65T0098358</v>
          </cell>
        </row>
        <row r="9809">
          <cell r="F9809" t="str">
            <v>65T0098360</v>
          </cell>
        </row>
        <row r="9810">
          <cell r="F9810" t="str">
            <v>65T0098675</v>
          </cell>
        </row>
        <row r="9811">
          <cell r="F9811" t="str">
            <v>65T0098676</v>
          </cell>
        </row>
        <row r="9812">
          <cell r="F9812" t="str">
            <v>65T0098677</v>
          </cell>
        </row>
        <row r="9813">
          <cell r="F9813" t="str">
            <v>65T0098678</v>
          </cell>
        </row>
        <row r="9814">
          <cell r="F9814" t="str">
            <v>65T0098679</v>
          </cell>
        </row>
        <row r="9815">
          <cell r="F9815" t="str">
            <v>65T0098802</v>
          </cell>
        </row>
        <row r="9816">
          <cell r="F9816" t="str">
            <v>65T0098910</v>
          </cell>
        </row>
        <row r="9817">
          <cell r="F9817" t="str">
            <v>65T0098911</v>
          </cell>
        </row>
        <row r="9818">
          <cell r="F9818" t="str">
            <v>65T0098912</v>
          </cell>
        </row>
        <row r="9819">
          <cell r="F9819" t="str">
            <v>65T0098913</v>
          </cell>
        </row>
        <row r="9820">
          <cell r="F9820" t="str">
            <v>65T0099168</v>
          </cell>
        </row>
        <row r="9821">
          <cell r="F9821" t="str">
            <v>65T0099169</v>
          </cell>
        </row>
        <row r="9822">
          <cell r="F9822" t="str">
            <v>65T0099248</v>
          </cell>
        </row>
        <row r="9823">
          <cell r="F9823" t="str">
            <v>65T0099249</v>
          </cell>
        </row>
        <row r="9824">
          <cell r="F9824" t="str">
            <v>65T0099251</v>
          </cell>
        </row>
        <row r="9825">
          <cell r="F9825" t="str">
            <v>65T0099252</v>
          </cell>
        </row>
        <row r="9826">
          <cell r="F9826" t="str">
            <v>45T0469482</v>
          </cell>
          <cell r="AH9826">
            <v>46146</v>
          </cell>
        </row>
        <row r="9827">
          <cell r="F9827" t="str">
            <v>45T0469482</v>
          </cell>
          <cell r="AH9827">
            <v>46146</v>
          </cell>
        </row>
        <row r="9828">
          <cell r="F9828" t="str">
            <v>45T0469483</v>
          </cell>
          <cell r="AH9828">
            <v>46146</v>
          </cell>
        </row>
        <row r="9829">
          <cell r="F9829" t="str">
            <v>45T0469483</v>
          </cell>
          <cell r="AH9829">
            <v>46191</v>
          </cell>
        </row>
        <row r="9830">
          <cell r="F9830" t="str">
            <v>45T0470472</v>
          </cell>
          <cell r="AH9830">
            <v>46149</v>
          </cell>
        </row>
        <row r="9831">
          <cell r="F9831" t="str">
            <v>45T0470788</v>
          </cell>
          <cell r="AH9831">
            <v>46149</v>
          </cell>
        </row>
        <row r="9832">
          <cell r="F9832" t="str">
            <v>45T0470788</v>
          </cell>
          <cell r="AH9832">
            <v>46191</v>
          </cell>
        </row>
        <row r="9833">
          <cell r="F9833" t="str">
            <v>45T0471803</v>
          </cell>
          <cell r="AH9833">
            <v>46153</v>
          </cell>
        </row>
        <row r="9834">
          <cell r="F9834" t="str">
            <v>R5T0679661</v>
          </cell>
          <cell r="AH9834">
            <v>46154</v>
          </cell>
        </row>
        <row r="9835">
          <cell r="F9835" t="str">
            <v>R5T0683267</v>
          </cell>
          <cell r="AH9835">
            <v>46161</v>
          </cell>
        </row>
        <row r="9836">
          <cell r="F9836" t="str">
            <v>45T0471803</v>
          </cell>
          <cell r="AH9836">
            <v>46191</v>
          </cell>
        </row>
        <row r="9837">
          <cell r="F9837" t="str">
            <v>R5T0693022</v>
          </cell>
          <cell r="AH9837">
            <v>46181</v>
          </cell>
        </row>
        <row r="9838">
          <cell r="F9838" t="str">
            <v>45T0476065</v>
          </cell>
          <cell r="AH9838">
            <v>46168</v>
          </cell>
        </row>
        <row r="9839">
          <cell r="F9839" t="str">
            <v>45T0482129</v>
          </cell>
          <cell r="AH9839">
            <v>46188</v>
          </cell>
        </row>
        <row r="9840">
          <cell r="F9840" t="str">
            <v>45T0483057</v>
          </cell>
          <cell r="AH9840">
            <v>46190</v>
          </cell>
        </row>
        <row r="9841">
          <cell r="F9841" t="str">
            <v>45T0484903</v>
          </cell>
          <cell r="AH9841">
            <v>46192</v>
          </cell>
        </row>
        <row r="9842">
          <cell r="F9842" t="str">
            <v>R5T0690185</v>
          </cell>
          <cell r="AH9842">
            <v>46192</v>
          </cell>
        </row>
        <row r="9843">
          <cell r="F9843" t="str">
            <v>R5T0695146</v>
          </cell>
          <cell r="AH9843">
            <v>46188</v>
          </cell>
        </row>
        <row r="9844">
          <cell r="F9844" t="str">
            <v>R5T0696464</v>
          </cell>
          <cell r="AH9844">
            <v>46189</v>
          </cell>
        </row>
        <row r="9845">
          <cell r="F9845" t="str">
            <v>R5T0696702</v>
          </cell>
          <cell r="AH9845">
            <v>46189</v>
          </cell>
        </row>
        <row r="9846">
          <cell r="F9846" t="str">
            <v>R5T0696762</v>
          </cell>
          <cell r="AH9846">
            <v>46188</v>
          </cell>
        </row>
        <row r="9847">
          <cell r="F9847" t="str">
            <v>R5T0699762</v>
          </cell>
          <cell r="AH9847">
            <v>46192</v>
          </cell>
        </row>
        <row r="9848">
          <cell r="F9848" t="str">
            <v>R5T0699852</v>
          </cell>
          <cell r="AH9848">
            <v>46192</v>
          </cell>
        </row>
        <row r="9849">
          <cell r="F9849" t="str">
            <v>R5T0700017</v>
          </cell>
          <cell r="AH9849">
            <v>46195</v>
          </cell>
        </row>
        <row r="9850">
          <cell r="F9850" t="str">
            <v>R5T0696983</v>
          </cell>
          <cell r="AH9850">
            <v>46189</v>
          </cell>
        </row>
        <row r="9851">
          <cell r="F9851" t="str">
            <v>65T0097047</v>
          </cell>
          <cell r="AH9851">
            <v>46174</v>
          </cell>
        </row>
        <row r="9852">
          <cell r="F9852" t="str">
            <v>65T0099113</v>
          </cell>
          <cell r="AH9852">
            <v>46192</v>
          </cell>
        </row>
        <row r="9853">
          <cell r="F9853" t="str">
            <v>65T0099113</v>
          </cell>
          <cell r="AH9853">
            <v>46192</v>
          </cell>
        </row>
        <row r="9854">
          <cell r="F9854" t="str">
            <v>65T0099116</v>
          </cell>
          <cell r="AH9854">
            <v>46192</v>
          </cell>
        </row>
        <row r="9855">
          <cell r="F9855" t="str">
            <v>65T0099116</v>
          </cell>
          <cell r="AH9855">
            <v>46192</v>
          </cell>
        </row>
        <row r="9856">
          <cell r="F9856" t="str">
            <v>65T0099117</v>
          </cell>
          <cell r="AH9856">
            <v>46188</v>
          </cell>
        </row>
        <row r="9857">
          <cell r="F9857" t="str">
            <v>65T0099117</v>
          </cell>
          <cell r="AH9857">
            <v>46188</v>
          </cell>
        </row>
        <row r="9858">
          <cell r="F9858" t="str">
            <v>65T0099256</v>
          </cell>
          <cell r="AH9858">
            <v>46195</v>
          </cell>
        </row>
        <row r="9859">
          <cell r="F9859" t="str">
            <v>R5T0702535</v>
          </cell>
          <cell r="AH9859">
            <v>46195</v>
          </cell>
        </row>
        <row r="9860">
          <cell r="F9860" t="str">
            <v>R5T0703465</v>
          </cell>
          <cell r="AH9860">
            <v>46195</v>
          </cell>
        </row>
        <row r="9861">
          <cell r="F9861" t="str">
            <v>R5T0691778</v>
          </cell>
          <cell r="AH9861">
            <v>46195</v>
          </cell>
        </row>
        <row r="9862">
          <cell r="F9862" t="str">
            <v>R5T0691799</v>
          </cell>
          <cell r="AH9862">
            <v>46195</v>
          </cell>
        </row>
        <row r="9863">
          <cell r="F9863" t="str">
            <v>R5T0698614</v>
          </cell>
          <cell r="AH9863">
            <v>46195</v>
          </cell>
        </row>
        <row r="9864">
          <cell r="F9864" t="str">
            <v>R5T0699388</v>
          </cell>
          <cell r="AH9864">
            <v>46195</v>
          </cell>
        </row>
        <row r="9865">
          <cell r="F9865" t="str">
            <v>R5T0699934</v>
          </cell>
          <cell r="AH9865">
            <v>46192</v>
          </cell>
        </row>
        <row r="9866">
          <cell r="F9866" t="str">
            <v>R5T0700060</v>
          </cell>
          <cell r="AH9866">
            <v>46195</v>
          </cell>
        </row>
        <row r="9867">
          <cell r="F9867" t="str">
            <v>R5T0700291</v>
          </cell>
          <cell r="AH9867">
            <v>46195</v>
          </cell>
        </row>
        <row r="9868">
          <cell r="F9868" t="str">
            <v>R5T0700649</v>
          </cell>
          <cell r="AH9868">
            <v>46195</v>
          </cell>
        </row>
        <row r="9869">
          <cell r="F9869" t="str">
            <v>R5T0700650</v>
          </cell>
          <cell r="AH9869">
            <v>46195</v>
          </cell>
        </row>
        <row r="9870">
          <cell r="F9870" t="str">
            <v>R5T0700755</v>
          </cell>
          <cell r="AH9870">
            <v>46195</v>
          </cell>
        </row>
        <row r="9871">
          <cell r="F9871" t="str">
            <v>R5T0702508</v>
          </cell>
          <cell r="AH9871">
            <v>46195</v>
          </cell>
        </row>
        <row r="9872">
          <cell r="F9872" t="str">
            <v>45T0456367</v>
          </cell>
          <cell r="AH9872">
            <v>46111</v>
          </cell>
        </row>
        <row r="9873">
          <cell r="F9873" t="str">
            <v>25T0350889</v>
          </cell>
          <cell r="AH9873">
            <v>0</v>
          </cell>
        </row>
        <row r="9874">
          <cell r="F9874" t="str">
            <v>45T0456367</v>
          </cell>
        </row>
        <row r="9875">
          <cell r="F9875" t="str">
            <v>45T0475000</v>
          </cell>
          <cell r="AH9875">
            <v>46169</v>
          </cell>
        </row>
        <row r="9876">
          <cell r="F9876" t="str">
            <v>R5T0695944</v>
          </cell>
          <cell r="AH9876">
            <v>46190</v>
          </cell>
        </row>
        <row r="9877">
          <cell r="F9877" t="str">
            <v>R5T0699509</v>
          </cell>
          <cell r="AH9877">
            <v>46195</v>
          </cell>
        </row>
        <row r="9878">
          <cell r="F9878" t="str">
            <v>R5T0700041</v>
          </cell>
          <cell r="AH9878">
            <v>46191</v>
          </cell>
        </row>
        <row r="9879">
          <cell r="F9879" t="str">
            <v>R5T0700307</v>
          </cell>
          <cell r="AH9879">
            <v>46192</v>
          </cell>
        </row>
        <row r="9880">
          <cell r="F9880" t="str">
            <v>R5T0692981</v>
          </cell>
          <cell r="AH9880">
            <v>46188</v>
          </cell>
        </row>
        <row r="9881">
          <cell r="F9881" t="str">
            <v>R5T0696689</v>
          </cell>
          <cell r="AH9881">
            <v>46188</v>
          </cell>
        </row>
        <row r="9882">
          <cell r="F9882" t="str">
            <v>R5T0696818</v>
          </cell>
          <cell r="AH9882">
            <v>46189</v>
          </cell>
        </row>
        <row r="9883">
          <cell r="F9883" t="str">
            <v>R5T0696885</v>
          </cell>
          <cell r="AH9883">
            <v>46189</v>
          </cell>
        </row>
        <row r="9884">
          <cell r="F9884" t="str">
            <v>R5T0698513</v>
          </cell>
          <cell r="AH9884">
            <v>46189</v>
          </cell>
        </row>
        <row r="9885">
          <cell r="F9885" t="str">
            <v>R5T0698556</v>
          </cell>
          <cell r="AH9885">
            <v>46189</v>
          </cell>
        </row>
        <row r="9886">
          <cell r="F9886" t="str">
            <v>R5T0699933</v>
          </cell>
          <cell r="AH9886">
            <v>46195</v>
          </cell>
        </row>
        <row r="9887">
          <cell r="F9887" t="str">
            <v>R5T0701973</v>
          </cell>
          <cell r="AH9887">
            <v>0</v>
          </cell>
        </row>
        <row r="9888">
          <cell r="F9888" t="str">
            <v>R5T0700680</v>
          </cell>
          <cell r="AH9888">
            <v>46195</v>
          </cell>
        </row>
        <row r="9889">
          <cell r="F9889" t="str">
            <v>722458697</v>
          </cell>
          <cell r="AH9889">
            <v>46161</v>
          </cell>
        </row>
        <row r="9890">
          <cell r="F9890" t="str">
            <v>722458697</v>
          </cell>
          <cell r="AH9890">
            <v>46161</v>
          </cell>
        </row>
        <row r="9891">
          <cell r="F9891" t="str">
            <v>822408155</v>
          </cell>
          <cell r="AH9891">
            <v>46153</v>
          </cell>
        </row>
        <row r="9892">
          <cell r="F9892" t="str">
            <v>822408162</v>
          </cell>
          <cell r="AH9892">
            <v>46150</v>
          </cell>
        </row>
        <row r="9893">
          <cell r="F9893" t="str">
            <v>822408202</v>
          </cell>
          <cell r="AH9893">
            <v>46155</v>
          </cell>
        </row>
        <row r="9894">
          <cell r="F9894" t="str">
            <v>822408205</v>
          </cell>
          <cell r="AH9894">
            <v>46155</v>
          </cell>
        </row>
        <row r="9895">
          <cell r="F9895" t="str">
            <v>822408256</v>
          </cell>
          <cell r="AH9895">
            <v>46161</v>
          </cell>
        </row>
        <row r="9896">
          <cell r="F9896" t="str">
            <v>822408308</v>
          </cell>
          <cell r="AH9896">
            <v>46169</v>
          </cell>
        </row>
        <row r="9897">
          <cell r="F9897" t="str">
            <v>25T0345804</v>
          </cell>
          <cell r="AH9897">
            <v>46149</v>
          </cell>
        </row>
        <row r="9898">
          <cell r="F9898" t="str">
            <v>25T0345804</v>
          </cell>
          <cell r="AH9898">
            <v>46149</v>
          </cell>
        </row>
        <row r="9899">
          <cell r="F9899" t="str">
            <v>25T0346073</v>
          </cell>
          <cell r="AH9899">
            <v>46149</v>
          </cell>
        </row>
        <row r="9900">
          <cell r="F9900" t="str">
            <v>25T0346073</v>
          </cell>
          <cell r="AH9900">
            <v>46149</v>
          </cell>
        </row>
        <row r="9901">
          <cell r="F9901" t="str">
            <v>25T0346217</v>
          </cell>
          <cell r="AH9901">
            <v>46154</v>
          </cell>
        </row>
        <row r="9902">
          <cell r="F9902" t="str">
            <v>25T0346217</v>
          </cell>
          <cell r="AH9902">
            <v>46154</v>
          </cell>
        </row>
        <row r="9903">
          <cell r="F9903" t="str">
            <v>25T0346501</v>
          </cell>
          <cell r="AH9903">
            <v>46154</v>
          </cell>
        </row>
        <row r="9904">
          <cell r="F9904" t="str">
            <v>25T0346501</v>
          </cell>
          <cell r="AH9904">
            <v>46154</v>
          </cell>
        </row>
        <row r="9905">
          <cell r="F9905" t="str">
            <v>25T0347030</v>
          </cell>
          <cell r="AH9905">
            <v>46160</v>
          </cell>
        </row>
        <row r="9906">
          <cell r="F9906" t="str">
            <v>25T0347030</v>
          </cell>
          <cell r="AH9906">
            <v>46160</v>
          </cell>
        </row>
        <row r="9907">
          <cell r="F9907" t="str">
            <v>722459024</v>
          </cell>
          <cell r="AH9907">
            <v>46191</v>
          </cell>
        </row>
        <row r="9908">
          <cell r="F9908" t="str">
            <v>722459024</v>
          </cell>
          <cell r="AH9908">
            <v>46191</v>
          </cell>
        </row>
        <row r="9909">
          <cell r="F9909" t="str">
            <v>722459024</v>
          </cell>
          <cell r="AH9909">
            <v>0</v>
          </cell>
        </row>
        <row r="9910">
          <cell r="F9910" t="str">
            <v>822408350</v>
          </cell>
          <cell r="AH9910">
            <v>46176</v>
          </cell>
        </row>
        <row r="9911">
          <cell r="F9911" t="str">
            <v>822408374</v>
          </cell>
          <cell r="AH9911">
            <v>46182</v>
          </cell>
        </row>
        <row r="9912">
          <cell r="F9912" t="str">
            <v>822408391</v>
          </cell>
          <cell r="AH9912">
            <v>46188</v>
          </cell>
        </row>
        <row r="9913">
          <cell r="F9913" t="str">
            <v>822408418</v>
          </cell>
          <cell r="AH9913">
            <v>46188</v>
          </cell>
        </row>
        <row r="9914">
          <cell r="F9914" t="str">
            <v>822408435</v>
          </cell>
          <cell r="AH9914">
            <v>46190</v>
          </cell>
        </row>
        <row r="9915">
          <cell r="F9915" t="str">
            <v>25T0348303</v>
          </cell>
          <cell r="AH9915">
            <v>46175</v>
          </cell>
        </row>
        <row r="9916">
          <cell r="F9916" t="str">
            <v>25T0348303</v>
          </cell>
          <cell r="AH9916">
            <v>46175</v>
          </cell>
        </row>
        <row r="9917">
          <cell r="F9917" t="str">
            <v>25T0348436</v>
          </cell>
          <cell r="AH9917">
            <v>46174</v>
          </cell>
        </row>
        <row r="9918">
          <cell r="F9918" t="str">
            <v>25T0348436</v>
          </cell>
          <cell r="AH9918">
            <v>46174</v>
          </cell>
        </row>
        <row r="9919">
          <cell r="F9919" t="str">
            <v>25T0348780</v>
          </cell>
          <cell r="AH9919">
            <v>46178</v>
          </cell>
        </row>
        <row r="9920">
          <cell r="F9920" t="str">
            <v>25T0348780</v>
          </cell>
          <cell r="AH9920">
            <v>46178</v>
          </cell>
        </row>
        <row r="9921">
          <cell r="F9921" t="str">
            <v>25T0349163</v>
          </cell>
          <cell r="AH9921">
            <v>46182</v>
          </cell>
        </row>
        <row r="9922">
          <cell r="F9922" t="str">
            <v>25T0349163</v>
          </cell>
          <cell r="AH9922">
            <v>46182</v>
          </cell>
        </row>
        <row r="9923">
          <cell r="F9923" t="str">
            <v>25T0349472</v>
          </cell>
          <cell r="AH9923">
            <v>46189</v>
          </cell>
        </row>
        <row r="9924">
          <cell r="F9924" t="str">
            <v>25T0349472</v>
          </cell>
          <cell r="AH9924">
            <v>46189</v>
          </cell>
        </row>
        <row r="9925">
          <cell r="F9925" t="str">
            <v>25T0349620</v>
          </cell>
          <cell r="AH9925">
            <v>46184</v>
          </cell>
        </row>
        <row r="9926">
          <cell r="F9926" t="str">
            <v>25T0349620</v>
          </cell>
          <cell r="AH9926">
            <v>46184</v>
          </cell>
        </row>
        <row r="9927">
          <cell r="F9927" t="str">
            <v>25T0350135</v>
          </cell>
          <cell r="AH9927">
            <v>46189</v>
          </cell>
        </row>
        <row r="9928">
          <cell r="F9928" t="str">
            <v>25T0350135</v>
          </cell>
          <cell r="AH9928">
            <v>46189</v>
          </cell>
        </row>
        <row r="9929">
          <cell r="F9929" t="str">
            <v>25T0350442</v>
          </cell>
          <cell r="AH9929">
            <v>0</v>
          </cell>
        </row>
        <row r="9930">
          <cell r="F9930" t="str">
            <v>25T0350442</v>
          </cell>
          <cell r="AH9930">
            <v>0</v>
          </cell>
        </row>
        <row r="9931">
          <cell r="F9931" t="str">
            <v>25T0350719</v>
          </cell>
          <cell r="AH9931">
            <v>46195</v>
          </cell>
        </row>
        <row r="9932">
          <cell r="F9932" t="str">
            <v>R5T0699328</v>
          </cell>
          <cell r="AH9932">
            <v>46195</v>
          </cell>
        </row>
        <row r="9933">
          <cell r="F9933" t="str">
            <v>R5T0702493</v>
          </cell>
          <cell r="AH9933">
            <v>46195</v>
          </cell>
        </row>
        <row r="9934">
          <cell r="F9934" t="str">
            <v>R5T0695681</v>
          </cell>
          <cell r="AH9934">
            <v>46184</v>
          </cell>
        </row>
        <row r="9935">
          <cell r="F9935" t="str">
            <v>R5T0696257</v>
          </cell>
          <cell r="AH9935">
            <v>46184</v>
          </cell>
        </row>
        <row r="9936">
          <cell r="F9936" t="str">
            <v>R5T0696903</v>
          </cell>
          <cell r="AH9936">
            <v>46184</v>
          </cell>
        </row>
        <row r="9937">
          <cell r="F9937" t="str">
            <v>R5T0696904</v>
          </cell>
          <cell r="AH9937">
            <v>46184</v>
          </cell>
        </row>
        <row r="9938">
          <cell r="F9938" t="str">
            <v>R5T0700059</v>
          </cell>
          <cell r="AH9938">
            <v>46191</v>
          </cell>
        </row>
        <row r="9939">
          <cell r="F9939" t="str">
            <v>R5T0700336</v>
          </cell>
          <cell r="AH9939">
            <v>46192</v>
          </cell>
        </row>
        <row r="9940">
          <cell r="F9940" t="str">
            <v>R5T0700525</v>
          </cell>
          <cell r="AH9940">
            <v>46195</v>
          </cell>
        </row>
        <row r="9941">
          <cell r="F9941" t="str">
            <v>R5T0700687</v>
          </cell>
          <cell r="AH9941">
            <v>46192</v>
          </cell>
        </row>
        <row r="9942">
          <cell r="F9942" t="str">
            <v>R5T0700705</v>
          </cell>
          <cell r="AH9942">
            <v>46195</v>
          </cell>
        </row>
        <row r="9943">
          <cell r="F9943" t="str">
            <v>R5T0700971</v>
          </cell>
          <cell r="AH9943">
            <v>46195</v>
          </cell>
        </row>
        <row r="9944">
          <cell r="F9944" t="str">
            <v>R5T0702486</v>
          </cell>
          <cell r="AH9944">
            <v>46195</v>
          </cell>
        </row>
        <row r="9945">
          <cell r="F9945" t="str">
            <v>R5T0702522</v>
          </cell>
          <cell r="AH9945">
            <v>46195</v>
          </cell>
        </row>
        <row r="9946">
          <cell r="F9946" t="str">
            <v>R5T0702545</v>
          </cell>
        </row>
        <row r="9947">
          <cell r="F9947" t="str">
            <v>R5T0703480</v>
          </cell>
          <cell r="AH9947">
            <v>46195</v>
          </cell>
        </row>
        <row r="9948">
          <cell r="F9948" t="str">
            <v>R5T0703506</v>
          </cell>
          <cell r="AH9948">
            <v>46195</v>
          </cell>
        </row>
        <row r="9949">
          <cell r="F9949" t="str">
            <v>R5T0696872</v>
          </cell>
          <cell r="AH9949">
            <v>46195</v>
          </cell>
        </row>
        <row r="9950">
          <cell r="F9950" t="str">
            <v>R5T0700032</v>
          </cell>
          <cell r="AH9950">
            <v>46191</v>
          </cell>
        </row>
        <row r="9951">
          <cell r="F9951" t="str">
            <v>R5T0700034</v>
          </cell>
          <cell r="AH9951">
            <v>46191</v>
          </cell>
        </row>
        <row r="9952">
          <cell r="F9952" t="str">
            <v>R5T0701939</v>
          </cell>
          <cell r="AH9952">
            <v>46195</v>
          </cell>
        </row>
        <row r="9953">
          <cell r="F9953" t="str">
            <v>R5T0702481</v>
          </cell>
          <cell r="AH9953">
            <v>46195</v>
          </cell>
        </row>
        <row r="9954">
          <cell r="F9954" t="str">
            <v>R5T0700692</v>
          </cell>
          <cell r="AH9954">
            <v>46192</v>
          </cell>
        </row>
        <row r="9955">
          <cell r="F9955" t="str">
            <v>R5T0701284</v>
          </cell>
          <cell r="AH9955">
            <v>46192</v>
          </cell>
        </row>
        <row r="9956">
          <cell r="F9956" t="str">
            <v>R5T0703415</v>
          </cell>
          <cell r="AH9956">
            <v>46195</v>
          </cell>
        </row>
        <row r="9957">
          <cell r="F9957" t="str">
            <v>R5T0703450</v>
          </cell>
          <cell r="AH9957">
            <v>46195</v>
          </cell>
        </row>
        <row r="9958">
          <cell r="F9958" t="str">
            <v>G3846752-VV260307019</v>
          </cell>
        </row>
        <row r="9959">
          <cell r="F9959" t="str">
            <v>65T0098574</v>
          </cell>
          <cell r="AH9959">
            <v>46195</v>
          </cell>
        </row>
        <row r="9960">
          <cell r="F9960" t="str">
            <v>45T0483584</v>
          </cell>
        </row>
        <row r="9961">
          <cell r="F9961" t="str">
            <v>R5T0696630</v>
          </cell>
          <cell r="AH9961">
            <v>46192</v>
          </cell>
        </row>
        <row r="9962">
          <cell r="F9962" t="str">
            <v>R5T0700475</v>
          </cell>
        </row>
        <row r="9963">
          <cell r="F9963" t="str">
            <v>R5T0703337</v>
          </cell>
        </row>
        <row r="9964">
          <cell r="F9964" t="str">
            <v>R5T0704623</v>
          </cell>
          <cell r="AH9964">
            <v>46195</v>
          </cell>
        </row>
        <row r="9965">
          <cell r="F9965" t="str">
            <v>R5T0700130</v>
          </cell>
          <cell r="AH9965">
            <v>46195</v>
          </cell>
        </row>
        <row r="9966">
          <cell r="F9966" t="str">
            <v>R5T0700913</v>
          </cell>
          <cell r="AH9966">
            <v>46195</v>
          </cell>
        </row>
        <row r="9967">
          <cell r="F9967" t="str">
            <v>R5T0701287</v>
          </cell>
          <cell r="AH9967">
            <v>46195</v>
          </cell>
        </row>
        <row r="9968">
          <cell r="F9968" t="str">
            <v>R5T0703526</v>
          </cell>
          <cell r="AH9968">
            <v>46195</v>
          </cell>
        </row>
        <row r="9969">
          <cell r="F9969" t="str">
            <v>R5T0700852</v>
          </cell>
          <cell r="AH9969">
            <v>46192</v>
          </cell>
        </row>
        <row r="9970">
          <cell r="F9970" t="str">
            <v>R5T0701259</v>
          </cell>
          <cell r="AH9970">
            <v>46195</v>
          </cell>
        </row>
        <row r="9971">
          <cell r="F9971" t="str">
            <v>R5T0696595</v>
          </cell>
          <cell r="AH9971">
            <v>46181</v>
          </cell>
        </row>
        <row r="9972">
          <cell r="F9972" t="str">
            <v>R5T0696595</v>
          </cell>
          <cell r="AH9972">
            <v>46182</v>
          </cell>
        </row>
        <row r="9973">
          <cell r="F9973" t="str">
            <v>R5T0699416</v>
          </cell>
          <cell r="AH9973">
            <v>46192</v>
          </cell>
        </row>
        <row r="9974">
          <cell r="F9974" t="str">
            <v>R5T0699416</v>
          </cell>
          <cell r="AH9974">
            <v>46192</v>
          </cell>
        </row>
        <row r="9975">
          <cell r="F9975" t="str">
            <v>R5T0700120</v>
          </cell>
          <cell r="AH9975">
            <v>46185</v>
          </cell>
        </row>
        <row r="9976">
          <cell r="F9976" t="str">
            <v>R5T0700120</v>
          </cell>
          <cell r="AH9976">
            <v>46188</v>
          </cell>
        </row>
        <row r="9977">
          <cell r="F9977" t="str">
            <v>R5T0700121</v>
          </cell>
          <cell r="AH9977">
            <v>46185</v>
          </cell>
        </row>
        <row r="9978">
          <cell r="F9978" t="str">
            <v>R5T0700121</v>
          </cell>
          <cell r="AH9978">
            <v>46188</v>
          </cell>
        </row>
        <row r="9979">
          <cell r="F9979" t="str">
            <v>45T0476143</v>
          </cell>
          <cell r="AH9979">
            <v>46181</v>
          </cell>
        </row>
        <row r="9980">
          <cell r="F9980" t="str">
            <v>65T0097983</v>
          </cell>
          <cell r="AH9980">
            <v>46181</v>
          </cell>
        </row>
        <row r="9981">
          <cell r="F9981" t="str">
            <v>65T0098740</v>
          </cell>
          <cell r="AH9981">
            <v>46185</v>
          </cell>
        </row>
        <row r="9982">
          <cell r="F9982" t="str">
            <v>25T0341351</v>
          </cell>
          <cell r="AH9982">
            <v>46128</v>
          </cell>
        </row>
        <row r="9983">
          <cell r="F9983" t="str">
            <v>25T0341352</v>
          </cell>
          <cell r="AH9983">
            <v>46128</v>
          </cell>
        </row>
        <row r="9984">
          <cell r="F9984" t="str">
            <v>65T0098371</v>
          </cell>
          <cell r="AH9984">
            <v>0</v>
          </cell>
        </row>
        <row r="9985">
          <cell r="F9985" t="str">
            <v>45T0479865</v>
          </cell>
          <cell r="AH9985">
            <v>0</v>
          </cell>
        </row>
        <row r="9986">
          <cell r="F9986" t="str">
            <v>25T0349499</v>
          </cell>
          <cell r="AH9986">
            <v>46191</v>
          </cell>
        </row>
        <row r="9987">
          <cell r="F9987" t="str">
            <v>R5T0692990</v>
          </cell>
          <cell r="AH9987">
            <v>46182</v>
          </cell>
        </row>
        <row r="9988">
          <cell r="F9988" t="str">
            <v>R5T0695893</v>
          </cell>
          <cell r="AH9988">
            <v>46185</v>
          </cell>
        </row>
        <row r="9989">
          <cell r="F9989" t="str">
            <v>R5T0697511</v>
          </cell>
          <cell r="AH9989">
            <v>46189</v>
          </cell>
        </row>
        <row r="9990">
          <cell r="F9990" t="str">
            <v>R5T0699290</v>
          </cell>
          <cell r="AH9990">
            <v>46189</v>
          </cell>
        </row>
        <row r="9991">
          <cell r="F9991" t="str">
            <v>R5T0699523</v>
          </cell>
          <cell r="AH9991">
            <v>46195</v>
          </cell>
        </row>
        <row r="9992">
          <cell r="F9992" t="str">
            <v>R5T0700000</v>
          </cell>
          <cell r="AH9992">
            <v>46191</v>
          </cell>
        </row>
        <row r="9993">
          <cell r="F9993" t="str">
            <v>R5T0700001</v>
          </cell>
          <cell r="AH9993">
            <v>46191</v>
          </cell>
        </row>
        <row r="9994">
          <cell r="F9994" t="str">
            <v>R5T0700002</v>
          </cell>
          <cell r="AH9994">
            <v>46191</v>
          </cell>
        </row>
        <row r="9995">
          <cell r="F9995" t="str">
            <v>65T0097828</v>
          </cell>
          <cell r="AH9995">
            <v>46183</v>
          </cell>
        </row>
        <row r="9996">
          <cell r="F9996" t="str">
            <v>65T0097828</v>
          </cell>
          <cell r="AH9996">
            <v>46182</v>
          </cell>
        </row>
        <row r="9997">
          <cell r="F9997" t="str">
            <v>R5T0694395</v>
          </cell>
          <cell r="AH9997">
            <v>46188</v>
          </cell>
        </row>
        <row r="9998">
          <cell r="F9998" t="str">
            <v>R5T0696755</v>
          </cell>
          <cell r="AH9998">
            <v>46188</v>
          </cell>
        </row>
        <row r="9999">
          <cell r="F9999" t="str">
            <v>R5T0701004</v>
          </cell>
          <cell r="AH9999">
            <v>46195</v>
          </cell>
        </row>
        <row r="10000">
          <cell r="F10000" t="str">
            <v>R5T0695549</v>
          </cell>
          <cell r="AH10000">
            <v>46191</v>
          </cell>
        </row>
        <row r="10001">
          <cell r="F10001" t="str">
            <v>R5T0699720</v>
          </cell>
          <cell r="AH10001">
            <v>46192</v>
          </cell>
        </row>
        <row r="10002">
          <cell r="F10002" t="str">
            <v>R5T0699721</v>
          </cell>
          <cell r="AH10002">
            <v>46192</v>
          </cell>
        </row>
        <row r="10003">
          <cell r="F10003" t="str">
            <v>R5T0699722</v>
          </cell>
          <cell r="AH10003">
            <v>46192</v>
          </cell>
        </row>
        <row r="10004">
          <cell r="F10004" t="str">
            <v>R5T0699723</v>
          </cell>
          <cell r="AH10004">
            <v>46192</v>
          </cell>
        </row>
        <row r="10005">
          <cell r="F10005" t="str">
            <v>R5T0699724</v>
          </cell>
          <cell r="AH10005">
            <v>46192</v>
          </cell>
        </row>
        <row r="10006">
          <cell r="F10006" t="str">
            <v>R5T0699825</v>
          </cell>
          <cell r="AH10006">
            <v>46192</v>
          </cell>
        </row>
        <row r="10007">
          <cell r="F10007" t="str">
            <v>R5T0699826</v>
          </cell>
          <cell r="AH10007">
            <v>46192</v>
          </cell>
        </row>
        <row r="10008">
          <cell r="F10008" t="str">
            <v>R5T0700842</v>
          </cell>
          <cell r="AH10008">
            <v>46195</v>
          </cell>
        </row>
        <row r="10009">
          <cell r="F10009" t="str">
            <v>R5T0700953</v>
          </cell>
          <cell r="AH10009">
            <v>46192</v>
          </cell>
        </row>
        <row r="10010">
          <cell r="F10010" t="str">
            <v>R5T0700968</v>
          </cell>
          <cell r="AH10010">
            <v>46192</v>
          </cell>
        </row>
        <row r="10011">
          <cell r="F10011" t="str">
            <v>R5T0701007</v>
          </cell>
          <cell r="AH10011">
            <v>46192</v>
          </cell>
        </row>
        <row r="10012">
          <cell r="F10012" t="str">
            <v>R5T0701060</v>
          </cell>
          <cell r="AH10012">
            <v>46192</v>
          </cell>
        </row>
        <row r="10013">
          <cell r="F10013" t="str">
            <v>R5T0701073</v>
          </cell>
          <cell r="AH10013">
            <v>46192</v>
          </cell>
        </row>
        <row r="10014">
          <cell r="F10014" t="str">
            <v>R5T0701245</v>
          </cell>
          <cell r="AH10014">
            <v>46192</v>
          </cell>
        </row>
        <row r="10015">
          <cell r="F10015" t="str">
            <v>R5T0701339</v>
          </cell>
          <cell r="AH10015">
            <v>46195</v>
          </cell>
        </row>
        <row r="10016">
          <cell r="F10016" t="str">
            <v>R5T0701340</v>
          </cell>
          <cell r="AH10016">
            <v>46195</v>
          </cell>
        </row>
        <row r="10017">
          <cell r="F10017" t="str">
            <v>R5T0701358</v>
          </cell>
          <cell r="AH10017">
            <v>46195</v>
          </cell>
        </row>
        <row r="10018">
          <cell r="F10018" t="str">
            <v>R5T0701359</v>
          </cell>
          <cell r="AH10018">
            <v>46195</v>
          </cell>
        </row>
        <row r="10019">
          <cell r="F10019" t="str">
            <v>R5T0701361</v>
          </cell>
          <cell r="AH10019">
            <v>46195</v>
          </cell>
        </row>
        <row r="10020">
          <cell r="F10020" t="str">
            <v>R5T0701378</v>
          </cell>
          <cell r="AH10020">
            <v>46195</v>
          </cell>
        </row>
        <row r="10021">
          <cell r="F10021" t="str">
            <v>R5T0703626</v>
          </cell>
          <cell r="AH10021">
            <v>46195</v>
          </cell>
        </row>
        <row r="10022">
          <cell r="F10022" t="str">
            <v>R5T0703642</v>
          </cell>
          <cell r="AH10022">
            <v>46195</v>
          </cell>
        </row>
        <row r="10023">
          <cell r="F10023" t="str">
            <v>R5T0703643</v>
          </cell>
          <cell r="AH10023">
            <v>46195</v>
          </cell>
        </row>
        <row r="10024">
          <cell r="F10024" t="str">
            <v>R5T0703646</v>
          </cell>
          <cell r="AH10024">
            <v>46195</v>
          </cell>
        </row>
        <row r="10025">
          <cell r="F10025" t="str">
            <v>R5T0694396</v>
          </cell>
          <cell r="AH10025">
            <v>46188</v>
          </cell>
        </row>
        <row r="10026">
          <cell r="F10026" t="str">
            <v>R5T0697013</v>
          </cell>
          <cell r="AH10026">
            <v>46189</v>
          </cell>
        </row>
        <row r="10027">
          <cell r="F10027" t="str">
            <v>R5T0697261</v>
          </cell>
          <cell r="AH10027">
            <v>46195</v>
          </cell>
        </row>
        <row r="10028">
          <cell r="F10028" t="str">
            <v>R5T0702041</v>
          </cell>
          <cell r="AH10028">
            <v>46195</v>
          </cell>
        </row>
        <row r="10029">
          <cell r="F10029" t="str">
            <v>65T0098944</v>
          </cell>
          <cell r="AH10029">
            <v>46195</v>
          </cell>
        </row>
        <row r="10030">
          <cell r="F10030" t="str">
            <v>J22416234</v>
          </cell>
          <cell r="AH10030">
            <v>46157</v>
          </cell>
        </row>
        <row r="10031">
          <cell r="F10031" t="str">
            <v>R5T0639769</v>
          </cell>
          <cell r="AH10031">
            <v>46080</v>
          </cell>
        </row>
        <row r="10032">
          <cell r="F10032" t="str">
            <v>R5T0664854</v>
          </cell>
          <cell r="AH10032">
            <v>46147</v>
          </cell>
        </row>
        <row r="10033">
          <cell r="F10033" t="str">
            <v>R5T0667237</v>
          </cell>
          <cell r="AH10033">
            <v>46150</v>
          </cell>
        </row>
        <row r="10034">
          <cell r="F10034" t="str">
            <v>R5T0673467</v>
          </cell>
          <cell r="AH10034">
            <v>46150</v>
          </cell>
        </row>
        <row r="10035">
          <cell r="F10035" t="str">
            <v>R5T0675117</v>
          </cell>
          <cell r="AH10035">
            <v>46153</v>
          </cell>
        </row>
        <row r="10036">
          <cell r="F10036" t="str">
            <v>R5T0675117</v>
          </cell>
          <cell r="AH10036">
            <v>46154</v>
          </cell>
        </row>
        <row r="10037">
          <cell r="F10037" t="str">
            <v>R5T0679278</v>
          </cell>
          <cell r="AH10037">
            <v>46147</v>
          </cell>
        </row>
        <row r="10038">
          <cell r="F10038" t="str">
            <v>R5T0679657</v>
          </cell>
          <cell r="AH10038">
            <v>46146</v>
          </cell>
        </row>
        <row r="10039">
          <cell r="F10039" t="str">
            <v>R5T0680535</v>
          </cell>
          <cell r="AH10039">
            <v>46150</v>
          </cell>
        </row>
        <row r="10040">
          <cell r="F10040" t="str">
            <v>R5T0681310</v>
          </cell>
          <cell r="AH10040">
            <v>46153</v>
          </cell>
        </row>
        <row r="10041">
          <cell r="F10041" t="str">
            <v>R5T0681358</v>
          </cell>
          <cell r="AH10041">
            <v>46153</v>
          </cell>
        </row>
        <row r="10042">
          <cell r="F10042" t="str">
            <v>R5T0681366</v>
          </cell>
          <cell r="AH10042">
            <v>46154</v>
          </cell>
        </row>
        <row r="10043">
          <cell r="F10043" t="str">
            <v>R5T0667237</v>
          </cell>
          <cell r="AH10043">
            <v>46162</v>
          </cell>
        </row>
        <row r="10044">
          <cell r="F10044" t="str">
            <v>R5T0667986</v>
          </cell>
          <cell r="AH10044">
            <v>46162</v>
          </cell>
        </row>
        <row r="10045">
          <cell r="F10045" t="str">
            <v>R5T0668609</v>
          </cell>
          <cell r="AH10045">
            <v>46162</v>
          </cell>
        </row>
        <row r="10046">
          <cell r="F10046" t="str">
            <v>R5T0673467</v>
          </cell>
          <cell r="AH10046">
            <v>46162</v>
          </cell>
        </row>
        <row r="10047">
          <cell r="F10047" t="str">
            <v>R5T0673901</v>
          </cell>
          <cell r="AH10047">
            <v>46162</v>
          </cell>
        </row>
        <row r="10048">
          <cell r="F10048" t="str">
            <v>R5T0673902</v>
          </cell>
          <cell r="AH10048">
            <v>46162</v>
          </cell>
        </row>
        <row r="10049">
          <cell r="F10049" t="str">
            <v>R5T0676502</v>
          </cell>
          <cell r="AH10049">
            <v>46162</v>
          </cell>
        </row>
        <row r="10050">
          <cell r="F10050" t="str">
            <v>R5T0676511</v>
          </cell>
          <cell r="AH10050">
            <v>46162</v>
          </cell>
        </row>
        <row r="10051">
          <cell r="F10051" t="str">
            <v>R5T0677035</v>
          </cell>
          <cell r="AH10051">
            <v>46162</v>
          </cell>
        </row>
        <row r="10052">
          <cell r="F10052" t="str">
            <v>R5T0677036</v>
          </cell>
          <cell r="AH10052">
            <v>46162</v>
          </cell>
        </row>
        <row r="10053">
          <cell r="F10053" t="str">
            <v>R5T0679278</v>
          </cell>
          <cell r="AH10053">
            <v>46183</v>
          </cell>
        </row>
        <row r="10054">
          <cell r="F10054" t="str">
            <v>R5T0679657</v>
          </cell>
          <cell r="AH10054">
            <v>46168</v>
          </cell>
        </row>
        <row r="10055">
          <cell r="F10055" t="str">
            <v>R5T0680535</v>
          </cell>
          <cell r="AH10055">
            <v>46183</v>
          </cell>
        </row>
        <row r="10056">
          <cell r="F10056" t="str">
            <v>R5T0681310</v>
          </cell>
          <cell r="AH10056">
            <v>46183</v>
          </cell>
        </row>
        <row r="10057">
          <cell r="F10057" t="str">
            <v>R5T0681358</v>
          </cell>
          <cell r="AH10057">
            <v>46183</v>
          </cell>
        </row>
        <row r="10058">
          <cell r="F10058" t="str">
            <v>R5T0681366</v>
          </cell>
          <cell r="AH10058">
            <v>46183</v>
          </cell>
        </row>
        <row r="10059">
          <cell r="F10059" t="str">
            <v>R5T0692423</v>
          </cell>
          <cell r="AH10059">
            <v>46177</v>
          </cell>
        </row>
        <row r="10060">
          <cell r="F10060" t="str">
            <v>R5T0692510</v>
          </cell>
          <cell r="AH10060">
            <v>46177</v>
          </cell>
        </row>
        <row r="10061">
          <cell r="F10061" t="str">
            <v>R5T0696203</v>
          </cell>
          <cell r="AH10061">
            <v>46188</v>
          </cell>
        </row>
        <row r="10062">
          <cell r="F10062" t="str">
            <v>R5T0696528</v>
          </cell>
          <cell r="AH10062">
            <v>46188</v>
          </cell>
        </row>
        <row r="10063">
          <cell r="F10063" t="str">
            <v>R5T0697197</v>
          </cell>
          <cell r="AH10063">
            <v>46189</v>
          </cell>
        </row>
        <row r="10064">
          <cell r="F10064" t="str">
            <v>R5T0697282</v>
          </cell>
          <cell r="AH10064">
            <v>46188</v>
          </cell>
        </row>
        <row r="10065">
          <cell r="F10065" t="str">
            <v>R5T0697285</v>
          </cell>
          <cell r="AH10065">
            <v>46188</v>
          </cell>
        </row>
        <row r="10066">
          <cell r="F10066" t="str">
            <v>R5T0697293</v>
          </cell>
          <cell r="AH10066">
            <v>46188</v>
          </cell>
        </row>
        <row r="10067">
          <cell r="F10067" t="str">
            <v>R5T0698147</v>
          </cell>
          <cell r="AH10067">
            <v>46189</v>
          </cell>
        </row>
        <row r="10068">
          <cell r="F10068" t="str">
            <v>R5T0698148</v>
          </cell>
          <cell r="AH10068">
            <v>46189</v>
          </cell>
        </row>
        <row r="10069">
          <cell r="F10069" t="str">
            <v>R5T0699326</v>
          </cell>
          <cell r="AH10069">
            <v>46189</v>
          </cell>
        </row>
        <row r="10070">
          <cell r="F10070" t="str">
            <v>R5T0699327</v>
          </cell>
          <cell r="AH10070">
            <v>46189</v>
          </cell>
        </row>
        <row r="10071">
          <cell r="F10071" t="str">
            <v>R5T0700040</v>
          </cell>
          <cell r="AH10071">
            <v>46191</v>
          </cell>
        </row>
        <row r="10072">
          <cell r="F10072" t="str">
            <v>R5T0702294</v>
          </cell>
          <cell r="AH10072">
            <v>46195</v>
          </cell>
        </row>
        <row r="10073">
          <cell r="F10073" t="str">
            <v>R5T0702296</v>
          </cell>
          <cell r="AH10073">
            <v>46195</v>
          </cell>
        </row>
        <row r="10074">
          <cell r="F10074" t="str">
            <v>R5T0702557</v>
          </cell>
          <cell r="AH10074">
            <v>46195</v>
          </cell>
        </row>
        <row r="10075">
          <cell r="F10075" t="str">
            <v>R5T0703678</v>
          </cell>
          <cell r="AH10075">
            <v>46195</v>
          </cell>
        </row>
        <row r="10076">
          <cell r="F10076" t="str">
            <v>R5T0680090</v>
          </cell>
          <cell r="AH10076">
            <v>46153</v>
          </cell>
        </row>
        <row r="10077">
          <cell r="F10077" t="str">
            <v>R5T0693334</v>
          </cell>
          <cell r="AH10077">
            <v>46195</v>
          </cell>
        </row>
        <row r="10078">
          <cell r="F10078" t="str">
            <v>R5T0693335</v>
          </cell>
          <cell r="AH10078">
            <v>46195</v>
          </cell>
        </row>
        <row r="10079">
          <cell r="F10079" t="str">
            <v>R5T0693347</v>
          </cell>
          <cell r="AH10079">
            <v>46195</v>
          </cell>
        </row>
        <row r="10080">
          <cell r="F10080" t="str">
            <v>R5T0693348</v>
          </cell>
          <cell r="AH10080">
            <v>46195</v>
          </cell>
        </row>
        <row r="10081">
          <cell r="F10081" t="str">
            <v>R5T0693359</v>
          </cell>
          <cell r="AH10081">
            <v>46185</v>
          </cell>
        </row>
        <row r="10082">
          <cell r="F10082" t="str">
            <v>R5T0696637</v>
          </cell>
          <cell r="AH10082">
            <v>46195</v>
          </cell>
        </row>
        <row r="10083">
          <cell r="F10083" t="str">
            <v>R5T0696638</v>
          </cell>
          <cell r="AH10083">
            <v>46195</v>
          </cell>
        </row>
        <row r="10084">
          <cell r="F10084" t="str">
            <v>R5T0696641</v>
          </cell>
          <cell r="AH10084">
            <v>46195</v>
          </cell>
        </row>
        <row r="10085">
          <cell r="F10085" t="str">
            <v>R5T0696642</v>
          </cell>
          <cell r="AH10085">
            <v>46195</v>
          </cell>
        </row>
        <row r="10086">
          <cell r="F10086" t="str">
            <v>R5T0696643</v>
          </cell>
          <cell r="AH10086">
            <v>46195</v>
          </cell>
        </row>
        <row r="10087">
          <cell r="F10087" t="str">
            <v>R5T0696644</v>
          </cell>
          <cell r="AH10087">
            <v>46195</v>
          </cell>
        </row>
        <row r="10088">
          <cell r="F10088" t="str">
            <v>R5T0696645</v>
          </cell>
          <cell r="AH10088">
            <v>46195</v>
          </cell>
        </row>
        <row r="10089">
          <cell r="F10089" t="str">
            <v>R5T0702235</v>
          </cell>
          <cell r="AH10089">
            <v>46195</v>
          </cell>
        </row>
        <row r="10090">
          <cell r="F10090" t="str">
            <v>R5T0702236</v>
          </cell>
          <cell r="AH10090">
            <v>46195</v>
          </cell>
        </row>
        <row r="10091">
          <cell r="F10091" t="str">
            <v>R5T0702238</v>
          </cell>
          <cell r="AH10091">
            <v>46195</v>
          </cell>
        </row>
        <row r="10092">
          <cell r="F10092" t="str">
            <v>R5T0702240</v>
          </cell>
          <cell r="AH10092">
            <v>46195</v>
          </cell>
        </row>
        <row r="10093">
          <cell r="F10093" t="str">
            <v>R5T0702242</v>
          </cell>
          <cell r="AH10093">
            <v>46195</v>
          </cell>
        </row>
        <row r="10094">
          <cell r="F10094" t="str">
            <v>R5T0702243</v>
          </cell>
          <cell r="AH10094">
            <v>46195</v>
          </cell>
        </row>
        <row r="10095">
          <cell r="F10095" t="str">
            <v>G0667321-VV260618165</v>
          </cell>
        </row>
        <row r="10096">
          <cell r="F10096" t="str">
            <v>G0667321-VV251128159</v>
          </cell>
        </row>
        <row r="10097">
          <cell r="F10097" t="str">
            <v>R5T0694529</v>
          </cell>
          <cell r="AH10097">
            <v>46184</v>
          </cell>
        </row>
        <row r="10098">
          <cell r="F10098" t="str">
            <v>R5T0699696</v>
          </cell>
          <cell r="AH10098">
            <v>46192</v>
          </cell>
        </row>
        <row r="10099">
          <cell r="F10099" t="str">
            <v>R5T0699788</v>
          </cell>
          <cell r="AH10099">
            <v>46192</v>
          </cell>
        </row>
        <row r="10100">
          <cell r="F10100" t="str">
            <v>R5T0699858</v>
          </cell>
          <cell r="AH10100">
            <v>46192</v>
          </cell>
        </row>
        <row r="10101">
          <cell r="F10101" t="str">
            <v>R5T0700025</v>
          </cell>
          <cell r="AH10101">
            <v>46191</v>
          </cell>
        </row>
        <row r="10102">
          <cell r="F10102" t="str">
            <v>R5T0700334</v>
          </cell>
          <cell r="AH10102">
            <v>46192</v>
          </cell>
        </row>
        <row r="10103">
          <cell r="F10103" t="str">
            <v>R5T0700621</v>
          </cell>
          <cell r="AH10103">
            <v>46192</v>
          </cell>
        </row>
        <row r="10104">
          <cell r="F10104" t="str">
            <v>R5T0700669</v>
          </cell>
          <cell r="AH10104">
            <v>46195</v>
          </cell>
        </row>
        <row r="10105">
          <cell r="F10105" t="str">
            <v>R5T0701263</v>
          </cell>
          <cell r="AH10105">
            <v>46192</v>
          </cell>
        </row>
        <row r="10106">
          <cell r="F10106" t="str">
            <v>R5T0701265</v>
          </cell>
          <cell r="AH10106">
            <v>46192</v>
          </cell>
        </row>
        <row r="10107">
          <cell r="F10107" t="str">
            <v>R5T0703437</v>
          </cell>
          <cell r="AH10107">
            <v>46195</v>
          </cell>
        </row>
        <row r="10108">
          <cell r="F10108" t="str">
            <v>R5T0694345</v>
          </cell>
          <cell r="AH10108">
            <v>46195</v>
          </cell>
        </row>
        <row r="10109">
          <cell r="F10109" t="str">
            <v>R5T0694353</v>
          </cell>
          <cell r="AH10109">
            <v>46195</v>
          </cell>
        </row>
        <row r="10110">
          <cell r="F10110" t="str">
            <v>R5T0694356</v>
          </cell>
          <cell r="AH10110">
            <v>46195</v>
          </cell>
        </row>
        <row r="10111">
          <cell r="F10111" t="str">
            <v>R5T0694364</v>
          </cell>
          <cell r="AH10111">
            <v>46195</v>
          </cell>
        </row>
        <row r="10112">
          <cell r="F10112" t="str">
            <v>R5T0695057</v>
          </cell>
          <cell r="AH10112">
            <v>46195</v>
          </cell>
        </row>
        <row r="10113">
          <cell r="F10113" t="str">
            <v>R5T0695060</v>
          </cell>
          <cell r="AH10113">
            <v>46195</v>
          </cell>
        </row>
        <row r="10114">
          <cell r="F10114" t="str">
            <v>R5T0699055</v>
          </cell>
          <cell r="AH10114">
            <v>46195</v>
          </cell>
        </row>
        <row r="10115">
          <cell r="F10115" t="str">
            <v>R5T0699056</v>
          </cell>
          <cell r="AH10115">
            <v>46195</v>
          </cell>
        </row>
        <row r="10116">
          <cell r="F10116" t="str">
            <v>R5T0699058</v>
          </cell>
          <cell r="AH10116">
            <v>46195</v>
          </cell>
        </row>
        <row r="10117">
          <cell r="F10117" t="str">
            <v>R5T0699059</v>
          </cell>
          <cell r="AH10117">
            <v>46192</v>
          </cell>
        </row>
        <row r="10118">
          <cell r="F10118" t="str">
            <v>R5T0699060</v>
          </cell>
          <cell r="AH10118">
            <v>46192</v>
          </cell>
        </row>
        <row r="10119">
          <cell r="F10119" t="str">
            <v>R5T0699061</v>
          </cell>
          <cell r="AH10119">
            <v>46195</v>
          </cell>
        </row>
        <row r="10120">
          <cell r="F10120" t="str">
            <v>R5T0699062</v>
          </cell>
          <cell r="AH10120">
            <v>46195</v>
          </cell>
        </row>
        <row r="10121">
          <cell r="F10121" t="str">
            <v>R5T0699066</v>
          </cell>
          <cell r="AH10121">
            <v>46195</v>
          </cell>
        </row>
        <row r="10122">
          <cell r="F10122" t="str">
            <v>R5T0699067</v>
          </cell>
          <cell r="AH10122">
            <v>46195</v>
          </cell>
        </row>
        <row r="10123">
          <cell r="F10123" t="str">
            <v>R5T0699068</v>
          </cell>
          <cell r="AH10123">
            <v>46195</v>
          </cell>
        </row>
        <row r="10124">
          <cell r="F10124" t="str">
            <v>R5T0699069</v>
          </cell>
          <cell r="AH10124">
            <v>46195</v>
          </cell>
        </row>
        <row r="10125">
          <cell r="F10125" t="str">
            <v>R5T0699069</v>
          </cell>
          <cell r="AH10125">
            <v>46195</v>
          </cell>
        </row>
        <row r="10126">
          <cell r="F10126" t="str">
            <v>R5T0699070</v>
          </cell>
          <cell r="AH10126">
            <v>46195</v>
          </cell>
        </row>
        <row r="10127">
          <cell r="F10127" t="str">
            <v>R5T0699073</v>
          </cell>
          <cell r="AH10127">
            <v>46195</v>
          </cell>
        </row>
        <row r="10128">
          <cell r="F10128" t="str">
            <v>R5T0699198</v>
          </cell>
          <cell r="AH10128">
            <v>46190</v>
          </cell>
        </row>
        <row r="10129">
          <cell r="F10129" t="str">
            <v>R5T0699199</v>
          </cell>
          <cell r="AH10129">
            <v>46190</v>
          </cell>
        </row>
        <row r="10130">
          <cell r="F10130" t="str">
            <v>R5T0699207</v>
          </cell>
          <cell r="AH10130">
            <v>46195</v>
          </cell>
        </row>
        <row r="10131">
          <cell r="F10131" t="str">
            <v>R5T0701691</v>
          </cell>
          <cell r="AH10131">
            <v>46195</v>
          </cell>
        </row>
        <row r="10132">
          <cell r="F10132" t="str">
            <v>R5T0701693</v>
          </cell>
          <cell r="AH10132">
            <v>46195</v>
          </cell>
        </row>
        <row r="10133">
          <cell r="F10133" t="str">
            <v>R5T0703068</v>
          </cell>
          <cell r="AH10133">
            <v>46195</v>
          </cell>
        </row>
        <row r="10134">
          <cell r="F10134" t="str">
            <v>G3842293-VV251004013</v>
          </cell>
        </row>
        <row r="10135">
          <cell r="F10135" t="str">
            <v>R5T0693987</v>
          </cell>
          <cell r="AH10135">
            <v>46189</v>
          </cell>
        </row>
        <row r="10136">
          <cell r="F10136" t="str">
            <v>R5T0693988</v>
          </cell>
          <cell r="AH10136">
            <v>46189</v>
          </cell>
        </row>
        <row r="10137">
          <cell r="F10137" t="str">
            <v>R5T0693990</v>
          </cell>
          <cell r="AH10137">
            <v>46189</v>
          </cell>
        </row>
        <row r="10138">
          <cell r="F10138" t="str">
            <v>R5T0693991</v>
          </cell>
          <cell r="AH10138">
            <v>46188</v>
          </cell>
        </row>
        <row r="10139">
          <cell r="F10139" t="str">
            <v>R5T0693992</v>
          </cell>
          <cell r="AH10139">
            <v>46188</v>
          </cell>
        </row>
        <row r="10140">
          <cell r="F10140" t="str">
            <v>R5T0693993</v>
          </cell>
          <cell r="AH10140">
            <v>46188</v>
          </cell>
        </row>
        <row r="10141">
          <cell r="F10141" t="str">
            <v>R5T0693994</v>
          </cell>
          <cell r="AH10141">
            <v>46188</v>
          </cell>
        </row>
        <row r="10142">
          <cell r="F10142" t="str">
            <v>R5T0693995</v>
          </cell>
          <cell r="AH10142">
            <v>46188</v>
          </cell>
        </row>
        <row r="10143">
          <cell r="F10143" t="str">
            <v>R5T0694335</v>
          </cell>
          <cell r="AH10143">
            <v>46185</v>
          </cell>
        </row>
        <row r="10144">
          <cell r="F10144" t="str">
            <v>R5T0694336</v>
          </cell>
          <cell r="AH10144">
            <v>46188</v>
          </cell>
        </row>
        <row r="10145">
          <cell r="F10145" t="str">
            <v>R5T0694337</v>
          </cell>
          <cell r="AH10145">
            <v>46188</v>
          </cell>
        </row>
        <row r="10146">
          <cell r="F10146" t="str">
            <v>R5T0694338</v>
          </cell>
          <cell r="AH10146">
            <v>46188</v>
          </cell>
        </row>
        <row r="10147">
          <cell r="F10147" t="str">
            <v>R5T0694340</v>
          </cell>
          <cell r="AH10147">
            <v>46188</v>
          </cell>
        </row>
        <row r="10148">
          <cell r="F10148" t="str">
            <v>R5T0694341</v>
          </cell>
          <cell r="AH10148">
            <v>46188</v>
          </cell>
        </row>
        <row r="10149">
          <cell r="F10149" t="str">
            <v>R5T0694342</v>
          </cell>
          <cell r="AH10149">
            <v>46188</v>
          </cell>
        </row>
        <row r="10150">
          <cell r="F10150" t="str">
            <v>R5T0694346</v>
          </cell>
          <cell r="AH10150">
            <v>46185</v>
          </cell>
        </row>
        <row r="10151">
          <cell r="F10151" t="str">
            <v>R5T0694347</v>
          </cell>
          <cell r="AH10151">
            <v>46188</v>
          </cell>
        </row>
        <row r="10152">
          <cell r="F10152" t="str">
            <v>R5T0694349</v>
          </cell>
          <cell r="AH10152">
            <v>46185</v>
          </cell>
        </row>
        <row r="10153">
          <cell r="F10153" t="str">
            <v>R5T0694350</v>
          </cell>
          <cell r="AH10153">
            <v>46188</v>
          </cell>
        </row>
        <row r="10154">
          <cell r="F10154" t="str">
            <v>R5T0694351</v>
          </cell>
          <cell r="AH10154">
            <v>46188</v>
          </cell>
        </row>
        <row r="10155">
          <cell r="F10155" t="str">
            <v>R5T0694352</v>
          </cell>
          <cell r="AH10155">
            <v>46185</v>
          </cell>
        </row>
        <row r="10156">
          <cell r="F10156" t="str">
            <v>R5T0694357</v>
          </cell>
          <cell r="AH10156">
            <v>46188</v>
          </cell>
        </row>
        <row r="10157">
          <cell r="F10157" t="str">
            <v>R5T0694358</v>
          </cell>
          <cell r="AH10157">
            <v>46185</v>
          </cell>
        </row>
        <row r="10158">
          <cell r="F10158" t="str">
            <v>R5T0694359</v>
          </cell>
          <cell r="AH10158">
            <v>46188</v>
          </cell>
        </row>
        <row r="10159">
          <cell r="F10159" t="str">
            <v>R5T0694360</v>
          </cell>
          <cell r="AH10159">
            <v>46188</v>
          </cell>
        </row>
        <row r="10160">
          <cell r="F10160" t="str">
            <v>R5T0694361</v>
          </cell>
          <cell r="AH10160">
            <v>46188</v>
          </cell>
        </row>
        <row r="10161">
          <cell r="F10161" t="str">
            <v>R5T0694362</v>
          </cell>
          <cell r="AH10161">
            <v>46188</v>
          </cell>
        </row>
        <row r="10162">
          <cell r="F10162" t="str">
            <v>R5T0694363</v>
          </cell>
          <cell r="AH10162">
            <v>46188</v>
          </cell>
        </row>
        <row r="10163">
          <cell r="F10163" t="str">
            <v>R5T0694365</v>
          </cell>
          <cell r="AH10163">
            <v>46188</v>
          </cell>
        </row>
        <row r="10164">
          <cell r="F10164" t="str">
            <v>R5T0694366</v>
          </cell>
          <cell r="AH10164">
            <v>46188</v>
          </cell>
        </row>
        <row r="10165">
          <cell r="F10165" t="str">
            <v>R5T0694367</v>
          </cell>
          <cell r="AH10165">
            <v>46188</v>
          </cell>
        </row>
        <row r="10166">
          <cell r="F10166" t="str">
            <v>R5T0694368</v>
          </cell>
          <cell r="AH10166">
            <v>46188</v>
          </cell>
        </row>
        <row r="10167">
          <cell r="F10167" t="str">
            <v>R5T0694369</v>
          </cell>
          <cell r="AH10167">
            <v>46185</v>
          </cell>
        </row>
        <row r="10168">
          <cell r="F10168" t="str">
            <v>R5T0695055</v>
          </cell>
          <cell r="AH10168">
            <v>46188</v>
          </cell>
        </row>
        <row r="10169">
          <cell r="F10169" t="str">
            <v>R5T0695056</v>
          </cell>
          <cell r="AH10169">
            <v>46188</v>
          </cell>
        </row>
        <row r="10170">
          <cell r="F10170" t="str">
            <v>R5T0695058</v>
          </cell>
          <cell r="AH10170">
            <v>46188</v>
          </cell>
        </row>
        <row r="10171">
          <cell r="F10171" t="str">
            <v>R5T0695059</v>
          </cell>
          <cell r="AH10171">
            <v>46188</v>
          </cell>
        </row>
        <row r="10172">
          <cell r="F10172" t="str">
            <v>R5T0695062</v>
          </cell>
          <cell r="AH10172">
            <v>46188</v>
          </cell>
        </row>
        <row r="10173">
          <cell r="F10173" t="str">
            <v>R5T0695063</v>
          </cell>
          <cell r="AH10173">
            <v>46188</v>
          </cell>
        </row>
        <row r="10174">
          <cell r="F10174" t="str">
            <v>R5T0695064</v>
          </cell>
          <cell r="AH10174">
            <v>46188</v>
          </cell>
        </row>
        <row r="10175">
          <cell r="F10175" t="str">
            <v>R5T0695065</v>
          </cell>
          <cell r="AH10175">
            <v>46188</v>
          </cell>
        </row>
        <row r="10176">
          <cell r="F10176" t="str">
            <v>R5T0695066</v>
          </cell>
          <cell r="AH10176">
            <v>46188</v>
          </cell>
        </row>
        <row r="10177">
          <cell r="F10177" t="str">
            <v>R5T0695067</v>
          </cell>
          <cell r="AH10177">
            <v>46188</v>
          </cell>
        </row>
        <row r="10178">
          <cell r="F10178" t="str">
            <v>R5T0695068</v>
          </cell>
          <cell r="AH10178">
            <v>46188</v>
          </cell>
        </row>
        <row r="10179">
          <cell r="F10179" t="str">
            <v>R5T0695069</v>
          </cell>
          <cell r="AH10179">
            <v>46188</v>
          </cell>
        </row>
        <row r="10180">
          <cell r="F10180" t="str">
            <v>R5T0695072</v>
          </cell>
          <cell r="AH10180">
            <v>46188</v>
          </cell>
        </row>
        <row r="10181">
          <cell r="F10181" t="str">
            <v>R5T0695073</v>
          </cell>
          <cell r="AH10181">
            <v>46185</v>
          </cell>
        </row>
        <row r="10182">
          <cell r="F10182" t="str">
            <v>R5T0695074</v>
          </cell>
          <cell r="AH10182">
            <v>46185</v>
          </cell>
        </row>
        <row r="10183">
          <cell r="F10183" t="str">
            <v>R5T0695075</v>
          </cell>
          <cell r="AH10183">
            <v>46185</v>
          </cell>
        </row>
        <row r="10184">
          <cell r="F10184" t="str">
            <v>R5T0695076</v>
          </cell>
          <cell r="AH10184">
            <v>46185</v>
          </cell>
        </row>
        <row r="10185">
          <cell r="F10185" t="str">
            <v>R5T0695266</v>
          </cell>
          <cell r="AH10185">
            <v>46188</v>
          </cell>
        </row>
        <row r="10186">
          <cell r="F10186" t="str">
            <v>R5T0695272</v>
          </cell>
          <cell r="AH10186">
            <v>46188</v>
          </cell>
        </row>
        <row r="10187">
          <cell r="F10187" t="str">
            <v>R5T0695344</v>
          </cell>
          <cell r="AH10187">
            <v>46188</v>
          </cell>
        </row>
        <row r="10188">
          <cell r="F10188" t="str">
            <v>R5T0695346</v>
          </cell>
          <cell r="AH10188">
            <v>46185</v>
          </cell>
        </row>
        <row r="10189">
          <cell r="F10189" t="str">
            <v>R5T0697843</v>
          </cell>
          <cell r="AH10189">
            <v>46189</v>
          </cell>
        </row>
        <row r="10190">
          <cell r="F10190" t="str">
            <v>R5T0697845</v>
          </cell>
          <cell r="AH10190">
            <v>46189</v>
          </cell>
        </row>
        <row r="10191">
          <cell r="F10191" t="str">
            <v>R5T0697846</v>
          </cell>
          <cell r="AH10191">
            <v>46189</v>
          </cell>
        </row>
        <row r="10192">
          <cell r="F10192" t="str">
            <v>R5T0697847</v>
          </cell>
          <cell r="AH10192">
            <v>46189</v>
          </cell>
        </row>
        <row r="10193">
          <cell r="F10193" t="str">
            <v>R5T0699052</v>
          </cell>
          <cell r="AH10193">
            <v>46188</v>
          </cell>
        </row>
        <row r="10194">
          <cell r="F10194" t="str">
            <v>R5T0699053</v>
          </cell>
          <cell r="AH10194">
            <v>46188</v>
          </cell>
        </row>
        <row r="10195">
          <cell r="F10195" t="str">
            <v>R5T0699054</v>
          </cell>
          <cell r="AH10195">
            <v>46188</v>
          </cell>
        </row>
        <row r="10196">
          <cell r="F10196" t="str">
            <v>R5T0699071</v>
          </cell>
          <cell r="AH10196">
            <v>46188</v>
          </cell>
        </row>
        <row r="10197">
          <cell r="F10197" t="str">
            <v>R5T0699271</v>
          </cell>
          <cell r="AH10197">
            <v>46189</v>
          </cell>
        </row>
        <row r="10198">
          <cell r="F10198" t="str">
            <v>R5T0699476</v>
          </cell>
          <cell r="AH10198">
            <v>46195</v>
          </cell>
        </row>
        <row r="10199">
          <cell r="F10199" t="str">
            <v>R5T0703645</v>
          </cell>
          <cell r="AH10199">
            <v>46195</v>
          </cell>
        </row>
        <row r="10200">
          <cell r="F10200" t="str">
            <v>25T0340629</v>
          </cell>
          <cell r="AH10200">
            <v>46169</v>
          </cell>
        </row>
        <row r="10201">
          <cell r="F10201" t="str">
            <v>25T0348068</v>
          </cell>
          <cell r="AH10201">
            <v>46169</v>
          </cell>
        </row>
        <row r="10202">
          <cell r="F10202" t="str">
            <v>25T0348068</v>
          </cell>
          <cell r="AH10202">
            <v>46169</v>
          </cell>
        </row>
        <row r="10203">
          <cell r="F10203" t="str">
            <v>25T0348082</v>
          </cell>
          <cell r="AH10203">
            <v>46169</v>
          </cell>
        </row>
        <row r="10204">
          <cell r="F10204" t="str">
            <v>25T0348082</v>
          </cell>
          <cell r="AH10204">
            <v>46169</v>
          </cell>
        </row>
        <row r="10205">
          <cell r="F10205" t="str">
            <v>25T0348082</v>
          </cell>
          <cell r="AH10205">
            <v>46169</v>
          </cell>
        </row>
        <row r="10206">
          <cell r="F10206" t="str">
            <v>25T0348971</v>
          </cell>
          <cell r="AH10206">
            <v>46178</v>
          </cell>
        </row>
        <row r="10207">
          <cell r="F10207" t="str">
            <v>25T0348971</v>
          </cell>
          <cell r="AH10207">
            <v>46178</v>
          </cell>
        </row>
        <row r="10208">
          <cell r="F10208" t="str">
            <v>25T0349231</v>
          </cell>
          <cell r="AH10208">
            <v>46181</v>
          </cell>
        </row>
        <row r="10209">
          <cell r="F10209" t="str">
            <v>25T0349231</v>
          </cell>
          <cell r="AH10209">
            <v>46181</v>
          </cell>
        </row>
        <row r="10210">
          <cell r="F10210" t="str">
            <v>25T0349437</v>
          </cell>
          <cell r="AH10210">
            <v>46183</v>
          </cell>
        </row>
        <row r="10211">
          <cell r="F10211" t="str">
            <v>25T0349437</v>
          </cell>
          <cell r="AH10211">
            <v>46183</v>
          </cell>
        </row>
        <row r="10212">
          <cell r="F10212" t="str">
            <v>25T0349714</v>
          </cell>
          <cell r="AH10212">
            <v>46185</v>
          </cell>
        </row>
        <row r="10213">
          <cell r="F10213" t="str">
            <v>25T0349714</v>
          </cell>
          <cell r="AH10213">
            <v>46185</v>
          </cell>
        </row>
        <row r="10214">
          <cell r="F10214" t="str">
            <v>322433055</v>
          </cell>
          <cell r="AH10214">
            <v>0</v>
          </cell>
        </row>
        <row r="10215">
          <cell r="F10215" t="str">
            <v>R5T0700945</v>
          </cell>
          <cell r="AH10215">
            <v>46192</v>
          </cell>
        </row>
        <row r="10216">
          <cell r="F10216" t="str">
            <v>R5T0700035</v>
          </cell>
          <cell r="AH10216">
            <v>46191</v>
          </cell>
        </row>
        <row r="10217">
          <cell r="F10217" t="str">
            <v>R5T0701072</v>
          </cell>
          <cell r="AH10217">
            <v>46192</v>
          </cell>
        </row>
        <row r="10218">
          <cell r="F10218" t="str">
            <v>R5T0702295</v>
          </cell>
          <cell r="AH10218">
            <v>46195</v>
          </cell>
        </row>
        <row r="10219">
          <cell r="F10219" t="str">
            <v>R5T0703547</v>
          </cell>
          <cell r="AH10219">
            <v>46195</v>
          </cell>
        </row>
        <row r="10220">
          <cell r="F10220" t="str">
            <v>R5T0693384</v>
          </cell>
          <cell r="AH10220">
            <v>46181</v>
          </cell>
        </row>
        <row r="10221">
          <cell r="F10221" t="str">
            <v>R5T0694201</v>
          </cell>
          <cell r="AH10221">
            <v>46181</v>
          </cell>
        </row>
        <row r="10222">
          <cell r="F10222" t="str">
            <v>R5T0695541</v>
          </cell>
          <cell r="AH10222">
            <v>46184</v>
          </cell>
        </row>
        <row r="10223">
          <cell r="F10223" t="str">
            <v>R5T0698291</v>
          </cell>
          <cell r="AH10223">
            <v>46189</v>
          </cell>
        </row>
        <row r="10224">
          <cell r="F10224" t="str">
            <v>R5T0699229</v>
          </cell>
          <cell r="AH10224">
            <v>46188</v>
          </cell>
        </row>
        <row r="10225">
          <cell r="F10225" t="str">
            <v>R5T0699349</v>
          </cell>
          <cell r="AH10225">
            <v>46191</v>
          </cell>
        </row>
        <row r="10226">
          <cell r="F10226" t="str">
            <v>R5T0703292</v>
          </cell>
          <cell r="AH10226">
            <v>46195</v>
          </cell>
        </row>
        <row r="10227">
          <cell r="F10227" t="str">
            <v>R5T0703305</v>
          </cell>
          <cell r="AH10227">
            <v>46195</v>
          </cell>
        </row>
        <row r="10228">
          <cell r="F10228" t="str">
            <v>R5T0703482</v>
          </cell>
          <cell r="AH10228">
            <v>46195</v>
          </cell>
        </row>
        <row r="10229">
          <cell r="F10229" t="str">
            <v>R5T0698478</v>
          </cell>
          <cell r="AH10229">
            <v>46195</v>
          </cell>
        </row>
        <row r="10230">
          <cell r="F10230" t="str">
            <v>R5T0698479</v>
          </cell>
          <cell r="AH10230">
            <v>46195</v>
          </cell>
        </row>
        <row r="10231">
          <cell r="F10231" t="str">
            <v>R5T0698480</v>
          </cell>
          <cell r="AH10231">
            <v>46195</v>
          </cell>
        </row>
        <row r="10232">
          <cell r="F10232" t="str">
            <v>R5T0698481</v>
          </cell>
          <cell r="AH10232">
            <v>46195</v>
          </cell>
        </row>
        <row r="10233">
          <cell r="F10233" t="str">
            <v>R5T0703353</v>
          </cell>
          <cell r="AH10233">
            <v>46195</v>
          </cell>
        </row>
        <row r="10234">
          <cell r="F10234" t="str">
            <v>R5T0703366</v>
          </cell>
          <cell r="AH10234">
            <v>46195</v>
          </cell>
        </row>
        <row r="10235">
          <cell r="F10235" t="str">
            <v>R5T0703367</v>
          </cell>
          <cell r="AH10235">
            <v>46195</v>
          </cell>
        </row>
        <row r="10236">
          <cell r="F10236" t="str">
            <v>R5T0703368</v>
          </cell>
          <cell r="AH10236">
            <v>46195</v>
          </cell>
        </row>
        <row r="10237">
          <cell r="F10237" t="str">
            <v>R5T0699531</v>
          </cell>
          <cell r="AH10237">
            <v>46192</v>
          </cell>
        </row>
        <row r="10238">
          <cell r="F10238" t="str">
            <v>R5T0699677</v>
          </cell>
          <cell r="AH10238">
            <v>46192</v>
          </cell>
        </row>
        <row r="10239">
          <cell r="F10239" t="str">
            <v>R5T0700125</v>
          </cell>
          <cell r="AH10239">
            <v>46192</v>
          </cell>
        </row>
        <row r="10240">
          <cell r="F10240" t="str">
            <v>R5T0702613</v>
          </cell>
          <cell r="AH10240">
            <v>46195</v>
          </cell>
        </row>
        <row r="10241">
          <cell r="F10241" t="str">
            <v>R5T0702623</v>
          </cell>
          <cell r="AH10241">
            <v>46195</v>
          </cell>
        </row>
        <row r="10242">
          <cell r="F10242" t="str">
            <v>45T0481333</v>
          </cell>
          <cell r="AH10242">
            <v>46188</v>
          </cell>
        </row>
        <row r="10243">
          <cell r="F10243" t="str">
            <v>65T0097393</v>
          </cell>
          <cell r="AH10243">
            <v>46195</v>
          </cell>
        </row>
        <row r="10244">
          <cell r="F10244" t="str">
            <v>R5T0699559</v>
          </cell>
          <cell r="AH10244">
            <v>46189</v>
          </cell>
        </row>
        <row r="10245">
          <cell r="F10245" t="str">
            <v>R5T0695717</v>
          </cell>
          <cell r="AH10245">
            <v>46188</v>
          </cell>
        </row>
        <row r="10246">
          <cell r="F10246" t="str">
            <v>R5T0695730</v>
          </cell>
          <cell r="AH10246">
            <v>46188</v>
          </cell>
        </row>
        <row r="10247">
          <cell r="F10247" t="str">
            <v>45T0475853</v>
          </cell>
          <cell r="AH10247">
            <v>46167</v>
          </cell>
        </row>
        <row r="10248">
          <cell r="F10248" t="str">
            <v>45T0477507</v>
          </cell>
          <cell r="AH10248">
            <v>46175</v>
          </cell>
        </row>
        <row r="10249">
          <cell r="F10249" t="str">
            <v>65T0097381</v>
          </cell>
          <cell r="AH10249">
            <v>46174</v>
          </cell>
        </row>
        <row r="10250">
          <cell r="F10250" t="str">
            <v>65T0097382</v>
          </cell>
          <cell r="AH10250">
            <v>46188</v>
          </cell>
        </row>
        <row r="10251">
          <cell r="F10251" t="str">
            <v>65T0095569</v>
          </cell>
          <cell r="AH10251">
            <v>46175</v>
          </cell>
        </row>
        <row r="10252">
          <cell r="F10252" t="str">
            <v>65T0096734</v>
          </cell>
          <cell r="AH10252">
            <v>46178</v>
          </cell>
        </row>
        <row r="10253">
          <cell r="F10253" t="str">
            <v>65T0096736</v>
          </cell>
          <cell r="AH10253">
            <v>46183</v>
          </cell>
        </row>
        <row r="10254">
          <cell r="F10254" t="str">
            <v>65T0096739</v>
          </cell>
          <cell r="AH10254">
            <v>46189</v>
          </cell>
        </row>
        <row r="10255">
          <cell r="F10255" t="str">
            <v>65T0096740</v>
          </cell>
          <cell r="AH10255">
            <v>46188</v>
          </cell>
        </row>
        <row r="10256">
          <cell r="F10256" t="str">
            <v>65T0096768</v>
          </cell>
          <cell r="AH10256">
            <v>46185</v>
          </cell>
        </row>
        <row r="10257">
          <cell r="F10257" t="str">
            <v>65T0097529</v>
          </cell>
          <cell r="AH10257">
            <v>46175</v>
          </cell>
        </row>
        <row r="10258">
          <cell r="F10258" t="str">
            <v>65T0092991</v>
          </cell>
          <cell r="AH10258">
            <v>46147</v>
          </cell>
        </row>
        <row r="10259">
          <cell r="F10259" t="str">
            <v>65T0094877</v>
          </cell>
          <cell r="AH10259">
            <v>46160</v>
          </cell>
        </row>
        <row r="10260">
          <cell r="F10260" t="str">
            <v>65T0095558</v>
          </cell>
          <cell r="AH10260">
            <v>46157</v>
          </cell>
        </row>
        <row r="10261">
          <cell r="F10261" t="str">
            <v>65T0095560</v>
          </cell>
          <cell r="AH10261">
            <v>46171</v>
          </cell>
        </row>
        <row r="10262">
          <cell r="F10262" t="str">
            <v>65T0095593</v>
          </cell>
          <cell r="AH10262">
            <v>46168</v>
          </cell>
        </row>
        <row r="10263">
          <cell r="F10263" t="str">
            <v>65T0097478</v>
          </cell>
          <cell r="AH10263">
            <v>46171</v>
          </cell>
        </row>
        <row r="10264">
          <cell r="F10264" t="str">
            <v>65T0095595</v>
          </cell>
          <cell r="AH10264">
            <v>46175</v>
          </cell>
        </row>
        <row r="10265">
          <cell r="F10265" t="str">
            <v>65T0096141</v>
          </cell>
          <cell r="AH10265">
            <v>46181</v>
          </cell>
        </row>
        <row r="10266">
          <cell r="F10266" t="str">
            <v>65T0096143</v>
          </cell>
          <cell r="AH10266">
            <v>46188</v>
          </cell>
        </row>
        <row r="10267">
          <cell r="F10267" t="str">
            <v>65T0096145</v>
          </cell>
          <cell r="AH10267">
            <v>46192</v>
          </cell>
        </row>
        <row r="10268">
          <cell r="F10268" t="str">
            <v>65T0098362</v>
          </cell>
          <cell r="AH10268">
            <v>46191</v>
          </cell>
        </row>
        <row r="10269">
          <cell r="F10269" t="str">
            <v>65T0096742</v>
          </cell>
          <cell r="AH10269">
            <v>46195</v>
          </cell>
        </row>
        <row r="10270">
          <cell r="F10270" t="str">
            <v>65T0096743</v>
          </cell>
          <cell r="AH10270">
            <v>46195</v>
          </cell>
        </row>
        <row r="10271">
          <cell r="F10271" t="str">
            <v>65T0096744</v>
          </cell>
          <cell r="AH10271">
            <v>46195</v>
          </cell>
        </row>
        <row r="10272">
          <cell r="F10272" t="str">
            <v>65T0098918</v>
          </cell>
          <cell r="AH10272">
            <v>46195</v>
          </cell>
        </row>
        <row r="10273">
          <cell r="F10273" t="str">
            <v>65T0097479</v>
          </cell>
          <cell r="AH10273">
            <v>46189</v>
          </cell>
        </row>
        <row r="10274">
          <cell r="F10274" t="str">
            <v>65T0097479</v>
          </cell>
          <cell r="AH10274">
            <v>46189</v>
          </cell>
        </row>
        <row r="10275">
          <cell r="F10275" t="str">
            <v>R5T0696867</v>
          </cell>
          <cell r="AH10275">
            <v>46189</v>
          </cell>
        </row>
        <row r="10276">
          <cell r="F10276" t="str">
            <v>R5T0694002</v>
          </cell>
          <cell r="AH10276">
            <v>46195</v>
          </cell>
        </row>
        <row r="10277">
          <cell r="F10277" t="str">
            <v>R5T0694003</v>
          </cell>
          <cell r="AH10277">
            <v>46195</v>
          </cell>
        </row>
        <row r="10278">
          <cell r="F10278" t="str">
            <v>R5T0694004</v>
          </cell>
          <cell r="AH10278">
            <v>46195</v>
          </cell>
        </row>
        <row r="10279">
          <cell r="F10279" t="str">
            <v>R5T0694005</v>
          </cell>
          <cell r="AH10279">
            <v>46195</v>
          </cell>
        </row>
        <row r="10280">
          <cell r="F10280" t="str">
            <v>R5T0699084</v>
          </cell>
          <cell r="AH10280">
            <v>46195</v>
          </cell>
        </row>
        <row r="10281">
          <cell r="F10281" t="str">
            <v>R5T0699086</v>
          </cell>
          <cell r="AH10281">
            <v>46195</v>
          </cell>
        </row>
        <row r="10282">
          <cell r="F10282" t="str">
            <v>R5T0699088</v>
          </cell>
          <cell r="AH10282">
            <v>46195</v>
          </cell>
        </row>
        <row r="10283">
          <cell r="F10283" t="str">
            <v>R5T0699089</v>
          </cell>
          <cell r="AH10283">
            <v>46195</v>
          </cell>
        </row>
        <row r="10284">
          <cell r="F10284" t="str">
            <v>R5T0699090</v>
          </cell>
          <cell r="AH10284">
            <v>46195</v>
          </cell>
        </row>
        <row r="10285">
          <cell r="F10285" t="str">
            <v>R5T0699091</v>
          </cell>
          <cell r="AH10285">
            <v>46195</v>
          </cell>
        </row>
        <row r="10286">
          <cell r="F10286" t="str">
            <v>R5T0699093</v>
          </cell>
          <cell r="AH10286">
            <v>46195</v>
          </cell>
        </row>
        <row r="10287">
          <cell r="F10287" t="str">
            <v>R5T0699094</v>
          </cell>
          <cell r="AH10287">
            <v>46195</v>
          </cell>
        </row>
        <row r="10288">
          <cell r="F10288" t="str">
            <v>R5T0699099</v>
          </cell>
          <cell r="AH10288">
            <v>46195</v>
          </cell>
        </row>
        <row r="10289">
          <cell r="F10289" t="str">
            <v>R5T0699100</v>
          </cell>
          <cell r="AH10289">
            <v>46195</v>
          </cell>
        </row>
        <row r="10290">
          <cell r="F10290" t="str">
            <v>R5T0699101</v>
          </cell>
          <cell r="AH10290">
            <v>46195</v>
          </cell>
        </row>
        <row r="10291">
          <cell r="F10291" t="str">
            <v>R5T0699102</v>
          </cell>
          <cell r="AH10291">
            <v>46195</v>
          </cell>
        </row>
        <row r="10292">
          <cell r="F10292" t="str">
            <v>R5T0699103</v>
          </cell>
          <cell r="AH10292">
            <v>46195</v>
          </cell>
        </row>
        <row r="10293">
          <cell r="F10293" t="str">
            <v>R5T0701698</v>
          </cell>
          <cell r="AH10293">
            <v>46195</v>
          </cell>
        </row>
        <row r="10294">
          <cell r="F10294" t="str">
            <v>25T0346577</v>
          </cell>
          <cell r="AH10294">
            <v>46155</v>
          </cell>
        </row>
        <row r="10295">
          <cell r="F10295" t="str">
            <v>25T0346577</v>
          </cell>
          <cell r="AH10295">
            <v>46155</v>
          </cell>
        </row>
        <row r="10296">
          <cell r="F10296" t="str">
            <v>25T0347154</v>
          </cell>
          <cell r="AH10296">
            <v>46160</v>
          </cell>
        </row>
        <row r="10297">
          <cell r="F10297" t="str">
            <v>25T0347154</v>
          </cell>
          <cell r="AH10297">
            <v>46160</v>
          </cell>
        </row>
        <row r="10298">
          <cell r="F10298" t="str">
            <v>25T0347155</v>
          </cell>
          <cell r="AH10298">
            <v>46160</v>
          </cell>
        </row>
        <row r="10299">
          <cell r="F10299" t="str">
            <v>25T0347155</v>
          </cell>
          <cell r="AH10299">
            <v>46160</v>
          </cell>
        </row>
        <row r="10300">
          <cell r="F10300" t="str">
            <v>25T0347251</v>
          </cell>
          <cell r="AH10300">
            <v>46161</v>
          </cell>
        </row>
        <row r="10301">
          <cell r="F10301" t="str">
            <v>25T0347251</v>
          </cell>
          <cell r="AH10301">
            <v>46161</v>
          </cell>
        </row>
        <row r="10302">
          <cell r="F10302" t="str">
            <v>25T0347287</v>
          </cell>
          <cell r="AH10302">
            <v>46161</v>
          </cell>
        </row>
        <row r="10303">
          <cell r="F10303" t="str">
            <v>25T0347287</v>
          </cell>
          <cell r="AH10303">
            <v>46161</v>
          </cell>
        </row>
        <row r="10304">
          <cell r="F10304" t="str">
            <v>25T0347357</v>
          </cell>
          <cell r="AH10304">
            <v>46163</v>
          </cell>
        </row>
        <row r="10305">
          <cell r="F10305" t="str">
            <v>25T0347357</v>
          </cell>
          <cell r="AH10305">
            <v>46163</v>
          </cell>
        </row>
        <row r="10306">
          <cell r="F10306" t="str">
            <v>25T0348052</v>
          </cell>
          <cell r="AH10306">
            <v>46169</v>
          </cell>
        </row>
        <row r="10307">
          <cell r="F10307" t="str">
            <v>25T0348052</v>
          </cell>
          <cell r="AH10307">
            <v>46169</v>
          </cell>
        </row>
        <row r="10308">
          <cell r="F10308" t="str">
            <v>25T0348083</v>
          </cell>
          <cell r="AH10308">
            <v>46170</v>
          </cell>
        </row>
        <row r="10309">
          <cell r="F10309" t="str">
            <v>25T0348083</v>
          </cell>
          <cell r="AH10309">
            <v>46170</v>
          </cell>
        </row>
        <row r="10310">
          <cell r="F10310" t="str">
            <v>25T0348125</v>
          </cell>
          <cell r="AH10310">
            <v>46170</v>
          </cell>
        </row>
        <row r="10311">
          <cell r="F10311" t="str">
            <v>25T0348125</v>
          </cell>
          <cell r="AH10311">
            <v>46170</v>
          </cell>
        </row>
        <row r="10312">
          <cell r="F10312" t="str">
            <v>25T0348127</v>
          </cell>
          <cell r="AH10312">
            <v>46170</v>
          </cell>
        </row>
        <row r="10313">
          <cell r="F10313" t="str">
            <v>25T0348127</v>
          </cell>
          <cell r="AH10313">
            <v>46170</v>
          </cell>
        </row>
        <row r="10314">
          <cell r="F10314" t="str">
            <v>25T0349961</v>
          </cell>
          <cell r="AH10314">
            <v>46188</v>
          </cell>
        </row>
        <row r="10315">
          <cell r="F10315" t="str">
            <v>25T0349961</v>
          </cell>
          <cell r="AH10315">
            <v>46188</v>
          </cell>
        </row>
        <row r="10316">
          <cell r="F10316" t="str">
            <v>25T0350085</v>
          </cell>
          <cell r="AH10316">
            <v>46190</v>
          </cell>
        </row>
        <row r="10317">
          <cell r="F10317" t="str">
            <v>25T0350085</v>
          </cell>
          <cell r="AH10317">
            <v>46190</v>
          </cell>
        </row>
        <row r="10318">
          <cell r="F10318" t="str">
            <v>R5T0693246</v>
          </cell>
          <cell r="AH10318">
            <v>46188</v>
          </cell>
        </row>
        <row r="10319">
          <cell r="F10319" t="str">
            <v>R5T0694511</v>
          </cell>
          <cell r="AH10319">
            <v>46192</v>
          </cell>
        </row>
        <row r="10320">
          <cell r="F10320" t="str">
            <v>R5T0694512</v>
          </cell>
          <cell r="AH10320">
            <v>46192</v>
          </cell>
        </row>
        <row r="10321">
          <cell r="F10321" t="str">
            <v>R5T0696348</v>
          </cell>
          <cell r="AH10321">
            <v>46189</v>
          </cell>
        </row>
        <row r="10322">
          <cell r="F10322" t="str">
            <v>R5T0696349</v>
          </cell>
          <cell r="AH10322">
            <v>46189</v>
          </cell>
        </row>
        <row r="10323">
          <cell r="F10323" t="str">
            <v>R5T0696786</v>
          </cell>
          <cell r="AH10323">
            <v>46184</v>
          </cell>
        </row>
        <row r="10324">
          <cell r="F10324" t="str">
            <v>R5T0696890</v>
          </cell>
          <cell r="AH10324">
            <v>46184</v>
          </cell>
        </row>
        <row r="10325">
          <cell r="F10325" t="str">
            <v>R5T0696891</v>
          </cell>
          <cell r="AH10325">
            <v>46184</v>
          </cell>
        </row>
        <row r="10326">
          <cell r="F10326" t="str">
            <v>R5T0699108</v>
          </cell>
          <cell r="AH10326">
            <v>46188</v>
          </cell>
        </row>
        <row r="10327">
          <cell r="F10327" t="str">
            <v>R5T0700136</v>
          </cell>
          <cell r="AH10327">
            <v>46192</v>
          </cell>
        </row>
        <row r="10328">
          <cell r="F10328" t="str">
            <v>R5T0700743</v>
          </cell>
          <cell r="AH10328">
            <v>46195</v>
          </cell>
        </row>
        <row r="10329">
          <cell r="F10329" t="str">
            <v>R5T0700995</v>
          </cell>
          <cell r="AH10329">
            <v>46195</v>
          </cell>
        </row>
        <row r="10330">
          <cell r="F10330" t="str">
            <v>R5T0702206</v>
          </cell>
          <cell r="AH10330">
            <v>46195</v>
          </cell>
        </row>
        <row r="10331">
          <cell r="F10331" t="str">
            <v>R5T0703377</v>
          </cell>
          <cell r="AH10331">
            <v>46195</v>
          </cell>
        </row>
        <row r="10332">
          <cell r="F10332" t="str">
            <v>45T0470147</v>
          </cell>
          <cell r="AH10332">
            <v>46160</v>
          </cell>
        </row>
        <row r="10333">
          <cell r="F10333" t="str">
            <v>45T0470149</v>
          </cell>
          <cell r="AH10333">
            <v>46160</v>
          </cell>
        </row>
        <row r="10334">
          <cell r="F10334" t="str">
            <v>45T0480722</v>
          </cell>
          <cell r="AH10334">
            <v>46195</v>
          </cell>
        </row>
        <row r="10335">
          <cell r="F10335" t="str">
            <v>45T0481802</v>
          </cell>
          <cell r="AH10335">
            <v>46195</v>
          </cell>
        </row>
        <row r="10336">
          <cell r="F10336" t="str">
            <v>45T0481804</v>
          </cell>
          <cell r="AH10336">
            <v>0</v>
          </cell>
        </row>
        <row r="10337">
          <cell r="F10337" t="str">
            <v>45T0481805</v>
          </cell>
          <cell r="AH10337">
            <v>46195</v>
          </cell>
        </row>
        <row r="10338">
          <cell r="F10338" t="str">
            <v>45T0469732</v>
          </cell>
          <cell r="AH10338">
            <v>46149</v>
          </cell>
        </row>
        <row r="10339">
          <cell r="F10339" t="str">
            <v>R5T0699768</v>
          </cell>
          <cell r="AH10339">
            <v>46192</v>
          </cell>
        </row>
        <row r="10340">
          <cell r="F10340" t="str">
            <v>R5T0699860</v>
          </cell>
          <cell r="AH10340">
            <v>46192</v>
          </cell>
        </row>
        <row r="10341">
          <cell r="F10341" t="str">
            <v>R5T0700086</v>
          </cell>
          <cell r="AH10341">
            <v>46195</v>
          </cell>
        </row>
        <row r="10342">
          <cell r="F10342" t="str">
            <v>R5T0700433</v>
          </cell>
          <cell r="AH10342">
            <v>46195</v>
          </cell>
        </row>
        <row r="10343">
          <cell r="F10343" t="str">
            <v>R5T0700447</v>
          </cell>
          <cell r="AH10343">
            <v>46195</v>
          </cell>
        </row>
        <row r="10344">
          <cell r="F10344" t="str">
            <v>R5T0700916</v>
          </cell>
          <cell r="AH10344">
            <v>46195</v>
          </cell>
        </row>
        <row r="10345">
          <cell r="F10345" t="str">
            <v>R5T0701006</v>
          </cell>
          <cell r="AH10345">
            <v>46195</v>
          </cell>
        </row>
        <row r="10346">
          <cell r="F10346" t="str">
            <v>R5T0701368</v>
          </cell>
          <cell r="AH10346">
            <v>46195</v>
          </cell>
        </row>
        <row r="10347">
          <cell r="F10347" t="str">
            <v>R5T0702245</v>
          </cell>
          <cell r="AH10347">
            <v>46195</v>
          </cell>
        </row>
        <row r="10348">
          <cell r="F10348" t="str">
            <v>65T0099685</v>
          </cell>
          <cell r="AH10348">
            <v>46195</v>
          </cell>
        </row>
        <row r="10349">
          <cell r="F10349" t="str">
            <v>65T0099785</v>
          </cell>
          <cell r="AH10349">
            <v>46195</v>
          </cell>
        </row>
        <row r="10350">
          <cell r="F10350" t="str">
            <v>G5157824-VV260601060</v>
          </cell>
        </row>
        <row r="10351">
          <cell r="F10351" t="str">
            <v>R5T0700545</v>
          </cell>
          <cell r="AH10351">
            <v>46195</v>
          </cell>
        </row>
        <row r="10352">
          <cell r="F10352" t="str">
            <v>R5T0700546</v>
          </cell>
          <cell r="AH10352">
            <v>46195</v>
          </cell>
        </row>
        <row r="10353">
          <cell r="F10353" t="str">
            <v>R5T0701369</v>
          </cell>
          <cell r="AH10353">
            <v>46195</v>
          </cell>
        </row>
        <row r="10354">
          <cell r="F10354" t="str">
            <v>R5T0701371</v>
          </cell>
          <cell r="AH10354">
            <v>46195</v>
          </cell>
        </row>
        <row r="10355">
          <cell r="F10355" t="str">
            <v>25T0349910</v>
          </cell>
          <cell r="AH10355">
            <v>46190</v>
          </cell>
        </row>
        <row r="10356">
          <cell r="F10356" t="str">
            <v>25T0349910</v>
          </cell>
          <cell r="AH10356">
            <v>46190</v>
          </cell>
        </row>
        <row r="10357">
          <cell r="F10357" t="str">
            <v>25T0350369</v>
          </cell>
          <cell r="AH10357">
            <v>46190</v>
          </cell>
        </row>
        <row r="10358">
          <cell r="F10358" t="str">
            <v>25T0350369</v>
          </cell>
          <cell r="AH10358">
            <v>46190</v>
          </cell>
        </row>
        <row r="10359">
          <cell r="F10359" t="str">
            <v>25T0350369</v>
          </cell>
          <cell r="AH10359">
            <v>0</v>
          </cell>
        </row>
        <row r="10360">
          <cell r="F10360" t="str">
            <v>25T0350777</v>
          </cell>
          <cell r="AH10360">
            <v>46195</v>
          </cell>
        </row>
        <row r="10361">
          <cell r="F10361" t="str">
            <v>25T0350777</v>
          </cell>
          <cell r="AH10361">
            <v>46195</v>
          </cell>
        </row>
        <row r="10362">
          <cell r="F10362" t="str">
            <v>65T0098949</v>
          </cell>
          <cell r="AH10362">
            <v>46192</v>
          </cell>
        </row>
        <row r="10363">
          <cell r="F10363" t="str">
            <v>R5T0695164</v>
          </cell>
          <cell r="AH10363">
            <v>46183</v>
          </cell>
        </row>
        <row r="10364">
          <cell r="F10364" t="str">
            <v>R5T0698515</v>
          </cell>
          <cell r="AH10364">
            <v>46189</v>
          </cell>
        </row>
        <row r="10365">
          <cell r="F10365" t="str">
            <v>R5T0698554</v>
          </cell>
          <cell r="AH10365">
            <v>46189</v>
          </cell>
        </row>
        <row r="10366">
          <cell r="F10366" t="str">
            <v>R5T0701253</v>
          </cell>
          <cell r="AH10366">
            <v>46195</v>
          </cell>
        </row>
        <row r="10367">
          <cell r="F10367" t="str">
            <v>R5T0701254</v>
          </cell>
          <cell r="AH10367">
            <v>46195</v>
          </cell>
        </row>
        <row r="10368">
          <cell r="F10368" t="str">
            <v>65T0097946</v>
          </cell>
          <cell r="AH10368">
            <v>46190</v>
          </cell>
        </row>
        <row r="10369">
          <cell r="F10369" t="str">
            <v>R5T0700868</v>
          </cell>
          <cell r="AH10369">
            <v>46195</v>
          </cell>
        </row>
        <row r="10370">
          <cell r="F10370" t="str">
            <v>R5T0701262</v>
          </cell>
          <cell r="AH10370">
            <v>46195</v>
          </cell>
        </row>
        <row r="10371">
          <cell r="F10371" t="str">
            <v>R5T0701899</v>
          </cell>
          <cell r="AH10371">
            <v>46195</v>
          </cell>
        </row>
        <row r="10372">
          <cell r="F10372" t="str">
            <v>G3130948-VV260617008</v>
          </cell>
        </row>
        <row r="10373">
          <cell r="F10373" t="str">
            <v>25T0350712</v>
          </cell>
          <cell r="AH10373">
            <v>46195</v>
          </cell>
        </row>
        <row r="10374">
          <cell r="F10374" t="str">
            <v>25T0350866</v>
          </cell>
          <cell r="AH10374">
            <v>46195</v>
          </cell>
        </row>
        <row r="10375">
          <cell r="F10375" t="str">
            <v>25T0350867</v>
          </cell>
          <cell r="AH10375">
            <v>46195</v>
          </cell>
        </row>
        <row r="10376">
          <cell r="F10376" t="str">
            <v>25T0350868</v>
          </cell>
          <cell r="AH10376">
            <v>46195</v>
          </cell>
        </row>
        <row r="10377">
          <cell r="F10377" t="str">
            <v>25T0350869</v>
          </cell>
          <cell r="AH10377">
            <v>46195</v>
          </cell>
        </row>
        <row r="10378">
          <cell r="F10378" t="str">
            <v>65T0096928</v>
          </cell>
          <cell r="AH10378">
            <v>46181</v>
          </cell>
        </row>
        <row r="10379">
          <cell r="F10379" t="str">
            <v>45T0482979</v>
          </cell>
        </row>
        <row r="10380">
          <cell r="F10380" t="str">
            <v>45T0482063</v>
          </cell>
          <cell r="AH10380">
            <v>46190</v>
          </cell>
        </row>
        <row r="10381">
          <cell r="F10381" t="str">
            <v>65T0099279</v>
          </cell>
          <cell r="AH10381">
            <v>46189</v>
          </cell>
        </row>
        <row r="10382">
          <cell r="F10382" t="str">
            <v>45T0482813</v>
          </cell>
          <cell r="AH10382">
            <v>46195</v>
          </cell>
        </row>
        <row r="10383">
          <cell r="F10383" t="str">
            <v>45T0483687</v>
          </cell>
          <cell r="AH10383">
            <v>46195</v>
          </cell>
        </row>
        <row r="10384">
          <cell r="F10384" t="str">
            <v>65T0098017</v>
          </cell>
          <cell r="AH10384">
            <v>46191</v>
          </cell>
        </row>
        <row r="10385">
          <cell r="F10385" t="str">
            <v>R5T0699442</v>
          </cell>
          <cell r="AH10385">
            <v>46190</v>
          </cell>
        </row>
        <row r="10386">
          <cell r="F10386" t="str">
            <v>R5T0699447</v>
          </cell>
          <cell r="AH10386">
            <v>46191</v>
          </cell>
        </row>
        <row r="10387">
          <cell r="F10387" t="str">
            <v>R5T0700410</v>
          </cell>
          <cell r="AH10387">
            <v>46191</v>
          </cell>
        </row>
        <row r="10388">
          <cell r="F10388" t="str">
            <v>R5T0700432</v>
          </cell>
          <cell r="AH10388">
            <v>46191</v>
          </cell>
        </row>
        <row r="10389">
          <cell r="F10389" t="str">
            <v>R5T0700435</v>
          </cell>
          <cell r="AH10389">
            <v>46191</v>
          </cell>
        </row>
        <row r="10390">
          <cell r="F10390" t="str">
            <v>R5T0701908</v>
          </cell>
          <cell r="AH10390">
            <v>46195</v>
          </cell>
        </row>
        <row r="10391">
          <cell r="F10391" t="str">
            <v>45T0481801</v>
          </cell>
          <cell r="AH10391">
            <v>46195</v>
          </cell>
        </row>
        <row r="10392">
          <cell r="F10392" t="str">
            <v>55T0360190</v>
          </cell>
        </row>
        <row r="10393">
          <cell r="F10393" t="str">
            <v>55T0360859</v>
          </cell>
        </row>
        <row r="10394">
          <cell r="F10394" t="str">
            <v>55T0365511</v>
          </cell>
        </row>
        <row r="10395">
          <cell r="F10395" t="str">
            <v>R5T0697460</v>
          </cell>
          <cell r="AH10395">
            <v>46195</v>
          </cell>
        </row>
        <row r="10396">
          <cell r="F10396" t="str">
            <v>R5T0699514</v>
          </cell>
          <cell r="AH10396">
            <v>46192</v>
          </cell>
        </row>
        <row r="10397">
          <cell r="F10397" t="str">
            <v>R5T0700685</v>
          </cell>
          <cell r="AH10397">
            <v>46192</v>
          </cell>
        </row>
        <row r="10398">
          <cell r="F10398" t="str">
            <v>R5T0700754</v>
          </cell>
          <cell r="AH10398">
            <v>46195</v>
          </cell>
        </row>
        <row r="10399">
          <cell r="F10399" t="str">
            <v>R5T0701949</v>
          </cell>
          <cell r="AH10399">
            <v>46195</v>
          </cell>
        </row>
        <row r="10400">
          <cell r="F10400" t="str">
            <v>R5T0699319</v>
          </cell>
          <cell r="AH10400">
            <v>46195</v>
          </cell>
        </row>
        <row r="10401">
          <cell r="F10401" t="str">
            <v>R5T0699925</v>
          </cell>
          <cell r="AH10401">
            <v>46195</v>
          </cell>
        </row>
        <row r="10402">
          <cell r="F10402" t="str">
            <v>R5T0700423</v>
          </cell>
          <cell r="AH10402">
            <v>46195</v>
          </cell>
        </row>
        <row r="10403">
          <cell r="F10403" t="str">
            <v>R5T0702179</v>
          </cell>
          <cell r="AH10403">
            <v>46195</v>
          </cell>
        </row>
        <row r="10404">
          <cell r="F10404" t="str">
            <v>R5T0694385</v>
          </cell>
          <cell r="AH10404">
            <v>46195</v>
          </cell>
        </row>
        <row r="10405">
          <cell r="F10405" t="str">
            <v>R5T0694430</v>
          </cell>
          <cell r="AH10405">
            <v>46195</v>
          </cell>
        </row>
        <row r="10406">
          <cell r="F10406" t="str">
            <v>R5T0700303</v>
          </cell>
          <cell r="AH10406">
            <v>46195</v>
          </cell>
        </row>
        <row r="10407">
          <cell r="F10407" t="str">
            <v>R5T0700308</v>
          </cell>
          <cell r="AH10407">
            <v>46195</v>
          </cell>
        </row>
        <row r="10408">
          <cell r="F10408" t="str">
            <v>R5T0701077</v>
          </cell>
          <cell r="AH10408">
            <v>46195</v>
          </cell>
        </row>
        <row r="10409">
          <cell r="F10409" t="str">
            <v>R5T0701078</v>
          </cell>
          <cell r="AH10409">
            <v>46195</v>
          </cell>
        </row>
        <row r="10410">
          <cell r="F10410" t="str">
            <v>R5T0681869</v>
          </cell>
          <cell r="AH10410">
            <v>46167</v>
          </cell>
        </row>
        <row r="10411">
          <cell r="F10411" t="str">
            <v>R5T0681871</v>
          </cell>
          <cell r="AH10411">
            <v>46167</v>
          </cell>
        </row>
        <row r="10412">
          <cell r="F10412" t="str">
            <v>R5T0687714</v>
          </cell>
          <cell r="AH10412">
            <v>46167</v>
          </cell>
        </row>
        <row r="10413">
          <cell r="F10413" t="str">
            <v>R5T0689556</v>
          </cell>
          <cell r="AH10413">
            <v>46188</v>
          </cell>
        </row>
        <row r="10414">
          <cell r="F10414" t="str">
            <v>R5T0690173</v>
          </cell>
          <cell r="AH10414">
            <v>46174</v>
          </cell>
        </row>
        <row r="10415">
          <cell r="F10415" t="str">
            <v>R5T0692711</v>
          </cell>
          <cell r="AH10415">
            <v>46181</v>
          </cell>
        </row>
        <row r="10416">
          <cell r="F10416" t="str">
            <v>R5T0692713</v>
          </cell>
          <cell r="AH10416">
            <v>46181</v>
          </cell>
        </row>
        <row r="10417">
          <cell r="F10417" t="str">
            <v>R5T0692714</v>
          </cell>
          <cell r="AH10417">
            <v>46181</v>
          </cell>
        </row>
        <row r="10418">
          <cell r="F10418" t="str">
            <v>R5T0692813</v>
          </cell>
          <cell r="AH10418">
            <v>46178</v>
          </cell>
        </row>
        <row r="10419">
          <cell r="F10419" t="str">
            <v>R5T0693451</v>
          </cell>
          <cell r="AH10419">
            <v>46181</v>
          </cell>
        </row>
        <row r="10420">
          <cell r="F10420" t="str">
            <v>R5T0693452</v>
          </cell>
          <cell r="AH10420">
            <v>46181</v>
          </cell>
        </row>
        <row r="10421">
          <cell r="F10421" t="str">
            <v>R5T0696418</v>
          </cell>
          <cell r="AH10421">
            <v>46189</v>
          </cell>
        </row>
        <row r="10422">
          <cell r="F10422" t="str">
            <v>R5T0700977</v>
          </cell>
          <cell r="AH10422">
            <v>46195</v>
          </cell>
        </row>
        <row r="10423">
          <cell r="F10423" t="str">
            <v>R5T0700978</v>
          </cell>
          <cell r="AH10423">
            <v>46195</v>
          </cell>
        </row>
        <row r="10424">
          <cell r="F10424" t="str">
            <v>R5T0701001</v>
          </cell>
          <cell r="AH10424">
            <v>46195</v>
          </cell>
        </row>
        <row r="10425">
          <cell r="F10425" t="str">
            <v>R5T0687661</v>
          </cell>
          <cell r="AH10425">
            <v>46167</v>
          </cell>
        </row>
        <row r="10426">
          <cell r="F10426" t="str">
            <v>R5T0690651</v>
          </cell>
          <cell r="AH10426">
            <v>46178</v>
          </cell>
        </row>
        <row r="10427">
          <cell r="F10427" t="str">
            <v>R5T0690653</v>
          </cell>
          <cell r="AH10427">
            <v>46178</v>
          </cell>
        </row>
        <row r="10428">
          <cell r="F10428" t="str">
            <v>R5T0692087</v>
          </cell>
          <cell r="AH10428">
            <v>46175</v>
          </cell>
        </row>
        <row r="10429">
          <cell r="F10429" t="str">
            <v>R5T0692102</v>
          </cell>
          <cell r="AH10429">
            <v>46175</v>
          </cell>
        </row>
        <row r="10430">
          <cell r="F10430" t="str">
            <v>R5T0692153</v>
          </cell>
          <cell r="AH10430">
            <v>46177</v>
          </cell>
        </row>
        <row r="10431">
          <cell r="F10431" t="str">
            <v>R5T0692294</v>
          </cell>
          <cell r="AH10431">
            <v>46174</v>
          </cell>
        </row>
        <row r="10432">
          <cell r="F10432" t="str">
            <v>R5T0692545</v>
          </cell>
          <cell r="AH10432">
            <v>46177</v>
          </cell>
        </row>
        <row r="10433">
          <cell r="F10433" t="str">
            <v>R5T0693042</v>
          </cell>
          <cell r="AH10433">
            <v>46177</v>
          </cell>
        </row>
        <row r="10434">
          <cell r="F10434" t="str">
            <v>R5T0693043</v>
          </cell>
          <cell r="AH10434">
            <v>46177</v>
          </cell>
        </row>
        <row r="10435">
          <cell r="F10435" t="str">
            <v>R5T0693160</v>
          </cell>
          <cell r="AH10435">
            <v>46184</v>
          </cell>
        </row>
        <row r="10436">
          <cell r="F10436" t="str">
            <v>R5T0694418</v>
          </cell>
          <cell r="AH10436">
            <v>46184</v>
          </cell>
        </row>
        <row r="10437">
          <cell r="F10437" t="str">
            <v>R5T0695113</v>
          </cell>
          <cell r="AH10437">
            <v>46188</v>
          </cell>
        </row>
        <row r="10438">
          <cell r="F10438" t="str">
            <v>R5T0695388</v>
          </cell>
          <cell r="AH10438">
            <v>46185</v>
          </cell>
        </row>
        <row r="10439">
          <cell r="F10439" t="str">
            <v>R5T0695536</v>
          </cell>
          <cell r="AH10439">
            <v>46184</v>
          </cell>
        </row>
        <row r="10440">
          <cell r="F10440" t="str">
            <v>R5T0695607</v>
          </cell>
          <cell r="AH10440">
            <v>46184</v>
          </cell>
        </row>
        <row r="10441">
          <cell r="F10441" t="str">
            <v>R5T0695797</v>
          </cell>
          <cell r="AH10441">
            <v>46185</v>
          </cell>
        </row>
        <row r="10442">
          <cell r="F10442" t="str">
            <v>R5T0695961</v>
          </cell>
          <cell r="AH10442">
            <v>46190</v>
          </cell>
        </row>
        <row r="10443">
          <cell r="F10443" t="str">
            <v>R5T0695962</v>
          </cell>
          <cell r="AH10443">
            <v>46190</v>
          </cell>
        </row>
        <row r="10444">
          <cell r="F10444" t="str">
            <v>R5T0695963</v>
          </cell>
          <cell r="AH10444">
            <v>46190</v>
          </cell>
        </row>
        <row r="10445">
          <cell r="F10445" t="str">
            <v>R5T0695979</v>
          </cell>
          <cell r="AH10445">
            <v>46190</v>
          </cell>
        </row>
        <row r="10446">
          <cell r="F10446" t="str">
            <v>R5T0696266</v>
          </cell>
          <cell r="AH10446">
            <v>46188</v>
          </cell>
        </row>
        <row r="10447">
          <cell r="F10447" t="str">
            <v>R5T0696270</v>
          </cell>
          <cell r="AH10447">
            <v>46188</v>
          </cell>
        </row>
        <row r="10448">
          <cell r="F10448" t="str">
            <v>R5T0696271</v>
          </cell>
          <cell r="AH10448">
            <v>46188</v>
          </cell>
        </row>
        <row r="10449">
          <cell r="F10449" t="str">
            <v>R5T0696701</v>
          </cell>
          <cell r="AH10449">
            <v>46189</v>
          </cell>
        </row>
        <row r="10450">
          <cell r="F10450" t="str">
            <v>R5T0696736</v>
          </cell>
          <cell r="AH10450">
            <v>46188</v>
          </cell>
        </row>
        <row r="10451">
          <cell r="F10451" t="str">
            <v>R5T0697345</v>
          </cell>
          <cell r="AH10451">
            <v>46188</v>
          </cell>
        </row>
        <row r="10452">
          <cell r="F10452" t="str">
            <v>R5T0697347</v>
          </cell>
          <cell r="AH10452">
            <v>46188</v>
          </cell>
        </row>
        <row r="10453">
          <cell r="F10453" t="str">
            <v>R5T0697348</v>
          </cell>
          <cell r="AH10453">
            <v>46188</v>
          </cell>
        </row>
        <row r="10454">
          <cell r="F10454" t="str">
            <v>R5T0697441</v>
          </cell>
          <cell r="AH10454">
            <v>46189</v>
          </cell>
        </row>
        <row r="10455">
          <cell r="F10455" t="str">
            <v>R5T0697443</v>
          </cell>
          <cell r="AH10455">
            <v>46189</v>
          </cell>
        </row>
        <row r="10456">
          <cell r="F10456" t="str">
            <v>R5T0698620</v>
          </cell>
          <cell r="AH10456">
            <v>46188</v>
          </cell>
        </row>
        <row r="10457">
          <cell r="F10457" t="str">
            <v>R5T0698622</v>
          </cell>
          <cell r="AH10457">
            <v>46188</v>
          </cell>
        </row>
        <row r="10458">
          <cell r="F10458" t="str">
            <v>R5T0699897</v>
          </cell>
          <cell r="AH10458">
            <v>46192</v>
          </cell>
        </row>
        <row r="10459">
          <cell r="F10459" t="str">
            <v>R5T0699898</v>
          </cell>
          <cell r="AH10459">
            <v>46192</v>
          </cell>
        </row>
        <row r="10460">
          <cell r="F10460" t="str">
            <v>R5T0699899</v>
          </cell>
          <cell r="AH10460">
            <v>46192</v>
          </cell>
        </row>
        <row r="10461">
          <cell r="F10461" t="str">
            <v>R5T0699900</v>
          </cell>
          <cell r="AH10461">
            <v>46192</v>
          </cell>
        </row>
        <row r="10462">
          <cell r="F10462" t="str">
            <v>R5T0700528</v>
          </cell>
          <cell r="AH10462">
            <v>46195</v>
          </cell>
        </row>
        <row r="10463">
          <cell r="F10463" t="str">
            <v>R5T0700751</v>
          </cell>
          <cell r="AH10463">
            <v>46195</v>
          </cell>
        </row>
        <row r="10464">
          <cell r="F10464" t="str">
            <v>R5T0700813</v>
          </cell>
          <cell r="AH10464">
            <v>46192</v>
          </cell>
        </row>
        <row r="10465">
          <cell r="F10465" t="str">
            <v>R5T0700815</v>
          </cell>
          <cell r="AH10465">
            <v>46192</v>
          </cell>
        </row>
        <row r="10466">
          <cell r="F10466" t="str">
            <v>R5T0700832</v>
          </cell>
          <cell r="AH10466">
            <v>46195</v>
          </cell>
        </row>
        <row r="10467">
          <cell r="F10467" t="str">
            <v>R5T0700838</v>
          </cell>
          <cell r="AH10467">
            <v>46195</v>
          </cell>
        </row>
        <row r="10468">
          <cell r="F10468" t="str">
            <v>R5T0700839</v>
          </cell>
          <cell r="AH10468">
            <v>46195</v>
          </cell>
        </row>
        <row r="10469">
          <cell r="F10469" t="str">
            <v>R5T0700841</v>
          </cell>
          <cell r="AH10469">
            <v>46195</v>
          </cell>
        </row>
        <row r="10470">
          <cell r="F10470" t="str">
            <v>R5T0703428</v>
          </cell>
          <cell r="AH10470">
            <v>46195</v>
          </cell>
        </row>
        <row r="10471">
          <cell r="F10471" t="str">
            <v>R5T0703429</v>
          </cell>
          <cell r="AH10471">
            <v>46195</v>
          </cell>
        </row>
        <row r="10472">
          <cell r="F10472" t="str">
            <v>R5T0703430</v>
          </cell>
          <cell r="AH10472">
            <v>46195</v>
          </cell>
        </row>
        <row r="10473">
          <cell r="F10473" t="str">
            <v>R5T0703431</v>
          </cell>
          <cell r="AH10473">
            <v>46195</v>
          </cell>
        </row>
        <row r="10474">
          <cell r="F10474" t="str">
            <v>R5T0703432</v>
          </cell>
          <cell r="AH10474">
            <v>46195</v>
          </cell>
        </row>
        <row r="10475">
          <cell r="F10475" t="str">
            <v>R5T0703433</v>
          </cell>
          <cell r="AH10475">
            <v>46195</v>
          </cell>
        </row>
        <row r="10476">
          <cell r="F10476" t="str">
            <v>R5T0703598</v>
          </cell>
          <cell r="AH10476">
            <v>46195</v>
          </cell>
        </row>
        <row r="10477">
          <cell r="F10477" t="str">
            <v>R5T0703604</v>
          </cell>
          <cell r="AH10477">
            <v>46195</v>
          </cell>
        </row>
        <row r="10478">
          <cell r="F10478" t="str">
            <v>R5T0703647</v>
          </cell>
          <cell r="AH10478">
            <v>46195</v>
          </cell>
        </row>
        <row r="10479">
          <cell r="F10479" t="str">
            <v>R5T0703651</v>
          </cell>
          <cell r="AH10479">
            <v>46195</v>
          </cell>
        </row>
        <row r="10480">
          <cell r="F10480" t="str">
            <v>45T0474708</v>
          </cell>
          <cell r="AH10480">
            <v>46160</v>
          </cell>
        </row>
        <row r="10481">
          <cell r="F10481" t="str">
            <v>45T0474708</v>
          </cell>
          <cell r="AH10481">
            <v>46167</v>
          </cell>
        </row>
        <row r="10482">
          <cell r="F10482" t="str">
            <v>45T0476518</v>
          </cell>
          <cell r="AH10482">
            <v>46167</v>
          </cell>
        </row>
        <row r="10483">
          <cell r="F10483" t="str">
            <v>45T0476518</v>
          </cell>
          <cell r="AH10483">
            <v>46172</v>
          </cell>
        </row>
        <row r="10484">
          <cell r="F10484" t="str">
            <v>45T0477797</v>
          </cell>
          <cell r="AH10484">
            <v>46174</v>
          </cell>
        </row>
        <row r="10485">
          <cell r="F10485" t="str">
            <v>45T0477874</v>
          </cell>
          <cell r="AH10485">
            <v>46174</v>
          </cell>
        </row>
        <row r="10486">
          <cell r="F10486" t="str">
            <v>45T0477874</v>
          </cell>
          <cell r="AH10486">
            <v>46178</v>
          </cell>
        </row>
        <row r="10487">
          <cell r="F10487" t="str">
            <v>R5T0692930</v>
          </cell>
          <cell r="AH10487">
            <v>46177</v>
          </cell>
        </row>
        <row r="10488">
          <cell r="F10488" t="str">
            <v>R5T0696300</v>
          </cell>
          <cell r="AH10488">
            <v>46184</v>
          </cell>
        </row>
        <row r="10489">
          <cell r="F10489" t="str">
            <v>R5T0701335</v>
          </cell>
          <cell r="AH10489">
            <v>46195</v>
          </cell>
        </row>
        <row r="10490">
          <cell r="F10490" t="str">
            <v>R5T0686402</v>
          </cell>
          <cell r="AH10490">
            <v>46174</v>
          </cell>
        </row>
        <row r="10491">
          <cell r="F10491" t="str">
            <v>R5T0690683</v>
          </cell>
          <cell r="AH10491">
            <v>46174</v>
          </cell>
        </row>
        <row r="10492">
          <cell r="F10492" t="str">
            <v>R5T0690951</v>
          </cell>
          <cell r="AH10492">
            <v>46174</v>
          </cell>
        </row>
        <row r="10493">
          <cell r="F10493" t="str">
            <v>R5T0690961</v>
          </cell>
          <cell r="AH10493">
            <v>46177</v>
          </cell>
        </row>
        <row r="10494">
          <cell r="F10494" t="str">
            <v>J22416646</v>
          </cell>
          <cell r="AH10494">
            <v>46178</v>
          </cell>
        </row>
        <row r="10495">
          <cell r="F10495" t="str">
            <v>R5T0686413</v>
          </cell>
          <cell r="AH10495">
            <v>46182</v>
          </cell>
        </row>
        <row r="10496">
          <cell r="F10496" t="str">
            <v>R5T0686414</v>
          </cell>
          <cell r="AH10496">
            <v>46182</v>
          </cell>
        </row>
        <row r="10497">
          <cell r="F10497" t="str">
            <v>R5T0686419</v>
          </cell>
          <cell r="AH10497">
            <v>46178</v>
          </cell>
        </row>
        <row r="10498">
          <cell r="F10498" t="str">
            <v>R5T0686422</v>
          </cell>
          <cell r="AH10498">
            <v>46181</v>
          </cell>
        </row>
        <row r="10499">
          <cell r="F10499" t="str">
            <v>R5T0686441</v>
          </cell>
          <cell r="AH10499">
            <v>46178</v>
          </cell>
        </row>
        <row r="10500">
          <cell r="F10500" t="str">
            <v>R5T0686445</v>
          </cell>
          <cell r="AH10500">
            <v>46178</v>
          </cell>
        </row>
        <row r="10501">
          <cell r="F10501" t="str">
            <v>R5T0687512</v>
          </cell>
          <cell r="AH10501">
            <v>46181</v>
          </cell>
        </row>
        <row r="10502">
          <cell r="F10502" t="str">
            <v>R5T0689350</v>
          </cell>
          <cell r="AH10502">
            <v>46178</v>
          </cell>
        </row>
        <row r="10503">
          <cell r="F10503" t="str">
            <v>R5T0689351</v>
          </cell>
          <cell r="AH10503">
            <v>46189</v>
          </cell>
        </row>
        <row r="10504">
          <cell r="F10504" t="str">
            <v>R5T0689366</v>
          </cell>
          <cell r="AH10504">
            <v>46178</v>
          </cell>
        </row>
        <row r="10505">
          <cell r="F10505" t="str">
            <v>R5T0689367</v>
          </cell>
          <cell r="AH10505">
            <v>46178</v>
          </cell>
        </row>
        <row r="10506">
          <cell r="F10506" t="str">
            <v>R5T0689369</v>
          </cell>
          <cell r="AH10506">
            <v>46178</v>
          </cell>
        </row>
        <row r="10507">
          <cell r="F10507" t="str">
            <v>R5T0689371</v>
          </cell>
          <cell r="AH10507">
            <v>46178</v>
          </cell>
        </row>
        <row r="10508">
          <cell r="F10508" t="str">
            <v>R5T0689373</v>
          </cell>
          <cell r="AH10508">
            <v>46178</v>
          </cell>
        </row>
        <row r="10509">
          <cell r="F10509" t="str">
            <v>R5T0689375</v>
          </cell>
          <cell r="AH10509">
            <v>46188</v>
          </cell>
        </row>
        <row r="10510">
          <cell r="F10510" t="str">
            <v>R5T0689377</v>
          </cell>
          <cell r="AH10510">
            <v>46181</v>
          </cell>
        </row>
        <row r="10511">
          <cell r="F10511" t="str">
            <v>R5T0689382</v>
          </cell>
          <cell r="AH10511">
            <v>46181</v>
          </cell>
        </row>
        <row r="10512">
          <cell r="F10512" t="str">
            <v>R5T0690152</v>
          </cell>
          <cell r="AH10512">
            <v>46188</v>
          </cell>
        </row>
        <row r="10513">
          <cell r="F10513" t="str">
            <v>R5T0690157</v>
          </cell>
          <cell r="AH10513">
            <v>46178</v>
          </cell>
        </row>
        <row r="10514">
          <cell r="F10514" t="str">
            <v>R5T0690158</v>
          </cell>
          <cell r="AH10514">
            <v>46181</v>
          </cell>
        </row>
        <row r="10515">
          <cell r="F10515" t="str">
            <v>R5T0690159</v>
          </cell>
          <cell r="AH10515">
            <v>46182</v>
          </cell>
        </row>
        <row r="10516">
          <cell r="F10516" t="str">
            <v>R5T0690160</v>
          </cell>
          <cell r="AH10516">
            <v>46181</v>
          </cell>
        </row>
        <row r="10517">
          <cell r="F10517" t="str">
            <v>R5T0690626</v>
          </cell>
          <cell r="AH10517">
            <v>46188</v>
          </cell>
        </row>
        <row r="10518">
          <cell r="F10518" t="str">
            <v>R5T0690627</v>
          </cell>
          <cell r="AH10518">
            <v>46188</v>
          </cell>
        </row>
        <row r="10519">
          <cell r="F10519" t="str">
            <v>R5T0690628</v>
          </cell>
          <cell r="AH10519">
            <v>46181</v>
          </cell>
        </row>
        <row r="10520">
          <cell r="F10520" t="str">
            <v>R5T0690630</v>
          </cell>
          <cell r="AH10520">
            <v>46188</v>
          </cell>
        </row>
        <row r="10521">
          <cell r="F10521" t="str">
            <v>R5T0690640</v>
          </cell>
          <cell r="AH10521">
            <v>46188</v>
          </cell>
        </row>
        <row r="10522">
          <cell r="F10522" t="str">
            <v>R5T0690658</v>
          </cell>
          <cell r="AH10522">
            <v>46188</v>
          </cell>
        </row>
        <row r="10523">
          <cell r="F10523" t="str">
            <v>R5T0690665</v>
          </cell>
          <cell r="AH10523">
            <v>46192</v>
          </cell>
        </row>
        <row r="10524">
          <cell r="F10524" t="str">
            <v>R5T0690685</v>
          </cell>
          <cell r="AH10524">
            <v>46188</v>
          </cell>
        </row>
        <row r="10525">
          <cell r="F10525" t="str">
            <v>R5T0690686</v>
          </cell>
          <cell r="AH10525">
            <v>46182</v>
          </cell>
        </row>
        <row r="10526">
          <cell r="F10526" t="str">
            <v>R5T0690693</v>
          </cell>
          <cell r="AH10526">
            <v>46178</v>
          </cell>
        </row>
        <row r="10527">
          <cell r="F10527" t="str">
            <v>R5T0690701</v>
          </cell>
          <cell r="AH10527">
            <v>46181</v>
          </cell>
        </row>
        <row r="10528">
          <cell r="F10528" t="str">
            <v>R5T0690704</v>
          </cell>
          <cell r="AH10528">
            <v>46188</v>
          </cell>
        </row>
        <row r="10529">
          <cell r="F10529" t="str">
            <v>R5T0690708</v>
          </cell>
          <cell r="AH10529">
            <v>46181</v>
          </cell>
        </row>
        <row r="10530">
          <cell r="F10530" t="str">
            <v>R5T0690709</v>
          </cell>
          <cell r="AH10530">
            <v>46181</v>
          </cell>
        </row>
        <row r="10531">
          <cell r="F10531" t="str">
            <v>R5T0690710</v>
          </cell>
          <cell r="AH10531">
            <v>46181</v>
          </cell>
        </row>
        <row r="10532">
          <cell r="F10532" t="str">
            <v>R5T0690714</v>
          </cell>
          <cell r="AH10532">
            <v>46181</v>
          </cell>
        </row>
        <row r="10533">
          <cell r="F10533" t="str">
            <v>R5T0690715</v>
          </cell>
          <cell r="AH10533">
            <v>46181</v>
          </cell>
        </row>
        <row r="10534">
          <cell r="F10534" t="str">
            <v>R5T0690717</v>
          </cell>
          <cell r="AH10534">
            <v>46181</v>
          </cell>
        </row>
        <row r="10535">
          <cell r="F10535" t="str">
            <v>R5T0690948</v>
          </cell>
          <cell r="AH10535">
            <v>46182</v>
          </cell>
        </row>
        <row r="10536">
          <cell r="F10536" t="str">
            <v>R5T0690952</v>
          </cell>
          <cell r="AH10536">
            <v>46181</v>
          </cell>
        </row>
        <row r="10537">
          <cell r="F10537" t="str">
            <v>R5T0690959</v>
          </cell>
          <cell r="AH10537">
            <v>46178</v>
          </cell>
        </row>
        <row r="10538">
          <cell r="F10538" t="str">
            <v>R5T0690962</v>
          </cell>
          <cell r="AH10538">
            <v>46181</v>
          </cell>
        </row>
        <row r="10539">
          <cell r="F10539" t="str">
            <v>R5T0691823</v>
          </cell>
          <cell r="AH10539">
            <v>46181</v>
          </cell>
        </row>
        <row r="10540">
          <cell r="F10540" t="str">
            <v>R5T0692945</v>
          </cell>
          <cell r="AH10540">
            <v>46185</v>
          </cell>
        </row>
        <row r="10541">
          <cell r="F10541" t="str">
            <v>R5T0693360</v>
          </cell>
          <cell r="AH10541">
            <v>46195</v>
          </cell>
        </row>
        <row r="10542">
          <cell r="F10542" t="str">
            <v>R5T0693361</v>
          </cell>
          <cell r="AH10542">
            <v>46190</v>
          </cell>
        </row>
        <row r="10543">
          <cell r="F10543" t="str">
            <v>R5T0693362</v>
          </cell>
          <cell r="AH10543">
            <v>46182</v>
          </cell>
        </row>
        <row r="10544">
          <cell r="F10544" t="str">
            <v>R5T0693365</v>
          </cell>
          <cell r="AH10544">
            <v>46188</v>
          </cell>
        </row>
        <row r="10545">
          <cell r="F10545" t="str">
            <v>R5T0693366</v>
          </cell>
          <cell r="AH10545">
            <v>46189</v>
          </cell>
        </row>
        <row r="10546">
          <cell r="F10546" t="str">
            <v>R5T0693368</v>
          </cell>
          <cell r="AH10546">
            <v>46188</v>
          </cell>
        </row>
        <row r="10547">
          <cell r="F10547" t="str">
            <v>R5T0693371</v>
          </cell>
          <cell r="AH10547">
            <v>46185</v>
          </cell>
        </row>
        <row r="10548">
          <cell r="F10548" t="str">
            <v>R5T0693372</v>
          </cell>
          <cell r="AH10548">
            <v>46185</v>
          </cell>
        </row>
        <row r="10549">
          <cell r="F10549" t="str">
            <v>R5T0693373</v>
          </cell>
          <cell r="AH10549">
            <v>46185</v>
          </cell>
        </row>
        <row r="10550">
          <cell r="F10550" t="str">
            <v>R5T0694007</v>
          </cell>
          <cell r="AH10550">
            <v>46189</v>
          </cell>
        </row>
        <row r="10551">
          <cell r="F10551" t="str">
            <v>R5T0694010</v>
          </cell>
          <cell r="AH10551">
            <v>46182</v>
          </cell>
        </row>
        <row r="10552">
          <cell r="F10552" t="str">
            <v>R5T0694011</v>
          </cell>
          <cell r="AH10552">
            <v>46185</v>
          </cell>
        </row>
        <row r="10553">
          <cell r="F10553" t="str">
            <v>R5T0694013</v>
          </cell>
          <cell r="AH10553">
            <v>46181</v>
          </cell>
        </row>
        <row r="10554">
          <cell r="F10554" t="str">
            <v>R5T0694015</v>
          </cell>
          <cell r="AH10554">
            <v>46189</v>
          </cell>
        </row>
        <row r="10555">
          <cell r="F10555" t="str">
            <v>R5T0694021</v>
          </cell>
          <cell r="AH10555">
            <v>46188</v>
          </cell>
        </row>
        <row r="10556">
          <cell r="F10556" t="str">
            <v>R5T0694025</v>
          </cell>
          <cell r="AH10556">
            <v>46188</v>
          </cell>
        </row>
        <row r="10557">
          <cell r="F10557" t="str">
            <v>R5T0694030</v>
          </cell>
          <cell r="AH10557">
            <v>46188</v>
          </cell>
        </row>
        <row r="10558">
          <cell r="F10558" t="str">
            <v>R5T0695145</v>
          </cell>
          <cell r="AH10558">
            <v>46195</v>
          </cell>
        </row>
        <row r="10559">
          <cell r="F10559" t="str">
            <v>R5T0695151</v>
          </cell>
          <cell r="AH10559">
            <v>46195</v>
          </cell>
        </row>
        <row r="10560">
          <cell r="F10560" t="str">
            <v>R5T0695161</v>
          </cell>
          <cell r="AH10560">
            <v>46181</v>
          </cell>
        </row>
        <row r="10561">
          <cell r="F10561" t="str">
            <v>R5T0695165</v>
          </cell>
          <cell r="AH10561">
            <v>46195</v>
          </cell>
        </row>
        <row r="10562">
          <cell r="F10562" t="str">
            <v>R5T0695166</v>
          </cell>
          <cell r="AH10562">
            <v>46188</v>
          </cell>
        </row>
        <row r="10563">
          <cell r="F10563" t="str">
            <v>R5T0695167</v>
          </cell>
          <cell r="AH10563">
            <v>46188</v>
          </cell>
        </row>
        <row r="10564">
          <cell r="F10564" t="str">
            <v>R5T0695180</v>
          </cell>
          <cell r="AH10564">
            <v>46195</v>
          </cell>
        </row>
        <row r="10565">
          <cell r="F10565" t="str">
            <v>R5T0695181</v>
          </cell>
          <cell r="AH10565">
            <v>46188</v>
          </cell>
        </row>
        <row r="10566">
          <cell r="F10566" t="str">
            <v>R5T0695184</v>
          </cell>
          <cell r="AH10566">
            <v>46188</v>
          </cell>
        </row>
        <row r="10567">
          <cell r="F10567" t="str">
            <v>R5T0695191</v>
          </cell>
          <cell r="AH10567">
            <v>46195</v>
          </cell>
        </row>
        <row r="10568">
          <cell r="F10568" t="str">
            <v>R5T0695196</v>
          </cell>
          <cell r="AH10568">
            <v>46195</v>
          </cell>
        </row>
        <row r="10569">
          <cell r="F10569" t="str">
            <v>R5T0695206</v>
          </cell>
          <cell r="AH10569">
            <v>46188</v>
          </cell>
        </row>
        <row r="10570">
          <cell r="F10570" t="str">
            <v>R5T0695212</v>
          </cell>
          <cell r="AH10570">
            <v>46188</v>
          </cell>
        </row>
        <row r="10571">
          <cell r="F10571" t="str">
            <v>R5T0695223</v>
          </cell>
          <cell r="AH10571">
            <v>46188</v>
          </cell>
        </row>
        <row r="10572">
          <cell r="F10572" t="str">
            <v>R5T0695227</v>
          </cell>
          <cell r="AH10572">
            <v>46188</v>
          </cell>
        </row>
        <row r="10573">
          <cell r="F10573" t="str">
            <v>R5T0695228</v>
          </cell>
          <cell r="AH10573">
            <v>46188</v>
          </cell>
        </row>
        <row r="10574">
          <cell r="F10574" t="str">
            <v>R5T0695232</v>
          </cell>
          <cell r="AH10574">
            <v>46188</v>
          </cell>
        </row>
        <row r="10575">
          <cell r="F10575" t="str">
            <v>R5T0695233</v>
          </cell>
          <cell r="AH10575">
            <v>46188</v>
          </cell>
        </row>
        <row r="10576">
          <cell r="F10576" t="str">
            <v>R5T0695237</v>
          </cell>
          <cell r="AH10576">
            <v>46188</v>
          </cell>
        </row>
        <row r="10577">
          <cell r="F10577" t="str">
            <v>R5T0695245</v>
          </cell>
          <cell r="AH10577">
            <v>46188</v>
          </cell>
        </row>
        <row r="10578">
          <cell r="F10578" t="str">
            <v>R5T0695259</v>
          </cell>
          <cell r="AH10578">
            <v>46188</v>
          </cell>
        </row>
        <row r="10579">
          <cell r="F10579" t="str">
            <v>R5T0695260</v>
          </cell>
          <cell r="AH10579">
            <v>46185</v>
          </cell>
        </row>
        <row r="10580">
          <cell r="F10580" t="str">
            <v>R5T0695261</v>
          </cell>
          <cell r="AH10580">
            <v>46188</v>
          </cell>
        </row>
        <row r="10581">
          <cell r="F10581" t="str">
            <v>R5T0695263</v>
          </cell>
          <cell r="AH10581">
            <v>46185</v>
          </cell>
        </row>
        <row r="10582">
          <cell r="F10582" t="str">
            <v>R5T0695265</v>
          </cell>
          <cell r="AH10582">
            <v>46188</v>
          </cell>
        </row>
        <row r="10583">
          <cell r="F10583" t="str">
            <v>R5T0696649</v>
          </cell>
          <cell r="AH10583">
            <v>46189</v>
          </cell>
        </row>
        <row r="10584">
          <cell r="F10584" t="str">
            <v>R5T0696653</v>
          </cell>
          <cell r="AH10584">
            <v>46192</v>
          </cell>
        </row>
        <row r="10585">
          <cell r="F10585" t="str">
            <v>R5T0696656</v>
          </cell>
          <cell r="AH10585">
            <v>46188</v>
          </cell>
        </row>
        <row r="10586">
          <cell r="F10586" t="str">
            <v>R5T0696659</v>
          </cell>
          <cell r="AH10586">
            <v>46188</v>
          </cell>
        </row>
        <row r="10587">
          <cell r="F10587" t="str">
            <v>R5T0697193</v>
          </cell>
          <cell r="AH10587">
            <v>46195</v>
          </cell>
        </row>
        <row r="10588">
          <cell r="F10588" t="str">
            <v>R5T0697202</v>
          </cell>
          <cell r="AH10588">
            <v>46190</v>
          </cell>
        </row>
        <row r="10589">
          <cell r="F10589" t="str">
            <v>R5T0697203</v>
          </cell>
          <cell r="AH10589">
            <v>46195</v>
          </cell>
        </row>
        <row r="10590">
          <cell r="F10590" t="str">
            <v>R5T0697204</v>
          </cell>
          <cell r="AH10590">
            <v>46189</v>
          </cell>
        </row>
        <row r="10591">
          <cell r="F10591" t="str">
            <v>R5T0697217</v>
          </cell>
          <cell r="AH10591">
            <v>46195</v>
          </cell>
        </row>
        <row r="10592">
          <cell r="F10592" t="str">
            <v>R5T0697218</v>
          </cell>
          <cell r="AH10592">
            <v>46189</v>
          </cell>
        </row>
        <row r="10593">
          <cell r="F10593" t="str">
            <v>R5T0697222</v>
          </cell>
          <cell r="AH10593">
            <v>46195</v>
          </cell>
        </row>
        <row r="10594">
          <cell r="F10594" t="str">
            <v>R5T0697226</v>
          </cell>
          <cell r="AH10594">
            <v>46195</v>
          </cell>
        </row>
        <row r="10595">
          <cell r="F10595" t="str">
            <v>R5T0697228</v>
          </cell>
          <cell r="AH10595">
            <v>46195</v>
          </cell>
        </row>
        <row r="10596">
          <cell r="F10596" t="str">
            <v>R5T0697230</v>
          </cell>
          <cell r="AH10596">
            <v>46195</v>
          </cell>
        </row>
        <row r="10597">
          <cell r="F10597" t="str">
            <v>R5T0697856</v>
          </cell>
          <cell r="AH10597">
            <v>46188</v>
          </cell>
        </row>
        <row r="10598">
          <cell r="F10598" t="str">
            <v>R5T0698486</v>
          </cell>
          <cell r="AH10598">
            <v>46195</v>
          </cell>
        </row>
        <row r="10599">
          <cell r="F10599" t="str">
            <v>R5T0698488</v>
          </cell>
          <cell r="AH10599">
            <v>46188</v>
          </cell>
        </row>
        <row r="10600">
          <cell r="F10600" t="str">
            <v>R5T0698489</v>
          </cell>
          <cell r="AH10600">
            <v>46195</v>
          </cell>
        </row>
        <row r="10601">
          <cell r="F10601" t="str">
            <v>R5T0698492</v>
          </cell>
          <cell r="AH10601">
            <v>46195</v>
          </cell>
        </row>
        <row r="10602">
          <cell r="F10602" t="str">
            <v>R5T0698494</v>
          </cell>
          <cell r="AH10602">
            <v>46195</v>
          </cell>
        </row>
        <row r="10603">
          <cell r="F10603" t="str">
            <v>R5T0698496</v>
          </cell>
          <cell r="AH10603">
            <v>46195</v>
          </cell>
        </row>
        <row r="10604">
          <cell r="F10604" t="str">
            <v>R5T0698500</v>
          </cell>
          <cell r="AH10604">
            <v>46195</v>
          </cell>
        </row>
        <row r="10605">
          <cell r="F10605" t="str">
            <v>R5T0698509</v>
          </cell>
          <cell r="AH10605">
            <v>46195</v>
          </cell>
        </row>
        <row r="10606">
          <cell r="F10606" t="str">
            <v>R5T0699107</v>
          </cell>
          <cell r="AH10606">
            <v>46192</v>
          </cell>
        </row>
        <row r="10607">
          <cell r="F10607" t="str">
            <v>R5T0699128</v>
          </cell>
          <cell r="AH10607">
            <v>46188</v>
          </cell>
        </row>
        <row r="10608">
          <cell r="F10608" t="str">
            <v>R5T0699129</v>
          </cell>
          <cell r="AH10608">
            <v>46195</v>
          </cell>
        </row>
        <row r="10609">
          <cell r="F10609" t="str">
            <v>R5T0699131</v>
          </cell>
          <cell r="AH10609">
            <v>46195</v>
          </cell>
        </row>
        <row r="10610">
          <cell r="F10610" t="str">
            <v>R5T0699149</v>
          </cell>
          <cell r="AH10610">
            <v>46192</v>
          </cell>
        </row>
        <row r="10611">
          <cell r="F10611" t="str">
            <v>R5T0699152</v>
          </cell>
          <cell r="AH10611">
            <v>46195</v>
          </cell>
        </row>
        <row r="10612">
          <cell r="F10612" t="str">
            <v>R5T0699154</v>
          </cell>
          <cell r="AH10612">
            <v>46192</v>
          </cell>
        </row>
        <row r="10613">
          <cell r="F10613" t="str">
            <v>R5T0699169</v>
          </cell>
          <cell r="AH10613">
            <v>46195</v>
          </cell>
        </row>
        <row r="10614">
          <cell r="F10614" t="str">
            <v>R5T0699176</v>
          </cell>
          <cell r="AH10614">
            <v>46195</v>
          </cell>
        </row>
        <row r="10615">
          <cell r="F10615" t="str">
            <v>R5T0699200</v>
          </cell>
          <cell r="AH10615">
            <v>46195</v>
          </cell>
        </row>
        <row r="10616">
          <cell r="F10616" t="str">
            <v>R5T0700137</v>
          </cell>
          <cell r="AH10616">
            <v>46192</v>
          </cell>
        </row>
        <row r="10617">
          <cell r="F10617" t="str">
            <v>R5T0700564</v>
          </cell>
          <cell r="AH10617">
            <v>46189</v>
          </cell>
        </row>
        <row r="10618">
          <cell r="F10618" t="str">
            <v>R5T0701706</v>
          </cell>
          <cell r="AH10618">
            <v>46195</v>
          </cell>
        </row>
        <row r="10619">
          <cell r="F10619" t="str">
            <v>R5T0701726</v>
          </cell>
          <cell r="AH10619">
            <v>46195</v>
          </cell>
        </row>
        <row r="10620">
          <cell r="F10620" t="str">
            <v>R5T0701728</v>
          </cell>
          <cell r="AH10620">
            <v>46195</v>
          </cell>
        </row>
        <row r="10621">
          <cell r="F10621" t="str">
            <v>R5T0701918</v>
          </cell>
          <cell r="AH10621">
            <v>46195</v>
          </cell>
        </row>
        <row r="10622">
          <cell r="F10622" t="str">
            <v>R5T0703107</v>
          </cell>
          <cell r="AH10622">
            <v>46195</v>
          </cell>
        </row>
        <row r="10623">
          <cell r="F10623" t="str">
            <v>R5T0703108</v>
          </cell>
          <cell r="AH10623">
            <v>46195</v>
          </cell>
        </row>
        <row r="10624">
          <cell r="F10624" t="str">
            <v>R5T0703141</v>
          </cell>
          <cell r="AH10624">
            <v>46195</v>
          </cell>
        </row>
        <row r="10625">
          <cell r="F10625" t="str">
            <v>R5T0700840</v>
          </cell>
          <cell r="AH10625">
            <v>46192</v>
          </cell>
        </row>
        <row r="10626">
          <cell r="F10626" t="str">
            <v>R5T0701957</v>
          </cell>
          <cell r="AH10626">
            <v>46195</v>
          </cell>
        </row>
        <row r="10627">
          <cell r="F10627" t="str">
            <v>R5T0702200</v>
          </cell>
          <cell r="AH10627">
            <v>46195</v>
          </cell>
        </row>
        <row r="10628">
          <cell r="F10628" t="str">
            <v>722458495</v>
          </cell>
          <cell r="AH10628">
            <v>46149</v>
          </cell>
        </row>
        <row r="10629">
          <cell r="F10629" t="str">
            <v>722458495</v>
          </cell>
          <cell r="AH10629">
            <v>46155</v>
          </cell>
        </row>
        <row r="10630">
          <cell r="F10630" t="str">
            <v>45T0474120</v>
          </cell>
          <cell r="AH10630">
            <v>46169</v>
          </cell>
        </row>
        <row r="10631">
          <cell r="F10631" t="str">
            <v>322432972</v>
          </cell>
          <cell r="AH10631">
            <v>46149</v>
          </cell>
        </row>
        <row r="10632">
          <cell r="F10632" t="str">
            <v>65T0095241</v>
          </cell>
          <cell r="AH10632">
            <v>46150</v>
          </cell>
        </row>
        <row r="10633">
          <cell r="F10633" t="str">
            <v>65T0095241</v>
          </cell>
          <cell r="AH10633">
            <v>46155</v>
          </cell>
        </row>
        <row r="10634">
          <cell r="F10634" t="str">
            <v>65T0096401</v>
          </cell>
          <cell r="AH10634">
            <v>46169</v>
          </cell>
        </row>
        <row r="10635">
          <cell r="F10635" t="str">
            <v>65T0096401</v>
          </cell>
          <cell r="AH10635">
            <v>46169</v>
          </cell>
        </row>
        <row r="10636">
          <cell r="F10636" t="str">
            <v>322433046</v>
          </cell>
          <cell r="AH10636">
            <v>46185</v>
          </cell>
        </row>
        <row r="10637">
          <cell r="F10637" t="str">
            <v>45T0478305</v>
          </cell>
          <cell r="AH10637">
            <v>46178</v>
          </cell>
        </row>
        <row r="10638">
          <cell r="F10638" t="str">
            <v>45T0482816</v>
          </cell>
          <cell r="AH10638">
            <v>46191</v>
          </cell>
        </row>
        <row r="10639">
          <cell r="F10639" t="str">
            <v>45T0482816</v>
          </cell>
          <cell r="AH10639">
            <v>46191</v>
          </cell>
        </row>
        <row r="10640">
          <cell r="F10640" t="str">
            <v>65T0097581</v>
          </cell>
          <cell r="AH10640">
            <v>46189</v>
          </cell>
        </row>
        <row r="10641">
          <cell r="F10641" t="str">
            <v>65T0097581</v>
          </cell>
          <cell r="AH10641">
            <v>46189</v>
          </cell>
        </row>
        <row r="10642">
          <cell r="F10642" t="str">
            <v>65T0098931</v>
          </cell>
          <cell r="AH10642">
            <v>46189</v>
          </cell>
        </row>
        <row r="10643">
          <cell r="F10643" t="str">
            <v>65T0098931</v>
          </cell>
          <cell r="AH10643">
            <v>46189</v>
          </cell>
        </row>
        <row r="10644">
          <cell r="F10644" t="str">
            <v>65T0097866</v>
          </cell>
          <cell r="AH10644">
            <v>46191</v>
          </cell>
        </row>
        <row r="10645">
          <cell r="F10645" t="str">
            <v>65T0097868</v>
          </cell>
          <cell r="AH10645">
            <v>46191</v>
          </cell>
        </row>
        <row r="10646">
          <cell r="F10646" t="str">
            <v>65T0097875</v>
          </cell>
          <cell r="AH10646">
            <v>46191</v>
          </cell>
        </row>
        <row r="10647">
          <cell r="F10647" t="str">
            <v>65T0097876</v>
          </cell>
          <cell r="AH10647">
            <v>46191</v>
          </cell>
        </row>
        <row r="10648">
          <cell r="F10648" t="str">
            <v>65T0097879</v>
          </cell>
          <cell r="AH10648">
            <v>46191</v>
          </cell>
        </row>
        <row r="10649">
          <cell r="F10649" t="str">
            <v>65T0097940</v>
          </cell>
          <cell r="AH10649">
            <v>46191</v>
          </cell>
        </row>
        <row r="10650">
          <cell r="F10650" t="str">
            <v>65T0097941</v>
          </cell>
          <cell r="AH10650">
            <v>46191</v>
          </cell>
        </row>
        <row r="10651">
          <cell r="F10651" t="str">
            <v>65T0097942</v>
          </cell>
          <cell r="AH10651">
            <v>46191</v>
          </cell>
        </row>
        <row r="10652">
          <cell r="F10652" t="str">
            <v>65T0097943</v>
          </cell>
          <cell r="AH10652">
            <v>46191</v>
          </cell>
        </row>
        <row r="10653">
          <cell r="F10653" t="str">
            <v>65T0097944</v>
          </cell>
          <cell r="AH10653">
            <v>46191</v>
          </cell>
        </row>
        <row r="10654">
          <cell r="F10654" t="str">
            <v>65T0097945</v>
          </cell>
          <cell r="AH10654">
            <v>46191</v>
          </cell>
        </row>
        <row r="10655">
          <cell r="F10655" t="str">
            <v>R5T0700686</v>
          </cell>
          <cell r="AH10655">
            <v>46195</v>
          </cell>
        </row>
        <row r="10656">
          <cell r="F10656" t="str">
            <v>45T0483604</v>
          </cell>
          <cell r="AH10656">
            <v>46195</v>
          </cell>
        </row>
        <row r="10657">
          <cell r="F10657" t="str">
            <v>65T0097483</v>
          </cell>
          <cell r="AH10657">
            <v>46192</v>
          </cell>
        </row>
        <row r="10658">
          <cell r="F10658" t="str">
            <v>65T0097545</v>
          </cell>
          <cell r="AH10658">
            <v>46177</v>
          </cell>
        </row>
        <row r="10659">
          <cell r="F10659" t="str">
            <v>65T0097547</v>
          </cell>
          <cell r="AH10659">
            <v>46177</v>
          </cell>
        </row>
        <row r="10660">
          <cell r="F10660" t="str">
            <v>65T0098420</v>
          </cell>
          <cell r="AH10660">
            <v>46189</v>
          </cell>
        </row>
        <row r="10661">
          <cell r="F10661" t="str">
            <v>65T0098421</v>
          </cell>
          <cell r="AH10661">
            <v>46189</v>
          </cell>
        </row>
        <row r="10662">
          <cell r="F10662" t="str">
            <v>65T0098667</v>
          </cell>
          <cell r="AH10662">
            <v>46189</v>
          </cell>
        </row>
        <row r="10663">
          <cell r="F10663" t="str">
            <v>65T0098668</v>
          </cell>
          <cell r="AH10663">
            <v>46189</v>
          </cell>
        </row>
        <row r="10664">
          <cell r="F10664" t="str">
            <v>65T0098669</v>
          </cell>
        </row>
        <row r="10665">
          <cell r="F10665" t="str">
            <v>65T0098670</v>
          </cell>
        </row>
        <row r="10666">
          <cell r="F10666" t="str">
            <v>65T0099119</v>
          </cell>
          <cell r="AH10666">
            <v>46195</v>
          </cell>
        </row>
        <row r="10667">
          <cell r="F10667" t="str">
            <v>65T0099945</v>
          </cell>
        </row>
        <row r="10668">
          <cell r="F10668" t="str">
            <v>65T0099946</v>
          </cell>
        </row>
        <row r="10669">
          <cell r="F10669" t="str">
            <v>R5T0700292</v>
          </cell>
          <cell r="AH10669">
            <v>46192</v>
          </cell>
        </row>
        <row r="10670">
          <cell r="F10670" t="str">
            <v>R5T0700304</v>
          </cell>
          <cell r="AH10670">
            <v>46192</v>
          </cell>
        </row>
        <row r="10671">
          <cell r="F10671" t="str">
            <v>R5T0700690</v>
          </cell>
          <cell r="AH10671">
            <v>46195</v>
          </cell>
        </row>
        <row r="10672">
          <cell r="F10672" t="str">
            <v>R5T0700752</v>
          </cell>
          <cell r="AH10672">
            <v>46195</v>
          </cell>
        </row>
        <row r="10673">
          <cell r="F10673" t="str">
            <v>R5T0700806</v>
          </cell>
          <cell r="AH10673">
            <v>46192</v>
          </cell>
        </row>
        <row r="10674">
          <cell r="F10674" t="str">
            <v>R5T0700870</v>
          </cell>
          <cell r="AH10674">
            <v>46195</v>
          </cell>
        </row>
        <row r="10675">
          <cell r="F10675" t="str">
            <v>R5T0701911</v>
          </cell>
          <cell r="AH10675">
            <v>46195</v>
          </cell>
        </row>
        <row r="10676">
          <cell r="F10676" t="str">
            <v>R5T0702470</v>
          </cell>
          <cell r="AH10676">
            <v>46195</v>
          </cell>
        </row>
        <row r="10677">
          <cell r="F10677" t="str">
            <v>R5T0703441</v>
          </cell>
          <cell r="AH10677">
            <v>46195</v>
          </cell>
        </row>
        <row r="10678">
          <cell r="F10678" t="str">
            <v>25T0350168</v>
          </cell>
          <cell r="AH10678">
            <v>46189</v>
          </cell>
        </row>
        <row r="10679">
          <cell r="F10679" t="str">
            <v>25T0350169</v>
          </cell>
          <cell r="AH10679">
            <v>46189</v>
          </cell>
        </row>
        <row r="10680">
          <cell r="F10680" t="str">
            <v>R5T0698526</v>
          </cell>
          <cell r="AH10680">
            <v>46189</v>
          </cell>
        </row>
        <row r="10681">
          <cell r="F10681" t="str">
            <v>45T0480312</v>
          </cell>
          <cell r="AH10681">
            <v>46190</v>
          </cell>
        </row>
        <row r="10682">
          <cell r="F10682" t="str">
            <v>45T0480313</v>
          </cell>
          <cell r="AH10682">
            <v>46190</v>
          </cell>
        </row>
        <row r="10683">
          <cell r="F10683" t="str">
            <v>45T0481695</v>
          </cell>
          <cell r="AH10683">
            <v>46192</v>
          </cell>
        </row>
        <row r="10684">
          <cell r="F10684" t="str">
            <v>45T0481696</v>
          </cell>
          <cell r="AH10684">
            <v>46190</v>
          </cell>
        </row>
        <row r="10685">
          <cell r="F10685" t="str">
            <v>45T0481697</v>
          </cell>
          <cell r="AH10685">
            <v>46190</v>
          </cell>
        </row>
        <row r="10686">
          <cell r="F10686" t="str">
            <v>R5T0700282</v>
          </cell>
          <cell r="AH10686">
            <v>46192</v>
          </cell>
        </row>
        <row r="10687">
          <cell r="F10687" t="str">
            <v>R5T0700284</v>
          </cell>
          <cell r="AH10687">
            <v>46192</v>
          </cell>
        </row>
        <row r="10688">
          <cell r="F10688" t="str">
            <v>R5T0700286</v>
          </cell>
          <cell r="AH10688">
            <v>46192</v>
          </cell>
        </row>
        <row r="10689">
          <cell r="F10689" t="str">
            <v>R5T0700287</v>
          </cell>
          <cell r="AH10689">
            <v>46192</v>
          </cell>
        </row>
        <row r="10690">
          <cell r="F10690" t="str">
            <v>R5T0700289</v>
          </cell>
          <cell r="AH10690">
            <v>46192</v>
          </cell>
        </row>
        <row r="10691">
          <cell r="F10691" t="str">
            <v>R5T0700290</v>
          </cell>
          <cell r="AH10691">
            <v>46192</v>
          </cell>
        </row>
        <row r="10692">
          <cell r="F10692" t="str">
            <v>R5T0700869</v>
          </cell>
          <cell r="AH10692">
            <v>46195</v>
          </cell>
        </row>
        <row r="10693">
          <cell r="F10693" t="str">
            <v>R5T0701303</v>
          </cell>
          <cell r="AH10693">
            <v>46195</v>
          </cell>
        </row>
        <row r="10694">
          <cell r="F10694" t="str">
            <v>R5T0703505</v>
          </cell>
          <cell r="AH10694">
            <v>46195</v>
          </cell>
        </row>
        <row r="10695">
          <cell r="F10695" t="str">
            <v>R5T0696473</v>
          </cell>
          <cell r="AH10695">
            <v>46189</v>
          </cell>
        </row>
        <row r="10696">
          <cell r="F10696" t="str">
            <v>R5T0697409</v>
          </cell>
          <cell r="AH10696">
            <v>46188</v>
          </cell>
        </row>
        <row r="10697">
          <cell r="F10697" t="str">
            <v>R5T0697544</v>
          </cell>
          <cell r="AH10697">
            <v>46189</v>
          </cell>
        </row>
        <row r="10698">
          <cell r="F10698" t="str">
            <v>R5T0700348</v>
          </cell>
          <cell r="AH10698">
            <v>46192</v>
          </cell>
        </row>
        <row r="10699">
          <cell r="F10699" t="str">
            <v>R5T0700547</v>
          </cell>
          <cell r="AH10699">
            <v>46195</v>
          </cell>
        </row>
        <row r="10700">
          <cell r="F10700" t="str">
            <v>R5T0700994</v>
          </cell>
          <cell r="AH10700">
            <v>46195</v>
          </cell>
        </row>
        <row r="10701">
          <cell r="F10701" t="str">
            <v>R5T0702108</v>
          </cell>
          <cell r="AH10701">
            <v>46192</v>
          </cell>
        </row>
        <row r="10702">
          <cell r="F10702" t="str">
            <v>R5T0703681</v>
          </cell>
          <cell r="AH10702">
            <v>46195</v>
          </cell>
        </row>
        <row r="10703">
          <cell r="F10703" t="str">
            <v>R5T0703682</v>
          </cell>
          <cell r="AH10703">
            <v>46195</v>
          </cell>
        </row>
        <row r="10704">
          <cell r="F10704" t="str">
            <v>65T0095256</v>
          </cell>
          <cell r="AH10704">
            <v>46161</v>
          </cell>
        </row>
        <row r="10705">
          <cell r="F10705" t="str">
            <v>65T0095256</v>
          </cell>
          <cell r="AH10705">
            <v>46169</v>
          </cell>
        </row>
        <row r="10706">
          <cell r="F10706" t="str">
            <v>65T0096159</v>
          </cell>
          <cell r="AH10706">
            <v>46169</v>
          </cell>
        </row>
        <row r="10707">
          <cell r="F10707" t="str">
            <v>65T0096804</v>
          </cell>
          <cell r="AH10707">
            <v>46169</v>
          </cell>
        </row>
        <row r="10708">
          <cell r="F10708" t="str">
            <v>65T0095256</v>
          </cell>
          <cell r="AH10708">
            <v>46172</v>
          </cell>
        </row>
        <row r="10709">
          <cell r="F10709" t="str">
            <v>65T0095256</v>
          </cell>
          <cell r="AH10709">
            <v>46172</v>
          </cell>
        </row>
        <row r="10710">
          <cell r="F10710" t="str">
            <v>65T0095360</v>
          </cell>
          <cell r="AH10710">
            <v>46172</v>
          </cell>
        </row>
        <row r="10711">
          <cell r="F10711" t="str">
            <v>65T0097854</v>
          </cell>
          <cell r="AH10711">
            <v>46191</v>
          </cell>
        </row>
        <row r="10712">
          <cell r="F10712" t="str">
            <v>65T0096634</v>
          </cell>
          <cell r="AH10712">
            <v>46192</v>
          </cell>
        </row>
        <row r="10713">
          <cell r="F10713" t="str">
            <v>65T0099276</v>
          </cell>
          <cell r="AH10713">
            <v>46192</v>
          </cell>
        </row>
        <row r="10714">
          <cell r="F10714" t="str">
            <v>R5T0699686</v>
          </cell>
          <cell r="AH10714">
            <v>46192</v>
          </cell>
        </row>
        <row r="10715">
          <cell r="F10715" t="str">
            <v>R5T0699779</v>
          </cell>
          <cell r="AH10715">
            <v>46192</v>
          </cell>
        </row>
        <row r="10716">
          <cell r="F10716" t="str">
            <v>45T0481052</v>
          </cell>
          <cell r="AH10716">
            <v>46188</v>
          </cell>
        </row>
        <row r="10717">
          <cell r="F10717" t="str">
            <v>45T0482885</v>
          </cell>
          <cell r="AH10717">
            <v>46195</v>
          </cell>
        </row>
        <row r="10718">
          <cell r="F10718" t="str">
            <v>65T0097700</v>
          </cell>
          <cell r="AH10718">
            <v>46188</v>
          </cell>
        </row>
        <row r="10719">
          <cell r="F10719" t="str">
            <v>R5T0690941</v>
          </cell>
          <cell r="AH10719">
            <v>46188</v>
          </cell>
        </row>
        <row r="10720">
          <cell r="F10720" t="str">
            <v>R5T0698482</v>
          </cell>
          <cell r="AH10720">
            <v>46195</v>
          </cell>
        </row>
        <row r="10721">
          <cell r="F10721" t="str">
            <v>R5T0698484</v>
          </cell>
          <cell r="AH10721">
            <v>46195</v>
          </cell>
        </row>
        <row r="10722">
          <cell r="F10722" t="str">
            <v>R5T0698485</v>
          </cell>
          <cell r="AH10722">
            <v>46195</v>
          </cell>
        </row>
        <row r="10723">
          <cell r="F10723" t="str">
            <v>25T0350566</v>
          </cell>
        </row>
        <row r="10724">
          <cell r="F10724" t="str">
            <v>R5T0700267</v>
          </cell>
          <cell r="AH10724">
            <v>46192</v>
          </cell>
        </row>
        <row r="10725">
          <cell r="F10725" t="str">
            <v>R5T0687540</v>
          </cell>
          <cell r="AH10725">
            <v>46182</v>
          </cell>
        </row>
        <row r="10726">
          <cell r="F10726" t="str">
            <v>R5T0687541</v>
          </cell>
          <cell r="AH10726">
            <v>46182</v>
          </cell>
        </row>
        <row r="10727">
          <cell r="F10727" t="str">
            <v>R5T0687546</v>
          </cell>
          <cell r="AH10727">
            <v>46182</v>
          </cell>
        </row>
        <row r="10728">
          <cell r="F10728" t="str">
            <v>R5T0687550</v>
          </cell>
          <cell r="AH10728">
            <v>46181</v>
          </cell>
        </row>
        <row r="10729">
          <cell r="F10729" t="str">
            <v>R5T0687561</v>
          </cell>
          <cell r="AH10729">
            <v>46181</v>
          </cell>
        </row>
        <row r="10730">
          <cell r="F10730" t="str">
            <v>R5T0690719</v>
          </cell>
          <cell r="AH10730">
            <v>46188</v>
          </cell>
        </row>
        <row r="10731">
          <cell r="F10731" t="str">
            <v>R5T0690720</v>
          </cell>
          <cell r="AH10731">
            <v>46188</v>
          </cell>
        </row>
        <row r="10732">
          <cell r="F10732" t="str">
            <v>R5T0690730</v>
          </cell>
          <cell r="AH10732">
            <v>46181</v>
          </cell>
        </row>
        <row r="10733">
          <cell r="F10733" t="str">
            <v>R5T0690733</v>
          </cell>
          <cell r="AH10733">
            <v>46188</v>
          </cell>
        </row>
        <row r="10734">
          <cell r="F10734" t="str">
            <v>R5T0690734</v>
          </cell>
          <cell r="AH10734">
            <v>46188</v>
          </cell>
        </row>
        <row r="10735">
          <cell r="F10735" t="str">
            <v>R5T0690737</v>
          </cell>
          <cell r="AH10735">
            <v>46188</v>
          </cell>
        </row>
        <row r="10736">
          <cell r="F10736" t="str">
            <v>R5T0690738</v>
          </cell>
          <cell r="AH10736">
            <v>46181</v>
          </cell>
        </row>
        <row r="10737">
          <cell r="F10737" t="str">
            <v>R5T0690740</v>
          </cell>
          <cell r="AH10737">
            <v>46181</v>
          </cell>
        </row>
        <row r="10738">
          <cell r="F10738" t="str">
            <v>R5T0690758</v>
          </cell>
          <cell r="AH10738">
            <v>46182</v>
          </cell>
        </row>
        <row r="10739">
          <cell r="F10739" t="str">
            <v>R5T0690760</v>
          </cell>
          <cell r="AH10739">
            <v>46182</v>
          </cell>
        </row>
        <row r="10740">
          <cell r="F10740" t="str">
            <v>R5T0690765</v>
          </cell>
          <cell r="AH10740">
            <v>46181</v>
          </cell>
        </row>
        <row r="10741">
          <cell r="F10741" t="str">
            <v>R5T0690798</v>
          </cell>
          <cell r="AH10741">
            <v>46189</v>
          </cell>
        </row>
        <row r="10742">
          <cell r="F10742" t="str">
            <v>R5T0690800</v>
          </cell>
          <cell r="AH10742">
            <v>46181</v>
          </cell>
        </row>
        <row r="10743">
          <cell r="F10743" t="str">
            <v>R5T0690801</v>
          </cell>
          <cell r="AH10743">
            <v>46188</v>
          </cell>
        </row>
        <row r="10744">
          <cell r="F10744" t="str">
            <v>R5T0690802</v>
          </cell>
          <cell r="AH10744">
            <v>46182</v>
          </cell>
        </row>
        <row r="10745">
          <cell r="F10745" t="str">
            <v>R5T0690803</v>
          </cell>
          <cell r="AH10745">
            <v>46188</v>
          </cell>
        </row>
        <row r="10746">
          <cell r="F10746" t="str">
            <v>R5T0690806</v>
          </cell>
          <cell r="AH10746">
            <v>46181</v>
          </cell>
        </row>
        <row r="10747">
          <cell r="F10747" t="str">
            <v>R5T0690815</v>
          </cell>
          <cell r="AH10747">
            <v>46181</v>
          </cell>
        </row>
        <row r="10748">
          <cell r="F10748" t="str">
            <v>R5T0690816</v>
          </cell>
          <cell r="AH10748">
            <v>46181</v>
          </cell>
        </row>
        <row r="10749">
          <cell r="F10749" t="str">
            <v>R5T0690817</v>
          </cell>
          <cell r="AH10749">
            <v>46181</v>
          </cell>
        </row>
        <row r="10750">
          <cell r="F10750" t="str">
            <v>R5T0690818</v>
          </cell>
          <cell r="AH10750">
            <v>46181</v>
          </cell>
        </row>
        <row r="10751">
          <cell r="F10751" t="str">
            <v>R5T0690821</v>
          </cell>
          <cell r="AH10751">
            <v>46181</v>
          </cell>
        </row>
        <row r="10752">
          <cell r="F10752" t="str">
            <v>R5T0690824</v>
          </cell>
          <cell r="AH10752">
            <v>46181</v>
          </cell>
        </row>
        <row r="10753">
          <cell r="F10753" t="str">
            <v>R5T0690825</v>
          </cell>
          <cell r="AH10753">
            <v>46181</v>
          </cell>
        </row>
        <row r="10754">
          <cell r="F10754" t="str">
            <v>R5T0690828</v>
          </cell>
          <cell r="AH10754">
            <v>46181</v>
          </cell>
        </row>
        <row r="10755">
          <cell r="F10755" t="str">
            <v>R5T0690832</v>
          </cell>
          <cell r="AH10755">
            <v>46181</v>
          </cell>
        </row>
        <row r="10756">
          <cell r="F10756" t="str">
            <v>R5T0690834</v>
          </cell>
          <cell r="AH10756">
            <v>46181</v>
          </cell>
        </row>
        <row r="10757">
          <cell r="F10757" t="str">
            <v>R5T0690840</v>
          </cell>
          <cell r="AH10757">
            <v>46181</v>
          </cell>
        </row>
        <row r="10758">
          <cell r="F10758" t="str">
            <v>R5T0690851</v>
          </cell>
          <cell r="AH10758">
            <v>46181</v>
          </cell>
        </row>
        <row r="10759">
          <cell r="F10759" t="str">
            <v>R5T0690852</v>
          </cell>
          <cell r="AH10759">
            <v>46181</v>
          </cell>
        </row>
        <row r="10760">
          <cell r="F10760" t="str">
            <v>R5T0694033</v>
          </cell>
          <cell r="AH10760">
            <v>46195</v>
          </cell>
        </row>
        <row r="10761">
          <cell r="F10761" t="str">
            <v>R5T0694037</v>
          </cell>
          <cell r="AH10761">
            <v>46190</v>
          </cell>
        </row>
        <row r="10762">
          <cell r="F10762" t="str">
            <v>R5T0694039</v>
          </cell>
          <cell r="AH10762">
            <v>46190</v>
          </cell>
        </row>
        <row r="10763">
          <cell r="F10763" t="str">
            <v>R5T0694040</v>
          </cell>
          <cell r="AH10763">
            <v>46190</v>
          </cell>
        </row>
        <row r="10764">
          <cell r="F10764" t="str">
            <v>R5T0694041</v>
          </cell>
          <cell r="AH10764">
            <v>46189</v>
          </cell>
        </row>
        <row r="10765">
          <cell r="F10765" t="str">
            <v>R5T0694054</v>
          </cell>
          <cell r="AH10765">
            <v>46195</v>
          </cell>
        </row>
        <row r="10766">
          <cell r="F10766" t="str">
            <v>R5T0694056</v>
          </cell>
          <cell r="AH10766">
            <v>46195</v>
          </cell>
        </row>
        <row r="10767">
          <cell r="F10767" t="str">
            <v>R5T0694060</v>
          </cell>
          <cell r="AH10767">
            <v>46188</v>
          </cell>
        </row>
        <row r="10768">
          <cell r="F10768" t="str">
            <v>R5T0694063</v>
          </cell>
          <cell r="AH10768">
            <v>46182</v>
          </cell>
        </row>
        <row r="10769">
          <cell r="F10769" t="str">
            <v>R5T0694068</v>
          </cell>
          <cell r="AH10769">
            <v>46182</v>
          </cell>
        </row>
        <row r="10770">
          <cell r="F10770" t="str">
            <v>R5T0694069</v>
          </cell>
          <cell r="AH10770">
            <v>46181</v>
          </cell>
        </row>
        <row r="10771">
          <cell r="F10771" t="str">
            <v>R5T0694071</v>
          </cell>
          <cell r="AH10771">
            <v>46195</v>
          </cell>
        </row>
        <row r="10772">
          <cell r="F10772" t="str">
            <v>R5T0694073</v>
          </cell>
          <cell r="AH10772">
            <v>46188</v>
          </cell>
        </row>
        <row r="10773">
          <cell r="F10773" t="str">
            <v>R5T0694075</v>
          </cell>
          <cell r="AH10773">
            <v>46188</v>
          </cell>
        </row>
        <row r="10774">
          <cell r="F10774" t="str">
            <v>R5T0694078</v>
          </cell>
          <cell r="AH10774">
            <v>46195</v>
          </cell>
        </row>
        <row r="10775">
          <cell r="F10775" t="str">
            <v>R5T0694093</v>
          </cell>
          <cell r="AH10775">
            <v>46188</v>
          </cell>
        </row>
        <row r="10776">
          <cell r="F10776" t="str">
            <v>R5T0694094</v>
          </cell>
          <cell r="AH10776">
            <v>46188</v>
          </cell>
        </row>
        <row r="10777">
          <cell r="F10777" t="str">
            <v>R5T0694095</v>
          </cell>
          <cell r="AH10777">
            <v>46188</v>
          </cell>
        </row>
        <row r="10778">
          <cell r="F10778" t="str">
            <v>R5T0694098</v>
          </cell>
          <cell r="AH10778">
            <v>46188</v>
          </cell>
        </row>
        <row r="10779">
          <cell r="F10779" t="str">
            <v>R5T0694101</v>
          </cell>
          <cell r="AH10779">
            <v>46195</v>
          </cell>
        </row>
        <row r="10780">
          <cell r="F10780" t="str">
            <v>R5T0694104</v>
          </cell>
          <cell r="AH10780">
            <v>46188</v>
          </cell>
        </row>
        <row r="10781">
          <cell r="F10781" t="str">
            <v>R5T0694105</v>
          </cell>
          <cell r="AH10781">
            <v>46188</v>
          </cell>
        </row>
        <row r="10782">
          <cell r="F10782" t="str">
            <v>R5T0694107</v>
          </cell>
          <cell r="AH10782">
            <v>46188</v>
          </cell>
        </row>
        <row r="10783">
          <cell r="F10783" t="str">
            <v>R5T0694114</v>
          </cell>
          <cell r="AH10783">
            <v>46188</v>
          </cell>
        </row>
        <row r="10784">
          <cell r="F10784" t="str">
            <v>R5T0694116</v>
          </cell>
          <cell r="AH10784">
            <v>46188</v>
          </cell>
        </row>
        <row r="10785">
          <cell r="F10785" t="str">
            <v>R5T0694121</v>
          </cell>
          <cell r="AH10785">
            <v>46188</v>
          </cell>
        </row>
        <row r="10786">
          <cell r="F10786" t="str">
            <v>R5T0694126</v>
          </cell>
          <cell r="AH10786">
            <v>46188</v>
          </cell>
        </row>
        <row r="10787">
          <cell r="F10787" t="str">
            <v>R5T0694128</v>
          </cell>
          <cell r="AH10787">
            <v>46188</v>
          </cell>
        </row>
        <row r="10788">
          <cell r="F10788" t="str">
            <v>R5T0694135</v>
          </cell>
          <cell r="AH10788">
            <v>46188</v>
          </cell>
        </row>
        <row r="10789">
          <cell r="F10789" t="str">
            <v>R5T0694136</v>
          </cell>
          <cell r="AH10789">
            <v>46188</v>
          </cell>
        </row>
        <row r="10790">
          <cell r="F10790" t="str">
            <v>R5T0694137</v>
          </cell>
          <cell r="AH10790">
            <v>46188</v>
          </cell>
        </row>
        <row r="10791">
          <cell r="F10791" t="str">
            <v>R5T0694140</v>
          </cell>
          <cell r="AH10791">
            <v>46188</v>
          </cell>
        </row>
        <row r="10792">
          <cell r="F10792" t="str">
            <v>R5T0694141</v>
          </cell>
          <cell r="AH10792">
            <v>46188</v>
          </cell>
        </row>
        <row r="10793">
          <cell r="F10793" t="str">
            <v>R5T0694142</v>
          </cell>
          <cell r="AH10793">
            <v>46188</v>
          </cell>
        </row>
        <row r="10794">
          <cell r="F10794" t="str">
            <v>R5T0694150</v>
          </cell>
          <cell r="AH10794">
            <v>46181</v>
          </cell>
        </row>
        <row r="10795">
          <cell r="F10795" t="str">
            <v>R5T0694158</v>
          </cell>
          <cell r="AH10795">
            <v>46181</v>
          </cell>
        </row>
        <row r="10796">
          <cell r="F10796" t="str">
            <v>R5T0694163</v>
          </cell>
          <cell r="AH10796">
            <v>46188</v>
          </cell>
        </row>
        <row r="10797">
          <cell r="F10797" t="str">
            <v>R5T0694165</v>
          </cell>
          <cell r="AH10797">
            <v>46188</v>
          </cell>
        </row>
        <row r="10798">
          <cell r="F10798" t="str">
            <v>R5T0694167</v>
          </cell>
          <cell r="AH10798">
            <v>46188</v>
          </cell>
        </row>
        <row r="10799">
          <cell r="F10799" t="str">
            <v>R5T0694168</v>
          </cell>
          <cell r="AH10799">
            <v>46188</v>
          </cell>
        </row>
        <row r="10800">
          <cell r="F10800" t="str">
            <v>R5T0694172</v>
          </cell>
          <cell r="AH10800">
            <v>46188</v>
          </cell>
        </row>
        <row r="10801">
          <cell r="F10801" t="str">
            <v>R5T0694175</v>
          </cell>
          <cell r="AH10801">
            <v>46188</v>
          </cell>
        </row>
        <row r="10802">
          <cell r="F10802" t="str">
            <v>R5T0694176</v>
          </cell>
          <cell r="AH10802">
            <v>46188</v>
          </cell>
        </row>
        <row r="10803">
          <cell r="F10803" t="str">
            <v>R5T0694177</v>
          </cell>
          <cell r="AH10803">
            <v>46188</v>
          </cell>
        </row>
        <row r="10804">
          <cell r="F10804" t="str">
            <v>R5T0694185</v>
          </cell>
          <cell r="AH10804">
            <v>46188</v>
          </cell>
        </row>
        <row r="10805">
          <cell r="F10805" t="str">
            <v>R5T0694186</v>
          </cell>
          <cell r="AH10805">
            <v>46188</v>
          </cell>
        </row>
        <row r="10806">
          <cell r="F10806" t="str">
            <v>R5T0697429</v>
          </cell>
          <cell r="AH10806">
            <v>46189</v>
          </cell>
        </row>
        <row r="10807">
          <cell r="F10807" t="str">
            <v>R5T0697432</v>
          </cell>
          <cell r="AH10807">
            <v>46195</v>
          </cell>
        </row>
        <row r="10808">
          <cell r="F10808" t="str">
            <v>R5T0697865</v>
          </cell>
          <cell r="AH10808">
            <v>46195</v>
          </cell>
        </row>
        <row r="10809">
          <cell r="F10809" t="str">
            <v>R5T0697866</v>
          </cell>
          <cell r="AH10809">
            <v>46195</v>
          </cell>
        </row>
        <row r="10810">
          <cell r="F10810" t="str">
            <v>R5T0697873</v>
          </cell>
          <cell r="AH10810">
            <v>46192</v>
          </cell>
        </row>
        <row r="10811">
          <cell r="F10811" t="str">
            <v>R5T0697874</v>
          </cell>
          <cell r="AH10811">
            <v>46195</v>
          </cell>
        </row>
        <row r="10812">
          <cell r="F10812" t="str">
            <v>R5T0697889</v>
          </cell>
          <cell r="AH10812">
            <v>46188</v>
          </cell>
        </row>
        <row r="10813">
          <cell r="F10813" t="str">
            <v>R5T0697890</v>
          </cell>
          <cell r="AH10813">
            <v>46188</v>
          </cell>
        </row>
        <row r="10814">
          <cell r="F10814" t="str">
            <v>R5T0697892</v>
          </cell>
          <cell r="AH10814">
            <v>46188</v>
          </cell>
        </row>
        <row r="10815">
          <cell r="F10815" t="str">
            <v>R5T0697893</v>
          </cell>
          <cell r="AH10815">
            <v>46195</v>
          </cell>
        </row>
        <row r="10816">
          <cell r="F10816" t="str">
            <v>R5T0697896</v>
          </cell>
          <cell r="AH10816">
            <v>46190</v>
          </cell>
        </row>
        <row r="10817">
          <cell r="F10817" t="str">
            <v>R5T0697897</v>
          </cell>
          <cell r="AH10817">
            <v>46190</v>
          </cell>
        </row>
        <row r="10818">
          <cell r="F10818" t="str">
            <v>R5T0697899</v>
          </cell>
          <cell r="AH10818">
            <v>46190</v>
          </cell>
        </row>
        <row r="10819">
          <cell r="F10819" t="str">
            <v>R5T0697900</v>
          </cell>
          <cell r="AH10819">
            <v>46189</v>
          </cell>
        </row>
        <row r="10820">
          <cell r="F10820" t="str">
            <v>R5T0697904</v>
          </cell>
          <cell r="AH10820">
            <v>46195</v>
          </cell>
        </row>
        <row r="10821">
          <cell r="F10821" t="str">
            <v>R5T0697911</v>
          </cell>
          <cell r="AH10821">
            <v>46189</v>
          </cell>
        </row>
        <row r="10822">
          <cell r="F10822" t="str">
            <v>R5T0697916</v>
          </cell>
          <cell r="AH10822">
            <v>46195</v>
          </cell>
        </row>
        <row r="10823">
          <cell r="F10823" t="str">
            <v>R5T0697917</v>
          </cell>
          <cell r="AH10823">
            <v>46195</v>
          </cell>
        </row>
        <row r="10824">
          <cell r="F10824" t="str">
            <v>R5T0697919</v>
          </cell>
          <cell r="AH10824">
            <v>46195</v>
          </cell>
        </row>
        <row r="10825">
          <cell r="F10825" t="str">
            <v>R5T0697922</v>
          </cell>
          <cell r="AH10825">
            <v>46195</v>
          </cell>
        </row>
        <row r="10826">
          <cell r="F10826" t="str">
            <v>R5T0697924</v>
          </cell>
          <cell r="AH10826">
            <v>46195</v>
          </cell>
        </row>
        <row r="10827">
          <cell r="F10827" t="str">
            <v>R5T0697926</v>
          </cell>
          <cell r="AH10827">
            <v>46195</v>
          </cell>
        </row>
        <row r="10828">
          <cell r="F10828" t="str">
            <v>R5T0697931</v>
          </cell>
          <cell r="AH10828">
            <v>46192</v>
          </cell>
        </row>
        <row r="10829">
          <cell r="F10829" t="str">
            <v>R5T0697934</v>
          </cell>
          <cell r="AH10829">
            <v>46192</v>
          </cell>
        </row>
        <row r="10830">
          <cell r="F10830" t="str">
            <v>R5T0697935</v>
          </cell>
          <cell r="AH10830">
            <v>46195</v>
          </cell>
        </row>
        <row r="10831">
          <cell r="F10831" t="str">
            <v>R5T0697939</v>
          </cell>
          <cell r="AH10831">
            <v>46195</v>
          </cell>
        </row>
        <row r="10832">
          <cell r="F10832" t="str">
            <v>R5T0697943</v>
          </cell>
          <cell r="AH10832">
            <v>46195</v>
          </cell>
        </row>
        <row r="10833">
          <cell r="F10833" t="str">
            <v>R5T0697944</v>
          </cell>
          <cell r="AH10833">
            <v>46188</v>
          </cell>
        </row>
        <row r="10834">
          <cell r="F10834" t="str">
            <v>R5T0697946</v>
          </cell>
          <cell r="AH10834">
            <v>46192</v>
          </cell>
        </row>
        <row r="10835">
          <cell r="F10835" t="str">
            <v>R5T0697948</v>
          </cell>
          <cell r="AH10835">
            <v>46188</v>
          </cell>
        </row>
        <row r="10836">
          <cell r="F10836" t="str">
            <v>R5T0697949</v>
          </cell>
          <cell r="AH10836">
            <v>46192</v>
          </cell>
        </row>
        <row r="10837">
          <cell r="F10837" t="str">
            <v>R5T0697951</v>
          </cell>
          <cell r="AH10837">
            <v>46192</v>
          </cell>
        </row>
        <row r="10838">
          <cell r="F10838" t="str">
            <v>R5T0697965</v>
          </cell>
          <cell r="AH10838">
            <v>46192</v>
          </cell>
        </row>
        <row r="10839">
          <cell r="F10839" t="str">
            <v>R5T0697976</v>
          </cell>
          <cell r="AH10839">
            <v>46195</v>
          </cell>
        </row>
        <row r="10840">
          <cell r="F10840" t="str">
            <v>R5T0697977</v>
          </cell>
          <cell r="AH10840">
            <v>46195</v>
          </cell>
        </row>
        <row r="10841">
          <cell r="F10841" t="str">
            <v>R5T0697980</v>
          </cell>
          <cell r="AH10841">
            <v>46195</v>
          </cell>
        </row>
        <row r="10842">
          <cell r="F10842" t="str">
            <v>R5T0697986</v>
          </cell>
          <cell r="AH10842">
            <v>46195</v>
          </cell>
        </row>
        <row r="10843">
          <cell r="F10843" t="str">
            <v>R5T0697990</v>
          </cell>
          <cell r="AH10843">
            <v>46195</v>
          </cell>
        </row>
        <row r="10844">
          <cell r="F10844" t="str">
            <v>R5T0697997</v>
          </cell>
          <cell r="AH10844">
            <v>46195</v>
          </cell>
        </row>
        <row r="10845">
          <cell r="F10845" t="str">
            <v>R5T0697999</v>
          </cell>
          <cell r="AH10845">
            <v>46195</v>
          </cell>
        </row>
        <row r="10846">
          <cell r="F10846" t="str">
            <v>R5T0698001</v>
          </cell>
          <cell r="AH10846">
            <v>46195</v>
          </cell>
        </row>
        <row r="10847">
          <cell r="F10847" t="str">
            <v>R5T0698006</v>
          </cell>
          <cell r="AH10847">
            <v>46195</v>
          </cell>
        </row>
        <row r="10848">
          <cell r="F10848" t="str">
            <v>R5T0698010</v>
          </cell>
          <cell r="AH10848">
            <v>46195</v>
          </cell>
        </row>
        <row r="10849">
          <cell r="F10849" t="str">
            <v>R5T0701739</v>
          </cell>
          <cell r="AH10849">
            <v>46195</v>
          </cell>
        </row>
        <row r="10850">
          <cell r="F10850" t="str">
            <v>R5T0701743</v>
          </cell>
          <cell r="AH10850">
            <v>46195</v>
          </cell>
        </row>
        <row r="10851">
          <cell r="F10851" t="str">
            <v>R5T0701764</v>
          </cell>
          <cell r="AH10851">
            <v>46195</v>
          </cell>
        </row>
        <row r="10852">
          <cell r="F10852" t="str">
            <v>R5T0701766</v>
          </cell>
          <cell r="AH10852">
            <v>46195</v>
          </cell>
        </row>
        <row r="10853">
          <cell r="F10853" t="str">
            <v>R5T0701768</v>
          </cell>
          <cell r="AH10853">
            <v>46195</v>
          </cell>
        </row>
        <row r="10854">
          <cell r="F10854" t="str">
            <v>R5T0701792</v>
          </cell>
          <cell r="AH10854">
            <v>46195</v>
          </cell>
        </row>
        <row r="10855">
          <cell r="F10855" t="str">
            <v>R5T0701796</v>
          </cell>
          <cell r="AH10855">
            <v>46195</v>
          </cell>
        </row>
        <row r="10856">
          <cell r="F10856" t="str">
            <v>R5T0701799</v>
          </cell>
          <cell r="AH10856">
            <v>46195</v>
          </cell>
        </row>
        <row r="10857">
          <cell r="F10857" t="str">
            <v>R5T0701801</v>
          </cell>
          <cell r="AH10857">
            <v>46195</v>
          </cell>
        </row>
        <row r="10858">
          <cell r="F10858" t="str">
            <v>R5T0701802</v>
          </cell>
          <cell r="AH10858">
            <v>46195</v>
          </cell>
        </row>
        <row r="10859">
          <cell r="F10859" t="str">
            <v>45T0480334</v>
          </cell>
          <cell r="AH10859">
            <v>0</v>
          </cell>
        </row>
        <row r="10860">
          <cell r="F10860" t="str">
            <v>45T0480335</v>
          </cell>
          <cell r="AH10860">
            <v>0</v>
          </cell>
        </row>
        <row r="10861">
          <cell r="F10861" t="str">
            <v>45T0480336</v>
          </cell>
        </row>
        <row r="10862">
          <cell r="F10862" t="str">
            <v>45T0480337</v>
          </cell>
          <cell r="AH10862">
            <v>46195</v>
          </cell>
        </row>
        <row r="10863">
          <cell r="F10863" t="str">
            <v>45T0475907</v>
          </cell>
          <cell r="AH10863">
            <v>46188</v>
          </cell>
        </row>
        <row r="10864">
          <cell r="F10864" t="str">
            <v>45T0480306</v>
          </cell>
          <cell r="AH10864">
            <v>46192</v>
          </cell>
        </row>
        <row r="10865">
          <cell r="F10865" t="str">
            <v>45T0480331</v>
          </cell>
          <cell r="AH10865">
            <v>46195</v>
          </cell>
        </row>
        <row r="10866">
          <cell r="F10866" t="str">
            <v>R5T0695846</v>
          </cell>
          <cell r="AH10866">
            <v>46191</v>
          </cell>
        </row>
        <row r="10867">
          <cell r="F10867" t="str">
            <v>R5T0701062</v>
          </cell>
          <cell r="AH10867">
            <v>46195</v>
          </cell>
        </row>
        <row r="10868">
          <cell r="F10868" t="str">
            <v>45T0480323</v>
          </cell>
          <cell r="AH10868">
            <v>0</v>
          </cell>
        </row>
        <row r="10869">
          <cell r="F10869" t="str">
            <v>R5T0692589</v>
          </cell>
          <cell r="AH10869">
            <v>46189</v>
          </cell>
        </row>
        <row r="10870">
          <cell r="F10870" t="str">
            <v>R5T0698223</v>
          </cell>
          <cell r="AH10870">
            <v>46191</v>
          </cell>
        </row>
        <row r="10871">
          <cell r="F10871" t="str">
            <v>45T0476988</v>
          </cell>
          <cell r="AH10871">
            <v>46188</v>
          </cell>
        </row>
        <row r="10872">
          <cell r="F10872" t="str">
            <v>45T0480978</v>
          </cell>
          <cell r="AH10872">
            <v>46188</v>
          </cell>
        </row>
        <row r="10873">
          <cell r="F10873" t="str">
            <v>45T0480978</v>
          </cell>
          <cell r="AH10873">
            <v>46188</v>
          </cell>
        </row>
        <row r="10874">
          <cell r="F10874" t="str">
            <v>45T0476341</v>
          </cell>
          <cell r="AH10874">
            <v>46170</v>
          </cell>
        </row>
        <row r="10875">
          <cell r="F10875" t="str">
            <v>45T0476998</v>
          </cell>
          <cell r="AH10875">
            <v>46185</v>
          </cell>
        </row>
        <row r="10876">
          <cell r="F10876" t="str">
            <v>45T0480252</v>
          </cell>
          <cell r="AH10876">
            <v>46185</v>
          </cell>
        </row>
        <row r="10877">
          <cell r="F10877" t="str">
            <v>65T0098748</v>
          </cell>
          <cell r="AH10877">
            <v>46183</v>
          </cell>
        </row>
        <row r="10878">
          <cell r="F10878" t="str">
            <v>25T0349969</v>
          </cell>
          <cell r="AH10878">
            <v>46189</v>
          </cell>
        </row>
        <row r="10879">
          <cell r="F10879" t="str">
            <v>25T0349969</v>
          </cell>
          <cell r="AH10879">
            <v>46189</v>
          </cell>
        </row>
        <row r="10880">
          <cell r="F10880" t="str">
            <v>45T0482981</v>
          </cell>
          <cell r="AH10880">
            <v>46195</v>
          </cell>
        </row>
        <row r="10881">
          <cell r="F10881" t="str">
            <v>45T0483594</v>
          </cell>
          <cell r="AH10881">
            <v>46195</v>
          </cell>
        </row>
        <row r="10882">
          <cell r="F10882" t="str">
            <v>45T0483595</v>
          </cell>
          <cell r="AH10882">
            <v>46195</v>
          </cell>
        </row>
        <row r="10883">
          <cell r="F10883" t="str">
            <v>45T0480593</v>
          </cell>
          <cell r="AH10883">
            <v>46192</v>
          </cell>
        </row>
        <row r="10884">
          <cell r="F10884" t="str">
            <v>45T0482046</v>
          </cell>
        </row>
        <row r="10885">
          <cell r="F10885" t="str">
            <v>45T0482046</v>
          </cell>
        </row>
        <row r="10886">
          <cell r="F10886" t="str">
            <v>65T0097757</v>
          </cell>
          <cell r="AH10886">
            <v>46191</v>
          </cell>
        </row>
        <row r="10887">
          <cell r="F10887" t="str">
            <v>45T0456493</v>
          </cell>
          <cell r="AH10887">
            <v>0</v>
          </cell>
        </row>
        <row r="10888">
          <cell r="F10888" t="str">
            <v>45T0480591</v>
          </cell>
          <cell r="AH10888">
            <v>46191</v>
          </cell>
        </row>
        <row r="10889">
          <cell r="F10889" t="str">
            <v>65T0097317</v>
          </cell>
          <cell r="AH10889">
            <v>46189</v>
          </cell>
        </row>
        <row r="10890">
          <cell r="F10890" t="str">
            <v>65T0097319</v>
          </cell>
          <cell r="AH10890">
            <v>46191</v>
          </cell>
        </row>
        <row r="10891">
          <cell r="F10891" t="str">
            <v>65T0097321</v>
          </cell>
          <cell r="AH10891">
            <v>46189</v>
          </cell>
        </row>
        <row r="10892">
          <cell r="F10892" t="str">
            <v>65T0097322</v>
          </cell>
          <cell r="AH10892">
            <v>46191</v>
          </cell>
        </row>
        <row r="10893">
          <cell r="F10893" t="str">
            <v>R5T0700628</v>
          </cell>
          <cell r="AH10893">
            <v>46188</v>
          </cell>
        </row>
        <row r="10894">
          <cell r="F10894" t="str">
            <v>R5T0700150</v>
          </cell>
          <cell r="AH10894">
            <v>46192</v>
          </cell>
        </row>
        <row r="10895">
          <cell r="F10895" t="str">
            <v>R5T0700151</v>
          </cell>
          <cell r="AH10895">
            <v>46192</v>
          </cell>
        </row>
        <row r="10896">
          <cell r="F10896" t="str">
            <v>R5T0700152</v>
          </cell>
          <cell r="AH10896">
            <v>46192</v>
          </cell>
        </row>
        <row r="10897">
          <cell r="F10897" t="str">
            <v>R5T0700153</v>
          </cell>
          <cell r="AH10897">
            <v>46192</v>
          </cell>
        </row>
        <row r="10898">
          <cell r="F10898" t="str">
            <v>R5T0700154</v>
          </cell>
          <cell r="AH10898">
            <v>46192</v>
          </cell>
        </row>
        <row r="10899">
          <cell r="F10899" t="str">
            <v>R5T0700155</v>
          </cell>
          <cell r="AH10899">
            <v>46192</v>
          </cell>
        </row>
        <row r="10900">
          <cell r="F10900" t="str">
            <v>R5T0700871</v>
          </cell>
          <cell r="AH10900">
            <v>46195</v>
          </cell>
        </row>
        <row r="10901">
          <cell r="F10901" t="str">
            <v>R5T0701305</v>
          </cell>
          <cell r="AH10901">
            <v>46195</v>
          </cell>
        </row>
        <row r="10902">
          <cell r="F10902" t="str">
            <v>R5T0696521</v>
          </cell>
          <cell r="AH10902">
            <v>46188</v>
          </cell>
        </row>
        <row r="10903">
          <cell r="F10903" t="str">
            <v>R5T0695137</v>
          </cell>
          <cell r="AH10903">
            <v>46189</v>
          </cell>
        </row>
        <row r="10904">
          <cell r="F10904" t="str">
            <v>R5T0696831</v>
          </cell>
          <cell r="AH10904">
            <v>46189</v>
          </cell>
        </row>
        <row r="10905">
          <cell r="F10905" t="str">
            <v>R5T0696839</v>
          </cell>
          <cell r="AH10905">
            <v>46189</v>
          </cell>
        </row>
        <row r="10906">
          <cell r="F10906" t="str">
            <v>R5T0697281</v>
          </cell>
          <cell r="AH10906">
            <v>46188</v>
          </cell>
        </row>
        <row r="10907">
          <cell r="F10907" t="str">
            <v>R5T0697323</v>
          </cell>
          <cell r="AH10907">
            <v>46189</v>
          </cell>
        </row>
        <row r="10908">
          <cell r="F10908" t="str">
            <v>R5T0697381</v>
          </cell>
          <cell r="AH10908">
            <v>46188</v>
          </cell>
        </row>
        <row r="10909">
          <cell r="F10909" t="str">
            <v>R5T0697777</v>
          </cell>
          <cell r="AH10909">
            <v>46189</v>
          </cell>
        </row>
        <row r="10910">
          <cell r="F10910" t="str">
            <v>R5T0697869</v>
          </cell>
          <cell r="AH10910">
            <v>46189</v>
          </cell>
        </row>
        <row r="10911">
          <cell r="F10911" t="str">
            <v>R5T0698605</v>
          </cell>
          <cell r="AH10911">
            <v>46189</v>
          </cell>
        </row>
        <row r="10912">
          <cell r="F10912" t="str">
            <v>R5T0699748</v>
          </cell>
          <cell r="AH10912">
            <v>46192</v>
          </cell>
        </row>
        <row r="10913">
          <cell r="F10913" t="str">
            <v>R5T0699835</v>
          </cell>
          <cell r="AH10913">
            <v>46192</v>
          </cell>
        </row>
        <row r="10914">
          <cell r="F10914" t="str">
            <v>R5T0701968</v>
          </cell>
          <cell r="AH10914">
            <v>46195</v>
          </cell>
        </row>
        <row r="10915">
          <cell r="F10915" t="str">
            <v>R5T0702304</v>
          </cell>
          <cell r="AH10915">
            <v>46195</v>
          </cell>
        </row>
        <row r="10916">
          <cell r="F10916" t="str">
            <v>45T0470335</v>
          </cell>
          <cell r="AH10916">
            <v>46149</v>
          </cell>
        </row>
        <row r="10917">
          <cell r="F10917" t="str">
            <v>45T0470336</v>
          </cell>
          <cell r="AH10917">
            <v>46149</v>
          </cell>
        </row>
        <row r="10918">
          <cell r="F10918" t="str">
            <v>45T0470337</v>
          </cell>
          <cell r="AH10918">
            <v>46149</v>
          </cell>
        </row>
        <row r="10919">
          <cell r="F10919" t="str">
            <v>45T0470338</v>
          </cell>
          <cell r="AH10919">
            <v>46150</v>
          </cell>
        </row>
        <row r="10920">
          <cell r="F10920" t="str">
            <v>25T0350123</v>
          </cell>
          <cell r="AH10920">
            <v>46188</v>
          </cell>
        </row>
        <row r="10921">
          <cell r="F10921" t="str">
            <v>R5T0692992</v>
          </cell>
          <cell r="AH10921">
            <v>46183</v>
          </cell>
        </row>
        <row r="10922">
          <cell r="F10922" t="str">
            <v>R5T0701267</v>
          </cell>
          <cell r="AH10922">
            <v>46195</v>
          </cell>
        </row>
        <row r="10923">
          <cell r="F10923" t="str">
            <v>R5T0702813</v>
          </cell>
          <cell r="AH10923">
            <v>46195</v>
          </cell>
        </row>
        <row r="10924">
          <cell r="F10924" t="str">
            <v>R5T0703278</v>
          </cell>
          <cell r="AH10924">
            <v>46195</v>
          </cell>
        </row>
        <row r="10925">
          <cell r="F10925" t="str">
            <v>R5T0703503</v>
          </cell>
          <cell r="AH10925">
            <v>46195</v>
          </cell>
        </row>
        <row r="10926">
          <cell r="F10926" t="str">
            <v>R5T0700774</v>
          </cell>
          <cell r="AH10926">
            <v>46195</v>
          </cell>
        </row>
        <row r="10927">
          <cell r="F10927" t="str">
            <v>R5T0701907</v>
          </cell>
          <cell r="AH10927">
            <v>46195</v>
          </cell>
        </row>
        <row r="10928">
          <cell r="F10928" t="str">
            <v>45T0481186</v>
          </cell>
          <cell r="AH10928">
            <v>46192</v>
          </cell>
        </row>
        <row r="10929">
          <cell r="F10929" t="str">
            <v>R5T0695371</v>
          </cell>
          <cell r="AH10929">
            <v>46183</v>
          </cell>
        </row>
        <row r="10930">
          <cell r="F10930" t="str">
            <v>R5T0699682</v>
          </cell>
          <cell r="AH10930">
            <v>46192</v>
          </cell>
        </row>
        <row r="10931">
          <cell r="F10931" t="str">
            <v>R5T0699774</v>
          </cell>
          <cell r="AH10931">
            <v>46192</v>
          </cell>
        </row>
        <row r="10932">
          <cell r="F10932" t="str">
            <v>R5T0699939</v>
          </cell>
          <cell r="AH10932">
            <v>46192</v>
          </cell>
        </row>
        <row r="10933">
          <cell r="F10933" t="str">
            <v>R5T0700618</v>
          </cell>
          <cell r="AH10933">
            <v>46192</v>
          </cell>
        </row>
        <row r="10934">
          <cell r="F10934" t="str">
            <v>45T0482627</v>
          </cell>
          <cell r="AH10934">
            <v>46189</v>
          </cell>
        </row>
        <row r="10935">
          <cell r="F10935" t="str">
            <v>45T0483020</v>
          </cell>
          <cell r="AH10935">
            <v>46191</v>
          </cell>
        </row>
        <row r="10936">
          <cell r="F10936" t="str">
            <v>J22416541</v>
          </cell>
          <cell r="AH10936">
            <v>46188</v>
          </cell>
        </row>
        <row r="10937">
          <cell r="F10937" t="str">
            <v>R5T0702058</v>
          </cell>
          <cell r="AH10937">
            <v>46195</v>
          </cell>
        </row>
        <row r="10938">
          <cell r="F10938" t="str">
            <v>R5T0695124</v>
          </cell>
          <cell r="AH10938">
            <v>46188</v>
          </cell>
        </row>
        <row r="10939">
          <cell r="F10939" t="str">
            <v>R5T0695126</v>
          </cell>
          <cell r="AH10939">
            <v>46188</v>
          </cell>
        </row>
        <row r="10940">
          <cell r="F10940" t="str">
            <v>R5T0696111</v>
          </cell>
          <cell r="AH10940">
            <v>46185</v>
          </cell>
        </row>
        <row r="10941">
          <cell r="F10941" t="str">
            <v>R5T0696286</v>
          </cell>
          <cell r="AH10941">
            <v>46188</v>
          </cell>
        </row>
        <row r="10942">
          <cell r="F10942" t="str">
            <v>R5T0696287</v>
          </cell>
          <cell r="AH10942">
            <v>46188</v>
          </cell>
        </row>
        <row r="10943">
          <cell r="F10943" t="str">
            <v>R5T0696428</v>
          </cell>
          <cell r="AH10943">
            <v>46189</v>
          </cell>
        </row>
        <row r="10944">
          <cell r="F10944" t="str">
            <v>R5T0696971</v>
          </cell>
          <cell r="AH10944">
            <v>46189</v>
          </cell>
        </row>
        <row r="10945">
          <cell r="F10945" t="str">
            <v>R5T0697073</v>
          </cell>
          <cell r="AH10945">
            <v>46189</v>
          </cell>
        </row>
        <row r="10946">
          <cell r="F10946" t="str">
            <v>R5T0697711</v>
          </cell>
          <cell r="AH10946">
            <v>46188</v>
          </cell>
        </row>
        <row r="10947">
          <cell r="F10947" t="str">
            <v>R5T0697757</v>
          </cell>
          <cell r="AH10947">
            <v>46189</v>
          </cell>
        </row>
        <row r="10948">
          <cell r="F10948" t="str">
            <v>R5T0697969</v>
          </cell>
          <cell r="AH10948">
            <v>46188</v>
          </cell>
        </row>
        <row r="10949">
          <cell r="F10949" t="str">
            <v>R5T0697975</v>
          </cell>
          <cell r="AH10949">
            <v>46188</v>
          </cell>
        </row>
        <row r="10950">
          <cell r="F10950" t="str">
            <v>R5T0698007</v>
          </cell>
          <cell r="AH10950">
            <v>46188</v>
          </cell>
        </row>
        <row r="10951">
          <cell r="F10951" t="str">
            <v>R5T0699292</v>
          </cell>
          <cell r="AH10951">
            <v>46189</v>
          </cell>
        </row>
        <row r="10952">
          <cell r="F10952" t="str">
            <v>R5T0699424</v>
          </cell>
          <cell r="AH10952">
            <v>46189</v>
          </cell>
        </row>
        <row r="10953">
          <cell r="F10953" t="str">
            <v>R5T0699426</v>
          </cell>
          <cell r="AH10953">
            <v>46189</v>
          </cell>
        </row>
        <row r="10954">
          <cell r="F10954" t="str">
            <v>R5T0699924</v>
          </cell>
          <cell r="AH10954">
            <v>46192</v>
          </cell>
        </row>
        <row r="10955">
          <cell r="F10955" t="str">
            <v>R5T0700601</v>
          </cell>
          <cell r="AH10955">
            <v>46192</v>
          </cell>
        </row>
        <row r="10956">
          <cell r="F10956" t="str">
            <v>R5T0700602</v>
          </cell>
          <cell r="AH10956">
            <v>46192</v>
          </cell>
        </row>
        <row r="10957">
          <cell r="F10957" t="str">
            <v>R5T0700603</v>
          </cell>
          <cell r="AH10957">
            <v>46192</v>
          </cell>
        </row>
        <row r="10958">
          <cell r="F10958" t="str">
            <v>R5T0700604</v>
          </cell>
          <cell r="AH10958">
            <v>46192</v>
          </cell>
        </row>
        <row r="10959">
          <cell r="F10959" t="str">
            <v>R5T0700605</v>
          </cell>
          <cell r="AH10959">
            <v>46192</v>
          </cell>
        </row>
        <row r="10960">
          <cell r="F10960" t="str">
            <v>R5T0702199</v>
          </cell>
          <cell r="AH10960">
            <v>46195</v>
          </cell>
        </row>
        <row r="10961">
          <cell r="F10961" t="str">
            <v>45T0480302</v>
          </cell>
          <cell r="AH10961">
            <v>46190</v>
          </cell>
        </row>
        <row r="10962">
          <cell r="F10962" t="str">
            <v>45T0480303</v>
          </cell>
          <cell r="AH10962">
            <v>46190</v>
          </cell>
        </row>
        <row r="10963">
          <cell r="F10963" t="str">
            <v>45T0480304</v>
          </cell>
          <cell r="AH10963">
            <v>46190</v>
          </cell>
        </row>
        <row r="10964">
          <cell r="F10964" t="str">
            <v>45T0480307</v>
          </cell>
          <cell r="AH10964">
            <v>46189</v>
          </cell>
        </row>
        <row r="10965">
          <cell r="F10965" t="str">
            <v>45T0481059</v>
          </cell>
          <cell r="AH10965">
            <v>46192</v>
          </cell>
        </row>
        <row r="10966">
          <cell r="F10966" t="str">
            <v>45T0481060</v>
          </cell>
          <cell r="AH10966">
            <v>46192</v>
          </cell>
        </row>
        <row r="10967">
          <cell r="F10967" t="str">
            <v>45T0481062</v>
          </cell>
          <cell r="AH10967">
            <v>46190</v>
          </cell>
        </row>
        <row r="10968">
          <cell r="F10968" t="str">
            <v>45T0481071</v>
          </cell>
          <cell r="AH10968">
            <v>46192</v>
          </cell>
        </row>
        <row r="10969">
          <cell r="F10969" t="str">
            <v>45T0481098</v>
          </cell>
          <cell r="AH10969">
            <v>46190</v>
          </cell>
        </row>
        <row r="10970">
          <cell r="F10970" t="str">
            <v>45T0481391</v>
          </cell>
          <cell r="AH10970">
            <v>46190</v>
          </cell>
        </row>
        <row r="10971">
          <cell r="F10971" t="str">
            <v>45T0482838</v>
          </cell>
          <cell r="AH10971">
            <v>46190</v>
          </cell>
        </row>
        <row r="10972">
          <cell r="F10972" t="str">
            <v>45T0482839</v>
          </cell>
          <cell r="AH10972">
            <v>46190</v>
          </cell>
        </row>
        <row r="10973">
          <cell r="F10973" t="str">
            <v>G0721754-VV260617084</v>
          </cell>
        </row>
        <row r="10974">
          <cell r="F10974" t="str">
            <v>R5T0695847</v>
          </cell>
          <cell r="AH10974">
            <v>46191</v>
          </cell>
        </row>
        <row r="10975">
          <cell r="F10975" t="str">
            <v>R5T0699633</v>
          </cell>
          <cell r="AH10975">
            <v>46195</v>
          </cell>
        </row>
        <row r="10976">
          <cell r="F10976" t="str">
            <v>R5T0700148</v>
          </cell>
          <cell r="AH10976">
            <v>46192</v>
          </cell>
        </row>
        <row r="10977">
          <cell r="F10977" t="str">
            <v>R5T0700149</v>
          </cell>
          <cell r="AH10977">
            <v>46192</v>
          </cell>
        </row>
        <row r="10978">
          <cell r="F10978" t="str">
            <v>R5T0700156</v>
          </cell>
          <cell r="AH10978">
            <v>46192</v>
          </cell>
        </row>
        <row r="10979">
          <cell r="F10979" t="str">
            <v>R5T0700158</v>
          </cell>
          <cell r="AH10979">
            <v>46192</v>
          </cell>
        </row>
        <row r="10980">
          <cell r="F10980" t="str">
            <v>R5T0700159</v>
          </cell>
          <cell r="AH10980">
            <v>46192</v>
          </cell>
        </row>
        <row r="10981">
          <cell r="F10981" t="str">
            <v>R5T0700160</v>
          </cell>
          <cell r="AH10981">
            <v>46192</v>
          </cell>
        </row>
        <row r="10982">
          <cell r="F10982" t="str">
            <v>R5T0700161</v>
          </cell>
          <cell r="AH10982">
            <v>46192</v>
          </cell>
        </row>
        <row r="10983">
          <cell r="F10983" t="str">
            <v>R5T0700162</v>
          </cell>
          <cell r="AH10983">
            <v>46192</v>
          </cell>
        </row>
        <row r="10984">
          <cell r="F10984" t="str">
            <v>R5T0700163</v>
          </cell>
          <cell r="AH10984">
            <v>46192</v>
          </cell>
        </row>
        <row r="10985">
          <cell r="F10985" t="str">
            <v>R5T0700164</v>
          </cell>
          <cell r="AH10985">
            <v>46192</v>
          </cell>
        </row>
        <row r="10986">
          <cell r="F10986" t="str">
            <v>R5T0700165</v>
          </cell>
          <cell r="AH10986">
            <v>46192</v>
          </cell>
        </row>
        <row r="10987">
          <cell r="F10987" t="str">
            <v>R5T0700166</v>
          </cell>
          <cell r="AH10987">
            <v>46192</v>
          </cell>
        </row>
        <row r="10988">
          <cell r="F10988" t="str">
            <v>R5T0700167</v>
          </cell>
          <cell r="AH10988">
            <v>46192</v>
          </cell>
        </row>
        <row r="10989">
          <cell r="F10989" t="str">
            <v>R5T0700168</v>
          </cell>
          <cell r="AH10989">
            <v>46192</v>
          </cell>
        </row>
        <row r="10990">
          <cell r="F10990" t="str">
            <v>R5T0700169</v>
          </cell>
          <cell r="AH10990">
            <v>46192</v>
          </cell>
        </row>
        <row r="10991">
          <cell r="F10991" t="str">
            <v>R5T0700176</v>
          </cell>
          <cell r="AH10991">
            <v>46192</v>
          </cell>
        </row>
        <row r="10992">
          <cell r="F10992" t="str">
            <v>R5T0700177</v>
          </cell>
          <cell r="AH10992">
            <v>46192</v>
          </cell>
        </row>
        <row r="10993">
          <cell r="F10993" t="str">
            <v>R5T0700178</v>
          </cell>
          <cell r="AH10993">
            <v>46192</v>
          </cell>
        </row>
        <row r="10994">
          <cell r="F10994" t="str">
            <v>R5T0700179</v>
          </cell>
          <cell r="AH10994">
            <v>46192</v>
          </cell>
        </row>
        <row r="10995">
          <cell r="F10995" t="str">
            <v>R5T0700189</v>
          </cell>
          <cell r="AH10995">
            <v>46192</v>
          </cell>
        </row>
        <row r="10996">
          <cell r="F10996" t="str">
            <v>R5T0700190</v>
          </cell>
          <cell r="AH10996">
            <v>46192</v>
          </cell>
        </row>
        <row r="10997">
          <cell r="F10997" t="str">
            <v>R5T0700191</v>
          </cell>
          <cell r="AH10997">
            <v>46192</v>
          </cell>
        </row>
        <row r="10998">
          <cell r="F10998" t="str">
            <v>R5T0700192</v>
          </cell>
          <cell r="AH10998">
            <v>46192</v>
          </cell>
        </row>
        <row r="10999">
          <cell r="F10999" t="str">
            <v>R5T0700193</v>
          </cell>
          <cell r="AH10999">
            <v>46192</v>
          </cell>
        </row>
        <row r="11000">
          <cell r="F11000" t="str">
            <v>R5T0700194</v>
          </cell>
          <cell r="AH11000">
            <v>46192</v>
          </cell>
        </row>
        <row r="11001">
          <cell r="F11001" t="str">
            <v>R5T0700195</v>
          </cell>
          <cell r="AH11001">
            <v>46192</v>
          </cell>
        </row>
        <row r="11002">
          <cell r="F11002" t="str">
            <v>R5T0700196</v>
          </cell>
          <cell r="AH11002">
            <v>46192</v>
          </cell>
        </row>
        <row r="11003">
          <cell r="F11003" t="str">
            <v>R5T0700197</v>
          </cell>
          <cell r="AH11003">
            <v>46192</v>
          </cell>
        </row>
        <row r="11004">
          <cell r="F11004" t="str">
            <v>R5T0700198</v>
          </cell>
          <cell r="AH11004">
            <v>46192</v>
          </cell>
        </row>
        <row r="11005">
          <cell r="F11005" t="str">
            <v>R5T0700199</v>
          </cell>
          <cell r="AH11005">
            <v>46192</v>
          </cell>
        </row>
        <row r="11006">
          <cell r="F11006" t="str">
            <v>R5T0700200</v>
          </cell>
          <cell r="AH11006">
            <v>46192</v>
          </cell>
        </row>
        <row r="11007">
          <cell r="F11007" t="str">
            <v>R5T0700201</v>
          </cell>
          <cell r="AH11007">
            <v>46192</v>
          </cell>
        </row>
        <row r="11008">
          <cell r="F11008" t="str">
            <v>R5T0700202</v>
          </cell>
          <cell r="AH11008">
            <v>46192</v>
          </cell>
        </row>
        <row r="11009">
          <cell r="F11009" t="str">
            <v>R5T0700203</v>
          </cell>
          <cell r="AH11009">
            <v>46192</v>
          </cell>
        </row>
        <row r="11010">
          <cell r="F11010" t="str">
            <v>R5T0700204</v>
          </cell>
          <cell r="AH11010">
            <v>46192</v>
          </cell>
        </row>
        <row r="11011">
          <cell r="F11011" t="str">
            <v>R5T0700205</v>
          </cell>
          <cell r="AH11011">
            <v>46192</v>
          </cell>
        </row>
        <row r="11012">
          <cell r="F11012" t="str">
            <v>R5T0700209</v>
          </cell>
          <cell r="AH11012">
            <v>46192</v>
          </cell>
        </row>
        <row r="11013">
          <cell r="F11013" t="str">
            <v>R5T0700210</v>
          </cell>
          <cell r="AH11013">
            <v>46192</v>
          </cell>
        </row>
        <row r="11014">
          <cell r="F11014" t="str">
            <v>R5T0700211</v>
          </cell>
          <cell r="AH11014">
            <v>46192</v>
          </cell>
        </row>
        <row r="11015">
          <cell r="F11015" t="str">
            <v>R5T0700553</v>
          </cell>
          <cell r="AH11015">
            <v>46192</v>
          </cell>
        </row>
        <row r="11016">
          <cell r="F11016" t="str">
            <v>R5T0700885</v>
          </cell>
          <cell r="AH11016">
            <v>46195</v>
          </cell>
        </row>
        <row r="11017">
          <cell r="F11017" t="str">
            <v>R5T0700886</v>
          </cell>
          <cell r="AH11017">
            <v>46195</v>
          </cell>
        </row>
        <row r="11018">
          <cell r="F11018" t="str">
            <v>R5T0700887</v>
          </cell>
          <cell r="AH11018">
            <v>46195</v>
          </cell>
        </row>
        <row r="11019">
          <cell r="F11019" t="str">
            <v>R5T0701312</v>
          </cell>
          <cell r="AH11019">
            <v>46195</v>
          </cell>
        </row>
        <row r="11020">
          <cell r="F11020" t="str">
            <v>45T0470129</v>
          </cell>
          <cell r="AH11020">
            <v>46155</v>
          </cell>
        </row>
        <row r="11021">
          <cell r="F11021" t="str">
            <v>45T0470129</v>
          </cell>
          <cell r="AH11021">
            <v>46160</v>
          </cell>
        </row>
        <row r="11022">
          <cell r="F11022" t="str">
            <v>722458006</v>
          </cell>
          <cell r="AH11022">
            <v>46168</v>
          </cell>
        </row>
        <row r="11023">
          <cell r="F11023" t="str">
            <v>45T0469391</v>
          </cell>
          <cell r="AH11023">
            <v>46150</v>
          </cell>
        </row>
        <row r="11024">
          <cell r="F11024" t="str">
            <v>45T0473136</v>
          </cell>
          <cell r="AH11024">
            <v>46160</v>
          </cell>
        </row>
        <row r="11025">
          <cell r="F11025" t="str">
            <v>45T0475001</v>
          </cell>
          <cell r="AH11025">
            <v>46167</v>
          </cell>
        </row>
        <row r="11026">
          <cell r="F11026" t="str">
            <v>45T0473793</v>
          </cell>
          <cell r="AH11026">
            <v>46192</v>
          </cell>
        </row>
        <row r="11027">
          <cell r="F11027" t="str">
            <v>45T0477194</v>
          </cell>
          <cell r="AH11027">
            <v>46175</v>
          </cell>
        </row>
        <row r="11028">
          <cell r="F11028" t="str">
            <v>45T0479713</v>
          </cell>
          <cell r="AH11028">
            <v>46185</v>
          </cell>
        </row>
        <row r="11029">
          <cell r="F11029" t="str">
            <v>45T0481639</v>
          </cell>
          <cell r="AH11029">
            <v>46192</v>
          </cell>
        </row>
        <row r="11030">
          <cell r="F11030" t="str">
            <v>R5T0700818</v>
          </cell>
          <cell r="AH11030">
            <v>46195</v>
          </cell>
        </row>
        <row r="11031">
          <cell r="F11031" t="str">
            <v>R5T0700821</v>
          </cell>
          <cell r="AH11031">
            <v>46195</v>
          </cell>
        </row>
        <row r="11032">
          <cell r="F11032" t="str">
            <v>R5T0700853</v>
          </cell>
          <cell r="AH11032">
            <v>46195</v>
          </cell>
        </row>
        <row r="11033">
          <cell r="F11033" t="str">
            <v>R5T0700855</v>
          </cell>
          <cell r="AH11033">
            <v>46195</v>
          </cell>
        </row>
        <row r="11034">
          <cell r="F11034" t="str">
            <v>R5T0700856</v>
          </cell>
          <cell r="AH11034">
            <v>46195</v>
          </cell>
        </row>
        <row r="11035">
          <cell r="F11035" t="str">
            <v>R5T0700984</v>
          </cell>
          <cell r="AH11035">
            <v>46195</v>
          </cell>
        </row>
        <row r="11036">
          <cell r="F11036" t="str">
            <v>R5T0700985</v>
          </cell>
          <cell r="AH11036">
            <v>46195</v>
          </cell>
        </row>
        <row r="11037">
          <cell r="F11037" t="str">
            <v>R5T0701061</v>
          </cell>
          <cell r="AH11037">
            <v>46192</v>
          </cell>
        </row>
        <row r="11038">
          <cell r="F11038" t="str">
            <v>R5T0701064</v>
          </cell>
          <cell r="AH11038">
            <v>46192</v>
          </cell>
        </row>
        <row r="11039">
          <cell r="F11039" t="str">
            <v>R5T0701066</v>
          </cell>
          <cell r="AH11039">
            <v>46192</v>
          </cell>
        </row>
        <row r="11040">
          <cell r="F11040" t="str">
            <v>R5T0701067</v>
          </cell>
          <cell r="AH11040">
            <v>46192</v>
          </cell>
        </row>
        <row r="11041">
          <cell r="F11041" t="str">
            <v>R5T0701101</v>
          </cell>
          <cell r="AH11041">
            <v>46192</v>
          </cell>
        </row>
        <row r="11042">
          <cell r="F11042" t="str">
            <v>R5T0701217</v>
          </cell>
          <cell r="AH11042">
            <v>46192</v>
          </cell>
        </row>
        <row r="11043">
          <cell r="F11043" t="str">
            <v>R5T0701219</v>
          </cell>
          <cell r="AH11043">
            <v>46192</v>
          </cell>
        </row>
        <row r="11044">
          <cell r="F11044" t="str">
            <v>R5T0701224</v>
          </cell>
          <cell r="AH11044">
            <v>46192</v>
          </cell>
        </row>
        <row r="11045">
          <cell r="F11045" t="str">
            <v>R5T0701230</v>
          </cell>
          <cell r="AH11045">
            <v>46192</v>
          </cell>
        </row>
        <row r="11046">
          <cell r="F11046" t="str">
            <v>R5T0701336</v>
          </cell>
          <cell r="AH11046">
            <v>46195</v>
          </cell>
        </row>
        <row r="11047">
          <cell r="F11047" t="str">
            <v>R5T0701337</v>
          </cell>
          <cell r="AH11047">
            <v>46195</v>
          </cell>
        </row>
        <row r="11048">
          <cell r="F11048" t="str">
            <v>R5T0701338</v>
          </cell>
          <cell r="AH11048">
            <v>46195</v>
          </cell>
        </row>
        <row r="11049">
          <cell r="F11049" t="str">
            <v>R5T0702297</v>
          </cell>
          <cell r="AH11049">
            <v>46195</v>
          </cell>
        </row>
        <row r="11050">
          <cell r="F11050" t="str">
            <v>R5T0696320</v>
          </cell>
          <cell r="AH11050">
            <v>46195</v>
          </cell>
        </row>
        <row r="11051">
          <cell r="F11051" t="str">
            <v>R5T0701943</v>
          </cell>
          <cell r="AH11051">
            <v>0</v>
          </cell>
        </row>
        <row r="11052">
          <cell r="F11052" t="str">
            <v>45T0481108</v>
          </cell>
          <cell r="AH11052">
            <v>46195</v>
          </cell>
        </row>
        <row r="11053">
          <cell r="F11053" t="str">
            <v>R5T0695845</v>
          </cell>
          <cell r="AH11053">
            <v>46191</v>
          </cell>
        </row>
        <row r="11054">
          <cell r="F11054" t="str">
            <v>R5T0699636</v>
          </cell>
          <cell r="AH11054">
            <v>46195</v>
          </cell>
        </row>
        <row r="11055">
          <cell r="F11055" t="str">
            <v>65T0096782</v>
          </cell>
          <cell r="AH11055">
            <v>46184</v>
          </cell>
        </row>
        <row r="11056">
          <cell r="F11056" t="str">
            <v>65T0096908</v>
          </cell>
          <cell r="AH11056">
            <v>46192</v>
          </cell>
        </row>
        <row r="11057">
          <cell r="F11057" t="str">
            <v>65T0096909</v>
          </cell>
          <cell r="AH11057">
            <v>46184</v>
          </cell>
        </row>
        <row r="11058">
          <cell r="F11058" t="str">
            <v>R5T0685350</v>
          </cell>
          <cell r="AH11058">
            <v>46188</v>
          </cell>
        </row>
        <row r="11059">
          <cell r="F11059" t="str">
            <v>R5T0696312</v>
          </cell>
          <cell r="AH11059">
            <v>46188</v>
          </cell>
        </row>
        <row r="11060">
          <cell r="F11060" t="str">
            <v>R5T0696969</v>
          </cell>
          <cell r="AH11060">
            <v>46188</v>
          </cell>
        </row>
        <row r="11061">
          <cell r="F11061" t="str">
            <v>R5T0698552</v>
          </cell>
          <cell r="AH11061">
            <v>46195</v>
          </cell>
        </row>
        <row r="11062">
          <cell r="F11062" t="str">
            <v>R5T0698553</v>
          </cell>
          <cell r="AH11062">
            <v>46195</v>
          </cell>
        </row>
        <row r="11063">
          <cell r="F11063" t="str">
            <v>R5T0699414</v>
          </cell>
          <cell r="AH11063">
            <v>46195</v>
          </cell>
        </row>
        <row r="11064">
          <cell r="F11064" t="str">
            <v>R5T0700651</v>
          </cell>
          <cell r="AH11064">
            <v>46195</v>
          </cell>
        </row>
        <row r="11065">
          <cell r="F11065" t="str">
            <v>R5T0700654</v>
          </cell>
          <cell r="AH11065">
            <v>46195</v>
          </cell>
        </row>
        <row r="11066">
          <cell r="F11066" t="str">
            <v>R5T0700655</v>
          </cell>
          <cell r="AH11066">
            <v>46195</v>
          </cell>
        </row>
        <row r="11067">
          <cell r="F11067" t="str">
            <v>R5T0696142</v>
          </cell>
          <cell r="AH11067">
            <v>46189</v>
          </cell>
        </row>
        <row r="11068">
          <cell r="F11068" t="str">
            <v>R5T0700515</v>
          </cell>
          <cell r="AH11068">
            <v>46195</v>
          </cell>
        </row>
        <row r="11069">
          <cell r="F11069" t="str">
            <v>R5T0695510</v>
          </cell>
          <cell r="AH11069">
            <v>46189</v>
          </cell>
        </row>
        <row r="11070">
          <cell r="F11070" t="str">
            <v>R5T0696168</v>
          </cell>
          <cell r="AH11070">
            <v>46188</v>
          </cell>
        </row>
        <row r="11071">
          <cell r="F11071" t="str">
            <v>R5T0696533</v>
          </cell>
          <cell r="AH11071">
            <v>46188</v>
          </cell>
        </row>
        <row r="11072">
          <cell r="F11072" t="str">
            <v>R5T0698523</v>
          </cell>
          <cell r="AH11072">
            <v>46189</v>
          </cell>
        </row>
        <row r="11073">
          <cell r="F11073" t="str">
            <v>R5T0699906</v>
          </cell>
          <cell r="AH11073">
            <v>46192</v>
          </cell>
        </row>
        <row r="11074">
          <cell r="F11074" t="str">
            <v>R5T0699985</v>
          </cell>
          <cell r="AH11074">
            <v>46191</v>
          </cell>
        </row>
        <row r="11075">
          <cell r="F11075" t="str">
            <v>65T0097380</v>
          </cell>
          <cell r="AH11075">
            <v>46189</v>
          </cell>
        </row>
        <row r="11076">
          <cell r="F11076" t="str">
            <v>25T0345757</v>
          </cell>
          <cell r="AH11076">
            <v>46146</v>
          </cell>
        </row>
        <row r="11077">
          <cell r="F11077" t="str">
            <v>25T0345757</v>
          </cell>
          <cell r="AH11077">
            <v>46146</v>
          </cell>
        </row>
        <row r="11078">
          <cell r="F11078" t="str">
            <v>45T0481521</v>
          </cell>
        </row>
        <row r="11079">
          <cell r="F11079" t="str">
            <v>45T0481613</v>
          </cell>
          <cell r="AH11079">
            <v>46189</v>
          </cell>
        </row>
        <row r="11080">
          <cell r="F11080" t="str">
            <v>45T0483356</v>
          </cell>
        </row>
        <row r="11081">
          <cell r="F11081" t="str">
            <v>45T0483356</v>
          </cell>
        </row>
        <row r="11082">
          <cell r="F11082" t="str">
            <v>45T0483616</v>
          </cell>
        </row>
        <row r="11083">
          <cell r="F11083" t="str">
            <v>45T0477500</v>
          </cell>
          <cell r="AH11083">
            <v>46170</v>
          </cell>
        </row>
        <row r="11084">
          <cell r="F11084" t="str">
            <v>45T0477500</v>
          </cell>
          <cell r="AH11084">
            <v>46170</v>
          </cell>
        </row>
        <row r="11085">
          <cell r="F11085" t="str">
            <v>25T0345988</v>
          </cell>
          <cell r="AH11085">
            <v>46148</v>
          </cell>
        </row>
        <row r="11086">
          <cell r="F11086" t="str">
            <v>25T0345988</v>
          </cell>
          <cell r="AH11086">
            <v>46148</v>
          </cell>
        </row>
        <row r="11087">
          <cell r="F11087" t="str">
            <v>25T0346047</v>
          </cell>
          <cell r="AH11087">
            <v>46148</v>
          </cell>
        </row>
        <row r="11088">
          <cell r="F11088" t="str">
            <v>25T0346047</v>
          </cell>
          <cell r="AH11088">
            <v>46148</v>
          </cell>
        </row>
        <row r="11089">
          <cell r="F11089" t="str">
            <v>25T0346189</v>
          </cell>
          <cell r="AH11089">
            <v>46150</v>
          </cell>
        </row>
        <row r="11090">
          <cell r="F11090" t="str">
            <v>25T0346189</v>
          </cell>
          <cell r="AH11090">
            <v>46150</v>
          </cell>
        </row>
        <row r="11091">
          <cell r="F11091" t="str">
            <v>25T0346248</v>
          </cell>
          <cell r="AH11091">
            <v>46150</v>
          </cell>
        </row>
        <row r="11092">
          <cell r="F11092" t="str">
            <v>25T0346248</v>
          </cell>
          <cell r="AH11092">
            <v>46150</v>
          </cell>
        </row>
        <row r="11093">
          <cell r="F11093" t="str">
            <v>25T0346364</v>
          </cell>
          <cell r="AH11093">
            <v>46153</v>
          </cell>
        </row>
        <row r="11094">
          <cell r="F11094" t="str">
            <v>25T0346364</v>
          </cell>
          <cell r="AH11094">
            <v>46153</v>
          </cell>
        </row>
        <row r="11095">
          <cell r="F11095" t="str">
            <v>25T0346568</v>
          </cell>
          <cell r="AH11095">
            <v>46154</v>
          </cell>
        </row>
        <row r="11096">
          <cell r="F11096" t="str">
            <v>25T0346568</v>
          </cell>
          <cell r="AH11096">
            <v>46154</v>
          </cell>
        </row>
        <row r="11097">
          <cell r="F11097" t="str">
            <v>25T0346580</v>
          </cell>
          <cell r="AH11097">
            <v>46155</v>
          </cell>
        </row>
        <row r="11098">
          <cell r="F11098" t="str">
            <v>25T0346580</v>
          </cell>
          <cell r="AH11098">
            <v>46155</v>
          </cell>
        </row>
        <row r="11099">
          <cell r="F11099" t="str">
            <v>25T0346922</v>
          </cell>
          <cell r="AH11099">
            <v>46157</v>
          </cell>
        </row>
        <row r="11100">
          <cell r="F11100" t="str">
            <v>25T0346922</v>
          </cell>
          <cell r="AH11100">
            <v>46157</v>
          </cell>
        </row>
        <row r="11101">
          <cell r="F11101" t="str">
            <v>25T0346982</v>
          </cell>
          <cell r="AH11101">
            <v>46160</v>
          </cell>
        </row>
        <row r="11102">
          <cell r="F11102" t="str">
            <v>25T0346982</v>
          </cell>
          <cell r="AH11102">
            <v>46160</v>
          </cell>
        </row>
        <row r="11103">
          <cell r="F11103" t="str">
            <v>25T0347217</v>
          </cell>
          <cell r="AH11103">
            <v>46160</v>
          </cell>
        </row>
        <row r="11104">
          <cell r="F11104" t="str">
            <v>25T0347217</v>
          </cell>
          <cell r="AH11104">
            <v>46160</v>
          </cell>
        </row>
        <row r="11105">
          <cell r="F11105" t="str">
            <v>25T0347245</v>
          </cell>
          <cell r="AH11105">
            <v>46161</v>
          </cell>
        </row>
        <row r="11106">
          <cell r="F11106" t="str">
            <v>25T0347245</v>
          </cell>
          <cell r="AH11106">
            <v>46161</v>
          </cell>
        </row>
        <row r="11107">
          <cell r="F11107" t="str">
            <v>25T0347320</v>
          </cell>
          <cell r="AH11107">
            <v>46162</v>
          </cell>
        </row>
        <row r="11108">
          <cell r="F11108" t="str">
            <v>25T0347320</v>
          </cell>
          <cell r="AH11108">
            <v>46162</v>
          </cell>
        </row>
        <row r="11109">
          <cell r="F11109" t="str">
            <v>25T0347690</v>
          </cell>
          <cell r="AH11109">
            <v>46167</v>
          </cell>
        </row>
        <row r="11110">
          <cell r="F11110" t="str">
            <v>25T0347690</v>
          </cell>
          <cell r="AH11110">
            <v>46167</v>
          </cell>
        </row>
        <row r="11111">
          <cell r="F11111" t="str">
            <v>25T0347991</v>
          </cell>
          <cell r="AH11111">
            <v>46168</v>
          </cell>
        </row>
        <row r="11112">
          <cell r="F11112" t="str">
            <v>25T0347991</v>
          </cell>
          <cell r="AH11112">
            <v>46168</v>
          </cell>
        </row>
        <row r="11113">
          <cell r="F11113" t="str">
            <v>25T0348037</v>
          </cell>
          <cell r="AH11113">
            <v>46168</v>
          </cell>
        </row>
        <row r="11114">
          <cell r="F11114" t="str">
            <v>25T0348037</v>
          </cell>
          <cell r="AH11114">
            <v>46168</v>
          </cell>
        </row>
        <row r="11115">
          <cell r="F11115" t="str">
            <v>25T0348053</v>
          </cell>
          <cell r="AH11115">
            <v>46169</v>
          </cell>
        </row>
        <row r="11116">
          <cell r="F11116" t="str">
            <v>25T0348053</v>
          </cell>
          <cell r="AH11116">
            <v>46169</v>
          </cell>
        </row>
        <row r="11117">
          <cell r="F11117" t="str">
            <v>25T0348463</v>
          </cell>
          <cell r="AH11117">
            <v>46174</v>
          </cell>
        </row>
        <row r="11118">
          <cell r="F11118" t="str">
            <v>25T0348463</v>
          </cell>
          <cell r="AH11118">
            <v>46174</v>
          </cell>
        </row>
        <row r="11119">
          <cell r="F11119" t="str">
            <v>25T0348663</v>
          </cell>
          <cell r="AH11119">
            <v>46174</v>
          </cell>
        </row>
        <row r="11120">
          <cell r="F11120" t="str">
            <v>25T0348663</v>
          </cell>
          <cell r="AH11120">
            <v>46174</v>
          </cell>
        </row>
        <row r="11121">
          <cell r="F11121" t="str">
            <v>25T0348764</v>
          </cell>
          <cell r="AH11121">
            <v>46176</v>
          </cell>
        </row>
        <row r="11122">
          <cell r="F11122" t="str">
            <v>25T0348764</v>
          </cell>
          <cell r="AH11122">
            <v>46176</v>
          </cell>
        </row>
        <row r="11123">
          <cell r="F11123" t="str">
            <v>25T0349090</v>
          </cell>
          <cell r="AH11123">
            <v>46178</v>
          </cell>
        </row>
        <row r="11124">
          <cell r="F11124" t="str">
            <v>25T0349090</v>
          </cell>
          <cell r="AH11124">
            <v>46178</v>
          </cell>
        </row>
        <row r="11125">
          <cell r="F11125" t="str">
            <v>25T0349414</v>
          </cell>
          <cell r="AH11125">
            <v>46183</v>
          </cell>
        </row>
        <row r="11126">
          <cell r="F11126" t="str">
            <v>25T0349414</v>
          </cell>
          <cell r="AH11126">
            <v>46183</v>
          </cell>
        </row>
        <row r="11127">
          <cell r="F11127" t="str">
            <v>25T0349415</v>
          </cell>
          <cell r="AH11127">
            <v>46183</v>
          </cell>
        </row>
        <row r="11128">
          <cell r="F11128" t="str">
            <v>25T0349415</v>
          </cell>
          <cell r="AH11128">
            <v>46183</v>
          </cell>
        </row>
        <row r="11129">
          <cell r="F11129" t="str">
            <v>25T0349955</v>
          </cell>
          <cell r="AH11129">
            <v>46188</v>
          </cell>
        </row>
        <row r="11130">
          <cell r="F11130" t="str">
            <v>25T0349955</v>
          </cell>
          <cell r="AH11130">
            <v>46188</v>
          </cell>
        </row>
        <row r="11131">
          <cell r="F11131" t="str">
            <v>25T0349956</v>
          </cell>
          <cell r="AH11131">
            <v>46188</v>
          </cell>
        </row>
        <row r="11132">
          <cell r="F11132" t="str">
            <v>25T0349956</v>
          </cell>
          <cell r="AH11132">
            <v>46188</v>
          </cell>
        </row>
        <row r="11133">
          <cell r="F11133" t="str">
            <v>25T0349957</v>
          </cell>
          <cell r="AH11133">
            <v>46188</v>
          </cell>
        </row>
        <row r="11134">
          <cell r="F11134" t="str">
            <v>25T0349957</v>
          </cell>
          <cell r="AH11134">
            <v>46188</v>
          </cell>
        </row>
        <row r="11135">
          <cell r="F11135" t="str">
            <v>25T0349968</v>
          </cell>
          <cell r="AH11135">
            <v>46188</v>
          </cell>
        </row>
        <row r="11136">
          <cell r="F11136" t="str">
            <v>25T0349968</v>
          </cell>
          <cell r="AH11136">
            <v>46188</v>
          </cell>
        </row>
        <row r="11137">
          <cell r="F11137" t="str">
            <v>25T0350265</v>
          </cell>
          <cell r="AH11137">
            <v>46190</v>
          </cell>
        </row>
        <row r="11138">
          <cell r="F11138" t="str">
            <v>25T0350265</v>
          </cell>
          <cell r="AH11138">
            <v>46190</v>
          </cell>
        </row>
        <row r="11139">
          <cell r="F11139" t="str">
            <v>25T0350535</v>
          </cell>
          <cell r="AH11139">
            <v>46192</v>
          </cell>
        </row>
        <row r="11140">
          <cell r="F11140" t="str">
            <v>25T0350535</v>
          </cell>
          <cell r="AH11140">
            <v>46192</v>
          </cell>
        </row>
        <row r="11141">
          <cell r="F11141" t="str">
            <v>25T0350766</v>
          </cell>
          <cell r="AH11141">
            <v>46195</v>
          </cell>
        </row>
        <row r="11142">
          <cell r="F11142" t="str">
            <v>25T0350766</v>
          </cell>
          <cell r="AH11142">
            <v>46195</v>
          </cell>
        </row>
        <row r="11143">
          <cell r="F11143" t="str">
            <v>45T0479818</v>
          </cell>
        </row>
        <row r="11144">
          <cell r="F11144" t="str">
            <v>45T0479819</v>
          </cell>
          <cell r="AH11144">
            <v>46181</v>
          </cell>
        </row>
        <row r="11145">
          <cell r="F11145" t="str">
            <v>R5T0702541</v>
          </cell>
          <cell r="AH11145">
            <v>46195</v>
          </cell>
        </row>
        <row r="11146">
          <cell r="F11146" t="str">
            <v>R5T0703435</v>
          </cell>
          <cell r="AH11146">
            <v>46195</v>
          </cell>
        </row>
        <row r="11147">
          <cell r="F11147" t="str">
            <v>65T0099264</v>
          </cell>
          <cell r="AH11147">
            <v>46192</v>
          </cell>
        </row>
        <row r="11148">
          <cell r="F11148" t="str">
            <v>65T0099264</v>
          </cell>
          <cell r="AH11148">
            <v>46195</v>
          </cell>
        </row>
        <row r="11149">
          <cell r="F11149" t="str">
            <v>R5T0701357</v>
          </cell>
          <cell r="AH11149">
            <v>46195</v>
          </cell>
        </row>
        <row r="11150">
          <cell r="F11150" t="str">
            <v>65T0096973</v>
          </cell>
          <cell r="AH11150">
            <v>46195</v>
          </cell>
        </row>
        <row r="11151">
          <cell r="F11151" t="str">
            <v>65T0097394</v>
          </cell>
          <cell r="AH11151">
            <v>46195</v>
          </cell>
        </row>
        <row r="11152">
          <cell r="F11152" t="str">
            <v>65T0097458</v>
          </cell>
          <cell r="AH11152">
            <v>46188</v>
          </cell>
        </row>
        <row r="11153">
          <cell r="F11153" t="str">
            <v>65T0097467</v>
          </cell>
          <cell r="AH11153">
            <v>46188</v>
          </cell>
        </row>
        <row r="11154">
          <cell r="F11154" t="str">
            <v>R5T0701298</v>
          </cell>
          <cell r="AH11154">
            <v>46195</v>
          </cell>
        </row>
        <row r="11155">
          <cell r="F11155" t="str">
            <v>65T0094359</v>
          </cell>
          <cell r="AH11155">
            <v>46170</v>
          </cell>
        </row>
        <row r="11156">
          <cell r="F11156" t="str">
            <v>R5T0701003</v>
          </cell>
          <cell r="AH11156">
            <v>46195</v>
          </cell>
        </row>
        <row r="11157">
          <cell r="F11157" t="str">
            <v>65T0098554</v>
          </cell>
          <cell r="AH11157">
            <v>46191</v>
          </cell>
        </row>
        <row r="11158">
          <cell r="F11158" t="str">
            <v>65T0098554</v>
          </cell>
          <cell r="AH11158">
            <v>46191</v>
          </cell>
        </row>
        <row r="11159">
          <cell r="F11159" t="str">
            <v>R5T0700096</v>
          </cell>
          <cell r="AH11159">
            <v>46195</v>
          </cell>
        </row>
        <row r="11160">
          <cell r="F11160" t="str">
            <v>45T0380077</v>
          </cell>
          <cell r="AH11160">
            <v>46149</v>
          </cell>
        </row>
        <row r="11161">
          <cell r="F11161" t="str">
            <v>45T0380080</v>
          </cell>
          <cell r="AH11161">
            <v>46148</v>
          </cell>
        </row>
        <row r="11162">
          <cell r="F11162" t="str">
            <v>45T0418486</v>
          </cell>
          <cell r="AH11162">
            <v>46170</v>
          </cell>
        </row>
        <row r="11163">
          <cell r="F11163" t="str">
            <v>45T0418487</v>
          </cell>
          <cell r="AH11163">
            <v>46168</v>
          </cell>
        </row>
        <row r="11164">
          <cell r="F11164" t="str">
            <v>45T0418488</v>
          </cell>
          <cell r="AH11164">
            <v>46168</v>
          </cell>
        </row>
        <row r="11165">
          <cell r="F11165" t="str">
            <v>45T0418489</v>
          </cell>
          <cell r="AH11165">
            <v>46168</v>
          </cell>
        </row>
        <row r="11166">
          <cell r="F11166" t="str">
            <v>45T0418490</v>
          </cell>
          <cell r="AH11166">
            <v>46168</v>
          </cell>
        </row>
        <row r="11167">
          <cell r="F11167" t="str">
            <v>45T0418492</v>
          </cell>
          <cell r="AH11167">
            <v>46168</v>
          </cell>
        </row>
        <row r="11168">
          <cell r="F11168" t="str">
            <v>45T0418493</v>
          </cell>
          <cell r="AH11168">
            <v>46168</v>
          </cell>
        </row>
        <row r="11169">
          <cell r="F11169" t="str">
            <v>45T0418494</v>
          </cell>
          <cell r="AH11169">
            <v>46170</v>
          </cell>
        </row>
        <row r="11170">
          <cell r="F11170" t="str">
            <v>45T0418495</v>
          </cell>
          <cell r="AH11170">
            <v>46169</v>
          </cell>
        </row>
        <row r="11171">
          <cell r="F11171" t="str">
            <v>45T0418496</v>
          </cell>
          <cell r="AH11171">
            <v>46170</v>
          </cell>
        </row>
        <row r="11172">
          <cell r="F11172" t="str">
            <v>45T0418497</v>
          </cell>
          <cell r="AH11172">
            <v>46170</v>
          </cell>
        </row>
        <row r="11173">
          <cell r="F11173" t="str">
            <v>45T0422981</v>
          </cell>
          <cell r="AH11173">
            <v>46153</v>
          </cell>
        </row>
        <row r="11174">
          <cell r="F11174" t="str">
            <v>45T0422982</v>
          </cell>
          <cell r="AH11174">
            <v>46150</v>
          </cell>
        </row>
        <row r="11175">
          <cell r="F11175" t="str">
            <v>45T0422983</v>
          </cell>
          <cell r="AH11175">
            <v>46153</v>
          </cell>
        </row>
        <row r="11176">
          <cell r="F11176" t="str">
            <v>45T0422984</v>
          </cell>
          <cell r="AH11176">
            <v>46153</v>
          </cell>
        </row>
        <row r="11177">
          <cell r="F11177" t="str">
            <v>45T0422985</v>
          </cell>
          <cell r="AH11177">
            <v>46153</v>
          </cell>
        </row>
        <row r="11178">
          <cell r="F11178" t="str">
            <v>45T0422986</v>
          </cell>
          <cell r="AH11178">
            <v>46153</v>
          </cell>
        </row>
        <row r="11179">
          <cell r="F11179" t="str">
            <v>45T0422987</v>
          </cell>
          <cell r="AH11179">
            <v>46153</v>
          </cell>
        </row>
        <row r="11180">
          <cell r="F11180" t="str">
            <v>45T0422988</v>
          </cell>
          <cell r="AH11180">
            <v>46153</v>
          </cell>
        </row>
        <row r="11181">
          <cell r="F11181" t="str">
            <v>45T0422990</v>
          </cell>
          <cell r="AH11181">
            <v>46154</v>
          </cell>
        </row>
        <row r="11182">
          <cell r="F11182" t="str">
            <v>45T0422991</v>
          </cell>
          <cell r="AH11182">
            <v>46154</v>
          </cell>
        </row>
        <row r="11183">
          <cell r="F11183" t="str">
            <v>45T0422992</v>
          </cell>
          <cell r="AH11183">
            <v>46160</v>
          </cell>
        </row>
        <row r="11184">
          <cell r="F11184" t="str">
            <v>45T0422993</v>
          </cell>
          <cell r="AH11184">
            <v>46160</v>
          </cell>
        </row>
        <row r="11185">
          <cell r="F11185" t="str">
            <v>45T0422994</v>
          </cell>
          <cell r="AH11185">
            <v>46160</v>
          </cell>
        </row>
        <row r="11186">
          <cell r="F11186" t="str">
            <v>45T0422995</v>
          </cell>
          <cell r="AH11186">
            <v>46161</v>
          </cell>
        </row>
        <row r="11187">
          <cell r="F11187" t="str">
            <v>45T0422996</v>
          </cell>
          <cell r="AH11187">
            <v>46162</v>
          </cell>
        </row>
        <row r="11188">
          <cell r="F11188" t="str">
            <v>45T0422997</v>
          </cell>
          <cell r="AH11188">
            <v>46162</v>
          </cell>
        </row>
        <row r="11189">
          <cell r="F11189" t="str">
            <v>45T0422998</v>
          </cell>
          <cell r="AH11189">
            <v>46162</v>
          </cell>
        </row>
        <row r="11190">
          <cell r="F11190" t="str">
            <v>45T0422999</v>
          </cell>
          <cell r="AH11190">
            <v>46163</v>
          </cell>
        </row>
        <row r="11191">
          <cell r="F11191" t="str">
            <v>45T0423000</v>
          </cell>
          <cell r="AH11191">
            <v>46162</v>
          </cell>
        </row>
        <row r="11192">
          <cell r="F11192" t="str">
            <v>45T0423001</v>
          </cell>
          <cell r="AH11192">
            <v>46163</v>
          </cell>
        </row>
        <row r="11193">
          <cell r="F11193" t="str">
            <v>45T0423002</v>
          </cell>
          <cell r="AH11193">
            <v>46163</v>
          </cell>
        </row>
        <row r="11194">
          <cell r="F11194" t="str">
            <v>45T0423003</v>
          </cell>
          <cell r="AH11194">
            <v>46167</v>
          </cell>
        </row>
        <row r="11195">
          <cell r="F11195" t="str">
            <v>45T0423004</v>
          </cell>
          <cell r="AH11195">
            <v>46167</v>
          </cell>
        </row>
        <row r="11196">
          <cell r="F11196" t="str">
            <v>45T0423005</v>
          </cell>
          <cell r="AH11196">
            <v>46164</v>
          </cell>
        </row>
        <row r="11197">
          <cell r="F11197" t="str">
            <v>45T0423006</v>
          </cell>
          <cell r="AH11197">
            <v>46167</v>
          </cell>
        </row>
        <row r="11198">
          <cell r="F11198" t="str">
            <v>45T0423007</v>
          </cell>
          <cell r="AH11198">
            <v>46167</v>
          </cell>
        </row>
        <row r="11199">
          <cell r="F11199" t="str">
            <v>45T0423008</v>
          </cell>
          <cell r="AH11199">
            <v>46167</v>
          </cell>
        </row>
        <row r="11200">
          <cell r="F11200" t="str">
            <v>45T0423009</v>
          </cell>
          <cell r="AH11200">
            <v>46167</v>
          </cell>
        </row>
        <row r="11201">
          <cell r="F11201" t="str">
            <v>45T0423012</v>
          </cell>
          <cell r="AH11201">
            <v>46168</v>
          </cell>
        </row>
        <row r="11202">
          <cell r="F11202" t="str">
            <v>45T0423013</v>
          </cell>
          <cell r="AH11202">
            <v>46172</v>
          </cell>
        </row>
        <row r="11203">
          <cell r="F11203" t="str">
            <v>45T0423014</v>
          </cell>
          <cell r="AH11203">
            <v>46172</v>
          </cell>
        </row>
        <row r="11204">
          <cell r="F11204" t="str">
            <v>45T0423015</v>
          </cell>
          <cell r="AH11204">
            <v>46172</v>
          </cell>
        </row>
        <row r="11205">
          <cell r="F11205" t="str">
            <v>45T0423016</v>
          </cell>
          <cell r="AH11205">
            <v>46172</v>
          </cell>
        </row>
        <row r="11206">
          <cell r="F11206" t="str">
            <v>45T0423017</v>
          </cell>
          <cell r="AH11206">
            <v>46172</v>
          </cell>
        </row>
        <row r="11207">
          <cell r="F11207" t="str">
            <v>45T0423018</v>
          </cell>
          <cell r="AH11207">
            <v>46172</v>
          </cell>
        </row>
        <row r="11208">
          <cell r="F11208" t="str">
            <v>45T0423019</v>
          </cell>
          <cell r="AH11208">
            <v>46172</v>
          </cell>
        </row>
        <row r="11209">
          <cell r="F11209" t="str">
            <v>45T0423020</v>
          </cell>
          <cell r="AH11209">
            <v>46172</v>
          </cell>
        </row>
        <row r="11210">
          <cell r="F11210" t="str">
            <v>45T0423021</v>
          </cell>
          <cell r="AH11210">
            <v>46172</v>
          </cell>
        </row>
        <row r="11211">
          <cell r="F11211" t="str">
            <v>45T0423022</v>
          </cell>
          <cell r="AH11211">
            <v>46174</v>
          </cell>
        </row>
        <row r="11212">
          <cell r="F11212" t="str">
            <v>45T0423023</v>
          </cell>
          <cell r="AH11212">
            <v>46174</v>
          </cell>
        </row>
        <row r="11213">
          <cell r="F11213" t="str">
            <v>45T0423024</v>
          </cell>
          <cell r="AH11213">
            <v>46174</v>
          </cell>
        </row>
        <row r="11214">
          <cell r="F11214" t="str">
            <v>45T0423025</v>
          </cell>
          <cell r="AH11214">
            <v>46174</v>
          </cell>
        </row>
        <row r="11215">
          <cell r="F11215" t="str">
            <v>45T0423026</v>
          </cell>
          <cell r="AH11215">
            <v>46175</v>
          </cell>
        </row>
        <row r="11216">
          <cell r="F11216" t="str">
            <v>45T0423027</v>
          </cell>
          <cell r="AH11216">
            <v>46175</v>
          </cell>
        </row>
        <row r="11217">
          <cell r="F11217" t="str">
            <v>45T0423029</v>
          </cell>
          <cell r="AH11217">
            <v>46176</v>
          </cell>
        </row>
        <row r="11218">
          <cell r="F11218" t="str">
            <v>45T0430582</v>
          </cell>
          <cell r="AH11218">
            <v>46150</v>
          </cell>
        </row>
        <row r="11219">
          <cell r="F11219" t="str">
            <v>45T0430583</v>
          </cell>
          <cell r="AH11219">
            <v>46153</v>
          </cell>
        </row>
        <row r="11220">
          <cell r="F11220" t="str">
            <v>45T0430584</v>
          </cell>
          <cell r="AH11220">
            <v>46153</v>
          </cell>
        </row>
        <row r="11221">
          <cell r="F11221" t="str">
            <v>45T0430585</v>
          </cell>
          <cell r="AH11221">
            <v>46153</v>
          </cell>
        </row>
        <row r="11222">
          <cell r="F11222" t="str">
            <v>45T0430586</v>
          </cell>
          <cell r="AH11222">
            <v>46153</v>
          </cell>
        </row>
        <row r="11223">
          <cell r="F11223" t="str">
            <v>45T0430587</v>
          </cell>
          <cell r="AH11223">
            <v>46153</v>
          </cell>
        </row>
        <row r="11224">
          <cell r="F11224" t="str">
            <v>45T0430588</v>
          </cell>
          <cell r="AH11224">
            <v>46153</v>
          </cell>
        </row>
        <row r="11225">
          <cell r="F11225" t="str">
            <v>45T0430589</v>
          </cell>
          <cell r="AH11225">
            <v>46153</v>
          </cell>
        </row>
        <row r="11226">
          <cell r="F11226" t="str">
            <v>45T0430590</v>
          </cell>
          <cell r="AH11226">
            <v>46153</v>
          </cell>
        </row>
        <row r="11227">
          <cell r="F11227" t="str">
            <v>45T0430591</v>
          </cell>
          <cell r="AH11227">
            <v>46153</v>
          </cell>
        </row>
        <row r="11228">
          <cell r="F11228" t="str">
            <v>45T0430592</v>
          </cell>
          <cell r="AH11228">
            <v>46157</v>
          </cell>
        </row>
        <row r="11229">
          <cell r="F11229" t="str">
            <v>45T0430593</v>
          </cell>
          <cell r="AH11229">
            <v>46156</v>
          </cell>
        </row>
        <row r="11230">
          <cell r="F11230" t="str">
            <v>45T0430594</v>
          </cell>
          <cell r="AH11230">
            <v>46160</v>
          </cell>
        </row>
        <row r="11231">
          <cell r="F11231" t="str">
            <v>45T0430595</v>
          </cell>
          <cell r="AH11231">
            <v>46160</v>
          </cell>
        </row>
        <row r="11232">
          <cell r="F11232" t="str">
            <v>45T0430596</v>
          </cell>
          <cell r="AH11232">
            <v>46160</v>
          </cell>
        </row>
        <row r="11233">
          <cell r="F11233" t="str">
            <v>45T0430597</v>
          </cell>
          <cell r="AH11233">
            <v>46160</v>
          </cell>
        </row>
        <row r="11234">
          <cell r="F11234" t="str">
            <v>45T0430598</v>
          </cell>
          <cell r="AH11234">
            <v>46160</v>
          </cell>
        </row>
        <row r="11235">
          <cell r="F11235" t="str">
            <v>45T0430599</v>
          </cell>
          <cell r="AH11235">
            <v>46167</v>
          </cell>
        </row>
        <row r="11236">
          <cell r="F11236" t="str">
            <v>45T0430600</v>
          </cell>
          <cell r="AH11236">
            <v>46167</v>
          </cell>
        </row>
        <row r="11237">
          <cell r="F11237" t="str">
            <v>45T0430601</v>
          </cell>
          <cell r="AH11237">
            <v>46171</v>
          </cell>
        </row>
        <row r="11238">
          <cell r="F11238" t="str">
            <v>45T0436549</v>
          </cell>
          <cell r="AH11238">
            <v>46160</v>
          </cell>
        </row>
        <row r="11239">
          <cell r="F11239" t="str">
            <v>45T0436550</v>
          </cell>
          <cell r="AH11239">
            <v>46160</v>
          </cell>
        </row>
        <row r="11240">
          <cell r="F11240" t="str">
            <v>45T0436551</v>
          </cell>
          <cell r="AH11240">
            <v>46160</v>
          </cell>
        </row>
        <row r="11241">
          <cell r="F11241" t="str">
            <v>45T0436552</v>
          </cell>
          <cell r="AH11241">
            <v>46160</v>
          </cell>
        </row>
        <row r="11242">
          <cell r="F11242" t="str">
            <v>45T0436553</v>
          </cell>
          <cell r="AH11242">
            <v>46160</v>
          </cell>
        </row>
        <row r="11243">
          <cell r="F11243" t="str">
            <v>45T0436554</v>
          </cell>
          <cell r="AH11243">
            <v>46160</v>
          </cell>
        </row>
        <row r="11244">
          <cell r="F11244" t="str">
            <v>45T0436555</v>
          </cell>
          <cell r="AH11244">
            <v>46160</v>
          </cell>
        </row>
        <row r="11245">
          <cell r="F11245" t="str">
            <v>45T0436556</v>
          </cell>
          <cell r="AH11245">
            <v>46160</v>
          </cell>
        </row>
        <row r="11246">
          <cell r="F11246" t="str">
            <v>45T0436557</v>
          </cell>
          <cell r="AH11246">
            <v>46160</v>
          </cell>
        </row>
        <row r="11247">
          <cell r="F11247" t="str">
            <v>45T0436558</v>
          </cell>
          <cell r="AH11247">
            <v>46167</v>
          </cell>
        </row>
        <row r="11248">
          <cell r="F11248" t="str">
            <v>45T0436559</v>
          </cell>
          <cell r="AH11248">
            <v>46168</v>
          </cell>
        </row>
        <row r="11249">
          <cell r="F11249" t="str">
            <v>45T0436560</v>
          </cell>
          <cell r="AH11249">
            <v>46170</v>
          </cell>
        </row>
        <row r="11250">
          <cell r="F11250" t="str">
            <v>45T0436561</v>
          </cell>
          <cell r="AH11250">
            <v>46170</v>
          </cell>
        </row>
        <row r="11251">
          <cell r="F11251" t="str">
            <v>45T0436562</v>
          </cell>
          <cell r="AH11251">
            <v>46170</v>
          </cell>
        </row>
        <row r="11252">
          <cell r="F11252" t="str">
            <v>45T0437108</v>
          </cell>
          <cell r="AH11252">
            <v>46160</v>
          </cell>
        </row>
        <row r="11253">
          <cell r="F11253" t="str">
            <v>45T0437109</v>
          </cell>
          <cell r="AH11253">
            <v>46160</v>
          </cell>
        </row>
        <row r="11254">
          <cell r="F11254" t="str">
            <v>45T0437110</v>
          </cell>
          <cell r="AH11254">
            <v>46160</v>
          </cell>
        </row>
        <row r="11255">
          <cell r="F11255" t="str">
            <v>45T0437111</v>
          </cell>
          <cell r="AH11255">
            <v>46160</v>
          </cell>
        </row>
        <row r="11256">
          <cell r="F11256" t="str">
            <v>45T0437112</v>
          </cell>
          <cell r="AH11256">
            <v>46163</v>
          </cell>
        </row>
        <row r="11257">
          <cell r="F11257" t="str">
            <v>45T0437113</v>
          </cell>
          <cell r="AH11257">
            <v>46163</v>
          </cell>
        </row>
        <row r="11258">
          <cell r="F11258" t="str">
            <v>45T0437114</v>
          </cell>
          <cell r="AH11258">
            <v>46163</v>
          </cell>
        </row>
        <row r="11259">
          <cell r="F11259" t="str">
            <v>45T0437115</v>
          </cell>
          <cell r="AH11259">
            <v>46172</v>
          </cell>
        </row>
        <row r="11260">
          <cell r="F11260" t="str">
            <v>45T0437116</v>
          </cell>
          <cell r="AH11260">
            <v>46171</v>
          </cell>
        </row>
        <row r="11261">
          <cell r="F11261" t="str">
            <v>45T0443109</v>
          </cell>
          <cell r="AH11261">
            <v>46153</v>
          </cell>
        </row>
        <row r="11262">
          <cell r="F11262" t="str">
            <v>45T0443110</v>
          </cell>
          <cell r="AH11262">
            <v>46153</v>
          </cell>
        </row>
        <row r="11263">
          <cell r="F11263" t="str">
            <v>45T0443111</v>
          </cell>
          <cell r="AH11263">
            <v>46153</v>
          </cell>
        </row>
        <row r="11264">
          <cell r="F11264" t="str">
            <v>45T0443112</v>
          </cell>
          <cell r="AH11264">
            <v>46153</v>
          </cell>
        </row>
        <row r="11265">
          <cell r="F11265" t="str">
            <v>45T0443113</v>
          </cell>
          <cell r="AH11265">
            <v>46153</v>
          </cell>
        </row>
        <row r="11266">
          <cell r="F11266" t="str">
            <v>45T0443114</v>
          </cell>
          <cell r="AH11266">
            <v>46153</v>
          </cell>
        </row>
        <row r="11267">
          <cell r="F11267" t="str">
            <v>45T0443115</v>
          </cell>
          <cell r="AH11267">
            <v>46160</v>
          </cell>
        </row>
        <row r="11268">
          <cell r="F11268" t="str">
            <v>45T0443116</v>
          </cell>
          <cell r="AH11268">
            <v>46160</v>
          </cell>
        </row>
        <row r="11269">
          <cell r="F11269" t="str">
            <v>45T0443117</v>
          </cell>
          <cell r="AH11269">
            <v>46160</v>
          </cell>
        </row>
        <row r="11270">
          <cell r="F11270" t="str">
            <v>45T0443118</v>
          </cell>
          <cell r="AH11270">
            <v>46160</v>
          </cell>
        </row>
        <row r="11271">
          <cell r="F11271" t="str">
            <v>45T0443119</v>
          </cell>
          <cell r="AH11271">
            <v>46160</v>
          </cell>
        </row>
        <row r="11272">
          <cell r="F11272" t="str">
            <v>45T0443120</v>
          </cell>
          <cell r="AH11272">
            <v>46160</v>
          </cell>
        </row>
        <row r="11273">
          <cell r="F11273" t="str">
            <v>45T0443121</v>
          </cell>
          <cell r="AH11273">
            <v>46167</v>
          </cell>
        </row>
        <row r="11274">
          <cell r="F11274" t="str">
            <v>45T0443122</v>
          </cell>
          <cell r="AH11274">
            <v>46167</v>
          </cell>
        </row>
        <row r="11275">
          <cell r="F11275" t="str">
            <v>45T0443125</v>
          </cell>
          <cell r="AH11275">
            <v>46172</v>
          </cell>
        </row>
        <row r="11276">
          <cell r="F11276" t="str">
            <v>45T0454492</v>
          </cell>
          <cell r="AH11276">
            <v>46153</v>
          </cell>
        </row>
        <row r="11277">
          <cell r="F11277" t="str">
            <v>45T0454493</v>
          </cell>
          <cell r="AH11277">
            <v>46163</v>
          </cell>
        </row>
        <row r="11278">
          <cell r="F11278" t="str">
            <v>45T0454494</v>
          </cell>
          <cell r="AH11278">
            <v>46163</v>
          </cell>
        </row>
        <row r="11279">
          <cell r="F11279" t="str">
            <v>45T0454495</v>
          </cell>
          <cell r="AH11279">
            <v>46164</v>
          </cell>
        </row>
        <row r="11280">
          <cell r="F11280" t="str">
            <v>45T0454496</v>
          </cell>
          <cell r="AH11280">
            <v>46167</v>
          </cell>
        </row>
        <row r="11281">
          <cell r="F11281" t="str">
            <v>45T0454497</v>
          </cell>
          <cell r="AH11281">
            <v>46167</v>
          </cell>
        </row>
        <row r="11282">
          <cell r="F11282" t="str">
            <v>45T0473216</v>
          </cell>
          <cell r="AH11282">
            <v>46160</v>
          </cell>
        </row>
        <row r="11283">
          <cell r="F11283" t="str">
            <v>45T0473217</v>
          </cell>
          <cell r="AH11283">
            <v>46160</v>
          </cell>
        </row>
        <row r="11284">
          <cell r="F11284" t="str">
            <v>45T0473218</v>
          </cell>
          <cell r="AH11284">
            <v>46160</v>
          </cell>
        </row>
        <row r="11285">
          <cell r="F11285" t="str">
            <v>45T0473219</v>
          </cell>
          <cell r="AH11285">
            <v>46160</v>
          </cell>
        </row>
        <row r="11286">
          <cell r="F11286" t="str">
            <v>45T0473220</v>
          </cell>
          <cell r="AH11286">
            <v>46160</v>
          </cell>
        </row>
        <row r="11287">
          <cell r="F11287" t="str">
            <v>45T0473221</v>
          </cell>
          <cell r="AH11287">
            <v>46160</v>
          </cell>
        </row>
        <row r="11288">
          <cell r="F11288" t="str">
            <v>45T0473222</v>
          </cell>
          <cell r="AH11288">
            <v>46160</v>
          </cell>
        </row>
        <row r="11289">
          <cell r="F11289" t="str">
            <v>45T0391529</v>
          </cell>
          <cell r="AH11289">
            <v>46153</v>
          </cell>
        </row>
        <row r="11290">
          <cell r="F11290" t="str">
            <v>45T0418498</v>
          </cell>
          <cell r="AH11290">
            <v>46175</v>
          </cell>
        </row>
        <row r="11291">
          <cell r="F11291" t="str">
            <v>45T0418499</v>
          </cell>
          <cell r="AH11291">
            <v>46175</v>
          </cell>
        </row>
        <row r="11292">
          <cell r="F11292" t="str">
            <v>45T0422969</v>
          </cell>
          <cell r="AH11292">
            <v>46140</v>
          </cell>
        </row>
        <row r="11293">
          <cell r="F11293" t="str">
            <v>45T0422971</v>
          </cell>
          <cell r="AH11293">
            <v>46140</v>
          </cell>
        </row>
        <row r="11294">
          <cell r="F11294" t="str">
            <v>45T0422989</v>
          </cell>
          <cell r="AH11294">
            <v>46153</v>
          </cell>
        </row>
        <row r="11295">
          <cell r="F11295" t="str">
            <v>45T0423010</v>
          </cell>
          <cell r="AH11295">
            <v>46167</v>
          </cell>
        </row>
        <row r="11296">
          <cell r="F11296" t="str">
            <v>45T0423011</v>
          </cell>
          <cell r="AH11296">
            <v>46167</v>
          </cell>
        </row>
        <row r="11297">
          <cell r="F11297" t="str">
            <v>45T0423027</v>
          </cell>
          <cell r="AH11297">
            <v>46181</v>
          </cell>
        </row>
        <row r="11298">
          <cell r="F11298" t="str">
            <v>45T0423028</v>
          </cell>
          <cell r="AH11298">
            <v>46175</v>
          </cell>
        </row>
        <row r="11299">
          <cell r="F11299" t="str">
            <v>45T0423032</v>
          </cell>
          <cell r="AH11299">
            <v>46176</v>
          </cell>
        </row>
        <row r="11300">
          <cell r="F11300" t="str">
            <v>45T0423034</v>
          </cell>
          <cell r="AH11300">
            <v>46178</v>
          </cell>
        </row>
        <row r="11301">
          <cell r="F11301" t="str">
            <v>45T0436547</v>
          </cell>
          <cell r="AH11301">
            <v>46153</v>
          </cell>
        </row>
        <row r="11302">
          <cell r="F11302" t="str">
            <v>45T0436548</v>
          </cell>
          <cell r="AH11302">
            <v>46153</v>
          </cell>
        </row>
        <row r="11303">
          <cell r="F11303" t="str">
            <v>45T0437107</v>
          </cell>
          <cell r="AH11303">
            <v>46153</v>
          </cell>
        </row>
        <row r="11304">
          <cell r="F11304" t="str">
            <v>45T0437117</v>
          </cell>
          <cell r="AH11304">
            <v>46176</v>
          </cell>
        </row>
        <row r="11305">
          <cell r="F11305" t="str">
            <v>45T0443089</v>
          </cell>
          <cell r="AH11305">
            <v>46125</v>
          </cell>
        </row>
        <row r="11306">
          <cell r="F11306" t="str">
            <v>45T0443123</v>
          </cell>
          <cell r="AH11306">
            <v>46167</v>
          </cell>
        </row>
        <row r="11307">
          <cell r="F11307" t="str">
            <v>45T0443124</v>
          </cell>
          <cell r="AH11307">
            <v>46167</v>
          </cell>
        </row>
        <row r="11308">
          <cell r="F11308" t="str">
            <v>45T0450178</v>
          </cell>
          <cell r="AH11308">
            <v>46170</v>
          </cell>
        </row>
        <row r="11309">
          <cell r="F11309" t="str">
            <v>45T0450180</v>
          </cell>
          <cell r="AH11309">
            <v>46172</v>
          </cell>
        </row>
        <row r="11310">
          <cell r="F11310" t="str">
            <v>45T0450181</v>
          </cell>
          <cell r="AH11310">
            <v>46170</v>
          </cell>
        </row>
        <row r="11311">
          <cell r="F11311" t="str">
            <v>45T0450182</v>
          </cell>
          <cell r="AH11311">
            <v>46171</v>
          </cell>
        </row>
        <row r="11312">
          <cell r="F11312" t="str">
            <v>45T0450183</v>
          </cell>
          <cell r="AH11312">
            <v>46170</v>
          </cell>
        </row>
        <row r="11313">
          <cell r="F11313" t="str">
            <v>45T0450184</v>
          </cell>
          <cell r="AH11313">
            <v>46172</v>
          </cell>
        </row>
        <row r="11314">
          <cell r="F11314" t="str">
            <v>45T0450185</v>
          </cell>
          <cell r="AH11314">
            <v>46172</v>
          </cell>
        </row>
        <row r="11315">
          <cell r="F11315" t="str">
            <v>45T0450186</v>
          </cell>
          <cell r="AH11315">
            <v>46174</v>
          </cell>
        </row>
        <row r="11316">
          <cell r="F11316" t="str">
            <v>45T0450187</v>
          </cell>
          <cell r="AH11316">
            <v>46174</v>
          </cell>
        </row>
        <row r="11317">
          <cell r="F11317" t="str">
            <v>45T0450188</v>
          </cell>
          <cell r="AH11317">
            <v>46176</v>
          </cell>
        </row>
        <row r="11318">
          <cell r="F11318" t="str">
            <v>45T0450188</v>
          </cell>
          <cell r="AH11318">
            <v>46181</v>
          </cell>
        </row>
        <row r="11319">
          <cell r="F11319" t="str">
            <v>45T0450190</v>
          </cell>
          <cell r="AH11319">
            <v>46176</v>
          </cell>
        </row>
        <row r="11320">
          <cell r="F11320" t="str">
            <v>45T0450191</v>
          </cell>
          <cell r="AH11320">
            <v>46176</v>
          </cell>
        </row>
        <row r="11321">
          <cell r="F11321" t="str">
            <v>45T0450192</v>
          </cell>
          <cell r="AH11321">
            <v>46176</v>
          </cell>
        </row>
        <row r="11322">
          <cell r="F11322" t="str">
            <v>45T0473224</v>
          </cell>
          <cell r="AH11322">
            <v>46177</v>
          </cell>
        </row>
        <row r="11323">
          <cell r="F11323" t="str">
            <v>45T0310879</v>
          </cell>
        </row>
        <row r="11324">
          <cell r="F11324" t="str">
            <v>45T0343198</v>
          </cell>
          <cell r="AH11324">
            <v>46111</v>
          </cell>
        </row>
        <row r="11325">
          <cell r="F11325" t="str">
            <v>45T0380078</v>
          </cell>
          <cell r="AH11325">
            <v>46154</v>
          </cell>
        </row>
        <row r="11326">
          <cell r="F11326" t="str">
            <v>45T0418490</v>
          </cell>
          <cell r="AH11326">
            <v>46174</v>
          </cell>
        </row>
        <row r="11327">
          <cell r="F11327" t="str">
            <v>45T0418495</v>
          </cell>
          <cell r="AH11327">
            <v>46174</v>
          </cell>
        </row>
        <row r="11328">
          <cell r="F11328" t="str">
            <v>45T0422982</v>
          </cell>
          <cell r="AH11328">
            <v>46154</v>
          </cell>
        </row>
        <row r="11329">
          <cell r="F11329" t="str">
            <v>45T0422983</v>
          </cell>
          <cell r="AH11329">
            <v>46154</v>
          </cell>
        </row>
        <row r="11330">
          <cell r="F11330" t="str">
            <v>45T0423000</v>
          </cell>
          <cell r="AH11330">
            <v>46167</v>
          </cell>
        </row>
        <row r="11331">
          <cell r="F11331" t="str">
            <v>45T0423001</v>
          </cell>
          <cell r="AH11331">
            <v>46167</v>
          </cell>
        </row>
        <row r="11332">
          <cell r="F11332" t="str">
            <v>45T0423017</v>
          </cell>
          <cell r="AH11332">
            <v>46174</v>
          </cell>
        </row>
        <row r="11333">
          <cell r="F11333" t="str">
            <v>45T0423022</v>
          </cell>
          <cell r="AH11333">
            <v>46175</v>
          </cell>
        </row>
        <row r="11334">
          <cell r="F11334" t="str">
            <v>45T0430599</v>
          </cell>
          <cell r="AH11334">
            <v>46167</v>
          </cell>
        </row>
        <row r="11335">
          <cell r="F11335" t="str">
            <v>45T0437108</v>
          </cell>
          <cell r="AH11335">
            <v>46160</v>
          </cell>
        </row>
        <row r="11336">
          <cell r="F11336" t="str">
            <v>45T0437116</v>
          </cell>
          <cell r="AH11336">
            <v>46174</v>
          </cell>
        </row>
        <row r="11337">
          <cell r="F11337" t="str">
            <v>45T0443113</v>
          </cell>
          <cell r="AH11337">
            <v>46154</v>
          </cell>
        </row>
        <row r="11338">
          <cell r="F11338" t="str">
            <v>45T0443115</v>
          </cell>
          <cell r="AH11338">
            <v>46160</v>
          </cell>
        </row>
        <row r="11339">
          <cell r="F11339" t="str">
            <v>45T0443118</v>
          </cell>
          <cell r="AH11339">
            <v>46160</v>
          </cell>
        </row>
        <row r="11340">
          <cell r="F11340" t="str">
            <v>45T0454494</v>
          </cell>
          <cell r="AH11340">
            <v>46167</v>
          </cell>
        </row>
        <row r="11341">
          <cell r="F11341" t="str">
            <v>45T0473216</v>
          </cell>
          <cell r="AH11341">
            <v>46160</v>
          </cell>
        </row>
        <row r="11342">
          <cell r="F11342" t="str">
            <v>45T0380081</v>
          </cell>
          <cell r="AH11342">
            <v>46181</v>
          </cell>
        </row>
        <row r="11343">
          <cell r="F11343" t="str">
            <v>45T0380082</v>
          </cell>
          <cell r="AH11343">
            <v>46181</v>
          </cell>
        </row>
        <row r="11344">
          <cell r="F11344" t="str">
            <v>45T0380083</v>
          </cell>
          <cell r="AH11344">
            <v>46181</v>
          </cell>
        </row>
        <row r="11345">
          <cell r="F11345" t="str">
            <v>45T0418425</v>
          </cell>
          <cell r="AH11345">
            <v>46107</v>
          </cell>
        </row>
        <row r="11346">
          <cell r="F11346" t="str">
            <v>45T0418491</v>
          </cell>
          <cell r="AH11346">
            <v>46168</v>
          </cell>
        </row>
        <row r="11347">
          <cell r="F11347" t="str">
            <v>45T0423030</v>
          </cell>
          <cell r="AH11347">
            <v>46181</v>
          </cell>
        </row>
        <row r="11348">
          <cell r="F11348" t="str">
            <v>45T0423031</v>
          </cell>
          <cell r="AH11348">
            <v>46177</v>
          </cell>
        </row>
        <row r="11349">
          <cell r="F11349" t="str">
            <v>45T0423031</v>
          </cell>
          <cell r="AH11349">
            <v>46181</v>
          </cell>
        </row>
        <row r="11350">
          <cell r="F11350" t="str">
            <v>45T0423033</v>
          </cell>
          <cell r="AH11350">
            <v>46177</v>
          </cell>
        </row>
        <row r="11351">
          <cell r="F11351" t="str">
            <v>45T0423035</v>
          </cell>
          <cell r="AH11351">
            <v>46181</v>
          </cell>
        </row>
        <row r="11352">
          <cell r="F11352" t="str">
            <v>45T0423036</v>
          </cell>
          <cell r="AH11352">
            <v>46181</v>
          </cell>
        </row>
        <row r="11353">
          <cell r="F11353" t="str">
            <v>45T0423037</v>
          </cell>
          <cell r="AH11353">
            <v>46181</v>
          </cell>
        </row>
        <row r="11354">
          <cell r="F11354" t="str">
            <v>45T0423038</v>
          </cell>
          <cell r="AH11354">
            <v>46181</v>
          </cell>
        </row>
        <row r="11355">
          <cell r="F11355" t="str">
            <v>45T0423039</v>
          </cell>
          <cell r="AH11355">
            <v>46181</v>
          </cell>
        </row>
        <row r="11356">
          <cell r="F11356" t="str">
            <v>45T0423040</v>
          </cell>
          <cell r="AH11356">
            <v>46181</v>
          </cell>
        </row>
        <row r="11357">
          <cell r="F11357" t="str">
            <v>45T0423041</v>
          </cell>
          <cell r="AH11357">
            <v>46181</v>
          </cell>
        </row>
        <row r="11358">
          <cell r="F11358" t="str">
            <v>45T0423042</v>
          </cell>
          <cell r="AH11358">
            <v>46181</v>
          </cell>
        </row>
        <row r="11359">
          <cell r="F11359" t="str">
            <v>45T0423043</v>
          </cell>
          <cell r="AH11359">
            <v>46181</v>
          </cell>
        </row>
        <row r="11360">
          <cell r="F11360" t="str">
            <v>45T0423044</v>
          </cell>
          <cell r="AH11360">
            <v>46181</v>
          </cell>
        </row>
        <row r="11361">
          <cell r="F11361" t="str">
            <v>45T0423045</v>
          </cell>
          <cell r="AH11361">
            <v>46181</v>
          </cell>
        </row>
        <row r="11362">
          <cell r="F11362" t="str">
            <v>45T0443126</v>
          </cell>
          <cell r="AH11362">
            <v>46181</v>
          </cell>
        </row>
        <row r="11363">
          <cell r="F11363" t="str">
            <v>45T0450189</v>
          </cell>
          <cell r="AH11363">
            <v>46177</v>
          </cell>
        </row>
        <row r="11364">
          <cell r="F11364" t="str">
            <v>45T0454498</v>
          </cell>
          <cell r="AH11364">
            <v>46177</v>
          </cell>
        </row>
        <row r="11365">
          <cell r="F11365" t="str">
            <v>45T0454499</v>
          </cell>
          <cell r="AH11365">
            <v>46181</v>
          </cell>
        </row>
        <row r="11366">
          <cell r="F11366" t="str">
            <v>45T0454500</v>
          </cell>
          <cell r="AH11366">
            <v>46181</v>
          </cell>
        </row>
        <row r="11367">
          <cell r="F11367" t="str">
            <v>45T0454505</v>
          </cell>
          <cell r="AH11367">
            <v>46182</v>
          </cell>
        </row>
        <row r="11368">
          <cell r="F11368" t="str">
            <v>45T0473223</v>
          </cell>
          <cell r="AH11368">
            <v>46177</v>
          </cell>
        </row>
        <row r="11369">
          <cell r="F11369" t="str">
            <v>45T0473223</v>
          </cell>
          <cell r="AH11369">
            <v>46181</v>
          </cell>
        </row>
        <row r="11370">
          <cell r="F11370" t="str">
            <v>45T0380084</v>
          </cell>
          <cell r="AH11370">
            <v>46188</v>
          </cell>
        </row>
        <row r="11371">
          <cell r="F11371" t="str">
            <v>45T0380085</v>
          </cell>
          <cell r="AH11371">
            <v>46195</v>
          </cell>
        </row>
        <row r="11372">
          <cell r="F11372" t="str">
            <v>45T0418500</v>
          </cell>
          <cell r="AH11372">
            <v>46182</v>
          </cell>
        </row>
        <row r="11373">
          <cell r="F11373" t="str">
            <v>45T0418501</v>
          </cell>
          <cell r="AH11373">
            <v>46184</v>
          </cell>
        </row>
        <row r="11374">
          <cell r="F11374" t="str">
            <v>45T0418502</v>
          </cell>
          <cell r="AH11374">
            <v>46183</v>
          </cell>
        </row>
        <row r="11375">
          <cell r="F11375" t="str">
            <v>45T0418503</v>
          </cell>
          <cell r="AH11375">
            <v>46185</v>
          </cell>
        </row>
        <row r="11376">
          <cell r="F11376" t="str">
            <v>45T0418504</v>
          </cell>
          <cell r="AH11376">
            <v>46185</v>
          </cell>
        </row>
        <row r="11377">
          <cell r="F11377" t="str">
            <v>45T0418505</v>
          </cell>
          <cell r="AH11377">
            <v>46188</v>
          </cell>
        </row>
        <row r="11378">
          <cell r="F11378" t="str">
            <v>45T0418506</v>
          </cell>
          <cell r="AH11378">
            <v>46185</v>
          </cell>
        </row>
        <row r="11379">
          <cell r="F11379" t="str">
            <v>45T0418507</v>
          </cell>
          <cell r="AH11379">
            <v>46188</v>
          </cell>
        </row>
        <row r="11380">
          <cell r="F11380" t="str">
            <v>45T0418508</v>
          </cell>
          <cell r="AH11380">
            <v>46188</v>
          </cell>
        </row>
        <row r="11381">
          <cell r="F11381" t="str">
            <v>45T0418509</v>
          </cell>
          <cell r="AH11381">
            <v>46195</v>
          </cell>
        </row>
        <row r="11382">
          <cell r="F11382" t="str">
            <v>45T0418510</v>
          </cell>
          <cell r="AH11382">
            <v>46195</v>
          </cell>
        </row>
        <row r="11383">
          <cell r="F11383" t="str">
            <v>45T0423046</v>
          </cell>
          <cell r="AH11383">
            <v>46182</v>
          </cell>
        </row>
        <row r="11384">
          <cell r="F11384" t="str">
            <v>45T0423047</v>
          </cell>
          <cell r="AH11384">
            <v>46183</v>
          </cell>
        </row>
        <row r="11385">
          <cell r="F11385" t="str">
            <v>45T0423048</v>
          </cell>
          <cell r="AH11385">
            <v>46182</v>
          </cell>
        </row>
        <row r="11386">
          <cell r="F11386" t="str">
            <v>45T0423048</v>
          </cell>
          <cell r="AH11386">
            <v>46188</v>
          </cell>
        </row>
        <row r="11387">
          <cell r="F11387" t="str">
            <v>45T0423049</v>
          </cell>
          <cell r="AH11387">
            <v>46183</v>
          </cell>
        </row>
        <row r="11388">
          <cell r="F11388" t="str">
            <v>45T0423050</v>
          </cell>
          <cell r="AH11388">
            <v>46183</v>
          </cell>
        </row>
        <row r="11389">
          <cell r="F11389" t="str">
            <v>45T0423050</v>
          </cell>
          <cell r="AH11389">
            <v>46188</v>
          </cell>
        </row>
        <row r="11390">
          <cell r="F11390" t="str">
            <v>45T0423051</v>
          </cell>
          <cell r="AH11390">
            <v>46183</v>
          </cell>
        </row>
        <row r="11391">
          <cell r="F11391" t="str">
            <v>45T0423051</v>
          </cell>
          <cell r="AH11391">
            <v>46188</v>
          </cell>
        </row>
        <row r="11392">
          <cell r="F11392" t="str">
            <v>45T0423052</v>
          </cell>
          <cell r="AH11392">
            <v>46189</v>
          </cell>
        </row>
        <row r="11393">
          <cell r="F11393" t="str">
            <v>45T0423053</v>
          </cell>
          <cell r="AH11393">
            <v>46189</v>
          </cell>
        </row>
        <row r="11394">
          <cell r="F11394" t="str">
            <v>45T0423054</v>
          </cell>
          <cell r="AH11394">
            <v>46190</v>
          </cell>
        </row>
        <row r="11395">
          <cell r="F11395" t="str">
            <v>45T0423055</v>
          </cell>
          <cell r="AH11395">
            <v>46195</v>
          </cell>
        </row>
        <row r="11396">
          <cell r="F11396" t="str">
            <v>45T0423056</v>
          </cell>
          <cell r="AH11396">
            <v>46191</v>
          </cell>
        </row>
        <row r="11397">
          <cell r="F11397" t="str">
            <v>45T0423057</v>
          </cell>
          <cell r="AH11397">
            <v>46195</v>
          </cell>
        </row>
        <row r="11398">
          <cell r="F11398" t="str">
            <v>45T0423058</v>
          </cell>
          <cell r="AH11398">
            <v>46195</v>
          </cell>
        </row>
        <row r="11399">
          <cell r="F11399" t="str">
            <v>45T0423059</v>
          </cell>
          <cell r="AH11399">
            <v>46195</v>
          </cell>
        </row>
        <row r="11400">
          <cell r="F11400" t="str">
            <v>45T0423060</v>
          </cell>
          <cell r="AH11400">
            <v>46195</v>
          </cell>
        </row>
        <row r="11401">
          <cell r="F11401" t="str">
            <v>45T0423061</v>
          </cell>
          <cell r="AH11401">
            <v>46195</v>
          </cell>
        </row>
        <row r="11402">
          <cell r="F11402" t="str">
            <v>45T0423062</v>
          </cell>
          <cell r="AH11402">
            <v>46195</v>
          </cell>
        </row>
        <row r="11403">
          <cell r="F11403" t="str">
            <v>45T0423063</v>
          </cell>
          <cell r="AH11403">
            <v>46195</v>
          </cell>
        </row>
        <row r="11404">
          <cell r="F11404" t="str">
            <v>45T0423066</v>
          </cell>
        </row>
        <row r="11405">
          <cell r="F11405" t="str">
            <v>45T0430602</v>
          </cell>
          <cell r="AH11405">
            <v>46188</v>
          </cell>
        </row>
        <row r="11406">
          <cell r="F11406" t="str">
            <v>45T0430603</v>
          </cell>
          <cell r="AH11406">
            <v>46188</v>
          </cell>
        </row>
        <row r="11407">
          <cell r="F11407" t="str">
            <v>45T0430604</v>
          </cell>
          <cell r="AH11407">
            <v>46188</v>
          </cell>
        </row>
        <row r="11408">
          <cell r="F11408" t="str">
            <v>45T0430605</v>
          </cell>
          <cell r="AH11408">
            <v>46191</v>
          </cell>
        </row>
        <row r="11409">
          <cell r="F11409" t="str">
            <v>45T0430606</v>
          </cell>
          <cell r="AH11409">
            <v>46192</v>
          </cell>
        </row>
        <row r="11410">
          <cell r="F11410" t="str">
            <v>45T0430606</v>
          </cell>
          <cell r="AH11410">
            <v>46195</v>
          </cell>
        </row>
        <row r="11411">
          <cell r="F11411" t="str">
            <v>45T0430607</v>
          </cell>
          <cell r="AH11411">
            <v>46195</v>
          </cell>
        </row>
        <row r="11412">
          <cell r="F11412" t="str">
            <v>45T0430608</v>
          </cell>
          <cell r="AH11412">
            <v>46195</v>
          </cell>
        </row>
        <row r="11413">
          <cell r="F11413" t="str">
            <v>45T0430609</v>
          </cell>
          <cell r="AH11413">
            <v>46195</v>
          </cell>
        </row>
        <row r="11414">
          <cell r="F11414" t="str">
            <v>45T0430610</v>
          </cell>
          <cell r="AH11414">
            <v>46195</v>
          </cell>
        </row>
        <row r="11415">
          <cell r="F11415" t="str">
            <v>45T0430612</v>
          </cell>
        </row>
        <row r="11416">
          <cell r="F11416" t="str">
            <v>45T0436563</v>
          </cell>
          <cell r="AH11416">
            <v>46185</v>
          </cell>
        </row>
        <row r="11417">
          <cell r="F11417" t="str">
            <v>45T0436564</v>
          </cell>
          <cell r="AH11417">
            <v>46185</v>
          </cell>
        </row>
        <row r="11418">
          <cell r="F11418" t="str">
            <v>45T0436565</v>
          </cell>
          <cell r="AH11418">
            <v>46184</v>
          </cell>
        </row>
        <row r="11419">
          <cell r="F11419" t="str">
            <v>45T0436566</v>
          </cell>
          <cell r="AH11419">
            <v>46184</v>
          </cell>
        </row>
        <row r="11420">
          <cell r="F11420" t="str">
            <v>45T0436567</v>
          </cell>
          <cell r="AH11420">
            <v>46188</v>
          </cell>
        </row>
        <row r="11421">
          <cell r="F11421" t="str">
            <v>45T0436568</v>
          </cell>
          <cell r="AH11421">
            <v>46191</v>
          </cell>
        </row>
        <row r="11422">
          <cell r="F11422" t="str">
            <v>45T0436569</v>
          </cell>
          <cell r="AH11422">
            <v>46190</v>
          </cell>
        </row>
        <row r="11423">
          <cell r="F11423" t="str">
            <v>45T0436570</v>
          </cell>
          <cell r="AH11423">
            <v>46190</v>
          </cell>
        </row>
        <row r="11424">
          <cell r="F11424" t="str">
            <v>45T0436571</v>
          </cell>
          <cell r="AH11424">
            <v>46190</v>
          </cell>
        </row>
        <row r="11425">
          <cell r="F11425" t="str">
            <v>45T0436572</v>
          </cell>
        </row>
        <row r="11426">
          <cell r="F11426" t="str">
            <v>45T0436576</v>
          </cell>
        </row>
        <row r="11427">
          <cell r="F11427" t="str">
            <v>45T0437118</v>
          </cell>
          <cell r="AH11427">
            <v>46188</v>
          </cell>
        </row>
        <row r="11428">
          <cell r="F11428" t="str">
            <v>45T0437119</v>
          </cell>
          <cell r="AH11428">
            <v>46195</v>
          </cell>
        </row>
        <row r="11429">
          <cell r="F11429" t="str">
            <v>45T0443127</v>
          </cell>
          <cell r="AH11429">
            <v>46184</v>
          </cell>
        </row>
        <row r="11430">
          <cell r="F11430" t="str">
            <v>45T0443128</v>
          </cell>
          <cell r="AH11430">
            <v>46188</v>
          </cell>
        </row>
        <row r="11431">
          <cell r="F11431" t="str">
            <v>45T0443129</v>
          </cell>
          <cell r="AH11431">
            <v>46188</v>
          </cell>
        </row>
        <row r="11432">
          <cell r="F11432" t="str">
            <v>45T0443130</v>
          </cell>
          <cell r="AH11432">
            <v>46188</v>
          </cell>
        </row>
        <row r="11433">
          <cell r="F11433" t="str">
            <v>45T0443131</v>
          </cell>
          <cell r="AH11433">
            <v>46190</v>
          </cell>
        </row>
        <row r="11434">
          <cell r="F11434" t="str">
            <v>45T0443132</v>
          </cell>
          <cell r="AH11434">
            <v>46191</v>
          </cell>
        </row>
        <row r="11435">
          <cell r="F11435" t="str">
            <v>45T0443133</v>
          </cell>
          <cell r="AH11435">
            <v>46195</v>
          </cell>
        </row>
        <row r="11436">
          <cell r="F11436" t="str">
            <v>45T0443133</v>
          </cell>
          <cell r="AH11436">
            <v>46195</v>
          </cell>
        </row>
        <row r="11437">
          <cell r="F11437" t="str">
            <v>45T0443134</v>
          </cell>
          <cell r="AH11437">
            <v>46191</v>
          </cell>
        </row>
        <row r="11438">
          <cell r="F11438" t="str">
            <v>45T0443135</v>
          </cell>
          <cell r="AH11438">
            <v>46195</v>
          </cell>
        </row>
        <row r="11439">
          <cell r="F11439" t="str">
            <v>45T0443136</v>
          </cell>
          <cell r="AH11439">
            <v>46195</v>
          </cell>
        </row>
        <row r="11440">
          <cell r="F11440" t="str">
            <v>45T0443137</v>
          </cell>
          <cell r="AH11440">
            <v>46195</v>
          </cell>
        </row>
        <row r="11441">
          <cell r="F11441" t="str">
            <v>45T0443138</v>
          </cell>
          <cell r="AH11441">
            <v>46195</v>
          </cell>
        </row>
        <row r="11442">
          <cell r="F11442" t="str">
            <v>45T0443139</v>
          </cell>
          <cell r="AH11442">
            <v>46195</v>
          </cell>
        </row>
        <row r="11443">
          <cell r="F11443" t="str">
            <v>45T0443140</v>
          </cell>
          <cell r="AH11443">
            <v>46195</v>
          </cell>
        </row>
        <row r="11444">
          <cell r="F11444" t="str">
            <v>45T0443141</v>
          </cell>
          <cell r="AH11444">
            <v>46195</v>
          </cell>
        </row>
        <row r="11445">
          <cell r="F11445" t="str">
            <v>45T0450193</v>
          </cell>
          <cell r="AH11445">
            <v>46184</v>
          </cell>
        </row>
        <row r="11446">
          <cell r="F11446" t="str">
            <v>45T0450194</v>
          </cell>
          <cell r="AH11446">
            <v>46188</v>
          </cell>
        </row>
        <row r="11447">
          <cell r="F11447" t="str">
            <v>45T0450195</v>
          </cell>
          <cell r="AH11447">
            <v>46188</v>
          </cell>
        </row>
        <row r="11448">
          <cell r="F11448" t="str">
            <v>45T0450196</v>
          </cell>
          <cell r="AH11448">
            <v>46195</v>
          </cell>
        </row>
        <row r="11449">
          <cell r="F11449" t="str">
            <v>45T0450197</v>
          </cell>
          <cell r="AH11449">
            <v>46190</v>
          </cell>
        </row>
        <row r="11450">
          <cell r="F11450" t="str">
            <v>45T0450198</v>
          </cell>
          <cell r="AH11450">
            <v>46190</v>
          </cell>
        </row>
        <row r="11451">
          <cell r="F11451" t="str">
            <v>45T0450198</v>
          </cell>
          <cell r="AH11451">
            <v>46195</v>
          </cell>
        </row>
        <row r="11452">
          <cell r="F11452" t="str">
            <v>45T0450199</v>
          </cell>
          <cell r="AH11452">
            <v>46195</v>
          </cell>
        </row>
        <row r="11453">
          <cell r="F11453" t="str">
            <v>45T0450200</v>
          </cell>
          <cell r="AH11453">
            <v>46191</v>
          </cell>
        </row>
        <row r="11454">
          <cell r="F11454" t="str">
            <v>45T0450201</v>
          </cell>
          <cell r="AH11454">
            <v>46195</v>
          </cell>
        </row>
        <row r="11455">
          <cell r="F11455" t="str">
            <v>45T0450202</v>
          </cell>
          <cell r="AH11455">
            <v>46191</v>
          </cell>
        </row>
        <row r="11456">
          <cell r="F11456" t="str">
            <v>45T0450203</v>
          </cell>
        </row>
        <row r="11457">
          <cell r="F11457" t="str">
            <v>45T0454501</v>
          </cell>
          <cell r="AH11457">
            <v>46183</v>
          </cell>
        </row>
        <row r="11458">
          <cell r="F11458" t="str">
            <v>45T0454502</v>
          </cell>
          <cell r="AH11458">
            <v>46183</v>
          </cell>
        </row>
        <row r="11459">
          <cell r="F11459" t="str">
            <v>45T0454503</v>
          </cell>
          <cell r="AH11459">
            <v>46184</v>
          </cell>
        </row>
        <row r="11460">
          <cell r="F11460" t="str">
            <v>45T0454503</v>
          </cell>
          <cell r="AH11460">
            <v>46188</v>
          </cell>
        </row>
        <row r="11461">
          <cell r="F11461" t="str">
            <v>45T0454504</v>
          </cell>
          <cell r="AH11461">
            <v>46183</v>
          </cell>
        </row>
        <row r="11462">
          <cell r="F11462" t="str">
            <v>45T0454506</v>
          </cell>
          <cell r="AH11462">
            <v>46191</v>
          </cell>
        </row>
        <row r="11463">
          <cell r="F11463" t="str">
            <v>45T0454506</v>
          </cell>
          <cell r="AH11463">
            <v>46195</v>
          </cell>
        </row>
        <row r="11464">
          <cell r="F11464" t="str">
            <v>45T0454507</v>
          </cell>
          <cell r="AH11464">
            <v>46195</v>
          </cell>
        </row>
        <row r="11465">
          <cell r="F11465" t="str">
            <v>45T0454508</v>
          </cell>
          <cell r="AH11465">
            <v>46195</v>
          </cell>
        </row>
        <row r="11466">
          <cell r="F11466" t="str">
            <v>45T0454509</v>
          </cell>
          <cell r="AH11466">
            <v>46195</v>
          </cell>
        </row>
        <row r="11467">
          <cell r="F11467" t="str">
            <v>45T0473225</v>
          </cell>
          <cell r="AH11467">
            <v>46184</v>
          </cell>
        </row>
        <row r="11468">
          <cell r="F11468" t="str">
            <v>45T0473226</v>
          </cell>
          <cell r="AH11468">
            <v>46191</v>
          </cell>
        </row>
        <row r="11469">
          <cell r="F11469" t="str">
            <v>45T0473227</v>
          </cell>
          <cell r="AH11469">
            <v>46191</v>
          </cell>
        </row>
        <row r="11470">
          <cell r="F11470" t="str">
            <v>45T0473228</v>
          </cell>
          <cell r="AH11470">
            <v>46191</v>
          </cell>
        </row>
        <row r="11471">
          <cell r="F11471" t="str">
            <v>45T0473229</v>
          </cell>
          <cell r="AH11471">
            <v>46191</v>
          </cell>
        </row>
        <row r="11472">
          <cell r="F11472" t="str">
            <v>45T0473230</v>
          </cell>
          <cell r="AH11472">
            <v>46195</v>
          </cell>
        </row>
        <row r="11473">
          <cell r="F11473" t="str">
            <v>45T0474622</v>
          </cell>
          <cell r="AH11473">
            <v>46195</v>
          </cell>
        </row>
        <row r="11474">
          <cell r="F11474" t="str">
            <v>R5T0692372</v>
          </cell>
          <cell r="AH11474">
            <v>46177</v>
          </cell>
        </row>
        <row r="11475">
          <cell r="F11475" t="str">
            <v>R5T0692770</v>
          </cell>
          <cell r="AH11475">
            <v>46177</v>
          </cell>
        </row>
        <row r="11476">
          <cell r="F11476" t="str">
            <v>R5T0692988</v>
          </cell>
          <cell r="AH11476">
            <v>46177</v>
          </cell>
        </row>
        <row r="11477">
          <cell r="F11477" t="str">
            <v>R5T0695079</v>
          </cell>
          <cell r="AH11477">
            <v>46189</v>
          </cell>
        </row>
        <row r="11478">
          <cell r="F11478" t="str">
            <v>R5T0695488</v>
          </cell>
          <cell r="AH11478">
            <v>46184</v>
          </cell>
        </row>
        <row r="11479">
          <cell r="F11479" t="str">
            <v>R5T0696002</v>
          </cell>
          <cell r="AH11479">
            <v>46188</v>
          </cell>
        </row>
        <row r="11480">
          <cell r="F11480" t="str">
            <v>R5T0696381</v>
          </cell>
          <cell r="AH11480">
            <v>46189</v>
          </cell>
        </row>
        <row r="11481">
          <cell r="F11481" t="str">
            <v>R5T0697398</v>
          </cell>
          <cell r="AH11481">
            <v>46189</v>
          </cell>
        </row>
        <row r="11482">
          <cell r="F11482" t="str">
            <v>R5T0699258</v>
          </cell>
          <cell r="AH11482">
            <v>46189</v>
          </cell>
        </row>
        <row r="11483">
          <cell r="F11483" t="str">
            <v>45T0474888</v>
          </cell>
          <cell r="AH11483">
            <v>46164</v>
          </cell>
        </row>
        <row r="11484">
          <cell r="F11484" t="str">
            <v>45T0477363</v>
          </cell>
          <cell r="AH11484">
            <v>46174</v>
          </cell>
        </row>
        <row r="11485">
          <cell r="F11485" t="str">
            <v>45T0480240</v>
          </cell>
          <cell r="AH11485">
            <v>46183</v>
          </cell>
        </row>
        <row r="11486">
          <cell r="F11486" t="str">
            <v>45T0480241</v>
          </cell>
          <cell r="AH11486">
            <v>46184</v>
          </cell>
        </row>
        <row r="11487">
          <cell r="F11487" t="str">
            <v>45T0481035</v>
          </cell>
          <cell r="AH11487">
            <v>46188</v>
          </cell>
        </row>
        <row r="11488">
          <cell r="F11488" t="str">
            <v>65T0096438</v>
          </cell>
          <cell r="AH11488">
            <v>46160</v>
          </cell>
        </row>
        <row r="11489">
          <cell r="F11489" t="str">
            <v>45T0416964</v>
          </cell>
          <cell r="AH11489">
            <v>46081</v>
          </cell>
        </row>
        <row r="11490">
          <cell r="F11490" t="str">
            <v>G4498540-VU260302005</v>
          </cell>
        </row>
        <row r="11491">
          <cell r="F11491" t="str">
            <v>922401235</v>
          </cell>
          <cell r="AH11491">
            <v>46172</v>
          </cell>
        </row>
        <row r="11492">
          <cell r="F11492" t="str">
            <v>922401235</v>
          </cell>
          <cell r="AH11492">
            <v>46172</v>
          </cell>
        </row>
        <row r="11493">
          <cell r="F11493" t="str">
            <v>922401235</v>
          </cell>
          <cell r="AH11493">
            <v>46172</v>
          </cell>
        </row>
        <row r="11494">
          <cell r="F11494" t="str">
            <v>25T0350420</v>
          </cell>
          <cell r="AH11494">
            <v>46192</v>
          </cell>
        </row>
        <row r="11495">
          <cell r="F11495" t="str">
            <v>25T0350420</v>
          </cell>
          <cell r="AH11495">
            <v>46192</v>
          </cell>
        </row>
        <row r="11496">
          <cell r="F11496" t="str">
            <v>25T0350420</v>
          </cell>
          <cell r="AH11496">
            <v>46192</v>
          </cell>
        </row>
        <row r="11497">
          <cell r="F11497" t="str">
            <v>45T0428944</v>
          </cell>
          <cell r="AH11497">
            <v>46160</v>
          </cell>
        </row>
        <row r="11498">
          <cell r="F11498" t="str">
            <v>45T0458132</v>
          </cell>
          <cell r="AH11498">
            <v>46136</v>
          </cell>
        </row>
        <row r="11499">
          <cell r="F11499" t="str">
            <v>45T0458200</v>
          </cell>
          <cell r="AH11499">
            <v>46136</v>
          </cell>
        </row>
        <row r="11500">
          <cell r="F11500" t="str">
            <v>45T0463978</v>
          </cell>
          <cell r="AH11500">
            <v>46141</v>
          </cell>
        </row>
        <row r="11501">
          <cell r="F11501" t="str">
            <v>45T0464037</v>
          </cell>
          <cell r="AH11501">
            <v>46141</v>
          </cell>
        </row>
        <row r="11502">
          <cell r="F11502" t="str">
            <v>45T0471174</v>
          </cell>
          <cell r="AH11502">
            <v>46178</v>
          </cell>
        </row>
        <row r="11503">
          <cell r="F11503" t="str">
            <v>45T0474540</v>
          </cell>
          <cell r="AH11503">
            <v>46181</v>
          </cell>
        </row>
        <row r="11504">
          <cell r="F11504" t="str">
            <v>45T0474547</v>
          </cell>
          <cell r="AH11504">
            <v>46181</v>
          </cell>
        </row>
        <row r="11505">
          <cell r="F11505" t="str">
            <v>45T0474548</v>
          </cell>
          <cell r="AH11505">
            <v>46181</v>
          </cell>
        </row>
        <row r="11506">
          <cell r="F11506" t="str">
            <v>45T0474549</v>
          </cell>
          <cell r="AH11506">
            <v>46181</v>
          </cell>
        </row>
        <row r="11507">
          <cell r="F11507" t="str">
            <v>45T0476389</v>
          </cell>
          <cell r="AH11507">
            <v>46178</v>
          </cell>
        </row>
        <row r="11508">
          <cell r="F11508" t="str">
            <v>45T0479839</v>
          </cell>
          <cell r="AH11508">
            <v>46181</v>
          </cell>
        </row>
        <row r="11509">
          <cell r="F11509" t="str">
            <v>45T0465193</v>
          </cell>
          <cell r="AH11509">
            <v>46178</v>
          </cell>
        </row>
        <row r="11510">
          <cell r="F11510" t="str">
            <v>45T0471024</v>
          </cell>
          <cell r="AH11510">
            <v>46181</v>
          </cell>
        </row>
        <row r="11511">
          <cell r="F11511" t="str">
            <v>45T0472926</v>
          </cell>
          <cell r="AH11511">
            <v>46181</v>
          </cell>
        </row>
        <row r="11512">
          <cell r="F11512" t="str">
            <v>45T0472935</v>
          </cell>
          <cell r="AH11512">
            <v>46178</v>
          </cell>
        </row>
        <row r="11513">
          <cell r="F11513" t="str">
            <v>45T0472936</v>
          </cell>
          <cell r="AH11513">
            <v>46178</v>
          </cell>
        </row>
        <row r="11514">
          <cell r="F11514" t="str">
            <v>45T0478615</v>
          </cell>
          <cell r="AH11514">
            <v>46178</v>
          </cell>
        </row>
        <row r="11515">
          <cell r="F11515" t="str">
            <v>45T0478626</v>
          </cell>
          <cell r="AH11515">
            <v>46178</v>
          </cell>
        </row>
        <row r="11516">
          <cell r="F11516" t="str">
            <v>45T0478628</v>
          </cell>
          <cell r="AH11516">
            <v>46178</v>
          </cell>
        </row>
        <row r="11517">
          <cell r="F11517" t="str">
            <v>45T0478629</v>
          </cell>
          <cell r="AH11517">
            <v>46178</v>
          </cell>
        </row>
        <row r="11518">
          <cell r="F11518" t="str">
            <v>45T0478630</v>
          </cell>
          <cell r="AH11518">
            <v>46181</v>
          </cell>
        </row>
        <row r="11519">
          <cell r="F11519" t="str">
            <v>45T0478631</v>
          </cell>
          <cell r="AH11519">
            <v>46178</v>
          </cell>
        </row>
        <row r="11520">
          <cell r="F11520" t="str">
            <v>45T0478632</v>
          </cell>
          <cell r="AH11520">
            <v>46178</v>
          </cell>
        </row>
        <row r="11521">
          <cell r="F11521" t="str">
            <v>45T0478633</v>
          </cell>
          <cell r="AH11521">
            <v>46178</v>
          </cell>
        </row>
        <row r="11522">
          <cell r="F11522" t="str">
            <v>45T0478634</v>
          </cell>
          <cell r="AH11522">
            <v>46178</v>
          </cell>
        </row>
        <row r="11523">
          <cell r="F11523" t="str">
            <v>45T0478635</v>
          </cell>
          <cell r="AH11523">
            <v>46178</v>
          </cell>
        </row>
        <row r="11524">
          <cell r="F11524" t="str">
            <v>45T0478636</v>
          </cell>
          <cell r="AH11524">
            <v>46178</v>
          </cell>
        </row>
        <row r="11525">
          <cell r="F11525" t="str">
            <v>45T0478637</v>
          </cell>
          <cell r="AH11525">
            <v>46181</v>
          </cell>
        </row>
        <row r="11526">
          <cell r="F11526" t="str">
            <v>45T0478639</v>
          </cell>
          <cell r="AH11526">
            <v>46181</v>
          </cell>
        </row>
        <row r="11527">
          <cell r="F11527" t="str">
            <v>45T0478642</v>
          </cell>
          <cell r="AH11527">
            <v>46178</v>
          </cell>
        </row>
        <row r="11528">
          <cell r="F11528" t="str">
            <v>45T0478643</v>
          </cell>
          <cell r="AH11528">
            <v>46181</v>
          </cell>
        </row>
        <row r="11529">
          <cell r="F11529" t="str">
            <v>45T0478647</v>
          </cell>
          <cell r="AH11529">
            <v>46178</v>
          </cell>
        </row>
        <row r="11530">
          <cell r="F11530" t="str">
            <v>45T0478661</v>
          </cell>
          <cell r="AH11530">
            <v>46178</v>
          </cell>
        </row>
        <row r="11531">
          <cell r="F11531" t="str">
            <v>45T0478662</v>
          </cell>
          <cell r="AH11531">
            <v>46181</v>
          </cell>
        </row>
        <row r="11532">
          <cell r="F11532" t="str">
            <v>45T0478664</v>
          </cell>
          <cell r="AH11532">
            <v>46181</v>
          </cell>
        </row>
        <row r="11533">
          <cell r="F11533" t="str">
            <v>45T0478665</v>
          </cell>
          <cell r="AH11533">
            <v>46181</v>
          </cell>
        </row>
        <row r="11534">
          <cell r="F11534" t="str">
            <v>45T0478666</v>
          </cell>
          <cell r="AH11534">
            <v>46181</v>
          </cell>
        </row>
        <row r="11535">
          <cell r="F11535" t="str">
            <v>45T0478667</v>
          </cell>
          <cell r="AH11535">
            <v>46181</v>
          </cell>
        </row>
        <row r="11536">
          <cell r="F11536" t="str">
            <v>45T0478668</v>
          </cell>
          <cell r="AH11536">
            <v>46181</v>
          </cell>
        </row>
        <row r="11537">
          <cell r="F11537" t="str">
            <v>45T0478671</v>
          </cell>
          <cell r="AH11537">
            <v>46181</v>
          </cell>
        </row>
        <row r="11538">
          <cell r="F11538" t="str">
            <v>45T0478677</v>
          </cell>
          <cell r="AH11538">
            <v>46181</v>
          </cell>
        </row>
        <row r="11539">
          <cell r="F11539" t="str">
            <v>45T0478679</v>
          </cell>
          <cell r="AH11539">
            <v>46178</v>
          </cell>
        </row>
        <row r="11540">
          <cell r="F11540" t="str">
            <v>45T0478680</v>
          </cell>
          <cell r="AH11540">
            <v>46178</v>
          </cell>
        </row>
        <row r="11541">
          <cell r="F11541" t="str">
            <v>45T0478681</v>
          </cell>
          <cell r="AH11541">
            <v>46181</v>
          </cell>
        </row>
        <row r="11542">
          <cell r="F11542" t="str">
            <v>45T0478688</v>
          </cell>
          <cell r="AH11542">
            <v>46181</v>
          </cell>
        </row>
        <row r="11543">
          <cell r="F11543" t="str">
            <v>45T0478691</v>
          </cell>
          <cell r="AH11543">
            <v>46181</v>
          </cell>
        </row>
        <row r="11544">
          <cell r="F11544" t="str">
            <v>45T0478692</v>
          </cell>
          <cell r="AH11544">
            <v>46181</v>
          </cell>
        </row>
        <row r="11545">
          <cell r="F11545" t="str">
            <v>45T0478697</v>
          </cell>
          <cell r="AH11545">
            <v>46181</v>
          </cell>
        </row>
        <row r="11546">
          <cell r="F11546" t="str">
            <v>45T0478705</v>
          </cell>
          <cell r="AH11546">
            <v>46181</v>
          </cell>
        </row>
        <row r="11547">
          <cell r="F11547" t="str">
            <v>45T0478706</v>
          </cell>
          <cell r="AH11547">
            <v>46181</v>
          </cell>
        </row>
        <row r="11548">
          <cell r="F11548" t="str">
            <v>45T0478726</v>
          </cell>
          <cell r="AH11548">
            <v>46181</v>
          </cell>
        </row>
        <row r="11549">
          <cell r="F11549" t="str">
            <v>45T0478743</v>
          </cell>
          <cell r="AH11549">
            <v>46181</v>
          </cell>
        </row>
        <row r="11550">
          <cell r="F11550" t="str">
            <v>45T0478744</v>
          </cell>
          <cell r="AH11550">
            <v>46181</v>
          </cell>
        </row>
        <row r="11551">
          <cell r="F11551" t="str">
            <v>45T0480115</v>
          </cell>
          <cell r="AH11551">
            <v>46181</v>
          </cell>
        </row>
        <row r="11552">
          <cell r="F11552" t="str">
            <v>45T0472017</v>
          </cell>
          <cell r="AH11552">
            <v>46171</v>
          </cell>
        </row>
        <row r="11553">
          <cell r="F11553" t="str">
            <v>45T0472021</v>
          </cell>
          <cell r="AH11553">
            <v>46171</v>
          </cell>
        </row>
        <row r="11554">
          <cell r="F11554" t="str">
            <v>45T0472078</v>
          </cell>
          <cell r="AH11554">
            <v>46171</v>
          </cell>
        </row>
        <row r="11555">
          <cell r="F11555" t="str">
            <v>45T0472079</v>
          </cell>
          <cell r="AH11555">
            <v>46171</v>
          </cell>
        </row>
        <row r="11556">
          <cell r="F11556" t="str">
            <v>45T0472131</v>
          </cell>
          <cell r="AH11556">
            <v>46170</v>
          </cell>
        </row>
        <row r="11557">
          <cell r="F11557" t="str">
            <v>45T0472412</v>
          </cell>
          <cell r="AH11557">
            <v>46171</v>
          </cell>
        </row>
        <row r="11558">
          <cell r="F11558" t="str">
            <v>45T0472724</v>
          </cell>
          <cell r="AH11558">
            <v>46174</v>
          </cell>
        </row>
        <row r="11559">
          <cell r="F11559" t="str">
            <v>25T0348248</v>
          </cell>
          <cell r="AH11559">
            <v>46174</v>
          </cell>
        </row>
        <row r="11560">
          <cell r="F11560" t="str">
            <v>45T0461601</v>
          </cell>
          <cell r="AH11560">
            <v>46175</v>
          </cell>
        </row>
        <row r="11561">
          <cell r="F11561" t="str">
            <v>45T0463208</v>
          </cell>
          <cell r="AH11561">
            <v>46174</v>
          </cell>
        </row>
        <row r="11562">
          <cell r="F11562" t="str">
            <v>45T0471015</v>
          </cell>
          <cell r="AH11562">
            <v>46177</v>
          </cell>
        </row>
        <row r="11563">
          <cell r="F11563" t="str">
            <v>45T0471016</v>
          </cell>
          <cell r="AH11563">
            <v>46177</v>
          </cell>
        </row>
        <row r="11564">
          <cell r="F11564" t="str">
            <v>45T0471019</v>
          </cell>
          <cell r="AH11564">
            <v>46177</v>
          </cell>
        </row>
        <row r="11565">
          <cell r="F11565" t="str">
            <v>45T0471022</v>
          </cell>
          <cell r="AH11565">
            <v>46177</v>
          </cell>
        </row>
        <row r="11566">
          <cell r="F11566" t="str">
            <v>45T0471171</v>
          </cell>
          <cell r="AH11566">
            <v>46176</v>
          </cell>
        </row>
        <row r="11567">
          <cell r="F11567" t="str">
            <v>45T0474213</v>
          </cell>
          <cell r="AH11567">
            <v>46176</v>
          </cell>
        </row>
        <row r="11568">
          <cell r="F11568" t="str">
            <v>45T0474494</v>
          </cell>
          <cell r="AH11568">
            <v>46175</v>
          </cell>
        </row>
        <row r="11569">
          <cell r="F11569" t="str">
            <v>45T0474502</v>
          </cell>
          <cell r="AH11569">
            <v>46174</v>
          </cell>
        </row>
        <row r="11570">
          <cell r="F11570" t="str">
            <v>45T0474503</v>
          </cell>
          <cell r="AH11570">
            <v>46174</v>
          </cell>
        </row>
        <row r="11571">
          <cell r="F11571" t="str">
            <v>45T0474511</v>
          </cell>
          <cell r="AH11571">
            <v>46174</v>
          </cell>
        </row>
        <row r="11572">
          <cell r="F11572" t="str">
            <v>45T0474515</v>
          </cell>
          <cell r="AH11572">
            <v>46174</v>
          </cell>
        </row>
        <row r="11573">
          <cell r="F11573" t="str">
            <v>45T0474516</v>
          </cell>
          <cell r="AH11573">
            <v>46174</v>
          </cell>
        </row>
        <row r="11574">
          <cell r="F11574" t="str">
            <v>45T0474524</v>
          </cell>
          <cell r="AH11574">
            <v>46175</v>
          </cell>
        </row>
        <row r="11575">
          <cell r="F11575" t="str">
            <v>45T0476369</v>
          </cell>
          <cell r="AH11575">
            <v>46177</v>
          </cell>
        </row>
        <row r="11576">
          <cell r="F11576" t="str">
            <v>45T0476370</v>
          </cell>
          <cell r="AH11576">
            <v>46177</v>
          </cell>
        </row>
        <row r="11577">
          <cell r="F11577" t="str">
            <v>45T0476388</v>
          </cell>
          <cell r="AH11577">
            <v>46177</v>
          </cell>
        </row>
        <row r="11578">
          <cell r="F11578" t="str">
            <v>25T0344909</v>
          </cell>
          <cell r="AH11578">
            <v>46142</v>
          </cell>
        </row>
        <row r="11579">
          <cell r="F11579" t="str">
            <v>25T0345379</v>
          </cell>
          <cell r="AH11579">
            <v>46142</v>
          </cell>
        </row>
        <row r="11580">
          <cell r="F11580" t="str">
            <v>25T0346199</v>
          </cell>
          <cell r="AH11580">
            <v>46160</v>
          </cell>
        </row>
        <row r="11581">
          <cell r="F11581" t="str">
            <v>25T0346265</v>
          </cell>
          <cell r="AH11581">
            <v>46160</v>
          </cell>
        </row>
        <row r="11582">
          <cell r="F11582" t="str">
            <v>25T0346529</v>
          </cell>
          <cell r="AH11582">
            <v>46160</v>
          </cell>
        </row>
        <row r="11583">
          <cell r="F11583" t="str">
            <v>25T0347965</v>
          </cell>
          <cell r="AH11583">
            <v>46172</v>
          </cell>
        </row>
        <row r="11584">
          <cell r="F11584" t="str">
            <v>25T0347966</v>
          </cell>
          <cell r="AH11584">
            <v>46172</v>
          </cell>
        </row>
        <row r="11585">
          <cell r="F11585" t="str">
            <v>45T0428944</v>
          </cell>
          <cell r="AH11585">
            <v>46169</v>
          </cell>
        </row>
        <row r="11586">
          <cell r="F11586" t="str">
            <v>45T0453273</v>
          </cell>
          <cell r="AH11586">
            <v>46129</v>
          </cell>
        </row>
        <row r="11587">
          <cell r="F11587" t="str">
            <v>45T0453409</v>
          </cell>
          <cell r="AH11587">
            <v>46170</v>
          </cell>
        </row>
        <row r="11588">
          <cell r="F11588" t="str">
            <v>45T0453411</v>
          </cell>
          <cell r="AH11588">
            <v>46141</v>
          </cell>
        </row>
        <row r="11589">
          <cell r="F11589" t="str">
            <v>45T0453432</v>
          </cell>
          <cell r="AH11589">
            <v>46169</v>
          </cell>
        </row>
        <row r="11590">
          <cell r="F11590" t="str">
            <v>45T0453435</v>
          </cell>
          <cell r="AH11590">
            <v>46169</v>
          </cell>
        </row>
        <row r="11591">
          <cell r="F11591" t="str">
            <v>45T0459587</v>
          </cell>
          <cell r="AH11591">
            <v>46140</v>
          </cell>
        </row>
        <row r="11592">
          <cell r="F11592" t="str">
            <v>45T0461491</v>
          </cell>
          <cell r="AH11592">
            <v>46149</v>
          </cell>
        </row>
        <row r="11593">
          <cell r="F11593" t="str">
            <v>45T0461555</v>
          </cell>
          <cell r="AH11593">
            <v>46170</v>
          </cell>
        </row>
        <row r="11594">
          <cell r="F11594" t="str">
            <v>45T0461556</v>
          </cell>
          <cell r="AH11594">
            <v>46170</v>
          </cell>
        </row>
        <row r="11595">
          <cell r="F11595" t="str">
            <v>45T0461898</v>
          </cell>
          <cell r="AH11595">
            <v>46146</v>
          </cell>
        </row>
        <row r="11596">
          <cell r="F11596" t="str">
            <v>45T0462979</v>
          </cell>
          <cell r="AH11596">
            <v>46153</v>
          </cell>
        </row>
        <row r="11597">
          <cell r="F11597" t="str">
            <v>45T0465190</v>
          </cell>
          <cell r="AH11597">
            <v>46171</v>
          </cell>
        </row>
        <row r="11598">
          <cell r="F11598" t="str">
            <v>45T0465191</v>
          </cell>
          <cell r="AH11598">
            <v>46172</v>
          </cell>
        </row>
        <row r="11599">
          <cell r="F11599" t="str">
            <v>45T0466405</v>
          </cell>
          <cell r="AH11599">
            <v>46146</v>
          </cell>
        </row>
        <row r="11600">
          <cell r="F11600" t="str">
            <v>45T0466405</v>
          </cell>
          <cell r="AH11600">
            <v>0</v>
          </cell>
        </row>
        <row r="11601">
          <cell r="F11601" t="str">
            <v>45T0469399</v>
          </cell>
          <cell r="AH11601">
            <v>46153</v>
          </cell>
        </row>
        <row r="11602">
          <cell r="F11602" t="str">
            <v>45T0470828</v>
          </cell>
          <cell r="AH11602">
            <v>46157</v>
          </cell>
        </row>
        <row r="11603">
          <cell r="F11603" t="str">
            <v>45T0471008</v>
          </cell>
          <cell r="AH11603">
            <v>46170</v>
          </cell>
        </row>
        <row r="11604">
          <cell r="F11604" t="str">
            <v>45T0471019</v>
          </cell>
          <cell r="AH11604">
            <v>46172</v>
          </cell>
        </row>
        <row r="11605">
          <cell r="F11605" t="str">
            <v>45T0471103</v>
          </cell>
          <cell r="AH11605">
            <v>46172</v>
          </cell>
        </row>
        <row r="11606">
          <cell r="F11606" t="str">
            <v>45T0471151</v>
          </cell>
          <cell r="AH11606">
            <v>46170</v>
          </cell>
        </row>
        <row r="11607">
          <cell r="F11607" t="str">
            <v>45T0471892</v>
          </cell>
          <cell r="AH11607">
            <v>46169</v>
          </cell>
        </row>
        <row r="11608">
          <cell r="F11608" t="str">
            <v>45T0472582</v>
          </cell>
          <cell r="AH11608">
            <v>46174</v>
          </cell>
        </row>
        <row r="11609">
          <cell r="F11609" t="str">
            <v>45T0472591</v>
          </cell>
          <cell r="AH11609">
            <v>46174</v>
          </cell>
        </row>
        <row r="11610">
          <cell r="F11610" t="str">
            <v>45T0472593</v>
          </cell>
          <cell r="AH11610">
            <v>46174</v>
          </cell>
        </row>
        <row r="11611">
          <cell r="F11611" t="str">
            <v>45T0472638</v>
          </cell>
          <cell r="AH11611">
            <v>46174</v>
          </cell>
        </row>
        <row r="11612">
          <cell r="F11612" t="str">
            <v>45T0472643</v>
          </cell>
          <cell r="AH11612">
            <v>46174</v>
          </cell>
        </row>
        <row r="11613">
          <cell r="F11613" t="str">
            <v>45T0472649</v>
          </cell>
          <cell r="AH11613">
            <v>46174</v>
          </cell>
        </row>
        <row r="11614">
          <cell r="F11614" t="str">
            <v>45T0472665</v>
          </cell>
          <cell r="AH11614">
            <v>46174</v>
          </cell>
        </row>
        <row r="11615">
          <cell r="F11615" t="str">
            <v>45T0472674</v>
          </cell>
          <cell r="AH11615">
            <v>46174</v>
          </cell>
        </row>
        <row r="11616">
          <cell r="F11616" t="str">
            <v>45T0472675</v>
          </cell>
          <cell r="AH11616">
            <v>46174</v>
          </cell>
        </row>
        <row r="11617">
          <cell r="F11617" t="str">
            <v>45T0472677</v>
          </cell>
          <cell r="AH11617">
            <v>46174</v>
          </cell>
        </row>
        <row r="11618">
          <cell r="F11618" t="str">
            <v>45T0472680</v>
          </cell>
          <cell r="AH11618">
            <v>46174</v>
          </cell>
        </row>
        <row r="11619">
          <cell r="F11619" t="str">
            <v>45T0472700</v>
          </cell>
          <cell r="AH11619">
            <v>46175</v>
          </cell>
        </row>
        <row r="11620">
          <cell r="F11620" t="str">
            <v>45T0472706</v>
          </cell>
          <cell r="AH11620">
            <v>46175</v>
          </cell>
        </row>
        <row r="11621">
          <cell r="F11621" t="str">
            <v>45T0472707</v>
          </cell>
          <cell r="AH11621">
            <v>46174</v>
          </cell>
        </row>
        <row r="11622">
          <cell r="F11622" t="str">
            <v>45T0472711</v>
          </cell>
          <cell r="AH11622">
            <v>46175</v>
          </cell>
        </row>
        <row r="11623">
          <cell r="F11623" t="str">
            <v>45T0472715</v>
          </cell>
          <cell r="AH11623">
            <v>46175</v>
          </cell>
        </row>
        <row r="11624">
          <cell r="F11624" t="str">
            <v>45T0472716</v>
          </cell>
          <cell r="AH11624">
            <v>46175</v>
          </cell>
        </row>
        <row r="11625">
          <cell r="F11625" t="str">
            <v>45T0472717</v>
          </cell>
          <cell r="AH11625">
            <v>46175</v>
          </cell>
        </row>
        <row r="11626">
          <cell r="F11626" t="str">
            <v>45T0472718</v>
          </cell>
          <cell r="AH11626">
            <v>46174</v>
          </cell>
        </row>
        <row r="11627">
          <cell r="F11627" t="str">
            <v>45T0472719</v>
          </cell>
          <cell r="AH11627">
            <v>46174</v>
          </cell>
        </row>
        <row r="11628">
          <cell r="F11628" t="str">
            <v>45T0472721</v>
          </cell>
          <cell r="AH11628">
            <v>46174</v>
          </cell>
        </row>
        <row r="11629">
          <cell r="F11629" t="str">
            <v>45T0472723</v>
          </cell>
          <cell r="AH11629">
            <v>46174</v>
          </cell>
        </row>
        <row r="11630">
          <cell r="F11630" t="str">
            <v>45T0472725</v>
          </cell>
          <cell r="AH11630">
            <v>46174</v>
          </cell>
        </row>
        <row r="11631">
          <cell r="F11631" t="str">
            <v>45T0472726</v>
          </cell>
          <cell r="AH11631">
            <v>46174</v>
          </cell>
        </row>
        <row r="11632">
          <cell r="F11632" t="str">
            <v>45T0472732</v>
          </cell>
          <cell r="AH11632">
            <v>46174</v>
          </cell>
        </row>
        <row r="11633">
          <cell r="F11633" t="str">
            <v>45T0472733</v>
          </cell>
          <cell r="AH11633">
            <v>46174</v>
          </cell>
        </row>
        <row r="11634">
          <cell r="F11634" t="str">
            <v>45T0472741</v>
          </cell>
          <cell r="AH11634">
            <v>46174</v>
          </cell>
        </row>
        <row r="11635">
          <cell r="F11635" t="str">
            <v>45T0472742</v>
          </cell>
          <cell r="AH11635">
            <v>46175</v>
          </cell>
        </row>
        <row r="11636">
          <cell r="F11636" t="str">
            <v>45T0472746</v>
          </cell>
          <cell r="AH11636">
            <v>46174</v>
          </cell>
        </row>
        <row r="11637">
          <cell r="F11637" t="str">
            <v>45T0472747</v>
          </cell>
          <cell r="AH11637">
            <v>46174</v>
          </cell>
        </row>
        <row r="11638">
          <cell r="F11638" t="str">
            <v>45T0472748</v>
          </cell>
          <cell r="AH11638">
            <v>46174</v>
          </cell>
        </row>
        <row r="11639">
          <cell r="F11639" t="str">
            <v>45T0472749</v>
          </cell>
          <cell r="AH11639">
            <v>46174</v>
          </cell>
        </row>
        <row r="11640">
          <cell r="F11640" t="str">
            <v>45T0472750</v>
          </cell>
          <cell r="AH11640">
            <v>46174</v>
          </cell>
        </row>
        <row r="11641">
          <cell r="F11641" t="str">
            <v>45T0472751</v>
          </cell>
          <cell r="AH11641">
            <v>46174</v>
          </cell>
        </row>
        <row r="11642">
          <cell r="F11642" t="str">
            <v>45T0472752</v>
          </cell>
          <cell r="AH11642">
            <v>46175</v>
          </cell>
        </row>
        <row r="11643">
          <cell r="F11643" t="str">
            <v>45T0472753</v>
          </cell>
          <cell r="AH11643">
            <v>46174</v>
          </cell>
        </row>
        <row r="11644">
          <cell r="F11644" t="str">
            <v>45T0472754</v>
          </cell>
          <cell r="AH11644">
            <v>46174</v>
          </cell>
        </row>
        <row r="11645">
          <cell r="F11645" t="str">
            <v>45T0472755</v>
          </cell>
          <cell r="AH11645">
            <v>46174</v>
          </cell>
        </row>
        <row r="11646">
          <cell r="F11646" t="str">
            <v>45T0472767</v>
          </cell>
          <cell r="AH11646">
            <v>46174</v>
          </cell>
        </row>
        <row r="11647">
          <cell r="F11647" t="str">
            <v>45T0472768</v>
          </cell>
          <cell r="AH11647">
            <v>46174</v>
          </cell>
        </row>
        <row r="11648">
          <cell r="F11648" t="str">
            <v>45T0472769</v>
          </cell>
          <cell r="AH11648">
            <v>46174</v>
          </cell>
        </row>
        <row r="11649">
          <cell r="F11649" t="str">
            <v>45T0472777</v>
          </cell>
          <cell r="AH11649">
            <v>46174</v>
          </cell>
        </row>
        <row r="11650">
          <cell r="F11650" t="str">
            <v>45T0472778</v>
          </cell>
          <cell r="AH11650">
            <v>46175</v>
          </cell>
        </row>
        <row r="11651">
          <cell r="F11651" t="str">
            <v>45T0472779</v>
          </cell>
          <cell r="AH11651">
            <v>46174</v>
          </cell>
        </row>
        <row r="11652">
          <cell r="F11652" t="str">
            <v>45T0472781</v>
          </cell>
          <cell r="AH11652">
            <v>46175</v>
          </cell>
        </row>
        <row r="11653">
          <cell r="F11653" t="str">
            <v>45T0472782</v>
          </cell>
          <cell r="AH11653">
            <v>46174</v>
          </cell>
        </row>
        <row r="11654">
          <cell r="F11654" t="str">
            <v>45T0472786</v>
          </cell>
          <cell r="AH11654">
            <v>46174</v>
          </cell>
        </row>
        <row r="11655">
          <cell r="F11655" t="str">
            <v>45T0472788</v>
          </cell>
          <cell r="AH11655">
            <v>46174</v>
          </cell>
        </row>
        <row r="11656">
          <cell r="F11656" t="str">
            <v>45T0472789</v>
          </cell>
          <cell r="AH11656">
            <v>46176</v>
          </cell>
        </row>
        <row r="11657">
          <cell r="F11657" t="str">
            <v>45T0472795</v>
          </cell>
          <cell r="AH11657">
            <v>46174</v>
          </cell>
        </row>
        <row r="11658">
          <cell r="F11658" t="str">
            <v>45T0472796</v>
          </cell>
          <cell r="AH11658">
            <v>46175</v>
          </cell>
        </row>
        <row r="11659">
          <cell r="F11659" t="str">
            <v>45T0472797</v>
          </cell>
          <cell r="AH11659">
            <v>46174</v>
          </cell>
        </row>
        <row r="11660">
          <cell r="F11660" t="str">
            <v>45T0472809</v>
          </cell>
          <cell r="AH11660">
            <v>46176</v>
          </cell>
        </row>
        <row r="11661">
          <cell r="F11661" t="str">
            <v>45T0472810</v>
          </cell>
          <cell r="AH11661">
            <v>46176</v>
          </cell>
        </row>
        <row r="11662">
          <cell r="F11662" t="str">
            <v>45T0472811</v>
          </cell>
          <cell r="AH11662">
            <v>46177</v>
          </cell>
        </row>
        <row r="11663">
          <cell r="F11663" t="str">
            <v>45T0472812</v>
          </cell>
          <cell r="AH11663">
            <v>46175</v>
          </cell>
        </row>
        <row r="11664">
          <cell r="F11664" t="str">
            <v>45T0472813</v>
          </cell>
          <cell r="AH11664">
            <v>46175</v>
          </cell>
        </row>
        <row r="11665">
          <cell r="F11665" t="str">
            <v>45T0472814</v>
          </cell>
          <cell r="AH11665">
            <v>46176</v>
          </cell>
        </row>
        <row r="11666">
          <cell r="F11666" t="str">
            <v>45T0472822</v>
          </cell>
          <cell r="AH11666">
            <v>46176</v>
          </cell>
        </row>
        <row r="11667">
          <cell r="F11667" t="str">
            <v>45T0472823</v>
          </cell>
          <cell r="AH11667">
            <v>46175</v>
          </cell>
        </row>
        <row r="11668">
          <cell r="F11668" t="str">
            <v>45T0472824</v>
          </cell>
          <cell r="AH11668">
            <v>46175</v>
          </cell>
        </row>
        <row r="11669">
          <cell r="F11669" t="str">
            <v>45T0472825</v>
          </cell>
          <cell r="AH11669">
            <v>46175</v>
          </cell>
        </row>
        <row r="11670">
          <cell r="F11670" t="str">
            <v>45T0472829</v>
          </cell>
          <cell r="AH11670">
            <v>46176</v>
          </cell>
        </row>
        <row r="11671">
          <cell r="F11671" t="str">
            <v>45T0472831</v>
          </cell>
          <cell r="AH11671">
            <v>46176</v>
          </cell>
        </row>
        <row r="11672">
          <cell r="F11672" t="str">
            <v>45T0472832</v>
          </cell>
          <cell r="AH11672">
            <v>46175</v>
          </cell>
        </row>
        <row r="11673">
          <cell r="F11673" t="str">
            <v>45T0472833</v>
          </cell>
          <cell r="AH11673">
            <v>46175</v>
          </cell>
        </row>
        <row r="11674">
          <cell r="F11674" t="str">
            <v>45T0472834</v>
          </cell>
          <cell r="AH11674">
            <v>46175</v>
          </cell>
        </row>
        <row r="11675">
          <cell r="F11675" t="str">
            <v>45T0472835</v>
          </cell>
          <cell r="AH11675">
            <v>46175</v>
          </cell>
        </row>
        <row r="11676">
          <cell r="F11676" t="str">
            <v>45T0472842</v>
          </cell>
          <cell r="AH11676">
            <v>46175</v>
          </cell>
        </row>
        <row r="11677">
          <cell r="F11677" t="str">
            <v>45T0472843</v>
          </cell>
          <cell r="AH11677">
            <v>46176</v>
          </cell>
        </row>
        <row r="11678">
          <cell r="F11678" t="str">
            <v>45T0472845</v>
          </cell>
          <cell r="AH11678">
            <v>46175</v>
          </cell>
        </row>
        <row r="11679">
          <cell r="F11679" t="str">
            <v>45T0472846</v>
          </cell>
          <cell r="AH11679">
            <v>46176</v>
          </cell>
        </row>
        <row r="11680">
          <cell r="F11680" t="str">
            <v>45T0472847</v>
          </cell>
          <cell r="AH11680">
            <v>46177</v>
          </cell>
        </row>
        <row r="11681">
          <cell r="F11681" t="str">
            <v>45T0472850</v>
          </cell>
          <cell r="AH11681">
            <v>46176</v>
          </cell>
        </row>
        <row r="11682">
          <cell r="F11682" t="str">
            <v>45T0472851</v>
          </cell>
          <cell r="AH11682">
            <v>46175</v>
          </cell>
        </row>
        <row r="11683">
          <cell r="F11683" t="str">
            <v>45T0472858</v>
          </cell>
          <cell r="AH11683">
            <v>46178</v>
          </cell>
        </row>
        <row r="11684">
          <cell r="F11684" t="str">
            <v>45T0472860</v>
          </cell>
          <cell r="AH11684">
            <v>46178</v>
          </cell>
        </row>
        <row r="11685">
          <cell r="F11685" t="str">
            <v>45T0472864</v>
          </cell>
          <cell r="AH11685">
            <v>46177</v>
          </cell>
        </row>
        <row r="11686">
          <cell r="F11686" t="str">
            <v>45T0472865</v>
          </cell>
          <cell r="AH11686">
            <v>46177</v>
          </cell>
        </row>
        <row r="11687">
          <cell r="F11687" t="str">
            <v>45T0472869</v>
          </cell>
          <cell r="AH11687">
            <v>46177</v>
          </cell>
        </row>
        <row r="11688">
          <cell r="F11688" t="str">
            <v>45T0472872</v>
          </cell>
          <cell r="AH11688">
            <v>46178</v>
          </cell>
        </row>
        <row r="11689">
          <cell r="F11689" t="str">
            <v>45T0472874</v>
          </cell>
          <cell r="AH11689">
            <v>46177</v>
          </cell>
        </row>
        <row r="11690">
          <cell r="F11690" t="str">
            <v>45T0472875</v>
          </cell>
          <cell r="AH11690">
            <v>46177</v>
          </cell>
        </row>
        <row r="11691">
          <cell r="F11691" t="str">
            <v>45T0472890</v>
          </cell>
          <cell r="AH11691">
            <v>46177</v>
          </cell>
        </row>
        <row r="11692">
          <cell r="F11692" t="str">
            <v>45T0472891</v>
          </cell>
          <cell r="AH11692">
            <v>46177</v>
          </cell>
        </row>
        <row r="11693">
          <cell r="F11693" t="str">
            <v>45T0472892</v>
          </cell>
          <cell r="AH11693">
            <v>46177</v>
          </cell>
        </row>
        <row r="11694">
          <cell r="F11694" t="str">
            <v>45T0472896</v>
          </cell>
          <cell r="AH11694">
            <v>46177</v>
          </cell>
        </row>
        <row r="11695">
          <cell r="F11695" t="str">
            <v>45T0472897</v>
          </cell>
          <cell r="AH11695">
            <v>46177</v>
          </cell>
        </row>
        <row r="11696">
          <cell r="F11696" t="str">
            <v>45T0472898</v>
          </cell>
          <cell r="AH11696">
            <v>46177</v>
          </cell>
        </row>
        <row r="11697">
          <cell r="F11697" t="str">
            <v>45T0472899</v>
          </cell>
          <cell r="AH11697">
            <v>46178</v>
          </cell>
        </row>
        <row r="11698">
          <cell r="F11698" t="str">
            <v>45T0472900</v>
          </cell>
          <cell r="AH11698">
            <v>46176</v>
          </cell>
        </row>
        <row r="11699">
          <cell r="F11699" t="str">
            <v>45T0472901</v>
          </cell>
          <cell r="AH11699">
            <v>46178</v>
          </cell>
        </row>
        <row r="11700">
          <cell r="F11700" t="str">
            <v>45T0472902</v>
          </cell>
          <cell r="AH11700">
            <v>46178</v>
          </cell>
        </row>
        <row r="11701">
          <cell r="F11701" t="str">
            <v>45T0472903</v>
          </cell>
          <cell r="AH11701">
            <v>46177</v>
          </cell>
        </row>
        <row r="11702">
          <cell r="F11702" t="str">
            <v>45T0472904</v>
          </cell>
          <cell r="AH11702">
            <v>46176</v>
          </cell>
        </row>
        <row r="11703">
          <cell r="F11703" t="str">
            <v>45T0472905</v>
          </cell>
          <cell r="AH11703">
            <v>46177</v>
          </cell>
        </row>
        <row r="11704">
          <cell r="F11704" t="str">
            <v>45T0472908</v>
          </cell>
          <cell r="AH11704">
            <v>46177</v>
          </cell>
        </row>
        <row r="11705">
          <cell r="F11705" t="str">
            <v>45T0472909</v>
          </cell>
          <cell r="AH11705">
            <v>46177</v>
          </cell>
        </row>
        <row r="11706">
          <cell r="F11706" t="str">
            <v>45T0472910</v>
          </cell>
          <cell r="AH11706">
            <v>46177</v>
          </cell>
        </row>
        <row r="11707">
          <cell r="F11707" t="str">
            <v>45T0472911</v>
          </cell>
          <cell r="AH11707">
            <v>46177</v>
          </cell>
        </row>
        <row r="11708">
          <cell r="F11708" t="str">
            <v>45T0472915</v>
          </cell>
          <cell r="AH11708">
            <v>46177</v>
          </cell>
        </row>
        <row r="11709">
          <cell r="F11709" t="str">
            <v>45T0472917</v>
          </cell>
          <cell r="AH11709">
            <v>46177</v>
          </cell>
        </row>
        <row r="11710">
          <cell r="F11710" t="str">
            <v>45T0472920</v>
          </cell>
          <cell r="AH11710">
            <v>46177</v>
          </cell>
        </row>
        <row r="11711">
          <cell r="F11711" t="str">
            <v>45T0472921</v>
          </cell>
          <cell r="AH11711">
            <v>46177</v>
          </cell>
        </row>
        <row r="11712">
          <cell r="F11712" t="str">
            <v>45T0472930</v>
          </cell>
          <cell r="AH11712">
            <v>46177</v>
          </cell>
        </row>
        <row r="11713">
          <cell r="F11713" t="str">
            <v>45T0473056</v>
          </cell>
          <cell r="AH11713">
            <v>46161</v>
          </cell>
        </row>
        <row r="11714">
          <cell r="F11714" t="str">
            <v>45T0475085</v>
          </cell>
          <cell r="AH11714">
            <v>46169</v>
          </cell>
        </row>
        <row r="11715">
          <cell r="F11715" t="str">
            <v>45T0475875</v>
          </cell>
          <cell r="AH11715">
            <v>46170</v>
          </cell>
        </row>
        <row r="11716">
          <cell r="F11716" t="str">
            <v>45T0476779</v>
          </cell>
          <cell r="AH11716">
            <v>46176</v>
          </cell>
        </row>
        <row r="11717">
          <cell r="F11717" t="str">
            <v>45T0476991</v>
          </cell>
          <cell r="AH11717">
            <v>46176</v>
          </cell>
        </row>
        <row r="11718">
          <cell r="F11718" t="str">
            <v>45T0477614</v>
          </cell>
          <cell r="AH11718">
            <v>46172</v>
          </cell>
        </row>
        <row r="11719">
          <cell r="F11719" t="str">
            <v>45T0478313</v>
          </cell>
          <cell r="AH11719">
            <v>46177</v>
          </cell>
        </row>
        <row r="11720">
          <cell r="F11720" t="str">
            <v>45T0478614</v>
          </cell>
          <cell r="AH11720">
            <v>46177</v>
          </cell>
        </row>
        <row r="11721">
          <cell r="F11721" t="str">
            <v>45T0452161</v>
          </cell>
        </row>
        <row r="11722">
          <cell r="F11722" t="str">
            <v>45T0428944</v>
          </cell>
          <cell r="AH11722">
            <v>46181</v>
          </cell>
        </row>
        <row r="11723">
          <cell r="F11723" t="str">
            <v>45T0465195</v>
          </cell>
          <cell r="AH11723">
            <v>46181</v>
          </cell>
        </row>
        <row r="11724">
          <cell r="F11724" t="str">
            <v>45T0465197</v>
          </cell>
          <cell r="AH11724">
            <v>46181</v>
          </cell>
        </row>
        <row r="11725">
          <cell r="F11725" t="str">
            <v>45T0465198</v>
          </cell>
          <cell r="AH11725">
            <v>46181</v>
          </cell>
        </row>
        <row r="11726">
          <cell r="F11726" t="str">
            <v>45T0466405</v>
          </cell>
          <cell r="AH11726">
            <v>0</v>
          </cell>
        </row>
        <row r="11727">
          <cell r="F11727" t="str">
            <v>45T0469398</v>
          </cell>
          <cell r="AH11727">
            <v>46181</v>
          </cell>
        </row>
        <row r="11728">
          <cell r="F11728" t="str">
            <v>45T0469399</v>
          </cell>
          <cell r="AH11728">
            <v>46181</v>
          </cell>
        </row>
        <row r="11729">
          <cell r="F11729" t="str">
            <v>45T0470828</v>
          </cell>
          <cell r="AH11729">
            <v>46181</v>
          </cell>
        </row>
        <row r="11730">
          <cell r="F11730" t="str">
            <v>45T0470933</v>
          </cell>
          <cell r="AH11730">
            <v>46181</v>
          </cell>
        </row>
        <row r="11731">
          <cell r="F11731" t="str">
            <v>45T0470942</v>
          </cell>
          <cell r="AH11731">
            <v>46181</v>
          </cell>
        </row>
        <row r="11732">
          <cell r="F11732" t="str">
            <v>45T0470950</v>
          </cell>
          <cell r="AH11732">
            <v>46181</v>
          </cell>
        </row>
        <row r="11733">
          <cell r="F11733" t="str">
            <v>45T0470969</v>
          </cell>
          <cell r="AH11733">
            <v>46181</v>
          </cell>
        </row>
        <row r="11734">
          <cell r="F11734" t="str">
            <v>45T0471023</v>
          </cell>
          <cell r="AH11734">
            <v>46181</v>
          </cell>
        </row>
        <row r="11735">
          <cell r="F11735" t="str">
            <v>45T0471025</v>
          </cell>
          <cell r="AH11735">
            <v>46182</v>
          </cell>
        </row>
        <row r="11736">
          <cell r="F11736" t="str">
            <v>45T0471892</v>
          </cell>
          <cell r="AH11736">
            <v>46181</v>
          </cell>
        </row>
        <row r="11737">
          <cell r="F11737" t="str">
            <v>45T0473056</v>
          </cell>
          <cell r="AH11737">
            <v>46181</v>
          </cell>
        </row>
        <row r="11738">
          <cell r="F11738" t="str">
            <v>45T0474220</v>
          </cell>
          <cell r="AH11738">
            <v>46181</v>
          </cell>
        </row>
        <row r="11739">
          <cell r="F11739" t="str">
            <v>45T0476400</v>
          </cell>
          <cell r="AH11739">
            <v>46181</v>
          </cell>
        </row>
        <row r="11740">
          <cell r="F11740" t="str">
            <v>45T0478625</v>
          </cell>
          <cell r="AH11740">
            <v>46181</v>
          </cell>
        </row>
        <row r="11741">
          <cell r="F11741" t="str">
            <v>45T0478627</v>
          </cell>
          <cell r="AH11741">
            <v>46181</v>
          </cell>
        </row>
        <row r="11742">
          <cell r="F11742" t="str">
            <v>45T0478641</v>
          </cell>
          <cell r="AH11742">
            <v>46181</v>
          </cell>
        </row>
        <row r="11743">
          <cell r="F11743" t="str">
            <v>45T0478645</v>
          </cell>
          <cell r="AH11743">
            <v>46181</v>
          </cell>
        </row>
        <row r="11744">
          <cell r="F11744" t="str">
            <v>45T0478649</v>
          </cell>
          <cell r="AH11744">
            <v>46181</v>
          </cell>
        </row>
        <row r="11745">
          <cell r="F11745" t="str">
            <v>45T0478663</v>
          </cell>
          <cell r="AH11745">
            <v>46181</v>
          </cell>
        </row>
        <row r="11746">
          <cell r="F11746" t="str">
            <v>45T0478669</v>
          </cell>
          <cell r="AH11746">
            <v>46181</v>
          </cell>
        </row>
        <row r="11747">
          <cell r="F11747" t="str">
            <v>45T0478670</v>
          </cell>
          <cell r="AH11747">
            <v>46181</v>
          </cell>
        </row>
        <row r="11748">
          <cell r="F11748" t="str">
            <v>45T0478674</v>
          </cell>
          <cell r="AH11748">
            <v>46181</v>
          </cell>
        </row>
        <row r="11749">
          <cell r="F11749" t="str">
            <v>45T0478675</v>
          </cell>
          <cell r="AH11749">
            <v>46181</v>
          </cell>
        </row>
        <row r="11750">
          <cell r="F11750" t="str">
            <v>45T0478684</v>
          </cell>
          <cell r="AH11750">
            <v>46181</v>
          </cell>
        </row>
        <row r="11751">
          <cell r="F11751" t="str">
            <v>45T0478689</v>
          </cell>
          <cell r="AH11751">
            <v>46181</v>
          </cell>
        </row>
        <row r="11752">
          <cell r="F11752" t="str">
            <v>45T0478690</v>
          </cell>
          <cell r="AH11752">
            <v>46181</v>
          </cell>
        </row>
        <row r="11753">
          <cell r="F11753" t="str">
            <v>45T0478695</v>
          </cell>
          <cell r="AH11753">
            <v>46181</v>
          </cell>
        </row>
        <row r="11754">
          <cell r="F11754" t="str">
            <v>45T0478700</v>
          </cell>
          <cell r="AH11754">
            <v>46181</v>
          </cell>
        </row>
        <row r="11755">
          <cell r="F11755" t="str">
            <v>45T0478701</v>
          </cell>
          <cell r="AH11755">
            <v>46181</v>
          </cell>
        </row>
        <row r="11756">
          <cell r="F11756" t="str">
            <v>45T0478715</v>
          </cell>
          <cell r="AH11756">
            <v>46181</v>
          </cell>
        </row>
        <row r="11757">
          <cell r="F11757" t="str">
            <v>45T0478716</v>
          </cell>
          <cell r="AH11757">
            <v>46181</v>
          </cell>
        </row>
        <row r="11758">
          <cell r="F11758" t="str">
            <v>45T0478717</v>
          </cell>
          <cell r="AH11758">
            <v>46181</v>
          </cell>
        </row>
        <row r="11759">
          <cell r="F11759" t="str">
            <v>45T0478718</v>
          </cell>
          <cell r="AH11759">
            <v>46181</v>
          </cell>
        </row>
        <row r="11760">
          <cell r="F11760" t="str">
            <v>45T0478720</v>
          </cell>
          <cell r="AH11760">
            <v>46181</v>
          </cell>
        </row>
        <row r="11761">
          <cell r="F11761" t="str">
            <v>45T0478721</v>
          </cell>
          <cell r="AH11761">
            <v>46181</v>
          </cell>
        </row>
        <row r="11762">
          <cell r="F11762" t="str">
            <v>45T0478722</v>
          </cell>
          <cell r="AH11762">
            <v>46182</v>
          </cell>
        </row>
        <row r="11763">
          <cell r="F11763" t="str">
            <v>45T0478723</v>
          </cell>
          <cell r="AH11763">
            <v>46181</v>
          </cell>
        </row>
        <row r="11764">
          <cell r="F11764" t="str">
            <v>45T0478724</v>
          </cell>
          <cell r="AH11764">
            <v>46181</v>
          </cell>
        </row>
        <row r="11765">
          <cell r="F11765" t="str">
            <v>45T0478725</v>
          </cell>
          <cell r="AH11765">
            <v>46181</v>
          </cell>
        </row>
        <row r="11766">
          <cell r="F11766" t="str">
            <v>45T0478727</v>
          </cell>
          <cell r="AH11766">
            <v>46181</v>
          </cell>
        </row>
        <row r="11767">
          <cell r="F11767" t="str">
            <v>45T0478728</v>
          </cell>
          <cell r="AH11767">
            <v>46181</v>
          </cell>
        </row>
        <row r="11768">
          <cell r="F11768" t="str">
            <v>45T0478729</v>
          </cell>
          <cell r="AH11768">
            <v>46181</v>
          </cell>
        </row>
        <row r="11769">
          <cell r="F11769" t="str">
            <v>45T0478730</v>
          </cell>
          <cell r="AH11769">
            <v>46181</v>
          </cell>
        </row>
        <row r="11770">
          <cell r="F11770" t="str">
            <v>45T0478731</v>
          </cell>
          <cell r="AH11770">
            <v>46182</v>
          </cell>
        </row>
        <row r="11771">
          <cell r="F11771" t="str">
            <v>45T0478735</v>
          </cell>
          <cell r="AH11771">
            <v>46181</v>
          </cell>
        </row>
        <row r="11772">
          <cell r="F11772" t="str">
            <v>45T0478736</v>
          </cell>
          <cell r="AH11772">
            <v>46181</v>
          </cell>
        </row>
        <row r="11773">
          <cell r="F11773" t="str">
            <v>45T0478740</v>
          </cell>
          <cell r="AH11773">
            <v>46181</v>
          </cell>
        </row>
        <row r="11774">
          <cell r="F11774" t="str">
            <v>45T0478740</v>
          </cell>
          <cell r="AH11774">
            <v>46182</v>
          </cell>
        </row>
        <row r="11775">
          <cell r="F11775" t="str">
            <v>45T0478749</v>
          </cell>
          <cell r="AH11775">
            <v>46181</v>
          </cell>
        </row>
        <row r="11776">
          <cell r="F11776" t="str">
            <v>45T0478750</v>
          </cell>
          <cell r="AH11776">
            <v>46181</v>
          </cell>
        </row>
        <row r="11777">
          <cell r="F11777" t="str">
            <v>45T0478752</v>
          </cell>
          <cell r="AH11777">
            <v>46181</v>
          </cell>
        </row>
        <row r="11778">
          <cell r="F11778" t="str">
            <v>25T0348791</v>
          </cell>
          <cell r="AH11778">
            <v>46195</v>
          </cell>
        </row>
        <row r="11779">
          <cell r="F11779" t="str">
            <v>25T0348791</v>
          </cell>
          <cell r="AH11779">
            <v>46195</v>
          </cell>
        </row>
        <row r="11780">
          <cell r="F11780" t="str">
            <v>25T0348792</v>
          </cell>
          <cell r="AH11780">
            <v>46195</v>
          </cell>
        </row>
        <row r="11781">
          <cell r="F11781" t="str">
            <v>25T0349083</v>
          </cell>
        </row>
        <row r="11782">
          <cell r="F11782" t="str">
            <v>25T0349341</v>
          </cell>
        </row>
        <row r="11783">
          <cell r="F11783" t="str">
            <v>45T0453437</v>
          </cell>
          <cell r="AH11783">
            <v>46169</v>
          </cell>
        </row>
        <row r="11784">
          <cell r="F11784" t="str">
            <v>45T0461538</v>
          </cell>
          <cell r="AH11784">
            <v>46170</v>
          </cell>
        </row>
        <row r="11785">
          <cell r="F11785" t="str">
            <v>45T0461601</v>
          </cell>
          <cell r="AH11785">
            <v>46188</v>
          </cell>
        </row>
        <row r="11786">
          <cell r="F11786" t="str">
            <v>45T0461603</v>
          </cell>
          <cell r="AH11786">
            <v>46192</v>
          </cell>
        </row>
        <row r="11787">
          <cell r="F11787" t="str">
            <v>45T0461606</v>
          </cell>
          <cell r="AH11787">
            <v>46192</v>
          </cell>
        </row>
        <row r="11788">
          <cell r="F11788" t="str">
            <v>45T0465193</v>
          </cell>
          <cell r="AH11788">
            <v>46188</v>
          </cell>
        </row>
        <row r="11789">
          <cell r="F11789" t="str">
            <v>45T0465201</v>
          </cell>
          <cell r="AH11789">
            <v>46184</v>
          </cell>
        </row>
        <row r="11790">
          <cell r="F11790" t="str">
            <v>45T0465203</v>
          </cell>
          <cell r="AH11790">
            <v>46188</v>
          </cell>
        </row>
        <row r="11791">
          <cell r="F11791" t="str">
            <v>45T0465205</v>
          </cell>
          <cell r="AH11791">
            <v>46188</v>
          </cell>
        </row>
        <row r="11792">
          <cell r="F11792" t="str">
            <v>45T0465206</v>
          </cell>
          <cell r="AH11792">
            <v>46188</v>
          </cell>
        </row>
        <row r="11793">
          <cell r="F11793" t="str">
            <v>45T0465207</v>
          </cell>
          <cell r="AH11793">
            <v>46191</v>
          </cell>
        </row>
        <row r="11794">
          <cell r="F11794" t="str">
            <v>45T0465207</v>
          </cell>
          <cell r="AH11794">
            <v>46191</v>
          </cell>
        </row>
        <row r="11795">
          <cell r="F11795" t="str">
            <v>45T0465214</v>
          </cell>
          <cell r="AH11795">
            <v>46195</v>
          </cell>
        </row>
        <row r="11796">
          <cell r="F11796" t="str">
            <v>45T0465217</v>
          </cell>
          <cell r="AH11796">
            <v>46191</v>
          </cell>
        </row>
        <row r="11797">
          <cell r="F11797" t="str">
            <v>45T0465217</v>
          </cell>
          <cell r="AH11797">
            <v>46191</v>
          </cell>
        </row>
        <row r="11798">
          <cell r="F11798" t="str">
            <v>45T0470985</v>
          </cell>
          <cell r="AH11798">
            <v>46188</v>
          </cell>
        </row>
        <row r="11799">
          <cell r="F11799" t="str">
            <v>45T0470989</v>
          </cell>
          <cell r="AH11799">
            <v>46192</v>
          </cell>
        </row>
        <row r="11800">
          <cell r="F11800" t="str">
            <v>45T0471015</v>
          </cell>
          <cell r="AH11800">
            <v>46188</v>
          </cell>
        </row>
        <row r="11801">
          <cell r="F11801" t="str">
            <v>45T0471016</v>
          </cell>
          <cell r="AH11801">
            <v>46188</v>
          </cell>
        </row>
        <row r="11802">
          <cell r="F11802" t="str">
            <v>45T0471028</v>
          </cell>
          <cell r="AH11802">
            <v>46185</v>
          </cell>
        </row>
        <row r="11803">
          <cell r="F11803" t="str">
            <v>45T0471033</v>
          </cell>
          <cell r="AH11803">
            <v>46188</v>
          </cell>
        </row>
        <row r="11804">
          <cell r="F11804" t="str">
            <v>45T0471036</v>
          </cell>
          <cell r="AH11804">
            <v>46190</v>
          </cell>
        </row>
        <row r="11805">
          <cell r="F11805" t="str">
            <v>45T0471043</v>
          </cell>
          <cell r="AH11805">
            <v>46195</v>
          </cell>
        </row>
        <row r="11806">
          <cell r="F11806" t="str">
            <v>45T0471045</v>
          </cell>
          <cell r="AH11806">
            <v>46195</v>
          </cell>
        </row>
        <row r="11807">
          <cell r="F11807" t="str">
            <v>45T0471046</v>
          </cell>
          <cell r="AH11807">
            <v>46195</v>
          </cell>
        </row>
        <row r="11808">
          <cell r="F11808" t="str">
            <v>45T0471047</v>
          </cell>
          <cell r="AH11808">
            <v>46195</v>
          </cell>
        </row>
        <row r="11809">
          <cell r="F11809" t="str">
            <v>45T0471129</v>
          </cell>
          <cell r="AH11809">
            <v>46183</v>
          </cell>
        </row>
        <row r="11810">
          <cell r="F11810" t="str">
            <v>45T0471142</v>
          </cell>
          <cell r="AH11810">
            <v>46192</v>
          </cell>
        </row>
        <row r="11811">
          <cell r="F11811" t="str">
            <v>45T0471171</v>
          </cell>
          <cell r="AH11811">
            <v>46188</v>
          </cell>
        </row>
        <row r="11812">
          <cell r="F11812" t="str">
            <v>45T0471253</v>
          </cell>
          <cell r="AH11812">
            <v>46195</v>
          </cell>
        </row>
        <row r="11813">
          <cell r="F11813" t="str">
            <v>45T0472472</v>
          </cell>
          <cell r="AH11813">
            <v>46189</v>
          </cell>
        </row>
        <row r="11814">
          <cell r="F11814" t="str">
            <v>45T0472508</v>
          </cell>
          <cell r="AH11814">
            <v>46189</v>
          </cell>
        </row>
        <row r="11815">
          <cell r="F11815" t="str">
            <v>45T0472545</v>
          </cell>
          <cell r="AH11815">
            <v>46189</v>
          </cell>
        </row>
        <row r="11816">
          <cell r="F11816" t="str">
            <v>45T0472676</v>
          </cell>
          <cell r="AH11816">
            <v>46189</v>
          </cell>
        </row>
        <row r="11817">
          <cell r="F11817" t="str">
            <v>45T0474213</v>
          </cell>
          <cell r="AH11817">
            <v>46188</v>
          </cell>
        </row>
        <row r="11818">
          <cell r="F11818" t="str">
            <v>45T0474237</v>
          </cell>
          <cell r="AH11818">
            <v>46195</v>
          </cell>
        </row>
        <row r="11819">
          <cell r="F11819" t="str">
            <v>45T0474244</v>
          </cell>
        </row>
        <row r="11820">
          <cell r="F11820" t="str">
            <v>45T0474494</v>
          </cell>
          <cell r="AH11820">
            <v>46188</v>
          </cell>
        </row>
        <row r="11821">
          <cell r="F11821" t="str">
            <v>45T0474502</v>
          </cell>
          <cell r="AH11821">
            <v>46182</v>
          </cell>
        </row>
        <row r="11822">
          <cell r="F11822" t="str">
            <v>45T0474515</v>
          </cell>
          <cell r="AH11822">
            <v>46184</v>
          </cell>
        </row>
        <row r="11823">
          <cell r="F11823" t="str">
            <v>45T0474516</v>
          </cell>
          <cell r="AH11823">
            <v>46177</v>
          </cell>
        </row>
        <row r="11824">
          <cell r="F11824" t="str">
            <v>45T0474524</v>
          </cell>
          <cell r="AH11824">
            <v>46188</v>
          </cell>
        </row>
        <row r="11825">
          <cell r="F11825" t="str">
            <v>45T0474550</v>
          </cell>
          <cell r="AH11825">
            <v>46192</v>
          </cell>
        </row>
        <row r="11826">
          <cell r="F11826" t="str">
            <v>45T0474562</v>
          </cell>
          <cell r="AH11826">
            <v>46183</v>
          </cell>
        </row>
        <row r="11827">
          <cell r="F11827" t="str">
            <v>45T0474563</v>
          </cell>
          <cell r="AH11827">
            <v>46183</v>
          </cell>
        </row>
        <row r="11828">
          <cell r="F11828" t="str">
            <v>45T0474564</v>
          </cell>
          <cell r="AH11828">
            <v>46185</v>
          </cell>
        </row>
        <row r="11829">
          <cell r="F11829" t="str">
            <v>45T0474564</v>
          </cell>
          <cell r="AH11829">
            <v>46190</v>
          </cell>
        </row>
        <row r="11830">
          <cell r="F11830" t="str">
            <v>45T0474567</v>
          </cell>
          <cell r="AH11830">
            <v>46185</v>
          </cell>
        </row>
        <row r="11831">
          <cell r="F11831" t="str">
            <v>45T0474567</v>
          </cell>
          <cell r="AH11831">
            <v>46190</v>
          </cell>
        </row>
        <row r="11832">
          <cell r="F11832" t="str">
            <v>45T0474570</v>
          </cell>
          <cell r="AH11832">
            <v>46184</v>
          </cell>
        </row>
        <row r="11833">
          <cell r="F11833" t="str">
            <v>45T0474582</v>
          </cell>
          <cell r="AH11833">
            <v>46192</v>
          </cell>
        </row>
        <row r="11834">
          <cell r="F11834" t="str">
            <v>45T0474597</v>
          </cell>
          <cell r="AH11834">
            <v>46189</v>
          </cell>
        </row>
        <row r="11835">
          <cell r="F11835" t="str">
            <v>45T0474608</v>
          </cell>
          <cell r="AH11835">
            <v>46189</v>
          </cell>
        </row>
        <row r="11836">
          <cell r="F11836" t="str">
            <v>45T0474609</v>
          </cell>
          <cell r="AH11836">
            <v>46189</v>
          </cell>
        </row>
        <row r="11837">
          <cell r="F11837" t="str">
            <v>45T0476402</v>
          </cell>
          <cell r="AH11837">
            <v>46185</v>
          </cell>
        </row>
        <row r="11838">
          <cell r="F11838" t="str">
            <v>45T0476402</v>
          </cell>
          <cell r="AH11838">
            <v>46190</v>
          </cell>
        </row>
        <row r="11839">
          <cell r="F11839" t="str">
            <v>45T0476403</v>
          </cell>
          <cell r="AH11839">
            <v>46183</v>
          </cell>
        </row>
        <row r="11840">
          <cell r="F11840" t="str">
            <v>45T0476416</v>
          </cell>
          <cell r="AH11840">
            <v>46185</v>
          </cell>
        </row>
        <row r="11841">
          <cell r="F11841" t="str">
            <v>45T0476416</v>
          </cell>
          <cell r="AH11841">
            <v>46190</v>
          </cell>
        </row>
        <row r="11842">
          <cell r="F11842" t="str">
            <v>45T0476434</v>
          </cell>
          <cell r="AH11842">
            <v>46188</v>
          </cell>
        </row>
        <row r="11843">
          <cell r="F11843" t="str">
            <v>45T0476436</v>
          </cell>
          <cell r="AH11843">
            <v>46188</v>
          </cell>
        </row>
        <row r="11844">
          <cell r="F11844" t="str">
            <v>45T0476498</v>
          </cell>
          <cell r="AH11844">
            <v>46189</v>
          </cell>
        </row>
        <row r="11845">
          <cell r="F11845" t="str">
            <v>45T0477614</v>
          </cell>
          <cell r="AH11845">
            <v>46177</v>
          </cell>
        </row>
        <row r="11846">
          <cell r="F11846" t="str">
            <v>45T0478719</v>
          </cell>
          <cell r="AH11846">
            <v>46182</v>
          </cell>
        </row>
        <row r="11847">
          <cell r="F11847" t="str">
            <v>45T0478735</v>
          </cell>
          <cell r="AH11847">
            <v>46189</v>
          </cell>
        </row>
        <row r="11848">
          <cell r="F11848" t="str">
            <v>45T0478736</v>
          </cell>
          <cell r="AH11848">
            <v>46189</v>
          </cell>
        </row>
        <row r="11849">
          <cell r="F11849" t="str">
            <v>45T0478743</v>
          </cell>
          <cell r="AH11849">
            <v>46182</v>
          </cell>
        </row>
        <row r="11850">
          <cell r="F11850" t="str">
            <v>45T0478744</v>
          </cell>
          <cell r="AH11850">
            <v>46182</v>
          </cell>
        </row>
        <row r="11851">
          <cell r="F11851" t="str">
            <v>45T0478753</v>
          </cell>
          <cell r="AH11851">
            <v>46184</v>
          </cell>
        </row>
        <row r="11852">
          <cell r="F11852" t="str">
            <v>45T0478754</v>
          </cell>
          <cell r="AH11852">
            <v>46184</v>
          </cell>
        </row>
        <row r="11853">
          <cell r="F11853" t="str">
            <v>45T0478755</v>
          </cell>
          <cell r="AH11853">
            <v>46182</v>
          </cell>
        </row>
        <row r="11854">
          <cell r="F11854" t="str">
            <v>45T0478756</v>
          </cell>
          <cell r="AH11854">
            <v>46184</v>
          </cell>
        </row>
        <row r="11855">
          <cell r="F11855" t="str">
            <v>45T0478757</v>
          </cell>
          <cell r="AH11855">
            <v>46182</v>
          </cell>
        </row>
        <row r="11856">
          <cell r="F11856" t="str">
            <v>45T0478758</v>
          </cell>
          <cell r="AH11856">
            <v>46182</v>
          </cell>
        </row>
        <row r="11857">
          <cell r="F11857" t="str">
            <v>45T0478759</v>
          </cell>
          <cell r="AH11857">
            <v>46182</v>
          </cell>
        </row>
        <row r="11858">
          <cell r="F11858" t="str">
            <v>45T0478760</v>
          </cell>
          <cell r="AH11858">
            <v>46184</v>
          </cell>
        </row>
        <row r="11859">
          <cell r="F11859" t="str">
            <v>45T0478763</v>
          </cell>
          <cell r="AH11859">
            <v>46182</v>
          </cell>
        </row>
        <row r="11860">
          <cell r="F11860" t="str">
            <v>45T0478764</v>
          </cell>
          <cell r="AH11860">
            <v>46184</v>
          </cell>
        </row>
        <row r="11861">
          <cell r="F11861" t="str">
            <v>45T0478764</v>
          </cell>
          <cell r="AH11861">
            <v>46184</v>
          </cell>
        </row>
        <row r="11862">
          <cell r="F11862" t="str">
            <v>45T0478765</v>
          </cell>
          <cell r="AH11862">
            <v>46182</v>
          </cell>
        </row>
        <row r="11863">
          <cell r="F11863" t="str">
            <v>45T0478766</v>
          </cell>
          <cell r="AH11863">
            <v>46182</v>
          </cell>
        </row>
        <row r="11864">
          <cell r="F11864" t="str">
            <v>45T0478767</v>
          </cell>
          <cell r="AH11864">
            <v>46182</v>
          </cell>
        </row>
        <row r="11865">
          <cell r="F11865" t="str">
            <v>45T0478768</v>
          </cell>
          <cell r="AH11865">
            <v>46182</v>
          </cell>
        </row>
        <row r="11866">
          <cell r="F11866" t="str">
            <v>45T0478775</v>
          </cell>
          <cell r="AH11866">
            <v>46182</v>
          </cell>
        </row>
        <row r="11867">
          <cell r="F11867" t="str">
            <v>45T0478776</v>
          </cell>
          <cell r="AH11867">
            <v>46182</v>
          </cell>
        </row>
        <row r="11868">
          <cell r="F11868" t="str">
            <v>45T0478776</v>
          </cell>
          <cell r="AH11868">
            <v>46185</v>
          </cell>
        </row>
        <row r="11869">
          <cell r="F11869" t="str">
            <v>45T0478777</v>
          </cell>
          <cell r="AH11869">
            <v>46182</v>
          </cell>
        </row>
        <row r="11870">
          <cell r="F11870" t="str">
            <v>45T0478778</v>
          </cell>
          <cell r="AH11870">
            <v>46184</v>
          </cell>
        </row>
        <row r="11871">
          <cell r="F11871" t="str">
            <v>45T0478778</v>
          </cell>
          <cell r="AH11871">
            <v>46185</v>
          </cell>
        </row>
        <row r="11872">
          <cell r="F11872" t="str">
            <v>45T0478779</v>
          </cell>
          <cell r="AH11872">
            <v>46182</v>
          </cell>
        </row>
        <row r="11873">
          <cell r="F11873" t="str">
            <v>45T0478779</v>
          </cell>
          <cell r="AH11873">
            <v>46185</v>
          </cell>
        </row>
        <row r="11874">
          <cell r="F11874" t="str">
            <v>45T0478792</v>
          </cell>
          <cell r="AH11874">
            <v>46183</v>
          </cell>
        </row>
        <row r="11875">
          <cell r="F11875" t="str">
            <v>45T0478793</v>
          </cell>
          <cell r="AH11875">
            <v>46183</v>
          </cell>
        </row>
        <row r="11876">
          <cell r="F11876" t="str">
            <v>45T0478794</v>
          </cell>
          <cell r="AH11876">
            <v>46182</v>
          </cell>
        </row>
        <row r="11877">
          <cell r="F11877" t="str">
            <v>45T0478801</v>
          </cell>
          <cell r="AH11877">
            <v>46182</v>
          </cell>
        </row>
        <row r="11878">
          <cell r="F11878" t="str">
            <v>45T0478802</v>
          </cell>
          <cell r="AH11878">
            <v>46182</v>
          </cell>
        </row>
        <row r="11879">
          <cell r="F11879" t="str">
            <v>45T0478803</v>
          </cell>
          <cell r="AH11879">
            <v>46182</v>
          </cell>
        </row>
        <row r="11880">
          <cell r="F11880" t="str">
            <v>45T0478804</v>
          </cell>
          <cell r="AH11880">
            <v>46184</v>
          </cell>
        </row>
        <row r="11881">
          <cell r="F11881" t="str">
            <v>45T0478805</v>
          </cell>
          <cell r="AH11881">
            <v>46183</v>
          </cell>
        </row>
        <row r="11882">
          <cell r="F11882" t="str">
            <v>45T0478807</v>
          </cell>
          <cell r="AH11882">
            <v>46183</v>
          </cell>
        </row>
        <row r="11883">
          <cell r="F11883" t="str">
            <v>45T0478808</v>
          </cell>
          <cell r="AH11883">
            <v>46184</v>
          </cell>
        </row>
        <row r="11884">
          <cell r="F11884" t="str">
            <v>45T0478809</v>
          </cell>
          <cell r="AH11884">
            <v>46184</v>
          </cell>
        </row>
        <row r="11885">
          <cell r="F11885" t="str">
            <v>45T0478810</v>
          </cell>
          <cell r="AH11885">
            <v>46183</v>
          </cell>
        </row>
        <row r="11886">
          <cell r="F11886" t="str">
            <v>45T0478811</v>
          </cell>
          <cell r="AH11886">
            <v>46184</v>
          </cell>
        </row>
        <row r="11887">
          <cell r="F11887" t="str">
            <v>45T0478812</v>
          </cell>
          <cell r="AH11887">
            <v>46183</v>
          </cell>
        </row>
        <row r="11888">
          <cell r="F11888" t="str">
            <v>45T0478813</v>
          </cell>
          <cell r="AH11888">
            <v>46183</v>
          </cell>
        </row>
        <row r="11889">
          <cell r="F11889" t="str">
            <v>45T0478814</v>
          </cell>
          <cell r="AH11889">
            <v>46184</v>
          </cell>
        </row>
        <row r="11890">
          <cell r="F11890" t="str">
            <v>45T0478820</v>
          </cell>
          <cell r="AH11890">
            <v>46184</v>
          </cell>
        </row>
        <row r="11891">
          <cell r="F11891" t="str">
            <v>45T0478823</v>
          </cell>
          <cell r="AH11891">
            <v>46184</v>
          </cell>
        </row>
        <row r="11892">
          <cell r="F11892" t="str">
            <v>45T0478825</v>
          </cell>
          <cell r="AH11892">
            <v>46184</v>
          </cell>
        </row>
        <row r="11893">
          <cell r="F11893" t="str">
            <v>45T0478826</v>
          </cell>
          <cell r="AH11893">
            <v>46183</v>
          </cell>
        </row>
        <row r="11894">
          <cell r="F11894" t="str">
            <v>45T0478826</v>
          </cell>
          <cell r="AH11894">
            <v>0</v>
          </cell>
        </row>
        <row r="11895">
          <cell r="F11895" t="str">
            <v>45T0478828</v>
          </cell>
          <cell r="AH11895">
            <v>46182</v>
          </cell>
        </row>
        <row r="11896">
          <cell r="F11896" t="str">
            <v>45T0478828</v>
          </cell>
          <cell r="AH11896">
            <v>46182</v>
          </cell>
        </row>
        <row r="11897">
          <cell r="F11897" t="str">
            <v>45T0478829</v>
          </cell>
          <cell r="AH11897">
            <v>46183</v>
          </cell>
        </row>
        <row r="11898">
          <cell r="F11898" t="str">
            <v>45T0478832</v>
          </cell>
          <cell r="AH11898">
            <v>46183</v>
          </cell>
        </row>
        <row r="11899">
          <cell r="F11899" t="str">
            <v>45T0478835</v>
          </cell>
          <cell r="AH11899">
            <v>46184</v>
          </cell>
        </row>
        <row r="11900">
          <cell r="F11900" t="str">
            <v>45T0478836</v>
          </cell>
          <cell r="AH11900">
            <v>46183</v>
          </cell>
        </row>
        <row r="11901">
          <cell r="F11901" t="str">
            <v>45T0478837</v>
          </cell>
          <cell r="AH11901">
            <v>46183</v>
          </cell>
        </row>
        <row r="11902">
          <cell r="F11902" t="str">
            <v>45T0478842</v>
          </cell>
          <cell r="AH11902">
            <v>46184</v>
          </cell>
        </row>
        <row r="11903">
          <cell r="F11903" t="str">
            <v>45T0478843</v>
          </cell>
          <cell r="AH11903">
            <v>46184</v>
          </cell>
        </row>
        <row r="11904">
          <cell r="F11904" t="str">
            <v>45T0478844</v>
          </cell>
          <cell r="AH11904">
            <v>46184</v>
          </cell>
        </row>
        <row r="11905">
          <cell r="F11905" t="str">
            <v>45T0478846</v>
          </cell>
          <cell r="AH11905">
            <v>46184</v>
          </cell>
        </row>
        <row r="11906">
          <cell r="F11906" t="str">
            <v>45T0478847</v>
          </cell>
          <cell r="AH11906">
            <v>46184</v>
          </cell>
        </row>
        <row r="11907">
          <cell r="F11907" t="str">
            <v>45T0478848</v>
          </cell>
          <cell r="AH11907">
            <v>46184</v>
          </cell>
        </row>
        <row r="11908">
          <cell r="F11908" t="str">
            <v>45T0478849</v>
          </cell>
          <cell r="AH11908">
            <v>46184</v>
          </cell>
        </row>
        <row r="11909">
          <cell r="F11909" t="str">
            <v>45T0478852</v>
          </cell>
          <cell r="AH11909">
            <v>46184</v>
          </cell>
        </row>
        <row r="11910">
          <cell r="F11910" t="str">
            <v>45T0478852</v>
          </cell>
          <cell r="AH11910">
            <v>46185</v>
          </cell>
        </row>
        <row r="11911">
          <cell r="F11911" t="str">
            <v>45T0478853</v>
          </cell>
          <cell r="AH11911">
            <v>46184</v>
          </cell>
        </row>
        <row r="11912">
          <cell r="F11912" t="str">
            <v>45T0478854</v>
          </cell>
          <cell r="AH11912">
            <v>46184</v>
          </cell>
        </row>
        <row r="11913">
          <cell r="F11913" t="str">
            <v>45T0478854</v>
          </cell>
          <cell r="AH11913">
            <v>0</v>
          </cell>
        </row>
        <row r="11914">
          <cell r="F11914" t="str">
            <v>45T0478855</v>
          </cell>
          <cell r="AH11914">
            <v>46185</v>
          </cell>
        </row>
        <row r="11915">
          <cell r="F11915" t="str">
            <v>45T0478856</v>
          </cell>
          <cell r="AH11915">
            <v>46184</v>
          </cell>
        </row>
        <row r="11916">
          <cell r="F11916" t="str">
            <v>45T0478858</v>
          </cell>
          <cell r="AH11916">
            <v>46184</v>
          </cell>
        </row>
        <row r="11917">
          <cell r="F11917" t="str">
            <v>45T0478858</v>
          </cell>
          <cell r="AH11917">
            <v>0</v>
          </cell>
        </row>
        <row r="11918">
          <cell r="F11918" t="str">
            <v>45T0478860</v>
          </cell>
          <cell r="AH11918">
            <v>46185</v>
          </cell>
        </row>
        <row r="11919">
          <cell r="F11919" t="str">
            <v>45T0478861</v>
          </cell>
          <cell r="AH11919">
            <v>46184</v>
          </cell>
        </row>
        <row r="11920">
          <cell r="F11920" t="str">
            <v>45T0478862</v>
          </cell>
          <cell r="AH11920">
            <v>46184</v>
          </cell>
        </row>
        <row r="11921">
          <cell r="F11921" t="str">
            <v>45T0478863</v>
          </cell>
          <cell r="AH11921">
            <v>46185</v>
          </cell>
        </row>
        <row r="11922">
          <cell r="F11922" t="str">
            <v>45T0478864</v>
          </cell>
          <cell r="AH11922">
            <v>46184</v>
          </cell>
        </row>
        <row r="11923">
          <cell r="F11923" t="str">
            <v>45T0478865</v>
          </cell>
          <cell r="AH11923">
            <v>46184</v>
          </cell>
        </row>
        <row r="11924">
          <cell r="F11924" t="str">
            <v>45T0478867</v>
          </cell>
          <cell r="AH11924">
            <v>46185</v>
          </cell>
        </row>
        <row r="11925">
          <cell r="F11925" t="str">
            <v>45T0478870</v>
          </cell>
          <cell r="AH11925">
            <v>46188</v>
          </cell>
        </row>
        <row r="11926">
          <cell r="F11926" t="str">
            <v>45T0478871</v>
          </cell>
          <cell r="AH11926">
            <v>46185</v>
          </cell>
        </row>
        <row r="11927">
          <cell r="F11927" t="str">
            <v>45T0478872</v>
          </cell>
          <cell r="AH11927">
            <v>46188</v>
          </cell>
        </row>
        <row r="11928">
          <cell r="F11928" t="str">
            <v>45T0478873</v>
          </cell>
          <cell r="AH11928">
            <v>46185</v>
          </cell>
        </row>
        <row r="11929">
          <cell r="F11929" t="str">
            <v>45T0478875</v>
          </cell>
          <cell r="AH11929">
            <v>46188</v>
          </cell>
        </row>
        <row r="11930">
          <cell r="F11930" t="str">
            <v>45T0478877</v>
          </cell>
          <cell r="AH11930">
            <v>46188</v>
          </cell>
        </row>
        <row r="11931">
          <cell r="F11931" t="str">
            <v>45T0478878</v>
          </cell>
          <cell r="AH11931">
            <v>46188</v>
          </cell>
        </row>
        <row r="11932">
          <cell r="F11932" t="str">
            <v>45T0478879</v>
          </cell>
          <cell r="AH11932">
            <v>46185</v>
          </cell>
        </row>
        <row r="11933">
          <cell r="F11933" t="str">
            <v>45T0478880</v>
          </cell>
          <cell r="AH11933">
            <v>46185</v>
          </cell>
        </row>
        <row r="11934">
          <cell r="F11934" t="str">
            <v>45T0478881</v>
          </cell>
          <cell r="AH11934">
            <v>46188</v>
          </cell>
        </row>
        <row r="11935">
          <cell r="F11935" t="str">
            <v>45T0478882</v>
          </cell>
          <cell r="AH11935">
            <v>46185</v>
          </cell>
        </row>
        <row r="11936">
          <cell r="F11936" t="str">
            <v>45T0478885</v>
          </cell>
          <cell r="AH11936">
            <v>46188</v>
          </cell>
        </row>
        <row r="11937">
          <cell r="F11937" t="str">
            <v>45T0478886</v>
          </cell>
          <cell r="AH11937">
            <v>46188</v>
          </cell>
        </row>
        <row r="11938">
          <cell r="F11938" t="str">
            <v>45T0478887</v>
          </cell>
          <cell r="AH11938">
            <v>46185</v>
          </cell>
        </row>
        <row r="11939">
          <cell r="F11939" t="str">
            <v>45T0478888</v>
          </cell>
          <cell r="AH11939">
            <v>46185</v>
          </cell>
        </row>
        <row r="11940">
          <cell r="F11940" t="str">
            <v>45T0478889</v>
          </cell>
          <cell r="AH11940">
            <v>46185</v>
          </cell>
        </row>
        <row r="11941">
          <cell r="F11941" t="str">
            <v>45T0478890</v>
          </cell>
          <cell r="AH11941">
            <v>46188</v>
          </cell>
        </row>
        <row r="11942">
          <cell r="F11942" t="str">
            <v>45T0478891</v>
          </cell>
          <cell r="AH11942">
            <v>46185</v>
          </cell>
        </row>
        <row r="11943">
          <cell r="F11943" t="str">
            <v>45T0478893</v>
          </cell>
          <cell r="AH11943">
            <v>46185</v>
          </cell>
        </row>
        <row r="11944">
          <cell r="F11944" t="str">
            <v>45T0478897</v>
          </cell>
          <cell r="AH11944">
            <v>46188</v>
          </cell>
        </row>
        <row r="11945">
          <cell r="F11945" t="str">
            <v>45T0478898</v>
          </cell>
          <cell r="AH11945">
            <v>46188</v>
          </cell>
        </row>
        <row r="11946">
          <cell r="F11946" t="str">
            <v>45T0478907</v>
          </cell>
          <cell r="AH11946">
            <v>46188</v>
          </cell>
        </row>
        <row r="11947">
          <cell r="F11947" t="str">
            <v>45T0478908</v>
          </cell>
          <cell r="AH11947">
            <v>46188</v>
          </cell>
        </row>
        <row r="11948">
          <cell r="F11948" t="str">
            <v>45T0478909</v>
          </cell>
          <cell r="AH11948">
            <v>46185</v>
          </cell>
        </row>
        <row r="11949">
          <cell r="F11949" t="str">
            <v>45T0478910</v>
          </cell>
          <cell r="AH11949">
            <v>46188</v>
          </cell>
        </row>
        <row r="11950">
          <cell r="F11950" t="str">
            <v>45T0478911</v>
          </cell>
          <cell r="AH11950">
            <v>46189</v>
          </cell>
        </row>
        <row r="11951">
          <cell r="F11951" t="str">
            <v>45T0478912</v>
          </cell>
          <cell r="AH11951">
            <v>46188</v>
          </cell>
        </row>
        <row r="11952">
          <cell r="F11952" t="str">
            <v>45T0478915</v>
          </cell>
          <cell r="AH11952">
            <v>46188</v>
          </cell>
        </row>
        <row r="11953">
          <cell r="F11953" t="str">
            <v>45T0478916</v>
          </cell>
          <cell r="AH11953">
            <v>46188</v>
          </cell>
        </row>
        <row r="11954">
          <cell r="F11954" t="str">
            <v>45T0478917</v>
          </cell>
          <cell r="AH11954">
            <v>46188</v>
          </cell>
        </row>
        <row r="11955">
          <cell r="F11955" t="str">
            <v>45T0478918</v>
          </cell>
          <cell r="AH11955">
            <v>46189</v>
          </cell>
        </row>
        <row r="11956">
          <cell r="F11956" t="str">
            <v>45T0478919</v>
          </cell>
          <cell r="AH11956">
            <v>46188</v>
          </cell>
        </row>
        <row r="11957">
          <cell r="F11957" t="str">
            <v>45T0478920</v>
          </cell>
          <cell r="AH11957">
            <v>46188</v>
          </cell>
        </row>
        <row r="11958">
          <cell r="F11958" t="str">
            <v>45T0478922</v>
          </cell>
          <cell r="AH11958">
            <v>46189</v>
          </cell>
        </row>
        <row r="11959">
          <cell r="F11959" t="str">
            <v>45T0478923</v>
          </cell>
          <cell r="AH11959">
            <v>46188</v>
          </cell>
        </row>
        <row r="11960">
          <cell r="F11960" t="str">
            <v>45T0478925</v>
          </cell>
          <cell r="AH11960">
            <v>46188</v>
          </cell>
        </row>
        <row r="11961">
          <cell r="F11961" t="str">
            <v>45T0478930</v>
          </cell>
          <cell r="AH11961">
            <v>46188</v>
          </cell>
        </row>
        <row r="11962">
          <cell r="F11962" t="str">
            <v>45T0478931</v>
          </cell>
          <cell r="AH11962">
            <v>46188</v>
          </cell>
        </row>
        <row r="11963">
          <cell r="F11963" t="str">
            <v>45T0478932</v>
          </cell>
          <cell r="AH11963">
            <v>46188</v>
          </cell>
        </row>
        <row r="11964">
          <cell r="F11964" t="str">
            <v>45T0478933</v>
          </cell>
          <cell r="AH11964">
            <v>46188</v>
          </cell>
        </row>
        <row r="11965">
          <cell r="F11965" t="str">
            <v>45T0478934</v>
          </cell>
          <cell r="AH11965">
            <v>46188</v>
          </cell>
        </row>
        <row r="11966">
          <cell r="F11966" t="str">
            <v>45T0478936</v>
          </cell>
          <cell r="AH11966">
            <v>46188</v>
          </cell>
        </row>
        <row r="11967">
          <cell r="F11967" t="str">
            <v>45T0478941</v>
          </cell>
          <cell r="AH11967">
            <v>46189</v>
          </cell>
        </row>
        <row r="11968">
          <cell r="F11968" t="str">
            <v>45T0478943</v>
          </cell>
          <cell r="AH11968">
            <v>46188</v>
          </cell>
        </row>
        <row r="11969">
          <cell r="F11969" t="str">
            <v>45T0478944</v>
          </cell>
          <cell r="AH11969">
            <v>46188</v>
          </cell>
        </row>
        <row r="11970">
          <cell r="F11970" t="str">
            <v>45T0478945</v>
          </cell>
          <cell r="AH11970">
            <v>46189</v>
          </cell>
        </row>
        <row r="11971">
          <cell r="F11971" t="str">
            <v>45T0478946</v>
          </cell>
          <cell r="AH11971">
            <v>46189</v>
          </cell>
        </row>
        <row r="11972">
          <cell r="F11972" t="str">
            <v>45T0478947</v>
          </cell>
          <cell r="AH11972">
            <v>46189</v>
          </cell>
        </row>
        <row r="11973">
          <cell r="F11973" t="str">
            <v>45T0478948</v>
          </cell>
          <cell r="AH11973">
            <v>46188</v>
          </cell>
        </row>
        <row r="11974">
          <cell r="F11974" t="str">
            <v>45T0478949</v>
          </cell>
          <cell r="AH11974">
            <v>46188</v>
          </cell>
        </row>
        <row r="11975">
          <cell r="F11975" t="str">
            <v>45T0478950</v>
          </cell>
          <cell r="AH11975">
            <v>46189</v>
          </cell>
        </row>
        <row r="11976">
          <cell r="F11976" t="str">
            <v>45T0478951</v>
          </cell>
          <cell r="AH11976">
            <v>46188</v>
          </cell>
        </row>
        <row r="11977">
          <cell r="F11977" t="str">
            <v>45T0478952</v>
          </cell>
          <cell r="AH11977">
            <v>46188</v>
          </cell>
        </row>
        <row r="11978">
          <cell r="F11978" t="str">
            <v>45T0478953</v>
          </cell>
          <cell r="AH11978">
            <v>46190</v>
          </cell>
        </row>
        <row r="11979">
          <cell r="F11979" t="str">
            <v>45T0478955</v>
          </cell>
          <cell r="AH11979">
            <v>46189</v>
          </cell>
        </row>
        <row r="11980">
          <cell r="F11980" t="str">
            <v>45T0478956</v>
          </cell>
          <cell r="AH11980">
            <v>46190</v>
          </cell>
        </row>
        <row r="11981">
          <cell r="F11981" t="str">
            <v>45T0478958</v>
          </cell>
          <cell r="AH11981">
            <v>46191</v>
          </cell>
        </row>
        <row r="11982">
          <cell r="F11982" t="str">
            <v>45T0478961</v>
          </cell>
          <cell r="AH11982">
            <v>46190</v>
          </cell>
        </row>
        <row r="11983">
          <cell r="F11983" t="str">
            <v>45T0478962</v>
          </cell>
          <cell r="AH11983">
            <v>46189</v>
          </cell>
        </row>
        <row r="11984">
          <cell r="F11984" t="str">
            <v>45T0478963</v>
          </cell>
          <cell r="AH11984">
            <v>46189</v>
          </cell>
        </row>
        <row r="11985">
          <cell r="F11985" t="str">
            <v>45T0478964</v>
          </cell>
          <cell r="AH11985">
            <v>46189</v>
          </cell>
        </row>
        <row r="11986">
          <cell r="F11986" t="str">
            <v>45T0478967</v>
          </cell>
          <cell r="AH11986">
            <v>46188</v>
          </cell>
        </row>
        <row r="11987">
          <cell r="F11987" t="str">
            <v>45T0478968</v>
          </cell>
          <cell r="AH11987">
            <v>46188</v>
          </cell>
        </row>
        <row r="11988">
          <cell r="F11988" t="str">
            <v>45T0478969</v>
          </cell>
          <cell r="AH11988">
            <v>46188</v>
          </cell>
        </row>
        <row r="11989">
          <cell r="F11989" t="str">
            <v>45T0478973</v>
          </cell>
          <cell r="AH11989">
            <v>46189</v>
          </cell>
        </row>
        <row r="11990">
          <cell r="F11990" t="str">
            <v>45T0478974</v>
          </cell>
          <cell r="AH11990">
            <v>46191</v>
          </cell>
        </row>
        <row r="11991">
          <cell r="F11991" t="str">
            <v>45T0478975</v>
          </cell>
          <cell r="AH11991">
            <v>46189</v>
          </cell>
        </row>
        <row r="11992">
          <cell r="F11992" t="str">
            <v>45T0478976</v>
          </cell>
          <cell r="AH11992">
            <v>46190</v>
          </cell>
        </row>
        <row r="11993">
          <cell r="F11993" t="str">
            <v>45T0478977</v>
          </cell>
          <cell r="AH11993">
            <v>46190</v>
          </cell>
        </row>
        <row r="11994">
          <cell r="F11994" t="str">
            <v>45T0478978</v>
          </cell>
          <cell r="AH11994">
            <v>46189</v>
          </cell>
        </row>
        <row r="11995">
          <cell r="F11995" t="str">
            <v>45T0478979</v>
          </cell>
          <cell r="AH11995">
            <v>46191</v>
          </cell>
        </row>
        <row r="11996">
          <cell r="F11996" t="str">
            <v>45T0478980</v>
          </cell>
          <cell r="AH11996">
            <v>46190</v>
          </cell>
        </row>
        <row r="11997">
          <cell r="F11997" t="str">
            <v>45T0478981</v>
          </cell>
          <cell r="AH11997">
            <v>46192</v>
          </cell>
        </row>
        <row r="11998">
          <cell r="F11998" t="str">
            <v>45T0478982</v>
          </cell>
          <cell r="AH11998">
            <v>46190</v>
          </cell>
        </row>
        <row r="11999">
          <cell r="F11999" t="str">
            <v>45T0478983</v>
          </cell>
          <cell r="AH11999">
            <v>46190</v>
          </cell>
        </row>
        <row r="12000">
          <cell r="F12000" t="str">
            <v>45T0478989</v>
          </cell>
          <cell r="AH12000">
            <v>46195</v>
          </cell>
        </row>
        <row r="12001">
          <cell r="F12001" t="str">
            <v>45T0478990</v>
          </cell>
          <cell r="AH12001">
            <v>46195</v>
          </cell>
        </row>
        <row r="12002">
          <cell r="F12002" t="str">
            <v>45T0478994</v>
          </cell>
          <cell r="AH12002">
            <v>46195</v>
          </cell>
        </row>
        <row r="12003">
          <cell r="F12003" t="str">
            <v>45T0478995</v>
          </cell>
          <cell r="AH12003">
            <v>46190</v>
          </cell>
        </row>
        <row r="12004">
          <cell r="F12004" t="str">
            <v>45T0478996</v>
          </cell>
          <cell r="AH12004">
            <v>46195</v>
          </cell>
        </row>
        <row r="12005">
          <cell r="F12005" t="str">
            <v>45T0478997</v>
          </cell>
          <cell r="AH12005">
            <v>46191</v>
          </cell>
        </row>
        <row r="12006">
          <cell r="F12006" t="str">
            <v>45T0478998</v>
          </cell>
          <cell r="AH12006">
            <v>46191</v>
          </cell>
        </row>
        <row r="12007">
          <cell r="F12007" t="str">
            <v>45T0479004</v>
          </cell>
          <cell r="AH12007">
            <v>46191</v>
          </cell>
        </row>
        <row r="12008">
          <cell r="F12008" t="str">
            <v>45T0479006</v>
          </cell>
          <cell r="AH12008">
            <v>46189</v>
          </cell>
        </row>
        <row r="12009">
          <cell r="F12009" t="str">
            <v>45T0479010</v>
          </cell>
          <cell r="AH12009">
            <v>46191</v>
          </cell>
        </row>
        <row r="12010">
          <cell r="F12010" t="str">
            <v>45T0479011</v>
          </cell>
          <cell r="AH12010">
            <v>46192</v>
          </cell>
        </row>
        <row r="12011">
          <cell r="F12011" t="str">
            <v>45T0479012</v>
          </cell>
          <cell r="AH12011">
            <v>46189</v>
          </cell>
        </row>
        <row r="12012">
          <cell r="F12012" t="str">
            <v>45T0479013</v>
          </cell>
          <cell r="AH12012">
            <v>46189</v>
          </cell>
        </row>
        <row r="12013">
          <cell r="F12013" t="str">
            <v>45T0479020</v>
          </cell>
          <cell r="AH12013">
            <v>46192</v>
          </cell>
        </row>
        <row r="12014">
          <cell r="F12014" t="str">
            <v>45T0479021</v>
          </cell>
          <cell r="AH12014">
            <v>46191</v>
          </cell>
        </row>
        <row r="12015">
          <cell r="F12015" t="str">
            <v>45T0479022</v>
          </cell>
          <cell r="AH12015">
            <v>46192</v>
          </cell>
        </row>
        <row r="12016">
          <cell r="F12016" t="str">
            <v>45T0479023</v>
          </cell>
          <cell r="AH12016">
            <v>46192</v>
          </cell>
        </row>
        <row r="12017">
          <cell r="F12017" t="str">
            <v>45T0479024</v>
          </cell>
          <cell r="AH12017">
            <v>46190</v>
          </cell>
        </row>
        <row r="12018">
          <cell r="F12018" t="str">
            <v>45T0479025</v>
          </cell>
          <cell r="AH12018">
            <v>46195</v>
          </cell>
        </row>
        <row r="12019">
          <cell r="F12019" t="str">
            <v>45T0479026</v>
          </cell>
          <cell r="AH12019">
            <v>46191</v>
          </cell>
        </row>
        <row r="12020">
          <cell r="F12020" t="str">
            <v>45T0479029</v>
          </cell>
          <cell r="AH12020">
            <v>46191</v>
          </cell>
        </row>
        <row r="12021">
          <cell r="F12021" t="str">
            <v>45T0479039</v>
          </cell>
          <cell r="AH12021">
            <v>46190</v>
          </cell>
        </row>
        <row r="12022">
          <cell r="F12022" t="str">
            <v>45T0479041</v>
          </cell>
          <cell r="AH12022">
            <v>46195</v>
          </cell>
        </row>
        <row r="12023">
          <cell r="F12023" t="str">
            <v>45T0479042</v>
          </cell>
          <cell r="AH12023">
            <v>46190</v>
          </cell>
        </row>
        <row r="12024">
          <cell r="F12024" t="str">
            <v>45T0479043</v>
          </cell>
          <cell r="AH12024">
            <v>46190</v>
          </cell>
        </row>
        <row r="12025">
          <cell r="F12025" t="str">
            <v>45T0479044</v>
          </cell>
          <cell r="AH12025">
            <v>46195</v>
          </cell>
        </row>
        <row r="12026">
          <cell r="F12026" t="str">
            <v>45T0479047</v>
          </cell>
          <cell r="AH12026">
            <v>46190</v>
          </cell>
        </row>
        <row r="12027">
          <cell r="F12027" t="str">
            <v>45T0479050</v>
          </cell>
          <cell r="AH12027">
            <v>46191</v>
          </cell>
        </row>
        <row r="12028">
          <cell r="F12028" t="str">
            <v>45T0479051</v>
          </cell>
          <cell r="AH12028">
            <v>46195</v>
          </cell>
        </row>
        <row r="12029">
          <cell r="F12029" t="str">
            <v>45T0479052</v>
          </cell>
          <cell r="AH12029">
            <v>46195</v>
          </cell>
        </row>
        <row r="12030">
          <cell r="F12030" t="str">
            <v>45T0479053</v>
          </cell>
          <cell r="AH12030">
            <v>46191</v>
          </cell>
        </row>
        <row r="12031">
          <cell r="F12031" t="str">
            <v>45T0479054</v>
          </cell>
          <cell r="AH12031">
            <v>46190</v>
          </cell>
        </row>
        <row r="12032">
          <cell r="F12032" t="str">
            <v>45T0479055</v>
          </cell>
          <cell r="AH12032">
            <v>46190</v>
          </cell>
        </row>
        <row r="12033">
          <cell r="F12033" t="str">
            <v>45T0479057</v>
          </cell>
          <cell r="AH12033">
            <v>46191</v>
          </cell>
        </row>
        <row r="12034">
          <cell r="F12034" t="str">
            <v>45T0479058</v>
          </cell>
          <cell r="AH12034">
            <v>46192</v>
          </cell>
        </row>
        <row r="12035">
          <cell r="F12035" t="str">
            <v>45T0479059</v>
          </cell>
          <cell r="AH12035">
            <v>46192</v>
          </cell>
        </row>
        <row r="12036">
          <cell r="F12036" t="str">
            <v>45T0479060</v>
          </cell>
          <cell r="AH12036">
            <v>46191</v>
          </cell>
        </row>
        <row r="12037">
          <cell r="F12037" t="str">
            <v>45T0479061</v>
          </cell>
          <cell r="AH12037">
            <v>46192</v>
          </cell>
        </row>
        <row r="12038">
          <cell r="F12038" t="str">
            <v>45T0479062</v>
          </cell>
          <cell r="AH12038">
            <v>46190</v>
          </cell>
        </row>
        <row r="12039">
          <cell r="F12039" t="str">
            <v>45T0479068</v>
          </cell>
          <cell r="AH12039">
            <v>46195</v>
          </cell>
        </row>
        <row r="12040">
          <cell r="F12040" t="str">
            <v>45T0479069</v>
          </cell>
          <cell r="AH12040">
            <v>46195</v>
          </cell>
        </row>
        <row r="12041">
          <cell r="F12041" t="str">
            <v>45T0479072</v>
          </cell>
          <cell r="AH12041">
            <v>46192</v>
          </cell>
        </row>
        <row r="12042">
          <cell r="F12042" t="str">
            <v>45T0479077</v>
          </cell>
          <cell r="AH12042">
            <v>46192</v>
          </cell>
        </row>
        <row r="12043">
          <cell r="F12043" t="str">
            <v>45T0479080</v>
          </cell>
          <cell r="AH12043">
            <v>46192</v>
          </cell>
        </row>
        <row r="12044">
          <cell r="F12044" t="str">
            <v>45T0479081</v>
          </cell>
          <cell r="AH12044">
            <v>46192</v>
          </cell>
        </row>
        <row r="12045">
          <cell r="F12045" t="str">
            <v>45T0479084</v>
          </cell>
          <cell r="AH12045">
            <v>46195</v>
          </cell>
        </row>
        <row r="12046">
          <cell r="F12046" t="str">
            <v>45T0479085</v>
          </cell>
          <cell r="AH12046">
            <v>46192</v>
          </cell>
        </row>
        <row r="12047">
          <cell r="F12047" t="str">
            <v>45T0479087</v>
          </cell>
        </row>
        <row r="12048">
          <cell r="F12048" t="str">
            <v>45T0479088</v>
          </cell>
          <cell r="AH12048">
            <v>46192</v>
          </cell>
        </row>
        <row r="12049">
          <cell r="F12049" t="str">
            <v>45T0479091</v>
          </cell>
          <cell r="AH12049">
            <v>46195</v>
          </cell>
        </row>
        <row r="12050">
          <cell r="F12050" t="str">
            <v>45T0479092</v>
          </cell>
          <cell r="AH12050">
            <v>46195</v>
          </cell>
        </row>
        <row r="12051">
          <cell r="F12051" t="str">
            <v>45T0479093</v>
          </cell>
        </row>
        <row r="12052">
          <cell r="F12052" t="str">
            <v>45T0479096</v>
          </cell>
          <cell r="AH12052">
            <v>46195</v>
          </cell>
        </row>
        <row r="12053">
          <cell r="F12053" t="str">
            <v>45T0479097</v>
          </cell>
          <cell r="AH12053">
            <v>46192</v>
          </cell>
        </row>
        <row r="12054">
          <cell r="F12054" t="str">
            <v>45T0479099</v>
          </cell>
          <cell r="AH12054">
            <v>46195</v>
          </cell>
        </row>
        <row r="12055">
          <cell r="F12055" t="str">
            <v>45T0479101</v>
          </cell>
          <cell r="AH12055">
            <v>46192</v>
          </cell>
        </row>
        <row r="12056">
          <cell r="F12056" t="str">
            <v>45T0479102</v>
          </cell>
          <cell r="AH12056">
            <v>46192</v>
          </cell>
        </row>
        <row r="12057">
          <cell r="F12057" t="str">
            <v>45T0479103</v>
          </cell>
          <cell r="AH12057">
            <v>46192</v>
          </cell>
        </row>
        <row r="12058">
          <cell r="F12058" t="str">
            <v>45T0479104</v>
          </cell>
          <cell r="AH12058">
            <v>46192</v>
          </cell>
        </row>
        <row r="12059">
          <cell r="F12059" t="str">
            <v>45T0479105</v>
          </cell>
          <cell r="AH12059">
            <v>46192</v>
          </cell>
        </row>
        <row r="12060">
          <cell r="F12060" t="str">
            <v>45T0479111</v>
          </cell>
          <cell r="AH12060">
            <v>46192</v>
          </cell>
        </row>
        <row r="12061">
          <cell r="F12061" t="str">
            <v>45T0479112</v>
          </cell>
          <cell r="AH12061">
            <v>46195</v>
          </cell>
        </row>
        <row r="12062">
          <cell r="F12062" t="str">
            <v>45T0479117</v>
          </cell>
          <cell r="AH12062">
            <v>46192</v>
          </cell>
        </row>
        <row r="12063">
          <cell r="F12063" t="str">
            <v>45T0479120</v>
          </cell>
          <cell r="AH12063">
            <v>46195</v>
          </cell>
        </row>
        <row r="12064">
          <cell r="F12064" t="str">
            <v>45T0479121</v>
          </cell>
          <cell r="AH12064">
            <v>46195</v>
          </cell>
        </row>
        <row r="12065">
          <cell r="F12065" t="str">
            <v>45T0479122</v>
          </cell>
        </row>
        <row r="12066">
          <cell r="F12066" t="str">
            <v>45T0479123</v>
          </cell>
          <cell r="AH12066">
            <v>46192</v>
          </cell>
        </row>
        <row r="12067">
          <cell r="F12067" t="str">
            <v>45T0479126</v>
          </cell>
          <cell r="AH12067">
            <v>46195</v>
          </cell>
        </row>
        <row r="12068">
          <cell r="F12068" t="str">
            <v>45T0479127</v>
          </cell>
          <cell r="AH12068">
            <v>46195</v>
          </cell>
        </row>
        <row r="12069">
          <cell r="F12069" t="str">
            <v>45T0479128</v>
          </cell>
          <cell r="AH12069">
            <v>46195</v>
          </cell>
        </row>
        <row r="12070">
          <cell r="F12070" t="str">
            <v>45T0479129</v>
          </cell>
          <cell r="AH12070">
            <v>46195</v>
          </cell>
        </row>
        <row r="12071">
          <cell r="F12071" t="str">
            <v>45T0479131</v>
          </cell>
          <cell r="AH12071">
            <v>46195</v>
          </cell>
        </row>
        <row r="12072">
          <cell r="F12072" t="str">
            <v>45T0479142</v>
          </cell>
          <cell r="AH12072">
            <v>46195</v>
          </cell>
        </row>
        <row r="12073">
          <cell r="F12073" t="str">
            <v>45T0479143</v>
          </cell>
          <cell r="AH12073">
            <v>46195</v>
          </cell>
        </row>
        <row r="12074">
          <cell r="F12074" t="str">
            <v>45T0479144</v>
          </cell>
          <cell r="AH12074">
            <v>46195</v>
          </cell>
        </row>
        <row r="12075">
          <cell r="F12075" t="str">
            <v>45T0479147</v>
          </cell>
          <cell r="AH12075">
            <v>46195</v>
          </cell>
        </row>
        <row r="12076">
          <cell r="F12076" t="str">
            <v>45T0479148</v>
          </cell>
          <cell r="AH12076">
            <v>46195</v>
          </cell>
        </row>
        <row r="12077">
          <cell r="F12077" t="str">
            <v>45T0479149</v>
          </cell>
          <cell r="AH12077">
            <v>46195</v>
          </cell>
        </row>
        <row r="12078">
          <cell r="F12078" t="str">
            <v>45T0479150</v>
          </cell>
          <cell r="AH12078">
            <v>46195</v>
          </cell>
        </row>
        <row r="12079">
          <cell r="F12079" t="str">
            <v>45T0479151</v>
          </cell>
          <cell r="AH12079">
            <v>46195</v>
          </cell>
        </row>
        <row r="12080">
          <cell r="F12080" t="str">
            <v>45T0479152</v>
          </cell>
          <cell r="AH12080">
            <v>46195</v>
          </cell>
        </row>
        <row r="12081">
          <cell r="F12081" t="str">
            <v>45T0479153</v>
          </cell>
          <cell r="AH12081">
            <v>46195</v>
          </cell>
        </row>
        <row r="12082">
          <cell r="F12082" t="str">
            <v>45T0479156</v>
          </cell>
          <cell r="AH12082">
            <v>46195</v>
          </cell>
        </row>
        <row r="12083">
          <cell r="F12083" t="str">
            <v>45T0479157</v>
          </cell>
        </row>
        <row r="12084">
          <cell r="F12084" t="str">
            <v>45T0479160</v>
          </cell>
        </row>
        <row r="12085">
          <cell r="F12085" t="str">
            <v>45T0479161</v>
          </cell>
          <cell r="AH12085">
            <v>46195</v>
          </cell>
        </row>
        <row r="12086">
          <cell r="F12086" t="str">
            <v>45T0479162</v>
          </cell>
          <cell r="AH12086">
            <v>46195</v>
          </cell>
        </row>
        <row r="12087">
          <cell r="F12087" t="str">
            <v>45T0479163</v>
          </cell>
          <cell r="AH12087">
            <v>46195</v>
          </cell>
        </row>
        <row r="12088">
          <cell r="F12088" t="str">
            <v>45T0479164</v>
          </cell>
          <cell r="AH12088">
            <v>46195</v>
          </cell>
        </row>
        <row r="12089">
          <cell r="F12089" t="str">
            <v>45T0479167</v>
          </cell>
          <cell r="AH12089">
            <v>46195</v>
          </cell>
        </row>
        <row r="12090">
          <cell r="F12090" t="str">
            <v>45T0479168</v>
          </cell>
          <cell r="AH12090">
            <v>46195</v>
          </cell>
        </row>
        <row r="12091">
          <cell r="F12091" t="str">
            <v>45T0479169</v>
          </cell>
          <cell r="AH12091">
            <v>46195</v>
          </cell>
        </row>
        <row r="12092">
          <cell r="F12092" t="str">
            <v>45T0479170</v>
          </cell>
          <cell r="AH12092">
            <v>46195</v>
          </cell>
        </row>
        <row r="12093">
          <cell r="F12093" t="str">
            <v>45T0479171</v>
          </cell>
          <cell r="AH12093">
            <v>46195</v>
          </cell>
        </row>
        <row r="12094">
          <cell r="F12094" t="str">
            <v>45T0479172</v>
          </cell>
          <cell r="AH12094">
            <v>46195</v>
          </cell>
        </row>
        <row r="12095">
          <cell r="F12095" t="str">
            <v>45T0479173</v>
          </cell>
          <cell r="AH12095">
            <v>46195</v>
          </cell>
        </row>
        <row r="12096">
          <cell r="F12096" t="str">
            <v>45T0479174</v>
          </cell>
        </row>
        <row r="12097">
          <cell r="F12097" t="str">
            <v>45T0479175</v>
          </cell>
          <cell r="AH12097">
            <v>46195</v>
          </cell>
        </row>
        <row r="12098">
          <cell r="F12098" t="str">
            <v>45T0479176</v>
          </cell>
          <cell r="AH12098">
            <v>46195</v>
          </cell>
        </row>
        <row r="12099">
          <cell r="F12099" t="str">
            <v>45T0479177</v>
          </cell>
        </row>
        <row r="12100">
          <cell r="F12100" t="str">
            <v>45T0479178</v>
          </cell>
          <cell r="AH12100">
            <v>46195</v>
          </cell>
        </row>
        <row r="12101">
          <cell r="F12101" t="str">
            <v>45T0479180</v>
          </cell>
        </row>
        <row r="12102">
          <cell r="F12102" t="str">
            <v>45T0479191</v>
          </cell>
        </row>
        <row r="12103">
          <cell r="F12103" t="str">
            <v>45T0479192</v>
          </cell>
        </row>
        <row r="12104">
          <cell r="F12104" t="str">
            <v>45T0479196</v>
          </cell>
        </row>
        <row r="12105">
          <cell r="F12105" t="str">
            <v>45T0479198</v>
          </cell>
        </row>
        <row r="12106">
          <cell r="F12106" t="str">
            <v>45T0479199</v>
          </cell>
        </row>
        <row r="12107">
          <cell r="F12107" t="str">
            <v>45T0479205</v>
          </cell>
        </row>
        <row r="12108">
          <cell r="F12108" t="str">
            <v>45T0479206</v>
          </cell>
        </row>
        <row r="12109">
          <cell r="F12109" t="str">
            <v>45T0479210</v>
          </cell>
          <cell r="AH12109">
            <v>46195</v>
          </cell>
        </row>
        <row r="12110">
          <cell r="F12110" t="str">
            <v>45T0479211</v>
          </cell>
          <cell r="AH12110">
            <v>46195</v>
          </cell>
        </row>
        <row r="12111">
          <cell r="F12111" t="str">
            <v>45T0479214</v>
          </cell>
        </row>
        <row r="12112">
          <cell r="F12112" t="str">
            <v>45T0480115</v>
          </cell>
          <cell r="AH12112">
            <v>46185</v>
          </cell>
        </row>
        <row r="12113">
          <cell r="F12113" t="str">
            <v>45T0480645</v>
          </cell>
          <cell r="AH12113">
            <v>46183</v>
          </cell>
        </row>
        <row r="12114">
          <cell r="F12114" t="str">
            <v>45T0480645</v>
          </cell>
        </row>
        <row r="12115">
          <cell r="F12115" t="str">
            <v>45T0480646</v>
          </cell>
          <cell r="AH12115">
            <v>46183</v>
          </cell>
        </row>
        <row r="12116">
          <cell r="F12116" t="str">
            <v>45T0480646</v>
          </cell>
        </row>
        <row r="12117">
          <cell r="F12117" t="str">
            <v>45T0480751</v>
          </cell>
          <cell r="AH12117">
            <v>46183</v>
          </cell>
        </row>
        <row r="12118">
          <cell r="F12118" t="str">
            <v>45T0480751</v>
          </cell>
        </row>
        <row r="12119">
          <cell r="F12119" t="str">
            <v>45T0481529</v>
          </cell>
          <cell r="AH12119">
            <v>46188</v>
          </cell>
        </row>
        <row r="12120">
          <cell r="F12120" t="str">
            <v>45T0481555</v>
          </cell>
          <cell r="AH12120">
            <v>46188</v>
          </cell>
        </row>
        <row r="12121">
          <cell r="F12121" t="str">
            <v>45T0481730</v>
          </cell>
          <cell r="AH12121">
            <v>46188</v>
          </cell>
        </row>
        <row r="12122">
          <cell r="F12122" t="str">
            <v>45T0482001</v>
          </cell>
          <cell r="AH12122">
            <v>46191</v>
          </cell>
        </row>
        <row r="12123">
          <cell r="F12123" t="str">
            <v>45T0482002</v>
          </cell>
          <cell r="AH12123">
            <v>46191</v>
          </cell>
        </row>
        <row r="12124">
          <cell r="F12124" t="str">
            <v>45T0482002</v>
          </cell>
          <cell r="AH12124">
            <v>46195</v>
          </cell>
        </row>
        <row r="12125">
          <cell r="F12125" t="str">
            <v>45T0482003</v>
          </cell>
          <cell r="AH12125">
            <v>46191</v>
          </cell>
        </row>
        <row r="12126">
          <cell r="F12126" t="str">
            <v>45T0482329</v>
          </cell>
          <cell r="AH12126">
            <v>46195</v>
          </cell>
        </row>
        <row r="12127">
          <cell r="F12127" t="str">
            <v>45T0482331</v>
          </cell>
          <cell r="AH12127">
            <v>46195</v>
          </cell>
        </row>
        <row r="12128">
          <cell r="F12128" t="str">
            <v>45T0482338</v>
          </cell>
          <cell r="AH12128">
            <v>46195</v>
          </cell>
        </row>
        <row r="12129">
          <cell r="F12129" t="str">
            <v>45T0482341</v>
          </cell>
          <cell r="AH12129">
            <v>46195</v>
          </cell>
        </row>
        <row r="12130">
          <cell r="F12130" t="str">
            <v>45T0482344</v>
          </cell>
          <cell r="AH12130">
            <v>46195</v>
          </cell>
        </row>
        <row r="12131">
          <cell r="F12131" t="str">
            <v>45T0484772</v>
          </cell>
          <cell r="AH12131">
            <v>46195</v>
          </cell>
        </row>
        <row r="12132">
          <cell r="F12132" t="str">
            <v>J22416351</v>
          </cell>
          <cell r="AH12132">
            <v>46127</v>
          </cell>
        </row>
        <row r="12133">
          <cell r="F12133" t="str">
            <v>J22416351</v>
          </cell>
          <cell r="AH12133">
            <v>46127</v>
          </cell>
        </row>
        <row r="12134">
          <cell r="F12134" t="str">
            <v>J22416365</v>
          </cell>
          <cell r="AH12134">
            <v>46128</v>
          </cell>
        </row>
        <row r="12135">
          <cell r="F12135" t="str">
            <v>J22416365</v>
          </cell>
          <cell r="AH12135">
            <v>46134</v>
          </cell>
        </row>
        <row r="12136">
          <cell r="F12136" t="str">
            <v>J22416432</v>
          </cell>
          <cell r="AH12136">
            <v>46147</v>
          </cell>
        </row>
        <row r="12137">
          <cell r="F12137" t="str">
            <v>J22416445</v>
          </cell>
          <cell r="AH12137">
            <v>46147</v>
          </cell>
        </row>
        <row r="12138">
          <cell r="F12138" t="str">
            <v>J22416447</v>
          </cell>
          <cell r="AH12138">
            <v>46147</v>
          </cell>
        </row>
        <row r="12139">
          <cell r="F12139" t="str">
            <v>J22416485</v>
          </cell>
          <cell r="AH12139">
            <v>46153</v>
          </cell>
        </row>
        <row r="12140">
          <cell r="F12140" t="str">
            <v>J22416521</v>
          </cell>
          <cell r="AH12140">
            <v>46155</v>
          </cell>
        </row>
        <row r="12141">
          <cell r="F12141" t="str">
            <v>J22416523</v>
          </cell>
          <cell r="AH12141">
            <v>46154</v>
          </cell>
        </row>
        <row r="12142">
          <cell r="F12142" t="str">
            <v>J22416524</v>
          </cell>
          <cell r="AH12142">
            <v>46156</v>
          </cell>
        </row>
        <row r="12143">
          <cell r="F12143" t="str">
            <v>J22416536</v>
          </cell>
          <cell r="AH12143">
            <v>46157</v>
          </cell>
        </row>
        <row r="12144">
          <cell r="F12144" t="str">
            <v>J22416537</v>
          </cell>
          <cell r="AH12144">
            <v>46157</v>
          </cell>
        </row>
        <row r="12145">
          <cell r="F12145" t="str">
            <v>J22416550</v>
          </cell>
          <cell r="AH12145">
            <v>46162</v>
          </cell>
        </row>
        <row r="12146">
          <cell r="F12146" t="str">
            <v>J22416551</v>
          </cell>
          <cell r="AH12146">
            <v>46161</v>
          </cell>
        </row>
        <row r="12147">
          <cell r="F12147" t="str">
            <v>J22416552</v>
          </cell>
          <cell r="AH12147">
            <v>46161</v>
          </cell>
        </row>
        <row r="12148">
          <cell r="F12148" t="str">
            <v>J22416553</v>
          </cell>
          <cell r="AH12148">
            <v>46161</v>
          </cell>
        </row>
        <row r="12149">
          <cell r="F12149" t="str">
            <v>45T0463647</v>
          </cell>
          <cell r="AH12149">
            <v>46140</v>
          </cell>
        </row>
        <row r="12150">
          <cell r="F12150" t="str">
            <v>45T0473732</v>
          </cell>
          <cell r="AH12150">
            <v>46157</v>
          </cell>
        </row>
        <row r="12151">
          <cell r="F12151" t="str">
            <v>45T0474973</v>
          </cell>
          <cell r="AH12151">
            <v>46161</v>
          </cell>
        </row>
        <row r="12152">
          <cell r="F12152" t="str">
            <v>45T0476734</v>
          </cell>
          <cell r="AH12152">
            <v>46168</v>
          </cell>
        </row>
        <row r="12153">
          <cell r="F12153" t="str">
            <v>45T0476845</v>
          </cell>
          <cell r="AH12153">
            <v>46168</v>
          </cell>
        </row>
        <row r="12154">
          <cell r="F12154" t="str">
            <v>45T0478309</v>
          </cell>
          <cell r="AH12154">
            <v>46176</v>
          </cell>
        </row>
        <row r="12155">
          <cell r="F12155" t="str">
            <v>45T0480625</v>
          </cell>
          <cell r="AH12155">
            <v>46182</v>
          </cell>
        </row>
        <row r="12156">
          <cell r="F12156" t="str">
            <v>45T0480723</v>
          </cell>
          <cell r="AH12156">
            <v>46183</v>
          </cell>
        </row>
        <row r="12157">
          <cell r="F12157" t="str">
            <v>45T0480723</v>
          </cell>
          <cell r="AH12157">
            <v>46188</v>
          </cell>
        </row>
        <row r="12158">
          <cell r="F12158" t="str">
            <v>J22416386</v>
          </cell>
          <cell r="AH12158">
            <v>46134</v>
          </cell>
        </row>
        <row r="12159">
          <cell r="F12159" t="str">
            <v>J22416386</v>
          </cell>
          <cell r="AH12159">
            <v>46134</v>
          </cell>
        </row>
        <row r="12160">
          <cell r="F12160" t="str">
            <v>J22416387</v>
          </cell>
          <cell r="AH12160">
            <v>46133</v>
          </cell>
        </row>
        <row r="12161">
          <cell r="F12161" t="str">
            <v>J22416387</v>
          </cell>
          <cell r="AH12161">
            <v>46136</v>
          </cell>
        </row>
        <row r="12162">
          <cell r="F12162" t="str">
            <v>J22416433</v>
          </cell>
          <cell r="AH12162">
            <v>46163</v>
          </cell>
        </row>
        <row r="12163">
          <cell r="F12163" t="str">
            <v>J22416445</v>
          </cell>
          <cell r="AH12163">
            <v>46150</v>
          </cell>
        </row>
        <row r="12164">
          <cell r="F12164" t="str">
            <v>J22416447</v>
          </cell>
          <cell r="AH12164">
            <v>46148</v>
          </cell>
        </row>
        <row r="12165">
          <cell r="F12165" t="str">
            <v>J22416485</v>
          </cell>
          <cell r="AH12165">
            <v>46153</v>
          </cell>
        </row>
        <row r="12166">
          <cell r="F12166" t="str">
            <v>J22416487</v>
          </cell>
          <cell r="AH12166">
            <v>46169</v>
          </cell>
        </row>
        <row r="12167">
          <cell r="F12167" t="str">
            <v>J22416487</v>
          </cell>
          <cell r="AH12167">
            <v>46178</v>
          </cell>
        </row>
        <row r="12168">
          <cell r="F12168" t="str">
            <v>J22416509</v>
          </cell>
          <cell r="AH12168">
            <v>46154</v>
          </cell>
        </row>
        <row r="12169">
          <cell r="F12169" t="str">
            <v>J22416518</v>
          </cell>
          <cell r="AH12169">
            <v>46154</v>
          </cell>
        </row>
        <row r="12170">
          <cell r="F12170" t="str">
            <v>J22416522</v>
          </cell>
          <cell r="AH12170">
            <v>46155</v>
          </cell>
        </row>
        <row r="12171">
          <cell r="F12171" t="str">
            <v>J22416522</v>
          </cell>
          <cell r="AH12171">
            <v>46169</v>
          </cell>
        </row>
        <row r="12172">
          <cell r="F12172" t="str">
            <v>J22416530</v>
          </cell>
          <cell r="AH12172">
            <v>46155</v>
          </cell>
        </row>
        <row r="12173">
          <cell r="F12173" t="str">
            <v>J22416535</v>
          </cell>
          <cell r="AH12173">
            <v>46157</v>
          </cell>
        </row>
        <row r="12174">
          <cell r="F12174" t="str">
            <v>J22416550</v>
          </cell>
          <cell r="AH12174">
            <v>46169</v>
          </cell>
        </row>
        <row r="12175">
          <cell r="F12175" t="str">
            <v>J22416559</v>
          </cell>
          <cell r="AH12175">
            <v>46161</v>
          </cell>
        </row>
        <row r="12176">
          <cell r="F12176" t="str">
            <v>J22416563</v>
          </cell>
          <cell r="AH12176">
            <v>46162</v>
          </cell>
        </row>
        <row r="12177">
          <cell r="F12177" t="str">
            <v>J22416566</v>
          </cell>
          <cell r="AH12177">
            <v>46162</v>
          </cell>
        </row>
        <row r="12178">
          <cell r="F12178" t="str">
            <v>J22416567</v>
          </cell>
          <cell r="AH12178">
            <v>46162</v>
          </cell>
        </row>
        <row r="12179">
          <cell r="F12179" t="str">
            <v>J22416573</v>
          </cell>
          <cell r="AH12179">
            <v>46172</v>
          </cell>
        </row>
        <row r="12180">
          <cell r="F12180" t="str">
            <v>J22416574</v>
          </cell>
          <cell r="AH12180">
            <v>46167</v>
          </cell>
        </row>
        <row r="12181">
          <cell r="F12181" t="str">
            <v>J22416579</v>
          </cell>
          <cell r="AH12181">
            <v>46167</v>
          </cell>
        </row>
        <row r="12182">
          <cell r="F12182" t="str">
            <v>J22416580</v>
          </cell>
          <cell r="AH12182">
            <v>46167</v>
          </cell>
        </row>
        <row r="12183">
          <cell r="F12183" t="str">
            <v>J22416584</v>
          </cell>
          <cell r="AH12183">
            <v>46169</v>
          </cell>
        </row>
        <row r="12184">
          <cell r="F12184" t="str">
            <v>J22416585</v>
          </cell>
          <cell r="AH12184">
            <v>46172</v>
          </cell>
        </row>
        <row r="12185">
          <cell r="F12185" t="str">
            <v>J22416586</v>
          </cell>
          <cell r="AH12185">
            <v>46172</v>
          </cell>
        </row>
        <row r="12186">
          <cell r="F12186" t="str">
            <v>J22416587</v>
          </cell>
          <cell r="AH12186">
            <v>46172</v>
          </cell>
        </row>
        <row r="12187">
          <cell r="F12187" t="str">
            <v>J22416589</v>
          </cell>
          <cell r="AH12187">
            <v>46168</v>
          </cell>
        </row>
        <row r="12188">
          <cell r="F12188" t="str">
            <v>J22416590</v>
          </cell>
          <cell r="AH12188">
            <v>46168</v>
          </cell>
        </row>
        <row r="12189">
          <cell r="F12189" t="str">
            <v>J22416591</v>
          </cell>
          <cell r="AH12189">
            <v>46168</v>
          </cell>
        </row>
        <row r="12190">
          <cell r="F12190" t="str">
            <v>J22416600</v>
          </cell>
          <cell r="AH12190">
            <v>46169</v>
          </cell>
        </row>
        <row r="12191">
          <cell r="F12191" t="str">
            <v>J22416608</v>
          </cell>
          <cell r="AH12191">
            <v>46170</v>
          </cell>
        </row>
        <row r="12192">
          <cell r="F12192" t="str">
            <v>J22416609</v>
          </cell>
          <cell r="AH12192">
            <v>46170</v>
          </cell>
        </row>
        <row r="12193">
          <cell r="F12193" t="str">
            <v>J22416613</v>
          </cell>
          <cell r="AH12193">
            <v>46171</v>
          </cell>
        </row>
        <row r="12194">
          <cell r="F12194" t="str">
            <v>J22416619</v>
          </cell>
          <cell r="AH12194">
            <v>46172</v>
          </cell>
        </row>
        <row r="12195">
          <cell r="F12195" t="str">
            <v>J22416624</v>
          </cell>
          <cell r="AH12195">
            <v>46175</v>
          </cell>
        </row>
        <row r="12196">
          <cell r="F12196" t="str">
            <v>J22416625</v>
          </cell>
          <cell r="AH12196">
            <v>46176</v>
          </cell>
        </row>
        <row r="12197">
          <cell r="F12197" t="str">
            <v>J22416625</v>
          </cell>
          <cell r="AH12197">
            <v>46177</v>
          </cell>
        </row>
        <row r="12198">
          <cell r="F12198" t="str">
            <v>J22416626</v>
          </cell>
          <cell r="AH12198">
            <v>46176</v>
          </cell>
        </row>
        <row r="12199">
          <cell r="F12199" t="str">
            <v>J22416627</v>
          </cell>
          <cell r="AH12199">
            <v>46181</v>
          </cell>
        </row>
        <row r="12200">
          <cell r="F12200" t="str">
            <v>J22416631</v>
          </cell>
          <cell r="AH12200">
            <v>46176</v>
          </cell>
        </row>
        <row r="12201">
          <cell r="F12201" t="str">
            <v>J22416634</v>
          </cell>
          <cell r="AH12201">
            <v>46176</v>
          </cell>
        </row>
        <row r="12202">
          <cell r="F12202" t="str">
            <v>J22416657</v>
          </cell>
          <cell r="AH12202">
            <v>46177</v>
          </cell>
        </row>
        <row r="12203">
          <cell r="F12203" t="str">
            <v>J22416658</v>
          </cell>
          <cell r="AH12203">
            <v>46184</v>
          </cell>
        </row>
        <row r="12204">
          <cell r="F12204" t="str">
            <v>J22416665</v>
          </cell>
          <cell r="AH12204">
            <v>46181</v>
          </cell>
        </row>
        <row r="12205">
          <cell r="F12205" t="str">
            <v>J22416674</v>
          </cell>
          <cell r="AH12205">
            <v>46181</v>
          </cell>
        </row>
        <row r="12206">
          <cell r="F12206" t="str">
            <v>J22416676</v>
          </cell>
          <cell r="AH12206">
            <v>46182</v>
          </cell>
        </row>
        <row r="12207">
          <cell r="F12207" t="str">
            <v>J22416678</v>
          </cell>
          <cell r="AH12207">
            <v>46183</v>
          </cell>
        </row>
        <row r="12208">
          <cell r="F12208" t="str">
            <v>J22416681</v>
          </cell>
          <cell r="AH12208">
            <v>46183</v>
          </cell>
        </row>
        <row r="12209">
          <cell r="F12209" t="str">
            <v>J22416686</v>
          </cell>
          <cell r="AH12209">
            <v>46184</v>
          </cell>
        </row>
        <row r="12210">
          <cell r="F12210" t="str">
            <v>J22416687</v>
          </cell>
          <cell r="AH12210">
            <v>46184</v>
          </cell>
        </row>
        <row r="12211">
          <cell r="F12211" t="str">
            <v>J22416696</v>
          </cell>
          <cell r="AH12211">
            <v>46185</v>
          </cell>
        </row>
        <row r="12212">
          <cell r="F12212" t="str">
            <v>J22416701</v>
          </cell>
          <cell r="AH12212">
            <v>46188</v>
          </cell>
        </row>
        <row r="12213">
          <cell r="F12213" t="str">
            <v>J22416702</v>
          </cell>
          <cell r="AH12213">
            <v>46185</v>
          </cell>
        </row>
        <row r="12214">
          <cell r="F12214" t="str">
            <v>J22416709</v>
          </cell>
          <cell r="AH12214">
            <v>46189</v>
          </cell>
        </row>
        <row r="12215">
          <cell r="F12215" t="str">
            <v>45T0394465-VU251020002</v>
          </cell>
        </row>
        <row r="12216">
          <cell r="F12216" t="str">
            <v>45T0405941</v>
          </cell>
          <cell r="AH12216">
            <v>46027</v>
          </cell>
        </row>
        <row r="12217">
          <cell r="F12217" t="str">
            <v>45T0466237</v>
          </cell>
          <cell r="AH12217">
            <v>46132</v>
          </cell>
        </row>
        <row r="12218">
          <cell r="F12218" t="str">
            <v>45T0466440</v>
          </cell>
          <cell r="AH12218">
            <v>46133</v>
          </cell>
        </row>
        <row r="12219">
          <cell r="F12219" t="str">
            <v>45T0467715</v>
          </cell>
          <cell r="AH12219">
            <v>46140</v>
          </cell>
        </row>
        <row r="12220">
          <cell r="F12220" t="str">
            <v>45T0469532</v>
          </cell>
          <cell r="AH12220">
            <v>46141</v>
          </cell>
        </row>
        <row r="12221">
          <cell r="F12221" t="str">
            <v>45T0469828</v>
          </cell>
          <cell r="AH12221">
            <v>46147</v>
          </cell>
        </row>
        <row r="12222">
          <cell r="F12222" t="str">
            <v>45T0470353</v>
          </cell>
          <cell r="AH12222">
            <v>46148</v>
          </cell>
        </row>
        <row r="12223">
          <cell r="F12223" t="str">
            <v>45T0471837</v>
          </cell>
          <cell r="AH12223">
            <v>46154</v>
          </cell>
        </row>
        <row r="12224">
          <cell r="F12224" t="str">
            <v>45T0472961</v>
          </cell>
          <cell r="AH12224">
            <v>46154</v>
          </cell>
        </row>
        <row r="12225">
          <cell r="F12225" t="str">
            <v>45T0474970</v>
          </cell>
          <cell r="AH12225">
            <v>46161</v>
          </cell>
        </row>
        <row r="12226">
          <cell r="F12226" t="str">
            <v>J22416346</v>
          </cell>
          <cell r="AH12226">
            <v>46126</v>
          </cell>
        </row>
        <row r="12227">
          <cell r="F12227" t="str">
            <v>J22416350</v>
          </cell>
          <cell r="AH12227">
            <v>46126</v>
          </cell>
        </row>
        <row r="12228">
          <cell r="F12228" t="str">
            <v>J22416356</v>
          </cell>
          <cell r="AH12228">
            <v>46129</v>
          </cell>
        </row>
        <row r="12229">
          <cell r="F12229" t="str">
            <v>J22416362</v>
          </cell>
          <cell r="AH12229">
            <v>46129</v>
          </cell>
        </row>
        <row r="12230">
          <cell r="F12230" t="str">
            <v>J22416367</v>
          </cell>
          <cell r="AH12230">
            <v>46129</v>
          </cell>
        </row>
        <row r="12231">
          <cell r="F12231" t="str">
            <v>J22416372</v>
          </cell>
          <cell r="AH12231">
            <v>46136</v>
          </cell>
        </row>
        <row r="12232">
          <cell r="F12232" t="str">
            <v>J22416375</v>
          </cell>
          <cell r="AH12232">
            <v>46133</v>
          </cell>
        </row>
        <row r="12233">
          <cell r="F12233" t="str">
            <v>J22416385</v>
          </cell>
          <cell r="AH12233">
            <v>46133</v>
          </cell>
        </row>
        <row r="12234">
          <cell r="F12234" t="str">
            <v>J22416388</v>
          </cell>
          <cell r="AH12234">
            <v>46133</v>
          </cell>
        </row>
        <row r="12235">
          <cell r="F12235" t="str">
            <v>J22416393</v>
          </cell>
          <cell r="AH12235">
            <v>46134</v>
          </cell>
        </row>
        <row r="12236">
          <cell r="F12236" t="str">
            <v>J22416394</v>
          </cell>
          <cell r="AH12236">
            <v>46135</v>
          </cell>
        </row>
        <row r="12237">
          <cell r="F12237" t="str">
            <v>J22416395</v>
          </cell>
          <cell r="AH12237">
            <v>46136</v>
          </cell>
        </row>
        <row r="12238">
          <cell r="F12238" t="str">
            <v>J22416396</v>
          </cell>
          <cell r="AH12238">
            <v>46136</v>
          </cell>
        </row>
        <row r="12239">
          <cell r="F12239" t="str">
            <v>J22416397</v>
          </cell>
          <cell r="AH12239">
            <v>46134</v>
          </cell>
        </row>
        <row r="12240">
          <cell r="F12240" t="str">
            <v>J22416404</v>
          </cell>
          <cell r="AH12240">
            <v>46135</v>
          </cell>
        </row>
        <row r="12241">
          <cell r="F12241" t="str">
            <v>J22416405</v>
          </cell>
          <cell r="AH12241">
            <v>46136</v>
          </cell>
        </row>
        <row r="12242">
          <cell r="F12242" t="str">
            <v>J22416412</v>
          </cell>
          <cell r="AH12242">
            <v>46136</v>
          </cell>
        </row>
        <row r="12243">
          <cell r="F12243" t="str">
            <v>J22416418</v>
          </cell>
          <cell r="AH12243">
            <v>46136</v>
          </cell>
        </row>
        <row r="12244">
          <cell r="F12244" t="str">
            <v>J22416429</v>
          </cell>
          <cell r="AH12244">
            <v>46141</v>
          </cell>
        </row>
        <row r="12245">
          <cell r="F12245" t="str">
            <v>J22416430</v>
          </cell>
          <cell r="AH12245">
            <v>46141</v>
          </cell>
        </row>
        <row r="12246">
          <cell r="F12246" t="str">
            <v>J22416431</v>
          </cell>
          <cell r="AH12246">
            <v>46140</v>
          </cell>
        </row>
        <row r="12247">
          <cell r="F12247" t="str">
            <v>J22416438</v>
          </cell>
          <cell r="AH12247">
            <v>46147</v>
          </cell>
        </row>
        <row r="12248">
          <cell r="F12248" t="str">
            <v>J22416439</v>
          </cell>
          <cell r="AH12248">
            <v>46147</v>
          </cell>
        </row>
        <row r="12249">
          <cell r="F12249" t="str">
            <v>J22416443</v>
          </cell>
          <cell r="AH12249">
            <v>46141</v>
          </cell>
        </row>
        <row r="12250">
          <cell r="F12250" t="str">
            <v>J22416444</v>
          </cell>
          <cell r="AH12250">
            <v>46141</v>
          </cell>
        </row>
        <row r="12251">
          <cell r="F12251" t="str">
            <v>J22416446</v>
          </cell>
          <cell r="AH12251">
            <v>46147</v>
          </cell>
        </row>
        <row r="12252">
          <cell r="F12252" t="str">
            <v>J22416455</v>
          </cell>
          <cell r="AH12252">
            <v>46147</v>
          </cell>
        </row>
        <row r="12253">
          <cell r="F12253" t="str">
            <v>J22416458</v>
          </cell>
          <cell r="AH12253">
            <v>46147</v>
          </cell>
        </row>
        <row r="12254">
          <cell r="F12254" t="str">
            <v>J22416458</v>
          </cell>
          <cell r="AH12254">
            <v>46156</v>
          </cell>
        </row>
        <row r="12255">
          <cell r="F12255" t="str">
            <v>J22416460</v>
          </cell>
          <cell r="AH12255">
            <v>46148</v>
          </cell>
        </row>
        <row r="12256">
          <cell r="F12256" t="str">
            <v>J22416461</v>
          </cell>
          <cell r="AH12256">
            <v>46148</v>
          </cell>
        </row>
        <row r="12257">
          <cell r="F12257" t="str">
            <v>45T0482627</v>
          </cell>
          <cell r="AH12257">
            <v>46189</v>
          </cell>
        </row>
        <row r="12258">
          <cell r="F12258" t="str">
            <v>45T0482629</v>
          </cell>
          <cell r="AH12258">
            <v>46189</v>
          </cell>
        </row>
        <row r="12259">
          <cell r="F12259" t="str">
            <v>45T0483371</v>
          </cell>
          <cell r="AH12259">
            <v>46192</v>
          </cell>
        </row>
        <row r="12260">
          <cell r="F12260" t="str">
            <v>45T0483371</v>
          </cell>
          <cell r="AH12260">
            <v>46195</v>
          </cell>
        </row>
        <row r="12261">
          <cell r="F12261" t="str">
            <v>45T0483371</v>
          </cell>
          <cell r="AH12261">
            <v>46195</v>
          </cell>
        </row>
        <row r="12262">
          <cell r="F12262" t="str">
            <v>45T0485013</v>
          </cell>
          <cell r="AH12262">
            <v>46195</v>
          </cell>
        </row>
        <row r="12263">
          <cell r="F12263" t="str">
            <v>45T0485013</v>
          </cell>
          <cell r="AH12263">
            <v>0</v>
          </cell>
        </row>
        <row r="12264">
          <cell r="F12264" t="str">
            <v>45T0485184</v>
          </cell>
          <cell r="AH12264">
            <v>46195</v>
          </cell>
        </row>
        <row r="12265">
          <cell r="F12265" t="str">
            <v>J22416573</v>
          </cell>
          <cell r="AH12265">
            <v>46192</v>
          </cell>
        </row>
        <row r="12266">
          <cell r="F12266" t="str">
            <v>J22416703</v>
          </cell>
          <cell r="AH12266">
            <v>46189</v>
          </cell>
        </row>
        <row r="12267">
          <cell r="F12267" t="str">
            <v>J22416704</v>
          </cell>
          <cell r="AH12267">
            <v>46190</v>
          </cell>
        </row>
        <row r="12268">
          <cell r="F12268" t="str">
            <v>J22416705</v>
          </cell>
          <cell r="AH12268">
            <v>46190</v>
          </cell>
        </row>
        <row r="12269">
          <cell r="F12269" t="str">
            <v>J22416706</v>
          </cell>
          <cell r="AH12269">
            <v>46191</v>
          </cell>
        </row>
        <row r="12270">
          <cell r="F12270" t="str">
            <v>J22416707</v>
          </cell>
          <cell r="AH12270">
            <v>46191</v>
          </cell>
        </row>
        <row r="12271">
          <cell r="F12271" t="str">
            <v>J22416708</v>
          </cell>
          <cell r="AH12271">
            <v>46191</v>
          </cell>
        </row>
        <row r="12272">
          <cell r="F12272" t="str">
            <v>J22416711</v>
          </cell>
          <cell r="AH12272">
            <v>46189</v>
          </cell>
        </row>
        <row r="12273">
          <cell r="F12273" t="str">
            <v>J22416721</v>
          </cell>
          <cell r="AH12273">
            <v>46189</v>
          </cell>
        </row>
        <row r="12274">
          <cell r="F12274" t="str">
            <v>J22416722</v>
          </cell>
          <cell r="AH12274">
            <v>46191</v>
          </cell>
        </row>
        <row r="12275">
          <cell r="F12275" t="str">
            <v>J22416752</v>
          </cell>
          <cell r="AH12275">
            <v>46195</v>
          </cell>
        </row>
        <row r="12276">
          <cell r="F12276" t="str">
            <v>J22416756</v>
          </cell>
          <cell r="AH12276">
            <v>46195</v>
          </cell>
        </row>
        <row r="12277">
          <cell r="F12277" t="str">
            <v>922401243</v>
          </cell>
          <cell r="AH12277">
            <v>46171</v>
          </cell>
        </row>
        <row r="12278">
          <cell r="F12278" t="str">
            <v>R5T0698855</v>
          </cell>
          <cell r="AH12278">
            <v>46195</v>
          </cell>
        </row>
        <row r="12279">
          <cell r="F12279" t="str">
            <v>R5T0698857</v>
          </cell>
          <cell r="AH12279">
            <v>46195</v>
          </cell>
        </row>
        <row r="12280">
          <cell r="F12280" t="str">
            <v>R5T0700058</v>
          </cell>
          <cell r="AH12280">
            <v>0</v>
          </cell>
        </row>
        <row r="12281">
          <cell r="F12281" t="str">
            <v>R5T0700335</v>
          </cell>
          <cell r="AH12281">
            <v>46192</v>
          </cell>
        </row>
        <row r="12282">
          <cell r="F12282" t="str">
            <v>R5T0700734</v>
          </cell>
          <cell r="AH12282">
            <v>46195</v>
          </cell>
        </row>
        <row r="12283">
          <cell r="F12283" t="str">
            <v>722457296</v>
          </cell>
          <cell r="AH12283">
            <v>46122</v>
          </cell>
        </row>
        <row r="12284">
          <cell r="F12284" t="str">
            <v>25T0337211</v>
          </cell>
          <cell r="AH12284">
            <v>46106</v>
          </cell>
        </row>
        <row r="12285">
          <cell r="F12285" t="str">
            <v>25T0349874</v>
          </cell>
          <cell r="AH12285">
            <v>0</v>
          </cell>
        </row>
        <row r="12286">
          <cell r="F12286" t="str">
            <v>25T0349874</v>
          </cell>
          <cell r="AH12286">
            <v>0</v>
          </cell>
        </row>
        <row r="12287">
          <cell r="F12287" t="str">
            <v>45T0467701</v>
          </cell>
          <cell r="AH12287">
            <v>46140</v>
          </cell>
        </row>
        <row r="12288">
          <cell r="F12288" t="str">
            <v>45T0467701</v>
          </cell>
          <cell r="AH12288">
            <v>46161</v>
          </cell>
        </row>
        <row r="12289">
          <cell r="F12289" t="str">
            <v>45T0469946</v>
          </cell>
          <cell r="AH12289">
            <v>46147</v>
          </cell>
        </row>
        <row r="12290">
          <cell r="F12290" t="str">
            <v>45T0469946</v>
          </cell>
          <cell r="AH12290">
            <v>46150</v>
          </cell>
        </row>
        <row r="12291">
          <cell r="F12291" t="str">
            <v>45T0470777</v>
          </cell>
          <cell r="AH12291">
            <v>46153</v>
          </cell>
        </row>
        <row r="12292">
          <cell r="F12292" t="str">
            <v>45T0470778</v>
          </cell>
          <cell r="AH12292">
            <v>46153</v>
          </cell>
        </row>
        <row r="12293">
          <cell r="F12293" t="str">
            <v>45T0470778</v>
          </cell>
          <cell r="AH12293">
            <v>46160</v>
          </cell>
        </row>
        <row r="12294">
          <cell r="F12294" t="str">
            <v>45T0472963</v>
          </cell>
          <cell r="AH12294">
            <v>46154</v>
          </cell>
        </row>
        <row r="12295">
          <cell r="F12295" t="str">
            <v>45T0472963</v>
          </cell>
          <cell r="AH12295">
            <v>46160</v>
          </cell>
        </row>
        <row r="12296">
          <cell r="F12296" t="str">
            <v>45T0474150</v>
          </cell>
          <cell r="AH12296">
            <v>46160</v>
          </cell>
        </row>
        <row r="12297">
          <cell r="F12297" t="str">
            <v>45T0474150</v>
          </cell>
          <cell r="AH12297">
            <v>46167</v>
          </cell>
        </row>
        <row r="12298">
          <cell r="F12298" t="str">
            <v>45T0474903</v>
          </cell>
          <cell r="AH12298">
            <v>46161</v>
          </cell>
        </row>
        <row r="12299">
          <cell r="F12299" t="str">
            <v>45T0474903</v>
          </cell>
          <cell r="AH12299">
            <v>46167</v>
          </cell>
        </row>
        <row r="12300">
          <cell r="F12300" t="str">
            <v>45T0474903</v>
          </cell>
          <cell r="AH12300">
            <v>0</v>
          </cell>
        </row>
        <row r="12301">
          <cell r="F12301" t="str">
            <v>45T0475831</v>
          </cell>
          <cell r="AH12301">
            <v>46167</v>
          </cell>
        </row>
        <row r="12302">
          <cell r="F12302" t="str">
            <v>45T0476783</v>
          </cell>
          <cell r="AH12302">
            <v>46170</v>
          </cell>
        </row>
        <row r="12303">
          <cell r="F12303" t="str">
            <v>45T0470777</v>
          </cell>
          <cell r="AH12303">
            <v>46176</v>
          </cell>
        </row>
        <row r="12304">
          <cell r="F12304" t="str">
            <v>45T0475831</v>
          </cell>
          <cell r="AH12304">
            <v>46174</v>
          </cell>
        </row>
        <row r="12305">
          <cell r="F12305" t="str">
            <v>45T0476783</v>
          </cell>
          <cell r="AH12305">
            <v>46184</v>
          </cell>
        </row>
        <row r="12306">
          <cell r="F12306" t="str">
            <v>45T0477550</v>
          </cell>
          <cell r="AH12306">
            <v>46172</v>
          </cell>
        </row>
        <row r="12307">
          <cell r="F12307" t="str">
            <v>45T0477550</v>
          </cell>
          <cell r="AH12307">
            <v>46178</v>
          </cell>
        </row>
        <row r="12308">
          <cell r="F12308" t="str">
            <v>45T0477920</v>
          </cell>
          <cell r="AH12308">
            <v>46175</v>
          </cell>
        </row>
        <row r="12309">
          <cell r="F12309" t="str">
            <v>45T0477920</v>
          </cell>
          <cell r="AH12309">
            <v>46178</v>
          </cell>
        </row>
        <row r="12310">
          <cell r="F12310" t="str">
            <v>45T0479966</v>
          </cell>
          <cell r="AH12310">
            <v>46181</v>
          </cell>
        </row>
        <row r="12311">
          <cell r="F12311" t="str">
            <v>45T0480627</v>
          </cell>
          <cell r="AH12311">
            <v>46184</v>
          </cell>
        </row>
        <row r="12312">
          <cell r="F12312" t="str">
            <v>45T0481815</v>
          </cell>
          <cell r="AH12312">
            <v>46188</v>
          </cell>
        </row>
        <row r="12313">
          <cell r="F12313" t="str">
            <v>45T0482032</v>
          </cell>
          <cell r="AH12313">
            <v>46189</v>
          </cell>
        </row>
        <row r="12314">
          <cell r="F12314" t="str">
            <v>45T0483355</v>
          </cell>
          <cell r="AH12314">
            <v>46195</v>
          </cell>
        </row>
        <row r="12315">
          <cell r="F12315" t="str">
            <v>45T0483624</v>
          </cell>
          <cell r="AH12315">
            <v>46195</v>
          </cell>
        </row>
        <row r="12316">
          <cell r="F12316" t="str">
            <v>722457758</v>
          </cell>
          <cell r="AH12316">
            <v>46154</v>
          </cell>
        </row>
        <row r="12317">
          <cell r="F12317" t="str">
            <v>R5T0689707</v>
          </cell>
          <cell r="AH12317">
            <v>46172</v>
          </cell>
        </row>
        <row r="12318">
          <cell r="F12318" t="str">
            <v>R5T0694509</v>
          </cell>
          <cell r="AH12318">
            <v>46182</v>
          </cell>
        </row>
        <row r="12319">
          <cell r="F12319" t="str">
            <v>R5T0695312</v>
          </cell>
          <cell r="AH12319">
            <v>46182</v>
          </cell>
        </row>
        <row r="12320">
          <cell r="F12320" t="str">
            <v>R5T0695392</v>
          </cell>
          <cell r="AH12320">
            <v>46182</v>
          </cell>
        </row>
        <row r="12321">
          <cell r="F12321" t="str">
            <v>R5T0699407</v>
          </cell>
          <cell r="AH12321">
            <v>46191</v>
          </cell>
        </row>
        <row r="12322">
          <cell r="F12322" t="str">
            <v>R5T0701360</v>
          </cell>
          <cell r="AH12322">
            <v>0</v>
          </cell>
        </row>
        <row r="12323">
          <cell r="F12323" t="str">
            <v>R5T0702654</v>
          </cell>
          <cell r="AH12323">
            <v>0</v>
          </cell>
        </row>
        <row r="12324">
          <cell r="F12324" t="str">
            <v>R5T0702826</v>
          </cell>
          <cell r="AH12324">
            <v>0</v>
          </cell>
        </row>
        <row r="12325">
          <cell r="F12325" t="str">
            <v>R5T0703674</v>
          </cell>
          <cell r="AH12325">
            <v>0</v>
          </cell>
        </row>
        <row r="12326">
          <cell r="F12326" t="str">
            <v>322433020</v>
          </cell>
          <cell r="AH12326">
            <v>0</v>
          </cell>
        </row>
        <row r="12327">
          <cell r="F12327" t="str">
            <v>45T0480424</v>
          </cell>
          <cell r="AH12327">
            <v>46185</v>
          </cell>
        </row>
        <row r="12328">
          <cell r="F12328" t="str">
            <v>25T0345813</v>
          </cell>
          <cell r="AH12328">
            <v>46170</v>
          </cell>
        </row>
        <row r="12329">
          <cell r="F12329" t="str">
            <v>25T0345813</v>
          </cell>
          <cell r="AH12329">
            <v>46170</v>
          </cell>
        </row>
        <row r="12330">
          <cell r="F12330" t="str">
            <v>25T0345931</v>
          </cell>
          <cell r="AH12330">
            <v>46170</v>
          </cell>
        </row>
        <row r="12331">
          <cell r="F12331" t="str">
            <v>25T0345931</v>
          </cell>
          <cell r="AH12331">
            <v>46170</v>
          </cell>
        </row>
        <row r="12332">
          <cell r="F12332" t="str">
            <v>25T0346334</v>
          </cell>
          <cell r="AH12332">
            <v>46170</v>
          </cell>
        </row>
        <row r="12333">
          <cell r="F12333" t="str">
            <v>25T0346334</v>
          </cell>
          <cell r="AH12333">
            <v>46170</v>
          </cell>
        </row>
        <row r="12334">
          <cell r="F12334" t="str">
            <v>25T0346483</v>
          </cell>
          <cell r="AH12334">
            <v>46170</v>
          </cell>
        </row>
        <row r="12335">
          <cell r="F12335" t="str">
            <v>25T0346483</v>
          </cell>
          <cell r="AH12335">
            <v>46170</v>
          </cell>
        </row>
        <row r="12336">
          <cell r="F12336" t="str">
            <v>25T0346752</v>
          </cell>
          <cell r="AH12336">
            <v>46170</v>
          </cell>
        </row>
        <row r="12337">
          <cell r="F12337" t="str">
            <v>25T0346752</v>
          </cell>
          <cell r="AH12337">
            <v>46170</v>
          </cell>
        </row>
        <row r="12338">
          <cell r="F12338" t="str">
            <v>25T0346753</v>
          </cell>
          <cell r="AH12338">
            <v>46170</v>
          </cell>
        </row>
        <row r="12339">
          <cell r="F12339" t="str">
            <v>25T0346753</v>
          </cell>
          <cell r="AH12339">
            <v>46170</v>
          </cell>
        </row>
        <row r="12340">
          <cell r="F12340" t="str">
            <v>25T0345814</v>
          </cell>
        </row>
        <row r="12341">
          <cell r="F12341" t="str">
            <v>25T0347757</v>
          </cell>
        </row>
        <row r="12342">
          <cell r="F12342" t="str">
            <v>25T0347757</v>
          </cell>
        </row>
        <row r="12343">
          <cell r="F12343" t="str">
            <v>25T0347758</v>
          </cell>
        </row>
        <row r="12344">
          <cell r="F12344" t="str">
            <v>25T0347758</v>
          </cell>
        </row>
        <row r="12345">
          <cell r="F12345" t="str">
            <v>25T0348454</v>
          </cell>
        </row>
        <row r="12346">
          <cell r="F12346" t="str">
            <v>25T0348454</v>
          </cell>
        </row>
        <row r="12347">
          <cell r="F12347" t="str">
            <v>25T0348455</v>
          </cell>
        </row>
        <row r="12348">
          <cell r="F12348" t="str">
            <v>25T0348455</v>
          </cell>
        </row>
        <row r="12349">
          <cell r="F12349" t="str">
            <v>25T0348606</v>
          </cell>
        </row>
        <row r="12350">
          <cell r="F12350" t="str">
            <v>25T0348606</v>
          </cell>
        </row>
        <row r="12351">
          <cell r="F12351" t="str">
            <v>25T0349591</v>
          </cell>
        </row>
        <row r="12352">
          <cell r="F12352" t="str">
            <v>25T0349591</v>
          </cell>
        </row>
        <row r="12353">
          <cell r="F12353" t="str">
            <v>25T0349592</v>
          </cell>
        </row>
        <row r="12354">
          <cell r="F12354" t="str">
            <v>25T0349592</v>
          </cell>
        </row>
        <row r="12355">
          <cell r="F12355" t="str">
            <v>25T0349908</v>
          </cell>
        </row>
        <row r="12356">
          <cell r="F12356" t="str">
            <v>25T0349908</v>
          </cell>
        </row>
        <row r="12357">
          <cell r="F12357" t="str">
            <v>25T0350446</v>
          </cell>
        </row>
        <row r="12358">
          <cell r="F12358" t="str">
            <v>25T0350446</v>
          </cell>
        </row>
        <row r="12359">
          <cell r="F12359" t="str">
            <v>25T0350758</v>
          </cell>
        </row>
        <row r="12360">
          <cell r="F12360" t="str">
            <v>25T0350758</v>
          </cell>
        </row>
        <row r="12361">
          <cell r="F12361" t="str">
            <v>322432925</v>
          </cell>
        </row>
        <row r="12362">
          <cell r="F12362" t="str">
            <v>45T0456812</v>
          </cell>
          <cell r="AH12362">
            <v>46150</v>
          </cell>
        </row>
        <row r="12363">
          <cell r="F12363" t="str">
            <v>45T0456910</v>
          </cell>
          <cell r="AH12363">
            <v>46141</v>
          </cell>
        </row>
        <row r="12364">
          <cell r="F12364" t="str">
            <v>45T0457070</v>
          </cell>
          <cell r="AH12364">
            <v>46141</v>
          </cell>
        </row>
        <row r="12365">
          <cell r="F12365" t="str">
            <v>45T0459222</v>
          </cell>
          <cell r="AH12365">
            <v>46146</v>
          </cell>
        </row>
        <row r="12366">
          <cell r="F12366" t="str">
            <v>45T0462003</v>
          </cell>
          <cell r="AH12366">
            <v>46146</v>
          </cell>
        </row>
        <row r="12367">
          <cell r="F12367" t="str">
            <v>45T0462976</v>
          </cell>
          <cell r="AH12367">
            <v>46163</v>
          </cell>
        </row>
        <row r="12368">
          <cell r="F12368" t="str">
            <v>45T0464853</v>
          </cell>
          <cell r="AH12368">
            <v>46142</v>
          </cell>
        </row>
        <row r="12369">
          <cell r="F12369" t="str">
            <v>45T0464989</v>
          </cell>
          <cell r="AH12369">
            <v>46146</v>
          </cell>
        </row>
        <row r="12370">
          <cell r="F12370" t="str">
            <v>45T0464989</v>
          </cell>
          <cell r="AH12370">
            <v>46169</v>
          </cell>
        </row>
        <row r="12371">
          <cell r="F12371" t="str">
            <v>45T0464989</v>
          </cell>
          <cell r="AH12371">
            <v>46170</v>
          </cell>
        </row>
        <row r="12372">
          <cell r="F12372" t="str">
            <v>45T0464990</v>
          </cell>
          <cell r="AH12372">
            <v>46149</v>
          </cell>
        </row>
        <row r="12373">
          <cell r="F12373" t="str">
            <v>45T0464990</v>
          </cell>
          <cell r="AH12373">
            <v>46170</v>
          </cell>
        </row>
        <row r="12374">
          <cell r="F12374" t="str">
            <v>45T0464991</v>
          </cell>
          <cell r="AH12374">
            <v>46141</v>
          </cell>
        </row>
        <row r="12375">
          <cell r="F12375" t="str">
            <v>45T0466798</v>
          </cell>
          <cell r="AH12375">
            <v>46141</v>
          </cell>
        </row>
        <row r="12376">
          <cell r="F12376" t="str">
            <v>45T0467011</v>
          </cell>
          <cell r="AH12376">
            <v>46142</v>
          </cell>
        </row>
        <row r="12377">
          <cell r="F12377" t="str">
            <v>45T0469446</v>
          </cell>
          <cell r="AH12377">
            <v>46146</v>
          </cell>
        </row>
        <row r="12378">
          <cell r="F12378" t="str">
            <v>45T0469446</v>
          </cell>
          <cell r="AH12378">
            <v>46161</v>
          </cell>
        </row>
        <row r="12379">
          <cell r="F12379" t="str">
            <v>45T0470116</v>
          </cell>
          <cell r="AH12379">
            <v>46148</v>
          </cell>
        </row>
        <row r="12380">
          <cell r="F12380" t="str">
            <v>45T0470116</v>
          </cell>
          <cell r="AH12380">
            <v>46149</v>
          </cell>
        </row>
        <row r="12381">
          <cell r="F12381" t="str">
            <v>45T0471715</v>
          </cell>
          <cell r="AH12381">
            <v>46153</v>
          </cell>
        </row>
        <row r="12382">
          <cell r="F12382" t="str">
            <v>65T0092062</v>
          </cell>
          <cell r="AH12382">
            <v>46155</v>
          </cell>
        </row>
        <row r="12383">
          <cell r="F12383" t="str">
            <v>65T0092095</v>
          </cell>
          <cell r="AH12383">
            <v>46155</v>
          </cell>
        </row>
        <row r="12384">
          <cell r="F12384" t="str">
            <v>65T0092462</v>
          </cell>
          <cell r="AH12384">
            <v>46155</v>
          </cell>
        </row>
        <row r="12385">
          <cell r="F12385" t="str">
            <v>65T0094210</v>
          </cell>
          <cell r="AH12385">
            <v>46170</v>
          </cell>
        </row>
        <row r="12386">
          <cell r="F12386" t="str">
            <v>65T0094337</v>
          </cell>
          <cell r="AH12386">
            <v>46148</v>
          </cell>
        </row>
        <row r="12387">
          <cell r="F12387" t="str">
            <v>65T0094338</v>
          </cell>
          <cell r="AH12387">
            <v>46170</v>
          </cell>
        </row>
        <row r="12388">
          <cell r="F12388" t="str">
            <v>65T0095320</v>
          </cell>
          <cell r="AH12388">
            <v>46164</v>
          </cell>
        </row>
        <row r="12389">
          <cell r="F12389" t="str">
            <v>65T0095322</v>
          </cell>
          <cell r="AH12389">
            <v>46146</v>
          </cell>
        </row>
        <row r="12390">
          <cell r="F12390" t="str">
            <v>65T0095322</v>
          </cell>
          <cell r="AH12390">
            <v>46153</v>
          </cell>
        </row>
        <row r="12391">
          <cell r="F12391" t="str">
            <v>65T0095328</v>
          </cell>
          <cell r="AH12391">
            <v>46164</v>
          </cell>
        </row>
        <row r="12392">
          <cell r="F12392" t="str">
            <v>65T0095329</v>
          </cell>
          <cell r="AH12392">
            <v>46146</v>
          </cell>
        </row>
        <row r="12393">
          <cell r="F12393" t="str">
            <v>65T0095329</v>
          </cell>
          <cell r="AH12393">
            <v>46153</v>
          </cell>
        </row>
        <row r="12394">
          <cell r="F12394" t="str">
            <v>65T0095872</v>
          </cell>
          <cell r="AH12394">
            <v>46156</v>
          </cell>
        </row>
        <row r="12395">
          <cell r="F12395" t="str">
            <v>65T0095872</v>
          </cell>
          <cell r="AH12395">
            <v>46170</v>
          </cell>
        </row>
        <row r="12396">
          <cell r="F12396" t="str">
            <v>65T0095873</v>
          </cell>
          <cell r="AH12396">
            <v>46156</v>
          </cell>
        </row>
        <row r="12397">
          <cell r="F12397" t="str">
            <v>65T0095873</v>
          </cell>
          <cell r="AH12397">
            <v>46170</v>
          </cell>
        </row>
        <row r="12398">
          <cell r="F12398" t="str">
            <v>65T0096051</v>
          </cell>
          <cell r="AH12398">
            <v>46156</v>
          </cell>
        </row>
        <row r="12399">
          <cell r="F12399" t="str">
            <v>45T0464853</v>
          </cell>
          <cell r="AH12399">
            <v>46195</v>
          </cell>
        </row>
        <row r="12400">
          <cell r="F12400" t="str">
            <v>45T0464991</v>
          </cell>
          <cell r="AH12400">
            <v>46181</v>
          </cell>
        </row>
        <row r="12401">
          <cell r="F12401" t="str">
            <v>45T0466798</v>
          </cell>
          <cell r="AH12401">
            <v>46183</v>
          </cell>
        </row>
        <row r="12402">
          <cell r="F12402" t="str">
            <v>45T0467011</v>
          </cell>
          <cell r="AH12402">
            <v>46135</v>
          </cell>
        </row>
        <row r="12403">
          <cell r="F12403" t="str">
            <v>45T0471715</v>
          </cell>
          <cell r="AH12403">
            <v>46178</v>
          </cell>
        </row>
        <row r="12404">
          <cell r="F12404" t="str">
            <v>45T0476764</v>
          </cell>
          <cell r="AH12404">
            <v>46170</v>
          </cell>
        </row>
        <row r="12405">
          <cell r="F12405" t="str">
            <v>45T0476764</v>
          </cell>
          <cell r="AH12405">
            <v>46191</v>
          </cell>
        </row>
        <row r="12406">
          <cell r="F12406" t="str">
            <v>45T0476766</v>
          </cell>
          <cell r="AH12406">
            <v>46170</v>
          </cell>
        </row>
        <row r="12407">
          <cell r="F12407" t="str">
            <v>45T0476766</v>
          </cell>
          <cell r="AH12407">
            <v>46172</v>
          </cell>
        </row>
        <row r="12408">
          <cell r="F12408" t="str">
            <v>45T0476766</v>
          </cell>
          <cell r="AH12408">
            <v>46172</v>
          </cell>
        </row>
        <row r="12409">
          <cell r="F12409" t="str">
            <v>45T0476766</v>
          </cell>
          <cell r="AH12409">
            <v>46188</v>
          </cell>
        </row>
        <row r="12410">
          <cell r="F12410" t="str">
            <v>45T0476771</v>
          </cell>
          <cell r="AH12410">
            <v>46170</v>
          </cell>
        </row>
        <row r="12411">
          <cell r="F12411" t="str">
            <v>45T0476771</v>
          </cell>
          <cell r="AH12411">
            <v>46170</v>
          </cell>
        </row>
        <row r="12412">
          <cell r="F12412" t="str">
            <v>45T0476771</v>
          </cell>
        </row>
        <row r="12413">
          <cell r="F12413" t="str">
            <v>45T0477771</v>
          </cell>
          <cell r="AH12413">
            <v>46172</v>
          </cell>
        </row>
        <row r="12414">
          <cell r="F12414" t="str">
            <v>65T0098873</v>
          </cell>
          <cell r="AH12414">
            <v>46195</v>
          </cell>
        </row>
        <row r="12415">
          <cell r="F12415" t="str">
            <v>922401231</v>
          </cell>
          <cell r="AH12415">
            <v>46171</v>
          </cell>
        </row>
        <row r="12416">
          <cell r="F12416" t="str">
            <v>65T0098880</v>
          </cell>
          <cell r="AH12416">
            <v>46195</v>
          </cell>
        </row>
        <row r="12417">
          <cell r="F12417" t="str">
            <v>822407700</v>
          </cell>
          <cell r="AH12417">
            <v>46079</v>
          </cell>
        </row>
        <row r="12418">
          <cell r="F12418" t="str">
            <v>822407703</v>
          </cell>
          <cell r="AH12418">
            <v>46079</v>
          </cell>
        </row>
        <row r="12419">
          <cell r="F12419" t="str">
            <v>822407704</v>
          </cell>
          <cell r="AH12419">
            <v>46079</v>
          </cell>
        </row>
        <row r="12420">
          <cell r="F12420" t="str">
            <v>822407711</v>
          </cell>
          <cell r="AH12420">
            <v>46079</v>
          </cell>
        </row>
        <row r="12421">
          <cell r="F12421" t="str">
            <v>822407717</v>
          </cell>
          <cell r="AH12421">
            <v>46079</v>
          </cell>
        </row>
        <row r="12422">
          <cell r="F12422" t="str">
            <v>822407717</v>
          </cell>
          <cell r="AH12422">
            <v>46083</v>
          </cell>
        </row>
        <row r="12423">
          <cell r="F12423" t="str">
            <v>822407720</v>
          </cell>
          <cell r="AH12423">
            <v>46079</v>
          </cell>
        </row>
        <row r="12424">
          <cell r="F12424" t="str">
            <v>822407721</v>
          </cell>
          <cell r="AH12424">
            <v>46079</v>
          </cell>
        </row>
        <row r="12425">
          <cell r="F12425" t="str">
            <v>822407723</v>
          </cell>
          <cell r="AH12425">
            <v>46079</v>
          </cell>
        </row>
        <row r="12426">
          <cell r="F12426" t="str">
            <v>822407723</v>
          </cell>
          <cell r="AH12426">
            <v>46083</v>
          </cell>
        </row>
        <row r="12427">
          <cell r="F12427" t="str">
            <v>822407724</v>
          </cell>
          <cell r="AH12427">
            <v>46079</v>
          </cell>
        </row>
        <row r="12428">
          <cell r="F12428" t="str">
            <v>822407725</v>
          </cell>
          <cell r="AH12428">
            <v>46079</v>
          </cell>
        </row>
        <row r="12429">
          <cell r="F12429" t="str">
            <v>822407726</v>
          </cell>
          <cell r="AH12429">
            <v>46079</v>
          </cell>
        </row>
        <row r="12430">
          <cell r="F12430" t="str">
            <v>822408305</v>
          </cell>
          <cell r="AH12430">
            <v>46169</v>
          </cell>
        </row>
        <row r="12431">
          <cell r="F12431" t="str">
            <v>822408306</v>
          </cell>
          <cell r="AH12431">
            <v>46169</v>
          </cell>
        </row>
        <row r="12432">
          <cell r="F12432" t="str">
            <v>822408308</v>
          </cell>
          <cell r="AH12432">
            <v>46169</v>
          </cell>
        </row>
        <row r="12433">
          <cell r="F12433" t="str">
            <v>822408309</v>
          </cell>
          <cell r="AH12433">
            <v>46169</v>
          </cell>
        </row>
        <row r="12434">
          <cell r="F12434" t="str">
            <v>822408311</v>
          </cell>
          <cell r="AH12434">
            <v>46169</v>
          </cell>
        </row>
        <row r="12435">
          <cell r="F12435" t="str">
            <v>822408312</v>
          </cell>
          <cell r="AH12435">
            <v>46169</v>
          </cell>
        </row>
        <row r="12436">
          <cell r="F12436" t="str">
            <v>822407627</v>
          </cell>
          <cell r="AH12436">
            <v>46050</v>
          </cell>
        </row>
        <row r="12437">
          <cell r="F12437" t="str">
            <v>822407649</v>
          </cell>
          <cell r="AH12437">
            <v>46059</v>
          </cell>
        </row>
        <row r="12438">
          <cell r="F12438" t="str">
            <v>822407650</v>
          </cell>
          <cell r="AH12438">
            <v>46059</v>
          </cell>
        </row>
        <row r="12439">
          <cell r="F12439" t="str">
            <v>822407651</v>
          </cell>
          <cell r="AH12439">
            <v>46059</v>
          </cell>
        </row>
        <row r="12440">
          <cell r="F12440" t="str">
            <v>822407652</v>
          </cell>
          <cell r="AH12440">
            <v>46059</v>
          </cell>
        </row>
        <row r="12441">
          <cell r="F12441" t="str">
            <v>822407653</v>
          </cell>
          <cell r="AH12441">
            <v>46059</v>
          </cell>
        </row>
        <row r="12442">
          <cell r="F12442" t="str">
            <v>822407659</v>
          </cell>
          <cell r="AH12442">
            <v>46059</v>
          </cell>
        </row>
        <row r="12443">
          <cell r="F12443" t="str">
            <v>822407660</v>
          </cell>
          <cell r="AH12443">
            <v>46059</v>
          </cell>
        </row>
        <row r="12444">
          <cell r="F12444" t="str">
            <v>822407661</v>
          </cell>
          <cell r="AH12444">
            <v>46059</v>
          </cell>
        </row>
        <row r="12445">
          <cell r="F12445" t="str">
            <v>822407783</v>
          </cell>
          <cell r="AH12445">
            <v>46094</v>
          </cell>
        </row>
        <row r="12446">
          <cell r="F12446" t="str">
            <v>822407820</v>
          </cell>
          <cell r="AH12446">
            <v>46099</v>
          </cell>
        </row>
        <row r="12447">
          <cell r="F12447" t="str">
            <v>822407821</v>
          </cell>
          <cell r="AH12447">
            <v>46099</v>
          </cell>
        </row>
        <row r="12448">
          <cell r="F12448" t="str">
            <v>822407822</v>
          </cell>
          <cell r="AH12448">
            <v>46099</v>
          </cell>
        </row>
        <row r="12449">
          <cell r="F12449" t="str">
            <v>822407823</v>
          </cell>
          <cell r="AH12449">
            <v>46099</v>
          </cell>
        </row>
        <row r="12450">
          <cell r="F12450" t="str">
            <v>822407833</v>
          </cell>
          <cell r="AH12450">
            <v>46099</v>
          </cell>
        </row>
        <row r="12451">
          <cell r="F12451" t="str">
            <v>822407834</v>
          </cell>
          <cell r="AH12451">
            <v>46099</v>
          </cell>
        </row>
        <row r="12452">
          <cell r="F12452" t="str">
            <v>822407836</v>
          </cell>
          <cell r="AH12452">
            <v>46099</v>
          </cell>
        </row>
        <row r="12453">
          <cell r="F12453" t="str">
            <v>822407837</v>
          </cell>
          <cell r="AH12453">
            <v>46099</v>
          </cell>
        </row>
        <row r="12454">
          <cell r="F12454" t="str">
            <v>822407865</v>
          </cell>
          <cell r="AH12454">
            <v>46105</v>
          </cell>
        </row>
        <row r="12455">
          <cell r="F12455" t="str">
            <v>822407866</v>
          </cell>
          <cell r="AH12455">
            <v>46105</v>
          </cell>
        </row>
        <row r="12456">
          <cell r="F12456" t="str">
            <v>822407877</v>
          </cell>
          <cell r="AH12456">
            <v>46106</v>
          </cell>
        </row>
        <row r="12457">
          <cell r="F12457" t="str">
            <v>822407878</v>
          </cell>
          <cell r="AH12457">
            <v>46106</v>
          </cell>
        </row>
        <row r="12458">
          <cell r="F12458" t="str">
            <v>822407880</v>
          </cell>
          <cell r="AH12458">
            <v>46106</v>
          </cell>
        </row>
        <row r="12459">
          <cell r="F12459" t="str">
            <v>822407881</v>
          </cell>
          <cell r="AH12459">
            <v>46106</v>
          </cell>
        </row>
        <row r="12460">
          <cell r="F12460" t="str">
            <v>822407883</v>
          </cell>
          <cell r="AH12460">
            <v>46106</v>
          </cell>
        </row>
        <row r="12461">
          <cell r="F12461" t="str">
            <v>822407884</v>
          </cell>
          <cell r="AH12461">
            <v>46106</v>
          </cell>
        </row>
        <row r="12462">
          <cell r="F12462" t="str">
            <v>822407890</v>
          </cell>
          <cell r="AH12462">
            <v>46106</v>
          </cell>
        </row>
        <row r="12463">
          <cell r="F12463" t="str">
            <v>822407891</v>
          </cell>
          <cell r="AH12463">
            <v>46106</v>
          </cell>
        </row>
        <row r="12464">
          <cell r="F12464" t="str">
            <v>822407892</v>
          </cell>
          <cell r="AH12464">
            <v>46106</v>
          </cell>
        </row>
        <row r="12465">
          <cell r="F12465" t="str">
            <v>822408001</v>
          </cell>
          <cell r="AH12465">
            <v>46127</v>
          </cell>
        </row>
        <row r="12466">
          <cell r="F12466" t="str">
            <v>822408002</v>
          </cell>
          <cell r="AH12466">
            <v>46127</v>
          </cell>
        </row>
        <row r="12467">
          <cell r="F12467" t="str">
            <v>822408041</v>
          </cell>
          <cell r="AH12467">
            <v>46134</v>
          </cell>
        </row>
        <row r="12468">
          <cell r="F12468" t="str">
            <v>822408042</v>
          </cell>
          <cell r="AH12468">
            <v>46134</v>
          </cell>
        </row>
        <row r="12469">
          <cell r="F12469" t="str">
            <v>822408044</v>
          </cell>
          <cell r="AH12469">
            <v>46134</v>
          </cell>
        </row>
        <row r="12470">
          <cell r="F12470" t="str">
            <v>822408045</v>
          </cell>
          <cell r="AH12470">
            <v>46134</v>
          </cell>
        </row>
        <row r="12471">
          <cell r="F12471" t="str">
            <v>822408047</v>
          </cell>
          <cell r="AH12471">
            <v>46134</v>
          </cell>
        </row>
        <row r="12472">
          <cell r="F12472" t="str">
            <v>822408048</v>
          </cell>
          <cell r="AH12472">
            <v>46134</v>
          </cell>
        </row>
        <row r="12473">
          <cell r="F12473" t="str">
            <v>822408060</v>
          </cell>
          <cell r="AH12473">
            <v>46135</v>
          </cell>
        </row>
        <row r="12474">
          <cell r="F12474" t="str">
            <v>822408061</v>
          </cell>
          <cell r="AH12474">
            <v>46135</v>
          </cell>
        </row>
        <row r="12475">
          <cell r="F12475" t="str">
            <v>822408066</v>
          </cell>
          <cell r="AH12475">
            <v>46135</v>
          </cell>
        </row>
        <row r="12476">
          <cell r="F12476" t="str">
            <v>822408067</v>
          </cell>
          <cell r="AH12476">
            <v>46135</v>
          </cell>
        </row>
        <row r="12477">
          <cell r="F12477" t="str">
            <v>822408068</v>
          </cell>
          <cell r="AH12477">
            <v>46135</v>
          </cell>
        </row>
        <row r="12478">
          <cell r="F12478" t="str">
            <v>822408100</v>
          </cell>
          <cell r="AH12478">
            <v>46140</v>
          </cell>
        </row>
        <row r="12479">
          <cell r="F12479" t="str">
            <v>822408101</v>
          </cell>
          <cell r="AH12479">
            <v>46140</v>
          </cell>
        </row>
        <row r="12480">
          <cell r="F12480" t="str">
            <v>822408102</v>
          </cell>
          <cell r="AH12480">
            <v>46140</v>
          </cell>
        </row>
        <row r="12481">
          <cell r="F12481" t="str">
            <v>822408104</v>
          </cell>
          <cell r="AH12481">
            <v>46140</v>
          </cell>
        </row>
        <row r="12482">
          <cell r="F12482" t="str">
            <v>822408105</v>
          </cell>
          <cell r="AH12482">
            <v>46140</v>
          </cell>
        </row>
        <row r="12483">
          <cell r="F12483" t="str">
            <v>822408154</v>
          </cell>
          <cell r="AH12483">
            <v>46150</v>
          </cell>
        </row>
        <row r="12484">
          <cell r="F12484" t="str">
            <v>822408155</v>
          </cell>
          <cell r="AH12484">
            <v>46150</v>
          </cell>
        </row>
        <row r="12485">
          <cell r="F12485" t="str">
            <v>822408157</v>
          </cell>
          <cell r="AH12485">
            <v>46150</v>
          </cell>
        </row>
        <row r="12486">
          <cell r="F12486" t="str">
            <v>822408158</v>
          </cell>
          <cell r="AH12486">
            <v>46150</v>
          </cell>
        </row>
        <row r="12487">
          <cell r="F12487" t="str">
            <v>822408159</v>
          </cell>
          <cell r="AH12487">
            <v>46150</v>
          </cell>
        </row>
        <row r="12488">
          <cell r="F12488" t="str">
            <v>822408161</v>
          </cell>
          <cell r="AH12488">
            <v>46150</v>
          </cell>
        </row>
        <row r="12489">
          <cell r="F12489" t="str">
            <v>822408162</v>
          </cell>
          <cell r="AH12489">
            <v>46150</v>
          </cell>
        </row>
        <row r="12490">
          <cell r="F12490" t="str">
            <v>822408201</v>
          </cell>
          <cell r="AH12490">
            <v>46155</v>
          </cell>
        </row>
        <row r="12491">
          <cell r="F12491" t="str">
            <v>822408202</v>
          </cell>
          <cell r="AH12491">
            <v>46155</v>
          </cell>
        </row>
        <row r="12492">
          <cell r="F12492" t="str">
            <v>822408204</v>
          </cell>
          <cell r="AH12492">
            <v>46155</v>
          </cell>
        </row>
        <row r="12493">
          <cell r="F12493" t="str">
            <v>822408205</v>
          </cell>
          <cell r="AH12493">
            <v>46155</v>
          </cell>
        </row>
        <row r="12494">
          <cell r="F12494" t="str">
            <v>822408207</v>
          </cell>
          <cell r="AH12494">
            <v>46156</v>
          </cell>
        </row>
        <row r="12495">
          <cell r="F12495" t="str">
            <v>822408208</v>
          </cell>
          <cell r="AH12495">
            <v>46156</v>
          </cell>
        </row>
        <row r="12496">
          <cell r="F12496" t="str">
            <v>822408217</v>
          </cell>
          <cell r="AH12496">
            <v>46156</v>
          </cell>
        </row>
        <row r="12497">
          <cell r="F12497" t="str">
            <v>822408218</v>
          </cell>
          <cell r="AH12497">
            <v>46156</v>
          </cell>
        </row>
        <row r="12498">
          <cell r="F12498" t="str">
            <v>822408219</v>
          </cell>
          <cell r="AH12498">
            <v>46156</v>
          </cell>
        </row>
        <row r="12499">
          <cell r="F12499" t="str">
            <v>822408244</v>
          </cell>
          <cell r="AH12499">
            <v>46161</v>
          </cell>
        </row>
        <row r="12500">
          <cell r="F12500" t="str">
            <v>822408245</v>
          </cell>
          <cell r="AH12500">
            <v>46161</v>
          </cell>
        </row>
        <row r="12501">
          <cell r="F12501" t="str">
            <v>822408247</v>
          </cell>
          <cell r="AH12501">
            <v>46161</v>
          </cell>
        </row>
        <row r="12502">
          <cell r="F12502" t="str">
            <v>822408248</v>
          </cell>
          <cell r="AH12502">
            <v>46161</v>
          </cell>
        </row>
        <row r="12503">
          <cell r="F12503" t="str">
            <v>822408250</v>
          </cell>
          <cell r="AH12503">
            <v>46161</v>
          </cell>
        </row>
        <row r="12504">
          <cell r="F12504" t="str">
            <v>822408251</v>
          </cell>
          <cell r="AH12504">
            <v>46161</v>
          </cell>
        </row>
        <row r="12505">
          <cell r="F12505" t="str">
            <v>822408253</v>
          </cell>
          <cell r="AH12505">
            <v>46161</v>
          </cell>
        </row>
        <row r="12506">
          <cell r="F12506" t="str">
            <v>822408254</v>
          </cell>
          <cell r="AH12506">
            <v>46161</v>
          </cell>
        </row>
        <row r="12507">
          <cell r="F12507" t="str">
            <v>822408255</v>
          </cell>
          <cell r="AH12507">
            <v>46161</v>
          </cell>
        </row>
        <row r="12508">
          <cell r="F12508" t="str">
            <v>822408256</v>
          </cell>
          <cell r="AH12508">
            <v>46161</v>
          </cell>
        </row>
        <row r="12509">
          <cell r="F12509" t="str">
            <v>822408262</v>
          </cell>
          <cell r="AH12509">
            <v>46162</v>
          </cell>
        </row>
        <row r="12510">
          <cell r="F12510" t="str">
            <v>822408263</v>
          </cell>
          <cell r="AH12510">
            <v>46162</v>
          </cell>
        </row>
        <row r="12511">
          <cell r="F12511" t="str">
            <v>822408264</v>
          </cell>
          <cell r="AH12511">
            <v>46162</v>
          </cell>
        </row>
        <row r="12512">
          <cell r="F12512" t="str">
            <v>822408270</v>
          </cell>
          <cell r="AH12512">
            <v>46162</v>
          </cell>
        </row>
        <row r="12513">
          <cell r="F12513" t="str">
            <v>822408271</v>
          </cell>
          <cell r="AH12513">
            <v>46162</v>
          </cell>
        </row>
        <row r="12514">
          <cell r="F12514" t="str">
            <v>822408281</v>
          </cell>
          <cell r="AH12514">
            <v>46168</v>
          </cell>
        </row>
        <row r="12515">
          <cell r="F12515" t="str">
            <v>822408282</v>
          </cell>
          <cell r="AH12515">
            <v>46168</v>
          </cell>
        </row>
        <row r="12516">
          <cell r="F12516" t="str">
            <v>822408283</v>
          </cell>
          <cell r="AH12516">
            <v>46168</v>
          </cell>
        </row>
        <row r="12517">
          <cell r="F12517" t="str">
            <v>822408291</v>
          </cell>
          <cell r="AH12517">
            <v>46168</v>
          </cell>
        </row>
        <row r="12518">
          <cell r="F12518" t="str">
            <v>822408292</v>
          </cell>
          <cell r="AH12518">
            <v>46168</v>
          </cell>
        </row>
        <row r="12519">
          <cell r="F12519" t="str">
            <v>822408296</v>
          </cell>
          <cell r="AH12519">
            <v>46168</v>
          </cell>
        </row>
        <row r="12520">
          <cell r="F12520" t="str">
            <v>822408297</v>
          </cell>
          <cell r="AH12520">
            <v>46168</v>
          </cell>
        </row>
        <row r="12521">
          <cell r="F12521" t="str">
            <v>822408298</v>
          </cell>
          <cell r="AH12521">
            <v>46168</v>
          </cell>
        </row>
        <row r="12522">
          <cell r="F12522" t="str">
            <v>822407784</v>
          </cell>
          <cell r="AH12522">
            <v>46094</v>
          </cell>
        </row>
        <row r="12523">
          <cell r="F12523" t="str">
            <v>822408340</v>
          </cell>
          <cell r="AH12523">
            <v>46175</v>
          </cell>
        </row>
        <row r="12524">
          <cell r="F12524" t="str">
            <v>822408341</v>
          </cell>
          <cell r="AH12524">
            <v>46175</v>
          </cell>
        </row>
        <row r="12525">
          <cell r="F12525" t="str">
            <v>822408342</v>
          </cell>
          <cell r="AH12525">
            <v>46175</v>
          </cell>
        </row>
        <row r="12526">
          <cell r="F12526" t="str">
            <v>822408348</v>
          </cell>
          <cell r="AH12526">
            <v>46176</v>
          </cell>
        </row>
        <row r="12527">
          <cell r="F12527" t="str">
            <v>822408349</v>
          </cell>
          <cell r="AH12527">
            <v>46176</v>
          </cell>
        </row>
        <row r="12528">
          <cell r="F12528" t="str">
            <v>822408350</v>
          </cell>
          <cell r="AH12528">
            <v>46176</v>
          </cell>
        </row>
        <row r="12529">
          <cell r="F12529" t="str">
            <v>822408369</v>
          </cell>
          <cell r="AH12529">
            <v>46182</v>
          </cell>
        </row>
        <row r="12530">
          <cell r="F12530" t="str">
            <v>822408370</v>
          </cell>
          <cell r="AH12530">
            <v>46182</v>
          </cell>
        </row>
        <row r="12531">
          <cell r="F12531" t="str">
            <v>822408372</v>
          </cell>
          <cell r="AH12531">
            <v>46182</v>
          </cell>
        </row>
        <row r="12532">
          <cell r="F12532" t="str">
            <v>822408373</v>
          </cell>
          <cell r="AH12532">
            <v>46182</v>
          </cell>
        </row>
        <row r="12533">
          <cell r="F12533" t="str">
            <v>822408374</v>
          </cell>
          <cell r="AH12533">
            <v>46182</v>
          </cell>
        </row>
        <row r="12534">
          <cell r="F12534" t="str">
            <v>822408388</v>
          </cell>
          <cell r="AH12534">
            <v>46188</v>
          </cell>
        </row>
        <row r="12535">
          <cell r="F12535" t="str">
            <v>822408389</v>
          </cell>
          <cell r="AH12535">
            <v>46188</v>
          </cell>
        </row>
        <row r="12536">
          <cell r="F12536" t="str">
            <v>822408390</v>
          </cell>
          <cell r="AH12536">
            <v>46188</v>
          </cell>
        </row>
        <row r="12537">
          <cell r="F12537" t="str">
            <v>822408391</v>
          </cell>
          <cell r="AH12537">
            <v>46188</v>
          </cell>
        </row>
        <row r="12538">
          <cell r="F12538" t="str">
            <v>822408393</v>
          </cell>
          <cell r="AH12538">
            <v>46184</v>
          </cell>
        </row>
        <row r="12539">
          <cell r="F12539" t="str">
            <v>822408394</v>
          </cell>
          <cell r="AH12539">
            <v>46184</v>
          </cell>
        </row>
        <row r="12540">
          <cell r="F12540" t="str">
            <v>822408415</v>
          </cell>
          <cell r="AH12540">
            <v>46188</v>
          </cell>
        </row>
        <row r="12541">
          <cell r="F12541" t="str">
            <v>822408416</v>
          </cell>
          <cell r="AH12541">
            <v>46188</v>
          </cell>
        </row>
        <row r="12542">
          <cell r="F12542" t="str">
            <v>822408417</v>
          </cell>
          <cell r="AH12542">
            <v>46188</v>
          </cell>
        </row>
        <row r="12543">
          <cell r="F12543" t="str">
            <v>822408418</v>
          </cell>
          <cell r="AH12543">
            <v>46188</v>
          </cell>
        </row>
        <row r="12544">
          <cell r="F12544" t="str">
            <v>822408434</v>
          </cell>
          <cell r="AH12544">
            <v>46190</v>
          </cell>
        </row>
        <row r="12545">
          <cell r="F12545" t="str">
            <v>822408435</v>
          </cell>
          <cell r="AH12545">
            <v>46190</v>
          </cell>
        </row>
        <row r="12546">
          <cell r="F12546" t="str">
            <v>822408437</v>
          </cell>
          <cell r="AH12546">
            <v>46190</v>
          </cell>
        </row>
        <row r="12547">
          <cell r="F12547" t="str">
            <v>822408438</v>
          </cell>
          <cell r="AH12547">
            <v>46190</v>
          </cell>
        </row>
        <row r="12548">
          <cell r="F12548" t="str">
            <v>822408460</v>
          </cell>
          <cell r="AH12548">
            <v>46195</v>
          </cell>
        </row>
        <row r="12549">
          <cell r="F12549" t="str">
            <v>822408461</v>
          </cell>
          <cell r="AH12549">
            <v>46195</v>
          </cell>
        </row>
        <row r="12550">
          <cell r="F12550" t="str">
            <v>822408463</v>
          </cell>
          <cell r="AH12550">
            <v>46195</v>
          </cell>
        </row>
        <row r="12551">
          <cell r="F12551" t="str">
            <v>822408464</v>
          </cell>
          <cell r="AH12551">
            <v>46195</v>
          </cell>
        </row>
        <row r="12552">
          <cell r="F12552" t="str">
            <v>822408466</v>
          </cell>
          <cell r="AH12552">
            <v>46195</v>
          </cell>
        </row>
        <row r="12553">
          <cell r="F12553" t="str">
            <v>822408467</v>
          </cell>
          <cell r="AH12553">
            <v>46195</v>
          </cell>
        </row>
        <row r="12554">
          <cell r="F12554" t="str">
            <v>25T0343925</v>
          </cell>
          <cell r="AH12554">
            <v>46169</v>
          </cell>
        </row>
        <row r="12555">
          <cell r="F12555" t="str">
            <v>65T0097035</v>
          </cell>
          <cell r="AH12555">
            <v>46167</v>
          </cell>
        </row>
        <row r="12556">
          <cell r="F12556" t="str">
            <v>65T0097039</v>
          </cell>
          <cell r="AH12556">
            <v>46174</v>
          </cell>
        </row>
        <row r="12557">
          <cell r="F12557" t="str">
            <v>65T0097042</v>
          </cell>
          <cell r="AH12557">
            <v>46174</v>
          </cell>
        </row>
        <row r="12558">
          <cell r="F12558" t="str">
            <v>65T0097859</v>
          </cell>
          <cell r="AH12558">
            <v>46174</v>
          </cell>
        </row>
        <row r="12559">
          <cell r="F12559" t="str">
            <v>65T0097864</v>
          </cell>
          <cell r="AH12559">
            <v>46174</v>
          </cell>
        </row>
        <row r="12560">
          <cell r="F12560" t="str">
            <v>45T0480113</v>
          </cell>
          <cell r="AH12560">
            <v>46183</v>
          </cell>
        </row>
        <row r="12561">
          <cell r="F12561" t="str">
            <v>122406100</v>
          </cell>
          <cell r="AH12561">
            <v>46175</v>
          </cell>
        </row>
        <row r="12562">
          <cell r="F12562" t="str">
            <v>45T0465035</v>
          </cell>
          <cell r="AH12562">
            <v>46141</v>
          </cell>
        </row>
        <row r="12563">
          <cell r="F12563" t="str">
            <v>45T0465035</v>
          </cell>
          <cell r="AH12563">
            <v>46129</v>
          </cell>
        </row>
        <row r="12564">
          <cell r="F12564" t="str">
            <v>45T0477833</v>
          </cell>
          <cell r="AH12564">
            <v>46174</v>
          </cell>
        </row>
        <row r="12565">
          <cell r="F12565" t="str">
            <v>45T0482110</v>
          </cell>
          <cell r="AH12565">
            <v>46188</v>
          </cell>
        </row>
        <row r="12566">
          <cell r="F12566" t="str">
            <v>722458706</v>
          </cell>
          <cell r="AH12566">
            <v>46163</v>
          </cell>
        </row>
        <row r="12567">
          <cell r="F12567" t="str">
            <v>722458835</v>
          </cell>
          <cell r="AH12567">
            <v>46174</v>
          </cell>
        </row>
        <row r="12568">
          <cell r="F12568" t="str">
            <v>822408122</v>
          </cell>
          <cell r="AH12568">
            <v>46153</v>
          </cell>
        </row>
        <row r="12569">
          <cell r="F12569" t="str">
            <v>822408289</v>
          </cell>
          <cell r="AH12569">
            <v>46188</v>
          </cell>
        </row>
        <row r="12570">
          <cell r="F12570" t="str">
            <v>822408382</v>
          </cell>
          <cell r="AH12570">
            <v>46188</v>
          </cell>
        </row>
        <row r="12571">
          <cell r="F12571" t="str">
            <v>25T0340171</v>
          </cell>
          <cell r="AH12571">
            <v>46078</v>
          </cell>
        </row>
        <row r="12572">
          <cell r="F12572" t="str">
            <v>25T0341551</v>
          </cell>
          <cell r="AH12572">
            <v>46097</v>
          </cell>
        </row>
        <row r="12573">
          <cell r="F12573" t="str">
            <v>25T0341695</v>
          </cell>
          <cell r="AH12573">
            <v>46097</v>
          </cell>
        </row>
        <row r="12574">
          <cell r="F12574" t="str">
            <v>25T0343326</v>
          </cell>
          <cell r="AH12574">
            <v>46132</v>
          </cell>
        </row>
        <row r="12575">
          <cell r="F12575" t="str">
            <v>25T0344370</v>
          </cell>
          <cell r="AH12575">
            <v>46128</v>
          </cell>
        </row>
        <row r="12576">
          <cell r="F12576" t="str">
            <v>25T0345980</v>
          </cell>
          <cell r="AH12576">
            <v>46153</v>
          </cell>
        </row>
        <row r="12577">
          <cell r="F12577" t="str">
            <v>25T0345982</v>
          </cell>
          <cell r="AH12577">
            <v>46156</v>
          </cell>
        </row>
        <row r="12578">
          <cell r="F12578" t="str">
            <v>25T0346197</v>
          </cell>
          <cell r="AH12578">
            <v>46160</v>
          </cell>
        </row>
        <row r="12579">
          <cell r="F12579" t="str">
            <v>25T0347031</v>
          </cell>
          <cell r="AH12579">
            <v>46161</v>
          </cell>
        </row>
        <row r="12580">
          <cell r="F12580" t="str">
            <v>25T0347542</v>
          </cell>
          <cell r="AH12580">
            <v>46167</v>
          </cell>
        </row>
        <row r="12581">
          <cell r="F12581" t="str">
            <v>45T0460993</v>
          </cell>
          <cell r="AH12581">
            <v>46150</v>
          </cell>
        </row>
        <row r="12582">
          <cell r="F12582" t="str">
            <v>45T0460994</v>
          </cell>
          <cell r="AH12582">
            <v>46150</v>
          </cell>
        </row>
        <row r="12583">
          <cell r="F12583" t="str">
            <v>45T0460995</v>
          </cell>
          <cell r="AH12583">
            <v>46150</v>
          </cell>
        </row>
        <row r="12584">
          <cell r="F12584" t="str">
            <v>45T0460996</v>
          </cell>
          <cell r="AH12584">
            <v>46150</v>
          </cell>
        </row>
        <row r="12585">
          <cell r="F12585" t="str">
            <v>45T0460997</v>
          </cell>
          <cell r="AH12585">
            <v>46150</v>
          </cell>
        </row>
        <row r="12586">
          <cell r="F12586" t="str">
            <v>45T0470176</v>
          </cell>
          <cell r="AH12586">
            <v>46153</v>
          </cell>
        </row>
        <row r="12587">
          <cell r="F12587" t="str">
            <v>45T0470680</v>
          </cell>
          <cell r="AH12587">
            <v>46149</v>
          </cell>
        </row>
        <row r="12588">
          <cell r="F12588" t="str">
            <v>45T0473533</v>
          </cell>
          <cell r="AH12588">
            <v>46160</v>
          </cell>
        </row>
        <row r="12589">
          <cell r="F12589" t="str">
            <v>45T0476955</v>
          </cell>
          <cell r="AH12589">
            <v>46176</v>
          </cell>
        </row>
        <row r="12590">
          <cell r="F12590" t="str">
            <v>45T0478010</v>
          </cell>
          <cell r="AH12590">
            <v>46176</v>
          </cell>
        </row>
        <row r="12591">
          <cell r="F12591" t="str">
            <v>45T0478295</v>
          </cell>
          <cell r="AH12591">
            <v>46181</v>
          </cell>
        </row>
        <row r="12592">
          <cell r="F12592" t="str">
            <v>45T0478297</v>
          </cell>
          <cell r="AH12592">
            <v>46181</v>
          </cell>
        </row>
        <row r="12593">
          <cell r="F12593" t="str">
            <v>45T0478298</v>
          </cell>
          <cell r="AH12593">
            <v>46181</v>
          </cell>
        </row>
        <row r="12594">
          <cell r="F12594" t="str">
            <v>45T0478299</v>
          </cell>
          <cell r="AH12594">
            <v>46181</v>
          </cell>
        </row>
        <row r="12595">
          <cell r="F12595" t="str">
            <v>45T0478300</v>
          </cell>
          <cell r="AH12595">
            <v>46181</v>
          </cell>
        </row>
        <row r="12596">
          <cell r="F12596" t="str">
            <v>45T0478302</v>
          </cell>
          <cell r="AH12596">
            <v>46181</v>
          </cell>
        </row>
        <row r="12597">
          <cell r="F12597" t="str">
            <v>45T0478481</v>
          </cell>
          <cell r="AH12597">
            <v>46178</v>
          </cell>
        </row>
        <row r="12598">
          <cell r="F12598" t="str">
            <v>45T0478509</v>
          </cell>
          <cell r="AH12598">
            <v>46178</v>
          </cell>
        </row>
        <row r="12599">
          <cell r="F12599" t="str">
            <v>45T0478516</v>
          </cell>
          <cell r="AH12599">
            <v>46178</v>
          </cell>
        </row>
        <row r="12600">
          <cell r="F12600" t="str">
            <v>45T0478541</v>
          </cell>
          <cell r="AH12600">
            <v>46176</v>
          </cell>
        </row>
        <row r="12601">
          <cell r="F12601" t="str">
            <v>45T0478608</v>
          </cell>
          <cell r="AH12601">
            <v>46176</v>
          </cell>
        </row>
        <row r="12602">
          <cell r="F12602" t="str">
            <v>45T0480119</v>
          </cell>
          <cell r="AH12602">
            <v>46181</v>
          </cell>
        </row>
        <row r="12603">
          <cell r="F12603" t="str">
            <v>45T0480346</v>
          </cell>
          <cell r="AH12603">
            <v>46183</v>
          </cell>
        </row>
        <row r="12604">
          <cell r="F12604" t="str">
            <v>45T0480396</v>
          </cell>
          <cell r="AH12604">
            <v>46181</v>
          </cell>
        </row>
        <row r="12605">
          <cell r="F12605" t="str">
            <v>45T0480398</v>
          </cell>
          <cell r="AH12605">
            <v>46181</v>
          </cell>
        </row>
        <row r="12606">
          <cell r="F12606" t="str">
            <v>45T0480401</v>
          </cell>
          <cell r="AH12606">
            <v>46181</v>
          </cell>
        </row>
        <row r="12607">
          <cell r="F12607" t="str">
            <v>45T0480735</v>
          </cell>
          <cell r="AH12607">
            <v>46185</v>
          </cell>
        </row>
        <row r="12608">
          <cell r="F12608" t="str">
            <v>45T0480736</v>
          </cell>
          <cell r="AH12608">
            <v>46185</v>
          </cell>
        </row>
        <row r="12609">
          <cell r="F12609" t="str">
            <v>45T0480741</v>
          </cell>
          <cell r="AH12609">
            <v>46188</v>
          </cell>
        </row>
        <row r="12610">
          <cell r="F12610" t="str">
            <v>45T0480742</v>
          </cell>
          <cell r="AH12610">
            <v>46188</v>
          </cell>
        </row>
        <row r="12611">
          <cell r="F12611" t="str">
            <v>45T0480743</v>
          </cell>
          <cell r="AH12611">
            <v>46188</v>
          </cell>
        </row>
        <row r="12612">
          <cell r="F12612" t="str">
            <v>45T0480744</v>
          </cell>
          <cell r="AH12612">
            <v>46188</v>
          </cell>
        </row>
        <row r="12613">
          <cell r="F12613" t="str">
            <v>45T0480756</v>
          </cell>
          <cell r="AH12613">
            <v>46185</v>
          </cell>
        </row>
        <row r="12614">
          <cell r="F12614" t="str">
            <v>45T0480758</v>
          </cell>
          <cell r="AH12614">
            <v>46184</v>
          </cell>
        </row>
        <row r="12615">
          <cell r="F12615" t="str">
            <v>45T0480759</v>
          </cell>
          <cell r="AH12615">
            <v>46184</v>
          </cell>
        </row>
        <row r="12616">
          <cell r="F12616" t="str">
            <v>45T0482030</v>
          </cell>
          <cell r="AH12616">
            <v>46188</v>
          </cell>
        </row>
        <row r="12617">
          <cell r="F12617" t="str">
            <v>45T0482124</v>
          </cell>
          <cell r="AH12617">
            <v>46188</v>
          </cell>
        </row>
        <row r="12618">
          <cell r="F12618" t="str">
            <v>65T0096725</v>
          </cell>
          <cell r="AH12618">
            <v>46156</v>
          </cell>
        </row>
        <row r="12619">
          <cell r="F12619" t="str">
            <v>65T0097301</v>
          </cell>
          <cell r="AH12619">
            <v>46167</v>
          </cell>
        </row>
        <row r="12620">
          <cell r="F12620" t="str">
            <v>65T0098351</v>
          </cell>
          <cell r="AH12620">
            <v>46178</v>
          </cell>
        </row>
        <row r="12621">
          <cell r="F12621" t="str">
            <v>65T0098553</v>
          </cell>
          <cell r="AH12621">
            <v>46185</v>
          </cell>
        </row>
        <row r="12622">
          <cell r="F12622" t="str">
            <v>722458259</v>
          </cell>
          <cell r="AH12622">
            <v>46181</v>
          </cell>
        </row>
        <row r="12623">
          <cell r="F12623" t="str">
            <v>722458598</v>
          </cell>
          <cell r="AH12623">
            <v>46156</v>
          </cell>
        </row>
        <row r="12624">
          <cell r="F12624" t="str">
            <v>722458699</v>
          </cell>
          <cell r="AH12624">
            <v>46163</v>
          </cell>
        </row>
        <row r="12625">
          <cell r="F12625" t="str">
            <v>25T0344954</v>
          </cell>
          <cell r="AH12625">
            <v>46141</v>
          </cell>
        </row>
        <row r="12626">
          <cell r="F12626" t="str">
            <v>25T0345288</v>
          </cell>
          <cell r="AH12626">
            <v>46146</v>
          </cell>
        </row>
        <row r="12627">
          <cell r="F12627" t="str">
            <v>25T0345290</v>
          </cell>
          <cell r="AH12627">
            <v>46146</v>
          </cell>
        </row>
        <row r="12628">
          <cell r="F12628" t="str">
            <v>25T0345292</v>
          </cell>
          <cell r="AH12628">
            <v>46146</v>
          </cell>
        </row>
        <row r="12629">
          <cell r="F12629" t="str">
            <v>25T0346712</v>
          </cell>
          <cell r="AH12629">
            <v>46172</v>
          </cell>
        </row>
        <row r="12630">
          <cell r="F12630" t="str">
            <v>25T0346713</v>
          </cell>
          <cell r="AH12630">
            <v>46172</v>
          </cell>
        </row>
        <row r="12631">
          <cell r="F12631" t="str">
            <v>25T0347130</v>
          </cell>
          <cell r="AH12631">
            <v>46172</v>
          </cell>
        </row>
        <row r="12632">
          <cell r="F12632" t="str">
            <v>25T0347469</v>
          </cell>
          <cell r="AH12632">
            <v>46167</v>
          </cell>
        </row>
        <row r="12633">
          <cell r="F12633" t="str">
            <v>25T0347535</v>
          </cell>
          <cell r="AH12633">
            <v>46168</v>
          </cell>
        </row>
        <row r="12634">
          <cell r="F12634" t="str">
            <v>25T0347727</v>
          </cell>
          <cell r="AH12634">
            <v>46168</v>
          </cell>
        </row>
        <row r="12635">
          <cell r="F12635" t="str">
            <v>25T0348177</v>
          </cell>
          <cell r="AH12635">
            <v>46172</v>
          </cell>
        </row>
        <row r="12636">
          <cell r="F12636" t="str">
            <v>25T0348178</v>
          </cell>
          <cell r="AH12636">
            <v>46172</v>
          </cell>
        </row>
        <row r="12637">
          <cell r="F12637" t="str">
            <v>25T0348284</v>
          </cell>
          <cell r="AH12637">
            <v>46172</v>
          </cell>
        </row>
        <row r="12638">
          <cell r="F12638" t="str">
            <v>25T0348951</v>
          </cell>
          <cell r="AH12638">
            <v>46181</v>
          </cell>
        </row>
        <row r="12639">
          <cell r="F12639" t="str">
            <v>25T0349107</v>
          </cell>
          <cell r="AH12639">
            <v>46181</v>
          </cell>
        </row>
        <row r="12640">
          <cell r="F12640" t="str">
            <v>45T0466742</v>
          </cell>
          <cell r="AH12640">
            <v>46146</v>
          </cell>
        </row>
        <row r="12641">
          <cell r="F12641" t="str">
            <v>45T0471658</v>
          </cell>
          <cell r="AH12641">
            <v>46153</v>
          </cell>
        </row>
        <row r="12642">
          <cell r="F12642" t="str">
            <v>45T0471658</v>
          </cell>
          <cell r="AH12642">
            <v>46169</v>
          </cell>
        </row>
        <row r="12643">
          <cell r="F12643" t="str">
            <v>45T0473047</v>
          </cell>
          <cell r="AH12643">
            <v>46163</v>
          </cell>
        </row>
        <row r="12644">
          <cell r="F12644" t="str">
            <v>45T0477137</v>
          </cell>
          <cell r="AH12644">
            <v>46175</v>
          </cell>
        </row>
        <row r="12645">
          <cell r="F12645" t="str">
            <v>45T0477740</v>
          </cell>
          <cell r="AH12645">
            <v>46171</v>
          </cell>
        </row>
        <row r="12646">
          <cell r="F12646" t="str">
            <v>45T0477741</v>
          </cell>
          <cell r="AH12646">
            <v>46171</v>
          </cell>
        </row>
        <row r="12647">
          <cell r="F12647" t="str">
            <v>45T0478293</v>
          </cell>
          <cell r="AH12647">
            <v>46176</v>
          </cell>
        </row>
        <row r="12648">
          <cell r="F12648" t="str">
            <v>45T0478294</v>
          </cell>
          <cell r="AH12648">
            <v>46176</v>
          </cell>
        </row>
        <row r="12649">
          <cell r="F12649" t="str">
            <v>45T0478296</v>
          </cell>
          <cell r="AH12649">
            <v>46181</v>
          </cell>
        </row>
        <row r="12650">
          <cell r="F12650" t="str">
            <v>45T0478301</v>
          </cell>
          <cell r="AH12650">
            <v>46181</v>
          </cell>
        </row>
        <row r="12651">
          <cell r="F12651" t="str">
            <v>45T0478303</v>
          </cell>
          <cell r="AH12651">
            <v>46181</v>
          </cell>
        </row>
        <row r="12652">
          <cell r="F12652" t="str">
            <v>45T0478545</v>
          </cell>
          <cell r="AH12652">
            <v>46176</v>
          </cell>
        </row>
        <row r="12653">
          <cell r="F12653" t="str">
            <v>45T0480120</v>
          </cell>
          <cell r="AH12653">
            <v>46181</v>
          </cell>
        </row>
        <row r="12654">
          <cell r="F12654" t="str">
            <v>45T0480394</v>
          </cell>
          <cell r="AH12654">
            <v>46181</v>
          </cell>
        </row>
        <row r="12655">
          <cell r="F12655" t="str">
            <v>45T0480395</v>
          </cell>
          <cell r="AH12655">
            <v>46181</v>
          </cell>
        </row>
        <row r="12656">
          <cell r="F12656" t="str">
            <v>65T0086882</v>
          </cell>
          <cell r="AH12656">
            <v>46127</v>
          </cell>
        </row>
        <row r="12657">
          <cell r="F12657" t="str">
            <v>722458989</v>
          </cell>
          <cell r="AH12657">
            <v>46195</v>
          </cell>
        </row>
        <row r="12658">
          <cell r="F12658" t="str">
            <v>822408289</v>
          </cell>
          <cell r="AH12658">
            <v>46191</v>
          </cell>
        </row>
        <row r="12659">
          <cell r="F12659" t="str">
            <v>822408386</v>
          </cell>
          <cell r="AH12659">
            <v>46188</v>
          </cell>
        </row>
        <row r="12660">
          <cell r="F12660" t="str">
            <v>25T0346711</v>
          </cell>
          <cell r="AH12660">
            <v>46190</v>
          </cell>
        </row>
        <row r="12661">
          <cell r="F12661" t="str">
            <v>25T0347195</v>
          </cell>
          <cell r="AH12661">
            <v>46190</v>
          </cell>
        </row>
        <row r="12662">
          <cell r="F12662" t="str">
            <v>25T0347726</v>
          </cell>
          <cell r="AH12662">
            <v>46190</v>
          </cell>
        </row>
        <row r="12663">
          <cell r="F12663" t="str">
            <v>25T0349143</v>
          </cell>
          <cell r="AH12663">
            <v>46185</v>
          </cell>
        </row>
        <row r="12664">
          <cell r="F12664" t="str">
            <v>25T0349214</v>
          </cell>
          <cell r="AH12664">
            <v>46183</v>
          </cell>
        </row>
        <row r="12665">
          <cell r="F12665" t="str">
            <v>25T0349433</v>
          </cell>
          <cell r="AH12665">
            <v>46191</v>
          </cell>
        </row>
        <row r="12666">
          <cell r="F12666" t="str">
            <v>25T0349544</v>
          </cell>
          <cell r="AH12666">
            <v>46192</v>
          </cell>
        </row>
        <row r="12667">
          <cell r="F12667" t="str">
            <v>25T0349565</v>
          </cell>
          <cell r="AH12667">
            <v>46191</v>
          </cell>
        </row>
        <row r="12668">
          <cell r="F12668" t="str">
            <v>25T0349685</v>
          </cell>
          <cell r="AH12668">
            <v>46192</v>
          </cell>
        </row>
        <row r="12669">
          <cell r="F12669" t="str">
            <v>25T0349721</v>
          </cell>
          <cell r="AH12669">
            <v>46190</v>
          </cell>
        </row>
        <row r="12670">
          <cell r="F12670" t="str">
            <v>25T0349828</v>
          </cell>
          <cell r="AH12670">
            <v>46188</v>
          </cell>
        </row>
        <row r="12671">
          <cell r="F12671" t="str">
            <v>25T0349830</v>
          </cell>
          <cell r="AH12671">
            <v>46188</v>
          </cell>
        </row>
        <row r="12672">
          <cell r="F12672" t="str">
            <v>25T0349835</v>
          </cell>
          <cell r="AH12672">
            <v>46192</v>
          </cell>
        </row>
        <row r="12673">
          <cell r="F12673" t="str">
            <v>25T0349962</v>
          </cell>
          <cell r="AH12673">
            <v>46188</v>
          </cell>
        </row>
        <row r="12674">
          <cell r="F12674" t="str">
            <v>25T0350040</v>
          </cell>
          <cell r="AH12674">
            <v>46190</v>
          </cell>
        </row>
        <row r="12675">
          <cell r="F12675" t="str">
            <v>25T0350684</v>
          </cell>
        </row>
        <row r="12676">
          <cell r="F12676" t="str">
            <v>25T0350781</v>
          </cell>
          <cell r="AH12676">
            <v>46195</v>
          </cell>
        </row>
        <row r="12677">
          <cell r="F12677" t="str">
            <v>45T0477137</v>
          </cell>
        </row>
        <row r="12678">
          <cell r="F12678" t="str">
            <v>45T0480737</v>
          </cell>
          <cell r="AH12678">
            <v>46184</v>
          </cell>
        </row>
        <row r="12679">
          <cell r="F12679" t="str">
            <v>45T0480738</v>
          </cell>
          <cell r="AH12679">
            <v>46188</v>
          </cell>
        </row>
        <row r="12680">
          <cell r="F12680" t="str">
            <v>45T0480739</v>
          </cell>
          <cell r="AH12680">
            <v>46188</v>
          </cell>
        </row>
        <row r="12681">
          <cell r="F12681" t="str">
            <v>45T0480740</v>
          </cell>
          <cell r="AH12681">
            <v>46188</v>
          </cell>
        </row>
        <row r="12682">
          <cell r="F12682" t="str">
            <v>45T0481527</v>
          </cell>
          <cell r="AH12682">
            <v>0</v>
          </cell>
        </row>
        <row r="12683">
          <cell r="F12683" t="str">
            <v>45T0481528</v>
          </cell>
          <cell r="AH12683">
            <v>46185</v>
          </cell>
        </row>
        <row r="12684">
          <cell r="F12684" t="str">
            <v>45T0482136</v>
          </cell>
          <cell r="AH12684">
            <v>46188</v>
          </cell>
        </row>
        <row r="12685">
          <cell r="F12685" t="str">
            <v>45T0482630</v>
          </cell>
          <cell r="AH12685">
            <v>46190</v>
          </cell>
        </row>
        <row r="12686">
          <cell r="F12686" t="str">
            <v>45T0482631</v>
          </cell>
          <cell r="AH12686">
            <v>46192</v>
          </cell>
        </row>
        <row r="12687">
          <cell r="F12687" t="str">
            <v>45T0482632</v>
          </cell>
          <cell r="AH12687">
            <v>46191</v>
          </cell>
        </row>
        <row r="12688">
          <cell r="F12688" t="str">
            <v>45T0482633</v>
          </cell>
          <cell r="AH12688">
            <v>46191</v>
          </cell>
        </row>
        <row r="12689">
          <cell r="F12689" t="str">
            <v>45T0482634</v>
          </cell>
          <cell r="AH12689">
            <v>46195</v>
          </cell>
        </row>
        <row r="12690">
          <cell r="F12690" t="str">
            <v>45T0482635</v>
          </cell>
          <cell r="AH12690">
            <v>46195</v>
          </cell>
        </row>
        <row r="12691">
          <cell r="F12691" t="str">
            <v>45T0482636</v>
          </cell>
          <cell r="AH12691">
            <v>46195</v>
          </cell>
        </row>
        <row r="12692">
          <cell r="F12692" t="str">
            <v>45T0482637</v>
          </cell>
          <cell r="AH12692">
            <v>46195</v>
          </cell>
        </row>
        <row r="12693">
          <cell r="F12693" t="str">
            <v>45T0482638</v>
          </cell>
          <cell r="AH12693">
            <v>46195</v>
          </cell>
        </row>
        <row r="12694">
          <cell r="F12694" t="str">
            <v>45T0482639</v>
          </cell>
          <cell r="AH12694">
            <v>46195</v>
          </cell>
        </row>
        <row r="12695">
          <cell r="F12695" t="str">
            <v>45T0482640</v>
          </cell>
          <cell r="AH12695">
            <v>46195</v>
          </cell>
        </row>
        <row r="12696">
          <cell r="F12696" t="str">
            <v>45T0482958</v>
          </cell>
          <cell r="AH12696">
            <v>46192</v>
          </cell>
        </row>
        <row r="12697">
          <cell r="F12697" t="str">
            <v>45T0483007</v>
          </cell>
          <cell r="AH12697">
            <v>46191</v>
          </cell>
        </row>
        <row r="12698">
          <cell r="F12698" t="str">
            <v>45T0484948</v>
          </cell>
          <cell r="AH12698">
            <v>46195</v>
          </cell>
        </row>
        <row r="12699">
          <cell r="F12699" t="str">
            <v>45T0484949</v>
          </cell>
          <cell r="AH12699">
            <v>46195</v>
          </cell>
        </row>
        <row r="12700">
          <cell r="F12700" t="str">
            <v>45T0484950</v>
          </cell>
          <cell r="AH12700">
            <v>46195</v>
          </cell>
        </row>
        <row r="12701">
          <cell r="F12701" t="str">
            <v>65T0095475</v>
          </cell>
          <cell r="AH12701">
            <v>46188</v>
          </cell>
        </row>
        <row r="12702">
          <cell r="F12702" t="str">
            <v>65T0097679</v>
          </cell>
          <cell r="AH12702">
            <v>46185</v>
          </cell>
        </row>
        <row r="12703">
          <cell r="F12703" t="str">
            <v>45T0469894</v>
          </cell>
          <cell r="AH12703">
            <v>46148</v>
          </cell>
        </row>
        <row r="12704">
          <cell r="F12704" t="str">
            <v>45T0469895</v>
          </cell>
          <cell r="AH12704">
            <v>46148</v>
          </cell>
        </row>
        <row r="12705">
          <cell r="F12705" t="str">
            <v>45T0474718</v>
          </cell>
          <cell r="AH12705">
            <v>46178</v>
          </cell>
        </row>
        <row r="12706">
          <cell r="F12706" t="str">
            <v>45T0475799</v>
          </cell>
          <cell r="AH12706">
            <v>46174</v>
          </cell>
        </row>
        <row r="12707">
          <cell r="F12707" t="str">
            <v>45T0481350</v>
          </cell>
          <cell r="AH12707">
            <v>46195</v>
          </cell>
        </row>
        <row r="12708">
          <cell r="F12708" t="str">
            <v>45T0482123</v>
          </cell>
          <cell r="AH12708">
            <v>0</v>
          </cell>
        </row>
        <row r="12709">
          <cell r="F12709" t="str">
            <v>25T0346518</v>
          </cell>
          <cell r="AH12709">
            <v>46155</v>
          </cell>
        </row>
        <row r="12710">
          <cell r="F12710" t="str">
            <v>25T0346518</v>
          </cell>
          <cell r="AH12710">
            <v>46164</v>
          </cell>
        </row>
        <row r="12711">
          <cell r="F12711" t="str">
            <v>25T0346518</v>
          </cell>
          <cell r="AH12711">
            <v>46164</v>
          </cell>
        </row>
        <row r="12712">
          <cell r="F12712" t="str">
            <v>25T0347328</v>
          </cell>
          <cell r="AH12712">
            <v>46164</v>
          </cell>
        </row>
        <row r="12713">
          <cell r="F12713" t="str">
            <v>25T0348413</v>
          </cell>
          <cell r="AH12713">
            <v>46176</v>
          </cell>
        </row>
        <row r="12714">
          <cell r="F12714" t="str">
            <v>45T0454905</v>
          </cell>
          <cell r="AH12714">
            <v>46090</v>
          </cell>
        </row>
        <row r="12715">
          <cell r="F12715" t="str">
            <v>45T0458729</v>
          </cell>
          <cell r="AH12715">
            <v>46104</v>
          </cell>
        </row>
        <row r="12716">
          <cell r="F12716" t="str">
            <v>45T0482804</v>
          </cell>
          <cell r="AH12716">
            <v>46192</v>
          </cell>
        </row>
        <row r="12717">
          <cell r="F12717" t="str">
            <v>G0767688-VU260515004</v>
          </cell>
        </row>
        <row r="12718">
          <cell r="F12718" t="str">
            <v>G0767688-VU260602002</v>
          </cell>
        </row>
        <row r="12719">
          <cell r="F12719" t="str">
            <v>G4195056_DEPOSIT</v>
          </cell>
        </row>
        <row r="12720">
          <cell r="F12720" t="str">
            <v>25T0346207</v>
          </cell>
          <cell r="AH12720">
            <v>46171</v>
          </cell>
        </row>
        <row r="12721">
          <cell r="F12721" t="str">
            <v>25T0346207</v>
          </cell>
          <cell r="AH12721">
            <v>46171</v>
          </cell>
        </row>
        <row r="12722">
          <cell r="F12722" t="str">
            <v>25T0346238</v>
          </cell>
          <cell r="AH12722">
            <v>46171</v>
          </cell>
        </row>
        <row r="12723">
          <cell r="F12723" t="str">
            <v>25T0346241</v>
          </cell>
          <cell r="AH12723">
            <v>46171</v>
          </cell>
        </row>
        <row r="12724">
          <cell r="F12724" t="str">
            <v>25T0346243</v>
          </cell>
          <cell r="AH12724">
            <v>46171</v>
          </cell>
        </row>
        <row r="12725">
          <cell r="F12725" t="str">
            <v>25T0346293</v>
          </cell>
          <cell r="AH12725">
            <v>46171</v>
          </cell>
        </row>
        <row r="12726">
          <cell r="F12726" t="str">
            <v>25T0346294</v>
          </cell>
          <cell r="AH12726">
            <v>46171</v>
          </cell>
        </row>
        <row r="12727">
          <cell r="F12727" t="str">
            <v>25T0346295</v>
          </cell>
          <cell r="AH12727">
            <v>46171</v>
          </cell>
        </row>
        <row r="12728">
          <cell r="F12728" t="str">
            <v>25T0346296</v>
          </cell>
          <cell r="AH12728">
            <v>46171</v>
          </cell>
        </row>
        <row r="12729">
          <cell r="F12729" t="str">
            <v>25T0346337</v>
          </cell>
          <cell r="AH12729">
            <v>46171</v>
          </cell>
        </row>
        <row r="12730">
          <cell r="F12730" t="str">
            <v>25T0346339</v>
          </cell>
          <cell r="AH12730">
            <v>46171</v>
          </cell>
        </row>
        <row r="12731">
          <cell r="F12731" t="str">
            <v>25T0346340</v>
          </cell>
          <cell r="AH12731">
            <v>46171</v>
          </cell>
        </row>
        <row r="12732">
          <cell r="F12732" t="str">
            <v>25T0346461</v>
          </cell>
          <cell r="AH12732">
            <v>46171</v>
          </cell>
        </row>
        <row r="12733">
          <cell r="F12733" t="str">
            <v>25T0346503</v>
          </cell>
          <cell r="AH12733">
            <v>46171</v>
          </cell>
        </row>
        <row r="12734">
          <cell r="F12734" t="str">
            <v>25T0346505</v>
          </cell>
          <cell r="AH12734">
            <v>46171</v>
          </cell>
        </row>
        <row r="12735">
          <cell r="F12735" t="str">
            <v>25T0346557</v>
          </cell>
          <cell r="AH12735">
            <v>46171</v>
          </cell>
        </row>
        <row r="12736">
          <cell r="F12736" t="str">
            <v>25T0346558</v>
          </cell>
          <cell r="AH12736">
            <v>46171</v>
          </cell>
        </row>
        <row r="12737">
          <cell r="F12737" t="str">
            <v>25T0346655</v>
          </cell>
          <cell r="AH12737">
            <v>46171</v>
          </cell>
        </row>
        <row r="12738">
          <cell r="F12738" t="str">
            <v>25T0346656</v>
          </cell>
          <cell r="AH12738">
            <v>46171</v>
          </cell>
        </row>
        <row r="12739">
          <cell r="F12739" t="str">
            <v>25T0346657</v>
          </cell>
          <cell r="AH12739">
            <v>46171</v>
          </cell>
        </row>
        <row r="12740">
          <cell r="F12740" t="str">
            <v>25T0346658</v>
          </cell>
          <cell r="AH12740">
            <v>46171</v>
          </cell>
        </row>
        <row r="12741">
          <cell r="F12741" t="str">
            <v>25T0346659</v>
          </cell>
          <cell r="AH12741">
            <v>46171</v>
          </cell>
        </row>
        <row r="12742">
          <cell r="F12742" t="str">
            <v>25T0346661</v>
          </cell>
          <cell r="AH12742">
            <v>46171</v>
          </cell>
        </row>
        <row r="12743">
          <cell r="F12743" t="str">
            <v>25T0346777</v>
          </cell>
          <cell r="AH12743">
            <v>46171</v>
          </cell>
        </row>
        <row r="12744">
          <cell r="F12744" t="str">
            <v>25T0346778</v>
          </cell>
          <cell r="AH12744">
            <v>46171</v>
          </cell>
        </row>
        <row r="12745">
          <cell r="F12745" t="str">
            <v>25T0346858</v>
          </cell>
          <cell r="AH12745">
            <v>46171</v>
          </cell>
        </row>
        <row r="12746">
          <cell r="F12746" t="str">
            <v>25T0346859</v>
          </cell>
          <cell r="AH12746">
            <v>46171</v>
          </cell>
        </row>
        <row r="12747">
          <cell r="F12747" t="str">
            <v>25T0346860</v>
          </cell>
          <cell r="AH12747">
            <v>46171</v>
          </cell>
        </row>
        <row r="12748">
          <cell r="F12748" t="str">
            <v>25T0346861</v>
          </cell>
          <cell r="AH12748">
            <v>46171</v>
          </cell>
        </row>
        <row r="12749">
          <cell r="F12749" t="str">
            <v>25T0346862</v>
          </cell>
          <cell r="AH12749">
            <v>46171</v>
          </cell>
        </row>
        <row r="12750">
          <cell r="F12750" t="str">
            <v>25T0346863</v>
          </cell>
          <cell r="AH12750">
            <v>46171</v>
          </cell>
        </row>
        <row r="12751">
          <cell r="F12751" t="str">
            <v>25T0346865</v>
          </cell>
          <cell r="AH12751">
            <v>46171</v>
          </cell>
        </row>
        <row r="12752">
          <cell r="F12752" t="str">
            <v>25T0347009</v>
          </cell>
          <cell r="AH12752">
            <v>46171</v>
          </cell>
        </row>
        <row r="12753">
          <cell r="F12753" t="str">
            <v>25T0347010</v>
          </cell>
          <cell r="AH12753">
            <v>46171</v>
          </cell>
        </row>
        <row r="12754">
          <cell r="F12754" t="str">
            <v>25T0347011</v>
          </cell>
          <cell r="AH12754">
            <v>46171</v>
          </cell>
        </row>
        <row r="12755">
          <cell r="F12755" t="str">
            <v>25T0347013</v>
          </cell>
          <cell r="AH12755">
            <v>46171</v>
          </cell>
        </row>
        <row r="12756">
          <cell r="F12756" t="str">
            <v>25T0347014</v>
          </cell>
          <cell r="AH12756">
            <v>46171</v>
          </cell>
        </row>
        <row r="12757">
          <cell r="F12757" t="str">
            <v>25T0347024</v>
          </cell>
          <cell r="AH12757">
            <v>46171</v>
          </cell>
        </row>
        <row r="12758">
          <cell r="F12758" t="str">
            <v>25T0347025</v>
          </cell>
          <cell r="AH12758">
            <v>46171</v>
          </cell>
        </row>
        <row r="12759">
          <cell r="F12759" t="str">
            <v>25T0347054</v>
          </cell>
          <cell r="AH12759">
            <v>46171</v>
          </cell>
        </row>
        <row r="12760">
          <cell r="F12760" t="str">
            <v>25T0347055</v>
          </cell>
          <cell r="AH12760">
            <v>46171</v>
          </cell>
        </row>
        <row r="12761">
          <cell r="F12761" t="str">
            <v>25T0347057</v>
          </cell>
          <cell r="AH12761">
            <v>46171</v>
          </cell>
        </row>
        <row r="12762">
          <cell r="F12762" t="str">
            <v>25T0347160</v>
          </cell>
          <cell r="AH12762">
            <v>46171</v>
          </cell>
        </row>
        <row r="12763">
          <cell r="F12763" t="str">
            <v>25T0347162</v>
          </cell>
          <cell r="AH12763">
            <v>46171</v>
          </cell>
        </row>
        <row r="12764">
          <cell r="F12764" t="str">
            <v>25T0347164</v>
          </cell>
          <cell r="AH12764">
            <v>46171</v>
          </cell>
        </row>
        <row r="12765">
          <cell r="F12765" t="str">
            <v>25T0347205</v>
          </cell>
          <cell r="AH12765">
            <v>46171</v>
          </cell>
        </row>
        <row r="12766">
          <cell r="F12766" t="str">
            <v>25T0347259</v>
          </cell>
          <cell r="AH12766">
            <v>46171</v>
          </cell>
        </row>
        <row r="12767">
          <cell r="F12767" t="str">
            <v>25T0347261</v>
          </cell>
          <cell r="AH12767">
            <v>46171</v>
          </cell>
        </row>
        <row r="12768">
          <cell r="F12768" t="str">
            <v>25T0347262</v>
          </cell>
          <cell r="AH12768">
            <v>46171</v>
          </cell>
        </row>
        <row r="12769">
          <cell r="F12769" t="str">
            <v>25T0347263</v>
          </cell>
          <cell r="AH12769">
            <v>46171</v>
          </cell>
        </row>
        <row r="12770">
          <cell r="F12770" t="str">
            <v>25T0347264</v>
          </cell>
          <cell r="AH12770">
            <v>46171</v>
          </cell>
        </row>
        <row r="12771">
          <cell r="F12771" t="str">
            <v>25T0347266</v>
          </cell>
          <cell r="AH12771">
            <v>46171</v>
          </cell>
        </row>
        <row r="12772">
          <cell r="F12772" t="str">
            <v>25T0347417</v>
          </cell>
          <cell r="AH12772">
            <v>46171</v>
          </cell>
        </row>
        <row r="12773">
          <cell r="F12773" t="str">
            <v>25T0347418</v>
          </cell>
          <cell r="AH12773">
            <v>46171</v>
          </cell>
        </row>
        <row r="12774">
          <cell r="F12774" t="str">
            <v>25T0347422</v>
          </cell>
          <cell r="AH12774">
            <v>46171</v>
          </cell>
        </row>
        <row r="12775">
          <cell r="F12775" t="str">
            <v>25T0344448</v>
          </cell>
          <cell r="AH12775">
            <v>46157</v>
          </cell>
        </row>
        <row r="12776">
          <cell r="F12776" t="str">
            <v>25T0344804</v>
          </cell>
          <cell r="AH12776">
            <v>46157</v>
          </cell>
        </row>
        <row r="12777">
          <cell r="F12777" t="str">
            <v>25T0345080</v>
          </cell>
          <cell r="AH12777">
            <v>46157</v>
          </cell>
        </row>
        <row r="12778">
          <cell r="F12778" t="str">
            <v>25T0345454</v>
          </cell>
          <cell r="AH12778">
            <v>46157</v>
          </cell>
        </row>
        <row r="12779">
          <cell r="F12779" t="str">
            <v>25T0346232</v>
          </cell>
          <cell r="AH12779">
            <v>46157</v>
          </cell>
        </row>
        <row r="12780">
          <cell r="F12780" t="str">
            <v>25T0346207</v>
          </cell>
          <cell r="AH12780">
            <v>46171</v>
          </cell>
        </row>
        <row r="12781">
          <cell r="F12781" t="str">
            <v>25T0347203</v>
          </cell>
          <cell r="AH12781">
            <v>46171</v>
          </cell>
        </row>
        <row r="12782">
          <cell r="F12782" t="str">
            <v>25T0347412</v>
          </cell>
          <cell r="AH12782">
            <v>46171</v>
          </cell>
        </row>
        <row r="12783">
          <cell r="F12783" t="str">
            <v>25T0344411</v>
          </cell>
          <cell r="AH12783">
            <v>46157</v>
          </cell>
        </row>
        <row r="12784">
          <cell r="F12784" t="str">
            <v>25T0344411</v>
          </cell>
          <cell r="AH12784">
            <v>46157</v>
          </cell>
        </row>
        <row r="12785">
          <cell r="F12785" t="str">
            <v>25T0344804</v>
          </cell>
          <cell r="AH12785">
            <v>46157</v>
          </cell>
        </row>
        <row r="12786">
          <cell r="F12786" t="str">
            <v>25T0345021</v>
          </cell>
          <cell r="AH12786">
            <v>46157</v>
          </cell>
        </row>
        <row r="12787">
          <cell r="F12787" t="str">
            <v>25T0345022</v>
          </cell>
          <cell r="AH12787">
            <v>46157</v>
          </cell>
        </row>
        <row r="12788">
          <cell r="F12788" t="str">
            <v>25T0345023</v>
          </cell>
          <cell r="AH12788">
            <v>46157</v>
          </cell>
        </row>
        <row r="12789">
          <cell r="F12789" t="str">
            <v>25T0345025</v>
          </cell>
          <cell r="AH12789">
            <v>46157</v>
          </cell>
        </row>
        <row r="12790">
          <cell r="F12790" t="str">
            <v>25T0345027</v>
          </cell>
          <cell r="AH12790">
            <v>46157</v>
          </cell>
        </row>
        <row r="12791">
          <cell r="F12791" t="str">
            <v>25T0345142</v>
          </cell>
          <cell r="AH12791">
            <v>46157</v>
          </cell>
        </row>
        <row r="12792">
          <cell r="F12792" t="str">
            <v>25T0345143</v>
          </cell>
          <cell r="AH12792">
            <v>46157</v>
          </cell>
        </row>
        <row r="12793">
          <cell r="F12793" t="str">
            <v>25T0345144</v>
          </cell>
          <cell r="AH12793">
            <v>46157</v>
          </cell>
        </row>
        <row r="12794">
          <cell r="F12794" t="str">
            <v>25T0345145</v>
          </cell>
          <cell r="AH12794">
            <v>46157</v>
          </cell>
        </row>
        <row r="12795">
          <cell r="F12795" t="str">
            <v>25T0345146</v>
          </cell>
          <cell r="AH12795">
            <v>46157</v>
          </cell>
        </row>
        <row r="12796">
          <cell r="F12796" t="str">
            <v>25T0345512</v>
          </cell>
          <cell r="AH12796">
            <v>46157</v>
          </cell>
        </row>
        <row r="12797">
          <cell r="F12797" t="str">
            <v>25T0345513</v>
          </cell>
          <cell r="AH12797">
            <v>46157</v>
          </cell>
        </row>
        <row r="12798">
          <cell r="F12798" t="str">
            <v>25T0345817</v>
          </cell>
          <cell r="AH12798">
            <v>46157</v>
          </cell>
        </row>
        <row r="12799">
          <cell r="F12799" t="str">
            <v>25T0345818</v>
          </cell>
          <cell r="AH12799">
            <v>46157</v>
          </cell>
        </row>
        <row r="12800">
          <cell r="F12800" t="str">
            <v>25T0345819</v>
          </cell>
          <cell r="AH12800">
            <v>46157</v>
          </cell>
        </row>
        <row r="12801">
          <cell r="F12801" t="str">
            <v>25T0345821</v>
          </cell>
          <cell r="AH12801">
            <v>46157</v>
          </cell>
        </row>
        <row r="12802">
          <cell r="F12802" t="str">
            <v>25T0345822</v>
          </cell>
          <cell r="AH12802">
            <v>46157</v>
          </cell>
        </row>
        <row r="12803">
          <cell r="F12803" t="str">
            <v>25T0345823</v>
          </cell>
          <cell r="AH12803">
            <v>46157</v>
          </cell>
        </row>
        <row r="12804">
          <cell r="F12804" t="str">
            <v>25T0345824</v>
          </cell>
          <cell r="AH12804">
            <v>46157</v>
          </cell>
        </row>
        <row r="12805">
          <cell r="F12805" t="str">
            <v>25T0345825</v>
          </cell>
          <cell r="AH12805">
            <v>46157</v>
          </cell>
        </row>
        <row r="12806">
          <cell r="F12806" t="str">
            <v>25T0345826</v>
          </cell>
          <cell r="AH12806">
            <v>46157</v>
          </cell>
        </row>
        <row r="12807">
          <cell r="F12807" t="str">
            <v>25T0345827</v>
          </cell>
          <cell r="AH12807">
            <v>46157</v>
          </cell>
        </row>
        <row r="12808">
          <cell r="F12808" t="str">
            <v>25T0345828</v>
          </cell>
          <cell r="AH12808">
            <v>46157</v>
          </cell>
        </row>
        <row r="12809">
          <cell r="F12809" t="str">
            <v>25T0345829</v>
          </cell>
          <cell r="AH12809">
            <v>46157</v>
          </cell>
        </row>
        <row r="12810">
          <cell r="F12810" t="str">
            <v>25T0345830</v>
          </cell>
          <cell r="AH12810">
            <v>46157</v>
          </cell>
        </row>
        <row r="12811">
          <cell r="F12811" t="str">
            <v>25T0345831</v>
          </cell>
          <cell r="AH12811">
            <v>46157</v>
          </cell>
        </row>
        <row r="12812">
          <cell r="F12812" t="str">
            <v>25T0345834</v>
          </cell>
          <cell r="AH12812">
            <v>46157</v>
          </cell>
        </row>
        <row r="12813">
          <cell r="F12813" t="str">
            <v>25T0345835</v>
          </cell>
          <cell r="AH12813">
            <v>46157</v>
          </cell>
        </row>
        <row r="12814">
          <cell r="F12814" t="str">
            <v>25T0345951</v>
          </cell>
          <cell r="AH12814">
            <v>46157</v>
          </cell>
        </row>
        <row r="12815">
          <cell r="F12815" t="str">
            <v>25T0345953</v>
          </cell>
          <cell r="AH12815">
            <v>46157</v>
          </cell>
        </row>
        <row r="12816">
          <cell r="F12816" t="str">
            <v>25T0346043</v>
          </cell>
          <cell r="AH12816">
            <v>46157</v>
          </cell>
        </row>
        <row r="12817">
          <cell r="F12817" t="str">
            <v>25T0346045</v>
          </cell>
          <cell r="AH12817">
            <v>46157</v>
          </cell>
        </row>
        <row r="12818">
          <cell r="F12818" t="str">
            <v>25T0346177</v>
          </cell>
          <cell r="AH12818">
            <v>46157</v>
          </cell>
        </row>
        <row r="12819">
          <cell r="F12819" t="str">
            <v>25T0346178</v>
          </cell>
          <cell r="AH12819">
            <v>46157</v>
          </cell>
        </row>
        <row r="12820">
          <cell r="F12820" t="str">
            <v>25T0346179</v>
          </cell>
          <cell r="AH12820">
            <v>46157</v>
          </cell>
        </row>
        <row r="12821">
          <cell r="F12821" t="str">
            <v>25T0346240</v>
          </cell>
          <cell r="AH12821">
            <v>46157</v>
          </cell>
        </row>
        <row r="12822">
          <cell r="F12822" t="str">
            <v>25T0346242</v>
          </cell>
          <cell r="AH12822">
            <v>46157</v>
          </cell>
        </row>
        <row r="12823">
          <cell r="F12823" t="str">
            <v>25T0344884</v>
          </cell>
          <cell r="AH12823">
            <v>46157</v>
          </cell>
        </row>
        <row r="12824">
          <cell r="F12824" t="str">
            <v>25T0345079</v>
          </cell>
          <cell r="AH12824">
            <v>46157</v>
          </cell>
        </row>
        <row r="12825">
          <cell r="F12825" t="str">
            <v>25T0345276</v>
          </cell>
          <cell r="AH12825">
            <v>46157</v>
          </cell>
        </row>
        <row r="12826">
          <cell r="F12826" t="str">
            <v>25T0345437</v>
          </cell>
          <cell r="AH12826">
            <v>46157</v>
          </cell>
        </row>
        <row r="12827">
          <cell r="F12827" t="str">
            <v>25T0345568</v>
          </cell>
          <cell r="AH12827">
            <v>46157</v>
          </cell>
        </row>
        <row r="12828">
          <cell r="F12828" t="str">
            <v>25T0345745</v>
          </cell>
          <cell r="AH12828">
            <v>46157</v>
          </cell>
        </row>
        <row r="12829">
          <cell r="F12829" t="str">
            <v>25T0346163</v>
          </cell>
          <cell r="AH12829">
            <v>46157</v>
          </cell>
        </row>
        <row r="12830">
          <cell r="F12830" t="str">
            <v>25T0346231</v>
          </cell>
          <cell r="AH12830">
            <v>46157</v>
          </cell>
        </row>
        <row r="12831">
          <cell r="F12831" t="str">
            <v>25T0346347</v>
          </cell>
          <cell r="AH12831">
            <v>46171</v>
          </cell>
        </row>
        <row r="12832">
          <cell r="F12832" t="str">
            <v>25T0346348</v>
          </cell>
          <cell r="AH12832">
            <v>46171</v>
          </cell>
        </row>
        <row r="12833">
          <cell r="F12833" t="str">
            <v>25T0346458</v>
          </cell>
          <cell r="AH12833">
            <v>46171</v>
          </cell>
        </row>
        <row r="12834">
          <cell r="F12834" t="str">
            <v>25T0346675</v>
          </cell>
          <cell r="AH12834">
            <v>46171</v>
          </cell>
        </row>
        <row r="12835">
          <cell r="F12835" t="str">
            <v>25T0346774</v>
          </cell>
          <cell r="AH12835">
            <v>46171</v>
          </cell>
        </row>
        <row r="12836">
          <cell r="F12836" t="str">
            <v>25T0346891</v>
          </cell>
          <cell r="AH12836">
            <v>46171</v>
          </cell>
        </row>
        <row r="12837">
          <cell r="F12837" t="str">
            <v>25T0347202</v>
          </cell>
          <cell r="AH12837">
            <v>46171</v>
          </cell>
        </row>
        <row r="12838">
          <cell r="F12838" t="str">
            <v>25T0347411</v>
          </cell>
          <cell r="AH12838">
            <v>46171</v>
          </cell>
        </row>
        <row r="12839">
          <cell r="F12839" t="str">
            <v>25T0347516</v>
          </cell>
          <cell r="AH12839">
            <v>46171</v>
          </cell>
        </row>
        <row r="12840">
          <cell r="F12840" t="str">
            <v>25T0347663</v>
          </cell>
          <cell r="AH12840">
            <v>46171</v>
          </cell>
        </row>
        <row r="12841">
          <cell r="F12841" t="str">
            <v>25T0344409</v>
          </cell>
          <cell r="AH12841">
            <v>46157</v>
          </cell>
        </row>
        <row r="12842">
          <cell r="F12842" t="str">
            <v>25T0344409</v>
          </cell>
          <cell r="AH12842">
            <v>46157</v>
          </cell>
        </row>
        <row r="12843">
          <cell r="F12843" t="str">
            <v>25T0344410</v>
          </cell>
          <cell r="AH12843">
            <v>46157</v>
          </cell>
        </row>
        <row r="12844">
          <cell r="F12844" t="str">
            <v>25T0344410</v>
          </cell>
          <cell r="AH12844">
            <v>46157</v>
          </cell>
        </row>
        <row r="12845">
          <cell r="F12845" t="str">
            <v>25T0344413</v>
          </cell>
          <cell r="AH12845">
            <v>46157</v>
          </cell>
        </row>
        <row r="12846">
          <cell r="F12846" t="str">
            <v>25T0344413</v>
          </cell>
          <cell r="AH12846">
            <v>46157</v>
          </cell>
        </row>
        <row r="12847">
          <cell r="F12847" t="str">
            <v>25T0344551</v>
          </cell>
          <cell r="AH12847">
            <v>46157</v>
          </cell>
        </row>
        <row r="12848">
          <cell r="F12848" t="str">
            <v>25T0344552</v>
          </cell>
          <cell r="AH12848">
            <v>46157</v>
          </cell>
        </row>
        <row r="12849">
          <cell r="F12849" t="str">
            <v>25T0344554</v>
          </cell>
          <cell r="AH12849">
            <v>46157</v>
          </cell>
        </row>
        <row r="12850">
          <cell r="F12850" t="str">
            <v>25T0344683</v>
          </cell>
          <cell r="AH12850">
            <v>46157</v>
          </cell>
        </row>
        <row r="12851">
          <cell r="F12851" t="str">
            <v>25T0344685</v>
          </cell>
          <cell r="AH12851">
            <v>46157</v>
          </cell>
        </row>
        <row r="12852">
          <cell r="F12852" t="str">
            <v>25T0344687</v>
          </cell>
          <cell r="AH12852">
            <v>46157</v>
          </cell>
        </row>
        <row r="12853">
          <cell r="F12853" t="str">
            <v>25T0344789</v>
          </cell>
          <cell r="AH12853">
            <v>46157</v>
          </cell>
        </row>
        <row r="12854">
          <cell r="F12854" t="str">
            <v>25T0344790</v>
          </cell>
          <cell r="AH12854">
            <v>46157</v>
          </cell>
        </row>
        <row r="12855">
          <cell r="F12855" t="str">
            <v>25T0344873</v>
          </cell>
          <cell r="AH12855">
            <v>46157</v>
          </cell>
        </row>
        <row r="12856">
          <cell r="F12856" t="str">
            <v>25T0345024</v>
          </cell>
          <cell r="AH12856">
            <v>46157</v>
          </cell>
        </row>
        <row r="12857">
          <cell r="F12857" t="str">
            <v>25T0345026</v>
          </cell>
          <cell r="AH12857">
            <v>46157</v>
          </cell>
        </row>
        <row r="12858">
          <cell r="F12858" t="str">
            <v>25T0345341</v>
          </cell>
          <cell r="AH12858">
            <v>46157</v>
          </cell>
        </row>
        <row r="12859">
          <cell r="F12859" t="str">
            <v>25T0345342</v>
          </cell>
          <cell r="AH12859">
            <v>46157</v>
          </cell>
        </row>
        <row r="12860">
          <cell r="F12860" t="str">
            <v>25T0345820</v>
          </cell>
          <cell r="AH12860">
            <v>46157</v>
          </cell>
        </row>
        <row r="12861">
          <cell r="F12861" t="str">
            <v>25T0345832</v>
          </cell>
          <cell r="AH12861">
            <v>46157</v>
          </cell>
        </row>
        <row r="12862">
          <cell r="F12862" t="str">
            <v>25T0345833</v>
          </cell>
          <cell r="AH12862">
            <v>46157</v>
          </cell>
        </row>
        <row r="12863">
          <cell r="F12863" t="str">
            <v>25T0345836</v>
          </cell>
          <cell r="AH12863">
            <v>46157</v>
          </cell>
        </row>
        <row r="12864">
          <cell r="F12864" t="str">
            <v>25T0345952</v>
          </cell>
          <cell r="AH12864">
            <v>46157</v>
          </cell>
        </row>
        <row r="12865">
          <cell r="F12865" t="str">
            <v>25T0346044</v>
          </cell>
          <cell r="AH12865">
            <v>46157</v>
          </cell>
        </row>
        <row r="12866">
          <cell r="F12866" t="str">
            <v>25T0346176</v>
          </cell>
          <cell r="AH12866">
            <v>46157</v>
          </cell>
        </row>
        <row r="12867">
          <cell r="F12867" t="str">
            <v>25T0346239</v>
          </cell>
          <cell r="AH12867">
            <v>46171</v>
          </cell>
        </row>
        <row r="12868">
          <cell r="F12868" t="str">
            <v>25T0346244</v>
          </cell>
          <cell r="AH12868">
            <v>46171</v>
          </cell>
        </row>
        <row r="12869">
          <cell r="F12869" t="str">
            <v>25T0346338</v>
          </cell>
          <cell r="AH12869">
            <v>46171</v>
          </cell>
        </row>
        <row r="12870">
          <cell r="F12870" t="str">
            <v>25T0346459</v>
          </cell>
          <cell r="AH12870">
            <v>46171</v>
          </cell>
        </row>
        <row r="12871">
          <cell r="F12871" t="str">
            <v>25T0346462</v>
          </cell>
          <cell r="AH12871">
            <v>46171</v>
          </cell>
        </row>
        <row r="12872">
          <cell r="F12872" t="str">
            <v>25T0346504</v>
          </cell>
          <cell r="AH12872">
            <v>46171</v>
          </cell>
        </row>
        <row r="12873">
          <cell r="F12873" t="str">
            <v>25T0346559</v>
          </cell>
          <cell r="AH12873">
            <v>46171</v>
          </cell>
        </row>
        <row r="12874">
          <cell r="F12874" t="str">
            <v>25T0346660</v>
          </cell>
          <cell r="AH12874">
            <v>46171</v>
          </cell>
        </row>
        <row r="12875">
          <cell r="F12875" t="str">
            <v>25T0346662</v>
          </cell>
          <cell r="AH12875">
            <v>46171</v>
          </cell>
        </row>
        <row r="12876">
          <cell r="F12876" t="str">
            <v>25T0346776</v>
          </cell>
          <cell r="AH12876">
            <v>46171</v>
          </cell>
        </row>
        <row r="12877">
          <cell r="F12877" t="str">
            <v>25T0346864</v>
          </cell>
          <cell r="AH12877">
            <v>46171</v>
          </cell>
        </row>
        <row r="12878">
          <cell r="F12878" t="str">
            <v>25T0347008</v>
          </cell>
          <cell r="AH12878">
            <v>46171</v>
          </cell>
        </row>
        <row r="12879">
          <cell r="F12879" t="str">
            <v>25T0347012</v>
          </cell>
          <cell r="AH12879">
            <v>46171</v>
          </cell>
        </row>
        <row r="12880">
          <cell r="F12880" t="str">
            <v>25T0347056</v>
          </cell>
          <cell r="AH12880">
            <v>46171</v>
          </cell>
        </row>
        <row r="12881">
          <cell r="F12881" t="str">
            <v>25T0347161</v>
          </cell>
          <cell r="AH12881">
            <v>46171</v>
          </cell>
        </row>
        <row r="12882">
          <cell r="F12882" t="str">
            <v>25T0347163</v>
          </cell>
          <cell r="AH12882">
            <v>46171</v>
          </cell>
        </row>
        <row r="12883">
          <cell r="F12883" t="str">
            <v>25T0347206</v>
          </cell>
          <cell r="AH12883">
            <v>46171</v>
          </cell>
        </row>
        <row r="12884">
          <cell r="F12884" t="str">
            <v>25T0347207</v>
          </cell>
          <cell r="AH12884">
            <v>46171</v>
          </cell>
        </row>
        <row r="12885">
          <cell r="F12885" t="str">
            <v>25T0347260</v>
          </cell>
          <cell r="AH12885">
            <v>46171</v>
          </cell>
        </row>
        <row r="12886">
          <cell r="F12886" t="str">
            <v>25T0347265</v>
          </cell>
          <cell r="AH12886">
            <v>46171</v>
          </cell>
        </row>
        <row r="12887">
          <cell r="F12887" t="str">
            <v>25T0347416</v>
          </cell>
          <cell r="AH12887">
            <v>46171</v>
          </cell>
        </row>
        <row r="12888">
          <cell r="F12888" t="str">
            <v>25T0347495</v>
          </cell>
          <cell r="AH12888">
            <v>46171</v>
          </cell>
        </row>
        <row r="12889">
          <cell r="F12889" t="str">
            <v>25T0347419</v>
          </cell>
        </row>
        <row r="12890">
          <cell r="F12890" t="str">
            <v>25T0347420</v>
          </cell>
        </row>
        <row r="12891">
          <cell r="F12891" t="str">
            <v>25T0347421</v>
          </cell>
        </row>
        <row r="12892">
          <cell r="F12892" t="str">
            <v>25T0347496</v>
          </cell>
        </row>
        <row r="12893">
          <cell r="F12893" t="str">
            <v>25T0347497</v>
          </cell>
        </row>
        <row r="12894">
          <cell r="F12894" t="str">
            <v>25T0347573</v>
          </cell>
        </row>
        <row r="12895">
          <cell r="F12895" t="str">
            <v>25T0347573</v>
          </cell>
        </row>
        <row r="12896">
          <cell r="F12896" t="str">
            <v>25T0347574</v>
          </cell>
        </row>
        <row r="12897">
          <cell r="F12897" t="str">
            <v>25T0347574</v>
          </cell>
        </row>
        <row r="12898">
          <cell r="F12898" t="str">
            <v>25T0347664</v>
          </cell>
        </row>
        <row r="12899">
          <cell r="F12899" t="str">
            <v>25T0347669</v>
          </cell>
        </row>
        <row r="12900">
          <cell r="F12900" t="str">
            <v>25T0347670</v>
          </cell>
        </row>
        <row r="12901">
          <cell r="F12901" t="str">
            <v>25T0347671</v>
          </cell>
        </row>
        <row r="12902">
          <cell r="F12902" t="str">
            <v>25T0347760</v>
          </cell>
        </row>
        <row r="12903">
          <cell r="F12903" t="str">
            <v>25T0347761</v>
          </cell>
        </row>
        <row r="12904">
          <cell r="F12904" t="str">
            <v>25T0347762</v>
          </cell>
        </row>
        <row r="12905">
          <cell r="F12905" t="str">
            <v>25T0347763</v>
          </cell>
        </row>
        <row r="12906">
          <cell r="F12906" t="str">
            <v>25T0347764</v>
          </cell>
        </row>
        <row r="12907">
          <cell r="F12907" t="str">
            <v>25T0347765</v>
          </cell>
        </row>
        <row r="12908">
          <cell r="F12908" t="str">
            <v>25T0347766</v>
          </cell>
        </row>
        <row r="12909">
          <cell r="F12909" t="str">
            <v>25T0347767</v>
          </cell>
        </row>
        <row r="12910">
          <cell r="F12910" t="str">
            <v>25T0347768</v>
          </cell>
        </row>
        <row r="12911">
          <cell r="F12911" t="str">
            <v>25T0347769</v>
          </cell>
        </row>
        <row r="12912">
          <cell r="F12912" t="str">
            <v>25T0347770</v>
          </cell>
        </row>
        <row r="12913">
          <cell r="F12913" t="str">
            <v>25T0347791</v>
          </cell>
        </row>
        <row r="12914">
          <cell r="F12914" t="str">
            <v>25T0347877</v>
          </cell>
        </row>
        <row r="12915">
          <cell r="F12915" t="str">
            <v>25T0347877</v>
          </cell>
        </row>
        <row r="12916">
          <cell r="F12916" t="str">
            <v>25T0347879</v>
          </cell>
        </row>
        <row r="12917">
          <cell r="F12917" t="str">
            <v>25T0347879</v>
          </cell>
        </row>
        <row r="12918">
          <cell r="F12918" t="str">
            <v>25T0347919</v>
          </cell>
        </row>
        <row r="12919">
          <cell r="F12919" t="str">
            <v>25T0347920</v>
          </cell>
        </row>
        <row r="12920">
          <cell r="F12920" t="str">
            <v>25T0347921</v>
          </cell>
        </row>
        <row r="12921">
          <cell r="F12921" t="str">
            <v>25T0347922</v>
          </cell>
        </row>
        <row r="12922">
          <cell r="F12922" t="str">
            <v>25T0347923</v>
          </cell>
        </row>
        <row r="12923">
          <cell r="F12923" t="str">
            <v>25T0347924</v>
          </cell>
        </row>
        <row r="12924">
          <cell r="F12924" t="str">
            <v>25T0348008</v>
          </cell>
        </row>
        <row r="12925">
          <cell r="F12925" t="str">
            <v>25T0348008</v>
          </cell>
        </row>
        <row r="12926">
          <cell r="F12926" t="str">
            <v>25T0348107</v>
          </cell>
        </row>
        <row r="12927">
          <cell r="F12927" t="str">
            <v>25T0348108</v>
          </cell>
        </row>
        <row r="12928">
          <cell r="F12928" t="str">
            <v>25T0348109</v>
          </cell>
        </row>
        <row r="12929">
          <cell r="F12929" t="str">
            <v>25T0348110</v>
          </cell>
        </row>
        <row r="12930">
          <cell r="F12930" t="str">
            <v>25T0348111</v>
          </cell>
        </row>
        <row r="12931">
          <cell r="F12931" t="str">
            <v>25T0348112</v>
          </cell>
        </row>
        <row r="12932">
          <cell r="F12932" t="str">
            <v>25T0348140</v>
          </cell>
        </row>
        <row r="12933">
          <cell r="F12933" t="str">
            <v>25T0348142</v>
          </cell>
        </row>
        <row r="12934">
          <cell r="F12934" t="str">
            <v>25T0348197</v>
          </cell>
        </row>
        <row r="12935">
          <cell r="F12935" t="str">
            <v>25T0348198</v>
          </cell>
        </row>
        <row r="12936">
          <cell r="F12936" t="str">
            <v>25T0348199</v>
          </cell>
        </row>
        <row r="12937">
          <cell r="F12937" t="str">
            <v>25T0348222</v>
          </cell>
        </row>
        <row r="12938">
          <cell r="F12938" t="str">
            <v>25T0348319</v>
          </cell>
        </row>
        <row r="12939">
          <cell r="F12939" t="str">
            <v>25T0348320</v>
          </cell>
        </row>
        <row r="12940">
          <cell r="F12940" t="str">
            <v>25T0348321</v>
          </cell>
        </row>
        <row r="12941">
          <cell r="F12941" t="str">
            <v>25T0348322</v>
          </cell>
        </row>
        <row r="12942">
          <cell r="F12942" t="str">
            <v>25T0348323</v>
          </cell>
        </row>
        <row r="12943">
          <cell r="F12943" t="str">
            <v>25T0348324</v>
          </cell>
        </row>
        <row r="12944">
          <cell r="F12944" t="str">
            <v>25T0348325</v>
          </cell>
        </row>
        <row r="12945">
          <cell r="F12945" t="str">
            <v>25T0348326</v>
          </cell>
        </row>
        <row r="12946">
          <cell r="F12946" t="str">
            <v>25T0348375</v>
          </cell>
        </row>
        <row r="12947">
          <cell r="F12947" t="str">
            <v>25T0348417</v>
          </cell>
        </row>
        <row r="12948">
          <cell r="F12948" t="str">
            <v>25T0348417</v>
          </cell>
        </row>
        <row r="12949">
          <cell r="F12949" t="str">
            <v>25T0348418</v>
          </cell>
        </row>
        <row r="12950">
          <cell r="F12950" t="str">
            <v>25T0348418</v>
          </cell>
        </row>
        <row r="12951">
          <cell r="F12951" t="str">
            <v>25T0348419</v>
          </cell>
        </row>
        <row r="12952">
          <cell r="F12952" t="str">
            <v>25T0348419</v>
          </cell>
        </row>
        <row r="12953">
          <cell r="F12953" t="str">
            <v>25T0348420</v>
          </cell>
        </row>
        <row r="12954">
          <cell r="F12954" t="str">
            <v>25T0348420</v>
          </cell>
        </row>
        <row r="12955">
          <cell r="F12955" t="str">
            <v>25T0348421</v>
          </cell>
        </row>
        <row r="12956">
          <cell r="F12956" t="str">
            <v>25T0348421</v>
          </cell>
        </row>
        <row r="12957">
          <cell r="F12957" t="str">
            <v>25T0348422</v>
          </cell>
        </row>
        <row r="12958">
          <cell r="F12958" t="str">
            <v>25T0348422</v>
          </cell>
        </row>
        <row r="12959">
          <cell r="F12959" t="str">
            <v>25T0348423</v>
          </cell>
        </row>
        <row r="12960">
          <cell r="F12960" t="str">
            <v>25T0348423</v>
          </cell>
        </row>
        <row r="12961">
          <cell r="F12961" t="str">
            <v>25T0348424</v>
          </cell>
        </row>
        <row r="12962">
          <cell r="F12962" t="str">
            <v>25T0348424</v>
          </cell>
        </row>
        <row r="12963">
          <cell r="F12963" t="str">
            <v>25T0348466</v>
          </cell>
        </row>
        <row r="12964">
          <cell r="F12964" t="str">
            <v>25T0348467</v>
          </cell>
        </row>
        <row r="12965">
          <cell r="F12965" t="str">
            <v>25T0348468</v>
          </cell>
        </row>
        <row r="12966">
          <cell r="F12966" t="str">
            <v>25T0348469</v>
          </cell>
        </row>
        <row r="12967">
          <cell r="F12967" t="str">
            <v>25T0348470</v>
          </cell>
        </row>
        <row r="12968">
          <cell r="F12968" t="str">
            <v>25T0348471</v>
          </cell>
        </row>
        <row r="12969">
          <cell r="F12969" t="str">
            <v>25T0348472</v>
          </cell>
        </row>
        <row r="12970">
          <cell r="F12970" t="str">
            <v>25T0348473</v>
          </cell>
        </row>
        <row r="12971">
          <cell r="F12971" t="str">
            <v>25T0348474</v>
          </cell>
        </row>
        <row r="12972">
          <cell r="F12972" t="str">
            <v>25T0348475</v>
          </cell>
        </row>
        <row r="12973">
          <cell r="F12973" t="str">
            <v>25T0348476</v>
          </cell>
        </row>
        <row r="12974">
          <cell r="F12974" t="str">
            <v>25T0348520</v>
          </cell>
        </row>
        <row r="12975">
          <cell r="F12975" t="str">
            <v>25T0348637</v>
          </cell>
        </row>
        <row r="12976">
          <cell r="F12976" t="str">
            <v>25T0348650</v>
          </cell>
        </row>
        <row r="12977">
          <cell r="F12977" t="str">
            <v>25T0348721</v>
          </cell>
        </row>
        <row r="12978">
          <cell r="F12978" t="str">
            <v>25T0348722</v>
          </cell>
        </row>
        <row r="12979">
          <cell r="F12979" t="str">
            <v>25T0348723</v>
          </cell>
        </row>
        <row r="12980">
          <cell r="F12980" t="str">
            <v>25T0348729</v>
          </cell>
        </row>
        <row r="12981">
          <cell r="F12981" t="str">
            <v>25T0348729</v>
          </cell>
        </row>
        <row r="12982">
          <cell r="F12982" t="str">
            <v>25T0348836</v>
          </cell>
        </row>
        <row r="12983">
          <cell r="F12983" t="str">
            <v>25T0348837</v>
          </cell>
        </row>
        <row r="12984">
          <cell r="F12984" t="str">
            <v>25T0348884</v>
          </cell>
        </row>
        <row r="12985">
          <cell r="F12985" t="str">
            <v>25T0348885</v>
          </cell>
        </row>
        <row r="12986">
          <cell r="F12986" t="str">
            <v>25T0348912</v>
          </cell>
        </row>
        <row r="12987">
          <cell r="F12987" t="str">
            <v>25T0348914</v>
          </cell>
        </row>
        <row r="12988">
          <cell r="F12988" t="str">
            <v>25T0349041</v>
          </cell>
        </row>
        <row r="12989">
          <cell r="F12989" t="str">
            <v>25T0349075</v>
          </cell>
        </row>
        <row r="12990">
          <cell r="F12990" t="str">
            <v>25T0349076</v>
          </cell>
        </row>
        <row r="12991">
          <cell r="F12991" t="str">
            <v>25T0349077</v>
          </cell>
        </row>
        <row r="12992">
          <cell r="F12992" t="str">
            <v>25T0349078</v>
          </cell>
        </row>
        <row r="12993">
          <cell r="F12993" t="str">
            <v>25T0349079</v>
          </cell>
        </row>
        <row r="12994">
          <cell r="F12994" t="str">
            <v>25T0349080</v>
          </cell>
        </row>
        <row r="12995">
          <cell r="F12995" t="str">
            <v>25T0349081</v>
          </cell>
        </row>
        <row r="12996">
          <cell r="F12996" t="str">
            <v>25T0349134</v>
          </cell>
        </row>
        <row r="12997">
          <cell r="F12997" t="str">
            <v>25T0349134</v>
          </cell>
        </row>
        <row r="12998">
          <cell r="F12998" t="str">
            <v>25T0349135</v>
          </cell>
        </row>
        <row r="12999">
          <cell r="F12999" t="str">
            <v>25T0349135</v>
          </cell>
        </row>
        <row r="13000">
          <cell r="F13000" t="str">
            <v>25T0349136</v>
          </cell>
        </row>
        <row r="13001">
          <cell r="F13001" t="str">
            <v>25T0349136</v>
          </cell>
        </row>
        <row r="13002">
          <cell r="F13002" t="str">
            <v>25T0349153</v>
          </cell>
        </row>
        <row r="13003">
          <cell r="F13003" t="str">
            <v>25T0349170</v>
          </cell>
        </row>
        <row r="13004">
          <cell r="F13004" t="str">
            <v>25T0349170</v>
          </cell>
        </row>
        <row r="13005">
          <cell r="F13005" t="str">
            <v>25T0349186</v>
          </cell>
        </row>
        <row r="13006">
          <cell r="F13006" t="str">
            <v>25T0349187</v>
          </cell>
        </row>
        <row r="13007">
          <cell r="F13007" t="str">
            <v>25T0349188</v>
          </cell>
        </row>
        <row r="13008">
          <cell r="F13008" t="str">
            <v>25T0349189</v>
          </cell>
        </row>
        <row r="13009">
          <cell r="F13009" t="str">
            <v>25T0349190</v>
          </cell>
        </row>
        <row r="13010">
          <cell r="F13010" t="str">
            <v>25T0349191</v>
          </cell>
        </row>
        <row r="13011">
          <cell r="F13011" t="str">
            <v>25T0349192</v>
          </cell>
        </row>
        <row r="13012">
          <cell r="F13012" t="str">
            <v>25T0349314</v>
          </cell>
        </row>
        <row r="13013">
          <cell r="F13013" t="str">
            <v>25T0349315</v>
          </cell>
        </row>
        <row r="13014">
          <cell r="F13014" t="str">
            <v>25T0349316</v>
          </cell>
        </row>
        <row r="13015">
          <cell r="F13015" t="str">
            <v>25T0349319</v>
          </cell>
        </row>
        <row r="13016">
          <cell r="F13016" t="str">
            <v>25T0349390</v>
          </cell>
        </row>
        <row r="13017">
          <cell r="F13017" t="str">
            <v>25T0349510</v>
          </cell>
        </row>
        <row r="13018">
          <cell r="F13018" t="str">
            <v>25T0349516</v>
          </cell>
        </row>
        <row r="13019">
          <cell r="F13019" t="str">
            <v>25T0349517</v>
          </cell>
        </row>
        <row r="13020">
          <cell r="F13020" t="str">
            <v>25T0349518</v>
          </cell>
        </row>
        <row r="13021">
          <cell r="F13021" t="str">
            <v>25T0349519</v>
          </cell>
        </row>
        <row r="13022">
          <cell r="F13022" t="str">
            <v>25T0349520</v>
          </cell>
        </row>
        <row r="13023">
          <cell r="F13023" t="str">
            <v>25T0349559</v>
          </cell>
        </row>
        <row r="13024">
          <cell r="F13024" t="str">
            <v>25T0349559</v>
          </cell>
        </row>
        <row r="13025">
          <cell r="F13025" t="str">
            <v>25T0349560</v>
          </cell>
        </row>
        <row r="13026">
          <cell r="F13026" t="str">
            <v>25T0349560</v>
          </cell>
        </row>
        <row r="13027">
          <cell r="F13027" t="str">
            <v>25T0349561</v>
          </cell>
        </row>
        <row r="13028">
          <cell r="F13028" t="str">
            <v>25T0349561</v>
          </cell>
        </row>
        <row r="13029">
          <cell r="F13029" t="str">
            <v>25T0349575</v>
          </cell>
        </row>
        <row r="13030">
          <cell r="F13030" t="str">
            <v>25T0349575</v>
          </cell>
        </row>
        <row r="13031">
          <cell r="F13031" t="str">
            <v>25T0349581</v>
          </cell>
        </row>
        <row r="13032">
          <cell r="F13032" t="str">
            <v>25T0349581</v>
          </cell>
        </row>
        <row r="13033">
          <cell r="F13033" t="str">
            <v>25T0349587</v>
          </cell>
        </row>
        <row r="13034">
          <cell r="F13034" t="str">
            <v>25T0349587</v>
          </cell>
        </row>
        <row r="13035">
          <cell r="F13035" t="str">
            <v>25T0349597</v>
          </cell>
        </row>
        <row r="13036">
          <cell r="F13036" t="str">
            <v>25T0349598</v>
          </cell>
        </row>
        <row r="13037">
          <cell r="F13037" t="str">
            <v>25T0349599</v>
          </cell>
        </row>
        <row r="13038">
          <cell r="F13038" t="str">
            <v>25T0349600</v>
          </cell>
        </row>
        <row r="13039">
          <cell r="F13039" t="str">
            <v>25T0349601</v>
          </cell>
        </row>
        <row r="13040">
          <cell r="F13040" t="str">
            <v>25T0349602</v>
          </cell>
        </row>
        <row r="13041">
          <cell r="F13041" t="str">
            <v>25T0349603</v>
          </cell>
        </row>
        <row r="13042">
          <cell r="F13042" t="str">
            <v>25T0349604</v>
          </cell>
        </row>
        <row r="13043">
          <cell r="F13043" t="str">
            <v>25T0349605</v>
          </cell>
        </row>
        <row r="13044">
          <cell r="F13044" t="str">
            <v>25T0349624</v>
          </cell>
        </row>
        <row r="13045">
          <cell r="F13045" t="str">
            <v>25T0349625</v>
          </cell>
        </row>
        <row r="13046">
          <cell r="F13046" t="str">
            <v>25T0349706</v>
          </cell>
        </row>
        <row r="13047">
          <cell r="F13047" t="str">
            <v>25T0349706</v>
          </cell>
        </row>
        <row r="13048">
          <cell r="F13048" t="str">
            <v>25T0349707</v>
          </cell>
        </row>
        <row r="13049">
          <cell r="F13049" t="str">
            <v>25T0349707</v>
          </cell>
        </row>
        <row r="13050">
          <cell r="F13050" t="str">
            <v>25T0349708</v>
          </cell>
        </row>
        <row r="13051">
          <cell r="F13051" t="str">
            <v>25T0349708</v>
          </cell>
        </row>
        <row r="13052">
          <cell r="F13052" t="str">
            <v>25T0349737</v>
          </cell>
        </row>
        <row r="13053">
          <cell r="F13053" t="str">
            <v>25T0349737</v>
          </cell>
        </row>
        <row r="13054">
          <cell r="F13054" t="str">
            <v>25T0349743</v>
          </cell>
        </row>
        <row r="13055">
          <cell r="F13055" t="str">
            <v>25T0349743</v>
          </cell>
        </row>
        <row r="13056">
          <cell r="F13056" t="str">
            <v>25T0349745</v>
          </cell>
        </row>
        <row r="13057">
          <cell r="F13057" t="str">
            <v>25T0349746</v>
          </cell>
        </row>
        <row r="13058">
          <cell r="F13058" t="str">
            <v>25T0349803</v>
          </cell>
        </row>
        <row r="13059">
          <cell r="F13059" t="str">
            <v>25T0349925</v>
          </cell>
        </row>
        <row r="13060">
          <cell r="F13060" t="str">
            <v>25T0349926</v>
          </cell>
        </row>
        <row r="13061">
          <cell r="F13061" t="str">
            <v>25T0349927</v>
          </cell>
        </row>
        <row r="13062">
          <cell r="F13062" t="str">
            <v>25T0349928</v>
          </cell>
        </row>
        <row r="13063">
          <cell r="F13063" t="str">
            <v>25T0349929</v>
          </cell>
        </row>
        <row r="13064">
          <cell r="F13064" t="str">
            <v>25T0349930</v>
          </cell>
        </row>
        <row r="13065">
          <cell r="F13065" t="str">
            <v>25T0349931</v>
          </cell>
        </row>
        <row r="13066">
          <cell r="F13066" t="str">
            <v>25T0349932</v>
          </cell>
        </row>
        <row r="13067">
          <cell r="F13067" t="str">
            <v>25T0349943</v>
          </cell>
        </row>
        <row r="13068">
          <cell r="F13068" t="str">
            <v>25T0350034</v>
          </cell>
        </row>
        <row r="13069">
          <cell r="F13069" t="str">
            <v>25T0350034</v>
          </cell>
        </row>
        <row r="13070">
          <cell r="F13070" t="str">
            <v>25T0350035</v>
          </cell>
        </row>
        <row r="13071">
          <cell r="F13071" t="str">
            <v>25T0350035</v>
          </cell>
        </row>
        <row r="13072">
          <cell r="F13072" t="str">
            <v>25T0350036</v>
          </cell>
        </row>
        <row r="13073">
          <cell r="F13073" t="str">
            <v>25T0350036</v>
          </cell>
        </row>
        <row r="13074">
          <cell r="F13074" t="str">
            <v>25T0350064</v>
          </cell>
        </row>
        <row r="13075">
          <cell r="F13075" t="str">
            <v>25T0350065</v>
          </cell>
        </row>
        <row r="13076">
          <cell r="F13076" t="str">
            <v>25T0350091</v>
          </cell>
        </row>
        <row r="13077">
          <cell r="F13077" t="str">
            <v>25T0350110</v>
          </cell>
        </row>
        <row r="13078">
          <cell r="F13078" t="str">
            <v>25T0350111</v>
          </cell>
        </row>
        <row r="13079">
          <cell r="F13079" t="str">
            <v>25T0350112</v>
          </cell>
        </row>
        <row r="13080">
          <cell r="F13080" t="str">
            <v>25T0350113</v>
          </cell>
        </row>
        <row r="13081">
          <cell r="F13081" t="str">
            <v>25T0350114</v>
          </cell>
        </row>
        <row r="13082">
          <cell r="F13082" t="str">
            <v>25T0350115</v>
          </cell>
        </row>
        <row r="13083">
          <cell r="F13083" t="str">
            <v>25T0350200</v>
          </cell>
        </row>
        <row r="13084">
          <cell r="F13084" t="str">
            <v>25T0350201</v>
          </cell>
        </row>
        <row r="13085">
          <cell r="F13085" t="str">
            <v>25T0350202</v>
          </cell>
        </row>
        <row r="13086">
          <cell r="F13086" t="str">
            <v>25T0350203</v>
          </cell>
        </row>
        <row r="13087">
          <cell r="F13087" t="str">
            <v>25T0350204</v>
          </cell>
        </row>
        <row r="13088">
          <cell r="F13088" t="str">
            <v>25T0350205</v>
          </cell>
        </row>
        <row r="13089">
          <cell r="F13089" t="str">
            <v>25T0350206</v>
          </cell>
        </row>
        <row r="13090">
          <cell r="F13090" t="str">
            <v>25T0350222</v>
          </cell>
        </row>
        <row r="13091">
          <cell r="F13091" t="str">
            <v>25T0350222</v>
          </cell>
        </row>
        <row r="13092">
          <cell r="F13092" t="str">
            <v>25T0350244</v>
          </cell>
        </row>
        <row r="13093">
          <cell r="F13093" t="str">
            <v>25T0350244</v>
          </cell>
        </row>
        <row r="13094">
          <cell r="F13094" t="str">
            <v>25T0350359</v>
          </cell>
        </row>
        <row r="13095">
          <cell r="F13095" t="str">
            <v>25T0350371</v>
          </cell>
        </row>
        <row r="13096">
          <cell r="F13096" t="str">
            <v>25T0350372</v>
          </cell>
        </row>
        <row r="13097">
          <cell r="F13097" t="str">
            <v>25T0350373</v>
          </cell>
        </row>
        <row r="13098">
          <cell r="F13098" t="str">
            <v>25T0350374</v>
          </cell>
        </row>
        <row r="13099">
          <cell r="F13099" t="str">
            <v>25T0350375</v>
          </cell>
        </row>
        <row r="13100">
          <cell r="F13100" t="str">
            <v>25T0350492</v>
          </cell>
        </row>
        <row r="13101">
          <cell r="F13101" t="str">
            <v>25T0350502</v>
          </cell>
        </row>
        <row r="13102">
          <cell r="F13102" t="str">
            <v>25T0350503</v>
          </cell>
        </row>
        <row r="13103">
          <cell r="F13103" t="str">
            <v>25T0350504</v>
          </cell>
        </row>
        <row r="13104">
          <cell r="F13104" t="str">
            <v>25T0350505</v>
          </cell>
        </row>
        <row r="13105">
          <cell r="F13105" t="str">
            <v>25T0350506</v>
          </cell>
        </row>
        <row r="13106">
          <cell r="F13106" t="str">
            <v>25T0350507</v>
          </cell>
        </row>
        <row r="13107">
          <cell r="F13107" t="str">
            <v>25T0350508</v>
          </cell>
        </row>
        <row r="13108">
          <cell r="F13108" t="str">
            <v>25T0350509</v>
          </cell>
        </row>
        <row r="13109">
          <cell r="F13109" t="str">
            <v>25T0350559</v>
          </cell>
        </row>
        <row r="13110">
          <cell r="F13110" t="str">
            <v>25T0350559</v>
          </cell>
        </row>
        <row r="13111">
          <cell r="F13111" t="str">
            <v>25T0350561</v>
          </cell>
        </row>
        <row r="13112">
          <cell r="F13112" t="str">
            <v>25T0350561</v>
          </cell>
        </row>
        <row r="13113">
          <cell r="F13113" t="str">
            <v>25T0350562</v>
          </cell>
        </row>
        <row r="13114">
          <cell r="F13114" t="str">
            <v>25T0350562</v>
          </cell>
        </row>
        <row r="13115">
          <cell r="F13115" t="str">
            <v>25T0350564</v>
          </cell>
        </row>
        <row r="13116">
          <cell r="F13116" t="str">
            <v>25T0350564</v>
          </cell>
        </row>
        <row r="13117">
          <cell r="F13117" t="str">
            <v>25T0350603</v>
          </cell>
        </row>
        <row r="13118">
          <cell r="F13118" t="str">
            <v>25T0350615</v>
          </cell>
        </row>
        <row r="13119">
          <cell r="F13119" t="str">
            <v>25T0350616</v>
          </cell>
        </row>
        <row r="13120">
          <cell r="F13120" t="str">
            <v>25T0350617</v>
          </cell>
        </row>
        <row r="13121">
          <cell r="F13121" t="str">
            <v>25T0350618</v>
          </cell>
        </row>
        <row r="13122">
          <cell r="F13122" t="str">
            <v>25T0350659</v>
          </cell>
        </row>
        <row r="13123">
          <cell r="F13123" t="str">
            <v>25T0350693</v>
          </cell>
        </row>
        <row r="13124">
          <cell r="F13124" t="str">
            <v>25T0350693</v>
          </cell>
        </row>
        <row r="13125">
          <cell r="F13125" t="str">
            <v>25T0350795</v>
          </cell>
        </row>
        <row r="13126">
          <cell r="F13126" t="str">
            <v>25T0350796</v>
          </cell>
        </row>
        <row r="13127">
          <cell r="F13127" t="str">
            <v>25T0350797</v>
          </cell>
        </row>
        <row r="13128">
          <cell r="F13128" t="str">
            <v>25T0350798</v>
          </cell>
        </row>
        <row r="13129">
          <cell r="F13129" t="str">
            <v>25T0350799</v>
          </cell>
        </row>
        <row r="13130">
          <cell r="F13130" t="str">
            <v>25T0350812</v>
          </cell>
        </row>
        <row r="13131">
          <cell r="F13131" t="str">
            <v>25T0350812</v>
          </cell>
        </row>
        <row r="13132">
          <cell r="F13132" t="str">
            <v>25T0350858</v>
          </cell>
        </row>
        <row r="13133">
          <cell r="F13133" t="str">
            <v>25T0350883</v>
          </cell>
        </row>
        <row r="13134">
          <cell r="F13134" t="str">
            <v>25T0350884</v>
          </cell>
        </row>
        <row r="13135">
          <cell r="F13135" t="str">
            <v>J22416635</v>
          </cell>
        </row>
        <row r="13136">
          <cell r="F13136" t="str">
            <v>J22416664</v>
          </cell>
        </row>
        <row r="13137">
          <cell r="F13137" t="str">
            <v>45T0459783</v>
          </cell>
          <cell r="AH13137">
            <v>46161</v>
          </cell>
        </row>
        <row r="13138">
          <cell r="F13138" t="str">
            <v>45T0461356</v>
          </cell>
          <cell r="AH13138">
            <v>46161</v>
          </cell>
        </row>
        <row r="13139">
          <cell r="F13139" t="str">
            <v>45T0461709</v>
          </cell>
          <cell r="AH13139">
            <v>46161</v>
          </cell>
        </row>
        <row r="13140">
          <cell r="F13140" t="str">
            <v>45T0462294</v>
          </cell>
          <cell r="AH13140">
            <v>46161</v>
          </cell>
        </row>
        <row r="13141">
          <cell r="F13141" t="str">
            <v>45T0463229</v>
          </cell>
          <cell r="AH13141">
            <v>46161</v>
          </cell>
        </row>
        <row r="13142">
          <cell r="F13142" t="str">
            <v>45T0463661</v>
          </cell>
          <cell r="AH13142">
            <v>46161</v>
          </cell>
        </row>
        <row r="13143">
          <cell r="F13143" t="str">
            <v>45T0464917</v>
          </cell>
          <cell r="AH13143">
            <v>46161</v>
          </cell>
        </row>
        <row r="13144">
          <cell r="F13144" t="str">
            <v>45T0467039</v>
          </cell>
          <cell r="AH13144">
            <v>46161</v>
          </cell>
        </row>
        <row r="13145">
          <cell r="F13145" t="str">
            <v>45T0468853</v>
          </cell>
          <cell r="AH13145">
            <v>46161</v>
          </cell>
        </row>
        <row r="13146">
          <cell r="F13146" t="str">
            <v>45T0469165</v>
          </cell>
          <cell r="AH13146">
            <v>46161</v>
          </cell>
        </row>
        <row r="13147">
          <cell r="F13147" t="str">
            <v>45T0469179</v>
          </cell>
          <cell r="AH13147">
            <v>46161</v>
          </cell>
        </row>
        <row r="13148">
          <cell r="F13148" t="str">
            <v>45T0469507</v>
          </cell>
          <cell r="AH13148">
            <v>46161</v>
          </cell>
        </row>
        <row r="13149">
          <cell r="F13149" t="str">
            <v>45T0469523</v>
          </cell>
          <cell r="AH13149">
            <v>46161</v>
          </cell>
        </row>
        <row r="13150">
          <cell r="F13150" t="str">
            <v>45T0469530</v>
          </cell>
          <cell r="AH13150">
            <v>46161</v>
          </cell>
        </row>
        <row r="13151">
          <cell r="F13151" t="str">
            <v>45T0469531</v>
          </cell>
          <cell r="AH13151">
            <v>46161</v>
          </cell>
        </row>
        <row r="13152">
          <cell r="F13152" t="str">
            <v>45T0469591</v>
          </cell>
          <cell r="AH13152">
            <v>46161</v>
          </cell>
        </row>
        <row r="13153">
          <cell r="F13153" t="str">
            <v>45T0469592</v>
          </cell>
          <cell r="AH13153">
            <v>46161</v>
          </cell>
        </row>
        <row r="13154">
          <cell r="F13154" t="str">
            <v>45T0469592</v>
          </cell>
          <cell r="AH13154">
            <v>46161</v>
          </cell>
        </row>
        <row r="13155">
          <cell r="F13155" t="str">
            <v>45T0469596</v>
          </cell>
          <cell r="AH13155">
            <v>46161</v>
          </cell>
        </row>
        <row r="13156">
          <cell r="F13156" t="str">
            <v>45T0469826</v>
          </cell>
          <cell r="AH13156">
            <v>46161</v>
          </cell>
        </row>
        <row r="13157">
          <cell r="F13157" t="str">
            <v>45T0469827</v>
          </cell>
          <cell r="AH13157">
            <v>46161</v>
          </cell>
        </row>
        <row r="13158">
          <cell r="F13158" t="str">
            <v>45T0469955</v>
          </cell>
          <cell r="AH13158">
            <v>46161</v>
          </cell>
        </row>
        <row r="13159">
          <cell r="F13159" t="str">
            <v>45T0469956</v>
          </cell>
          <cell r="AH13159">
            <v>46161</v>
          </cell>
        </row>
        <row r="13160">
          <cell r="F13160" t="str">
            <v>45T0469959</v>
          </cell>
          <cell r="AH13160">
            <v>46161</v>
          </cell>
        </row>
        <row r="13161">
          <cell r="F13161" t="str">
            <v>45T0469960</v>
          </cell>
          <cell r="AH13161">
            <v>46161</v>
          </cell>
        </row>
        <row r="13162">
          <cell r="F13162" t="str">
            <v>45T0469967</v>
          </cell>
          <cell r="AH13162">
            <v>46161</v>
          </cell>
        </row>
        <row r="13163">
          <cell r="F13163" t="str">
            <v>45T0469967</v>
          </cell>
          <cell r="AH13163">
            <v>46161</v>
          </cell>
        </row>
        <row r="13164">
          <cell r="F13164" t="str">
            <v>45T0470100</v>
          </cell>
          <cell r="AH13164">
            <v>46161</v>
          </cell>
        </row>
        <row r="13165">
          <cell r="F13165" t="str">
            <v>45T0470101</v>
          </cell>
          <cell r="AH13165">
            <v>46161</v>
          </cell>
        </row>
        <row r="13166">
          <cell r="F13166" t="str">
            <v>45T0470104</v>
          </cell>
          <cell r="AH13166">
            <v>46161</v>
          </cell>
        </row>
        <row r="13167">
          <cell r="F13167" t="str">
            <v>45T0470104</v>
          </cell>
          <cell r="AH13167">
            <v>46161</v>
          </cell>
        </row>
        <row r="13168">
          <cell r="F13168" t="str">
            <v>45T0470105</v>
          </cell>
          <cell r="AH13168">
            <v>46161</v>
          </cell>
        </row>
        <row r="13169">
          <cell r="F13169" t="str">
            <v>45T0470107</v>
          </cell>
          <cell r="AH13169">
            <v>46161</v>
          </cell>
        </row>
        <row r="13170">
          <cell r="F13170" t="str">
            <v>45T0470108</v>
          </cell>
          <cell r="AH13170">
            <v>46161</v>
          </cell>
        </row>
        <row r="13171">
          <cell r="F13171" t="str">
            <v>45T0470421</v>
          </cell>
          <cell r="AH13171">
            <v>46161</v>
          </cell>
        </row>
        <row r="13172">
          <cell r="F13172" t="str">
            <v>45T0470425</v>
          </cell>
          <cell r="AH13172">
            <v>46161</v>
          </cell>
        </row>
        <row r="13173">
          <cell r="F13173" t="str">
            <v>45T0470466</v>
          </cell>
          <cell r="AH13173">
            <v>46161</v>
          </cell>
        </row>
        <row r="13174">
          <cell r="F13174" t="str">
            <v>45T0470467</v>
          </cell>
          <cell r="AH13174">
            <v>46161</v>
          </cell>
        </row>
        <row r="13175">
          <cell r="F13175" t="str">
            <v>45T0470684</v>
          </cell>
          <cell r="AH13175">
            <v>46161</v>
          </cell>
        </row>
        <row r="13176">
          <cell r="F13176" t="str">
            <v>45T0470685</v>
          </cell>
          <cell r="AH13176">
            <v>46161</v>
          </cell>
        </row>
        <row r="13177">
          <cell r="F13177" t="str">
            <v>45T0470874</v>
          </cell>
          <cell r="AH13177">
            <v>46161</v>
          </cell>
        </row>
        <row r="13178">
          <cell r="F13178" t="str">
            <v>45T0470877</v>
          </cell>
          <cell r="AH13178">
            <v>46161</v>
          </cell>
        </row>
        <row r="13179">
          <cell r="F13179" t="str">
            <v>45T0470878</v>
          </cell>
          <cell r="AH13179">
            <v>46161</v>
          </cell>
        </row>
        <row r="13180">
          <cell r="F13180" t="str">
            <v>45T0471441</v>
          </cell>
          <cell r="AH13180">
            <v>46161</v>
          </cell>
        </row>
        <row r="13181">
          <cell r="F13181" t="str">
            <v>45T0471709</v>
          </cell>
          <cell r="AH13181">
            <v>46161</v>
          </cell>
        </row>
        <row r="13182">
          <cell r="F13182" t="str">
            <v>45T0471839</v>
          </cell>
          <cell r="AH13182">
            <v>46161</v>
          </cell>
        </row>
        <row r="13183">
          <cell r="F13183" t="str">
            <v>45T0471840</v>
          </cell>
          <cell r="AH13183">
            <v>46161</v>
          </cell>
        </row>
        <row r="13184">
          <cell r="F13184" t="str">
            <v>45T0472975</v>
          </cell>
          <cell r="AH13184">
            <v>46161</v>
          </cell>
        </row>
        <row r="13185">
          <cell r="F13185" t="str">
            <v>45T0472980</v>
          </cell>
          <cell r="AH13185">
            <v>46161</v>
          </cell>
        </row>
        <row r="13186">
          <cell r="F13186" t="str">
            <v>45T0472980</v>
          </cell>
          <cell r="AH13186">
            <v>46161</v>
          </cell>
        </row>
        <row r="13187">
          <cell r="F13187" t="str">
            <v>45T0463421</v>
          </cell>
          <cell r="AH13187">
            <v>46171</v>
          </cell>
        </row>
        <row r="13188">
          <cell r="F13188" t="str">
            <v>45T0468853</v>
          </cell>
          <cell r="AH13188">
            <v>46171</v>
          </cell>
        </row>
        <row r="13189">
          <cell r="F13189" t="str">
            <v>45T0469952</v>
          </cell>
          <cell r="AH13189">
            <v>46171</v>
          </cell>
        </row>
        <row r="13190">
          <cell r="F13190" t="str">
            <v>45T0469952</v>
          </cell>
          <cell r="AH13190">
            <v>46171</v>
          </cell>
        </row>
        <row r="13191">
          <cell r="F13191" t="str">
            <v>45T0471485</v>
          </cell>
          <cell r="AH13191">
            <v>46171</v>
          </cell>
        </row>
        <row r="13192">
          <cell r="F13192" t="str">
            <v>45T0471485</v>
          </cell>
          <cell r="AH13192">
            <v>46171</v>
          </cell>
        </row>
        <row r="13193">
          <cell r="F13193" t="str">
            <v>45T0471485</v>
          </cell>
          <cell r="AH13193">
            <v>46171</v>
          </cell>
        </row>
        <row r="13194">
          <cell r="F13194" t="str">
            <v>45T0471841</v>
          </cell>
          <cell r="AH13194">
            <v>46171</v>
          </cell>
        </row>
        <row r="13195">
          <cell r="F13195" t="str">
            <v>45T0473124</v>
          </cell>
          <cell r="AH13195">
            <v>46171</v>
          </cell>
        </row>
        <row r="13196">
          <cell r="F13196" t="str">
            <v>45T0473565</v>
          </cell>
          <cell r="AH13196">
            <v>46171</v>
          </cell>
        </row>
        <row r="13197">
          <cell r="F13197" t="str">
            <v>45T0473566</v>
          </cell>
          <cell r="AH13197">
            <v>46171</v>
          </cell>
        </row>
        <row r="13198">
          <cell r="F13198" t="str">
            <v>45T0473567</v>
          </cell>
          <cell r="AH13198">
            <v>46171</v>
          </cell>
        </row>
        <row r="13199">
          <cell r="F13199" t="str">
            <v>45T0473907</v>
          </cell>
          <cell r="AH13199">
            <v>46171</v>
          </cell>
        </row>
        <row r="13200">
          <cell r="F13200" t="str">
            <v>45T0473907</v>
          </cell>
          <cell r="AH13200">
            <v>46171</v>
          </cell>
        </row>
        <row r="13201">
          <cell r="F13201" t="str">
            <v>45T0474161</v>
          </cell>
          <cell r="AH13201">
            <v>46171</v>
          </cell>
        </row>
        <row r="13202">
          <cell r="F13202" t="str">
            <v>45T0474162</v>
          </cell>
          <cell r="AH13202">
            <v>46171</v>
          </cell>
        </row>
        <row r="13203">
          <cell r="F13203" t="str">
            <v>45T0474163</v>
          </cell>
          <cell r="AH13203">
            <v>46171</v>
          </cell>
        </row>
        <row r="13204">
          <cell r="F13204" t="str">
            <v>45T0474355</v>
          </cell>
          <cell r="AH13204">
            <v>46171</v>
          </cell>
        </row>
        <row r="13205">
          <cell r="F13205" t="str">
            <v>45T0474356</v>
          </cell>
          <cell r="AH13205">
            <v>46171</v>
          </cell>
        </row>
        <row r="13206">
          <cell r="F13206" t="str">
            <v>45T0474356</v>
          </cell>
          <cell r="AH13206">
            <v>46171</v>
          </cell>
        </row>
        <row r="13207">
          <cell r="F13207" t="str">
            <v>45T0474850</v>
          </cell>
          <cell r="AH13207">
            <v>46171</v>
          </cell>
        </row>
        <row r="13208">
          <cell r="F13208" t="str">
            <v>45T0474884</v>
          </cell>
          <cell r="AH13208">
            <v>46171</v>
          </cell>
        </row>
        <row r="13209">
          <cell r="F13209" t="str">
            <v>45T0474987</v>
          </cell>
          <cell r="AH13209">
            <v>46171</v>
          </cell>
        </row>
        <row r="13210">
          <cell r="F13210" t="str">
            <v>45T0474988</v>
          </cell>
          <cell r="AH13210">
            <v>46171</v>
          </cell>
        </row>
        <row r="13211">
          <cell r="F13211" t="str">
            <v>45T0475205</v>
          </cell>
          <cell r="AH13211">
            <v>46171</v>
          </cell>
        </row>
        <row r="13212">
          <cell r="F13212" t="str">
            <v>45T0475205</v>
          </cell>
          <cell r="AH13212">
            <v>46171</v>
          </cell>
        </row>
        <row r="13213">
          <cell r="F13213" t="str">
            <v>45T0475206</v>
          </cell>
          <cell r="AH13213">
            <v>46171</v>
          </cell>
        </row>
        <row r="13214">
          <cell r="F13214" t="str">
            <v>45T0475220</v>
          </cell>
          <cell r="AH13214">
            <v>46171</v>
          </cell>
        </row>
        <row r="13215">
          <cell r="F13215" t="str">
            <v>45T0475225</v>
          </cell>
          <cell r="AH13215">
            <v>46171</v>
          </cell>
        </row>
        <row r="13216">
          <cell r="F13216" t="str">
            <v>45T0475225</v>
          </cell>
          <cell r="AH13216">
            <v>46171</v>
          </cell>
        </row>
        <row r="13217">
          <cell r="F13217" t="str">
            <v>45T0475708</v>
          </cell>
          <cell r="AH13217">
            <v>46171</v>
          </cell>
        </row>
        <row r="13218">
          <cell r="F13218" t="str">
            <v>45T0476136</v>
          </cell>
          <cell r="AH13218">
            <v>46171</v>
          </cell>
        </row>
        <row r="13219">
          <cell r="F13219" t="str">
            <v>45T0476529</v>
          </cell>
          <cell r="AH13219">
            <v>46171</v>
          </cell>
        </row>
        <row r="13220">
          <cell r="F13220" t="str">
            <v>45T0476529</v>
          </cell>
          <cell r="AH13220">
            <v>46171</v>
          </cell>
        </row>
        <row r="13221">
          <cell r="F13221" t="str">
            <v>45T0476773</v>
          </cell>
          <cell r="AH13221">
            <v>46171</v>
          </cell>
        </row>
        <row r="13222">
          <cell r="F13222" t="str">
            <v>45T0476773</v>
          </cell>
          <cell r="AH13222">
            <v>46171</v>
          </cell>
        </row>
        <row r="13223">
          <cell r="F13223" t="str">
            <v>45T0476931</v>
          </cell>
          <cell r="AH13223">
            <v>46171</v>
          </cell>
        </row>
        <row r="13224">
          <cell r="F13224" t="str">
            <v>45T0469164</v>
          </cell>
          <cell r="AH13224">
            <v>46160</v>
          </cell>
        </row>
        <row r="13225">
          <cell r="F13225" t="str">
            <v>45T0469164</v>
          </cell>
          <cell r="AH13225">
            <v>46160</v>
          </cell>
        </row>
        <row r="13226">
          <cell r="F13226" t="str">
            <v>45T0469524</v>
          </cell>
          <cell r="AH13226">
            <v>46160</v>
          </cell>
        </row>
        <row r="13227">
          <cell r="F13227" t="str">
            <v>45T0469524</v>
          </cell>
          <cell r="AH13227">
            <v>46160</v>
          </cell>
        </row>
        <row r="13228">
          <cell r="F13228" t="str">
            <v>45T0469525</v>
          </cell>
          <cell r="AH13228">
            <v>46160</v>
          </cell>
        </row>
        <row r="13229">
          <cell r="F13229" t="str">
            <v>45T0469525</v>
          </cell>
          <cell r="AH13229">
            <v>46160</v>
          </cell>
        </row>
        <row r="13230">
          <cell r="F13230" t="str">
            <v>45T0469526</v>
          </cell>
          <cell r="AH13230">
            <v>46160</v>
          </cell>
        </row>
        <row r="13231">
          <cell r="F13231" t="str">
            <v>45T0469527</v>
          </cell>
          <cell r="AH13231">
            <v>46160</v>
          </cell>
        </row>
        <row r="13232">
          <cell r="F13232" t="str">
            <v>45T0469593</v>
          </cell>
          <cell r="AH13232">
            <v>46160</v>
          </cell>
        </row>
        <row r="13233">
          <cell r="F13233" t="str">
            <v>45T0469594</v>
          </cell>
          <cell r="AH13233">
            <v>46160</v>
          </cell>
        </row>
        <row r="13234">
          <cell r="F13234" t="str">
            <v>45T0469595</v>
          </cell>
          <cell r="AH13234">
            <v>46160</v>
          </cell>
        </row>
        <row r="13235">
          <cell r="F13235" t="str">
            <v>45T0469597</v>
          </cell>
          <cell r="AH13235">
            <v>46160</v>
          </cell>
        </row>
        <row r="13236">
          <cell r="F13236" t="str">
            <v>45T0469597</v>
          </cell>
          <cell r="AH13236">
            <v>46160</v>
          </cell>
        </row>
        <row r="13237">
          <cell r="F13237" t="str">
            <v>45T0469598</v>
          </cell>
          <cell r="AH13237">
            <v>46160</v>
          </cell>
        </row>
        <row r="13238">
          <cell r="F13238" t="str">
            <v>45T0469961</v>
          </cell>
          <cell r="AH13238">
            <v>46160</v>
          </cell>
        </row>
        <row r="13239">
          <cell r="F13239" t="str">
            <v>45T0469961</v>
          </cell>
          <cell r="AH13239">
            <v>46160</v>
          </cell>
        </row>
        <row r="13240">
          <cell r="F13240" t="str">
            <v>45T0469962</v>
          </cell>
          <cell r="AH13240">
            <v>46160</v>
          </cell>
        </row>
        <row r="13241">
          <cell r="F13241" t="str">
            <v>45T0469963</v>
          </cell>
          <cell r="AH13241">
            <v>46160</v>
          </cell>
        </row>
        <row r="13242">
          <cell r="F13242" t="str">
            <v>45T0469964</v>
          </cell>
          <cell r="AH13242">
            <v>46160</v>
          </cell>
        </row>
        <row r="13243">
          <cell r="F13243" t="str">
            <v>45T0469965</v>
          </cell>
          <cell r="AH13243">
            <v>46160</v>
          </cell>
        </row>
        <row r="13244">
          <cell r="F13244" t="str">
            <v>45T0469966</v>
          </cell>
          <cell r="AH13244">
            <v>46160</v>
          </cell>
        </row>
        <row r="13245">
          <cell r="F13245" t="str">
            <v>45T0470102</v>
          </cell>
          <cell r="AH13245">
            <v>46160</v>
          </cell>
        </row>
        <row r="13246">
          <cell r="F13246" t="str">
            <v>45T0470103</v>
          </cell>
          <cell r="AH13246">
            <v>46160</v>
          </cell>
        </row>
        <row r="13247">
          <cell r="F13247" t="str">
            <v>45T0470109</v>
          </cell>
          <cell r="AH13247">
            <v>46160</v>
          </cell>
        </row>
        <row r="13248">
          <cell r="F13248" t="str">
            <v>45T0470109</v>
          </cell>
          <cell r="AH13248">
            <v>46160</v>
          </cell>
        </row>
        <row r="13249">
          <cell r="F13249" t="str">
            <v>45T0470468</v>
          </cell>
          <cell r="AH13249">
            <v>46160</v>
          </cell>
        </row>
        <row r="13250">
          <cell r="F13250" t="str">
            <v>45T0470469</v>
          </cell>
          <cell r="AH13250">
            <v>46160</v>
          </cell>
        </row>
        <row r="13251">
          <cell r="F13251" t="str">
            <v>45T0470469</v>
          </cell>
          <cell r="AH13251">
            <v>46160</v>
          </cell>
        </row>
        <row r="13252">
          <cell r="F13252" t="str">
            <v>45T0470687</v>
          </cell>
          <cell r="AH13252">
            <v>46160</v>
          </cell>
        </row>
        <row r="13253">
          <cell r="F13253" t="str">
            <v>45T0470688</v>
          </cell>
          <cell r="AH13253">
            <v>46160</v>
          </cell>
        </row>
        <row r="13254">
          <cell r="F13254" t="str">
            <v>45T0470688</v>
          </cell>
          <cell r="AH13254">
            <v>46160</v>
          </cell>
        </row>
        <row r="13255">
          <cell r="F13255" t="str">
            <v>45T0470821</v>
          </cell>
          <cell r="AH13255">
            <v>46160</v>
          </cell>
        </row>
        <row r="13256">
          <cell r="F13256" t="str">
            <v>45T0471440</v>
          </cell>
          <cell r="AH13256">
            <v>46160</v>
          </cell>
        </row>
        <row r="13257">
          <cell r="F13257" t="str">
            <v>45T0471707</v>
          </cell>
          <cell r="AH13257">
            <v>46160</v>
          </cell>
        </row>
        <row r="13258">
          <cell r="F13258" t="str">
            <v>45T0471707</v>
          </cell>
          <cell r="AH13258">
            <v>46160</v>
          </cell>
        </row>
        <row r="13259">
          <cell r="F13259" t="str">
            <v>45T0471708</v>
          </cell>
          <cell r="AH13259">
            <v>46160</v>
          </cell>
        </row>
        <row r="13260">
          <cell r="F13260" t="str">
            <v>45T0471870</v>
          </cell>
          <cell r="AH13260">
            <v>46160</v>
          </cell>
        </row>
        <row r="13261">
          <cell r="F13261" t="str">
            <v>45T0472976</v>
          </cell>
          <cell r="AH13261">
            <v>46160</v>
          </cell>
        </row>
        <row r="13262">
          <cell r="F13262" t="str">
            <v>45T0472977</v>
          </cell>
          <cell r="AH13262">
            <v>46160</v>
          </cell>
        </row>
        <row r="13263">
          <cell r="F13263" t="str">
            <v>45T0472978</v>
          </cell>
          <cell r="AH13263">
            <v>46160</v>
          </cell>
        </row>
        <row r="13264">
          <cell r="F13264" t="str">
            <v>45T0472979</v>
          </cell>
          <cell r="AH13264">
            <v>46160</v>
          </cell>
        </row>
        <row r="13265">
          <cell r="F13265" t="str">
            <v>45T0472979</v>
          </cell>
          <cell r="AH13265">
            <v>46160</v>
          </cell>
        </row>
        <row r="13266">
          <cell r="F13266" t="str">
            <v>45T0459784</v>
          </cell>
          <cell r="AH13266">
            <v>46171</v>
          </cell>
        </row>
        <row r="13267">
          <cell r="F13267" t="str">
            <v>45T0461361</v>
          </cell>
          <cell r="AH13267">
            <v>46171</v>
          </cell>
        </row>
        <row r="13268">
          <cell r="F13268" t="str">
            <v>45T0461713</v>
          </cell>
          <cell r="AH13268">
            <v>46171</v>
          </cell>
        </row>
        <row r="13269">
          <cell r="F13269" t="str">
            <v>45T0462288</v>
          </cell>
          <cell r="AH13269">
            <v>46171</v>
          </cell>
        </row>
        <row r="13270">
          <cell r="F13270" t="str">
            <v>45T0463232</v>
          </cell>
          <cell r="AH13270">
            <v>46171</v>
          </cell>
        </row>
        <row r="13271">
          <cell r="F13271" t="str">
            <v>45T0463385</v>
          </cell>
          <cell r="AH13271">
            <v>46171</v>
          </cell>
        </row>
        <row r="13272">
          <cell r="F13272" t="str">
            <v>45T0463662</v>
          </cell>
          <cell r="AH13272">
            <v>46171</v>
          </cell>
        </row>
        <row r="13273">
          <cell r="F13273" t="str">
            <v>45T0464918</v>
          </cell>
          <cell r="AH13273">
            <v>46171</v>
          </cell>
        </row>
        <row r="13274">
          <cell r="F13274" t="str">
            <v>45T0465272</v>
          </cell>
          <cell r="AH13274">
            <v>46171</v>
          </cell>
        </row>
        <row r="13275">
          <cell r="F13275" t="str">
            <v>45T0465529</v>
          </cell>
          <cell r="AH13275">
            <v>46171</v>
          </cell>
        </row>
        <row r="13276">
          <cell r="F13276" t="str">
            <v>45T0466310</v>
          </cell>
          <cell r="AH13276">
            <v>46171</v>
          </cell>
        </row>
        <row r="13277">
          <cell r="F13277" t="str">
            <v>45T0466800</v>
          </cell>
          <cell r="AH13277">
            <v>46171</v>
          </cell>
        </row>
        <row r="13278">
          <cell r="F13278" t="str">
            <v>45T0467044</v>
          </cell>
          <cell r="AH13278">
            <v>46171</v>
          </cell>
        </row>
        <row r="13279">
          <cell r="F13279" t="str">
            <v>45T0468818</v>
          </cell>
          <cell r="AH13279">
            <v>46171</v>
          </cell>
        </row>
        <row r="13280">
          <cell r="F13280" t="str">
            <v>45T0469368</v>
          </cell>
          <cell r="AH13280">
            <v>46171</v>
          </cell>
        </row>
        <row r="13281">
          <cell r="F13281" t="str">
            <v>45T0473125</v>
          </cell>
          <cell r="AH13281">
            <v>46171</v>
          </cell>
        </row>
        <row r="13282">
          <cell r="F13282" t="str">
            <v>45T0473125</v>
          </cell>
          <cell r="AH13282">
            <v>46171</v>
          </cell>
        </row>
        <row r="13283">
          <cell r="F13283" t="str">
            <v>45T0473126</v>
          </cell>
          <cell r="AH13283">
            <v>46171</v>
          </cell>
        </row>
        <row r="13284">
          <cell r="F13284" t="str">
            <v>45T0473908</v>
          </cell>
          <cell r="AH13284">
            <v>46171</v>
          </cell>
        </row>
        <row r="13285">
          <cell r="F13285" t="str">
            <v>45T0473908</v>
          </cell>
          <cell r="AH13285">
            <v>46171</v>
          </cell>
        </row>
        <row r="13286">
          <cell r="F13286" t="str">
            <v>45T0473909</v>
          </cell>
          <cell r="AH13286">
            <v>46171</v>
          </cell>
        </row>
        <row r="13287">
          <cell r="F13287" t="str">
            <v>45T0473910</v>
          </cell>
          <cell r="AH13287">
            <v>46171</v>
          </cell>
        </row>
        <row r="13288">
          <cell r="F13288" t="str">
            <v>45T0474352</v>
          </cell>
          <cell r="AH13288">
            <v>46171</v>
          </cell>
        </row>
        <row r="13289">
          <cell r="F13289" t="str">
            <v>45T0474353</v>
          </cell>
          <cell r="AH13289">
            <v>46171</v>
          </cell>
        </row>
        <row r="13290">
          <cell r="F13290" t="str">
            <v>45T0474851</v>
          </cell>
          <cell r="AH13290">
            <v>46171</v>
          </cell>
        </row>
        <row r="13291">
          <cell r="F13291" t="str">
            <v>45T0474852</v>
          </cell>
          <cell r="AH13291">
            <v>46171</v>
          </cell>
        </row>
        <row r="13292">
          <cell r="F13292" t="str">
            <v>45T0474853</v>
          </cell>
          <cell r="AH13292">
            <v>46171</v>
          </cell>
        </row>
        <row r="13293">
          <cell r="F13293" t="str">
            <v>45T0474853</v>
          </cell>
          <cell r="AH13293">
            <v>46171</v>
          </cell>
        </row>
        <row r="13294">
          <cell r="F13294" t="str">
            <v>45T0475032</v>
          </cell>
          <cell r="AH13294">
            <v>46171</v>
          </cell>
        </row>
        <row r="13295">
          <cell r="F13295" t="str">
            <v>45T0475033</v>
          </cell>
          <cell r="AH13295">
            <v>46171</v>
          </cell>
        </row>
        <row r="13296">
          <cell r="F13296" t="str">
            <v>45T0475151</v>
          </cell>
          <cell r="AH13296">
            <v>46171</v>
          </cell>
        </row>
        <row r="13297">
          <cell r="F13297" t="str">
            <v>45T0475152</v>
          </cell>
          <cell r="AH13297">
            <v>46171</v>
          </cell>
        </row>
        <row r="13298">
          <cell r="F13298" t="str">
            <v>45T0475188</v>
          </cell>
          <cell r="AH13298">
            <v>46171</v>
          </cell>
        </row>
        <row r="13299">
          <cell r="F13299" t="str">
            <v>45T0475189</v>
          </cell>
          <cell r="AH13299">
            <v>46171</v>
          </cell>
        </row>
        <row r="13300">
          <cell r="F13300" t="str">
            <v>45T0475210</v>
          </cell>
          <cell r="AH13300">
            <v>46171</v>
          </cell>
        </row>
        <row r="13301">
          <cell r="F13301" t="str">
            <v>45T0475536</v>
          </cell>
          <cell r="AH13301">
            <v>46171</v>
          </cell>
        </row>
        <row r="13302">
          <cell r="F13302" t="str">
            <v>45T0475868</v>
          </cell>
          <cell r="AH13302">
            <v>46171</v>
          </cell>
        </row>
        <row r="13303">
          <cell r="F13303" t="str">
            <v>45T0475868</v>
          </cell>
          <cell r="AH13303">
            <v>46171</v>
          </cell>
        </row>
        <row r="13304">
          <cell r="F13304" t="str">
            <v>45T0475869</v>
          </cell>
          <cell r="AH13304">
            <v>46171</v>
          </cell>
        </row>
        <row r="13305">
          <cell r="F13305" t="str">
            <v>45T0475870</v>
          </cell>
          <cell r="AH13305">
            <v>46171</v>
          </cell>
        </row>
        <row r="13306">
          <cell r="F13306" t="str">
            <v>45T0476084</v>
          </cell>
          <cell r="AH13306">
            <v>46171</v>
          </cell>
        </row>
        <row r="13307">
          <cell r="F13307" t="str">
            <v>45T0476085</v>
          </cell>
          <cell r="AH13307">
            <v>46171</v>
          </cell>
        </row>
        <row r="13308">
          <cell r="F13308" t="str">
            <v>45T0476165</v>
          </cell>
          <cell r="AH13308">
            <v>46171</v>
          </cell>
        </row>
        <row r="13309">
          <cell r="F13309" t="str">
            <v>45T0476530</v>
          </cell>
          <cell r="AH13309">
            <v>46171</v>
          </cell>
        </row>
        <row r="13310">
          <cell r="F13310" t="str">
            <v>45T0476932</v>
          </cell>
          <cell r="AH13310">
            <v>46171</v>
          </cell>
        </row>
        <row r="13311">
          <cell r="F13311" t="str">
            <v>45T0476933</v>
          </cell>
          <cell r="AH13311">
            <v>46171</v>
          </cell>
        </row>
        <row r="13312">
          <cell r="F13312" t="str">
            <v>45T0476933</v>
          </cell>
          <cell r="AH13312">
            <v>46171</v>
          </cell>
        </row>
        <row r="13313">
          <cell r="F13313" t="str">
            <v>25T0345854</v>
          </cell>
          <cell r="AH13313">
            <v>46169</v>
          </cell>
        </row>
        <row r="13314">
          <cell r="F13314" t="str">
            <v>322432858</v>
          </cell>
          <cell r="AH13314">
            <v>46157</v>
          </cell>
        </row>
        <row r="13315">
          <cell r="F13315" t="str">
            <v>322432858</v>
          </cell>
          <cell r="AH13315">
            <v>46157</v>
          </cell>
        </row>
        <row r="13316">
          <cell r="F13316" t="str">
            <v>322432859</v>
          </cell>
          <cell r="AH13316">
            <v>46157</v>
          </cell>
        </row>
        <row r="13317">
          <cell r="F13317" t="str">
            <v>322432859</v>
          </cell>
          <cell r="AH13317">
            <v>46157</v>
          </cell>
        </row>
        <row r="13318">
          <cell r="F13318" t="str">
            <v>322432870</v>
          </cell>
          <cell r="AH13318">
            <v>46157</v>
          </cell>
        </row>
        <row r="13319">
          <cell r="F13319" t="str">
            <v>322432870</v>
          </cell>
          <cell r="AH13319">
            <v>46157</v>
          </cell>
        </row>
        <row r="13320">
          <cell r="F13320" t="str">
            <v>322432871</v>
          </cell>
          <cell r="AH13320">
            <v>46157</v>
          </cell>
        </row>
        <row r="13321">
          <cell r="F13321" t="str">
            <v>322432871</v>
          </cell>
          <cell r="AH13321">
            <v>46157</v>
          </cell>
        </row>
        <row r="13322">
          <cell r="F13322" t="str">
            <v>322432872</v>
          </cell>
          <cell r="AH13322">
            <v>46157</v>
          </cell>
        </row>
        <row r="13323">
          <cell r="F13323" t="str">
            <v>322432872</v>
          </cell>
          <cell r="AH13323">
            <v>46157</v>
          </cell>
        </row>
        <row r="13324">
          <cell r="F13324" t="str">
            <v>322432873</v>
          </cell>
          <cell r="AH13324">
            <v>46157</v>
          </cell>
        </row>
        <row r="13325">
          <cell r="F13325" t="str">
            <v>322432873</v>
          </cell>
          <cell r="AH13325">
            <v>46157</v>
          </cell>
        </row>
        <row r="13326">
          <cell r="F13326" t="str">
            <v>322432874</v>
          </cell>
          <cell r="AH13326">
            <v>46157</v>
          </cell>
        </row>
        <row r="13327">
          <cell r="F13327" t="str">
            <v>322432874</v>
          </cell>
          <cell r="AH13327">
            <v>46157</v>
          </cell>
        </row>
        <row r="13328">
          <cell r="F13328" t="str">
            <v>322432894</v>
          </cell>
          <cell r="AH13328">
            <v>46157</v>
          </cell>
        </row>
        <row r="13329">
          <cell r="F13329" t="str">
            <v>322432894</v>
          </cell>
          <cell r="AH13329">
            <v>46157</v>
          </cell>
        </row>
        <row r="13330">
          <cell r="F13330" t="str">
            <v>322432895</v>
          </cell>
          <cell r="AH13330">
            <v>46157</v>
          </cell>
        </row>
        <row r="13331">
          <cell r="F13331" t="str">
            <v>322432895</v>
          </cell>
          <cell r="AH13331">
            <v>46157</v>
          </cell>
        </row>
        <row r="13332">
          <cell r="F13332" t="str">
            <v>322432896</v>
          </cell>
          <cell r="AH13332">
            <v>46157</v>
          </cell>
        </row>
        <row r="13333">
          <cell r="F13333" t="str">
            <v>322432896</v>
          </cell>
          <cell r="AH13333">
            <v>46157</v>
          </cell>
        </row>
        <row r="13334">
          <cell r="F13334" t="str">
            <v>322432907</v>
          </cell>
          <cell r="AH13334">
            <v>46157</v>
          </cell>
        </row>
        <row r="13335">
          <cell r="F13335" t="str">
            <v>322432907</v>
          </cell>
          <cell r="AH13335">
            <v>46157</v>
          </cell>
        </row>
        <row r="13336">
          <cell r="F13336" t="str">
            <v>322432910</v>
          </cell>
          <cell r="AH13336">
            <v>46157</v>
          </cell>
        </row>
        <row r="13337">
          <cell r="F13337" t="str">
            <v>322432910</v>
          </cell>
          <cell r="AH13337">
            <v>46157</v>
          </cell>
        </row>
        <row r="13338">
          <cell r="F13338" t="str">
            <v>322432921</v>
          </cell>
          <cell r="AH13338">
            <v>46157</v>
          </cell>
        </row>
        <row r="13339">
          <cell r="F13339" t="str">
            <v>322432922</v>
          </cell>
          <cell r="AH13339">
            <v>46157</v>
          </cell>
        </row>
        <row r="13340">
          <cell r="F13340" t="str">
            <v>322432929</v>
          </cell>
          <cell r="AH13340">
            <v>46157</v>
          </cell>
        </row>
        <row r="13341">
          <cell r="F13341" t="str">
            <v>322432930</v>
          </cell>
          <cell r="AH13341">
            <v>46157</v>
          </cell>
        </row>
        <row r="13342">
          <cell r="F13342" t="str">
            <v>322432931</v>
          </cell>
          <cell r="AH13342">
            <v>46157</v>
          </cell>
        </row>
        <row r="13343">
          <cell r="F13343" t="str">
            <v>322432932</v>
          </cell>
          <cell r="AH13343">
            <v>46157</v>
          </cell>
        </row>
        <row r="13344">
          <cell r="F13344" t="str">
            <v>322432933</v>
          </cell>
          <cell r="AH13344">
            <v>46157</v>
          </cell>
        </row>
        <row r="13345">
          <cell r="F13345" t="str">
            <v>322432934</v>
          </cell>
          <cell r="AH13345">
            <v>46157</v>
          </cell>
        </row>
        <row r="13346">
          <cell r="F13346" t="str">
            <v>322432935</v>
          </cell>
          <cell r="AH13346">
            <v>46157</v>
          </cell>
        </row>
        <row r="13347">
          <cell r="F13347" t="str">
            <v>322432936</v>
          </cell>
          <cell r="AH13347">
            <v>46157</v>
          </cell>
        </row>
        <row r="13348">
          <cell r="F13348" t="str">
            <v>322432944</v>
          </cell>
          <cell r="AH13348">
            <v>46157</v>
          </cell>
        </row>
        <row r="13349">
          <cell r="F13349" t="str">
            <v>322432944</v>
          </cell>
          <cell r="AH13349">
            <v>46157</v>
          </cell>
        </row>
        <row r="13350">
          <cell r="F13350" t="str">
            <v>322432945</v>
          </cell>
          <cell r="AH13350">
            <v>46157</v>
          </cell>
        </row>
        <row r="13351">
          <cell r="F13351" t="str">
            <v>322432945</v>
          </cell>
          <cell r="AH13351">
            <v>46157</v>
          </cell>
        </row>
        <row r="13352">
          <cell r="F13352" t="str">
            <v>322432950</v>
          </cell>
          <cell r="AH13352">
            <v>46157</v>
          </cell>
        </row>
        <row r="13353">
          <cell r="F13353" t="str">
            <v>322432951</v>
          </cell>
          <cell r="AH13353">
            <v>46157</v>
          </cell>
        </row>
        <row r="13354">
          <cell r="F13354" t="str">
            <v>322432952</v>
          </cell>
          <cell r="AH13354">
            <v>46157</v>
          </cell>
        </row>
        <row r="13355">
          <cell r="F13355" t="str">
            <v>322432952</v>
          </cell>
          <cell r="AH13355">
            <v>46157</v>
          </cell>
        </row>
        <row r="13356">
          <cell r="F13356" t="str">
            <v>322432953</v>
          </cell>
          <cell r="AH13356">
            <v>46157</v>
          </cell>
        </row>
        <row r="13357">
          <cell r="F13357" t="str">
            <v>322432953</v>
          </cell>
          <cell r="AH13357">
            <v>46157</v>
          </cell>
        </row>
        <row r="13358">
          <cell r="F13358" t="str">
            <v>322432954</v>
          </cell>
          <cell r="AH13358">
            <v>46157</v>
          </cell>
        </row>
        <row r="13359">
          <cell r="F13359" t="str">
            <v>322432955</v>
          </cell>
          <cell r="AH13359">
            <v>46157</v>
          </cell>
        </row>
        <row r="13360">
          <cell r="F13360" t="str">
            <v>45T0461264</v>
          </cell>
          <cell r="AH13360">
            <v>46157</v>
          </cell>
        </row>
        <row r="13361">
          <cell r="F13361" t="str">
            <v>45T0461264</v>
          </cell>
          <cell r="AH13361">
            <v>46157</v>
          </cell>
        </row>
        <row r="13362">
          <cell r="F13362" t="str">
            <v>45T0461265</v>
          </cell>
          <cell r="AH13362">
            <v>46157</v>
          </cell>
        </row>
        <row r="13363">
          <cell r="F13363" t="str">
            <v>45T0461265</v>
          </cell>
          <cell r="AH13363">
            <v>46157</v>
          </cell>
        </row>
        <row r="13364">
          <cell r="F13364" t="str">
            <v>45T0461266</v>
          </cell>
          <cell r="AH13364">
            <v>46157</v>
          </cell>
        </row>
        <row r="13365">
          <cell r="F13365" t="str">
            <v>45T0461266</v>
          </cell>
          <cell r="AH13365">
            <v>46157</v>
          </cell>
        </row>
        <row r="13366">
          <cell r="F13366" t="str">
            <v>45T0461444</v>
          </cell>
          <cell r="AH13366">
            <v>46157</v>
          </cell>
        </row>
        <row r="13367">
          <cell r="F13367" t="str">
            <v>45T0461444</v>
          </cell>
          <cell r="AH13367">
            <v>46157</v>
          </cell>
        </row>
        <row r="13368">
          <cell r="F13368" t="str">
            <v>45T0461445</v>
          </cell>
          <cell r="AH13368">
            <v>46157</v>
          </cell>
        </row>
        <row r="13369">
          <cell r="F13369" t="str">
            <v>45T0461445</v>
          </cell>
          <cell r="AH13369">
            <v>46157</v>
          </cell>
        </row>
        <row r="13370">
          <cell r="F13370" t="str">
            <v>45T0461446</v>
          </cell>
          <cell r="AH13370">
            <v>46157</v>
          </cell>
        </row>
        <row r="13371">
          <cell r="F13371" t="str">
            <v>45T0461446</v>
          </cell>
          <cell r="AH13371">
            <v>46157</v>
          </cell>
        </row>
        <row r="13372">
          <cell r="F13372" t="str">
            <v>45T0461867</v>
          </cell>
          <cell r="AH13372">
            <v>46157</v>
          </cell>
        </row>
        <row r="13373">
          <cell r="F13373" t="str">
            <v>45T0461867</v>
          </cell>
          <cell r="AH13373">
            <v>46157</v>
          </cell>
        </row>
        <row r="13374">
          <cell r="F13374" t="str">
            <v>45T0461868</v>
          </cell>
          <cell r="AH13374">
            <v>46157</v>
          </cell>
        </row>
        <row r="13375">
          <cell r="F13375" t="str">
            <v>45T0461868</v>
          </cell>
          <cell r="AH13375">
            <v>46157</v>
          </cell>
        </row>
        <row r="13376">
          <cell r="F13376" t="str">
            <v>45T0461869</v>
          </cell>
          <cell r="AH13376">
            <v>46157</v>
          </cell>
        </row>
        <row r="13377">
          <cell r="F13377" t="str">
            <v>45T0461869</v>
          </cell>
          <cell r="AH13377">
            <v>46157</v>
          </cell>
        </row>
        <row r="13378">
          <cell r="F13378" t="str">
            <v>45T0461996</v>
          </cell>
          <cell r="AH13378">
            <v>46157</v>
          </cell>
        </row>
        <row r="13379">
          <cell r="F13379" t="str">
            <v>45T0461996</v>
          </cell>
          <cell r="AH13379">
            <v>46157</v>
          </cell>
        </row>
        <row r="13380">
          <cell r="F13380" t="str">
            <v>45T0461997</v>
          </cell>
          <cell r="AH13380">
            <v>46157</v>
          </cell>
        </row>
        <row r="13381">
          <cell r="F13381" t="str">
            <v>45T0461997</v>
          </cell>
          <cell r="AH13381">
            <v>46157</v>
          </cell>
        </row>
        <row r="13382">
          <cell r="F13382" t="str">
            <v>45T0461998</v>
          </cell>
          <cell r="AH13382">
            <v>46157</v>
          </cell>
        </row>
        <row r="13383">
          <cell r="F13383" t="str">
            <v>45T0461998</v>
          </cell>
          <cell r="AH13383">
            <v>46157</v>
          </cell>
        </row>
        <row r="13384">
          <cell r="F13384" t="str">
            <v>45T0461999</v>
          </cell>
          <cell r="AH13384">
            <v>46157</v>
          </cell>
        </row>
        <row r="13385">
          <cell r="F13385" t="str">
            <v>45T0461999</v>
          </cell>
          <cell r="AH13385">
            <v>46157</v>
          </cell>
        </row>
        <row r="13386">
          <cell r="F13386" t="str">
            <v>45T0462000</v>
          </cell>
          <cell r="AH13386">
            <v>46157</v>
          </cell>
        </row>
        <row r="13387">
          <cell r="F13387" t="str">
            <v>45T0462000</v>
          </cell>
          <cell r="AH13387">
            <v>46157</v>
          </cell>
        </row>
        <row r="13388">
          <cell r="F13388" t="str">
            <v>45T0462002</v>
          </cell>
          <cell r="AH13388">
            <v>46157</v>
          </cell>
        </row>
        <row r="13389">
          <cell r="F13389" t="str">
            <v>45T0462002</v>
          </cell>
          <cell r="AH13389">
            <v>46157</v>
          </cell>
        </row>
        <row r="13390">
          <cell r="F13390" t="str">
            <v>45T0462009</v>
          </cell>
          <cell r="AH13390">
            <v>46157</v>
          </cell>
        </row>
        <row r="13391">
          <cell r="F13391" t="str">
            <v>45T0462116</v>
          </cell>
          <cell r="AH13391">
            <v>46157</v>
          </cell>
        </row>
        <row r="13392">
          <cell r="F13392" t="str">
            <v>45T0462116</v>
          </cell>
          <cell r="AH13392">
            <v>46157</v>
          </cell>
        </row>
        <row r="13393">
          <cell r="F13393" t="str">
            <v>45T0462117</v>
          </cell>
          <cell r="AH13393">
            <v>46157</v>
          </cell>
        </row>
        <row r="13394">
          <cell r="F13394" t="str">
            <v>45T0462117</v>
          </cell>
          <cell r="AH13394">
            <v>46157</v>
          </cell>
        </row>
        <row r="13395">
          <cell r="F13395" t="str">
            <v>45T0462118</v>
          </cell>
          <cell r="AH13395">
            <v>46157</v>
          </cell>
        </row>
        <row r="13396">
          <cell r="F13396" t="str">
            <v>45T0462118</v>
          </cell>
          <cell r="AH13396">
            <v>46157</v>
          </cell>
        </row>
        <row r="13397">
          <cell r="F13397" t="str">
            <v>45T0462119</v>
          </cell>
          <cell r="AH13397">
            <v>46157</v>
          </cell>
        </row>
        <row r="13398">
          <cell r="F13398" t="str">
            <v>45T0462119</v>
          </cell>
          <cell r="AH13398">
            <v>46157</v>
          </cell>
        </row>
        <row r="13399">
          <cell r="F13399" t="str">
            <v>45T0462395</v>
          </cell>
          <cell r="AH13399">
            <v>46157</v>
          </cell>
        </row>
        <row r="13400">
          <cell r="F13400" t="str">
            <v>45T0462395</v>
          </cell>
          <cell r="AH13400">
            <v>46157</v>
          </cell>
        </row>
        <row r="13401">
          <cell r="F13401" t="str">
            <v>45T0462632</v>
          </cell>
          <cell r="AH13401">
            <v>46157</v>
          </cell>
        </row>
        <row r="13402">
          <cell r="F13402" t="str">
            <v>45T0462632</v>
          </cell>
          <cell r="AH13402">
            <v>46157</v>
          </cell>
        </row>
        <row r="13403">
          <cell r="F13403" t="str">
            <v>45T0462632</v>
          </cell>
          <cell r="AH13403">
            <v>46157</v>
          </cell>
        </row>
        <row r="13404">
          <cell r="F13404" t="str">
            <v>45T0462633</v>
          </cell>
          <cell r="AH13404">
            <v>46157</v>
          </cell>
        </row>
        <row r="13405">
          <cell r="F13405" t="str">
            <v>45T0462633</v>
          </cell>
          <cell r="AH13405">
            <v>46157</v>
          </cell>
        </row>
        <row r="13406">
          <cell r="F13406" t="str">
            <v>45T0462634</v>
          </cell>
          <cell r="AH13406">
            <v>46157</v>
          </cell>
        </row>
        <row r="13407">
          <cell r="F13407" t="str">
            <v>45T0462634</v>
          </cell>
          <cell r="AH13407">
            <v>46157</v>
          </cell>
        </row>
        <row r="13408">
          <cell r="F13408" t="str">
            <v>45T0462635</v>
          </cell>
          <cell r="AH13408">
            <v>46157</v>
          </cell>
        </row>
        <row r="13409">
          <cell r="F13409" t="str">
            <v>45T0462635</v>
          </cell>
          <cell r="AH13409">
            <v>46157</v>
          </cell>
        </row>
        <row r="13410">
          <cell r="F13410" t="str">
            <v>45T0462807</v>
          </cell>
          <cell r="AH13410">
            <v>46157</v>
          </cell>
        </row>
        <row r="13411">
          <cell r="F13411" t="str">
            <v>45T0462807</v>
          </cell>
          <cell r="AH13411">
            <v>46157</v>
          </cell>
        </row>
        <row r="13412">
          <cell r="F13412" t="str">
            <v>45T0462808</v>
          </cell>
          <cell r="AH13412">
            <v>46157</v>
          </cell>
        </row>
        <row r="13413">
          <cell r="F13413" t="str">
            <v>45T0462808</v>
          </cell>
          <cell r="AH13413">
            <v>46157</v>
          </cell>
        </row>
        <row r="13414">
          <cell r="F13414" t="str">
            <v>45T0463065</v>
          </cell>
          <cell r="AH13414">
            <v>46157</v>
          </cell>
        </row>
        <row r="13415">
          <cell r="F13415" t="str">
            <v>45T0463065</v>
          </cell>
          <cell r="AH13415">
            <v>46157</v>
          </cell>
        </row>
        <row r="13416">
          <cell r="F13416" t="str">
            <v>45T0463066</v>
          </cell>
          <cell r="AH13416">
            <v>46157</v>
          </cell>
        </row>
        <row r="13417">
          <cell r="F13417" t="str">
            <v>45T0463066</v>
          </cell>
          <cell r="AH13417">
            <v>46157</v>
          </cell>
        </row>
        <row r="13418">
          <cell r="F13418" t="str">
            <v>45T0463067</v>
          </cell>
          <cell r="AH13418">
            <v>46157</v>
          </cell>
        </row>
        <row r="13419">
          <cell r="F13419" t="str">
            <v>45T0463067</v>
          </cell>
          <cell r="AH13419">
            <v>46157</v>
          </cell>
        </row>
        <row r="13420">
          <cell r="F13420" t="str">
            <v>45T0463335</v>
          </cell>
          <cell r="AH13420">
            <v>46157</v>
          </cell>
        </row>
        <row r="13421">
          <cell r="F13421" t="str">
            <v>45T0463335</v>
          </cell>
          <cell r="AH13421">
            <v>46157</v>
          </cell>
        </row>
        <row r="13422">
          <cell r="F13422" t="str">
            <v>45T0463336</v>
          </cell>
          <cell r="AH13422">
            <v>46157</v>
          </cell>
        </row>
        <row r="13423">
          <cell r="F13423" t="str">
            <v>45T0463336</v>
          </cell>
          <cell r="AH13423">
            <v>46157</v>
          </cell>
        </row>
        <row r="13424">
          <cell r="F13424" t="str">
            <v>45T0463338</v>
          </cell>
          <cell r="AH13424">
            <v>46157</v>
          </cell>
        </row>
        <row r="13425">
          <cell r="F13425" t="str">
            <v>45T0463338</v>
          </cell>
          <cell r="AH13425">
            <v>46157</v>
          </cell>
        </row>
        <row r="13426">
          <cell r="F13426" t="str">
            <v>45T0463339</v>
          </cell>
          <cell r="AH13426">
            <v>46157</v>
          </cell>
        </row>
        <row r="13427">
          <cell r="F13427" t="str">
            <v>45T0463340</v>
          </cell>
          <cell r="AH13427">
            <v>46157</v>
          </cell>
        </row>
        <row r="13428">
          <cell r="F13428" t="str">
            <v>45T0463340</v>
          </cell>
          <cell r="AH13428">
            <v>46157</v>
          </cell>
        </row>
        <row r="13429">
          <cell r="F13429" t="str">
            <v>45T0463569</v>
          </cell>
          <cell r="AH13429">
            <v>46157</v>
          </cell>
        </row>
        <row r="13430">
          <cell r="F13430" t="str">
            <v>45T0463570</v>
          </cell>
          <cell r="AH13430">
            <v>46157</v>
          </cell>
        </row>
        <row r="13431">
          <cell r="F13431" t="str">
            <v>45T0463571</v>
          </cell>
          <cell r="AH13431">
            <v>46157</v>
          </cell>
        </row>
        <row r="13432">
          <cell r="F13432" t="str">
            <v>45T0463571</v>
          </cell>
          <cell r="AH13432">
            <v>46157</v>
          </cell>
        </row>
        <row r="13433">
          <cell r="F13433" t="str">
            <v>45T0463572</v>
          </cell>
          <cell r="AH13433">
            <v>46157</v>
          </cell>
        </row>
        <row r="13434">
          <cell r="F13434" t="str">
            <v>45T0463572</v>
          </cell>
          <cell r="AH13434">
            <v>46157</v>
          </cell>
        </row>
        <row r="13435">
          <cell r="F13435" t="str">
            <v>45T0463610</v>
          </cell>
          <cell r="AH13435">
            <v>46157</v>
          </cell>
        </row>
        <row r="13436">
          <cell r="F13436" t="str">
            <v>45T0463611</v>
          </cell>
          <cell r="AH13436">
            <v>46157</v>
          </cell>
        </row>
        <row r="13437">
          <cell r="F13437" t="str">
            <v>45T0463612</v>
          </cell>
          <cell r="AH13437">
            <v>46157</v>
          </cell>
        </row>
        <row r="13438">
          <cell r="F13438" t="str">
            <v>45T0463633</v>
          </cell>
          <cell r="AH13438">
            <v>46157</v>
          </cell>
        </row>
        <row r="13439">
          <cell r="F13439" t="str">
            <v>45T0464923</v>
          </cell>
          <cell r="AH13439">
            <v>46157</v>
          </cell>
        </row>
        <row r="13440">
          <cell r="F13440" t="str">
            <v>45T0464924</v>
          </cell>
          <cell r="AH13440">
            <v>46157</v>
          </cell>
        </row>
        <row r="13441">
          <cell r="F13441" t="str">
            <v>45T0465070</v>
          </cell>
          <cell r="AH13441">
            <v>46157</v>
          </cell>
        </row>
        <row r="13442">
          <cell r="F13442" t="str">
            <v>45T0465071</v>
          </cell>
          <cell r="AH13442">
            <v>46157</v>
          </cell>
        </row>
        <row r="13443">
          <cell r="F13443" t="str">
            <v>45T0465072</v>
          </cell>
          <cell r="AH13443">
            <v>46157</v>
          </cell>
        </row>
        <row r="13444">
          <cell r="F13444" t="str">
            <v>45T0465493</v>
          </cell>
          <cell r="AH13444">
            <v>46157</v>
          </cell>
        </row>
        <row r="13445">
          <cell r="F13445" t="str">
            <v>45T0465494</v>
          </cell>
          <cell r="AH13445">
            <v>46157</v>
          </cell>
        </row>
        <row r="13446">
          <cell r="F13446" t="str">
            <v>45T0466185</v>
          </cell>
          <cell r="AH13446">
            <v>46157</v>
          </cell>
        </row>
        <row r="13447">
          <cell r="F13447" t="str">
            <v>45T0466186</v>
          </cell>
          <cell r="AH13447">
            <v>46157</v>
          </cell>
        </row>
        <row r="13448">
          <cell r="F13448" t="str">
            <v>45T0466216</v>
          </cell>
          <cell r="AH13448">
            <v>46157</v>
          </cell>
        </row>
        <row r="13449">
          <cell r="F13449" t="str">
            <v>45T0466348</v>
          </cell>
          <cell r="AH13449">
            <v>46157</v>
          </cell>
        </row>
        <row r="13450">
          <cell r="F13450" t="str">
            <v>45T0466349</v>
          </cell>
          <cell r="AH13450">
            <v>46157</v>
          </cell>
        </row>
        <row r="13451">
          <cell r="F13451" t="str">
            <v>45T0466350</v>
          </cell>
          <cell r="AH13451">
            <v>46157</v>
          </cell>
        </row>
        <row r="13452">
          <cell r="F13452" t="str">
            <v>45T0466351</v>
          </cell>
          <cell r="AH13452">
            <v>46157</v>
          </cell>
        </row>
        <row r="13453">
          <cell r="F13453" t="str">
            <v>45T0466353</v>
          </cell>
          <cell r="AH13453">
            <v>46157</v>
          </cell>
        </row>
        <row r="13454">
          <cell r="F13454" t="str">
            <v>45T0466396</v>
          </cell>
          <cell r="AH13454">
            <v>46157</v>
          </cell>
        </row>
        <row r="13455">
          <cell r="F13455" t="str">
            <v>45T0466397</v>
          </cell>
          <cell r="AH13455">
            <v>46157</v>
          </cell>
        </row>
        <row r="13456">
          <cell r="F13456" t="str">
            <v>45T0466490</v>
          </cell>
          <cell r="AH13456">
            <v>46157</v>
          </cell>
        </row>
        <row r="13457">
          <cell r="F13457" t="str">
            <v>45T0466491</v>
          </cell>
          <cell r="AH13457">
            <v>46157</v>
          </cell>
        </row>
        <row r="13458">
          <cell r="F13458" t="str">
            <v>45T0466492</v>
          </cell>
          <cell r="AH13458">
            <v>46157</v>
          </cell>
        </row>
        <row r="13459">
          <cell r="F13459" t="str">
            <v>45T0466493</v>
          </cell>
          <cell r="AH13459">
            <v>46157</v>
          </cell>
        </row>
        <row r="13460">
          <cell r="F13460" t="str">
            <v>45T0466494</v>
          </cell>
          <cell r="AH13460">
            <v>46157</v>
          </cell>
        </row>
        <row r="13461">
          <cell r="F13461" t="str">
            <v>45T0466495</v>
          </cell>
          <cell r="AH13461">
            <v>46157</v>
          </cell>
        </row>
        <row r="13462">
          <cell r="F13462" t="str">
            <v>45T0466496</v>
          </cell>
          <cell r="AH13462">
            <v>46157</v>
          </cell>
        </row>
        <row r="13463">
          <cell r="F13463" t="str">
            <v>45T0466497</v>
          </cell>
          <cell r="AH13463">
            <v>46157</v>
          </cell>
        </row>
        <row r="13464">
          <cell r="F13464" t="str">
            <v>45T0466644</v>
          </cell>
          <cell r="AH13464">
            <v>46157</v>
          </cell>
        </row>
        <row r="13465">
          <cell r="F13465" t="str">
            <v>45T0466644</v>
          </cell>
          <cell r="AH13465">
            <v>46157</v>
          </cell>
        </row>
        <row r="13466">
          <cell r="F13466" t="str">
            <v>45T0467227</v>
          </cell>
          <cell r="AH13466">
            <v>46157</v>
          </cell>
        </row>
        <row r="13467">
          <cell r="F13467" t="str">
            <v>45T0467228</v>
          </cell>
          <cell r="AH13467">
            <v>46157</v>
          </cell>
        </row>
        <row r="13468">
          <cell r="F13468" t="str">
            <v>45T0467229</v>
          </cell>
          <cell r="AH13468">
            <v>46157</v>
          </cell>
        </row>
        <row r="13469">
          <cell r="F13469" t="str">
            <v>45T0467230</v>
          </cell>
          <cell r="AH13469">
            <v>46157</v>
          </cell>
        </row>
        <row r="13470">
          <cell r="F13470" t="str">
            <v>45T0467232</v>
          </cell>
          <cell r="AH13470">
            <v>46157</v>
          </cell>
        </row>
        <row r="13471">
          <cell r="F13471" t="str">
            <v>45T0467783</v>
          </cell>
          <cell r="AH13471">
            <v>46157</v>
          </cell>
        </row>
        <row r="13472">
          <cell r="F13472" t="str">
            <v>45T0467784</v>
          </cell>
          <cell r="AH13472">
            <v>46157</v>
          </cell>
        </row>
        <row r="13473">
          <cell r="F13473" t="str">
            <v>45T0467785</v>
          </cell>
          <cell r="AH13473">
            <v>46157</v>
          </cell>
        </row>
        <row r="13474">
          <cell r="F13474" t="str">
            <v>45T0467787</v>
          </cell>
          <cell r="AH13474">
            <v>46157</v>
          </cell>
        </row>
        <row r="13475">
          <cell r="F13475" t="str">
            <v>45T0467788</v>
          </cell>
          <cell r="AH13475">
            <v>46157</v>
          </cell>
        </row>
        <row r="13476">
          <cell r="F13476" t="str">
            <v>45T0469176</v>
          </cell>
          <cell r="AH13476">
            <v>46157</v>
          </cell>
        </row>
        <row r="13477">
          <cell r="F13477" t="str">
            <v>45T0469178</v>
          </cell>
          <cell r="AH13477">
            <v>46157</v>
          </cell>
        </row>
        <row r="13478">
          <cell r="F13478" t="str">
            <v>45T0469345</v>
          </cell>
          <cell r="AH13478">
            <v>46157</v>
          </cell>
        </row>
        <row r="13479">
          <cell r="F13479" t="str">
            <v>45T0469346</v>
          </cell>
          <cell r="AH13479">
            <v>46157</v>
          </cell>
        </row>
        <row r="13480">
          <cell r="F13480" t="str">
            <v>45T0469348</v>
          </cell>
          <cell r="AH13480">
            <v>46157</v>
          </cell>
        </row>
        <row r="13481">
          <cell r="F13481" t="str">
            <v>45T0469349</v>
          </cell>
          <cell r="AH13481">
            <v>46157</v>
          </cell>
        </row>
        <row r="13482">
          <cell r="F13482" t="str">
            <v>45T0469350</v>
          </cell>
          <cell r="AH13482">
            <v>46157</v>
          </cell>
        </row>
        <row r="13483">
          <cell r="F13483" t="str">
            <v>45T0469351</v>
          </cell>
          <cell r="AH13483">
            <v>46157</v>
          </cell>
        </row>
        <row r="13484">
          <cell r="F13484" t="str">
            <v>45T0469470</v>
          </cell>
          <cell r="AH13484">
            <v>46157</v>
          </cell>
        </row>
        <row r="13485">
          <cell r="F13485" t="str">
            <v>45T0469471</v>
          </cell>
          <cell r="AH13485">
            <v>46157</v>
          </cell>
        </row>
        <row r="13486">
          <cell r="F13486" t="str">
            <v>45T0469472</v>
          </cell>
          <cell r="AH13486">
            <v>46157</v>
          </cell>
        </row>
        <row r="13487">
          <cell r="F13487" t="str">
            <v>45T0473834</v>
          </cell>
          <cell r="AH13487">
            <v>46171</v>
          </cell>
        </row>
        <row r="13488">
          <cell r="F13488" t="str">
            <v>45T0473834</v>
          </cell>
          <cell r="AH13488">
            <v>46171</v>
          </cell>
        </row>
        <row r="13489">
          <cell r="F13489" t="str">
            <v>45T0473835</v>
          </cell>
          <cell r="AH13489">
            <v>46171</v>
          </cell>
        </row>
        <row r="13490">
          <cell r="F13490" t="str">
            <v>45T0473835</v>
          </cell>
          <cell r="AH13490">
            <v>46171</v>
          </cell>
        </row>
        <row r="13491">
          <cell r="F13491" t="str">
            <v>45T0473836</v>
          </cell>
          <cell r="AH13491">
            <v>46171</v>
          </cell>
        </row>
        <row r="13492">
          <cell r="F13492" t="str">
            <v>45T0473836</v>
          </cell>
          <cell r="AH13492">
            <v>46171</v>
          </cell>
        </row>
        <row r="13493">
          <cell r="F13493" t="str">
            <v>45T0474097</v>
          </cell>
          <cell r="AH13493">
            <v>46171</v>
          </cell>
        </row>
        <row r="13494">
          <cell r="F13494" t="str">
            <v>45T0474097</v>
          </cell>
          <cell r="AH13494">
            <v>46171</v>
          </cell>
        </row>
        <row r="13495">
          <cell r="F13495" t="str">
            <v>45T0474099</v>
          </cell>
          <cell r="AH13495">
            <v>46171</v>
          </cell>
        </row>
        <row r="13496">
          <cell r="F13496" t="str">
            <v>45T0474099</v>
          </cell>
          <cell r="AH13496">
            <v>46171</v>
          </cell>
        </row>
        <row r="13497">
          <cell r="F13497" t="str">
            <v>45T0474100</v>
          </cell>
          <cell r="AH13497">
            <v>46171</v>
          </cell>
        </row>
        <row r="13498">
          <cell r="F13498" t="str">
            <v>45T0474100</v>
          </cell>
          <cell r="AH13498">
            <v>46171</v>
          </cell>
        </row>
        <row r="13499">
          <cell r="F13499" t="str">
            <v>45T0474101</v>
          </cell>
          <cell r="AH13499">
            <v>46171</v>
          </cell>
        </row>
        <row r="13500">
          <cell r="F13500" t="str">
            <v>45T0474101</v>
          </cell>
          <cell r="AH13500">
            <v>46171</v>
          </cell>
        </row>
        <row r="13501">
          <cell r="F13501" t="str">
            <v>45T0474102</v>
          </cell>
          <cell r="AH13501">
            <v>46171</v>
          </cell>
        </row>
        <row r="13502">
          <cell r="F13502" t="str">
            <v>45T0474102</v>
          </cell>
          <cell r="AH13502">
            <v>46171</v>
          </cell>
        </row>
        <row r="13503">
          <cell r="F13503" t="str">
            <v>45T0474103</v>
          </cell>
          <cell r="AH13503">
            <v>46171</v>
          </cell>
        </row>
        <row r="13504">
          <cell r="F13504" t="str">
            <v>45T0474103</v>
          </cell>
          <cell r="AH13504">
            <v>46171</v>
          </cell>
        </row>
        <row r="13505">
          <cell r="F13505" t="str">
            <v>45T0474691</v>
          </cell>
          <cell r="AH13505">
            <v>46171</v>
          </cell>
        </row>
        <row r="13506">
          <cell r="F13506" t="str">
            <v>45T0474691</v>
          </cell>
          <cell r="AH13506">
            <v>46171</v>
          </cell>
        </row>
        <row r="13507">
          <cell r="F13507" t="str">
            <v>45T0474753</v>
          </cell>
          <cell r="AH13507">
            <v>46171</v>
          </cell>
        </row>
        <row r="13508">
          <cell r="F13508" t="str">
            <v>45T0474753</v>
          </cell>
          <cell r="AH13508">
            <v>46171</v>
          </cell>
        </row>
        <row r="13509">
          <cell r="F13509" t="str">
            <v>45T0474754</v>
          </cell>
          <cell r="AH13509">
            <v>46171</v>
          </cell>
        </row>
        <row r="13510">
          <cell r="F13510" t="str">
            <v>45T0474754</v>
          </cell>
          <cell r="AH13510">
            <v>46171</v>
          </cell>
        </row>
        <row r="13511">
          <cell r="F13511" t="str">
            <v>45T0474755</v>
          </cell>
          <cell r="AH13511">
            <v>46171</v>
          </cell>
        </row>
        <row r="13512">
          <cell r="F13512" t="str">
            <v>45T0474755</v>
          </cell>
          <cell r="AH13512">
            <v>46171</v>
          </cell>
        </row>
        <row r="13513">
          <cell r="F13513" t="str">
            <v>45T0474958</v>
          </cell>
          <cell r="AH13513">
            <v>46171</v>
          </cell>
        </row>
        <row r="13514">
          <cell r="F13514" t="str">
            <v>45T0474959</v>
          </cell>
          <cell r="AH13514">
            <v>46171</v>
          </cell>
        </row>
        <row r="13515">
          <cell r="F13515" t="str">
            <v>45T0474960</v>
          </cell>
          <cell r="AH13515">
            <v>46171</v>
          </cell>
        </row>
        <row r="13516">
          <cell r="F13516" t="str">
            <v>45T0474965</v>
          </cell>
          <cell r="AH13516">
            <v>46171</v>
          </cell>
        </row>
        <row r="13517">
          <cell r="F13517" t="str">
            <v>45T0474967</v>
          </cell>
          <cell r="AH13517">
            <v>46171</v>
          </cell>
        </row>
        <row r="13518">
          <cell r="F13518" t="str">
            <v>45T0474968</v>
          </cell>
          <cell r="AH13518">
            <v>46171</v>
          </cell>
        </row>
        <row r="13519">
          <cell r="F13519" t="str">
            <v>45T0475142</v>
          </cell>
          <cell r="AH13519">
            <v>46171</v>
          </cell>
        </row>
        <row r="13520">
          <cell r="F13520" t="str">
            <v>45T0475479</v>
          </cell>
          <cell r="AH13520">
            <v>46171</v>
          </cell>
        </row>
        <row r="13521">
          <cell r="F13521" t="str">
            <v>45T0475480</v>
          </cell>
          <cell r="AH13521">
            <v>46171</v>
          </cell>
        </row>
        <row r="13522">
          <cell r="F13522" t="str">
            <v>45T0475771</v>
          </cell>
          <cell r="AH13522">
            <v>46171</v>
          </cell>
        </row>
        <row r="13523">
          <cell r="F13523" t="str">
            <v>45T0475772</v>
          </cell>
          <cell r="AH13523">
            <v>46171</v>
          </cell>
        </row>
        <row r="13524">
          <cell r="F13524" t="str">
            <v>45T0476067</v>
          </cell>
          <cell r="AH13524">
            <v>46171</v>
          </cell>
        </row>
        <row r="13525">
          <cell r="F13525" t="str">
            <v>45T0476068</v>
          </cell>
          <cell r="AH13525">
            <v>46171</v>
          </cell>
        </row>
        <row r="13526">
          <cell r="F13526" t="str">
            <v>45T0476304</v>
          </cell>
          <cell r="AH13526">
            <v>46171</v>
          </cell>
        </row>
        <row r="13527">
          <cell r="F13527" t="str">
            <v>45T0476305</v>
          </cell>
          <cell r="AH13527">
            <v>46171</v>
          </cell>
        </row>
        <row r="13528">
          <cell r="F13528" t="str">
            <v>45T0476306</v>
          </cell>
          <cell r="AH13528">
            <v>46171</v>
          </cell>
        </row>
        <row r="13529">
          <cell r="F13529" t="str">
            <v>45T0476308</v>
          </cell>
          <cell r="AH13529">
            <v>46171</v>
          </cell>
        </row>
        <row r="13530">
          <cell r="F13530" t="str">
            <v>45T0476308</v>
          </cell>
          <cell r="AH13530">
            <v>46171</v>
          </cell>
        </row>
        <row r="13531">
          <cell r="F13531" t="str">
            <v>45T0476724</v>
          </cell>
          <cell r="AH13531">
            <v>46171</v>
          </cell>
        </row>
        <row r="13532">
          <cell r="F13532" t="str">
            <v>45T0476724</v>
          </cell>
          <cell r="AH13532">
            <v>46171</v>
          </cell>
        </row>
        <row r="13533">
          <cell r="F13533" t="str">
            <v>45T0476725</v>
          </cell>
          <cell r="AH13533">
            <v>46171</v>
          </cell>
        </row>
        <row r="13534">
          <cell r="F13534" t="str">
            <v>45T0476726</v>
          </cell>
          <cell r="AH13534">
            <v>46171</v>
          </cell>
        </row>
        <row r="13535">
          <cell r="F13535" t="str">
            <v>45T0476893</v>
          </cell>
          <cell r="AH13535">
            <v>46171</v>
          </cell>
        </row>
        <row r="13536">
          <cell r="F13536" t="str">
            <v>45T0476894</v>
          </cell>
          <cell r="AH13536">
            <v>46171</v>
          </cell>
        </row>
        <row r="13537">
          <cell r="F13537" t="str">
            <v>45T0476895</v>
          </cell>
          <cell r="AH13537">
            <v>46171</v>
          </cell>
        </row>
        <row r="13538">
          <cell r="F13538" t="str">
            <v>45T0476896</v>
          </cell>
          <cell r="AH13538">
            <v>46171</v>
          </cell>
        </row>
        <row r="13539">
          <cell r="F13539" t="str">
            <v>45T0467775</v>
          </cell>
          <cell r="AH13539">
            <v>46157</v>
          </cell>
        </row>
        <row r="13540">
          <cell r="F13540" t="str">
            <v>45T0467775</v>
          </cell>
          <cell r="AH13540">
            <v>46157</v>
          </cell>
        </row>
        <row r="13541">
          <cell r="F13541" t="str">
            <v>45T0469272</v>
          </cell>
          <cell r="AH13541">
            <v>46157</v>
          </cell>
        </row>
        <row r="13542">
          <cell r="F13542" t="str">
            <v>45T0469272</v>
          </cell>
          <cell r="AH13542">
            <v>46157</v>
          </cell>
        </row>
        <row r="13543">
          <cell r="F13543" t="str">
            <v>45T0469341</v>
          </cell>
          <cell r="AH13543">
            <v>46157</v>
          </cell>
        </row>
        <row r="13544">
          <cell r="F13544" t="str">
            <v>45T0469341</v>
          </cell>
          <cell r="AH13544">
            <v>46157</v>
          </cell>
        </row>
        <row r="13545">
          <cell r="F13545" t="str">
            <v>45T0469490</v>
          </cell>
          <cell r="AH13545">
            <v>46157</v>
          </cell>
        </row>
        <row r="13546">
          <cell r="F13546" t="str">
            <v>45T0469490</v>
          </cell>
          <cell r="AH13546">
            <v>46157</v>
          </cell>
        </row>
        <row r="13547">
          <cell r="F13547" t="str">
            <v>322433034</v>
          </cell>
        </row>
        <row r="13548">
          <cell r="F13548" t="str">
            <v>322433038</v>
          </cell>
        </row>
        <row r="13549">
          <cell r="F13549" t="str">
            <v>322433040</v>
          </cell>
        </row>
        <row r="13550">
          <cell r="F13550" t="str">
            <v>322433043</v>
          </cell>
        </row>
        <row r="13551">
          <cell r="F13551" t="str">
            <v>322433044</v>
          </cell>
        </row>
        <row r="13552">
          <cell r="F13552" t="str">
            <v>322433048</v>
          </cell>
        </row>
        <row r="13553">
          <cell r="F13553" t="str">
            <v>322433056</v>
          </cell>
        </row>
        <row r="13554">
          <cell r="F13554" t="str">
            <v>322433060</v>
          </cell>
        </row>
        <row r="13555">
          <cell r="F13555" t="str">
            <v>322433061</v>
          </cell>
        </row>
        <row r="13556">
          <cell r="F13556" t="str">
            <v>25T0350399</v>
          </cell>
        </row>
        <row r="13557">
          <cell r="F13557" t="str">
            <v>45T0476891</v>
          </cell>
        </row>
        <row r="13558">
          <cell r="F13558" t="str">
            <v>45T0476892</v>
          </cell>
        </row>
        <row r="13559">
          <cell r="F13559" t="str">
            <v>45T0476982</v>
          </cell>
        </row>
        <row r="13560">
          <cell r="F13560" t="str">
            <v>45T0476983</v>
          </cell>
        </row>
        <row r="13561">
          <cell r="F13561" t="str">
            <v>45T0477140</v>
          </cell>
        </row>
        <row r="13562">
          <cell r="F13562" t="str">
            <v>45T0477141</v>
          </cell>
        </row>
        <row r="13563">
          <cell r="F13563" t="str">
            <v>45T0477207</v>
          </cell>
        </row>
        <row r="13564">
          <cell r="F13564" t="str">
            <v>45T0477208</v>
          </cell>
        </row>
        <row r="13565">
          <cell r="F13565" t="str">
            <v>45T0477210</v>
          </cell>
        </row>
        <row r="13566">
          <cell r="F13566" t="str">
            <v>45T0477300</v>
          </cell>
        </row>
        <row r="13567">
          <cell r="F13567" t="str">
            <v>45T0477301</v>
          </cell>
        </row>
        <row r="13568">
          <cell r="F13568" t="str">
            <v>45T0477521</v>
          </cell>
        </row>
        <row r="13569">
          <cell r="F13569" t="str">
            <v>45T0477522</v>
          </cell>
        </row>
        <row r="13570">
          <cell r="F13570" t="str">
            <v>45T0477541</v>
          </cell>
        </row>
        <row r="13571">
          <cell r="F13571" t="str">
            <v>45T0477542</v>
          </cell>
        </row>
        <row r="13572">
          <cell r="F13572" t="str">
            <v>45T0477543</v>
          </cell>
        </row>
        <row r="13573">
          <cell r="F13573" t="str">
            <v>45T0477544</v>
          </cell>
        </row>
        <row r="13574">
          <cell r="F13574" t="str">
            <v>45T0477545</v>
          </cell>
        </row>
        <row r="13575">
          <cell r="F13575" t="str">
            <v>45T0477648</v>
          </cell>
        </row>
        <row r="13576">
          <cell r="F13576" t="str">
            <v>45T0477700</v>
          </cell>
        </row>
        <row r="13577">
          <cell r="F13577" t="str">
            <v>45T0477701</v>
          </cell>
        </row>
        <row r="13578">
          <cell r="F13578" t="str">
            <v>45T0477702</v>
          </cell>
        </row>
        <row r="13579">
          <cell r="F13579" t="str">
            <v>45T0477703</v>
          </cell>
        </row>
        <row r="13580">
          <cell r="F13580" t="str">
            <v>45T0477703</v>
          </cell>
        </row>
        <row r="13581">
          <cell r="F13581" t="str">
            <v>45T0477705</v>
          </cell>
        </row>
        <row r="13582">
          <cell r="F13582" t="str">
            <v>45T0477706</v>
          </cell>
        </row>
        <row r="13583">
          <cell r="F13583" t="str">
            <v>45T0477780</v>
          </cell>
        </row>
        <row r="13584">
          <cell r="F13584" t="str">
            <v>45T0477781</v>
          </cell>
        </row>
        <row r="13585">
          <cell r="F13585" t="str">
            <v>45T0477782</v>
          </cell>
        </row>
        <row r="13586">
          <cell r="F13586" t="str">
            <v>45T0477783</v>
          </cell>
        </row>
        <row r="13587">
          <cell r="F13587" t="str">
            <v>45T0477921</v>
          </cell>
        </row>
        <row r="13588">
          <cell r="F13588" t="str">
            <v>45T0477925</v>
          </cell>
        </row>
        <row r="13589">
          <cell r="F13589" t="str">
            <v>45T0477927</v>
          </cell>
        </row>
        <row r="13590">
          <cell r="F13590" t="str">
            <v>45T0478025</v>
          </cell>
        </row>
        <row r="13591">
          <cell r="F13591" t="str">
            <v>45T0478025</v>
          </cell>
        </row>
        <row r="13592">
          <cell r="F13592" t="str">
            <v>45T0478076</v>
          </cell>
        </row>
        <row r="13593">
          <cell r="F13593" t="str">
            <v>45T0478085</v>
          </cell>
        </row>
        <row r="13594">
          <cell r="F13594" t="str">
            <v>45T0478093</v>
          </cell>
        </row>
        <row r="13595">
          <cell r="F13595" t="str">
            <v>45T0478093</v>
          </cell>
        </row>
        <row r="13596">
          <cell r="F13596" t="str">
            <v>45T0478142</v>
          </cell>
        </row>
        <row r="13597">
          <cell r="F13597" t="str">
            <v>45T0478143</v>
          </cell>
        </row>
        <row r="13598">
          <cell r="F13598" t="str">
            <v>45T0478144</v>
          </cell>
        </row>
        <row r="13599">
          <cell r="F13599" t="str">
            <v>45T0478145</v>
          </cell>
        </row>
        <row r="13600">
          <cell r="F13600" t="str">
            <v>45T0478146</v>
          </cell>
        </row>
        <row r="13601">
          <cell r="F13601" t="str">
            <v>45T0478169</v>
          </cell>
        </row>
        <row r="13602">
          <cell r="F13602" t="str">
            <v>45T0478170</v>
          </cell>
        </row>
        <row r="13603">
          <cell r="F13603" t="str">
            <v>45T0478287</v>
          </cell>
        </row>
        <row r="13604">
          <cell r="F13604" t="str">
            <v>45T0478346</v>
          </cell>
        </row>
        <row r="13605">
          <cell r="F13605" t="str">
            <v>45T0478347</v>
          </cell>
        </row>
        <row r="13606">
          <cell r="F13606" t="str">
            <v>45T0478348</v>
          </cell>
        </row>
        <row r="13607">
          <cell r="F13607" t="str">
            <v>45T0478349</v>
          </cell>
        </row>
        <row r="13608">
          <cell r="F13608" t="str">
            <v>45T0478350</v>
          </cell>
        </row>
        <row r="13609">
          <cell r="F13609" t="str">
            <v>45T0478351</v>
          </cell>
        </row>
        <row r="13610">
          <cell r="F13610" t="str">
            <v>45T0478355</v>
          </cell>
        </row>
        <row r="13611">
          <cell r="F13611" t="str">
            <v>45T0478356</v>
          </cell>
        </row>
        <row r="13612">
          <cell r="F13612" t="str">
            <v>45T0478357</v>
          </cell>
        </row>
        <row r="13613">
          <cell r="F13613" t="str">
            <v>45T0478358</v>
          </cell>
        </row>
        <row r="13614">
          <cell r="F13614" t="str">
            <v>45T0478389</v>
          </cell>
        </row>
        <row r="13615">
          <cell r="F13615" t="str">
            <v>45T0478420</v>
          </cell>
        </row>
        <row r="13616">
          <cell r="F13616" t="str">
            <v>45T0478421</v>
          </cell>
        </row>
        <row r="13617">
          <cell r="F13617" t="str">
            <v>45T0478505</v>
          </cell>
        </row>
        <row r="13618">
          <cell r="F13618" t="str">
            <v>45T0478506</v>
          </cell>
        </row>
        <row r="13619">
          <cell r="F13619" t="str">
            <v>45T0478529</v>
          </cell>
        </row>
        <row r="13620">
          <cell r="F13620" t="str">
            <v>45T0478531</v>
          </cell>
        </row>
        <row r="13621">
          <cell r="F13621" t="str">
            <v>45T0478532</v>
          </cell>
        </row>
        <row r="13622">
          <cell r="F13622" t="str">
            <v>45T0478605</v>
          </cell>
        </row>
        <row r="13623">
          <cell r="F13623" t="str">
            <v>45T0478606</v>
          </cell>
        </row>
        <row r="13624">
          <cell r="F13624" t="str">
            <v>45T0479628</v>
          </cell>
        </row>
        <row r="13625">
          <cell r="F13625" t="str">
            <v>45T0479780</v>
          </cell>
        </row>
        <row r="13626">
          <cell r="F13626" t="str">
            <v>45T0479781</v>
          </cell>
        </row>
        <row r="13627">
          <cell r="F13627" t="str">
            <v>45T0479854</v>
          </cell>
        </row>
        <row r="13628">
          <cell r="F13628" t="str">
            <v>45T0479855</v>
          </cell>
        </row>
        <row r="13629">
          <cell r="F13629" t="str">
            <v>45T0479856</v>
          </cell>
        </row>
        <row r="13630">
          <cell r="F13630" t="str">
            <v>45T0479863</v>
          </cell>
        </row>
        <row r="13631">
          <cell r="F13631" t="str">
            <v>45T0480002</v>
          </cell>
        </row>
        <row r="13632">
          <cell r="F13632" t="str">
            <v>45T0480003</v>
          </cell>
        </row>
        <row r="13633">
          <cell r="F13633" t="str">
            <v>45T0480131</v>
          </cell>
        </row>
        <row r="13634">
          <cell r="F13634" t="str">
            <v>45T0480132</v>
          </cell>
        </row>
        <row r="13635">
          <cell r="F13635" t="str">
            <v>45T0480132</v>
          </cell>
        </row>
        <row r="13636">
          <cell r="F13636" t="str">
            <v>45T0480132</v>
          </cell>
        </row>
        <row r="13637">
          <cell r="F13637" t="str">
            <v>45T0480133</v>
          </cell>
        </row>
        <row r="13638">
          <cell r="F13638" t="str">
            <v>45T0480195</v>
          </cell>
        </row>
        <row r="13639">
          <cell r="F13639" t="str">
            <v>45T0480196</v>
          </cell>
        </row>
        <row r="13640">
          <cell r="F13640" t="str">
            <v>45T0480197</v>
          </cell>
        </row>
        <row r="13641">
          <cell r="F13641" t="str">
            <v>45T0480197</v>
          </cell>
        </row>
        <row r="13642">
          <cell r="F13642" t="str">
            <v>45T0480198</v>
          </cell>
        </row>
        <row r="13643">
          <cell r="F13643" t="str">
            <v>45T0480199</v>
          </cell>
        </row>
        <row r="13644">
          <cell r="F13644" t="str">
            <v>45T0480206</v>
          </cell>
        </row>
        <row r="13645">
          <cell r="F13645" t="str">
            <v>45T0480208</v>
          </cell>
        </row>
        <row r="13646">
          <cell r="F13646" t="str">
            <v>45T0480360</v>
          </cell>
        </row>
        <row r="13647">
          <cell r="F13647" t="str">
            <v>45T0480421</v>
          </cell>
        </row>
        <row r="13648">
          <cell r="F13648" t="str">
            <v>45T0480425</v>
          </cell>
        </row>
        <row r="13649">
          <cell r="F13649" t="str">
            <v>45T0480426</v>
          </cell>
        </row>
        <row r="13650">
          <cell r="F13650" t="str">
            <v>45T0480530</v>
          </cell>
        </row>
        <row r="13651">
          <cell r="F13651" t="str">
            <v>45T0480531</v>
          </cell>
        </row>
        <row r="13652">
          <cell r="F13652" t="str">
            <v>45T0480610</v>
          </cell>
        </row>
        <row r="13653">
          <cell r="F13653" t="str">
            <v>45T0480611</v>
          </cell>
        </row>
        <row r="13654">
          <cell r="F13654" t="str">
            <v>45T0480612</v>
          </cell>
        </row>
        <row r="13655">
          <cell r="F13655" t="str">
            <v>45T0480798</v>
          </cell>
        </row>
        <row r="13656">
          <cell r="F13656" t="str">
            <v>45T0480799</v>
          </cell>
        </row>
        <row r="13657">
          <cell r="F13657" t="str">
            <v>45T0480807</v>
          </cell>
        </row>
        <row r="13658">
          <cell r="F13658" t="str">
            <v>45T0481013</v>
          </cell>
        </row>
        <row r="13659">
          <cell r="F13659" t="str">
            <v>45T0481014</v>
          </cell>
        </row>
        <row r="13660">
          <cell r="F13660" t="str">
            <v>45T0481015</v>
          </cell>
        </row>
        <row r="13661">
          <cell r="F13661" t="str">
            <v>45T0481016</v>
          </cell>
        </row>
        <row r="13662">
          <cell r="F13662" t="str">
            <v>45T0481034</v>
          </cell>
        </row>
        <row r="13663">
          <cell r="F13663" t="str">
            <v>45T0481036</v>
          </cell>
        </row>
        <row r="13664">
          <cell r="F13664" t="str">
            <v>45T0481151</v>
          </cell>
        </row>
        <row r="13665">
          <cell r="F13665" t="str">
            <v>45T0481153</v>
          </cell>
        </row>
        <row r="13666">
          <cell r="F13666" t="str">
            <v>45T0481164</v>
          </cell>
        </row>
        <row r="13667">
          <cell r="F13667" t="str">
            <v>45T0481165</v>
          </cell>
        </row>
        <row r="13668">
          <cell r="F13668" t="str">
            <v>45T0481317</v>
          </cell>
        </row>
        <row r="13669">
          <cell r="F13669" t="str">
            <v>45T0481327</v>
          </cell>
        </row>
        <row r="13670">
          <cell r="F13670" t="str">
            <v>45T0481327</v>
          </cell>
        </row>
        <row r="13671">
          <cell r="F13671" t="str">
            <v>45T0481328</v>
          </cell>
        </row>
        <row r="13672">
          <cell r="F13672" t="str">
            <v>45T0481417</v>
          </cell>
        </row>
        <row r="13673">
          <cell r="F13673" t="str">
            <v>45T0481506</v>
          </cell>
        </row>
        <row r="13674">
          <cell r="F13674" t="str">
            <v>45T0481507</v>
          </cell>
        </row>
        <row r="13675">
          <cell r="F13675" t="str">
            <v>45T0481635</v>
          </cell>
        </row>
        <row r="13676">
          <cell r="F13676" t="str">
            <v>45T0481700</v>
          </cell>
        </row>
        <row r="13677">
          <cell r="F13677" t="str">
            <v>45T0481701</v>
          </cell>
        </row>
        <row r="13678">
          <cell r="F13678" t="str">
            <v>45T0481919</v>
          </cell>
        </row>
        <row r="13679">
          <cell r="F13679" t="str">
            <v>45T0481920</v>
          </cell>
        </row>
        <row r="13680">
          <cell r="F13680" t="str">
            <v>45T0481921</v>
          </cell>
        </row>
        <row r="13681">
          <cell r="F13681" t="str">
            <v>45T0481922</v>
          </cell>
        </row>
        <row r="13682">
          <cell r="F13682" t="str">
            <v>45T0481923</v>
          </cell>
        </row>
        <row r="13683">
          <cell r="F13683" t="str">
            <v>45T0482010</v>
          </cell>
        </row>
        <row r="13684">
          <cell r="F13684" t="str">
            <v>45T0482059</v>
          </cell>
        </row>
        <row r="13685">
          <cell r="F13685" t="str">
            <v>45T0482111</v>
          </cell>
        </row>
        <row r="13686">
          <cell r="F13686" t="str">
            <v>45T0482112</v>
          </cell>
        </row>
        <row r="13687">
          <cell r="F13687" t="str">
            <v>45T0482113</v>
          </cell>
        </row>
        <row r="13688">
          <cell r="F13688" t="str">
            <v>45T0482114</v>
          </cell>
        </row>
        <row r="13689">
          <cell r="F13689" t="str">
            <v>45T0482115</v>
          </cell>
        </row>
        <row r="13690">
          <cell r="F13690" t="str">
            <v>45T0482116</v>
          </cell>
        </row>
        <row r="13691">
          <cell r="F13691" t="str">
            <v>45T0482243</v>
          </cell>
        </row>
        <row r="13692">
          <cell r="F13692" t="str">
            <v>45T0482246</v>
          </cell>
        </row>
        <row r="13693">
          <cell r="F13693" t="str">
            <v>45T0482615</v>
          </cell>
        </row>
        <row r="13694">
          <cell r="F13694" t="str">
            <v>45T0482650</v>
          </cell>
        </row>
        <row r="13695">
          <cell r="F13695" t="str">
            <v>45T0482651</v>
          </cell>
        </row>
        <row r="13696">
          <cell r="F13696" t="str">
            <v>45T0482652</v>
          </cell>
        </row>
        <row r="13697">
          <cell r="F13697" t="str">
            <v>45T0482653</v>
          </cell>
        </row>
        <row r="13698">
          <cell r="F13698" t="str">
            <v>45T0482769</v>
          </cell>
        </row>
        <row r="13699">
          <cell r="F13699" t="str">
            <v>45T0482770</v>
          </cell>
        </row>
        <row r="13700">
          <cell r="F13700" t="str">
            <v>45T0482782</v>
          </cell>
        </row>
        <row r="13701">
          <cell r="F13701" t="str">
            <v>45T0482783</v>
          </cell>
        </row>
        <row r="13702">
          <cell r="F13702" t="str">
            <v>45T0482870</v>
          </cell>
        </row>
        <row r="13703">
          <cell r="F13703" t="str">
            <v>45T0482871</v>
          </cell>
        </row>
        <row r="13704">
          <cell r="F13704" t="str">
            <v>45T0482984</v>
          </cell>
        </row>
        <row r="13705">
          <cell r="F13705" t="str">
            <v>45T0483250</v>
          </cell>
        </row>
        <row r="13706">
          <cell r="F13706" t="str">
            <v>45T0483251</v>
          </cell>
        </row>
        <row r="13707">
          <cell r="F13707" t="str">
            <v>45T0483252</v>
          </cell>
        </row>
        <row r="13708">
          <cell r="F13708" t="str">
            <v>45T0483253</v>
          </cell>
        </row>
        <row r="13709">
          <cell r="F13709" t="str">
            <v>45T0483254</v>
          </cell>
        </row>
        <row r="13710">
          <cell r="F13710" t="str">
            <v>45T0483269</v>
          </cell>
        </row>
        <row r="13711">
          <cell r="F13711" t="str">
            <v>45T0483287</v>
          </cell>
        </row>
        <row r="13712">
          <cell r="F13712" t="str">
            <v>45T0483288</v>
          </cell>
        </row>
        <row r="13713">
          <cell r="F13713" t="str">
            <v>45T0483289</v>
          </cell>
        </row>
        <row r="13714">
          <cell r="F13714" t="str">
            <v>45T0483337</v>
          </cell>
        </row>
        <row r="13715">
          <cell r="F13715" t="str">
            <v>45T0483338</v>
          </cell>
        </row>
        <row r="13716">
          <cell r="F13716" t="str">
            <v>45T0483606</v>
          </cell>
        </row>
        <row r="13717">
          <cell r="F13717" t="str">
            <v>45T0483607</v>
          </cell>
        </row>
        <row r="13718">
          <cell r="F13718" t="str">
            <v>45T0483631</v>
          </cell>
        </row>
        <row r="13719">
          <cell r="F13719" t="str">
            <v>45T0484727</v>
          </cell>
        </row>
        <row r="13720">
          <cell r="F13720" t="str">
            <v>45T0484728</v>
          </cell>
        </row>
        <row r="13721">
          <cell r="F13721" t="str">
            <v>45T0484741</v>
          </cell>
        </row>
        <row r="13722">
          <cell r="F13722" t="str">
            <v>45T0484785</v>
          </cell>
        </row>
        <row r="13723">
          <cell r="F13723" t="str">
            <v>45T0484786</v>
          </cell>
        </row>
        <row r="13724">
          <cell r="F13724" t="str">
            <v>45T0484787</v>
          </cell>
        </row>
        <row r="13725">
          <cell r="F13725" t="str">
            <v>45T0484931</v>
          </cell>
        </row>
        <row r="13726">
          <cell r="F13726" t="str">
            <v>45T0484932</v>
          </cell>
        </row>
        <row r="13727">
          <cell r="F13727" t="str">
            <v>45T0484957</v>
          </cell>
        </row>
        <row r="13728">
          <cell r="F13728" t="str">
            <v>45T0484958</v>
          </cell>
        </row>
        <row r="13729">
          <cell r="F13729" t="str">
            <v>45T0485040</v>
          </cell>
        </row>
        <row r="13730">
          <cell r="F13730" t="str">
            <v>45T0485052</v>
          </cell>
        </row>
        <row r="13731">
          <cell r="F13731" t="str">
            <v>45T0485053</v>
          </cell>
        </row>
        <row r="13732">
          <cell r="F13732" t="str">
            <v>45T0485210</v>
          </cell>
        </row>
        <row r="13733">
          <cell r="F13733" t="str">
            <v>45T0485212</v>
          </cell>
        </row>
        <row r="13734">
          <cell r="F13734" t="str">
            <v>45T0485232</v>
          </cell>
        </row>
        <row r="13735">
          <cell r="F13735" t="str">
            <v>45T0485242</v>
          </cell>
        </row>
        <row r="13736">
          <cell r="F13736" t="str">
            <v>45T0485266</v>
          </cell>
        </row>
        <row r="13737">
          <cell r="F13737" t="str">
            <v>45T0485286</v>
          </cell>
        </row>
        <row r="13738">
          <cell r="F13738" t="str">
            <v>45T0485287</v>
          </cell>
        </row>
        <row r="13739">
          <cell r="F13739" t="str">
            <v>45T0485288</v>
          </cell>
        </row>
        <row r="13740">
          <cell r="F13740" t="str">
            <v>45T0485296</v>
          </cell>
        </row>
        <row r="13741">
          <cell r="F13741" t="str">
            <v>45T0485297</v>
          </cell>
        </row>
        <row r="13742">
          <cell r="F13742" t="str">
            <v>45T0485298</v>
          </cell>
        </row>
        <row r="13743">
          <cell r="F13743" t="str">
            <v>45T0485364</v>
          </cell>
        </row>
        <row r="13744">
          <cell r="F13744" t="str">
            <v>45T0485365</v>
          </cell>
        </row>
        <row r="13745">
          <cell r="F13745" t="str">
            <v>45T0485527</v>
          </cell>
        </row>
        <row r="13746">
          <cell r="F13746" t="str">
            <v>45T0485528</v>
          </cell>
        </row>
        <row r="13747">
          <cell r="F13747" t="str">
            <v>45T0476897</v>
          </cell>
          <cell r="AH13747">
            <v>46172</v>
          </cell>
        </row>
        <row r="13748">
          <cell r="F13748" t="str">
            <v>822407979</v>
          </cell>
          <cell r="AH13748">
            <v>0</v>
          </cell>
        </row>
        <row r="13749">
          <cell r="F13749" t="str">
            <v>822408006</v>
          </cell>
          <cell r="AH13749">
            <v>0</v>
          </cell>
        </row>
        <row r="13750">
          <cell r="F13750" t="str">
            <v>822408132</v>
          </cell>
          <cell r="AH13750">
            <v>0</v>
          </cell>
        </row>
        <row r="13751">
          <cell r="F13751" t="str">
            <v>45T0482033</v>
          </cell>
          <cell r="AH13751">
            <v>0</v>
          </cell>
        </row>
        <row r="13752">
          <cell r="F13752" t="str">
            <v>65T0092629</v>
          </cell>
          <cell r="AH13752">
            <v>46120</v>
          </cell>
        </row>
        <row r="13753">
          <cell r="F13753" t="str">
            <v>G0389819-VU260402002</v>
          </cell>
        </row>
        <row r="13754">
          <cell r="F13754" t="str">
            <v>722459019</v>
          </cell>
          <cell r="AH13754">
            <v>46189</v>
          </cell>
        </row>
        <row r="13755">
          <cell r="F13755" t="str">
            <v>722459019</v>
          </cell>
          <cell r="AH13755">
            <v>46190</v>
          </cell>
        </row>
        <row r="13756">
          <cell r="F13756" t="str">
            <v>922401239</v>
          </cell>
          <cell r="AH13756">
            <v>46172</v>
          </cell>
        </row>
        <row r="13757">
          <cell r="F13757" t="str">
            <v>922401239</v>
          </cell>
          <cell r="AH13757">
            <v>46172</v>
          </cell>
        </row>
        <row r="13758">
          <cell r="F13758" t="str">
            <v>65T0097492</v>
          </cell>
          <cell r="AH13758">
            <v>46176</v>
          </cell>
        </row>
        <row r="13759">
          <cell r="F13759" t="str">
            <v>65T0097492</v>
          </cell>
          <cell r="AH13759">
            <v>46176</v>
          </cell>
        </row>
        <row r="13760">
          <cell r="F13760" t="str">
            <v>25T0350731</v>
          </cell>
          <cell r="AH13760">
            <v>46195</v>
          </cell>
        </row>
        <row r="13761">
          <cell r="F13761" t="str">
            <v>25T0350731</v>
          </cell>
          <cell r="AH13761">
            <v>46195</v>
          </cell>
        </row>
        <row r="13762">
          <cell r="F13762" t="str">
            <v>922401232</v>
          </cell>
          <cell r="AH13762">
            <v>46171</v>
          </cell>
        </row>
        <row r="13763">
          <cell r="F13763" t="str">
            <v>J22416453</v>
          </cell>
          <cell r="AH13763">
            <v>46147</v>
          </cell>
        </row>
        <row r="13764">
          <cell r="F13764" t="str">
            <v>J22416557</v>
          </cell>
          <cell r="AH13764">
            <v>46161</v>
          </cell>
        </row>
        <row r="13765">
          <cell r="F13765" t="str">
            <v>J22416588</v>
          </cell>
          <cell r="AH13765">
            <v>46168</v>
          </cell>
        </row>
        <row r="13766">
          <cell r="F13766" t="str">
            <v>J22416622</v>
          </cell>
          <cell r="AH13766">
            <v>46175</v>
          </cell>
        </row>
        <row r="13767">
          <cell r="F13767" t="str">
            <v>J22416675</v>
          </cell>
          <cell r="AH13767">
            <v>46182</v>
          </cell>
        </row>
        <row r="13768">
          <cell r="F13768" t="str">
            <v>J22416710</v>
          </cell>
          <cell r="AH13768">
            <v>46189</v>
          </cell>
        </row>
        <row r="13769">
          <cell r="F13769" t="str">
            <v>J22416762</v>
          </cell>
        </row>
        <row r="13770">
          <cell r="F13770" t="str">
            <v>45T0477388</v>
          </cell>
          <cell r="AH13770">
            <v>46170</v>
          </cell>
        </row>
        <row r="13771">
          <cell r="F13771" t="str">
            <v>45T0477388</v>
          </cell>
          <cell r="AH13771">
            <v>46178</v>
          </cell>
        </row>
        <row r="13772">
          <cell r="F13772" t="str">
            <v>65T0095782</v>
          </cell>
          <cell r="AH13772">
            <v>46169</v>
          </cell>
        </row>
        <row r="13773">
          <cell r="F13773" t="str">
            <v>65T0095783</v>
          </cell>
          <cell r="AH13773">
            <v>46169</v>
          </cell>
        </row>
        <row r="13774">
          <cell r="F13774" t="str">
            <v>65T0095784</v>
          </cell>
          <cell r="AH13774">
            <v>46169</v>
          </cell>
        </row>
        <row r="13775">
          <cell r="F13775" t="str">
            <v>65T0095785</v>
          </cell>
          <cell r="AH13775">
            <v>46175</v>
          </cell>
        </row>
        <row r="13776">
          <cell r="F13776" t="str">
            <v>65T0095839</v>
          </cell>
          <cell r="AH13776">
            <v>46175</v>
          </cell>
        </row>
        <row r="13777">
          <cell r="F13777" t="str">
            <v>65T0096130</v>
          </cell>
          <cell r="AH13777">
            <v>46175</v>
          </cell>
        </row>
        <row r="13778">
          <cell r="F13778" t="str">
            <v>65T0096465</v>
          </cell>
          <cell r="AH13778">
            <v>46182</v>
          </cell>
        </row>
        <row r="13779">
          <cell r="F13779" t="str">
            <v>65T0096466</v>
          </cell>
          <cell r="AH13779">
            <v>46182</v>
          </cell>
        </row>
        <row r="13780">
          <cell r="F13780" t="str">
            <v>65T0096467</v>
          </cell>
          <cell r="AH13780">
            <v>46182</v>
          </cell>
        </row>
        <row r="13781">
          <cell r="F13781" t="str">
            <v>65T0096468</v>
          </cell>
          <cell r="AH13781">
            <v>46175</v>
          </cell>
        </row>
        <row r="13782">
          <cell r="F13782" t="str">
            <v>65T0096469</v>
          </cell>
          <cell r="AH13782">
            <v>46182</v>
          </cell>
        </row>
        <row r="13783">
          <cell r="F13783" t="str">
            <v>65T0096470</v>
          </cell>
          <cell r="AH13783">
            <v>46175</v>
          </cell>
        </row>
        <row r="13784">
          <cell r="F13784" t="str">
            <v>65T0096471</v>
          </cell>
          <cell r="AH13784">
            <v>46175</v>
          </cell>
        </row>
        <row r="13785">
          <cell r="F13785" t="str">
            <v>65T0096472</v>
          </cell>
          <cell r="AH13785">
            <v>46182</v>
          </cell>
        </row>
        <row r="13786">
          <cell r="F13786" t="str">
            <v>65T0096473</v>
          </cell>
          <cell r="AH13786">
            <v>46175</v>
          </cell>
        </row>
        <row r="13787">
          <cell r="F13787" t="str">
            <v>65T0096474</v>
          </cell>
          <cell r="AH13787">
            <v>46182</v>
          </cell>
        </row>
        <row r="13788">
          <cell r="F13788" t="str">
            <v>65T0096986</v>
          </cell>
          <cell r="AH13788">
            <v>46182</v>
          </cell>
        </row>
        <row r="13789">
          <cell r="F13789" t="str">
            <v>65T0097481</v>
          </cell>
          <cell r="AH13789">
            <v>46192</v>
          </cell>
        </row>
        <row r="13790">
          <cell r="F13790" t="str">
            <v>65T0097482</v>
          </cell>
          <cell r="AH13790">
            <v>46192</v>
          </cell>
        </row>
        <row r="13791">
          <cell r="F13791" t="str">
            <v>65T0097483</v>
          </cell>
          <cell r="AH13791">
            <v>46192</v>
          </cell>
        </row>
        <row r="13792">
          <cell r="F13792" t="str">
            <v>65T0097485</v>
          </cell>
          <cell r="AH13792">
            <v>46192</v>
          </cell>
        </row>
        <row r="13793">
          <cell r="F13793" t="str">
            <v>65T0097918</v>
          </cell>
          <cell r="AH13793">
            <v>46192</v>
          </cell>
        </row>
        <row r="13794">
          <cell r="F13794" t="str">
            <v>65T0097931</v>
          </cell>
          <cell r="AH13794">
            <v>46192</v>
          </cell>
        </row>
        <row r="13795">
          <cell r="F13795" t="str">
            <v>65T0097960</v>
          </cell>
          <cell r="AH13795">
            <v>46182</v>
          </cell>
        </row>
        <row r="13796">
          <cell r="F13796" t="str">
            <v>65T0098083</v>
          </cell>
          <cell r="AH13796">
            <v>46192</v>
          </cell>
        </row>
        <row r="13797">
          <cell r="F13797" t="str">
            <v>65T0098084</v>
          </cell>
          <cell r="AH13797">
            <v>46192</v>
          </cell>
        </row>
        <row r="13798">
          <cell r="F13798" t="str">
            <v>65T0098085</v>
          </cell>
          <cell r="AH13798">
            <v>46192</v>
          </cell>
        </row>
        <row r="13799">
          <cell r="F13799" t="str">
            <v>65T0098087</v>
          </cell>
          <cell r="AH13799">
            <v>46192</v>
          </cell>
        </row>
        <row r="13800">
          <cell r="F13800" t="str">
            <v>65T0093832</v>
          </cell>
          <cell r="AH13800">
            <v>46155</v>
          </cell>
        </row>
        <row r="13801">
          <cell r="F13801" t="str">
            <v>65T0095182</v>
          </cell>
          <cell r="AH13801">
            <v>46156</v>
          </cell>
        </row>
        <row r="13802">
          <cell r="F13802" t="str">
            <v>65T0095182</v>
          </cell>
          <cell r="AH13802">
            <v>46163</v>
          </cell>
        </row>
        <row r="13803">
          <cell r="F13803" t="str">
            <v>65T0095212</v>
          </cell>
          <cell r="AH13803">
            <v>46153</v>
          </cell>
        </row>
        <row r="13804">
          <cell r="F13804" t="str">
            <v>65T0095214</v>
          </cell>
          <cell r="AH13804">
            <v>46147</v>
          </cell>
        </row>
        <row r="13805">
          <cell r="F13805" t="str">
            <v>65T0097094</v>
          </cell>
          <cell r="AH13805">
            <v>46182</v>
          </cell>
        </row>
        <row r="13806">
          <cell r="F13806" t="str">
            <v>65T0097213</v>
          </cell>
          <cell r="AH13806">
            <v>46183</v>
          </cell>
        </row>
        <row r="13807">
          <cell r="F13807" t="str">
            <v>65T0094460</v>
          </cell>
          <cell r="AH13807">
            <v>46146</v>
          </cell>
        </row>
        <row r="13808">
          <cell r="F13808" t="str">
            <v>65T0094993</v>
          </cell>
          <cell r="AH13808">
            <v>46146</v>
          </cell>
        </row>
        <row r="13809">
          <cell r="F13809" t="str">
            <v>65T0096159</v>
          </cell>
          <cell r="AH13809">
            <v>46157</v>
          </cell>
        </row>
        <row r="13810">
          <cell r="F13810" t="str">
            <v>65T0095360</v>
          </cell>
          <cell r="AH13810">
            <v>46175</v>
          </cell>
        </row>
        <row r="13811">
          <cell r="F13811" t="str">
            <v>65T0096804</v>
          </cell>
          <cell r="AH13811">
            <v>46174</v>
          </cell>
        </row>
        <row r="13812">
          <cell r="F13812" t="str">
            <v>65T0098394</v>
          </cell>
          <cell r="AH13812">
            <v>46188</v>
          </cell>
        </row>
        <row r="13813">
          <cell r="F13813" t="str">
            <v>65T0099101</v>
          </cell>
        </row>
        <row r="13814">
          <cell r="F13814" t="str">
            <v>45T0439456</v>
          </cell>
          <cell r="AH13814">
            <v>46030</v>
          </cell>
        </row>
        <row r="13815">
          <cell r="F13815" t="str">
            <v>45T0464815</v>
          </cell>
          <cell r="AH13815">
            <v>46134</v>
          </cell>
        </row>
        <row r="13816">
          <cell r="F13816" t="str">
            <v>45T0466756</v>
          </cell>
          <cell r="AH13816">
            <v>46134</v>
          </cell>
        </row>
        <row r="13817">
          <cell r="F13817" t="str">
            <v>45T0466757</v>
          </cell>
          <cell r="AH13817">
            <v>46136</v>
          </cell>
        </row>
        <row r="13818">
          <cell r="F13818" t="str">
            <v>45T0466758</v>
          </cell>
          <cell r="AH13818">
            <v>46136</v>
          </cell>
        </row>
        <row r="13819">
          <cell r="F13819" t="str">
            <v>45T0466759</v>
          </cell>
          <cell r="AH13819">
            <v>46140</v>
          </cell>
        </row>
        <row r="13820">
          <cell r="F13820" t="str">
            <v>45T0466891</v>
          </cell>
          <cell r="AH13820">
            <v>46140</v>
          </cell>
        </row>
        <row r="13821">
          <cell r="F13821" t="str">
            <v>45T0466998</v>
          </cell>
          <cell r="AH13821">
            <v>46136</v>
          </cell>
        </row>
        <row r="13822">
          <cell r="F13822" t="str">
            <v>45T0466999</v>
          </cell>
          <cell r="AH13822">
            <v>46136</v>
          </cell>
        </row>
        <row r="13823">
          <cell r="F13823" t="str">
            <v>45T0467273</v>
          </cell>
          <cell r="AH13823">
            <v>46140</v>
          </cell>
        </row>
        <row r="13824">
          <cell r="F13824" t="str">
            <v>45T0467274</v>
          </cell>
          <cell r="AH13824">
            <v>46140</v>
          </cell>
        </row>
        <row r="13825">
          <cell r="F13825" t="str">
            <v>45T0467683</v>
          </cell>
          <cell r="AH13825">
            <v>46141</v>
          </cell>
        </row>
        <row r="13826">
          <cell r="F13826" t="str">
            <v>45T0467684</v>
          </cell>
          <cell r="AH13826">
            <v>46140</v>
          </cell>
        </row>
        <row r="13827">
          <cell r="F13827" t="str">
            <v>45T0467685</v>
          </cell>
          <cell r="AH13827">
            <v>46140</v>
          </cell>
        </row>
        <row r="13828">
          <cell r="F13828" t="str">
            <v>45T0467687</v>
          </cell>
          <cell r="AH13828">
            <v>46140</v>
          </cell>
        </row>
        <row r="13829">
          <cell r="F13829" t="str">
            <v>45T0467688</v>
          </cell>
          <cell r="AH13829">
            <v>46140</v>
          </cell>
        </row>
        <row r="13830">
          <cell r="F13830" t="str">
            <v>45T0467689</v>
          </cell>
          <cell r="AH13830">
            <v>46140</v>
          </cell>
        </row>
        <row r="13831">
          <cell r="F13831" t="str">
            <v>45T0467690</v>
          </cell>
          <cell r="AH13831">
            <v>46140</v>
          </cell>
        </row>
        <row r="13832">
          <cell r="F13832" t="str">
            <v>45T0467692</v>
          </cell>
          <cell r="AH13832">
            <v>46140</v>
          </cell>
        </row>
        <row r="13833">
          <cell r="F13833" t="str">
            <v>45T0467693</v>
          </cell>
          <cell r="AH13833">
            <v>46140</v>
          </cell>
        </row>
        <row r="13834">
          <cell r="F13834" t="str">
            <v>45T0467694</v>
          </cell>
          <cell r="AH13834">
            <v>46140</v>
          </cell>
        </row>
        <row r="13835">
          <cell r="F13835" t="str">
            <v>45T0467695</v>
          </cell>
          <cell r="AH13835">
            <v>46140</v>
          </cell>
        </row>
        <row r="13836">
          <cell r="F13836" t="str">
            <v>45T0467696</v>
          </cell>
          <cell r="AH13836">
            <v>46140</v>
          </cell>
        </row>
        <row r="13837">
          <cell r="F13837" t="str">
            <v>45T0467697</v>
          </cell>
          <cell r="AH13837">
            <v>46140</v>
          </cell>
        </row>
        <row r="13838">
          <cell r="F13838" t="str">
            <v>45T0469241</v>
          </cell>
          <cell r="AH13838">
            <v>46140</v>
          </cell>
        </row>
        <row r="13839">
          <cell r="F13839" t="str">
            <v>45T0476082</v>
          </cell>
          <cell r="AH13839">
            <v>46170</v>
          </cell>
        </row>
        <row r="13840">
          <cell r="F13840" t="str">
            <v>45T0476083</v>
          </cell>
          <cell r="AH13840">
            <v>46170</v>
          </cell>
        </row>
        <row r="13841">
          <cell r="F13841" t="str">
            <v>45T0476515</v>
          </cell>
          <cell r="AH13841">
            <v>46170</v>
          </cell>
        </row>
        <row r="13842">
          <cell r="F13842" t="str">
            <v>45T0476600</v>
          </cell>
          <cell r="AH13842">
            <v>46170</v>
          </cell>
        </row>
        <row r="13843">
          <cell r="F13843" t="str">
            <v>45T0476601</v>
          </cell>
          <cell r="AH13843">
            <v>46170</v>
          </cell>
        </row>
        <row r="13844">
          <cell r="F13844" t="str">
            <v>45T0476602</v>
          </cell>
          <cell r="AH13844">
            <v>46170</v>
          </cell>
        </row>
        <row r="13845">
          <cell r="F13845" t="str">
            <v>45T0476781</v>
          </cell>
          <cell r="AH13845">
            <v>46170</v>
          </cell>
        </row>
        <row r="13846">
          <cell r="F13846" t="str">
            <v>45T0475002</v>
          </cell>
          <cell r="AH13846">
            <v>46174</v>
          </cell>
        </row>
        <row r="13847">
          <cell r="F13847" t="str">
            <v>45T0475037</v>
          </cell>
          <cell r="AH13847">
            <v>46174</v>
          </cell>
        </row>
        <row r="13848">
          <cell r="F13848" t="str">
            <v>45T0475039</v>
          </cell>
          <cell r="AH13848">
            <v>46175</v>
          </cell>
        </row>
        <row r="13849">
          <cell r="F13849" t="str">
            <v>45T0475514</v>
          </cell>
          <cell r="AH13849">
            <v>46174</v>
          </cell>
        </row>
        <row r="13850">
          <cell r="F13850" t="str">
            <v>45T0476291</v>
          </cell>
          <cell r="AH13850">
            <v>46172</v>
          </cell>
        </row>
        <row r="13851">
          <cell r="F13851" t="str">
            <v>45T0476603</v>
          </cell>
          <cell r="AH13851">
            <v>46174</v>
          </cell>
        </row>
        <row r="13852">
          <cell r="F13852" t="str">
            <v>45T0476604</v>
          </cell>
          <cell r="AH13852">
            <v>46174</v>
          </cell>
        </row>
        <row r="13853">
          <cell r="F13853" t="str">
            <v>45T0476605</v>
          </cell>
          <cell r="AH13853">
            <v>46174</v>
          </cell>
        </row>
        <row r="13854">
          <cell r="F13854" t="str">
            <v>45T0477051</v>
          </cell>
          <cell r="AH13854">
            <v>46174</v>
          </cell>
        </row>
        <row r="13855">
          <cell r="F13855" t="str">
            <v>45T0477077</v>
          </cell>
          <cell r="AH13855">
            <v>46174</v>
          </cell>
        </row>
        <row r="13856">
          <cell r="F13856" t="str">
            <v>45T0477078</v>
          </cell>
          <cell r="AH13856">
            <v>46174</v>
          </cell>
        </row>
        <row r="13857">
          <cell r="F13857" t="str">
            <v>45T0477180</v>
          </cell>
          <cell r="AH13857">
            <v>46174</v>
          </cell>
        </row>
        <row r="13858">
          <cell r="F13858" t="str">
            <v>45T0477184</v>
          </cell>
          <cell r="AH13858">
            <v>46174</v>
          </cell>
        </row>
        <row r="13859">
          <cell r="F13859" t="str">
            <v>45T0477185</v>
          </cell>
          <cell r="AH13859">
            <v>46174</v>
          </cell>
        </row>
        <row r="13860">
          <cell r="F13860" t="str">
            <v>45T0477419</v>
          </cell>
          <cell r="AH13860">
            <v>46174</v>
          </cell>
        </row>
        <row r="13861">
          <cell r="F13861" t="str">
            <v>45T0477923</v>
          </cell>
          <cell r="AH13861">
            <v>46176</v>
          </cell>
        </row>
        <row r="13862">
          <cell r="F13862" t="str">
            <v>45T0477930</v>
          </cell>
          <cell r="AH13862">
            <v>46174</v>
          </cell>
        </row>
        <row r="13863">
          <cell r="F13863" t="str">
            <v>45T0478468</v>
          </cell>
          <cell r="AH13863">
            <v>46181</v>
          </cell>
        </row>
        <row r="13864">
          <cell r="F13864" t="str">
            <v>45T0478566</v>
          </cell>
          <cell r="AH13864">
            <v>46181</v>
          </cell>
        </row>
        <row r="13865">
          <cell r="F13865" t="str">
            <v>45T0479842</v>
          </cell>
          <cell r="AH13865">
            <v>46181</v>
          </cell>
        </row>
        <row r="13866">
          <cell r="F13866" t="str">
            <v>45T0479843</v>
          </cell>
          <cell r="AH13866">
            <v>46181</v>
          </cell>
        </row>
        <row r="13867">
          <cell r="F13867" t="str">
            <v>45T0479943</v>
          </cell>
          <cell r="AH13867">
            <v>46181</v>
          </cell>
        </row>
        <row r="13868">
          <cell r="F13868" t="str">
            <v>45T0479974</v>
          </cell>
          <cell r="AH13868">
            <v>46181</v>
          </cell>
        </row>
        <row r="13869">
          <cell r="F13869" t="str">
            <v>45T0480371</v>
          </cell>
          <cell r="AH13869">
            <v>46181</v>
          </cell>
        </row>
        <row r="13870">
          <cell r="F13870" t="str">
            <v>45T0480399</v>
          </cell>
          <cell r="AH13870">
            <v>46188</v>
          </cell>
        </row>
        <row r="13871">
          <cell r="F13871" t="str">
            <v>45T0480412</v>
          </cell>
          <cell r="AH13871">
            <v>46184</v>
          </cell>
        </row>
        <row r="13872">
          <cell r="F13872" t="str">
            <v>45T0480712</v>
          </cell>
          <cell r="AH13872">
            <v>46185</v>
          </cell>
        </row>
        <row r="13873">
          <cell r="F13873" t="str">
            <v>45T0480725</v>
          </cell>
          <cell r="AH13873">
            <v>46184</v>
          </cell>
        </row>
        <row r="13874">
          <cell r="F13874" t="str">
            <v>45T0480727</v>
          </cell>
          <cell r="AH13874">
            <v>46183</v>
          </cell>
        </row>
        <row r="13875">
          <cell r="F13875" t="str">
            <v>45T0480728</v>
          </cell>
          <cell r="AH13875">
            <v>46183</v>
          </cell>
        </row>
        <row r="13876">
          <cell r="F13876" t="str">
            <v>45T0480729</v>
          </cell>
          <cell r="AH13876">
            <v>46183</v>
          </cell>
        </row>
        <row r="13877">
          <cell r="F13877" t="str">
            <v>45T0481324</v>
          </cell>
          <cell r="AH13877">
            <v>46188</v>
          </cell>
        </row>
        <row r="13878">
          <cell r="F13878" t="str">
            <v>45T0481325</v>
          </cell>
          <cell r="AH13878">
            <v>46188</v>
          </cell>
        </row>
        <row r="13879">
          <cell r="F13879" t="str">
            <v>45T0481326</v>
          </cell>
          <cell r="AH13879">
            <v>46188</v>
          </cell>
        </row>
        <row r="13880">
          <cell r="F13880" t="str">
            <v>45T0481353</v>
          </cell>
          <cell r="AH13880">
            <v>46188</v>
          </cell>
        </row>
        <row r="13881">
          <cell r="F13881" t="str">
            <v>45T0481452</v>
          </cell>
          <cell r="AH13881">
            <v>46191</v>
          </cell>
        </row>
        <row r="13882">
          <cell r="F13882" t="str">
            <v>45T0481456</v>
          </cell>
          <cell r="AH13882">
            <v>46188</v>
          </cell>
        </row>
        <row r="13883">
          <cell r="F13883" t="str">
            <v>45T0481457</v>
          </cell>
          <cell r="AH13883">
            <v>46191</v>
          </cell>
        </row>
        <row r="13884">
          <cell r="F13884" t="str">
            <v>45T0481576</v>
          </cell>
          <cell r="AH13884">
            <v>46192</v>
          </cell>
        </row>
        <row r="13885">
          <cell r="F13885" t="str">
            <v>45T0481687</v>
          </cell>
          <cell r="AH13885">
            <v>46188</v>
          </cell>
        </row>
        <row r="13886">
          <cell r="F13886" t="str">
            <v>45T0482000</v>
          </cell>
          <cell r="AH13886">
            <v>46189</v>
          </cell>
        </row>
        <row r="13887">
          <cell r="F13887" t="str">
            <v>45T0482139</v>
          </cell>
          <cell r="AH13887">
            <v>46195</v>
          </cell>
        </row>
        <row r="13888">
          <cell r="F13888" t="str">
            <v>45T0482899</v>
          </cell>
          <cell r="AH13888">
            <v>46195</v>
          </cell>
        </row>
        <row r="13889">
          <cell r="F13889" t="str">
            <v>45T0483424</v>
          </cell>
          <cell r="AH13889">
            <v>46195</v>
          </cell>
        </row>
        <row r="13890">
          <cell r="F13890" t="str">
            <v>45T0483425</v>
          </cell>
          <cell r="AH13890">
            <v>46195</v>
          </cell>
        </row>
        <row r="13891">
          <cell r="F13891" t="str">
            <v>45T0483426</v>
          </cell>
          <cell r="AH13891">
            <v>46195</v>
          </cell>
        </row>
        <row r="13892">
          <cell r="F13892" t="str">
            <v>45T0483596</v>
          </cell>
          <cell r="AH13892">
            <v>46195</v>
          </cell>
        </row>
        <row r="13893">
          <cell r="F13893" t="str">
            <v>45T0483611</v>
          </cell>
          <cell r="AH13893">
            <v>46195</v>
          </cell>
        </row>
        <row r="13894">
          <cell r="F13894" t="str">
            <v>45T0485209</v>
          </cell>
          <cell r="AH13894">
            <v>46195</v>
          </cell>
        </row>
        <row r="13895">
          <cell r="F13895" t="str">
            <v>65T0094493</v>
          </cell>
          <cell r="AH13895">
            <v>46133</v>
          </cell>
        </row>
        <row r="13896">
          <cell r="F13896" t="str">
            <v>45T0447179</v>
          </cell>
          <cell r="AH13896">
            <v>46053</v>
          </cell>
        </row>
        <row r="13897">
          <cell r="F13897" t="str">
            <v>45T0447680</v>
          </cell>
          <cell r="AH13897">
            <v>46077</v>
          </cell>
        </row>
        <row r="13898">
          <cell r="F13898" t="str">
            <v>45T0448355</v>
          </cell>
          <cell r="AH13898">
            <v>46062</v>
          </cell>
        </row>
        <row r="13899">
          <cell r="F13899" t="str">
            <v>45T0450470</v>
          </cell>
          <cell r="AH13899">
            <v>46076</v>
          </cell>
        </row>
        <row r="13900">
          <cell r="F13900" t="str">
            <v>45T0450470</v>
          </cell>
          <cell r="AH13900">
            <v>46083</v>
          </cell>
        </row>
        <row r="13901">
          <cell r="F13901" t="str">
            <v>65T0092613</v>
          </cell>
          <cell r="AH13901">
            <v>46101</v>
          </cell>
        </row>
        <row r="13902">
          <cell r="F13902" t="str">
            <v>45T0451543</v>
          </cell>
          <cell r="AH13902">
            <v>46140</v>
          </cell>
        </row>
        <row r="13903">
          <cell r="F13903" t="str">
            <v>45T0465087</v>
          </cell>
          <cell r="AH13903">
            <v>46146</v>
          </cell>
        </row>
        <row r="13904">
          <cell r="F13904" t="str">
            <v>45T0465477</v>
          </cell>
          <cell r="AH13904">
            <v>46146</v>
          </cell>
        </row>
        <row r="13905">
          <cell r="F13905" t="str">
            <v>45T0465508</v>
          </cell>
          <cell r="AH13905">
            <v>46146</v>
          </cell>
        </row>
        <row r="13906">
          <cell r="F13906" t="str">
            <v>45T0466398</v>
          </cell>
          <cell r="AH13906">
            <v>46140</v>
          </cell>
        </row>
        <row r="13907">
          <cell r="F13907" t="str">
            <v>45T0466823</v>
          </cell>
          <cell r="AH13907">
            <v>46140</v>
          </cell>
        </row>
        <row r="13908">
          <cell r="F13908" t="str">
            <v>45T0466823</v>
          </cell>
          <cell r="AH13908">
            <v>46150</v>
          </cell>
        </row>
        <row r="13909">
          <cell r="F13909" t="str">
            <v>45T0466823</v>
          </cell>
          <cell r="AH13909">
            <v>46153</v>
          </cell>
        </row>
        <row r="13910">
          <cell r="F13910" t="str">
            <v>45T0470759</v>
          </cell>
          <cell r="AH13910">
            <v>46153</v>
          </cell>
        </row>
        <row r="13911">
          <cell r="F13911" t="str">
            <v>45T0474135</v>
          </cell>
          <cell r="AH13911">
            <v>46163</v>
          </cell>
        </row>
        <row r="13912">
          <cell r="F13912" t="str">
            <v>45T0474892</v>
          </cell>
          <cell r="AH13912">
            <v>46164</v>
          </cell>
        </row>
        <row r="13913">
          <cell r="F13913" t="str">
            <v>45T0474985</v>
          </cell>
          <cell r="AH13913">
            <v>46164</v>
          </cell>
        </row>
        <row r="13914">
          <cell r="F13914" t="str">
            <v>45T0475777</v>
          </cell>
          <cell r="AH13914">
            <v>46167</v>
          </cell>
        </row>
        <row r="13915">
          <cell r="F13915" t="str">
            <v>65T0094493</v>
          </cell>
          <cell r="AH13915">
            <v>46141</v>
          </cell>
        </row>
        <row r="13916">
          <cell r="F13916" t="str">
            <v>45T0465073</v>
          </cell>
          <cell r="AH13916">
            <v>46178</v>
          </cell>
        </row>
        <row r="13917">
          <cell r="F13917" t="str">
            <v>45T0466398</v>
          </cell>
          <cell r="AH13917">
            <v>46178</v>
          </cell>
        </row>
        <row r="13918">
          <cell r="F13918" t="str">
            <v>45T0474135</v>
          </cell>
          <cell r="AH13918">
            <v>46171</v>
          </cell>
        </row>
        <row r="13919">
          <cell r="F13919" t="str">
            <v>45T0474892</v>
          </cell>
          <cell r="AH13919">
            <v>46171</v>
          </cell>
        </row>
        <row r="13920">
          <cell r="F13920" t="str">
            <v>45T0474985</v>
          </cell>
          <cell r="AH13920">
            <v>46171</v>
          </cell>
        </row>
        <row r="13921">
          <cell r="F13921" t="str">
            <v>45T0475777</v>
          </cell>
          <cell r="AH13921">
            <v>46171</v>
          </cell>
        </row>
        <row r="13922">
          <cell r="F13922" t="str">
            <v>45T0475951</v>
          </cell>
          <cell r="AH13922">
            <v>46168</v>
          </cell>
        </row>
        <row r="13923">
          <cell r="F13923" t="str">
            <v>45T0475951</v>
          </cell>
          <cell r="AH13923">
            <v>46178</v>
          </cell>
        </row>
        <row r="13924">
          <cell r="F13924" t="str">
            <v>45T0477018</v>
          </cell>
          <cell r="AH13924">
            <v>46172</v>
          </cell>
        </row>
        <row r="13925">
          <cell r="F13925" t="str">
            <v>45T0477018</v>
          </cell>
          <cell r="AH13925">
            <v>46177</v>
          </cell>
        </row>
        <row r="13926">
          <cell r="F13926" t="str">
            <v>45T0477536</v>
          </cell>
          <cell r="AH13926">
            <v>46171</v>
          </cell>
        </row>
        <row r="13927">
          <cell r="F13927" t="str">
            <v>45T0477536</v>
          </cell>
          <cell r="AH13927">
            <v>46178</v>
          </cell>
        </row>
        <row r="13928">
          <cell r="F13928" t="str">
            <v>45T0479777</v>
          </cell>
          <cell r="AH13928">
            <v>46181</v>
          </cell>
        </row>
        <row r="13929">
          <cell r="F13929" t="str">
            <v>45T0480242</v>
          </cell>
          <cell r="AH13929">
            <v>46181</v>
          </cell>
        </row>
        <row r="13930">
          <cell r="F13930" t="str">
            <v>J22416716</v>
          </cell>
          <cell r="AH13930">
            <v>46189</v>
          </cell>
        </row>
        <row r="13931">
          <cell r="F13931" t="str">
            <v>25T0344367</v>
          </cell>
          <cell r="AH13931">
            <v>46127</v>
          </cell>
        </row>
        <row r="13932">
          <cell r="F13932" t="str">
            <v>25T0344367</v>
          </cell>
          <cell r="AH13932">
            <v>46132</v>
          </cell>
        </row>
        <row r="13933">
          <cell r="F13933" t="str">
            <v>922401238</v>
          </cell>
          <cell r="AH13933">
            <v>46171</v>
          </cell>
        </row>
        <row r="13934">
          <cell r="F13934" t="str">
            <v>25T0344946</v>
          </cell>
          <cell r="AH13934">
            <v>46146</v>
          </cell>
        </row>
        <row r="13935">
          <cell r="F13935" t="str">
            <v>45T0479852</v>
          </cell>
          <cell r="AH13935">
            <v>46181</v>
          </cell>
        </row>
        <row r="13936">
          <cell r="F13936" t="str">
            <v>45T0479853</v>
          </cell>
          <cell r="AH13936">
            <v>46181</v>
          </cell>
        </row>
        <row r="13937">
          <cell r="F13937" t="str">
            <v>45T0482811</v>
          </cell>
          <cell r="AH13937">
            <v>46191</v>
          </cell>
        </row>
        <row r="13938">
          <cell r="F13938" t="str">
            <v>65T0090126</v>
          </cell>
          <cell r="AH13938">
            <v>46170</v>
          </cell>
        </row>
        <row r="13939">
          <cell r="F13939" t="str">
            <v>65T0090969</v>
          </cell>
          <cell r="AH13939">
            <v>46184</v>
          </cell>
        </row>
        <row r="13940">
          <cell r="F13940" t="str">
            <v>65T0091930</v>
          </cell>
          <cell r="AH13940">
            <v>46170</v>
          </cell>
        </row>
        <row r="13941">
          <cell r="F13941" t="str">
            <v>65T0092087</v>
          </cell>
          <cell r="AH13941">
            <v>46176</v>
          </cell>
        </row>
        <row r="13942">
          <cell r="F13942" t="str">
            <v>65T0092281</v>
          </cell>
          <cell r="AH13942">
            <v>46188</v>
          </cell>
        </row>
        <row r="13943">
          <cell r="F13943" t="str">
            <v>65T0092283</v>
          </cell>
          <cell r="AH13943">
            <v>46170</v>
          </cell>
        </row>
        <row r="13944">
          <cell r="F13944" t="str">
            <v>65T0092636</v>
          </cell>
          <cell r="AH13944">
            <v>46188</v>
          </cell>
        </row>
        <row r="13945">
          <cell r="F13945" t="str">
            <v>65T0092993</v>
          </cell>
          <cell r="AH13945">
            <v>46188</v>
          </cell>
        </row>
        <row r="13946">
          <cell r="F13946" t="str">
            <v>65T0093892</v>
          </cell>
          <cell r="AH13946">
            <v>46195</v>
          </cell>
        </row>
        <row r="13947">
          <cell r="F13947" t="str">
            <v>65T0094194</v>
          </cell>
          <cell r="AH13947">
            <v>46188</v>
          </cell>
        </row>
        <row r="13948">
          <cell r="F13948" t="str">
            <v>65T0095014</v>
          </cell>
          <cell r="AH13948">
            <v>46188</v>
          </cell>
        </row>
        <row r="13949">
          <cell r="F13949" t="str">
            <v>65T0096044</v>
          </cell>
          <cell r="AH13949">
            <v>46167</v>
          </cell>
        </row>
        <row r="13950">
          <cell r="F13950" t="str">
            <v>65T0096277</v>
          </cell>
          <cell r="AH13950">
            <v>46168</v>
          </cell>
        </row>
        <row r="13951">
          <cell r="F13951" t="str">
            <v>65T0096893</v>
          </cell>
          <cell r="AH13951">
            <v>46174</v>
          </cell>
        </row>
        <row r="13952">
          <cell r="F13952" t="str">
            <v>65T0097048</v>
          </cell>
          <cell r="AH13952">
            <v>46174</v>
          </cell>
        </row>
        <row r="13953">
          <cell r="F13953" t="str">
            <v>65T0097444</v>
          </cell>
          <cell r="AH13953">
            <v>46185</v>
          </cell>
        </row>
        <row r="13954">
          <cell r="F13954" t="str">
            <v>65T0097445</v>
          </cell>
          <cell r="AH13954">
            <v>46185</v>
          </cell>
        </row>
        <row r="13955">
          <cell r="F13955" t="str">
            <v>65T0097525</v>
          </cell>
          <cell r="AH13955">
            <v>46185</v>
          </cell>
        </row>
        <row r="13956">
          <cell r="F13956" t="str">
            <v>65T0097825</v>
          </cell>
          <cell r="AH13956">
            <v>46175</v>
          </cell>
        </row>
        <row r="13957">
          <cell r="F13957" t="str">
            <v>65T0097934</v>
          </cell>
          <cell r="AH13957">
            <v>46192</v>
          </cell>
        </row>
        <row r="13958">
          <cell r="F13958" t="str">
            <v>65T0098693</v>
          </cell>
          <cell r="AH13958">
            <v>46195</v>
          </cell>
        </row>
        <row r="13959">
          <cell r="F13959" t="str">
            <v>65T0098870</v>
          </cell>
          <cell r="AH13959">
            <v>46195</v>
          </cell>
        </row>
        <row r="13960">
          <cell r="F13960" t="str">
            <v>65T0098871</v>
          </cell>
          <cell r="AH13960">
            <v>46195</v>
          </cell>
        </row>
        <row r="13961">
          <cell r="F13961" t="str">
            <v>45T0436008</v>
          </cell>
        </row>
        <row r="13962">
          <cell r="F13962" t="str">
            <v>45T0462686</v>
          </cell>
          <cell r="AH13962">
            <v>46178</v>
          </cell>
        </row>
        <row r="13963">
          <cell r="F13963" t="str">
            <v>45T0466122</v>
          </cell>
          <cell r="AH13963">
            <v>46178</v>
          </cell>
        </row>
        <row r="13964">
          <cell r="F13964" t="str">
            <v>45T0476015</v>
          </cell>
          <cell r="AH13964">
            <v>46174</v>
          </cell>
        </row>
        <row r="13965">
          <cell r="F13965" t="str">
            <v>45T0456870</v>
          </cell>
          <cell r="AH13965">
            <v>46107</v>
          </cell>
        </row>
        <row r="13966">
          <cell r="F13966" t="str">
            <v>45T0456870</v>
          </cell>
          <cell r="AH13966">
            <v>46125</v>
          </cell>
        </row>
        <row r="13967">
          <cell r="F13967" t="str">
            <v>45T0456870</v>
          </cell>
          <cell r="AH13967">
            <v>46126</v>
          </cell>
        </row>
        <row r="13968">
          <cell r="F13968" t="str">
            <v>45T0478361</v>
          </cell>
          <cell r="AH13968">
            <v>46181</v>
          </cell>
        </row>
        <row r="13969">
          <cell r="F13969" t="str">
            <v>45T0469215</v>
          </cell>
          <cell r="AH13969">
            <v>46147</v>
          </cell>
        </row>
        <row r="13970">
          <cell r="F13970" t="str">
            <v>45T0469217</v>
          </cell>
          <cell r="AH13970">
            <v>46146</v>
          </cell>
        </row>
        <row r="13971">
          <cell r="F13971" t="str">
            <v>45T0469304</v>
          </cell>
          <cell r="AH13971">
            <v>46146</v>
          </cell>
        </row>
        <row r="13972">
          <cell r="F13972" t="str">
            <v>45T0469780</v>
          </cell>
          <cell r="AH13972">
            <v>46146</v>
          </cell>
        </row>
        <row r="13973">
          <cell r="F13973" t="str">
            <v>45T0469798</v>
          </cell>
          <cell r="AH13973">
            <v>46150</v>
          </cell>
        </row>
        <row r="13974">
          <cell r="F13974" t="str">
            <v>45T0470198</v>
          </cell>
          <cell r="AH13974">
            <v>46150</v>
          </cell>
        </row>
        <row r="13975">
          <cell r="F13975" t="str">
            <v>45T0470402</v>
          </cell>
          <cell r="AH13975">
            <v>46150</v>
          </cell>
        </row>
        <row r="13976">
          <cell r="F13976" t="str">
            <v>45T0470411</v>
          </cell>
          <cell r="AH13976">
            <v>46149</v>
          </cell>
        </row>
        <row r="13977">
          <cell r="F13977" t="str">
            <v>45T0470602</v>
          </cell>
          <cell r="AH13977">
            <v>46167</v>
          </cell>
        </row>
        <row r="13978">
          <cell r="F13978" t="str">
            <v>45T0474081</v>
          </cell>
          <cell r="AH13978">
            <v>46160</v>
          </cell>
        </row>
        <row r="13979">
          <cell r="F13979" t="str">
            <v>45T0475511</v>
          </cell>
          <cell r="AH13979">
            <v>46164</v>
          </cell>
        </row>
        <row r="13980">
          <cell r="F13980" t="str">
            <v>45T0476098</v>
          </cell>
          <cell r="AH13980">
            <v>46167</v>
          </cell>
        </row>
        <row r="13981">
          <cell r="F13981" t="str">
            <v>45T0476657</v>
          </cell>
          <cell r="AH13981">
            <v>46170</v>
          </cell>
        </row>
        <row r="13982">
          <cell r="F13982" t="str">
            <v>45T0470603</v>
          </cell>
          <cell r="AH13982">
            <v>46174</v>
          </cell>
        </row>
        <row r="13983">
          <cell r="F13983" t="str">
            <v>45T0478478</v>
          </cell>
          <cell r="AH13983">
            <v>46184</v>
          </cell>
        </row>
        <row r="13984">
          <cell r="F13984" t="str">
            <v>45T0479704</v>
          </cell>
          <cell r="AH13984">
            <v>46181</v>
          </cell>
        </row>
        <row r="13985">
          <cell r="F13985" t="str">
            <v>45T0479738</v>
          </cell>
          <cell r="AH13985">
            <v>46177</v>
          </cell>
        </row>
        <row r="13986">
          <cell r="F13986" t="str">
            <v>45T0479918</v>
          </cell>
          <cell r="AH13986">
            <v>46181</v>
          </cell>
        </row>
        <row r="13987">
          <cell r="F13987" t="str">
            <v>45T0480444</v>
          </cell>
          <cell r="AH13987">
            <v>46188</v>
          </cell>
        </row>
        <row r="13988">
          <cell r="F13988" t="str">
            <v>45T0481337</v>
          </cell>
          <cell r="AH13988">
            <v>46188</v>
          </cell>
        </row>
        <row r="13989">
          <cell r="F13989" t="str">
            <v>45T0481458</v>
          </cell>
          <cell r="AH13989">
            <v>46185</v>
          </cell>
        </row>
        <row r="13990">
          <cell r="F13990" t="str">
            <v>45T0481968</v>
          </cell>
          <cell r="AH13990">
            <v>46188</v>
          </cell>
        </row>
        <row r="13991">
          <cell r="F13991" t="str">
            <v>45T0482728</v>
          </cell>
          <cell r="AH13991">
            <v>46190</v>
          </cell>
        </row>
        <row r="13992">
          <cell r="F13992" t="str">
            <v>45T0482841</v>
          </cell>
          <cell r="AH13992">
            <v>46190</v>
          </cell>
        </row>
        <row r="13993">
          <cell r="F13993" t="str">
            <v>45T0483006</v>
          </cell>
          <cell r="AH13993">
            <v>46191</v>
          </cell>
        </row>
        <row r="13994">
          <cell r="F13994" t="str">
            <v>45T0483009</v>
          </cell>
          <cell r="AH13994">
            <v>46192</v>
          </cell>
        </row>
        <row r="13995">
          <cell r="F13995" t="str">
            <v>45T0485233</v>
          </cell>
        </row>
        <row r="13996">
          <cell r="F13996" t="str">
            <v>45T0481521</v>
          </cell>
          <cell r="AH13996">
            <v>46191</v>
          </cell>
        </row>
        <row r="13997">
          <cell r="F13997" t="str">
            <v>65T0093472</v>
          </cell>
          <cell r="AH13997">
            <v>46126</v>
          </cell>
        </row>
        <row r="13998">
          <cell r="F13998" t="str">
            <v>65T0093472</v>
          </cell>
          <cell r="AH13998">
            <v>46153</v>
          </cell>
        </row>
        <row r="13999">
          <cell r="F13999" t="str">
            <v>65T0093472</v>
          </cell>
          <cell r="AH13999">
            <v>0</v>
          </cell>
        </row>
        <row r="14000">
          <cell r="F14000" t="str">
            <v>65T0094557</v>
          </cell>
          <cell r="AH14000">
            <v>46184</v>
          </cell>
        </row>
        <row r="14001">
          <cell r="F14001" t="str">
            <v>65T0094557</v>
          </cell>
          <cell r="AH14001">
            <v>46188</v>
          </cell>
        </row>
        <row r="14002">
          <cell r="F14002" t="str">
            <v>65T0095922</v>
          </cell>
          <cell r="AH14002">
            <v>46170</v>
          </cell>
        </row>
        <row r="14003">
          <cell r="F14003" t="str">
            <v>65T0095934</v>
          </cell>
          <cell r="AH14003">
            <v>46170</v>
          </cell>
        </row>
        <row r="14004">
          <cell r="F14004" t="str">
            <v>65T0096715</v>
          </cell>
          <cell r="AH14004">
            <v>46170</v>
          </cell>
        </row>
        <row r="14005">
          <cell r="F14005" t="str">
            <v>65T0096716</v>
          </cell>
          <cell r="AH14005">
            <v>46177</v>
          </cell>
        </row>
        <row r="14006">
          <cell r="F14006" t="str">
            <v>65T0098014</v>
          </cell>
          <cell r="AH14006">
            <v>46195</v>
          </cell>
        </row>
        <row r="14007">
          <cell r="F14007" t="str">
            <v>65T0098016</v>
          </cell>
          <cell r="AH14007">
            <v>46195</v>
          </cell>
        </row>
        <row r="14008">
          <cell r="F14008" t="str">
            <v>65T0098018</v>
          </cell>
          <cell r="AH14008">
            <v>46195</v>
          </cell>
        </row>
        <row r="14009">
          <cell r="F14009" t="str">
            <v>65T0098750</v>
          </cell>
          <cell r="AH14009">
            <v>46195</v>
          </cell>
        </row>
        <row r="14010">
          <cell r="F14010" t="str">
            <v>65T0098757</v>
          </cell>
          <cell r="AH14010">
            <v>46195</v>
          </cell>
        </row>
        <row r="14011">
          <cell r="F14011" t="str">
            <v>65T0091319</v>
          </cell>
        </row>
        <row r="14012">
          <cell r="F14012" t="str">
            <v>25T0349464</v>
          </cell>
          <cell r="AH14012">
            <v>46189</v>
          </cell>
        </row>
        <row r="14013">
          <cell r="F14013" t="str">
            <v>25T0349687</v>
          </cell>
          <cell r="AH14013">
            <v>46188</v>
          </cell>
        </row>
        <row r="14014">
          <cell r="F14014" t="str">
            <v>45T0423746</v>
          </cell>
          <cell r="AH14014">
            <v>46128</v>
          </cell>
        </row>
        <row r="14015">
          <cell r="F14015" t="str">
            <v>45T0423756</v>
          </cell>
          <cell r="AH14015">
            <v>46169</v>
          </cell>
        </row>
        <row r="14016">
          <cell r="F14016" t="str">
            <v>45T0423757</v>
          </cell>
          <cell r="AH14016">
            <v>46168</v>
          </cell>
        </row>
        <row r="14017">
          <cell r="F14017" t="str">
            <v>45T0423758</v>
          </cell>
          <cell r="AH14017">
            <v>46168</v>
          </cell>
        </row>
        <row r="14018">
          <cell r="F14018" t="str">
            <v>45T0423769</v>
          </cell>
          <cell r="AH14018">
            <v>46164</v>
          </cell>
        </row>
        <row r="14019">
          <cell r="F14019" t="str">
            <v>45T0423771</v>
          </cell>
          <cell r="AH14019">
            <v>46168</v>
          </cell>
        </row>
        <row r="14020">
          <cell r="F14020" t="str">
            <v>45T0423772</v>
          </cell>
          <cell r="AH14020">
            <v>46168</v>
          </cell>
        </row>
        <row r="14021">
          <cell r="F14021" t="str">
            <v>45T0423773</v>
          </cell>
          <cell r="AH14021">
            <v>46172</v>
          </cell>
        </row>
        <row r="14022">
          <cell r="F14022" t="str">
            <v>45T0423774</v>
          </cell>
          <cell r="AH14022">
            <v>46188</v>
          </cell>
        </row>
        <row r="14023">
          <cell r="F14023" t="str">
            <v>45T0423775</v>
          </cell>
          <cell r="AH14023">
            <v>46188</v>
          </cell>
        </row>
        <row r="14024">
          <cell r="F14024" t="str">
            <v>45T0423776</v>
          </cell>
          <cell r="AH14024">
            <v>46190</v>
          </cell>
        </row>
        <row r="14025">
          <cell r="F14025" t="str">
            <v>45T0423777</v>
          </cell>
          <cell r="AH14025">
            <v>46189</v>
          </cell>
        </row>
        <row r="14026">
          <cell r="F14026" t="str">
            <v>45T0423778</v>
          </cell>
          <cell r="AH14026">
            <v>46189</v>
          </cell>
        </row>
        <row r="14027">
          <cell r="F14027" t="str">
            <v>45T0423779</v>
          </cell>
          <cell r="AH14027">
            <v>46189</v>
          </cell>
        </row>
        <row r="14028">
          <cell r="F14028" t="str">
            <v>45T0455268</v>
          </cell>
          <cell r="AH14028">
            <v>46168</v>
          </cell>
        </row>
        <row r="14029">
          <cell r="F14029" t="str">
            <v>45T0456083</v>
          </cell>
          <cell r="AH14029">
            <v>46178</v>
          </cell>
        </row>
        <row r="14030">
          <cell r="F14030" t="str">
            <v>45T0456824</v>
          </cell>
          <cell r="AH14030">
            <v>46171</v>
          </cell>
        </row>
        <row r="14031">
          <cell r="F14031" t="str">
            <v>45T0457523</v>
          </cell>
          <cell r="AH14031">
            <v>46175</v>
          </cell>
        </row>
        <row r="14032">
          <cell r="F14032" t="str">
            <v>45T0458797</v>
          </cell>
          <cell r="AH14032">
            <v>46175</v>
          </cell>
        </row>
        <row r="14033">
          <cell r="F14033" t="str">
            <v>45T0458939</v>
          </cell>
          <cell r="AH14033">
            <v>46176</v>
          </cell>
        </row>
        <row r="14034">
          <cell r="F14034" t="str">
            <v>45T0461054</v>
          </cell>
          <cell r="AH14034">
            <v>46178</v>
          </cell>
        </row>
        <row r="14035">
          <cell r="F14035" t="str">
            <v>45T0466952</v>
          </cell>
          <cell r="AH14035">
            <v>46172</v>
          </cell>
        </row>
        <row r="14036">
          <cell r="F14036" t="str">
            <v>45T0469274</v>
          </cell>
          <cell r="AH14036">
            <v>46183</v>
          </cell>
        </row>
        <row r="14037">
          <cell r="F14037" t="str">
            <v>45T0469275</v>
          </cell>
          <cell r="AH14037">
            <v>46183</v>
          </cell>
        </row>
        <row r="14038">
          <cell r="F14038" t="str">
            <v>45T0470462</v>
          </cell>
          <cell r="AH14038">
            <v>46170</v>
          </cell>
        </row>
        <row r="14039">
          <cell r="F14039" t="str">
            <v>45T0470463</v>
          </cell>
          <cell r="AH14039">
            <v>46178</v>
          </cell>
        </row>
        <row r="14040">
          <cell r="F14040" t="str">
            <v>45T0470686</v>
          </cell>
          <cell r="AH14040">
            <v>46174</v>
          </cell>
        </row>
        <row r="14041">
          <cell r="F14041" t="str">
            <v>45T0473128</v>
          </cell>
          <cell r="AH14041">
            <v>46170</v>
          </cell>
        </row>
        <row r="14042">
          <cell r="F14042" t="str">
            <v>45T0473129</v>
          </cell>
          <cell r="AH14042">
            <v>46169</v>
          </cell>
        </row>
        <row r="14043">
          <cell r="F14043" t="str">
            <v>45T0475787</v>
          </cell>
          <cell r="AH14043">
            <v>46167</v>
          </cell>
        </row>
        <row r="14044">
          <cell r="F14044" t="str">
            <v>45T0475842</v>
          </cell>
          <cell r="AH14044">
            <v>46169</v>
          </cell>
        </row>
        <row r="14045">
          <cell r="F14045" t="str">
            <v>45T0475843</v>
          </cell>
          <cell r="AH14045">
            <v>46195</v>
          </cell>
        </row>
        <row r="14046">
          <cell r="F14046" t="str">
            <v>45T0475844</v>
          </cell>
          <cell r="AH14046">
            <v>46172</v>
          </cell>
        </row>
        <row r="14047">
          <cell r="F14047" t="str">
            <v>45T0475845</v>
          </cell>
          <cell r="AH14047">
            <v>46172</v>
          </cell>
        </row>
        <row r="14048">
          <cell r="F14048" t="str">
            <v>45T0475846</v>
          </cell>
          <cell r="AH14048">
            <v>46175</v>
          </cell>
        </row>
        <row r="14049">
          <cell r="F14049" t="str">
            <v>45T0475847</v>
          </cell>
          <cell r="AH14049">
            <v>46176</v>
          </cell>
        </row>
        <row r="14050">
          <cell r="F14050" t="str">
            <v>45T0476278</v>
          </cell>
          <cell r="AH14050">
            <v>46168</v>
          </cell>
        </row>
        <row r="14051">
          <cell r="F14051" t="str">
            <v>45T0476343</v>
          </cell>
          <cell r="AH14051">
            <v>46169</v>
          </cell>
        </row>
        <row r="14052">
          <cell r="F14052" t="str">
            <v>45T0476344</v>
          </cell>
          <cell r="AH14052">
            <v>46168</v>
          </cell>
        </row>
        <row r="14053">
          <cell r="F14053" t="str">
            <v>45T0477205</v>
          </cell>
          <cell r="AH14053">
            <v>46171</v>
          </cell>
        </row>
        <row r="14054">
          <cell r="F14054" t="str">
            <v>45T0477205</v>
          </cell>
          <cell r="AH14054">
            <v>46183</v>
          </cell>
        </row>
        <row r="14055">
          <cell r="F14055" t="str">
            <v>45T0477662</v>
          </cell>
          <cell r="AH14055">
            <v>46172</v>
          </cell>
        </row>
        <row r="14056">
          <cell r="F14056" t="str">
            <v>45T0477662</v>
          </cell>
          <cell r="AH14056">
            <v>46182</v>
          </cell>
        </row>
        <row r="14057">
          <cell r="F14057" t="str">
            <v>45T0477665</v>
          </cell>
          <cell r="AH14057">
            <v>46174</v>
          </cell>
        </row>
        <row r="14058">
          <cell r="F14058" t="str">
            <v>45T0477665</v>
          </cell>
          <cell r="AH14058">
            <v>46178</v>
          </cell>
        </row>
        <row r="14059">
          <cell r="F14059" t="str">
            <v>45T0477666</v>
          </cell>
          <cell r="AH14059">
            <v>46174</v>
          </cell>
        </row>
        <row r="14060">
          <cell r="F14060" t="str">
            <v>45T0477666</v>
          </cell>
          <cell r="AH14060">
            <v>46178</v>
          </cell>
        </row>
        <row r="14061">
          <cell r="F14061" t="str">
            <v>45T0477667</v>
          </cell>
          <cell r="AH14061">
            <v>46174</v>
          </cell>
        </row>
        <row r="14062">
          <cell r="F14062" t="str">
            <v>45T0477667</v>
          </cell>
          <cell r="AH14062">
            <v>46182</v>
          </cell>
        </row>
        <row r="14063">
          <cell r="F14063" t="str">
            <v>45T0477668</v>
          </cell>
          <cell r="AH14063">
            <v>46174</v>
          </cell>
        </row>
        <row r="14064">
          <cell r="F14064" t="str">
            <v>45T0477668</v>
          </cell>
          <cell r="AH14064">
            <v>46195</v>
          </cell>
        </row>
        <row r="14065">
          <cell r="F14065" t="str">
            <v>45T0477669</v>
          </cell>
          <cell r="AH14065">
            <v>46174</v>
          </cell>
        </row>
        <row r="14066">
          <cell r="F14066" t="str">
            <v>45T0477669</v>
          </cell>
          <cell r="AH14066">
            <v>46195</v>
          </cell>
        </row>
        <row r="14067">
          <cell r="F14067" t="str">
            <v>45T0477670</v>
          </cell>
          <cell r="AH14067">
            <v>46174</v>
          </cell>
        </row>
        <row r="14068">
          <cell r="F14068" t="str">
            <v>45T0477670</v>
          </cell>
          <cell r="AH14068">
            <v>46184</v>
          </cell>
        </row>
        <row r="14069">
          <cell r="F14069" t="str">
            <v>45T0477671</v>
          </cell>
          <cell r="AH14069">
            <v>46174</v>
          </cell>
        </row>
        <row r="14070">
          <cell r="F14070" t="str">
            <v>45T0477671</v>
          </cell>
          <cell r="AH14070">
            <v>46178</v>
          </cell>
        </row>
        <row r="14071">
          <cell r="F14071" t="str">
            <v>45T0477672</v>
          </cell>
          <cell r="AH14071">
            <v>46174</v>
          </cell>
        </row>
        <row r="14072">
          <cell r="F14072" t="str">
            <v>45T0477672</v>
          </cell>
          <cell r="AH14072">
            <v>46178</v>
          </cell>
        </row>
        <row r="14073">
          <cell r="F14073" t="str">
            <v>45T0477673</v>
          </cell>
          <cell r="AH14073">
            <v>46176</v>
          </cell>
        </row>
        <row r="14074">
          <cell r="F14074" t="str">
            <v>45T0477674</v>
          </cell>
          <cell r="AH14074">
            <v>46175</v>
          </cell>
        </row>
        <row r="14075">
          <cell r="F14075" t="str">
            <v>45T0477674</v>
          </cell>
          <cell r="AH14075">
            <v>46181</v>
          </cell>
        </row>
        <row r="14076">
          <cell r="F14076" t="str">
            <v>45T0477675</v>
          </cell>
          <cell r="AH14076">
            <v>46175</v>
          </cell>
        </row>
        <row r="14077">
          <cell r="F14077" t="str">
            <v>45T0477675</v>
          </cell>
          <cell r="AH14077">
            <v>46178</v>
          </cell>
        </row>
        <row r="14078">
          <cell r="F14078" t="str">
            <v>45T0477676</v>
          </cell>
          <cell r="AH14078">
            <v>46176</v>
          </cell>
        </row>
        <row r="14079">
          <cell r="F14079" t="str">
            <v>45T0477677</v>
          </cell>
          <cell r="AH14079">
            <v>46176</v>
          </cell>
        </row>
        <row r="14080">
          <cell r="F14080" t="str">
            <v>45T0477677</v>
          </cell>
          <cell r="AH14080">
            <v>46178</v>
          </cell>
        </row>
        <row r="14081">
          <cell r="F14081" t="str">
            <v>45T0477678</v>
          </cell>
          <cell r="AH14081">
            <v>46176</v>
          </cell>
        </row>
        <row r="14082">
          <cell r="F14082" t="str">
            <v>45T0477680</v>
          </cell>
          <cell r="AH14082">
            <v>46176</v>
          </cell>
        </row>
        <row r="14083">
          <cell r="F14083" t="str">
            <v>45T0477680</v>
          </cell>
          <cell r="AH14083">
            <v>46182</v>
          </cell>
        </row>
        <row r="14084">
          <cell r="F14084" t="str">
            <v>45T0478008</v>
          </cell>
          <cell r="AH14084">
            <v>46174</v>
          </cell>
        </row>
        <row r="14085">
          <cell r="F14085" t="str">
            <v>45T0478008</v>
          </cell>
          <cell r="AH14085">
            <v>46178</v>
          </cell>
        </row>
        <row r="14086">
          <cell r="F14086" t="str">
            <v>45T0478016</v>
          </cell>
          <cell r="AH14086">
            <v>46185</v>
          </cell>
        </row>
        <row r="14087">
          <cell r="F14087" t="str">
            <v>45T0478057</v>
          </cell>
          <cell r="AH14087">
            <v>46181</v>
          </cell>
        </row>
        <row r="14088">
          <cell r="F14088" t="str">
            <v>45T0479847</v>
          </cell>
          <cell r="AH14088">
            <v>46181</v>
          </cell>
        </row>
        <row r="14089">
          <cell r="F14089" t="str">
            <v>45T0480111</v>
          </cell>
          <cell r="AH14089">
            <v>46185</v>
          </cell>
        </row>
        <row r="14090">
          <cell r="F14090" t="str">
            <v>45T0480264</v>
          </cell>
          <cell r="AH14090">
            <v>46181</v>
          </cell>
        </row>
        <row r="14091">
          <cell r="F14091" t="str">
            <v>45T0480347</v>
          </cell>
          <cell r="AH14091">
            <v>46181</v>
          </cell>
        </row>
        <row r="14092">
          <cell r="F14092" t="str">
            <v>45T0480347</v>
          </cell>
          <cell r="AH14092">
            <v>46185</v>
          </cell>
        </row>
        <row r="14093">
          <cell r="F14093" t="str">
            <v>45T0480377</v>
          </cell>
          <cell r="AH14093">
            <v>46183</v>
          </cell>
        </row>
        <row r="14094">
          <cell r="F14094" t="str">
            <v>45T0480377</v>
          </cell>
          <cell r="AH14094">
            <v>46188</v>
          </cell>
        </row>
        <row r="14095">
          <cell r="F14095" t="str">
            <v>45T0480428</v>
          </cell>
          <cell r="AH14095">
            <v>46181</v>
          </cell>
        </row>
        <row r="14096">
          <cell r="F14096" t="str">
            <v>45T0480428</v>
          </cell>
          <cell r="AH14096">
            <v>46184</v>
          </cell>
        </row>
        <row r="14097">
          <cell r="F14097" t="str">
            <v>45T0480429</v>
          </cell>
          <cell r="AH14097">
            <v>46188</v>
          </cell>
        </row>
        <row r="14098">
          <cell r="F14098" t="str">
            <v>45T0480431</v>
          </cell>
          <cell r="AH14098">
            <v>46190</v>
          </cell>
        </row>
        <row r="14099">
          <cell r="F14099" t="str">
            <v>45T0480432</v>
          </cell>
          <cell r="AH14099">
            <v>46189</v>
          </cell>
        </row>
        <row r="14100">
          <cell r="F14100" t="str">
            <v>45T0480443</v>
          </cell>
          <cell r="AH14100">
            <v>46184</v>
          </cell>
        </row>
        <row r="14101">
          <cell r="F14101" t="str">
            <v>45T0480966</v>
          </cell>
          <cell r="AH14101">
            <v>46188</v>
          </cell>
        </row>
        <row r="14102">
          <cell r="F14102" t="str">
            <v>45T0480967</v>
          </cell>
          <cell r="AH14102">
            <v>46188</v>
          </cell>
        </row>
        <row r="14103">
          <cell r="F14103" t="str">
            <v>45T0480968</v>
          </cell>
          <cell r="AH14103">
            <v>46188</v>
          </cell>
        </row>
        <row r="14104">
          <cell r="F14104" t="str">
            <v>45T0480969</v>
          </cell>
          <cell r="AH14104">
            <v>46188</v>
          </cell>
        </row>
        <row r="14105">
          <cell r="F14105" t="str">
            <v>45T0480970</v>
          </cell>
          <cell r="AH14105">
            <v>46190</v>
          </cell>
        </row>
        <row r="14106">
          <cell r="F14106" t="str">
            <v>45T0481304</v>
          </cell>
          <cell r="AH14106">
            <v>46185</v>
          </cell>
        </row>
        <row r="14107">
          <cell r="F14107" t="str">
            <v>45T0481605</v>
          </cell>
          <cell r="AH14107">
            <v>46188</v>
          </cell>
        </row>
        <row r="14108">
          <cell r="F14108" t="str">
            <v>45T0481606</v>
          </cell>
          <cell r="AH14108">
            <v>46188</v>
          </cell>
        </row>
        <row r="14109">
          <cell r="F14109" t="str">
            <v>45T0481607</v>
          </cell>
          <cell r="AH14109">
            <v>46188</v>
          </cell>
        </row>
        <row r="14110">
          <cell r="F14110" t="str">
            <v>45T0481607</v>
          </cell>
          <cell r="AH14110">
            <v>46191</v>
          </cell>
        </row>
        <row r="14111">
          <cell r="F14111" t="str">
            <v>45T0481608</v>
          </cell>
          <cell r="AH14111">
            <v>46188</v>
          </cell>
        </row>
        <row r="14112">
          <cell r="F14112" t="str">
            <v>45T0481609</v>
          </cell>
          <cell r="AH14112">
            <v>46189</v>
          </cell>
        </row>
        <row r="14113">
          <cell r="F14113" t="str">
            <v>45T0481609</v>
          </cell>
          <cell r="AH14113">
            <v>46195</v>
          </cell>
        </row>
        <row r="14114">
          <cell r="F14114" t="str">
            <v>45T0481610</v>
          </cell>
          <cell r="AH14114">
            <v>46190</v>
          </cell>
        </row>
        <row r="14115">
          <cell r="F14115" t="str">
            <v>45T0481611</v>
          </cell>
          <cell r="AH14115">
            <v>46188</v>
          </cell>
        </row>
        <row r="14116">
          <cell r="F14116" t="str">
            <v>45T0481611</v>
          </cell>
          <cell r="AH14116">
            <v>46195</v>
          </cell>
        </row>
        <row r="14117">
          <cell r="F14117" t="str">
            <v>45T0483048</v>
          </cell>
          <cell r="AH14117">
            <v>46192</v>
          </cell>
        </row>
        <row r="14118">
          <cell r="F14118" t="str">
            <v>65T0087079</v>
          </cell>
          <cell r="AH14118">
            <v>46171</v>
          </cell>
        </row>
        <row r="14119">
          <cell r="F14119" t="str">
            <v>65T0087974</v>
          </cell>
          <cell r="AH14119">
            <v>46170</v>
          </cell>
        </row>
        <row r="14120">
          <cell r="F14120" t="str">
            <v>65T0087985</v>
          </cell>
          <cell r="AH14120">
            <v>46171</v>
          </cell>
        </row>
        <row r="14121">
          <cell r="F14121" t="str">
            <v>65T0087986</v>
          </cell>
          <cell r="AH14121">
            <v>46171</v>
          </cell>
        </row>
        <row r="14122">
          <cell r="F14122" t="str">
            <v>65T0088325</v>
          </cell>
          <cell r="AH14122">
            <v>46171</v>
          </cell>
        </row>
        <row r="14123">
          <cell r="F14123" t="str">
            <v>65T0088586</v>
          </cell>
          <cell r="AH14123">
            <v>46170</v>
          </cell>
        </row>
        <row r="14124">
          <cell r="F14124" t="str">
            <v>65T0088587</v>
          </cell>
          <cell r="AH14124">
            <v>46170</v>
          </cell>
        </row>
        <row r="14125">
          <cell r="F14125" t="str">
            <v>65T0088588</v>
          </cell>
          <cell r="AH14125">
            <v>46170</v>
          </cell>
        </row>
        <row r="14126">
          <cell r="F14126" t="str">
            <v>65T0088591</v>
          </cell>
          <cell r="AH14126">
            <v>46170</v>
          </cell>
        </row>
        <row r="14127">
          <cell r="F14127" t="str">
            <v>65T0088594</v>
          </cell>
          <cell r="AH14127">
            <v>46170</v>
          </cell>
        </row>
        <row r="14128">
          <cell r="F14128" t="str">
            <v>65T0088595</v>
          </cell>
          <cell r="AH14128">
            <v>46170</v>
          </cell>
        </row>
        <row r="14129">
          <cell r="F14129" t="str">
            <v>65T0088597</v>
          </cell>
          <cell r="AH14129">
            <v>46170</v>
          </cell>
        </row>
        <row r="14130">
          <cell r="F14130" t="str">
            <v>65T0088598</v>
          </cell>
          <cell r="AH14130">
            <v>46170</v>
          </cell>
        </row>
        <row r="14131">
          <cell r="F14131" t="str">
            <v>65T0088599</v>
          </cell>
          <cell r="AH14131">
            <v>46170</v>
          </cell>
        </row>
        <row r="14132">
          <cell r="F14132" t="str">
            <v>65T0088601</v>
          </cell>
          <cell r="AH14132">
            <v>46170</v>
          </cell>
        </row>
        <row r="14133">
          <cell r="F14133" t="str">
            <v>65T0088615</v>
          </cell>
          <cell r="AH14133">
            <v>46170</v>
          </cell>
        </row>
        <row r="14134">
          <cell r="F14134" t="str">
            <v>65T0088616</v>
          </cell>
          <cell r="AH14134">
            <v>46170</v>
          </cell>
        </row>
        <row r="14135">
          <cell r="F14135" t="str">
            <v>65T0088617</v>
          </cell>
          <cell r="AH14135">
            <v>46170</v>
          </cell>
        </row>
        <row r="14136">
          <cell r="F14136" t="str">
            <v>65T0088630</v>
          </cell>
          <cell r="AH14136">
            <v>46170</v>
          </cell>
        </row>
        <row r="14137">
          <cell r="F14137" t="str">
            <v>65T0088631</v>
          </cell>
          <cell r="AH14137">
            <v>46170</v>
          </cell>
        </row>
        <row r="14138">
          <cell r="F14138" t="str">
            <v>65T0088632</v>
          </cell>
          <cell r="AH14138">
            <v>46170</v>
          </cell>
        </row>
        <row r="14139">
          <cell r="F14139" t="str">
            <v>65T0088633</v>
          </cell>
          <cell r="AH14139">
            <v>46170</v>
          </cell>
        </row>
        <row r="14140">
          <cell r="F14140" t="str">
            <v>65T0088634</v>
          </cell>
          <cell r="AH14140">
            <v>46170</v>
          </cell>
        </row>
        <row r="14141">
          <cell r="F14141" t="str">
            <v>65T0088635</v>
          </cell>
          <cell r="AH14141">
            <v>46170</v>
          </cell>
        </row>
        <row r="14142">
          <cell r="F14142" t="str">
            <v>65T0089590</v>
          </cell>
          <cell r="AH14142">
            <v>46170</v>
          </cell>
        </row>
        <row r="14143">
          <cell r="F14143" t="str">
            <v>65T0090992</v>
          </cell>
          <cell r="AH14143">
            <v>46175</v>
          </cell>
        </row>
        <row r="14144">
          <cell r="F14144" t="str">
            <v>65T0092273</v>
          </cell>
          <cell r="AH14144">
            <v>46188</v>
          </cell>
        </row>
        <row r="14145">
          <cell r="F14145" t="str">
            <v>65T0093030</v>
          </cell>
          <cell r="AH14145">
            <v>46188</v>
          </cell>
        </row>
        <row r="14146">
          <cell r="F14146" t="str">
            <v>65T0093496</v>
          </cell>
          <cell r="AH14146">
            <v>46188</v>
          </cell>
        </row>
        <row r="14147">
          <cell r="F14147" t="str">
            <v>65T0093507</v>
          </cell>
          <cell r="AH14147">
            <v>46170</v>
          </cell>
        </row>
        <row r="14148">
          <cell r="F14148" t="str">
            <v>65T0093581</v>
          </cell>
          <cell r="AH14148">
            <v>46170</v>
          </cell>
        </row>
        <row r="14149">
          <cell r="F14149" t="str">
            <v>65T0094271</v>
          </cell>
          <cell r="AH14149">
            <v>46170</v>
          </cell>
        </row>
        <row r="14150">
          <cell r="F14150" t="str">
            <v>65T0094377</v>
          </cell>
          <cell r="AH14150">
            <v>46170</v>
          </cell>
        </row>
        <row r="14151">
          <cell r="F14151" t="str">
            <v>65T0094565</v>
          </cell>
          <cell r="AH14151">
            <v>46170</v>
          </cell>
        </row>
        <row r="14152">
          <cell r="F14152" t="str">
            <v>65T0095420</v>
          </cell>
          <cell r="AH14152">
            <v>46170</v>
          </cell>
        </row>
        <row r="14153">
          <cell r="F14153" t="str">
            <v>65T0095421</v>
          </cell>
          <cell r="AH14153">
            <v>46170</v>
          </cell>
        </row>
        <row r="14154">
          <cell r="F14154" t="str">
            <v>65T0095634</v>
          </cell>
          <cell r="AH14154">
            <v>46170</v>
          </cell>
        </row>
        <row r="14155">
          <cell r="F14155" t="str">
            <v>65T0095635</v>
          </cell>
          <cell r="AH14155">
            <v>46170</v>
          </cell>
        </row>
        <row r="14156">
          <cell r="F14156" t="str">
            <v>65T0095636</v>
          </cell>
          <cell r="AH14156">
            <v>46170</v>
          </cell>
        </row>
        <row r="14157">
          <cell r="F14157" t="str">
            <v>65T0095637</v>
          </cell>
          <cell r="AH14157">
            <v>46170</v>
          </cell>
        </row>
        <row r="14158">
          <cell r="F14158" t="str">
            <v>65T0095686</v>
          </cell>
          <cell r="AH14158">
            <v>46170</v>
          </cell>
        </row>
        <row r="14159">
          <cell r="F14159" t="str">
            <v>65T0095699</v>
          </cell>
          <cell r="AH14159">
            <v>46170</v>
          </cell>
        </row>
        <row r="14160">
          <cell r="F14160" t="str">
            <v>65T0095860</v>
          </cell>
          <cell r="AH14160">
            <v>46170</v>
          </cell>
        </row>
        <row r="14161">
          <cell r="F14161" t="str">
            <v>65T0095862</v>
          </cell>
          <cell r="AH14161">
            <v>46170</v>
          </cell>
        </row>
        <row r="14162">
          <cell r="F14162" t="str">
            <v>65T0095863</v>
          </cell>
          <cell r="AH14162">
            <v>46170</v>
          </cell>
        </row>
        <row r="14163">
          <cell r="F14163" t="str">
            <v>65T0096040</v>
          </cell>
          <cell r="AH14163">
            <v>46170</v>
          </cell>
        </row>
        <row r="14164">
          <cell r="F14164" t="str">
            <v>65T0096041</v>
          </cell>
          <cell r="AH14164">
            <v>46170</v>
          </cell>
        </row>
        <row r="14165">
          <cell r="F14165" t="str">
            <v>65T0096204</v>
          </cell>
          <cell r="AH14165">
            <v>46170</v>
          </cell>
        </row>
        <row r="14166">
          <cell r="F14166" t="str">
            <v>65T0096267</v>
          </cell>
          <cell r="AH14166">
            <v>46170</v>
          </cell>
        </row>
        <row r="14167">
          <cell r="F14167" t="str">
            <v>65T0096315</v>
          </cell>
          <cell r="AH14167">
            <v>46174</v>
          </cell>
        </row>
        <row r="14168">
          <cell r="F14168" t="str">
            <v>65T0096440</v>
          </cell>
          <cell r="AH14168">
            <v>46170</v>
          </cell>
        </row>
        <row r="14169">
          <cell r="F14169" t="str">
            <v>65T0096660</v>
          </cell>
          <cell r="AH14169">
            <v>46163</v>
          </cell>
        </row>
        <row r="14170">
          <cell r="F14170" t="str">
            <v>65T0096884</v>
          </cell>
          <cell r="AH14170">
            <v>46163</v>
          </cell>
        </row>
        <row r="14171">
          <cell r="F14171" t="str">
            <v>65T0096886</v>
          </cell>
          <cell r="AH14171">
            <v>46163</v>
          </cell>
        </row>
        <row r="14172">
          <cell r="F14172" t="str">
            <v>65T0097214</v>
          </cell>
          <cell r="AH14172">
            <v>46175</v>
          </cell>
        </row>
        <row r="14173">
          <cell r="F14173" t="str">
            <v>65T0097214</v>
          </cell>
          <cell r="AH14173">
            <v>46195</v>
          </cell>
        </row>
        <row r="14174">
          <cell r="F14174" t="str">
            <v>65T0097456</v>
          </cell>
          <cell r="AH14174">
            <v>46177</v>
          </cell>
        </row>
        <row r="14175">
          <cell r="F14175" t="str">
            <v>65T0097674</v>
          </cell>
          <cell r="AH14175">
            <v>46175</v>
          </cell>
        </row>
        <row r="14176">
          <cell r="F14176" t="str">
            <v>65T0097674</v>
          </cell>
          <cell r="AH14176">
            <v>46195</v>
          </cell>
        </row>
        <row r="14177">
          <cell r="F14177" t="str">
            <v>65T0097675</v>
          </cell>
          <cell r="AH14177">
            <v>46181</v>
          </cell>
        </row>
        <row r="14178">
          <cell r="F14178" t="str">
            <v>65T0097675</v>
          </cell>
          <cell r="AH14178">
            <v>46195</v>
          </cell>
        </row>
        <row r="14179">
          <cell r="F14179" t="str">
            <v>65T0098054</v>
          </cell>
          <cell r="AH14179">
            <v>46177</v>
          </cell>
        </row>
        <row r="14180">
          <cell r="F14180" t="str">
            <v>65T0098055</v>
          </cell>
          <cell r="AH14180">
            <v>46177</v>
          </cell>
        </row>
        <row r="14181">
          <cell r="F14181" t="str">
            <v>65T0098056</v>
          </cell>
          <cell r="AH14181">
            <v>46188</v>
          </cell>
        </row>
        <row r="14182">
          <cell r="F14182" t="str">
            <v>65T0098056</v>
          </cell>
          <cell r="AH14182">
            <v>46195</v>
          </cell>
        </row>
        <row r="14183">
          <cell r="F14183" t="str">
            <v>65T0098057</v>
          </cell>
          <cell r="AH14183">
            <v>46184</v>
          </cell>
        </row>
        <row r="14184">
          <cell r="F14184" t="str">
            <v>65T0098057</v>
          </cell>
          <cell r="AH14184">
            <v>46195</v>
          </cell>
        </row>
        <row r="14185">
          <cell r="F14185" t="str">
            <v>65T0098058</v>
          </cell>
          <cell r="AH14185">
            <v>46188</v>
          </cell>
        </row>
        <row r="14186">
          <cell r="F14186" t="str">
            <v>65T0098058</v>
          </cell>
          <cell r="AH14186">
            <v>46195</v>
          </cell>
        </row>
        <row r="14187">
          <cell r="F14187" t="str">
            <v>65T0098333</v>
          </cell>
          <cell r="AH14187">
            <v>46188</v>
          </cell>
        </row>
        <row r="14188">
          <cell r="F14188" t="str">
            <v>65T0098333</v>
          </cell>
          <cell r="AH14188">
            <v>46195</v>
          </cell>
        </row>
        <row r="14189">
          <cell r="F14189" t="str">
            <v>65T0098520</v>
          </cell>
          <cell r="AH14189">
            <v>46178</v>
          </cell>
        </row>
        <row r="14190">
          <cell r="F14190" t="str">
            <v>65T0098556</v>
          </cell>
          <cell r="AH14190">
            <v>46188</v>
          </cell>
        </row>
        <row r="14191">
          <cell r="F14191" t="str">
            <v>65T0098556</v>
          </cell>
          <cell r="AH14191">
            <v>46195</v>
          </cell>
        </row>
        <row r="14192">
          <cell r="F14192" t="str">
            <v>65T0098582</v>
          </cell>
          <cell r="AH14192">
            <v>46184</v>
          </cell>
        </row>
        <row r="14193">
          <cell r="F14193" t="str">
            <v>65T0098583</v>
          </cell>
          <cell r="AH14193">
            <v>46184</v>
          </cell>
        </row>
        <row r="14194">
          <cell r="F14194" t="str">
            <v>65T0098584</v>
          </cell>
          <cell r="AH14194">
            <v>46184</v>
          </cell>
        </row>
        <row r="14195">
          <cell r="F14195" t="str">
            <v>65T0098887</v>
          </cell>
          <cell r="AH14195">
            <v>46192</v>
          </cell>
        </row>
        <row r="14196">
          <cell r="F14196" t="str">
            <v>65T0098887</v>
          </cell>
          <cell r="AH14196">
            <v>46195</v>
          </cell>
        </row>
        <row r="14197">
          <cell r="F14197" t="str">
            <v>65T0098889</v>
          </cell>
          <cell r="AH14197">
            <v>46189</v>
          </cell>
        </row>
        <row r="14198">
          <cell r="F14198" t="str">
            <v>65T0098892</v>
          </cell>
          <cell r="AH14198">
            <v>46191</v>
          </cell>
        </row>
        <row r="14199">
          <cell r="F14199" t="str">
            <v>65T0099175</v>
          </cell>
          <cell r="AH14199">
            <v>46195</v>
          </cell>
        </row>
        <row r="14200">
          <cell r="F14200" t="str">
            <v>65T0099176</v>
          </cell>
          <cell r="AH14200">
            <v>46195</v>
          </cell>
        </row>
        <row r="14201">
          <cell r="F14201" t="str">
            <v>65T0099177</v>
          </cell>
          <cell r="AH14201">
            <v>46195</v>
          </cell>
        </row>
        <row r="14202">
          <cell r="F14202" t="str">
            <v>65T0099189</v>
          </cell>
          <cell r="AH14202">
            <v>46195</v>
          </cell>
        </row>
        <row r="14203">
          <cell r="F14203" t="str">
            <v>65T0099191</v>
          </cell>
          <cell r="AH14203">
            <v>46191</v>
          </cell>
        </row>
        <row r="14204">
          <cell r="F14204" t="str">
            <v>65T0099360</v>
          </cell>
          <cell r="AH14204">
            <v>46195</v>
          </cell>
        </row>
        <row r="14205">
          <cell r="F14205" t="str">
            <v>H22405335</v>
          </cell>
          <cell r="AH14205">
            <v>46181</v>
          </cell>
        </row>
        <row r="14206">
          <cell r="F14206" t="str">
            <v>H22405355</v>
          </cell>
        </row>
        <row r="14207">
          <cell r="F14207" t="str">
            <v>H22405358</v>
          </cell>
          <cell r="AH14207">
            <v>46195</v>
          </cell>
        </row>
        <row r="14208">
          <cell r="F14208" t="str">
            <v>H22405367</v>
          </cell>
        </row>
        <row r="14209">
          <cell r="F14209" t="str">
            <v>65T0095043</v>
          </cell>
        </row>
        <row r="14210">
          <cell r="F14210" t="str">
            <v>65T0095043</v>
          </cell>
        </row>
        <row r="14211">
          <cell r="F14211" t="str">
            <v>65T0095047</v>
          </cell>
        </row>
        <row r="14212">
          <cell r="F14212" t="str">
            <v>65T0095047</v>
          </cell>
        </row>
        <row r="14213">
          <cell r="F14213" t="str">
            <v>65T0096219</v>
          </cell>
        </row>
        <row r="14214">
          <cell r="F14214" t="str">
            <v>65T0096331</v>
          </cell>
        </row>
        <row r="14215">
          <cell r="F14215" t="str">
            <v>65T0096332</v>
          </cell>
        </row>
        <row r="14216">
          <cell r="F14216" t="str">
            <v>65T0098474</v>
          </cell>
        </row>
        <row r="14217">
          <cell r="F14217" t="str">
            <v>65T0098472</v>
          </cell>
        </row>
        <row r="14218">
          <cell r="F14218" t="str">
            <v>65T0098473</v>
          </cell>
        </row>
        <row r="14219">
          <cell r="F14219" t="str">
            <v>65T0088509</v>
          </cell>
        </row>
        <row r="14220">
          <cell r="F14220" t="str">
            <v>65T0088511</v>
          </cell>
        </row>
        <row r="14221">
          <cell r="F14221" t="str">
            <v>65T0091392</v>
          </cell>
        </row>
        <row r="14222">
          <cell r="F14222" t="str">
            <v>45T0459377</v>
          </cell>
        </row>
        <row r="14223">
          <cell r="F14223" t="str">
            <v>65T0096392</v>
          </cell>
          <cell r="AH14223">
            <v>46162</v>
          </cell>
        </row>
        <row r="14224">
          <cell r="F14224" t="str">
            <v>722458550</v>
          </cell>
          <cell r="AH14224">
            <v>46195</v>
          </cell>
        </row>
        <row r="14225">
          <cell r="F14225" t="str">
            <v>722458551</v>
          </cell>
          <cell r="AH14225">
            <v>46195</v>
          </cell>
        </row>
        <row r="14226">
          <cell r="F14226" t="str">
            <v>722458720</v>
          </cell>
          <cell r="AH14226">
            <v>46195</v>
          </cell>
        </row>
        <row r="14227">
          <cell r="F14227" t="str">
            <v>722458721</v>
          </cell>
          <cell r="AH14227">
            <v>46195</v>
          </cell>
        </row>
        <row r="14228">
          <cell r="F14228" t="str">
            <v>922401231</v>
          </cell>
          <cell r="AH14228">
            <v>46172</v>
          </cell>
        </row>
        <row r="14229">
          <cell r="F14229" t="str">
            <v>922401231</v>
          </cell>
          <cell r="AH14229">
            <v>46172</v>
          </cell>
        </row>
        <row r="14230">
          <cell r="F14230" t="str">
            <v>922401231</v>
          </cell>
          <cell r="AH14230">
            <v>46172</v>
          </cell>
        </row>
        <row r="14231">
          <cell r="F14231" t="str">
            <v>25T0343028</v>
          </cell>
          <cell r="AH14231">
            <v>46185</v>
          </cell>
        </row>
        <row r="14232">
          <cell r="F14232" t="str">
            <v>25T0347838</v>
          </cell>
          <cell r="AH14232">
            <v>46177</v>
          </cell>
        </row>
        <row r="14233">
          <cell r="F14233" t="str">
            <v>25T0348868</v>
          </cell>
          <cell r="AH14233">
            <v>46183</v>
          </cell>
        </row>
        <row r="14234">
          <cell r="F14234" t="str">
            <v>25T0348869</v>
          </cell>
          <cell r="AH14234">
            <v>46183</v>
          </cell>
        </row>
        <row r="14235">
          <cell r="F14235" t="str">
            <v>25T0349470</v>
          </cell>
          <cell r="AH14235">
            <v>46189</v>
          </cell>
        </row>
        <row r="14236">
          <cell r="F14236" t="str">
            <v>45T0458903</v>
          </cell>
        </row>
        <row r="14237">
          <cell r="F14237" t="str">
            <v>45T0460662</v>
          </cell>
        </row>
        <row r="14238">
          <cell r="F14238" t="str">
            <v>45T0461372</v>
          </cell>
          <cell r="AH14238">
            <v>46181</v>
          </cell>
        </row>
        <row r="14239">
          <cell r="F14239" t="str">
            <v>45T0462744</v>
          </cell>
          <cell r="AH14239">
            <v>46184</v>
          </cell>
        </row>
        <row r="14240">
          <cell r="F14240" t="str">
            <v>45T0463030</v>
          </cell>
          <cell r="AH14240">
            <v>46184</v>
          </cell>
        </row>
        <row r="14241">
          <cell r="F14241" t="str">
            <v>45T0463031</v>
          </cell>
          <cell r="AH14241">
            <v>46181</v>
          </cell>
        </row>
        <row r="14242">
          <cell r="F14242" t="str">
            <v>45T0466110</v>
          </cell>
          <cell r="AH14242">
            <v>46181</v>
          </cell>
        </row>
        <row r="14243">
          <cell r="F14243" t="str">
            <v>45T0466110</v>
          </cell>
          <cell r="AH14243">
            <v>46182</v>
          </cell>
        </row>
        <row r="14244">
          <cell r="F14244" t="str">
            <v>45T0466188</v>
          </cell>
          <cell r="AH14244">
            <v>46181</v>
          </cell>
        </row>
        <row r="14245">
          <cell r="F14245" t="str">
            <v>45T0466326</v>
          </cell>
          <cell r="AH14245">
            <v>46181</v>
          </cell>
        </row>
        <row r="14246">
          <cell r="F14246" t="str">
            <v>45T0466794</v>
          </cell>
          <cell r="AH14246">
            <v>46181</v>
          </cell>
        </row>
        <row r="14247">
          <cell r="F14247" t="str">
            <v>45T0466843</v>
          </cell>
          <cell r="AH14247">
            <v>46181</v>
          </cell>
        </row>
        <row r="14248">
          <cell r="F14248" t="str">
            <v>45T0467237</v>
          </cell>
          <cell r="AH14248">
            <v>46181</v>
          </cell>
        </row>
        <row r="14249">
          <cell r="F14249" t="str">
            <v>45T0467728</v>
          </cell>
          <cell r="AH14249">
            <v>46181</v>
          </cell>
        </row>
        <row r="14250">
          <cell r="F14250" t="str">
            <v>45T0469116</v>
          </cell>
          <cell r="AH14250">
            <v>46169</v>
          </cell>
        </row>
        <row r="14251">
          <cell r="F14251" t="str">
            <v>45T0469296</v>
          </cell>
          <cell r="AH14251">
            <v>46181</v>
          </cell>
        </row>
        <row r="14252">
          <cell r="F14252" t="str">
            <v>45T0471353</v>
          </cell>
          <cell r="AH14252">
            <v>46175</v>
          </cell>
        </row>
        <row r="14253">
          <cell r="F14253" t="str">
            <v>45T0471612</v>
          </cell>
          <cell r="AH14253">
            <v>46177</v>
          </cell>
        </row>
        <row r="14254">
          <cell r="F14254" t="str">
            <v>45T0471805</v>
          </cell>
          <cell r="AH14254">
            <v>46176</v>
          </cell>
        </row>
        <row r="14255">
          <cell r="F14255" t="str">
            <v>45T0471823</v>
          </cell>
          <cell r="AH14255">
            <v>46176</v>
          </cell>
        </row>
        <row r="14256">
          <cell r="F14256" t="str">
            <v>45T0473028</v>
          </cell>
          <cell r="AH14256">
            <v>46169</v>
          </cell>
        </row>
        <row r="14257">
          <cell r="F14257" t="str">
            <v>45T0474045</v>
          </cell>
          <cell r="AH14257">
            <v>46169</v>
          </cell>
        </row>
        <row r="14258">
          <cell r="F14258" t="str">
            <v>45T0474929</v>
          </cell>
          <cell r="AH14258">
            <v>46169</v>
          </cell>
        </row>
        <row r="14259">
          <cell r="F14259" t="str">
            <v>45T0475740</v>
          </cell>
          <cell r="AH14259">
            <v>46171</v>
          </cell>
        </row>
        <row r="14260">
          <cell r="F14260" t="str">
            <v>45T0475838</v>
          </cell>
          <cell r="AH14260">
            <v>46178</v>
          </cell>
        </row>
        <row r="14261">
          <cell r="F14261" t="str">
            <v>45T0476045</v>
          </cell>
          <cell r="AH14261">
            <v>46177</v>
          </cell>
        </row>
        <row r="14262">
          <cell r="F14262" t="str">
            <v>45T0476300</v>
          </cell>
          <cell r="AH14262">
            <v>46170</v>
          </cell>
        </row>
        <row r="14263">
          <cell r="F14263" t="str">
            <v>45T0476300</v>
          </cell>
          <cell r="AH14263">
            <v>46176</v>
          </cell>
        </row>
        <row r="14264">
          <cell r="F14264" t="str">
            <v>45T0476535</v>
          </cell>
          <cell r="AH14264">
            <v>46171</v>
          </cell>
        </row>
        <row r="14265">
          <cell r="F14265" t="str">
            <v>45T0476540</v>
          </cell>
          <cell r="AH14265">
            <v>46169</v>
          </cell>
        </row>
        <row r="14266">
          <cell r="F14266" t="str">
            <v>45T0476540</v>
          </cell>
          <cell r="AH14266">
            <v>46172</v>
          </cell>
        </row>
        <row r="14267">
          <cell r="F14267" t="str">
            <v>45T0476679</v>
          </cell>
          <cell r="AH14267">
            <v>46176</v>
          </cell>
        </row>
        <row r="14268">
          <cell r="F14268" t="str">
            <v>45T0476720</v>
          </cell>
          <cell r="AH14268">
            <v>46189</v>
          </cell>
        </row>
        <row r="14269">
          <cell r="F14269" t="str">
            <v>45T0476832</v>
          </cell>
          <cell r="AH14269">
            <v>46171</v>
          </cell>
        </row>
        <row r="14270">
          <cell r="F14270" t="str">
            <v>45T0476836</v>
          </cell>
          <cell r="AH14270">
            <v>46170</v>
          </cell>
        </row>
        <row r="14271">
          <cell r="F14271" t="str">
            <v>45T0476840</v>
          </cell>
          <cell r="AH14271">
            <v>46170</v>
          </cell>
        </row>
        <row r="14272">
          <cell r="F14272" t="str">
            <v>45T0477019</v>
          </cell>
          <cell r="AH14272">
            <v>46169</v>
          </cell>
        </row>
        <row r="14273">
          <cell r="F14273" t="str">
            <v>45T0477019</v>
          </cell>
          <cell r="AH14273">
            <v>46195</v>
          </cell>
        </row>
        <row r="14274">
          <cell r="F14274" t="str">
            <v>45T0477023</v>
          </cell>
          <cell r="AH14274">
            <v>46171</v>
          </cell>
        </row>
        <row r="14275">
          <cell r="F14275" t="str">
            <v>45T0477024</v>
          </cell>
          <cell r="AH14275">
            <v>46172</v>
          </cell>
        </row>
        <row r="14276">
          <cell r="F14276" t="str">
            <v>45T0477027</v>
          </cell>
          <cell r="AH14276">
            <v>46171</v>
          </cell>
        </row>
        <row r="14277">
          <cell r="F14277" t="str">
            <v>45T0477035</v>
          </cell>
          <cell r="AH14277">
            <v>46169</v>
          </cell>
        </row>
        <row r="14278">
          <cell r="F14278" t="str">
            <v>45T0477035</v>
          </cell>
          <cell r="AH14278">
            <v>46176</v>
          </cell>
        </row>
        <row r="14279">
          <cell r="F14279" t="str">
            <v>45T0477096</v>
          </cell>
          <cell r="AH14279">
            <v>46171</v>
          </cell>
        </row>
        <row r="14280">
          <cell r="F14280" t="str">
            <v>45T0477096</v>
          </cell>
          <cell r="AH14280">
            <v>46178</v>
          </cell>
        </row>
        <row r="14281">
          <cell r="F14281" t="str">
            <v>45T0477097</v>
          </cell>
          <cell r="AH14281">
            <v>46171</v>
          </cell>
        </row>
        <row r="14282">
          <cell r="F14282" t="str">
            <v>45T0477108</v>
          </cell>
          <cell r="AH14282">
            <v>46172</v>
          </cell>
        </row>
        <row r="14283">
          <cell r="F14283" t="str">
            <v>45T0477109</v>
          </cell>
          <cell r="AH14283">
            <v>46172</v>
          </cell>
        </row>
        <row r="14284">
          <cell r="F14284" t="str">
            <v>45T0477176</v>
          </cell>
          <cell r="AH14284">
            <v>46171</v>
          </cell>
        </row>
        <row r="14285">
          <cell r="F14285" t="str">
            <v>45T0477177</v>
          </cell>
          <cell r="AH14285">
            <v>46172</v>
          </cell>
        </row>
        <row r="14286">
          <cell r="F14286" t="str">
            <v>45T0477181</v>
          </cell>
          <cell r="AH14286">
            <v>46181</v>
          </cell>
        </row>
        <row r="14287">
          <cell r="F14287" t="str">
            <v>45T0477342</v>
          </cell>
          <cell r="AH14287">
            <v>46170</v>
          </cell>
        </row>
        <row r="14288">
          <cell r="F14288" t="str">
            <v>45T0477344</v>
          </cell>
          <cell r="AH14288">
            <v>46171</v>
          </cell>
        </row>
        <row r="14289">
          <cell r="F14289" t="str">
            <v>45T0477345</v>
          </cell>
          <cell r="AH14289">
            <v>46172</v>
          </cell>
        </row>
        <row r="14290">
          <cell r="F14290" t="str">
            <v>45T0477360</v>
          </cell>
          <cell r="AH14290">
            <v>46176</v>
          </cell>
        </row>
        <row r="14291">
          <cell r="F14291" t="str">
            <v>45T0477480</v>
          </cell>
          <cell r="AH14291">
            <v>46171</v>
          </cell>
        </row>
        <row r="14292">
          <cell r="F14292" t="str">
            <v>45T0477480</v>
          </cell>
          <cell r="AH14292">
            <v>46178</v>
          </cell>
        </row>
        <row r="14293">
          <cell r="F14293" t="str">
            <v>45T0477487</v>
          </cell>
          <cell r="AH14293">
            <v>46172</v>
          </cell>
        </row>
        <row r="14294">
          <cell r="F14294" t="str">
            <v>45T0477490</v>
          </cell>
          <cell r="AH14294">
            <v>46172</v>
          </cell>
        </row>
        <row r="14295">
          <cell r="F14295" t="str">
            <v>45T0477494</v>
          </cell>
          <cell r="AH14295">
            <v>46170</v>
          </cell>
        </row>
        <row r="14296">
          <cell r="F14296" t="str">
            <v>45T0477692</v>
          </cell>
          <cell r="AH14296">
            <v>46174</v>
          </cell>
        </row>
        <row r="14297">
          <cell r="F14297" t="str">
            <v>45T0477693</v>
          </cell>
          <cell r="AH14297">
            <v>46172</v>
          </cell>
        </row>
        <row r="14298">
          <cell r="F14298" t="str">
            <v>45T0477811</v>
          </cell>
          <cell r="AH14298">
            <v>46172</v>
          </cell>
        </row>
        <row r="14299">
          <cell r="F14299" t="str">
            <v>45T0477830</v>
          </cell>
          <cell r="AH14299">
            <v>46176</v>
          </cell>
        </row>
        <row r="14300">
          <cell r="F14300" t="str">
            <v>45T0477944</v>
          </cell>
          <cell r="AH14300">
            <v>46181</v>
          </cell>
        </row>
        <row r="14301">
          <cell r="F14301" t="str">
            <v>45T0477959</v>
          </cell>
          <cell r="AH14301">
            <v>46176</v>
          </cell>
        </row>
        <row r="14302">
          <cell r="F14302" t="str">
            <v>45T0478001</v>
          </cell>
          <cell r="AH14302">
            <v>46174</v>
          </cell>
        </row>
        <row r="14303">
          <cell r="F14303" t="str">
            <v>45T0478001</v>
          </cell>
          <cell r="AH14303">
            <v>46177</v>
          </cell>
        </row>
        <row r="14304">
          <cell r="F14304" t="str">
            <v>45T0478004</v>
          </cell>
          <cell r="AH14304">
            <v>46174</v>
          </cell>
        </row>
        <row r="14305">
          <cell r="F14305" t="str">
            <v>45T0478004</v>
          </cell>
          <cell r="AH14305">
            <v>46177</v>
          </cell>
        </row>
        <row r="14306">
          <cell r="F14306" t="str">
            <v>45T0478067</v>
          </cell>
          <cell r="AH14306">
            <v>46176</v>
          </cell>
        </row>
        <row r="14307">
          <cell r="F14307" t="str">
            <v>45T0478229</v>
          </cell>
          <cell r="AH14307">
            <v>46178</v>
          </cell>
        </row>
        <row r="14308">
          <cell r="F14308" t="str">
            <v>45T0478240</v>
          </cell>
          <cell r="AH14308">
            <v>46176</v>
          </cell>
        </row>
        <row r="14309">
          <cell r="F14309" t="str">
            <v>45T0478241</v>
          </cell>
          <cell r="AH14309">
            <v>46176</v>
          </cell>
        </row>
        <row r="14310">
          <cell r="F14310" t="str">
            <v>45T0478242</v>
          </cell>
          <cell r="AH14310">
            <v>46176</v>
          </cell>
        </row>
        <row r="14311">
          <cell r="F14311" t="str">
            <v>45T0478282</v>
          </cell>
          <cell r="AH14311">
            <v>46178</v>
          </cell>
        </row>
        <row r="14312">
          <cell r="F14312" t="str">
            <v>45T0478286</v>
          </cell>
          <cell r="AH14312">
            <v>46178</v>
          </cell>
        </row>
        <row r="14313">
          <cell r="F14313" t="str">
            <v>45T0478288</v>
          </cell>
          <cell r="AH14313">
            <v>46178</v>
          </cell>
        </row>
        <row r="14314">
          <cell r="F14314" t="str">
            <v>45T0478289</v>
          </cell>
          <cell r="AH14314">
            <v>46176</v>
          </cell>
        </row>
        <row r="14315">
          <cell r="F14315" t="str">
            <v>45T0478290</v>
          </cell>
          <cell r="AH14315">
            <v>46176</v>
          </cell>
        </row>
        <row r="14316">
          <cell r="F14316" t="str">
            <v>45T0478405</v>
          </cell>
          <cell r="AH14316">
            <v>46178</v>
          </cell>
        </row>
        <row r="14317">
          <cell r="F14317" t="str">
            <v>45T0478407</v>
          </cell>
          <cell r="AH14317">
            <v>46178</v>
          </cell>
        </row>
        <row r="14318">
          <cell r="F14318" t="str">
            <v>45T0478408</v>
          </cell>
          <cell r="AH14318">
            <v>46176</v>
          </cell>
        </row>
        <row r="14319">
          <cell r="F14319" t="str">
            <v>45T0478409</v>
          </cell>
          <cell r="AH14319">
            <v>46176</v>
          </cell>
        </row>
        <row r="14320">
          <cell r="F14320" t="str">
            <v>45T0478415</v>
          </cell>
          <cell r="AH14320">
            <v>46178</v>
          </cell>
        </row>
        <row r="14321">
          <cell r="F14321" t="str">
            <v>45T0478416</v>
          </cell>
          <cell r="AH14321">
            <v>46181</v>
          </cell>
        </row>
        <row r="14322">
          <cell r="F14322" t="str">
            <v>45T0479694</v>
          </cell>
          <cell r="AH14322">
            <v>46178</v>
          </cell>
        </row>
        <row r="14323">
          <cell r="F14323" t="str">
            <v>45T0479695</v>
          </cell>
          <cell r="AH14323">
            <v>46181</v>
          </cell>
        </row>
        <row r="14324">
          <cell r="F14324" t="str">
            <v>45T0479696</v>
          </cell>
          <cell r="AH14324">
            <v>46181</v>
          </cell>
        </row>
        <row r="14325">
          <cell r="F14325" t="str">
            <v>45T0479699</v>
          </cell>
          <cell r="AH14325">
            <v>46178</v>
          </cell>
        </row>
        <row r="14326">
          <cell r="F14326" t="str">
            <v>45T0479703</v>
          </cell>
          <cell r="AH14326">
            <v>46177</v>
          </cell>
        </row>
        <row r="14327">
          <cell r="F14327" t="str">
            <v>45T0479706</v>
          </cell>
          <cell r="AH14327">
            <v>46178</v>
          </cell>
        </row>
        <row r="14328">
          <cell r="F14328" t="str">
            <v>45T0479724</v>
          </cell>
          <cell r="AH14328">
            <v>46178</v>
          </cell>
        </row>
        <row r="14329">
          <cell r="F14329" t="str">
            <v>45T0479734</v>
          </cell>
          <cell r="AH14329">
            <v>46177</v>
          </cell>
        </row>
        <row r="14330">
          <cell r="F14330" t="str">
            <v>45T0479737</v>
          </cell>
          <cell r="AH14330">
            <v>46177</v>
          </cell>
        </row>
        <row r="14331">
          <cell r="F14331" t="str">
            <v>45T0479740</v>
          </cell>
          <cell r="AH14331">
            <v>46183</v>
          </cell>
        </row>
        <row r="14332">
          <cell r="F14332" t="str">
            <v>45T0479773</v>
          </cell>
          <cell r="AH14332">
            <v>46177</v>
          </cell>
        </row>
        <row r="14333">
          <cell r="F14333" t="str">
            <v>45T0479773</v>
          </cell>
          <cell r="AH14333">
            <v>46189</v>
          </cell>
        </row>
        <row r="14334">
          <cell r="F14334" t="str">
            <v>45T0479799</v>
          </cell>
          <cell r="AH14334">
            <v>46181</v>
          </cell>
        </row>
        <row r="14335">
          <cell r="F14335" t="str">
            <v>45T0479801</v>
          </cell>
          <cell r="AH14335">
            <v>46181</v>
          </cell>
        </row>
        <row r="14336">
          <cell r="F14336" t="str">
            <v>45T0479802</v>
          </cell>
          <cell r="AH14336">
            <v>46178</v>
          </cell>
        </row>
        <row r="14337">
          <cell r="F14337" t="str">
            <v>45T0479803</v>
          </cell>
          <cell r="AH14337">
            <v>46181</v>
          </cell>
        </row>
        <row r="14338">
          <cell r="F14338" t="str">
            <v>45T0479841</v>
          </cell>
          <cell r="AH14338">
            <v>46178</v>
          </cell>
        </row>
        <row r="14339">
          <cell r="F14339" t="str">
            <v>45T0479922</v>
          </cell>
          <cell r="AH14339">
            <v>46181</v>
          </cell>
        </row>
        <row r="14340">
          <cell r="F14340" t="str">
            <v>45T0479924</v>
          </cell>
          <cell r="AH14340">
            <v>46178</v>
          </cell>
        </row>
        <row r="14341">
          <cell r="F14341" t="str">
            <v>45T0479925</v>
          </cell>
          <cell r="AH14341">
            <v>46181</v>
          </cell>
        </row>
        <row r="14342">
          <cell r="F14342" t="str">
            <v>45T0479926</v>
          </cell>
          <cell r="AH14342">
            <v>46178</v>
          </cell>
        </row>
        <row r="14343">
          <cell r="F14343" t="str">
            <v>45T0479927</v>
          </cell>
          <cell r="AH14343">
            <v>46181</v>
          </cell>
        </row>
        <row r="14344">
          <cell r="F14344" t="str">
            <v>45T0479931</v>
          </cell>
          <cell r="AH14344">
            <v>46181</v>
          </cell>
        </row>
        <row r="14345">
          <cell r="F14345" t="str">
            <v>45T0479932</v>
          </cell>
          <cell r="AH14345">
            <v>46181</v>
          </cell>
        </row>
        <row r="14346">
          <cell r="F14346" t="str">
            <v>45T0479969</v>
          </cell>
          <cell r="AH14346">
            <v>46181</v>
          </cell>
        </row>
        <row r="14347">
          <cell r="F14347" t="str">
            <v>45T0480107</v>
          </cell>
          <cell r="AH14347">
            <v>46181</v>
          </cell>
        </row>
        <row r="14348">
          <cell r="F14348" t="str">
            <v>45T0480108</v>
          </cell>
          <cell r="AH14348">
            <v>46181</v>
          </cell>
        </row>
        <row r="14349">
          <cell r="F14349" t="str">
            <v>45T0480109</v>
          </cell>
          <cell r="AH14349">
            <v>46178</v>
          </cell>
        </row>
        <row r="14350">
          <cell r="F14350" t="str">
            <v>45T0480110</v>
          </cell>
          <cell r="AH14350">
            <v>46178</v>
          </cell>
        </row>
        <row r="14351">
          <cell r="F14351" t="str">
            <v>45T0480114</v>
          </cell>
          <cell r="AH14351">
            <v>46181</v>
          </cell>
        </row>
        <row r="14352">
          <cell r="F14352" t="str">
            <v>45T0480210</v>
          </cell>
          <cell r="AH14352">
            <v>46181</v>
          </cell>
        </row>
        <row r="14353">
          <cell r="F14353" t="str">
            <v>45T0480213</v>
          </cell>
          <cell r="AH14353">
            <v>46181</v>
          </cell>
        </row>
        <row r="14354">
          <cell r="F14354" t="str">
            <v>45T0480214</v>
          </cell>
          <cell r="AH14354">
            <v>46181</v>
          </cell>
        </row>
        <row r="14355">
          <cell r="F14355" t="str">
            <v>45T0480217</v>
          </cell>
          <cell r="AH14355">
            <v>46184</v>
          </cell>
        </row>
        <row r="14356">
          <cell r="F14356" t="str">
            <v>45T0480222</v>
          </cell>
          <cell r="AH14356">
            <v>46181</v>
          </cell>
        </row>
        <row r="14357">
          <cell r="F14357" t="str">
            <v>45T0480378</v>
          </cell>
          <cell r="AH14357">
            <v>46181</v>
          </cell>
        </row>
        <row r="14358">
          <cell r="F14358" t="str">
            <v>45T0480389</v>
          </cell>
          <cell r="AH14358">
            <v>46183</v>
          </cell>
        </row>
        <row r="14359">
          <cell r="F14359" t="str">
            <v>45T0480391</v>
          </cell>
          <cell r="AH14359">
            <v>46183</v>
          </cell>
        </row>
        <row r="14360">
          <cell r="F14360" t="str">
            <v>45T0480392</v>
          </cell>
          <cell r="AH14360">
            <v>46185</v>
          </cell>
        </row>
        <row r="14361">
          <cell r="F14361" t="str">
            <v>45T0480415</v>
          </cell>
          <cell r="AH14361">
            <v>46185</v>
          </cell>
        </row>
        <row r="14362">
          <cell r="F14362" t="str">
            <v>45T0480418</v>
          </cell>
          <cell r="AH14362">
            <v>46183</v>
          </cell>
        </row>
        <row r="14363">
          <cell r="F14363" t="str">
            <v>45T0480418</v>
          </cell>
          <cell r="AH14363">
            <v>46190</v>
          </cell>
        </row>
        <row r="14364">
          <cell r="F14364" t="str">
            <v>45T0480550</v>
          </cell>
          <cell r="AH14364">
            <v>46184</v>
          </cell>
        </row>
        <row r="14365">
          <cell r="F14365" t="str">
            <v>45T0480551</v>
          </cell>
          <cell r="AH14365">
            <v>46182</v>
          </cell>
        </row>
        <row r="14366">
          <cell r="F14366" t="str">
            <v>45T0480552</v>
          </cell>
          <cell r="AH14366">
            <v>46183</v>
          </cell>
        </row>
        <row r="14367">
          <cell r="F14367" t="str">
            <v>45T0480552</v>
          </cell>
          <cell r="AH14367">
            <v>46195</v>
          </cell>
        </row>
        <row r="14368">
          <cell r="F14368" t="str">
            <v>45T0480553</v>
          </cell>
          <cell r="AH14368">
            <v>46183</v>
          </cell>
        </row>
        <row r="14369">
          <cell r="F14369" t="str">
            <v>45T0480554</v>
          </cell>
          <cell r="AH14369">
            <v>46181</v>
          </cell>
        </row>
        <row r="14370">
          <cell r="F14370" t="str">
            <v>45T0480555</v>
          </cell>
          <cell r="AH14370">
            <v>46181</v>
          </cell>
        </row>
        <row r="14371">
          <cell r="F14371" t="str">
            <v>45T0480556</v>
          </cell>
          <cell r="AH14371">
            <v>46181</v>
          </cell>
        </row>
        <row r="14372">
          <cell r="F14372" t="str">
            <v>45T0480616</v>
          </cell>
          <cell r="AH14372">
            <v>46183</v>
          </cell>
        </row>
        <row r="14373">
          <cell r="F14373" t="str">
            <v>45T0480618</v>
          </cell>
          <cell r="AH14373">
            <v>46183</v>
          </cell>
        </row>
        <row r="14374">
          <cell r="F14374" t="str">
            <v>45T0480619</v>
          </cell>
          <cell r="AH14374">
            <v>46185</v>
          </cell>
        </row>
        <row r="14375">
          <cell r="F14375" t="str">
            <v>45T0480632</v>
          </cell>
          <cell r="AH14375">
            <v>46183</v>
          </cell>
        </row>
        <row r="14376">
          <cell r="F14376" t="str">
            <v>45T0480634</v>
          </cell>
          <cell r="AH14376">
            <v>46185</v>
          </cell>
        </row>
        <row r="14377">
          <cell r="F14377" t="str">
            <v>45T0480755</v>
          </cell>
          <cell r="AH14377">
            <v>46183</v>
          </cell>
        </row>
        <row r="14378">
          <cell r="F14378" t="str">
            <v>45T0480757</v>
          </cell>
          <cell r="AH14378">
            <v>46183</v>
          </cell>
        </row>
        <row r="14379">
          <cell r="F14379" t="str">
            <v>45T0480764</v>
          </cell>
          <cell r="AH14379">
            <v>46183</v>
          </cell>
        </row>
        <row r="14380">
          <cell r="F14380" t="str">
            <v>45T0480767</v>
          </cell>
          <cell r="AH14380">
            <v>46185</v>
          </cell>
        </row>
        <row r="14381">
          <cell r="F14381" t="str">
            <v>45T0480769</v>
          </cell>
          <cell r="AH14381">
            <v>46183</v>
          </cell>
        </row>
        <row r="14382">
          <cell r="F14382" t="str">
            <v>45T0480805</v>
          </cell>
          <cell r="AH14382">
            <v>46183</v>
          </cell>
        </row>
        <row r="14383">
          <cell r="F14383" t="str">
            <v>45T0480806</v>
          </cell>
          <cell r="AH14383">
            <v>46184</v>
          </cell>
        </row>
        <row r="14384">
          <cell r="F14384" t="str">
            <v>45T0481057</v>
          </cell>
          <cell r="AH14384">
            <v>46189</v>
          </cell>
        </row>
        <row r="14385">
          <cell r="F14385" t="str">
            <v>45T0481083</v>
          </cell>
          <cell r="AH14385">
            <v>46188</v>
          </cell>
        </row>
        <row r="14386">
          <cell r="F14386" t="str">
            <v>45T0481148</v>
          </cell>
          <cell r="AH14386">
            <v>46185</v>
          </cell>
        </row>
        <row r="14387">
          <cell r="F14387" t="str">
            <v>45T0481160</v>
          </cell>
          <cell r="AH14387">
            <v>46184</v>
          </cell>
        </row>
        <row r="14388">
          <cell r="F14388" t="str">
            <v>45T0481198</v>
          </cell>
          <cell r="AH14388">
            <v>46185</v>
          </cell>
        </row>
        <row r="14389">
          <cell r="F14389" t="str">
            <v>45T0481199</v>
          </cell>
          <cell r="AH14389">
            <v>46188</v>
          </cell>
        </row>
        <row r="14390">
          <cell r="F14390" t="str">
            <v>45T0481201</v>
          </cell>
          <cell r="AH14390">
            <v>46185</v>
          </cell>
        </row>
        <row r="14391">
          <cell r="F14391" t="str">
            <v>45T0481202</v>
          </cell>
          <cell r="AH14391">
            <v>46188</v>
          </cell>
        </row>
        <row r="14392">
          <cell r="F14392" t="str">
            <v>45T0481291</v>
          </cell>
          <cell r="AH14392">
            <v>46188</v>
          </cell>
        </row>
        <row r="14393">
          <cell r="F14393" t="str">
            <v>45T0481292</v>
          </cell>
          <cell r="AH14393">
            <v>46188</v>
          </cell>
        </row>
        <row r="14394">
          <cell r="F14394" t="str">
            <v>45T0481293</v>
          </cell>
          <cell r="AH14394">
            <v>46188</v>
          </cell>
        </row>
        <row r="14395">
          <cell r="F14395" t="str">
            <v>45T0481296</v>
          </cell>
          <cell r="AH14395">
            <v>46184</v>
          </cell>
        </row>
        <row r="14396">
          <cell r="F14396" t="str">
            <v>45T0481340</v>
          </cell>
          <cell r="AH14396">
            <v>46185</v>
          </cell>
        </row>
        <row r="14397">
          <cell r="F14397" t="str">
            <v>45T0481341</v>
          </cell>
          <cell r="AH14397">
            <v>46188</v>
          </cell>
        </row>
        <row r="14398">
          <cell r="F14398" t="str">
            <v>45T0481342</v>
          </cell>
          <cell r="AH14398">
            <v>46185</v>
          </cell>
        </row>
        <row r="14399">
          <cell r="F14399" t="str">
            <v>45T0481343</v>
          </cell>
          <cell r="AH14399">
            <v>46188</v>
          </cell>
        </row>
        <row r="14400">
          <cell r="F14400" t="str">
            <v>45T0481346</v>
          </cell>
          <cell r="AH14400">
            <v>46188</v>
          </cell>
        </row>
        <row r="14401">
          <cell r="F14401" t="str">
            <v>45T0481346</v>
          </cell>
          <cell r="AH14401">
            <v>46190</v>
          </cell>
        </row>
        <row r="14402">
          <cell r="F14402" t="str">
            <v>45T0481426</v>
          </cell>
          <cell r="AH14402">
            <v>46188</v>
          </cell>
        </row>
        <row r="14403">
          <cell r="F14403" t="str">
            <v>45T0481427</v>
          </cell>
          <cell r="AH14403">
            <v>46188</v>
          </cell>
        </row>
        <row r="14404">
          <cell r="F14404" t="str">
            <v>45T0481428</v>
          </cell>
          <cell r="AH14404">
            <v>46185</v>
          </cell>
        </row>
        <row r="14405">
          <cell r="F14405" t="str">
            <v>45T0481462</v>
          </cell>
          <cell r="AH14405">
            <v>46188</v>
          </cell>
        </row>
        <row r="14406">
          <cell r="F14406" t="str">
            <v>45T0481463</v>
          </cell>
          <cell r="AH14406">
            <v>46188</v>
          </cell>
        </row>
        <row r="14407">
          <cell r="F14407" t="str">
            <v>45T0481465</v>
          </cell>
          <cell r="AH14407">
            <v>46185</v>
          </cell>
        </row>
        <row r="14408">
          <cell r="F14408" t="str">
            <v>45T0481560</v>
          </cell>
          <cell r="AH14408">
            <v>46188</v>
          </cell>
        </row>
        <row r="14409">
          <cell r="F14409" t="str">
            <v>45T0481564</v>
          </cell>
          <cell r="AH14409">
            <v>46188</v>
          </cell>
        </row>
        <row r="14410">
          <cell r="F14410" t="str">
            <v>45T0481570</v>
          </cell>
          <cell r="AH14410">
            <v>46185</v>
          </cell>
        </row>
        <row r="14411">
          <cell r="F14411" t="str">
            <v>45T0481578</v>
          </cell>
          <cell r="AH14411">
            <v>46185</v>
          </cell>
        </row>
        <row r="14412">
          <cell r="F14412" t="str">
            <v>45T0481583</v>
          </cell>
          <cell r="AH14412">
            <v>46188</v>
          </cell>
        </row>
        <row r="14413">
          <cell r="F14413" t="str">
            <v>45T0481585</v>
          </cell>
          <cell r="AH14413">
            <v>46188</v>
          </cell>
        </row>
        <row r="14414">
          <cell r="F14414" t="str">
            <v>45T0481590</v>
          </cell>
          <cell r="AH14414">
            <v>46188</v>
          </cell>
        </row>
        <row r="14415">
          <cell r="F14415" t="str">
            <v>45T0481690</v>
          </cell>
          <cell r="AH14415">
            <v>46188</v>
          </cell>
        </row>
        <row r="14416">
          <cell r="F14416" t="str">
            <v>45T0481808</v>
          </cell>
          <cell r="AH14416">
            <v>46188</v>
          </cell>
        </row>
        <row r="14417">
          <cell r="F14417" t="str">
            <v>45T0481809</v>
          </cell>
          <cell r="AH14417">
            <v>46188</v>
          </cell>
        </row>
        <row r="14418">
          <cell r="F14418" t="str">
            <v>45T0481810</v>
          </cell>
          <cell r="AH14418">
            <v>46188</v>
          </cell>
        </row>
        <row r="14419">
          <cell r="F14419" t="str">
            <v>45T0481811</v>
          </cell>
          <cell r="AH14419">
            <v>46188</v>
          </cell>
        </row>
        <row r="14420">
          <cell r="F14420" t="str">
            <v>45T0481817</v>
          </cell>
          <cell r="AH14420">
            <v>46185</v>
          </cell>
        </row>
        <row r="14421">
          <cell r="F14421" t="str">
            <v>45T0481932</v>
          </cell>
          <cell r="AH14421">
            <v>46188</v>
          </cell>
        </row>
        <row r="14422">
          <cell r="F14422" t="str">
            <v>45T0481936</v>
          </cell>
          <cell r="AH14422">
            <v>46188</v>
          </cell>
        </row>
        <row r="14423">
          <cell r="F14423" t="str">
            <v>45T0481939</v>
          </cell>
          <cell r="AH14423">
            <v>46188</v>
          </cell>
        </row>
        <row r="14424">
          <cell r="F14424" t="str">
            <v>45T0481939</v>
          </cell>
          <cell r="AH14424">
            <v>46189</v>
          </cell>
        </row>
        <row r="14425">
          <cell r="F14425" t="str">
            <v>45T0482037</v>
          </cell>
          <cell r="AH14425">
            <v>46190</v>
          </cell>
        </row>
        <row r="14426">
          <cell r="F14426" t="str">
            <v>45T0482039</v>
          </cell>
          <cell r="AH14426">
            <v>46190</v>
          </cell>
        </row>
        <row r="14427">
          <cell r="F14427" t="str">
            <v>45T0482040</v>
          </cell>
          <cell r="AH14427">
            <v>46190</v>
          </cell>
        </row>
        <row r="14428">
          <cell r="F14428" t="str">
            <v>45T0482122</v>
          </cell>
          <cell r="AH14428">
            <v>46190</v>
          </cell>
        </row>
        <row r="14429">
          <cell r="F14429" t="str">
            <v>45T0482162</v>
          </cell>
          <cell r="AH14429">
            <v>46188</v>
          </cell>
        </row>
        <row r="14430">
          <cell r="F14430" t="str">
            <v>45T0482163</v>
          </cell>
          <cell r="AH14430">
            <v>46188</v>
          </cell>
        </row>
        <row r="14431">
          <cell r="F14431" t="str">
            <v>45T0482171</v>
          </cell>
          <cell r="AH14431">
            <v>46188</v>
          </cell>
        </row>
        <row r="14432">
          <cell r="F14432" t="str">
            <v>45T0482173</v>
          </cell>
          <cell r="AH14432">
            <v>46188</v>
          </cell>
        </row>
        <row r="14433">
          <cell r="F14433" t="str">
            <v>45T0482174</v>
          </cell>
          <cell r="AH14433">
            <v>46188</v>
          </cell>
        </row>
        <row r="14434">
          <cell r="F14434" t="str">
            <v>45T0482178</v>
          </cell>
          <cell r="AH14434">
            <v>46188</v>
          </cell>
        </row>
        <row r="14435">
          <cell r="F14435" t="str">
            <v>45T0482179</v>
          </cell>
          <cell r="AH14435">
            <v>46189</v>
          </cell>
        </row>
        <row r="14436">
          <cell r="F14436" t="str">
            <v>45T0482180</v>
          </cell>
          <cell r="AH14436">
            <v>46190</v>
          </cell>
        </row>
        <row r="14437">
          <cell r="F14437" t="str">
            <v>45T0482184</v>
          </cell>
          <cell r="AH14437">
            <v>46188</v>
          </cell>
        </row>
        <row r="14438">
          <cell r="F14438" t="str">
            <v>45T0482204</v>
          </cell>
          <cell r="AH14438">
            <v>46189</v>
          </cell>
        </row>
        <row r="14439">
          <cell r="F14439" t="str">
            <v>45T0482267</v>
          </cell>
          <cell r="AH14439">
            <v>46191</v>
          </cell>
        </row>
        <row r="14440">
          <cell r="F14440" t="str">
            <v>45T0482269</v>
          </cell>
          <cell r="AH14440">
            <v>46190</v>
          </cell>
        </row>
        <row r="14441">
          <cell r="F14441" t="str">
            <v>45T0482270</v>
          </cell>
          <cell r="AH14441">
            <v>46190</v>
          </cell>
        </row>
        <row r="14442">
          <cell r="F14442" t="str">
            <v>45T0482616</v>
          </cell>
          <cell r="AH14442">
            <v>46188</v>
          </cell>
        </row>
        <row r="14443">
          <cell r="F14443" t="str">
            <v>45T0482641</v>
          </cell>
          <cell r="AH14443">
            <v>46190</v>
          </cell>
        </row>
        <row r="14444">
          <cell r="F14444" t="str">
            <v>45T0482654</v>
          </cell>
          <cell r="AH14444">
            <v>46190</v>
          </cell>
        </row>
        <row r="14445">
          <cell r="F14445" t="str">
            <v>45T0482665</v>
          </cell>
          <cell r="AH14445">
            <v>46190</v>
          </cell>
        </row>
        <row r="14446">
          <cell r="F14446" t="str">
            <v>45T0482666</v>
          </cell>
          <cell r="AH14446">
            <v>46190</v>
          </cell>
        </row>
        <row r="14447">
          <cell r="F14447" t="str">
            <v>45T0482667</v>
          </cell>
          <cell r="AH14447">
            <v>46190</v>
          </cell>
        </row>
        <row r="14448">
          <cell r="F14448" t="str">
            <v>45T0482668</v>
          </cell>
          <cell r="AH14448">
            <v>46190</v>
          </cell>
        </row>
        <row r="14449">
          <cell r="F14449" t="str">
            <v>45T0482674</v>
          </cell>
          <cell r="AH14449">
            <v>46190</v>
          </cell>
        </row>
        <row r="14450">
          <cell r="F14450" t="str">
            <v>45T0482675</v>
          </cell>
          <cell r="AH14450">
            <v>46195</v>
          </cell>
        </row>
        <row r="14451">
          <cell r="F14451" t="str">
            <v>45T0482679</v>
          </cell>
          <cell r="AH14451">
            <v>46190</v>
          </cell>
        </row>
        <row r="14452">
          <cell r="F14452" t="str">
            <v>45T0482874</v>
          </cell>
          <cell r="AH14452">
            <v>46190</v>
          </cell>
        </row>
        <row r="14453">
          <cell r="F14453" t="str">
            <v>45T0482875</v>
          </cell>
          <cell r="AH14453">
            <v>46190</v>
          </cell>
        </row>
        <row r="14454">
          <cell r="F14454" t="str">
            <v>45T0482878</v>
          </cell>
          <cell r="AH14454">
            <v>46192</v>
          </cell>
        </row>
        <row r="14455">
          <cell r="F14455" t="str">
            <v>45T0482883</v>
          </cell>
          <cell r="AH14455">
            <v>46191</v>
          </cell>
        </row>
        <row r="14456">
          <cell r="F14456" t="str">
            <v>45T0482887</v>
          </cell>
          <cell r="AH14456">
            <v>46190</v>
          </cell>
        </row>
        <row r="14457">
          <cell r="F14457" t="str">
            <v>45T0482890</v>
          </cell>
          <cell r="AH14457">
            <v>46195</v>
          </cell>
        </row>
        <row r="14458">
          <cell r="F14458" t="str">
            <v>45T0482894</v>
          </cell>
          <cell r="AH14458">
            <v>46192</v>
          </cell>
        </row>
        <row r="14459">
          <cell r="F14459" t="str">
            <v>45T0482900</v>
          </cell>
          <cell r="AH14459">
            <v>46190</v>
          </cell>
        </row>
        <row r="14460">
          <cell r="F14460" t="str">
            <v>45T0482904</v>
          </cell>
          <cell r="AH14460">
            <v>46190</v>
          </cell>
        </row>
        <row r="14461">
          <cell r="F14461" t="str">
            <v>45T0482996</v>
          </cell>
          <cell r="AH14461">
            <v>46192</v>
          </cell>
        </row>
        <row r="14462">
          <cell r="F14462" t="str">
            <v>45T0482997</v>
          </cell>
          <cell r="AH14462">
            <v>46195</v>
          </cell>
        </row>
        <row r="14463">
          <cell r="F14463" t="str">
            <v>45T0482999</v>
          </cell>
          <cell r="AH14463">
            <v>46192</v>
          </cell>
        </row>
        <row r="14464">
          <cell r="F14464" t="str">
            <v>45T0483000</v>
          </cell>
          <cell r="AH14464">
            <v>46195</v>
          </cell>
        </row>
        <row r="14465">
          <cell r="F14465" t="str">
            <v>45T0483037</v>
          </cell>
          <cell r="AH14465">
            <v>46191</v>
          </cell>
        </row>
        <row r="14466">
          <cell r="F14466" t="str">
            <v>45T0483038</v>
          </cell>
          <cell r="AH14466">
            <v>46192</v>
          </cell>
        </row>
        <row r="14467">
          <cell r="F14467" t="str">
            <v>45T0483039</v>
          </cell>
          <cell r="AH14467">
            <v>46192</v>
          </cell>
        </row>
        <row r="14468">
          <cell r="F14468" t="str">
            <v>45T0483046</v>
          </cell>
          <cell r="AH14468">
            <v>46192</v>
          </cell>
        </row>
        <row r="14469">
          <cell r="F14469" t="str">
            <v>45T0483047</v>
          </cell>
          <cell r="AH14469">
            <v>46192</v>
          </cell>
        </row>
        <row r="14470">
          <cell r="F14470" t="str">
            <v>45T0483301</v>
          </cell>
          <cell r="AH14470">
            <v>46192</v>
          </cell>
        </row>
        <row r="14471">
          <cell r="F14471" t="str">
            <v>45T0483312</v>
          </cell>
          <cell r="AH14471">
            <v>46191</v>
          </cell>
        </row>
        <row r="14472">
          <cell r="F14472" t="str">
            <v>45T0483314</v>
          </cell>
          <cell r="AH14472">
            <v>46195</v>
          </cell>
        </row>
        <row r="14473">
          <cell r="F14473" t="str">
            <v>45T0483360</v>
          </cell>
          <cell r="AH14473">
            <v>46195</v>
          </cell>
        </row>
        <row r="14474">
          <cell r="F14474" t="str">
            <v>45T0483361</v>
          </cell>
          <cell r="AH14474">
            <v>46195</v>
          </cell>
        </row>
        <row r="14475">
          <cell r="F14475" t="str">
            <v>45T0483363</v>
          </cell>
          <cell r="AH14475">
            <v>46195</v>
          </cell>
        </row>
        <row r="14476">
          <cell r="F14476" t="str">
            <v>45T0483364</v>
          </cell>
          <cell r="AH14476">
            <v>46195</v>
          </cell>
        </row>
        <row r="14477">
          <cell r="F14477" t="str">
            <v>45T0483618</v>
          </cell>
          <cell r="AH14477">
            <v>46195</v>
          </cell>
        </row>
        <row r="14478">
          <cell r="F14478" t="str">
            <v>45T0483619</v>
          </cell>
          <cell r="AH14478">
            <v>46195</v>
          </cell>
        </row>
        <row r="14479">
          <cell r="F14479" t="str">
            <v>45T0483623</v>
          </cell>
          <cell r="AH14479">
            <v>46192</v>
          </cell>
        </row>
        <row r="14480">
          <cell r="F14480" t="str">
            <v>45T0483671</v>
          </cell>
          <cell r="AH14480">
            <v>46192</v>
          </cell>
        </row>
        <row r="14481">
          <cell r="F14481" t="str">
            <v>45T0483679</v>
          </cell>
          <cell r="AH14481">
            <v>46195</v>
          </cell>
        </row>
        <row r="14482">
          <cell r="F14482" t="str">
            <v>45T0483681</v>
          </cell>
          <cell r="AH14482">
            <v>46195</v>
          </cell>
        </row>
        <row r="14483">
          <cell r="F14483" t="str">
            <v>45T0483682</v>
          </cell>
          <cell r="AH14483">
            <v>46195</v>
          </cell>
        </row>
        <row r="14484">
          <cell r="F14484" t="str">
            <v>45T0484730</v>
          </cell>
          <cell r="AH14484">
            <v>46192</v>
          </cell>
        </row>
        <row r="14485">
          <cell r="F14485" t="str">
            <v>45T0484731</v>
          </cell>
          <cell r="AH14485">
            <v>46195</v>
          </cell>
        </row>
        <row r="14486">
          <cell r="F14486" t="str">
            <v>45T0484756</v>
          </cell>
          <cell r="AH14486">
            <v>46195</v>
          </cell>
        </row>
        <row r="14487">
          <cell r="F14487" t="str">
            <v>45T0484757</v>
          </cell>
          <cell r="AH14487">
            <v>46195</v>
          </cell>
        </row>
        <row r="14488">
          <cell r="F14488" t="str">
            <v>45T0484760</v>
          </cell>
          <cell r="AH14488">
            <v>46195</v>
          </cell>
        </row>
        <row r="14489">
          <cell r="F14489" t="str">
            <v>45T0484841</v>
          </cell>
          <cell r="AH14489">
            <v>46195</v>
          </cell>
        </row>
        <row r="14490">
          <cell r="F14490" t="str">
            <v>45T0484847</v>
          </cell>
          <cell r="AH14490">
            <v>46195</v>
          </cell>
        </row>
        <row r="14491">
          <cell r="F14491" t="str">
            <v>45T0484848</v>
          </cell>
          <cell r="AH14491">
            <v>46195</v>
          </cell>
        </row>
        <row r="14492">
          <cell r="F14492" t="str">
            <v>45T0484851</v>
          </cell>
          <cell r="AH14492">
            <v>46195</v>
          </cell>
        </row>
        <row r="14493">
          <cell r="F14493" t="str">
            <v>45T0484852</v>
          </cell>
          <cell r="AH14493">
            <v>46195</v>
          </cell>
        </row>
        <row r="14494">
          <cell r="F14494" t="str">
            <v>45T0484927</v>
          </cell>
          <cell r="AH14494">
            <v>46195</v>
          </cell>
        </row>
        <row r="14495">
          <cell r="F14495" t="str">
            <v>45T0484963</v>
          </cell>
        </row>
        <row r="14496">
          <cell r="F14496" t="str">
            <v>45T0485122</v>
          </cell>
          <cell r="AH14496">
            <v>46195</v>
          </cell>
        </row>
        <row r="14497">
          <cell r="F14497" t="str">
            <v>45T0485124</v>
          </cell>
          <cell r="AH14497">
            <v>46195</v>
          </cell>
        </row>
        <row r="14498">
          <cell r="F14498" t="str">
            <v>45T0485124</v>
          </cell>
          <cell r="AH14498">
            <v>0</v>
          </cell>
        </row>
        <row r="14499">
          <cell r="F14499" t="str">
            <v>45T0485129</v>
          </cell>
          <cell r="AH14499">
            <v>46195</v>
          </cell>
        </row>
        <row r="14500">
          <cell r="F14500" t="str">
            <v>45T0485132</v>
          </cell>
        </row>
        <row r="14501">
          <cell r="F14501" t="str">
            <v>45T0485133</v>
          </cell>
          <cell r="AH14501">
            <v>46195</v>
          </cell>
        </row>
        <row r="14502">
          <cell r="F14502" t="str">
            <v>45T0485134</v>
          </cell>
          <cell r="AH14502">
            <v>46195</v>
          </cell>
        </row>
        <row r="14503">
          <cell r="F14503" t="str">
            <v>45T0485186</v>
          </cell>
          <cell r="AH14503">
            <v>46195</v>
          </cell>
        </row>
        <row r="14504">
          <cell r="F14504" t="str">
            <v>45T0485188</v>
          </cell>
          <cell r="AH14504">
            <v>46195</v>
          </cell>
        </row>
        <row r="14505">
          <cell r="F14505" t="str">
            <v>45T0485239</v>
          </cell>
          <cell r="AH14505">
            <v>46195</v>
          </cell>
        </row>
        <row r="14506">
          <cell r="F14506" t="str">
            <v>45T0485241</v>
          </cell>
          <cell r="AH14506">
            <v>46195</v>
          </cell>
        </row>
        <row r="14507">
          <cell r="F14507" t="str">
            <v>65T0095295</v>
          </cell>
        </row>
        <row r="14508">
          <cell r="F14508" t="str">
            <v>65T0095295</v>
          </cell>
        </row>
        <row r="14509">
          <cell r="F14509" t="str">
            <v>65T0089453</v>
          </cell>
        </row>
        <row r="14510">
          <cell r="F14510" t="str">
            <v>45T0456279</v>
          </cell>
          <cell r="AH14510">
            <v>46153</v>
          </cell>
        </row>
        <row r="14511">
          <cell r="F14511" t="str">
            <v>45T0461815</v>
          </cell>
          <cell r="AH14511">
            <v>46154</v>
          </cell>
        </row>
        <row r="14512">
          <cell r="F14512" t="str">
            <v>45T0469035</v>
          </cell>
          <cell r="AH14512">
            <v>46153</v>
          </cell>
        </row>
        <row r="14513">
          <cell r="F14513" t="str">
            <v>45T0469036</v>
          </cell>
          <cell r="AH14513">
            <v>46153</v>
          </cell>
        </row>
        <row r="14514">
          <cell r="F14514" t="str">
            <v>45T0469037</v>
          </cell>
          <cell r="AH14514">
            <v>46153</v>
          </cell>
        </row>
        <row r="14515">
          <cell r="F14515" t="str">
            <v>45T0469039</v>
          </cell>
          <cell r="AH14515">
            <v>46153</v>
          </cell>
        </row>
        <row r="14516">
          <cell r="F14516" t="str">
            <v>45T0469040</v>
          </cell>
          <cell r="AH14516">
            <v>46153</v>
          </cell>
        </row>
        <row r="14517">
          <cell r="F14517" t="str">
            <v>45T0469042</v>
          </cell>
          <cell r="AH14517">
            <v>46153</v>
          </cell>
        </row>
        <row r="14518">
          <cell r="F14518" t="str">
            <v>45T0469637</v>
          </cell>
          <cell r="AH14518">
            <v>46153</v>
          </cell>
        </row>
        <row r="14519">
          <cell r="F14519" t="str">
            <v>45T0469638</v>
          </cell>
          <cell r="AH14519">
            <v>46153</v>
          </cell>
        </row>
        <row r="14520">
          <cell r="F14520" t="str">
            <v>45T0469639</v>
          </cell>
          <cell r="AH14520">
            <v>46153</v>
          </cell>
        </row>
        <row r="14521">
          <cell r="F14521" t="str">
            <v>45T0469640</v>
          </cell>
          <cell r="AH14521">
            <v>46153</v>
          </cell>
        </row>
        <row r="14522">
          <cell r="F14522" t="str">
            <v>45T0469641</v>
          </cell>
          <cell r="AH14522">
            <v>46153</v>
          </cell>
        </row>
        <row r="14523">
          <cell r="F14523" t="str">
            <v>45T0469642</v>
          </cell>
          <cell r="AH14523">
            <v>46153</v>
          </cell>
        </row>
        <row r="14524">
          <cell r="F14524" t="str">
            <v>45T0469643</v>
          </cell>
          <cell r="AH14524">
            <v>46153</v>
          </cell>
        </row>
        <row r="14525">
          <cell r="F14525" t="str">
            <v>45T0469644</v>
          </cell>
          <cell r="AH14525">
            <v>46153</v>
          </cell>
        </row>
        <row r="14526">
          <cell r="F14526" t="str">
            <v>45T0469645</v>
          </cell>
          <cell r="AH14526">
            <v>46153</v>
          </cell>
        </row>
        <row r="14527">
          <cell r="F14527" t="str">
            <v>45T0469680</v>
          </cell>
          <cell r="AH14527">
            <v>46153</v>
          </cell>
        </row>
        <row r="14528">
          <cell r="F14528" t="str">
            <v>45T0469705</v>
          </cell>
          <cell r="AH14528">
            <v>46153</v>
          </cell>
        </row>
        <row r="14529">
          <cell r="F14529" t="str">
            <v>45T0469871</v>
          </cell>
          <cell r="AH14529">
            <v>46153</v>
          </cell>
        </row>
        <row r="14530">
          <cell r="F14530" t="str">
            <v>45T0469880</v>
          </cell>
          <cell r="AH14530">
            <v>46153</v>
          </cell>
        </row>
        <row r="14531">
          <cell r="F14531" t="str">
            <v>45T0470279</v>
          </cell>
          <cell r="AH14531">
            <v>46153</v>
          </cell>
        </row>
        <row r="14532">
          <cell r="F14532" t="str">
            <v>45T0470516</v>
          </cell>
          <cell r="AH14532">
            <v>46153</v>
          </cell>
        </row>
        <row r="14533">
          <cell r="F14533" t="str">
            <v>45T0470526</v>
          </cell>
          <cell r="AH14533">
            <v>46153</v>
          </cell>
        </row>
        <row r="14534">
          <cell r="F14534" t="str">
            <v>45T0470541</v>
          </cell>
          <cell r="AH14534">
            <v>46153</v>
          </cell>
        </row>
        <row r="14535">
          <cell r="F14535" t="str">
            <v>45T0470562</v>
          </cell>
          <cell r="AH14535">
            <v>46155</v>
          </cell>
        </row>
        <row r="14536">
          <cell r="F14536" t="str">
            <v>45T0470567</v>
          </cell>
          <cell r="AH14536">
            <v>46153</v>
          </cell>
        </row>
        <row r="14537">
          <cell r="F14537" t="str">
            <v>45T0470568</v>
          </cell>
          <cell r="AH14537">
            <v>46153</v>
          </cell>
        </row>
        <row r="14538">
          <cell r="F14538" t="str">
            <v>45T0470569</v>
          </cell>
          <cell r="AH14538">
            <v>46153</v>
          </cell>
        </row>
        <row r="14539">
          <cell r="F14539" t="str">
            <v>45T0470570</v>
          </cell>
          <cell r="AH14539">
            <v>46153</v>
          </cell>
        </row>
        <row r="14540">
          <cell r="F14540" t="str">
            <v>45T0470571</v>
          </cell>
          <cell r="AH14540">
            <v>46153</v>
          </cell>
        </row>
        <row r="14541">
          <cell r="F14541" t="str">
            <v>45T0470572</v>
          </cell>
          <cell r="AH14541">
            <v>46153</v>
          </cell>
        </row>
        <row r="14542">
          <cell r="F14542" t="str">
            <v>45T0470573</v>
          </cell>
          <cell r="AH14542">
            <v>46153</v>
          </cell>
        </row>
        <row r="14543">
          <cell r="F14543" t="str">
            <v>45T0470574</v>
          </cell>
          <cell r="AH14543">
            <v>46155</v>
          </cell>
        </row>
        <row r="14544">
          <cell r="F14544" t="str">
            <v>45T0470697</v>
          </cell>
          <cell r="AH14544">
            <v>46153</v>
          </cell>
        </row>
        <row r="14545">
          <cell r="F14545" t="str">
            <v>45T0470700</v>
          </cell>
          <cell r="AH14545">
            <v>46153</v>
          </cell>
        </row>
        <row r="14546">
          <cell r="F14546" t="str">
            <v>45T0470714</v>
          </cell>
          <cell r="AH14546">
            <v>46153</v>
          </cell>
        </row>
        <row r="14547">
          <cell r="F14547" t="str">
            <v>45T0470714</v>
          </cell>
          <cell r="AH14547">
            <v>46153</v>
          </cell>
        </row>
        <row r="14548">
          <cell r="F14548" t="str">
            <v>45T0470720</v>
          </cell>
          <cell r="AH14548">
            <v>46153</v>
          </cell>
        </row>
        <row r="14549">
          <cell r="F14549" t="str">
            <v>45T0470742</v>
          </cell>
          <cell r="AH14549">
            <v>46155</v>
          </cell>
        </row>
        <row r="14550">
          <cell r="F14550" t="str">
            <v>45T0470743</v>
          </cell>
          <cell r="AH14550">
            <v>46155</v>
          </cell>
        </row>
        <row r="14551">
          <cell r="F14551" t="str">
            <v>45T0470746</v>
          </cell>
          <cell r="AH14551">
            <v>46153</v>
          </cell>
        </row>
        <row r="14552">
          <cell r="F14552" t="str">
            <v>45T0470747</v>
          </cell>
          <cell r="AH14552">
            <v>46153</v>
          </cell>
        </row>
        <row r="14553">
          <cell r="F14553" t="str">
            <v>45T0470748</v>
          </cell>
          <cell r="AH14553">
            <v>46153</v>
          </cell>
        </row>
        <row r="14554">
          <cell r="F14554" t="str">
            <v>45T0470749</v>
          </cell>
          <cell r="AH14554">
            <v>46153</v>
          </cell>
        </row>
        <row r="14555">
          <cell r="F14555" t="str">
            <v>45T0470789</v>
          </cell>
          <cell r="AH14555">
            <v>46153</v>
          </cell>
        </row>
        <row r="14556">
          <cell r="F14556" t="str">
            <v>45T0470790</v>
          </cell>
          <cell r="AH14556">
            <v>46153</v>
          </cell>
        </row>
        <row r="14557">
          <cell r="F14557" t="str">
            <v>45T0470791</v>
          </cell>
          <cell r="AH14557">
            <v>46153</v>
          </cell>
        </row>
        <row r="14558">
          <cell r="F14558" t="str">
            <v>45T0470792</v>
          </cell>
          <cell r="AH14558">
            <v>46153</v>
          </cell>
        </row>
        <row r="14559">
          <cell r="F14559" t="str">
            <v>45T0470884</v>
          </cell>
          <cell r="AH14559">
            <v>46153</v>
          </cell>
        </row>
        <row r="14560">
          <cell r="F14560" t="str">
            <v>45T0470885</v>
          </cell>
          <cell r="AH14560">
            <v>46153</v>
          </cell>
        </row>
        <row r="14561">
          <cell r="F14561" t="str">
            <v>45T0470886</v>
          </cell>
          <cell r="AH14561">
            <v>46153</v>
          </cell>
        </row>
        <row r="14562">
          <cell r="F14562" t="str">
            <v>45T0471384</v>
          </cell>
          <cell r="AH14562">
            <v>46155</v>
          </cell>
        </row>
        <row r="14563">
          <cell r="F14563" t="str">
            <v>45T0471409</v>
          </cell>
          <cell r="AH14563">
            <v>46155</v>
          </cell>
        </row>
        <row r="14564">
          <cell r="F14564" t="str">
            <v>45T0471410</v>
          </cell>
          <cell r="AH14564">
            <v>46153</v>
          </cell>
        </row>
        <row r="14565">
          <cell r="F14565" t="str">
            <v>45T0471411</v>
          </cell>
          <cell r="AH14565">
            <v>46153</v>
          </cell>
        </row>
        <row r="14566">
          <cell r="F14566" t="str">
            <v>45T0471412</v>
          </cell>
          <cell r="AH14566">
            <v>46153</v>
          </cell>
        </row>
        <row r="14567">
          <cell r="F14567" t="str">
            <v>45T0471427</v>
          </cell>
          <cell r="AH14567">
            <v>46154</v>
          </cell>
        </row>
        <row r="14568">
          <cell r="F14568" t="str">
            <v>45T0471428</v>
          </cell>
          <cell r="AH14568">
            <v>46154</v>
          </cell>
        </row>
        <row r="14569">
          <cell r="F14569" t="str">
            <v>45T0471429</v>
          </cell>
          <cell r="AH14569">
            <v>46154</v>
          </cell>
        </row>
        <row r="14570">
          <cell r="F14570" t="str">
            <v>45T0471430</v>
          </cell>
          <cell r="AH14570">
            <v>46154</v>
          </cell>
        </row>
        <row r="14571">
          <cell r="F14571" t="str">
            <v>45T0471431</v>
          </cell>
          <cell r="AH14571">
            <v>46154</v>
          </cell>
        </row>
        <row r="14572">
          <cell r="F14572" t="str">
            <v>45T0471433</v>
          </cell>
          <cell r="AH14572">
            <v>46155</v>
          </cell>
        </row>
        <row r="14573">
          <cell r="F14573" t="str">
            <v>45T0471434</v>
          </cell>
          <cell r="AH14573">
            <v>46155</v>
          </cell>
        </row>
        <row r="14574">
          <cell r="F14574" t="str">
            <v>45T0471435</v>
          </cell>
          <cell r="AH14574">
            <v>46155</v>
          </cell>
        </row>
        <row r="14575">
          <cell r="F14575" t="str">
            <v>45T0471449</v>
          </cell>
          <cell r="AH14575">
            <v>46156</v>
          </cell>
        </row>
        <row r="14576">
          <cell r="F14576" t="str">
            <v>45T0471481</v>
          </cell>
          <cell r="AH14576">
            <v>46155</v>
          </cell>
        </row>
        <row r="14577">
          <cell r="F14577" t="str">
            <v>45T0471496</v>
          </cell>
          <cell r="AH14577">
            <v>46155</v>
          </cell>
        </row>
        <row r="14578">
          <cell r="F14578" t="str">
            <v>45T0471497</v>
          </cell>
          <cell r="AH14578">
            <v>46155</v>
          </cell>
        </row>
        <row r="14579">
          <cell r="F14579" t="str">
            <v>45T0471499</v>
          </cell>
          <cell r="AH14579">
            <v>46155</v>
          </cell>
        </row>
        <row r="14580">
          <cell r="F14580" t="str">
            <v>45T0471501</v>
          </cell>
          <cell r="AH14580">
            <v>46155</v>
          </cell>
        </row>
        <row r="14581">
          <cell r="F14581" t="str">
            <v>45T0471510</v>
          </cell>
          <cell r="AH14581">
            <v>46155</v>
          </cell>
        </row>
        <row r="14582">
          <cell r="F14582" t="str">
            <v>45T0471516</v>
          </cell>
          <cell r="AH14582">
            <v>46156</v>
          </cell>
        </row>
        <row r="14583">
          <cell r="F14583" t="str">
            <v>45T0471518</v>
          </cell>
          <cell r="AH14583">
            <v>46156</v>
          </cell>
        </row>
        <row r="14584">
          <cell r="F14584" t="str">
            <v>45T0471519</v>
          </cell>
          <cell r="AH14584">
            <v>46155</v>
          </cell>
        </row>
        <row r="14585">
          <cell r="F14585" t="str">
            <v>45T0471592</v>
          </cell>
          <cell r="AH14585">
            <v>46156</v>
          </cell>
        </row>
        <row r="14586">
          <cell r="F14586" t="str">
            <v>45T0471662</v>
          </cell>
          <cell r="AH14586">
            <v>46154</v>
          </cell>
        </row>
        <row r="14587">
          <cell r="F14587" t="str">
            <v>45T0471732</v>
          </cell>
          <cell r="AH14587">
            <v>46155</v>
          </cell>
        </row>
        <row r="14588">
          <cell r="F14588" t="str">
            <v>45T0471743</v>
          </cell>
          <cell r="AH14588">
            <v>46155</v>
          </cell>
        </row>
        <row r="14589">
          <cell r="F14589" t="str">
            <v>45T0471744</v>
          </cell>
          <cell r="AH14589">
            <v>46155</v>
          </cell>
        </row>
        <row r="14590">
          <cell r="F14590" t="str">
            <v>45T0471745</v>
          </cell>
          <cell r="AH14590">
            <v>46155</v>
          </cell>
        </row>
        <row r="14591">
          <cell r="F14591" t="str">
            <v>45T0471746</v>
          </cell>
          <cell r="AH14591">
            <v>46155</v>
          </cell>
        </row>
        <row r="14592">
          <cell r="F14592" t="str">
            <v>45T0471747</v>
          </cell>
          <cell r="AH14592">
            <v>46155</v>
          </cell>
        </row>
        <row r="14593">
          <cell r="F14593" t="str">
            <v>45T0471748</v>
          </cell>
          <cell r="AH14593">
            <v>46155</v>
          </cell>
        </row>
        <row r="14594">
          <cell r="F14594" t="str">
            <v>45T0471749</v>
          </cell>
          <cell r="AH14594">
            <v>46155</v>
          </cell>
        </row>
        <row r="14595">
          <cell r="F14595" t="str">
            <v>45T0471751</v>
          </cell>
          <cell r="AH14595">
            <v>46155</v>
          </cell>
        </row>
        <row r="14596">
          <cell r="F14596" t="str">
            <v>45T0471752</v>
          </cell>
          <cell r="AH14596">
            <v>46155</v>
          </cell>
        </row>
        <row r="14597">
          <cell r="F14597" t="str">
            <v>45T0471753</v>
          </cell>
          <cell r="AH14597">
            <v>46155</v>
          </cell>
        </row>
        <row r="14598">
          <cell r="F14598" t="str">
            <v>45T0471756</v>
          </cell>
          <cell r="AH14598">
            <v>46156</v>
          </cell>
        </row>
        <row r="14599">
          <cell r="F14599" t="str">
            <v>45T0471758</v>
          </cell>
          <cell r="AH14599">
            <v>46156</v>
          </cell>
        </row>
        <row r="14600">
          <cell r="F14600" t="str">
            <v>45T0471782</v>
          </cell>
          <cell r="AH14600">
            <v>46155</v>
          </cell>
        </row>
        <row r="14601">
          <cell r="F14601" t="str">
            <v>45T0471783</v>
          </cell>
          <cell r="AH14601">
            <v>46155</v>
          </cell>
        </row>
        <row r="14602">
          <cell r="F14602" t="str">
            <v>45T0471812</v>
          </cell>
          <cell r="AH14602">
            <v>46156</v>
          </cell>
        </row>
        <row r="14603">
          <cell r="F14603" t="str">
            <v>45T0471813</v>
          </cell>
          <cell r="AH14603">
            <v>46156</v>
          </cell>
        </row>
        <row r="14604">
          <cell r="F14604" t="str">
            <v>45T0471814</v>
          </cell>
          <cell r="AH14604">
            <v>46156</v>
          </cell>
        </row>
        <row r="14605">
          <cell r="F14605" t="str">
            <v>45T0471815</v>
          </cell>
          <cell r="AH14605">
            <v>46156</v>
          </cell>
        </row>
        <row r="14606">
          <cell r="F14606" t="str">
            <v>45T0473416</v>
          </cell>
          <cell r="AH14606">
            <v>46156</v>
          </cell>
        </row>
        <row r="14607">
          <cell r="F14607" t="str">
            <v>45T0473972</v>
          </cell>
          <cell r="AH14607">
            <v>46160</v>
          </cell>
        </row>
        <row r="14608">
          <cell r="F14608" t="str">
            <v>45T0473974</v>
          </cell>
          <cell r="AH14608">
            <v>46160</v>
          </cell>
        </row>
        <row r="14609">
          <cell r="F14609" t="str">
            <v>45T0473976</v>
          </cell>
          <cell r="AH14609">
            <v>46160</v>
          </cell>
        </row>
        <row r="14610">
          <cell r="F14610" t="str">
            <v>45T0474040</v>
          </cell>
          <cell r="AH14610">
            <v>46157</v>
          </cell>
        </row>
        <row r="14611">
          <cell r="F14611" t="str">
            <v>45T0471448</v>
          </cell>
          <cell r="AH14611">
            <v>46156</v>
          </cell>
        </row>
        <row r="14612">
          <cell r="F14612" t="str">
            <v>45T0471729</v>
          </cell>
          <cell r="AH14612">
            <v>46157</v>
          </cell>
        </row>
        <row r="14613">
          <cell r="F14613" t="str">
            <v>45T0471766</v>
          </cell>
          <cell r="AH14613">
            <v>46156</v>
          </cell>
        </row>
        <row r="14614">
          <cell r="F14614" t="str">
            <v>45T0471801</v>
          </cell>
          <cell r="AH14614">
            <v>46156</v>
          </cell>
        </row>
        <row r="14615">
          <cell r="F14615" t="str">
            <v>45T0471821</v>
          </cell>
          <cell r="AH14615">
            <v>46156</v>
          </cell>
        </row>
        <row r="14616">
          <cell r="F14616" t="str">
            <v>45T0473390</v>
          </cell>
          <cell r="AH14616">
            <v>46156</v>
          </cell>
        </row>
        <row r="14617">
          <cell r="F14617" t="str">
            <v>45T0473391</v>
          </cell>
          <cell r="AH14617">
            <v>46156</v>
          </cell>
        </row>
        <row r="14618">
          <cell r="F14618" t="str">
            <v>45T0473392</v>
          </cell>
          <cell r="AH14618">
            <v>46156</v>
          </cell>
        </row>
        <row r="14619">
          <cell r="F14619" t="str">
            <v>45T0473404</v>
          </cell>
          <cell r="AH14619">
            <v>46156</v>
          </cell>
        </row>
        <row r="14620">
          <cell r="F14620" t="str">
            <v>45T0473419</v>
          </cell>
          <cell r="AH14620">
            <v>46157</v>
          </cell>
        </row>
        <row r="14621">
          <cell r="F14621" t="str">
            <v>45T0473420</v>
          </cell>
          <cell r="AH14621">
            <v>46157</v>
          </cell>
        </row>
        <row r="14622">
          <cell r="F14622" t="str">
            <v>45T0473448</v>
          </cell>
          <cell r="AH14622">
            <v>46157</v>
          </cell>
        </row>
        <row r="14623">
          <cell r="F14623" t="str">
            <v>45T0473449</v>
          </cell>
          <cell r="AH14623">
            <v>46157</v>
          </cell>
        </row>
        <row r="14624">
          <cell r="F14624" t="str">
            <v>45T0473450</v>
          </cell>
          <cell r="AH14624">
            <v>46157</v>
          </cell>
        </row>
        <row r="14625">
          <cell r="F14625" t="str">
            <v>45T0473451</v>
          </cell>
          <cell r="AH14625">
            <v>46156</v>
          </cell>
        </row>
        <row r="14626">
          <cell r="F14626" t="str">
            <v>45T0473456</v>
          </cell>
          <cell r="AH14626">
            <v>46157</v>
          </cell>
        </row>
        <row r="14627">
          <cell r="F14627" t="str">
            <v>45T0473457</v>
          </cell>
          <cell r="AH14627">
            <v>46157</v>
          </cell>
        </row>
        <row r="14628">
          <cell r="F14628" t="str">
            <v>45T0473631</v>
          </cell>
          <cell r="AH14628">
            <v>46157</v>
          </cell>
        </row>
        <row r="14629">
          <cell r="F14629" t="str">
            <v>45T0473632</v>
          </cell>
          <cell r="AH14629">
            <v>46157</v>
          </cell>
        </row>
        <row r="14630">
          <cell r="F14630" t="str">
            <v>45T0473633</v>
          </cell>
          <cell r="AH14630">
            <v>46157</v>
          </cell>
        </row>
        <row r="14631">
          <cell r="F14631" t="str">
            <v>45T0473634</v>
          </cell>
          <cell r="AH14631">
            <v>46157</v>
          </cell>
        </row>
        <row r="14632">
          <cell r="F14632" t="str">
            <v>45T0473637</v>
          </cell>
          <cell r="AH14632">
            <v>46156</v>
          </cell>
        </row>
        <row r="14633">
          <cell r="F14633" t="str">
            <v>45T0473638</v>
          </cell>
          <cell r="AH14633">
            <v>46156</v>
          </cell>
        </row>
        <row r="14634">
          <cell r="F14634" t="str">
            <v>45T0473640</v>
          </cell>
          <cell r="AH14634">
            <v>46156</v>
          </cell>
        </row>
        <row r="14635">
          <cell r="F14635" t="str">
            <v>45T0473641</v>
          </cell>
          <cell r="AH14635">
            <v>46156</v>
          </cell>
        </row>
        <row r="14636">
          <cell r="F14636" t="str">
            <v>45T0473642</v>
          </cell>
          <cell r="AH14636">
            <v>46156</v>
          </cell>
        </row>
        <row r="14637">
          <cell r="F14637" t="str">
            <v>45T0469624</v>
          </cell>
          <cell r="AH14637">
            <v>46160</v>
          </cell>
        </row>
        <row r="14638">
          <cell r="F14638" t="str">
            <v>45T0469884</v>
          </cell>
          <cell r="AH14638">
            <v>46157</v>
          </cell>
        </row>
        <row r="14639">
          <cell r="F14639" t="str">
            <v>45T0469885</v>
          </cell>
          <cell r="AH14639">
            <v>46157</v>
          </cell>
        </row>
        <row r="14640">
          <cell r="F14640" t="str">
            <v>45T0471446</v>
          </cell>
          <cell r="AH14640">
            <v>46157</v>
          </cell>
        </row>
        <row r="14641">
          <cell r="F14641" t="str">
            <v>45T0471493</v>
          </cell>
          <cell r="AH14641">
            <v>46157</v>
          </cell>
        </row>
        <row r="14642">
          <cell r="F14642" t="str">
            <v>45T0471494</v>
          </cell>
          <cell r="AH14642">
            <v>46157</v>
          </cell>
        </row>
        <row r="14643">
          <cell r="F14643" t="str">
            <v>45T0471495</v>
          </cell>
          <cell r="AH14643">
            <v>46157</v>
          </cell>
        </row>
        <row r="14644">
          <cell r="F14644" t="str">
            <v>45T0471517</v>
          </cell>
          <cell r="AH14644">
            <v>46157</v>
          </cell>
        </row>
        <row r="14645">
          <cell r="F14645" t="str">
            <v>45T0471728</v>
          </cell>
          <cell r="AH14645">
            <v>46160</v>
          </cell>
        </row>
        <row r="14646">
          <cell r="F14646" t="str">
            <v>45T0471755</v>
          </cell>
          <cell r="AH14646">
            <v>46157</v>
          </cell>
        </row>
        <row r="14647">
          <cell r="F14647" t="str">
            <v>45T0471781</v>
          </cell>
          <cell r="AH14647">
            <v>46160</v>
          </cell>
        </row>
        <row r="14648">
          <cell r="F14648" t="str">
            <v>45T0471785</v>
          </cell>
          <cell r="AH14648">
            <v>46157</v>
          </cell>
        </row>
        <row r="14649">
          <cell r="F14649" t="str">
            <v>45T0471816</v>
          </cell>
          <cell r="AH14649">
            <v>46160</v>
          </cell>
        </row>
        <row r="14650">
          <cell r="F14650" t="str">
            <v>45T0471817</v>
          </cell>
          <cell r="AH14650">
            <v>46160</v>
          </cell>
        </row>
        <row r="14651">
          <cell r="F14651" t="str">
            <v>45T0471820</v>
          </cell>
          <cell r="AH14651">
            <v>46160</v>
          </cell>
        </row>
        <row r="14652">
          <cell r="F14652" t="str">
            <v>45T0473107</v>
          </cell>
          <cell r="AH14652">
            <v>46157</v>
          </cell>
        </row>
        <row r="14653">
          <cell r="F14653" t="str">
            <v>45T0473405</v>
          </cell>
          <cell r="AH14653">
            <v>46157</v>
          </cell>
        </row>
        <row r="14654">
          <cell r="F14654" t="str">
            <v>45T0473406</v>
          </cell>
          <cell r="AH14654">
            <v>46157</v>
          </cell>
        </row>
        <row r="14655">
          <cell r="F14655" t="str">
            <v>45T0473407</v>
          </cell>
          <cell r="AH14655">
            <v>46157</v>
          </cell>
        </row>
        <row r="14656">
          <cell r="F14656" t="str">
            <v>45T0473408</v>
          </cell>
          <cell r="AH14656">
            <v>46157</v>
          </cell>
        </row>
        <row r="14657">
          <cell r="F14657" t="str">
            <v>45T0473418</v>
          </cell>
          <cell r="AH14657">
            <v>46160</v>
          </cell>
        </row>
        <row r="14658">
          <cell r="F14658" t="str">
            <v>45T0473447</v>
          </cell>
          <cell r="AH14658">
            <v>46157</v>
          </cell>
        </row>
        <row r="14659">
          <cell r="F14659" t="str">
            <v>45T0473452</v>
          </cell>
          <cell r="AH14659">
            <v>46160</v>
          </cell>
        </row>
        <row r="14660">
          <cell r="F14660" t="str">
            <v>45T0473453</v>
          </cell>
          <cell r="AH14660">
            <v>46160</v>
          </cell>
        </row>
        <row r="14661">
          <cell r="F14661" t="str">
            <v>45T0473454</v>
          </cell>
          <cell r="AH14661">
            <v>46160</v>
          </cell>
        </row>
        <row r="14662">
          <cell r="F14662" t="str">
            <v>45T0473455</v>
          </cell>
          <cell r="AH14662">
            <v>46160</v>
          </cell>
        </row>
        <row r="14663">
          <cell r="F14663" t="str">
            <v>45T0473635</v>
          </cell>
          <cell r="AH14663">
            <v>46160</v>
          </cell>
        </row>
        <row r="14664">
          <cell r="F14664" t="str">
            <v>45T0473636</v>
          </cell>
          <cell r="AH14664">
            <v>46160</v>
          </cell>
        </row>
        <row r="14665">
          <cell r="F14665" t="str">
            <v>45T0473669</v>
          </cell>
          <cell r="AH14665">
            <v>46157</v>
          </cell>
        </row>
        <row r="14666">
          <cell r="F14666" t="str">
            <v>45T0473670</v>
          </cell>
          <cell r="AH14666">
            <v>46160</v>
          </cell>
        </row>
        <row r="14667">
          <cell r="F14667" t="str">
            <v>45T0473671</v>
          </cell>
          <cell r="AH14667">
            <v>46160</v>
          </cell>
        </row>
        <row r="14668">
          <cell r="F14668" t="str">
            <v>45T0473672</v>
          </cell>
          <cell r="AH14668">
            <v>46160</v>
          </cell>
        </row>
        <row r="14669">
          <cell r="F14669" t="str">
            <v>45T0473713</v>
          </cell>
          <cell r="AH14669">
            <v>46160</v>
          </cell>
        </row>
        <row r="14670">
          <cell r="F14670" t="str">
            <v>45T0473716</v>
          </cell>
          <cell r="AH14670">
            <v>46160</v>
          </cell>
        </row>
        <row r="14671">
          <cell r="F14671" t="str">
            <v>45T0473949</v>
          </cell>
          <cell r="AH14671">
            <v>46160</v>
          </cell>
        </row>
        <row r="14672">
          <cell r="F14672" t="str">
            <v>45T0473950</v>
          </cell>
          <cell r="AH14672">
            <v>46160</v>
          </cell>
        </row>
        <row r="14673">
          <cell r="F14673" t="str">
            <v>45T0473973</v>
          </cell>
          <cell r="AH14673">
            <v>46160</v>
          </cell>
        </row>
        <row r="14674">
          <cell r="F14674" t="str">
            <v>45T0473975</v>
          </cell>
          <cell r="AH14674">
            <v>46160</v>
          </cell>
        </row>
        <row r="14675">
          <cell r="F14675" t="str">
            <v>45T0474164</v>
          </cell>
          <cell r="AH14675">
            <v>46157</v>
          </cell>
        </row>
        <row r="14676">
          <cell r="F14676" t="str">
            <v>45T0474399</v>
          </cell>
          <cell r="AH14676">
            <v>46160</v>
          </cell>
        </row>
        <row r="14677">
          <cell r="F14677" t="str">
            <v>45T0474400</v>
          </cell>
          <cell r="AH14677">
            <v>46160</v>
          </cell>
        </row>
        <row r="14678">
          <cell r="F14678" t="str">
            <v>45T0474401</v>
          </cell>
          <cell r="AH14678">
            <v>46160</v>
          </cell>
        </row>
        <row r="14679">
          <cell r="F14679" t="str">
            <v>45T0474402</v>
          </cell>
          <cell r="AH14679">
            <v>46160</v>
          </cell>
        </row>
        <row r="14680">
          <cell r="F14680" t="str">
            <v>45T0468905</v>
          </cell>
          <cell r="AH14680">
            <v>46160</v>
          </cell>
        </row>
        <row r="14681">
          <cell r="F14681" t="str">
            <v>45T0468906</v>
          </cell>
          <cell r="AH14681">
            <v>46160</v>
          </cell>
        </row>
        <row r="14682">
          <cell r="F14682" t="str">
            <v>45T0468907</v>
          </cell>
          <cell r="AH14682">
            <v>46160</v>
          </cell>
        </row>
        <row r="14683">
          <cell r="F14683" t="str">
            <v>45T0470278</v>
          </cell>
          <cell r="AH14683">
            <v>46160</v>
          </cell>
        </row>
        <row r="14684">
          <cell r="F14684" t="str">
            <v>45T0470613</v>
          </cell>
          <cell r="AH14684">
            <v>46160</v>
          </cell>
        </row>
        <row r="14685">
          <cell r="F14685" t="str">
            <v>45T0471436</v>
          </cell>
          <cell r="AH14685">
            <v>46160</v>
          </cell>
        </row>
        <row r="14686">
          <cell r="F14686" t="str">
            <v>45T0471437</v>
          </cell>
          <cell r="AH14686">
            <v>46160</v>
          </cell>
        </row>
        <row r="14687">
          <cell r="F14687" t="str">
            <v>45T0471786</v>
          </cell>
          <cell r="AH14687">
            <v>46160</v>
          </cell>
        </row>
        <row r="14688">
          <cell r="F14688" t="str">
            <v>45T0473106</v>
          </cell>
          <cell r="AH14688">
            <v>46160</v>
          </cell>
        </row>
        <row r="14689">
          <cell r="F14689" t="str">
            <v>45T0473417</v>
          </cell>
          <cell r="AH14689">
            <v>46160</v>
          </cell>
        </row>
        <row r="14690">
          <cell r="F14690" t="str">
            <v>45T0473436</v>
          </cell>
          <cell r="AH14690">
            <v>46160</v>
          </cell>
        </row>
        <row r="14691">
          <cell r="F14691" t="str">
            <v>45T0473614</v>
          </cell>
          <cell r="AH14691">
            <v>46160</v>
          </cell>
        </row>
        <row r="14692">
          <cell r="F14692" t="str">
            <v>45T0473673</v>
          </cell>
          <cell r="AH14692">
            <v>46160</v>
          </cell>
        </row>
        <row r="14693">
          <cell r="F14693" t="str">
            <v>45T0473695</v>
          </cell>
          <cell r="AH14693">
            <v>46160</v>
          </cell>
        </row>
        <row r="14694">
          <cell r="F14694" t="str">
            <v>45T0473725</v>
          </cell>
          <cell r="AH14694">
            <v>46160</v>
          </cell>
        </row>
        <row r="14695">
          <cell r="F14695" t="str">
            <v>45T0473728</v>
          </cell>
          <cell r="AH14695">
            <v>46160</v>
          </cell>
        </row>
        <row r="14696">
          <cell r="F14696" t="str">
            <v>45T0473969</v>
          </cell>
          <cell r="AH14696">
            <v>46160</v>
          </cell>
        </row>
        <row r="14697">
          <cell r="F14697" t="str">
            <v>45T0473971</v>
          </cell>
          <cell r="AH14697">
            <v>46160</v>
          </cell>
        </row>
        <row r="14698">
          <cell r="F14698" t="str">
            <v>45T0473977</v>
          </cell>
          <cell r="AH14698">
            <v>46160</v>
          </cell>
        </row>
        <row r="14699">
          <cell r="F14699" t="str">
            <v>45T0474166</v>
          </cell>
          <cell r="AH14699">
            <v>46160</v>
          </cell>
        </row>
        <row r="14700">
          <cell r="F14700" t="str">
            <v>45T0474394</v>
          </cell>
          <cell r="AH14700">
            <v>46160</v>
          </cell>
        </row>
        <row r="14701">
          <cell r="F14701" t="str">
            <v>45T0474395</v>
          </cell>
          <cell r="AH14701">
            <v>46160</v>
          </cell>
        </row>
        <row r="14702">
          <cell r="F14702" t="str">
            <v>45T0474403</v>
          </cell>
          <cell r="AH14702">
            <v>46161</v>
          </cell>
        </row>
        <row r="14703">
          <cell r="F14703" t="str">
            <v>45T0474428</v>
          </cell>
          <cell r="AH14703">
            <v>46161</v>
          </cell>
        </row>
        <row r="14704">
          <cell r="F14704" t="str">
            <v>45T0474461</v>
          </cell>
          <cell r="AH14704">
            <v>46160</v>
          </cell>
        </row>
        <row r="14705">
          <cell r="F14705" t="str">
            <v>45T0474765</v>
          </cell>
          <cell r="AH14705">
            <v>46161</v>
          </cell>
        </row>
        <row r="14706">
          <cell r="F14706" t="str">
            <v>45T0474766</v>
          </cell>
          <cell r="AH14706">
            <v>46161</v>
          </cell>
        </row>
        <row r="14707">
          <cell r="F14707" t="str">
            <v>45T0474770</v>
          </cell>
          <cell r="AH14707">
            <v>46160</v>
          </cell>
        </row>
        <row r="14708">
          <cell r="F14708" t="str">
            <v>45T0473978</v>
          </cell>
          <cell r="AH14708">
            <v>46161</v>
          </cell>
        </row>
        <row r="14709">
          <cell r="F14709" t="str">
            <v>45T0473979</v>
          </cell>
          <cell r="AH14709">
            <v>46161</v>
          </cell>
        </row>
        <row r="14710">
          <cell r="F14710" t="str">
            <v>45T0474039</v>
          </cell>
          <cell r="AH14710">
            <v>46161</v>
          </cell>
        </row>
        <row r="14711">
          <cell r="F14711" t="str">
            <v>45T0474462</v>
          </cell>
          <cell r="AH14711">
            <v>46161</v>
          </cell>
        </row>
        <row r="14712">
          <cell r="F14712" t="str">
            <v>45T0474463</v>
          </cell>
          <cell r="AH14712">
            <v>46161</v>
          </cell>
        </row>
        <row r="14713">
          <cell r="F14713" t="str">
            <v>45T0474464</v>
          </cell>
          <cell r="AH14713">
            <v>46161</v>
          </cell>
        </row>
        <row r="14714">
          <cell r="F14714" t="str">
            <v>45T0474465</v>
          </cell>
          <cell r="AH14714">
            <v>46161</v>
          </cell>
        </row>
        <row r="14715">
          <cell r="F14715" t="str">
            <v>45T0474466</v>
          </cell>
          <cell r="AH14715">
            <v>46161</v>
          </cell>
        </row>
        <row r="14716">
          <cell r="F14716" t="str">
            <v>45T0474797</v>
          </cell>
          <cell r="AH14716">
            <v>46162</v>
          </cell>
        </row>
        <row r="14717">
          <cell r="F14717" t="str">
            <v>45T0474396</v>
          </cell>
          <cell r="AH14717">
            <v>46163</v>
          </cell>
        </row>
        <row r="14718">
          <cell r="F14718" t="str">
            <v>45T0474397</v>
          </cell>
          <cell r="AH14718">
            <v>46162</v>
          </cell>
        </row>
        <row r="14719">
          <cell r="F14719" t="str">
            <v>45T0474398</v>
          </cell>
          <cell r="AH14719">
            <v>46162</v>
          </cell>
        </row>
        <row r="14720">
          <cell r="F14720" t="str">
            <v>45T0474404</v>
          </cell>
          <cell r="AH14720">
            <v>46163</v>
          </cell>
        </row>
        <row r="14721">
          <cell r="F14721" t="str">
            <v>45T0474426</v>
          </cell>
          <cell r="AH14721">
            <v>46162</v>
          </cell>
        </row>
        <row r="14722">
          <cell r="F14722" t="str">
            <v>45T0474431</v>
          </cell>
          <cell r="AH14722">
            <v>46163</v>
          </cell>
        </row>
        <row r="14723">
          <cell r="F14723" t="str">
            <v>45T0474432</v>
          </cell>
          <cell r="AH14723">
            <v>46163</v>
          </cell>
        </row>
        <row r="14724">
          <cell r="F14724" t="str">
            <v>45T0474435</v>
          </cell>
          <cell r="AH14724">
            <v>46162</v>
          </cell>
        </row>
        <row r="14725">
          <cell r="F14725" t="str">
            <v>45T0474436</v>
          </cell>
          <cell r="AH14725">
            <v>46162</v>
          </cell>
        </row>
        <row r="14726">
          <cell r="F14726" t="str">
            <v>45T0474447</v>
          </cell>
          <cell r="AH14726">
            <v>46163</v>
          </cell>
        </row>
        <row r="14727">
          <cell r="F14727" t="str">
            <v>45T0474448</v>
          </cell>
          <cell r="AH14727">
            <v>46163</v>
          </cell>
        </row>
        <row r="14728">
          <cell r="F14728" t="str">
            <v>45T0474457</v>
          </cell>
          <cell r="AH14728">
            <v>46163</v>
          </cell>
        </row>
        <row r="14729">
          <cell r="F14729" t="str">
            <v>45T0474458</v>
          </cell>
          <cell r="AH14729">
            <v>46163</v>
          </cell>
        </row>
        <row r="14730">
          <cell r="F14730" t="str">
            <v>45T0474459</v>
          </cell>
          <cell r="AH14730">
            <v>46162</v>
          </cell>
        </row>
        <row r="14731">
          <cell r="F14731" t="str">
            <v>45T0474460</v>
          </cell>
          <cell r="AH14731">
            <v>46163</v>
          </cell>
        </row>
        <row r="14732">
          <cell r="F14732" t="str">
            <v>45T0474785</v>
          </cell>
          <cell r="AH14732">
            <v>46162</v>
          </cell>
        </row>
        <row r="14733">
          <cell r="F14733" t="str">
            <v>45T0474789</v>
          </cell>
          <cell r="AH14733">
            <v>46163</v>
          </cell>
        </row>
        <row r="14734">
          <cell r="F14734" t="str">
            <v>45T0474794</v>
          </cell>
          <cell r="AH14734">
            <v>46163</v>
          </cell>
        </row>
        <row r="14735">
          <cell r="F14735" t="str">
            <v>45T0474801</v>
          </cell>
          <cell r="AH14735">
            <v>46162</v>
          </cell>
        </row>
        <row r="14736">
          <cell r="F14736" t="str">
            <v>45T0474802</v>
          </cell>
          <cell r="AH14736">
            <v>46162</v>
          </cell>
        </row>
        <row r="14737">
          <cell r="F14737" t="str">
            <v>45T0474803</v>
          </cell>
          <cell r="AH14737">
            <v>46162</v>
          </cell>
        </row>
        <row r="14738">
          <cell r="F14738" t="str">
            <v>45T0474804</v>
          </cell>
          <cell r="AH14738">
            <v>46162</v>
          </cell>
        </row>
        <row r="14739">
          <cell r="F14739" t="str">
            <v>45T0474829</v>
          </cell>
          <cell r="AH14739">
            <v>46162</v>
          </cell>
        </row>
        <row r="14740">
          <cell r="F14740" t="str">
            <v>45T0474830</v>
          </cell>
          <cell r="AH14740">
            <v>46163</v>
          </cell>
        </row>
        <row r="14741">
          <cell r="F14741" t="str">
            <v>45T0474840</v>
          </cell>
          <cell r="AH14741">
            <v>46163</v>
          </cell>
        </row>
        <row r="14742">
          <cell r="F14742" t="str">
            <v>45T0474841</v>
          </cell>
          <cell r="AH14742">
            <v>46162</v>
          </cell>
        </row>
        <row r="14743">
          <cell r="F14743" t="str">
            <v>45T0474842</v>
          </cell>
          <cell r="AH14743">
            <v>46162</v>
          </cell>
        </row>
        <row r="14744">
          <cell r="F14744" t="str">
            <v>45T0474843</v>
          </cell>
          <cell r="AH14744">
            <v>46162</v>
          </cell>
        </row>
        <row r="14745">
          <cell r="F14745" t="str">
            <v>45T0474847</v>
          </cell>
          <cell r="AH14745">
            <v>46162</v>
          </cell>
        </row>
        <row r="14746">
          <cell r="F14746" t="str">
            <v>45T0475003</v>
          </cell>
          <cell r="AH14746">
            <v>46162</v>
          </cell>
        </row>
        <row r="14747">
          <cell r="F14747" t="str">
            <v>45T0475461</v>
          </cell>
          <cell r="AH14747">
            <v>46162</v>
          </cell>
        </row>
        <row r="14748">
          <cell r="F14748" t="str">
            <v>45T0475510</v>
          </cell>
          <cell r="AH14748">
            <v>46162</v>
          </cell>
        </row>
        <row r="14749">
          <cell r="F14749" t="str">
            <v>45T0444360</v>
          </cell>
          <cell r="AH14749">
            <v>46176</v>
          </cell>
        </row>
        <row r="14750">
          <cell r="F14750" t="str">
            <v>45T0448119</v>
          </cell>
          <cell r="AH14750">
            <v>46167</v>
          </cell>
        </row>
        <row r="14751">
          <cell r="F14751" t="str">
            <v>45T0451463</v>
          </cell>
          <cell r="AH14751">
            <v>0</v>
          </cell>
        </row>
        <row r="14752">
          <cell r="F14752" t="str">
            <v>45T0451463</v>
          </cell>
          <cell r="AH14752">
            <v>46146</v>
          </cell>
        </row>
        <row r="14753">
          <cell r="F14753" t="str">
            <v>45T0456784</v>
          </cell>
          <cell r="AH14753">
            <v>46174</v>
          </cell>
        </row>
        <row r="14754">
          <cell r="F14754" t="str">
            <v>45T0459075</v>
          </cell>
          <cell r="AH14754">
            <v>46174</v>
          </cell>
        </row>
        <row r="14755">
          <cell r="F14755" t="str">
            <v>45T0460262</v>
          </cell>
          <cell r="AH14755">
            <v>46175</v>
          </cell>
        </row>
        <row r="14756">
          <cell r="F14756" t="str">
            <v>45T0460281</v>
          </cell>
          <cell r="AH14756">
            <v>46172</v>
          </cell>
        </row>
        <row r="14757">
          <cell r="F14757" t="str">
            <v>45T0461805</v>
          </cell>
          <cell r="AH14757">
            <v>46177</v>
          </cell>
        </row>
        <row r="14758">
          <cell r="F14758" t="str">
            <v>45T0464867</v>
          </cell>
          <cell r="AH14758">
            <v>46157</v>
          </cell>
        </row>
        <row r="14759">
          <cell r="F14759" t="str">
            <v>45T0466057</v>
          </cell>
          <cell r="AH14759">
            <v>46185</v>
          </cell>
        </row>
        <row r="14760">
          <cell r="F14760" t="str">
            <v>45T0466294</v>
          </cell>
          <cell r="AH14760">
            <v>46174</v>
          </cell>
        </row>
        <row r="14761">
          <cell r="F14761" t="str">
            <v>45T0468907</v>
          </cell>
          <cell r="AH14761">
            <v>46167</v>
          </cell>
        </row>
        <row r="14762">
          <cell r="F14762" t="str">
            <v>45T0468929</v>
          </cell>
          <cell r="AH14762">
            <v>46174</v>
          </cell>
        </row>
        <row r="14763">
          <cell r="F14763" t="str">
            <v>45T0468964</v>
          </cell>
          <cell r="AH14763">
            <v>46177</v>
          </cell>
        </row>
        <row r="14764">
          <cell r="F14764" t="str">
            <v>45T0469041</v>
          </cell>
          <cell r="AH14764">
            <v>46174</v>
          </cell>
        </row>
        <row r="14765">
          <cell r="F14765" t="str">
            <v>45T0469042</v>
          </cell>
          <cell r="AH14765">
            <v>46174</v>
          </cell>
        </row>
        <row r="14766">
          <cell r="F14766" t="str">
            <v>45T0469043</v>
          </cell>
          <cell r="AH14766">
            <v>46171</v>
          </cell>
        </row>
        <row r="14767">
          <cell r="F14767" t="str">
            <v>45T0469043</v>
          </cell>
          <cell r="AH14767">
            <v>46184</v>
          </cell>
        </row>
        <row r="14768">
          <cell r="F14768" t="str">
            <v>45T0469680</v>
          </cell>
          <cell r="AH14768">
            <v>46175</v>
          </cell>
        </row>
        <row r="14769">
          <cell r="F14769" t="str">
            <v>45T0469711</v>
          </cell>
          <cell r="AH14769">
            <v>46195</v>
          </cell>
        </row>
        <row r="14770">
          <cell r="F14770" t="str">
            <v>45T0471413</v>
          </cell>
          <cell r="AH14770">
            <v>46170</v>
          </cell>
        </row>
        <row r="14771">
          <cell r="F14771" t="str">
            <v>45T0471413</v>
          </cell>
          <cell r="AH14771">
            <v>46170</v>
          </cell>
        </row>
        <row r="14772">
          <cell r="F14772" t="str">
            <v>45T0471413</v>
          </cell>
          <cell r="AH14772">
            <v>46170</v>
          </cell>
        </row>
        <row r="14773">
          <cell r="F14773" t="str">
            <v>45T0471450</v>
          </cell>
          <cell r="AH14773">
            <v>46170</v>
          </cell>
        </row>
        <row r="14774">
          <cell r="F14774" t="str">
            <v>45T0471450</v>
          </cell>
          <cell r="AH14774">
            <v>46170</v>
          </cell>
        </row>
        <row r="14775">
          <cell r="F14775" t="str">
            <v>45T0473106</v>
          </cell>
          <cell r="AH14775">
            <v>46172</v>
          </cell>
        </row>
        <row r="14776">
          <cell r="F14776" t="str">
            <v>45T0473107</v>
          </cell>
          <cell r="AH14776">
            <v>46172</v>
          </cell>
        </row>
        <row r="14777">
          <cell r="F14777" t="str">
            <v>45T0473436</v>
          </cell>
          <cell r="AH14777">
            <v>46163</v>
          </cell>
        </row>
        <row r="14778">
          <cell r="F14778" t="str">
            <v>45T0473437</v>
          </cell>
          <cell r="AH14778">
            <v>46164</v>
          </cell>
        </row>
        <row r="14779">
          <cell r="F14779" t="str">
            <v>45T0473615</v>
          </cell>
          <cell r="AH14779">
            <v>46167</v>
          </cell>
        </row>
        <row r="14780">
          <cell r="F14780" t="str">
            <v>45T0473694</v>
          </cell>
          <cell r="AH14780">
            <v>46167</v>
          </cell>
        </row>
        <row r="14781">
          <cell r="F14781" t="str">
            <v>45T0473695</v>
          </cell>
          <cell r="AH14781">
            <v>46178</v>
          </cell>
        </row>
        <row r="14782">
          <cell r="F14782" t="str">
            <v>45T0473714</v>
          </cell>
          <cell r="AH14782">
            <v>46167</v>
          </cell>
        </row>
        <row r="14783">
          <cell r="F14783" t="str">
            <v>45T0473715</v>
          </cell>
          <cell r="AH14783">
            <v>46167</v>
          </cell>
        </row>
        <row r="14784">
          <cell r="F14784" t="str">
            <v>45T0473725</v>
          </cell>
          <cell r="AH14784">
            <v>46176</v>
          </cell>
        </row>
        <row r="14785">
          <cell r="F14785" t="str">
            <v>45T0474381</v>
          </cell>
          <cell r="AH14785">
            <v>46167</v>
          </cell>
        </row>
        <row r="14786">
          <cell r="F14786" t="str">
            <v>45T0474382</v>
          </cell>
          <cell r="AH14786">
            <v>46167</v>
          </cell>
        </row>
        <row r="14787">
          <cell r="F14787" t="str">
            <v>45T0474383</v>
          </cell>
          <cell r="AH14787">
            <v>46167</v>
          </cell>
        </row>
        <row r="14788">
          <cell r="F14788" t="str">
            <v>45T0474384</v>
          </cell>
          <cell r="AH14788">
            <v>46164</v>
          </cell>
        </row>
        <row r="14789">
          <cell r="F14789" t="str">
            <v>45T0474418</v>
          </cell>
          <cell r="AH14789">
            <v>46168</v>
          </cell>
        </row>
        <row r="14790">
          <cell r="F14790" t="str">
            <v>45T0474423</v>
          </cell>
          <cell r="AH14790">
            <v>46164</v>
          </cell>
        </row>
        <row r="14791">
          <cell r="F14791" t="str">
            <v>45T0474423</v>
          </cell>
          <cell r="AH14791">
            <v>46164</v>
          </cell>
        </row>
        <row r="14792">
          <cell r="F14792" t="str">
            <v>45T0474425</v>
          </cell>
          <cell r="AH14792">
            <v>46163</v>
          </cell>
        </row>
        <row r="14793">
          <cell r="F14793" t="str">
            <v>45T0474431</v>
          </cell>
          <cell r="AH14793">
            <v>46168</v>
          </cell>
        </row>
        <row r="14794">
          <cell r="F14794" t="str">
            <v>45T0474433</v>
          </cell>
          <cell r="AH14794">
            <v>46167</v>
          </cell>
        </row>
        <row r="14795">
          <cell r="F14795" t="str">
            <v>45T0474434</v>
          </cell>
          <cell r="AH14795">
            <v>46167</v>
          </cell>
        </row>
        <row r="14796">
          <cell r="F14796" t="str">
            <v>45T0474449</v>
          </cell>
          <cell r="AH14796">
            <v>46174</v>
          </cell>
        </row>
        <row r="14797">
          <cell r="F14797" t="str">
            <v>45T0474767</v>
          </cell>
          <cell r="AH14797">
            <v>46167</v>
          </cell>
        </row>
        <row r="14798">
          <cell r="F14798" t="str">
            <v>45T0474768</v>
          </cell>
          <cell r="AH14798">
            <v>46167</v>
          </cell>
        </row>
        <row r="14799">
          <cell r="F14799" t="str">
            <v>45T0474769</v>
          </cell>
          <cell r="AH14799">
            <v>46168</v>
          </cell>
        </row>
        <row r="14800">
          <cell r="F14800" t="str">
            <v>45T0474770</v>
          </cell>
          <cell r="AH14800">
            <v>46177</v>
          </cell>
        </row>
        <row r="14801">
          <cell r="F14801" t="str">
            <v>45T0474770</v>
          </cell>
          <cell r="AH14801">
            <v>46184</v>
          </cell>
        </row>
        <row r="14802">
          <cell r="F14802" t="str">
            <v>45T0474805</v>
          </cell>
          <cell r="AH14802">
            <v>46167</v>
          </cell>
        </row>
        <row r="14803">
          <cell r="F14803" t="str">
            <v>45T0474806</v>
          </cell>
          <cell r="AH14803">
            <v>46167</v>
          </cell>
        </row>
        <row r="14804">
          <cell r="F14804" t="str">
            <v>45T0474807</v>
          </cell>
          <cell r="AH14804">
            <v>46171</v>
          </cell>
        </row>
        <row r="14805">
          <cell r="F14805" t="str">
            <v>45T0474821</v>
          </cell>
          <cell r="AH14805">
            <v>46163</v>
          </cell>
        </row>
        <row r="14806">
          <cell r="F14806" t="str">
            <v>45T0474839</v>
          </cell>
          <cell r="AH14806">
            <v>46164</v>
          </cell>
        </row>
        <row r="14807">
          <cell r="F14807" t="str">
            <v>45T0474844</v>
          </cell>
          <cell r="AH14807">
            <v>46167</v>
          </cell>
        </row>
        <row r="14808">
          <cell r="F14808" t="str">
            <v>45T0474845</v>
          </cell>
          <cell r="AH14808">
            <v>46167</v>
          </cell>
        </row>
        <row r="14809">
          <cell r="F14809" t="str">
            <v>45T0474953</v>
          </cell>
          <cell r="AH14809">
            <v>46170</v>
          </cell>
        </row>
        <row r="14810">
          <cell r="F14810" t="str">
            <v>45T0474953</v>
          </cell>
          <cell r="AH14810">
            <v>46170</v>
          </cell>
        </row>
        <row r="14811">
          <cell r="F14811" t="str">
            <v>45T0474998</v>
          </cell>
          <cell r="AH14811">
            <v>46171</v>
          </cell>
        </row>
        <row r="14812">
          <cell r="F14812" t="str">
            <v>45T0475197</v>
          </cell>
          <cell r="AH14812">
            <v>46167</v>
          </cell>
        </row>
        <row r="14813">
          <cell r="F14813" t="str">
            <v>45T0475255</v>
          </cell>
          <cell r="AH14813">
            <v>46164</v>
          </cell>
        </row>
        <row r="14814">
          <cell r="F14814" t="str">
            <v>45T0475262</v>
          </cell>
          <cell r="AH14814">
            <v>46167</v>
          </cell>
        </row>
        <row r="14815">
          <cell r="F14815" t="str">
            <v>45T0475263</v>
          </cell>
          <cell r="AH14815">
            <v>46167</v>
          </cell>
        </row>
        <row r="14816">
          <cell r="F14816" t="str">
            <v>45T0475270</v>
          </cell>
          <cell r="AH14816">
            <v>46164</v>
          </cell>
        </row>
        <row r="14817">
          <cell r="F14817" t="str">
            <v>45T0475273</v>
          </cell>
          <cell r="AH14817">
            <v>46163</v>
          </cell>
        </row>
        <row r="14818">
          <cell r="F14818" t="str">
            <v>45T0475274</v>
          </cell>
          <cell r="AH14818">
            <v>46170</v>
          </cell>
        </row>
        <row r="14819">
          <cell r="F14819" t="str">
            <v>45T0475275</v>
          </cell>
          <cell r="AH14819">
            <v>46164</v>
          </cell>
        </row>
        <row r="14820">
          <cell r="F14820" t="str">
            <v>45T0475462</v>
          </cell>
          <cell r="AH14820">
            <v>46164</v>
          </cell>
        </row>
        <row r="14821">
          <cell r="F14821" t="str">
            <v>45T0475464</v>
          </cell>
          <cell r="AH14821">
            <v>46163</v>
          </cell>
        </row>
        <row r="14822">
          <cell r="F14822" t="str">
            <v>45T0475566</v>
          </cell>
          <cell r="AH14822">
            <v>46171</v>
          </cell>
        </row>
        <row r="14823">
          <cell r="F14823" t="str">
            <v>45T0475567</v>
          </cell>
          <cell r="AH14823">
            <v>46164</v>
          </cell>
        </row>
        <row r="14824">
          <cell r="F14824" t="str">
            <v>45T0475568</v>
          </cell>
          <cell r="AH14824">
            <v>46167</v>
          </cell>
        </row>
        <row r="14825">
          <cell r="F14825" t="str">
            <v>45T0475575</v>
          </cell>
          <cell r="AH14825">
            <v>46174</v>
          </cell>
        </row>
        <row r="14826">
          <cell r="F14826" t="str">
            <v>45T0475576</v>
          </cell>
          <cell r="AH14826">
            <v>46178</v>
          </cell>
        </row>
        <row r="14827">
          <cell r="F14827" t="str">
            <v>45T0475591</v>
          </cell>
          <cell r="AH14827">
            <v>46164</v>
          </cell>
        </row>
        <row r="14828">
          <cell r="F14828" t="str">
            <v>45T0475596</v>
          </cell>
          <cell r="AH14828">
            <v>46164</v>
          </cell>
        </row>
        <row r="14829">
          <cell r="F14829" t="str">
            <v>45T0475597</v>
          </cell>
          <cell r="AH14829">
            <v>46164</v>
          </cell>
        </row>
        <row r="14830">
          <cell r="F14830" t="str">
            <v>45T0475598</v>
          </cell>
          <cell r="AH14830">
            <v>46164</v>
          </cell>
        </row>
        <row r="14831">
          <cell r="F14831" t="str">
            <v>45T0475600</v>
          </cell>
          <cell r="AH14831">
            <v>46167</v>
          </cell>
        </row>
        <row r="14832">
          <cell r="F14832" t="str">
            <v>45T0475601</v>
          </cell>
          <cell r="AH14832">
            <v>46167</v>
          </cell>
        </row>
        <row r="14833">
          <cell r="F14833" t="str">
            <v>45T0475602</v>
          </cell>
          <cell r="AH14833">
            <v>46164</v>
          </cell>
        </row>
        <row r="14834">
          <cell r="F14834" t="str">
            <v>45T0475908</v>
          </cell>
          <cell r="AH14834">
            <v>46164</v>
          </cell>
        </row>
        <row r="14835">
          <cell r="F14835" t="str">
            <v>45T0475909</v>
          </cell>
          <cell r="AH14835">
            <v>46164</v>
          </cell>
        </row>
        <row r="14836">
          <cell r="F14836" t="str">
            <v>45T0475910</v>
          </cell>
          <cell r="AH14836">
            <v>46171</v>
          </cell>
        </row>
        <row r="14837">
          <cell r="F14837" t="str">
            <v>45T0475950</v>
          </cell>
          <cell r="AH14837">
            <v>46164</v>
          </cell>
        </row>
        <row r="14838">
          <cell r="F14838" t="str">
            <v>45T0475952</v>
          </cell>
          <cell r="AH14838">
            <v>46164</v>
          </cell>
        </row>
        <row r="14839">
          <cell r="F14839" t="str">
            <v>45T0475972</v>
          </cell>
          <cell r="AH14839">
            <v>46172</v>
          </cell>
        </row>
        <row r="14840">
          <cell r="F14840" t="str">
            <v>45T0475985</v>
          </cell>
          <cell r="AH14840">
            <v>46167</v>
          </cell>
        </row>
        <row r="14841">
          <cell r="F14841" t="str">
            <v>45T0475991</v>
          </cell>
          <cell r="AH14841">
            <v>46167</v>
          </cell>
        </row>
        <row r="14842">
          <cell r="F14842" t="str">
            <v>45T0475993</v>
          </cell>
          <cell r="AH14842">
            <v>46167</v>
          </cell>
        </row>
        <row r="14843">
          <cell r="F14843" t="str">
            <v>45T0475994</v>
          </cell>
          <cell r="AH14843">
            <v>46167</v>
          </cell>
        </row>
        <row r="14844">
          <cell r="F14844" t="str">
            <v>45T0475995</v>
          </cell>
          <cell r="AH14844">
            <v>46167</v>
          </cell>
        </row>
        <row r="14845">
          <cell r="F14845" t="str">
            <v>45T0476156</v>
          </cell>
          <cell r="AH14845">
            <v>46167</v>
          </cell>
        </row>
        <row r="14846">
          <cell r="F14846" t="str">
            <v>45T0476202</v>
          </cell>
          <cell r="AH14846">
            <v>46167</v>
          </cell>
        </row>
        <row r="14847">
          <cell r="F14847" t="str">
            <v>45T0476203</v>
          </cell>
          <cell r="AH14847">
            <v>46174</v>
          </cell>
        </row>
        <row r="14848">
          <cell r="F14848" t="str">
            <v>45T0476204</v>
          </cell>
          <cell r="AH14848">
            <v>46174</v>
          </cell>
        </row>
        <row r="14849">
          <cell r="F14849" t="str">
            <v>45T0476205</v>
          </cell>
          <cell r="AH14849">
            <v>46174</v>
          </cell>
        </row>
        <row r="14850">
          <cell r="F14850" t="str">
            <v>45T0476214</v>
          </cell>
          <cell r="AH14850">
            <v>46167</v>
          </cell>
        </row>
        <row r="14851">
          <cell r="F14851" t="str">
            <v>45T0476215</v>
          </cell>
          <cell r="AH14851">
            <v>46167</v>
          </cell>
        </row>
        <row r="14852">
          <cell r="F14852" t="str">
            <v>45T0476216</v>
          </cell>
          <cell r="AH14852">
            <v>46167</v>
          </cell>
        </row>
        <row r="14853">
          <cell r="F14853" t="str">
            <v>45T0476217</v>
          </cell>
          <cell r="AH14853">
            <v>46167</v>
          </cell>
        </row>
        <row r="14854">
          <cell r="F14854" t="str">
            <v>45T0476222</v>
          </cell>
          <cell r="AH14854">
            <v>46169</v>
          </cell>
        </row>
        <row r="14855">
          <cell r="F14855" t="str">
            <v>45T0476223</v>
          </cell>
          <cell r="AH14855">
            <v>46169</v>
          </cell>
        </row>
        <row r="14856">
          <cell r="F14856" t="str">
            <v>45T0476224</v>
          </cell>
          <cell r="AH14856">
            <v>46168</v>
          </cell>
        </row>
        <row r="14857">
          <cell r="F14857" t="str">
            <v>45T0476232</v>
          </cell>
          <cell r="AH14857">
            <v>46170</v>
          </cell>
        </row>
        <row r="14858">
          <cell r="F14858" t="str">
            <v>45T0476233</v>
          </cell>
          <cell r="AH14858">
            <v>46170</v>
          </cell>
        </row>
        <row r="14859">
          <cell r="F14859" t="str">
            <v>45T0476234</v>
          </cell>
          <cell r="AH14859">
            <v>46170</v>
          </cell>
        </row>
        <row r="14860">
          <cell r="F14860" t="str">
            <v>45T0476235</v>
          </cell>
          <cell r="AH14860">
            <v>46168</v>
          </cell>
        </row>
        <row r="14861">
          <cell r="F14861" t="str">
            <v>45T0476251</v>
          </cell>
          <cell r="AH14861">
            <v>46174</v>
          </cell>
        </row>
        <row r="14862">
          <cell r="F14862" t="str">
            <v>45T0476252</v>
          </cell>
          <cell r="AH14862">
            <v>46174</v>
          </cell>
        </row>
        <row r="14863">
          <cell r="F14863" t="str">
            <v>45T0476253</v>
          </cell>
          <cell r="AH14863">
            <v>46170</v>
          </cell>
        </row>
        <row r="14864">
          <cell r="F14864" t="str">
            <v>45T0476254</v>
          </cell>
          <cell r="AH14864">
            <v>46169</v>
          </cell>
        </row>
        <row r="14865">
          <cell r="F14865" t="str">
            <v>45T0476255</v>
          </cell>
          <cell r="AH14865">
            <v>46169</v>
          </cell>
        </row>
        <row r="14866">
          <cell r="F14866" t="str">
            <v>45T0476256</v>
          </cell>
          <cell r="AH14866">
            <v>46170</v>
          </cell>
        </row>
        <row r="14867">
          <cell r="F14867" t="str">
            <v>45T0476257</v>
          </cell>
          <cell r="AH14867">
            <v>46170</v>
          </cell>
        </row>
        <row r="14868">
          <cell r="F14868" t="str">
            <v>45T0476554</v>
          </cell>
          <cell r="AH14868">
            <v>46167</v>
          </cell>
        </row>
        <row r="14869">
          <cell r="F14869" t="str">
            <v>45T0476558</v>
          </cell>
          <cell r="AH14869">
            <v>46169</v>
          </cell>
        </row>
        <row r="14870">
          <cell r="F14870" t="str">
            <v>45T0476559</v>
          </cell>
          <cell r="AH14870">
            <v>46169</v>
          </cell>
        </row>
        <row r="14871">
          <cell r="F14871" t="str">
            <v>45T0476560</v>
          </cell>
          <cell r="AH14871">
            <v>46168</v>
          </cell>
        </row>
        <row r="14872">
          <cell r="F14872" t="str">
            <v>45T0476561</v>
          </cell>
          <cell r="AH14872">
            <v>46174</v>
          </cell>
        </row>
        <row r="14873">
          <cell r="F14873" t="str">
            <v>45T0476574</v>
          </cell>
          <cell r="AH14873">
            <v>46172</v>
          </cell>
        </row>
        <row r="14874">
          <cell r="F14874" t="str">
            <v>45T0476575</v>
          </cell>
          <cell r="AH14874">
            <v>46167</v>
          </cell>
        </row>
        <row r="14875">
          <cell r="F14875" t="str">
            <v>45T0476576</v>
          </cell>
          <cell r="AH14875">
            <v>46167</v>
          </cell>
        </row>
        <row r="14876">
          <cell r="F14876" t="str">
            <v>45T0476585</v>
          </cell>
          <cell r="AH14876">
            <v>46174</v>
          </cell>
        </row>
        <row r="14877">
          <cell r="F14877" t="str">
            <v>45T0476586</v>
          </cell>
          <cell r="AH14877">
            <v>46181</v>
          </cell>
        </row>
        <row r="14878">
          <cell r="F14878" t="str">
            <v>45T0476587</v>
          </cell>
          <cell r="AH14878">
            <v>46174</v>
          </cell>
        </row>
        <row r="14879">
          <cell r="F14879" t="str">
            <v>45T0476616</v>
          </cell>
          <cell r="AH14879">
            <v>46174</v>
          </cell>
        </row>
        <row r="14880">
          <cell r="F14880" t="str">
            <v>45T0476617</v>
          </cell>
          <cell r="AH14880">
            <v>46174</v>
          </cell>
        </row>
        <row r="14881">
          <cell r="F14881" t="str">
            <v>45T0476618</v>
          </cell>
          <cell r="AH14881">
            <v>46171</v>
          </cell>
        </row>
        <row r="14882">
          <cell r="F14882" t="str">
            <v>45T0476619</v>
          </cell>
          <cell r="AH14882">
            <v>46170</v>
          </cell>
        </row>
        <row r="14883">
          <cell r="F14883" t="str">
            <v>45T0476620</v>
          </cell>
          <cell r="AH14883">
            <v>46170</v>
          </cell>
        </row>
        <row r="14884">
          <cell r="F14884" t="str">
            <v>45T0476621</v>
          </cell>
          <cell r="AH14884">
            <v>46170</v>
          </cell>
        </row>
        <row r="14885">
          <cell r="F14885" t="str">
            <v>45T0476639</v>
          </cell>
          <cell r="AH14885">
            <v>46185</v>
          </cell>
        </row>
        <row r="14886">
          <cell r="F14886" t="str">
            <v>45T0476640</v>
          </cell>
          <cell r="AH14886">
            <v>46170</v>
          </cell>
        </row>
        <row r="14887">
          <cell r="F14887" t="str">
            <v>45T0476643</v>
          </cell>
          <cell r="AH14887">
            <v>46170</v>
          </cell>
        </row>
        <row r="14888">
          <cell r="F14888" t="str">
            <v>45T0476651</v>
          </cell>
          <cell r="AH14888">
            <v>46172</v>
          </cell>
        </row>
        <row r="14889">
          <cell r="F14889" t="str">
            <v>45T0476662</v>
          </cell>
          <cell r="AH14889">
            <v>46167</v>
          </cell>
        </row>
        <row r="14890">
          <cell r="F14890" t="str">
            <v>45T0476869</v>
          </cell>
          <cell r="AH14890">
            <v>46181</v>
          </cell>
        </row>
        <row r="14891">
          <cell r="F14891" t="str">
            <v>45T0476870</v>
          </cell>
          <cell r="AH14891">
            <v>46181</v>
          </cell>
        </row>
        <row r="14892">
          <cell r="F14892" t="str">
            <v>45T0476880</v>
          </cell>
          <cell r="AH14892">
            <v>46170</v>
          </cell>
        </row>
        <row r="14893">
          <cell r="F14893" t="str">
            <v>45T0476883</v>
          </cell>
          <cell r="AH14893">
            <v>46170</v>
          </cell>
        </row>
        <row r="14894">
          <cell r="F14894" t="str">
            <v>45T0476885</v>
          </cell>
          <cell r="AH14894">
            <v>46178</v>
          </cell>
        </row>
        <row r="14895">
          <cell r="F14895" t="str">
            <v>45T0476889</v>
          </cell>
          <cell r="AH14895">
            <v>46172</v>
          </cell>
        </row>
        <row r="14896">
          <cell r="F14896" t="str">
            <v>45T0477010</v>
          </cell>
          <cell r="AH14896">
            <v>46174</v>
          </cell>
        </row>
        <row r="14897">
          <cell r="F14897" t="str">
            <v>45T0477014</v>
          </cell>
          <cell r="AH14897">
            <v>46174</v>
          </cell>
        </row>
        <row r="14898">
          <cell r="F14898" t="str">
            <v>45T0477015</v>
          </cell>
          <cell r="AH14898">
            <v>46174</v>
          </cell>
        </row>
        <row r="14899">
          <cell r="F14899" t="str">
            <v>45T0477232</v>
          </cell>
          <cell r="AH14899">
            <v>46171</v>
          </cell>
        </row>
        <row r="14900">
          <cell r="F14900" t="str">
            <v>45T0477233</v>
          </cell>
          <cell r="AH14900">
            <v>46171</v>
          </cell>
        </row>
        <row r="14901">
          <cell r="F14901" t="str">
            <v>45T0477234</v>
          </cell>
          <cell r="AH14901">
            <v>46171</v>
          </cell>
        </row>
        <row r="14902">
          <cell r="F14902" t="str">
            <v>45T0477235</v>
          </cell>
          <cell r="AH14902">
            <v>46174</v>
          </cell>
        </row>
        <row r="14903">
          <cell r="F14903" t="str">
            <v>45T0477260</v>
          </cell>
          <cell r="AH14903">
            <v>46174</v>
          </cell>
        </row>
        <row r="14904">
          <cell r="F14904" t="str">
            <v>45T0477261</v>
          </cell>
          <cell r="AH14904">
            <v>46178</v>
          </cell>
        </row>
        <row r="14905">
          <cell r="F14905" t="str">
            <v>45T0477262</v>
          </cell>
          <cell r="AH14905">
            <v>46174</v>
          </cell>
        </row>
        <row r="14906">
          <cell r="F14906" t="str">
            <v>45T0477263</v>
          </cell>
          <cell r="AH14906">
            <v>46171</v>
          </cell>
        </row>
        <row r="14907">
          <cell r="F14907" t="str">
            <v>45T0477264</v>
          </cell>
          <cell r="AH14907">
            <v>46171</v>
          </cell>
        </row>
        <row r="14908">
          <cell r="F14908" t="str">
            <v>45T0477265</v>
          </cell>
          <cell r="AH14908">
            <v>46176</v>
          </cell>
        </row>
        <row r="14909">
          <cell r="F14909" t="str">
            <v>45T0477266</v>
          </cell>
          <cell r="AH14909">
            <v>46176</v>
          </cell>
        </row>
        <row r="14910">
          <cell r="F14910" t="str">
            <v>45T0477267</v>
          </cell>
          <cell r="AH14910">
            <v>46178</v>
          </cell>
        </row>
        <row r="14911">
          <cell r="F14911" t="str">
            <v>45T0477273</v>
          </cell>
          <cell r="AH14911">
            <v>46171</v>
          </cell>
        </row>
        <row r="14912">
          <cell r="F14912" t="str">
            <v>45T0477274</v>
          </cell>
          <cell r="AH14912">
            <v>46171</v>
          </cell>
        </row>
        <row r="14913">
          <cell r="F14913" t="str">
            <v>45T0477275</v>
          </cell>
          <cell r="AH14913">
            <v>46171</v>
          </cell>
        </row>
        <row r="14914">
          <cell r="F14914" t="str">
            <v>45T0477276</v>
          </cell>
          <cell r="AH14914">
            <v>46171</v>
          </cell>
        </row>
        <row r="14915">
          <cell r="F14915" t="str">
            <v>45T0477284</v>
          </cell>
          <cell r="AH14915">
            <v>46171</v>
          </cell>
        </row>
        <row r="14916">
          <cell r="F14916" t="str">
            <v>45T0477287</v>
          </cell>
          <cell r="AH14916">
            <v>46171</v>
          </cell>
        </row>
        <row r="14917">
          <cell r="F14917" t="str">
            <v>45T0477288</v>
          </cell>
          <cell r="AH14917">
            <v>46171</v>
          </cell>
        </row>
        <row r="14918">
          <cell r="F14918" t="str">
            <v>45T0477289</v>
          </cell>
          <cell r="AH14918">
            <v>46172</v>
          </cell>
        </row>
        <row r="14919">
          <cell r="F14919" t="str">
            <v>45T0477290</v>
          </cell>
          <cell r="AH14919">
            <v>46171</v>
          </cell>
        </row>
        <row r="14920">
          <cell r="F14920" t="str">
            <v>45T0477291</v>
          </cell>
          <cell r="AH14920">
            <v>46171</v>
          </cell>
        </row>
        <row r="14921">
          <cell r="F14921" t="str">
            <v>45T0477292</v>
          </cell>
          <cell r="AH14921">
            <v>46171</v>
          </cell>
        </row>
        <row r="14922">
          <cell r="F14922" t="str">
            <v>45T0477295</v>
          </cell>
          <cell r="AH14922">
            <v>46171</v>
          </cell>
        </row>
        <row r="14923">
          <cell r="F14923" t="str">
            <v>45T0477296</v>
          </cell>
          <cell r="AH14923">
            <v>46171</v>
          </cell>
        </row>
        <row r="14924">
          <cell r="F14924" t="str">
            <v>45T0477297</v>
          </cell>
          <cell r="AH14924">
            <v>46171</v>
          </cell>
        </row>
        <row r="14925">
          <cell r="F14925" t="str">
            <v>45T0477302</v>
          </cell>
          <cell r="AH14925">
            <v>46172</v>
          </cell>
        </row>
        <row r="14926">
          <cell r="F14926" t="str">
            <v>45T0477331</v>
          </cell>
          <cell r="AH14926">
            <v>46174</v>
          </cell>
        </row>
        <row r="14927">
          <cell r="F14927" t="str">
            <v>45T0477336</v>
          </cell>
          <cell r="AH14927">
            <v>46172</v>
          </cell>
        </row>
        <row r="14928">
          <cell r="F14928" t="str">
            <v>45T0477337</v>
          </cell>
          <cell r="AH14928">
            <v>46172</v>
          </cell>
        </row>
        <row r="14929">
          <cell r="F14929" t="str">
            <v>45T0477371</v>
          </cell>
          <cell r="AH14929">
            <v>46172</v>
          </cell>
        </row>
        <row r="14930">
          <cell r="F14930" t="str">
            <v>45T0477372</v>
          </cell>
          <cell r="AH14930">
            <v>46172</v>
          </cell>
        </row>
        <row r="14931">
          <cell r="F14931" t="str">
            <v>45T0477373</v>
          </cell>
          <cell r="AH14931">
            <v>46174</v>
          </cell>
        </row>
        <row r="14932">
          <cell r="F14932" t="str">
            <v>45T0477374</v>
          </cell>
          <cell r="AH14932">
            <v>46174</v>
          </cell>
        </row>
        <row r="14933">
          <cell r="F14933" t="str">
            <v>45T0477583</v>
          </cell>
          <cell r="AH14933">
            <v>46174</v>
          </cell>
        </row>
        <row r="14934">
          <cell r="F14934" t="str">
            <v>45T0477584</v>
          </cell>
          <cell r="AH14934">
            <v>46174</v>
          </cell>
        </row>
        <row r="14935">
          <cell r="F14935" t="str">
            <v>45T0477585</v>
          </cell>
          <cell r="AH14935">
            <v>46174</v>
          </cell>
        </row>
        <row r="14936">
          <cell r="F14936" t="str">
            <v>45T0477586</v>
          </cell>
          <cell r="AH14936">
            <v>46174</v>
          </cell>
        </row>
        <row r="14937">
          <cell r="F14937" t="str">
            <v>45T0477587</v>
          </cell>
          <cell r="AH14937">
            <v>46174</v>
          </cell>
        </row>
        <row r="14938">
          <cell r="F14938" t="str">
            <v>45T0477588</v>
          </cell>
          <cell r="AH14938">
            <v>46175</v>
          </cell>
        </row>
        <row r="14939">
          <cell r="F14939" t="str">
            <v>45T0477589</v>
          </cell>
          <cell r="AH14939">
            <v>46174</v>
          </cell>
        </row>
        <row r="14940">
          <cell r="F14940" t="str">
            <v>45T0477591</v>
          </cell>
          <cell r="AH14940">
            <v>46175</v>
          </cell>
        </row>
        <row r="14941">
          <cell r="F14941" t="str">
            <v>45T0477592</v>
          </cell>
          <cell r="AH14941">
            <v>46175</v>
          </cell>
        </row>
        <row r="14942">
          <cell r="F14942" t="str">
            <v>45T0477593</v>
          </cell>
          <cell r="AH14942">
            <v>46175</v>
          </cell>
        </row>
        <row r="14943">
          <cell r="F14943" t="str">
            <v>45T0477594</v>
          </cell>
          <cell r="AH14943">
            <v>46175</v>
          </cell>
        </row>
        <row r="14944">
          <cell r="F14944" t="str">
            <v>45T0477595</v>
          </cell>
          <cell r="AH14944">
            <v>46175</v>
          </cell>
        </row>
        <row r="14945">
          <cell r="F14945" t="str">
            <v>45T0477597</v>
          </cell>
          <cell r="AH14945">
            <v>46175</v>
          </cell>
        </row>
        <row r="14946">
          <cell r="F14946" t="str">
            <v>45T0477598</v>
          </cell>
          <cell r="AH14946">
            <v>46175</v>
          </cell>
        </row>
        <row r="14947">
          <cell r="F14947" t="str">
            <v>45T0477599</v>
          </cell>
          <cell r="AH14947">
            <v>46175</v>
          </cell>
        </row>
        <row r="14948">
          <cell r="F14948" t="str">
            <v>45T0477600</v>
          </cell>
          <cell r="AH14948">
            <v>46178</v>
          </cell>
        </row>
        <row r="14949">
          <cell r="F14949" t="str">
            <v>45T0477601</v>
          </cell>
          <cell r="AH14949">
            <v>46174</v>
          </cell>
        </row>
        <row r="14950">
          <cell r="F14950" t="str">
            <v>45T0477603</v>
          </cell>
          <cell r="AH14950">
            <v>46176</v>
          </cell>
        </row>
        <row r="14951">
          <cell r="F14951" t="str">
            <v>45T0477604</v>
          </cell>
          <cell r="AH14951">
            <v>46178</v>
          </cell>
        </row>
        <row r="14952">
          <cell r="F14952" t="str">
            <v>45T0477607</v>
          </cell>
          <cell r="AH14952">
            <v>46177</v>
          </cell>
        </row>
        <row r="14953">
          <cell r="F14953" t="str">
            <v>45T0477607</v>
          </cell>
          <cell r="AH14953">
            <v>46177</v>
          </cell>
        </row>
        <row r="14954">
          <cell r="F14954" t="str">
            <v>45T0477608</v>
          </cell>
          <cell r="AH14954">
            <v>46178</v>
          </cell>
        </row>
        <row r="14955">
          <cell r="F14955" t="str">
            <v>45T0477612</v>
          </cell>
          <cell r="AH14955">
            <v>46175</v>
          </cell>
        </row>
        <row r="14956">
          <cell r="F14956" t="str">
            <v>45T0477613</v>
          </cell>
          <cell r="AH14956">
            <v>46175</v>
          </cell>
        </row>
        <row r="14957">
          <cell r="F14957" t="str">
            <v>45T0477615</v>
          </cell>
          <cell r="AH14957">
            <v>46174</v>
          </cell>
        </row>
        <row r="14958">
          <cell r="F14958" t="str">
            <v>45T0477616</v>
          </cell>
          <cell r="AH14958">
            <v>46185</v>
          </cell>
        </row>
        <row r="14959">
          <cell r="F14959" t="str">
            <v>45T0477620</v>
          </cell>
          <cell r="AH14959">
            <v>46174</v>
          </cell>
        </row>
        <row r="14960">
          <cell r="F14960" t="str">
            <v>45T0477621</v>
          </cell>
          <cell r="AH14960">
            <v>46174</v>
          </cell>
        </row>
        <row r="14961">
          <cell r="F14961" t="str">
            <v>45T0477622</v>
          </cell>
          <cell r="AH14961">
            <v>46174</v>
          </cell>
        </row>
        <row r="14962">
          <cell r="F14962" t="str">
            <v>45T0477623</v>
          </cell>
          <cell r="AH14962">
            <v>46182</v>
          </cell>
        </row>
        <row r="14963">
          <cell r="F14963" t="str">
            <v>45T0477625</v>
          </cell>
          <cell r="AH14963">
            <v>46171</v>
          </cell>
        </row>
        <row r="14964">
          <cell r="F14964" t="str">
            <v>45T0477626</v>
          </cell>
          <cell r="AH14964">
            <v>46171</v>
          </cell>
        </row>
        <row r="14965">
          <cell r="F14965" t="str">
            <v>45T0477627</v>
          </cell>
          <cell r="AH14965">
            <v>46171</v>
          </cell>
        </row>
        <row r="14966">
          <cell r="F14966" t="str">
            <v>45T0477790</v>
          </cell>
          <cell r="AH14966">
            <v>46175</v>
          </cell>
        </row>
        <row r="14967">
          <cell r="F14967" t="str">
            <v>45T0477793</v>
          </cell>
          <cell r="AH14967">
            <v>46175</v>
          </cell>
        </row>
        <row r="14968">
          <cell r="F14968" t="str">
            <v>45T0477837</v>
          </cell>
          <cell r="AH14968">
            <v>0</v>
          </cell>
        </row>
        <row r="14969">
          <cell r="F14969" t="str">
            <v>45T0477837</v>
          </cell>
          <cell r="AH14969">
            <v>46181</v>
          </cell>
        </row>
        <row r="14970">
          <cell r="F14970" t="str">
            <v>45T0477838</v>
          </cell>
          <cell r="AH14970">
            <v>46178</v>
          </cell>
        </row>
        <row r="14971">
          <cell r="F14971" t="str">
            <v>45T0477949</v>
          </cell>
          <cell r="AH14971">
            <v>46184</v>
          </cell>
        </row>
        <row r="14972">
          <cell r="F14972" t="str">
            <v>45T0478185</v>
          </cell>
          <cell r="AH14972">
            <v>46177</v>
          </cell>
        </row>
        <row r="14973">
          <cell r="F14973" t="str">
            <v>45T0478186</v>
          </cell>
          <cell r="AH14973">
            <v>46177</v>
          </cell>
        </row>
        <row r="14974">
          <cell r="F14974" t="str">
            <v>45T0478187</v>
          </cell>
          <cell r="AH14974">
            <v>46176</v>
          </cell>
        </row>
        <row r="14975">
          <cell r="F14975" t="str">
            <v>45T0478188</v>
          </cell>
          <cell r="AH14975">
            <v>46176</v>
          </cell>
        </row>
        <row r="14976">
          <cell r="F14976" t="str">
            <v>45T0478189</v>
          </cell>
          <cell r="AH14976">
            <v>46176</v>
          </cell>
        </row>
        <row r="14977">
          <cell r="F14977" t="str">
            <v>45T0478190</v>
          </cell>
          <cell r="AH14977">
            <v>46176</v>
          </cell>
        </row>
        <row r="14978">
          <cell r="F14978" t="str">
            <v>45T0478191</v>
          </cell>
          <cell r="AH14978">
            <v>46176</v>
          </cell>
        </row>
        <row r="14979">
          <cell r="F14979" t="str">
            <v>45T0478191</v>
          </cell>
          <cell r="AH14979">
            <v>46176</v>
          </cell>
        </row>
        <row r="14980">
          <cell r="F14980" t="str">
            <v>45T0478192</v>
          </cell>
          <cell r="AH14980">
            <v>46176</v>
          </cell>
        </row>
        <row r="14981">
          <cell r="F14981" t="str">
            <v>45T0478198</v>
          </cell>
          <cell r="AH14981">
            <v>46181</v>
          </cell>
        </row>
        <row r="14982">
          <cell r="F14982" t="str">
            <v>45T0478199</v>
          </cell>
          <cell r="AH14982">
            <v>46178</v>
          </cell>
        </row>
        <row r="14983">
          <cell r="F14983" t="str">
            <v>45T0478207</v>
          </cell>
          <cell r="AH14983">
            <v>46177</v>
          </cell>
        </row>
        <row r="14984">
          <cell r="F14984" t="str">
            <v>45T0478208</v>
          </cell>
          <cell r="AH14984">
            <v>46177</v>
          </cell>
        </row>
        <row r="14985">
          <cell r="F14985" t="str">
            <v>45T0478216</v>
          </cell>
          <cell r="AH14985">
            <v>46185</v>
          </cell>
        </row>
        <row r="14986">
          <cell r="F14986" t="str">
            <v>45T0478217</v>
          </cell>
          <cell r="AH14986">
            <v>46185</v>
          </cell>
        </row>
        <row r="14987">
          <cell r="F14987" t="str">
            <v>45T0478218</v>
          </cell>
          <cell r="AH14987">
            <v>46176</v>
          </cell>
        </row>
        <row r="14988">
          <cell r="F14988" t="str">
            <v>45T0478219</v>
          </cell>
          <cell r="AH14988">
            <v>46176</v>
          </cell>
        </row>
        <row r="14989">
          <cell r="F14989" t="str">
            <v>45T0478223</v>
          </cell>
          <cell r="AH14989">
            <v>46176</v>
          </cell>
        </row>
        <row r="14990">
          <cell r="F14990" t="str">
            <v>45T0478224</v>
          </cell>
          <cell r="AH14990">
            <v>46176</v>
          </cell>
        </row>
        <row r="14991">
          <cell r="F14991" t="str">
            <v>45T0478225</v>
          </cell>
          <cell r="AH14991">
            <v>46176</v>
          </cell>
        </row>
        <row r="14992">
          <cell r="F14992" t="str">
            <v>45T0478227</v>
          </cell>
          <cell r="AH14992">
            <v>46176</v>
          </cell>
        </row>
        <row r="14993">
          <cell r="F14993" t="str">
            <v>45T0478228</v>
          </cell>
          <cell r="AH14993">
            <v>46176</v>
          </cell>
        </row>
        <row r="14994">
          <cell r="F14994" t="str">
            <v>45T0478230</v>
          </cell>
          <cell r="AH14994">
            <v>46176</v>
          </cell>
        </row>
        <row r="14995">
          <cell r="F14995" t="str">
            <v>45T0478231</v>
          </cell>
          <cell r="AH14995">
            <v>46176</v>
          </cell>
        </row>
        <row r="14996">
          <cell r="F14996" t="str">
            <v>45T0478232</v>
          </cell>
          <cell r="AH14996">
            <v>46176</v>
          </cell>
        </row>
        <row r="14997">
          <cell r="F14997" t="str">
            <v>45T0478234</v>
          </cell>
          <cell r="AH14997">
            <v>46176</v>
          </cell>
        </row>
        <row r="14998">
          <cell r="F14998" t="str">
            <v>45T0478235</v>
          </cell>
          <cell r="AH14998">
            <v>46176</v>
          </cell>
        </row>
        <row r="14999">
          <cell r="F14999" t="str">
            <v>45T0478236</v>
          </cell>
          <cell r="AH14999">
            <v>46178</v>
          </cell>
        </row>
        <row r="15000">
          <cell r="F15000" t="str">
            <v>45T0478237</v>
          </cell>
          <cell r="AH15000">
            <v>46177</v>
          </cell>
        </row>
        <row r="15001">
          <cell r="F15001" t="str">
            <v>45T0478239</v>
          </cell>
          <cell r="AH15001">
            <v>46176</v>
          </cell>
        </row>
        <row r="15002">
          <cell r="F15002" t="str">
            <v>45T0478243</v>
          </cell>
          <cell r="AH15002">
            <v>46181</v>
          </cell>
        </row>
        <row r="15003">
          <cell r="F15003" t="str">
            <v>45T0478244</v>
          </cell>
          <cell r="AH15003">
            <v>46176</v>
          </cell>
        </row>
        <row r="15004">
          <cell r="F15004" t="str">
            <v>45T0478245</v>
          </cell>
          <cell r="AH15004">
            <v>46176</v>
          </cell>
        </row>
        <row r="15005">
          <cell r="F15005" t="str">
            <v>45T0478246</v>
          </cell>
          <cell r="AH15005">
            <v>46176</v>
          </cell>
        </row>
        <row r="15006">
          <cell r="F15006" t="str">
            <v>45T0478247</v>
          </cell>
          <cell r="AH15006">
            <v>46178</v>
          </cell>
        </row>
        <row r="15007">
          <cell r="F15007" t="str">
            <v>45T0478252</v>
          </cell>
          <cell r="AH15007">
            <v>46177</v>
          </cell>
        </row>
        <row r="15008">
          <cell r="F15008" t="str">
            <v>45T0478253</v>
          </cell>
          <cell r="AH15008">
            <v>46176</v>
          </cell>
        </row>
        <row r="15009">
          <cell r="F15009" t="str">
            <v>45T0478254</v>
          </cell>
          <cell r="AH15009">
            <v>46185</v>
          </cell>
        </row>
        <row r="15010">
          <cell r="F15010" t="str">
            <v>45T0478255</v>
          </cell>
          <cell r="AH15010">
            <v>46188</v>
          </cell>
        </row>
        <row r="15011">
          <cell r="F15011" t="str">
            <v>45T0478260</v>
          </cell>
          <cell r="AH15011">
            <v>46176</v>
          </cell>
        </row>
        <row r="15012">
          <cell r="F15012" t="str">
            <v>45T0478261</v>
          </cell>
          <cell r="AH15012">
            <v>46176</v>
          </cell>
        </row>
        <row r="15013">
          <cell r="F15013" t="str">
            <v>45T0478262</v>
          </cell>
          <cell r="AH15013">
            <v>46176</v>
          </cell>
        </row>
        <row r="15014">
          <cell r="F15014" t="str">
            <v>45T0478263</v>
          </cell>
          <cell r="AH15014">
            <v>46176</v>
          </cell>
        </row>
        <row r="15015">
          <cell r="F15015" t="str">
            <v>45T0478264</v>
          </cell>
          <cell r="AH15015">
            <v>46176</v>
          </cell>
        </row>
        <row r="15016">
          <cell r="F15016" t="str">
            <v>45T0478265</v>
          </cell>
          <cell r="AH15016">
            <v>46178</v>
          </cell>
        </row>
        <row r="15017">
          <cell r="F15017" t="str">
            <v>45T0478268</v>
          </cell>
          <cell r="AH15017">
            <v>46178</v>
          </cell>
        </row>
        <row r="15018">
          <cell r="F15018" t="str">
            <v>45T0478269</v>
          </cell>
          <cell r="AH15018">
            <v>46178</v>
          </cell>
        </row>
        <row r="15019">
          <cell r="F15019" t="str">
            <v>45T0478270</v>
          </cell>
          <cell r="AH15019">
            <v>46178</v>
          </cell>
        </row>
        <row r="15020">
          <cell r="F15020" t="str">
            <v>45T0478271</v>
          </cell>
          <cell r="AH15020">
            <v>46178</v>
          </cell>
        </row>
        <row r="15021">
          <cell r="F15021" t="str">
            <v>45T0478274</v>
          </cell>
          <cell r="AH15021">
            <v>46185</v>
          </cell>
        </row>
        <row r="15022">
          <cell r="F15022" t="str">
            <v>45T0478277</v>
          </cell>
          <cell r="AH15022">
            <v>46178</v>
          </cell>
        </row>
        <row r="15023">
          <cell r="F15023" t="str">
            <v>45T0478278</v>
          </cell>
          <cell r="AH15023">
            <v>46181</v>
          </cell>
        </row>
        <row r="15024">
          <cell r="F15024" t="str">
            <v>45T0478279</v>
          </cell>
          <cell r="AH15024">
            <v>46185</v>
          </cell>
        </row>
        <row r="15025">
          <cell r="F15025" t="str">
            <v>45T0478280</v>
          </cell>
          <cell r="AH15025">
            <v>46178</v>
          </cell>
        </row>
        <row r="15026">
          <cell r="F15026" t="str">
            <v>45T0478440</v>
          </cell>
          <cell r="AH15026">
            <v>46181</v>
          </cell>
        </row>
        <row r="15027">
          <cell r="F15027" t="str">
            <v>45T0478594</v>
          </cell>
          <cell r="AH15027">
            <v>46178</v>
          </cell>
        </row>
        <row r="15028">
          <cell r="F15028" t="str">
            <v>45T0478595</v>
          </cell>
          <cell r="AH15028">
            <v>46177</v>
          </cell>
        </row>
        <row r="15029">
          <cell r="F15029" t="str">
            <v>45T0479617</v>
          </cell>
          <cell r="AH15029">
            <v>46178</v>
          </cell>
        </row>
        <row r="15030">
          <cell r="F15030" t="str">
            <v>45T0479618</v>
          </cell>
          <cell r="AH15030">
            <v>46178</v>
          </cell>
        </row>
        <row r="15031">
          <cell r="F15031" t="str">
            <v>45T0479619</v>
          </cell>
          <cell r="AH15031">
            <v>46178</v>
          </cell>
        </row>
        <row r="15032">
          <cell r="F15032" t="str">
            <v>45T0479621</v>
          </cell>
          <cell r="AH15032">
            <v>46181</v>
          </cell>
        </row>
        <row r="15033">
          <cell r="F15033" t="str">
            <v>45T0479622</v>
          </cell>
          <cell r="AH15033">
            <v>46178</v>
          </cell>
        </row>
        <row r="15034">
          <cell r="F15034" t="str">
            <v>45T0479623</v>
          </cell>
          <cell r="AH15034">
            <v>46181</v>
          </cell>
        </row>
        <row r="15035">
          <cell r="F15035" t="str">
            <v>45T0479624</v>
          </cell>
          <cell r="AH15035">
            <v>46181</v>
          </cell>
        </row>
        <row r="15036">
          <cell r="F15036" t="str">
            <v>45T0479625</v>
          </cell>
          <cell r="AH15036">
            <v>46178</v>
          </cell>
        </row>
        <row r="15037">
          <cell r="F15037" t="str">
            <v>45T0479627</v>
          </cell>
          <cell r="AH15037">
            <v>46181</v>
          </cell>
        </row>
        <row r="15038">
          <cell r="F15038" t="str">
            <v>45T0479630</v>
          </cell>
          <cell r="AH15038">
            <v>46177</v>
          </cell>
        </row>
        <row r="15039">
          <cell r="F15039" t="str">
            <v>45T0479638</v>
          </cell>
          <cell r="AH15039">
            <v>46181</v>
          </cell>
        </row>
        <row r="15040">
          <cell r="F15040" t="str">
            <v>45T0479639</v>
          </cell>
          <cell r="AH15040">
            <v>46181</v>
          </cell>
        </row>
        <row r="15041">
          <cell r="F15041" t="str">
            <v>45T0479640</v>
          </cell>
          <cell r="AH15041">
            <v>46181</v>
          </cell>
        </row>
        <row r="15042">
          <cell r="F15042" t="str">
            <v>45T0479641</v>
          </cell>
          <cell r="AH15042">
            <v>46181</v>
          </cell>
        </row>
        <row r="15043">
          <cell r="F15043" t="str">
            <v>45T0479642</v>
          </cell>
          <cell r="AH15043">
            <v>46181</v>
          </cell>
        </row>
        <row r="15044">
          <cell r="F15044" t="str">
            <v>45T0479643</v>
          </cell>
          <cell r="AH15044">
            <v>46181</v>
          </cell>
        </row>
        <row r="15045">
          <cell r="F15045" t="str">
            <v>45T0479644</v>
          </cell>
          <cell r="AH15045">
            <v>46181</v>
          </cell>
        </row>
        <row r="15046">
          <cell r="F15046" t="str">
            <v>45T0479650</v>
          </cell>
          <cell r="AH15046">
            <v>46181</v>
          </cell>
        </row>
        <row r="15047">
          <cell r="F15047" t="str">
            <v>45T0479651</v>
          </cell>
          <cell r="AH15047">
            <v>46181</v>
          </cell>
        </row>
        <row r="15048">
          <cell r="F15048" t="str">
            <v>45T0479652</v>
          </cell>
          <cell r="AH15048">
            <v>46181</v>
          </cell>
        </row>
        <row r="15049">
          <cell r="F15049" t="str">
            <v>45T0479666</v>
          </cell>
          <cell r="AH15049">
            <v>46182</v>
          </cell>
        </row>
        <row r="15050">
          <cell r="F15050" t="str">
            <v>45T0479667</v>
          </cell>
          <cell r="AH15050">
            <v>46181</v>
          </cell>
        </row>
        <row r="15051">
          <cell r="F15051" t="str">
            <v>45T0479668</v>
          </cell>
          <cell r="AH15051">
            <v>46181</v>
          </cell>
        </row>
        <row r="15052">
          <cell r="F15052" t="str">
            <v>45T0479669</v>
          </cell>
          <cell r="AH15052">
            <v>46178</v>
          </cell>
        </row>
        <row r="15053">
          <cell r="F15053" t="str">
            <v>45T0479670</v>
          </cell>
          <cell r="AH15053">
            <v>46178</v>
          </cell>
        </row>
        <row r="15054">
          <cell r="F15054" t="str">
            <v>45T0479671</v>
          </cell>
          <cell r="AH15054">
            <v>46178</v>
          </cell>
        </row>
        <row r="15055">
          <cell r="F15055" t="str">
            <v>45T0479672</v>
          </cell>
          <cell r="AH15055">
            <v>46178</v>
          </cell>
        </row>
        <row r="15056">
          <cell r="F15056" t="str">
            <v>45T0479673</v>
          </cell>
          <cell r="AH15056">
            <v>46178</v>
          </cell>
        </row>
        <row r="15057">
          <cell r="F15057" t="str">
            <v>45T0479674</v>
          </cell>
          <cell r="AH15057">
            <v>46178</v>
          </cell>
        </row>
        <row r="15058">
          <cell r="F15058" t="str">
            <v>45T0479675</v>
          </cell>
          <cell r="AH15058">
            <v>46178</v>
          </cell>
        </row>
        <row r="15059">
          <cell r="F15059" t="str">
            <v>45T0479676</v>
          </cell>
          <cell r="AH15059">
            <v>46178</v>
          </cell>
        </row>
        <row r="15060">
          <cell r="F15060" t="str">
            <v>45T0479743</v>
          </cell>
          <cell r="AH15060">
            <v>46178</v>
          </cell>
        </row>
        <row r="15061">
          <cell r="F15061" t="str">
            <v>45T0479889</v>
          </cell>
          <cell r="AH15061">
            <v>46181</v>
          </cell>
        </row>
        <row r="15062">
          <cell r="F15062" t="str">
            <v>45T0479890</v>
          </cell>
          <cell r="AH15062">
            <v>46181</v>
          </cell>
        </row>
        <row r="15063">
          <cell r="F15063" t="str">
            <v>45T0479891</v>
          </cell>
          <cell r="AH15063">
            <v>46181</v>
          </cell>
        </row>
        <row r="15064">
          <cell r="F15064" t="str">
            <v>45T0479892</v>
          </cell>
          <cell r="AH15064">
            <v>46181</v>
          </cell>
        </row>
        <row r="15065">
          <cell r="F15065" t="str">
            <v>45T0479893</v>
          </cell>
          <cell r="AH15065">
            <v>46178</v>
          </cell>
        </row>
        <row r="15066">
          <cell r="F15066" t="str">
            <v>45T0479902</v>
          </cell>
          <cell r="AH15066">
            <v>46188</v>
          </cell>
        </row>
        <row r="15067">
          <cell r="F15067" t="str">
            <v>45T0479903</v>
          </cell>
          <cell r="AH15067">
            <v>46181</v>
          </cell>
        </row>
        <row r="15068">
          <cell r="F15068" t="str">
            <v>45T0479906</v>
          </cell>
          <cell r="AH15068">
            <v>46181</v>
          </cell>
        </row>
        <row r="15069">
          <cell r="F15069" t="str">
            <v>45T0479907</v>
          </cell>
          <cell r="AH15069">
            <v>46181</v>
          </cell>
        </row>
        <row r="15070">
          <cell r="F15070" t="str">
            <v>45T0479908</v>
          </cell>
          <cell r="AH15070">
            <v>46181</v>
          </cell>
        </row>
        <row r="15071">
          <cell r="F15071" t="str">
            <v>45T0479909</v>
          </cell>
          <cell r="AH15071">
            <v>46181</v>
          </cell>
        </row>
        <row r="15072">
          <cell r="F15072" t="str">
            <v>45T0479910</v>
          </cell>
          <cell r="AH15072">
            <v>46181</v>
          </cell>
        </row>
        <row r="15073">
          <cell r="F15073" t="str">
            <v>45T0479911</v>
          </cell>
          <cell r="AH15073">
            <v>46178</v>
          </cell>
        </row>
        <row r="15074">
          <cell r="F15074" t="str">
            <v>45T0480139</v>
          </cell>
          <cell r="AH15074">
            <v>46181</v>
          </cell>
        </row>
        <row r="15075">
          <cell r="F15075" t="str">
            <v>45T0480154</v>
          </cell>
          <cell r="AH15075">
            <v>46181</v>
          </cell>
        </row>
        <row r="15076">
          <cell r="F15076" t="str">
            <v>45T0480158</v>
          </cell>
          <cell r="AH15076">
            <v>46181</v>
          </cell>
        </row>
        <row r="15077">
          <cell r="F15077" t="str">
            <v>45T0480159</v>
          </cell>
          <cell r="AH15077">
            <v>46182</v>
          </cell>
        </row>
        <row r="15078">
          <cell r="F15078" t="str">
            <v>45T0480160</v>
          </cell>
          <cell r="AH15078">
            <v>46181</v>
          </cell>
        </row>
        <row r="15079">
          <cell r="F15079" t="str">
            <v>45T0480161</v>
          </cell>
          <cell r="AH15079">
            <v>46181</v>
          </cell>
        </row>
        <row r="15080">
          <cell r="F15080" t="str">
            <v>45T0480162</v>
          </cell>
          <cell r="AH15080">
            <v>46183</v>
          </cell>
        </row>
        <row r="15081">
          <cell r="F15081" t="str">
            <v>45T0480163</v>
          </cell>
          <cell r="AH15081">
            <v>46181</v>
          </cell>
        </row>
        <row r="15082">
          <cell r="F15082" t="str">
            <v>45T0480164</v>
          </cell>
          <cell r="AH15082">
            <v>46181</v>
          </cell>
        </row>
        <row r="15083">
          <cell r="F15083" t="str">
            <v>45T0480174</v>
          </cell>
          <cell r="AH15083">
            <v>46185</v>
          </cell>
        </row>
        <row r="15084">
          <cell r="F15084" t="str">
            <v>45T0480180</v>
          </cell>
          <cell r="AH15084">
            <v>46188</v>
          </cell>
        </row>
        <row r="15085">
          <cell r="F15085" t="str">
            <v>45T0480186</v>
          </cell>
          <cell r="AH15085">
            <v>46185</v>
          </cell>
        </row>
        <row r="15086">
          <cell r="F15086" t="str">
            <v>45T0480187</v>
          </cell>
          <cell r="AH15086">
            <v>46195</v>
          </cell>
        </row>
        <row r="15087">
          <cell r="F15087" t="str">
            <v>45T0480188</v>
          </cell>
          <cell r="AH15087">
            <v>46182</v>
          </cell>
        </row>
        <row r="15088">
          <cell r="F15088" t="str">
            <v>45T0480189</v>
          </cell>
          <cell r="AH15088">
            <v>46182</v>
          </cell>
        </row>
        <row r="15089">
          <cell r="F15089" t="str">
            <v>45T0480190</v>
          </cell>
          <cell r="AH15089">
            <v>46182</v>
          </cell>
        </row>
        <row r="15090">
          <cell r="F15090" t="str">
            <v>45T0480191</v>
          </cell>
          <cell r="AH15090">
            <v>46182</v>
          </cell>
        </row>
        <row r="15091">
          <cell r="F15091" t="str">
            <v>45T0480193</v>
          </cell>
          <cell r="AH15091">
            <v>46183</v>
          </cell>
        </row>
        <row r="15092">
          <cell r="F15092" t="str">
            <v>45T0480353</v>
          </cell>
          <cell r="AH15092">
            <v>46182</v>
          </cell>
        </row>
        <row r="15093">
          <cell r="F15093" t="str">
            <v>45T0480448</v>
          </cell>
          <cell r="AH15093">
            <v>46182</v>
          </cell>
        </row>
        <row r="15094">
          <cell r="F15094" t="str">
            <v>45T0480449</v>
          </cell>
          <cell r="AH15094">
            <v>46181</v>
          </cell>
        </row>
        <row r="15095">
          <cell r="F15095" t="str">
            <v>45T0480450</v>
          </cell>
          <cell r="AH15095">
            <v>46181</v>
          </cell>
        </row>
        <row r="15096">
          <cell r="F15096" t="str">
            <v>45T0480451</v>
          </cell>
          <cell r="AH15096">
            <v>46181</v>
          </cell>
        </row>
        <row r="15097">
          <cell r="F15097" t="str">
            <v>45T0480452</v>
          </cell>
          <cell r="AH15097">
            <v>46181</v>
          </cell>
        </row>
        <row r="15098">
          <cell r="F15098" t="str">
            <v>45T0480453</v>
          </cell>
          <cell r="AH15098">
            <v>46181</v>
          </cell>
        </row>
        <row r="15099">
          <cell r="F15099" t="str">
            <v>45T0480454</v>
          </cell>
          <cell r="AH15099">
            <v>46181</v>
          </cell>
        </row>
        <row r="15100">
          <cell r="F15100" t="str">
            <v>45T0480458</v>
          </cell>
          <cell r="AH15100">
            <v>46181</v>
          </cell>
        </row>
        <row r="15101">
          <cell r="F15101" t="str">
            <v>45T0480459</v>
          </cell>
          <cell r="AH15101">
            <v>46181</v>
          </cell>
        </row>
        <row r="15102">
          <cell r="F15102" t="str">
            <v>45T0480460</v>
          </cell>
          <cell r="AH15102">
            <v>46181</v>
          </cell>
        </row>
        <row r="15103">
          <cell r="F15103" t="str">
            <v>45T0480461</v>
          </cell>
          <cell r="AH15103">
            <v>46181</v>
          </cell>
        </row>
        <row r="15104">
          <cell r="F15104" t="str">
            <v>45T0480462</v>
          </cell>
          <cell r="AH15104">
            <v>46188</v>
          </cell>
        </row>
        <row r="15105">
          <cell r="F15105" t="str">
            <v>45T0480463</v>
          </cell>
          <cell r="AH15105">
            <v>46185</v>
          </cell>
        </row>
        <row r="15106">
          <cell r="F15106" t="str">
            <v>45T0480464</v>
          </cell>
          <cell r="AH15106">
            <v>46184</v>
          </cell>
        </row>
        <row r="15107">
          <cell r="F15107" t="str">
            <v>45T0480465</v>
          </cell>
          <cell r="AH15107">
            <v>46184</v>
          </cell>
        </row>
        <row r="15108">
          <cell r="F15108" t="str">
            <v>45T0480466</v>
          </cell>
          <cell r="AH15108">
            <v>46181</v>
          </cell>
        </row>
        <row r="15109">
          <cell r="F15109" t="str">
            <v>45T0480467</v>
          </cell>
          <cell r="AH15109">
            <v>46183</v>
          </cell>
        </row>
        <row r="15110">
          <cell r="F15110" t="str">
            <v>45T0480472</v>
          </cell>
          <cell r="AH15110">
            <v>46183</v>
          </cell>
        </row>
        <row r="15111">
          <cell r="F15111" t="str">
            <v>45T0480484</v>
          </cell>
          <cell r="AH15111">
            <v>46188</v>
          </cell>
        </row>
        <row r="15112">
          <cell r="F15112" t="str">
            <v>45T0480485</v>
          </cell>
          <cell r="AH15112">
            <v>46188</v>
          </cell>
        </row>
        <row r="15113">
          <cell r="F15113" t="str">
            <v>45T0480486</v>
          </cell>
          <cell r="AH15113">
            <v>46185</v>
          </cell>
        </row>
        <row r="15114">
          <cell r="F15114" t="str">
            <v>45T0480487</v>
          </cell>
          <cell r="AH15114">
            <v>46185</v>
          </cell>
        </row>
        <row r="15115">
          <cell r="F15115" t="str">
            <v>45T0480488</v>
          </cell>
          <cell r="AH15115">
            <v>46185</v>
          </cell>
        </row>
        <row r="15116">
          <cell r="F15116" t="str">
            <v>45T0480503</v>
          </cell>
          <cell r="AH15116">
            <v>46181</v>
          </cell>
        </row>
        <row r="15117">
          <cell r="F15117" t="str">
            <v>45T0480655</v>
          </cell>
          <cell r="AH15117">
            <v>46185</v>
          </cell>
        </row>
        <row r="15118">
          <cell r="F15118" t="str">
            <v>45T0480656</v>
          </cell>
          <cell r="AH15118">
            <v>46184</v>
          </cell>
        </row>
        <row r="15119">
          <cell r="F15119" t="str">
            <v>45T0480663</v>
          </cell>
          <cell r="AH15119">
            <v>46183</v>
          </cell>
        </row>
        <row r="15120">
          <cell r="F15120" t="str">
            <v>45T0480669</v>
          </cell>
          <cell r="AH15120">
            <v>46184</v>
          </cell>
        </row>
        <row r="15121">
          <cell r="F15121" t="str">
            <v>45T0480683</v>
          </cell>
          <cell r="AH15121">
            <v>46185</v>
          </cell>
        </row>
        <row r="15122">
          <cell r="F15122" t="str">
            <v>45T0480684</v>
          </cell>
          <cell r="AH15122">
            <v>46185</v>
          </cell>
        </row>
        <row r="15123">
          <cell r="F15123" t="str">
            <v>45T0480686</v>
          </cell>
          <cell r="AH15123">
            <v>46185</v>
          </cell>
        </row>
        <row r="15124">
          <cell r="F15124" t="str">
            <v>45T0480687</v>
          </cell>
          <cell r="AH15124">
            <v>46185</v>
          </cell>
        </row>
        <row r="15125">
          <cell r="F15125" t="str">
            <v>45T0480688</v>
          </cell>
          <cell r="AH15125">
            <v>46185</v>
          </cell>
        </row>
        <row r="15126">
          <cell r="F15126" t="str">
            <v>45T0480694</v>
          </cell>
          <cell r="AH15126">
            <v>46185</v>
          </cell>
        </row>
        <row r="15127">
          <cell r="F15127" t="str">
            <v>45T0480696</v>
          </cell>
          <cell r="AH15127">
            <v>46184</v>
          </cell>
        </row>
        <row r="15128">
          <cell r="F15128" t="str">
            <v>45T0480697</v>
          </cell>
          <cell r="AH15128">
            <v>46184</v>
          </cell>
        </row>
        <row r="15129">
          <cell r="F15129" t="str">
            <v>45T0480698</v>
          </cell>
          <cell r="AH15129">
            <v>46184</v>
          </cell>
        </row>
        <row r="15130">
          <cell r="F15130" t="str">
            <v>45T0480699</v>
          </cell>
          <cell r="AH15130">
            <v>46184</v>
          </cell>
        </row>
        <row r="15131">
          <cell r="F15131" t="str">
            <v>45T0480700</v>
          </cell>
          <cell r="AH15131">
            <v>46184</v>
          </cell>
        </row>
        <row r="15132">
          <cell r="F15132" t="str">
            <v>45T0480701</v>
          </cell>
          <cell r="AH15132">
            <v>46184</v>
          </cell>
        </row>
        <row r="15133">
          <cell r="F15133" t="str">
            <v>45T0480702</v>
          </cell>
          <cell r="AH15133">
            <v>46184</v>
          </cell>
        </row>
        <row r="15134">
          <cell r="F15134" t="str">
            <v>45T0480703</v>
          </cell>
          <cell r="AH15134">
            <v>46188</v>
          </cell>
        </row>
        <row r="15135">
          <cell r="F15135" t="str">
            <v>45T0480704</v>
          </cell>
          <cell r="AH15135">
            <v>46185</v>
          </cell>
        </row>
        <row r="15136">
          <cell r="F15136" t="str">
            <v>45T0480705</v>
          </cell>
          <cell r="AH15136">
            <v>46185</v>
          </cell>
        </row>
        <row r="15137">
          <cell r="F15137" t="str">
            <v>45T0480706</v>
          </cell>
          <cell r="AH15137">
            <v>46185</v>
          </cell>
        </row>
        <row r="15138">
          <cell r="F15138" t="str">
            <v>45T0480707</v>
          </cell>
          <cell r="AH15138">
            <v>46185</v>
          </cell>
        </row>
        <row r="15139">
          <cell r="F15139" t="str">
            <v>45T0480708</v>
          </cell>
          <cell r="AH15139">
            <v>46185</v>
          </cell>
        </row>
        <row r="15140">
          <cell r="F15140" t="str">
            <v>45T0481232</v>
          </cell>
          <cell r="AH15140">
            <v>46188</v>
          </cell>
        </row>
        <row r="15141">
          <cell r="F15141" t="str">
            <v>45T0481233</v>
          </cell>
          <cell r="AH15141">
            <v>46188</v>
          </cell>
        </row>
        <row r="15142">
          <cell r="F15142" t="str">
            <v>45T0481234</v>
          </cell>
          <cell r="AH15142">
            <v>46188</v>
          </cell>
        </row>
        <row r="15143">
          <cell r="F15143" t="str">
            <v>45T0481243</v>
          </cell>
          <cell r="AH15143">
            <v>46185</v>
          </cell>
        </row>
        <row r="15144">
          <cell r="F15144" t="str">
            <v>45T0481244</v>
          </cell>
          <cell r="AH15144">
            <v>46195</v>
          </cell>
        </row>
        <row r="15145">
          <cell r="F15145" t="str">
            <v>45T0481245</v>
          </cell>
          <cell r="AH15145">
            <v>46185</v>
          </cell>
        </row>
        <row r="15146">
          <cell r="F15146" t="str">
            <v>45T0481246</v>
          </cell>
          <cell r="AH15146">
            <v>46184</v>
          </cell>
        </row>
        <row r="15147">
          <cell r="F15147" t="str">
            <v>45T0481250</v>
          </cell>
          <cell r="AH15147">
            <v>46188</v>
          </cell>
        </row>
        <row r="15148">
          <cell r="F15148" t="str">
            <v>45T0481251</v>
          </cell>
          <cell r="AH15148">
            <v>46195</v>
          </cell>
        </row>
        <row r="15149">
          <cell r="F15149" t="str">
            <v>45T0481271</v>
          </cell>
          <cell r="AH15149">
            <v>46188</v>
          </cell>
        </row>
        <row r="15150">
          <cell r="F15150" t="str">
            <v>45T0481281</v>
          </cell>
          <cell r="AH15150">
            <v>46195</v>
          </cell>
        </row>
        <row r="15151">
          <cell r="F15151" t="str">
            <v>45T0481282</v>
          </cell>
          <cell r="AH15151">
            <v>46188</v>
          </cell>
        </row>
        <row r="15152">
          <cell r="F15152" t="str">
            <v>45T0481283</v>
          </cell>
          <cell r="AH15152">
            <v>46188</v>
          </cell>
        </row>
        <row r="15153">
          <cell r="F15153" t="str">
            <v>45T0481284</v>
          </cell>
          <cell r="AH15153">
            <v>46188</v>
          </cell>
        </row>
        <row r="15154">
          <cell r="F15154" t="str">
            <v>45T0481285</v>
          </cell>
          <cell r="AH15154">
            <v>46188</v>
          </cell>
        </row>
        <row r="15155">
          <cell r="F15155" t="str">
            <v>45T0481286</v>
          </cell>
          <cell r="AH15155">
            <v>46188</v>
          </cell>
        </row>
        <row r="15156">
          <cell r="F15156" t="str">
            <v>45T0481287</v>
          </cell>
          <cell r="AH15156">
            <v>46185</v>
          </cell>
        </row>
        <row r="15157">
          <cell r="F15157" t="str">
            <v>45T0481288</v>
          </cell>
          <cell r="AH15157">
            <v>46185</v>
          </cell>
        </row>
        <row r="15158">
          <cell r="F15158" t="str">
            <v>45T0481289</v>
          </cell>
          <cell r="AH15158">
            <v>46188</v>
          </cell>
        </row>
        <row r="15159">
          <cell r="F15159" t="str">
            <v>45T0481297</v>
          </cell>
          <cell r="AH15159">
            <v>46188</v>
          </cell>
        </row>
        <row r="15160">
          <cell r="F15160" t="str">
            <v>45T0481298</v>
          </cell>
          <cell r="AH15160">
            <v>46185</v>
          </cell>
        </row>
        <row r="15161">
          <cell r="F15161" t="str">
            <v>45T0481299</v>
          </cell>
          <cell r="AH15161">
            <v>46188</v>
          </cell>
        </row>
        <row r="15162">
          <cell r="F15162" t="str">
            <v>45T0481300</v>
          </cell>
          <cell r="AH15162">
            <v>46188</v>
          </cell>
        </row>
        <row r="15163">
          <cell r="F15163" t="str">
            <v>45T0481301</v>
          </cell>
          <cell r="AH15163">
            <v>46185</v>
          </cell>
        </row>
        <row r="15164">
          <cell r="F15164" t="str">
            <v>45T0481331</v>
          </cell>
          <cell r="AH15164">
            <v>46185</v>
          </cell>
        </row>
        <row r="15165">
          <cell r="F15165" t="str">
            <v>45T0481424</v>
          </cell>
          <cell r="AH15165">
            <v>46195</v>
          </cell>
        </row>
        <row r="15166">
          <cell r="F15166" t="str">
            <v>45T0481425</v>
          </cell>
          <cell r="AH15166">
            <v>46195</v>
          </cell>
        </row>
        <row r="15167">
          <cell r="F15167" t="str">
            <v>45T0481489</v>
          </cell>
          <cell r="AH15167">
            <v>46195</v>
          </cell>
        </row>
        <row r="15168">
          <cell r="F15168" t="str">
            <v>45T0481490</v>
          </cell>
          <cell r="AH15168">
            <v>46188</v>
          </cell>
        </row>
        <row r="15169">
          <cell r="F15169" t="str">
            <v>45T0481490</v>
          </cell>
          <cell r="AH15169">
            <v>46192</v>
          </cell>
        </row>
        <row r="15170">
          <cell r="F15170" t="str">
            <v>45T0481491</v>
          </cell>
          <cell r="AH15170">
            <v>46195</v>
          </cell>
        </row>
        <row r="15171">
          <cell r="F15171" t="str">
            <v>45T0481492</v>
          </cell>
          <cell r="AH15171">
            <v>46195</v>
          </cell>
        </row>
        <row r="15172">
          <cell r="F15172" t="str">
            <v>45T0481542</v>
          </cell>
          <cell r="AH15172">
            <v>46188</v>
          </cell>
        </row>
        <row r="15173">
          <cell r="F15173" t="str">
            <v>45T0481546</v>
          </cell>
          <cell r="AH15173">
            <v>46188</v>
          </cell>
        </row>
        <row r="15174">
          <cell r="F15174" t="str">
            <v>45T0481548</v>
          </cell>
          <cell r="AH15174">
            <v>46188</v>
          </cell>
        </row>
        <row r="15175">
          <cell r="F15175" t="str">
            <v>45T0481549</v>
          </cell>
          <cell r="AH15175">
            <v>46188</v>
          </cell>
        </row>
        <row r="15176">
          <cell r="F15176" t="str">
            <v>45T0481552</v>
          </cell>
          <cell r="AH15176">
            <v>46188</v>
          </cell>
        </row>
        <row r="15177">
          <cell r="F15177" t="str">
            <v>45T0481558</v>
          </cell>
          <cell r="AH15177">
            <v>46188</v>
          </cell>
        </row>
        <row r="15178">
          <cell r="F15178" t="str">
            <v>45T0481559</v>
          </cell>
          <cell r="AH15178">
            <v>46188</v>
          </cell>
        </row>
        <row r="15179">
          <cell r="F15179" t="str">
            <v>45T0481562</v>
          </cell>
          <cell r="AH15179">
            <v>46188</v>
          </cell>
        </row>
        <row r="15180">
          <cell r="F15180" t="str">
            <v>45T0481563</v>
          </cell>
          <cell r="AH15180">
            <v>46188</v>
          </cell>
        </row>
        <row r="15181">
          <cell r="F15181" t="str">
            <v>45T0481565</v>
          </cell>
          <cell r="AH15181">
            <v>46188</v>
          </cell>
        </row>
        <row r="15182">
          <cell r="F15182" t="str">
            <v>45T0481566</v>
          </cell>
          <cell r="AH15182">
            <v>46188</v>
          </cell>
        </row>
        <row r="15183">
          <cell r="F15183" t="str">
            <v>45T0481662</v>
          </cell>
          <cell r="AH15183">
            <v>46188</v>
          </cell>
        </row>
        <row r="15184">
          <cell r="F15184" t="str">
            <v>45T0481812</v>
          </cell>
          <cell r="AH15184">
            <v>46195</v>
          </cell>
        </row>
        <row r="15185">
          <cell r="F15185" t="str">
            <v>45T0481813</v>
          </cell>
          <cell r="AH15185">
            <v>46185</v>
          </cell>
        </row>
        <row r="15186">
          <cell r="F15186" t="str">
            <v>45T0481814</v>
          </cell>
          <cell r="AH15186">
            <v>46185</v>
          </cell>
        </row>
        <row r="15187">
          <cell r="F15187" t="str">
            <v>45T0481850</v>
          </cell>
          <cell r="AH15187">
            <v>46190</v>
          </cell>
        </row>
        <row r="15188">
          <cell r="F15188" t="str">
            <v>45T0481851</v>
          </cell>
          <cell r="AH15188">
            <v>46190</v>
          </cell>
        </row>
        <row r="15189">
          <cell r="F15189" t="str">
            <v>45T0481852</v>
          </cell>
          <cell r="AH15189">
            <v>46190</v>
          </cell>
        </row>
        <row r="15190">
          <cell r="F15190" t="str">
            <v>45T0481853</v>
          </cell>
          <cell r="AH15190">
            <v>46185</v>
          </cell>
        </row>
        <row r="15191">
          <cell r="F15191" t="str">
            <v>45T0481859</v>
          </cell>
          <cell r="AH15191">
            <v>46188</v>
          </cell>
        </row>
        <row r="15192">
          <cell r="F15192" t="str">
            <v>45T0481861</v>
          </cell>
          <cell r="AH15192">
            <v>46189</v>
          </cell>
        </row>
        <row r="15193">
          <cell r="F15193" t="str">
            <v>45T0481865</v>
          </cell>
          <cell r="AH15193">
            <v>46188</v>
          </cell>
        </row>
        <row r="15194">
          <cell r="F15194" t="str">
            <v>45T0481884</v>
          </cell>
          <cell r="AH15194">
            <v>46190</v>
          </cell>
        </row>
        <row r="15195">
          <cell r="F15195" t="str">
            <v>45T0481885</v>
          </cell>
          <cell r="AH15195">
            <v>46189</v>
          </cell>
        </row>
        <row r="15196">
          <cell r="F15196" t="str">
            <v>45T0481886</v>
          </cell>
          <cell r="AH15196">
            <v>46189</v>
          </cell>
        </row>
        <row r="15197">
          <cell r="F15197" t="str">
            <v>45T0481898</v>
          </cell>
          <cell r="AH15197">
            <v>46191</v>
          </cell>
        </row>
        <row r="15198">
          <cell r="F15198" t="str">
            <v>45T0481899</v>
          </cell>
          <cell r="AH15198">
            <v>46191</v>
          </cell>
        </row>
        <row r="15199">
          <cell r="F15199" t="str">
            <v>45T0481900</v>
          </cell>
          <cell r="AH15199">
            <v>46191</v>
          </cell>
        </row>
        <row r="15200">
          <cell r="F15200" t="str">
            <v>45T0481901</v>
          </cell>
          <cell r="AH15200">
            <v>46190</v>
          </cell>
        </row>
        <row r="15201">
          <cell r="F15201" t="str">
            <v>45T0481902</v>
          </cell>
          <cell r="AH15201">
            <v>46189</v>
          </cell>
        </row>
        <row r="15202">
          <cell r="F15202" t="str">
            <v>45T0481903</v>
          </cell>
          <cell r="AH15202">
            <v>46191</v>
          </cell>
        </row>
        <row r="15203">
          <cell r="F15203" t="str">
            <v>45T0481904</v>
          </cell>
          <cell r="AH15203">
            <v>46190</v>
          </cell>
        </row>
        <row r="15204">
          <cell r="F15204" t="str">
            <v>45T0481908</v>
          </cell>
          <cell r="AH15204">
            <v>46189</v>
          </cell>
        </row>
        <row r="15205">
          <cell r="F15205" t="str">
            <v>45T0481909</v>
          </cell>
          <cell r="AH15205">
            <v>46189</v>
          </cell>
        </row>
        <row r="15206">
          <cell r="F15206" t="str">
            <v>45T0481910</v>
          </cell>
          <cell r="AH15206">
            <v>46189</v>
          </cell>
        </row>
        <row r="15207">
          <cell r="F15207" t="str">
            <v>45T0481911</v>
          </cell>
          <cell r="AH15207">
            <v>46190</v>
          </cell>
        </row>
        <row r="15208">
          <cell r="F15208" t="str">
            <v>45T0481912</v>
          </cell>
          <cell r="AH15208">
            <v>46190</v>
          </cell>
        </row>
        <row r="15209">
          <cell r="F15209" t="str">
            <v>45T0481913</v>
          </cell>
          <cell r="AH15209">
            <v>46190</v>
          </cell>
        </row>
        <row r="15210">
          <cell r="F15210" t="str">
            <v>45T0481918</v>
          </cell>
          <cell r="AH15210">
            <v>46189</v>
          </cell>
        </row>
        <row r="15211">
          <cell r="F15211" t="str">
            <v>45T0482061</v>
          </cell>
          <cell r="AH15211">
            <v>46188</v>
          </cell>
        </row>
        <row r="15212">
          <cell r="F15212" t="str">
            <v>45T0482062</v>
          </cell>
          <cell r="AH15212">
            <v>46190</v>
          </cell>
        </row>
        <row r="15213">
          <cell r="F15213" t="str">
            <v>45T0482066</v>
          </cell>
          <cell r="AH15213">
            <v>46190</v>
          </cell>
        </row>
        <row r="15214">
          <cell r="F15214" t="str">
            <v>45T0482067</v>
          </cell>
          <cell r="AH15214">
            <v>46188</v>
          </cell>
        </row>
        <row r="15215">
          <cell r="F15215" t="str">
            <v>45T0482070</v>
          </cell>
          <cell r="AH15215">
            <v>46190</v>
          </cell>
        </row>
        <row r="15216">
          <cell r="F15216" t="str">
            <v>45T0482076</v>
          </cell>
          <cell r="AH15216">
            <v>46192</v>
          </cell>
        </row>
        <row r="15217">
          <cell r="F15217" t="str">
            <v>45T0482078</v>
          </cell>
          <cell r="AH15217">
            <v>46192</v>
          </cell>
        </row>
        <row r="15218">
          <cell r="F15218" t="str">
            <v>45T0482079</v>
          </cell>
          <cell r="AH15218">
            <v>46192</v>
          </cell>
        </row>
        <row r="15219">
          <cell r="F15219" t="str">
            <v>45T0482081</v>
          </cell>
          <cell r="AH15219">
            <v>46190</v>
          </cell>
        </row>
        <row r="15220">
          <cell r="F15220" t="str">
            <v>45T0482082</v>
          </cell>
          <cell r="AH15220">
            <v>46190</v>
          </cell>
        </row>
        <row r="15221">
          <cell r="F15221" t="str">
            <v>45T0482083</v>
          </cell>
          <cell r="AH15221">
            <v>46190</v>
          </cell>
        </row>
        <row r="15222">
          <cell r="F15222" t="str">
            <v>45T0482085</v>
          </cell>
          <cell r="AH15222">
            <v>46192</v>
          </cell>
        </row>
        <row r="15223">
          <cell r="F15223" t="str">
            <v>45T0482086</v>
          </cell>
          <cell r="AH15223">
            <v>46191</v>
          </cell>
        </row>
        <row r="15224">
          <cell r="F15224" t="str">
            <v>45T0482088</v>
          </cell>
          <cell r="AH15224">
            <v>46191</v>
          </cell>
        </row>
        <row r="15225">
          <cell r="F15225" t="str">
            <v>45T0482089</v>
          </cell>
          <cell r="AH15225">
            <v>46190</v>
          </cell>
        </row>
        <row r="15226">
          <cell r="F15226" t="str">
            <v>45T0482090</v>
          </cell>
          <cell r="AH15226">
            <v>46190</v>
          </cell>
        </row>
        <row r="15227">
          <cell r="F15227" t="str">
            <v>45T0482091</v>
          </cell>
          <cell r="AH15227">
            <v>46190</v>
          </cell>
        </row>
        <row r="15228">
          <cell r="F15228" t="str">
            <v>45T0482092</v>
          </cell>
          <cell r="AH15228">
            <v>46190</v>
          </cell>
        </row>
        <row r="15229">
          <cell r="F15229" t="str">
            <v>45T0482095</v>
          </cell>
          <cell r="AH15229">
            <v>46192</v>
          </cell>
        </row>
        <row r="15230">
          <cell r="F15230" t="str">
            <v>45T0482096</v>
          </cell>
          <cell r="AH15230">
            <v>46190</v>
          </cell>
        </row>
        <row r="15231">
          <cell r="F15231" t="str">
            <v>45T0482133</v>
          </cell>
          <cell r="AH15231">
            <v>46191</v>
          </cell>
        </row>
        <row r="15232">
          <cell r="F15232" t="str">
            <v>45T0482694</v>
          </cell>
          <cell r="AH15232">
            <v>46192</v>
          </cell>
        </row>
        <row r="15233">
          <cell r="F15233" t="str">
            <v>45T0482704</v>
          </cell>
          <cell r="AH15233">
            <v>46195</v>
          </cell>
        </row>
        <row r="15234">
          <cell r="F15234" t="str">
            <v>45T0482705</v>
          </cell>
        </row>
        <row r="15235">
          <cell r="F15235" t="str">
            <v>45T0482707</v>
          </cell>
          <cell r="AH15235">
            <v>46191</v>
          </cell>
        </row>
        <row r="15236">
          <cell r="F15236" t="str">
            <v>45T0482708</v>
          </cell>
          <cell r="AH15236">
            <v>46192</v>
          </cell>
        </row>
        <row r="15237">
          <cell r="F15237" t="str">
            <v>45T0482709</v>
          </cell>
          <cell r="AH15237">
            <v>46192</v>
          </cell>
        </row>
        <row r="15238">
          <cell r="F15238" t="str">
            <v>45T0482720</v>
          </cell>
          <cell r="AH15238">
            <v>46192</v>
          </cell>
        </row>
        <row r="15239">
          <cell r="F15239" t="str">
            <v>45T0482721</v>
          </cell>
        </row>
        <row r="15240">
          <cell r="F15240" t="str">
            <v>45T0482722</v>
          </cell>
          <cell r="AH15240">
            <v>46195</v>
          </cell>
        </row>
        <row r="15241">
          <cell r="F15241" t="str">
            <v>45T0482729</v>
          </cell>
          <cell r="AH15241">
            <v>46195</v>
          </cell>
        </row>
        <row r="15242">
          <cell r="F15242" t="str">
            <v>45T0482730</v>
          </cell>
          <cell r="AH15242">
            <v>46192</v>
          </cell>
        </row>
        <row r="15243">
          <cell r="F15243" t="str">
            <v>45T0482731</v>
          </cell>
          <cell r="AH15243">
            <v>46192</v>
          </cell>
        </row>
        <row r="15244">
          <cell r="F15244" t="str">
            <v>45T0482732</v>
          </cell>
          <cell r="AH15244">
            <v>46192</v>
          </cell>
        </row>
        <row r="15245">
          <cell r="F15245" t="str">
            <v>45T0482737</v>
          </cell>
          <cell r="AH15245">
            <v>46192</v>
          </cell>
        </row>
        <row r="15246">
          <cell r="F15246" t="str">
            <v>45T0482855</v>
          </cell>
          <cell r="AH15246">
            <v>46192</v>
          </cell>
        </row>
        <row r="15247">
          <cell r="F15247" t="str">
            <v>45T0482856</v>
          </cell>
          <cell r="AH15247">
            <v>46192</v>
          </cell>
        </row>
        <row r="15248">
          <cell r="F15248" t="str">
            <v>45T0482866</v>
          </cell>
          <cell r="AH15248">
            <v>46192</v>
          </cell>
        </row>
        <row r="15249">
          <cell r="F15249" t="str">
            <v>45T0482868</v>
          </cell>
          <cell r="AH15249">
            <v>46192</v>
          </cell>
        </row>
        <row r="15250">
          <cell r="F15250" t="str">
            <v>45T0483203</v>
          </cell>
          <cell r="AH15250">
            <v>46192</v>
          </cell>
        </row>
        <row r="15251">
          <cell r="F15251" t="str">
            <v>45T0483204</v>
          </cell>
          <cell r="AH15251">
            <v>46192</v>
          </cell>
        </row>
        <row r="15252">
          <cell r="F15252" t="str">
            <v>45T0483224</v>
          </cell>
          <cell r="AH15252">
            <v>46195</v>
          </cell>
        </row>
        <row r="15253">
          <cell r="F15253" t="str">
            <v>45T0483225</v>
          </cell>
          <cell r="AH15253">
            <v>46195</v>
          </cell>
        </row>
        <row r="15254">
          <cell r="F15254" t="str">
            <v>45T0483226</v>
          </cell>
          <cell r="AH15254">
            <v>46191</v>
          </cell>
        </row>
        <row r="15255">
          <cell r="F15255" t="str">
            <v>45T0483227</v>
          </cell>
          <cell r="AH15255">
            <v>46192</v>
          </cell>
        </row>
        <row r="15256">
          <cell r="F15256" t="str">
            <v>45T0483236</v>
          </cell>
          <cell r="AH15256">
            <v>46192</v>
          </cell>
        </row>
        <row r="15257">
          <cell r="F15257" t="str">
            <v>45T0483239</v>
          </cell>
          <cell r="AH15257">
            <v>46195</v>
          </cell>
        </row>
        <row r="15258">
          <cell r="F15258" t="str">
            <v>45T0483240</v>
          </cell>
          <cell r="AH15258">
            <v>46192</v>
          </cell>
        </row>
        <row r="15259">
          <cell r="F15259" t="str">
            <v>45T0483241</v>
          </cell>
          <cell r="AH15259">
            <v>46192</v>
          </cell>
        </row>
        <row r="15260">
          <cell r="F15260" t="str">
            <v>45T0483242</v>
          </cell>
          <cell r="AH15260">
            <v>46195</v>
          </cell>
        </row>
        <row r="15261">
          <cell r="F15261" t="str">
            <v>45T0483243</v>
          </cell>
          <cell r="AH15261">
            <v>46192</v>
          </cell>
        </row>
        <row r="15262">
          <cell r="F15262" t="str">
            <v>45T0483245</v>
          </cell>
          <cell r="AH15262">
            <v>46192</v>
          </cell>
        </row>
        <row r="15263">
          <cell r="F15263" t="str">
            <v>45T0483246</v>
          </cell>
          <cell r="AH15263">
            <v>46195</v>
          </cell>
        </row>
        <row r="15264">
          <cell r="F15264" t="str">
            <v>45T0483247</v>
          </cell>
          <cell r="AH15264">
            <v>46192</v>
          </cell>
        </row>
        <row r="15265">
          <cell r="F15265" t="str">
            <v>45T0483248</v>
          </cell>
          <cell r="AH15265">
            <v>46192</v>
          </cell>
        </row>
        <row r="15266">
          <cell r="F15266" t="str">
            <v>45T0483645</v>
          </cell>
          <cell r="AH15266">
            <v>46195</v>
          </cell>
        </row>
        <row r="15267">
          <cell r="F15267" t="str">
            <v>45T0483656</v>
          </cell>
          <cell r="AH15267">
            <v>46195</v>
          </cell>
        </row>
        <row r="15268">
          <cell r="F15268" t="str">
            <v>45T0483663</v>
          </cell>
          <cell r="AH15268">
            <v>46195</v>
          </cell>
        </row>
        <row r="15269">
          <cell r="F15269" t="str">
            <v>45T0483664</v>
          </cell>
          <cell r="AH15269">
            <v>46195</v>
          </cell>
        </row>
        <row r="15270">
          <cell r="F15270" t="str">
            <v>45T0483665</v>
          </cell>
          <cell r="AH15270">
            <v>46195</v>
          </cell>
        </row>
        <row r="15271">
          <cell r="F15271" t="str">
            <v>45T0483666</v>
          </cell>
          <cell r="AH15271">
            <v>46195</v>
          </cell>
        </row>
        <row r="15272">
          <cell r="F15272" t="str">
            <v>45T0483667</v>
          </cell>
          <cell r="AH15272">
            <v>46195</v>
          </cell>
        </row>
        <row r="15273">
          <cell r="F15273" t="str">
            <v>45T0483668</v>
          </cell>
          <cell r="AH15273">
            <v>46195</v>
          </cell>
        </row>
        <row r="15274">
          <cell r="F15274" t="str">
            <v>45T0483669</v>
          </cell>
          <cell r="AH15274">
            <v>46195</v>
          </cell>
        </row>
        <row r="15275">
          <cell r="F15275" t="str">
            <v>45T0474415</v>
          </cell>
          <cell r="AH15275">
            <v>46175</v>
          </cell>
        </row>
        <row r="15276">
          <cell r="F15276" t="str">
            <v>45T0476583</v>
          </cell>
          <cell r="AH15276">
            <v>46174</v>
          </cell>
        </row>
        <row r="15277">
          <cell r="F15277" t="str">
            <v>45T0476622</v>
          </cell>
          <cell r="AH15277">
            <v>46175</v>
          </cell>
        </row>
        <row r="15278">
          <cell r="F15278" t="str">
            <v>45T0476623</v>
          </cell>
          <cell r="AH15278">
            <v>46175</v>
          </cell>
        </row>
        <row r="15279">
          <cell r="F15279" t="str">
            <v>45T0476624</v>
          </cell>
          <cell r="AH15279">
            <v>46175</v>
          </cell>
        </row>
        <row r="15280">
          <cell r="F15280" t="str">
            <v>45T0476633</v>
          </cell>
          <cell r="AH15280">
            <v>46174</v>
          </cell>
        </row>
        <row r="15281">
          <cell r="F15281" t="str">
            <v>45T0476634</v>
          </cell>
          <cell r="AH15281">
            <v>46174</v>
          </cell>
        </row>
        <row r="15282">
          <cell r="F15282" t="str">
            <v>45T0476865</v>
          </cell>
          <cell r="AH15282">
            <v>46175</v>
          </cell>
        </row>
        <row r="15283">
          <cell r="F15283" t="str">
            <v>45T0476866</v>
          </cell>
          <cell r="AH15283">
            <v>46175</v>
          </cell>
        </row>
        <row r="15284">
          <cell r="F15284" t="str">
            <v>45T0476867</v>
          </cell>
          <cell r="AH15284">
            <v>46174</v>
          </cell>
        </row>
        <row r="15285">
          <cell r="F15285" t="str">
            <v>45T0476868</v>
          </cell>
          <cell r="AH15285">
            <v>46174</v>
          </cell>
        </row>
        <row r="15286">
          <cell r="F15286" t="str">
            <v>45T0476884</v>
          </cell>
          <cell r="AH15286">
            <v>46174</v>
          </cell>
        </row>
        <row r="15287">
          <cell r="F15287" t="str">
            <v>45T0477000</v>
          </cell>
          <cell r="AH15287">
            <v>46175</v>
          </cell>
        </row>
        <row r="15288">
          <cell r="F15288" t="str">
            <v>45T0477001</v>
          </cell>
          <cell r="AH15288">
            <v>46174</v>
          </cell>
        </row>
        <row r="15289">
          <cell r="F15289" t="str">
            <v>45T0477002</v>
          </cell>
          <cell r="AH15289">
            <v>46174</v>
          </cell>
        </row>
        <row r="15290">
          <cell r="F15290" t="str">
            <v>45T0477003</v>
          </cell>
          <cell r="AH15290">
            <v>46175</v>
          </cell>
        </row>
        <row r="15291">
          <cell r="F15291" t="str">
            <v>45T0477006</v>
          </cell>
          <cell r="AH15291">
            <v>46174</v>
          </cell>
        </row>
        <row r="15292">
          <cell r="F15292" t="str">
            <v>45T0477007</v>
          </cell>
          <cell r="AH15292">
            <v>46174</v>
          </cell>
        </row>
        <row r="15293">
          <cell r="F15293" t="str">
            <v>45T0477008</v>
          </cell>
          <cell r="AH15293">
            <v>46174</v>
          </cell>
        </row>
        <row r="15294">
          <cell r="F15294" t="str">
            <v>45T0477009</v>
          </cell>
          <cell r="AH15294">
            <v>46174</v>
          </cell>
        </row>
        <row r="15295">
          <cell r="F15295" t="str">
            <v>45T0477016</v>
          </cell>
          <cell r="AH15295">
            <v>46174</v>
          </cell>
        </row>
        <row r="15296">
          <cell r="F15296" t="str">
            <v>45T0477219</v>
          </cell>
          <cell r="AH15296">
            <v>46174</v>
          </cell>
        </row>
        <row r="15297">
          <cell r="F15297" t="str">
            <v>45T0477220</v>
          </cell>
          <cell r="AH15297">
            <v>46174</v>
          </cell>
        </row>
        <row r="15298">
          <cell r="F15298" t="str">
            <v>45T0477221</v>
          </cell>
          <cell r="AH15298">
            <v>46174</v>
          </cell>
        </row>
        <row r="15299">
          <cell r="F15299" t="str">
            <v>45T0477222</v>
          </cell>
          <cell r="AH15299">
            <v>46175</v>
          </cell>
        </row>
        <row r="15300">
          <cell r="F15300" t="str">
            <v>45T0477224</v>
          </cell>
          <cell r="AH15300">
            <v>46174</v>
          </cell>
        </row>
        <row r="15301">
          <cell r="F15301" t="str">
            <v>45T0477225</v>
          </cell>
          <cell r="AH15301">
            <v>46174</v>
          </cell>
        </row>
        <row r="15302">
          <cell r="F15302" t="str">
            <v>45T0477226</v>
          </cell>
          <cell r="AH15302">
            <v>46174</v>
          </cell>
        </row>
        <row r="15303">
          <cell r="F15303" t="str">
            <v>45T0477227</v>
          </cell>
          <cell r="AH15303">
            <v>46174</v>
          </cell>
        </row>
        <row r="15304">
          <cell r="F15304" t="str">
            <v>45T0477228</v>
          </cell>
          <cell r="AH15304">
            <v>46174</v>
          </cell>
        </row>
        <row r="15305">
          <cell r="F15305" t="str">
            <v>45T0477229</v>
          </cell>
          <cell r="AH15305">
            <v>46174</v>
          </cell>
        </row>
        <row r="15306">
          <cell r="F15306" t="str">
            <v>45T0477230</v>
          </cell>
          <cell r="AH15306">
            <v>46175</v>
          </cell>
        </row>
        <row r="15307">
          <cell r="F15307" t="str">
            <v>45T0477231</v>
          </cell>
          <cell r="AH15307">
            <v>46174</v>
          </cell>
        </row>
        <row r="15308">
          <cell r="F15308" t="str">
            <v>45T0477268</v>
          </cell>
          <cell r="AH15308">
            <v>46174</v>
          </cell>
        </row>
        <row r="15309">
          <cell r="F15309" t="str">
            <v>45T0477269</v>
          </cell>
          <cell r="AH15309">
            <v>46174</v>
          </cell>
        </row>
        <row r="15310">
          <cell r="F15310" t="str">
            <v>45T0477270</v>
          </cell>
          <cell r="AH15310">
            <v>46174</v>
          </cell>
        </row>
        <row r="15311">
          <cell r="F15311" t="str">
            <v>45T0477271</v>
          </cell>
          <cell r="AH15311">
            <v>46174</v>
          </cell>
        </row>
        <row r="15312">
          <cell r="F15312" t="str">
            <v>45T0477272</v>
          </cell>
          <cell r="AH15312">
            <v>46174</v>
          </cell>
        </row>
        <row r="15313">
          <cell r="F15313" t="str">
            <v>45T0477305</v>
          </cell>
          <cell r="AH15313">
            <v>46174</v>
          </cell>
        </row>
        <row r="15314">
          <cell r="F15314" t="str">
            <v>45T0477306</v>
          </cell>
          <cell r="AH15314">
            <v>46174</v>
          </cell>
        </row>
        <row r="15315">
          <cell r="F15315" t="str">
            <v>45T0477307</v>
          </cell>
          <cell r="AH15315">
            <v>46174</v>
          </cell>
        </row>
        <row r="15316">
          <cell r="F15316" t="str">
            <v>45T0477308</v>
          </cell>
          <cell r="AH15316">
            <v>46174</v>
          </cell>
        </row>
        <row r="15317">
          <cell r="F15317" t="str">
            <v>45T0477309</v>
          </cell>
          <cell r="AH15317">
            <v>46174</v>
          </cell>
        </row>
        <row r="15318">
          <cell r="F15318" t="str">
            <v>45T0477310</v>
          </cell>
          <cell r="AH15318">
            <v>46175</v>
          </cell>
        </row>
        <row r="15319">
          <cell r="F15319" t="str">
            <v>45T0477311</v>
          </cell>
          <cell r="AH15319">
            <v>46175</v>
          </cell>
        </row>
        <row r="15320">
          <cell r="F15320" t="str">
            <v>45T0477312</v>
          </cell>
          <cell r="AH15320">
            <v>46174</v>
          </cell>
        </row>
        <row r="15321">
          <cell r="F15321" t="str">
            <v>45T0477313</v>
          </cell>
          <cell r="AH15321">
            <v>46175</v>
          </cell>
        </row>
        <row r="15322">
          <cell r="F15322" t="str">
            <v>45T0477314</v>
          </cell>
          <cell r="AH15322">
            <v>46175</v>
          </cell>
        </row>
        <row r="15323">
          <cell r="F15323" t="str">
            <v>45T0477315</v>
          </cell>
          <cell r="AH15323">
            <v>46175</v>
          </cell>
        </row>
        <row r="15324">
          <cell r="F15324" t="str">
            <v>45T0477316</v>
          </cell>
          <cell r="AH15324">
            <v>46176</v>
          </cell>
        </row>
        <row r="15325">
          <cell r="F15325" t="str">
            <v>45T0477332</v>
          </cell>
          <cell r="AH15325">
            <v>46174</v>
          </cell>
        </row>
        <row r="15326">
          <cell r="F15326" t="str">
            <v>45T0477560</v>
          </cell>
          <cell r="AH15326">
            <v>46176</v>
          </cell>
        </row>
        <row r="15327">
          <cell r="F15327" t="str">
            <v>45T0477561</v>
          </cell>
          <cell r="AH15327">
            <v>46176</v>
          </cell>
        </row>
        <row r="15328">
          <cell r="F15328" t="str">
            <v>45T0477562</v>
          </cell>
          <cell r="AH15328">
            <v>46176</v>
          </cell>
        </row>
        <row r="15329">
          <cell r="F15329" t="str">
            <v>45T0477563</v>
          </cell>
          <cell r="AH15329">
            <v>46176</v>
          </cell>
        </row>
        <row r="15330">
          <cell r="F15330" t="str">
            <v>45T0477564</v>
          </cell>
          <cell r="AH15330">
            <v>46176</v>
          </cell>
        </row>
        <row r="15331">
          <cell r="F15331" t="str">
            <v>45T0477565</v>
          </cell>
          <cell r="AH15331">
            <v>46176</v>
          </cell>
        </row>
        <row r="15332">
          <cell r="F15332" t="str">
            <v>45T0477566</v>
          </cell>
          <cell r="AH15332">
            <v>46174</v>
          </cell>
        </row>
        <row r="15333">
          <cell r="F15333" t="str">
            <v>45T0477567</v>
          </cell>
          <cell r="AH15333">
            <v>46174</v>
          </cell>
        </row>
        <row r="15334">
          <cell r="F15334" t="str">
            <v>45T0477568</v>
          </cell>
          <cell r="AH15334">
            <v>46176</v>
          </cell>
        </row>
        <row r="15335">
          <cell r="F15335" t="str">
            <v>45T0477569</v>
          </cell>
          <cell r="AH15335">
            <v>46176</v>
          </cell>
        </row>
        <row r="15336">
          <cell r="F15336" t="str">
            <v>45T0477570</v>
          </cell>
          <cell r="AH15336">
            <v>46176</v>
          </cell>
        </row>
        <row r="15337">
          <cell r="F15337" t="str">
            <v>45T0477571</v>
          </cell>
          <cell r="AH15337">
            <v>46176</v>
          </cell>
        </row>
        <row r="15338">
          <cell r="F15338" t="str">
            <v>45T0477572</v>
          </cell>
          <cell r="AH15338">
            <v>46176</v>
          </cell>
        </row>
        <row r="15339">
          <cell r="F15339" t="str">
            <v>45T0477573</v>
          </cell>
          <cell r="AH15339">
            <v>46176</v>
          </cell>
        </row>
        <row r="15340">
          <cell r="F15340" t="str">
            <v>45T0477574</v>
          </cell>
          <cell r="AH15340">
            <v>46176</v>
          </cell>
        </row>
        <row r="15341">
          <cell r="F15341" t="str">
            <v>45T0477575</v>
          </cell>
          <cell r="AH15341">
            <v>46176</v>
          </cell>
        </row>
        <row r="15342">
          <cell r="F15342" t="str">
            <v>45T0477576</v>
          </cell>
          <cell r="AH15342">
            <v>46178</v>
          </cell>
        </row>
        <row r="15343">
          <cell r="F15343" t="str">
            <v>45T0477577</v>
          </cell>
          <cell r="AH15343">
            <v>46177</v>
          </cell>
        </row>
        <row r="15344">
          <cell r="F15344" t="str">
            <v>45T0477578</v>
          </cell>
          <cell r="AH15344">
            <v>46178</v>
          </cell>
        </row>
        <row r="15345">
          <cell r="F15345" t="str">
            <v>45T0477579</v>
          </cell>
          <cell r="AH15345">
            <v>46177</v>
          </cell>
        </row>
        <row r="15346">
          <cell r="F15346" t="str">
            <v>45T0477580</v>
          </cell>
          <cell r="AH15346">
            <v>46178</v>
          </cell>
        </row>
        <row r="15347">
          <cell r="F15347" t="str">
            <v>45T0477581</v>
          </cell>
          <cell r="AH15347">
            <v>46178</v>
          </cell>
        </row>
        <row r="15348">
          <cell r="F15348" t="str">
            <v>45T0477582</v>
          </cell>
          <cell r="AH15348">
            <v>46177</v>
          </cell>
        </row>
        <row r="15349">
          <cell r="F15349" t="str">
            <v>45T0477609</v>
          </cell>
          <cell r="AH15349">
            <v>46174</v>
          </cell>
        </row>
        <row r="15350">
          <cell r="F15350" t="str">
            <v>45T0477610</v>
          </cell>
          <cell r="AH15350">
            <v>46174</v>
          </cell>
        </row>
        <row r="15351">
          <cell r="F15351" t="str">
            <v>45T0477611</v>
          </cell>
          <cell r="AH15351">
            <v>46174</v>
          </cell>
        </row>
        <row r="15352">
          <cell r="F15352" t="str">
            <v>45T0478182</v>
          </cell>
          <cell r="AH15352">
            <v>46181</v>
          </cell>
        </row>
        <row r="15353">
          <cell r="F15353" t="str">
            <v>45T0478183</v>
          </cell>
          <cell r="AH15353">
            <v>46181</v>
          </cell>
        </row>
        <row r="15354">
          <cell r="F15354" t="str">
            <v>45T0478184</v>
          </cell>
          <cell r="AH15354">
            <v>46178</v>
          </cell>
        </row>
        <row r="15355">
          <cell r="F15355" t="str">
            <v>45T0478200</v>
          </cell>
          <cell r="AH15355">
            <v>46178</v>
          </cell>
        </row>
        <row r="15356">
          <cell r="F15356" t="str">
            <v>45T0478201</v>
          </cell>
          <cell r="AH15356">
            <v>46178</v>
          </cell>
        </row>
        <row r="15357">
          <cell r="F15357" t="str">
            <v>45T0478202</v>
          </cell>
          <cell r="AH15357">
            <v>46178</v>
          </cell>
        </row>
        <row r="15358">
          <cell r="F15358" t="str">
            <v>45T0478203</v>
          </cell>
          <cell r="AH15358">
            <v>46178</v>
          </cell>
        </row>
        <row r="15359">
          <cell r="F15359" t="str">
            <v>45T0478204</v>
          </cell>
          <cell r="AH15359">
            <v>46178</v>
          </cell>
        </row>
        <row r="15360">
          <cell r="F15360" t="str">
            <v>45T0478205</v>
          </cell>
          <cell r="AH15360">
            <v>46178</v>
          </cell>
        </row>
        <row r="15361">
          <cell r="F15361" t="str">
            <v>45T0478206</v>
          </cell>
          <cell r="AH15361">
            <v>46178</v>
          </cell>
        </row>
        <row r="15362">
          <cell r="F15362" t="str">
            <v>45T0478220</v>
          </cell>
          <cell r="AH15362">
            <v>46181</v>
          </cell>
        </row>
        <row r="15363">
          <cell r="F15363" t="str">
            <v>45T0478248</v>
          </cell>
          <cell r="AH15363">
            <v>46178</v>
          </cell>
        </row>
        <row r="15364">
          <cell r="F15364" t="str">
            <v>45T0478249</v>
          </cell>
          <cell r="AH15364">
            <v>46178</v>
          </cell>
        </row>
        <row r="15365">
          <cell r="F15365" t="str">
            <v>45T0478250</v>
          </cell>
          <cell r="AH15365">
            <v>46178</v>
          </cell>
        </row>
        <row r="15366">
          <cell r="F15366" t="str">
            <v>45T0478251</v>
          </cell>
          <cell r="AH15366">
            <v>46178</v>
          </cell>
        </row>
        <row r="15367">
          <cell r="F15367" t="str">
            <v>45T0478266</v>
          </cell>
          <cell r="AH15367">
            <v>46181</v>
          </cell>
        </row>
        <row r="15368">
          <cell r="F15368" t="str">
            <v>45T0478267</v>
          </cell>
          <cell r="AH15368">
            <v>46181</v>
          </cell>
        </row>
        <row r="15369">
          <cell r="F15369" t="str">
            <v>45T0478272</v>
          </cell>
          <cell r="AH15369">
            <v>46177</v>
          </cell>
        </row>
        <row r="15370">
          <cell r="F15370" t="str">
            <v>45T0478273</v>
          </cell>
          <cell r="AH15370">
            <v>46177</v>
          </cell>
        </row>
        <row r="15371">
          <cell r="F15371" t="str">
            <v>45T0479613</v>
          </cell>
          <cell r="AH15371">
            <v>46181</v>
          </cell>
        </row>
        <row r="15372">
          <cell r="F15372" t="str">
            <v>45T0479614</v>
          </cell>
          <cell r="AH15372">
            <v>46181</v>
          </cell>
        </row>
        <row r="15373">
          <cell r="F15373" t="str">
            <v>45T0479615</v>
          </cell>
          <cell r="AH15373">
            <v>46177</v>
          </cell>
        </row>
        <row r="15374">
          <cell r="F15374" t="str">
            <v>45T0479616</v>
          </cell>
          <cell r="AH15374">
            <v>46181</v>
          </cell>
        </row>
        <row r="15375">
          <cell r="F15375" t="str">
            <v>45T0479626</v>
          </cell>
          <cell r="AH15375">
            <v>46177</v>
          </cell>
        </row>
        <row r="15376">
          <cell r="F15376" t="str">
            <v>45T0479631</v>
          </cell>
          <cell r="AH15376">
            <v>46181</v>
          </cell>
        </row>
        <row r="15377">
          <cell r="F15377" t="str">
            <v>45T0479634</v>
          </cell>
          <cell r="AH15377">
            <v>46181</v>
          </cell>
        </row>
        <row r="15378">
          <cell r="F15378" t="str">
            <v>45T0479635</v>
          </cell>
          <cell r="AH15378">
            <v>46181</v>
          </cell>
        </row>
        <row r="15379">
          <cell r="F15379" t="str">
            <v>45T0479636</v>
          </cell>
          <cell r="AH15379">
            <v>46181</v>
          </cell>
        </row>
        <row r="15380">
          <cell r="F15380" t="str">
            <v>45T0479637</v>
          </cell>
          <cell r="AH15380">
            <v>46181</v>
          </cell>
        </row>
        <row r="15381">
          <cell r="F15381" t="str">
            <v>45T0479653</v>
          </cell>
          <cell r="AH15381">
            <v>46181</v>
          </cell>
        </row>
        <row r="15382">
          <cell r="F15382" t="str">
            <v>45T0479654</v>
          </cell>
          <cell r="AH15382">
            <v>46181</v>
          </cell>
        </row>
        <row r="15383">
          <cell r="F15383" t="str">
            <v>45T0479655</v>
          </cell>
          <cell r="AH15383">
            <v>46181</v>
          </cell>
        </row>
        <row r="15384">
          <cell r="F15384" t="str">
            <v>45T0479656</v>
          </cell>
          <cell r="AH15384">
            <v>46181</v>
          </cell>
        </row>
        <row r="15385">
          <cell r="F15385" t="str">
            <v>45T0479657</v>
          </cell>
          <cell r="AH15385">
            <v>46181</v>
          </cell>
        </row>
        <row r="15386">
          <cell r="F15386" t="str">
            <v>45T0479658</v>
          </cell>
          <cell r="AH15386">
            <v>46181</v>
          </cell>
        </row>
        <row r="15387">
          <cell r="F15387" t="str">
            <v>45T0479659</v>
          </cell>
          <cell r="AH15387">
            <v>46181</v>
          </cell>
        </row>
        <row r="15388">
          <cell r="F15388" t="str">
            <v>45T0479660</v>
          </cell>
          <cell r="AH15388">
            <v>46181</v>
          </cell>
        </row>
        <row r="15389">
          <cell r="F15389" t="str">
            <v>45T0479661</v>
          </cell>
          <cell r="AH15389">
            <v>46181</v>
          </cell>
        </row>
        <row r="15390">
          <cell r="F15390" t="str">
            <v>45T0479662</v>
          </cell>
          <cell r="AH15390">
            <v>46181</v>
          </cell>
        </row>
        <row r="15391">
          <cell r="F15391" t="str">
            <v>45T0479881</v>
          </cell>
          <cell r="AH15391">
            <v>46181</v>
          </cell>
        </row>
        <row r="15392">
          <cell r="F15392" t="str">
            <v>45T0479882</v>
          </cell>
          <cell r="AH15392">
            <v>46181</v>
          </cell>
        </row>
        <row r="15393">
          <cell r="F15393" t="str">
            <v>45T0479883</v>
          </cell>
          <cell r="AH15393">
            <v>46181</v>
          </cell>
        </row>
        <row r="15394">
          <cell r="F15394" t="str">
            <v>45T0479884</v>
          </cell>
          <cell r="AH15394">
            <v>46181</v>
          </cell>
        </row>
        <row r="15395">
          <cell r="F15395" t="str">
            <v>45T0479885</v>
          </cell>
          <cell r="AH15395">
            <v>46181</v>
          </cell>
        </row>
        <row r="15396">
          <cell r="F15396" t="str">
            <v>45T0479886</v>
          </cell>
          <cell r="AH15396">
            <v>46181</v>
          </cell>
        </row>
        <row r="15397">
          <cell r="F15397" t="str">
            <v>45T0479887</v>
          </cell>
          <cell r="AH15397">
            <v>46181</v>
          </cell>
        </row>
        <row r="15398">
          <cell r="F15398" t="str">
            <v>45T0479888</v>
          </cell>
          <cell r="AH15398">
            <v>46181</v>
          </cell>
        </row>
        <row r="15399">
          <cell r="F15399" t="str">
            <v>45T0479894</v>
          </cell>
          <cell r="AH15399">
            <v>46181</v>
          </cell>
        </row>
        <row r="15400">
          <cell r="F15400" t="str">
            <v>45T0479895</v>
          </cell>
          <cell r="AH15400">
            <v>46181</v>
          </cell>
        </row>
        <row r="15401">
          <cell r="F15401" t="str">
            <v>45T0479896</v>
          </cell>
          <cell r="AH15401">
            <v>46181</v>
          </cell>
        </row>
        <row r="15402">
          <cell r="F15402" t="str">
            <v>45T0479897</v>
          </cell>
          <cell r="AH15402">
            <v>46181</v>
          </cell>
        </row>
        <row r="15403">
          <cell r="F15403" t="str">
            <v>45T0479898</v>
          </cell>
          <cell r="AH15403">
            <v>46181</v>
          </cell>
        </row>
        <row r="15404">
          <cell r="F15404" t="str">
            <v>45T0479899</v>
          </cell>
          <cell r="AH15404">
            <v>46181</v>
          </cell>
        </row>
        <row r="15405">
          <cell r="F15405" t="str">
            <v>45T0479900</v>
          </cell>
          <cell r="AH15405">
            <v>46181</v>
          </cell>
        </row>
        <row r="15406">
          <cell r="F15406" t="str">
            <v>45T0479901</v>
          </cell>
          <cell r="AH15406">
            <v>46181</v>
          </cell>
        </row>
        <row r="15407">
          <cell r="F15407" t="str">
            <v>45T0479913</v>
          </cell>
          <cell r="AH15407">
            <v>46181</v>
          </cell>
        </row>
        <row r="15408">
          <cell r="F15408" t="str">
            <v>45T0479914</v>
          </cell>
          <cell r="AH15408">
            <v>46181</v>
          </cell>
        </row>
        <row r="15409">
          <cell r="F15409" t="str">
            <v>45T0480135</v>
          </cell>
          <cell r="AH15409">
            <v>46181</v>
          </cell>
        </row>
        <row r="15410">
          <cell r="F15410" t="str">
            <v>45T0480136</v>
          </cell>
          <cell r="AH15410">
            <v>46181</v>
          </cell>
        </row>
        <row r="15411">
          <cell r="F15411" t="str">
            <v>45T0480137</v>
          </cell>
          <cell r="AH15411">
            <v>46181</v>
          </cell>
        </row>
        <row r="15412">
          <cell r="F15412" t="str">
            <v>45T0480138</v>
          </cell>
          <cell r="AH15412">
            <v>46181</v>
          </cell>
        </row>
        <row r="15413">
          <cell r="F15413" t="str">
            <v>45T0480149</v>
          </cell>
          <cell r="AH15413">
            <v>46181</v>
          </cell>
        </row>
        <row r="15414">
          <cell r="F15414" t="str">
            <v>45T0480150</v>
          </cell>
          <cell r="AH15414">
            <v>46181</v>
          </cell>
        </row>
        <row r="15415">
          <cell r="F15415" t="str">
            <v>45T0480151</v>
          </cell>
          <cell r="AH15415">
            <v>46181</v>
          </cell>
        </row>
        <row r="15416">
          <cell r="F15416" t="str">
            <v>45T0480152</v>
          </cell>
          <cell r="AH15416">
            <v>46181</v>
          </cell>
        </row>
        <row r="15417">
          <cell r="F15417" t="str">
            <v>45T0480153</v>
          </cell>
          <cell r="AH15417">
            <v>46181</v>
          </cell>
        </row>
        <row r="15418">
          <cell r="F15418" t="str">
            <v>45T0480165</v>
          </cell>
          <cell r="AH15418">
            <v>46184</v>
          </cell>
        </row>
        <row r="15419">
          <cell r="F15419" t="str">
            <v>45T0480166</v>
          </cell>
          <cell r="AH15419">
            <v>46184</v>
          </cell>
        </row>
        <row r="15420">
          <cell r="F15420" t="str">
            <v>45T0480167</v>
          </cell>
          <cell r="AH15420">
            <v>46184</v>
          </cell>
        </row>
        <row r="15421">
          <cell r="F15421" t="str">
            <v>45T0480168</v>
          </cell>
          <cell r="AH15421">
            <v>46184</v>
          </cell>
        </row>
        <row r="15422">
          <cell r="F15422" t="str">
            <v>45T0480169</v>
          </cell>
          <cell r="AH15422">
            <v>46183</v>
          </cell>
        </row>
        <row r="15423">
          <cell r="F15423" t="str">
            <v>45T0480170</v>
          </cell>
          <cell r="AH15423">
            <v>46183</v>
          </cell>
        </row>
        <row r="15424">
          <cell r="F15424" t="str">
            <v>45T0480171</v>
          </cell>
          <cell r="AH15424">
            <v>46189</v>
          </cell>
        </row>
        <row r="15425">
          <cell r="F15425" t="str">
            <v>45T0480172</v>
          </cell>
          <cell r="AH15425">
            <v>46184</v>
          </cell>
        </row>
        <row r="15426">
          <cell r="F15426" t="str">
            <v>45T0480173</v>
          </cell>
          <cell r="AH15426">
            <v>46184</v>
          </cell>
        </row>
        <row r="15427">
          <cell r="F15427" t="str">
            <v>45T0480176</v>
          </cell>
          <cell r="AH15427">
            <v>46189</v>
          </cell>
        </row>
        <row r="15428">
          <cell r="F15428" t="str">
            <v>45T0480177</v>
          </cell>
          <cell r="AH15428">
            <v>46188</v>
          </cell>
        </row>
        <row r="15429">
          <cell r="F15429" t="str">
            <v>45T0480178</v>
          </cell>
          <cell r="AH15429">
            <v>46188</v>
          </cell>
        </row>
        <row r="15430">
          <cell r="F15430" t="str">
            <v>45T0480179</v>
          </cell>
          <cell r="AH15430">
            <v>46188</v>
          </cell>
        </row>
        <row r="15431">
          <cell r="F15431" t="str">
            <v>45T0480446</v>
          </cell>
          <cell r="AH15431">
            <v>46188</v>
          </cell>
        </row>
        <row r="15432">
          <cell r="F15432" t="str">
            <v>45T0480447</v>
          </cell>
          <cell r="AH15432">
            <v>46183</v>
          </cell>
        </row>
        <row r="15433">
          <cell r="F15433" t="str">
            <v>45T0480468</v>
          </cell>
          <cell r="AH15433">
            <v>46188</v>
          </cell>
        </row>
        <row r="15434">
          <cell r="F15434" t="str">
            <v>45T0480477</v>
          </cell>
          <cell r="AH15434">
            <v>46188</v>
          </cell>
        </row>
        <row r="15435">
          <cell r="F15435" t="str">
            <v>45T0480478</v>
          </cell>
          <cell r="AH15435">
            <v>46188</v>
          </cell>
        </row>
        <row r="15436">
          <cell r="F15436" t="str">
            <v>45T0480479</v>
          </cell>
          <cell r="AH15436">
            <v>46188</v>
          </cell>
        </row>
        <row r="15437">
          <cell r="F15437" t="str">
            <v>45T0480480</v>
          </cell>
          <cell r="AH15437">
            <v>46188</v>
          </cell>
        </row>
        <row r="15438">
          <cell r="F15438" t="str">
            <v>45T0480481</v>
          </cell>
          <cell r="AH15438">
            <v>46188</v>
          </cell>
        </row>
        <row r="15439">
          <cell r="F15439" t="str">
            <v>45T0480482</v>
          </cell>
          <cell r="AH15439">
            <v>46188</v>
          </cell>
        </row>
        <row r="15440">
          <cell r="F15440" t="str">
            <v>45T0480483</v>
          </cell>
          <cell r="AH15440">
            <v>46188</v>
          </cell>
        </row>
        <row r="15441">
          <cell r="F15441" t="str">
            <v>45T0480653</v>
          </cell>
          <cell r="AH15441">
            <v>46192</v>
          </cell>
        </row>
        <row r="15442">
          <cell r="F15442" t="str">
            <v>45T0480654</v>
          </cell>
          <cell r="AH15442">
            <v>46192</v>
          </cell>
        </row>
        <row r="15443">
          <cell r="F15443" t="str">
            <v>45T0480664</v>
          </cell>
          <cell r="AH15443">
            <v>46188</v>
          </cell>
        </row>
        <row r="15444">
          <cell r="F15444" t="str">
            <v>45T0480665</v>
          </cell>
          <cell r="AH15444">
            <v>46195</v>
          </cell>
        </row>
        <row r="15445">
          <cell r="F15445" t="str">
            <v>45T0480666</v>
          </cell>
          <cell r="AH15445">
            <v>46195</v>
          </cell>
        </row>
        <row r="15446">
          <cell r="F15446" t="str">
            <v>45T0480670</v>
          </cell>
          <cell r="AH15446">
            <v>46188</v>
          </cell>
        </row>
        <row r="15447">
          <cell r="F15447" t="str">
            <v>45T0480671</v>
          </cell>
          <cell r="AH15447">
            <v>46188</v>
          </cell>
        </row>
        <row r="15448">
          <cell r="F15448" t="str">
            <v>45T0480672</v>
          </cell>
          <cell r="AH15448">
            <v>46188</v>
          </cell>
        </row>
        <row r="15449">
          <cell r="F15449" t="str">
            <v>45T0480673</v>
          </cell>
          <cell r="AH15449">
            <v>46188</v>
          </cell>
        </row>
        <row r="15450">
          <cell r="F15450" t="str">
            <v>45T0480674</v>
          </cell>
          <cell r="AH15450">
            <v>46188</v>
          </cell>
        </row>
        <row r="15451">
          <cell r="F15451" t="str">
            <v>45T0480675</v>
          </cell>
          <cell r="AH15451">
            <v>46188</v>
          </cell>
        </row>
        <row r="15452">
          <cell r="F15452" t="str">
            <v>45T0480676</v>
          </cell>
          <cell r="AH15452">
            <v>46188</v>
          </cell>
        </row>
        <row r="15453">
          <cell r="F15453" t="str">
            <v>45T0480677</v>
          </cell>
          <cell r="AH15453">
            <v>46188</v>
          </cell>
        </row>
        <row r="15454">
          <cell r="F15454" t="str">
            <v>45T0480678</v>
          </cell>
          <cell r="AH15454">
            <v>46188</v>
          </cell>
        </row>
        <row r="15455">
          <cell r="F15455" t="str">
            <v>45T0480679</v>
          </cell>
          <cell r="AH15455">
            <v>46188</v>
          </cell>
        </row>
        <row r="15456">
          <cell r="F15456" t="str">
            <v>45T0480680</v>
          </cell>
          <cell r="AH15456">
            <v>46189</v>
          </cell>
        </row>
        <row r="15457">
          <cell r="F15457" t="str">
            <v>45T0480681</v>
          </cell>
          <cell r="AH15457">
            <v>46189</v>
          </cell>
        </row>
        <row r="15458">
          <cell r="F15458" t="str">
            <v>45T0480682</v>
          </cell>
          <cell r="AH15458">
            <v>46188</v>
          </cell>
        </row>
        <row r="15459">
          <cell r="F15459" t="str">
            <v>45T0481017</v>
          </cell>
          <cell r="AH15459">
            <v>46195</v>
          </cell>
        </row>
        <row r="15460">
          <cell r="F15460" t="str">
            <v>45T0481018</v>
          </cell>
          <cell r="AH15460">
            <v>46189</v>
          </cell>
        </row>
        <row r="15461">
          <cell r="F15461" t="str">
            <v>45T0481020</v>
          </cell>
          <cell r="AH15461">
            <v>46195</v>
          </cell>
        </row>
        <row r="15462">
          <cell r="F15462" t="str">
            <v>45T0481021</v>
          </cell>
          <cell r="AH15462">
            <v>46195</v>
          </cell>
        </row>
        <row r="15463">
          <cell r="F15463" t="str">
            <v>45T0481049</v>
          </cell>
          <cell r="AH15463">
            <v>46189</v>
          </cell>
        </row>
        <row r="15464">
          <cell r="F15464" t="str">
            <v>45T0481209</v>
          </cell>
          <cell r="AH15464">
            <v>46189</v>
          </cell>
        </row>
        <row r="15465">
          <cell r="F15465" t="str">
            <v>45T0481210</v>
          </cell>
          <cell r="AH15465">
            <v>46189</v>
          </cell>
        </row>
        <row r="15466">
          <cell r="F15466" t="str">
            <v>45T0481211</v>
          </cell>
          <cell r="AH15466">
            <v>46195</v>
          </cell>
        </row>
        <row r="15467">
          <cell r="F15467" t="str">
            <v>45T0481212</v>
          </cell>
          <cell r="AH15467">
            <v>46195</v>
          </cell>
        </row>
        <row r="15468">
          <cell r="F15468" t="str">
            <v>45T0481213</v>
          </cell>
          <cell r="AH15468">
            <v>46195</v>
          </cell>
        </row>
        <row r="15469">
          <cell r="F15469" t="str">
            <v>45T0481214</v>
          </cell>
          <cell r="AH15469">
            <v>46188</v>
          </cell>
        </row>
        <row r="15470">
          <cell r="F15470" t="str">
            <v>45T0481215</v>
          </cell>
          <cell r="AH15470">
            <v>46191</v>
          </cell>
        </row>
        <row r="15471">
          <cell r="F15471" t="str">
            <v>45T0481216</v>
          </cell>
          <cell r="AH15471">
            <v>46188</v>
          </cell>
        </row>
        <row r="15472">
          <cell r="F15472" t="str">
            <v>45T0481217</v>
          </cell>
          <cell r="AH15472">
            <v>46190</v>
          </cell>
        </row>
        <row r="15473">
          <cell r="F15473" t="str">
            <v>45T0481218</v>
          </cell>
          <cell r="AH15473">
            <v>46189</v>
          </cell>
        </row>
        <row r="15474">
          <cell r="F15474" t="str">
            <v>45T0481219</v>
          </cell>
          <cell r="AH15474">
            <v>46189</v>
          </cell>
        </row>
        <row r="15475">
          <cell r="F15475" t="str">
            <v>45T0481220</v>
          </cell>
          <cell r="AH15475">
            <v>46189</v>
          </cell>
        </row>
        <row r="15476">
          <cell r="F15476" t="str">
            <v>45T0481221</v>
          </cell>
          <cell r="AH15476">
            <v>46189</v>
          </cell>
        </row>
        <row r="15477">
          <cell r="F15477" t="str">
            <v>45T0481222</v>
          </cell>
          <cell r="AH15477">
            <v>46190</v>
          </cell>
        </row>
        <row r="15478">
          <cell r="F15478" t="str">
            <v>45T0481223</v>
          </cell>
          <cell r="AH15478">
            <v>46192</v>
          </cell>
        </row>
        <row r="15479">
          <cell r="F15479" t="str">
            <v>45T0481235</v>
          </cell>
          <cell r="AH15479">
            <v>46188</v>
          </cell>
        </row>
        <row r="15480">
          <cell r="F15480" t="str">
            <v>45T0481236</v>
          </cell>
          <cell r="AH15480">
            <v>46188</v>
          </cell>
        </row>
        <row r="15481">
          <cell r="F15481" t="str">
            <v>45T0481237</v>
          </cell>
          <cell r="AH15481">
            <v>46189</v>
          </cell>
        </row>
        <row r="15482">
          <cell r="F15482" t="str">
            <v>45T0481238</v>
          </cell>
          <cell r="AH15482">
            <v>46188</v>
          </cell>
        </row>
        <row r="15483">
          <cell r="F15483" t="str">
            <v>45T0481239</v>
          </cell>
          <cell r="AH15483">
            <v>46188</v>
          </cell>
        </row>
        <row r="15484">
          <cell r="F15484" t="str">
            <v>45T0481240</v>
          </cell>
          <cell r="AH15484">
            <v>46189</v>
          </cell>
        </row>
        <row r="15485">
          <cell r="F15485" t="str">
            <v>45T0481247</v>
          </cell>
          <cell r="AH15485">
            <v>46188</v>
          </cell>
        </row>
        <row r="15486">
          <cell r="F15486" t="str">
            <v>45T0481248</v>
          </cell>
          <cell r="AH15486">
            <v>46188</v>
          </cell>
        </row>
        <row r="15487">
          <cell r="F15487" t="str">
            <v>45T0481249</v>
          </cell>
          <cell r="AH15487">
            <v>46189</v>
          </cell>
        </row>
        <row r="15488">
          <cell r="F15488" t="str">
            <v>45T0481252</v>
          </cell>
          <cell r="AH15488">
            <v>46188</v>
          </cell>
        </row>
        <row r="15489">
          <cell r="F15489" t="str">
            <v>45T0481253</v>
          </cell>
          <cell r="AH15489">
            <v>46188</v>
          </cell>
        </row>
        <row r="15490">
          <cell r="F15490" t="str">
            <v>45T0481254</v>
          </cell>
          <cell r="AH15490">
            <v>46189</v>
          </cell>
        </row>
        <row r="15491">
          <cell r="F15491" t="str">
            <v>45T0481255</v>
          </cell>
          <cell r="AH15491">
            <v>46189</v>
          </cell>
        </row>
        <row r="15492">
          <cell r="F15492" t="str">
            <v>45T0481256</v>
          </cell>
          <cell r="AH15492">
            <v>46189</v>
          </cell>
        </row>
        <row r="15493">
          <cell r="F15493" t="str">
            <v>45T0481257</v>
          </cell>
          <cell r="AH15493">
            <v>46188</v>
          </cell>
        </row>
        <row r="15494">
          <cell r="F15494" t="str">
            <v>45T0481258</v>
          </cell>
          <cell r="AH15494">
            <v>46189</v>
          </cell>
        </row>
        <row r="15495">
          <cell r="F15495" t="str">
            <v>45T0481259</v>
          </cell>
          <cell r="AH15495">
            <v>46188</v>
          </cell>
        </row>
        <row r="15496">
          <cell r="F15496" t="str">
            <v>45T0481260</v>
          </cell>
          <cell r="AH15496">
            <v>46189</v>
          </cell>
        </row>
        <row r="15497">
          <cell r="F15497" t="str">
            <v>45T0481261</v>
          </cell>
          <cell r="AH15497">
            <v>46188</v>
          </cell>
        </row>
        <row r="15498">
          <cell r="F15498" t="str">
            <v>45T0481262</v>
          </cell>
          <cell r="AH15498">
            <v>46189</v>
          </cell>
        </row>
        <row r="15499">
          <cell r="F15499" t="str">
            <v>45T0481263</v>
          </cell>
          <cell r="AH15499">
            <v>46188</v>
          </cell>
        </row>
        <row r="15500">
          <cell r="F15500" t="str">
            <v>45T0481264</v>
          </cell>
          <cell r="AH15500">
            <v>46188</v>
          </cell>
        </row>
        <row r="15501">
          <cell r="F15501" t="str">
            <v>45T0481265</v>
          </cell>
          <cell r="AH15501">
            <v>46188</v>
          </cell>
        </row>
        <row r="15502">
          <cell r="F15502" t="str">
            <v>45T0481266</v>
          </cell>
          <cell r="AH15502">
            <v>46188</v>
          </cell>
        </row>
        <row r="15503">
          <cell r="F15503" t="str">
            <v>45T0481267</v>
          </cell>
          <cell r="AH15503">
            <v>46188</v>
          </cell>
        </row>
        <row r="15504">
          <cell r="F15504" t="str">
            <v>45T0481268</v>
          </cell>
          <cell r="AH15504">
            <v>46188</v>
          </cell>
        </row>
        <row r="15505">
          <cell r="F15505" t="str">
            <v>45T0481269</v>
          </cell>
          <cell r="AH15505">
            <v>46188</v>
          </cell>
        </row>
        <row r="15506">
          <cell r="F15506" t="str">
            <v>45T0481270</v>
          </cell>
          <cell r="AH15506">
            <v>46188</v>
          </cell>
        </row>
        <row r="15507">
          <cell r="F15507" t="str">
            <v>45T0481531</v>
          </cell>
          <cell r="AH15507">
            <v>46195</v>
          </cell>
        </row>
        <row r="15508">
          <cell r="F15508" t="str">
            <v>45T0481532</v>
          </cell>
          <cell r="AH15508">
            <v>46195</v>
          </cell>
        </row>
        <row r="15509">
          <cell r="F15509" t="str">
            <v>45T0481533</v>
          </cell>
          <cell r="AH15509">
            <v>46192</v>
          </cell>
        </row>
        <row r="15510">
          <cell r="F15510" t="str">
            <v>45T0481534</v>
          </cell>
          <cell r="AH15510">
            <v>46188</v>
          </cell>
        </row>
        <row r="15511">
          <cell r="F15511" t="str">
            <v>45T0481535</v>
          </cell>
          <cell r="AH15511">
            <v>46190</v>
          </cell>
        </row>
        <row r="15512">
          <cell r="F15512" t="str">
            <v>45T0481536</v>
          </cell>
          <cell r="AH15512">
            <v>46188</v>
          </cell>
        </row>
        <row r="15513">
          <cell r="F15513" t="str">
            <v>45T0481537</v>
          </cell>
          <cell r="AH15513">
            <v>46188</v>
          </cell>
        </row>
        <row r="15514">
          <cell r="F15514" t="str">
            <v>45T0481538</v>
          </cell>
          <cell r="AH15514">
            <v>46188</v>
          </cell>
        </row>
        <row r="15515">
          <cell r="F15515" t="str">
            <v>45T0481539</v>
          </cell>
          <cell r="AH15515">
            <v>46188</v>
          </cell>
        </row>
        <row r="15516">
          <cell r="F15516" t="str">
            <v>45T0481540</v>
          </cell>
          <cell r="AH15516">
            <v>46188</v>
          </cell>
        </row>
        <row r="15517">
          <cell r="F15517" t="str">
            <v>45T0481541</v>
          </cell>
          <cell r="AH15517">
            <v>46188</v>
          </cell>
        </row>
        <row r="15518">
          <cell r="F15518" t="str">
            <v>45T0481551</v>
          </cell>
          <cell r="AH15518">
            <v>46192</v>
          </cell>
        </row>
        <row r="15519">
          <cell r="F15519" t="str">
            <v>45T0481553</v>
          </cell>
          <cell r="AH15519">
            <v>46188</v>
          </cell>
        </row>
        <row r="15520">
          <cell r="F15520" t="str">
            <v>45T0481554</v>
          </cell>
          <cell r="AH15520">
            <v>46188</v>
          </cell>
        </row>
        <row r="15521">
          <cell r="F15521" t="str">
            <v>45T0481556</v>
          </cell>
          <cell r="AH15521">
            <v>46188</v>
          </cell>
        </row>
        <row r="15522">
          <cell r="F15522" t="str">
            <v>45T0481644</v>
          </cell>
          <cell r="AH15522">
            <v>46195</v>
          </cell>
        </row>
        <row r="15523">
          <cell r="F15523" t="str">
            <v>45T0481836</v>
          </cell>
          <cell r="AH15523">
            <v>46188</v>
          </cell>
        </row>
        <row r="15524">
          <cell r="F15524" t="str">
            <v>45T0481839</v>
          </cell>
          <cell r="AH15524">
            <v>46192</v>
          </cell>
        </row>
        <row r="15525">
          <cell r="F15525" t="str">
            <v>45T0481841</v>
          </cell>
          <cell r="AH15525">
            <v>46191</v>
          </cell>
        </row>
        <row r="15526">
          <cell r="F15526" t="str">
            <v>45T0481842</v>
          </cell>
          <cell r="AH15526">
            <v>46188</v>
          </cell>
        </row>
        <row r="15527">
          <cell r="F15527" t="str">
            <v>45T0481843</v>
          </cell>
          <cell r="AH15527">
            <v>46188</v>
          </cell>
        </row>
        <row r="15528">
          <cell r="F15528" t="str">
            <v>45T0481844</v>
          </cell>
          <cell r="AH15528">
            <v>46189</v>
          </cell>
        </row>
        <row r="15529">
          <cell r="F15529" t="str">
            <v>45T0481845</v>
          </cell>
          <cell r="AH15529">
            <v>46192</v>
          </cell>
        </row>
        <row r="15530">
          <cell r="F15530" t="str">
            <v>45T0481846</v>
          </cell>
          <cell r="AH15530">
            <v>46195</v>
          </cell>
        </row>
        <row r="15531">
          <cell r="F15531" t="str">
            <v>45T0481847</v>
          </cell>
          <cell r="AH15531">
            <v>46190</v>
          </cell>
        </row>
        <row r="15532">
          <cell r="F15532" t="str">
            <v>45T0481848</v>
          </cell>
          <cell r="AH15532">
            <v>46195</v>
          </cell>
        </row>
        <row r="15533">
          <cell r="F15533" t="str">
            <v>45T0481849</v>
          </cell>
          <cell r="AH15533">
            <v>46195</v>
          </cell>
        </row>
        <row r="15534">
          <cell r="F15534" t="str">
            <v>45T0481856</v>
          </cell>
          <cell r="AH15534">
            <v>46188</v>
          </cell>
        </row>
        <row r="15535">
          <cell r="F15535" t="str">
            <v>45T0481857</v>
          </cell>
          <cell r="AH15535">
            <v>46188</v>
          </cell>
        </row>
        <row r="15536">
          <cell r="F15536" t="str">
            <v>45T0481858</v>
          </cell>
          <cell r="AH15536">
            <v>46188</v>
          </cell>
        </row>
        <row r="15537">
          <cell r="F15537" t="str">
            <v>45T0481862</v>
          </cell>
          <cell r="AH15537">
            <v>46195</v>
          </cell>
        </row>
        <row r="15538">
          <cell r="F15538" t="str">
            <v>45T0481863</v>
          </cell>
          <cell r="AH15538">
            <v>46195</v>
          </cell>
        </row>
        <row r="15539">
          <cell r="F15539" t="str">
            <v>45T0481864</v>
          </cell>
          <cell r="AH15539">
            <v>46195</v>
          </cell>
        </row>
        <row r="15540">
          <cell r="F15540" t="str">
            <v>45T0481888</v>
          </cell>
          <cell r="AH15540">
            <v>46192</v>
          </cell>
        </row>
        <row r="15541">
          <cell r="F15541" t="str">
            <v>45T0481889</v>
          </cell>
          <cell r="AH15541">
            <v>46192</v>
          </cell>
        </row>
        <row r="15542">
          <cell r="F15542" t="str">
            <v>45T0481890</v>
          </cell>
          <cell r="AH15542">
            <v>46192</v>
          </cell>
        </row>
        <row r="15543">
          <cell r="F15543" t="str">
            <v>45T0481891</v>
          </cell>
          <cell r="AH15543">
            <v>46192</v>
          </cell>
        </row>
        <row r="15544">
          <cell r="F15544" t="str">
            <v>45T0481892</v>
          </cell>
          <cell r="AH15544">
            <v>46192</v>
          </cell>
        </row>
        <row r="15545">
          <cell r="F15545" t="str">
            <v>45T0481893</v>
          </cell>
          <cell r="AH15545">
            <v>46192</v>
          </cell>
        </row>
        <row r="15546">
          <cell r="F15546" t="str">
            <v>45T0481894</v>
          </cell>
          <cell r="AH15546">
            <v>46195</v>
          </cell>
        </row>
        <row r="15547">
          <cell r="F15547" t="str">
            <v>45T0481895</v>
          </cell>
          <cell r="AH15547">
            <v>46195</v>
          </cell>
        </row>
        <row r="15548">
          <cell r="F15548" t="str">
            <v>45T0481896</v>
          </cell>
          <cell r="AH15548">
            <v>46195</v>
          </cell>
        </row>
        <row r="15549">
          <cell r="F15549" t="str">
            <v>45T0481897</v>
          </cell>
          <cell r="AH15549">
            <v>46195</v>
          </cell>
        </row>
        <row r="15550">
          <cell r="F15550" t="str">
            <v>45T0482060</v>
          </cell>
          <cell r="AH15550">
            <v>46195</v>
          </cell>
        </row>
        <row r="15551">
          <cell r="F15551" t="str">
            <v>45T0482064</v>
          </cell>
          <cell r="AH15551">
            <v>46188</v>
          </cell>
        </row>
        <row r="15552">
          <cell r="F15552" t="str">
            <v>45T0482065</v>
          </cell>
          <cell r="AH15552">
            <v>46188</v>
          </cell>
        </row>
        <row r="15553">
          <cell r="F15553" t="str">
            <v>45T0482071</v>
          </cell>
          <cell r="AH15553">
            <v>46195</v>
          </cell>
        </row>
        <row r="15554">
          <cell r="F15554" t="str">
            <v>45T0482072</v>
          </cell>
          <cell r="AH15554">
            <v>46195</v>
          </cell>
        </row>
        <row r="15555">
          <cell r="F15555" t="str">
            <v>45T0482073</v>
          </cell>
          <cell r="AH15555">
            <v>46195</v>
          </cell>
        </row>
        <row r="15556">
          <cell r="F15556" t="str">
            <v>45T0482074</v>
          </cell>
          <cell r="AH15556">
            <v>46195</v>
          </cell>
        </row>
        <row r="15557">
          <cell r="F15557" t="str">
            <v>45T0482080</v>
          </cell>
          <cell r="AH15557">
            <v>46195</v>
          </cell>
        </row>
        <row r="15558">
          <cell r="F15558" t="str">
            <v>45T0482093</v>
          </cell>
          <cell r="AH15558">
            <v>46195</v>
          </cell>
        </row>
        <row r="15559">
          <cell r="F15559" t="str">
            <v>45T0482094</v>
          </cell>
          <cell r="AH15559">
            <v>46195</v>
          </cell>
        </row>
        <row r="15560">
          <cell r="F15560" t="str">
            <v>45T0482097</v>
          </cell>
          <cell r="AH15560">
            <v>46195</v>
          </cell>
        </row>
        <row r="15561">
          <cell r="F15561" t="str">
            <v>45T0482098</v>
          </cell>
          <cell r="AH15561">
            <v>46195</v>
          </cell>
        </row>
        <row r="15562">
          <cell r="F15562" t="str">
            <v>45T0482099</v>
          </cell>
          <cell r="AH15562">
            <v>46195</v>
          </cell>
        </row>
        <row r="15563">
          <cell r="F15563" t="str">
            <v>45T0482100</v>
          </cell>
          <cell r="AH15563">
            <v>46195</v>
          </cell>
        </row>
        <row r="15564">
          <cell r="F15564" t="str">
            <v>45T0482101</v>
          </cell>
          <cell r="AH15564">
            <v>46195</v>
          </cell>
        </row>
        <row r="15565">
          <cell r="F15565" t="str">
            <v>45T0482102</v>
          </cell>
          <cell r="AH15565">
            <v>46195</v>
          </cell>
        </row>
        <row r="15566">
          <cell r="F15566" t="str">
            <v>45T0482103</v>
          </cell>
          <cell r="AH15566">
            <v>46195</v>
          </cell>
        </row>
        <row r="15567">
          <cell r="F15567" t="str">
            <v>45T0482680</v>
          </cell>
          <cell r="AH15567">
            <v>46195</v>
          </cell>
        </row>
        <row r="15568">
          <cell r="F15568" t="str">
            <v>45T0482681</v>
          </cell>
          <cell r="AH15568">
            <v>46195</v>
          </cell>
        </row>
        <row r="15569">
          <cell r="F15569" t="str">
            <v>45T0482682</v>
          </cell>
          <cell r="AH15569">
            <v>46195</v>
          </cell>
        </row>
        <row r="15570">
          <cell r="F15570" t="str">
            <v>45T0482693</v>
          </cell>
          <cell r="AH15570">
            <v>46191</v>
          </cell>
        </row>
        <row r="15571">
          <cell r="F15571" t="str">
            <v>45T0482695</v>
          </cell>
          <cell r="AH15571">
            <v>46195</v>
          </cell>
        </row>
        <row r="15572">
          <cell r="F15572" t="str">
            <v>45T0482696</v>
          </cell>
          <cell r="AH15572">
            <v>46195</v>
          </cell>
        </row>
        <row r="15573">
          <cell r="F15573" t="str">
            <v>45T0482697</v>
          </cell>
          <cell r="AH15573">
            <v>46195</v>
          </cell>
        </row>
        <row r="15574">
          <cell r="F15574" t="str">
            <v>45T0482710</v>
          </cell>
          <cell r="AH15574">
            <v>46195</v>
          </cell>
        </row>
        <row r="15575">
          <cell r="F15575" t="str">
            <v>45T0482711</v>
          </cell>
          <cell r="AH15575">
            <v>46195</v>
          </cell>
        </row>
        <row r="15576">
          <cell r="F15576" t="str">
            <v>45T0482712</v>
          </cell>
          <cell r="AH15576">
            <v>46195</v>
          </cell>
        </row>
        <row r="15577">
          <cell r="F15577" t="str">
            <v>45T0482713</v>
          </cell>
          <cell r="AH15577">
            <v>46195</v>
          </cell>
        </row>
        <row r="15578">
          <cell r="F15578" t="str">
            <v>45T0482714</v>
          </cell>
          <cell r="AH15578">
            <v>46195</v>
          </cell>
        </row>
        <row r="15579">
          <cell r="F15579" t="str">
            <v>45T0482715</v>
          </cell>
          <cell r="AH15579">
            <v>46195</v>
          </cell>
        </row>
        <row r="15580">
          <cell r="F15580" t="str">
            <v>45T0482716</v>
          </cell>
          <cell r="AH15580">
            <v>46195</v>
          </cell>
        </row>
        <row r="15581">
          <cell r="F15581" t="str">
            <v>45T0482717</v>
          </cell>
          <cell r="AH15581">
            <v>46195</v>
          </cell>
        </row>
        <row r="15582">
          <cell r="F15582" t="str">
            <v>45T0482718</v>
          </cell>
          <cell r="AH15582">
            <v>46195</v>
          </cell>
        </row>
        <row r="15583">
          <cell r="F15583" t="str">
            <v>45T0482719</v>
          </cell>
          <cell r="AH15583">
            <v>46195</v>
          </cell>
        </row>
        <row r="15584">
          <cell r="F15584" t="str">
            <v>45T0482852</v>
          </cell>
          <cell r="AH15584">
            <v>46195</v>
          </cell>
        </row>
        <row r="15585">
          <cell r="F15585" t="str">
            <v>45T0483197</v>
          </cell>
          <cell r="AH15585">
            <v>46195</v>
          </cell>
        </row>
        <row r="15586">
          <cell r="F15586" t="str">
            <v>45T0483229</v>
          </cell>
          <cell r="AH15586">
            <v>46195</v>
          </cell>
        </row>
        <row r="15587">
          <cell r="F15587" t="str">
            <v>45T0483230</v>
          </cell>
          <cell r="AH15587">
            <v>46195</v>
          </cell>
        </row>
        <row r="15588">
          <cell r="F15588" t="str">
            <v>45T0483232</v>
          </cell>
          <cell r="AH15588">
            <v>46195</v>
          </cell>
        </row>
        <row r="15589">
          <cell r="F15589" t="str">
            <v>45T0483233</v>
          </cell>
          <cell r="AH15589">
            <v>46195</v>
          </cell>
        </row>
        <row r="15590">
          <cell r="F15590" t="str">
            <v>45T0483234</v>
          </cell>
          <cell r="AH15590">
            <v>46195</v>
          </cell>
        </row>
        <row r="15591">
          <cell r="F15591" t="str">
            <v>45T0483235</v>
          </cell>
          <cell r="AH15591">
            <v>46195</v>
          </cell>
        </row>
        <row r="15592">
          <cell r="F15592" t="str">
            <v>45T0483642</v>
          </cell>
          <cell r="AH15592">
            <v>46195</v>
          </cell>
        </row>
        <row r="15593">
          <cell r="F15593" t="str">
            <v>45T0483652</v>
          </cell>
          <cell r="AH15593">
            <v>46195</v>
          </cell>
        </row>
        <row r="15594">
          <cell r="F15594" t="str">
            <v>45T0483653</v>
          </cell>
          <cell r="AH15594">
            <v>46195</v>
          </cell>
        </row>
        <row r="15595">
          <cell r="F15595" t="str">
            <v>45T0483654</v>
          </cell>
          <cell r="AH15595">
            <v>46195</v>
          </cell>
        </row>
        <row r="15596">
          <cell r="F15596" t="str">
            <v>45T0483655</v>
          </cell>
          <cell r="AH15596">
            <v>46195</v>
          </cell>
        </row>
        <row r="15597">
          <cell r="F15597" t="str">
            <v>322432949</v>
          </cell>
        </row>
        <row r="15598">
          <cell r="F15598" t="str">
            <v>922401245</v>
          </cell>
        </row>
        <row r="15599">
          <cell r="F15599" t="str">
            <v>45T0466333</v>
          </cell>
        </row>
        <row r="15600">
          <cell r="F15600" t="str">
            <v>45T0466335</v>
          </cell>
        </row>
        <row r="15601">
          <cell r="F15601" t="str">
            <v>65T0096877</v>
          </cell>
        </row>
        <row r="15602">
          <cell r="F15602" t="str">
            <v>65T0096877</v>
          </cell>
        </row>
        <row r="15603">
          <cell r="F15603" t="str">
            <v>R5T0700672</v>
          </cell>
          <cell r="AH15603">
            <v>46195</v>
          </cell>
        </row>
        <row r="15604">
          <cell r="F15604" t="str">
            <v>45T0484771</v>
          </cell>
        </row>
        <row r="15605">
          <cell r="F15605" t="str">
            <v>R5T0700526</v>
          </cell>
          <cell r="AH15605">
            <v>46195</v>
          </cell>
        </row>
        <row r="15606">
          <cell r="F15606" t="str">
            <v>R5T0687903</v>
          </cell>
          <cell r="AH15606">
            <v>46192</v>
          </cell>
        </row>
        <row r="15607">
          <cell r="F15607" t="str">
            <v>R5T0687907</v>
          </cell>
          <cell r="AH15607">
            <v>46192</v>
          </cell>
        </row>
        <row r="15608">
          <cell r="F15608" t="str">
            <v>45T0475814</v>
          </cell>
        </row>
        <row r="15609">
          <cell r="F15609" t="str">
            <v>R5T0701362</v>
          </cell>
          <cell r="AH15609">
            <v>46195</v>
          </cell>
        </row>
        <row r="15610">
          <cell r="F15610" t="str">
            <v>R5T0701362</v>
          </cell>
          <cell r="AH15610">
            <v>46195</v>
          </cell>
        </row>
        <row r="15611">
          <cell r="F15611" t="str">
            <v>R5T0701363</v>
          </cell>
          <cell r="AH15611">
            <v>46195</v>
          </cell>
        </row>
        <row r="15612">
          <cell r="F15612" t="str">
            <v>R5T0701364</v>
          </cell>
          <cell r="AH15612">
            <v>46195</v>
          </cell>
        </row>
        <row r="15613">
          <cell r="F15613" t="str">
            <v>R5T0700146</v>
          </cell>
          <cell r="AH15613">
            <v>46195</v>
          </cell>
        </row>
        <row r="15614">
          <cell r="F15614" t="str">
            <v>R5T0699631</v>
          </cell>
          <cell r="AH15614">
            <v>46195</v>
          </cell>
        </row>
        <row r="15615">
          <cell r="F15615" t="str">
            <v>R5T0704622</v>
          </cell>
          <cell r="AH15615">
            <v>46195</v>
          </cell>
        </row>
        <row r="15616">
          <cell r="F15616" t="str">
            <v>R5T0696099</v>
          </cell>
          <cell r="AH15616">
            <v>46195</v>
          </cell>
        </row>
        <row r="15617">
          <cell r="F15617" t="str">
            <v>R5T0701365</v>
          </cell>
          <cell r="AH15617">
            <v>46195</v>
          </cell>
        </row>
        <row r="15618">
          <cell r="F15618" t="str">
            <v>R5T0701375</v>
          </cell>
          <cell r="AH15618">
            <v>46195</v>
          </cell>
        </row>
        <row r="15619">
          <cell r="F15619" t="str">
            <v>R5T0701376</v>
          </cell>
          <cell r="AH15619">
            <v>46195</v>
          </cell>
        </row>
        <row r="15620">
          <cell r="F15620" t="str">
            <v>R5T0701377</v>
          </cell>
          <cell r="AH15620">
            <v>46195</v>
          </cell>
        </row>
        <row r="15621">
          <cell r="F15621" t="str">
            <v>R5T0704621</v>
          </cell>
          <cell r="AH15621">
            <v>46195</v>
          </cell>
        </row>
        <row r="15622">
          <cell r="F15622" t="str">
            <v>R5T0703677</v>
          </cell>
          <cell r="AH15622">
            <v>46195</v>
          </cell>
        </row>
        <row r="15623">
          <cell r="F15623" t="str">
            <v>65T0098899</v>
          </cell>
          <cell r="AH15623">
            <v>0</v>
          </cell>
        </row>
        <row r="15624">
          <cell r="F15624" t="str">
            <v>R5T0700731</v>
          </cell>
          <cell r="AH15624">
            <v>46195</v>
          </cell>
        </row>
        <row r="15625">
          <cell r="F15625" t="str">
            <v>722459035</v>
          </cell>
          <cell r="AH15625">
            <v>0</v>
          </cell>
        </row>
        <row r="15626">
          <cell r="F15626" t="str">
            <v>R5T0699634</v>
          </cell>
          <cell r="AH15626">
            <v>46195</v>
          </cell>
        </row>
        <row r="15627">
          <cell r="F15627" t="str">
            <v>R5T0703691</v>
          </cell>
          <cell r="AH15627">
            <v>0</v>
          </cell>
        </row>
        <row r="15628">
          <cell r="F15628" t="str">
            <v>R5T0701322</v>
          </cell>
          <cell r="AH15628">
            <v>0</v>
          </cell>
        </row>
        <row r="15629">
          <cell r="F15629" t="str">
            <v>R5T0701323</v>
          </cell>
          <cell r="AH15629">
            <v>0</v>
          </cell>
        </row>
        <row r="15630">
          <cell r="F15630" t="str">
            <v>R5T0701324</v>
          </cell>
          <cell r="AH15630">
            <v>0</v>
          </cell>
        </row>
        <row r="15631">
          <cell r="F15631" t="str">
            <v>R5T0701351</v>
          </cell>
          <cell r="AH15631">
            <v>0</v>
          </cell>
        </row>
        <row r="15632">
          <cell r="F15632" t="str">
            <v>R5T0701353</v>
          </cell>
          <cell r="AH15632">
            <v>0</v>
          </cell>
        </row>
        <row r="15633">
          <cell r="F15633" t="str">
            <v>R5T0701354</v>
          </cell>
          <cell r="AH15633">
            <v>0</v>
          </cell>
        </row>
        <row r="15634">
          <cell r="F15634" t="str">
            <v>R5T0701355</v>
          </cell>
          <cell r="AH15634">
            <v>0</v>
          </cell>
        </row>
        <row r="15635">
          <cell r="F15635" t="str">
            <v>R5T0701356</v>
          </cell>
          <cell r="AH15635">
            <v>0</v>
          </cell>
        </row>
        <row r="15636">
          <cell r="F15636" t="str">
            <v>R5T0703578</v>
          </cell>
          <cell r="AH15636">
            <v>0</v>
          </cell>
        </row>
        <row r="15637">
          <cell r="F15637" t="str">
            <v>R5T0703637</v>
          </cell>
          <cell r="AH15637">
            <v>0</v>
          </cell>
        </row>
        <row r="15638">
          <cell r="F15638" t="str">
            <v>R5T0703641</v>
          </cell>
          <cell r="AH15638">
            <v>0</v>
          </cell>
        </row>
        <row r="15639">
          <cell r="F15639" t="str">
            <v>R5T0699888</v>
          </cell>
          <cell r="AH15639">
            <v>0</v>
          </cell>
        </row>
        <row r="15640">
          <cell r="F15640" t="str">
            <v>R5T0699901</v>
          </cell>
          <cell r="AH15640">
            <v>0</v>
          </cell>
        </row>
        <row r="15641">
          <cell r="F15641" t="str">
            <v>R5T0703880</v>
          </cell>
          <cell r="AH15641">
            <v>0</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5DEB8ED-E696-4FBD-AA8A-924D5DAC7997}" autoFormatId="16" applyNumberFormats="0" applyBorderFormats="0" applyFontFormats="0" applyPatternFormats="0" applyAlignmentFormats="0" applyWidthHeightFormats="0">
  <queryTableRefresh nextId="3">
    <queryTableFields count="2">
      <queryTableField id="1" name="InvKey" tableColumnId="1"/>
      <queryTableField id="2" name="Tracking#"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3" xr16:uid="{BE96C0E9-4724-4577-9854-6FE61A7AEBA2}" autoFormatId="16" applyNumberFormats="0" applyBorderFormats="0" applyFontFormats="0" applyPatternFormats="0" applyAlignmentFormats="0" applyWidthHeightFormats="0">
  <queryTableRefresh nextId="3">
    <queryTableFields count="2">
      <queryTableField id="1" name="CDS NO." tableColumnId="1"/>
      <queryTableField id="2" name="Route"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4BEC30D0-3CCD-472A-9DB7-073462E31081}" autoFormatId="16" applyNumberFormats="0" applyBorderFormats="0" applyFontFormats="0" applyPatternFormats="0" applyAlignmentFormats="0" applyWidthHeightFormats="0">
  <queryTableRefresh nextId="40">
    <queryTableFields count="24">
      <queryTableField id="12" name="Month" tableColumnId="12"/>
      <queryTableField id="9" name="Forwarder" tableColumnId="9"/>
      <queryTableField id="1" name="B/L" tableColumnId="1"/>
      <queryTableField id="13" name="INVOICE NO." tableColumnId="13"/>
      <queryTableField id="14" name="CDS NO." tableColumnId="14"/>
      <queryTableField id="2" name="SHIPPER" tableColumnId="2"/>
      <queryTableField id="3" name="CONSIGNEE" tableColumnId="3"/>
      <queryTableField id="4" name="ORIGIN" tableColumnId="4"/>
      <queryTableField id="5" name="DESTINATION" tableColumnId="5"/>
      <queryTableField id="15" name="Mode" tableColumnId="15"/>
      <queryTableField id="6" name="CW" tableColumnId="6"/>
      <queryTableField id="7" name="Original Cost Name" tableColumnId="7"/>
      <queryTableField id="8" name="Amount" tableColumnId="8"/>
      <queryTableField id="10" name="Standard Cost" tableColumnId="10"/>
      <queryTableField id="11" name="FWD Column" tableColumnId="11"/>
      <queryTableField id="16" name="CBM" tableColumnId="16"/>
      <queryTableField id="24" name="Exchange Rate" tableColumnId="19"/>
      <queryTableField id="23" name="Currency" tableColumnId="18"/>
      <queryTableField id="25" name="USD_Rate" tableColumnId="20"/>
      <queryTableField id="26" name="Amount_USD" tableColumnId="21"/>
      <queryTableField id="36" name="Route" tableColumnId="29"/>
      <queryTableField id="29" name="Import/Export" tableColumnId="22"/>
      <queryTableField id="28" name="Mode chuẩn" tableColumnId="17"/>
      <queryTableField id="39" name="Loại hàng" tableColumnId="2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11" xr16:uid="{6F050B27-BEF0-4A6A-BA3D-258D38273BE5}" autoFormatId="16" applyNumberFormats="0" applyBorderFormats="0" applyFontFormats="0" applyPatternFormats="0" applyAlignmentFormats="0" applyWidthHeightFormats="0">
  <queryTableRefresh nextId="13">
    <queryTableFields count="11">
      <queryTableField id="1" name="QC_Issue" tableColumnId="1"/>
      <queryTableField id="2" name="Forwarder" tableColumnId="2"/>
      <queryTableField id="3" name="B/L" tableColumnId="3"/>
      <queryTableField id="4" name="CDS NO." tableColumnId="4"/>
      <queryTableField id="5" name="INVOICE NO." tableColumnId="5"/>
      <queryTableField id="6" name="Original Cost Name" tableColumnId="6"/>
      <queryTableField id="7" name="Route" tableColumnId="7"/>
      <queryTableField id="8" name="Mode chuẩn" tableColumnId="8"/>
      <queryTableField id="9" name="Import/Export" tableColumnId="9"/>
      <queryTableField id="11" name="Loại hàng" tableColumnId="11"/>
      <queryTableField id="10" name="Standard Cost" tableColumnId="10"/>
    </queryTableFields>
  </queryTableRefresh>
</queryTable>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20.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2A0E281-EB85-4AED-A776-94BBC859FCB7}" name="Table1" displayName="Table1" ref="A23:Q34" totalsRowShown="0" headerRowDxfId="177" headerRowBorderDxfId="176" tableBorderDxfId="175" totalsRowBorderDxfId="174">
  <autoFilter ref="A23:Q34" xr:uid="{F2A0E281-EB85-4AED-A776-94BBC859FCB7}"/>
  <tableColumns count="17">
    <tableColumn id="1" xr3:uid="{169420F6-1FC4-47CD-B905-DA95937B2A44}" name="INVOICE NO"/>
    <tableColumn id="2" xr3:uid="{70340A87-642A-427C-8FCF-3A01D00E1DBA}" name="VAT INVOICE NO."/>
    <tableColumn id="3" xr3:uid="{047A12D5-D156-443C-A862-35F3B15CDB2C}" name="DATE"/>
    <tableColumn id="4" xr3:uid="{824D52A0-BA94-49F7-8A88-87C22A02EAB3}" name="AWB"/>
    <tableColumn id="5" xr3:uid="{2A501BA1-4F8C-4281-8758-7F4560AEA94A}" name="SHIP DATE"/>
    <tableColumn id="6" xr3:uid="{AC3A04B8-1908-4B28-BBC3-1BE4BBDEDFFF}" name="SHIPPER"/>
    <tableColumn id="7" xr3:uid="{3BA65B73-F99B-484B-980E-A7FA2D831BE9}" name="CONSIGNEE"/>
    <tableColumn id="8" xr3:uid="{A7E387E8-4AC6-4103-BFEF-78462D4E60F8}" name="ORIG"/>
    <tableColumn id="9" xr3:uid="{DCE426DF-DBC7-43F3-A8A7-2C62CD00E987}" name="DEST"/>
    <tableColumn id="10" xr3:uid="{2C11FAB2-08CB-4D11-A1C5-2DEA4BACE9BC}" name="Zone"/>
    <tableColumn id="11" xr3:uid="{9B30CB64-DE4C-4154-8742-539BADC5891A}" name="CHRGBL_x000a_WGHT (KG)"/>
    <tableColumn id="12" xr3:uid="{D557E549-7C85-40DC-BA41-A8C7707B104A}" name="NET CHARGE"/>
    <tableColumn id="13" xr3:uid="{D0D83834-2CB6-45BF-8471-D0CC7CBC579E}" name="FUEL %"/>
    <tableColumn id="14" xr3:uid="{08C62BBC-CAE1-4733-8FAD-CA0BABC5D757}" name="FUEL SURCHARGE"/>
    <tableColumn id="15" xr3:uid="{06B6F8B1-C455-459F-86AA-F9D20C2B814D}" name="Other charge"/>
    <tableColumn id="16" xr3:uid="{5901E2B7-8578-41E0-B8A5-39B35D6CA525}" name="VAT (8%)"/>
    <tableColumn id="17" xr3:uid="{A2A68B83-58A9-4A20-82A4-81978F105F74}" name="TOTAL AMOUNT _x000a_(VN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13D4666-C370-4C25-9C12-DFB96F5279CC}" name="Table7" displayName="Table7" ref="A15:P22" totalsRowShown="0" headerRowDxfId="173" dataDxfId="172">
  <autoFilter ref="A15:P22" xr:uid="{913D4666-C370-4C25-9C12-DFB96F5279CC}"/>
  <tableColumns count="16">
    <tableColumn id="1" xr3:uid="{15FB1A18-7A25-4EB6-95B6-B8B3FEFB7FEB}" name="VAT INVOICE NO." dataDxfId="171"/>
    <tableColumn id="2" xr3:uid="{433FB08D-4E09-42EF-8C46-FBB50E2F1D54}" name="DEBIT NOTE NO." dataDxfId="170"/>
    <tableColumn id="3" xr3:uid="{9486F110-E9BD-40C4-B524-1E1FCB8AF503}" name="DEBIT NOTE DATE" dataDxfId="169"/>
    <tableColumn id="4" xr3:uid="{E80613BF-2D93-4E66-868A-DB7BD13AB13A}" name="AWB" dataDxfId="168"/>
    <tableColumn id="5" xr3:uid="{85D67B21-C7E7-45C0-BFF9-000701FDC0F5}" name="SHIP DATE" dataDxfId="167"/>
    <tableColumn id="6" xr3:uid="{A867F0F7-0024-4614-9C95-E2C31BAFBE0B}" name="SHIPPER" dataDxfId="166"/>
    <tableColumn id="7" xr3:uid="{32A48098-7F94-43AD-A8A9-275FC94C49F2}" name="CONSIGNEE" dataDxfId="165"/>
    <tableColumn id="8" xr3:uid="{EF9F2EB1-872A-48BF-A0DD-ED6B606812FC}" name="ORIG" dataDxfId="164"/>
    <tableColumn id="9" xr3:uid="{A85D9F13-8604-43D1-B7A0-F3203191CEE3}" name="DEST" dataDxfId="163"/>
    <tableColumn id="10" xr3:uid="{F3C2A838-B455-4FE4-B766-4E47A4827B2A}" name="SERV" dataDxfId="162"/>
    <tableColumn id="11" xr3:uid="{F15C2F21-69E8-44AB-852B-F98F8760CBF8}" name="CHRGBL_x000a_WGHT (KG)" dataDxfId="161"/>
    <tableColumn id="12" xr3:uid="{A9A4F7AE-6B64-4CC1-BEB7-6CA39A1F0C25}" name="NET CHARGE" dataDxfId="160"/>
    <tableColumn id="13" xr3:uid="{C861B8FA-A67B-4AE9-94AF-1E4133E303C6}" name="OTHER CHARGE" dataDxfId="159"/>
    <tableColumn id="14" xr3:uid="{66D5FA54-6629-4010-9ADC-0F39436BE3D2}" name="FUEL SURCHARGE" dataDxfId="158"/>
    <tableColumn id="15" xr3:uid="{FE66012F-9B64-4BCB-9934-D15E1FBD7980}" name="VAT (8%)" dataDxfId="157"/>
    <tableColumn id="16" xr3:uid="{8D90E259-4C53-48F9-820C-E99DDF404565}" name="TOTAL AMOUNT _x000a_(VND)" dataDxfId="156"/>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28C33A3-8604-47DF-B34B-4CC23CFBB7CD}" name="Table11" displayName="Table11" ref="A13:Q151" totalsRowShown="0" headerRowDxfId="155" dataDxfId="153" headerRowBorderDxfId="154" tableBorderDxfId="152" totalsRowBorderDxfId="151">
  <autoFilter ref="A13:Q151" xr:uid="{C28C33A3-8604-47DF-B34B-4CC23CFBB7CD}"/>
  <tableColumns count="17">
    <tableColumn id="1" xr3:uid="{E197E66A-CD37-4B6D-B9D3-050CA1A37ED3}" name="STT" dataDxfId="150"/>
    <tableColumn id="2" xr3:uid="{1F9BFDC3-57DD-47B6-B80D-AEB0C76F9BCB}" name="VAT INVOICE NO." dataDxfId="149"/>
    <tableColumn id="3" xr3:uid="{29369D91-1CE4-4A0E-A53E-1329EC352B9C}" name="DEBIT NOTE NO." dataDxfId="148"/>
    <tableColumn id="4" xr3:uid="{437F8D8C-F75D-4D06-9F01-245C697A790D}" name="DEBIT NOTE DATE" dataDxfId="147"/>
    <tableColumn id="5" xr3:uid="{EBDECA08-27B9-44CD-8CC8-26B342389BD2}" name="AWB" dataDxfId="146"/>
    <tableColumn id="6" xr3:uid="{6C6C5570-6689-4B21-BA77-A5D15F289715}" name="SHIP DATE" dataDxfId="145"/>
    <tableColumn id="7" xr3:uid="{FB478A8A-7EA7-454B-985A-28C5FBB535B0}" name="SHIPPER" dataDxfId="144"/>
    <tableColumn id="8" xr3:uid="{C61E9559-3727-4376-B679-94E9B949F9C2}" name="CONSIGNEE" dataDxfId="143"/>
    <tableColumn id="9" xr3:uid="{76B1F0D0-E2DE-43CC-ADB3-E98904201311}" name="ORIG" dataDxfId="142"/>
    <tableColumn id="10" xr3:uid="{6B0F1F7E-996E-4847-8F11-3021036E9F1F}" name="DEST" dataDxfId="141"/>
    <tableColumn id="11" xr3:uid="{8201EEE2-F283-41D4-831F-2D272A59E019}" name="SERV" dataDxfId="140"/>
    <tableColumn id="12" xr3:uid="{EA469C07-7A5E-4ECF-B94E-FB1A535A3107}" name="CHRGBL_x000a_WGHT (KG)" dataDxfId="139"/>
    <tableColumn id="13" xr3:uid="{C7810BCB-F0E6-42CC-AAA8-52C7F2557776}" name="NET CHARGE" dataDxfId="138"/>
    <tableColumn id="14" xr3:uid="{AF732E59-ADCE-4447-B60F-8D3E480A74B1}" name="OTHER CHARGE" dataDxfId="137"/>
    <tableColumn id="15" xr3:uid="{398BC9D3-D8DF-4839-AC4C-D2699CA5ED3C}" name="FUEL SURCHARGE" dataDxfId="136"/>
    <tableColumn id="16" xr3:uid="{B6DD7766-23D4-4629-A5AF-BCA738BD44B0}" name="VAT (5.26%)" dataDxfId="135"/>
    <tableColumn id="17" xr3:uid="{32D7A1F0-DB96-410D-99FE-E5327C725E61}" name="TOTAL AMOUNT _x000a_(VND)" dataDxfId="134"/>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A75A8BC-F1E7-41B9-B9D0-F23CB8582069}" name="Table8" displayName="Table8" ref="A16:AN22" totalsRowShown="0" headerRowDxfId="133" headerRowBorderDxfId="132" tableBorderDxfId="131" headerRowCellStyle="Comma">
  <autoFilter ref="A16:AN22" xr:uid="{AA75A8BC-F1E7-41B9-B9D0-F23CB8582069}"/>
  <tableColumns count="40">
    <tableColumn id="1" xr3:uid="{F782FE25-41E9-4369-9C27-2BADE4272930}" name="NO." dataDxfId="130"/>
    <tableColumn id="2" xr3:uid="{109EC00B-C1FE-46CA-8907-5315FB51CA98}" name="Expeditors inv" dataDxfId="129"/>
    <tableColumn id="3" xr3:uid="{E92F8A98-F7BB-4722-A406-847EE7C18084}" name="Invoice date" dataDxfId="128">
      <calculatedColumnFormula>_xlfn.XLOOKUP(D17,'[1]Open-invoices'!$F:$F,'[1]Open-invoices'!$AH:$AH,0)</calculatedColumnFormula>
    </tableColumn>
    <tableColumn id="4" xr3:uid="{7B6E3FEC-A9AE-4929-AA66-CF7AD4A56945}" name="File Ref" dataDxfId="127"/>
    <tableColumn id="5" xr3:uid="{CC02545C-AFF4-4772-8AB1-60018B52827C}" name="MBL/ HBL" dataDxfId="126"/>
    <tableColumn id="6" xr3:uid="{A2B0F2B1-8CB9-4F88-9200-B1FFBF078B11}" name="type" dataDxfId="125"/>
    <tableColumn id="7" xr3:uid="{4307521A-4C93-4559-A743-6572D18D2010}" name="Shipper/Consignee" dataDxfId="124"/>
    <tableColumn id="8" xr3:uid="{CE3DAAA5-C5C4-42ED-A919-D75B24A3B3F4}" name="POL" dataDxfId="123"/>
    <tableColumn id="9" xr3:uid="{38E47AE4-7648-42F0-B522-789DE13CFDAF}" name="ETD/COB" dataDxfId="122"/>
    <tableColumn id="10" xr3:uid="{3DEA8089-3E4A-4236-879C-71A44C04637E}" name="POD" dataDxfId="121"/>
    <tableColumn id="11" xr3:uid="{B717FED6-1B16-4523-B3B7-68762DDD536A}" name="ETA" dataDxfId="120"/>
    <tableColumn id="12" xr3:uid="{E211B06B-21A7-45E7-8921-2086E9FC37D8}" name="Ship date" dataDxfId="119"/>
    <tableColumn id="13" xr3:uid="{120B11B5-DB15-4B57-B217-367494BE2CBD}" name="CW" dataDxfId="118" dataCellStyle="Comma"/>
    <tableColumn id="14" xr3:uid="{8A64F702-2825-4CD2-AA43-CF89635C4E25}" name="GW" dataDxfId="117" dataCellStyle="Comma"/>
    <tableColumn id="15" xr3:uid="{993F5D9E-A075-4299-857D-DD26A953A475}" name="(CBM)" dataDxfId="116" dataCellStyle="Comma"/>
    <tableColumn id="16" xr3:uid="{573A1B15-1CEA-4E32-AA9F-230055DE3FEA}" name="VAT No." dataDxfId="115"/>
    <tableColumn id="17" xr3:uid="{ED25D776-E9BB-40A7-8AC0-19F048537B36}" name="Date" dataDxfId="114">
      <calculatedColumnFormula>_xlfn.XLOOKUP(D17,'[1]Open-invoices'!$F:$F,'[1]Open-invoices'!$AH:$AH,0)</calculatedColumnFormula>
    </tableColumn>
    <tableColumn id="18" xr3:uid="{B7AFEA2B-6097-473E-8AE1-199085AE8052}" name="AIR FREIGHT" dataDxfId="113" dataCellStyle="Comma"/>
    <tableColumn id="19" xr3:uid="{FC9D3ECD-4342-4BAE-8D61-B7FF42537E0A}" name="AIRPORT TRANSFER FEE" dataDxfId="112" dataCellStyle="Comma"/>
    <tableColumn id="20" xr3:uid="{C9DC6A86-E99F-493B-82F7-02FCDE8C42C6}" name="PICKUP" dataDxfId="111" dataCellStyle="Comma"/>
    <tableColumn id="21" xr3:uid="{58885677-D6EC-4E44-A7FB-841F786C0D31}" name="TC LABEL" dataDxfId="110" dataCellStyle="Comma"/>
    <tableColumn id="22" xr3:uid="{CC4BB813-A7D3-44BF-933E-07E4317FF16C}" name="DOCUMENT" dataDxfId="109" dataCellStyle="Comma"/>
    <tableColumn id="23" xr3:uid="{3CE5211C-F9DF-4352-9439-87F3EA55A418}" name="HANDLING" dataDxfId="108" dataCellStyle="Comma"/>
    <tableColumn id="24" xr3:uid="{C058A644-D6C2-4A3A-8CEF-B91679C75AA0}" name="CARGO SCREENING FEE/RCAR" dataDxfId="107" dataCellStyle="Comma"/>
    <tableColumn id="25" xr3:uid="{E82848EA-F673-46BF-B89F-6D35BE23AABF}" name="LOCAL" dataDxfId="106" dataCellStyle="Comma"/>
    <tableColumn id="26" xr3:uid="{435C5E8E-9371-43DF-B18E-8F70923C406F}" name="EXPORT CEARANCE" dataDxfId="105" dataCellStyle="Comma"/>
    <tableColumn id="27" xr3:uid="{258EB6F8-F958-4C27-8C29-B4A766B9E5BC}" name="OUTLAY" dataDxfId="104" dataCellStyle="Comma"/>
    <tableColumn id="28" xr3:uid="{9A55918D-9CAA-485E-BC50-EE795035E8BE}" name="FSC" dataDxfId="103" dataCellStyle="Comma"/>
    <tableColumn id="29" xr3:uid="{5F6A5FE5-0531-48ED-B393-5B9C913AA028}" name="ISS" dataDxfId="102" dataCellStyle="Comma"/>
    <tableColumn id="30" xr3:uid="{3902FF69-DC3C-49E8-9F39-49701FD863A3}" name="SERVICE TAX" dataDxfId="101" dataCellStyle="Comma"/>
    <tableColumn id="31" xr3:uid="{5D35CD11-63E6-4C64-87F8-AF6F89129108}" name="CAR PARKING" dataDxfId="100" dataCellStyle="Comma"/>
    <tableColumn id="32" xr3:uid="{99F596B0-A5C8-4C23-9A1A-987BD09F8D61}" name="IMPORT CHARGE, DELIVERY, HEAVY LIFT" dataDxfId="99" dataCellStyle="Comma"/>
    <tableColumn id="33" xr3:uid="{515E07BC-7D8E-489F-8B2A-163BF3ABEDB9}" name="AWB" dataDxfId="98" dataCellStyle="Comma"/>
    <tableColumn id="34" xr3:uid="{BCB2E751-8410-4E36-94FB-C951943EB942}" name="SUPERVISION" dataDxfId="97" dataCellStyle="Comma"/>
    <tableColumn id="35" xr3:uid="{F4E99297-856A-46D8-A662-C617A2EA3BFD}" name="THC" dataDxfId="96" dataCellStyle="Comma"/>
    <tableColumn id="36" xr3:uid="{DD8E401F-ACBE-4162-A0D6-F0AF31323A24}" name="TOTAL IN USD" dataDxfId="95" dataCellStyle="Comma">
      <calculatedColumnFormula>SUM(R17:AC17)</calculatedColumnFormula>
    </tableColumn>
    <tableColumn id="37" xr3:uid="{DF81576F-5FB6-4981-93C3-0C3730F72465}" name="Exchange Rate " dataDxfId="94" dataCellStyle="Comma"/>
    <tableColumn id="38" xr3:uid="{F3786EB9-7089-4255-B5C2-31EA3F63E30B}" name="Total(VND)" dataDxfId="93" dataCellStyle="Comma">
      <calculatedColumnFormula>ROUND(AJ17*AK17,0)</calculatedColumnFormula>
    </tableColumn>
    <tableColumn id="39" xr3:uid="{0BA486FF-6621-42CC-8E83-3F003F884794}" name="PHÍ CHỨNG TỪ" dataDxfId="92" dataCellStyle="Comma"/>
    <tableColumn id="40" xr3:uid="{32959366-C45D-4930-B9AA-7E10F2AE3EDE}" name="PHÍ LÀM HÀNG" dataDxfId="91" dataCellStyle="Comma"/>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9F1FE4A-6468-4E05-AD7E-12562E48A500}" name="Table14" displayName="Table14" ref="A22:V621" totalsRowShown="0" dataDxfId="90" dataCellStyle="Comma 2">
  <autoFilter ref="A22:V621" xr:uid="{59F1FE4A-6468-4E05-AD7E-12562E48A500}"/>
  <tableColumns count="22">
    <tableColumn id="1" xr3:uid="{51951105-BFDF-476E-B7E0-86190A6DB7AC}" name="HBL No." dataDxfId="89"/>
    <tableColumn id="2" xr3:uid="{AA68C064-B216-4AFD-9B8D-3406941E3744}" name="Invoice No" dataDxfId="88"/>
    <tableColumn id="3" xr3:uid="{19DFE859-8084-42A8-BC98-D1A612901DF9}" name="Shipper" dataDxfId="87" dataCellStyle="Comma 2"/>
    <tableColumn id="4" xr3:uid="{6E571434-85C8-48D3-B1E3-C25DA7BED696}" name="Destination/ Shipper's country" dataDxfId="86" dataCellStyle="Comma 2"/>
    <tableColumn id="5" xr3:uid="{1966B85A-B002-4D96-9B89-A95D8EF4A6C5}" name="Custom _x000a_No" dataDxfId="85"/>
    <tableColumn id="6" xr3:uid="{C7FB491F-984A-423A-BAC4-C0504FA76D60}" name="CD Date" dataDxfId="84"/>
    <tableColumn id="7" xr3:uid="{F2A1EB79-1E5C-4052-AEBC-DDC92FE4FDBE}" name="Mode" dataDxfId="83"/>
    <tableColumn id="8" xr3:uid="{798A7BE1-C884-469D-982E-46EE3E1CB076}" name="Kgs" dataDxfId="82" dataCellStyle="Comma 2"/>
    <tableColumn id="9" xr3:uid="{92F07C57-2451-4278-A3D6-0EDB8EE9D80E}" name="CBM" dataDxfId="81" dataCellStyle="Comma 2"/>
    <tableColumn id="10" xr3:uid="{F3AAF698-4FEE-4A9E-8CDD-EEA2A808CBF3}" name="Customs fee" dataDxfId="80" dataCellStyle="Comma 2">
      <calculatedColumnFormula>400000*1</calculatedColumnFormula>
    </tableColumn>
    <tableColumn id="11" xr3:uid="{A3E42FB5-FF89-4A18-8D5E-AC19BC2463A7}" name="Trucking fee" dataDxfId="79" dataCellStyle="Comma 2"/>
    <tableColumn id="12" xr3:uid="{506EECA2-A095-4995-BFC2-D44F98CD08D5}" name="Inspection fee/Handling" dataDxfId="78" dataCellStyle="Comma 2"/>
    <tableColumn id="13" xr3:uid="{334A79A6-61DE-427B-BFC3-D9EA8B1F292A}" name="EXW, OF, LOCAL CHARGE" dataDxfId="77" dataCellStyle="Comma 2"/>
    <tableColumn id="14" xr3:uid="{F710392E-30C4-4D43-B68D-11DD337B2EE6}" name="Total" dataDxfId="76" dataCellStyle="Comma 2">
      <calculatedColumnFormula>SUM(J23:M23)</calculatedColumnFormula>
    </tableColumn>
    <tableColumn id="15" xr3:uid="{55E6C89A-9542-4C51-8D08-EBD5C65AE660}" name="VAT" dataDxfId="75" dataCellStyle="Comma 2"/>
    <tableColumn id="16" xr3:uid="{14697E51-3F46-4246-B9D4-37AA028F7F3F}" name="Total (Included vAT)" dataDxfId="74" dataCellStyle="Comma 2">
      <calculatedColumnFormula>+O23+N23</calculatedColumnFormula>
    </tableColumn>
    <tableColumn id="17" xr3:uid="{C32C36A0-A88C-4568-9BDB-55E28F97D0FA}" name="Infrastructure fee, lphq" dataDxfId="73" dataCellStyle="Comma 2"/>
    <tableColumn id="18" xr3:uid="{27A5BBD5-B245-4CBD-BC65-BC6CDE0823EF}" name="Local charge" dataDxfId="72" dataCellStyle="Comma 2"/>
    <tableColumn id="19" xr3:uid="{8BD06EA3-3265-42FE-89FE-03058F34EBE1}" name="Storage charge, labor" dataDxfId="71" dataCellStyle="Comma 2"/>
    <tableColumn id="20" xr3:uid="{48457377-4F7C-41EC-84B5-0F6A51793725}" name="Sub-Total_x000a_(vnd)" dataDxfId="70" dataCellStyle="Comma 2">
      <calculatedColumnFormula>+SUM(Q23:S23)</calculatedColumnFormula>
    </tableColumn>
    <tableColumn id="21" xr3:uid="{9E99CD79-757B-4660-BDF7-D70B1AB8736D}" name="TOTAL AMOUNT" dataDxfId="69" dataCellStyle="Comma 2">
      <calculatedColumnFormula>+T23+P23</calculatedColumnFormula>
    </tableColumn>
    <tableColumn id="22" xr3:uid="{3938B0AA-2423-43F7-8ACA-D411B70BBEAC}" name="NOTE" dataDxfId="68" dataCellStyle="Comma 2"/>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764C887-585C-4C75-B168-204847DF0659}" name="ExportBridge_INV" displayName="ExportBridge_INV" ref="A1:B469" tableType="queryTable" totalsRowShown="0">
  <autoFilter ref="A1:B469" xr:uid="{8764C887-585C-4C75-B168-204847DF0659}"/>
  <tableColumns count="2">
    <tableColumn id="1" xr3:uid="{4B8DE5B6-F9F1-43EE-81B2-F154668490EB}" uniqueName="1" name="InvKey" queryTableFieldId="1" dataDxfId="67"/>
    <tableColumn id="2" xr3:uid="{4D16CC99-2438-4B76-9E21-3119841303AE}" uniqueName="2" name="Tracking#" queryTableFieldId="2" dataDxfId="66"/>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C17E024-FF53-47A9-8CE0-AE3EB9D2EB1D}" name="Table12" displayName="Table12" ref="A21:S25" totalsRowShown="0" headerRowDxfId="65" dataDxfId="64" tableBorderDxfId="63" dataCellStyle="Comma">
  <autoFilter ref="A21:S25" xr:uid="{9C17E024-FF53-47A9-8CE0-AE3EB9D2EB1D}"/>
  <tableColumns count="19">
    <tableColumn id="1" xr3:uid="{373478BA-3E3A-465D-BCD4-6BE89E11259C}" name="HBL no" dataDxfId="62"/>
    <tableColumn id="2" xr3:uid="{F1991C8B-5A19-4B3F-BEF9-F5A85CF1C146}" name="Invoice No" dataDxfId="61"/>
    <tableColumn id="3" xr3:uid="{4B5528D4-009E-4C55-84BD-AA135F2090FB}" name="Shipper/Cnee" dataDxfId="60"/>
    <tableColumn id="4" xr3:uid="{615CBBF3-9C20-43A8-B962-AF592C83D606}" name="AOL/POL" dataDxfId="59"/>
    <tableColumn id="5" xr3:uid="{85127C65-FEBD-4DC5-99FA-0F80BB0B43E7}" name="CDS No" dataDxfId="58"/>
    <tableColumn id="6" xr3:uid="{283E83D4-7BFC-4D5E-AE8B-99A61D4B86AE}" name="Date" dataDxfId="57"/>
    <tableColumn id="7" xr3:uid="{FC72D310-5324-48AA-A1AF-06A390FE4CEF}" name="Mode" dataDxfId="56"/>
    <tableColumn id="8" xr3:uid="{15C0D8C8-5C94-462C-8A8F-5ED5A03C4DA7}" name="Kgs" dataDxfId="55"/>
    <tableColumn id="9" xr3:uid="{E4EF0453-7203-42BB-A5A7-6158A860350E}" name="Cbm" dataDxfId="54"/>
    <tableColumn id="10" xr3:uid="{44819BC1-83DF-4371-AEF5-8DDDA91EAF7D}" name="Customs Clearance fee" dataDxfId="53" dataCellStyle="Comma"/>
    <tableColumn id="11" xr3:uid="{039FE5D9-A952-4C0A-BE0E-EEE19969278C}" name="Custom Supervisor fee" dataDxfId="52" dataCellStyle="Comma"/>
    <tableColumn id="12" xr3:uid="{FCD5EDCD-E4AF-4DB4-84A6-905E71FB996D}" name="Trucking fee" dataDxfId="51" dataCellStyle="Comma"/>
    <tableColumn id="13" xr3:uid="{5FEB3085-57C4-4AFA-A5A6-B3F228A4A466}" name="Other fee" dataDxfId="50" dataCellStyle="Comma"/>
    <tableColumn id="14" xr3:uid="{9DA8772F-95F2-4705-B2CB-87C137C790C6}" name="D/O fee/BILL fee" dataDxfId="49" dataCellStyle="Comma"/>
    <tableColumn id="15" xr3:uid="{A8AFC04C-1EE7-4D9A-8F20-98E9198FF2F0}" name="Local Charge" dataDxfId="48" dataCellStyle="Comma"/>
    <tableColumn id="16" xr3:uid="{BB653A2E-7639-49CD-9597-F94FDB6CAD1C}" name="EXW, A/F, O/F,DAP" dataDxfId="47" dataCellStyle="Comma"/>
    <tableColumn id="17" xr3:uid="{F4C1784C-E79F-48D6-B421-FFCD54FB793A}" name="Infrastructure fee" dataDxfId="46" dataCellStyle="Comma"/>
    <tableColumn id="18" xr3:uid="{02E8E05D-3B28-42B0-A30F-8021FA593DAD}" name="Customs fee" dataDxfId="45" dataCellStyle="Comma"/>
    <tableColumn id="19" xr3:uid="{C3AE685D-30BA-49DE-8826-B56EFEB609C0}" name="POB" dataDxfId="44" dataCellStyle="Comma"/>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0A14B0D-D9AC-460E-827C-3EC70396962B}" name="Table16" displayName="Table16" ref="A5:E479" totalsRowShown="0" headerRowDxfId="43">
  <autoFilter ref="A5:E479" xr:uid="{80A14B0D-D9AC-460E-827C-3EC70396962B}"/>
  <tableColumns count="5">
    <tableColumn id="1" xr3:uid="{C832740B-E5B7-4180-A316-CD012D65DE6B}" name="INVOICE NO."/>
    <tableColumn id="2" xr3:uid="{1F20A9B1-263A-4C1A-89BE-306144AB6651}" name="Tracking#"/>
    <tableColumn id="3" xr3:uid="{C5C8C73D-DD3E-42DD-9DF7-6BDFD6A29BF1}" name="Route (Note cho FCA, DAP)"/>
    <tableColumn id="4" xr3:uid="{76DF1CE4-25A2-437E-BD2E-42FC83A52368}" name="Remark (note cho FedEx DAP)"/>
    <tableColumn id="5" xr3:uid="{7A88DA50-C2AD-4D65-A98B-128CC0DA3678}" name="Charge customer (Note cho FCA, DAP)"/>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DB1E075-689E-492B-B181-9CDB0038A723}" name="Table13" displayName="Table13" ref="A26:AE6546" totalsRowShown="0" dataDxfId="42" tableBorderDxfId="41">
  <autoFilter ref="A26:AE6546" xr:uid="{5DB1E075-689E-492B-B181-9CDB0038A723}"/>
  <tableColumns count="31">
    <tableColumn id="1" xr3:uid="{C40B1C87-5A1C-4A4F-A0C1-6D874E6B6BD1}" name="CDS NO." dataDxfId="40"/>
    <tableColumn id="2" xr3:uid="{12B8F437-C1FF-4003-82EA-EA64755A9B91}" name="Ngày ĐK" dataDxfId="39"/>
    <tableColumn id="3" xr3:uid="{335833ED-EE60-4A23-A735-7724C91074FD}" name="Mã loại hình" dataDxfId="38"/>
    <tableColumn id="4" xr3:uid="{9D844927-C198-4DC4-A2A7-92584DBB4CE3}" name="Mã địa điểm đích" dataDxfId="37"/>
    <tableColumn id="5" xr3:uid="{807F73EC-4E59-4AF9-9F44-1C5770A07B20}" name="Tên địa điểm đích cho vận chuyển bảo thuế" dataDxfId="36"/>
    <tableColumn id="6" xr3:uid="{785A6A94-6715-47C4-AF13-B74D7EA555BF}" name="Địa điểm dỡ hàng" dataDxfId="35"/>
    <tableColumn id="7" xr3:uid="{1AB6B942-ECD5-40A4-9B4F-027C1E22905C}" name="Mã hiệu PTVC" dataDxfId="34"/>
    <tableColumn id="8" xr3:uid="{C6BCF144-E9AF-43A4-B903-78727C7807CF}" name="Ngày khởi hành vận chuyển" dataDxfId="33"/>
    <tableColumn id="9" xr3:uid="{349B2C91-7449-45CE-97ED-3C08313469EC}" name="Ký hiệu và số hiệu bao bì" dataDxfId="32"/>
    <tableColumn id="10" xr3:uid="{E00D0163-BD4F-46E4-831A-0A82365EC9A3}" name="Tỷ giá thanh toán" dataDxfId="31"/>
    <tableColumn id="11" xr3:uid="{5D6FB114-8B52-4A0B-8896-A12AF1B163E2}" name="Đơn vị tiền tệ" dataDxfId="30"/>
    <tableColumn id="12" xr3:uid="{1DF8485E-4E0A-4679-AC61-19DA023D5FA3}" name="Số lượng kiện" dataDxfId="29"/>
    <tableColumn id="13" xr3:uid="{6A8CC693-8F0D-491A-9994-4868CFB287A3}" name="Mã ĐVT kiện" dataDxfId="28"/>
    <tableColumn id="14" xr3:uid="{D392434D-5181-4B70-8EFD-B7E5D7CE4592}" name="Trọng lượng" dataDxfId="27"/>
    <tableColumn id="15" xr3:uid="{F78993EA-C695-412E-AE29-A64A5CF8A689}" name="Mã ĐVT trọng lượng" dataDxfId="26"/>
    <tableColumn id="16" xr3:uid="{3E61540C-3131-41EA-A011-43FC5B7D9699}" name="Số quản lý nội bộ" dataDxfId="25"/>
    <tableColumn id="17" xr3:uid="{B1E3D08B-1049-4B37-8333-4B2B152E865A}" name="Điều kiện giá hóa đơn" dataDxfId="24"/>
    <tableColumn id="18" xr3:uid="{6537D254-3715-4C56-B21D-0C8BCC549A17}" name="Ghi chú" dataDxfId="23"/>
    <tableColumn id="19" xr3:uid="{8E48DAA4-3540-4938-AC24-95E355BE89B8}" name="STT hàng" dataDxfId="22"/>
    <tableColumn id="20" xr3:uid="{ECD0307A-3BF8-412E-BB21-816EB8EBA5EB}" name="Mã NPL/SP" dataDxfId="21"/>
    <tableColumn id="21" xr3:uid="{8165A767-362F-4CCF-9953-7F7F23AD9A85}" name="Mã HS" dataDxfId="20"/>
    <tableColumn id="22" xr3:uid="{D5B9E737-7874-4F5A-881C-3BCECB11E1DD}" name="Tên hàng" dataDxfId="19"/>
    <tableColumn id="23" xr3:uid="{DBC95FE5-2A8C-4E8C-BFF9-68F5E4981AB1}" name="Mã hàng" dataDxfId="18"/>
    <tableColumn id="24" xr3:uid="{55DACB37-307C-4674-99BF-4AAD9E8CDFFD}" name="Route" dataDxfId="17"/>
    <tableColumn id="25" xr3:uid="{17AAC3E7-5D77-4117-B70B-3DF00EF503CA}" name="B/L" dataDxfId="16"/>
    <tableColumn id="26" xr3:uid="{E49AB6B1-4A21-4E7A-81AF-5AB885E63C82}" name="INVOICE NO." dataDxfId="15"/>
    <tableColumn id="27" xr3:uid="{2D62F01E-9EB8-42F0-84E7-2B41224FE213}" name="Tổng số lượng" dataDxfId="14"/>
    <tableColumn id="28" xr3:uid="{3D3326B1-7135-48B7-B1BE-62D807FBF5B4}" name="Đơn vị tính" dataDxfId="13"/>
    <tableColumn id="29" xr3:uid="{78041029-245F-41E0-85FC-63183F2BC10A}" name="Tổng số lượng 2" dataDxfId="12"/>
    <tableColumn id="30" xr3:uid="{DF53729E-270F-4759-9F51-DF5598A03CDA}" name="Đơn vị tính 2" dataDxfId="11"/>
    <tableColumn id="31" xr3:uid="{9EE98099-5312-4B33-B80C-95760C5F219C}" name="Trị giá NT" dataDxfId="10"/>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20A6FD1-C906-46C6-ABBC-E8ACEB61BA8A}" name="OverheadRaw" displayName="OverheadRaw" ref="A23:D27" totalsRowShown="0" headerRowDxfId="9">
  <autoFilter ref="A23:D27" xr:uid="{F20A6FD1-C906-46C6-ABBC-E8ACEB61BA8A}"/>
  <tableColumns count="4">
    <tableColumn id="1" xr3:uid="{764DD13F-6966-4ED0-AA05-A5F7E5B7D5FE}" name="Forwarder"/>
    <tableColumn id="2" xr3:uid="{7F899464-F68A-4F9A-8ED7-194AE80CBFEB}" name="B/L" dataDxfId="8"/>
    <tableColumn id="3" xr3:uid="{50A7E9B6-77CA-4B72-8469-71BC041B46EE}" name="Original Cost Name"/>
    <tableColumn id="4" xr3:uid="{E83DD6CF-210B-4B41-951C-CB9444B0EABB}" name="Amount (VND)"/>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p_Forwarder" displayName="Map_Forwarder" ref="A8:C14">
  <autoFilter ref="A8:C14" xr:uid="{00000000-0009-0000-0100-000001000000}"/>
  <tableColumns count="3">
    <tableColumn id="1" xr3:uid="{00000000-0010-0000-0000-000001000000}" name="Forwarder"/>
    <tableColumn id="2" xr3:uid="{00000000-0010-0000-0000-000002000000}" name="Currency"/>
    <tableColumn id="3" xr3:uid="{00000000-0010-0000-0000-000003000000}" name="Note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ap_Column" displayName="Map_Column" ref="A14:C54">
  <autoFilter ref="A14:C54" xr:uid="{00000000-0009-0000-0100-000002000000}"/>
  <tableColumns count="3">
    <tableColumn id="1" xr3:uid="{00000000-0010-0000-0100-000001000000}" name="Forwarder"/>
    <tableColumn id="2" xr3:uid="{00000000-0010-0000-0100-000002000000}" name="Raw Column (tên gốc)"/>
    <tableColumn id="3" xr3:uid="{00000000-0010-0000-0100-000003000000}" name="Standard Field (tên chuẩ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Map_Cost" displayName="Map_Cost" ref="A24:E81">
  <autoFilter ref="A24:E81" xr:uid="{00000000-0009-0000-0100-000003000000}"/>
  <tableColumns count="5">
    <tableColumn id="1" xr3:uid="{00000000-0010-0000-0200-000001000000}" name="Forwarder"/>
    <tableColumn id="2" xr3:uid="{00000000-0010-0000-0200-000002000000}" name="Original Cost Name"/>
    <tableColumn id="3" xr3:uid="{00000000-0010-0000-0200-000003000000}" name="Standard Cost"/>
    <tableColumn id="4" xr3:uid="{00000000-0010-0000-0200-000004000000}" name="FWD Column"/>
    <tableColumn id="7" xr3:uid="{00000000-0010-0000-0200-000007000000}" name="Notes"/>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ap_ExchangeRate" displayName="Map_ExchangeRate" ref="A15:C17">
  <autoFilter ref="A15:C17" xr:uid="{00000000-0009-0000-0100-000004000000}"/>
  <tableColumns count="3">
    <tableColumn id="1" xr3:uid="{00000000-0010-0000-0300-000001000000}" name="Month"/>
    <tableColumn id="2" xr3:uid="{00000000-0010-0000-0300-000002000000}" name="USD_Rate"/>
    <tableColumn id="3" xr3:uid="{00000000-0010-0000-0300-000003000000}" name="Not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List_Project" displayName="List_Project" ref="A21:B30">
  <autoFilter ref="A21:B30" xr:uid="{00000000-0009-0000-0100-000005000000}"/>
  <tableColumns count="2">
    <tableColumn id="1" xr3:uid="{00000000-0010-0000-0400-000001000000}" name="Project (tên chuẩn)"/>
    <tableColumn id="2" xr3:uid="{00000000-0010-0000-0400-000002000000}" name="Tên đầy đủ / ghi chú"/>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7CCA4D1-8A1A-4CF7-9651-D9CDFBAB41C7}" name="UpdateManual" displayName="UpdateManual" ref="A13:K14" totalsRowShown="0">
  <autoFilter ref="A13:K14" xr:uid="{27CCA4D1-8A1A-4CF7-9651-D9CDFBAB41C7}"/>
  <tableColumns count="11">
    <tableColumn id="1" xr3:uid="{94B15629-F7D3-4B14-BD1B-448731487534}" name="QC_Issue" dataDxfId="7"/>
    <tableColumn id="2" xr3:uid="{B157452C-40C0-4371-BABD-E705E79DA1E4}" name="Forwarder"/>
    <tableColumn id="3" xr3:uid="{61C80FD6-174D-444A-90B6-A2C317E7B776}" name="B/L" dataDxfId="6"/>
    <tableColumn id="4" xr3:uid="{791B1B83-4184-4CF0-93CC-71B754BC0F4B}" name="CDS NO."/>
    <tableColumn id="5" xr3:uid="{99BF289D-EB53-4652-9A58-2E0A1EDA77C8}" name="INVOICE NO."/>
    <tableColumn id="6" xr3:uid="{095F4345-0A7F-4C8A-AAA1-400F5FEE2B6A}" name="Original Cost Name"/>
    <tableColumn id="7" xr3:uid="{393A92FD-E585-4575-889F-F6129AFE6803}" name="Route" dataDxfId="5"/>
    <tableColumn id="8" xr3:uid="{476F8AE9-9C4F-430F-B8B3-56DA634A8EE0}" name="Mode"/>
    <tableColumn id="9" xr3:uid="{0327F305-FE07-4E24-97C1-A306BD8C9AD6}" name="Import/Export"/>
    <tableColumn id="10" xr3:uid="{43F6B845-384A-426A-A278-4177EFBD8039}" name="Standard Cost"/>
    <tableColumn id="11" xr3:uid="{8EF98E25-D9C4-4131-9286-0C2103A147FC}" name="Loại hàng"/>
  </tableColumns>
  <tableStyleInfo name="TableStyleMedium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DDCCAAC-1DDB-4F12-80D6-7BD555A8DD9E}" name="MapLoaiHinh" displayName="MapLoaiHinh" ref="A11:B25" totalsRowShown="0">
  <autoFilter ref="A11:B25" xr:uid="{CDDCCAAC-1DDB-4F12-80D6-7BD555A8DD9E}"/>
  <tableColumns count="2">
    <tableColumn id="1" xr3:uid="{119CE34A-B97A-49C5-B54B-9898E3BDBF7C}" name="Mã loại hình"/>
    <tableColumn id="2" xr3:uid="{D04F4455-4E95-4791-8E3B-5CDBD2A7CB15}" name="Loại hàng"/>
  </tableColumns>
  <tableStyleInfo name="TableStyleMedium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DFE384C-70EB-4801-816B-01E6AD6B0CF7}" name="Route_byCDS" displayName="Route_byCDS" ref="A15:B1473" tableType="queryTable" totalsRowShown="0" tableBorderDxfId="4">
  <autoFilter ref="A15:B1473" xr:uid="{8DFE384C-70EB-4801-816B-01E6AD6B0CF7}"/>
  <tableColumns count="2">
    <tableColumn id="1" xr3:uid="{2C932B4F-9FBD-42BF-8E27-420C39B3B0B5}" uniqueName="1" name="CDS NO." queryTableFieldId="1" dataDxfId="3"/>
    <tableColumn id="2" xr3:uid="{398335EA-B133-4FBF-B48A-BD489671D7B3}" uniqueName="2" name="Route" queryTableFieldId="2"/>
  </tableColumns>
  <tableStyleInfo name="TableStyleMedium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69843D4-8C3E-4E1E-8F7F-6D17E92CC97C}" name="fact_CostLines" displayName="fact_CostLines" ref="A9:X1489" tableType="queryTable" totalsRowShown="0">
  <autoFilter ref="A9:X1489" xr:uid="{069843D4-8C3E-4E1E-8F7F-6D17E92CC97C}"/>
  <tableColumns count="24">
    <tableColumn id="12" xr3:uid="{21B6812B-78A0-4877-B6BE-61B7DD51EE49}" uniqueName="12" name="Month" queryTableFieldId="12"/>
    <tableColumn id="9" xr3:uid="{49EEAF47-EF59-45A8-A7F4-7E11D400C592}" uniqueName="9" name="Forwarder" queryTableFieldId="9"/>
    <tableColumn id="1" xr3:uid="{D01E7D46-9F9B-4AA1-B81A-9D8BA13D3431}" uniqueName="1" name="B/L" queryTableFieldId="1" dataDxfId="182"/>
    <tableColumn id="13" xr3:uid="{4E8767ED-48E9-4E60-BCAB-79832E508552}" uniqueName="13" name="INVOICE NO." queryTableFieldId="13"/>
    <tableColumn id="14" xr3:uid="{C920910B-C857-4648-B986-3DF96616454B}" uniqueName="14" name="CDS NO." queryTableFieldId="14" dataDxfId="181"/>
    <tableColumn id="2" xr3:uid="{15E3BEFB-1239-44F3-9707-701A89057216}" uniqueName="2" name="SHIPPER" queryTableFieldId="2"/>
    <tableColumn id="3" xr3:uid="{DBE1BF04-7B2C-4697-A959-511A587CBCFE}" uniqueName="3" name="CONSIGNEE" queryTableFieldId="3"/>
    <tableColumn id="4" xr3:uid="{2FB8D2C0-474A-4A8A-B30A-C61B4581F504}" uniqueName="4" name="ORIGIN" queryTableFieldId="4"/>
    <tableColumn id="5" xr3:uid="{E31CA05A-489F-495F-B3C1-0A306B2581CE}" uniqueName="5" name="DESTINATION" queryTableFieldId="5"/>
    <tableColumn id="15" xr3:uid="{FC5D7E15-0356-4511-8F64-91BBA49DCAD5}" uniqueName="15" name="Mode" queryTableFieldId="15"/>
    <tableColumn id="6" xr3:uid="{88EAC21A-CB20-4AFC-8D63-B9FEA0A1DA4E}" uniqueName="6" name="CW" queryTableFieldId="6"/>
    <tableColumn id="7" xr3:uid="{F765F69C-FDD8-4C13-B6CE-EB49A2CD7435}" uniqueName="7" name="Original Cost Name" queryTableFieldId="7" dataDxfId="180"/>
    <tableColumn id="8" xr3:uid="{8C892ED3-E54D-44F5-8AB3-669CF7603265}" uniqueName="8" name="Amount" queryTableFieldId="8"/>
    <tableColumn id="10" xr3:uid="{D92CBD7B-8AA7-49B2-9AC5-AFB7A4AEBD7B}" uniqueName="10" name="Standard Cost" queryTableFieldId="10" dataDxfId="179"/>
    <tableColumn id="11" xr3:uid="{E8F422D9-CA24-480C-BD43-C02E44AD28BC}" uniqueName="11" name="FWD Column" queryTableFieldId="11" dataDxfId="178"/>
    <tableColumn id="16" xr3:uid="{D11BB667-3C41-46D7-B3F5-BD0E364800D6}" uniqueName="16" name="CBM" queryTableFieldId="16"/>
    <tableColumn id="19" xr3:uid="{81FFF662-A83F-4616-AA97-210E1B4A87A0}" uniqueName="19" name="Exchange Rate" queryTableFieldId="24"/>
    <tableColumn id="18" xr3:uid="{6F618606-9057-477C-8B41-21E20E617D12}" uniqueName="18" name="Currency" queryTableFieldId="23"/>
    <tableColumn id="20" xr3:uid="{A44AA8DE-6692-48CB-9018-A2C5C34636D9}" uniqueName="20" name="USD_Rate" queryTableFieldId="25"/>
    <tableColumn id="21" xr3:uid="{A6F9F8B1-228D-464C-8D10-4F043F9FEE0A}" uniqueName="21" name="Amount_USD" queryTableFieldId="26"/>
    <tableColumn id="29" xr3:uid="{5440600F-24F0-454E-8BB6-9B3E92F869DA}" uniqueName="29" name="Route" queryTableFieldId="36"/>
    <tableColumn id="22" xr3:uid="{9DF95EB9-691A-4B01-A82B-BAB9AD74C649}" uniqueName="22" name="Import/Export" queryTableFieldId="29"/>
    <tableColumn id="17" xr3:uid="{56F34F3F-1CDC-4D63-8C99-B969655700B5}" uniqueName="17" name="Mode chuẩn" queryTableFieldId="28"/>
    <tableColumn id="23" xr3:uid="{52DE8677-0097-48DA-9571-530DABD5B705}" uniqueName="23" name="Loại hàng" queryTableFieldId="39"/>
  </tableColumns>
  <tableStyleInfo name="TableStyleMedium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B5CFD06-5529-41F0-83C9-4C03153F398C}" name="QC_Errors" displayName="QC_Errors" ref="A8:K9" tableType="queryTable" insertRow="1" totalsRowShown="0">
  <autoFilter ref="A8:K9" xr:uid="{3B5CFD06-5529-41F0-83C9-4C03153F398C}"/>
  <tableColumns count="11">
    <tableColumn id="1" xr3:uid="{D4372E3D-CD26-4851-890A-5E2E3677C8A3}" uniqueName="1" name="QC_Issue" queryTableFieldId="1"/>
    <tableColumn id="2" xr3:uid="{47FFCE3A-D5ED-4AED-9166-E44F5095FB0B}" uniqueName="2" name="Forwarder" queryTableFieldId="2"/>
    <tableColumn id="3" xr3:uid="{A0757AD1-33C2-4BE2-AD5B-52724B0B11AB}" uniqueName="3" name="B/L" queryTableFieldId="3"/>
    <tableColumn id="4" xr3:uid="{A0342E2D-9242-400E-BA74-71A74214B6FC}" uniqueName="4" name="CDS NO." queryTableFieldId="4"/>
    <tableColumn id="5" xr3:uid="{6C1553EC-BE52-4B39-AD7D-957A633288CC}" uniqueName="5" name="INVOICE NO." queryTableFieldId="5"/>
    <tableColumn id="6" xr3:uid="{9268A165-CAC9-4BCD-A539-AB88AE405546}" uniqueName="6" name="Original Cost Name" queryTableFieldId="6"/>
    <tableColumn id="7" xr3:uid="{AEE93F35-7B8C-49F4-98F0-EA904525845F}" uniqueName="7" name="Route" queryTableFieldId="7"/>
    <tableColumn id="8" xr3:uid="{CCA4B5A7-265D-445A-87E6-FC7EB8A9FF9F}" uniqueName="8" name="Mode chuẩn" queryTableFieldId="8"/>
    <tableColumn id="9" xr3:uid="{A7A29A75-7AB1-4469-AADC-78BC41A01D62}" uniqueName="9" name="Import/Export" queryTableFieldId="9"/>
    <tableColumn id="11" xr3:uid="{0B7057F5-4F7E-4833-85D8-C043BFC47886}" uniqueName="11" name="Loại hàng" queryTableFieldId="11"/>
    <tableColumn id="10" xr3:uid="{48EE8239-072D-4B01-B393-A7537974961C}" uniqueName="10" name="Standard Cost" queryTableField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7.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105"/>
  <sheetViews>
    <sheetView showGridLines="0" topLeftCell="A8" workbookViewId="0">
      <selection activeCell="C48" sqref="C48"/>
    </sheetView>
  </sheetViews>
  <sheetFormatPr defaultRowHeight="15"/>
  <cols>
    <col min="2" max="2" width="26" customWidth="1"/>
    <col min="3" max="3" width="95" customWidth="1"/>
  </cols>
  <sheetData>
    <row r="1" spans="2:3" ht="30" customHeight="1">
      <c r="B1" s="201" t="s">
        <v>0</v>
      </c>
    </row>
    <row r="2" spans="2:3" ht="26.25">
      <c r="B2" s="48" t="s">
        <v>239</v>
      </c>
      <c r="C2" s="47" t="s">
        <v>151</v>
      </c>
    </row>
    <row r="3" spans="2:3">
      <c r="B3" s="197"/>
      <c r="C3" s="2"/>
    </row>
    <row r="4" spans="2:3">
      <c r="B4" s="3" t="s">
        <v>1</v>
      </c>
      <c r="C4" s="2"/>
    </row>
    <row r="5" spans="2:3">
      <c r="B5" s="2"/>
      <c r="C5" s="2"/>
    </row>
    <row r="6" spans="2:3">
      <c r="B6" s="4" t="s">
        <v>12170</v>
      </c>
      <c r="C6" s="2"/>
    </row>
    <row r="7" spans="2:3">
      <c r="B7" s="196" t="s">
        <v>2</v>
      </c>
      <c r="C7" s="2" t="s">
        <v>3</v>
      </c>
    </row>
    <row r="8" spans="2:3">
      <c r="B8" s="196" t="s">
        <v>4</v>
      </c>
      <c r="C8" s="2" t="s">
        <v>5</v>
      </c>
    </row>
    <row r="9" spans="2:3">
      <c r="B9" s="196" t="s">
        <v>6</v>
      </c>
      <c r="C9" s="2" t="s">
        <v>7</v>
      </c>
    </row>
    <row r="10" spans="2:3">
      <c r="B10" s="196" t="s">
        <v>12173</v>
      </c>
      <c r="C10" s="2" t="s">
        <v>12172</v>
      </c>
    </row>
    <row r="11" spans="2:3">
      <c r="B11" s="196" t="s">
        <v>12167</v>
      </c>
      <c r="C11" s="2" t="s">
        <v>12168</v>
      </c>
    </row>
    <row r="12" spans="2:3">
      <c r="B12" s="2" t="s">
        <v>12174</v>
      </c>
      <c r="C12" s="2" t="s">
        <v>12169</v>
      </c>
    </row>
    <row r="13" spans="2:3">
      <c r="B13" s="2"/>
      <c r="C13" s="2"/>
    </row>
    <row r="14" spans="2:3">
      <c r="B14" s="4" t="s">
        <v>12171</v>
      </c>
      <c r="C14" s="2"/>
    </row>
    <row r="15" spans="2:3">
      <c r="B15" s="2" t="s">
        <v>8</v>
      </c>
      <c r="C15" s="2" t="s">
        <v>9</v>
      </c>
    </row>
    <row r="16" spans="2:3">
      <c r="B16" s="2" t="s">
        <v>10</v>
      </c>
      <c r="C16" s="2" t="s">
        <v>11</v>
      </c>
    </row>
    <row r="17" spans="2:3">
      <c r="B17" s="2" t="s">
        <v>12</v>
      </c>
      <c r="C17" s="2" t="s">
        <v>13</v>
      </c>
    </row>
    <row r="18" spans="2:3">
      <c r="B18" s="2" t="s">
        <v>14</v>
      </c>
      <c r="C18" s="2" t="s">
        <v>15</v>
      </c>
    </row>
    <row r="19" spans="2:3">
      <c r="B19" s="2" t="s">
        <v>12175</v>
      </c>
      <c r="C19" s="2" t="s">
        <v>12176</v>
      </c>
    </row>
    <row r="20" spans="2:3">
      <c r="B20" s="2"/>
      <c r="C20" s="2"/>
    </row>
    <row r="21" spans="2:3">
      <c r="B21" s="4" t="s">
        <v>16</v>
      </c>
      <c r="C21" s="2"/>
    </row>
    <row r="22" spans="2:3">
      <c r="B22" s="2" t="s">
        <v>17</v>
      </c>
      <c r="C22" s="2" t="s">
        <v>18</v>
      </c>
    </row>
    <row r="23" spans="2:3">
      <c r="B23" s="2" t="s">
        <v>19</v>
      </c>
      <c r="C23" s="2" t="s">
        <v>20</v>
      </c>
    </row>
    <row r="24" spans="2:3">
      <c r="B24" s="2" t="s">
        <v>21</v>
      </c>
      <c r="C24" s="2" t="s">
        <v>22</v>
      </c>
    </row>
    <row r="25" spans="2:3">
      <c r="B25" s="2" t="s">
        <v>23</v>
      </c>
      <c r="C25" s="2" t="s">
        <v>24</v>
      </c>
    </row>
    <row r="26" spans="2:3">
      <c r="B26" s="2"/>
      <c r="C26" s="2"/>
    </row>
    <row r="27" spans="2:3">
      <c r="B27" s="4" t="s">
        <v>12177</v>
      </c>
      <c r="C27" s="2"/>
    </row>
    <row r="28" spans="2:3">
      <c r="B28" s="2" t="s">
        <v>25</v>
      </c>
      <c r="C28" s="2" t="s">
        <v>26</v>
      </c>
    </row>
    <row r="29" spans="2:3">
      <c r="B29" s="2"/>
      <c r="C29" s="2"/>
    </row>
    <row r="31" spans="2:3" ht="31.5">
      <c r="B31" s="199" t="s">
        <v>12297</v>
      </c>
    </row>
    <row r="32" spans="2:3">
      <c r="B32" s="197"/>
    </row>
    <row r="33" spans="2:2">
      <c r="B33" s="197" t="s">
        <v>12298</v>
      </c>
    </row>
    <row r="34" spans="2:2" ht="23.25">
      <c r="B34" s="208" t="s">
        <v>12299</v>
      </c>
    </row>
    <row r="36" spans="2:2">
      <c r="B36" s="49" t="s">
        <v>12300</v>
      </c>
    </row>
    <row r="37" spans="2:2">
      <c r="B37" s="49" t="s">
        <v>12301</v>
      </c>
    </row>
    <row r="38" spans="2:2">
      <c r="B38" s="49" t="s">
        <v>12302</v>
      </c>
    </row>
    <row r="39" spans="2:2">
      <c r="B39" s="197" t="s">
        <v>12303</v>
      </c>
    </row>
    <row r="40" spans="2:2">
      <c r="B40" s="197" t="s">
        <v>12304</v>
      </c>
    </row>
    <row r="41" spans="2:2">
      <c r="B41" s="197" t="s">
        <v>12305</v>
      </c>
    </row>
    <row r="42" spans="2:2">
      <c r="B42" s="197" t="s">
        <v>12306</v>
      </c>
    </row>
    <row r="43" spans="2:2">
      <c r="B43" s="197" t="s">
        <v>12307</v>
      </c>
    </row>
    <row r="44" spans="2:2">
      <c r="B44" s="197" t="s">
        <v>12308</v>
      </c>
    </row>
    <row r="45" spans="2:2">
      <c r="B45" s="49" t="s">
        <v>12309</v>
      </c>
    </row>
    <row r="46" spans="2:2">
      <c r="B46" s="49" t="s">
        <v>12310</v>
      </c>
    </row>
    <row r="47" spans="2:2">
      <c r="B47" s="49" t="s">
        <v>12311</v>
      </c>
    </row>
    <row r="48" spans="2:2">
      <c r="B48" s="49" t="s">
        <v>12312</v>
      </c>
    </row>
    <row r="49" spans="2:3">
      <c r="B49" s="49" t="s">
        <v>12313</v>
      </c>
    </row>
    <row r="50" spans="2:3">
      <c r="B50" s="197" t="s">
        <v>12314</v>
      </c>
    </row>
    <row r="51" spans="2:3">
      <c r="B51" s="197" t="s">
        <v>12315</v>
      </c>
    </row>
    <row r="52" spans="2:3">
      <c r="B52" s="49" t="s">
        <v>12316</v>
      </c>
    </row>
    <row r="54" spans="2:3" ht="23.25">
      <c r="B54" s="208" t="s">
        <v>12317</v>
      </c>
    </row>
    <row r="56" spans="2:3">
      <c r="B56" s="209" t="s">
        <v>12318</v>
      </c>
      <c r="C56" s="209" t="s">
        <v>12319</v>
      </c>
    </row>
    <row r="57" spans="2:3">
      <c r="B57" s="211" t="s">
        <v>12320</v>
      </c>
      <c r="C57" s="210" t="s">
        <v>12321</v>
      </c>
    </row>
    <row r="58" spans="2:3" ht="30">
      <c r="B58" s="211" t="s">
        <v>12322</v>
      </c>
      <c r="C58" s="211" t="s">
        <v>12323</v>
      </c>
    </row>
    <row r="59" spans="2:3" ht="30">
      <c r="B59" s="211" t="s">
        <v>12324</v>
      </c>
      <c r="C59" s="211" t="s">
        <v>12325</v>
      </c>
    </row>
    <row r="60" spans="2:3">
      <c r="B60" s="211" t="s">
        <v>12326</v>
      </c>
      <c r="C60" s="211" t="s">
        <v>12327</v>
      </c>
    </row>
    <row r="61" spans="2:3">
      <c r="B61" s="211" t="s">
        <v>12328</v>
      </c>
      <c r="C61" s="210" t="s">
        <v>12329</v>
      </c>
    </row>
    <row r="62" spans="2:3">
      <c r="B62" s="211" t="s">
        <v>12330</v>
      </c>
      <c r="C62" s="211" t="s">
        <v>12331</v>
      </c>
    </row>
    <row r="65" spans="2:2" ht="23.25">
      <c r="B65" s="208" t="s">
        <v>12332</v>
      </c>
    </row>
    <row r="66" spans="2:2">
      <c r="B66" s="197"/>
    </row>
    <row r="67" spans="2:2">
      <c r="B67" s="198" t="s">
        <v>12333</v>
      </c>
    </row>
    <row r="68" spans="2:2">
      <c r="B68" s="197" t="s">
        <v>12334</v>
      </c>
    </row>
    <row r="69" spans="2:2">
      <c r="B69" s="198" t="s">
        <v>12335</v>
      </c>
    </row>
    <row r="70" spans="2:2">
      <c r="B70" s="197" t="s">
        <v>12336</v>
      </c>
    </row>
    <row r="72" spans="2:2" ht="23.25">
      <c r="B72" s="208" t="s">
        <v>12337</v>
      </c>
    </row>
    <row r="73" spans="2:2">
      <c r="B73" s="197"/>
    </row>
    <row r="74" spans="2:2">
      <c r="B74" s="197" t="s">
        <v>12338</v>
      </c>
    </row>
    <row r="75" spans="2:2">
      <c r="B75" s="197" t="s">
        <v>12339</v>
      </c>
    </row>
    <row r="76" spans="2:2">
      <c r="B76" s="197" t="s">
        <v>12340</v>
      </c>
    </row>
    <row r="78" spans="2:2" ht="23.25">
      <c r="B78" s="208" t="s">
        <v>12341</v>
      </c>
    </row>
    <row r="79" spans="2:2">
      <c r="B79" s="197"/>
    </row>
    <row r="80" spans="2:2">
      <c r="B80" s="198" t="s">
        <v>12342</v>
      </c>
    </row>
    <row r="81" spans="2:10">
      <c r="B81" s="198" t="s">
        <v>12343</v>
      </c>
    </row>
    <row r="82" spans="2:10">
      <c r="B82" s="198" t="s">
        <v>12344</v>
      </c>
    </row>
    <row r="83" spans="2:10">
      <c r="B83" s="197"/>
    </row>
    <row r="84" spans="2:10">
      <c r="B84" s="197" t="s">
        <v>12345</v>
      </c>
    </row>
    <row r="86" spans="2:10">
      <c r="B86" s="65" t="s">
        <v>496</v>
      </c>
    </row>
    <row r="87" spans="2:10">
      <c r="B87" s="66" t="s">
        <v>242</v>
      </c>
    </row>
    <row r="88" spans="2:10">
      <c r="B88" s="49" t="s">
        <v>243</v>
      </c>
    </row>
    <row r="89" spans="2:10" ht="30" customHeight="1">
      <c r="B89" s="206" t="s">
        <v>244</v>
      </c>
      <c r="C89" s="206"/>
      <c r="D89" s="206"/>
      <c r="E89" s="206"/>
      <c r="F89" s="206"/>
      <c r="G89" s="206"/>
      <c r="H89" s="206"/>
      <c r="I89" s="50"/>
      <c r="J89" s="50"/>
    </row>
    <row r="90" spans="2:10" ht="33.75" customHeight="1">
      <c r="B90" s="207" t="s">
        <v>245</v>
      </c>
      <c r="C90" s="207"/>
      <c r="D90" s="207"/>
      <c r="E90" s="207"/>
      <c r="F90" s="207"/>
      <c r="G90" s="207"/>
      <c r="H90" s="207"/>
      <c r="I90" s="50"/>
      <c r="J90" s="50"/>
    </row>
    <row r="91" spans="2:10" ht="18" customHeight="1">
      <c r="B91" s="206" t="s">
        <v>246</v>
      </c>
      <c r="C91" s="206"/>
      <c r="D91" s="206"/>
      <c r="E91" s="206"/>
      <c r="F91" s="206"/>
      <c r="G91" s="206"/>
      <c r="H91" s="206"/>
      <c r="I91" s="50"/>
      <c r="J91" s="50"/>
    </row>
    <row r="93" spans="2:10">
      <c r="B93" s="66" t="s">
        <v>484</v>
      </c>
    </row>
    <row r="94" spans="2:10">
      <c r="B94" s="49" t="s">
        <v>485</v>
      </c>
    </row>
    <row r="95" spans="2:10">
      <c r="B95" s="49" t="s">
        <v>486</v>
      </c>
    </row>
    <row r="96" spans="2:10">
      <c r="B96" s="49" t="s">
        <v>487</v>
      </c>
    </row>
    <row r="97" spans="2:2">
      <c r="B97" s="49" t="s">
        <v>488</v>
      </c>
    </row>
    <row r="98" spans="2:2">
      <c r="B98" s="49" t="s">
        <v>489</v>
      </c>
    </row>
    <row r="100" spans="2:2">
      <c r="B100" s="66" t="s">
        <v>490</v>
      </c>
    </row>
    <row r="101" spans="2:2">
      <c r="B101" s="49" t="s">
        <v>491</v>
      </c>
    </row>
    <row r="102" spans="2:2">
      <c r="B102" s="49" t="s">
        <v>492</v>
      </c>
    </row>
    <row r="103" spans="2:2">
      <c r="B103" s="49" t="s">
        <v>493</v>
      </c>
    </row>
    <row r="104" spans="2:2">
      <c r="B104" s="49" t="s">
        <v>494</v>
      </c>
    </row>
    <row r="105" spans="2:2">
      <c r="B105" s="49" t="s">
        <v>495</v>
      </c>
    </row>
  </sheetData>
  <mergeCells count="3">
    <mergeCell ref="B89:H89"/>
    <mergeCell ref="B90:H90"/>
    <mergeCell ref="B91:H9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4"/>
  <sheetViews>
    <sheetView topLeftCell="A18" workbookViewId="0">
      <selection activeCell="B22" sqref="B22"/>
    </sheetView>
  </sheetViews>
  <sheetFormatPr defaultRowHeight="15"/>
  <cols>
    <col min="1" max="1" width="30" customWidth="1"/>
    <col min="2" max="10" width="16" customWidth="1"/>
    <col min="17" max="17" width="10.85546875" customWidth="1"/>
  </cols>
  <sheetData>
    <row r="1" spans="1:1" ht="18">
      <c r="A1" s="1" t="s">
        <v>27</v>
      </c>
    </row>
    <row r="2" spans="1:1">
      <c r="A2" s="5" t="s">
        <v>28</v>
      </c>
    </row>
    <row r="3" spans="1:1">
      <c r="A3" s="49" t="s">
        <v>12178</v>
      </c>
    </row>
    <row r="5" spans="1:1">
      <c r="A5" s="49" t="s">
        <v>12179</v>
      </c>
    </row>
    <row r="6" spans="1:1">
      <c r="A6" s="197" t="s">
        <v>12180</v>
      </c>
    </row>
    <row r="7" spans="1:1">
      <c r="A7" s="197" t="s">
        <v>12181</v>
      </c>
    </row>
    <row r="8" spans="1:1">
      <c r="A8" s="197" t="s">
        <v>12182</v>
      </c>
    </row>
    <row r="10" spans="1:1">
      <c r="A10" s="49" t="s">
        <v>12183</v>
      </c>
    </row>
    <row r="11" spans="1:1">
      <c r="A11" s="197" t="s">
        <v>12184</v>
      </c>
    </row>
    <row r="12" spans="1:1">
      <c r="A12" s="197" t="s">
        <v>12185</v>
      </c>
    </row>
    <row r="14" spans="1:1">
      <c r="A14" s="49" t="s">
        <v>12186</v>
      </c>
    </row>
    <row r="15" spans="1:1">
      <c r="A15" s="197" t="s">
        <v>12187</v>
      </c>
    </row>
    <row r="16" spans="1:1">
      <c r="A16" s="197" t="s">
        <v>12188</v>
      </c>
    </row>
    <row r="17" spans="1:17">
      <c r="A17" s="200" t="s">
        <v>12189</v>
      </c>
    </row>
    <row r="18" spans="1:17">
      <c r="A18" s="200" t="s">
        <v>12190</v>
      </c>
    </row>
    <row r="19" spans="1:17">
      <c r="A19" s="200" t="s">
        <v>12191</v>
      </c>
    </row>
    <row r="22" spans="1:17">
      <c r="A22" s="202" t="s">
        <v>12192</v>
      </c>
      <c r="B22" s="203"/>
    </row>
    <row r="23" spans="1:17" s="13" customFormat="1" ht="36">
      <c r="A23" s="15" t="s">
        <v>194</v>
      </c>
      <c r="B23" s="16" t="s">
        <v>67</v>
      </c>
      <c r="C23" s="16" t="s">
        <v>195</v>
      </c>
      <c r="D23" s="16" t="s">
        <v>65</v>
      </c>
      <c r="E23" s="16" t="s">
        <v>196</v>
      </c>
      <c r="F23" s="17" t="s">
        <v>69</v>
      </c>
      <c r="G23" s="17" t="s">
        <v>71</v>
      </c>
      <c r="H23" s="17" t="s">
        <v>73</v>
      </c>
      <c r="I23" s="17" t="s">
        <v>75</v>
      </c>
      <c r="J23" s="17" t="s">
        <v>197</v>
      </c>
      <c r="K23" s="16" t="s">
        <v>198</v>
      </c>
      <c r="L23" s="16" t="s">
        <v>104</v>
      </c>
      <c r="M23" s="16" t="s">
        <v>199</v>
      </c>
      <c r="N23" s="16" t="s">
        <v>115</v>
      </c>
      <c r="O23" s="16" t="s">
        <v>111</v>
      </c>
      <c r="P23" s="16" t="s">
        <v>112</v>
      </c>
      <c r="Q23" s="18" t="s">
        <v>200</v>
      </c>
    </row>
    <row r="24" spans="1:17" ht="36">
      <c r="A24" s="19" t="s">
        <v>201</v>
      </c>
      <c r="B24" s="20">
        <v>99931</v>
      </c>
      <c r="C24" s="21">
        <v>46183</v>
      </c>
      <c r="D24" s="22">
        <v>3774718220</v>
      </c>
      <c r="E24" s="21">
        <v>46168</v>
      </c>
      <c r="F24" s="23" t="s">
        <v>202</v>
      </c>
      <c r="G24" s="23" t="s">
        <v>203</v>
      </c>
      <c r="H24" s="23" t="s">
        <v>204</v>
      </c>
      <c r="I24" s="23" t="s">
        <v>205</v>
      </c>
      <c r="J24" s="23">
        <v>1</v>
      </c>
      <c r="K24" s="20">
        <v>55</v>
      </c>
      <c r="L24" s="24">
        <f>75000*K24</f>
        <v>4125000</v>
      </c>
      <c r="M24" s="25">
        <v>0.47749999999999998</v>
      </c>
      <c r="N24" s="24">
        <f>M24*L24</f>
        <v>1969687.5</v>
      </c>
      <c r="O24" s="24"/>
      <c r="P24" s="24">
        <f t="shared" ref="P24:P27" si="0">(L24+N24+O24)*8%</f>
        <v>487575</v>
      </c>
      <c r="Q24" s="26">
        <f>ROUND(P24+N24+L24+O24,0)</f>
        <v>6582263</v>
      </c>
    </row>
    <row r="25" spans="1:17" ht="36">
      <c r="A25" s="19" t="s">
        <v>201</v>
      </c>
      <c r="B25" s="20">
        <v>99931</v>
      </c>
      <c r="C25" s="21">
        <v>46183</v>
      </c>
      <c r="D25" s="22">
        <v>1725908612</v>
      </c>
      <c r="E25" s="21">
        <v>46169</v>
      </c>
      <c r="F25" s="23" t="s">
        <v>206</v>
      </c>
      <c r="G25" s="23" t="s">
        <v>203</v>
      </c>
      <c r="H25" s="23" t="s">
        <v>204</v>
      </c>
      <c r="I25" s="23" t="s">
        <v>205</v>
      </c>
      <c r="J25" s="23">
        <v>1</v>
      </c>
      <c r="K25" s="20">
        <v>34</v>
      </c>
      <c r="L25" s="24">
        <f>75000*K25</f>
        <v>2550000</v>
      </c>
      <c r="M25" s="25">
        <v>0.47749999999999998</v>
      </c>
      <c r="N25" s="24">
        <f t="shared" ref="N25:N32" si="1">M25*L25</f>
        <v>1217625</v>
      </c>
      <c r="O25" s="24"/>
      <c r="P25" s="24">
        <f t="shared" si="0"/>
        <v>301410</v>
      </c>
      <c r="Q25" s="26">
        <f>ROUND(P25+N25+L25+O25,0)</f>
        <v>4069035</v>
      </c>
    </row>
    <row r="26" spans="1:17" ht="36">
      <c r="A26" s="19" t="s">
        <v>201</v>
      </c>
      <c r="B26" s="20">
        <v>99931</v>
      </c>
      <c r="C26" s="21">
        <v>46183</v>
      </c>
      <c r="D26" s="22">
        <v>6897410575</v>
      </c>
      <c r="E26" s="21">
        <v>46175</v>
      </c>
      <c r="F26" s="23" t="s">
        <v>207</v>
      </c>
      <c r="G26" s="23" t="s">
        <v>203</v>
      </c>
      <c r="H26" s="23" t="s">
        <v>208</v>
      </c>
      <c r="I26" s="23" t="s">
        <v>205</v>
      </c>
      <c r="J26" s="23">
        <v>3</v>
      </c>
      <c r="K26" s="20">
        <v>39</v>
      </c>
      <c r="L26" s="24">
        <f>101354*K26</f>
        <v>3952806</v>
      </c>
      <c r="M26" s="25">
        <v>0.48749999999999999</v>
      </c>
      <c r="N26" s="24">
        <f t="shared" si="1"/>
        <v>1926992.925</v>
      </c>
      <c r="O26" s="24"/>
      <c r="P26" s="24">
        <f t="shared" si="0"/>
        <v>470383.91399999999</v>
      </c>
      <c r="Q26" s="26">
        <f>ROUND(P26+N26+L26+O26,0)</f>
        <v>6350183</v>
      </c>
    </row>
    <row r="27" spans="1:17" ht="36">
      <c r="A27" s="19" t="s">
        <v>201</v>
      </c>
      <c r="B27" s="20">
        <v>99931</v>
      </c>
      <c r="C27" s="21">
        <v>46183</v>
      </c>
      <c r="D27" s="22">
        <v>1943962005</v>
      </c>
      <c r="E27" s="21">
        <v>46177</v>
      </c>
      <c r="F27" s="23" t="s">
        <v>209</v>
      </c>
      <c r="G27" s="23" t="s">
        <v>203</v>
      </c>
      <c r="H27" s="23" t="s">
        <v>210</v>
      </c>
      <c r="I27" s="23" t="s">
        <v>205</v>
      </c>
      <c r="J27" s="23">
        <v>1</v>
      </c>
      <c r="K27" s="20">
        <v>12</v>
      </c>
      <c r="L27" s="24">
        <v>2787945</v>
      </c>
      <c r="M27" s="25">
        <v>0.48749999999999999</v>
      </c>
      <c r="N27" s="24">
        <f t="shared" si="1"/>
        <v>1359123.1875</v>
      </c>
      <c r="O27" s="24"/>
      <c r="P27" s="24">
        <f t="shared" si="0"/>
        <v>331765.45500000002</v>
      </c>
      <c r="Q27" s="26">
        <f>ROUND(P27+N27+L27+O27,0)</f>
        <v>4478834</v>
      </c>
    </row>
    <row r="28" spans="1:17" ht="24">
      <c r="A28" s="19" t="s">
        <v>201</v>
      </c>
      <c r="B28" s="20">
        <v>99931</v>
      </c>
      <c r="C28" s="21">
        <v>46183</v>
      </c>
      <c r="D28" s="22">
        <v>2629838385</v>
      </c>
      <c r="E28" s="21">
        <v>46178</v>
      </c>
      <c r="F28" s="23" t="s">
        <v>211</v>
      </c>
      <c r="G28" s="23" t="s">
        <v>212</v>
      </c>
      <c r="H28" s="23" t="s">
        <v>213</v>
      </c>
      <c r="I28" s="23" t="s">
        <v>205</v>
      </c>
      <c r="J28" s="23">
        <v>3</v>
      </c>
      <c r="K28" s="20">
        <v>2</v>
      </c>
      <c r="L28" s="24">
        <v>1409647</v>
      </c>
      <c r="M28" s="25">
        <v>0.48749999999999999</v>
      </c>
      <c r="N28" s="24">
        <f t="shared" si="1"/>
        <v>687202.91249999998</v>
      </c>
      <c r="O28" s="27">
        <v>136753</v>
      </c>
      <c r="P28" s="24">
        <f>(L28+N28+O28)*8%</f>
        <v>178688.23300000001</v>
      </c>
      <c r="Q28" s="26">
        <f>ROUND(P28+N28+L28+O28,0)</f>
        <v>2412291</v>
      </c>
    </row>
    <row r="29" spans="1:17">
      <c r="A29" s="28" t="s">
        <v>214</v>
      </c>
      <c r="B29" s="29"/>
      <c r="C29" s="30"/>
      <c r="D29" s="31"/>
      <c r="E29" s="30"/>
      <c r="F29" s="32"/>
      <c r="G29" s="32"/>
      <c r="H29" s="32"/>
      <c r="I29" s="32"/>
      <c r="J29" s="32"/>
      <c r="K29" s="29">
        <f>SUBTOTAL(9,K24:K28)</f>
        <v>142</v>
      </c>
      <c r="L29" s="33">
        <f>SUBTOTAL(9,L24:L28)</f>
        <v>14825398</v>
      </c>
      <c r="M29" s="34"/>
      <c r="N29" s="33">
        <f>SUBTOTAL(9,N24:N28)</f>
        <v>7160631.5249999994</v>
      </c>
      <c r="O29" s="35">
        <f>SUBTOTAL(9,O24:O28)</f>
        <v>136753</v>
      </c>
      <c r="P29" s="33">
        <f>SUBTOTAL(9,P24:P28)</f>
        <v>1769822.602</v>
      </c>
      <c r="Q29" s="36">
        <f>SUBTOTAL(9,Q24:Q28)</f>
        <v>23892606</v>
      </c>
    </row>
    <row r="30" spans="1:17" ht="36">
      <c r="A30" s="19" t="s">
        <v>215</v>
      </c>
      <c r="B30" s="20">
        <v>105118</v>
      </c>
      <c r="C30" s="21">
        <v>46183</v>
      </c>
      <c r="D30" s="22">
        <v>1769080994</v>
      </c>
      <c r="E30" s="21">
        <v>46178</v>
      </c>
      <c r="F30" s="23" t="s">
        <v>216</v>
      </c>
      <c r="G30" s="23" t="s">
        <v>212</v>
      </c>
      <c r="H30" s="23" t="s">
        <v>213</v>
      </c>
      <c r="I30" s="23" t="s">
        <v>217</v>
      </c>
      <c r="J30" s="23" t="s">
        <v>218</v>
      </c>
      <c r="K30" s="20">
        <v>1.5</v>
      </c>
      <c r="L30" s="24">
        <v>6200000</v>
      </c>
      <c r="M30" s="25">
        <v>0.48749999999999999</v>
      </c>
      <c r="N30" s="24">
        <f t="shared" si="1"/>
        <v>3022500</v>
      </c>
      <c r="O30" s="27">
        <v>136753</v>
      </c>
      <c r="P30" s="24">
        <f>(L30+N30+O30)*8%</f>
        <v>748740.24</v>
      </c>
      <c r="Q30" s="26">
        <f>ROUND(P30+N30+L30+O30,0)</f>
        <v>10107993</v>
      </c>
    </row>
    <row r="31" spans="1:17">
      <c r="A31" s="28" t="s">
        <v>219</v>
      </c>
      <c r="B31" s="29"/>
      <c r="C31" s="30"/>
      <c r="D31" s="31"/>
      <c r="E31" s="30"/>
      <c r="F31" s="32"/>
      <c r="G31" s="32"/>
      <c r="H31" s="32"/>
      <c r="I31" s="32"/>
      <c r="J31" s="32"/>
      <c r="K31" s="29">
        <f>SUBTOTAL(9,K30:K30)</f>
        <v>1.5</v>
      </c>
      <c r="L31" s="33">
        <f>SUBTOTAL(9,L30:L30)</f>
        <v>6200000</v>
      </c>
      <c r="M31" s="34"/>
      <c r="N31" s="33">
        <f>SUBTOTAL(9,N30:N30)</f>
        <v>3022500</v>
      </c>
      <c r="O31" s="35">
        <f>SUBTOTAL(9,O30:O30)</f>
        <v>136753</v>
      </c>
      <c r="P31" s="33">
        <f>SUBTOTAL(9,P30:P30)</f>
        <v>748740.24</v>
      </c>
      <c r="Q31" s="36">
        <f>SUBTOTAL(9,Q30:Q30)</f>
        <v>10107993</v>
      </c>
    </row>
    <row r="32" spans="1:17" ht="24">
      <c r="A32" s="19" t="s">
        <v>220</v>
      </c>
      <c r="B32" s="20">
        <v>101212</v>
      </c>
      <c r="C32" s="21">
        <v>46183</v>
      </c>
      <c r="D32" s="22">
        <v>7958647502</v>
      </c>
      <c r="E32" s="21">
        <v>46170</v>
      </c>
      <c r="F32" s="23" t="s">
        <v>221</v>
      </c>
      <c r="G32" s="23" t="s">
        <v>222</v>
      </c>
      <c r="H32" s="23" t="s">
        <v>205</v>
      </c>
      <c r="I32" s="23" t="s">
        <v>223</v>
      </c>
      <c r="J32" s="23">
        <v>5</v>
      </c>
      <c r="K32" s="20">
        <v>3.5</v>
      </c>
      <c r="L32" s="24">
        <v>1873210</v>
      </c>
      <c r="M32" s="25">
        <v>0.47749999999999998</v>
      </c>
      <c r="N32" s="24">
        <f t="shared" si="1"/>
        <v>894457.77499999991</v>
      </c>
      <c r="O32" s="24"/>
      <c r="P32" s="24">
        <f>(L32+N32+O32)*8%</f>
        <v>221413.42199999999</v>
      </c>
      <c r="Q32" s="26">
        <f>ROUND(P32+N32+L32+O32,0)</f>
        <v>2989081</v>
      </c>
    </row>
    <row r="33" spans="1:17">
      <c r="A33" s="28" t="s">
        <v>224</v>
      </c>
      <c r="B33" s="29"/>
      <c r="C33" s="30"/>
      <c r="D33" s="31"/>
      <c r="E33" s="30"/>
      <c r="F33" s="32"/>
      <c r="G33" s="32"/>
      <c r="H33" s="32"/>
      <c r="I33" s="32"/>
      <c r="J33" s="32"/>
      <c r="K33" s="29">
        <f>SUBTOTAL(9,K32:K32)</f>
        <v>3.5</v>
      </c>
      <c r="L33" s="33">
        <f>SUBTOTAL(9,L32:L32)</f>
        <v>1873210</v>
      </c>
      <c r="M33" s="34"/>
      <c r="N33" s="33">
        <f>SUBTOTAL(9,N32:N32)</f>
        <v>894457.77499999991</v>
      </c>
      <c r="O33" s="33">
        <f>SUBTOTAL(9,O32:O32)</f>
        <v>0</v>
      </c>
      <c r="P33" s="33">
        <f>SUBTOTAL(9,P32:P32)</f>
        <v>221413.42199999999</v>
      </c>
      <c r="Q33" s="36">
        <f>SUBTOTAL(9,Q32:Q32)</f>
        <v>2989081</v>
      </c>
    </row>
    <row r="34" spans="1:17">
      <c r="A34" s="37" t="s">
        <v>225</v>
      </c>
      <c r="B34" s="38"/>
      <c r="C34" s="39"/>
      <c r="D34" s="40"/>
      <c r="E34" s="39"/>
      <c r="F34" s="41"/>
      <c r="G34" s="41"/>
      <c r="H34" s="41"/>
      <c r="I34" s="41"/>
      <c r="J34" s="41"/>
      <c r="K34" s="38">
        <f>SUBTOTAL(9,K24:K32)</f>
        <v>147</v>
      </c>
      <c r="L34" s="42">
        <f>SUBTOTAL(9,L24:L32)</f>
        <v>22898608</v>
      </c>
      <c r="M34" s="43"/>
      <c r="N34" s="42">
        <f>SUBTOTAL(9,N24:N32)</f>
        <v>11077589.299999999</v>
      </c>
      <c r="O34" s="42">
        <f>SUBTOTAL(9,O24:O32)</f>
        <v>273506</v>
      </c>
      <c r="P34" s="42">
        <f>SUBTOTAL(9,P24:P32)</f>
        <v>2739976.264</v>
      </c>
      <c r="Q34" s="44">
        <f>SUBTOTAL(9,Q24:Q32)</f>
        <v>36989680</v>
      </c>
    </row>
  </sheetData>
  <conditionalFormatting sqref="D23:D34">
    <cfRule type="duplicateValues" dxfId="2" priority="1"/>
  </conditionalFormatting>
  <pageMargins left="0.75" right="0.75" top="1" bottom="1" header="0.5" footer="0.5"/>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2"/>
  <sheetViews>
    <sheetView workbookViewId="0">
      <selection activeCell="A14" sqref="A14:B14"/>
    </sheetView>
  </sheetViews>
  <sheetFormatPr defaultRowHeight="15"/>
  <cols>
    <col min="1" max="1" width="30" customWidth="1"/>
    <col min="2" max="2" width="16" customWidth="1"/>
    <col min="3" max="3" width="17.42578125" customWidth="1"/>
    <col min="4" max="10" width="16" customWidth="1"/>
    <col min="12" max="12" width="13.42578125" customWidth="1"/>
    <col min="13" max="13" width="15.85546875" customWidth="1"/>
    <col min="14" max="14" width="17.7109375" customWidth="1"/>
    <col min="15" max="15" width="10.28515625" customWidth="1"/>
  </cols>
  <sheetData>
    <row r="1" spans="1:16" ht="18">
      <c r="A1" s="1" t="s">
        <v>29</v>
      </c>
    </row>
    <row r="2" spans="1:16">
      <c r="A2" s="5" t="s">
        <v>30</v>
      </c>
    </row>
    <row r="4" spans="1:16">
      <c r="A4" s="49" t="s">
        <v>12193</v>
      </c>
    </row>
    <row r="6" spans="1:16">
      <c r="A6" s="49" t="s">
        <v>12194</v>
      </c>
    </row>
    <row r="8" spans="1:16">
      <c r="A8" s="49" t="s">
        <v>12183</v>
      </c>
    </row>
    <row r="9" spans="1:16">
      <c r="A9" s="197" t="s">
        <v>12195</v>
      </c>
    </row>
    <row r="10" spans="1:16">
      <c r="A10" s="197" t="s">
        <v>12196</v>
      </c>
    </row>
    <row r="12" spans="1:16">
      <c r="A12" s="49" t="s">
        <v>12197</v>
      </c>
    </row>
    <row r="14" spans="1:16">
      <c r="A14" s="202" t="s">
        <v>12192</v>
      </c>
      <c r="B14" s="203"/>
    </row>
    <row r="15" spans="1:16" s="13" customFormat="1" ht="36">
      <c r="A15" s="51" t="s">
        <v>67</v>
      </c>
      <c r="B15" s="51" t="s">
        <v>247</v>
      </c>
      <c r="C15" s="51" t="s">
        <v>248</v>
      </c>
      <c r="D15" s="51" t="s">
        <v>65</v>
      </c>
      <c r="E15" s="51" t="s">
        <v>196</v>
      </c>
      <c r="F15" s="52" t="s">
        <v>69</v>
      </c>
      <c r="G15" s="52" t="s">
        <v>71</v>
      </c>
      <c r="H15" s="52" t="s">
        <v>73</v>
      </c>
      <c r="I15" s="52" t="s">
        <v>75</v>
      </c>
      <c r="J15" s="51" t="s">
        <v>249</v>
      </c>
      <c r="K15" s="51" t="s">
        <v>198</v>
      </c>
      <c r="L15" s="51" t="s">
        <v>104</v>
      </c>
      <c r="M15" s="51" t="s">
        <v>114</v>
      </c>
      <c r="N15" s="51" t="s">
        <v>115</v>
      </c>
      <c r="O15" s="51" t="s">
        <v>112</v>
      </c>
      <c r="P15" s="51" t="s">
        <v>200</v>
      </c>
    </row>
    <row r="16" spans="1:16" ht="24">
      <c r="A16" s="53" t="s">
        <v>250</v>
      </c>
      <c r="B16" s="53">
        <v>734101624</v>
      </c>
      <c r="C16" s="54">
        <v>46199</v>
      </c>
      <c r="D16" s="55">
        <v>872009826743</v>
      </c>
      <c r="E16" s="54">
        <v>46162</v>
      </c>
      <c r="F16" s="56" t="s">
        <v>203</v>
      </c>
      <c r="G16" s="56" t="s">
        <v>251</v>
      </c>
      <c r="H16" s="56" t="s">
        <v>205</v>
      </c>
      <c r="I16" s="56" t="s">
        <v>223</v>
      </c>
      <c r="J16" s="53" t="s">
        <v>252</v>
      </c>
      <c r="K16" s="53">
        <v>11.8</v>
      </c>
      <c r="L16" s="57">
        <v>1746034</v>
      </c>
      <c r="M16" s="57">
        <v>0</v>
      </c>
      <c r="N16" s="57">
        <v>851192</v>
      </c>
      <c r="O16" s="57">
        <v>207778</v>
      </c>
      <c r="P16" s="57">
        <v>2805004</v>
      </c>
    </row>
    <row r="17" spans="1:16" ht="24">
      <c r="A17" s="53" t="s">
        <v>250</v>
      </c>
      <c r="B17" s="53">
        <v>734101624</v>
      </c>
      <c r="C17" s="54">
        <v>46199</v>
      </c>
      <c r="D17" s="55">
        <v>872266860800</v>
      </c>
      <c r="E17" s="54">
        <v>46169</v>
      </c>
      <c r="F17" s="56" t="s">
        <v>203</v>
      </c>
      <c r="G17" s="56" t="s">
        <v>253</v>
      </c>
      <c r="H17" s="56" t="s">
        <v>205</v>
      </c>
      <c r="I17" s="56" t="s">
        <v>217</v>
      </c>
      <c r="J17" s="53" t="s">
        <v>254</v>
      </c>
      <c r="K17" s="53">
        <v>0.6</v>
      </c>
      <c r="L17" s="57">
        <v>610238</v>
      </c>
      <c r="M17" s="57">
        <v>68300</v>
      </c>
      <c r="N17" s="57">
        <v>302068</v>
      </c>
      <c r="O17" s="57">
        <v>78448</v>
      </c>
      <c r="P17" s="57">
        <v>1059054</v>
      </c>
    </row>
    <row r="18" spans="1:16" ht="24">
      <c r="A18" s="53" t="s">
        <v>250</v>
      </c>
      <c r="B18" s="53">
        <v>734101624</v>
      </c>
      <c r="C18" s="54">
        <v>46199</v>
      </c>
      <c r="D18" s="55">
        <v>872329335608</v>
      </c>
      <c r="E18" s="54">
        <v>46171</v>
      </c>
      <c r="F18" s="56" t="s">
        <v>203</v>
      </c>
      <c r="G18" s="56" t="s">
        <v>212</v>
      </c>
      <c r="H18" s="56" t="s">
        <v>205</v>
      </c>
      <c r="I18" s="56" t="s">
        <v>217</v>
      </c>
      <c r="J18" s="53" t="s">
        <v>254</v>
      </c>
      <c r="K18" s="53">
        <v>1.7</v>
      </c>
      <c r="L18" s="57">
        <v>814665</v>
      </c>
      <c r="M18" s="57">
        <v>68300</v>
      </c>
      <c r="N18" s="57">
        <v>403259</v>
      </c>
      <c r="O18" s="57">
        <v>102898</v>
      </c>
      <c r="P18" s="57">
        <v>1389122</v>
      </c>
    </row>
    <row r="19" spans="1:16" ht="24">
      <c r="A19" s="53" t="s">
        <v>250</v>
      </c>
      <c r="B19" s="53">
        <v>734101624</v>
      </c>
      <c r="C19" s="54">
        <v>46199</v>
      </c>
      <c r="D19" s="55">
        <v>872639262181</v>
      </c>
      <c r="E19" s="54">
        <v>46178</v>
      </c>
      <c r="F19" s="56" t="s">
        <v>203</v>
      </c>
      <c r="G19" s="56" t="s">
        <v>212</v>
      </c>
      <c r="H19" s="56" t="s">
        <v>205</v>
      </c>
      <c r="I19" s="56" t="s">
        <v>217</v>
      </c>
      <c r="J19" s="53" t="s">
        <v>254</v>
      </c>
      <c r="K19" s="53">
        <v>16</v>
      </c>
      <c r="L19" s="57">
        <v>2797192</v>
      </c>
      <c r="M19" s="57">
        <v>68300</v>
      </c>
      <c r="N19" s="57">
        <v>1377617</v>
      </c>
      <c r="O19" s="57">
        <v>339449</v>
      </c>
      <c r="P19" s="57">
        <v>4582558</v>
      </c>
    </row>
    <row r="20" spans="1:16" ht="36">
      <c r="A20" s="53" t="s">
        <v>250</v>
      </c>
      <c r="B20" s="53">
        <v>734101624</v>
      </c>
      <c r="C20" s="54">
        <v>46199</v>
      </c>
      <c r="D20" s="55">
        <v>872758765274</v>
      </c>
      <c r="E20" s="54">
        <v>46181</v>
      </c>
      <c r="F20" s="56" t="s">
        <v>203</v>
      </c>
      <c r="G20" s="56" t="s">
        <v>255</v>
      </c>
      <c r="H20" s="56" t="s">
        <v>205</v>
      </c>
      <c r="I20" s="56" t="s">
        <v>223</v>
      </c>
      <c r="J20" s="53" t="s">
        <v>252</v>
      </c>
      <c r="K20" s="53">
        <v>1.7</v>
      </c>
      <c r="L20" s="57">
        <v>670355</v>
      </c>
      <c r="M20" s="57">
        <v>0</v>
      </c>
      <c r="N20" s="57">
        <v>284901</v>
      </c>
      <c r="O20" s="57">
        <v>76420</v>
      </c>
      <c r="P20" s="57">
        <v>1031676</v>
      </c>
    </row>
    <row r="21" spans="1:16" ht="36">
      <c r="A21" s="53" t="s">
        <v>250</v>
      </c>
      <c r="B21" s="53">
        <v>734101624</v>
      </c>
      <c r="C21" s="54">
        <v>46199</v>
      </c>
      <c r="D21" s="55">
        <v>872885278038</v>
      </c>
      <c r="E21" s="54">
        <v>46184</v>
      </c>
      <c r="F21" s="56" t="s">
        <v>203</v>
      </c>
      <c r="G21" s="56" t="s">
        <v>256</v>
      </c>
      <c r="H21" s="56" t="s">
        <v>205</v>
      </c>
      <c r="I21" s="56" t="s">
        <v>208</v>
      </c>
      <c r="J21" s="53" t="s">
        <v>254</v>
      </c>
      <c r="K21" s="53">
        <v>4.5999999999999996</v>
      </c>
      <c r="L21" s="57">
        <v>778702</v>
      </c>
      <c r="M21" s="57">
        <v>0</v>
      </c>
      <c r="N21" s="57">
        <v>330948</v>
      </c>
      <c r="O21" s="57">
        <v>88772</v>
      </c>
      <c r="P21" s="57">
        <v>1198422</v>
      </c>
    </row>
    <row r="22" spans="1:16" ht="24">
      <c r="A22" s="53" t="s">
        <v>250</v>
      </c>
      <c r="B22" s="53">
        <v>734101624</v>
      </c>
      <c r="C22" s="54">
        <v>46199</v>
      </c>
      <c r="D22" s="55">
        <v>873056855970</v>
      </c>
      <c r="E22" s="54">
        <v>46188</v>
      </c>
      <c r="F22" s="56" t="s">
        <v>203</v>
      </c>
      <c r="G22" s="56" t="s">
        <v>212</v>
      </c>
      <c r="H22" s="56" t="s">
        <v>205</v>
      </c>
      <c r="I22" s="56" t="s">
        <v>217</v>
      </c>
      <c r="J22" s="53" t="s">
        <v>252</v>
      </c>
      <c r="K22" s="53">
        <v>9.3000000000000007</v>
      </c>
      <c r="L22" s="57">
        <v>2160797</v>
      </c>
      <c r="M22" s="57">
        <v>68300</v>
      </c>
      <c r="N22" s="57">
        <v>929143</v>
      </c>
      <c r="O22" s="57">
        <v>252659</v>
      </c>
      <c r="P22" s="57">
        <v>3410899</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51"/>
  <sheetViews>
    <sheetView workbookViewId="0">
      <selection activeCell="A12" sqref="A12:B12"/>
    </sheetView>
  </sheetViews>
  <sheetFormatPr defaultRowHeight="15"/>
  <cols>
    <col min="1" max="1" width="13.5703125" customWidth="1"/>
    <col min="2" max="2" width="16.7109375" customWidth="1"/>
    <col min="3" max="3" width="16" customWidth="1"/>
    <col min="4" max="4" width="17.42578125" customWidth="1"/>
    <col min="5" max="10" width="16" customWidth="1"/>
    <col min="13" max="13" width="13.42578125" customWidth="1"/>
    <col min="14" max="14" width="15.85546875" customWidth="1"/>
    <col min="15" max="15" width="17.7109375" customWidth="1"/>
    <col min="16" max="16" width="12.7109375" customWidth="1"/>
  </cols>
  <sheetData>
    <row r="1" spans="1:17" ht="18">
      <c r="A1" s="1" t="s">
        <v>31</v>
      </c>
    </row>
    <row r="2" spans="1:17">
      <c r="A2" s="5" t="s">
        <v>32</v>
      </c>
    </row>
    <row r="4" spans="1:17">
      <c r="A4" s="49" t="s">
        <v>12198</v>
      </c>
    </row>
    <row r="6" spans="1:17">
      <c r="A6" s="49" t="s">
        <v>12199</v>
      </c>
    </row>
    <row r="8" spans="1:17">
      <c r="A8" s="49" t="s">
        <v>12200</v>
      </c>
    </row>
    <row r="10" spans="1:17">
      <c r="A10" s="49" t="s">
        <v>12201</v>
      </c>
    </row>
    <row r="12" spans="1:17">
      <c r="A12" s="202" t="s">
        <v>12192</v>
      </c>
      <c r="B12" s="203"/>
    </row>
    <row r="13" spans="1:17" s="13" customFormat="1" ht="36">
      <c r="A13" s="15" t="s">
        <v>264</v>
      </c>
      <c r="B13" s="16" t="s">
        <v>67</v>
      </c>
      <c r="C13" s="16" t="s">
        <v>247</v>
      </c>
      <c r="D13" s="16" t="s">
        <v>248</v>
      </c>
      <c r="E13" s="16" t="s">
        <v>65</v>
      </c>
      <c r="F13" s="16" t="s">
        <v>196</v>
      </c>
      <c r="G13" s="17" t="s">
        <v>69</v>
      </c>
      <c r="H13" s="17" t="s">
        <v>71</v>
      </c>
      <c r="I13" s="17" t="s">
        <v>73</v>
      </c>
      <c r="J13" s="17" t="s">
        <v>75</v>
      </c>
      <c r="K13" s="16" t="s">
        <v>249</v>
      </c>
      <c r="L13" s="16" t="s">
        <v>198</v>
      </c>
      <c r="M13" s="16" t="s">
        <v>104</v>
      </c>
      <c r="N13" s="16" t="s">
        <v>114</v>
      </c>
      <c r="O13" s="16" t="s">
        <v>115</v>
      </c>
      <c r="P13" s="16" t="s">
        <v>116</v>
      </c>
      <c r="Q13" s="18" t="s">
        <v>200</v>
      </c>
    </row>
    <row r="14" spans="1:17" ht="36">
      <c r="A14" s="19">
        <v>1</v>
      </c>
      <c r="B14" s="20" t="s">
        <v>265</v>
      </c>
      <c r="C14" s="20">
        <v>734101623</v>
      </c>
      <c r="D14" s="21">
        <v>46199</v>
      </c>
      <c r="E14" s="22">
        <v>381335227154</v>
      </c>
      <c r="F14" s="21">
        <v>46160</v>
      </c>
      <c r="G14" s="23" t="s">
        <v>216</v>
      </c>
      <c r="H14" s="23" t="s">
        <v>212</v>
      </c>
      <c r="I14" s="23" t="s">
        <v>213</v>
      </c>
      <c r="J14" s="23" t="s">
        <v>205</v>
      </c>
      <c r="K14" s="20" t="s">
        <v>254</v>
      </c>
      <c r="L14" s="20">
        <v>0.8</v>
      </c>
      <c r="M14" s="24">
        <v>448955</v>
      </c>
      <c r="N14" s="24">
        <v>137374</v>
      </c>
      <c r="O14" s="24">
        <v>213254</v>
      </c>
      <c r="P14" s="24">
        <v>42058</v>
      </c>
      <c r="Q14" s="26">
        <v>841641</v>
      </c>
    </row>
    <row r="15" spans="1:17" ht="36">
      <c r="A15" s="19">
        <v>2</v>
      </c>
      <c r="B15" s="20" t="s">
        <v>265</v>
      </c>
      <c r="C15" s="20">
        <v>734101623</v>
      </c>
      <c r="D15" s="21">
        <v>46199</v>
      </c>
      <c r="E15" s="22">
        <v>381471618942</v>
      </c>
      <c r="F15" s="21">
        <v>46163</v>
      </c>
      <c r="G15" s="23" t="s">
        <v>216</v>
      </c>
      <c r="H15" s="23" t="s">
        <v>212</v>
      </c>
      <c r="I15" s="23" t="s">
        <v>213</v>
      </c>
      <c r="J15" s="23" t="s">
        <v>205</v>
      </c>
      <c r="K15" s="20" t="s">
        <v>254</v>
      </c>
      <c r="L15" s="20">
        <v>2.6</v>
      </c>
      <c r="M15" s="24">
        <v>633735</v>
      </c>
      <c r="N15" s="24">
        <v>136652</v>
      </c>
      <c r="O15" s="24">
        <v>308946</v>
      </c>
      <c r="P15" s="24">
        <v>56773</v>
      </c>
      <c r="Q15" s="26">
        <v>1136106</v>
      </c>
    </row>
    <row r="16" spans="1:17" ht="36">
      <c r="A16" s="19">
        <v>3</v>
      </c>
      <c r="B16" s="20" t="s">
        <v>265</v>
      </c>
      <c r="C16" s="20">
        <v>734101623</v>
      </c>
      <c r="D16" s="21">
        <v>46199</v>
      </c>
      <c r="E16" s="22">
        <v>381501224770</v>
      </c>
      <c r="F16" s="21">
        <v>46164</v>
      </c>
      <c r="G16" s="23" t="s">
        <v>216</v>
      </c>
      <c r="H16" s="23" t="s">
        <v>212</v>
      </c>
      <c r="I16" s="23" t="s">
        <v>213</v>
      </c>
      <c r="J16" s="23" t="s">
        <v>205</v>
      </c>
      <c r="K16" s="20" t="s">
        <v>254</v>
      </c>
      <c r="L16" s="20">
        <v>6.3</v>
      </c>
      <c r="M16" s="24">
        <v>908289</v>
      </c>
      <c r="N16" s="24">
        <v>137068</v>
      </c>
      <c r="O16" s="24">
        <v>442791</v>
      </c>
      <c r="P16" s="24">
        <v>78277</v>
      </c>
      <c r="Q16" s="26">
        <v>1566425</v>
      </c>
    </row>
    <row r="17" spans="1:17" ht="36">
      <c r="A17" s="19">
        <v>4</v>
      </c>
      <c r="B17" s="20" t="s">
        <v>265</v>
      </c>
      <c r="C17" s="20">
        <v>734101623</v>
      </c>
      <c r="D17" s="21">
        <v>46199</v>
      </c>
      <c r="E17" s="22">
        <v>381600540944</v>
      </c>
      <c r="F17" s="21">
        <v>46169</v>
      </c>
      <c r="G17" s="23" t="s">
        <v>216</v>
      </c>
      <c r="H17" s="23" t="s">
        <v>212</v>
      </c>
      <c r="I17" s="23" t="s">
        <v>213</v>
      </c>
      <c r="J17" s="23" t="s">
        <v>205</v>
      </c>
      <c r="K17" s="20" t="s">
        <v>254</v>
      </c>
      <c r="L17" s="20">
        <v>5.4</v>
      </c>
      <c r="M17" s="24">
        <v>841155</v>
      </c>
      <c r="N17" s="24">
        <v>137496</v>
      </c>
      <c r="O17" s="24">
        <v>416372</v>
      </c>
      <c r="P17" s="24">
        <v>73378</v>
      </c>
      <c r="Q17" s="26">
        <v>1468401</v>
      </c>
    </row>
    <row r="18" spans="1:17" ht="36">
      <c r="A18" s="19">
        <v>5</v>
      </c>
      <c r="B18" s="20" t="s">
        <v>265</v>
      </c>
      <c r="C18" s="20">
        <v>734101623</v>
      </c>
      <c r="D18" s="21">
        <v>46199</v>
      </c>
      <c r="E18" s="22">
        <v>381633142753</v>
      </c>
      <c r="F18" s="21">
        <v>46170</v>
      </c>
      <c r="G18" s="23" t="s">
        <v>216</v>
      </c>
      <c r="H18" s="23" t="s">
        <v>212</v>
      </c>
      <c r="I18" s="23" t="s">
        <v>213</v>
      </c>
      <c r="J18" s="23" t="s">
        <v>205</v>
      </c>
      <c r="K18" s="20" t="s">
        <v>254</v>
      </c>
      <c r="L18" s="20">
        <v>2.6</v>
      </c>
      <c r="M18" s="24">
        <v>633735</v>
      </c>
      <c r="N18" s="24">
        <v>136969</v>
      </c>
      <c r="O18" s="24">
        <v>313699</v>
      </c>
      <c r="P18" s="24">
        <v>57040</v>
      </c>
      <c r="Q18" s="26">
        <v>1141443</v>
      </c>
    </row>
    <row r="19" spans="1:17" ht="36">
      <c r="A19" s="19">
        <v>6</v>
      </c>
      <c r="B19" s="20" t="s">
        <v>265</v>
      </c>
      <c r="C19" s="20">
        <v>734101623</v>
      </c>
      <c r="D19" s="21">
        <v>46199</v>
      </c>
      <c r="E19" s="22">
        <v>518337606988</v>
      </c>
      <c r="F19" s="21">
        <v>46170</v>
      </c>
      <c r="G19" s="23" t="s">
        <v>266</v>
      </c>
      <c r="H19" s="23" t="s">
        <v>267</v>
      </c>
      <c r="I19" s="23" t="s">
        <v>213</v>
      </c>
      <c r="J19" s="23" t="s">
        <v>205</v>
      </c>
      <c r="K19" s="20" t="s">
        <v>254</v>
      </c>
      <c r="L19" s="20">
        <v>29.7</v>
      </c>
      <c r="M19" s="24">
        <v>2509099</v>
      </c>
      <c r="N19" s="24">
        <v>138490</v>
      </c>
      <c r="O19" s="24">
        <v>1242004</v>
      </c>
      <c r="P19" s="24">
        <v>204593</v>
      </c>
      <c r="Q19" s="26">
        <v>4094186</v>
      </c>
    </row>
    <row r="20" spans="1:17" ht="36">
      <c r="A20" s="19">
        <v>7</v>
      </c>
      <c r="B20" s="20" t="s">
        <v>265</v>
      </c>
      <c r="C20" s="20">
        <v>734101623</v>
      </c>
      <c r="D20" s="21">
        <v>46199</v>
      </c>
      <c r="E20" s="22">
        <v>381794684335</v>
      </c>
      <c r="F20" s="21">
        <v>46177</v>
      </c>
      <c r="G20" s="23" t="s">
        <v>216</v>
      </c>
      <c r="H20" s="23" t="s">
        <v>212</v>
      </c>
      <c r="I20" s="23" t="s">
        <v>213</v>
      </c>
      <c r="J20" s="23" t="s">
        <v>205</v>
      </c>
      <c r="K20" s="20" t="s">
        <v>254</v>
      </c>
      <c r="L20" s="20">
        <v>8.8000000000000007</v>
      </c>
      <c r="M20" s="24">
        <v>1076123</v>
      </c>
      <c r="N20" s="24">
        <v>136616</v>
      </c>
      <c r="O20" s="24">
        <v>529991</v>
      </c>
      <c r="P20" s="24">
        <v>91668</v>
      </c>
      <c r="Q20" s="26">
        <v>1834398</v>
      </c>
    </row>
    <row r="21" spans="1:17" ht="24">
      <c r="A21" s="19">
        <v>8</v>
      </c>
      <c r="B21" s="20" t="s">
        <v>265</v>
      </c>
      <c r="C21" s="20">
        <v>734101623</v>
      </c>
      <c r="D21" s="21">
        <v>46199</v>
      </c>
      <c r="E21" s="22">
        <v>381845821672</v>
      </c>
      <c r="F21" s="21">
        <v>46179</v>
      </c>
      <c r="G21" s="23" t="s">
        <v>211</v>
      </c>
      <c r="H21" s="23" t="s">
        <v>212</v>
      </c>
      <c r="I21" s="23" t="s">
        <v>213</v>
      </c>
      <c r="J21" s="23" t="s">
        <v>205</v>
      </c>
      <c r="K21" s="20" t="s">
        <v>254</v>
      </c>
      <c r="L21" s="20">
        <v>1.5</v>
      </c>
      <c r="M21" s="24">
        <v>495695</v>
      </c>
      <c r="N21" s="24">
        <v>136466</v>
      </c>
      <c r="O21" s="24">
        <v>244130</v>
      </c>
      <c r="P21" s="24">
        <v>46093</v>
      </c>
      <c r="Q21" s="26">
        <v>922384</v>
      </c>
    </row>
    <row r="22" spans="1:17" ht="36">
      <c r="A22" s="19">
        <v>9</v>
      </c>
      <c r="B22" s="20" t="s">
        <v>265</v>
      </c>
      <c r="C22" s="20">
        <v>734101623</v>
      </c>
      <c r="D22" s="21">
        <v>46199</v>
      </c>
      <c r="E22" s="22">
        <v>518337618146</v>
      </c>
      <c r="F22" s="21">
        <v>46179</v>
      </c>
      <c r="G22" s="23" t="s">
        <v>266</v>
      </c>
      <c r="H22" s="23" t="s">
        <v>267</v>
      </c>
      <c r="I22" s="23" t="s">
        <v>213</v>
      </c>
      <c r="J22" s="23" t="s">
        <v>205</v>
      </c>
      <c r="K22" s="20" t="s">
        <v>254</v>
      </c>
      <c r="L22" s="20">
        <v>47.6</v>
      </c>
      <c r="M22" s="24">
        <v>3968419</v>
      </c>
      <c r="N22" s="24">
        <v>136466</v>
      </c>
      <c r="O22" s="24">
        <v>1954446</v>
      </c>
      <c r="P22" s="24">
        <v>318721</v>
      </c>
      <c r="Q22" s="26">
        <v>6378052</v>
      </c>
    </row>
    <row r="23" spans="1:17" ht="36">
      <c r="A23" s="19">
        <v>10</v>
      </c>
      <c r="B23" s="20" t="s">
        <v>265</v>
      </c>
      <c r="C23" s="20">
        <v>734101623</v>
      </c>
      <c r="D23" s="21">
        <v>46199</v>
      </c>
      <c r="E23" s="22">
        <v>382048162769</v>
      </c>
      <c r="F23" s="21">
        <v>46189</v>
      </c>
      <c r="G23" s="23" t="s">
        <v>216</v>
      </c>
      <c r="H23" s="23" t="s">
        <v>212</v>
      </c>
      <c r="I23" s="23" t="s">
        <v>213</v>
      </c>
      <c r="J23" s="23" t="s">
        <v>205</v>
      </c>
      <c r="K23" s="20" t="s">
        <v>254</v>
      </c>
      <c r="L23" s="20">
        <v>3</v>
      </c>
      <c r="M23" s="24">
        <v>633735</v>
      </c>
      <c r="N23" s="24">
        <v>139007</v>
      </c>
      <c r="O23" s="24">
        <v>272506</v>
      </c>
      <c r="P23" s="24">
        <v>54980</v>
      </c>
      <c r="Q23" s="26">
        <v>1100228</v>
      </c>
    </row>
    <row r="24" spans="1:17" ht="48">
      <c r="A24" s="19">
        <v>11</v>
      </c>
      <c r="B24" s="20" t="s">
        <v>265</v>
      </c>
      <c r="C24" s="20">
        <v>734101623</v>
      </c>
      <c r="D24" s="21">
        <v>46199</v>
      </c>
      <c r="E24" s="22">
        <v>873186448972</v>
      </c>
      <c r="F24" s="21">
        <v>46191</v>
      </c>
      <c r="G24" s="23" t="s">
        <v>268</v>
      </c>
      <c r="H24" s="23" t="s">
        <v>269</v>
      </c>
      <c r="I24" s="23" t="s">
        <v>223</v>
      </c>
      <c r="J24" s="23" t="s">
        <v>205</v>
      </c>
      <c r="K24" s="20" t="s">
        <v>252</v>
      </c>
      <c r="L24" s="20">
        <v>2.4</v>
      </c>
      <c r="M24" s="24">
        <v>395415</v>
      </c>
      <c r="N24" s="24">
        <v>388350</v>
      </c>
      <c r="O24" s="24">
        <v>170028</v>
      </c>
      <c r="P24" s="24">
        <v>50170</v>
      </c>
      <c r="Q24" s="26">
        <v>1003963</v>
      </c>
    </row>
    <row r="25" spans="1:17" ht="36">
      <c r="A25" s="19">
        <v>12</v>
      </c>
      <c r="B25" s="20" t="s">
        <v>270</v>
      </c>
      <c r="C25" s="20">
        <v>734101625</v>
      </c>
      <c r="D25" s="21">
        <v>46199</v>
      </c>
      <c r="E25" s="22">
        <v>510007349877</v>
      </c>
      <c r="F25" s="21">
        <v>46150</v>
      </c>
      <c r="G25" s="23" t="s">
        <v>271</v>
      </c>
      <c r="H25" s="23" t="s">
        <v>272</v>
      </c>
      <c r="I25" s="23" t="s">
        <v>204</v>
      </c>
      <c r="J25" s="23" t="s">
        <v>205</v>
      </c>
      <c r="K25" s="20" t="s">
        <v>254</v>
      </c>
      <c r="L25" s="20">
        <v>3.8</v>
      </c>
      <c r="M25" s="24">
        <v>470100</v>
      </c>
      <c r="N25" s="24">
        <v>0</v>
      </c>
      <c r="O25" s="24">
        <v>212720</v>
      </c>
      <c r="P25" s="24">
        <v>35916</v>
      </c>
      <c r="Q25" s="26">
        <v>718736</v>
      </c>
    </row>
    <row r="26" spans="1:17" ht="36">
      <c r="A26" s="19">
        <v>13</v>
      </c>
      <c r="B26" s="20" t="s">
        <v>270</v>
      </c>
      <c r="C26" s="20">
        <v>734101625</v>
      </c>
      <c r="D26" s="21">
        <v>46199</v>
      </c>
      <c r="E26" s="22">
        <v>871631098639</v>
      </c>
      <c r="F26" s="21">
        <v>46153</v>
      </c>
      <c r="G26" s="23" t="s">
        <v>273</v>
      </c>
      <c r="H26" s="23" t="s">
        <v>274</v>
      </c>
      <c r="I26" s="23" t="s">
        <v>275</v>
      </c>
      <c r="J26" s="23" t="s">
        <v>205</v>
      </c>
      <c r="K26" s="20" t="s">
        <v>254</v>
      </c>
      <c r="L26" s="20">
        <v>72.7</v>
      </c>
      <c r="M26" s="24">
        <v>3316718</v>
      </c>
      <c r="N26" s="24">
        <v>0</v>
      </c>
      <c r="O26" s="24">
        <v>1575441</v>
      </c>
      <c r="P26" s="24">
        <v>257328</v>
      </c>
      <c r="Q26" s="26">
        <v>5149487</v>
      </c>
    </row>
    <row r="27" spans="1:17" ht="48">
      <c r="A27" s="19">
        <v>14</v>
      </c>
      <c r="B27" s="20" t="s">
        <v>270</v>
      </c>
      <c r="C27" s="20">
        <v>734101625</v>
      </c>
      <c r="D27" s="21">
        <v>46199</v>
      </c>
      <c r="E27" s="22">
        <v>871633572370</v>
      </c>
      <c r="F27" s="21">
        <v>46154</v>
      </c>
      <c r="G27" s="23" t="s">
        <v>268</v>
      </c>
      <c r="H27" s="23" t="s">
        <v>269</v>
      </c>
      <c r="I27" s="23" t="s">
        <v>223</v>
      </c>
      <c r="J27" s="23" t="s">
        <v>205</v>
      </c>
      <c r="K27" s="20" t="s">
        <v>252</v>
      </c>
      <c r="L27" s="20">
        <v>14.4</v>
      </c>
      <c r="M27" s="24">
        <v>1003834</v>
      </c>
      <c r="N27" s="24">
        <v>0</v>
      </c>
      <c r="O27" s="24">
        <v>476821</v>
      </c>
      <c r="P27" s="24">
        <v>77882</v>
      </c>
      <c r="Q27" s="26">
        <v>1558537</v>
      </c>
    </row>
    <row r="28" spans="1:17" ht="24">
      <c r="A28" s="19">
        <v>15</v>
      </c>
      <c r="B28" s="20" t="s">
        <v>270</v>
      </c>
      <c r="C28" s="20">
        <v>734101625</v>
      </c>
      <c r="D28" s="21">
        <v>46199</v>
      </c>
      <c r="E28" s="22">
        <v>871686783285</v>
      </c>
      <c r="F28" s="21">
        <v>46154</v>
      </c>
      <c r="G28" s="23" t="s">
        <v>276</v>
      </c>
      <c r="H28" s="23" t="s">
        <v>277</v>
      </c>
      <c r="I28" s="23" t="s">
        <v>223</v>
      </c>
      <c r="J28" s="23" t="s">
        <v>205</v>
      </c>
      <c r="K28" s="20" t="s">
        <v>252</v>
      </c>
      <c r="L28" s="20">
        <v>0.5</v>
      </c>
      <c r="M28" s="24">
        <v>343361</v>
      </c>
      <c r="N28" s="24">
        <v>0</v>
      </c>
      <c r="O28" s="24">
        <v>163096</v>
      </c>
      <c r="P28" s="24">
        <v>26640</v>
      </c>
      <c r="Q28" s="26">
        <v>533097</v>
      </c>
    </row>
    <row r="29" spans="1:17" ht="36">
      <c r="A29" s="19">
        <v>16</v>
      </c>
      <c r="B29" s="20" t="s">
        <v>270</v>
      </c>
      <c r="C29" s="20">
        <v>734101625</v>
      </c>
      <c r="D29" s="21">
        <v>46199</v>
      </c>
      <c r="E29" s="22">
        <v>518027666436</v>
      </c>
      <c r="F29" s="21">
        <v>46155</v>
      </c>
      <c r="G29" s="23" t="s">
        <v>278</v>
      </c>
      <c r="H29" s="23" t="s">
        <v>221</v>
      </c>
      <c r="I29" s="23" t="s">
        <v>210</v>
      </c>
      <c r="J29" s="23" t="s">
        <v>205</v>
      </c>
      <c r="K29" s="20" t="s">
        <v>254</v>
      </c>
      <c r="L29" s="20">
        <v>17.600000000000001</v>
      </c>
      <c r="M29" s="24">
        <v>1120404</v>
      </c>
      <c r="N29" s="24">
        <v>0</v>
      </c>
      <c r="O29" s="24">
        <v>532192</v>
      </c>
      <c r="P29" s="24">
        <v>86927</v>
      </c>
      <c r="Q29" s="26">
        <v>1739523</v>
      </c>
    </row>
    <row r="30" spans="1:17" ht="36">
      <c r="A30" s="19">
        <v>17</v>
      </c>
      <c r="B30" s="20" t="s">
        <v>270</v>
      </c>
      <c r="C30" s="20">
        <v>734101625</v>
      </c>
      <c r="D30" s="21">
        <v>46199</v>
      </c>
      <c r="E30" s="22">
        <v>871735931826</v>
      </c>
      <c r="F30" s="21">
        <v>46156</v>
      </c>
      <c r="G30" s="23" t="s">
        <v>279</v>
      </c>
      <c r="H30" s="23" t="s">
        <v>280</v>
      </c>
      <c r="I30" s="23" t="s">
        <v>208</v>
      </c>
      <c r="J30" s="23" t="s">
        <v>205</v>
      </c>
      <c r="K30" s="20" t="s">
        <v>254</v>
      </c>
      <c r="L30" s="20">
        <v>7.9</v>
      </c>
      <c r="M30" s="24">
        <v>749957</v>
      </c>
      <c r="N30" s="24">
        <v>0</v>
      </c>
      <c r="O30" s="24">
        <v>356230</v>
      </c>
      <c r="P30" s="24">
        <v>58185</v>
      </c>
      <c r="Q30" s="26">
        <v>1164372</v>
      </c>
    </row>
    <row r="31" spans="1:17" ht="36">
      <c r="A31" s="19">
        <v>18</v>
      </c>
      <c r="B31" s="20" t="s">
        <v>270</v>
      </c>
      <c r="C31" s="20">
        <v>734101625</v>
      </c>
      <c r="D31" s="21">
        <v>46199</v>
      </c>
      <c r="E31" s="22">
        <v>472187362457</v>
      </c>
      <c r="F31" s="21">
        <v>46156</v>
      </c>
      <c r="G31" s="23" t="s">
        <v>281</v>
      </c>
      <c r="H31" s="23" t="s">
        <v>280</v>
      </c>
      <c r="I31" s="23" t="s">
        <v>275</v>
      </c>
      <c r="J31" s="23" t="s">
        <v>205</v>
      </c>
      <c r="K31" s="20" t="s">
        <v>254</v>
      </c>
      <c r="L31" s="20">
        <v>11.7</v>
      </c>
      <c r="M31" s="24">
        <v>793805</v>
      </c>
      <c r="N31" s="24">
        <v>0</v>
      </c>
      <c r="O31" s="24">
        <v>377057</v>
      </c>
      <c r="P31" s="24">
        <v>61587</v>
      </c>
      <c r="Q31" s="26">
        <v>1232449</v>
      </c>
    </row>
    <row r="32" spans="1:17" ht="24">
      <c r="A32" s="19">
        <v>19</v>
      </c>
      <c r="B32" s="20" t="s">
        <v>270</v>
      </c>
      <c r="C32" s="20">
        <v>734101625</v>
      </c>
      <c r="D32" s="21">
        <v>46199</v>
      </c>
      <c r="E32" s="22">
        <v>871789217180</v>
      </c>
      <c r="F32" s="21">
        <v>46156</v>
      </c>
      <c r="G32" s="23" t="s">
        <v>282</v>
      </c>
      <c r="H32" s="23" t="s">
        <v>212</v>
      </c>
      <c r="I32" s="23" t="s">
        <v>275</v>
      </c>
      <c r="J32" s="23" t="s">
        <v>205</v>
      </c>
      <c r="K32" s="20" t="s">
        <v>254</v>
      </c>
      <c r="L32" s="20">
        <v>2.5</v>
      </c>
      <c r="M32" s="24">
        <v>346269</v>
      </c>
      <c r="N32" s="24">
        <v>0</v>
      </c>
      <c r="O32" s="24">
        <v>164478</v>
      </c>
      <c r="P32" s="24">
        <v>26865</v>
      </c>
      <c r="Q32" s="26">
        <v>537612</v>
      </c>
    </row>
    <row r="33" spans="1:17" ht="36">
      <c r="A33" s="19">
        <v>20</v>
      </c>
      <c r="B33" s="20" t="s">
        <v>270</v>
      </c>
      <c r="C33" s="20">
        <v>734101625</v>
      </c>
      <c r="D33" s="21">
        <v>46199</v>
      </c>
      <c r="E33" s="22">
        <v>871832889351</v>
      </c>
      <c r="F33" s="21">
        <v>46157</v>
      </c>
      <c r="G33" s="23" t="s">
        <v>283</v>
      </c>
      <c r="H33" s="23" t="s">
        <v>284</v>
      </c>
      <c r="I33" s="23" t="s">
        <v>275</v>
      </c>
      <c r="J33" s="23" t="s">
        <v>205</v>
      </c>
      <c r="K33" s="20" t="s">
        <v>254</v>
      </c>
      <c r="L33" s="20">
        <v>7.7</v>
      </c>
      <c r="M33" s="24">
        <v>689279</v>
      </c>
      <c r="N33" s="24">
        <v>0</v>
      </c>
      <c r="O33" s="24">
        <v>327408</v>
      </c>
      <c r="P33" s="24">
        <v>53478</v>
      </c>
      <c r="Q33" s="26">
        <v>1070165</v>
      </c>
    </row>
    <row r="34" spans="1:17" ht="48">
      <c r="A34" s="19">
        <v>21</v>
      </c>
      <c r="B34" s="20" t="s">
        <v>270</v>
      </c>
      <c r="C34" s="20">
        <v>734101625</v>
      </c>
      <c r="D34" s="21">
        <v>46199</v>
      </c>
      <c r="E34" s="22">
        <v>871830794035</v>
      </c>
      <c r="F34" s="21">
        <v>46157</v>
      </c>
      <c r="G34" s="23" t="s">
        <v>285</v>
      </c>
      <c r="H34" s="23" t="s">
        <v>277</v>
      </c>
      <c r="I34" s="23" t="s">
        <v>275</v>
      </c>
      <c r="J34" s="23" t="s">
        <v>205</v>
      </c>
      <c r="K34" s="20" t="s">
        <v>254</v>
      </c>
      <c r="L34" s="20">
        <v>2.1</v>
      </c>
      <c r="M34" s="24">
        <v>346269</v>
      </c>
      <c r="N34" s="24">
        <v>0</v>
      </c>
      <c r="O34" s="24">
        <v>164478</v>
      </c>
      <c r="P34" s="24">
        <v>26865</v>
      </c>
      <c r="Q34" s="26">
        <v>537612</v>
      </c>
    </row>
    <row r="35" spans="1:17" ht="36">
      <c r="A35" s="19">
        <v>22</v>
      </c>
      <c r="B35" s="20" t="s">
        <v>270</v>
      </c>
      <c r="C35" s="20">
        <v>734101625</v>
      </c>
      <c r="D35" s="21">
        <v>46199</v>
      </c>
      <c r="E35" s="22">
        <v>871835099990</v>
      </c>
      <c r="F35" s="21">
        <v>46157</v>
      </c>
      <c r="G35" s="23" t="s">
        <v>273</v>
      </c>
      <c r="H35" s="23" t="s">
        <v>274</v>
      </c>
      <c r="I35" s="23" t="s">
        <v>275</v>
      </c>
      <c r="J35" s="23" t="s">
        <v>205</v>
      </c>
      <c r="K35" s="20" t="s">
        <v>254</v>
      </c>
      <c r="L35" s="20">
        <v>15.5</v>
      </c>
      <c r="M35" s="24">
        <v>850898</v>
      </c>
      <c r="N35" s="24">
        <v>0</v>
      </c>
      <c r="O35" s="24">
        <v>404177</v>
      </c>
      <c r="P35" s="24">
        <v>66017</v>
      </c>
      <c r="Q35" s="26">
        <v>1321092</v>
      </c>
    </row>
    <row r="36" spans="1:17" ht="24">
      <c r="A36" s="19">
        <v>23</v>
      </c>
      <c r="B36" s="20" t="s">
        <v>270</v>
      </c>
      <c r="C36" s="20">
        <v>734101625</v>
      </c>
      <c r="D36" s="21">
        <v>46199</v>
      </c>
      <c r="E36" s="22">
        <v>523488275340</v>
      </c>
      <c r="F36" s="21">
        <v>46157</v>
      </c>
      <c r="G36" s="23" t="s">
        <v>286</v>
      </c>
      <c r="H36" s="23" t="s">
        <v>212</v>
      </c>
      <c r="I36" s="23" t="s">
        <v>275</v>
      </c>
      <c r="J36" s="23" t="s">
        <v>205</v>
      </c>
      <c r="K36" s="20" t="s">
        <v>254</v>
      </c>
      <c r="L36" s="20">
        <v>6.1</v>
      </c>
      <c r="M36" s="24">
        <v>620487</v>
      </c>
      <c r="N36" s="24">
        <v>0</v>
      </c>
      <c r="O36" s="24">
        <v>294731</v>
      </c>
      <c r="P36" s="24">
        <v>48140</v>
      </c>
      <c r="Q36" s="26">
        <v>963358</v>
      </c>
    </row>
    <row r="37" spans="1:17" ht="36">
      <c r="A37" s="19">
        <v>24</v>
      </c>
      <c r="B37" s="20" t="s">
        <v>270</v>
      </c>
      <c r="C37" s="20">
        <v>734101625</v>
      </c>
      <c r="D37" s="21">
        <v>46199</v>
      </c>
      <c r="E37" s="22">
        <v>484361666828</v>
      </c>
      <c r="F37" s="21">
        <v>46157</v>
      </c>
      <c r="G37" s="23" t="s">
        <v>287</v>
      </c>
      <c r="H37" s="23" t="s">
        <v>284</v>
      </c>
      <c r="I37" s="23" t="s">
        <v>275</v>
      </c>
      <c r="J37" s="23" t="s">
        <v>205</v>
      </c>
      <c r="K37" s="20" t="s">
        <v>254</v>
      </c>
      <c r="L37" s="20">
        <v>5.2</v>
      </c>
      <c r="M37" s="24">
        <v>574625</v>
      </c>
      <c r="N37" s="24">
        <v>0</v>
      </c>
      <c r="O37" s="24">
        <v>272947</v>
      </c>
      <c r="P37" s="24">
        <v>44582</v>
      </c>
      <c r="Q37" s="26">
        <v>892154</v>
      </c>
    </row>
    <row r="38" spans="1:17" ht="48">
      <c r="A38" s="19">
        <v>25</v>
      </c>
      <c r="B38" s="20" t="s">
        <v>270</v>
      </c>
      <c r="C38" s="20">
        <v>734101625</v>
      </c>
      <c r="D38" s="21">
        <v>46199</v>
      </c>
      <c r="E38" s="22">
        <v>871831431473</v>
      </c>
      <c r="F38" s="21">
        <v>46158</v>
      </c>
      <c r="G38" s="23" t="s">
        <v>285</v>
      </c>
      <c r="H38" s="23" t="s">
        <v>277</v>
      </c>
      <c r="I38" s="23" t="s">
        <v>204</v>
      </c>
      <c r="J38" s="23" t="s">
        <v>205</v>
      </c>
      <c r="K38" s="20" t="s">
        <v>254</v>
      </c>
      <c r="L38" s="20">
        <v>36.4</v>
      </c>
      <c r="M38" s="24">
        <v>1974224</v>
      </c>
      <c r="N38" s="24">
        <v>0</v>
      </c>
      <c r="O38" s="24">
        <v>937756</v>
      </c>
      <c r="P38" s="24">
        <v>153170</v>
      </c>
      <c r="Q38" s="26">
        <v>3065150</v>
      </c>
    </row>
    <row r="39" spans="1:17" ht="36">
      <c r="A39" s="19">
        <v>26</v>
      </c>
      <c r="B39" s="20" t="s">
        <v>270</v>
      </c>
      <c r="C39" s="20">
        <v>734101625</v>
      </c>
      <c r="D39" s="21">
        <v>46199</v>
      </c>
      <c r="E39" s="22">
        <v>381352210471</v>
      </c>
      <c r="F39" s="21">
        <v>46158</v>
      </c>
      <c r="G39" s="23" t="s">
        <v>288</v>
      </c>
      <c r="H39" s="23" t="s">
        <v>212</v>
      </c>
      <c r="I39" s="23" t="s">
        <v>210</v>
      </c>
      <c r="J39" s="23" t="s">
        <v>205</v>
      </c>
      <c r="K39" s="20" t="s">
        <v>254</v>
      </c>
      <c r="L39" s="20">
        <v>2</v>
      </c>
      <c r="M39" s="24">
        <v>455598</v>
      </c>
      <c r="N39" s="24">
        <v>0</v>
      </c>
      <c r="O39" s="24">
        <v>216409</v>
      </c>
      <c r="P39" s="24">
        <v>35348</v>
      </c>
      <c r="Q39" s="26">
        <v>707355</v>
      </c>
    </row>
    <row r="40" spans="1:17" ht="24">
      <c r="A40" s="19">
        <v>27</v>
      </c>
      <c r="B40" s="20" t="s">
        <v>270</v>
      </c>
      <c r="C40" s="20">
        <v>734101625</v>
      </c>
      <c r="D40" s="21">
        <v>46199</v>
      </c>
      <c r="E40" s="22">
        <v>871907578288</v>
      </c>
      <c r="F40" s="21">
        <v>46160</v>
      </c>
      <c r="G40" s="23" t="s">
        <v>282</v>
      </c>
      <c r="H40" s="23" t="s">
        <v>212</v>
      </c>
      <c r="I40" s="23" t="s">
        <v>275</v>
      </c>
      <c r="J40" s="23" t="s">
        <v>205</v>
      </c>
      <c r="K40" s="20" t="s">
        <v>254</v>
      </c>
      <c r="L40" s="20">
        <v>3.7</v>
      </c>
      <c r="M40" s="24">
        <v>470100</v>
      </c>
      <c r="N40" s="24">
        <v>0</v>
      </c>
      <c r="O40" s="24">
        <v>229174</v>
      </c>
      <c r="P40" s="24">
        <v>36782</v>
      </c>
      <c r="Q40" s="26">
        <v>736056</v>
      </c>
    </row>
    <row r="41" spans="1:17" ht="36">
      <c r="A41" s="19">
        <v>28</v>
      </c>
      <c r="B41" s="20" t="s">
        <v>270</v>
      </c>
      <c r="C41" s="20">
        <v>734101625</v>
      </c>
      <c r="D41" s="21">
        <v>46199</v>
      </c>
      <c r="E41" s="22">
        <v>409298922447</v>
      </c>
      <c r="F41" s="21">
        <v>46160</v>
      </c>
      <c r="G41" s="23" t="s">
        <v>289</v>
      </c>
      <c r="H41" s="23" t="s">
        <v>267</v>
      </c>
      <c r="I41" s="23" t="s">
        <v>275</v>
      </c>
      <c r="J41" s="23" t="s">
        <v>205</v>
      </c>
      <c r="K41" s="20" t="s">
        <v>254</v>
      </c>
      <c r="L41" s="20">
        <v>20.9</v>
      </c>
      <c r="M41" s="24">
        <v>1091961</v>
      </c>
      <c r="N41" s="24">
        <v>0</v>
      </c>
      <c r="O41" s="24">
        <v>532331</v>
      </c>
      <c r="P41" s="24">
        <v>85438</v>
      </c>
      <c r="Q41" s="26">
        <v>1709730</v>
      </c>
    </row>
    <row r="42" spans="1:17" ht="36">
      <c r="A42" s="19">
        <v>29</v>
      </c>
      <c r="B42" s="20" t="s">
        <v>270</v>
      </c>
      <c r="C42" s="20">
        <v>734101625</v>
      </c>
      <c r="D42" s="21">
        <v>46199</v>
      </c>
      <c r="E42" s="22">
        <v>525343781722</v>
      </c>
      <c r="F42" s="21">
        <v>46160</v>
      </c>
      <c r="G42" s="23" t="s">
        <v>290</v>
      </c>
      <c r="H42" s="23" t="s">
        <v>291</v>
      </c>
      <c r="I42" s="23" t="s">
        <v>223</v>
      </c>
      <c r="J42" s="23" t="s">
        <v>205</v>
      </c>
      <c r="K42" s="20" t="s">
        <v>254</v>
      </c>
      <c r="L42" s="20">
        <v>8</v>
      </c>
      <c r="M42" s="24">
        <v>912198</v>
      </c>
      <c r="N42" s="24">
        <v>0</v>
      </c>
      <c r="O42" s="24">
        <v>433294</v>
      </c>
      <c r="P42" s="24">
        <v>70773</v>
      </c>
      <c r="Q42" s="26">
        <v>1416265</v>
      </c>
    </row>
    <row r="43" spans="1:17" ht="24">
      <c r="A43" s="19">
        <v>30</v>
      </c>
      <c r="B43" s="20" t="s">
        <v>270</v>
      </c>
      <c r="C43" s="20">
        <v>734101625</v>
      </c>
      <c r="D43" s="21">
        <v>46199</v>
      </c>
      <c r="E43" s="22">
        <v>871900877860</v>
      </c>
      <c r="F43" s="21">
        <v>46160</v>
      </c>
      <c r="G43" s="23" t="s">
        <v>292</v>
      </c>
      <c r="H43" s="23" t="s">
        <v>293</v>
      </c>
      <c r="I43" s="23" t="s">
        <v>208</v>
      </c>
      <c r="J43" s="23" t="s">
        <v>205</v>
      </c>
      <c r="K43" s="20" t="s">
        <v>254</v>
      </c>
      <c r="L43" s="20">
        <v>3.2</v>
      </c>
      <c r="M43" s="24">
        <v>482383</v>
      </c>
      <c r="N43" s="24">
        <v>0</v>
      </c>
      <c r="O43" s="24">
        <v>235162</v>
      </c>
      <c r="P43" s="24">
        <v>37743</v>
      </c>
      <c r="Q43" s="26">
        <v>755288</v>
      </c>
    </row>
    <row r="44" spans="1:17" ht="48">
      <c r="A44" s="19">
        <v>31</v>
      </c>
      <c r="B44" s="20" t="s">
        <v>270</v>
      </c>
      <c r="C44" s="20">
        <v>734101625</v>
      </c>
      <c r="D44" s="21">
        <v>46199</v>
      </c>
      <c r="E44" s="22">
        <v>518904176610</v>
      </c>
      <c r="F44" s="21">
        <v>46161</v>
      </c>
      <c r="G44" s="23" t="s">
        <v>294</v>
      </c>
      <c r="H44" s="23" t="s">
        <v>267</v>
      </c>
      <c r="I44" s="23" t="s">
        <v>204</v>
      </c>
      <c r="J44" s="23" t="s">
        <v>205</v>
      </c>
      <c r="K44" s="20" t="s">
        <v>254</v>
      </c>
      <c r="L44" s="20">
        <v>0.5</v>
      </c>
      <c r="M44" s="24">
        <v>310482</v>
      </c>
      <c r="N44" s="24">
        <v>0</v>
      </c>
      <c r="O44" s="24">
        <v>151360</v>
      </c>
      <c r="P44" s="24">
        <v>24293</v>
      </c>
      <c r="Q44" s="26">
        <v>486135</v>
      </c>
    </row>
    <row r="45" spans="1:17" ht="24">
      <c r="A45" s="19">
        <v>32</v>
      </c>
      <c r="B45" s="20" t="s">
        <v>270</v>
      </c>
      <c r="C45" s="20">
        <v>734101625</v>
      </c>
      <c r="D45" s="21">
        <v>46199</v>
      </c>
      <c r="E45" s="22">
        <v>512718301003</v>
      </c>
      <c r="F45" s="21">
        <v>46161</v>
      </c>
      <c r="G45" s="23" t="s">
        <v>295</v>
      </c>
      <c r="H45" s="23" t="s">
        <v>284</v>
      </c>
      <c r="I45" s="23" t="s">
        <v>208</v>
      </c>
      <c r="J45" s="23" t="s">
        <v>205</v>
      </c>
      <c r="K45" s="20" t="s">
        <v>252</v>
      </c>
      <c r="L45" s="20">
        <v>7.2</v>
      </c>
      <c r="M45" s="24">
        <v>727980</v>
      </c>
      <c r="N45" s="24">
        <v>27072</v>
      </c>
      <c r="O45" s="24">
        <v>354890</v>
      </c>
      <c r="P45" s="24">
        <v>58383</v>
      </c>
      <c r="Q45" s="26">
        <v>1168325</v>
      </c>
    </row>
    <row r="46" spans="1:17" ht="36">
      <c r="A46" s="19">
        <v>33</v>
      </c>
      <c r="B46" s="20" t="s">
        <v>270</v>
      </c>
      <c r="C46" s="20">
        <v>734101625</v>
      </c>
      <c r="D46" s="21">
        <v>46199</v>
      </c>
      <c r="E46" s="22">
        <v>518027698111</v>
      </c>
      <c r="F46" s="21">
        <v>46162</v>
      </c>
      <c r="G46" s="23" t="s">
        <v>278</v>
      </c>
      <c r="H46" s="23" t="s">
        <v>221</v>
      </c>
      <c r="I46" s="23" t="s">
        <v>210</v>
      </c>
      <c r="J46" s="23" t="s">
        <v>205</v>
      </c>
      <c r="K46" s="20" t="s">
        <v>254</v>
      </c>
      <c r="L46" s="20">
        <v>29.9</v>
      </c>
      <c r="M46" s="24">
        <v>1978128</v>
      </c>
      <c r="N46" s="24">
        <v>0</v>
      </c>
      <c r="O46" s="24">
        <v>964337</v>
      </c>
      <c r="P46" s="24">
        <v>154774</v>
      </c>
      <c r="Q46" s="26">
        <v>3097239</v>
      </c>
    </row>
    <row r="47" spans="1:17" ht="36">
      <c r="A47" s="19">
        <v>34</v>
      </c>
      <c r="B47" s="20" t="s">
        <v>270</v>
      </c>
      <c r="C47" s="20">
        <v>734101625</v>
      </c>
      <c r="D47" s="21">
        <v>46199</v>
      </c>
      <c r="E47" s="22">
        <v>871914884033</v>
      </c>
      <c r="F47" s="21">
        <v>46162</v>
      </c>
      <c r="G47" s="23" t="s">
        <v>296</v>
      </c>
      <c r="H47" s="23" t="s">
        <v>297</v>
      </c>
      <c r="I47" s="23" t="s">
        <v>298</v>
      </c>
      <c r="J47" s="23" t="s">
        <v>205</v>
      </c>
      <c r="K47" s="20" t="s">
        <v>254</v>
      </c>
      <c r="L47" s="20">
        <v>10.5</v>
      </c>
      <c r="M47" s="24">
        <v>854484</v>
      </c>
      <c r="N47" s="24">
        <v>0</v>
      </c>
      <c r="O47" s="24">
        <v>416561</v>
      </c>
      <c r="P47" s="24">
        <v>66857</v>
      </c>
      <c r="Q47" s="26">
        <v>1337902</v>
      </c>
    </row>
    <row r="48" spans="1:17" ht="36">
      <c r="A48" s="19">
        <v>35</v>
      </c>
      <c r="B48" s="20" t="s">
        <v>270</v>
      </c>
      <c r="C48" s="20">
        <v>734101625</v>
      </c>
      <c r="D48" s="21">
        <v>46199</v>
      </c>
      <c r="E48" s="22">
        <v>871965623931</v>
      </c>
      <c r="F48" s="21">
        <v>46162</v>
      </c>
      <c r="G48" s="23" t="s">
        <v>299</v>
      </c>
      <c r="H48" s="23" t="s">
        <v>280</v>
      </c>
      <c r="I48" s="23" t="s">
        <v>204</v>
      </c>
      <c r="J48" s="23" t="s">
        <v>205</v>
      </c>
      <c r="K48" s="20" t="s">
        <v>254</v>
      </c>
      <c r="L48" s="20">
        <v>57.3</v>
      </c>
      <c r="M48" s="24">
        <v>3067133</v>
      </c>
      <c r="N48" s="24">
        <v>0</v>
      </c>
      <c r="O48" s="24">
        <v>1495227</v>
      </c>
      <c r="P48" s="24">
        <v>239980</v>
      </c>
      <c r="Q48" s="26">
        <v>4802340</v>
      </c>
    </row>
    <row r="49" spans="1:17" ht="36">
      <c r="A49" s="19">
        <v>36</v>
      </c>
      <c r="B49" s="20" t="s">
        <v>270</v>
      </c>
      <c r="C49" s="20">
        <v>734101625</v>
      </c>
      <c r="D49" s="21">
        <v>46199</v>
      </c>
      <c r="E49" s="22">
        <v>510007355769</v>
      </c>
      <c r="F49" s="21">
        <v>46163</v>
      </c>
      <c r="G49" s="23" t="s">
        <v>271</v>
      </c>
      <c r="H49" s="23" t="s">
        <v>272</v>
      </c>
      <c r="I49" s="23" t="s">
        <v>204</v>
      </c>
      <c r="J49" s="23" t="s">
        <v>205</v>
      </c>
      <c r="K49" s="20" t="s">
        <v>254</v>
      </c>
      <c r="L49" s="20">
        <v>45.4</v>
      </c>
      <c r="M49" s="24">
        <v>2432554</v>
      </c>
      <c r="N49" s="24">
        <v>0</v>
      </c>
      <c r="O49" s="24">
        <v>1185870</v>
      </c>
      <c r="P49" s="24">
        <v>190329</v>
      </c>
      <c r="Q49" s="26">
        <v>3808753</v>
      </c>
    </row>
    <row r="50" spans="1:17" ht="24">
      <c r="A50" s="19">
        <v>37</v>
      </c>
      <c r="B50" s="20" t="s">
        <v>270</v>
      </c>
      <c r="C50" s="20">
        <v>734101625</v>
      </c>
      <c r="D50" s="21">
        <v>46199</v>
      </c>
      <c r="E50" s="22">
        <v>872118022055</v>
      </c>
      <c r="F50" s="21">
        <v>46164</v>
      </c>
      <c r="G50" s="23" t="s">
        <v>282</v>
      </c>
      <c r="H50" s="23" t="s">
        <v>212</v>
      </c>
      <c r="I50" s="23" t="s">
        <v>275</v>
      </c>
      <c r="J50" s="23" t="s">
        <v>205</v>
      </c>
      <c r="K50" s="20" t="s">
        <v>254</v>
      </c>
      <c r="L50" s="20">
        <v>0.5</v>
      </c>
      <c r="M50" s="24">
        <v>317009</v>
      </c>
      <c r="N50" s="24">
        <v>0</v>
      </c>
      <c r="O50" s="24">
        <v>154542</v>
      </c>
      <c r="P50" s="24">
        <v>24804</v>
      </c>
      <c r="Q50" s="26">
        <v>496355</v>
      </c>
    </row>
    <row r="51" spans="1:17" ht="48">
      <c r="A51" s="19">
        <v>38</v>
      </c>
      <c r="B51" s="20" t="s">
        <v>270</v>
      </c>
      <c r="C51" s="20">
        <v>734101625</v>
      </c>
      <c r="D51" s="21">
        <v>46199</v>
      </c>
      <c r="E51" s="22">
        <v>872115753797</v>
      </c>
      <c r="F51" s="21">
        <v>46165</v>
      </c>
      <c r="G51" s="23" t="s">
        <v>268</v>
      </c>
      <c r="H51" s="23" t="s">
        <v>269</v>
      </c>
      <c r="I51" s="23" t="s">
        <v>223</v>
      </c>
      <c r="J51" s="23" t="s">
        <v>205</v>
      </c>
      <c r="K51" s="20" t="s">
        <v>252</v>
      </c>
      <c r="L51" s="20">
        <v>5.5</v>
      </c>
      <c r="M51" s="24">
        <v>468594</v>
      </c>
      <c r="N51" s="24">
        <v>0</v>
      </c>
      <c r="O51" s="24">
        <v>228440</v>
      </c>
      <c r="P51" s="24">
        <v>36664</v>
      </c>
      <c r="Q51" s="26">
        <v>733698</v>
      </c>
    </row>
    <row r="52" spans="1:17" ht="48">
      <c r="A52" s="19">
        <v>39</v>
      </c>
      <c r="B52" s="20" t="s">
        <v>270</v>
      </c>
      <c r="C52" s="20">
        <v>734101625</v>
      </c>
      <c r="D52" s="21">
        <v>46199</v>
      </c>
      <c r="E52" s="22">
        <v>494686583305</v>
      </c>
      <c r="F52" s="21">
        <v>46165</v>
      </c>
      <c r="G52" s="23" t="s">
        <v>300</v>
      </c>
      <c r="H52" s="23" t="s">
        <v>284</v>
      </c>
      <c r="I52" s="23" t="s">
        <v>223</v>
      </c>
      <c r="J52" s="23" t="s">
        <v>205</v>
      </c>
      <c r="K52" s="20" t="s">
        <v>252</v>
      </c>
      <c r="L52" s="20">
        <v>15.6</v>
      </c>
      <c r="M52" s="24">
        <v>1055051</v>
      </c>
      <c r="N52" s="24">
        <v>0</v>
      </c>
      <c r="O52" s="24">
        <v>514337</v>
      </c>
      <c r="P52" s="24">
        <v>82550</v>
      </c>
      <c r="Q52" s="26">
        <v>1651938</v>
      </c>
    </row>
    <row r="53" spans="1:17" ht="36">
      <c r="A53" s="19">
        <v>40</v>
      </c>
      <c r="B53" s="20" t="s">
        <v>270</v>
      </c>
      <c r="C53" s="20">
        <v>734101625</v>
      </c>
      <c r="D53" s="21">
        <v>46199</v>
      </c>
      <c r="E53" s="22">
        <v>381526009264</v>
      </c>
      <c r="F53" s="21">
        <v>46165</v>
      </c>
      <c r="G53" s="23" t="s">
        <v>288</v>
      </c>
      <c r="H53" s="23" t="s">
        <v>212</v>
      </c>
      <c r="I53" s="23" t="s">
        <v>210</v>
      </c>
      <c r="J53" s="23" t="s">
        <v>205</v>
      </c>
      <c r="K53" s="20" t="s">
        <v>254</v>
      </c>
      <c r="L53" s="20">
        <v>2</v>
      </c>
      <c r="M53" s="24">
        <v>455598</v>
      </c>
      <c r="N53" s="24">
        <v>0</v>
      </c>
      <c r="O53" s="24">
        <v>222104</v>
      </c>
      <c r="P53" s="24">
        <v>35647</v>
      </c>
      <c r="Q53" s="26">
        <v>713349</v>
      </c>
    </row>
    <row r="54" spans="1:17" ht="36">
      <c r="A54" s="19">
        <v>41</v>
      </c>
      <c r="B54" s="20" t="s">
        <v>270</v>
      </c>
      <c r="C54" s="20">
        <v>734101625</v>
      </c>
      <c r="D54" s="21">
        <v>46199</v>
      </c>
      <c r="E54" s="22">
        <v>872180293048</v>
      </c>
      <c r="F54" s="21">
        <v>46167</v>
      </c>
      <c r="G54" s="23" t="s">
        <v>301</v>
      </c>
      <c r="H54" s="23" t="s">
        <v>284</v>
      </c>
      <c r="I54" s="23" t="s">
        <v>302</v>
      </c>
      <c r="J54" s="23" t="s">
        <v>205</v>
      </c>
      <c r="K54" s="20" t="s">
        <v>254</v>
      </c>
      <c r="L54" s="20">
        <v>6</v>
      </c>
      <c r="M54" s="24">
        <v>954483</v>
      </c>
      <c r="N54" s="24">
        <v>0</v>
      </c>
      <c r="O54" s="24">
        <v>472469</v>
      </c>
      <c r="P54" s="24">
        <v>75058</v>
      </c>
      <c r="Q54" s="26">
        <v>1502010</v>
      </c>
    </row>
    <row r="55" spans="1:17" ht="36">
      <c r="A55" s="19">
        <v>42</v>
      </c>
      <c r="B55" s="20" t="s">
        <v>270</v>
      </c>
      <c r="C55" s="20">
        <v>734101625</v>
      </c>
      <c r="D55" s="21">
        <v>46199</v>
      </c>
      <c r="E55" s="22">
        <v>872184919606</v>
      </c>
      <c r="F55" s="21">
        <v>46167</v>
      </c>
      <c r="G55" s="23" t="s">
        <v>273</v>
      </c>
      <c r="H55" s="23" t="s">
        <v>274</v>
      </c>
      <c r="I55" s="23" t="s">
        <v>275</v>
      </c>
      <c r="J55" s="23" t="s">
        <v>205</v>
      </c>
      <c r="K55" s="20" t="s">
        <v>254</v>
      </c>
      <c r="L55" s="20">
        <v>29.7</v>
      </c>
      <c r="M55" s="24">
        <v>1559945</v>
      </c>
      <c r="N55" s="24">
        <v>0</v>
      </c>
      <c r="O55" s="24">
        <v>772173</v>
      </c>
      <c r="P55" s="24">
        <v>122669</v>
      </c>
      <c r="Q55" s="26">
        <v>2454787</v>
      </c>
    </row>
    <row r="56" spans="1:17" ht="48">
      <c r="A56" s="19">
        <v>43</v>
      </c>
      <c r="B56" s="20" t="s">
        <v>270</v>
      </c>
      <c r="C56" s="20">
        <v>734101625</v>
      </c>
      <c r="D56" s="21">
        <v>46199</v>
      </c>
      <c r="E56" s="22">
        <v>872177506511</v>
      </c>
      <c r="F56" s="21">
        <v>46167</v>
      </c>
      <c r="G56" s="23" t="s">
        <v>285</v>
      </c>
      <c r="H56" s="23" t="s">
        <v>277</v>
      </c>
      <c r="I56" s="23" t="s">
        <v>275</v>
      </c>
      <c r="J56" s="23" t="s">
        <v>205</v>
      </c>
      <c r="K56" s="20" t="s">
        <v>254</v>
      </c>
      <c r="L56" s="20">
        <v>3.3</v>
      </c>
      <c r="M56" s="24">
        <v>442605</v>
      </c>
      <c r="N56" s="24">
        <v>0</v>
      </c>
      <c r="O56" s="24">
        <v>219089</v>
      </c>
      <c r="P56" s="24">
        <v>34805</v>
      </c>
      <c r="Q56" s="26">
        <v>696499</v>
      </c>
    </row>
    <row r="57" spans="1:17" ht="36">
      <c r="A57" s="19">
        <v>44</v>
      </c>
      <c r="B57" s="20" t="s">
        <v>270</v>
      </c>
      <c r="C57" s="20">
        <v>734101625</v>
      </c>
      <c r="D57" s="21">
        <v>46199</v>
      </c>
      <c r="E57" s="22">
        <v>409298923568</v>
      </c>
      <c r="F57" s="21">
        <v>46167</v>
      </c>
      <c r="G57" s="23" t="s">
        <v>289</v>
      </c>
      <c r="H57" s="23" t="s">
        <v>267</v>
      </c>
      <c r="I57" s="23" t="s">
        <v>275</v>
      </c>
      <c r="J57" s="23" t="s">
        <v>205</v>
      </c>
      <c r="K57" s="20" t="s">
        <v>254</v>
      </c>
      <c r="L57" s="20">
        <v>19.3</v>
      </c>
      <c r="M57" s="24">
        <v>916147</v>
      </c>
      <c r="N57" s="24">
        <v>0</v>
      </c>
      <c r="O57" s="24">
        <v>453493</v>
      </c>
      <c r="P57" s="24">
        <v>72043</v>
      </c>
      <c r="Q57" s="26">
        <v>1441683</v>
      </c>
    </row>
    <row r="58" spans="1:17" ht="24">
      <c r="A58" s="19">
        <v>45</v>
      </c>
      <c r="B58" s="20" t="s">
        <v>270</v>
      </c>
      <c r="C58" s="20">
        <v>734101625</v>
      </c>
      <c r="D58" s="21">
        <v>46199</v>
      </c>
      <c r="E58" s="22">
        <v>872210066814</v>
      </c>
      <c r="F58" s="21">
        <v>46168</v>
      </c>
      <c r="G58" s="23" t="s">
        <v>303</v>
      </c>
      <c r="H58" s="23" t="s">
        <v>221</v>
      </c>
      <c r="I58" s="23" t="s">
        <v>208</v>
      </c>
      <c r="J58" s="23" t="s">
        <v>205</v>
      </c>
      <c r="K58" s="20" t="s">
        <v>254</v>
      </c>
      <c r="L58" s="20">
        <v>5.9</v>
      </c>
      <c r="M58" s="24">
        <v>622795</v>
      </c>
      <c r="N58" s="24">
        <v>0</v>
      </c>
      <c r="O58" s="24">
        <v>308284</v>
      </c>
      <c r="P58" s="24">
        <v>48975</v>
      </c>
      <c r="Q58" s="26">
        <v>980054</v>
      </c>
    </row>
    <row r="59" spans="1:17" ht="24">
      <c r="A59" s="19">
        <v>46</v>
      </c>
      <c r="B59" s="20" t="s">
        <v>270</v>
      </c>
      <c r="C59" s="20">
        <v>734101625</v>
      </c>
      <c r="D59" s="21">
        <v>46199</v>
      </c>
      <c r="E59" s="22">
        <v>872208878165</v>
      </c>
      <c r="F59" s="21">
        <v>46168</v>
      </c>
      <c r="G59" s="23" t="s">
        <v>304</v>
      </c>
      <c r="H59" s="23" t="s">
        <v>221</v>
      </c>
      <c r="I59" s="23" t="s">
        <v>204</v>
      </c>
      <c r="J59" s="23" t="s">
        <v>205</v>
      </c>
      <c r="K59" s="20" t="s">
        <v>254</v>
      </c>
      <c r="L59" s="20">
        <v>6.2</v>
      </c>
      <c r="M59" s="24">
        <v>590565</v>
      </c>
      <c r="N59" s="24">
        <v>0</v>
      </c>
      <c r="O59" s="24">
        <v>292330</v>
      </c>
      <c r="P59" s="24">
        <v>46440</v>
      </c>
      <c r="Q59" s="26">
        <v>929335</v>
      </c>
    </row>
    <row r="60" spans="1:17" ht="36">
      <c r="A60" s="19">
        <v>47</v>
      </c>
      <c r="B60" s="20" t="s">
        <v>270</v>
      </c>
      <c r="C60" s="20">
        <v>734101625</v>
      </c>
      <c r="D60" s="21">
        <v>46199</v>
      </c>
      <c r="E60" s="22">
        <v>527390492292</v>
      </c>
      <c r="F60" s="21">
        <v>46168</v>
      </c>
      <c r="G60" s="23" t="s">
        <v>290</v>
      </c>
      <c r="H60" s="23" t="s">
        <v>291</v>
      </c>
      <c r="I60" s="23" t="s">
        <v>223</v>
      </c>
      <c r="J60" s="23" t="s">
        <v>205</v>
      </c>
      <c r="K60" s="20" t="s">
        <v>254</v>
      </c>
      <c r="L60" s="20">
        <v>2.2000000000000002</v>
      </c>
      <c r="M60" s="24">
        <v>452060</v>
      </c>
      <c r="N60" s="24">
        <v>0</v>
      </c>
      <c r="O60" s="24">
        <v>223770</v>
      </c>
      <c r="P60" s="24">
        <v>35549</v>
      </c>
      <c r="Q60" s="26">
        <v>711379</v>
      </c>
    </row>
    <row r="61" spans="1:17" ht="36">
      <c r="A61" s="19">
        <v>48</v>
      </c>
      <c r="B61" s="20" t="s">
        <v>270</v>
      </c>
      <c r="C61" s="20">
        <v>734101625</v>
      </c>
      <c r="D61" s="21">
        <v>46199</v>
      </c>
      <c r="E61" s="22">
        <v>872210635650</v>
      </c>
      <c r="F61" s="21">
        <v>46168</v>
      </c>
      <c r="G61" s="23" t="s">
        <v>305</v>
      </c>
      <c r="H61" s="23" t="s">
        <v>221</v>
      </c>
      <c r="I61" s="23" t="s">
        <v>275</v>
      </c>
      <c r="J61" s="23" t="s">
        <v>205</v>
      </c>
      <c r="K61" s="20" t="s">
        <v>254</v>
      </c>
      <c r="L61" s="20">
        <v>7.2</v>
      </c>
      <c r="M61" s="24">
        <v>666349</v>
      </c>
      <c r="N61" s="24">
        <v>0</v>
      </c>
      <c r="O61" s="24">
        <v>329843</v>
      </c>
      <c r="P61" s="24">
        <v>52400</v>
      </c>
      <c r="Q61" s="26">
        <v>1048592</v>
      </c>
    </row>
    <row r="62" spans="1:17" ht="36">
      <c r="A62" s="19">
        <v>49</v>
      </c>
      <c r="B62" s="20" t="s">
        <v>270</v>
      </c>
      <c r="C62" s="20">
        <v>734101625</v>
      </c>
      <c r="D62" s="21">
        <v>46199</v>
      </c>
      <c r="E62" s="22">
        <v>872212668459</v>
      </c>
      <c r="F62" s="21">
        <v>46169</v>
      </c>
      <c r="G62" s="23" t="s">
        <v>299</v>
      </c>
      <c r="H62" s="23" t="s">
        <v>280</v>
      </c>
      <c r="I62" s="23" t="s">
        <v>204</v>
      </c>
      <c r="J62" s="23" t="s">
        <v>205</v>
      </c>
      <c r="K62" s="20" t="s">
        <v>254</v>
      </c>
      <c r="L62" s="20">
        <v>27.7</v>
      </c>
      <c r="M62" s="24">
        <v>1494007</v>
      </c>
      <c r="N62" s="24">
        <v>0</v>
      </c>
      <c r="O62" s="24">
        <v>739533</v>
      </c>
      <c r="P62" s="24">
        <v>117484</v>
      </c>
      <c r="Q62" s="26">
        <v>2351024</v>
      </c>
    </row>
    <row r="63" spans="1:17" ht="36">
      <c r="A63" s="19">
        <v>50</v>
      </c>
      <c r="B63" s="20" t="s">
        <v>270</v>
      </c>
      <c r="C63" s="20">
        <v>734101625</v>
      </c>
      <c r="D63" s="21">
        <v>46199</v>
      </c>
      <c r="E63" s="22">
        <v>872204578996</v>
      </c>
      <c r="F63" s="21">
        <v>46170</v>
      </c>
      <c r="G63" s="23" t="s">
        <v>306</v>
      </c>
      <c r="H63" s="23" t="s">
        <v>297</v>
      </c>
      <c r="I63" s="23" t="s">
        <v>298</v>
      </c>
      <c r="J63" s="23" t="s">
        <v>205</v>
      </c>
      <c r="K63" s="20" t="s">
        <v>254</v>
      </c>
      <c r="L63" s="20">
        <v>21.2</v>
      </c>
      <c r="M63" s="24">
        <v>1220945</v>
      </c>
      <c r="N63" s="24">
        <v>0</v>
      </c>
      <c r="O63" s="24">
        <v>604368</v>
      </c>
      <c r="P63" s="24">
        <v>96011</v>
      </c>
      <c r="Q63" s="26">
        <v>1921324</v>
      </c>
    </row>
    <row r="64" spans="1:17" ht="36">
      <c r="A64" s="19">
        <v>51</v>
      </c>
      <c r="B64" s="20" t="s">
        <v>270</v>
      </c>
      <c r="C64" s="20">
        <v>734101625</v>
      </c>
      <c r="D64" s="21">
        <v>46199</v>
      </c>
      <c r="E64" s="22">
        <v>484361668338</v>
      </c>
      <c r="F64" s="21">
        <v>46171</v>
      </c>
      <c r="G64" s="23" t="s">
        <v>287</v>
      </c>
      <c r="H64" s="23" t="s">
        <v>284</v>
      </c>
      <c r="I64" s="23" t="s">
        <v>275</v>
      </c>
      <c r="J64" s="23" t="s">
        <v>205</v>
      </c>
      <c r="K64" s="20" t="s">
        <v>254</v>
      </c>
      <c r="L64" s="20">
        <v>15.8</v>
      </c>
      <c r="M64" s="24">
        <v>859054</v>
      </c>
      <c r="N64" s="24">
        <v>0</v>
      </c>
      <c r="O64" s="24">
        <v>425232</v>
      </c>
      <c r="P64" s="24">
        <v>67553</v>
      </c>
      <c r="Q64" s="26">
        <v>1351839</v>
      </c>
    </row>
    <row r="65" spans="1:17" ht="36">
      <c r="A65" s="19">
        <v>52</v>
      </c>
      <c r="B65" s="20" t="s">
        <v>270</v>
      </c>
      <c r="C65" s="20">
        <v>734101625</v>
      </c>
      <c r="D65" s="21">
        <v>46199</v>
      </c>
      <c r="E65" s="22">
        <v>527529836679</v>
      </c>
      <c r="F65" s="21">
        <v>46171</v>
      </c>
      <c r="G65" s="23" t="s">
        <v>278</v>
      </c>
      <c r="H65" s="23" t="s">
        <v>284</v>
      </c>
      <c r="I65" s="23" t="s">
        <v>210</v>
      </c>
      <c r="J65" s="23" t="s">
        <v>205</v>
      </c>
      <c r="K65" s="20" t="s">
        <v>254</v>
      </c>
      <c r="L65" s="20">
        <v>0.5</v>
      </c>
      <c r="M65" s="24">
        <v>354584</v>
      </c>
      <c r="N65" s="24">
        <v>0</v>
      </c>
      <c r="O65" s="24">
        <v>175519</v>
      </c>
      <c r="P65" s="24">
        <v>27883</v>
      </c>
      <c r="Q65" s="26">
        <v>557986</v>
      </c>
    </row>
    <row r="66" spans="1:17" ht="36">
      <c r="A66" s="19">
        <v>53</v>
      </c>
      <c r="B66" s="20" t="s">
        <v>270</v>
      </c>
      <c r="C66" s="20">
        <v>734101625</v>
      </c>
      <c r="D66" s="21">
        <v>46199</v>
      </c>
      <c r="E66" s="22">
        <v>527529836290</v>
      </c>
      <c r="F66" s="21">
        <v>46171</v>
      </c>
      <c r="G66" s="23" t="s">
        <v>278</v>
      </c>
      <c r="H66" s="23" t="s">
        <v>221</v>
      </c>
      <c r="I66" s="23" t="s">
        <v>210</v>
      </c>
      <c r="J66" s="23" t="s">
        <v>205</v>
      </c>
      <c r="K66" s="20" t="s">
        <v>254</v>
      </c>
      <c r="L66" s="20">
        <v>25.7</v>
      </c>
      <c r="M66" s="24">
        <v>1714378</v>
      </c>
      <c r="N66" s="24">
        <v>0</v>
      </c>
      <c r="O66" s="24">
        <v>848617</v>
      </c>
      <c r="P66" s="24">
        <v>134814</v>
      </c>
      <c r="Q66" s="26">
        <v>2697809</v>
      </c>
    </row>
    <row r="67" spans="1:17" ht="36">
      <c r="A67" s="19">
        <v>54</v>
      </c>
      <c r="B67" s="20" t="s">
        <v>270</v>
      </c>
      <c r="C67" s="20">
        <v>734101625</v>
      </c>
      <c r="D67" s="21">
        <v>46199</v>
      </c>
      <c r="E67" s="22">
        <v>381609097421</v>
      </c>
      <c r="F67" s="21">
        <v>46171</v>
      </c>
      <c r="G67" s="23" t="s">
        <v>307</v>
      </c>
      <c r="H67" s="23" t="s">
        <v>280</v>
      </c>
      <c r="I67" s="23" t="s">
        <v>223</v>
      </c>
      <c r="J67" s="23" t="s">
        <v>205</v>
      </c>
      <c r="K67" s="20" t="s">
        <v>254</v>
      </c>
      <c r="L67" s="20">
        <v>18.3</v>
      </c>
      <c r="M67" s="24">
        <v>1317722</v>
      </c>
      <c r="N67" s="24">
        <v>0</v>
      </c>
      <c r="O67" s="24">
        <v>652272</v>
      </c>
      <c r="P67" s="24">
        <v>103622</v>
      </c>
      <c r="Q67" s="26">
        <v>2073616</v>
      </c>
    </row>
    <row r="68" spans="1:17" ht="24">
      <c r="A68" s="19">
        <v>55</v>
      </c>
      <c r="B68" s="20" t="s">
        <v>270</v>
      </c>
      <c r="C68" s="20">
        <v>734101625</v>
      </c>
      <c r="D68" s="21">
        <v>46199</v>
      </c>
      <c r="E68" s="22">
        <v>472187612303</v>
      </c>
      <c r="F68" s="21">
        <v>46171</v>
      </c>
      <c r="G68" s="23" t="s">
        <v>308</v>
      </c>
      <c r="H68" s="23" t="s">
        <v>280</v>
      </c>
      <c r="I68" s="23" t="s">
        <v>204</v>
      </c>
      <c r="J68" s="23" t="s">
        <v>205</v>
      </c>
      <c r="K68" s="20" t="s">
        <v>254</v>
      </c>
      <c r="L68" s="20">
        <v>26.5</v>
      </c>
      <c r="M68" s="24">
        <v>1440650</v>
      </c>
      <c r="N68" s="24">
        <v>0</v>
      </c>
      <c r="O68" s="24">
        <v>713122</v>
      </c>
      <c r="P68" s="24">
        <v>113288</v>
      </c>
      <c r="Q68" s="26">
        <v>2267060</v>
      </c>
    </row>
    <row r="69" spans="1:17" ht="24">
      <c r="A69" s="19">
        <v>56</v>
      </c>
      <c r="B69" s="20" t="s">
        <v>270</v>
      </c>
      <c r="C69" s="20">
        <v>734101625</v>
      </c>
      <c r="D69" s="21">
        <v>46199</v>
      </c>
      <c r="E69" s="22">
        <v>809262197260</v>
      </c>
      <c r="F69" s="21">
        <v>46171</v>
      </c>
      <c r="G69" s="23" t="s">
        <v>309</v>
      </c>
      <c r="H69" s="23" t="s">
        <v>284</v>
      </c>
      <c r="I69" s="23" t="s">
        <v>204</v>
      </c>
      <c r="J69" s="23" t="s">
        <v>205</v>
      </c>
      <c r="K69" s="20" t="s">
        <v>310</v>
      </c>
      <c r="L69" s="20">
        <v>31.8</v>
      </c>
      <c r="M69" s="24">
        <v>1914085</v>
      </c>
      <c r="N69" s="24">
        <v>0</v>
      </c>
      <c r="O69" s="24">
        <v>947472</v>
      </c>
      <c r="P69" s="24">
        <v>150518</v>
      </c>
      <c r="Q69" s="26">
        <v>3012075</v>
      </c>
    </row>
    <row r="70" spans="1:17" ht="36">
      <c r="A70" s="19">
        <v>57</v>
      </c>
      <c r="B70" s="20" t="s">
        <v>270</v>
      </c>
      <c r="C70" s="20">
        <v>734101625</v>
      </c>
      <c r="D70" s="21">
        <v>46199</v>
      </c>
      <c r="E70" s="22">
        <v>381606778459</v>
      </c>
      <c r="F70" s="21">
        <v>46171</v>
      </c>
      <c r="G70" s="23" t="s">
        <v>307</v>
      </c>
      <c r="H70" s="23" t="s">
        <v>280</v>
      </c>
      <c r="I70" s="23" t="s">
        <v>223</v>
      </c>
      <c r="J70" s="23" t="s">
        <v>205</v>
      </c>
      <c r="K70" s="20" t="s">
        <v>254</v>
      </c>
      <c r="L70" s="20">
        <v>8.3000000000000007</v>
      </c>
      <c r="M70" s="24">
        <v>569407</v>
      </c>
      <c r="N70" s="24">
        <v>0</v>
      </c>
      <c r="O70" s="24">
        <v>281856</v>
      </c>
      <c r="P70" s="24">
        <v>44776</v>
      </c>
      <c r="Q70" s="26">
        <v>896039</v>
      </c>
    </row>
    <row r="71" spans="1:17" ht="36">
      <c r="A71" s="19">
        <v>58</v>
      </c>
      <c r="B71" s="20" t="s">
        <v>270</v>
      </c>
      <c r="C71" s="20">
        <v>734101625</v>
      </c>
      <c r="D71" s="21">
        <v>46199</v>
      </c>
      <c r="E71" s="22">
        <v>872205227423</v>
      </c>
      <c r="F71" s="21">
        <v>46171</v>
      </c>
      <c r="G71" s="23" t="s">
        <v>311</v>
      </c>
      <c r="H71" s="23" t="s">
        <v>280</v>
      </c>
      <c r="I71" s="23" t="s">
        <v>204</v>
      </c>
      <c r="J71" s="23" t="s">
        <v>205</v>
      </c>
      <c r="K71" s="20" t="s">
        <v>254</v>
      </c>
      <c r="L71" s="20">
        <v>13.2</v>
      </c>
      <c r="M71" s="24">
        <v>873677</v>
      </c>
      <c r="N71" s="24">
        <v>0</v>
      </c>
      <c r="O71" s="24">
        <v>432470</v>
      </c>
      <c r="P71" s="24">
        <v>68703</v>
      </c>
      <c r="Q71" s="26">
        <v>1374850</v>
      </c>
    </row>
    <row r="72" spans="1:17" ht="36">
      <c r="A72" s="19">
        <v>59</v>
      </c>
      <c r="B72" s="20" t="s">
        <v>270</v>
      </c>
      <c r="C72" s="20">
        <v>734101625</v>
      </c>
      <c r="D72" s="21">
        <v>46199</v>
      </c>
      <c r="E72" s="22">
        <v>872375217260</v>
      </c>
      <c r="F72" s="21">
        <v>46171</v>
      </c>
      <c r="G72" s="23" t="s">
        <v>312</v>
      </c>
      <c r="H72" s="23" t="s">
        <v>313</v>
      </c>
      <c r="I72" s="23" t="s">
        <v>298</v>
      </c>
      <c r="J72" s="23" t="s">
        <v>205</v>
      </c>
      <c r="K72" s="20" t="s">
        <v>252</v>
      </c>
      <c r="L72" s="20">
        <v>0.5</v>
      </c>
      <c r="M72" s="24">
        <v>300774</v>
      </c>
      <c r="N72" s="24">
        <v>0</v>
      </c>
      <c r="O72" s="24">
        <v>148883</v>
      </c>
      <c r="P72" s="24">
        <v>23652</v>
      </c>
      <c r="Q72" s="26">
        <v>473309</v>
      </c>
    </row>
    <row r="73" spans="1:17" ht="48">
      <c r="A73" s="19">
        <v>60</v>
      </c>
      <c r="B73" s="20" t="s">
        <v>270</v>
      </c>
      <c r="C73" s="20">
        <v>734101625</v>
      </c>
      <c r="D73" s="21">
        <v>46199</v>
      </c>
      <c r="E73" s="22">
        <v>381660504209</v>
      </c>
      <c r="F73" s="21">
        <v>46171</v>
      </c>
      <c r="G73" s="23" t="s">
        <v>314</v>
      </c>
      <c r="H73" s="23" t="s">
        <v>280</v>
      </c>
      <c r="I73" s="23" t="s">
        <v>275</v>
      </c>
      <c r="J73" s="23" t="s">
        <v>205</v>
      </c>
      <c r="K73" s="20" t="s">
        <v>254</v>
      </c>
      <c r="L73" s="20">
        <v>11.5</v>
      </c>
      <c r="M73" s="24">
        <v>785649</v>
      </c>
      <c r="N73" s="24">
        <v>0</v>
      </c>
      <c r="O73" s="24">
        <v>388896</v>
      </c>
      <c r="P73" s="24">
        <v>61781</v>
      </c>
      <c r="Q73" s="26">
        <v>1236326</v>
      </c>
    </row>
    <row r="74" spans="1:17" ht="36">
      <c r="A74" s="19">
        <v>61</v>
      </c>
      <c r="B74" s="20" t="s">
        <v>270</v>
      </c>
      <c r="C74" s="20">
        <v>734101625</v>
      </c>
      <c r="D74" s="21">
        <v>46199</v>
      </c>
      <c r="E74" s="22">
        <v>872378270097</v>
      </c>
      <c r="F74" s="21">
        <v>46171</v>
      </c>
      <c r="G74" s="23" t="s">
        <v>283</v>
      </c>
      <c r="H74" s="23" t="s">
        <v>284</v>
      </c>
      <c r="I74" s="23" t="s">
        <v>275</v>
      </c>
      <c r="J74" s="23" t="s">
        <v>205</v>
      </c>
      <c r="K74" s="20" t="s">
        <v>252</v>
      </c>
      <c r="L74" s="20">
        <v>7.8</v>
      </c>
      <c r="M74" s="24">
        <v>703054</v>
      </c>
      <c r="N74" s="24">
        <v>0</v>
      </c>
      <c r="O74" s="24">
        <v>348012</v>
      </c>
      <c r="P74" s="24">
        <v>55286</v>
      </c>
      <c r="Q74" s="26">
        <v>1106352</v>
      </c>
    </row>
    <row r="75" spans="1:17" ht="48">
      <c r="A75" s="19">
        <v>62</v>
      </c>
      <c r="B75" s="20" t="s">
        <v>270</v>
      </c>
      <c r="C75" s="20">
        <v>734101625</v>
      </c>
      <c r="D75" s="21">
        <v>46199</v>
      </c>
      <c r="E75" s="22">
        <v>381681556134</v>
      </c>
      <c r="F75" s="21">
        <v>46172</v>
      </c>
      <c r="G75" s="23" t="s">
        <v>314</v>
      </c>
      <c r="H75" s="23" t="s">
        <v>280</v>
      </c>
      <c r="I75" s="23" t="s">
        <v>275</v>
      </c>
      <c r="J75" s="23" t="s">
        <v>205</v>
      </c>
      <c r="K75" s="20" t="s">
        <v>254</v>
      </c>
      <c r="L75" s="20">
        <v>70.599999999999994</v>
      </c>
      <c r="M75" s="24">
        <v>3225849</v>
      </c>
      <c r="N75" s="24">
        <v>0</v>
      </c>
      <c r="O75" s="24">
        <v>1596795</v>
      </c>
      <c r="P75" s="24">
        <v>253671</v>
      </c>
      <c r="Q75" s="26">
        <v>5076315</v>
      </c>
    </row>
    <row r="76" spans="1:17" ht="48">
      <c r="A76" s="19">
        <v>63</v>
      </c>
      <c r="B76" s="20" t="s">
        <v>270</v>
      </c>
      <c r="C76" s="20">
        <v>734101625</v>
      </c>
      <c r="D76" s="21">
        <v>46199</v>
      </c>
      <c r="E76" s="22">
        <v>381664000889</v>
      </c>
      <c r="F76" s="21">
        <v>46172</v>
      </c>
      <c r="G76" s="23" t="s">
        <v>314</v>
      </c>
      <c r="H76" s="23" t="s">
        <v>280</v>
      </c>
      <c r="I76" s="23" t="s">
        <v>275</v>
      </c>
      <c r="J76" s="23" t="s">
        <v>205</v>
      </c>
      <c r="K76" s="20" t="s">
        <v>254</v>
      </c>
      <c r="L76" s="20">
        <v>27.7</v>
      </c>
      <c r="M76" s="24">
        <v>1455948</v>
      </c>
      <c r="N76" s="24">
        <v>0</v>
      </c>
      <c r="O76" s="24">
        <v>720694</v>
      </c>
      <c r="P76" s="24">
        <v>114491</v>
      </c>
      <c r="Q76" s="26">
        <v>2291133</v>
      </c>
    </row>
    <row r="77" spans="1:17" ht="36">
      <c r="A77" s="19">
        <v>64</v>
      </c>
      <c r="B77" s="20" t="s">
        <v>270</v>
      </c>
      <c r="C77" s="20">
        <v>734101625</v>
      </c>
      <c r="D77" s="21">
        <v>46199</v>
      </c>
      <c r="E77" s="22">
        <v>527529842090</v>
      </c>
      <c r="F77" s="21">
        <v>46172</v>
      </c>
      <c r="G77" s="23" t="s">
        <v>278</v>
      </c>
      <c r="H77" s="23" t="s">
        <v>221</v>
      </c>
      <c r="I77" s="23" t="s">
        <v>210</v>
      </c>
      <c r="J77" s="23" t="s">
        <v>205</v>
      </c>
      <c r="K77" s="20" t="s">
        <v>254</v>
      </c>
      <c r="L77" s="20">
        <v>6.4</v>
      </c>
      <c r="M77" s="24">
        <v>720489</v>
      </c>
      <c r="N77" s="24">
        <v>0</v>
      </c>
      <c r="O77" s="24">
        <v>356642</v>
      </c>
      <c r="P77" s="24">
        <v>56657</v>
      </c>
      <c r="Q77" s="26">
        <v>1133788</v>
      </c>
    </row>
    <row r="78" spans="1:17" ht="36">
      <c r="A78" s="19">
        <v>65</v>
      </c>
      <c r="B78" s="20" t="s">
        <v>270</v>
      </c>
      <c r="C78" s="20">
        <v>734101625</v>
      </c>
      <c r="D78" s="21">
        <v>46199</v>
      </c>
      <c r="E78" s="22">
        <v>381669260252</v>
      </c>
      <c r="F78" s="21">
        <v>46172</v>
      </c>
      <c r="G78" s="23" t="s">
        <v>307</v>
      </c>
      <c r="H78" s="23" t="s">
        <v>280</v>
      </c>
      <c r="I78" s="23" t="s">
        <v>223</v>
      </c>
      <c r="J78" s="23" t="s">
        <v>205</v>
      </c>
      <c r="K78" s="20" t="s">
        <v>254</v>
      </c>
      <c r="L78" s="20">
        <v>1.1000000000000001</v>
      </c>
      <c r="M78" s="24">
        <v>359912</v>
      </c>
      <c r="N78" s="24">
        <v>0</v>
      </c>
      <c r="O78" s="24">
        <v>178156</v>
      </c>
      <c r="P78" s="24">
        <v>28302</v>
      </c>
      <c r="Q78" s="26">
        <v>566370</v>
      </c>
    </row>
    <row r="79" spans="1:17" ht="24">
      <c r="A79" s="19">
        <v>66</v>
      </c>
      <c r="B79" s="20" t="s">
        <v>270</v>
      </c>
      <c r="C79" s="20">
        <v>734101625</v>
      </c>
      <c r="D79" s="21">
        <v>46199</v>
      </c>
      <c r="E79" s="22">
        <v>872449029491</v>
      </c>
      <c r="F79" s="21">
        <v>46174</v>
      </c>
      <c r="G79" s="23" t="s">
        <v>315</v>
      </c>
      <c r="H79" s="23" t="s">
        <v>221</v>
      </c>
      <c r="I79" s="23" t="s">
        <v>208</v>
      </c>
      <c r="J79" s="23" t="s">
        <v>205</v>
      </c>
      <c r="K79" s="20" t="s">
        <v>254</v>
      </c>
      <c r="L79" s="20">
        <v>0.5</v>
      </c>
      <c r="M79" s="24">
        <v>374870</v>
      </c>
      <c r="N79" s="24">
        <v>0</v>
      </c>
      <c r="O79" s="24">
        <v>184623</v>
      </c>
      <c r="P79" s="24">
        <v>29429</v>
      </c>
      <c r="Q79" s="26">
        <v>588922</v>
      </c>
    </row>
    <row r="80" spans="1:17" ht="36">
      <c r="A80" s="19">
        <v>67</v>
      </c>
      <c r="B80" s="20" t="s">
        <v>270</v>
      </c>
      <c r="C80" s="20">
        <v>734101625</v>
      </c>
      <c r="D80" s="21">
        <v>46199</v>
      </c>
      <c r="E80" s="22">
        <v>486261304420</v>
      </c>
      <c r="F80" s="21">
        <v>46174</v>
      </c>
      <c r="G80" s="23" t="s">
        <v>316</v>
      </c>
      <c r="H80" s="23" t="s">
        <v>284</v>
      </c>
      <c r="I80" s="23" t="s">
        <v>208</v>
      </c>
      <c r="J80" s="23" t="s">
        <v>205</v>
      </c>
      <c r="K80" s="20" t="s">
        <v>254</v>
      </c>
      <c r="L80" s="20">
        <v>64.3</v>
      </c>
      <c r="M80" s="24">
        <v>3684125</v>
      </c>
      <c r="N80" s="24">
        <v>0</v>
      </c>
      <c r="O80" s="24">
        <v>1814432</v>
      </c>
      <c r="P80" s="24">
        <v>289224</v>
      </c>
      <c r="Q80" s="26">
        <v>5787781</v>
      </c>
    </row>
    <row r="81" spans="1:17" ht="36">
      <c r="A81" s="19">
        <v>68</v>
      </c>
      <c r="B81" s="20" t="s">
        <v>270</v>
      </c>
      <c r="C81" s="20">
        <v>734101625</v>
      </c>
      <c r="D81" s="21">
        <v>46199</v>
      </c>
      <c r="E81" s="22">
        <v>527529851635</v>
      </c>
      <c r="F81" s="21">
        <v>46175</v>
      </c>
      <c r="G81" s="23" t="s">
        <v>278</v>
      </c>
      <c r="H81" s="23" t="s">
        <v>221</v>
      </c>
      <c r="I81" s="23" t="s">
        <v>210</v>
      </c>
      <c r="J81" s="23" t="s">
        <v>205</v>
      </c>
      <c r="K81" s="20" t="s">
        <v>254</v>
      </c>
      <c r="L81" s="20">
        <v>8.8000000000000007</v>
      </c>
      <c r="M81" s="24">
        <v>853622</v>
      </c>
      <c r="N81" s="24">
        <v>0</v>
      </c>
      <c r="O81" s="24">
        <v>420409</v>
      </c>
      <c r="P81" s="24">
        <v>67014</v>
      </c>
      <c r="Q81" s="26">
        <v>1341045</v>
      </c>
    </row>
    <row r="82" spans="1:17" ht="36">
      <c r="A82" s="19">
        <v>69</v>
      </c>
      <c r="B82" s="20" t="s">
        <v>270</v>
      </c>
      <c r="C82" s="20">
        <v>734101625</v>
      </c>
      <c r="D82" s="21">
        <v>46199</v>
      </c>
      <c r="E82" s="22">
        <v>409298924303</v>
      </c>
      <c r="F82" s="21">
        <v>46175</v>
      </c>
      <c r="G82" s="23" t="s">
        <v>289</v>
      </c>
      <c r="H82" s="23" t="s">
        <v>267</v>
      </c>
      <c r="I82" s="23" t="s">
        <v>275</v>
      </c>
      <c r="J82" s="23" t="s">
        <v>205</v>
      </c>
      <c r="K82" s="20" t="s">
        <v>254</v>
      </c>
      <c r="L82" s="20">
        <v>9.1999999999999993</v>
      </c>
      <c r="M82" s="24">
        <v>758072</v>
      </c>
      <c r="N82" s="24">
        <v>0</v>
      </c>
      <c r="O82" s="24">
        <v>373350</v>
      </c>
      <c r="P82" s="24">
        <v>59513</v>
      </c>
      <c r="Q82" s="26">
        <v>1190935</v>
      </c>
    </row>
    <row r="83" spans="1:17" ht="36">
      <c r="A83" s="19">
        <v>70</v>
      </c>
      <c r="B83" s="20" t="s">
        <v>270</v>
      </c>
      <c r="C83" s="20">
        <v>734101625</v>
      </c>
      <c r="D83" s="21">
        <v>46199</v>
      </c>
      <c r="E83" s="22">
        <v>381714354771</v>
      </c>
      <c r="F83" s="21">
        <v>46175</v>
      </c>
      <c r="G83" s="23" t="s">
        <v>307</v>
      </c>
      <c r="H83" s="23" t="s">
        <v>280</v>
      </c>
      <c r="I83" s="23" t="s">
        <v>223</v>
      </c>
      <c r="J83" s="23" t="s">
        <v>205</v>
      </c>
      <c r="K83" s="20" t="s">
        <v>254</v>
      </c>
      <c r="L83" s="20">
        <v>1.1000000000000001</v>
      </c>
      <c r="M83" s="24">
        <v>359912</v>
      </c>
      <c r="N83" s="24">
        <v>0</v>
      </c>
      <c r="O83" s="24">
        <v>177257</v>
      </c>
      <c r="P83" s="24">
        <v>28255</v>
      </c>
      <c r="Q83" s="26">
        <v>565424</v>
      </c>
    </row>
    <row r="84" spans="1:17" ht="36">
      <c r="A84" s="19">
        <v>71</v>
      </c>
      <c r="B84" s="20" t="s">
        <v>270</v>
      </c>
      <c r="C84" s="20">
        <v>734101625</v>
      </c>
      <c r="D84" s="21">
        <v>46199</v>
      </c>
      <c r="E84" s="22">
        <v>872573559760</v>
      </c>
      <c r="F84" s="21">
        <v>46176</v>
      </c>
      <c r="G84" s="23" t="s">
        <v>305</v>
      </c>
      <c r="H84" s="23" t="s">
        <v>221</v>
      </c>
      <c r="I84" s="23" t="s">
        <v>275</v>
      </c>
      <c r="J84" s="23" t="s">
        <v>205</v>
      </c>
      <c r="K84" s="20" t="s">
        <v>254</v>
      </c>
      <c r="L84" s="20">
        <v>32.9</v>
      </c>
      <c r="M84" s="24">
        <v>1715939</v>
      </c>
      <c r="N84" s="24">
        <v>0</v>
      </c>
      <c r="O84" s="24">
        <v>845100</v>
      </c>
      <c r="P84" s="24">
        <v>134711</v>
      </c>
      <c r="Q84" s="26">
        <v>2695750</v>
      </c>
    </row>
    <row r="85" spans="1:17" ht="36">
      <c r="A85" s="19">
        <v>72</v>
      </c>
      <c r="B85" s="20" t="s">
        <v>270</v>
      </c>
      <c r="C85" s="20">
        <v>734101625</v>
      </c>
      <c r="D85" s="21">
        <v>46199</v>
      </c>
      <c r="E85" s="22">
        <v>815918865353</v>
      </c>
      <c r="F85" s="21">
        <v>46176</v>
      </c>
      <c r="G85" s="23" t="s">
        <v>317</v>
      </c>
      <c r="H85" s="23" t="s">
        <v>318</v>
      </c>
      <c r="I85" s="23" t="s">
        <v>275</v>
      </c>
      <c r="J85" s="23" t="s">
        <v>205</v>
      </c>
      <c r="K85" s="20" t="s">
        <v>252</v>
      </c>
      <c r="L85" s="20">
        <v>12.5</v>
      </c>
      <c r="M85" s="24">
        <v>884930</v>
      </c>
      <c r="N85" s="24">
        <v>0</v>
      </c>
      <c r="O85" s="24">
        <v>435828</v>
      </c>
      <c r="P85" s="24">
        <v>69472</v>
      </c>
      <c r="Q85" s="26">
        <v>1390230</v>
      </c>
    </row>
    <row r="86" spans="1:17" ht="24">
      <c r="A86" s="19">
        <v>73</v>
      </c>
      <c r="B86" s="20" t="s">
        <v>270</v>
      </c>
      <c r="C86" s="20">
        <v>734101625</v>
      </c>
      <c r="D86" s="21">
        <v>46199</v>
      </c>
      <c r="E86" s="22">
        <v>872536997117</v>
      </c>
      <c r="F86" s="21">
        <v>46176</v>
      </c>
      <c r="G86" s="23" t="s">
        <v>282</v>
      </c>
      <c r="H86" s="23" t="s">
        <v>212</v>
      </c>
      <c r="I86" s="23" t="s">
        <v>275</v>
      </c>
      <c r="J86" s="23" t="s">
        <v>205</v>
      </c>
      <c r="K86" s="20" t="s">
        <v>254</v>
      </c>
      <c r="L86" s="20">
        <v>2.5</v>
      </c>
      <c r="M86" s="24">
        <v>346269</v>
      </c>
      <c r="N86" s="24">
        <v>0</v>
      </c>
      <c r="O86" s="24">
        <v>170537</v>
      </c>
      <c r="P86" s="24">
        <v>27184</v>
      </c>
      <c r="Q86" s="26">
        <v>543990</v>
      </c>
    </row>
    <row r="87" spans="1:17" ht="24">
      <c r="A87" s="19">
        <v>74</v>
      </c>
      <c r="B87" s="20" t="s">
        <v>270</v>
      </c>
      <c r="C87" s="20">
        <v>734101625</v>
      </c>
      <c r="D87" s="21">
        <v>46199</v>
      </c>
      <c r="E87" s="22">
        <v>517485671719</v>
      </c>
      <c r="F87" s="21">
        <v>46176</v>
      </c>
      <c r="G87" s="23" t="s">
        <v>319</v>
      </c>
      <c r="H87" s="23" t="s">
        <v>320</v>
      </c>
      <c r="I87" s="23" t="s">
        <v>204</v>
      </c>
      <c r="J87" s="23" t="s">
        <v>205</v>
      </c>
      <c r="K87" s="20" t="s">
        <v>254</v>
      </c>
      <c r="L87" s="20">
        <v>49.2</v>
      </c>
      <c r="M87" s="24">
        <v>2644080</v>
      </c>
      <c r="N87" s="24">
        <v>0</v>
      </c>
      <c r="O87" s="24">
        <v>1302209</v>
      </c>
      <c r="P87" s="24">
        <v>207575</v>
      </c>
      <c r="Q87" s="26">
        <v>4153864</v>
      </c>
    </row>
    <row r="88" spans="1:17" ht="36">
      <c r="A88" s="19">
        <v>75</v>
      </c>
      <c r="B88" s="20" t="s">
        <v>270</v>
      </c>
      <c r="C88" s="20">
        <v>734101625</v>
      </c>
      <c r="D88" s="21">
        <v>46199</v>
      </c>
      <c r="E88" s="22">
        <v>872525360230</v>
      </c>
      <c r="F88" s="21">
        <v>46176</v>
      </c>
      <c r="G88" s="23" t="s">
        <v>273</v>
      </c>
      <c r="H88" s="23" t="s">
        <v>274</v>
      </c>
      <c r="I88" s="23" t="s">
        <v>275</v>
      </c>
      <c r="J88" s="23" t="s">
        <v>205</v>
      </c>
      <c r="K88" s="20" t="s">
        <v>254</v>
      </c>
      <c r="L88" s="20">
        <v>7.2</v>
      </c>
      <c r="M88" s="24">
        <v>666349</v>
      </c>
      <c r="N88" s="24">
        <v>0</v>
      </c>
      <c r="O88" s="24">
        <v>328177</v>
      </c>
      <c r="P88" s="24">
        <v>52312</v>
      </c>
      <c r="Q88" s="26">
        <v>1046838</v>
      </c>
    </row>
    <row r="89" spans="1:17" ht="24">
      <c r="A89" s="19">
        <v>76</v>
      </c>
      <c r="B89" s="20" t="s">
        <v>270</v>
      </c>
      <c r="C89" s="20">
        <v>734101625</v>
      </c>
      <c r="D89" s="21">
        <v>46199</v>
      </c>
      <c r="E89" s="22">
        <v>872577301890</v>
      </c>
      <c r="F89" s="21">
        <v>46176</v>
      </c>
      <c r="G89" s="23" t="s">
        <v>321</v>
      </c>
      <c r="H89" s="23" t="s">
        <v>280</v>
      </c>
      <c r="I89" s="23" t="s">
        <v>223</v>
      </c>
      <c r="J89" s="23" t="s">
        <v>205</v>
      </c>
      <c r="K89" s="20" t="s">
        <v>254</v>
      </c>
      <c r="L89" s="20">
        <v>0.6</v>
      </c>
      <c r="M89" s="24">
        <v>295365</v>
      </c>
      <c r="N89" s="24">
        <v>0</v>
      </c>
      <c r="O89" s="24">
        <v>145467</v>
      </c>
      <c r="P89" s="24">
        <v>23188</v>
      </c>
      <c r="Q89" s="26">
        <v>464020</v>
      </c>
    </row>
    <row r="90" spans="1:17" ht="48">
      <c r="A90" s="19">
        <v>77</v>
      </c>
      <c r="B90" s="20" t="s">
        <v>270</v>
      </c>
      <c r="C90" s="20">
        <v>734101625</v>
      </c>
      <c r="D90" s="21">
        <v>46199</v>
      </c>
      <c r="E90" s="22">
        <v>872628217295</v>
      </c>
      <c r="F90" s="21">
        <v>46177</v>
      </c>
      <c r="G90" s="23" t="s">
        <v>322</v>
      </c>
      <c r="H90" s="23" t="s">
        <v>323</v>
      </c>
      <c r="I90" s="23" t="s">
        <v>208</v>
      </c>
      <c r="J90" s="23" t="s">
        <v>205</v>
      </c>
      <c r="K90" s="20" t="s">
        <v>254</v>
      </c>
      <c r="L90" s="20">
        <v>1.9</v>
      </c>
      <c r="M90" s="24">
        <v>413236</v>
      </c>
      <c r="N90" s="24">
        <v>0</v>
      </c>
      <c r="O90" s="24">
        <v>203519</v>
      </c>
      <c r="P90" s="24">
        <v>32441</v>
      </c>
      <c r="Q90" s="26">
        <v>649196</v>
      </c>
    </row>
    <row r="91" spans="1:17" ht="36">
      <c r="A91" s="19">
        <v>78</v>
      </c>
      <c r="B91" s="20" t="s">
        <v>270</v>
      </c>
      <c r="C91" s="20">
        <v>734101625</v>
      </c>
      <c r="D91" s="21">
        <v>46199</v>
      </c>
      <c r="E91" s="22">
        <v>872629406576</v>
      </c>
      <c r="F91" s="21">
        <v>46177</v>
      </c>
      <c r="G91" s="23" t="s">
        <v>305</v>
      </c>
      <c r="H91" s="23" t="s">
        <v>221</v>
      </c>
      <c r="I91" s="23" t="s">
        <v>275</v>
      </c>
      <c r="J91" s="23" t="s">
        <v>205</v>
      </c>
      <c r="K91" s="20" t="s">
        <v>254</v>
      </c>
      <c r="L91" s="20">
        <v>40.299999999999997</v>
      </c>
      <c r="M91" s="24">
        <v>1937794</v>
      </c>
      <c r="N91" s="24">
        <v>0</v>
      </c>
      <c r="O91" s="24">
        <v>954364</v>
      </c>
      <c r="P91" s="24">
        <v>152128</v>
      </c>
      <c r="Q91" s="26">
        <v>3044286</v>
      </c>
    </row>
    <row r="92" spans="1:17" ht="24">
      <c r="A92" s="19">
        <v>79</v>
      </c>
      <c r="B92" s="20" t="s">
        <v>270</v>
      </c>
      <c r="C92" s="20">
        <v>734101625</v>
      </c>
      <c r="D92" s="21">
        <v>46199</v>
      </c>
      <c r="E92" s="22">
        <v>809262197638</v>
      </c>
      <c r="F92" s="21">
        <v>46177</v>
      </c>
      <c r="G92" s="23" t="s">
        <v>324</v>
      </c>
      <c r="H92" s="23" t="s">
        <v>284</v>
      </c>
      <c r="I92" s="23" t="s">
        <v>204</v>
      </c>
      <c r="J92" s="23" t="s">
        <v>205</v>
      </c>
      <c r="K92" s="20" t="s">
        <v>310</v>
      </c>
      <c r="L92" s="20">
        <v>52.6</v>
      </c>
      <c r="M92" s="24">
        <v>3136243</v>
      </c>
      <c r="N92" s="24">
        <v>0</v>
      </c>
      <c r="O92" s="24">
        <v>1544600</v>
      </c>
      <c r="P92" s="24">
        <v>246212</v>
      </c>
      <c r="Q92" s="26">
        <v>4927055</v>
      </c>
    </row>
    <row r="93" spans="1:17" ht="36">
      <c r="A93" s="19">
        <v>80</v>
      </c>
      <c r="B93" s="20" t="s">
        <v>270</v>
      </c>
      <c r="C93" s="20">
        <v>734101625</v>
      </c>
      <c r="D93" s="21">
        <v>46199</v>
      </c>
      <c r="E93" s="22">
        <v>381795282566</v>
      </c>
      <c r="F93" s="21">
        <v>46177</v>
      </c>
      <c r="G93" s="23" t="s">
        <v>288</v>
      </c>
      <c r="H93" s="23" t="s">
        <v>212</v>
      </c>
      <c r="I93" s="23" t="s">
        <v>210</v>
      </c>
      <c r="J93" s="23" t="s">
        <v>205</v>
      </c>
      <c r="K93" s="20" t="s">
        <v>254</v>
      </c>
      <c r="L93" s="20">
        <v>6</v>
      </c>
      <c r="M93" s="24">
        <v>693863</v>
      </c>
      <c r="N93" s="24">
        <v>0</v>
      </c>
      <c r="O93" s="24">
        <v>341728</v>
      </c>
      <c r="P93" s="24">
        <v>54472</v>
      </c>
      <c r="Q93" s="26">
        <v>1090063</v>
      </c>
    </row>
    <row r="94" spans="1:17" ht="24">
      <c r="A94" s="19">
        <v>81</v>
      </c>
      <c r="B94" s="20" t="s">
        <v>270</v>
      </c>
      <c r="C94" s="20">
        <v>734101625</v>
      </c>
      <c r="D94" s="21">
        <v>46199</v>
      </c>
      <c r="E94" s="22">
        <v>872631660330</v>
      </c>
      <c r="F94" s="21">
        <v>46177</v>
      </c>
      <c r="G94" s="23" t="s">
        <v>304</v>
      </c>
      <c r="H94" s="23" t="s">
        <v>221</v>
      </c>
      <c r="I94" s="23" t="s">
        <v>204</v>
      </c>
      <c r="J94" s="23" t="s">
        <v>205</v>
      </c>
      <c r="K94" s="20" t="s">
        <v>254</v>
      </c>
      <c r="L94" s="20">
        <v>12.4</v>
      </c>
      <c r="M94" s="24">
        <v>856260</v>
      </c>
      <c r="N94" s="24">
        <v>0</v>
      </c>
      <c r="O94" s="24">
        <v>421708</v>
      </c>
      <c r="P94" s="24">
        <v>67221</v>
      </c>
      <c r="Q94" s="26">
        <v>1345189</v>
      </c>
    </row>
    <row r="95" spans="1:17" ht="36">
      <c r="A95" s="19">
        <v>82</v>
      </c>
      <c r="B95" s="20" t="s">
        <v>270</v>
      </c>
      <c r="C95" s="20">
        <v>734101625</v>
      </c>
      <c r="D95" s="21">
        <v>46199</v>
      </c>
      <c r="E95" s="22">
        <v>381747821205</v>
      </c>
      <c r="F95" s="21">
        <v>46177</v>
      </c>
      <c r="G95" s="23" t="s">
        <v>307</v>
      </c>
      <c r="H95" s="23" t="s">
        <v>280</v>
      </c>
      <c r="I95" s="23" t="s">
        <v>223</v>
      </c>
      <c r="J95" s="23" t="s">
        <v>205</v>
      </c>
      <c r="K95" s="20" t="s">
        <v>254</v>
      </c>
      <c r="L95" s="20">
        <v>16.8</v>
      </c>
      <c r="M95" s="24">
        <v>1273454</v>
      </c>
      <c r="N95" s="24">
        <v>0</v>
      </c>
      <c r="O95" s="24">
        <v>627176</v>
      </c>
      <c r="P95" s="24">
        <v>99973</v>
      </c>
      <c r="Q95" s="26">
        <v>2000603</v>
      </c>
    </row>
    <row r="96" spans="1:17" ht="36">
      <c r="A96" s="19">
        <v>83</v>
      </c>
      <c r="B96" s="20" t="s">
        <v>270</v>
      </c>
      <c r="C96" s="20">
        <v>734101625</v>
      </c>
      <c r="D96" s="21">
        <v>46199</v>
      </c>
      <c r="E96" s="22">
        <v>381751868559</v>
      </c>
      <c r="F96" s="21">
        <v>46177</v>
      </c>
      <c r="G96" s="23" t="s">
        <v>307</v>
      </c>
      <c r="H96" s="23" t="s">
        <v>280</v>
      </c>
      <c r="I96" s="23" t="s">
        <v>223</v>
      </c>
      <c r="J96" s="23" t="s">
        <v>205</v>
      </c>
      <c r="K96" s="20" t="s">
        <v>254</v>
      </c>
      <c r="L96" s="20">
        <v>3.4</v>
      </c>
      <c r="M96" s="24">
        <v>383591</v>
      </c>
      <c r="N96" s="24">
        <v>0</v>
      </c>
      <c r="O96" s="24">
        <v>188919</v>
      </c>
      <c r="P96" s="24">
        <v>30114</v>
      </c>
      <c r="Q96" s="26">
        <v>602624</v>
      </c>
    </row>
    <row r="97" spans="1:17" ht="48">
      <c r="A97" s="19">
        <v>84</v>
      </c>
      <c r="B97" s="20" t="s">
        <v>270</v>
      </c>
      <c r="C97" s="20">
        <v>734101625</v>
      </c>
      <c r="D97" s="21">
        <v>46199</v>
      </c>
      <c r="E97" s="22">
        <v>477592566243</v>
      </c>
      <c r="F97" s="21">
        <v>46178</v>
      </c>
      <c r="G97" s="23" t="s">
        <v>325</v>
      </c>
      <c r="H97" s="23" t="s">
        <v>326</v>
      </c>
      <c r="I97" s="23" t="s">
        <v>275</v>
      </c>
      <c r="J97" s="23" t="s">
        <v>205</v>
      </c>
      <c r="K97" s="20" t="s">
        <v>254</v>
      </c>
      <c r="L97" s="20">
        <v>230.6</v>
      </c>
      <c r="M97" s="24">
        <v>10420502</v>
      </c>
      <c r="N97" s="24">
        <v>0</v>
      </c>
      <c r="O97" s="24">
        <v>5132097</v>
      </c>
      <c r="P97" s="24">
        <v>818067</v>
      </c>
      <c r="Q97" s="26">
        <v>16370666</v>
      </c>
    </row>
    <row r="98" spans="1:17" ht="36">
      <c r="A98" s="19">
        <v>85</v>
      </c>
      <c r="B98" s="20" t="s">
        <v>270</v>
      </c>
      <c r="C98" s="20">
        <v>734101625</v>
      </c>
      <c r="D98" s="21">
        <v>46199</v>
      </c>
      <c r="E98" s="22">
        <v>472187366030</v>
      </c>
      <c r="F98" s="21">
        <v>46178</v>
      </c>
      <c r="G98" s="23" t="s">
        <v>281</v>
      </c>
      <c r="H98" s="23" t="s">
        <v>280</v>
      </c>
      <c r="I98" s="23" t="s">
        <v>275</v>
      </c>
      <c r="J98" s="23" t="s">
        <v>205</v>
      </c>
      <c r="K98" s="20" t="s">
        <v>254</v>
      </c>
      <c r="L98" s="20">
        <v>10.9</v>
      </c>
      <c r="M98" s="24">
        <v>777492</v>
      </c>
      <c r="N98" s="24">
        <v>0</v>
      </c>
      <c r="O98" s="24">
        <v>382915</v>
      </c>
      <c r="P98" s="24">
        <v>61037</v>
      </c>
      <c r="Q98" s="26">
        <v>1221444</v>
      </c>
    </row>
    <row r="99" spans="1:17" ht="36">
      <c r="A99" s="19">
        <v>86</v>
      </c>
      <c r="B99" s="20" t="s">
        <v>270</v>
      </c>
      <c r="C99" s="20">
        <v>734101625</v>
      </c>
      <c r="D99" s="21">
        <v>46199</v>
      </c>
      <c r="E99" s="22">
        <v>527529858787</v>
      </c>
      <c r="F99" s="21">
        <v>46178</v>
      </c>
      <c r="G99" s="23" t="s">
        <v>278</v>
      </c>
      <c r="H99" s="23" t="s">
        <v>221</v>
      </c>
      <c r="I99" s="23" t="s">
        <v>210</v>
      </c>
      <c r="J99" s="23" t="s">
        <v>205</v>
      </c>
      <c r="K99" s="20" t="s">
        <v>254</v>
      </c>
      <c r="L99" s="20">
        <v>17.600000000000001</v>
      </c>
      <c r="M99" s="24">
        <v>1120404</v>
      </c>
      <c r="N99" s="24">
        <v>0</v>
      </c>
      <c r="O99" s="24">
        <v>551799</v>
      </c>
      <c r="P99" s="24">
        <v>87958</v>
      </c>
      <c r="Q99" s="26">
        <v>1760161</v>
      </c>
    </row>
    <row r="100" spans="1:17" ht="24">
      <c r="A100" s="19">
        <v>87</v>
      </c>
      <c r="B100" s="20" t="s">
        <v>270</v>
      </c>
      <c r="C100" s="20">
        <v>734101625</v>
      </c>
      <c r="D100" s="21">
        <v>46199</v>
      </c>
      <c r="E100" s="22">
        <v>515199060191</v>
      </c>
      <c r="F100" s="21">
        <v>46178</v>
      </c>
      <c r="G100" s="23" t="s">
        <v>327</v>
      </c>
      <c r="H100" s="23" t="s">
        <v>267</v>
      </c>
      <c r="I100" s="23" t="s">
        <v>275</v>
      </c>
      <c r="J100" s="23" t="s">
        <v>205</v>
      </c>
      <c r="K100" s="20" t="s">
        <v>254</v>
      </c>
      <c r="L100" s="20">
        <v>72.2</v>
      </c>
      <c r="M100" s="24">
        <v>3316718</v>
      </c>
      <c r="N100" s="24">
        <v>679700</v>
      </c>
      <c r="O100" s="24">
        <v>1968236</v>
      </c>
      <c r="P100" s="24">
        <v>313741</v>
      </c>
      <c r="Q100" s="26">
        <v>6278395</v>
      </c>
    </row>
    <row r="101" spans="1:17" ht="24">
      <c r="A101" s="19">
        <v>88</v>
      </c>
      <c r="B101" s="20" t="s">
        <v>270</v>
      </c>
      <c r="C101" s="20">
        <v>734101625</v>
      </c>
      <c r="D101" s="21">
        <v>46199</v>
      </c>
      <c r="E101" s="22">
        <v>872628363850</v>
      </c>
      <c r="F101" s="21">
        <v>46178</v>
      </c>
      <c r="G101" s="23" t="s">
        <v>328</v>
      </c>
      <c r="H101" s="23" t="s">
        <v>329</v>
      </c>
      <c r="I101" s="23" t="s">
        <v>223</v>
      </c>
      <c r="J101" s="23" t="s">
        <v>205</v>
      </c>
      <c r="K101" s="20" t="s">
        <v>254</v>
      </c>
      <c r="L101" s="20">
        <v>31.1</v>
      </c>
      <c r="M101" s="24">
        <v>2161152</v>
      </c>
      <c r="N101" s="24">
        <v>0</v>
      </c>
      <c r="O101" s="24">
        <v>1064367</v>
      </c>
      <c r="P101" s="24">
        <v>169662</v>
      </c>
      <c r="Q101" s="26">
        <v>3395181</v>
      </c>
    </row>
    <row r="102" spans="1:17" ht="36">
      <c r="A102" s="19">
        <v>89</v>
      </c>
      <c r="B102" s="20" t="s">
        <v>270</v>
      </c>
      <c r="C102" s="20">
        <v>734101625</v>
      </c>
      <c r="D102" s="21">
        <v>46199</v>
      </c>
      <c r="E102" s="22">
        <v>872688461270</v>
      </c>
      <c r="F102" s="21">
        <v>46178</v>
      </c>
      <c r="G102" s="23" t="s">
        <v>273</v>
      </c>
      <c r="H102" s="23" t="s">
        <v>274</v>
      </c>
      <c r="I102" s="23" t="s">
        <v>275</v>
      </c>
      <c r="J102" s="23" t="s">
        <v>205</v>
      </c>
      <c r="K102" s="20" t="s">
        <v>252</v>
      </c>
      <c r="L102" s="20">
        <v>8</v>
      </c>
      <c r="M102" s="24">
        <v>703054</v>
      </c>
      <c r="N102" s="24">
        <v>0</v>
      </c>
      <c r="O102" s="24">
        <v>346254</v>
      </c>
      <c r="P102" s="24">
        <v>55194</v>
      </c>
      <c r="Q102" s="26">
        <v>1104502</v>
      </c>
    </row>
    <row r="103" spans="1:17" ht="48">
      <c r="A103" s="19">
        <v>90</v>
      </c>
      <c r="B103" s="20" t="s">
        <v>270</v>
      </c>
      <c r="C103" s="20">
        <v>734101625</v>
      </c>
      <c r="D103" s="21">
        <v>46199</v>
      </c>
      <c r="E103" s="22">
        <v>381821868217</v>
      </c>
      <c r="F103" s="21">
        <v>46178</v>
      </c>
      <c r="G103" s="23" t="s">
        <v>314</v>
      </c>
      <c r="H103" s="23" t="s">
        <v>280</v>
      </c>
      <c r="I103" s="23" t="s">
        <v>275</v>
      </c>
      <c r="J103" s="23" t="s">
        <v>205</v>
      </c>
      <c r="K103" s="20" t="s">
        <v>310</v>
      </c>
      <c r="L103" s="20">
        <v>7.8</v>
      </c>
      <c r="M103" s="24">
        <v>703054</v>
      </c>
      <c r="N103" s="24">
        <v>0</v>
      </c>
      <c r="O103" s="24">
        <v>346254</v>
      </c>
      <c r="P103" s="24">
        <v>55194</v>
      </c>
      <c r="Q103" s="26">
        <v>1104502</v>
      </c>
    </row>
    <row r="104" spans="1:17" ht="36">
      <c r="A104" s="19">
        <v>91</v>
      </c>
      <c r="B104" s="20" t="s">
        <v>270</v>
      </c>
      <c r="C104" s="20">
        <v>734101625</v>
      </c>
      <c r="D104" s="21">
        <v>46199</v>
      </c>
      <c r="E104" s="22">
        <v>510007364362</v>
      </c>
      <c r="F104" s="21">
        <v>46178</v>
      </c>
      <c r="G104" s="23" t="s">
        <v>271</v>
      </c>
      <c r="H104" s="23" t="s">
        <v>272</v>
      </c>
      <c r="I104" s="23" t="s">
        <v>204</v>
      </c>
      <c r="J104" s="23" t="s">
        <v>205</v>
      </c>
      <c r="K104" s="20" t="s">
        <v>254</v>
      </c>
      <c r="L104" s="20">
        <v>72.7</v>
      </c>
      <c r="M104" s="24">
        <v>3280985</v>
      </c>
      <c r="N104" s="24">
        <v>0</v>
      </c>
      <c r="O104" s="24">
        <v>1615885</v>
      </c>
      <c r="P104" s="24">
        <v>257575</v>
      </c>
      <c r="Q104" s="26">
        <v>5154445</v>
      </c>
    </row>
    <row r="105" spans="1:17" ht="48">
      <c r="A105" s="19">
        <v>92</v>
      </c>
      <c r="B105" s="20" t="s">
        <v>270</v>
      </c>
      <c r="C105" s="20">
        <v>734101625</v>
      </c>
      <c r="D105" s="21">
        <v>46199</v>
      </c>
      <c r="E105" s="22">
        <v>381823618757</v>
      </c>
      <c r="F105" s="21">
        <v>46179</v>
      </c>
      <c r="G105" s="23" t="s">
        <v>330</v>
      </c>
      <c r="H105" s="23" t="s">
        <v>280</v>
      </c>
      <c r="I105" s="23" t="s">
        <v>275</v>
      </c>
      <c r="J105" s="23" t="s">
        <v>205</v>
      </c>
      <c r="K105" s="20" t="s">
        <v>310</v>
      </c>
      <c r="L105" s="20">
        <v>3.8</v>
      </c>
      <c r="M105" s="24">
        <v>479520</v>
      </c>
      <c r="N105" s="24">
        <v>0</v>
      </c>
      <c r="O105" s="24">
        <v>236164</v>
      </c>
      <c r="P105" s="24">
        <v>37645</v>
      </c>
      <c r="Q105" s="26">
        <v>753329</v>
      </c>
    </row>
    <row r="106" spans="1:17" ht="48">
      <c r="A106" s="19">
        <v>93</v>
      </c>
      <c r="B106" s="20" t="s">
        <v>270</v>
      </c>
      <c r="C106" s="20">
        <v>734101625</v>
      </c>
      <c r="D106" s="21">
        <v>46199</v>
      </c>
      <c r="E106" s="22">
        <v>494686585801</v>
      </c>
      <c r="F106" s="21">
        <v>46179</v>
      </c>
      <c r="G106" s="23" t="s">
        <v>300</v>
      </c>
      <c r="H106" s="23" t="s">
        <v>284</v>
      </c>
      <c r="I106" s="23" t="s">
        <v>223</v>
      </c>
      <c r="J106" s="23" t="s">
        <v>205</v>
      </c>
      <c r="K106" s="20" t="s">
        <v>254</v>
      </c>
      <c r="L106" s="20">
        <v>19.2</v>
      </c>
      <c r="M106" s="24">
        <v>1109993</v>
      </c>
      <c r="N106" s="24">
        <v>0</v>
      </c>
      <c r="O106" s="24">
        <v>546672</v>
      </c>
      <c r="P106" s="24">
        <v>87141</v>
      </c>
      <c r="Q106" s="26">
        <v>1743806</v>
      </c>
    </row>
    <row r="107" spans="1:17" ht="36">
      <c r="A107" s="19">
        <v>94</v>
      </c>
      <c r="B107" s="20" t="s">
        <v>270</v>
      </c>
      <c r="C107" s="20">
        <v>734101625</v>
      </c>
      <c r="D107" s="21">
        <v>46199</v>
      </c>
      <c r="E107" s="22">
        <v>381800914174</v>
      </c>
      <c r="F107" s="21">
        <v>46179</v>
      </c>
      <c r="G107" s="23" t="s">
        <v>307</v>
      </c>
      <c r="H107" s="23" t="s">
        <v>280</v>
      </c>
      <c r="I107" s="23" t="s">
        <v>223</v>
      </c>
      <c r="J107" s="23" t="s">
        <v>205</v>
      </c>
      <c r="K107" s="20" t="s">
        <v>254</v>
      </c>
      <c r="L107" s="20">
        <v>1.1000000000000001</v>
      </c>
      <c r="M107" s="24">
        <v>326115</v>
      </c>
      <c r="N107" s="24">
        <v>0</v>
      </c>
      <c r="O107" s="24">
        <v>160612</v>
      </c>
      <c r="P107" s="24">
        <v>25602</v>
      </c>
      <c r="Q107" s="26">
        <v>512329</v>
      </c>
    </row>
    <row r="108" spans="1:17" ht="36">
      <c r="A108" s="19">
        <v>95</v>
      </c>
      <c r="B108" s="20" t="s">
        <v>270</v>
      </c>
      <c r="C108" s="20">
        <v>734101625</v>
      </c>
      <c r="D108" s="21">
        <v>46199</v>
      </c>
      <c r="E108" s="22">
        <v>818547865244</v>
      </c>
      <c r="F108" s="21">
        <v>46180</v>
      </c>
      <c r="G108" s="23" t="s">
        <v>317</v>
      </c>
      <c r="H108" s="23" t="s">
        <v>318</v>
      </c>
      <c r="I108" s="23" t="s">
        <v>275</v>
      </c>
      <c r="J108" s="23" t="s">
        <v>205</v>
      </c>
      <c r="K108" s="20" t="s">
        <v>252</v>
      </c>
      <c r="L108" s="20">
        <v>9.6</v>
      </c>
      <c r="M108" s="24">
        <v>796605</v>
      </c>
      <c r="N108" s="24">
        <v>0</v>
      </c>
      <c r="O108" s="24">
        <v>392328</v>
      </c>
      <c r="P108" s="24">
        <v>62538</v>
      </c>
      <c r="Q108" s="26">
        <v>1251471</v>
      </c>
    </row>
    <row r="109" spans="1:17" ht="36">
      <c r="A109" s="19">
        <v>96</v>
      </c>
      <c r="B109" s="20" t="s">
        <v>270</v>
      </c>
      <c r="C109" s="20">
        <v>734101625</v>
      </c>
      <c r="D109" s="21">
        <v>46199</v>
      </c>
      <c r="E109" s="22">
        <v>818547865266</v>
      </c>
      <c r="F109" s="21">
        <v>46180</v>
      </c>
      <c r="G109" s="23" t="s">
        <v>317</v>
      </c>
      <c r="H109" s="23" t="s">
        <v>318</v>
      </c>
      <c r="I109" s="23" t="s">
        <v>275</v>
      </c>
      <c r="J109" s="23" t="s">
        <v>205</v>
      </c>
      <c r="K109" s="20" t="s">
        <v>252</v>
      </c>
      <c r="L109" s="20">
        <v>3.8</v>
      </c>
      <c r="M109" s="24">
        <v>479520</v>
      </c>
      <c r="N109" s="24">
        <v>0</v>
      </c>
      <c r="O109" s="24">
        <v>236164</v>
      </c>
      <c r="P109" s="24">
        <v>37645</v>
      </c>
      <c r="Q109" s="26">
        <v>753329</v>
      </c>
    </row>
    <row r="110" spans="1:17" ht="36">
      <c r="A110" s="19">
        <v>97</v>
      </c>
      <c r="B110" s="20" t="s">
        <v>270</v>
      </c>
      <c r="C110" s="20">
        <v>734101625</v>
      </c>
      <c r="D110" s="21">
        <v>46199</v>
      </c>
      <c r="E110" s="22">
        <v>501720330447</v>
      </c>
      <c r="F110" s="21">
        <v>46180</v>
      </c>
      <c r="G110" s="23" t="s">
        <v>317</v>
      </c>
      <c r="H110" s="23" t="s">
        <v>318</v>
      </c>
      <c r="I110" s="23" t="s">
        <v>275</v>
      </c>
      <c r="J110" s="23" t="s">
        <v>205</v>
      </c>
      <c r="K110" s="20" t="s">
        <v>252</v>
      </c>
      <c r="L110" s="20">
        <v>2.8</v>
      </c>
      <c r="M110" s="24">
        <v>423450</v>
      </c>
      <c r="N110" s="24">
        <v>0</v>
      </c>
      <c r="O110" s="24">
        <v>208549</v>
      </c>
      <c r="P110" s="24">
        <v>33243</v>
      </c>
      <c r="Q110" s="26">
        <v>665242</v>
      </c>
    </row>
    <row r="111" spans="1:17" ht="36">
      <c r="A111" s="19">
        <v>98</v>
      </c>
      <c r="B111" s="20" t="s">
        <v>270</v>
      </c>
      <c r="C111" s="20">
        <v>734101625</v>
      </c>
      <c r="D111" s="21">
        <v>46199</v>
      </c>
      <c r="E111" s="22">
        <v>409298925295</v>
      </c>
      <c r="F111" s="21">
        <v>46181</v>
      </c>
      <c r="G111" s="23" t="s">
        <v>289</v>
      </c>
      <c r="H111" s="23" t="s">
        <v>267</v>
      </c>
      <c r="I111" s="23" t="s">
        <v>275</v>
      </c>
      <c r="J111" s="23" t="s">
        <v>205</v>
      </c>
      <c r="K111" s="20" t="s">
        <v>254</v>
      </c>
      <c r="L111" s="20">
        <v>32.799999999999997</v>
      </c>
      <c r="M111" s="24">
        <v>1715939</v>
      </c>
      <c r="N111" s="24">
        <v>0</v>
      </c>
      <c r="O111" s="24">
        <v>729274</v>
      </c>
      <c r="P111" s="24">
        <v>128618</v>
      </c>
      <c r="Q111" s="26">
        <v>2573831</v>
      </c>
    </row>
    <row r="112" spans="1:17" ht="24">
      <c r="A112" s="19">
        <v>99</v>
      </c>
      <c r="B112" s="20" t="s">
        <v>270</v>
      </c>
      <c r="C112" s="20">
        <v>734101625</v>
      </c>
      <c r="D112" s="21">
        <v>46199</v>
      </c>
      <c r="E112" s="22">
        <v>469369346976</v>
      </c>
      <c r="F112" s="21">
        <v>46181</v>
      </c>
      <c r="G112" s="23" t="s">
        <v>331</v>
      </c>
      <c r="H112" s="23" t="s">
        <v>332</v>
      </c>
      <c r="I112" s="23" t="s">
        <v>208</v>
      </c>
      <c r="J112" s="23" t="s">
        <v>205</v>
      </c>
      <c r="K112" s="20" t="s">
        <v>254</v>
      </c>
      <c r="L112" s="20">
        <v>2.2999999999999998</v>
      </c>
      <c r="M112" s="24">
        <v>460132</v>
      </c>
      <c r="N112" s="24">
        <v>0</v>
      </c>
      <c r="O112" s="24">
        <v>195556</v>
      </c>
      <c r="P112" s="24">
        <v>34489</v>
      </c>
      <c r="Q112" s="26">
        <v>690177</v>
      </c>
    </row>
    <row r="113" spans="1:17" ht="48">
      <c r="A113" s="19">
        <v>100</v>
      </c>
      <c r="B113" s="20" t="s">
        <v>270</v>
      </c>
      <c r="C113" s="20">
        <v>734101625</v>
      </c>
      <c r="D113" s="21">
        <v>46199</v>
      </c>
      <c r="E113" s="22">
        <v>381860195105</v>
      </c>
      <c r="F113" s="21">
        <v>46181</v>
      </c>
      <c r="G113" s="23" t="s">
        <v>314</v>
      </c>
      <c r="H113" s="23" t="s">
        <v>280</v>
      </c>
      <c r="I113" s="23" t="s">
        <v>275</v>
      </c>
      <c r="J113" s="23" t="s">
        <v>205</v>
      </c>
      <c r="K113" s="20" t="s">
        <v>310</v>
      </c>
      <c r="L113" s="20">
        <v>1.1000000000000001</v>
      </c>
      <c r="M113" s="24">
        <v>299060</v>
      </c>
      <c r="N113" s="24">
        <v>0</v>
      </c>
      <c r="O113" s="24">
        <v>127101</v>
      </c>
      <c r="P113" s="24">
        <v>22416</v>
      </c>
      <c r="Q113" s="26">
        <v>448577</v>
      </c>
    </row>
    <row r="114" spans="1:17" ht="48">
      <c r="A114" s="19">
        <v>101</v>
      </c>
      <c r="B114" s="20" t="s">
        <v>270</v>
      </c>
      <c r="C114" s="20">
        <v>734101625</v>
      </c>
      <c r="D114" s="21">
        <v>46199</v>
      </c>
      <c r="E114" s="22">
        <v>381894026946</v>
      </c>
      <c r="F114" s="21">
        <v>46182</v>
      </c>
      <c r="G114" s="23" t="s">
        <v>314</v>
      </c>
      <c r="H114" s="23" t="s">
        <v>280</v>
      </c>
      <c r="I114" s="23" t="s">
        <v>275</v>
      </c>
      <c r="J114" s="23" t="s">
        <v>205</v>
      </c>
      <c r="K114" s="20" t="s">
        <v>310</v>
      </c>
      <c r="L114" s="20">
        <v>3.8</v>
      </c>
      <c r="M114" s="24">
        <v>479520</v>
      </c>
      <c r="N114" s="24">
        <v>0</v>
      </c>
      <c r="O114" s="24">
        <v>203796</v>
      </c>
      <c r="P114" s="24">
        <v>35942</v>
      </c>
      <c r="Q114" s="26">
        <v>719258</v>
      </c>
    </row>
    <row r="115" spans="1:17" ht="24">
      <c r="A115" s="19">
        <v>102</v>
      </c>
      <c r="B115" s="20" t="s">
        <v>270</v>
      </c>
      <c r="C115" s="20">
        <v>734101625</v>
      </c>
      <c r="D115" s="21">
        <v>46199</v>
      </c>
      <c r="E115" s="22">
        <v>872753640780</v>
      </c>
      <c r="F115" s="21">
        <v>46182</v>
      </c>
      <c r="G115" s="23" t="s">
        <v>333</v>
      </c>
      <c r="H115" s="23" t="s">
        <v>284</v>
      </c>
      <c r="I115" s="23" t="s">
        <v>223</v>
      </c>
      <c r="J115" s="23" t="s">
        <v>205</v>
      </c>
      <c r="K115" s="20" t="s">
        <v>252</v>
      </c>
      <c r="L115" s="20">
        <v>65.900000000000006</v>
      </c>
      <c r="M115" s="24">
        <v>4207896</v>
      </c>
      <c r="N115" s="24">
        <v>0</v>
      </c>
      <c r="O115" s="24">
        <v>1788356</v>
      </c>
      <c r="P115" s="24">
        <v>315403</v>
      </c>
      <c r="Q115" s="26">
        <v>6311655</v>
      </c>
    </row>
    <row r="116" spans="1:17" ht="36">
      <c r="A116" s="19">
        <v>103</v>
      </c>
      <c r="B116" s="20" t="s">
        <v>270</v>
      </c>
      <c r="C116" s="20">
        <v>734101625</v>
      </c>
      <c r="D116" s="21">
        <v>46199</v>
      </c>
      <c r="E116" s="22">
        <v>381847534714</v>
      </c>
      <c r="F116" s="21">
        <v>46182</v>
      </c>
      <c r="G116" s="23" t="s">
        <v>307</v>
      </c>
      <c r="H116" s="23" t="s">
        <v>280</v>
      </c>
      <c r="I116" s="23" t="s">
        <v>223</v>
      </c>
      <c r="J116" s="23" t="s">
        <v>205</v>
      </c>
      <c r="K116" s="20" t="s">
        <v>254</v>
      </c>
      <c r="L116" s="20">
        <v>1.1000000000000001</v>
      </c>
      <c r="M116" s="24">
        <v>359912</v>
      </c>
      <c r="N116" s="24">
        <v>0</v>
      </c>
      <c r="O116" s="24">
        <v>152963</v>
      </c>
      <c r="P116" s="24">
        <v>26977</v>
      </c>
      <c r="Q116" s="26">
        <v>539852</v>
      </c>
    </row>
    <row r="117" spans="1:17" ht="48">
      <c r="A117" s="19">
        <v>104</v>
      </c>
      <c r="B117" s="20" t="s">
        <v>270</v>
      </c>
      <c r="C117" s="20">
        <v>734101625</v>
      </c>
      <c r="D117" s="21">
        <v>46199</v>
      </c>
      <c r="E117" s="22">
        <v>381895018874</v>
      </c>
      <c r="F117" s="21">
        <v>46182</v>
      </c>
      <c r="G117" s="23" t="s">
        <v>314</v>
      </c>
      <c r="H117" s="23" t="s">
        <v>280</v>
      </c>
      <c r="I117" s="23" t="s">
        <v>275</v>
      </c>
      <c r="J117" s="23" t="s">
        <v>205</v>
      </c>
      <c r="K117" s="20" t="s">
        <v>310</v>
      </c>
      <c r="L117" s="20">
        <v>3.4</v>
      </c>
      <c r="M117" s="24">
        <v>451485</v>
      </c>
      <c r="N117" s="24">
        <v>0</v>
      </c>
      <c r="O117" s="24">
        <v>191881</v>
      </c>
      <c r="P117" s="24">
        <v>33841</v>
      </c>
      <c r="Q117" s="26">
        <v>677207</v>
      </c>
    </row>
    <row r="118" spans="1:17" ht="36">
      <c r="A118" s="19">
        <v>105</v>
      </c>
      <c r="B118" s="20" t="s">
        <v>270</v>
      </c>
      <c r="C118" s="20">
        <v>734101625</v>
      </c>
      <c r="D118" s="21">
        <v>46199</v>
      </c>
      <c r="E118" s="22">
        <v>872690078492</v>
      </c>
      <c r="F118" s="21">
        <v>46182</v>
      </c>
      <c r="G118" s="23" t="s">
        <v>296</v>
      </c>
      <c r="H118" s="23" t="s">
        <v>297</v>
      </c>
      <c r="I118" s="23" t="s">
        <v>298</v>
      </c>
      <c r="J118" s="23" t="s">
        <v>205</v>
      </c>
      <c r="K118" s="20" t="s">
        <v>254</v>
      </c>
      <c r="L118" s="20">
        <v>40.9</v>
      </c>
      <c r="M118" s="24">
        <v>2068202</v>
      </c>
      <c r="N118" s="24">
        <v>0</v>
      </c>
      <c r="O118" s="24">
        <v>878986</v>
      </c>
      <c r="P118" s="24">
        <v>155022</v>
      </c>
      <c r="Q118" s="26">
        <v>3102210</v>
      </c>
    </row>
    <row r="119" spans="1:17" ht="36">
      <c r="A119" s="19">
        <v>106</v>
      </c>
      <c r="B119" s="20" t="s">
        <v>270</v>
      </c>
      <c r="C119" s="20">
        <v>734101625</v>
      </c>
      <c r="D119" s="21">
        <v>46199</v>
      </c>
      <c r="E119" s="22">
        <v>381854847416</v>
      </c>
      <c r="F119" s="21">
        <v>46182</v>
      </c>
      <c r="G119" s="23" t="s">
        <v>307</v>
      </c>
      <c r="H119" s="23" t="s">
        <v>280</v>
      </c>
      <c r="I119" s="23" t="s">
        <v>223</v>
      </c>
      <c r="J119" s="23" t="s">
        <v>205</v>
      </c>
      <c r="K119" s="20" t="s">
        <v>254</v>
      </c>
      <c r="L119" s="20">
        <v>28.7</v>
      </c>
      <c r="M119" s="24">
        <v>1958544</v>
      </c>
      <c r="N119" s="24">
        <v>0</v>
      </c>
      <c r="O119" s="24">
        <v>832381</v>
      </c>
      <c r="P119" s="24">
        <v>146803</v>
      </c>
      <c r="Q119" s="26">
        <v>2937728</v>
      </c>
    </row>
    <row r="120" spans="1:17" ht="24">
      <c r="A120" s="19">
        <v>107</v>
      </c>
      <c r="B120" s="20" t="s">
        <v>270</v>
      </c>
      <c r="C120" s="20">
        <v>734101625</v>
      </c>
      <c r="D120" s="21">
        <v>46199</v>
      </c>
      <c r="E120" s="22">
        <v>464002431884</v>
      </c>
      <c r="F120" s="21">
        <v>46182</v>
      </c>
      <c r="G120" s="23" t="s">
        <v>334</v>
      </c>
      <c r="H120" s="23" t="s">
        <v>280</v>
      </c>
      <c r="I120" s="23" t="s">
        <v>275</v>
      </c>
      <c r="J120" s="23" t="s">
        <v>205</v>
      </c>
      <c r="K120" s="20" t="s">
        <v>254</v>
      </c>
      <c r="L120" s="20">
        <v>5.7</v>
      </c>
      <c r="M120" s="24">
        <v>597556</v>
      </c>
      <c r="N120" s="24">
        <v>0</v>
      </c>
      <c r="O120" s="24">
        <v>253961</v>
      </c>
      <c r="P120" s="24">
        <v>44790</v>
      </c>
      <c r="Q120" s="26">
        <v>896307</v>
      </c>
    </row>
    <row r="121" spans="1:17" ht="48">
      <c r="A121" s="19">
        <v>108</v>
      </c>
      <c r="B121" s="20" t="s">
        <v>270</v>
      </c>
      <c r="C121" s="20">
        <v>734101625</v>
      </c>
      <c r="D121" s="21">
        <v>46199</v>
      </c>
      <c r="E121" s="22">
        <v>381897161090</v>
      </c>
      <c r="F121" s="21">
        <v>46182</v>
      </c>
      <c r="G121" s="23" t="s">
        <v>314</v>
      </c>
      <c r="H121" s="23" t="s">
        <v>280</v>
      </c>
      <c r="I121" s="23" t="s">
        <v>275</v>
      </c>
      <c r="J121" s="23" t="s">
        <v>205</v>
      </c>
      <c r="K121" s="20" t="s">
        <v>310</v>
      </c>
      <c r="L121" s="20">
        <v>1.4</v>
      </c>
      <c r="M121" s="24">
        <v>299060</v>
      </c>
      <c r="N121" s="24">
        <v>0</v>
      </c>
      <c r="O121" s="24">
        <v>127101</v>
      </c>
      <c r="P121" s="24">
        <v>22416</v>
      </c>
      <c r="Q121" s="26">
        <v>448577</v>
      </c>
    </row>
    <row r="122" spans="1:17" ht="36">
      <c r="A122" s="19">
        <v>109</v>
      </c>
      <c r="B122" s="20" t="s">
        <v>270</v>
      </c>
      <c r="C122" s="20">
        <v>734101625</v>
      </c>
      <c r="D122" s="21">
        <v>46199</v>
      </c>
      <c r="E122" s="22">
        <v>510007366917</v>
      </c>
      <c r="F122" s="21">
        <v>46183</v>
      </c>
      <c r="G122" s="23" t="s">
        <v>271</v>
      </c>
      <c r="H122" s="23" t="s">
        <v>272</v>
      </c>
      <c r="I122" s="23" t="s">
        <v>204</v>
      </c>
      <c r="J122" s="23" t="s">
        <v>205</v>
      </c>
      <c r="K122" s="20" t="s">
        <v>252</v>
      </c>
      <c r="L122" s="20">
        <v>52.3</v>
      </c>
      <c r="M122" s="24">
        <v>3136243</v>
      </c>
      <c r="N122" s="24">
        <v>0</v>
      </c>
      <c r="O122" s="24">
        <v>1332903</v>
      </c>
      <c r="P122" s="24">
        <v>235077</v>
      </c>
      <c r="Q122" s="26">
        <v>4704223</v>
      </c>
    </row>
    <row r="123" spans="1:17" ht="36">
      <c r="A123" s="19">
        <v>110</v>
      </c>
      <c r="B123" s="20" t="s">
        <v>270</v>
      </c>
      <c r="C123" s="20">
        <v>734101625</v>
      </c>
      <c r="D123" s="21">
        <v>46199</v>
      </c>
      <c r="E123" s="22">
        <v>872881089343</v>
      </c>
      <c r="F123" s="21">
        <v>46183</v>
      </c>
      <c r="G123" s="23" t="s">
        <v>283</v>
      </c>
      <c r="H123" s="23" t="s">
        <v>284</v>
      </c>
      <c r="I123" s="23" t="s">
        <v>275</v>
      </c>
      <c r="J123" s="23" t="s">
        <v>205</v>
      </c>
      <c r="K123" s="20" t="s">
        <v>252</v>
      </c>
      <c r="L123" s="20">
        <v>2.6</v>
      </c>
      <c r="M123" s="24">
        <v>423450</v>
      </c>
      <c r="N123" s="24">
        <v>0</v>
      </c>
      <c r="O123" s="24">
        <v>179966</v>
      </c>
      <c r="P123" s="24">
        <v>31740</v>
      </c>
      <c r="Q123" s="26">
        <v>635156</v>
      </c>
    </row>
    <row r="124" spans="1:17" ht="36">
      <c r="A124" s="19">
        <v>111</v>
      </c>
      <c r="B124" s="20" t="s">
        <v>270</v>
      </c>
      <c r="C124" s="20">
        <v>734101625</v>
      </c>
      <c r="D124" s="21">
        <v>46199</v>
      </c>
      <c r="E124" s="22">
        <v>527529888610</v>
      </c>
      <c r="F124" s="21">
        <v>46183</v>
      </c>
      <c r="G124" s="23" t="s">
        <v>278</v>
      </c>
      <c r="H124" s="23" t="s">
        <v>221</v>
      </c>
      <c r="I124" s="23" t="s">
        <v>210</v>
      </c>
      <c r="J124" s="23" t="s">
        <v>205</v>
      </c>
      <c r="K124" s="20" t="s">
        <v>254</v>
      </c>
      <c r="L124" s="20">
        <v>30.3</v>
      </c>
      <c r="M124" s="24">
        <v>2044066</v>
      </c>
      <c r="N124" s="24">
        <v>0</v>
      </c>
      <c r="O124" s="24">
        <v>868728</v>
      </c>
      <c r="P124" s="24">
        <v>153213</v>
      </c>
      <c r="Q124" s="26">
        <v>3066007</v>
      </c>
    </row>
    <row r="125" spans="1:17" ht="24">
      <c r="A125" s="19">
        <v>112</v>
      </c>
      <c r="B125" s="20" t="s">
        <v>270</v>
      </c>
      <c r="C125" s="20">
        <v>734101625</v>
      </c>
      <c r="D125" s="21">
        <v>46199</v>
      </c>
      <c r="E125" s="22">
        <v>872873986800</v>
      </c>
      <c r="F125" s="21">
        <v>46183</v>
      </c>
      <c r="G125" s="23" t="s">
        <v>335</v>
      </c>
      <c r="H125" s="23" t="s">
        <v>212</v>
      </c>
      <c r="I125" s="23" t="s">
        <v>275</v>
      </c>
      <c r="J125" s="23" t="s">
        <v>205</v>
      </c>
      <c r="K125" s="20" t="s">
        <v>310</v>
      </c>
      <c r="L125" s="20">
        <v>39.6</v>
      </c>
      <c r="M125" s="24">
        <v>2220246</v>
      </c>
      <c r="N125" s="24">
        <v>0</v>
      </c>
      <c r="O125" s="24">
        <v>943605</v>
      </c>
      <c r="P125" s="24">
        <v>166419</v>
      </c>
      <c r="Q125" s="26">
        <v>3330270</v>
      </c>
    </row>
    <row r="126" spans="1:17" ht="24">
      <c r="A126" s="19">
        <v>113</v>
      </c>
      <c r="B126" s="20" t="s">
        <v>270</v>
      </c>
      <c r="C126" s="20">
        <v>734101625</v>
      </c>
      <c r="D126" s="21">
        <v>46199</v>
      </c>
      <c r="E126" s="22">
        <v>872930667108</v>
      </c>
      <c r="F126" s="21">
        <v>46184</v>
      </c>
      <c r="G126" s="23" t="s">
        <v>336</v>
      </c>
      <c r="H126" s="23" t="s">
        <v>284</v>
      </c>
      <c r="I126" s="23" t="s">
        <v>208</v>
      </c>
      <c r="J126" s="23" t="s">
        <v>205</v>
      </c>
      <c r="K126" s="20" t="s">
        <v>254</v>
      </c>
      <c r="L126" s="20">
        <v>10.199999999999999</v>
      </c>
      <c r="M126" s="24">
        <v>860665</v>
      </c>
      <c r="N126" s="24">
        <v>0</v>
      </c>
      <c r="O126" s="24">
        <v>365783</v>
      </c>
      <c r="P126" s="24">
        <v>64511</v>
      </c>
      <c r="Q126" s="26">
        <v>1290959</v>
      </c>
    </row>
    <row r="127" spans="1:17" ht="36">
      <c r="A127" s="19">
        <v>114</v>
      </c>
      <c r="B127" s="20" t="s">
        <v>270</v>
      </c>
      <c r="C127" s="20">
        <v>734101625</v>
      </c>
      <c r="D127" s="21">
        <v>46199</v>
      </c>
      <c r="E127" s="22">
        <v>381903937096</v>
      </c>
      <c r="F127" s="21">
        <v>46184</v>
      </c>
      <c r="G127" s="23" t="s">
        <v>307</v>
      </c>
      <c r="H127" s="23" t="s">
        <v>280</v>
      </c>
      <c r="I127" s="23" t="s">
        <v>223</v>
      </c>
      <c r="J127" s="23" t="s">
        <v>205</v>
      </c>
      <c r="K127" s="20" t="s">
        <v>254</v>
      </c>
      <c r="L127" s="20">
        <v>1.1000000000000001</v>
      </c>
      <c r="M127" s="24">
        <v>359912</v>
      </c>
      <c r="N127" s="24">
        <v>0</v>
      </c>
      <c r="O127" s="24">
        <v>152963</v>
      </c>
      <c r="P127" s="24">
        <v>26977</v>
      </c>
      <c r="Q127" s="26">
        <v>539852</v>
      </c>
    </row>
    <row r="128" spans="1:17" ht="36">
      <c r="A128" s="19">
        <v>115</v>
      </c>
      <c r="B128" s="20" t="s">
        <v>270</v>
      </c>
      <c r="C128" s="20">
        <v>734101625</v>
      </c>
      <c r="D128" s="21">
        <v>46199</v>
      </c>
      <c r="E128" s="22">
        <v>872931345031</v>
      </c>
      <c r="F128" s="21">
        <v>46184</v>
      </c>
      <c r="G128" s="23" t="s">
        <v>337</v>
      </c>
      <c r="H128" s="23" t="s">
        <v>338</v>
      </c>
      <c r="I128" s="23" t="s">
        <v>204</v>
      </c>
      <c r="J128" s="23" t="s">
        <v>205</v>
      </c>
      <c r="K128" s="20" t="s">
        <v>252</v>
      </c>
      <c r="L128" s="20">
        <v>0.9</v>
      </c>
      <c r="M128" s="24">
        <v>260949</v>
      </c>
      <c r="N128" s="24">
        <v>0</v>
      </c>
      <c r="O128" s="24">
        <v>110903</v>
      </c>
      <c r="P128" s="24">
        <v>19559</v>
      </c>
      <c r="Q128" s="26">
        <v>391411</v>
      </c>
    </row>
    <row r="129" spans="1:17" ht="24">
      <c r="A129" s="19">
        <v>116</v>
      </c>
      <c r="B129" s="20" t="s">
        <v>270</v>
      </c>
      <c r="C129" s="20">
        <v>734101625</v>
      </c>
      <c r="D129" s="21">
        <v>46199</v>
      </c>
      <c r="E129" s="22">
        <v>872926227843</v>
      </c>
      <c r="F129" s="21">
        <v>46184</v>
      </c>
      <c r="G129" s="23" t="s">
        <v>339</v>
      </c>
      <c r="H129" s="23" t="s">
        <v>221</v>
      </c>
      <c r="I129" s="23" t="s">
        <v>208</v>
      </c>
      <c r="J129" s="23" t="s">
        <v>205</v>
      </c>
      <c r="K129" s="20" t="s">
        <v>254</v>
      </c>
      <c r="L129" s="20">
        <v>7.9</v>
      </c>
      <c r="M129" s="24">
        <v>749957</v>
      </c>
      <c r="N129" s="24">
        <v>0</v>
      </c>
      <c r="O129" s="24">
        <v>318732</v>
      </c>
      <c r="P129" s="24">
        <v>56213</v>
      </c>
      <c r="Q129" s="26">
        <v>1124902</v>
      </c>
    </row>
    <row r="130" spans="1:17" ht="48">
      <c r="A130" s="19">
        <v>117</v>
      </c>
      <c r="B130" s="20" t="s">
        <v>270</v>
      </c>
      <c r="C130" s="20">
        <v>734101625</v>
      </c>
      <c r="D130" s="21">
        <v>46199</v>
      </c>
      <c r="E130" s="22">
        <v>872881440674</v>
      </c>
      <c r="F130" s="21">
        <v>46184</v>
      </c>
      <c r="G130" s="23" t="s">
        <v>340</v>
      </c>
      <c r="H130" s="23" t="s">
        <v>280</v>
      </c>
      <c r="I130" s="23" t="s">
        <v>223</v>
      </c>
      <c r="J130" s="23" t="s">
        <v>205</v>
      </c>
      <c r="K130" s="20" t="s">
        <v>254</v>
      </c>
      <c r="L130" s="20">
        <v>39.200000000000003</v>
      </c>
      <c r="M130" s="24">
        <v>2559690</v>
      </c>
      <c r="N130" s="24">
        <v>0</v>
      </c>
      <c r="O130" s="24">
        <v>1087868</v>
      </c>
      <c r="P130" s="24">
        <v>191862</v>
      </c>
      <c r="Q130" s="26">
        <v>3839420</v>
      </c>
    </row>
    <row r="131" spans="1:17" ht="24">
      <c r="A131" s="19">
        <v>118</v>
      </c>
      <c r="B131" s="20" t="s">
        <v>270</v>
      </c>
      <c r="C131" s="20">
        <v>734101625</v>
      </c>
      <c r="D131" s="21">
        <v>46199</v>
      </c>
      <c r="E131" s="22">
        <v>872979130829</v>
      </c>
      <c r="F131" s="21">
        <v>46185</v>
      </c>
      <c r="G131" s="23" t="s">
        <v>341</v>
      </c>
      <c r="H131" s="23" t="s">
        <v>221</v>
      </c>
      <c r="I131" s="23" t="s">
        <v>275</v>
      </c>
      <c r="J131" s="23" t="s">
        <v>205</v>
      </c>
      <c r="K131" s="20" t="s">
        <v>254</v>
      </c>
      <c r="L131" s="20">
        <v>0.5</v>
      </c>
      <c r="M131" s="24">
        <v>317009</v>
      </c>
      <c r="N131" s="24">
        <v>0</v>
      </c>
      <c r="O131" s="24">
        <v>134729</v>
      </c>
      <c r="P131" s="24">
        <v>23761</v>
      </c>
      <c r="Q131" s="26">
        <v>475499</v>
      </c>
    </row>
    <row r="132" spans="1:17" ht="36">
      <c r="A132" s="19">
        <v>119</v>
      </c>
      <c r="B132" s="20" t="s">
        <v>270</v>
      </c>
      <c r="C132" s="20">
        <v>734101625</v>
      </c>
      <c r="D132" s="21">
        <v>46199</v>
      </c>
      <c r="E132" s="22">
        <v>872881246346</v>
      </c>
      <c r="F132" s="21">
        <v>46185</v>
      </c>
      <c r="G132" s="23" t="s">
        <v>342</v>
      </c>
      <c r="H132" s="23" t="s">
        <v>203</v>
      </c>
      <c r="I132" s="23" t="s">
        <v>223</v>
      </c>
      <c r="J132" s="23" t="s">
        <v>205</v>
      </c>
      <c r="K132" s="20" t="s">
        <v>254</v>
      </c>
      <c r="L132" s="20">
        <v>1</v>
      </c>
      <c r="M132" s="24">
        <v>295365</v>
      </c>
      <c r="N132" s="24">
        <v>0</v>
      </c>
      <c r="O132" s="24">
        <v>125530</v>
      </c>
      <c r="P132" s="24">
        <v>22139</v>
      </c>
      <c r="Q132" s="26">
        <v>443034</v>
      </c>
    </row>
    <row r="133" spans="1:17" ht="36">
      <c r="A133" s="19">
        <v>120</v>
      </c>
      <c r="B133" s="20" t="s">
        <v>270</v>
      </c>
      <c r="C133" s="20">
        <v>734101625</v>
      </c>
      <c r="D133" s="21">
        <v>46199</v>
      </c>
      <c r="E133" s="22">
        <v>409298926317</v>
      </c>
      <c r="F133" s="21">
        <v>46185</v>
      </c>
      <c r="G133" s="23" t="s">
        <v>289</v>
      </c>
      <c r="H133" s="23" t="s">
        <v>267</v>
      </c>
      <c r="I133" s="23" t="s">
        <v>275</v>
      </c>
      <c r="J133" s="23" t="s">
        <v>205</v>
      </c>
      <c r="K133" s="20" t="s">
        <v>254</v>
      </c>
      <c r="L133" s="20">
        <v>15</v>
      </c>
      <c r="M133" s="24">
        <v>842742</v>
      </c>
      <c r="N133" s="24">
        <v>0</v>
      </c>
      <c r="O133" s="24">
        <v>358165</v>
      </c>
      <c r="P133" s="24">
        <v>63168</v>
      </c>
      <c r="Q133" s="26">
        <v>1264075</v>
      </c>
    </row>
    <row r="134" spans="1:17" ht="48">
      <c r="A134" s="19">
        <v>121</v>
      </c>
      <c r="B134" s="20" t="s">
        <v>270</v>
      </c>
      <c r="C134" s="20">
        <v>734101625</v>
      </c>
      <c r="D134" s="21">
        <v>46199</v>
      </c>
      <c r="E134" s="22">
        <v>381950432431</v>
      </c>
      <c r="F134" s="21">
        <v>46185</v>
      </c>
      <c r="G134" s="23" t="s">
        <v>314</v>
      </c>
      <c r="H134" s="23" t="s">
        <v>280</v>
      </c>
      <c r="I134" s="23" t="s">
        <v>275</v>
      </c>
      <c r="J134" s="23" t="s">
        <v>205</v>
      </c>
      <c r="K134" s="20" t="s">
        <v>310</v>
      </c>
      <c r="L134" s="20">
        <v>15.6</v>
      </c>
      <c r="M134" s="24">
        <v>997971</v>
      </c>
      <c r="N134" s="24">
        <v>0</v>
      </c>
      <c r="O134" s="24">
        <v>424138</v>
      </c>
      <c r="P134" s="24">
        <v>74803</v>
      </c>
      <c r="Q134" s="26">
        <v>1496912</v>
      </c>
    </row>
    <row r="135" spans="1:17" ht="24">
      <c r="A135" s="19">
        <v>122</v>
      </c>
      <c r="B135" s="20" t="s">
        <v>270</v>
      </c>
      <c r="C135" s="20">
        <v>734101625</v>
      </c>
      <c r="D135" s="21">
        <v>46199</v>
      </c>
      <c r="E135" s="22">
        <v>527390683775</v>
      </c>
      <c r="F135" s="21">
        <v>46185</v>
      </c>
      <c r="G135" s="23" t="s">
        <v>343</v>
      </c>
      <c r="H135" s="23" t="s">
        <v>291</v>
      </c>
      <c r="I135" s="23" t="s">
        <v>298</v>
      </c>
      <c r="J135" s="23" t="s">
        <v>205</v>
      </c>
      <c r="K135" s="20" t="s">
        <v>254</v>
      </c>
      <c r="L135" s="20">
        <v>12.2</v>
      </c>
      <c r="M135" s="24">
        <v>890720</v>
      </c>
      <c r="N135" s="24">
        <v>0</v>
      </c>
      <c r="O135" s="24">
        <v>378556</v>
      </c>
      <c r="P135" s="24">
        <v>66764</v>
      </c>
      <c r="Q135" s="26">
        <v>1336040</v>
      </c>
    </row>
    <row r="136" spans="1:17" ht="48">
      <c r="A136" s="19">
        <v>123</v>
      </c>
      <c r="B136" s="20" t="s">
        <v>270</v>
      </c>
      <c r="C136" s="20">
        <v>734101625</v>
      </c>
      <c r="D136" s="21">
        <v>46199</v>
      </c>
      <c r="E136" s="22">
        <v>381939344552</v>
      </c>
      <c r="F136" s="21">
        <v>46186</v>
      </c>
      <c r="G136" s="23" t="s">
        <v>314</v>
      </c>
      <c r="H136" s="23" t="s">
        <v>280</v>
      </c>
      <c r="I136" s="23" t="s">
        <v>275</v>
      </c>
      <c r="J136" s="23" t="s">
        <v>205</v>
      </c>
      <c r="K136" s="20" t="s">
        <v>310</v>
      </c>
      <c r="L136" s="20">
        <v>1.4</v>
      </c>
      <c r="M136" s="24">
        <v>299060</v>
      </c>
      <c r="N136" s="24">
        <v>0</v>
      </c>
      <c r="O136" s="24">
        <v>127101</v>
      </c>
      <c r="P136" s="24">
        <v>22416</v>
      </c>
      <c r="Q136" s="26">
        <v>448577</v>
      </c>
    </row>
    <row r="137" spans="1:17" ht="24">
      <c r="A137" s="19">
        <v>124</v>
      </c>
      <c r="B137" s="20" t="s">
        <v>270</v>
      </c>
      <c r="C137" s="20">
        <v>734101625</v>
      </c>
      <c r="D137" s="21">
        <v>46199</v>
      </c>
      <c r="E137" s="22">
        <v>515199060732</v>
      </c>
      <c r="F137" s="21">
        <v>46186</v>
      </c>
      <c r="G137" s="23" t="s">
        <v>327</v>
      </c>
      <c r="H137" s="23" t="s">
        <v>267</v>
      </c>
      <c r="I137" s="23" t="s">
        <v>275</v>
      </c>
      <c r="J137" s="23" t="s">
        <v>205</v>
      </c>
      <c r="K137" s="20" t="s">
        <v>254</v>
      </c>
      <c r="L137" s="20">
        <v>95.1</v>
      </c>
      <c r="M137" s="24">
        <v>4149344</v>
      </c>
      <c r="N137" s="24">
        <v>0</v>
      </c>
      <c r="O137" s="24">
        <v>1763471</v>
      </c>
      <c r="P137" s="24">
        <v>311014</v>
      </c>
      <c r="Q137" s="26">
        <v>6223829</v>
      </c>
    </row>
    <row r="138" spans="1:17" ht="24">
      <c r="A138" s="19">
        <v>125</v>
      </c>
      <c r="B138" s="20" t="s">
        <v>270</v>
      </c>
      <c r="C138" s="20">
        <v>734101625</v>
      </c>
      <c r="D138" s="21">
        <v>46199</v>
      </c>
      <c r="E138" s="22">
        <v>517485682164</v>
      </c>
      <c r="F138" s="21">
        <v>46188</v>
      </c>
      <c r="G138" s="23" t="s">
        <v>319</v>
      </c>
      <c r="H138" s="23" t="s">
        <v>284</v>
      </c>
      <c r="I138" s="23" t="s">
        <v>204</v>
      </c>
      <c r="J138" s="23" t="s">
        <v>205</v>
      </c>
      <c r="K138" s="20" t="s">
        <v>254</v>
      </c>
      <c r="L138" s="20">
        <v>69.599999999999994</v>
      </c>
      <c r="M138" s="24">
        <v>3488088</v>
      </c>
      <c r="N138" s="24">
        <v>0</v>
      </c>
      <c r="O138" s="24">
        <v>1499878</v>
      </c>
      <c r="P138" s="24">
        <v>262367</v>
      </c>
      <c r="Q138" s="26">
        <v>5250333</v>
      </c>
    </row>
    <row r="139" spans="1:17" ht="48">
      <c r="A139" s="19">
        <v>126</v>
      </c>
      <c r="B139" s="20" t="s">
        <v>270</v>
      </c>
      <c r="C139" s="20">
        <v>734101625</v>
      </c>
      <c r="D139" s="21">
        <v>46199</v>
      </c>
      <c r="E139" s="22">
        <v>382006139168</v>
      </c>
      <c r="F139" s="21">
        <v>46188</v>
      </c>
      <c r="G139" s="23" t="s">
        <v>314</v>
      </c>
      <c r="H139" s="23" t="s">
        <v>280</v>
      </c>
      <c r="I139" s="23" t="s">
        <v>275</v>
      </c>
      <c r="J139" s="23" t="s">
        <v>205</v>
      </c>
      <c r="K139" s="20" t="s">
        <v>310</v>
      </c>
      <c r="L139" s="20">
        <v>12.2</v>
      </c>
      <c r="M139" s="24">
        <v>884930</v>
      </c>
      <c r="N139" s="24">
        <v>0</v>
      </c>
      <c r="O139" s="24">
        <v>380520</v>
      </c>
      <c r="P139" s="24">
        <v>66563</v>
      </c>
      <c r="Q139" s="26">
        <v>1332013</v>
      </c>
    </row>
    <row r="140" spans="1:17" ht="36">
      <c r="A140" s="19">
        <v>127</v>
      </c>
      <c r="B140" s="20" t="s">
        <v>270</v>
      </c>
      <c r="C140" s="20">
        <v>734101625</v>
      </c>
      <c r="D140" s="21">
        <v>46199</v>
      </c>
      <c r="E140" s="22">
        <v>873058145825</v>
      </c>
      <c r="F140" s="21">
        <v>46188</v>
      </c>
      <c r="G140" s="23" t="s">
        <v>305</v>
      </c>
      <c r="H140" s="23" t="s">
        <v>221</v>
      </c>
      <c r="I140" s="23" t="s">
        <v>275</v>
      </c>
      <c r="J140" s="23" t="s">
        <v>205</v>
      </c>
      <c r="K140" s="20" t="s">
        <v>254</v>
      </c>
      <c r="L140" s="20">
        <v>39.9</v>
      </c>
      <c r="M140" s="24">
        <v>1937794</v>
      </c>
      <c r="N140" s="24">
        <v>0</v>
      </c>
      <c r="O140" s="24">
        <v>833251</v>
      </c>
      <c r="P140" s="24">
        <v>145757</v>
      </c>
      <c r="Q140" s="26">
        <v>2916802</v>
      </c>
    </row>
    <row r="141" spans="1:17" ht="36">
      <c r="A141" s="19">
        <v>128</v>
      </c>
      <c r="B141" s="20" t="s">
        <v>270</v>
      </c>
      <c r="C141" s="20">
        <v>734101625</v>
      </c>
      <c r="D141" s="21">
        <v>46199</v>
      </c>
      <c r="E141" s="22">
        <v>873058440876</v>
      </c>
      <c r="F141" s="21">
        <v>46189</v>
      </c>
      <c r="G141" s="23" t="s">
        <v>307</v>
      </c>
      <c r="H141" s="23" t="s">
        <v>280</v>
      </c>
      <c r="I141" s="23" t="s">
        <v>223</v>
      </c>
      <c r="J141" s="23" t="s">
        <v>205</v>
      </c>
      <c r="K141" s="20" t="s">
        <v>252</v>
      </c>
      <c r="L141" s="20">
        <v>17.100000000000001</v>
      </c>
      <c r="M141" s="24">
        <v>1413286</v>
      </c>
      <c r="N141" s="24">
        <v>0</v>
      </c>
      <c r="O141" s="24">
        <v>607713</v>
      </c>
      <c r="P141" s="24">
        <v>106305</v>
      </c>
      <c r="Q141" s="26">
        <v>2127304</v>
      </c>
    </row>
    <row r="142" spans="1:17" ht="48">
      <c r="A142" s="19">
        <v>129</v>
      </c>
      <c r="B142" s="20" t="s">
        <v>270</v>
      </c>
      <c r="C142" s="20">
        <v>734101625</v>
      </c>
      <c r="D142" s="21">
        <v>46199</v>
      </c>
      <c r="E142" s="22">
        <v>382041697681</v>
      </c>
      <c r="F142" s="21">
        <v>46189</v>
      </c>
      <c r="G142" s="23" t="s">
        <v>314</v>
      </c>
      <c r="H142" s="23" t="s">
        <v>280</v>
      </c>
      <c r="I142" s="23" t="s">
        <v>275</v>
      </c>
      <c r="J142" s="23" t="s">
        <v>205</v>
      </c>
      <c r="K142" s="20" t="s">
        <v>310</v>
      </c>
      <c r="L142" s="20">
        <v>8</v>
      </c>
      <c r="M142" s="24">
        <v>703054</v>
      </c>
      <c r="N142" s="24">
        <v>0</v>
      </c>
      <c r="O142" s="24">
        <v>302313</v>
      </c>
      <c r="P142" s="24">
        <v>52882</v>
      </c>
      <c r="Q142" s="26">
        <v>1058249</v>
      </c>
    </row>
    <row r="143" spans="1:17" ht="36">
      <c r="A143" s="19">
        <v>130</v>
      </c>
      <c r="B143" s="20" t="s">
        <v>270</v>
      </c>
      <c r="C143" s="20">
        <v>734101625</v>
      </c>
      <c r="D143" s="21">
        <v>46199</v>
      </c>
      <c r="E143" s="22">
        <v>471797732077</v>
      </c>
      <c r="F143" s="21">
        <v>46189</v>
      </c>
      <c r="G143" s="23" t="s">
        <v>207</v>
      </c>
      <c r="H143" s="23" t="s">
        <v>326</v>
      </c>
      <c r="I143" s="23" t="s">
        <v>208</v>
      </c>
      <c r="J143" s="23" t="s">
        <v>205</v>
      </c>
      <c r="K143" s="20" t="s">
        <v>254</v>
      </c>
      <c r="L143" s="20">
        <v>17.600000000000001</v>
      </c>
      <c r="M143" s="24">
        <v>1036789</v>
      </c>
      <c r="N143" s="24">
        <v>0</v>
      </c>
      <c r="O143" s="24">
        <v>445819</v>
      </c>
      <c r="P143" s="24">
        <v>77985</v>
      </c>
      <c r="Q143" s="26">
        <v>1560593</v>
      </c>
    </row>
    <row r="144" spans="1:17" ht="24">
      <c r="A144" s="19">
        <v>131</v>
      </c>
      <c r="B144" s="20" t="s">
        <v>270</v>
      </c>
      <c r="C144" s="20">
        <v>734101625</v>
      </c>
      <c r="D144" s="21">
        <v>46199</v>
      </c>
      <c r="E144" s="22">
        <v>872983141244</v>
      </c>
      <c r="F144" s="21">
        <v>46189</v>
      </c>
      <c r="G144" s="23" t="s">
        <v>344</v>
      </c>
      <c r="H144" s="23" t="s">
        <v>277</v>
      </c>
      <c r="I144" s="23" t="s">
        <v>208</v>
      </c>
      <c r="J144" s="23" t="s">
        <v>205</v>
      </c>
      <c r="K144" s="20" t="s">
        <v>345</v>
      </c>
      <c r="L144" s="20">
        <v>0.9</v>
      </c>
      <c r="M144" s="24">
        <v>2796128</v>
      </c>
      <c r="N144" s="24">
        <v>99862</v>
      </c>
      <c r="O144" s="24">
        <v>1202283</v>
      </c>
      <c r="P144" s="24">
        <v>215569</v>
      </c>
      <c r="Q144" s="26">
        <v>4313842</v>
      </c>
    </row>
    <row r="145" spans="1:17" ht="24">
      <c r="A145" s="19">
        <v>132</v>
      </c>
      <c r="B145" s="20" t="s">
        <v>270</v>
      </c>
      <c r="C145" s="20">
        <v>734101625</v>
      </c>
      <c r="D145" s="21">
        <v>46199</v>
      </c>
      <c r="E145" s="22">
        <v>873074376995</v>
      </c>
      <c r="F145" s="21">
        <v>46189</v>
      </c>
      <c r="G145" s="23" t="s">
        <v>282</v>
      </c>
      <c r="H145" s="23" t="s">
        <v>212</v>
      </c>
      <c r="I145" s="23" t="s">
        <v>275</v>
      </c>
      <c r="J145" s="23" t="s">
        <v>205</v>
      </c>
      <c r="K145" s="20" t="s">
        <v>254</v>
      </c>
      <c r="L145" s="20">
        <v>3.8</v>
      </c>
      <c r="M145" s="24">
        <v>470100</v>
      </c>
      <c r="N145" s="24">
        <v>0</v>
      </c>
      <c r="O145" s="24">
        <v>202143</v>
      </c>
      <c r="P145" s="24">
        <v>35360</v>
      </c>
      <c r="Q145" s="26">
        <v>707603</v>
      </c>
    </row>
    <row r="146" spans="1:17" ht="36">
      <c r="A146" s="19">
        <v>133</v>
      </c>
      <c r="B146" s="20" t="s">
        <v>270</v>
      </c>
      <c r="C146" s="20">
        <v>734101625</v>
      </c>
      <c r="D146" s="21">
        <v>46199</v>
      </c>
      <c r="E146" s="22">
        <v>873128715288</v>
      </c>
      <c r="F146" s="21">
        <v>46190</v>
      </c>
      <c r="G146" s="23" t="s">
        <v>299</v>
      </c>
      <c r="H146" s="23" t="s">
        <v>280</v>
      </c>
      <c r="I146" s="23" t="s">
        <v>204</v>
      </c>
      <c r="J146" s="23" t="s">
        <v>205</v>
      </c>
      <c r="K146" s="20" t="s">
        <v>254</v>
      </c>
      <c r="L146" s="20">
        <v>44.3</v>
      </c>
      <c r="M146" s="24">
        <v>2379672</v>
      </c>
      <c r="N146" s="24">
        <v>0</v>
      </c>
      <c r="O146" s="24">
        <v>1023259</v>
      </c>
      <c r="P146" s="24">
        <v>178994</v>
      </c>
      <c r="Q146" s="26">
        <v>3581925</v>
      </c>
    </row>
    <row r="147" spans="1:17" ht="36">
      <c r="A147" s="19">
        <v>134</v>
      </c>
      <c r="B147" s="20" t="s">
        <v>270</v>
      </c>
      <c r="C147" s="20">
        <v>734101625</v>
      </c>
      <c r="D147" s="21">
        <v>46199</v>
      </c>
      <c r="E147" s="22">
        <v>873131729718</v>
      </c>
      <c r="F147" s="21">
        <v>46190</v>
      </c>
      <c r="G147" s="23" t="s">
        <v>305</v>
      </c>
      <c r="H147" s="23" t="s">
        <v>221</v>
      </c>
      <c r="I147" s="23" t="s">
        <v>275</v>
      </c>
      <c r="J147" s="23" t="s">
        <v>205</v>
      </c>
      <c r="K147" s="20" t="s">
        <v>254</v>
      </c>
      <c r="L147" s="20">
        <v>34.6</v>
      </c>
      <c r="M147" s="24">
        <v>1819936</v>
      </c>
      <c r="N147" s="24">
        <v>0</v>
      </c>
      <c r="O147" s="24">
        <v>782572</v>
      </c>
      <c r="P147" s="24">
        <v>136892</v>
      </c>
      <c r="Q147" s="26">
        <v>2739400</v>
      </c>
    </row>
    <row r="148" spans="1:17" ht="24">
      <c r="A148" s="19">
        <v>135</v>
      </c>
      <c r="B148" s="20" t="s">
        <v>270</v>
      </c>
      <c r="C148" s="20">
        <v>734101625</v>
      </c>
      <c r="D148" s="21">
        <v>46199</v>
      </c>
      <c r="E148" s="22">
        <v>873178336511</v>
      </c>
      <c r="F148" s="21">
        <v>46190</v>
      </c>
      <c r="G148" s="23" t="s">
        <v>335</v>
      </c>
      <c r="H148" s="23" t="s">
        <v>212</v>
      </c>
      <c r="I148" s="23" t="s">
        <v>275</v>
      </c>
      <c r="J148" s="23" t="s">
        <v>205</v>
      </c>
      <c r="K148" s="20" t="s">
        <v>310</v>
      </c>
      <c r="L148" s="20">
        <v>22.5</v>
      </c>
      <c r="M148" s="24">
        <v>1369796</v>
      </c>
      <c r="N148" s="24">
        <v>0</v>
      </c>
      <c r="O148" s="24">
        <v>589012</v>
      </c>
      <c r="P148" s="24">
        <v>103033</v>
      </c>
      <c r="Q148" s="26">
        <v>2061841</v>
      </c>
    </row>
    <row r="149" spans="1:17" ht="48">
      <c r="A149" s="19">
        <v>136</v>
      </c>
      <c r="B149" s="20" t="s">
        <v>270</v>
      </c>
      <c r="C149" s="20">
        <v>734101625</v>
      </c>
      <c r="D149" s="21">
        <v>46199</v>
      </c>
      <c r="E149" s="22">
        <v>382102213488</v>
      </c>
      <c r="F149" s="21">
        <v>46191</v>
      </c>
      <c r="G149" s="23" t="s">
        <v>314</v>
      </c>
      <c r="H149" s="23" t="s">
        <v>280</v>
      </c>
      <c r="I149" s="23" t="s">
        <v>275</v>
      </c>
      <c r="J149" s="23" t="s">
        <v>205</v>
      </c>
      <c r="K149" s="20" t="s">
        <v>310</v>
      </c>
      <c r="L149" s="20">
        <v>6.8</v>
      </c>
      <c r="M149" s="24">
        <v>656278</v>
      </c>
      <c r="N149" s="24">
        <v>0</v>
      </c>
      <c r="O149" s="24">
        <v>282200</v>
      </c>
      <c r="P149" s="24">
        <v>49364</v>
      </c>
      <c r="Q149" s="26">
        <v>987842</v>
      </c>
    </row>
    <row r="150" spans="1:17" ht="24">
      <c r="A150" s="19">
        <v>137</v>
      </c>
      <c r="B150" s="20" t="s">
        <v>270</v>
      </c>
      <c r="C150" s="20">
        <v>734101625</v>
      </c>
      <c r="D150" s="21">
        <v>46199</v>
      </c>
      <c r="E150" s="22">
        <v>512718302319</v>
      </c>
      <c r="F150" s="21">
        <v>46191</v>
      </c>
      <c r="G150" s="23" t="s">
        <v>295</v>
      </c>
      <c r="H150" s="23" t="s">
        <v>284</v>
      </c>
      <c r="I150" s="23" t="s">
        <v>208</v>
      </c>
      <c r="J150" s="23" t="s">
        <v>205</v>
      </c>
      <c r="K150" s="20" t="s">
        <v>252</v>
      </c>
      <c r="L150" s="20">
        <v>7.2</v>
      </c>
      <c r="M150" s="24">
        <v>727980</v>
      </c>
      <c r="N150" s="24">
        <v>26025</v>
      </c>
      <c r="O150" s="24">
        <v>313031</v>
      </c>
      <c r="P150" s="24">
        <v>56126</v>
      </c>
      <c r="Q150" s="26">
        <v>1123162</v>
      </c>
    </row>
    <row r="151" spans="1:17" ht="48">
      <c r="A151" s="58">
        <v>138</v>
      </c>
      <c r="B151" s="59" t="s">
        <v>270</v>
      </c>
      <c r="C151" s="59">
        <v>734101625</v>
      </c>
      <c r="D151" s="60">
        <v>46199</v>
      </c>
      <c r="E151" s="61">
        <v>382085402744</v>
      </c>
      <c r="F151" s="60">
        <v>46191</v>
      </c>
      <c r="G151" s="62" t="s">
        <v>314</v>
      </c>
      <c r="H151" s="62" t="s">
        <v>280</v>
      </c>
      <c r="I151" s="62" t="s">
        <v>275</v>
      </c>
      <c r="J151" s="62" t="s">
        <v>205</v>
      </c>
      <c r="K151" s="59" t="s">
        <v>310</v>
      </c>
      <c r="L151" s="59">
        <v>3.4</v>
      </c>
      <c r="M151" s="63">
        <v>451485</v>
      </c>
      <c r="N151" s="63">
        <v>0</v>
      </c>
      <c r="O151" s="63">
        <v>194139</v>
      </c>
      <c r="P151" s="63">
        <v>33960</v>
      </c>
      <c r="Q151" s="64">
        <v>679584</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22"/>
  <sheetViews>
    <sheetView workbookViewId="0">
      <selection activeCell="A15" sqref="A15:B15"/>
    </sheetView>
  </sheetViews>
  <sheetFormatPr defaultRowHeight="15"/>
  <cols>
    <col min="1" max="1" width="14.85546875" customWidth="1"/>
    <col min="2" max="6" width="16" customWidth="1"/>
    <col min="7" max="7" width="18.140625" customWidth="1"/>
    <col min="8" max="10" width="16" customWidth="1"/>
    <col min="12" max="12" width="10.28515625" customWidth="1"/>
    <col min="16" max="16" width="9.85546875" customWidth="1"/>
    <col min="17" max="17" width="10.140625" bestFit="1" customWidth="1"/>
    <col min="18" max="18" width="14.28515625" customWidth="1"/>
    <col min="19" max="19" width="24.5703125" customWidth="1"/>
    <col min="20" max="20" width="9.7109375" customWidth="1"/>
    <col min="21" max="21" width="11.85546875" customWidth="1"/>
    <col min="22" max="22" width="13.28515625" customWidth="1"/>
    <col min="23" max="23" width="12.5703125" customWidth="1"/>
    <col min="24" max="24" width="29.42578125" customWidth="1"/>
    <col min="25" max="25" width="9.42578125" customWidth="1"/>
    <col min="26" max="26" width="20.5703125" customWidth="1"/>
    <col min="27" max="27" width="10.42578125" customWidth="1"/>
    <col min="30" max="30" width="15.7109375" customWidth="1"/>
    <col min="31" max="31" width="16.42578125" customWidth="1"/>
    <col min="32" max="32" width="39.7109375" customWidth="1"/>
    <col min="34" max="34" width="16" customWidth="1"/>
    <col min="36" max="36" width="16.42578125" customWidth="1"/>
    <col min="37" max="37" width="15.85546875" customWidth="1"/>
    <col min="38" max="38" width="13" customWidth="1"/>
    <col min="39" max="40" width="16.140625" customWidth="1"/>
  </cols>
  <sheetData>
    <row r="1" spans="1:40" ht="18">
      <c r="A1" s="1" t="s">
        <v>33</v>
      </c>
    </row>
    <row r="2" spans="1:40">
      <c r="A2" s="5" t="s">
        <v>3470</v>
      </c>
    </row>
    <row r="4" spans="1:40">
      <c r="A4" s="49" t="s">
        <v>12202</v>
      </c>
    </row>
    <row r="6" spans="1:40">
      <c r="A6" s="49" t="s">
        <v>12179</v>
      </c>
    </row>
    <row r="7" spans="1:40">
      <c r="A7" s="197" t="s">
        <v>12206</v>
      </c>
    </row>
    <row r="8" spans="1:40">
      <c r="A8" s="197" t="s">
        <v>12203</v>
      </c>
    </row>
    <row r="9" spans="1:40">
      <c r="A9" s="197" t="s">
        <v>12182</v>
      </c>
    </row>
    <row r="11" spans="1:40">
      <c r="A11" s="49" t="s">
        <v>12186</v>
      </c>
    </row>
    <row r="12" spans="1:40">
      <c r="A12" s="197" t="s">
        <v>12204</v>
      </c>
    </row>
    <row r="13" spans="1:40">
      <c r="A13" s="197" t="s">
        <v>12205</v>
      </c>
    </row>
    <row r="15" spans="1:40">
      <c r="A15" s="202" t="s">
        <v>12192</v>
      </c>
      <c r="B15" s="203"/>
    </row>
    <row r="16" spans="1:40" s="13" customFormat="1">
      <c r="A16" s="151" t="s">
        <v>3433</v>
      </c>
      <c r="B16" s="135" t="s">
        <v>80</v>
      </c>
      <c r="C16" s="135" t="s">
        <v>3434</v>
      </c>
      <c r="D16" s="135" t="s">
        <v>3435</v>
      </c>
      <c r="E16" s="135" t="s">
        <v>79</v>
      </c>
      <c r="F16" s="135" t="s">
        <v>81</v>
      </c>
      <c r="G16" s="135" t="s">
        <v>83</v>
      </c>
      <c r="H16" s="135" t="s">
        <v>3436</v>
      </c>
      <c r="I16" s="135" t="s">
        <v>3437</v>
      </c>
      <c r="J16" s="135" t="s">
        <v>3438</v>
      </c>
      <c r="K16" s="135" t="s">
        <v>3439</v>
      </c>
      <c r="L16" s="135" t="s">
        <v>3440</v>
      </c>
      <c r="M16" s="136" t="s">
        <v>77</v>
      </c>
      <c r="N16" s="136" t="s">
        <v>84</v>
      </c>
      <c r="O16" s="136" t="s">
        <v>85</v>
      </c>
      <c r="P16" s="136" t="s">
        <v>3441</v>
      </c>
      <c r="Q16" s="137" t="s">
        <v>96</v>
      </c>
      <c r="R16" s="137" t="s">
        <v>117</v>
      </c>
      <c r="S16" s="137" t="s">
        <v>118</v>
      </c>
      <c r="T16" s="137" t="s">
        <v>119</v>
      </c>
      <c r="U16" s="137" t="s">
        <v>122</v>
      </c>
      <c r="V16" s="137" t="s">
        <v>123</v>
      </c>
      <c r="W16" s="137" t="s">
        <v>124</v>
      </c>
      <c r="X16" s="137" t="s">
        <v>125</v>
      </c>
      <c r="Y16" s="137" t="s">
        <v>126</v>
      </c>
      <c r="Z16" s="137" t="s">
        <v>227</v>
      </c>
      <c r="AA16" s="137" t="s">
        <v>228</v>
      </c>
      <c r="AB16" s="137" t="s">
        <v>229</v>
      </c>
      <c r="AC16" s="138" t="s">
        <v>230</v>
      </c>
      <c r="AD16" s="138" t="s">
        <v>231</v>
      </c>
      <c r="AE16" s="138" t="s">
        <v>232</v>
      </c>
      <c r="AF16" s="138" t="s">
        <v>233</v>
      </c>
      <c r="AG16" s="138" t="s">
        <v>65</v>
      </c>
      <c r="AH16" s="138" t="s">
        <v>234</v>
      </c>
      <c r="AI16" s="138" t="s">
        <v>235</v>
      </c>
      <c r="AJ16" s="138" t="s">
        <v>3442</v>
      </c>
      <c r="AK16" s="138" t="s">
        <v>3443</v>
      </c>
      <c r="AL16" s="138" t="s">
        <v>3444</v>
      </c>
      <c r="AM16" s="137" t="s">
        <v>236</v>
      </c>
      <c r="AN16" s="153" t="s">
        <v>237</v>
      </c>
    </row>
    <row r="17" spans="1:40" ht="60">
      <c r="A17" s="152">
        <v>1</v>
      </c>
      <c r="B17" s="140" t="s">
        <v>3445</v>
      </c>
      <c r="C17" s="141">
        <f>_xlfn.XLOOKUP(D17,'[1]Open-invoices'!$F:$F,'[1]Open-invoices'!$AH:$AH,0)</f>
        <v>46169</v>
      </c>
      <c r="D17" s="141" t="s">
        <v>3446</v>
      </c>
      <c r="E17" s="139">
        <v>4812920786</v>
      </c>
      <c r="F17" s="139" t="s">
        <v>3447</v>
      </c>
      <c r="G17" s="142" t="s">
        <v>3448</v>
      </c>
      <c r="H17" s="139"/>
      <c r="I17" s="143"/>
      <c r="J17" s="139"/>
      <c r="K17" s="143"/>
      <c r="L17" s="143">
        <v>46169</v>
      </c>
      <c r="M17" s="144">
        <v>92</v>
      </c>
      <c r="N17" s="144">
        <v>92</v>
      </c>
      <c r="O17" s="144"/>
      <c r="P17" s="145" t="s">
        <v>3449</v>
      </c>
      <c r="Q17" s="141">
        <f>_xlfn.XLOOKUP(D17,'[1]Open-invoices'!$F:$F,'[1]Open-invoices'!$AH:$AH,0)</f>
        <v>46169</v>
      </c>
      <c r="R17" s="146">
        <v>46.92</v>
      </c>
      <c r="S17" s="146"/>
      <c r="T17" s="146"/>
      <c r="U17" s="146"/>
      <c r="V17" s="146"/>
      <c r="W17" s="146"/>
      <c r="X17" s="146">
        <v>6.44</v>
      </c>
      <c r="Y17" s="146"/>
      <c r="Z17" s="146"/>
      <c r="AA17" s="146"/>
      <c r="AB17" s="146">
        <v>81.88</v>
      </c>
      <c r="AC17" s="146">
        <v>1.84</v>
      </c>
      <c r="AD17" s="146"/>
      <c r="AE17" s="146"/>
      <c r="AF17" s="146"/>
      <c r="AG17" s="146"/>
      <c r="AH17" s="146"/>
      <c r="AI17" s="146"/>
      <c r="AJ17" s="146">
        <f t="shared" ref="AJ17:AJ22" si="0">SUM(R17:AC17)</f>
        <v>137.08000000000001</v>
      </c>
      <c r="AK17" s="146">
        <v>26393.004085205717</v>
      </c>
      <c r="AL17" s="147">
        <f>ROUND(AJ17*AK17,0)</f>
        <v>3617953</v>
      </c>
      <c r="AM17" s="147">
        <v>550000</v>
      </c>
      <c r="AN17" s="154">
        <v>330000</v>
      </c>
    </row>
    <row r="18" spans="1:40" ht="60">
      <c r="A18" s="152">
        <v>2</v>
      </c>
      <c r="B18" s="140" t="s">
        <v>3450</v>
      </c>
      <c r="C18" s="141">
        <f>_xlfn.XLOOKUP(D18,'[1]Open-invoices'!$F:$F,'[1]Open-invoices'!$AH:$AH,0)</f>
        <v>46170</v>
      </c>
      <c r="D18" s="141" t="s">
        <v>3451</v>
      </c>
      <c r="E18" s="139">
        <v>4711938288</v>
      </c>
      <c r="F18" s="139" t="s">
        <v>3447</v>
      </c>
      <c r="G18" s="148" t="s">
        <v>327</v>
      </c>
      <c r="H18" s="139"/>
      <c r="I18" s="143"/>
      <c r="J18" s="139"/>
      <c r="K18" s="143"/>
      <c r="L18" s="143">
        <v>46170</v>
      </c>
      <c r="M18" s="144">
        <v>86.5</v>
      </c>
      <c r="N18" s="144">
        <v>85</v>
      </c>
      <c r="O18" s="144"/>
      <c r="P18" s="145" t="s">
        <v>3452</v>
      </c>
      <c r="Q18" s="141">
        <f>_xlfn.XLOOKUP(D18,'[1]Open-invoices'!$F:$F,'[1]Open-invoices'!$AH:$AH,0)</f>
        <v>46170</v>
      </c>
      <c r="R18" s="146">
        <v>155.69999999999999</v>
      </c>
      <c r="S18" s="146">
        <v>15</v>
      </c>
      <c r="T18" s="146"/>
      <c r="U18" s="146"/>
      <c r="V18" s="146">
        <v>50</v>
      </c>
      <c r="W18" s="146"/>
      <c r="X18" s="146">
        <v>15</v>
      </c>
      <c r="Y18" s="146"/>
      <c r="Z18" s="146"/>
      <c r="AA18" s="146"/>
      <c r="AB18" s="146">
        <v>21.63</v>
      </c>
      <c r="AC18" s="146"/>
      <c r="AD18" s="146"/>
      <c r="AE18" s="146"/>
      <c r="AF18" s="146"/>
      <c r="AG18" s="146"/>
      <c r="AH18" s="146"/>
      <c r="AI18" s="146"/>
      <c r="AJ18" s="146">
        <f t="shared" si="0"/>
        <v>257.33</v>
      </c>
      <c r="AK18" s="146">
        <v>26393.001204678818</v>
      </c>
      <c r="AL18" s="147">
        <f t="shared" ref="AL18:AL22" si="1">ROUND(AJ18*AK18,0)</f>
        <v>6791711</v>
      </c>
      <c r="AM18" s="147">
        <v>550000</v>
      </c>
      <c r="AN18" s="154">
        <v>330000</v>
      </c>
    </row>
    <row r="19" spans="1:40" ht="60">
      <c r="A19" s="152">
        <v>3</v>
      </c>
      <c r="B19" s="140" t="s">
        <v>3453</v>
      </c>
      <c r="C19" s="141">
        <f>_xlfn.XLOOKUP(D19,'[1]Open-invoices'!$F:$F,'[1]Open-invoices'!$AH:$AH,0)</f>
        <v>46170</v>
      </c>
      <c r="D19" s="141" t="s">
        <v>3454</v>
      </c>
      <c r="E19" s="139">
        <v>4915119421</v>
      </c>
      <c r="F19" s="139" t="s">
        <v>3447</v>
      </c>
      <c r="G19" s="142" t="s">
        <v>3455</v>
      </c>
      <c r="H19" s="139"/>
      <c r="I19" s="143"/>
      <c r="J19" s="139"/>
      <c r="K19" s="143"/>
      <c r="L19" s="143">
        <v>46170</v>
      </c>
      <c r="M19" s="144">
        <v>100</v>
      </c>
      <c r="N19" s="144">
        <v>100</v>
      </c>
      <c r="O19" s="144"/>
      <c r="P19" s="145" t="s">
        <v>3456</v>
      </c>
      <c r="Q19" s="141">
        <f>_xlfn.XLOOKUP(D19,'[1]Open-invoices'!$F:$F,'[1]Open-invoices'!$AH:$AH,0)</f>
        <v>46170</v>
      </c>
      <c r="R19" s="146">
        <v>143</v>
      </c>
      <c r="S19" s="146"/>
      <c r="T19" s="146">
        <v>55</v>
      </c>
      <c r="U19" s="146"/>
      <c r="V19" s="146"/>
      <c r="W19" s="146"/>
      <c r="X19" s="146">
        <v>8</v>
      </c>
      <c r="Y19" s="146">
        <v>65</v>
      </c>
      <c r="Z19" s="146"/>
      <c r="AA19" s="146"/>
      <c r="AB19" s="146"/>
      <c r="AC19" s="146"/>
      <c r="AD19" s="146"/>
      <c r="AE19" s="146"/>
      <c r="AF19" s="146"/>
      <c r="AG19" s="146"/>
      <c r="AH19" s="146"/>
      <c r="AI19" s="146"/>
      <c r="AJ19" s="146">
        <f t="shared" si="0"/>
        <v>271</v>
      </c>
      <c r="AK19" s="146">
        <v>26393</v>
      </c>
      <c r="AL19" s="147">
        <f t="shared" si="1"/>
        <v>7152503</v>
      </c>
      <c r="AM19" s="147">
        <v>550000</v>
      </c>
      <c r="AN19" s="154">
        <v>330000</v>
      </c>
    </row>
    <row r="20" spans="1:40" ht="60">
      <c r="A20" s="152">
        <v>4</v>
      </c>
      <c r="B20" s="140" t="s">
        <v>3457</v>
      </c>
      <c r="C20" s="141">
        <f>_xlfn.XLOOKUP(D20,'[1]Open-invoices'!$F:$F,'[1]Open-invoices'!$AH:$AH,0)</f>
        <v>46170</v>
      </c>
      <c r="D20" s="141" t="s">
        <v>3458</v>
      </c>
      <c r="E20" s="139">
        <v>4915119423</v>
      </c>
      <c r="F20" s="139" t="s">
        <v>3447</v>
      </c>
      <c r="G20" s="142" t="s">
        <v>3459</v>
      </c>
      <c r="H20" s="139"/>
      <c r="I20" s="143"/>
      <c r="J20" s="139"/>
      <c r="K20" s="143"/>
      <c r="L20" s="143">
        <v>46170</v>
      </c>
      <c r="M20" s="144">
        <v>321</v>
      </c>
      <c r="N20" s="144">
        <v>288</v>
      </c>
      <c r="O20" s="144"/>
      <c r="P20" s="145" t="s">
        <v>3460</v>
      </c>
      <c r="Q20" s="141">
        <f>_xlfn.XLOOKUP(D20,'[1]Open-invoices'!$F:$F,'[1]Open-invoices'!$AH:$AH,0)</f>
        <v>46170</v>
      </c>
      <c r="R20" s="146">
        <v>459.03</v>
      </c>
      <c r="S20" s="146"/>
      <c r="T20" s="146">
        <v>55</v>
      </c>
      <c r="U20" s="146"/>
      <c r="V20" s="146"/>
      <c r="W20" s="146"/>
      <c r="X20" s="146">
        <v>25.68</v>
      </c>
      <c r="Y20" s="146">
        <v>96.3</v>
      </c>
      <c r="Z20" s="146"/>
      <c r="AA20" s="146"/>
      <c r="AB20" s="146"/>
      <c r="AC20" s="146"/>
      <c r="AD20" s="146"/>
      <c r="AE20" s="146"/>
      <c r="AF20" s="146"/>
      <c r="AG20" s="146"/>
      <c r="AH20" s="146"/>
      <c r="AI20" s="146"/>
      <c r="AJ20" s="146">
        <f t="shared" si="0"/>
        <v>636.00999999999988</v>
      </c>
      <c r="AK20" s="146">
        <v>26393.000110061163</v>
      </c>
      <c r="AL20" s="147">
        <f t="shared" si="1"/>
        <v>16786212</v>
      </c>
      <c r="AM20" s="147">
        <v>550000</v>
      </c>
      <c r="AN20" s="154">
        <v>330000</v>
      </c>
    </row>
    <row r="21" spans="1:40" ht="60">
      <c r="A21" s="152">
        <v>5</v>
      </c>
      <c r="B21" s="140" t="s">
        <v>3461</v>
      </c>
      <c r="C21" s="141">
        <f>_xlfn.XLOOKUP(D21,'[1]Open-invoices'!$F:$F,'[1]Open-invoices'!$AH:$AH,0)</f>
        <v>46188</v>
      </c>
      <c r="D21" s="141" t="s">
        <v>3462</v>
      </c>
      <c r="E21" s="139">
        <v>4812923178</v>
      </c>
      <c r="F21" s="139" t="s">
        <v>3447</v>
      </c>
      <c r="G21" s="149" t="s">
        <v>3448</v>
      </c>
      <c r="H21" s="139"/>
      <c r="I21" s="143"/>
      <c r="J21" s="139"/>
      <c r="K21" s="143"/>
      <c r="L21" s="143">
        <v>46188</v>
      </c>
      <c r="M21" s="144">
        <v>173</v>
      </c>
      <c r="N21" s="144">
        <v>173</v>
      </c>
      <c r="O21" s="144"/>
      <c r="P21" s="145" t="s">
        <v>3463</v>
      </c>
      <c r="Q21" s="141">
        <f>_xlfn.XLOOKUP(D21,'[1]Open-invoices'!$F:$F,'[1]Open-invoices'!$AH:$AH,0)</f>
        <v>46188</v>
      </c>
      <c r="R21" s="146">
        <v>88.23</v>
      </c>
      <c r="S21" s="146"/>
      <c r="T21" s="146"/>
      <c r="U21" s="146"/>
      <c r="V21" s="146"/>
      <c r="W21" s="146"/>
      <c r="X21" s="146">
        <v>12.11</v>
      </c>
      <c r="Y21" s="146"/>
      <c r="Z21" s="146"/>
      <c r="AA21" s="146"/>
      <c r="AB21" s="146">
        <v>164.35</v>
      </c>
      <c r="AC21" s="146">
        <v>3.46</v>
      </c>
      <c r="AD21" s="146"/>
      <c r="AE21" s="146"/>
      <c r="AF21" s="146"/>
      <c r="AG21" s="146"/>
      <c r="AH21" s="146"/>
      <c r="AI21" s="146"/>
      <c r="AJ21" s="146">
        <f t="shared" si="0"/>
        <v>268.14999999999998</v>
      </c>
      <c r="AK21" s="146">
        <v>26423.002051090811</v>
      </c>
      <c r="AL21" s="147">
        <f t="shared" si="1"/>
        <v>7085328</v>
      </c>
      <c r="AM21" s="147">
        <v>550000</v>
      </c>
      <c r="AN21" s="154">
        <v>330000</v>
      </c>
    </row>
    <row r="22" spans="1:40" ht="60">
      <c r="A22" s="155">
        <v>6</v>
      </c>
      <c r="B22" s="156" t="s">
        <v>3464</v>
      </c>
      <c r="C22" s="157">
        <f>_xlfn.XLOOKUP(D22,'[1]Open-invoices'!$F:$F,'[1]Open-invoices'!$AH:$AH,0)</f>
        <v>46190</v>
      </c>
      <c r="D22" s="157" t="s">
        <v>3465</v>
      </c>
      <c r="E22" s="158">
        <v>4915138037</v>
      </c>
      <c r="F22" s="158" t="s">
        <v>3447</v>
      </c>
      <c r="G22" s="159" t="s">
        <v>3466</v>
      </c>
      <c r="H22" s="158"/>
      <c r="I22" s="160"/>
      <c r="J22" s="158"/>
      <c r="K22" s="160"/>
      <c r="L22" s="160">
        <v>46188</v>
      </c>
      <c r="M22" s="161">
        <v>142.5</v>
      </c>
      <c r="N22" s="161">
        <v>136</v>
      </c>
      <c r="O22" s="161"/>
      <c r="P22" s="162" t="s">
        <v>3467</v>
      </c>
      <c r="Q22" s="157">
        <f>_xlfn.XLOOKUP(D22,'[1]Open-invoices'!$F:$F,'[1]Open-invoices'!$AH:$AH,0)</f>
        <v>46190</v>
      </c>
      <c r="R22" s="163">
        <v>203.78</v>
      </c>
      <c r="S22" s="163"/>
      <c r="T22" s="163">
        <v>55</v>
      </c>
      <c r="U22" s="163"/>
      <c r="V22" s="163"/>
      <c r="W22" s="163"/>
      <c r="X22" s="163">
        <v>11.4</v>
      </c>
      <c r="Y22" s="163">
        <v>65</v>
      </c>
      <c r="Z22" s="163"/>
      <c r="AA22" s="163"/>
      <c r="AB22" s="163"/>
      <c r="AC22" s="163"/>
      <c r="AD22" s="163"/>
      <c r="AE22" s="163"/>
      <c r="AF22" s="163"/>
      <c r="AG22" s="163"/>
      <c r="AH22" s="163"/>
      <c r="AI22" s="163"/>
      <c r="AJ22" s="163">
        <f t="shared" si="0"/>
        <v>335.17999999999995</v>
      </c>
      <c r="AK22" s="163">
        <v>26422.99958231398</v>
      </c>
      <c r="AL22" s="164">
        <f t="shared" si="1"/>
        <v>8856461</v>
      </c>
      <c r="AM22" s="164">
        <v>550000</v>
      </c>
      <c r="AN22" s="165">
        <v>330000</v>
      </c>
    </row>
  </sheetData>
  <conditionalFormatting sqref="B17:B22">
    <cfRule type="duplicateValues" dxfId="1" priority="1"/>
  </conditionalFormatting>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621"/>
  <sheetViews>
    <sheetView tabSelected="1" topLeftCell="A12" workbookViewId="0">
      <selection activeCell="G27" sqref="G27"/>
    </sheetView>
  </sheetViews>
  <sheetFormatPr defaultRowHeight="15"/>
  <cols>
    <col min="1" max="1" width="15" customWidth="1"/>
    <col min="2" max="3" width="16" customWidth="1"/>
    <col min="4" max="4" width="12.85546875" customWidth="1"/>
    <col min="5" max="6" width="16" customWidth="1"/>
    <col min="7" max="7" width="12.5703125" customWidth="1"/>
    <col min="8" max="8" width="11.28515625" customWidth="1"/>
    <col min="9" max="9" width="11" customWidth="1"/>
    <col min="10" max="10" width="13.7109375" customWidth="1"/>
    <col min="13" max="13" width="16.42578125" customWidth="1"/>
    <col min="16" max="16" width="16.28515625" customWidth="1"/>
    <col min="17" max="17" width="21.42578125" customWidth="1"/>
    <col min="18" max="18" width="13.42578125" customWidth="1"/>
    <col min="19" max="19" width="21.28515625" customWidth="1"/>
    <col min="21" max="21" width="16.140625" customWidth="1"/>
  </cols>
  <sheetData>
    <row r="1" spans="1:7" ht="18">
      <c r="A1" s="1" t="s">
        <v>34</v>
      </c>
      <c r="G1" t="s">
        <v>3468</v>
      </c>
    </row>
    <row r="2" spans="1:7">
      <c r="A2" s="5" t="s">
        <v>35</v>
      </c>
      <c r="G2" t="s">
        <v>3469</v>
      </c>
    </row>
    <row r="4" spans="1:7">
      <c r="A4" s="49" t="s">
        <v>12207</v>
      </c>
    </row>
    <row r="6" spans="1:7">
      <c r="A6" s="49" t="s">
        <v>12179</v>
      </c>
    </row>
    <row r="7" spans="1:7">
      <c r="A7" s="197" t="s">
        <v>12208</v>
      </c>
    </row>
    <row r="8" spans="1:7">
      <c r="A8" s="197" t="s">
        <v>12209</v>
      </c>
    </row>
    <row r="9" spans="1:7">
      <c r="A9" s="198" t="s">
        <v>12294</v>
      </c>
    </row>
    <row r="10" spans="1:7">
      <c r="A10" s="197" t="s">
        <v>12210</v>
      </c>
    </row>
    <row r="12" spans="1:7">
      <c r="A12" s="49" t="s">
        <v>12183</v>
      </c>
    </row>
    <row r="13" spans="1:7">
      <c r="A13" s="197" t="s">
        <v>12211</v>
      </c>
    </row>
    <row r="14" spans="1:7">
      <c r="A14" s="198" t="s">
        <v>12212</v>
      </c>
    </row>
    <row r="16" spans="1:7">
      <c r="A16" s="49" t="s">
        <v>12186</v>
      </c>
    </row>
    <row r="17" spans="1:22">
      <c r="A17" s="197" t="s">
        <v>12213</v>
      </c>
    </row>
    <row r="18" spans="1:22">
      <c r="A18" s="197" t="s">
        <v>12214</v>
      </c>
    </row>
    <row r="19" spans="1:22">
      <c r="A19" s="197" t="s">
        <v>12215</v>
      </c>
    </row>
    <row r="21" spans="1:22" ht="15.75" thickBot="1">
      <c r="A21" s="202" t="s">
        <v>12192</v>
      </c>
      <c r="B21" s="203"/>
    </row>
    <row r="22" spans="1:22" ht="45">
      <c r="A22" s="126" t="s">
        <v>87</v>
      </c>
      <c r="B22" s="126" t="s">
        <v>68</v>
      </c>
      <c r="C22" s="126" t="s">
        <v>70</v>
      </c>
      <c r="D22" s="123" t="s">
        <v>90</v>
      </c>
      <c r="E22" s="126" t="s">
        <v>88</v>
      </c>
      <c r="F22" s="134" t="s">
        <v>91</v>
      </c>
      <c r="G22" s="93" t="s">
        <v>82</v>
      </c>
      <c r="H22" s="94" t="s">
        <v>93</v>
      </c>
      <c r="I22" s="95" t="s">
        <v>86</v>
      </c>
      <c r="J22" s="125" t="s">
        <v>129</v>
      </c>
      <c r="K22" s="126" t="s">
        <v>130</v>
      </c>
      <c r="L22" s="126" t="s">
        <v>133</v>
      </c>
      <c r="M22" s="126" t="s">
        <v>134</v>
      </c>
      <c r="N22" s="127" t="s">
        <v>187</v>
      </c>
      <c r="O22" s="128" t="s">
        <v>113</v>
      </c>
      <c r="P22" s="127" t="s">
        <v>521</v>
      </c>
      <c r="Q22" s="129" t="s">
        <v>137</v>
      </c>
      <c r="R22" s="130" t="s">
        <v>522</v>
      </c>
      <c r="S22" s="133" t="s">
        <v>138</v>
      </c>
      <c r="T22" s="131" t="s">
        <v>520</v>
      </c>
      <c r="U22" s="132" t="s">
        <v>498</v>
      </c>
      <c r="V22" s="124" t="s">
        <v>499</v>
      </c>
    </row>
    <row r="23" spans="1:22">
      <c r="A23" s="96" t="s">
        <v>523</v>
      </c>
      <c r="B23" s="97" t="s">
        <v>524</v>
      </c>
      <c r="C23" s="98" t="s">
        <v>525</v>
      </c>
      <c r="D23" s="99" t="s">
        <v>208</v>
      </c>
      <c r="E23" s="100">
        <v>108262405640</v>
      </c>
      <c r="F23" s="101">
        <v>46163</v>
      </c>
      <c r="G23" s="102" t="s">
        <v>527</v>
      </c>
      <c r="H23" s="103">
        <v>1941.5</v>
      </c>
      <c r="I23" s="103">
        <v>11.73</v>
      </c>
      <c r="J23" s="104">
        <f>400000*1</f>
        <v>400000</v>
      </c>
      <c r="K23" s="105">
        <f>3800000*1</f>
        <v>3800000</v>
      </c>
      <c r="L23" s="105"/>
      <c r="M23" s="105">
        <f>14*26387*11.73+4*26387*11.73+25*26387*1+952.09*26387*1+15*26387*11.73+5*26387*11.73+1</f>
        <v>37544216.210000001</v>
      </c>
      <c r="N23" s="104">
        <f t="shared" ref="N23:N86" si="0">SUM(J23:M23)</f>
        <v>41744216.210000001</v>
      </c>
      <c r="O23" s="106">
        <v>0</v>
      </c>
      <c r="P23" s="104">
        <f t="shared" ref="P23:P86" si="1">+O23+N23</f>
        <v>41744216.210000001</v>
      </c>
      <c r="Q23" s="104">
        <f>31064*1</f>
        <v>31064</v>
      </c>
      <c r="R23" s="105"/>
      <c r="S23" s="105">
        <f>4708800*1</f>
        <v>4708800</v>
      </c>
      <c r="T23" s="107">
        <f t="shared" ref="T23:T86" si="2">+SUM(Q23:S23)</f>
        <v>4739864</v>
      </c>
      <c r="U23" s="105">
        <f t="shared" ref="U23:U86" si="3">+T23+P23</f>
        <v>46484080.210000001</v>
      </c>
      <c r="V23" s="105" t="s">
        <v>526</v>
      </c>
    </row>
    <row r="24" spans="1:22">
      <c r="A24" s="96" t="s">
        <v>528</v>
      </c>
      <c r="B24" s="97" t="s">
        <v>529</v>
      </c>
      <c r="C24" s="98" t="s">
        <v>530</v>
      </c>
      <c r="D24" s="99" t="s">
        <v>223</v>
      </c>
      <c r="E24" s="100">
        <v>108269406010</v>
      </c>
      <c r="F24" s="101">
        <v>46164</v>
      </c>
      <c r="G24" s="102" t="s">
        <v>532</v>
      </c>
      <c r="H24" s="103">
        <v>37</v>
      </c>
      <c r="I24" s="103"/>
      <c r="J24" s="104">
        <f t="shared" ref="J24:J86" si="4">400000*1</f>
        <v>400000</v>
      </c>
      <c r="K24" s="105">
        <f>600000*1</f>
        <v>600000</v>
      </c>
      <c r="L24" s="105"/>
      <c r="M24" s="105">
        <f>ROUND(4.35*26390,0)*45+500000*1</f>
        <v>5665865</v>
      </c>
      <c r="N24" s="104">
        <f t="shared" si="0"/>
        <v>6665865</v>
      </c>
      <c r="O24" s="106">
        <v>0</v>
      </c>
      <c r="P24" s="104">
        <f t="shared" si="1"/>
        <v>6665865</v>
      </c>
      <c r="Q24" s="104"/>
      <c r="R24" s="105"/>
      <c r="S24" s="105">
        <f>484380*1</f>
        <v>484380</v>
      </c>
      <c r="T24" s="107">
        <f t="shared" si="2"/>
        <v>484380</v>
      </c>
      <c r="U24" s="105">
        <f t="shared" si="3"/>
        <v>7150245</v>
      </c>
      <c r="V24" s="105" t="s">
        <v>533</v>
      </c>
    </row>
    <row r="25" spans="1:22">
      <c r="A25" s="96">
        <v>871789217180</v>
      </c>
      <c r="B25" s="97" t="s">
        <v>534</v>
      </c>
      <c r="C25" s="98" t="s">
        <v>535</v>
      </c>
      <c r="D25" s="99" t="s">
        <v>275</v>
      </c>
      <c r="E25" s="100">
        <v>108269465950</v>
      </c>
      <c r="F25" s="101">
        <v>46167</v>
      </c>
      <c r="G25" s="102" t="s">
        <v>537</v>
      </c>
      <c r="H25" s="103">
        <v>1.5</v>
      </c>
      <c r="I25" s="103"/>
      <c r="J25" s="104">
        <f t="shared" si="4"/>
        <v>400000</v>
      </c>
      <c r="K25" s="105"/>
      <c r="L25" s="105"/>
      <c r="M25" s="105"/>
      <c r="N25" s="104">
        <f t="shared" si="0"/>
        <v>400000</v>
      </c>
      <c r="O25" s="106">
        <v>0</v>
      </c>
      <c r="P25" s="104">
        <f t="shared" si="1"/>
        <v>400000</v>
      </c>
      <c r="Q25" s="104"/>
      <c r="R25" s="105"/>
      <c r="S25" s="105"/>
      <c r="T25" s="107">
        <f t="shared" si="2"/>
        <v>0</v>
      </c>
      <c r="U25" s="105">
        <f t="shared" si="3"/>
        <v>400000</v>
      </c>
      <c r="V25" s="105"/>
    </row>
    <row r="26" spans="1:22">
      <c r="A26" s="96">
        <v>492830077795</v>
      </c>
      <c r="B26" s="97" t="s">
        <v>538</v>
      </c>
      <c r="C26" s="98" t="s">
        <v>539</v>
      </c>
      <c r="D26" s="99" t="s">
        <v>217</v>
      </c>
      <c r="E26" s="100">
        <v>108271894950</v>
      </c>
      <c r="F26" s="101">
        <v>46167</v>
      </c>
      <c r="G26" s="102" t="s">
        <v>537</v>
      </c>
      <c r="H26" s="103">
        <v>4.0999999999999996</v>
      </c>
      <c r="I26" s="103"/>
      <c r="J26" s="104">
        <f t="shared" si="4"/>
        <v>400000</v>
      </c>
      <c r="K26" s="105"/>
      <c r="L26" s="105"/>
      <c r="M26" s="105"/>
      <c r="N26" s="104">
        <f t="shared" si="0"/>
        <v>400000</v>
      </c>
      <c r="O26" s="106">
        <v>0</v>
      </c>
      <c r="P26" s="104">
        <f t="shared" si="1"/>
        <v>400000</v>
      </c>
      <c r="Q26" s="104"/>
      <c r="R26" s="105"/>
      <c r="S26" s="105"/>
      <c r="T26" s="107">
        <f t="shared" si="2"/>
        <v>0</v>
      </c>
      <c r="U26" s="105">
        <f t="shared" si="3"/>
        <v>400000</v>
      </c>
      <c r="V26" s="105"/>
    </row>
    <row r="27" spans="1:22">
      <c r="A27" s="96">
        <v>3254330553</v>
      </c>
      <c r="B27" s="97" t="s">
        <v>541</v>
      </c>
      <c r="C27" s="98" t="s">
        <v>542</v>
      </c>
      <c r="D27" s="99" t="s">
        <v>217</v>
      </c>
      <c r="E27" s="100">
        <v>108272217760</v>
      </c>
      <c r="F27" s="101">
        <v>46167</v>
      </c>
      <c r="G27" s="102" t="s">
        <v>537</v>
      </c>
      <c r="H27" s="103">
        <v>3.1</v>
      </c>
      <c r="I27" s="103"/>
      <c r="J27" s="104">
        <f t="shared" si="4"/>
        <v>400000</v>
      </c>
      <c r="K27" s="105"/>
      <c r="L27" s="105"/>
      <c r="M27" s="105"/>
      <c r="N27" s="104">
        <f t="shared" si="0"/>
        <v>400000</v>
      </c>
      <c r="O27" s="106">
        <v>0</v>
      </c>
      <c r="P27" s="104">
        <f t="shared" si="1"/>
        <v>400000</v>
      </c>
      <c r="Q27" s="104"/>
      <c r="R27" s="105"/>
      <c r="S27" s="105"/>
      <c r="T27" s="107">
        <f t="shared" si="2"/>
        <v>0</v>
      </c>
      <c r="U27" s="105">
        <f t="shared" si="3"/>
        <v>400000</v>
      </c>
      <c r="V27" s="105"/>
    </row>
    <row r="28" spans="1:22">
      <c r="A28" s="96" t="s">
        <v>544</v>
      </c>
      <c r="B28" s="97" t="s">
        <v>545</v>
      </c>
      <c r="C28" s="98" t="s">
        <v>546</v>
      </c>
      <c r="D28" s="99" t="s">
        <v>302</v>
      </c>
      <c r="E28" s="100">
        <v>108275044140</v>
      </c>
      <c r="F28" s="101">
        <v>46167</v>
      </c>
      <c r="G28" s="102" t="s">
        <v>532</v>
      </c>
      <c r="H28" s="103">
        <v>3.4</v>
      </c>
      <c r="I28" s="103"/>
      <c r="J28" s="104">
        <f t="shared" si="4"/>
        <v>400000</v>
      </c>
      <c r="K28" s="105"/>
      <c r="L28" s="105"/>
      <c r="M28" s="105"/>
      <c r="N28" s="104">
        <f t="shared" si="0"/>
        <v>400000</v>
      </c>
      <c r="O28" s="106">
        <v>0</v>
      </c>
      <c r="P28" s="104">
        <f t="shared" si="1"/>
        <v>400000</v>
      </c>
      <c r="Q28" s="104"/>
      <c r="R28" s="105">
        <f t="shared" ref="R28:R56" si="5">1220400*1</f>
        <v>1220400</v>
      </c>
      <c r="S28" s="105">
        <f t="shared" ref="S28:S56" si="6">387180*1</f>
        <v>387180</v>
      </c>
      <c r="T28" s="107">
        <f t="shared" si="2"/>
        <v>1607580</v>
      </c>
      <c r="U28" s="105">
        <f t="shared" si="3"/>
        <v>2007580</v>
      </c>
      <c r="V28" s="105" t="s">
        <v>548</v>
      </c>
    </row>
    <row r="29" spans="1:22">
      <c r="A29" s="96" t="s">
        <v>549</v>
      </c>
      <c r="B29" s="97" t="s">
        <v>550</v>
      </c>
      <c r="C29" s="98" t="s">
        <v>546</v>
      </c>
      <c r="D29" s="99" t="s">
        <v>302</v>
      </c>
      <c r="E29" s="100">
        <v>108275053500</v>
      </c>
      <c r="F29" s="101">
        <v>46167</v>
      </c>
      <c r="G29" s="102" t="s">
        <v>532</v>
      </c>
      <c r="H29" s="103">
        <v>3.4</v>
      </c>
      <c r="I29" s="103"/>
      <c r="J29" s="104">
        <f t="shared" si="4"/>
        <v>400000</v>
      </c>
      <c r="K29" s="105"/>
      <c r="L29" s="105"/>
      <c r="M29" s="105"/>
      <c r="N29" s="104">
        <f t="shared" si="0"/>
        <v>400000</v>
      </c>
      <c r="O29" s="106">
        <v>0</v>
      </c>
      <c r="P29" s="104">
        <f t="shared" si="1"/>
        <v>400000</v>
      </c>
      <c r="Q29" s="104"/>
      <c r="R29" s="105">
        <f t="shared" si="5"/>
        <v>1220400</v>
      </c>
      <c r="S29" s="105">
        <f t="shared" si="6"/>
        <v>387180</v>
      </c>
      <c r="T29" s="107">
        <f t="shared" si="2"/>
        <v>1607580</v>
      </c>
      <c r="U29" s="105">
        <f t="shared" si="3"/>
        <v>2007580</v>
      </c>
      <c r="V29" s="105" t="s">
        <v>552</v>
      </c>
    </row>
    <row r="30" spans="1:22">
      <c r="A30" s="96" t="s">
        <v>553</v>
      </c>
      <c r="B30" s="97" t="s">
        <v>554</v>
      </c>
      <c r="C30" s="98" t="s">
        <v>546</v>
      </c>
      <c r="D30" s="99" t="s">
        <v>302</v>
      </c>
      <c r="E30" s="100">
        <v>108275208420</v>
      </c>
      <c r="F30" s="101">
        <v>46167</v>
      </c>
      <c r="G30" s="102" t="s">
        <v>532</v>
      </c>
      <c r="H30" s="103">
        <v>3.4</v>
      </c>
      <c r="I30" s="103"/>
      <c r="J30" s="104">
        <f t="shared" si="4"/>
        <v>400000</v>
      </c>
      <c r="K30" s="105"/>
      <c r="L30" s="105"/>
      <c r="M30" s="105"/>
      <c r="N30" s="104">
        <f t="shared" si="0"/>
        <v>400000</v>
      </c>
      <c r="O30" s="106">
        <v>0</v>
      </c>
      <c r="P30" s="104">
        <f t="shared" si="1"/>
        <v>400000</v>
      </c>
      <c r="Q30" s="104"/>
      <c r="R30" s="105">
        <f t="shared" si="5"/>
        <v>1220400</v>
      </c>
      <c r="S30" s="105">
        <f t="shared" si="6"/>
        <v>387180</v>
      </c>
      <c r="T30" s="107">
        <f t="shared" si="2"/>
        <v>1607580</v>
      </c>
      <c r="U30" s="105">
        <f t="shared" si="3"/>
        <v>2007580</v>
      </c>
      <c r="V30" s="105" t="s">
        <v>556</v>
      </c>
    </row>
    <row r="31" spans="1:22">
      <c r="A31" s="96" t="s">
        <v>557</v>
      </c>
      <c r="B31" s="97" t="s">
        <v>558</v>
      </c>
      <c r="C31" s="98" t="s">
        <v>546</v>
      </c>
      <c r="D31" s="99" t="s">
        <v>302</v>
      </c>
      <c r="E31" s="100">
        <v>108275280630</v>
      </c>
      <c r="F31" s="101">
        <v>46167</v>
      </c>
      <c r="G31" s="102" t="s">
        <v>532</v>
      </c>
      <c r="H31" s="103">
        <v>3.4</v>
      </c>
      <c r="I31" s="103"/>
      <c r="J31" s="104">
        <f t="shared" si="4"/>
        <v>400000</v>
      </c>
      <c r="K31" s="105"/>
      <c r="L31" s="105"/>
      <c r="M31" s="105"/>
      <c r="N31" s="104">
        <f t="shared" si="0"/>
        <v>400000</v>
      </c>
      <c r="O31" s="106">
        <v>0</v>
      </c>
      <c r="P31" s="104">
        <f t="shared" si="1"/>
        <v>400000</v>
      </c>
      <c r="Q31" s="104"/>
      <c r="R31" s="105">
        <f t="shared" si="5"/>
        <v>1220400</v>
      </c>
      <c r="S31" s="105">
        <f t="shared" si="6"/>
        <v>387180</v>
      </c>
      <c r="T31" s="107">
        <f t="shared" si="2"/>
        <v>1607580</v>
      </c>
      <c r="U31" s="105">
        <f t="shared" si="3"/>
        <v>2007580</v>
      </c>
      <c r="V31" s="105" t="s">
        <v>560</v>
      </c>
    </row>
    <row r="32" spans="1:22">
      <c r="A32" s="96" t="s">
        <v>561</v>
      </c>
      <c r="B32" s="97" t="s">
        <v>562</v>
      </c>
      <c r="C32" s="98" t="s">
        <v>546</v>
      </c>
      <c r="D32" s="99" t="s">
        <v>302</v>
      </c>
      <c r="E32" s="100">
        <v>108275293120</v>
      </c>
      <c r="F32" s="101">
        <v>46167</v>
      </c>
      <c r="G32" s="102" t="s">
        <v>532</v>
      </c>
      <c r="H32" s="103">
        <v>3.4</v>
      </c>
      <c r="I32" s="103"/>
      <c r="J32" s="104">
        <f t="shared" si="4"/>
        <v>400000</v>
      </c>
      <c r="K32" s="105"/>
      <c r="L32" s="105"/>
      <c r="M32" s="105"/>
      <c r="N32" s="104">
        <f t="shared" si="0"/>
        <v>400000</v>
      </c>
      <c r="O32" s="106">
        <v>0</v>
      </c>
      <c r="P32" s="104">
        <f t="shared" si="1"/>
        <v>400000</v>
      </c>
      <c r="Q32" s="104"/>
      <c r="R32" s="105">
        <f t="shared" si="5"/>
        <v>1220400</v>
      </c>
      <c r="S32" s="105">
        <f t="shared" si="6"/>
        <v>387180</v>
      </c>
      <c r="T32" s="107">
        <f t="shared" si="2"/>
        <v>1607580</v>
      </c>
      <c r="U32" s="105">
        <f t="shared" si="3"/>
        <v>2007580</v>
      </c>
      <c r="V32" s="105" t="s">
        <v>564</v>
      </c>
    </row>
    <row r="33" spans="1:22">
      <c r="A33" s="96" t="s">
        <v>565</v>
      </c>
      <c r="B33" s="97" t="s">
        <v>566</v>
      </c>
      <c r="C33" s="98" t="s">
        <v>546</v>
      </c>
      <c r="D33" s="99" t="s">
        <v>302</v>
      </c>
      <c r="E33" s="100">
        <v>108275340830</v>
      </c>
      <c r="F33" s="101">
        <v>46167</v>
      </c>
      <c r="G33" s="102" t="s">
        <v>532</v>
      </c>
      <c r="H33" s="103">
        <v>3.4</v>
      </c>
      <c r="I33" s="103"/>
      <c r="J33" s="104">
        <f t="shared" si="4"/>
        <v>400000</v>
      </c>
      <c r="K33" s="105"/>
      <c r="L33" s="105"/>
      <c r="M33" s="105"/>
      <c r="N33" s="104">
        <f t="shared" si="0"/>
        <v>400000</v>
      </c>
      <c r="O33" s="106">
        <v>0</v>
      </c>
      <c r="P33" s="104">
        <f t="shared" si="1"/>
        <v>400000</v>
      </c>
      <c r="Q33" s="104"/>
      <c r="R33" s="105">
        <f t="shared" si="5"/>
        <v>1220400</v>
      </c>
      <c r="S33" s="105">
        <f t="shared" si="6"/>
        <v>387180</v>
      </c>
      <c r="T33" s="107">
        <f t="shared" si="2"/>
        <v>1607580</v>
      </c>
      <c r="U33" s="105">
        <f t="shared" si="3"/>
        <v>2007580</v>
      </c>
      <c r="V33" s="105" t="s">
        <v>568</v>
      </c>
    </row>
    <row r="34" spans="1:22">
      <c r="A34" s="96" t="s">
        <v>569</v>
      </c>
      <c r="B34" s="97" t="s">
        <v>570</v>
      </c>
      <c r="C34" s="98" t="s">
        <v>546</v>
      </c>
      <c r="D34" s="99" t="s">
        <v>302</v>
      </c>
      <c r="E34" s="100">
        <v>108275392150</v>
      </c>
      <c r="F34" s="101">
        <v>46167</v>
      </c>
      <c r="G34" s="102" t="s">
        <v>532</v>
      </c>
      <c r="H34" s="103">
        <v>4.8</v>
      </c>
      <c r="I34" s="103"/>
      <c r="J34" s="104">
        <f t="shared" si="4"/>
        <v>400000</v>
      </c>
      <c r="K34" s="105"/>
      <c r="L34" s="105"/>
      <c r="M34" s="105"/>
      <c r="N34" s="104">
        <f t="shared" si="0"/>
        <v>400000</v>
      </c>
      <c r="O34" s="106">
        <v>0</v>
      </c>
      <c r="P34" s="104">
        <f t="shared" si="1"/>
        <v>400000</v>
      </c>
      <c r="Q34" s="104"/>
      <c r="R34" s="105">
        <f t="shared" si="5"/>
        <v>1220400</v>
      </c>
      <c r="S34" s="105">
        <f t="shared" si="6"/>
        <v>387180</v>
      </c>
      <c r="T34" s="107">
        <f t="shared" si="2"/>
        <v>1607580</v>
      </c>
      <c r="U34" s="105">
        <f t="shared" si="3"/>
        <v>2007580</v>
      </c>
      <c r="V34" s="105" t="s">
        <v>572</v>
      </c>
    </row>
    <row r="35" spans="1:22">
      <c r="A35" s="96" t="s">
        <v>573</v>
      </c>
      <c r="B35" s="97" t="s">
        <v>574</v>
      </c>
      <c r="C35" s="98" t="s">
        <v>546</v>
      </c>
      <c r="D35" s="99" t="s">
        <v>302</v>
      </c>
      <c r="E35" s="100">
        <v>108275443950</v>
      </c>
      <c r="F35" s="101">
        <v>46167</v>
      </c>
      <c r="G35" s="102" t="s">
        <v>532</v>
      </c>
      <c r="H35" s="103">
        <v>3.4</v>
      </c>
      <c r="I35" s="103"/>
      <c r="J35" s="104">
        <f t="shared" si="4"/>
        <v>400000</v>
      </c>
      <c r="K35" s="105"/>
      <c r="L35" s="105"/>
      <c r="M35" s="105"/>
      <c r="N35" s="104">
        <f t="shared" si="0"/>
        <v>400000</v>
      </c>
      <c r="O35" s="106">
        <v>0</v>
      </c>
      <c r="P35" s="104">
        <f t="shared" si="1"/>
        <v>400000</v>
      </c>
      <c r="Q35" s="104"/>
      <c r="R35" s="105">
        <f t="shared" si="5"/>
        <v>1220400</v>
      </c>
      <c r="S35" s="105">
        <f t="shared" si="6"/>
        <v>387180</v>
      </c>
      <c r="T35" s="107">
        <f t="shared" si="2"/>
        <v>1607580</v>
      </c>
      <c r="U35" s="105">
        <f t="shared" si="3"/>
        <v>2007580</v>
      </c>
      <c r="V35" s="105" t="s">
        <v>576</v>
      </c>
    </row>
    <row r="36" spans="1:22">
      <c r="A36" s="96" t="s">
        <v>577</v>
      </c>
      <c r="B36" s="97" t="s">
        <v>578</v>
      </c>
      <c r="C36" s="98" t="s">
        <v>546</v>
      </c>
      <c r="D36" s="99" t="s">
        <v>302</v>
      </c>
      <c r="E36" s="100">
        <v>108275447120</v>
      </c>
      <c r="F36" s="101">
        <v>46167</v>
      </c>
      <c r="G36" s="102" t="s">
        <v>532</v>
      </c>
      <c r="H36" s="103">
        <v>3.4</v>
      </c>
      <c r="I36" s="103"/>
      <c r="J36" s="104">
        <f t="shared" si="4"/>
        <v>400000</v>
      </c>
      <c r="K36" s="105"/>
      <c r="L36" s="105"/>
      <c r="M36" s="105"/>
      <c r="N36" s="104">
        <f t="shared" si="0"/>
        <v>400000</v>
      </c>
      <c r="O36" s="106">
        <v>0</v>
      </c>
      <c r="P36" s="104">
        <f t="shared" si="1"/>
        <v>400000</v>
      </c>
      <c r="Q36" s="104"/>
      <c r="R36" s="105">
        <f t="shared" si="5"/>
        <v>1220400</v>
      </c>
      <c r="S36" s="105">
        <f t="shared" si="6"/>
        <v>387180</v>
      </c>
      <c r="T36" s="107">
        <f t="shared" si="2"/>
        <v>1607580</v>
      </c>
      <c r="U36" s="105">
        <f t="shared" si="3"/>
        <v>2007580</v>
      </c>
      <c r="V36" s="105" t="s">
        <v>580</v>
      </c>
    </row>
    <row r="37" spans="1:22">
      <c r="A37" s="96" t="s">
        <v>581</v>
      </c>
      <c r="B37" s="97" t="s">
        <v>582</v>
      </c>
      <c r="C37" s="98" t="s">
        <v>546</v>
      </c>
      <c r="D37" s="99" t="s">
        <v>302</v>
      </c>
      <c r="E37" s="100">
        <v>108275454120</v>
      </c>
      <c r="F37" s="101">
        <v>46167</v>
      </c>
      <c r="G37" s="102" t="s">
        <v>532</v>
      </c>
      <c r="H37" s="103">
        <v>3.4</v>
      </c>
      <c r="I37" s="103"/>
      <c r="J37" s="104">
        <f t="shared" si="4"/>
        <v>400000</v>
      </c>
      <c r="K37" s="105"/>
      <c r="L37" s="105"/>
      <c r="M37" s="105"/>
      <c r="N37" s="104">
        <f t="shared" si="0"/>
        <v>400000</v>
      </c>
      <c r="O37" s="106">
        <v>0</v>
      </c>
      <c r="P37" s="104">
        <f t="shared" si="1"/>
        <v>400000</v>
      </c>
      <c r="Q37" s="104"/>
      <c r="R37" s="105">
        <f t="shared" si="5"/>
        <v>1220400</v>
      </c>
      <c r="S37" s="105">
        <f t="shared" si="6"/>
        <v>387180</v>
      </c>
      <c r="T37" s="107">
        <f t="shared" si="2"/>
        <v>1607580</v>
      </c>
      <c r="U37" s="105">
        <f t="shared" si="3"/>
        <v>2007580</v>
      </c>
      <c r="V37" s="105" t="s">
        <v>584</v>
      </c>
    </row>
    <row r="38" spans="1:22">
      <c r="A38" s="96" t="s">
        <v>585</v>
      </c>
      <c r="B38" s="97" t="s">
        <v>586</v>
      </c>
      <c r="C38" s="98" t="s">
        <v>546</v>
      </c>
      <c r="D38" s="99" t="s">
        <v>302</v>
      </c>
      <c r="E38" s="100">
        <v>108275486100</v>
      </c>
      <c r="F38" s="101">
        <v>46167</v>
      </c>
      <c r="G38" s="102" t="s">
        <v>532</v>
      </c>
      <c r="H38" s="103">
        <v>2.7</v>
      </c>
      <c r="I38" s="103"/>
      <c r="J38" s="104">
        <f t="shared" si="4"/>
        <v>400000</v>
      </c>
      <c r="K38" s="105"/>
      <c r="L38" s="105"/>
      <c r="M38" s="105"/>
      <c r="N38" s="104">
        <f t="shared" si="0"/>
        <v>400000</v>
      </c>
      <c r="O38" s="106">
        <v>0</v>
      </c>
      <c r="P38" s="104">
        <f t="shared" si="1"/>
        <v>400000</v>
      </c>
      <c r="Q38" s="104"/>
      <c r="R38" s="105">
        <f t="shared" si="5"/>
        <v>1220400</v>
      </c>
      <c r="S38" s="105">
        <f t="shared" si="6"/>
        <v>387180</v>
      </c>
      <c r="T38" s="107">
        <f t="shared" si="2"/>
        <v>1607580</v>
      </c>
      <c r="U38" s="105">
        <f t="shared" si="3"/>
        <v>2007580</v>
      </c>
      <c r="V38" s="105" t="s">
        <v>588</v>
      </c>
    </row>
    <row r="39" spans="1:22">
      <c r="A39" s="96" t="s">
        <v>589</v>
      </c>
      <c r="B39" s="97" t="s">
        <v>590</v>
      </c>
      <c r="C39" s="98" t="s">
        <v>546</v>
      </c>
      <c r="D39" s="99" t="s">
        <v>302</v>
      </c>
      <c r="E39" s="100">
        <v>108275492360</v>
      </c>
      <c r="F39" s="101">
        <v>46167</v>
      </c>
      <c r="G39" s="102" t="s">
        <v>532</v>
      </c>
      <c r="H39" s="103">
        <v>3.4</v>
      </c>
      <c r="I39" s="103"/>
      <c r="J39" s="104">
        <f t="shared" si="4"/>
        <v>400000</v>
      </c>
      <c r="K39" s="105"/>
      <c r="L39" s="105"/>
      <c r="M39" s="105"/>
      <c r="N39" s="104">
        <f t="shared" si="0"/>
        <v>400000</v>
      </c>
      <c r="O39" s="106">
        <v>0</v>
      </c>
      <c r="P39" s="104">
        <f t="shared" si="1"/>
        <v>400000</v>
      </c>
      <c r="Q39" s="104"/>
      <c r="R39" s="105">
        <f t="shared" si="5"/>
        <v>1220400</v>
      </c>
      <c r="S39" s="105">
        <f t="shared" si="6"/>
        <v>387180</v>
      </c>
      <c r="T39" s="107">
        <f t="shared" si="2"/>
        <v>1607580</v>
      </c>
      <c r="U39" s="105">
        <f t="shared" si="3"/>
        <v>2007580</v>
      </c>
      <c r="V39" s="105" t="s">
        <v>592</v>
      </c>
    </row>
    <row r="40" spans="1:22">
      <c r="A40" s="96" t="s">
        <v>593</v>
      </c>
      <c r="B40" s="97" t="s">
        <v>594</v>
      </c>
      <c r="C40" s="98" t="s">
        <v>546</v>
      </c>
      <c r="D40" s="99" t="s">
        <v>302</v>
      </c>
      <c r="E40" s="100">
        <v>108275509160</v>
      </c>
      <c r="F40" s="101">
        <v>46167</v>
      </c>
      <c r="G40" s="102" t="s">
        <v>532</v>
      </c>
      <c r="H40" s="103">
        <v>3.4</v>
      </c>
      <c r="I40" s="103"/>
      <c r="J40" s="104">
        <f t="shared" si="4"/>
        <v>400000</v>
      </c>
      <c r="K40" s="105"/>
      <c r="L40" s="105"/>
      <c r="M40" s="105"/>
      <c r="N40" s="104">
        <f t="shared" si="0"/>
        <v>400000</v>
      </c>
      <c r="O40" s="106">
        <v>0</v>
      </c>
      <c r="P40" s="104">
        <f t="shared" si="1"/>
        <v>400000</v>
      </c>
      <c r="Q40" s="104"/>
      <c r="R40" s="105">
        <f t="shared" si="5"/>
        <v>1220400</v>
      </c>
      <c r="S40" s="105">
        <f t="shared" si="6"/>
        <v>387180</v>
      </c>
      <c r="T40" s="107">
        <f t="shared" si="2"/>
        <v>1607580</v>
      </c>
      <c r="U40" s="105">
        <f t="shared" si="3"/>
        <v>2007580</v>
      </c>
      <c r="V40" s="105" t="s">
        <v>596</v>
      </c>
    </row>
    <row r="41" spans="1:22">
      <c r="A41" s="96" t="s">
        <v>597</v>
      </c>
      <c r="B41" s="97" t="s">
        <v>598</v>
      </c>
      <c r="C41" s="98" t="s">
        <v>546</v>
      </c>
      <c r="D41" s="99" t="s">
        <v>302</v>
      </c>
      <c r="E41" s="100">
        <v>108275530420</v>
      </c>
      <c r="F41" s="101">
        <v>46167</v>
      </c>
      <c r="G41" s="102" t="s">
        <v>532</v>
      </c>
      <c r="H41" s="103">
        <v>3.4</v>
      </c>
      <c r="I41" s="103"/>
      <c r="J41" s="104">
        <f t="shared" si="4"/>
        <v>400000</v>
      </c>
      <c r="K41" s="105"/>
      <c r="L41" s="105"/>
      <c r="M41" s="105"/>
      <c r="N41" s="104">
        <f t="shared" si="0"/>
        <v>400000</v>
      </c>
      <c r="O41" s="106">
        <v>0</v>
      </c>
      <c r="P41" s="104">
        <f t="shared" si="1"/>
        <v>400000</v>
      </c>
      <c r="Q41" s="104"/>
      <c r="R41" s="105">
        <f t="shared" si="5"/>
        <v>1220400</v>
      </c>
      <c r="S41" s="105">
        <f t="shared" si="6"/>
        <v>387180</v>
      </c>
      <c r="T41" s="107">
        <f t="shared" si="2"/>
        <v>1607580</v>
      </c>
      <c r="U41" s="105">
        <f t="shared" si="3"/>
        <v>2007580</v>
      </c>
      <c r="V41" s="105" t="s">
        <v>600</v>
      </c>
    </row>
    <row r="42" spans="1:22">
      <c r="A42" s="96" t="s">
        <v>601</v>
      </c>
      <c r="B42" s="97" t="s">
        <v>602</v>
      </c>
      <c r="C42" s="98" t="s">
        <v>546</v>
      </c>
      <c r="D42" s="99" t="s">
        <v>302</v>
      </c>
      <c r="E42" s="100">
        <v>108275574740</v>
      </c>
      <c r="F42" s="101">
        <v>46167</v>
      </c>
      <c r="G42" s="102" t="s">
        <v>532</v>
      </c>
      <c r="H42" s="103">
        <v>3.8</v>
      </c>
      <c r="I42" s="103"/>
      <c r="J42" s="104">
        <f t="shared" si="4"/>
        <v>400000</v>
      </c>
      <c r="K42" s="105"/>
      <c r="L42" s="105"/>
      <c r="M42" s="105"/>
      <c r="N42" s="104">
        <f t="shared" si="0"/>
        <v>400000</v>
      </c>
      <c r="O42" s="106">
        <v>0</v>
      </c>
      <c r="P42" s="104">
        <f t="shared" si="1"/>
        <v>400000</v>
      </c>
      <c r="Q42" s="104"/>
      <c r="R42" s="105">
        <f t="shared" si="5"/>
        <v>1220400</v>
      </c>
      <c r="S42" s="105">
        <f t="shared" si="6"/>
        <v>387180</v>
      </c>
      <c r="T42" s="107">
        <f t="shared" si="2"/>
        <v>1607580</v>
      </c>
      <c r="U42" s="105">
        <f t="shared" si="3"/>
        <v>2007580</v>
      </c>
      <c r="V42" s="105" t="s">
        <v>604</v>
      </c>
    </row>
    <row r="43" spans="1:22">
      <c r="A43" s="96" t="s">
        <v>605</v>
      </c>
      <c r="B43" s="97" t="s">
        <v>606</v>
      </c>
      <c r="C43" s="98" t="s">
        <v>546</v>
      </c>
      <c r="D43" s="99" t="s">
        <v>302</v>
      </c>
      <c r="E43" s="100">
        <v>108275582660</v>
      </c>
      <c r="F43" s="101">
        <v>46167</v>
      </c>
      <c r="G43" s="102" t="s">
        <v>532</v>
      </c>
      <c r="H43" s="103">
        <v>3.4</v>
      </c>
      <c r="I43" s="103"/>
      <c r="J43" s="104">
        <f t="shared" si="4"/>
        <v>400000</v>
      </c>
      <c r="K43" s="105"/>
      <c r="L43" s="105"/>
      <c r="M43" s="105"/>
      <c r="N43" s="104">
        <f t="shared" si="0"/>
        <v>400000</v>
      </c>
      <c r="O43" s="106">
        <v>0</v>
      </c>
      <c r="P43" s="104">
        <f t="shared" si="1"/>
        <v>400000</v>
      </c>
      <c r="Q43" s="104"/>
      <c r="R43" s="105">
        <f t="shared" si="5"/>
        <v>1220400</v>
      </c>
      <c r="S43" s="105">
        <f t="shared" si="6"/>
        <v>387180</v>
      </c>
      <c r="T43" s="107">
        <f t="shared" si="2"/>
        <v>1607580</v>
      </c>
      <c r="U43" s="105">
        <f t="shared" si="3"/>
        <v>2007580</v>
      </c>
      <c r="V43" s="105" t="s">
        <v>608</v>
      </c>
    </row>
    <row r="44" spans="1:22">
      <c r="A44" s="96" t="s">
        <v>609</v>
      </c>
      <c r="B44" s="97" t="s">
        <v>610</v>
      </c>
      <c r="C44" s="98" t="s">
        <v>546</v>
      </c>
      <c r="D44" s="99" t="s">
        <v>302</v>
      </c>
      <c r="E44" s="100">
        <v>108275605540</v>
      </c>
      <c r="F44" s="101">
        <v>46167</v>
      </c>
      <c r="G44" s="102" t="s">
        <v>532</v>
      </c>
      <c r="H44" s="103">
        <v>3.4</v>
      </c>
      <c r="I44" s="103"/>
      <c r="J44" s="104">
        <f t="shared" si="4"/>
        <v>400000</v>
      </c>
      <c r="K44" s="105"/>
      <c r="L44" s="105"/>
      <c r="M44" s="105"/>
      <c r="N44" s="104">
        <f t="shared" si="0"/>
        <v>400000</v>
      </c>
      <c r="O44" s="106">
        <v>0</v>
      </c>
      <c r="P44" s="104">
        <f t="shared" si="1"/>
        <v>400000</v>
      </c>
      <c r="Q44" s="104"/>
      <c r="R44" s="105">
        <f t="shared" si="5"/>
        <v>1220400</v>
      </c>
      <c r="S44" s="105">
        <f t="shared" si="6"/>
        <v>387180</v>
      </c>
      <c r="T44" s="107">
        <f t="shared" si="2"/>
        <v>1607580</v>
      </c>
      <c r="U44" s="105">
        <f t="shared" si="3"/>
        <v>2007580</v>
      </c>
      <c r="V44" s="105" t="s">
        <v>612</v>
      </c>
    </row>
    <row r="45" spans="1:22">
      <c r="A45" s="96" t="s">
        <v>613</v>
      </c>
      <c r="B45" s="97" t="s">
        <v>614</v>
      </c>
      <c r="C45" s="98" t="s">
        <v>546</v>
      </c>
      <c r="D45" s="99" t="s">
        <v>302</v>
      </c>
      <c r="E45" s="100">
        <v>108275623740</v>
      </c>
      <c r="F45" s="101">
        <v>46167</v>
      </c>
      <c r="G45" s="102" t="s">
        <v>532</v>
      </c>
      <c r="H45" s="103">
        <v>3.4</v>
      </c>
      <c r="I45" s="103"/>
      <c r="J45" s="104">
        <f t="shared" si="4"/>
        <v>400000</v>
      </c>
      <c r="K45" s="105"/>
      <c r="L45" s="105"/>
      <c r="M45" s="105"/>
      <c r="N45" s="104">
        <f t="shared" si="0"/>
        <v>400000</v>
      </c>
      <c r="O45" s="106">
        <v>0</v>
      </c>
      <c r="P45" s="104">
        <f t="shared" si="1"/>
        <v>400000</v>
      </c>
      <c r="Q45" s="104"/>
      <c r="R45" s="105">
        <f t="shared" si="5"/>
        <v>1220400</v>
      </c>
      <c r="S45" s="105">
        <f t="shared" si="6"/>
        <v>387180</v>
      </c>
      <c r="T45" s="107">
        <f t="shared" si="2"/>
        <v>1607580</v>
      </c>
      <c r="U45" s="105">
        <f t="shared" si="3"/>
        <v>2007580</v>
      </c>
      <c r="V45" s="105" t="s">
        <v>616</v>
      </c>
    </row>
    <row r="46" spans="1:22">
      <c r="A46" s="96" t="s">
        <v>617</v>
      </c>
      <c r="B46" s="97" t="s">
        <v>618</v>
      </c>
      <c r="C46" s="98" t="s">
        <v>546</v>
      </c>
      <c r="D46" s="99" t="s">
        <v>302</v>
      </c>
      <c r="E46" s="100">
        <v>108275640430</v>
      </c>
      <c r="F46" s="101">
        <v>46167</v>
      </c>
      <c r="G46" s="102" t="s">
        <v>532</v>
      </c>
      <c r="H46" s="103">
        <v>3.4</v>
      </c>
      <c r="I46" s="103"/>
      <c r="J46" s="104">
        <f t="shared" si="4"/>
        <v>400000</v>
      </c>
      <c r="K46" s="105"/>
      <c r="L46" s="105"/>
      <c r="M46" s="105"/>
      <c r="N46" s="104">
        <f t="shared" si="0"/>
        <v>400000</v>
      </c>
      <c r="O46" s="106">
        <v>0</v>
      </c>
      <c r="P46" s="104">
        <f t="shared" si="1"/>
        <v>400000</v>
      </c>
      <c r="Q46" s="104"/>
      <c r="R46" s="105">
        <f t="shared" si="5"/>
        <v>1220400</v>
      </c>
      <c r="S46" s="105">
        <f t="shared" si="6"/>
        <v>387180</v>
      </c>
      <c r="T46" s="107">
        <f t="shared" si="2"/>
        <v>1607580</v>
      </c>
      <c r="U46" s="105">
        <f t="shared" si="3"/>
        <v>2007580</v>
      </c>
      <c r="V46" s="105" t="s">
        <v>620</v>
      </c>
    </row>
    <row r="47" spans="1:22">
      <c r="A47" s="96" t="s">
        <v>621</v>
      </c>
      <c r="B47" s="97" t="s">
        <v>622</v>
      </c>
      <c r="C47" s="98" t="s">
        <v>546</v>
      </c>
      <c r="D47" s="99" t="s">
        <v>302</v>
      </c>
      <c r="E47" s="100">
        <v>108275655020</v>
      </c>
      <c r="F47" s="101">
        <v>46167</v>
      </c>
      <c r="G47" s="102" t="s">
        <v>532</v>
      </c>
      <c r="H47" s="103">
        <v>3.4</v>
      </c>
      <c r="I47" s="103"/>
      <c r="J47" s="104">
        <f t="shared" si="4"/>
        <v>400000</v>
      </c>
      <c r="K47" s="105"/>
      <c r="L47" s="105"/>
      <c r="M47" s="105"/>
      <c r="N47" s="104">
        <f t="shared" si="0"/>
        <v>400000</v>
      </c>
      <c r="O47" s="106">
        <v>0</v>
      </c>
      <c r="P47" s="104">
        <f t="shared" si="1"/>
        <v>400000</v>
      </c>
      <c r="Q47" s="104"/>
      <c r="R47" s="105">
        <f t="shared" si="5"/>
        <v>1220400</v>
      </c>
      <c r="S47" s="105">
        <f t="shared" si="6"/>
        <v>387180</v>
      </c>
      <c r="T47" s="107">
        <f t="shared" si="2"/>
        <v>1607580</v>
      </c>
      <c r="U47" s="105">
        <f t="shared" si="3"/>
        <v>2007580</v>
      </c>
      <c r="V47" s="105" t="s">
        <v>624</v>
      </c>
    </row>
    <row r="48" spans="1:22">
      <c r="A48" s="96" t="s">
        <v>625</v>
      </c>
      <c r="B48" s="97" t="s">
        <v>626</v>
      </c>
      <c r="C48" s="98" t="s">
        <v>546</v>
      </c>
      <c r="D48" s="99" t="s">
        <v>302</v>
      </c>
      <c r="E48" s="100">
        <v>108275660360</v>
      </c>
      <c r="F48" s="101">
        <v>46167</v>
      </c>
      <c r="G48" s="102" t="s">
        <v>532</v>
      </c>
      <c r="H48" s="103">
        <v>3.4</v>
      </c>
      <c r="I48" s="103"/>
      <c r="J48" s="104">
        <f t="shared" si="4"/>
        <v>400000</v>
      </c>
      <c r="K48" s="105"/>
      <c r="L48" s="105"/>
      <c r="M48" s="105"/>
      <c r="N48" s="104">
        <f t="shared" si="0"/>
        <v>400000</v>
      </c>
      <c r="O48" s="106">
        <v>0</v>
      </c>
      <c r="P48" s="104">
        <f t="shared" si="1"/>
        <v>400000</v>
      </c>
      <c r="Q48" s="104"/>
      <c r="R48" s="105">
        <f t="shared" si="5"/>
        <v>1220400</v>
      </c>
      <c r="S48" s="105">
        <f t="shared" si="6"/>
        <v>387180</v>
      </c>
      <c r="T48" s="107">
        <f t="shared" si="2"/>
        <v>1607580</v>
      </c>
      <c r="U48" s="105">
        <f t="shared" si="3"/>
        <v>2007580</v>
      </c>
      <c r="V48" s="105" t="s">
        <v>628</v>
      </c>
    </row>
    <row r="49" spans="1:22">
      <c r="A49" s="96" t="s">
        <v>629</v>
      </c>
      <c r="B49" s="97" t="s">
        <v>630</v>
      </c>
      <c r="C49" s="98" t="s">
        <v>546</v>
      </c>
      <c r="D49" s="99" t="s">
        <v>302</v>
      </c>
      <c r="E49" s="100">
        <v>108275668760</v>
      </c>
      <c r="F49" s="101">
        <v>46167</v>
      </c>
      <c r="G49" s="102" t="s">
        <v>532</v>
      </c>
      <c r="H49" s="103">
        <v>3.4</v>
      </c>
      <c r="I49" s="103"/>
      <c r="J49" s="104">
        <f t="shared" si="4"/>
        <v>400000</v>
      </c>
      <c r="K49" s="105"/>
      <c r="L49" s="105"/>
      <c r="M49" s="105"/>
      <c r="N49" s="104">
        <f t="shared" si="0"/>
        <v>400000</v>
      </c>
      <c r="O49" s="106">
        <v>0</v>
      </c>
      <c r="P49" s="104">
        <f t="shared" si="1"/>
        <v>400000</v>
      </c>
      <c r="Q49" s="104"/>
      <c r="R49" s="105">
        <f t="shared" si="5"/>
        <v>1220400</v>
      </c>
      <c r="S49" s="105">
        <f t="shared" si="6"/>
        <v>387180</v>
      </c>
      <c r="T49" s="107">
        <f t="shared" si="2"/>
        <v>1607580</v>
      </c>
      <c r="U49" s="105">
        <f t="shared" si="3"/>
        <v>2007580</v>
      </c>
      <c r="V49" s="105" t="s">
        <v>632</v>
      </c>
    </row>
    <row r="50" spans="1:22">
      <c r="A50" s="96" t="s">
        <v>633</v>
      </c>
      <c r="B50" s="97" t="s">
        <v>634</v>
      </c>
      <c r="C50" s="98" t="s">
        <v>546</v>
      </c>
      <c r="D50" s="99" t="s">
        <v>302</v>
      </c>
      <c r="E50" s="100">
        <v>108275696320</v>
      </c>
      <c r="F50" s="101">
        <v>46167</v>
      </c>
      <c r="G50" s="102" t="s">
        <v>532</v>
      </c>
      <c r="H50" s="103">
        <v>3.4</v>
      </c>
      <c r="I50" s="103"/>
      <c r="J50" s="104">
        <f t="shared" si="4"/>
        <v>400000</v>
      </c>
      <c r="K50" s="105"/>
      <c r="L50" s="105"/>
      <c r="M50" s="105"/>
      <c r="N50" s="104">
        <f t="shared" si="0"/>
        <v>400000</v>
      </c>
      <c r="O50" s="106">
        <v>0</v>
      </c>
      <c r="P50" s="104">
        <f t="shared" si="1"/>
        <v>400000</v>
      </c>
      <c r="Q50" s="104"/>
      <c r="R50" s="105">
        <f t="shared" si="5"/>
        <v>1220400</v>
      </c>
      <c r="S50" s="105">
        <f t="shared" si="6"/>
        <v>387180</v>
      </c>
      <c r="T50" s="107">
        <f t="shared" si="2"/>
        <v>1607580</v>
      </c>
      <c r="U50" s="105">
        <f t="shared" si="3"/>
        <v>2007580</v>
      </c>
      <c r="V50" s="105" t="s">
        <v>636</v>
      </c>
    </row>
    <row r="51" spans="1:22">
      <c r="A51" s="96" t="s">
        <v>637</v>
      </c>
      <c r="B51" s="97" t="s">
        <v>638</v>
      </c>
      <c r="C51" s="98" t="s">
        <v>546</v>
      </c>
      <c r="D51" s="99" t="s">
        <v>302</v>
      </c>
      <c r="E51" s="100">
        <v>108275703100</v>
      </c>
      <c r="F51" s="101">
        <v>46167</v>
      </c>
      <c r="G51" s="102" t="s">
        <v>532</v>
      </c>
      <c r="H51" s="103">
        <v>3.4</v>
      </c>
      <c r="I51" s="103"/>
      <c r="J51" s="104">
        <f t="shared" si="4"/>
        <v>400000</v>
      </c>
      <c r="K51" s="105"/>
      <c r="L51" s="105"/>
      <c r="M51" s="105"/>
      <c r="N51" s="104">
        <f t="shared" si="0"/>
        <v>400000</v>
      </c>
      <c r="O51" s="106">
        <v>0</v>
      </c>
      <c r="P51" s="104">
        <f t="shared" si="1"/>
        <v>400000</v>
      </c>
      <c r="Q51" s="104"/>
      <c r="R51" s="105">
        <f t="shared" si="5"/>
        <v>1220400</v>
      </c>
      <c r="S51" s="105">
        <f t="shared" si="6"/>
        <v>387180</v>
      </c>
      <c r="T51" s="107">
        <f t="shared" si="2"/>
        <v>1607580</v>
      </c>
      <c r="U51" s="105">
        <f t="shared" si="3"/>
        <v>2007580</v>
      </c>
      <c r="V51" s="105" t="s">
        <v>640</v>
      </c>
    </row>
    <row r="52" spans="1:22">
      <c r="A52" s="96" t="s">
        <v>641</v>
      </c>
      <c r="B52" s="97" t="s">
        <v>642</v>
      </c>
      <c r="C52" s="98" t="s">
        <v>546</v>
      </c>
      <c r="D52" s="99" t="s">
        <v>302</v>
      </c>
      <c r="E52" s="100">
        <v>108275730510</v>
      </c>
      <c r="F52" s="101">
        <v>46167</v>
      </c>
      <c r="G52" s="102" t="s">
        <v>532</v>
      </c>
      <c r="H52" s="103">
        <v>3.4</v>
      </c>
      <c r="I52" s="103"/>
      <c r="J52" s="104">
        <f t="shared" si="4"/>
        <v>400000</v>
      </c>
      <c r="K52" s="105"/>
      <c r="L52" s="105"/>
      <c r="M52" s="105"/>
      <c r="N52" s="104">
        <f t="shared" si="0"/>
        <v>400000</v>
      </c>
      <c r="O52" s="106">
        <v>0</v>
      </c>
      <c r="P52" s="104">
        <f t="shared" si="1"/>
        <v>400000</v>
      </c>
      <c r="Q52" s="104"/>
      <c r="R52" s="105">
        <f t="shared" si="5"/>
        <v>1220400</v>
      </c>
      <c r="S52" s="105">
        <f t="shared" si="6"/>
        <v>387180</v>
      </c>
      <c r="T52" s="107">
        <f t="shared" si="2"/>
        <v>1607580</v>
      </c>
      <c r="U52" s="105">
        <f t="shared" si="3"/>
        <v>2007580</v>
      </c>
      <c r="V52" s="105" t="s">
        <v>644</v>
      </c>
    </row>
    <row r="53" spans="1:22">
      <c r="A53" s="96" t="s">
        <v>645</v>
      </c>
      <c r="B53" s="97" t="s">
        <v>646</v>
      </c>
      <c r="C53" s="98" t="s">
        <v>546</v>
      </c>
      <c r="D53" s="99" t="s">
        <v>302</v>
      </c>
      <c r="E53" s="100">
        <v>108275741820</v>
      </c>
      <c r="F53" s="101">
        <v>46167</v>
      </c>
      <c r="G53" s="102" t="s">
        <v>532</v>
      </c>
      <c r="H53" s="103">
        <v>3.4</v>
      </c>
      <c r="I53" s="103"/>
      <c r="J53" s="104">
        <f t="shared" si="4"/>
        <v>400000</v>
      </c>
      <c r="K53" s="105"/>
      <c r="L53" s="105"/>
      <c r="M53" s="105"/>
      <c r="N53" s="104">
        <f t="shared" si="0"/>
        <v>400000</v>
      </c>
      <c r="O53" s="106">
        <v>0</v>
      </c>
      <c r="P53" s="104">
        <f t="shared" si="1"/>
        <v>400000</v>
      </c>
      <c r="Q53" s="104"/>
      <c r="R53" s="105">
        <f t="shared" si="5"/>
        <v>1220400</v>
      </c>
      <c r="S53" s="105">
        <f t="shared" si="6"/>
        <v>387180</v>
      </c>
      <c r="T53" s="107">
        <f t="shared" si="2"/>
        <v>1607580</v>
      </c>
      <c r="U53" s="105">
        <f t="shared" si="3"/>
        <v>2007580</v>
      </c>
      <c r="V53" s="105" t="s">
        <v>648</v>
      </c>
    </row>
    <row r="54" spans="1:22">
      <c r="A54" s="96" t="s">
        <v>649</v>
      </c>
      <c r="B54" s="97" t="s">
        <v>650</v>
      </c>
      <c r="C54" s="98" t="s">
        <v>546</v>
      </c>
      <c r="D54" s="99" t="s">
        <v>302</v>
      </c>
      <c r="E54" s="100">
        <v>108275745060</v>
      </c>
      <c r="F54" s="101">
        <v>46167</v>
      </c>
      <c r="G54" s="102" t="s">
        <v>532</v>
      </c>
      <c r="H54" s="103">
        <v>3.4</v>
      </c>
      <c r="I54" s="103"/>
      <c r="J54" s="104">
        <f t="shared" si="4"/>
        <v>400000</v>
      </c>
      <c r="K54" s="105"/>
      <c r="L54" s="105"/>
      <c r="M54" s="105"/>
      <c r="N54" s="104">
        <f t="shared" si="0"/>
        <v>400000</v>
      </c>
      <c r="O54" s="106">
        <v>0</v>
      </c>
      <c r="P54" s="104">
        <f t="shared" si="1"/>
        <v>400000</v>
      </c>
      <c r="Q54" s="104"/>
      <c r="R54" s="105">
        <f t="shared" si="5"/>
        <v>1220400</v>
      </c>
      <c r="S54" s="105">
        <f t="shared" si="6"/>
        <v>387180</v>
      </c>
      <c r="T54" s="107">
        <f t="shared" si="2"/>
        <v>1607580</v>
      </c>
      <c r="U54" s="105">
        <f t="shared" si="3"/>
        <v>2007580</v>
      </c>
      <c r="V54" s="105" t="s">
        <v>652</v>
      </c>
    </row>
    <row r="55" spans="1:22">
      <c r="A55" s="96" t="s">
        <v>653</v>
      </c>
      <c r="B55" s="97" t="s">
        <v>654</v>
      </c>
      <c r="C55" s="98" t="s">
        <v>546</v>
      </c>
      <c r="D55" s="99" t="s">
        <v>302</v>
      </c>
      <c r="E55" s="100">
        <v>108275769010</v>
      </c>
      <c r="F55" s="101">
        <v>46167</v>
      </c>
      <c r="G55" s="102" t="s">
        <v>532</v>
      </c>
      <c r="H55" s="103">
        <v>6.5</v>
      </c>
      <c r="I55" s="103"/>
      <c r="J55" s="104">
        <f t="shared" si="4"/>
        <v>400000</v>
      </c>
      <c r="K55" s="105"/>
      <c r="L55" s="105"/>
      <c r="M55" s="105"/>
      <c r="N55" s="104">
        <f t="shared" si="0"/>
        <v>400000</v>
      </c>
      <c r="O55" s="106">
        <v>0</v>
      </c>
      <c r="P55" s="104">
        <f t="shared" si="1"/>
        <v>400000</v>
      </c>
      <c r="Q55" s="104"/>
      <c r="R55" s="105">
        <f t="shared" si="5"/>
        <v>1220400</v>
      </c>
      <c r="S55" s="105">
        <f t="shared" si="6"/>
        <v>387180</v>
      </c>
      <c r="T55" s="107">
        <f t="shared" si="2"/>
        <v>1607580</v>
      </c>
      <c r="U55" s="105">
        <f t="shared" si="3"/>
        <v>2007580</v>
      </c>
      <c r="V55" s="105" t="s">
        <v>656</v>
      </c>
    </row>
    <row r="56" spans="1:22">
      <c r="A56" s="96" t="s">
        <v>657</v>
      </c>
      <c r="B56" s="97" t="s">
        <v>658</v>
      </c>
      <c r="C56" s="98" t="s">
        <v>546</v>
      </c>
      <c r="D56" s="99" t="s">
        <v>302</v>
      </c>
      <c r="E56" s="100">
        <v>108275788610</v>
      </c>
      <c r="F56" s="101">
        <v>46167</v>
      </c>
      <c r="G56" s="102" t="s">
        <v>532</v>
      </c>
      <c r="H56" s="103">
        <v>3.4</v>
      </c>
      <c r="I56" s="103"/>
      <c r="J56" s="104">
        <f t="shared" si="4"/>
        <v>400000</v>
      </c>
      <c r="K56" s="105"/>
      <c r="L56" s="105"/>
      <c r="M56" s="105"/>
      <c r="N56" s="104">
        <f t="shared" si="0"/>
        <v>400000</v>
      </c>
      <c r="O56" s="106">
        <v>0</v>
      </c>
      <c r="P56" s="104">
        <f t="shared" si="1"/>
        <v>400000</v>
      </c>
      <c r="Q56" s="104"/>
      <c r="R56" s="105">
        <f t="shared" si="5"/>
        <v>1220400</v>
      </c>
      <c r="S56" s="105">
        <f t="shared" si="6"/>
        <v>387180</v>
      </c>
      <c r="T56" s="107">
        <f t="shared" si="2"/>
        <v>1607580</v>
      </c>
      <c r="U56" s="105">
        <f t="shared" si="3"/>
        <v>2007580</v>
      </c>
      <c r="V56" s="105" t="s">
        <v>660</v>
      </c>
    </row>
    <row r="57" spans="1:22">
      <c r="A57" s="96" t="s">
        <v>661</v>
      </c>
      <c r="B57" s="97" t="s">
        <v>662</v>
      </c>
      <c r="C57" s="98" t="s">
        <v>546</v>
      </c>
      <c r="D57" s="99" t="s">
        <v>302</v>
      </c>
      <c r="E57" s="100">
        <v>108275794910</v>
      </c>
      <c r="F57" s="101">
        <v>46167</v>
      </c>
      <c r="G57" s="102" t="s">
        <v>532</v>
      </c>
      <c r="H57" s="103">
        <v>7.3</v>
      </c>
      <c r="I57" s="103"/>
      <c r="J57" s="104">
        <f t="shared" si="4"/>
        <v>400000</v>
      </c>
      <c r="K57" s="105"/>
      <c r="L57" s="105"/>
      <c r="M57" s="105"/>
      <c r="N57" s="104">
        <f t="shared" si="0"/>
        <v>400000</v>
      </c>
      <c r="O57" s="106">
        <v>0</v>
      </c>
      <c r="P57" s="104">
        <f t="shared" si="1"/>
        <v>400000</v>
      </c>
      <c r="Q57" s="104"/>
      <c r="R57" s="105"/>
      <c r="S57" s="105"/>
      <c r="T57" s="107">
        <f t="shared" si="2"/>
        <v>0</v>
      </c>
      <c r="U57" s="105">
        <f t="shared" si="3"/>
        <v>400000</v>
      </c>
      <c r="V57" s="105"/>
    </row>
    <row r="58" spans="1:22">
      <c r="A58" s="96" t="s">
        <v>664</v>
      </c>
      <c r="B58" s="97" t="s">
        <v>665</v>
      </c>
      <c r="C58" s="98" t="s">
        <v>546</v>
      </c>
      <c r="D58" s="99" t="s">
        <v>302</v>
      </c>
      <c r="E58" s="100">
        <v>108275821250</v>
      </c>
      <c r="F58" s="101">
        <v>46167</v>
      </c>
      <c r="G58" s="102" t="s">
        <v>532</v>
      </c>
      <c r="H58" s="103">
        <v>6.5</v>
      </c>
      <c r="I58" s="103"/>
      <c r="J58" s="104">
        <f t="shared" si="4"/>
        <v>400000</v>
      </c>
      <c r="K58" s="105"/>
      <c r="L58" s="105"/>
      <c r="M58" s="105"/>
      <c r="N58" s="104">
        <f t="shared" si="0"/>
        <v>400000</v>
      </c>
      <c r="O58" s="106">
        <v>0</v>
      </c>
      <c r="P58" s="104">
        <f t="shared" si="1"/>
        <v>400000</v>
      </c>
      <c r="Q58" s="104"/>
      <c r="R58" s="105">
        <f>1220400*1</f>
        <v>1220400</v>
      </c>
      <c r="S58" s="105">
        <f>387180*1</f>
        <v>387180</v>
      </c>
      <c r="T58" s="107">
        <f t="shared" si="2"/>
        <v>1607580</v>
      </c>
      <c r="U58" s="105">
        <f t="shared" si="3"/>
        <v>2007580</v>
      </c>
      <c r="V58" s="105" t="s">
        <v>667</v>
      </c>
    </row>
    <row r="59" spans="1:22">
      <c r="A59" s="96" t="s">
        <v>668</v>
      </c>
      <c r="B59" s="97" t="s">
        <v>669</v>
      </c>
      <c r="C59" s="98" t="s">
        <v>546</v>
      </c>
      <c r="D59" s="99" t="s">
        <v>302</v>
      </c>
      <c r="E59" s="100">
        <v>108275861630</v>
      </c>
      <c r="F59" s="101">
        <v>46167</v>
      </c>
      <c r="G59" s="102" t="s">
        <v>532</v>
      </c>
      <c r="H59" s="103">
        <v>3.4</v>
      </c>
      <c r="I59" s="103"/>
      <c r="J59" s="104">
        <f t="shared" si="4"/>
        <v>400000</v>
      </c>
      <c r="K59" s="105"/>
      <c r="L59" s="105"/>
      <c r="M59" s="105"/>
      <c r="N59" s="104">
        <f t="shared" si="0"/>
        <v>400000</v>
      </c>
      <c r="O59" s="106">
        <v>0</v>
      </c>
      <c r="P59" s="104">
        <f t="shared" si="1"/>
        <v>400000</v>
      </c>
      <c r="Q59" s="104"/>
      <c r="R59" s="105">
        <f>1220400*1</f>
        <v>1220400</v>
      </c>
      <c r="S59" s="105">
        <f>387180*1</f>
        <v>387180</v>
      </c>
      <c r="T59" s="107">
        <f t="shared" si="2"/>
        <v>1607580</v>
      </c>
      <c r="U59" s="105">
        <f t="shared" si="3"/>
        <v>2007580</v>
      </c>
      <c r="V59" s="105" t="s">
        <v>671</v>
      </c>
    </row>
    <row r="60" spans="1:22">
      <c r="A60" s="96" t="s">
        <v>672</v>
      </c>
      <c r="B60" s="97" t="s">
        <v>673</v>
      </c>
      <c r="C60" s="98" t="s">
        <v>546</v>
      </c>
      <c r="D60" s="99" t="s">
        <v>302</v>
      </c>
      <c r="E60" s="100">
        <v>108275872130</v>
      </c>
      <c r="F60" s="101">
        <v>46167</v>
      </c>
      <c r="G60" s="102" t="s">
        <v>532</v>
      </c>
      <c r="H60" s="103">
        <v>3.4</v>
      </c>
      <c r="I60" s="103"/>
      <c r="J60" s="104">
        <f t="shared" si="4"/>
        <v>400000</v>
      </c>
      <c r="K60" s="105"/>
      <c r="L60" s="105"/>
      <c r="M60" s="105"/>
      <c r="N60" s="104">
        <f t="shared" si="0"/>
        <v>400000</v>
      </c>
      <c r="O60" s="106">
        <v>0</v>
      </c>
      <c r="P60" s="104">
        <f t="shared" si="1"/>
        <v>400000</v>
      </c>
      <c r="Q60" s="104"/>
      <c r="R60" s="105">
        <f>1220400*1</f>
        <v>1220400</v>
      </c>
      <c r="S60" s="105">
        <f>387180*1</f>
        <v>387180</v>
      </c>
      <c r="T60" s="107">
        <f t="shared" si="2"/>
        <v>1607580</v>
      </c>
      <c r="U60" s="105">
        <f t="shared" si="3"/>
        <v>2007580</v>
      </c>
      <c r="V60" s="105" t="s">
        <v>675</v>
      </c>
    </row>
    <row r="61" spans="1:22">
      <c r="A61" s="96" t="s">
        <v>676</v>
      </c>
      <c r="B61" s="97" t="s">
        <v>677</v>
      </c>
      <c r="C61" s="98" t="s">
        <v>546</v>
      </c>
      <c r="D61" s="99" t="s">
        <v>302</v>
      </c>
      <c r="E61" s="100">
        <v>108275887750</v>
      </c>
      <c r="F61" s="101">
        <v>46167</v>
      </c>
      <c r="G61" s="102" t="s">
        <v>532</v>
      </c>
      <c r="H61" s="103">
        <v>9.1999999999999993</v>
      </c>
      <c r="I61" s="103"/>
      <c r="J61" s="104">
        <f t="shared" si="4"/>
        <v>400000</v>
      </c>
      <c r="K61" s="105"/>
      <c r="L61" s="105"/>
      <c r="M61" s="105"/>
      <c r="N61" s="104">
        <f t="shared" si="0"/>
        <v>400000</v>
      </c>
      <c r="O61" s="106">
        <v>0</v>
      </c>
      <c r="P61" s="104">
        <f t="shared" si="1"/>
        <v>400000</v>
      </c>
      <c r="Q61" s="104"/>
      <c r="R61" s="105"/>
      <c r="S61" s="105"/>
      <c r="T61" s="107">
        <f t="shared" si="2"/>
        <v>0</v>
      </c>
      <c r="U61" s="105">
        <f t="shared" si="3"/>
        <v>400000</v>
      </c>
      <c r="V61" s="105"/>
    </row>
    <row r="62" spans="1:22">
      <c r="A62" s="96" t="s">
        <v>679</v>
      </c>
      <c r="B62" s="97" t="s">
        <v>680</v>
      </c>
      <c r="C62" s="98" t="s">
        <v>546</v>
      </c>
      <c r="D62" s="99" t="s">
        <v>302</v>
      </c>
      <c r="E62" s="100">
        <v>108275898250</v>
      </c>
      <c r="F62" s="101">
        <v>46167</v>
      </c>
      <c r="G62" s="102" t="s">
        <v>532</v>
      </c>
      <c r="H62" s="103">
        <v>3.4</v>
      </c>
      <c r="I62" s="103"/>
      <c r="J62" s="104">
        <f t="shared" si="4"/>
        <v>400000</v>
      </c>
      <c r="K62" s="105"/>
      <c r="L62" s="105"/>
      <c r="M62" s="105"/>
      <c r="N62" s="104">
        <f t="shared" si="0"/>
        <v>400000</v>
      </c>
      <c r="O62" s="106">
        <v>0</v>
      </c>
      <c r="P62" s="104">
        <f t="shared" si="1"/>
        <v>400000</v>
      </c>
      <c r="Q62" s="104"/>
      <c r="R62" s="105">
        <f t="shared" ref="R62:R71" si="7">1220400*1</f>
        <v>1220400</v>
      </c>
      <c r="S62" s="105">
        <f t="shared" ref="S62:S71" si="8">387180*1</f>
        <v>387180</v>
      </c>
      <c r="T62" s="107">
        <f t="shared" si="2"/>
        <v>1607580</v>
      </c>
      <c r="U62" s="105">
        <f t="shared" si="3"/>
        <v>2007580</v>
      </c>
      <c r="V62" s="105" t="s">
        <v>682</v>
      </c>
    </row>
    <row r="63" spans="1:22">
      <c r="A63" s="96" t="s">
        <v>683</v>
      </c>
      <c r="B63" s="97" t="s">
        <v>684</v>
      </c>
      <c r="C63" s="98" t="s">
        <v>546</v>
      </c>
      <c r="D63" s="99" t="s">
        <v>302</v>
      </c>
      <c r="E63" s="100">
        <v>108276113960</v>
      </c>
      <c r="F63" s="101">
        <v>46167</v>
      </c>
      <c r="G63" s="102" t="s">
        <v>532</v>
      </c>
      <c r="H63" s="103">
        <v>6.5</v>
      </c>
      <c r="I63" s="103"/>
      <c r="J63" s="104">
        <f t="shared" si="4"/>
        <v>400000</v>
      </c>
      <c r="K63" s="105"/>
      <c r="L63" s="105"/>
      <c r="M63" s="105"/>
      <c r="N63" s="104">
        <f t="shared" si="0"/>
        <v>400000</v>
      </c>
      <c r="O63" s="106">
        <v>0</v>
      </c>
      <c r="P63" s="104">
        <f t="shared" si="1"/>
        <v>400000</v>
      </c>
      <c r="Q63" s="104"/>
      <c r="R63" s="105">
        <f t="shared" si="7"/>
        <v>1220400</v>
      </c>
      <c r="S63" s="105">
        <f t="shared" si="8"/>
        <v>387180</v>
      </c>
      <c r="T63" s="107">
        <f t="shared" si="2"/>
        <v>1607580</v>
      </c>
      <c r="U63" s="105">
        <f t="shared" si="3"/>
        <v>2007580</v>
      </c>
      <c r="V63" s="105" t="s">
        <v>686</v>
      </c>
    </row>
    <row r="64" spans="1:22">
      <c r="A64" s="96" t="s">
        <v>687</v>
      </c>
      <c r="B64" s="97" t="s">
        <v>688</v>
      </c>
      <c r="C64" s="98" t="s">
        <v>546</v>
      </c>
      <c r="D64" s="99" t="s">
        <v>302</v>
      </c>
      <c r="E64" s="100">
        <v>108276114700</v>
      </c>
      <c r="F64" s="101">
        <v>46167</v>
      </c>
      <c r="G64" s="102" t="s">
        <v>532</v>
      </c>
      <c r="H64" s="103">
        <v>2.2999999999999998</v>
      </c>
      <c r="I64" s="103"/>
      <c r="J64" s="104">
        <f t="shared" si="4"/>
        <v>400000</v>
      </c>
      <c r="K64" s="105"/>
      <c r="L64" s="105"/>
      <c r="M64" s="105"/>
      <c r="N64" s="104">
        <f t="shared" si="0"/>
        <v>400000</v>
      </c>
      <c r="O64" s="106">
        <v>0</v>
      </c>
      <c r="P64" s="104">
        <f t="shared" si="1"/>
        <v>400000</v>
      </c>
      <c r="Q64" s="104"/>
      <c r="R64" s="105">
        <f t="shared" si="7"/>
        <v>1220400</v>
      </c>
      <c r="S64" s="105">
        <f t="shared" si="8"/>
        <v>387180</v>
      </c>
      <c r="T64" s="107">
        <f t="shared" si="2"/>
        <v>1607580</v>
      </c>
      <c r="U64" s="105">
        <f t="shared" si="3"/>
        <v>2007580</v>
      </c>
      <c r="V64" s="105" t="s">
        <v>690</v>
      </c>
    </row>
    <row r="65" spans="1:22">
      <c r="A65" s="96" t="s">
        <v>691</v>
      </c>
      <c r="B65" s="97" t="s">
        <v>692</v>
      </c>
      <c r="C65" s="98" t="s">
        <v>546</v>
      </c>
      <c r="D65" s="99" t="s">
        <v>302</v>
      </c>
      <c r="E65" s="100">
        <v>108276136950</v>
      </c>
      <c r="F65" s="101">
        <v>46167</v>
      </c>
      <c r="G65" s="102" t="s">
        <v>532</v>
      </c>
      <c r="H65" s="103">
        <v>6.5</v>
      </c>
      <c r="I65" s="103"/>
      <c r="J65" s="104">
        <f t="shared" si="4"/>
        <v>400000</v>
      </c>
      <c r="K65" s="105"/>
      <c r="L65" s="105"/>
      <c r="M65" s="105"/>
      <c r="N65" s="104">
        <f t="shared" si="0"/>
        <v>400000</v>
      </c>
      <c r="O65" s="106">
        <v>0</v>
      </c>
      <c r="P65" s="104">
        <f t="shared" si="1"/>
        <v>400000</v>
      </c>
      <c r="Q65" s="104"/>
      <c r="R65" s="105">
        <f t="shared" si="7"/>
        <v>1220400</v>
      </c>
      <c r="S65" s="105">
        <f t="shared" si="8"/>
        <v>387180</v>
      </c>
      <c r="T65" s="107">
        <f t="shared" si="2"/>
        <v>1607580</v>
      </c>
      <c r="U65" s="105">
        <f t="shared" si="3"/>
        <v>2007580</v>
      </c>
      <c r="V65" s="105" t="s">
        <v>694</v>
      </c>
    </row>
    <row r="66" spans="1:22">
      <c r="A66" s="96" t="s">
        <v>695</v>
      </c>
      <c r="B66" s="97" t="s">
        <v>696</v>
      </c>
      <c r="C66" s="98" t="s">
        <v>546</v>
      </c>
      <c r="D66" s="99" t="s">
        <v>302</v>
      </c>
      <c r="E66" s="100">
        <v>108276159350</v>
      </c>
      <c r="F66" s="101">
        <v>46167</v>
      </c>
      <c r="G66" s="102" t="s">
        <v>532</v>
      </c>
      <c r="H66" s="103">
        <v>3.4</v>
      </c>
      <c r="I66" s="103"/>
      <c r="J66" s="104">
        <f t="shared" si="4"/>
        <v>400000</v>
      </c>
      <c r="K66" s="105"/>
      <c r="L66" s="105"/>
      <c r="M66" s="105"/>
      <c r="N66" s="104">
        <f t="shared" si="0"/>
        <v>400000</v>
      </c>
      <c r="O66" s="106">
        <v>0</v>
      </c>
      <c r="P66" s="104">
        <f t="shared" si="1"/>
        <v>400000</v>
      </c>
      <c r="Q66" s="104"/>
      <c r="R66" s="105">
        <f t="shared" si="7"/>
        <v>1220400</v>
      </c>
      <c r="S66" s="105">
        <f t="shared" si="8"/>
        <v>387180</v>
      </c>
      <c r="T66" s="107">
        <f t="shared" si="2"/>
        <v>1607580</v>
      </c>
      <c r="U66" s="105">
        <f t="shared" si="3"/>
        <v>2007580</v>
      </c>
      <c r="V66" s="105" t="s">
        <v>698</v>
      </c>
    </row>
    <row r="67" spans="1:22">
      <c r="A67" s="96" t="s">
        <v>699</v>
      </c>
      <c r="B67" s="97" t="s">
        <v>700</v>
      </c>
      <c r="C67" s="98" t="s">
        <v>546</v>
      </c>
      <c r="D67" s="99" t="s">
        <v>302</v>
      </c>
      <c r="E67" s="100">
        <v>108276175230</v>
      </c>
      <c r="F67" s="101">
        <v>46167</v>
      </c>
      <c r="G67" s="102" t="s">
        <v>532</v>
      </c>
      <c r="H67" s="103">
        <v>6.5</v>
      </c>
      <c r="I67" s="103"/>
      <c r="J67" s="104">
        <f t="shared" si="4"/>
        <v>400000</v>
      </c>
      <c r="K67" s="105"/>
      <c r="L67" s="105"/>
      <c r="M67" s="105"/>
      <c r="N67" s="104">
        <f t="shared" si="0"/>
        <v>400000</v>
      </c>
      <c r="O67" s="106">
        <v>0</v>
      </c>
      <c r="P67" s="104">
        <f t="shared" si="1"/>
        <v>400000</v>
      </c>
      <c r="Q67" s="104"/>
      <c r="R67" s="105">
        <f t="shared" si="7"/>
        <v>1220400</v>
      </c>
      <c r="S67" s="105">
        <f t="shared" si="8"/>
        <v>387180</v>
      </c>
      <c r="T67" s="107">
        <f t="shared" si="2"/>
        <v>1607580</v>
      </c>
      <c r="U67" s="105">
        <f t="shared" si="3"/>
        <v>2007580</v>
      </c>
      <c r="V67" s="105" t="s">
        <v>702</v>
      </c>
    </row>
    <row r="68" spans="1:22">
      <c r="A68" s="96" t="s">
        <v>703</v>
      </c>
      <c r="B68" s="97" t="s">
        <v>704</v>
      </c>
      <c r="C68" s="98" t="s">
        <v>546</v>
      </c>
      <c r="D68" s="99" t="s">
        <v>302</v>
      </c>
      <c r="E68" s="100">
        <v>108276176300</v>
      </c>
      <c r="F68" s="101">
        <v>46167</v>
      </c>
      <c r="G68" s="102" t="s">
        <v>532</v>
      </c>
      <c r="H68" s="103">
        <v>6.5</v>
      </c>
      <c r="I68" s="103"/>
      <c r="J68" s="104">
        <f t="shared" si="4"/>
        <v>400000</v>
      </c>
      <c r="K68" s="105"/>
      <c r="L68" s="105"/>
      <c r="M68" s="105"/>
      <c r="N68" s="104">
        <f t="shared" si="0"/>
        <v>400000</v>
      </c>
      <c r="O68" s="106">
        <v>0</v>
      </c>
      <c r="P68" s="104">
        <f t="shared" si="1"/>
        <v>400000</v>
      </c>
      <c r="Q68" s="104"/>
      <c r="R68" s="105">
        <f t="shared" si="7"/>
        <v>1220400</v>
      </c>
      <c r="S68" s="105">
        <f t="shared" si="8"/>
        <v>387180</v>
      </c>
      <c r="T68" s="107">
        <f t="shared" si="2"/>
        <v>1607580</v>
      </c>
      <c r="U68" s="105">
        <f t="shared" si="3"/>
        <v>2007580</v>
      </c>
      <c r="V68" s="105" t="s">
        <v>706</v>
      </c>
    </row>
    <row r="69" spans="1:22">
      <c r="A69" s="96" t="s">
        <v>707</v>
      </c>
      <c r="B69" s="97" t="s">
        <v>708</v>
      </c>
      <c r="C69" s="98" t="s">
        <v>546</v>
      </c>
      <c r="D69" s="99" t="s">
        <v>302</v>
      </c>
      <c r="E69" s="100">
        <v>108276180720</v>
      </c>
      <c r="F69" s="101">
        <v>46167</v>
      </c>
      <c r="G69" s="102" t="s">
        <v>532</v>
      </c>
      <c r="H69" s="103">
        <v>3.4</v>
      </c>
      <c r="I69" s="103"/>
      <c r="J69" s="104">
        <f t="shared" si="4"/>
        <v>400000</v>
      </c>
      <c r="K69" s="105"/>
      <c r="L69" s="105"/>
      <c r="M69" s="105"/>
      <c r="N69" s="104">
        <f t="shared" si="0"/>
        <v>400000</v>
      </c>
      <c r="O69" s="106">
        <v>0</v>
      </c>
      <c r="P69" s="104">
        <f t="shared" si="1"/>
        <v>400000</v>
      </c>
      <c r="Q69" s="104"/>
      <c r="R69" s="105">
        <f t="shared" si="7"/>
        <v>1220400</v>
      </c>
      <c r="S69" s="105">
        <f t="shared" si="8"/>
        <v>387180</v>
      </c>
      <c r="T69" s="107">
        <f t="shared" si="2"/>
        <v>1607580</v>
      </c>
      <c r="U69" s="105">
        <f t="shared" si="3"/>
        <v>2007580</v>
      </c>
      <c r="V69" s="105" t="s">
        <v>710</v>
      </c>
    </row>
    <row r="70" spans="1:22">
      <c r="A70" s="96" t="s">
        <v>711</v>
      </c>
      <c r="B70" s="97" t="s">
        <v>712</v>
      </c>
      <c r="C70" s="98" t="s">
        <v>546</v>
      </c>
      <c r="D70" s="99" t="s">
        <v>302</v>
      </c>
      <c r="E70" s="100">
        <v>108276189930</v>
      </c>
      <c r="F70" s="101">
        <v>46167</v>
      </c>
      <c r="G70" s="102" t="s">
        <v>532</v>
      </c>
      <c r="H70" s="103">
        <v>11.8</v>
      </c>
      <c r="I70" s="103"/>
      <c r="J70" s="104">
        <f t="shared" si="4"/>
        <v>400000</v>
      </c>
      <c r="K70" s="105">
        <f>600000*1</f>
        <v>600000</v>
      </c>
      <c r="L70" s="105"/>
      <c r="M70" s="105"/>
      <c r="N70" s="104">
        <f t="shared" si="0"/>
        <v>1000000</v>
      </c>
      <c r="O70" s="106">
        <v>0</v>
      </c>
      <c r="P70" s="104">
        <f t="shared" si="1"/>
        <v>1000000</v>
      </c>
      <c r="Q70" s="104"/>
      <c r="R70" s="105">
        <f t="shared" si="7"/>
        <v>1220400</v>
      </c>
      <c r="S70" s="105">
        <f t="shared" si="8"/>
        <v>387180</v>
      </c>
      <c r="T70" s="107">
        <f t="shared" si="2"/>
        <v>1607580</v>
      </c>
      <c r="U70" s="105">
        <f t="shared" si="3"/>
        <v>2607580</v>
      </c>
      <c r="V70" s="105" t="s">
        <v>714</v>
      </c>
    </row>
    <row r="71" spans="1:22">
      <c r="A71" s="96" t="s">
        <v>715</v>
      </c>
      <c r="B71" s="97" t="s">
        <v>716</v>
      </c>
      <c r="C71" s="98" t="s">
        <v>546</v>
      </c>
      <c r="D71" s="99" t="s">
        <v>302</v>
      </c>
      <c r="E71" s="100">
        <v>108276197040</v>
      </c>
      <c r="F71" s="101">
        <v>46167</v>
      </c>
      <c r="G71" s="102" t="s">
        <v>532</v>
      </c>
      <c r="H71" s="103">
        <v>3.4</v>
      </c>
      <c r="I71" s="103"/>
      <c r="J71" s="104">
        <f t="shared" si="4"/>
        <v>400000</v>
      </c>
      <c r="K71" s="105"/>
      <c r="L71" s="105"/>
      <c r="M71" s="105"/>
      <c r="N71" s="104">
        <f t="shared" si="0"/>
        <v>400000</v>
      </c>
      <c r="O71" s="106">
        <v>0</v>
      </c>
      <c r="P71" s="104">
        <f t="shared" si="1"/>
        <v>400000</v>
      </c>
      <c r="Q71" s="104"/>
      <c r="R71" s="105">
        <f t="shared" si="7"/>
        <v>1220400</v>
      </c>
      <c r="S71" s="105">
        <f t="shared" si="8"/>
        <v>387180</v>
      </c>
      <c r="T71" s="107">
        <f t="shared" si="2"/>
        <v>1607580</v>
      </c>
      <c r="U71" s="105">
        <f t="shared" si="3"/>
        <v>2007580</v>
      </c>
      <c r="V71" s="105" t="s">
        <v>718</v>
      </c>
    </row>
    <row r="72" spans="1:22">
      <c r="A72" s="96">
        <v>707296342982</v>
      </c>
      <c r="B72" s="97" t="s">
        <v>719</v>
      </c>
      <c r="C72" s="98" t="s">
        <v>720</v>
      </c>
      <c r="D72" s="99" t="s">
        <v>721</v>
      </c>
      <c r="E72" s="100">
        <v>108277141340</v>
      </c>
      <c r="F72" s="101">
        <v>46168</v>
      </c>
      <c r="G72" s="102" t="s">
        <v>537</v>
      </c>
      <c r="H72" s="103">
        <v>0.5</v>
      </c>
      <c r="I72" s="103"/>
      <c r="J72" s="104">
        <f t="shared" si="4"/>
        <v>400000</v>
      </c>
      <c r="K72" s="105"/>
      <c r="L72" s="105"/>
      <c r="M72" s="105"/>
      <c r="N72" s="104">
        <f t="shared" si="0"/>
        <v>400000</v>
      </c>
      <c r="O72" s="106">
        <v>0</v>
      </c>
      <c r="P72" s="104">
        <f t="shared" si="1"/>
        <v>400000</v>
      </c>
      <c r="Q72" s="104"/>
      <c r="R72" s="105"/>
      <c r="S72" s="105"/>
      <c r="T72" s="107">
        <f t="shared" si="2"/>
        <v>0</v>
      </c>
      <c r="U72" s="105">
        <f t="shared" si="3"/>
        <v>400000</v>
      </c>
      <c r="V72" s="105"/>
    </row>
    <row r="73" spans="1:22">
      <c r="A73" s="96">
        <v>872115753797</v>
      </c>
      <c r="B73" s="97" t="s">
        <v>723</v>
      </c>
      <c r="C73" s="98" t="s">
        <v>724</v>
      </c>
      <c r="D73" s="99" t="s">
        <v>223</v>
      </c>
      <c r="E73" s="100">
        <v>108277159320</v>
      </c>
      <c r="F73" s="101">
        <v>46168</v>
      </c>
      <c r="G73" s="102" t="s">
        <v>537</v>
      </c>
      <c r="H73" s="103">
        <v>0.9</v>
      </c>
      <c r="I73" s="103"/>
      <c r="J73" s="104">
        <f t="shared" si="4"/>
        <v>400000</v>
      </c>
      <c r="K73" s="105"/>
      <c r="L73" s="105"/>
      <c r="M73" s="105"/>
      <c r="N73" s="104">
        <f t="shared" si="0"/>
        <v>400000</v>
      </c>
      <c r="O73" s="106">
        <v>0</v>
      </c>
      <c r="P73" s="104">
        <f t="shared" si="1"/>
        <v>400000</v>
      </c>
      <c r="Q73" s="104"/>
      <c r="R73" s="105"/>
      <c r="S73" s="105"/>
      <c r="T73" s="107">
        <f t="shared" si="2"/>
        <v>0</v>
      </c>
      <c r="U73" s="105">
        <f t="shared" si="3"/>
        <v>400000</v>
      </c>
      <c r="V73" s="105"/>
    </row>
    <row r="74" spans="1:22">
      <c r="A74" s="96">
        <v>492830230119</v>
      </c>
      <c r="B74" s="97" t="s">
        <v>726</v>
      </c>
      <c r="C74" s="98" t="s">
        <v>539</v>
      </c>
      <c r="D74" s="99" t="s">
        <v>217</v>
      </c>
      <c r="E74" s="100">
        <v>108277197450</v>
      </c>
      <c r="F74" s="101">
        <v>46168</v>
      </c>
      <c r="G74" s="102" t="s">
        <v>537</v>
      </c>
      <c r="H74" s="103">
        <v>5.9</v>
      </c>
      <c r="I74" s="103"/>
      <c r="J74" s="104">
        <f t="shared" si="4"/>
        <v>400000</v>
      </c>
      <c r="K74" s="105"/>
      <c r="L74" s="105"/>
      <c r="M74" s="105"/>
      <c r="N74" s="104">
        <f t="shared" si="0"/>
        <v>400000</v>
      </c>
      <c r="O74" s="106">
        <v>0</v>
      </c>
      <c r="P74" s="104">
        <f t="shared" si="1"/>
        <v>400000</v>
      </c>
      <c r="Q74" s="104"/>
      <c r="R74" s="105"/>
      <c r="S74" s="105"/>
      <c r="T74" s="107">
        <f t="shared" si="2"/>
        <v>0</v>
      </c>
      <c r="U74" s="105">
        <f t="shared" si="3"/>
        <v>400000</v>
      </c>
      <c r="V74" s="105"/>
    </row>
    <row r="75" spans="1:22">
      <c r="A75" s="96">
        <v>500292657094</v>
      </c>
      <c r="B75" s="97" t="s">
        <v>728</v>
      </c>
      <c r="C75" s="98" t="s">
        <v>720</v>
      </c>
      <c r="D75" s="99" t="s">
        <v>721</v>
      </c>
      <c r="E75" s="100">
        <v>108277316230</v>
      </c>
      <c r="F75" s="101">
        <v>46168</v>
      </c>
      <c r="G75" s="102" t="s">
        <v>537</v>
      </c>
      <c r="H75" s="103">
        <v>1.8</v>
      </c>
      <c r="I75" s="103"/>
      <c r="J75" s="104">
        <f t="shared" si="4"/>
        <v>400000</v>
      </c>
      <c r="K75" s="105"/>
      <c r="L75" s="105"/>
      <c r="M75" s="105"/>
      <c r="N75" s="104">
        <f t="shared" si="0"/>
        <v>400000</v>
      </c>
      <c r="O75" s="106">
        <v>0</v>
      </c>
      <c r="P75" s="104">
        <f t="shared" si="1"/>
        <v>400000</v>
      </c>
      <c r="Q75" s="104"/>
      <c r="R75" s="105"/>
      <c r="S75" s="105"/>
      <c r="T75" s="107">
        <f t="shared" si="2"/>
        <v>0</v>
      </c>
      <c r="U75" s="105">
        <f t="shared" si="3"/>
        <v>400000</v>
      </c>
      <c r="V75" s="105"/>
    </row>
    <row r="76" spans="1:22">
      <c r="A76" s="96">
        <v>500292656878</v>
      </c>
      <c r="B76" s="97" t="s">
        <v>730</v>
      </c>
      <c r="C76" s="98" t="s">
        <v>720</v>
      </c>
      <c r="D76" s="99" t="s">
        <v>721</v>
      </c>
      <c r="E76" s="100">
        <v>108277360110</v>
      </c>
      <c r="F76" s="101">
        <v>46168</v>
      </c>
      <c r="G76" s="102" t="s">
        <v>537</v>
      </c>
      <c r="H76" s="103">
        <v>0.5</v>
      </c>
      <c r="I76" s="103"/>
      <c r="J76" s="104">
        <f t="shared" si="4"/>
        <v>400000</v>
      </c>
      <c r="K76" s="105"/>
      <c r="L76" s="105"/>
      <c r="M76" s="105"/>
      <c r="N76" s="104">
        <f t="shared" si="0"/>
        <v>400000</v>
      </c>
      <c r="O76" s="106">
        <v>0</v>
      </c>
      <c r="P76" s="104">
        <f t="shared" si="1"/>
        <v>400000</v>
      </c>
      <c r="Q76" s="104"/>
      <c r="R76" s="105"/>
      <c r="S76" s="105"/>
      <c r="T76" s="107">
        <f t="shared" si="2"/>
        <v>0</v>
      </c>
      <c r="U76" s="105">
        <f t="shared" si="3"/>
        <v>400000</v>
      </c>
      <c r="V76" s="105"/>
    </row>
    <row r="77" spans="1:22">
      <c r="A77" s="96">
        <v>500292661362</v>
      </c>
      <c r="B77" s="97" t="s">
        <v>732</v>
      </c>
      <c r="C77" s="98" t="s">
        <v>720</v>
      </c>
      <c r="D77" s="99" t="s">
        <v>721</v>
      </c>
      <c r="E77" s="100">
        <v>108277380260</v>
      </c>
      <c r="F77" s="101">
        <v>46168</v>
      </c>
      <c r="G77" s="102" t="s">
        <v>537</v>
      </c>
      <c r="H77" s="103">
        <v>0.5</v>
      </c>
      <c r="I77" s="103"/>
      <c r="J77" s="104">
        <f t="shared" si="4"/>
        <v>400000</v>
      </c>
      <c r="K77" s="105"/>
      <c r="L77" s="105"/>
      <c r="M77" s="105"/>
      <c r="N77" s="104">
        <f t="shared" si="0"/>
        <v>400000</v>
      </c>
      <c r="O77" s="106">
        <v>0</v>
      </c>
      <c r="P77" s="104">
        <f t="shared" si="1"/>
        <v>400000</v>
      </c>
      <c r="Q77" s="104"/>
      <c r="R77" s="105"/>
      <c r="S77" s="105"/>
      <c r="T77" s="107">
        <f t="shared" si="2"/>
        <v>0</v>
      </c>
      <c r="U77" s="105">
        <f t="shared" si="3"/>
        <v>400000</v>
      </c>
      <c r="V77" s="105"/>
    </row>
    <row r="78" spans="1:22">
      <c r="A78" s="96">
        <v>526750324069</v>
      </c>
      <c r="B78" s="97" t="s">
        <v>734</v>
      </c>
      <c r="C78" s="98" t="s">
        <v>735</v>
      </c>
      <c r="D78" s="99" t="s">
        <v>217</v>
      </c>
      <c r="E78" s="100">
        <v>108278127640</v>
      </c>
      <c r="F78" s="101">
        <v>46168</v>
      </c>
      <c r="G78" s="102" t="s">
        <v>537</v>
      </c>
      <c r="H78" s="103">
        <v>0.2</v>
      </c>
      <c r="I78" s="103"/>
      <c r="J78" s="104">
        <f t="shared" si="4"/>
        <v>400000</v>
      </c>
      <c r="K78" s="105"/>
      <c r="L78" s="105"/>
      <c r="M78" s="105"/>
      <c r="N78" s="104">
        <f t="shared" si="0"/>
        <v>400000</v>
      </c>
      <c r="O78" s="106">
        <v>0</v>
      </c>
      <c r="P78" s="104">
        <f t="shared" si="1"/>
        <v>400000</v>
      </c>
      <c r="Q78" s="104"/>
      <c r="R78" s="105"/>
      <c r="S78" s="105"/>
      <c r="T78" s="107">
        <f t="shared" si="2"/>
        <v>0</v>
      </c>
      <c r="U78" s="105">
        <f t="shared" si="3"/>
        <v>400000</v>
      </c>
      <c r="V78" s="105"/>
    </row>
    <row r="79" spans="1:22">
      <c r="A79" s="96">
        <v>500292660572</v>
      </c>
      <c r="B79" s="97" t="s">
        <v>737</v>
      </c>
      <c r="C79" s="98" t="s">
        <v>720</v>
      </c>
      <c r="D79" s="99" t="s">
        <v>721</v>
      </c>
      <c r="E79" s="100">
        <v>108278214920</v>
      </c>
      <c r="F79" s="101">
        <v>46168</v>
      </c>
      <c r="G79" s="102" t="s">
        <v>537</v>
      </c>
      <c r="H79" s="103">
        <v>0.6</v>
      </c>
      <c r="I79" s="103"/>
      <c r="J79" s="104">
        <f t="shared" si="4"/>
        <v>400000</v>
      </c>
      <c r="K79" s="105"/>
      <c r="L79" s="105"/>
      <c r="M79" s="105"/>
      <c r="N79" s="104">
        <f t="shared" si="0"/>
        <v>400000</v>
      </c>
      <c r="O79" s="106">
        <v>0</v>
      </c>
      <c r="P79" s="104">
        <f t="shared" si="1"/>
        <v>400000</v>
      </c>
      <c r="Q79" s="104"/>
      <c r="R79" s="105"/>
      <c r="S79" s="105"/>
      <c r="T79" s="107">
        <f t="shared" si="2"/>
        <v>0</v>
      </c>
      <c r="U79" s="105">
        <f t="shared" si="3"/>
        <v>400000</v>
      </c>
      <c r="V79" s="105"/>
    </row>
    <row r="80" spans="1:22">
      <c r="A80" s="96">
        <v>381501224770</v>
      </c>
      <c r="B80" s="97" t="s">
        <v>739</v>
      </c>
      <c r="C80" s="98" t="s">
        <v>740</v>
      </c>
      <c r="D80" s="99" t="s">
        <v>213</v>
      </c>
      <c r="E80" s="100">
        <v>108278448830</v>
      </c>
      <c r="F80" s="101">
        <v>46168</v>
      </c>
      <c r="G80" s="102" t="s">
        <v>537</v>
      </c>
      <c r="H80" s="103">
        <v>2.2000000000000002</v>
      </c>
      <c r="I80" s="103"/>
      <c r="J80" s="104">
        <f t="shared" si="4"/>
        <v>400000</v>
      </c>
      <c r="K80" s="105"/>
      <c r="L80" s="105"/>
      <c r="M80" s="105"/>
      <c r="N80" s="104">
        <f t="shared" si="0"/>
        <v>400000</v>
      </c>
      <c r="O80" s="106">
        <v>0</v>
      </c>
      <c r="P80" s="104">
        <f t="shared" si="1"/>
        <v>400000</v>
      </c>
      <c r="Q80" s="104"/>
      <c r="R80" s="105"/>
      <c r="S80" s="105"/>
      <c r="T80" s="107">
        <f t="shared" si="2"/>
        <v>0</v>
      </c>
      <c r="U80" s="105">
        <f t="shared" si="3"/>
        <v>400000</v>
      </c>
      <c r="V80" s="105"/>
    </row>
    <row r="81" spans="1:22">
      <c r="A81" s="96" t="s">
        <v>742</v>
      </c>
      <c r="B81" s="97" t="s">
        <v>743</v>
      </c>
      <c r="C81" s="98" t="s">
        <v>546</v>
      </c>
      <c r="D81" s="99" t="s">
        <v>302</v>
      </c>
      <c r="E81" s="100">
        <v>108278553830</v>
      </c>
      <c r="F81" s="101">
        <v>46168</v>
      </c>
      <c r="G81" s="102" t="s">
        <v>532</v>
      </c>
      <c r="H81" s="103">
        <v>129</v>
      </c>
      <c r="I81" s="103"/>
      <c r="J81" s="104">
        <f t="shared" si="4"/>
        <v>400000</v>
      </c>
      <c r="K81" s="105">
        <f>600000*1</f>
        <v>600000</v>
      </c>
      <c r="L81" s="105"/>
      <c r="M81" s="105"/>
      <c r="N81" s="104">
        <f t="shared" si="0"/>
        <v>1000000</v>
      </c>
      <c r="O81" s="106">
        <v>0</v>
      </c>
      <c r="P81" s="104">
        <f t="shared" si="1"/>
        <v>1000000</v>
      </c>
      <c r="Q81" s="104"/>
      <c r="R81" s="105">
        <f>997542*1</f>
        <v>997542</v>
      </c>
      <c r="S81" s="105">
        <f>836568*1</f>
        <v>836568</v>
      </c>
      <c r="T81" s="107">
        <f t="shared" si="2"/>
        <v>1834110</v>
      </c>
      <c r="U81" s="105">
        <f t="shared" si="3"/>
        <v>2834110</v>
      </c>
      <c r="V81" s="105" t="s">
        <v>745</v>
      </c>
    </row>
    <row r="82" spans="1:22">
      <c r="A82" s="96">
        <v>871965623931</v>
      </c>
      <c r="B82" s="97" t="s">
        <v>746</v>
      </c>
      <c r="C82" s="98" t="s">
        <v>747</v>
      </c>
      <c r="D82" s="99" t="s">
        <v>204</v>
      </c>
      <c r="E82" s="100">
        <v>108279100750</v>
      </c>
      <c r="F82" s="101">
        <v>46168</v>
      </c>
      <c r="G82" s="102" t="s">
        <v>537</v>
      </c>
      <c r="H82" s="103">
        <v>57.1</v>
      </c>
      <c r="I82" s="103"/>
      <c r="J82" s="104">
        <f t="shared" si="4"/>
        <v>400000</v>
      </c>
      <c r="K82" s="105"/>
      <c r="L82" s="105"/>
      <c r="M82" s="105"/>
      <c r="N82" s="104">
        <f t="shared" si="0"/>
        <v>400000</v>
      </c>
      <c r="O82" s="106">
        <v>0</v>
      </c>
      <c r="P82" s="104">
        <f t="shared" si="1"/>
        <v>400000</v>
      </c>
      <c r="Q82" s="104"/>
      <c r="R82" s="105"/>
      <c r="S82" s="105"/>
      <c r="T82" s="107">
        <f t="shared" si="2"/>
        <v>0</v>
      </c>
      <c r="U82" s="105">
        <f t="shared" si="3"/>
        <v>400000</v>
      </c>
      <c r="V82" s="105"/>
    </row>
    <row r="83" spans="1:22">
      <c r="A83" s="96">
        <v>489101278063</v>
      </c>
      <c r="B83" s="97" t="s">
        <v>749</v>
      </c>
      <c r="C83" s="98" t="s">
        <v>750</v>
      </c>
      <c r="D83" s="99" t="s">
        <v>751</v>
      </c>
      <c r="E83" s="100">
        <v>108279137850</v>
      </c>
      <c r="F83" s="101">
        <v>46168</v>
      </c>
      <c r="G83" s="102" t="s">
        <v>537</v>
      </c>
      <c r="H83" s="103">
        <v>0.5</v>
      </c>
      <c r="I83" s="103"/>
      <c r="J83" s="104">
        <f t="shared" si="4"/>
        <v>400000</v>
      </c>
      <c r="K83" s="105"/>
      <c r="L83" s="105"/>
      <c r="M83" s="105"/>
      <c r="N83" s="104">
        <f t="shared" si="0"/>
        <v>400000</v>
      </c>
      <c r="O83" s="106">
        <v>0</v>
      </c>
      <c r="P83" s="104">
        <f t="shared" si="1"/>
        <v>400000</v>
      </c>
      <c r="Q83" s="104"/>
      <c r="R83" s="105"/>
      <c r="S83" s="105"/>
      <c r="T83" s="107">
        <f t="shared" si="2"/>
        <v>0</v>
      </c>
      <c r="U83" s="105">
        <f t="shared" si="3"/>
        <v>400000</v>
      </c>
      <c r="V83" s="105"/>
    </row>
    <row r="84" spans="1:22">
      <c r="A84" s="96">
        <v>500292607983</v>
      </c>
      <c r="B84" s="97" t="s">
        <v>753</v>
      </c>
      <c r="C84" s="98" t="s">
        <v>720</v>
      </c>
      <c r="D84" s="99" t="s">
        <v>721</v>
      </c>
      <c r="E84" s="100">
        <v>108279205050</v>
      </c>
      <c r="F84" s="101">
        <v>46168</v>
      </c>
      <c r="G84" s="102" t="s">
        <v>537</v>
      </c>
      <c r="H84" s="103">
        <v>2.7</v>
      </c>
      <c r="I84" s="103"/>
      <c r="J84" s="104">
        <f t="shared" si="4"/>
        <v>400000</v>
      </c>
      <c r="K84" s="105"/>
      <c r="L84" s="105"/>
      <c r="M84" s="105"/>
      <c r="N84" s="104">
        <f t="shared" si="0"/>
        <v>400000</v>
      </c>
      <c r="O84" s="106">
        <v>0</v>
      </c>
      <c r="P84" s="104">
        <f t="shared" si="1"/>
        <v>400000</v>
      </c>
      <c r="Q84" s="104"/>
      <c r="R84" s="105"/>
      <c r="S84" s="105"/>
      <c r="T84" s="107">
        <f t="shared" si="2"/>
        <v>0</v>
      </c>
      <c r="U84" s="105">
        <f t="shared" si="3"/>
        <v>400000</v>
      </c>
      <c r="V84" s="105"/>
    </row>
    <row r="85" spans="1:22">
      <c r="A85" s="96">
        <v>510007344202</v>
      </c>
      <c r="B85" s="97" t="s">
        <v>755</v>
      </c>
      <c r="C85" s="98" t="s">
        <v>756</v>
      </c>
      <c r="D85" s="99" t="s">
        <v>204</v>
      </c>
      <c r="E85" s="100">
        <v>108279340410</v>
      </c>
      <c r="F85" s="101">
        <v>46168</v>
      </c>
      <c r="G85" s="102" t="s">
        <v>537</v>
      </c>
      <c r="H85" s="103">
        <v>28</v>
      </c>
      <c r="I85" s="103"/>
      <c r="J85" s="104">
        <f t="shared" si="4"/>
        <v>400000</v>
      </c>
      <c r="K85" s="105"/>
      <c r="L85" s="105"/>
      <c r="M85" s="105"/>
      <c r="N85" s="104">
        <f t="shared" si="0"/>
        <v>400000</v>
      </c>
      <c r="O85" s="106">
        <v>0</v>
      </c>
      <c r="P85" s="104">
        <f t="shared" si="1"/>
        <v>400000</v>
      </c>
      <c r="Q85" s="104"/>
      <c r="R85" s="105"/>
      <c r="S85" s="105"/>
      <c r="T85" s="107">
        <f t="shared" si="2"/>
        <v>0</v>
      </c>
      <c r="U85" s="105">
        <f t="shared" si="3"/>
        <v>400000</v>
      </c>
      <c r="V85" s="105"/>
    </row>
    <row r="86" spans="1:22">
      <c r="A86" s="96">
        <v>380734997890</v>
      </c>
      <c r="B86" s="97" t="s">
        <v>758</v>
      </c>
      <c r="C86" s="98" t="s">
        <v>759</v>
      </c>
      <c r="D86" s="99" t="s">
        <v>275</v>
      </c>
      <c r="E86" s="100">
        <v>108279353560</v>
      </c>
      <c r="F86" s="101">
        <v>46168</v>
      </c>
      <c r="G86" s="102" t="s">
        <v>537</v>
      </c>
      <c r="H86" s="103">
        <v>1</v>
      </c>
      <c r="I86" s="103"/>
      <c r="J86" s="104">
        <f t="shared" si="4"/>
        <v>400000</v>
      </c>
      <c r="K86" s="105"/>
      <c r="L86" s="105"/>
      <c r="M86" s="105"/>
      <c r="N86" s="104">
        <f t="shared" si="0"/>
        <v>400000</v>
      </c>
      <c r="O86" s="106">
        <v>0</v>
      </c>
      <c r="P86" s="104">
        <f t="shared" si="1"/>
        <v>400000</v>
      </c>
      <c r="Q86" s="104"/>
      <c r="R86" s="105"/>
      <c r="S86" s="105"/>
      <c r="T86" s="107">
        <f t="shared" si="2"/>
        <v>0</v>
      </c>
      <c r="U86" s="105">
        <f t="shared" si="3"/>
        <v>400000</v>
      </c>
      <c r="V86" s="105"/>
    </row>
    <row r="87" spans="1:22">
      <c r="A87" s="96">
        <v>494686583305</v>
      </c>
      <c r="B87" s="97" t="s">
        <v>761</v>
      </c>
      <c r="C87" s="98" t="s">
        <v>300</v>
      </c>
      <c r="D87" s="99" t="s">
        <v>223</v>
      </c>
      <c r="E87" s="100">
        <v>108279462320</v>
      </c>
      <c r="F87" s="101">
        <v>46168</v>
      </c>
      <c r="G87" s="102" t="s">
        <v>537</v>
      </c>
      <c r="H87" s="103">
        <v>15.5</v>
      </c>
      <c r="I87" s="103"/>
      <c r="J87" s="104">
        <f t="shared" ref="J87:J150" si="9">400000*1</f>
        <v>400000</v>
      </c>
      <c r="K87" s="105"/>
      <c r="L87" s="105"/>
      <c r="M87" s="105"/>
      <c r="N87" s="104">
        <f t="shared" ref="N87:N150" si="10">SUM(J87:M87)</f>
        <v>400000</v>
      </c>
      <c r="O87" s="106">
        <v>0</v>
      </c>
      <c r="P87" s="104">
        <f t="shared" ref="P87:P150" si="11">+O87+N87</f>
        <v>400000</v>
      </c>
      <c r="Q87" s="104"/>
      <c r="R87" s="105"/>
      <c r="S87" s="105"/>
      <c r="T87" s="107">
        <f t="shared" ref="T87:T95" si="12">+SUM(Q87:S87)</f>
        <v>0</v>
      </c>
      <c r="U87" s="105">
        <f t="shared" ref="U87:U150" si="13">+T87+P87</f>
        <v>400000</v>
      </c>
      <c r="V87" s="105"/>
    </row>
    <row r="88" spans="1:22">
      <c r="A88" s="96">
        <v>483570646131</v>
      </c>
      <c r="B88" s="97" t="s">
        <v>763</v>
      </c>
      <c r="C88" s="98" t="s">
        <v>212</v>
      </c>
      <c r="D88" s="99" t="s">
        <v>217</v>
      </c>
      <c r="E88" s="100">
        <v>108279626340</v>
      </c>
      <c r="F88" s="101">
        <v>46168</v>
      </c>
      <c r="G88" s="102" t="s">
        <v>537</v>
      </c>
      <c r="H88" s="103">
        <v>50.3</v>
      </c>
      <c r="I88" s="103"/>
      <c r="J88" s="104">
        <f t="shared" si="9"/>
        <v>400000</v>
      </c>
      <c r="K88" s="105"/>
      <c r="L88" s="105"/>
      <c r="M88" s="105"/>
      <c r="N88" s="104">
        <f t="shared" si="10"/>
        <v>400000</v>
      </c>
      <c r="O88" s="106">
        <v>0</v>
      </c>
      <c r="P88" s="104">
        <f t="shared" si="11"/>
        <v>400000</v>
      </c>
      <c r="Q88" s="104"/>
      <c r="R88" s="105"/>
      <c r="S88" s="105"/>
      <c r="T88" s="107">
        <f t="shared" si="12"/>
        <v>0</v>
      </c>
      <c r="U88" s="105">
        <f t="shared" si="13"/>
        <v>400000</v>
      </c>
      <c r="V88" s="105"/>
    </row>
    <row r="89" spans="1:22">
      <c r="A89" s="96">
        <v>2189144263</v>
      </c>
      <c r="B89" s="97" t="s">
        <v>765</v>
      </c>
      <c r="C89" s="98" t="s">
        <v>766</v>
      </c>
      <c r="D89" s="99" t="s">
        <v>223</v>
      </c>
      <c r="E89" s="100">
        <v>108279739520</v>
      </c>
      <c r="F89" s="101">
        <v>46168</v>
      </c>
      <c r="G89" s="102" t="s">
        <v>537</v>
      </c>
      <c r="H89" s="103">
        <v>0.70000000000000007</v>
      </c>
      <c r="I89" s="103"/>
      <c r="J89" s="104">
        <f t="shared" si="9"/>
        <v>400000</v>
      </c>
      <c r="K89" s="105"/>
      <c r="L89" s="105"/>
      <c r="M89" s="105"/>
      <c r="N89" s="104">
        <f t="shared" si="10"/>
        <v>400000</v>
      </c>
      <c r="O89" s="106">
        <v>0</v>
      </c>
      <c r="P89" s="104">
        <f t="shared" si="11"/>
        <v>400000</v>
      </c>
      <c r="Q89" s="104"/>
      <c r="R89" s="105"/>
      <c r="S89" s="105"/>
      <c r="T89" s="107">
        <f t="shared" si="12"/>
        <v>0</v>
      </c>
      <c r="U89" s="105">
        <f t="shared" si="13"/>
        <v>400000</v>
      </c>
      <c r="V89" s="105"/>
    </row>
    <row r="90" spans="1:22">
      <c r="A90" s="96" t="s">
        <v>768</v>
      </c>
      <c r="B90" s="97" t="s">
        <v>769</v>
      </c>
      <c r="C90" s="98" t="s">
        <v>770</v>
      </c>
      <c r="D90" s="99" t="s">
        <v>275</v>
      </c>
      <c r="E90" s="100">
        <v>108280003900</v>
      </c>
      <c r="F90" s="101">
        <v>46168</v>
      </c>
      <c r="G90" s="102" t="s">
        <v>532</v>
      </c>
      <c r="H90" s="103">
        <v>67</v>
      </c>
      <c r="I90" s="103"/>
      <c r="J90" s="104">
        <f t="shared" si="9"/>
        <v>400000</v>
      </c>
      <c r="K90" s="105"/>
      <c r="L90" s="105"/>
      <c r="M90" s="105"/>
      <c r="N90" s="104">
        <f t="shared" si="10"/>
        <v>400000</v>
      </c>
      <c r="O90" s="106">
        <v>0</v>
      </c>
      <c r="P90" s="104">
        <f t="shared" si="11"/>
        <v>400000</v>
      </c>
      <c r="Q90" s="104"/>
      <c r="R90" s="105"/>
      <c r="S90" s="105"/>
      <c r="T90" s="107">
        <f t="shared" si="12"/>
        <v>0</v>
      </c>
      <c r="U90" s="105">
        <f t="shared" si="13"/>
        <v>400000</v>
      </c>
      <c r="V90" s="105"/>
    </row>
    <row r="91" spans="1:22">
      <c r="A91" s="96">
        <v>9779973022</v>
      </c>
      <c r="B91" s="97" t="s">
        <v>772</v>
      </c>
      <c r="C91" s="98" t="s">
        <v>773</v>
      </c>
      <c r="D91" s="99" t="s">
        <v>208</v>
      </c>
      <c r="E91" s="100">
        <v>108280052160</v>
      </c>
      <c r="F91" s="101">
        <v>46168</v>
      </c>
      <c r="G91" s="102" t="s">
        <v>537</v>
      </c>
      <c r="H91" s="103">
        <v>46.1</v>
      </c>
      <c r="I91" s="103"/>
      <c r="J91" s="104">
        <f t="shared" si="9"/>
        <v>400000</v>
      </c>
      <c r="K91" s="105"/>
      <c r="L91" s="105"/>
      <c r="M91" s="105"/>
      <c r="N91" s="104">
        <f t="shared" si="10"/>
        <v>400000</v>
      </c>
      <c r="O91" s="106">
        <v>0</v>
      </c>
      <c r="P91" s="104">
        <f t="shared" si="11"/>
        <v>400000</v>
      </c>
      <c r="Q91" s="104"/>
      <c r="R91" s="105"/>
      <c r="S91" s="105"/>
      <c r="T91" s="107">
        <f t="shared" si="12"/>
        <v>0</v>
      </c>
      <c r="U91" s="105">
        <f t="shared" si="13"/>
        <v>400000</v>
      </c>
      <c r="V91" s="105"/>
    </row>
    <row r="92" spans="1:22">
      <c r="A92" s="96">
        <v>381371161854</v>
      </c>
      <c r="B92" s="97" t="s">
        <v>775</v>
      </c>
      <c r="C92" s="98" t="s">
        <v>776</v>
      </c>
      <c r="D92" s="99" t="s">
        <v>777</v>
      </c>
      <c r="E92" s="100">
        <v>108280071430</v>
      </c>
      <c r="F92" s="101">
        <v>46168</v>
      </c>
      <c r="G92" s="102" t="s">
        <v>537</v>
      </c>
      <c r="H92" s="103">
        <v>169</v>
      </c>
      <c r="I92" s="103"/>
      <c r="J92" s="104">
        <f t="shared" si="9"/>
        <v>400000</v>
      </c>
      <c r="K92" s="105"/>
      <c r="L92" s="105"/>
      <c r="M92" s="105"/>
      <c r="N92" s="104">
        <f t="shared" si="10"/>
        <v>400000</v>
      </c>
      <c r="O92" s="106">
        <v>0</v>
      </c>
      <c r="P92" s="104">
        <f t="shared" si="11"/>
        <v>400000</v>
      </c>
      <c r="Q92" s="104"/>
      <c r="R92" s="105"/>
      <c r="S92" s="105"/>
      <c r="T92" s="107">
        <f t="shared" si="12"/>
        <v>0</v>
      </c>
      <c r="U92" s="105">
        <f t="shared" si="13"/>
        <v>400000</v>
      </c>
      <c r="V92" s="105"/>
    </row>
    <row r="93" spans="1:22">
      <c r="A93" s="96">
        <v>525343868132</v>
      </c>
      <c r="B93" s="97" t="s">
        <v>779</v>
      </c>
      <c r="C93" s="98" t="s">
        <v>780</v>
      </c>
      <c r="D93" s="99" t="s">
        <v>298</v>
      </c>
      <c r="E93" s="100">
        <v>108280081930</v>
      </c>
      <c r="F93" s="101">
        <v>46168</v>
      </c>
      <c r="G93" s="102" t="s">
        <v>537</v>
      </c>
      <c r="H93" s="103">
        <v>71.3</v>
      </c>
      <c r="I93" s="103"/>
      <c r="J93" s="104">
        <f t="shared" si="9"/>
        <v>400000</v>
      </c>
      <c r="K93" s="105"/>
      <c r="L93" s="105"/>
      <c r="M93" s="105"/>
      <c r="N93" s="104">
        <f t="shared" si="10"/>
        <v>400000</v>
      </c>
      <c r="O93" s="106">
        <v>0</v>
      </c>
      <c r="P93" s="104">
        <f t="shared" si="11"/>
        <v>400000</v>
      </c>
      <c r="Q93" s="104"/>
      <c r="R93" s="105"/>
      <c r="S93" s="105"/>
      <c r="T93" s="107">
        <f t="shared" si="12"/>
        <v>0</v>
      </c>
      <c r="U93" s="105">
        <f t="shared" si="13"/>
        <v>400000</v>
      </c>
      <c r="V93" s="105"/>
    </row>
    <row r="94" spans="1:22">
      <c r="A94" s="96">
        <v>381294284087</v>
      </c>
      <c r="B94" s="97" t="s">
        <v>782</v>
      </c>
      <c r="C94" s="98" t="s">
        <v>776</v>
      </c>
      <c r="D94" s="99" t="s">
        <v>783</v>
      </c>
      <c r="E94" s="100">
        <v>108280084620</v>
      </c>
      <c r="F94" s="101">
        <v>46168</v>
      </c>
      <c r="G94" s="102" t="s">
        <v>537</v>
      </c>
      <c r="H94" s="103">
        <v>11.1</v>
      </c>
      <c r="I94" s="103"/>
      <c r="J94" s="104">
        <f t="shared" si="9"/>
        <v>400000</v>
      </c>
      <c r="K94" s="105"/>
      <c r="L94" s="105"/>
      <c r="M94" s="105"/>
      <c r="N94" s="104">
        <f t="shared" si="10"/>
        <v>400000</v>
      </c>
      <c r="O94" s="106">
        <v>0</v>
      </c>
      <c r="P94" s="104">
        <f t="shared" si="11"/>
        <v>400000</v>
      </c>
      <c r="Q94" s="104"/>
      <c r="R94" s="105"/>
      <c r="S94" s="105"/>
      <c r="T94" s="107">
        <f t="shared" si="12"/>
        <v>0</v>
      </c>
      <c r="U94" s="105">
        <f t="shared" si="13"/>
        <v>400000</v>
      </c>
      <c r="V94" s="105"/>
    </row>
    <row r="95" spans="1:22">
      <c r="A95" s="96">
        <v>4689431342</v>
      </c>
      <c r="B95" s="97" t="s">
        <v>785</v>
      </c>
      <c r="C95" s="98" t="s">
        <v>786</v>
      </c>
      <c r="D95" s="99" t="s">
        <v>223</v>
      </c>
      <c r="E95" s="100">
        <v>108280088930</v>
      </c>
      <c r="F95" s="101">
        <v>46168</v>
      </c>
      <c r="G95" s="102" t="s">
        <v>537</v>
      </c>
      <c r="H95" s="103">
        <v>110.6</v>
      </c>
      <c r="I95" s="103"/>
      <c r="J95" s="104">
        <f t="shared" si="9"/>
        <v>400000</v>
      </c>
      <c r="K95" s="105"/>
      <c r="L95" s="105"/>
      <c r="M95" s="105"/>
      <c r="N95" s="104">
        <f t="shared" si="10"/>
        <v>400000</v>
      </c>
      <c r="O95" s="106">
        <v>0</v>
      </c>
      <c r="P95" s="104">
        <f t="shared" si="11"/>
        <v>400000</v>
      </c>
      <c r="Q95" s="104"/>
      <c r="R95" s="105"/>
      <c r="S95" s="105"/>
      <c r="T95" s="107">
        <f t="shared" si="12"/>
        <v>0</v>
      </c>
      <c r="U95" s="105">
        <f t="shared" si="13"/>
        <v>400000</v>
      </c>
      <c r="V95" s="105"/>
    </row>
    <row r="96" spans="1:22">
      <c r="A96" s="96">
        <v>527390492292</v>
      </c>
      <c r="B96" s="97" t="s">
        <v>788</v>
      </c>
      <c r="C96" s="98" t="s">
        <v>789</v>
      </c>
      <c r="D96" s="99" t="s">
        <v>223</v>
      </c>
      <c r="E96" s="100">
        <v>108283742710</v>
      </c>
      <c r="F96" s="101">
        <v>46169</v>
      </c>
      <c r="G96" s="102" t="s">
        <v>537</v>
      </c>
      <c r="H96" s="103">
        <v>1.6</v>
      </c>
      <c r="I96" s="103"/>
      <c r="J96" s="104">
        <f t="shared" si="9"/>
        <v>400000</v>
      </c>
      <c r="K96" s="105"/>
      <c r="L96" s="105"/>
      <c r="M96" s="105"/>
      <c r="N96" s="104">
        <f t="shared" si="10"/>
        <v>400000</v>
      </c>
      <c r="O96" s="106">
        <v>0</v>
      </c>
      <c r="P96" s="104">
        <f t="shared" si="11"/>
        <v>400000</v>
      </c>
      <c r="Q96" s="104"/>
      <c r="R96" s="105"/>
      <c r="S96" s="105"/>
      <c r="T96" s="107"/>
      <c r="U96" s="105">
        <f t="shared" si="13"/>
        <v>400000</v>
      </c>
      <c r="V96" s="105"/>
    </row>
    <row r="97" spans="1:22">
      <c r="A97" s="96">
        <v>5774621694</v>
      </c>
      <c r="B97" s="97" t="s">
        <v>790</v>
      </c>
      <c r="C97" s="98" t="s">
        <v>791</v>
      </c>
      <c r="D97" s="99" t="s">
        <v>275</v>
      </c>
      <c r="E97" s="100">
        <v>108280584310</v>
      </c>
      <c r="F97" s="101">
        <v>46169</v>
      </c>
      <c r="G97" s="102" t="s">
        <v>537</v>
      </c>
      <c r="H97" s="103">
        <v>1.4</v>
      </c>
      <c r="I97" s="103"/>
      <c r="J97" s="104">
        <f t="shared" si="9"/>
        <v>400000</v>
      </c>
      <c r="K97" s="105"/>
      <c r="L97" s="105"/>
      <c r="M97" s="105"/>
      <c r="N97" s="104">
        <f t="shared" si="10"/>
        <v>400000</v>
      </c>
      <c r="O97" s="106">
        <v>0</v>
      </c>
      <c r="P97" s="104">
        <f t="shared" si="11"/>
        <v>400000</v>
      </c>
      <c r="Q97" s="104"/>
      <c r="R97" s="105"/>
      <c r="S97" s="105"/>
      <c r="T97" s="107">
        <f t="shared" ref="T97:T160" si="14">+SUM(Q97:S97)</f>
        <v>0</v>
      </c>
      <c r="U97" s="105">
        <f t="shared" si="13"/>
        <v>400000</v>
      </c>
      <c r="V97" s="105"/>
    </row>
    <row r="98" spans="1:22">
      <c r="A98" s="96">
        <v>39341598101</v>
      </c>
      <c r="B98" s="97" t="s">
        <v>793</v>
      </c>
      <c r="C98" s="98" t="s">
        <v>794</v>
      </c>
      <c r="D98" s="99" t="s">
        <v>208</v>
      </c>
      <c r="E98" s="100">
        <v>108282461450</v>
      </c>
      <c r="F98" s="101">
        <v>46169</v>
      </c>
      <c r="G98" s="102" t="s">
        <v>537</v>
      </c>
      <c r="H98" s="103">
        <v>43.2</v>
      </c>
      <c r="I98" s="103"/>
      <c r="J98" s="104">
        <f t="shared" si="9"/>
        <v>400000</v>
      </c>
      <c r="K98" s="105"/>
      <c r="L98" s="105"/>
      <c r="M98" s="105"/>
      <c r="N98" s="104">
        <f t="shared" si="10"/>
        <v>400000</v>
      </c>
      <c r="O98" s="106">
        <v>0</v>
      </c>
      <c r="P98" s="104">
        <f t="shared" si="11"/>
        <v>400000</v>
      </c>
      <c r="Q98" s="104"/>
      <c r="R98" s="105"/>
      <c r="S98" s="105"/>
      <c r="T98" s="107">
        <f t="shared" si="14"/>
        <v>0</v>
      </c>
      <c r="U98" s="105">
        <f t="shared" si="13"/>
        <v>400000</v>
      </c>
      <c r="V98" s="105"/>
    </row>
    <row r="99" spans="1:22">
      <c r="A99" s="96">
        <v>4689943985</v>
      </c>
      <c r="B99" s="97" t="s">
        <v>796</v>
      </c>
      <c r="C99" s="98" t="s">
        <v>797</v>
      </c>
      <c r="D99" s="99" t="s">
        <v>223</v>
      </c>
      <c r="E99" s="100">
        <v>108282760610</v>
      </c>
      <c r="F99" s="101">
        <v>46169</v>
      </c>
      <c r="G99" s="102" t="s">
        <v>537</v>
      </c>
      <c r="H99" s="103">
        <v>0.2</v>
      </c>
      <c r="I99" s="103"/>
      <c r="J99" s="104">
        <f t="shared" si="9"/>
        <v>400000</v>
      </c>
      <c r="K99" s="105"/>
      <c r="L99" s="105"/>
      <c r="M99" s="105"/>
      <c r="N99" s="104">
        <f t="shared" si="10"/>
        <v>400000</v>
      </c>
      <c r="O99" s="106">
        <v>0</v>
      </c>
      <c r="P99" s="104">
        <f t="shared" si="11"/>
        <v>400000</v>
      </c>
      <c r="Q99" s="104"/>
      <c r="R99" s="105"/>
      <c r="S99" s="105"/>
      <c r="T99" s="107">
        <f t="shared" si="14"/>
        <v>0</v>
      </c>
      <c r="U99" s="105">
        <f t="shared" si="13"/>
        <v>400000</v>
      </c>
      <c r="V99" s="105"/>
    </row>
    <row r="100" spans="1:22">
      <c r="A100" s="96">
        <v>483570646749</v>
      </c>
      <c r="B100" s="97" t="s">
        <v>799</v>
      </c>
      <c r="C100" s="98" t="s">
        <v>212</v>
      </c>
      <c r="D100" s="99" t="s">
        <v>217</v>
      </c>
      <c r="E100" s="100">
        <v>108283249060</v>
      </c>
      <c r="F100" s="101">
        <v>46169</v>
      </c>
      <c r="G100" s="102" t="s">
        <v>537</v>
      </c>
      <c r="H100" s="103">
        <v>4.0999999999999996</v>
      </c>
      <c r="I100" s="103"/>
      <c r="J100" s="104">
        <f t="shared" si="9"/>
        <v>400000</v>
      </c>
      <c r="K100" s="105"/>
      <c r="L100" s="105"/>
      <c r="M100" s="105"/>
      <c r="N100" s="104">
        <f t="shared" si="10"/>
        <v>400000</v>
      </c>
      <c r="O100" s="106">
        <v>0</v>
      </c>
      <c r="P100" s="104">
        <f t="shared" si="11"/>
        <v>400000</v>
      </c>
      <c r="Q100" s="104"/>
      <c r="R100" s="105"/>
      <c r="S100" s="105"/>
      <c r="T100" s="107">
        <f t="shared" si="14"/>
        <v>0</v>
      </c>
      <c r="U100" s="105">
        <f t="shared" si="13"/>
        <v>400000</v>
      </c>
      <c r="V100" s="105"/>
    </row>
    <row r="101" spans="1:22">
      <c r="A101" s="96" t="s">
        <v>801</v>
      </c>
      <c r="B101" s="97" t="s">
        <v>802</v>
      </c>
      <c r="C101" s="98" t="s">
        <v>327</v>
      </c>
      <c r="D101" s="99" t="s">
        <v>275</v>
      </c>
      <c r="E101" s="100">
        <v>108283587160</v>
      </c>
      <c r="F101" s="101">
        <v>46169</v>
      </c>
      <c r="G101" s="102" t="s">
        <v>527</v>
      </c>
      <c r="H101" s="103">
        <v>117.1</v>
      </c>
      <c r="I101" s="103">
        <v>1.44</v>
      </c>
      <c r="J101" s="104">
        <f t="shared" si="9"/>
        <v>400000</v>
      </c>
      <c r="K101" s="105"/>
      <c r="L101" s="105"/>
      <c r="M101" s="105">
        <f>15*26390*1.44+4*26390*1.44+25*26390*1+246*26390*1+15*26390*1.44+5*26390*1.44</f>
        <v>8633752.4000000004</v>
      </c>
      <c r="N101" s="104">
        <f t="shared" si="10"/>
        <v>9033752.4000000004</v>
      </c>
      <c r="O101" s="106">
        <v>0</v>
      </c>
      <c r="P101" s="104">
        <f t="shared" si="11"/>
        <v>9033752.4000000004</v>
      </c>
      <c r="Q101" s="104"/>
      <c r="R101" s="105"/>
      <c r="S101" s="105">
        <f>655560*1</f>
        <v>655560</v>
      </c>
      <c r="T101" s="107">
        <f t="shared" si="14"/>
        <v>655560</v>
      </c>
      <c r="U101" s="105">
        <f t="shared" si="13"/>
        <v>9689312.4000000004</v>
      </c>
      <c r="V101" s="105" t="s">
        <v>804</v>
      </c>
    </row>
    <row r="102" spans="1:22">
      <c r="A102" s="96">
        <v>381526009264</v>
      </c>
      <c r="B102" s="97" t="s">
        <v>805</v>
      </c>
      <c r="C102" s="98" t="s">
        <v>806</v>
      </c>
      <c r="D102" s="99" t="s">
        <v>210</v>
      </c>
      <c r="E102" s="100">
        <v>108283683800</v>
      </c>
      <c r="F102" s="101">
        <v>46169</v>
      </c>
      <c r="G102" s="102" t="s">
        <v>537</v>
      </c>
      <c r="H102" s="103">
        <v>0.8</v>
      </c>
      <c r="I102" s="103"/>
      <c r="J102" s="104">
        <f t="shared" si="9"/>
        <v>400000</v>
      </c>
      <c r="K102" s="105"/>
      <c r="L102" s="105"/>
      <c r="M102" s="105"/>
      <c r="N102" s="104">
        <f t="shared" si="10"/>
        <v>400000</v>
      </c>
      <c r="O102" s="106">
        <v>0</v>
      </c>
      <c r="P102" s="104">
        <f t="shared" si="11"/>
        <v>400000</v>
      </c>
      <c r="Q102" s="104"/>
      <c r="R102" s="105"/>
      <c r="S102" s="105"/>
      <c r="T102" s="107">
        <f t="shared" si="14"/>
        <v>0</v>
      </c>
      <c r="U102" s="105">
        <f t="shared" si="13"/>
        <v>400000</v>
      </c>
      <c r="V102" s="105"/>
    </row>
    <row r="103" spans="1:22">
      <c r="A103" s="96">
        <v>2263557170</v>
      </c>
      <c r="B103" s="97" t="s">
        <v>808</v>
      </c>
      <c r="C103" s="98" t="s">
        <v>809</v>
      </c>
      <c r="D103" s="99" t="s">
        <v>217</v>
      </c>
      <c r="E103" s="100">
        <v>108284045440</v>
      </c>
      <c r="F103" s="101">
        <v>46169</v>
      </c>
      <c r="G103" s="102" t="s">
        <v>537</v>
      </c>
      <c r="H103" s="103">
        <v>56.7</v>
      </c>
      <c r="I103" s="103"/>
      <c r="J103" s="104">
        <f t="shared" si="9"/>
        <v>400000</v>
      </c>
      <c r="K103" s="105"/>
      <c r="L103" s="105"/>
      <c r="M103" s="105"/>
      <c r="N103" s="104">
        <f t="shared" si="10"/>
        <v>400000</v>
      </c>
      <c r="O103" s="106">
        <v>0</v>
      </c>
      <c r="P103" s="104">
        <f t="shared" si="11"/>
        <v>400000</v>
      </c>
      <c r="Q103" s="104"/>
      <c r="R103" s="105"/>
      <c r="S103" s="105"/>
      <c r="T103" s="107">
        <f t="shared" si="14"/>
        <v>0</v>
      </c>
      <c r="U103" s="105">
        <f t="shared" si="13"/>
        <v>400000</v>
      </c>
      <c r="V103" s="105"/>
    </row>
    <row r="104" spans="1:22">
      <c r="A104" s="96" t="s">
        <v>811</v>
      </c>
      <c r="B104" s="97" t="s">
        <v>812</v>
      </c>
      <c r="C104" s="98" t="s">
        <v>813</v>
      </c>
      <c r="D104" s="99" t="s">
        <v>223</v>
      </c>
      <c r="E104" s="100">
        <v>108284068430</v>
      </c>
      <c r="F104" s="101">
        <v>46169</v>
      </c>
      <c r="G104" s="102" t="s">
        <v>537</v>
      </c>
      <c r="H104" s="103">
        <v>5.7</v>
      </c>
      <c r="I104" s="103"/>
      <c r="J104" s="104">
        <f t="shared" si="9"/>
        <v>400000</v>
      </c>
      <c r="K104" s="105"/>
      <c r="L104" s="105"/>
      <c r="M104" s="105"/>
      <c r="N104" s="104">
        <f t="shared" si="10"/>
        <v>400000</v>
      </c>
      <c r="O104" s="106">
        <v>0</v>
      </c>
      <c r="P104" s="104">
        <f t="shared" si="11"/>
        <v>400000</v>
      </c>
      <c r="Q104" s="104"/>
      <c r="R104" s="105"/>
      <c r="S104" s="105"/>
      <c r="T104" s="107">
        <f t="shared" si="14"/>
        <v>0</v>
      </c>
      <c r="U104" s="105">
        <f t="shared" si="13"/>
        <v>400000</v>
      </c>
      <c r="V104" s="105"/>
    </row>
    <row r="105" spans="1:22">
      <c r="A105" s="96">
        <v>4812920786</v>
      </c>
      <c r="B105" s="108" t="s">
        <v>815</v>
      </c>
      <c r="C105" s="109" t="s">
        <v>816</v>
      </c>
      <c r="D105" s="99" t="s">
        <v>208</v>
      </c>
      <c r="E105" s="110">
        <v>108284114410</v>
      </c>
      <c r="F105" s="111">
        <v>46169</v>
      </c>
      <c r="G105" s="112" t="s">
        <v>532</v>
      </c>
      <c r="H105" s="103">
        <v>92</v>
      </c>
      <c r="I105" s="113"/>
      <c r="J105" s="114">
        <f t="shared" si="9"/>
        <v>400000</v>
      </c>
      <c r="K105" s="115"/>
      <c r="L105" s="115"/>
      <c r="M105" s="115"/>
      <c r="N105" s="114">
        <f t="shared" si="10"/>
        <v>400000</v>
      </c>
      <c r="O105" s="116">
        <v>0</v>
      </c>
      <c r="P105" s="114">
        <f t="shared" si="11"/>
        <v>400000</v>
      </c>
      <c r="Q105" s="114"/>
      <c r="R105" s="115"/>
      <c r="S105" s="115">
        <f>448330*1</f>
        <v>448330</v>
      </c>
      <c r="T105" s="117">
        <f t="shared" si="14"/>
        <v>448330</v>
      </c>
      <c r="U105" s="115">
        <f t="shared" si="13"/>
        <v>848330</v>
      </c>
      <c r="V105" s="115" t="s">
        <v>818</v>
      </c>
    </row>
    <row r="106" spans="1:22">
      <c r="A106" s="96" t="s">
        <v>819</v>
      </c>
      <c r="B106" s="97" t="s">
        <v>820</v>
      </c>
      <c r="C106" s="98" t="s">
        <v>289</v>
      </c>
      <c r="D106" s="99" t="s">
        <v>275</v>
      </c>
      <c r="E106" s="100">
        <v>108284349940</v>
      </c>
      <c r="F106" s="101">
        <v>46170</v>
      </c>
      <c r="G106" s="102" t="s">
        <v>527</v>
      </c>
      <c r="H106" s="103">
        <v>117</v>
      </c>
      <c r="I106" s="103">
        <v>1</v>
      </c>
      <c r="J106" s="104">
        <f t="shared" si="9"/>
        <v>400000</v>
      </c>
      <c r="K106" s="105"/>
      <c r="L106" s="105"/>
      <c r="M106" s="105">
        <f>15*26390*1+4*26390*1+25*26390*1+360*26390*1+15*26390*1+5*26390*1</f>
        <v>11189360</v>
      </c>
      <c r="N106" s="104">
        <f t="shared" si="10"/>
        <v>11589360</v>
      </c>
      <c r="O106" s="106">
        <v>0</v>
      </c>
      <c r="P106" s="104">
        <f t="shared" si="11"/>
        <v>11589360</v>
      </c>
      <c r="Q106" s="104"/>
      <c r="R106" s="105"/>
      <c r="S106" s="105">
        <f>473040*1</f>
        <v>473040</v>
      </c>
      <c r="T106" s="107">
        <f t="shared" si="14"/>
        <v>473040</v>
      </c>
      <c r="U106" s="105">
        <f t="shared" si="13"/>
        <v>12062400</v>
      </c>
      <c r="V106" s="105" t="s">
        <v>822</v>
      </c>
    </row>
    <row r="107" spans="1:22">
      <c r="A107" s="96">
        <v>8010373066</v>
      </c>
      <c r="B107" s="97" t="s">
        <v>823</v>
      </c>
      <c r="C107" s="98" t="s">
        <v>824</v>
      </c>
      <c r="D107" s="99" t="s">
        <v>275</v>
      </c>
      <c r="E107" s="100">
        <v>108284628320</v>
      </c>
      <c r="F107" s="101">
        <v>46170</v>
      </c>
      <c r="G107" s="102" t="s">
        <v>537</v>
      </c>
      <c r="H107" s="103">
        <v>0.2</v>
      </c>
      <c r="I107" s="103"/>
      <c r="J107" s="104">
        <f t="shared" si="9"/>
        <v>400000</v>
      </c>
      <c r="K107" s="105"/>
      <c r="L107" s="105"/>
      <c r="M107" s="105"/>
      <c r="N107" s="104">
        <f t="shared" si="10"/>
        <v>400000</v>
      </c>
      <c r="O107" s="106">
        <v>0</v>
      </c>
      <c r="P107" s="104">
        <f t="shared" si="11"/>
        <v>400000</v>
      </c>
      <c r="Q107" s="104"/>
      <c r="R107" s="105"/>
      <c r="S107" s="105"/>
      <c r="T107" s="107">
        <f t="shared" si="14"/>
        <v>0</v>
      </c>
      <c r="U107" s="105">
        <f t="shared" si="13"/>
        <v>400000</v>
      </c>
      <c r="V107" s="105"/>
    </row>
    <row r="108" spans="1:22">
      <c r="A108" s="96">
        <v>4711938288</v>
      </c>
      <c r="B108" s="97" t="s">
        <v>826</v>
      </c>
      <c r="C108" s="98" t="s">
        <v>327</v>
      </c>
      <c r="D108" s="99" t="s">
        <v>275</v>
      </c>
      <c r="E108" s="100">
        <v>108284738440</v>
      </c>
      <c r="F108" s="101">
        <v>46170</v>
      </c>
      <c r="G108" s="102" t="s">
        <v>532</v>
      </c>
      <c r="H108" s="103">
        <v>85</v>
      </c>
      <c r="I108" s="103"/>
      <c r="J108" s="104">
        <f t="shared" si="9"/>
        <v>400000</v>
      </c>
      <c r="K108" s="105"/>
      <c r="L108" s="105"/>
      <c r="M108" s="105"/>
      <c r="N108" s="104">
        <f t="shared" si="10"/>
        <v>400000</v>
      </c>
      <c r="O108" s="106">
        <v>0</v>
      </c>
      <c r="P108" s="104">
        <f t="shared" si="11"/>
        <v>400000</v>
      </c>
      <c r="Q108" s="104"/>
      <c r="R108" s="105"/>
      <c r="S108" s="105">
        <f>440251*1</f>
        <v>440251</v>
      </c>
      <c r="T108" s="107">
        <f t="shared" si="14"/>
        <v>440251</v>
      </c>
      <c r="U108" s="105">
        <f t="shared" si="13"/>
        <v>840251</v>
      </c>
      <c r="V108" s="105" t="s">
        <v>828</v>
      </c>
    </row>
    <row r="109" spans="1:22">
      <c r="A109" s="96" t="s">
        <v>829</v>
      </c>
      <c r="B109" s="97" t="s">
        <v>830</v>
      </c>
      <c r="C109" s="98" t="s">
        <v>831</v>
      </c>
      <c r="D109" s="99" t="s">
        <v>208</v>
      </c>
      <c r="E109" s="100">
        <v>108284738810</v>
      </c>
      <c r="F109" s="101">
        <v>46170</v>
      </c>
      <c r="G109" s="102" t="s">
        <v>527</v>
      </c>
      <c r="H109" s="103">
        <v>933.5</v>
      </c>
      <c r="I109" s="103">
        <v>12.1</v>
      </c>
      <c r="J109" s="104">
        <f t="shared" si="9"/>
        <v>400000</v>
      </c>
      <c r="K109" s="105">
        <f>4300000*1</f>
        <v>4300000</v>
      </c>
      <c r="L109" s="105"/>
      <c r="M109" s="105">
        <f>14*26392*12.1+4*26392*12.1+25*26392*1+15*26392*12.1+5*26392*12.1</f>
        <v>12794841.6</v>
      </c>
      <c r="N109" s="104">
        <f t="shared" si="10"/>
        <v>17494841.600000001</v>
      </c>
      <c r="O109" s="106">
        <v>0</v>
      </c>
      <c r="P109" s="104">
        <f t="shared" si="11"/>
        <v>17494841.600000001</v>
      </c>
      <c r="Q109" s="104"/>
      <c r="R109" s="105"/>
      <c r="S109" s="105">
        <f>4441500*1</f>
        <v>4441500</v>
      </c>
      <c r="T109" s="107">
        <f t="shared" si="14"/>
        <v>4441500</v>
      </c>
      <c r="U109" s="105">
        <f t="shared" si="13"/>
        <v>21936341.600000001</v>
      </c>
      <c r="V109" s="105" t="s">
        <v>833</v>
      </c>
    </row>
    <row r="110" spans="1:22">
      <c r="A110" s="96">
        <v>4915119423</v>
      </c>
      <c r="B110" s="97" t="s">
        <v>834</v>
      </c>
      <c r="C110" s="98" t="s">
        <v>835</v>
      </c>
      <c r="D110" s="118" t="s">
        <v>204</v>
      </c>
      <c r="E110" s="100">
        <v>108285265100</v>
      </c>
      <c r="F110" s="101">
        <v>46170</v>
      </c>
      <c r="G110" s="102" t="s">
        <v>532</v>
      </c>
      <c r="H110" s="103">
        <v>288</v>
      </c>
      <c r="I110" s="103"/>
      <c r="J110" s="104">
        <f t="shared" si="9"/>
        <v>400000</v>
      </c>
      <c r="K110" s="105">
        <f>600000*1</f>
        <v>600000</v>
      </c>
      <c r="L110" s="105"/>
      <c r="M110" s="105"/>
      <c r="N110" s="104">
        <f t="shared" si="10"/>
        <v>1000000</v>
      </c>
      <c r="O110" s="106">
        <v>0</v>
      </c>
      <c r="P110" s="104">
        <f t="shared" si="11"/>
        <v>1000000</v>
      </c>
      <c r="Q110" s="104"/>
      <c r="R110" s="105"/>
      <c r="S110" s="105">
        <f>779285*1</f>
        <v>779285</v>
      </c>
      <c r="T110" s="107">
        <f t="shared" si="14"/>
        <v>779285</v>
      </c>
      <c r="U110" s="105">
        <f t="shared" si="13"/>
        <v>1779285</v>
      </c>
      <c r="V110" s="105" t="s">
        <v>837</v>
      </c>
    </row>
    <row r="111" spans="1:22">
      <c r="A111" s="96">
        <v>4915119421</v>
      </c>
      <c r="B111" s="97" t="s">
        <v>838</v>
      </c>
      <c r="C111" s="98" t="s">
        <v>319</v>
      </c>
      <c r="D111" s="99" t="s">
        <v>204</v>
      </c>
      <c r="E111" s="100">
        <v>108285268010</v>
      </c>
      <c r="F111" s="101">
        <v>46170</v>
      </c>
      <c r="G111" s="102" t="s">
        <v>532</v>
      </c>
      <c r="H111" s="103">
        <v>100</v>
      </c>
      <c r="I111" s="103"/>
      <c r="J111" s="104">
        <f t="shared" si="9"/>
        <v>400000</v>
      </c>
      <c r="K111" s="105"/>
      <c r="L111" s="105"/>
      <c r="M111" s="105"/>
      <c r="N111" s="104">
        <f t="shared" si="10"/>
        <v>400000</v>
      </c>
      <c r="O111" s="106">
        <v>0</v>
      </c>
      <c r="P111" s="104">
        <f t="shared" si="11"/>
        <v>400000</v>
      </c>
      <c r="Q111" s="104"/>
      <c r="R111" s="105"/>
      <c r="S111" s="105">
        <f>454680*1</f>
        <v>454680</v>
      </c>
      <c r="T111" s="107">
        <f t="shared" si="14"/>
        <v>454680</v>
      </c>
      <c r="U111" s="105">
        <f t="shared" si="13"/>
        <v>854680</v>
      </c>
      <c r="V111" s="105" t="s">
        <v>840</v>
      </c>
    </row>
    <row r="112" spans="1:22">
      <c r="A112" s="96">
        <v>3774718220</v>
      </c>
      <c r="B112" s="97" t="s">
        <v>841</v>
      </c>
      <c r="C112" s="98" t="s">
        <v>285</v>
      </c>
      <c r="D112" s="99" t="s">
        <v>223</v>
      </c>
      <c r="E112" s="100">
        <v>108286731010</v>
      </c>
      <c r="F112" s="101">
        <v>46170</v>
      </c>
      <c r="G112" s="102" t="s">
        <v>537</v>
      </c>
      <c r="H112" s="103">
        <v>28.5</v>
      </c>
      <c r="I112" s="103"/>
      <c r="J112" s="104">
        <f t="shared" si="9"/>
        <v>400000</v>
      </c>
      <c r="K112" s="105"/>
      <c r="L112" s="105"/>
      <c r="M112" s="105"/>
      <c r="N112" s="104">
        <f t="shared" si="10"/>
        <v>400000</v>
      </c>
      <c r="O112" s="106">
        <v>0</v>
      </c>
      <c r="P112" s="104">
        <f t="shared" si="11"/>
        <v>400000</v>
      </c>
      <c r="Q112" s="104"/>
      <c r="R112" s="105"/>
      <c r="S112" s="105"/>
      <c r="T112" s="107">
        <f t="shared" si="14"/>
        <v>0</v>
      </c>
      <c r="U112" s="105">
        <f t="shared" si="13"/>
        <v>400000</v>
      </c>
      <c r="V112" s="105"/>
    </row>
    <row r="113" spans="1:22">
      <c r="A113" s="96">
        <v>381600540944</v>
      </c>
      <c r="B113" s="97" t="s">
        <v>843</v>
      </c>
      <c r="C113" s="98" t="s">
        <v>844</v>
      </c>
      <c r="D113" s="99" t="s">
        <v>213</v>
      </c>
      <c r="E113" s="100">
        <v>108287392510</v>
      </c>
      <c r="F113" s="101">
        <v>46170</v>
      </c>
      <c r="G113" s="102" t="s">
        <v>537</v>
      </c>
      <c r="H113" s="103">
        <v>2.7</v>
      </c>
      <c r="I113" s="103"/>
      <c r="J113" s="104">
        <f t="shared" si="9"/>
        <v>400000</v>
      </c>
      <c r="K113" s="105"/>
      <c r="L113" s="105"/>
      <c r="M113" s="105"/>
      <c r="N113" s="104">
        <f t="shared" si="10"/>
        <v>400000</v>
      </c>
      <c r="O113" s="106">
        <v>0</v>
      </c>
      <c r="P113" s="104">
        <f t="shared" si="11"/>
        <v>400000</v>
      </c>
      <c r="Q113" s="104"/>
      <c r="R113" s="105"/>
      <c r="S113" s="105"/>
      <c r="T113" s="107">
        <f t="shared" si="14"/>
        <v>0</v>
      </c>
      <c r="U113" s="105">
        <f t="shared" si="13"/>
        <v>400000</v>
      </c>
      <c r="V113" s="105"/>
    </row>
    <row r="114" spans="1:22">
      <c r="A114" s="96">
        <v>522962232219</v>
      </c>
      <c r="B114" s="97" t="s">
        <v>846</v>
      </c>
      <c r="C114" s="98" t="s">
        <v>847</v>
      </c>
      <c r="D114" s="99" t="s">
        <v>848</v>
      </c>
      <c r="E114" s="100">
        <v>108287416860</v>
      </c>
      <c r="F114" s="101">
        <v>46170</v>
      </c>
      <c r="G114" s="102" t="s">
        <v>537</v>
      </c>
      <c r="H114" s="103">
        <v>11.4</v>
      </c>
      <c r="I114" s="103"/>
      <c r="J114" s="104">
        <f t="shared" si="9"/>
        <v>400000</v>
      </c>
      <c r="K114" s="105"/>
      <c r="L114" s="105"/>
      <c r="M114" s="105"/>
      <c r="N114" s="104">
        <f t="shared" si="10"/>
        <v>400000</v>
      </c>
      <c r="O114" s="106">
        <v>0</v>
      </c>
      <c r="P114" s="104">
        <f t="shared" si="11"/>
        <v>400000</v>
      </c>
      <c r="Q114" s="104"/>
      <c r="R114" s="105"/>
      <c r="S114" s="105"/>
      <c r="T114" s="107">
        <f t="shared" si="14"/>
        <v>0</v>
      </c>
      <c r="U114" s="105">
        <f t="shared" si="13"/>
        <v>400000</v>
      </c>
      <c r="V114" s="105"/>
    </row>
    <row r="115" spans="1:22">
      <c r="A115" s="96">
        <v>522962232193</v>
      </c>
      <c r="B115" s="97" t="s">
        <v>850</v>
      </c>
      <c r="C115" s="98" t="s">
        <v>851</v>
      </c>
      <c r="D115" s="99" t="s">
        <v>848</v>
      </c>
      <c r="E115" s="100">
        <v>108287492020</v>
      </c>
      <c r="F115" s="101">
        <v>46170</v>
      </c>
      <c r="G115" s="102" t="s">
        <v>537</v>
      </c>
      <c r="H115" s="103">
        <v>3.9</v>
      </c>
      <c r="I115" s="103"/>
      <c r="J115" s="104">
        <f t="shared" si="9"/>
        <v>400000</v>
      </c>
      <c r="K115" s="105"/>
      <c r="L115" s="105"/>
      <c r="M115" s="105"/>
      <c r="N115" s="104">
        <f t="shared" si="10"/>
        <v>400000</v>
      </c>
      <c r="O115" s="106">
        <v>0</v>
      </c>
      <c r="P115" s="104">
        <f t="shared" si="11"/>
        <v>400000</v>
      </c>
      <c r="Q115" s="104"/>
      <c r="R115" s="105"/>
      <c r="S115" s="105"/>
      <c r="T115" s="107">
        <f t="shared" si="14"/>
        <v>0</v>
      </c>
      <c r="U115" s="105">
        <f t="shared" si="13"/>
        <v>400000</v>
      </c>
      <c r="V115" s="105"/>
    </row>
    <row r="116" spans="1:22">
      <c r="A116" s="96">
        <v>872177506511</v>
      </c>
      <c r="B116" s="97" t="s">
        <v>853</v>
      </c>
      <c r="C116" s="98" t="s">
        <v>285</v>
      </c>
      <c r="D116" s="99" t="s">
        <v>275</v>
      </c>
      <c r="E116" s="100">
        <v>108287496330</v>
      </c>
      <c r="F116" s="101">
        <v>46170</v>
      </c>
      <c r="G116" s="102" t="s">
        <v>537</v>
      </c>
      <c r="H116" s="103">
        <v>3.1</v>
      </c>
      <c r="I116" s="103"/>
      <c r="J116" s="104">
        <f t="shared" si="9"/>
        <v>400000</v>
      </c>
      <c r="K116" s="105"/>
      <c r="L116" s="105"/>
      <c r="M116" s="105"/>
      <c r="N116" s="104">
        <f t="shared" si="10"/>
        <v>400000</v>
      </c>
      <c r="O116" s="106">
        <v>0</v>
      </c>
      <c r="P116" s="104">
        <f t="shared" si="11"/>
        <v>400000</v>
      </c>
      <c r="Q116" s="104"/>
      <c r="R116" s="105"/>
      <c r="S116" s="105"/>
      <c r="T116" s="107">
        <f t="shared" si="14"/>
        <v>0</v>
      </c>
      <c r="U116" s="105">
        <f t="shared" si="13"/>
        <v>400000</v>
      </c>
      <c r="V116" s="105"/>
    </row>
    <row r="117" spans="1:22">
      <c r="A117" s="96">
        <v>872208878165</v>
      </c>
      <c r="B117" s="97" t="s">
        <v>855</v>
      </c>
      <c r="C117" s="98" t="s">
        <v>304</v>
      </c>
      <c r="D117" s="99" t="s">
        <v>204</v>
      </c>
      <c r="E117" s="100">
        <v>108287540060</v>
      </c>
      <c r="F117" s="101">
        <v>46170</v>
      </c>
      <c r="G117" s="102" t="s">
        <v>537</v>
      </c>
      <c r="H117" s="103">
        <v>2.4</v>
      </c>
      <c r="I117" s="103"/>
      <c r="J117" s="104">
        <f t="shared" si="9"/>
        <v>400000</v>
      </c>
      <c r="K117" s="105"/>
      <c r="L117" s="105"/>
      <c r="M117" s="105"/>
      <c r="N117" s="104">
        <f t="shared" si="10"/>
        <v>400000</v>
      </c>
      <c r="O117" s="106">
        <v>0</v>
      </c>
      <c r="P117" s="104">
        <f t="shared" si="11"/>
        <v>400000</v>
      </c>
      <c r="Q117" s="104"/>
      <c r="R117" s="105"/>
      <c r="S117" s="105"/>
      <c r="T117" s="107">
        <f t="shared" si="14"/>
        <v>0</v>
      </c>
      <c r="U117" s="105">
        <f t="shared" si="13"/>
        <v>400000</v>
      </c>
      <c r="V117" s="105"/>
    </row>
    <row r="118" spans="1:22">
      <c r="A118" s="96">
        <v>872180293048</v>
      </c>
      <c r="B118" s="97" t="s">
        <v>857</v>
      </c>
      <c r="C118" s="98" t="s">
        <v>858</v>
      </c>
      <c r="D118" s="99" t="s">
        <v>302</v>
      </c>
      <c r="E118" s="100">
        <v>108287560250</v>
      </c>
      <c r="F118" s="101">
        <v>46170</v>
      </c>
      <c r="G118" s="102" t="s">
        <v>537</v>
      </c>
      <c r="H118" s="103">
        <v>3.2</v>
      </c>
      <c r="I118" s="103"/>
      <c r="J118" s="104">
        <f t="shared" si="9"/>
        <v>400000</v>
      </c>
      <c r="K118" s="105"/>
      <c r="L118" s="105"/>
      <c r="M118" s="105"/>
      <c r="N118" s="104">
        <f t="shared" si="10"/>
        <v>400000</v>
      </c>
      <c r="O118" s="106">
        <v>0</v>
      </c>
      <c r="P118" s="104">
        <f t="shared" si="11"/>
        <v>400000</v>
      </c>
      <c r="Q118" s="104"/>
      <c r="R118" s="105"/>
      <c r="S118" s="105"/>
      <c r="T118" s="107">
        <f t="shared" si="14"/>
        <v>0</v>
      </c>
      <c r="U118" s="105">
        <f t="shared" si="13"/>
        <v>400000</v>
      </c>
      <c r="V118" s="105"/>
    </row>
    <row r="119" spans="1:22">
      <c r="A119" s="96">
        <v>518337606988</v>
      </c>
      <c r="B119" s="97" t="s">
        <v>860</v>
      </c>
      <c r="C119" s="98" t="s">
        <v>266</v>
      </c>
      <c r="D119" s="99" t="s">
        <v>213</v>
      </c>
      <c r="E119" s="100">
        <v>108287600740</v>
      </c>
      <c r="F119" s="101">
        <v>46170</v>
      </c>
      <c r="G119" s="102" t="s">
        <v>537</v>
      </c>
      <c r="H119" s="103">
        <v>29.4</v>
      </c>
      <c r="I119" s="103"/>
      <c r="J119" s="104">
        <f t="shared" si="9"/>
        <v>400000</v>
      </c>
      <c r="K119" s="105"/>
      <c r="L119" s="105"/>
      <c r="M119" s="105"/>
      <c r="N119" s="104">
        <f t="shared" si="10"/>
        <v>400000</v>
      </c>
      <c r="O119" s="106">
        <v>0</v>
      </c>
      <c r="P119" s="104">
        <f t="shared" si="11"/>
        <v>400000</v>
      </c>
      <c r="Q119" s="104"/>
      <c r="R119" s="105"/>
      <c r="S119" s="105"/>
      <c r="T119" s="107">
        <f t="shared" si="14"/>
        <v>0</v>
      </c>
      <c r="U119" s="105">
        <f t="shared" si="13"/>
        <v>400000</v>
      </c>
      <c r="V119" s="105"/>
    </row>
    <row r="120" spans="1:22">
      <c r="A120" s="96">
        <v>872204578996</v>
      </c>
      <c r="B120" s="97" t="s">
        <v>862</v>
      </c>
      <c r="C120" s="98" t="s">
        <v>863</v>
      </c>
      <c r="D120" s="99" t="s">
        <v>298</v>
      </c>
      <c r="E120" s="100">
        <v>108287997900</v>
      </c>
      <c r="F120" s="101">
        <v>46170</v>
      </c>
      <c r="G120" s="102" t="s">
        <v>537</v>
      </c>
      <c r="H120" s="103">
        <v>9</v>
      </c>
      <c r="I120" s="103"/>
      <c r="J120" s="104">
        <f t="shared" si="9"/>
        <v>400000</v>
      </c>
      <c r="K120" s="105"/>
      <c r="L120" s="105"/>
      <c r="M120" s="105"/>
      <c r="N120" s="104">
        <f t="shared" si="10"/>
        <v>400000</v>
      </c>
      <c r="O120" s="106">
        <v>0</v>
      </c>
      <c r="P120" s="104">
        <f t="shared" si="11"/>
        <v>400000</v>
      </c>
      <c r="Q120" s="104"/>
      <c r="R120" s="105"/>
      <c r="S120" s="105"/>
      <c r="T120" s="107">
        <f t="shared" si="14"/>
        <v>0</v>
      </c>
      <c r="U120" s="105">
        <f t="shared" si="13"/>
        <v>400000</v>
      </c>
      <c r="V120" s="105"/>
    </row>
    <row r="121" spans="1:22">
      <c r="A121" s="96">
        <v>527390496666</v>
      </c>
      <c r="B121" s="97" t="s">
        <v>865</v>
      </c>
      <c r="C121" s="98" t="s">
        <v>780</v>
      </c>
      <c r="D121" s="99" t="s">
        <v>298</v>
      </c>
      <c r="E121" s="100">
        <v>108288020040</v>
      </c>
      <c r="F121" s="101">
        <v>46170</v>
      </c>
      <c r="G121" s="102" t="s">
        <v>537</v>
      </c>
      <c r="H121" s="103">
        <v>9.4</v>
      </c>
      <c r="I121" s="103"/>
      <c r="J121" s="104">
        <f t="shared" si="9"/>
        <v>400000</v>
      </c>
      <c r="K121" s="105"/>
      <c r="L121" s="105"/>
      <c r="M121" s="105"/>
      <c r="N121" s="104">
        <f t="shared" si="10"/>
        <v>400000</v>
      </c>
      <c r="O121" s="106">
        <v>0</v>
      </c>
      <c r="P121" s="104">
        <f t="shared" si="11"/>
        <v>400000</v>
      </c>
      <c r="Q121" s="104"/>
      <c r="R121" s="105"/>
      <c r="S121" s="105"/>
      <c r="T121" s="107">
        <f t="shared" si="14"/>
        <v>0</v>
      </c>
      <c r="U121" s="105">
        <f t="shared" si="13"/>
        <v>400000</v>
      </c>
      <c r="V121" s="105"/>
    </row>
    <row r="122" spans="1:22">
      <c r="A122" s="96">
        <v>409298923568</v>
      </c>
      <c r="B122" s="97" t="s">
        <v>867</v>
      </c>
      <c r="C122" s="98" t="s">
        <v>289</v>
      </c>
      <c r="D122" s="99" t="s">
        <v>275</v>
      </c>
      <c r="E122" s="100">
        <v>108288030100</v>
      </c>
      <c r="F122" s="101">
        <v>46170</v>
      </c>
      <c r="G122" s="102" t="s">
        <v>537</v>
      </c>
      <c r="H122" s="103">
        <v>10.3</v>
      </c>
      <c r="I122" s="103"/>
      <c r="J122" s="104">
        <f t="shared" si="9"/>
        <v>400000</v>
      </c>
      <c r="K122" s="105"/>
      <c r="L122" s="105"/>
      <c r="M122" s="105"/>
      <c r="N122" s="104">
        <f t="shared" si="10"/>
        <v>400000</v>
      </c>
      <c r="O122" s="106">
        <v>0</v>
      </c>
      <c r="P122" s="104">
        <f t="shared" si="11"/>
        <v>400000</v>
      </c>
      <c r="Q122" s="104"/>
      <c r="R122" s="105"/>
      <c r="S122" s="105"/>
      <c r="T122" s="107">
        <f t="shared" si="14"/>
        <v>0</v>
      </c>
      <c r="U122" s="105">
        <f t="shared" si="13"/>
        <v>400000</v>
      </c>
      <c r="V122" s="105"/>
    </row>
    <row r="123" spans="1:22">
      <c r="A123" s="96">
        <v>872167182452</v>
      </c>
      <c r="B123" s="97" t="s">
        <v>869</v>
      </c>
      <c r="C123" s="98" t="s">
        <v>870</v>
      </c>
      <c r="D123" s="99" t="s">
        <v>848</v>
      </c>
      <c r="E123" s="100">
        <v>108288041630</v>
      </c>
      <c r="F123" s="101">
        <v>46170</v>
      </c>
      <c r="G123" s="102" t="s">
        <v>537</v>
      </c>
      <c r="H123" s="103">
        <v>0.30000000000000004</v>
      </c>
      <c r="I123" s="103"/>
      <c r="J123" s="104">
        <f t="shared" si="9"/>
        <v>400000</v>
      </c>
      <c r="K123" s="105"/>
      <c r="L123" s="105"/>
      <c r="M123" s="105"/>
      <c r="N123" s="104">
        <f t="shared" si="10"/>
        <v>400000</v>
      </c>
      <c r="O123" s="106">
        <v>0</v>
      </c>
      <c r="P123" s="104">
        <f t="shared" si="11"/>
        <v>400000</v>
      </c>
      <c r="Q123" s="104"/>
      <c r="R123" s="105"/>
      <c r="S123" s="105"/>
      <c r="T123" s="107">
        <f t="shared" si="14"/>
        <v>0</v>
      </c>
      <c r="U123" s="105">
        <f t="shared" si="13"/>
        <v>400000</v>
      </c>
      <c r="V123" s="105"/>
    </row>
    <row r="124" spans="1:22">
      <c r="A124" s="96">
        <v>526910755792</v>
      </c>
      <c r="B124" s="97" t="s">
        <v>872</v>
      </c>
      <c r="C124" s="98" t="s">
        <v>539</v>
      </c>
      <c r="D124" s="99" t="s">
        <v>204</v>
      </c>
      <c r="E124" s="100">
        <v>108288042660</v>
      </c>
      <c r="F124" s="101">
        <v>46170</v>
      </c>
      <c r="G124" s="102" t="s">
        <v>537</v>
      </c>
      <c r="H124" s="103">
        <v>0.2</v>
      </c>
      <c r="I124" s="103"/>
      <c r="J124" s="104">
        <f t="shared" si="9"/>
        <v>400000</v>
      </c>
      <c r="K124" s="105"/>
      <c r="L124" s="105"/>
      <c r="M124" s="105"/>
      <c r="N124" s="104">
        <f t="shared" si="10"/>
        <v>400000</v>
      </c>
      <c r="O124" s="106">
        <v>0</v>
      </c>
      <c r="P124" s="104">
        <f t="shared" si="11"/>
        <v>400000</v>
      </c>
      <c r="Q124" s="104"/>
      <c r="R124" s="105"/>
      <c r="S124" s="105"/>
      <c r="T124" s="107">
        <f t="shared" si="14"/>
        <v>0</v>
      </c>
      <c r="U124" s="105">
        <f t="shared" si="13"/>
        <v>400000</v>
      </c>
      <c r="V124" s="105"/>
    </row>
    <row r="125" spans="1:22">
      <c r="A125" s="96">
        <v>1725908612</v>
      </c>
      <c r="B125" s="97" t="s">
        <v>874</v>
      </c>
      <c r="C125" s="98" t="s">
        <v>756</v>
      </c>
      <c r="D125" s="99" t="s">
        <v>204</v>
      </c>
      <c r="E125" s="100">
        <v>108288050840</v>
      </c>
      <c r="F125" s="101">
        <v>46170</v>
      </c>
      <c r="G125" s="102" t="s">
        <v>537</v>
      </c>
      <c r="H125" s="103">
        <v>27.9</v>
      </c>
      <c r="I125" s="103"/>
      <c r="J125" s="104">
        <f t="shared" si="9"/>
        <v>400000</v>
      </c>
      <c r="K125" s="105"/>
      <c r="L125" s="105"/>
      <c r="M125" s="105"/>
      <c r="N125" s="104">
        <f t="shared" si="10"/>
        <v>400000</v>
      </c>
      <c r="O125" s="106">
        <v>0</v>
      </c>
      <c r="P125" s="104">
        <f t="shared" si="11"/>
        <v>400000</v>
      </c>
      <c r="Q125" s="104"/>
      <c r="R125" s="105"/>
      <c r="S125" s="105"/>
      <c r="T125" s="107">
        <f t="shared" si="14"/>
        <v>0</v>
      </c>
      <c r="U125" s="105">
        <f t="shared" si="13"/>
        <v>400000</v>
      </c>
      <c r="V125" s="105"/>
    </row>
    <row r="126" spans="1:22">
      <c r="A126" s="96">
        <v>527158915040</v>
      </c>
      <c r="B126" s="97" t="s">
        <v>876</v>
      </c>
      <c r="C126" s="98" t="s">
        <v>539</v>
      </c>
      <c r="D126" s="99" t="s">
        <v>217</v>
      </c>
      <c r="E126" s="100">
        <v>108288062740</v>
      </c>
      <c r="F126" s="101">
        <v>46170</v>
      </c>
      <c r="G126" s="102" t="s">
        <v>537</v>
      </c>
      <c r="H126" s="103">
        <v>14.5</v>
      </c>
      <c r="I126" s="103"/>
      <c r="J126" s="104">
        <f t="shared" si="9"/>
        <v>400000</v>
      </c>
      <c r="K126" s="105"/>
      <c r="L126" s="105"/>
      <c r="M126" s="105"/>
      <c r="N126" s="104">
        <f t="shared" si="10"/>
        <v>400000</v>
      </c>
      <c r="O126" s="106">
        <v>0</v>
      </c>
      <c r="P126" s="104">
        <f t="shared" si="11"/>
        <v>400000</v>
      </c>
      <c r="Q126" s="104"/>
      <c r="R126" s="105"/>
      <c r="S126" s="105"/>
      <c r="T126" s="107">
        <f t="shared" si="14"/>
        <v>0</v>
      </c>
      <c r="U126" s="105">
        <f t="shared" si="13"/>
        <v>400000</v>
      </c>
      <c r="V126" s="105"/>
    </row>
    <row r="127" spans="1:22">
      <c r="A127" s="96" t="s">
        <v>878</v>
      </c>
      <c r="B127" s="97" t="s">
        <v>879</v>
      </c>
      <c r="C127" s="98" t="s">
        <v>880</v>
      </c>
      <c r="D127" s="99" t="s">
        <v>208</v>
      </c>
      <c r="E127" s="100">
        <v>108288532660</v>
      </c>
      <c r="F127" s="101">
        <v>46171</v>
      </c>
      <c r="G127" s="102" t="s">
        <v>527</v>
      </c>
      <c r="H127" s="103">
        <v>100.5</v>
      </c>
      <c r="I127" s="103">
        <v>1.04</v>
      </c>
      <c r="J127" s="104">
        <f t="shared" si="9"/>
        <v>400000</v>
      </c>
      <c r="K127" s="105"/>
      <c r="L127" s="105"/>
      <c r="M127" s="105">
        <f>14*26392*1.04+4*26392*1.04+25*26392*1+519.32*26392*1+15*26392*1.04+5*26392*1.04</f>
        <v>15408705.280000001</v>
      </c>
      <c r="N127" s="104">
        <f t="shared" si="10"/>
        <v>15808705.280000001</v>
      </c>
      <c r="O127" s="106">
        <v>0</v>
      </c>
      <c r="P127" s="104">
        <f t="shared" si="11"/>
        <v>15808705.280000001</v>
      </c>
      <c r="Q127" s="104"/>
      <c r="R127" s="105"/>
      <c r="S127" s="105">
        <f>628020*1</f>
        <v>628020</v>
      </c>
      <c r="T127" s="107">
        <f t="shared" si="14"/>
        <v>628020</v>
      </c>
      <c r="U127" s="105">
        <f t="shared" si="13"/>
        <v>16436725.280000001</v>
      </c>
      <c r="V127" s="105" t="s">
        <v>882</v>
      </c>
    </row>
    <row r="128" spans="1:22">
      <c r="A128" s="96">
        <v>527390520469</v>
      </c>
      <c r="B128" s="97" t="s">
        <v>883</v>
      </c>
      <c r="C128" s="98" t="s">
        <v>780</v>
      </c>
      <c r="D128" s="99" t="s">
        <v>298</v>
      </c>
      <c r="E128" s="100">
        <v>108289607530</v>
      </c>
      <c r="F128" s="101">
        <v>46171</v>
      </c>
      <c r="G128" s="102" t="s">
        <v>537</v>
      </c>
      <c r="H128" s="103">
        <v>88.7</v>
      </c>
      <c r="I128" s="103"/>
      <c r="J128" s="104">
        <f t="shared" si="9"/>
        <v>400000</v>
      </c>
      <c r="K128" s="105"/>
      <c r="L128" s="105"/>
      <c r="M128" s="105"/>
      <c r="N128" s="104">
        <f t="shared" si="10"/>
        <v>400000</v>
      </c>
      <c r="O128" s="106">
        <v>0</v>
      </c>
      <c r="P128" s="104">
        <f t="shared" si="11"/>
        <v>400000</v>
      </c>
      <c r="Q128" s="104"/>
      <c r="R128" s="105"/>
      <c r="S128" s="105"/>
      <c r="T128" s="107">
        <f t="shared" si="14"/>
        <v>0</v>
      </c>
      <c r="U128" s="105">
        <f t="shared" si="13"/>
        <v>400000</v>
      </c>
      <c r="V128" s="105"/>
    </row>
    <row r="129" spans="1:22">
      <c r="A129" s="96" t="s">
        <v>885</v>
      </c>
      <c r="B129" s="97" t="s">
        <v>886</v>
      </c>
      <c r="C129" s="98" t="s">
        <v>887</v>
      </c>
      <c r="D129" s="99" t="s">
        <v>204</v>
      </c>
      <c r="E129" s="100">
        <v>108289740310</v>
      </c>
      <c r="F129" s="101">
        <v>46171</v>
      </c>
      <c r="G129" s="102" t="s">
        <v>527</v>
      </c>
      <c r="H129" s="103">
        <v>176.4</v>
      </c>
      <c r="I129" s="103">
        <v>0.89000000000000012</v>
      </c>
      <c r="J129" s="104">
        <f t="shared" si="9"/>
        <v>400000</v>
      </c>
      <c r="K129" s="105"/>
      <c r="L129" s="105"/>
      <c r="M129" s="105">
        <f>15*26395*1+25*26395*1+20*26395*1+10*26395*1+5*26395*1</f>
        <v>1979625</v>
      </c>
      <c r="N129" s="104">
        <f t="shared" si="10"/>
        <v>2379625</v>
      </c>
      <c r="O129" s="106">
        <v>0</v>
      </c>
      <c r="P129" s="104">
        <f t="shared" si="11"/>
        <v>2379625</v>
      </c>
      <c r="Q129" s="104"/>
      <c r="R129" s="105"/>
      <c r="S129" s="105">
        <f>656640*1</f>
        <v>656640</v>
      </c>
      <c r="T129" s="107">
        <f t="shared" si="14"/>
        <v>656640</v>
      </c>
      <c r="U129" s="105">
        <f t="shared" si="13"/>
        <v>3036265</v>
      </c>
      <c r="V129" s="105" t="s">
        <v>889</v>
      </c>
    </row>
    <row r="130" spans="1:22">
      <c r="A130" s="96" t="s">
        <v>890</v>
      </c>
      <c r="B130" s="97" t="s">
        <v>891</v>
      </c>
      <c r="C130" s="98" t="s">
        <v>892</v>
      </c>
      <c r="D130" s="99" t="s">
        <v>208</v>
      </c>
      <c r="E130" s="100">
        <v>108290351040</v>
      </c>
      <c r="F130" s="101">
        <v>46171</v>
      </c>
      <c r="G130" s="102" t="s">
        <v>527</v>
      </c>
      <c r="H130" s="103">
        <v>633.55600000000004</v>
      </c>
      <c r="I130" s="103">
        <v>2.5300000000000002</v>
      </c>
      <c r="J130" s="104">
        <f t="shared" si="9"/>
        <v>400000</v>
      </c>
      <c r="K130" s="105">
        <f>1200000*1</f>
        <v>1200000</v>
      </c>
      <c r="L130" s="105"/>
      <c r="M130" s="105">
        <f>14*26392*2.53+4*26392*2.53+25*26392*1+15*26392*2.53+5*26392*2.53</f>
        <v>3197126.88</v>
      </c>
      <c r="N130" s="104">
        <f t="shared" si="10"/>
        <v>4797126.88</v>
      </c>
      <c r="O130" s="106">
        <v>0</v>
      </c>
      <c r="P130" s="104">
        <f t="shared" si="11"/>
        <v>4797126.88</v>
      </c>
      <c r="Q130" s="104"/>
      <c r="R130" s="105"/>
      <c r="S130" s="105">
        <f>1148040*1</f>
        <v>1148040</v>
      </c>
      <c r="T130" s="107">
        <f t="shared" si="14"/>
        <v>1148040</v>
      </c>
      <c r="U130" s="105">
        <f t="shared" si="13"/>
        <v>5945166.8799999999</v>
      </c>
      <c r="V130" s="105" t="s">
        <v>894</v>
      </c>
    </row>
    <row r="131" spans="1:22">
      <c r="A131" s="96">
        <v>1291245782</v>
      </c>
      <c r="B131" s="97" t="s">
        <v>895</v>
      </c>
      <c r="C131" s="98" t="s">
        <v>542</v>
      </c>
      <c r="D131" s="99" t="s">
        <v>217</v>
      </c>
      <c r="E131" s="100">
        <v>108290724400</v>
      </c>
      <c r="F131" s="101">
        <v>46171</v>
      </c>
      <c r="G131" s="102" t="s">
        <v>537</v>
      </c>
      <c r="H131" s="103">
        <v>3.4</v>
      </c>
      <c r="I131" s="103"/>
      <c r="J131" s="104">
        <f t="shared" si="9"/>
        <v>400000</v>
      </c>
      <c r="K131" s="105"/>
      <c r="L131" s="105"/>
      <c r="M131" s="105"/>
      <c r="N131" s="104">
        <f t="shared" si="10"/>
        <v>400000</v>
      </c>
      <c r="O131" s="106">
        <v>0</v>
      </c>
      <c r="P131" s="104">
        <f t="shared" si="11"/>
        <v>400000</v>
      </c>
      <c r="Q131" s="104"/>
      <c r="R131" s="105"/>
      <c r="S131" s="105"/>
      <c r="T131" s="107">
        <f t="shared" si="14"/>
        <v>0</v>
      </c>
      <c r="U131" s="105">
        <f t="shared" si="13"/>
        <v>400000</v>
      </c>
      <c r="V131" s="105"/>
    </row>
    <row r="132" spans="1:22">
      <c r="A132" s="96">
        <v>872184919606</v>
      </c>
      <c r="B132" s="97" t="s">
        <v>897</v>
      </c>
      <c r="C132" s="98" t="s">
        <v>898</v>
      </c>
      <c r="D132" s="99" t="s">
        <v>275</v>
      </c>
      <c r="E132" s="100">
        <v>108290773510</v>
      </c>
      <c r="F132" s="101">
        <v>46171</v>
      </c>
      <c r="G132" s="102" t="s">
        <v>537</v>
      </c>
      <c r="H132" s="103">
        <v>16</v>
      </c>
      <c r="I132" s="103"/>
      <c r="J132" s="104">
        <f t="shared" si="9"/>
        <v>400000</v>
      </c>
      <c r="K132" s="105"/>
      <c r="L132" s="105"/>
      <c r="M132" s="105"/>
      <c r="N132" s="104">
        <f t="shared" si="10"/>
        <v>400000</v>
      </c>
      <c r="O132" s="106">
        <v>0</v>
      </c>
      <c r="P132" s="104">
        <f t="shared" si="11"/>
        <v>400000</v>
      </c>
      <c r="Q132" s="104"/>
      <c r="R132" s="105"/>
      <c r="S132" s="105"/>
      <c r="T132" s="107">
        <f t="shared" si="14"/>
        <v>0</v>
      </c>
      <c r="U132" s="105">
        <f t="shared" si="13"/>
        <v>400000</v>
      </c>
      <c r="V132" s="105"/>
    </row>
    <row r="133" spans="1:22">
      <c r="A133" s="96">
        <v>488289385820</v>
      </c>
      <c r="B133" s="97" t="s">
        <v>900</v>
      </c>
      <c r="C133" s="98" t="s">
        <v>901</v>
      </c>
      <c r="D133" s="99" t="s">
        <v>217</v>
      </c>
      <c r="E133" s="100">
        <v>108291010920</v>
      </c>
      <c r="F133" s="101">
        <v>46171</v>
      </c>
      <c r="G133" s="102" t="s">
        <v>537</v>
      </c>
      <c r="H133" s="103">
        <v>4.3</v>
      </c>
      <c r="I133" s="103"/>
      <c r="J133" s="104">
        <f t="shared" si="9"/>
        <v>400000</v>
      </c>
      <c r="K133" s="105"/>
      <c r="L133" s="105"/>
      <c r="M133" s="105"/>
      <c r="N133" s="104">
        <f t="shared" si="10"/>
        <v>400000</v>
      </c>
      <c r="O133" s="106">
        <v>0</v>
      </c>
      <c r="P133" s="104">
        <f t="shared" si="11"/>
        <v>400000</v>
      </c>
      <c r="Q133" s="104"/>
      <c r="R133" s="105"/>
      <c r="S133" s="105"/>
      <c r="T133" s="107">
        <f t="shared" si="14"/>
        <v>0</v>
      </c>
      <c r="U133" s="105">
        <f t="shared" si="13"/>
        <v>400000</v>
      </c>
      <c r="V133" s="105"/>
    </row>
    <row r="134" spans="1:22">
      <c r="A134" s="96">
        <v>527158954183</v>
      </c>
      <c r="B134" s="97" t="s">
        <v>903</v>
      </c>
      <c r="C134" s="98" t="s">
        <v>539</v>
      </c>
      <c r="D134" s="99" t="s">
        <v>217</v>
      </c>
      <c r="E134" s="100">
        <v>108291119900</v>
      </c>
      <c r="F134" s="101">
        <v>46171</v>
      </c>
      <c r="G134" s="102" t="s">
        <v>537</v>
      </c>
      <c r="H134" s="103">
        <v>6.6</v>
      </c>
      <c r="I134" s="103"/>
      <c r="J134" s="104">
        <f t="shared" si="9"/>
        <v>400000</v>
      </c>
      <c r="K134" s="105"/>
      <c r="L134" s="105"/>
      <c r="M134" s="105"/>
      <c r="N134" s="104">
        <f t="shared" si="10"/>
        <v>400000</v>
      </c>
      <c r="O134" s="106">
        <v>0</v>
      </c>
      <c r="P134" s="104">
        <f t="shared" si="11"/>
        <v>400000</v>
      </c>
      <c r="Q134" s="104"/>
      <c r="R134" s="105"/>
      <c r="S134" s="105"/>
      <c r="T134" s="107">
        <f t="shared" si="14"/>
        <v>0</v>
      </c>
      <c r="U134" s="105">
        <f t="shared" si="13"/>
        <v>400000</v>
      </c>
      <c r="V134" s="105"/>
    </row>
    <row r="135" spans="1:22">
      <c r="A135" s="96">
        <v>500292670780</v>
      </c>
      <c r="B135" s="97" t="s">
        <v>905</v>
      </c>
      <c r="C135" s="98" t="s">
        <v>720</v>
      </c>
      <c r="D135" s="99" t="s">
        <v>721</v>
      </c>
      <c r="E135" s="100">
        <v>108291238900</v>
      </c>
      <c r="F135" s="101">
        <v>46171</v>
      </c>
      <c r="G135" s="102" t="s">
        <v>537</v>
      </c>
      <c r="H135" s="103">
        <v>0.5</v>
      </c>
      <c r="I135" s="103"/>
      <c r="J135" s="104">
        <f t="shared" si="9"/>
        <v>400000</v>
      </c>
      <c r="K135" s="105"/>
      <c r="L135" s="105"/>
      <c r="M135" s="105"/>
      <c r="N135" s="104">
        <f t="shared" si="10"/>
        <v>400000</v>
      </c>
      <c r="O135" s="106">
        <v>0</v>
      </c>
      <c r="P135" s="104">
        <f t="shared" si="11"/>
        <v>400000</v>
      </c>
      <c r="Q135" s="104"/>
      <c r="R135" s="105"/>
      <c r="S135" s="105"/>
      <c r="T135" s="107">
        <f t="shared" si="14"/>
        <v>0</v>
      </c>
      <c r="U135" s="105">
        <f t="shared" si="13"/>
        <v>400000</v>
      </c>
      <c r="V135" s="105"/>
    </row>
    <row r="136" spans="1:22">
      <c r="A136" s="96">
        <v>872210066814</v>
      </c>
      <c r="B136" s="97" t="s">
        <v>907</v>
      </c>
      <c r="C136" s="98" t="s">
        <v>303</v>
      </c>
      <c r="D136" s="99" t="s">
        <v>208</v>
      </c>
      <c r="E136" s="100">
        <v>108291286130</v>
      </c>
      <c r="F136" s="101">
        <v>46171</v>
      </c>
      <c r="G136" s="102" t="s">
        <v>537</v>
      </c>
      <c r="H136" s="103">
        <v>2.2000000000000002</v>
      </c>
      <c r="I136" s="103"/>
      <c r="J136" s="104">
        <f t="shared" si="9"/>
        <v>400000</v>
      </c>
      <c r="K136" s="105"/>
      <c r="L136" s="105"/>
      <c r="M136" s="105"/>
      <c r="N136" s="104">
        <f t="shared" si="10"/>
        <v>400000</v>
      </c>
      <c r="O136" s="106">
        <v>0</v>
      </c>
      <c r="P136" s="104">
        <f t="shared" si="11"/>
        <v>400000</v>
      </c>
      <c r="Q136" s="104"/>
      <c r="R136" s="105"/>
      <c r="S136" s="105"/>
      <c r="T136" s="107">
        <f t="shared" si="14"/>
        <v>0</v>
      </c>
      <c r="U136" s="105">
        <f t="shared" si="13"/>
        <v>400000</v>
      </c>
      <c r="V136" s="105"/>
    </row>
    <row r="137" spans="1:22">
      <c r="A137" s="96">
        <v>500292664020</v>
      </c>
      <c r="B137" s="97" t="s">
        <v>909</v>
      </c>
      <c r="C137" s="98" t="s">
        <v>720</v>
      </c>
      <c r="D137" s="99" t="s">
        <v>721</v>
      </c>
      <c r="E137" s="100">
        <v>108291373300</v>
      </c>
      <c r="F137" s="101">
        <v>46171</v>
      </c>
      <c r="G137" s="102" t="s">
        <v>537</v>
      </c>
      <c r="H137" s="103">
        <v>0.5</v>
      </c>
      <c r="I137" s="103"/>
      <c r="J137" s="104">
        <f t="shared" si="9"/>
        <v>400000</v>
      </c>
      <c r="K137" s="105"/>
      <c r="L137" s="105"/>
      <c r="M137" s="105"/>
      <c r="N137" s="104">
        <f t="shared" si="10"/>
        <v>400000</v>
      </c>
      <c r="O137" s="106">
        <v>0</v>
      </c>
      <c r="P137" s="104">
        <f t="shared" si="11"/>
        <v>400000</v>
      </c>
      <c r="Q137" s="104"/>
      <c r="R137" s="105"/>
      <c r="S137" s="105"/>
      <c r="T137" s="107">
        <f t="shared" si="14"/>
        <v>0</v>
      </c>
      <c r="U137" s="105">
        <f t="shared" si="13"/>
        <v>400000</v>
      </c>
      <c r="V137" s="105"/>
    </row>
    <row r="138" spans="1:22">
      <c r="A138" s="96">
        <v>381352210471</v>
      </c>
      <c r="B138" s="97" t="s">
        <v>911</v>
      </c>
      <c r="C138" s="98" t="s">
        <v>912</v>
      </c>
      <c r="D138" s="99" t="s">
        <v>210</v>
      </c>
      <c r="E138" s="100">
        <v>108291395810</v>
      </c>
      <c r="F138" s="101">
        <v>46171</v>
      </c>
      <c r="G138" s="102" t="s">
        <v>537</v>
      </c>
      <c r="H138" s="103">
        <v>0.8</v>
      </c>
      <c r="I138" s="103"/>
      <c r="J138" s="104">
        <f t="shared" si="9"/>
        <v>400000</v>
      </c>
      <c r="K138" s="105"/>
      <c r="L138" s="105"/>
      <c r="M138" s="105"/>
      <c r="N138" s="104">
        <f t="shared" si="10"/>
        <v>400000</v>
      </c>
      <c r="O138" s="106">
        <v>0</v>
      </c>
      <c r="P138" s="104">
        <f t="shared" si="11"/>
        <v>400000</v>
      </c>
      <c r="Q138" s="104"/>
      <c r="R138" s="105"/>
      <c r="S138" s="105"/>
      <c r="T138" s="107">
        <f t="shared" si="14"/>
        <v>0</v>
      </c>
      <c r="U138" s="105">
        <f t="shared" si="13"/>
        <v>400000</v>
      </c>
      <c r="V138" s="105"/>
    </row>
    <row r="139" spans="1:22">
      <c r="A139" s="96">
        <v>872210635650</v>
      </c>
      <c r="B139" s="97" t="s">
        <v>914</v>
      </c>
      <c r="C139" s="98" t="s">
        <v>305</v>
      </c>
      <c r="D139" s="99" t="s">
        <v>275</v>
      </c>
      <c r="E139" s="100">
        <v>108291445730</v>
      </c>
      <c r="F139" s="101">
        <v>46171</v>
      </c>
      <c r="G139" s="102" t="s">
        <v>537</v>
      </c>
      <c r="H139" s="103">
        <v>7.2</v>
      </c>
      <c r="I139" s="103"/>
      <c r="J139" s="104">
        <f t="shared" si="9"/>
        <v>400000</v>
      </c>
      <c r="K139" s="105"/>
      <c r="L139" s="105"/>
      <c r="M139" s="105"/>
      <c r="N139" s="104">
        <f t="shared" si="10"/>
        <v>400000</v>
      </c>
      <c r="O139" s="106">
        <v>0</v>
      </c>
      <c r="P139" s="104">
        <f t="shared" si="11"/>
        <v>400000</v>
      </c>
      <c r="Q139" s="104"/>
      <c r="R139" s="105"/>
      <c r="S139" s="105"/>
      <c r="T139" s="107">
        <f t="shared" si="14"/>
        <v>0</v>
      </c>
      <c r="U139" s="105">
        <f t="shared" si="13"/>
        <v>400000</v>
      </c>
      <c r="V139" s="105"/>
    </row>
    <row r="140" spans="1:22">
      <c r="A140" s="96">
        <v>872212668459</v>
      </c>
      <c r="B140" s="97" t="s">
        <v>916</v>
      </c>
      <c r="C140" s="98" t="s">
        <v>747</v>
      </c>
      <c r="D140" s="99" t="s">
        <v>204</v>
      </c>
      <c r="E140" s="100">
        <v>108291605440</v>
      </c>
      <c r="F140" s="101">
        <v>46171</v>
      </c>
      <c r="G140" s="102" t="s">
        <v>537</v>
      </c>
      <c r="H140" s="103">
        <v>27.5</v>
      </c>
      <c r="I140" s="103"/>
      <c r="J140" s="104">
        <f t="shared" si="9"/>
        <v>400000</v>
      </c>
      <c r="K140" s="105"/>
      <c r="L140" s="105"/>
      <c r="M140" s="105"/>
      <c r="N140" s="104">
        <f t="shared" si="10"/>
        <v>400000</v>
      </c>
      <c r="O140" s="106">
        <v>0</v>
      </c>
      <c r="P140" s="104">
        <f t="shared" si="11"/>
        <v>400000</v>
      </c>
      <c r="Q140" s="104"/>
      <c r="R140" s="105"/>
      <c r="S140" s="105"/>
      <c r="T140" s="107">
        <f t="shared" si="14"/>
        <v>0</v>
      </c>
      <c r="U140" s="105">
        <f t="shared" si="13"/>
        <v>400000</v>
      </c>
      <c r="V140" s="105"/>
    </row>
    <row r="141" spans="1:22">
      <c r="A141" s="96">
        <v>4110337329</v>
      </c>
      <c r="B141" s="97" t="s">
        <v>918</v>
      </c>
      <c r="C141" s="98" t="s">
        <v>919</v>
      </c>
      <c r="D141" s="99" t="s">
        <v>217</v>
      </c>
      <c r="E141" s="100">
        <v>108298940630</v>
      </c>
      <c r="F141" s="101">
        <v>46175</v>
      </c>
      <c r="G141" s="102" t="s">
        <v>532</v>
      </c>
      <c r="H141" s="103">
        <v>34</v>
      </c>
      <c r="I141" s="103"/>
      <c r="J141" s="104">
        <f t="shared" si="9"/>
        <v>400000</v>
      </c>
      <c r="K141" s="105"/>
      <c r="L141" s="105"/>
      <c r="M141" s="105"/>
      <c r="N141" s="104">
        <f t="shared" si="10"/>
        <v>400000</v>
      </c>
      <c r="O141" s="106">
        <v>0</v>
      </c>
      <c r="P141" s="104">
        <f t="shared" si="11"/>
        <v>400000</v>
      </c>
      <c r="Q141" s="104"/>
      <c r="R141" s="105"/>
      <c r="S141" s="105"/>
      <c r="T141" s="107">
        <f t="shared" si="14"/>
        <v>0</v>
      </c>
      <c r="U141" s="105">
        <f t="shared" si="13"/>
        <v>400000</v>
      </c>
      <c r="V141" s="105"/>
    </row>
    <row r="142" spans="1:22">
      <c r="A142" s="96">
        <v>26050470</v>
      </c>
      <c r="B142" s="97" t="s">
        <v>921</v>
      </c>
      <c r="C142" s="98" t="s">
        <v>922</v>
      </c>
      <c r="D142" s="99" t="s">
        <v>275</v>
      </c>
      <c r="E142" s="100">
        <v>108299699430</v>
      </c>
      <c r="F142" s="101">
        <v>46175</v>
      </c>
      <c r="G142" s="102" t="s">
        <v>532</v>
      </c>
      <c r="H142" s="103">
        <v>750</v>
      </c>
      <c r="I142" s="103"/>
      <c r="J142" s="104">
        <f t="shared" si="9"/>
        <v>400000</v>
      </c>
      <c r="K142" s="105"/>
      <c r="L142" s="105"/>
      <c r="M142" s="105"/>
      <c r="N142" s="104">
        <f t="shared" si="10"/>
        <v>400000</v>
      </c>
      <c r="O142" s="106">
        <v>0</v>
      </c>
      <c r="P142" s="104">
        <f t="shared" si="11"/>
        <v>400000</v>
      </c>
      <c r="Q142" s="104"/>
      <c r="R142" s="105"/>
      <c r="S142" s="105"/>
      <c r="T142" s="107">
        <f t="shared" si="14"/>
        <v>0</v>
      </c>
      <c r="U142" s="105">
        <f t="shared" si="13"/>
        <v>400000</v>
      </c>
      <c r="V142" s="105"/>
    </row>
    <row r="143" spans="1:22">
      <c r="A143" s="96">
        <v>119209725257</v>
      </c>
      <c r="B143" s="97" t="s">
        <v>924</v>
      </c>
      <c r="C143" s="98" t="s">
        <v>925</v>
      </c>
      <c r="D143" s="99" t="s">
        <v>217</v>
      </c>
      <c r="E143" s="100">
        <v>108300127460</v>
      </c>
      <c r="F143" s="101">
        <v>46175</v>
      </c>
      <c r="G143" s="102" t="s">
        <v>537</v>
      </c>
      <c r="H143" s="103">
        <v>2.2999999999999998</v>
      </c>
      <c r="I143" s="103"/>
      <c r="J143" s="104">
        <f t="shared" si="9"/>
        <v>400000</v>
      </c>
      <c r="K143" s="105"/>
      <c r="L143" s="105"/>
      <c r="M143" s="105"/>
      <c r="N143" s="104">
        <f t="shared" si="10"/>
        <v>400000</v>
      </c>
      <c r="O143" s="106">
        <v>0</v>
      </c>
      <c r="P143" s="104">
        <f t="shared" si="11"/>
        <v>400000</v>
      </c>
      <c r="Q143" s="104"/>
      <c r="R143" s="105"/>
      <c r="S143" s="105"/>
      <c r="T143" s="107">
        <f t="shared" si="14"/>
        <v>0</v>
      </c>
      <c r="U143" s="105">
        <f t="shared" si="13"/>
        <v>400000</v>
      </c>
      <c r="V143" s="105"/>
    </row>
    <row r="144" spans="1:22">
      <c r="A144" s="96">
        <v>527557160332</v>
      </c>
      <c r="B144" s="97" t="s">
        <v>927</v>
      </c>
      <c r="C144" s="98" t="s">
        <v>735</v>
      </c>
      <c r="D144" s="99" t="s">
        <v>217</v>
      </c>
      <c r="E144" s="100">
        <v>108300854540</v>
      </c>
      <c r="F144" s="101">
        <v>46175</v>
      </c>
      <c r="G144" s="102" t="s">
        <v>537</v>
      </c>
      <c r="H144" s="103">
        <v>8.1999999999999993</v>
      </c>
      <c r="I144" s="103"/>
      <c r="J144" s="104">
        <f t="shared" si="9"/>
        <v>400000</v>
      </c>
      <c r="K144" s="105"/>
      <c r="L144" s="105"/>
      <c r="M144" s="105"/>
      <c r="N144" s="104">
        <f t="shared" si="10"/>
        <v>400000</v>
      </c>
      <c r="O144" s="106">
        <v>0</v>
      </c>
      <c r="P144" s="104">
        <f t="shared" si="11"/>
        <v>400000</v>
      </c>
      <c r="Q144" s="104"/>
      <c r="R144" s="105"/>
      <c r="S144" s="105"/>
      <c r="T144" s="107">
        <f t="shared" si="14"/>
        <v>0</v>
      </c>
      <c r="U144" s="105">
        <f t="shared" si="13"/>
        <v>400000</v>
      </c>
      <c r="V144" s="105"/>
    </row>
    <row r="145" spans="1:22">
      <c r="A145" s="96">
        <v>526208721604</v>
      </c>
      <c r="B145" s="97" t="s">
        <v>929</v>
      </c>
      <c r="C145" s="98" t="s">
        <v>930</v>
      </c>
      <c r="D145" s="99" t="s">
        <v>217</v>
      </c>
      <c r="E145" s="100">
        <v>108301127060</v>
      </c>
      <c r="F145" s="101">
        <v>46175</v>
      </c>
      <c r="G145" s="102" t="s">
        <v>537</v>
      </c>
      <c r="H145" s="103">
        <v>45.9</v>
      </c>
      <c r="I145" s="103"/>
      <c r="J145" s="104">
        <f t="shared" si="9"/>
        <v>400000</v>
      </c>
      <c r="K145" s="105"/>
      <c r="L145" s="105"/>
      <c r="M145" s="105"/>
      <c r="N145" s="104">
        <f t="shared" si="10"/>
        <v>400000</v>
      </c>
      <c r="O145" s="106">
        <v>0</v>
      </c>
      <c r="P145" s="104">
        <f t="shared" si="11"/>
        <v>400000</v>
      </c>
      <c r="Q145" s="104"/>
      <c r="R145" s="105"/>
      <c r="S145" s="105"/>
      <c r="T145" s="107">
        <f t="shared" si="14"/>
        <v>0</v>
      </c>
      <c r="U145" s="105">
        <f t="shared" si="13"/>
        <v>400000</v>
      </c>
      <c r="V145" s="105"/>
    </row>
    <row r="146" spans="1:22">
      <c r="A146" s="96">
        <v>871782346380</v>
      </c>
      <c r="B146" s="97" t="s">
        <v>932</v>
      </c>
      <c r="C146" s="98" t="s">
        <v>933</v>
      </c>
      <c r="D146" s="99" t="s">
        <v>298</v>
      </c>
      <c r="E146" s="100">
        <v>108301247020</v>
      </c>
      <c r="F146" s="101">
        <v>46175</v>
      </c>
      <c r="G146" s="102" t="s">
        <v>537</v>
      </c>
      <c r="H146" s="103">
        <v>3.4</v>
      </c>
      <c r="I146" s="103"/>
      <c r="J146" s="104">
        <f t="shared" si="9"/>
        <v>400000</v>
      </c>
      <c r="K146" s="105"/>
      <c r="L146" s="105"/>
      <c r="M146" s="105"/>
      <c r="N146" s="104">
        <f t="shared" si="10"/>
        <v>400000</v>
      </c>
      <c r="O146" s="106">
        <v>0</v>
      </c>
      <c r="P146" s="104">
        <f t="shared" si="11"/>
        <v>400000</v>
      </c>
      <c r="Q146" s="104"/>
      <c r="R146" s="105"/>
      <c r="S146" s="105"/>
      <c r="T146" s="107">
        <f t="shared" si="14"/>
        <v>0</v>
      </c>
      <c r="U146" s="105">
        <f t="shared" si="13"/>
        <v>400000</v>
      </c>
      <c r="V146" s="105"/>
    </row>
    <row r="147" spans="1:22">
      <c r="A147" s="96">
        <v>809262197260</v>
      </c>
      <c r="B147" s="97" t="s">
        <v>935</v>
      </c>
      <c r="C147" s="98" t="s">
        <v>936</v>
      </c>
      <c r="D147" s="99" t="s">
        <v>204</v>
      </c>
      <c r="E147" s="100">
        <v>108301476510</v>
      </c>
      <c r="F147" s="101">
        <v>46175</v>
      </c>
      <c r="G147" s="102" t="s">
        <v>537</v>
      </c>
      <c r="H147" s="103">
        <v>31.7</v>
      </c>
      <c r="I147" s="103"/>
      <c r="J147" s="104">
        <f t="shared" si="9"/>
        <v>400000</v>
      </c>
      <c r="K147" s="105"/>
      <c r="L147" s="105"/>
      <c r="M147" s="105"/>
      <c r="N147" s="104">
        <f t="shared" si="10"/>
        <v>400000</v>
      </c>
      <c r="O147" s="106">
        <v>0</v>
      </c>
      <c r="P147" s="104">
        <f t="shared" si="11"/>
        <v>400000</v>
      </c>
      <c r="Q147" s="104"/>
      <c r="R147" s="105"/>
      <c r="S147" s="105"/>
      <c r="T147" s="107">
        <f t="shared" si="14"/>
        <v>0</v>
      </c>
      <c r="U147" s="105">
        <f t="shared" si="13"/>
        <v>400000</v>
      </c>
      <c r="V147" s="105"/>
    </row>
    <row r="148" spans="1:22">
      <c r="A148" s="96">
        <v>381228856071</v>
      </c>
      <c r="B148" s="97" t="s">
        <v>938</v>
      </c>
      <c r="C148" s="98" t="s">
        <v>939</v>
      </c>
      <c r="D148" s="99" t="s">
        <v>217</v>
      </c>
      <c r="E148" s="100">
        <v>108301533760</v>
      </c>
      <c r="F148" s="101">
        <v>46175</v>
      </c>
      <c r="G148" s="102" t="s">
        <v>537</v>
      </c>
      <c r="H148" s="103">
        <v>0.60000000000000009</v>
      </c>
      <c r="I148" s="103"/>
      <c r="J148" s="104">
        <f t="shared" si="9"/>
        <v>400000</v>
      </c>
      <c r="K148" s="105"/>
      <c r="L148" s="105"/>
      <c r="M148" s="105"/>
      <c r="N148" s="104">
        <f t="shared" si="10"/>
        <v>400000</v>
      </c>
      <c r="O148" s="106">
        <v>0</v>
      </c>
      <c r="P148" s="104">
        <f t="shared" si="11"/>
        <v>400000</v>
      </c>
      <c r="Q148" s="104"/>
      <c r="R148" s="105"/>
      <c r="S148" s="105"/>
      <c r="T148" s="107">
        <f t="shared" si="14"/>
        <v>0</v>
      </c>
      <c r="U148" s="105">
        <f t="shared" si="13"/>
        <v>400000</v>
      </c>
      <c r="V148" s="105"/>
    </row>
    <row r="149" spans="1:22">
      <c r="A149" s="96">
        <v>489101274940</v>
      </c>
      <c r="B149" s="97" t="s">
        <v>941</v>
      </c>
      <c r="C149" s="98" t="s">
        <v>750</v>
      </c>
      <c r="D149" s="99" t="s">
        <v>751</v>
      </c>
      <c r="E149" s="100">
        <v>108301537410</v>
      </c>
      <c r="F149" s="101">
        <v>46175</v>
      </c>
      <c r="G149" s="102" t="s">
        <v>537</v>
      </c>
      <c r="H149" s="103">
        <v>1.1000000000000001</v>
      </c>
      <c r="I149" s="103"/>
      <c r="J149" s="104">
        <f t="shared" si="9"/>
        <v>400000</v>
      </c>
      <c r="K149" s="105"/>
      <c r="L149" s="105"/>
      <c r="M149" s="105"/>
      <c r="N149" s="104">
        <f t="shared" si="10"/>
        <v>400000</v>
      </c>
      <c r="O149" s="106">
        <v>0</v>
      </c>
      <c r="P149" s="104">
        <f t="shared" si="11"/>
        <v>400000</v>
      </c>
      <c r="Q149" s="104"/>
      <c r="R149" s="105"/>
      <c r="S149" s="105"/>
      <c r="T149" s="107">
        <f t="shared" si="14"/>
        <v>0</v>
      </c>
      <c r="U149" s="105">
        <f t="shared" si="13"/>
        <v>400000</v>
      </c>
      <c r="V149" s="105"/>
    </row>
    <row r="150" spans="1:22">
      <c r="A150" s="96">
        <v>500292632609</v>
      </c>
      <c r="B150" s="97" t="s">
        <v>943</v>
      </c>
      <c r="C150" s="98" t="s">
        <v>720</v>
      </c>
      <c r="D150" s="99" t="s">
        <v>721</v>
      </c>
      <c r="E150" s="100">
        <v>108301736800</v>
      </c>
      <c r="F150" s="101">
        <v>46175</v>
      </c>
      <c r="G150" s="102" t="s">
        <v>537</v>
      </c>
      <c r="H150" s="103">
        <v>0.9</v>
      </c>
      <c r="I150" s="103"/>
      <c r="J150" s="104">
        <f t="shared" si="9"/>
        <v>400000</v>
      </c>
      <c r="K150" s="105"/>
      <c r="L150" s="105"/>
      <c r="M150" s="105"/>
      <c r="N150" s="104">
        <f t="shared" si="10"/>
        <v>400000</v>
      </c>
      <c r="O150" s="106">
        <v>0</v>
      </c>
      <c r="P150" s="104">
        <f t="shared" si="11"/>
        <v>400000</v>
      </c>
      <c r="Q150" s="104"/>
      <c r="R150" s="105"/>
      <c r="S150" s="105"/>
      <c r="T150" s="107">
        <f t="shared" si="14"/>
        <v>0</v>
      </c>
      <c r="U150" s="105">
        <f t="shared" si="13"/>
        <v>400000</v>
      </c>
      <c r="V150" s="105"/>
    </row>
    <row r="151" spans="1:22">
      <c r="A151" s="96">
        <v>493602838183</v>
      </c>
      <c r="B151" s="97" t="s">
        <v>945</v>
      </c>
      <c r="C151" s="98" t="s">
        <v>946</v>
      </c>
      <c r="D151" s="99" t="s">
        <v>217</v>
      </c>
      <c r="E151" s="100">
        <v>108301788340</v>
      </c>
      <c r="F151" s="101">
        <v>46175</v>
      </c>
      <c r="G151" s="102" t="s">
        <v>537</v>
      </c>
      <c r="H151" s="103">
        <v>7.9</v>
      </c>
      <c r="I151" s="103"/>
      <c r="J151" s="104">
        <f t="shared" ref="J151:J162" si="15">400000*1</f>
        <v>400000</v>
      </c>
      <c r="K151" s="105"/>
      <c r="L151" s="105"/>
      <c r="M151" s="105"/>
      <c r="N151" s="104">
        <f t="shared" ref="N151:N214" si="16">SUM(J151:M151)</f>
        <v>400000</v>
      </c>
      <c r="O151" s="106">
        <v>0</v>
      </c>
      <c r="P151" s="104">
        <f t="shared" ref="P151:P214" si="17">+O151+N151</f>
        <v>400000</v>
      </c>
      <c r="Q151" s="104"/>
      <c r="R151" s="105"/>
      <c r="S151" s="105"/>
      <c r="T151" s="107">
        <f t="shared" si="14"/>
        <v>0</v>
      </c>
      <c r="U151" s="105">
        <f t="shared" ref="U151:U214" si="18">+T151+P151</f>
        <v>400000</v>
      </c>
      <c r="V151" s="105"/>
    </row>
    <row r="152" spans="1:22">
      <c r="A152" s="96">
        <v>492830109728</v>
      </c>
      <c r="B152" s="97" t="s">
        <v>948</v>
      </c>
      <c r="C152" s="98" t="s">
        <v>539</v>
      </c>
      <c r="D152" s="99" t="s">
        <v>217</v>
      </c>
      <c r="E152" s="100">
        <v>108301839550</v>
      </c>
      <c r="F152" s="101">
        <v>46175</v>
      </c>
      <c r="G152" s="102" t="s">
        <v>537</v>
      </c>
      <c r="H152" s="103">
        <v>0.5</v>
      </c>
      <c r="I152" s="103"/>
      <c r="J152" s="104">
        <f t="shared" si="15"/>
        <v>400000</v>
      </c>
      <c r="K152" s="105"/>
      <c r="L152" s="105"/>
      <c r="M152" s="105"/>
      <c r="N152" s="104">
        <f t="shared" si="16"/>
        <v>400000</v>
      </c>
      <c r="O152" s="106">
        <v>0</v>
      </c>
      <c r="P152" s="104">
        <f t="shared" si="17"/>
        <v>400000</v>
      </c>
      <c r="Q152" s="104"/>
      <c r="R152" s="105"/>
      <c r="S152" s="105"/>
      <c r="T152" s="107">
        <f t="shared" si="14"/>
        <v>0</v>
      </c>
      <c r="U152" s="105">
        <f t="shared" si="18"/>
        <v>400000</v>
      </c>
      <c r="V152" s="105"/>
    </row>
    <row r="153" spans="1:22">
      <c r="A153" s="96">
        <v>871830794035</v>
      </c>
      <c r="B153" s="97" t="s">
        <v>950</v>
      </c>
      <c r="C153" s="98" t="s">
        <v>285</v>
      </c>
      <c r="D153" s="99" t="s">
        <v>275</v>
      </c>
      <c r="E153" s="100">
        <v>108301865340</v>
      </c>
      <c r="F153" s="101">
        <v>46175</v>
      </c>
      <c r="G153" s="102" t="s">
        <v>537</v>
      </c>
      <c r="H153" s="103">
        <v>1.4</v>
      </c>
      <c r="I153" s="103"/>
      <c r="J153" s="104">
        <f t="shared" si="15"/>
        <v>400000</v>
      </c>
      <c r="K153" s="105"/>
      <c r="L153" s="105"/>
      <c r="M153" s="105"/>
      <c r="N153" s="104">
        <f t="shared" si="16"/>
        <v>400000</v>
      </c>
      <c r="O153" s="106">
        <v>0</v>
      </c>
      <c r="P153" s="104">
        <f t="shared" si="17"/>
        <v>400000</v>
      </c>
      <c r="Q153" s="104"/>
      <c r="R153" s="105"/>
      <c r="S153" s="105"/>
      <c r="T153" s="107">
        <f t="shared" si="14"/>
        <v>0</v>
      </c>
      <c r="U153" s="105">
        <f t="shared" si="18"/>
        <v>400000</v>
      </c>
      <c r="V153" s="105"/>
    </row>
    <row r="154" spans="1:22">
      <c r="A154" s="96">
        <v>489101273201</v>
      </c>
      <c r="B154" s="97" t="s">
        <v>952</v>
      </c>
      <c r="C154" s="98" t="s">
        <v>750</v>
      </c>
      <c r="D154" s="99" t="s">
        <v>751</v>
      </c>
      <c r="E154" s="100">
        <v>108301883210</v>
      </c>
      <c r="F154" s="101">
        <v>46175</v>
      </c>
      <c r="G154" s="102" t="s">
        <v>537</v>
      </c>
      <c r="H154" s="103">
        <v>1.9000000000000001</v>
      </c>
      <c r="I154" s="103"/>
      <c r="J154" s="104">
        <f t="shared" si="15"/>
        <v>400000</v>
      </c>
      <c r="K154" s="105"/>
      <c r="L154" s="105"/>
      <c r="M154" s="105"/>
      <c r="N154" s="104">
        <f t="shared" si="16"/>
        <v>400000</v>
      </c>
      <c r="O154" s="106">
        <v>0</v>
      </c>
      <c r="P154" s="104">
        <f t="shared" si="17"/>
        <v>400000</v>
      </c>
      <c r="Q154" s="104"/>
      <c r="R154" s="105"/>
      <c r="S154" s="105"/>
      <c r="T154" s="107">
        <f t="shared" si="14"/>
        <v>0</v>
      </c>
      <c r="U154" s="105">
        <f t="shared" si="18"/>
        <v>400000</v>
      </c>
      <c r="V154" s="105"/>
    </row>
    <row r="155" spans="1:22">
      <c r="A155" s="96">
        <v>527158975034</v>
      </c>
      <c r="B155" s="97" t="s">
        <v>954</v>
      </c>
      <c r="C155" s="98" t="s">
        <v>539</v>
      </c>
      <c r="D155" s="99" t="s">
        <v>217</v>
      </c>
      <c r="E155" s="100">
        <v>108301910620</v>
      </c>
      <c r="F155" s="101">
        <v>46175</v>
      </c>
      <c r="G155" s="102" t="s">
        <v>537</v>
      </c>
      <c r="H155" s="103">
        <v>1.2</v>
      </c>
      <c r="I155" s="103"/>
      <c r="J155" s="104">
        <f t="shared" si="15"/>
        <v>400000</v>
      </c>
      <c r="K155" s="105"/>
      <c r="L155" s="105"/>
      <c r="M155" s="105"/>
      <c r="N155" s="104">
        <f t="shared" si="16"/>
        <v>400000</v>
      </c>
      <c r="O155" s="106">
        <v>0</v>
      </c>
      <c r="P155" s="104">
        <f t="shared" si="17"/>
        <v>400000</v>
      </c>
      <c r="Q155" s="104"/>
      <c r="R155" s="105"/>
      <c r="S155" s="105"/>
      <c r="T155" s="107">
        <f t="shared" si="14"/>
        <v>0</v>
      </c>
      <c r="U155" s="105">
        <f t="shared" si="18"/>
        <v>400000</v>
      </c>
      <c r="V155" s="105"/>
    </row>
    <row r="156" spans="1:22">
      <c r="A156" s="96">
        <v>871831431473</v>
      </c>
      <c r="B156" s="97" t="s">
        <v>956</v>
      </c>
      <c r="C156" s="98" t="s">
        <v>285</v>
      </c>
      <c r="D156" s="99" t="s">
        <v>204</v>
      </c>
      <c r="E156" s="100">
        <v>108301948050</v>
      </c>
      <c r="F156" s="101">
        <v>46175</v>
      </c>
      <c r="G156" s="102" t="s">
        <v>537</v>
      </c>
      <c r="H156" s="103">
        <v>14.3</v>
      </c>
      <c r="I156" s="103"/>
      <c r="J156" s="104">
        <f t="shared" si="15"/>
        <v>400000</v>
      </c>
      <c r="K156" s="105"/>
      <c r="L156" s="105"/>
      <c r="M156" s="105"/>
      <c r="N156" s="104">
        <f t="shared" si="16"/>
        <v>400000</v>
      </c>
      <c r="O156" s="106">
        <v>0</v>
      </c>
      <c r="P156" s="104">
        <f t="shared" si="17"/>
        <v>400000</v>
      </c>
      <c r="Q156" s="104"/>
      <c r="R156" s="105"/>
      <c r="S156" s="105"/>
      <c r="T156" s="107">
        <f t="shared" si="14"/>
        <v>0</v>
      </c>
      <c r="U156" s="105">
        <f t="shared" si="18"/>
        <v>400000</v>
      </c>
      <c r="V156" s="105"/>
    </row>
    <row r="157" spans="1:22">
      <c r="A157" s="96">
        <v>381335227154</v>
      </c>
      <c r="B157" s="97" t="s">
        <v>958</v>
      </c>
      <c r="C157" s="98" t="s">
        <v>844</v>
      </c>
      <c r="D157" s="99" t="s">
        <v>213</v>
      </c>
      <c r="E157" s="100">
        <v>108302011200</v>
      </c>
      <c r="F157" s="101">
        <v>46175</v>
      </c>
      <c r="G157" s="102" t="s">
        <v>537</v>
      </c>
      <c r="H157" s="103">
        <v>0.5</v>
      </c>
      <c r="I157" s="103"/>
      <c r="J157" s="104">
        <f t="shared" si="15"/>
        <v>400000</v>
      </c>
      <c r="K157" s="105"/>
      <c r="L157" s="105"/>
      <c r="M157" s="105"/>
      <c r="N157" s="104">
        <f t="shared" si="16"/>
        <v>400000</v>
      </c>
      <c r="O157" s="106">
        <v>0</v>
      </c>
      <c r="P157" s="104">
        <f t="shared" si="17"/>
        <v>400000</v>
      </c>
      <c r="Q157" s="104"/>
      <c r="R157" s="105"/>
      <c r="S157" s="105"/>
      <c r="T157" s="107">
        <f t="shared" si="14"/>
        <v>0</v>
      </c>
      <c r="U157" s="105">
        <f t="shared" si="18"/>
        <v>400000</v>
      </c>
      <c r="V157" s="105"/>
    </row>
    <row r="158" spans="1:22">
      <c r="A158" s="96">
        <v>1291247661</v>
      </c>
      <c r="B158" s="97" t="s">
        <v>960</v>
      </c>
      <c r="C158" s="98" t="s">
        <v>542</v>
      </c>
      <c r="D158" s="99" t="s">
        <v>217</v>
      </c>
      <c r="E158" s="100">
        <v>108302064250</v>
      </c>
      <c r="F158" s="101">
        <v>46175</v>
      </c>
      <c r="G158" s="102" t="s">
        <v>537</v>
      </c>
      <c r="H158" s="103">
        <v>1.1000000000000001</v>
      </c>
      <c r="I158" s="103"/>
      <c r="J158" s="104">
        <f t="shared" si="15"/>
        <v>400000</v>
      </c>
      <c r="K158" s="105"/>
      <c r="L158" s="105"/>
      <c r="M158" s="105"/>
      <c r="N158" s="104">
        <f t="shared" si="16"/>
        <v>400000</v>
      </c>
      <c r="O158" s="106">
        <v>0</v>
      </c>
      <c r="P158" s="104">
        <f t="shared" si="17"/>
        <v>400000</v>
      </c>
      <c r="Q158" s="104"/>
      <c r="R158" s="105"/>
      <c r="S158" s="105"/>
      <c r="T158" s="107">
        <f t="shared" si="14"/>
        <v>0</v>
      </c>
      <c r="U158" s="105">
        <f t="shared" si="18"/>
        <v>400000</v>
      </c>
      <c r="V158" s="105"/>
    </row>
    <row r="159" spans="1:22">
      <c r="A159" s="96">
        <v>493602842370</v>
      </c>
      <c r="B159" s="97" t="s">
        <v>962</v>
      </c>
      <c r="C159" s="98" t="s">
        <v>946</v>
      </c>
      <c r="D159" s="99" t="s">
        <v>217</v>
      </c>
      <c r="E159" s="100">
        <v>108302066500</v>
      </c>
      <c r="F159" s="101">
        <v>46175</v>
      </c>
      <c r="G159" s="102" t="s">
        <v>537</v>
      </c>
      <c r="H159" s="103">
        <v>14.1</v>
      </c>
      <c r="I159" s="103"/>
      <c r="J159" s="104">
        <f t="shared" si="15"/>
        <v>400000</v>
      </c>
      <c r="K159" s="105"/>
      <c r="L159" s="105"/>
      <c r="M159" s="105"/>
      <c r="N159" s="104">
        <f t="shared" si="16"/>
        <v>400000</v>
      </c>
      <c r="O159" s="106">
        <v>0</v>
      </c>
      <c r="P159" s="104">
        <f t="shared" si="17"/>
        <v>400000</v>
      </c>
      <c r="Q159" s="104"/>
      <c r="R159" s="105"/>
      <c r="S159" s="105"/>
      <c r="T159" s="107">
        <f t="shared" si="14"/>
        <v>0</v>
      </c>
      <c r="U159" s="105">
        <f t="shared" si="18"/>
        <v>400000</v>
      </c>
      <c r="V159" s="105"/>
    </row>
    <row r="160" spans="1:22">
      <c r="A160" s="96">
        <v>492830072680</v>
      </c>
      <c r="B160" s="97" t="s">
        <v>964</v>
      </c>
      <c r="C160" s="98" t="s">
        <v>539</v>
      </c>
      <c r="D160" s="99" t="s">
        <v>217</v>
      </c>
      <c r="E160" s="100">
        <v>108302103930</v>
      </c>
      <c r="F160" s="101">
        <v>46175</v>
      </c>
      <c r="G160" s="102" t="s">
        <v>537</v>
      </c>
      <c r="H160" s="103">
        <v>0.5</v>
      </c>
      <c r="I160" s="103"/>
      <c r="J160" s="104">
        <f t="shared" si="15"/>
        <v>400000</v>
      </c>
      <c r="K160" s="105"/>
      <c r="L160" s="105"/>
      <c r="M160" s="105"/>
      <c r="N160" s="104">
        <f t="shared" si="16"/>
        <v>400000</v>
      </c>
      <c r="O160" s="106">
        <v>0</v>
      </c>
      <c r="P160" s="104">
        <f t="shared" si="17"/>
        <v>400000</v>
      </c>
      <c r="Q160" s="104"/>
      <c r="R160" s="105"/>
      <c r="S160" s="105"/>
      <c r="T160" s="107">
        <f t="shared" si="14"/>
        <v>0</v>
      </c>
      <c r="U160" s="105">
        <f t="shared" si="18"/>
        <v>400000</v>
      </c>
      <c r="V160" s="105"/>
    </row>
    <row r="161" spans="1:22">
      <c r="A161" s="96">
        <v>872373630265</v>
      </c>
      <c r="B161" s="97" t="s">
        <v>966</v>
      </c>
      <c r="C161" s="98" t="s">
        <v>967</v>
      </c>
      <c r="D161" s="99" t="s">
        <v>275</v>
      </c>
      <c r="E161" s="100">
        <v>108302226320</v>
      </c>
      <c r="F161" s="101">
        <v>46175</v>
      </c>
      <c r="G161" s="102" t="s">
        <v>537</v>
      </c>
      <c r="H161" s="103">
        <v>9.6999999999999993</v>
      </c>
      <c r="I161" s="103"/>
      <c r="J161" s="104">
        <f t="shared" si="15"/>
        <v>400000</v>
      </c>
      <c r="K161" s="105"/>
      <c r="L161" s="105"/>
      <c r="M161" s="105"/>
      <c r="N161" s="104">
        <f t="shared" si="16"/>
        <v>400000</v>
      </c>
      <c r="O161" s="106">
        <v>0</v>
      </c>
      <c r="P161" s="104">
        <f t="shared" si="17"/>
        <v>400000</v>
      </c>
      <c r="Q161" s="104"/>
      <c r="R161" s="105"/>
      <c r="S161" s="105"/>
      <c r="T161" s="107">
        <f t="shared" ref="T161:T224" si="19">+SUM(Q161:S161)</f>
        <v>0</v>
      </c>
      <c r="U161" s="105">
        <f t="shared" si="18"/>
        <v>400000</v>
      </c>
      <c r="V161" s="105"/>
    </row>
    <row r="162" spans="1:22">
      <c r="A162" s="96">
        <v>2089241604</v>
      </c>
      <c r="B162" s="97" t="s">
        <v>969</v>
      </c>
      <c r="C162" s="98" t="s">
        <v>970</v>
      </c>
      <c r="D162" s="99" t="s">
        <v>217</v>
      </c>
      <c r="E162" s="100">
        <v>108302265960</v>
      </c>
      <c r="F162" s="101">
        <v>46175</v>
      </c>
      <c r="G162" s="102" t="s">
        <v>537</v>
      </c>
      <c r="H162" s="103">
        <v>502.1</v>
      </c>
      <c r="I162" s="103"/>
      <c r="J162" s="104">
        <f t="shared" si="15"/>
        <v>400000</v>
      </c>
      <c r="K162" s="105"/>
      <c r="L162" s="105"/>
      <c r="M162" s="105"/>
      <c r="N162" s="104">
        <f t="shared" si="16"/>
        <v>400000</v>
      </c>
      <c r="O162" s="106">
        <v>0</v>
      </c>
      <c r="P162" s="104">
        <f t="shared" si="17"/>
        <v>400000</v>
      </c>
      <c r="Q162" s="104"/>
      <c r="R162" s="105"/>
      <c r="S162" s="105"/>
      <c r="T162" s="107">
        <f t="shared" si="19"/>
        <v>0</v>
      </c>
      <c r="U162" s="105">
        <f t="shared" si="18"/>
        <v>400000</v>
      </c>
      <c r="V162" s="105"/>
    </row>
    <row r="163" spans="1:22">
      <c r="A163" s="96">
        <v>2089241604</v>
      </c>
      <c r="B163" s="97" t="s">
        <v>969</v>
      </c>
      <c r="C163" s="98" t="s">
        <v>970</v>
      </c>
      <c r="D163" s="99" t="s">
        <v>217</v>
      </c>
      <c r="E163" s="100">
        <v>108302309510</v>
      </c>
      <c r="F163" s="101">
        <v>46175</v>
      </c>
      <c r="G163" s="102" t="s">
        <v>537</v>
      </c>
      <c r="H163" s="103">
        <v>502.1</v>
      </c>
      <c r="I163" s="103"/>
      <c r="J163" s="104">
        <f>300000*1</f>
        <v>300000</v>
      </c>
      <c r="K163" s="105"/>
      <c r="L163" s="105"/>
      <c r="M163" s="105"/>
      <c r="N163" s="104">
        <f t="shared" si="16"/>
        <v>300000</v>
      </c>
      <c r="O163" s="106">
        <v>0</v>
      </c>
      <c r="P163" s="104">
        <f t="shared" si="17"/>
        <v>300000</v>
      </c>
      <c r="Q163" s="104"/>
      <c r="R163" s="105"/>
      <c r="S163" s="105"/>
      <c r="T163" s="107">
        <f t="shared" si="19"/>
        <v>0</v>
      </c>
      <c r="U163" s="105">
        <f t="shared" si="18"/>
        <v>300000</v>
      </c>
      <c r="V163" s="105"/>
    </row>
    <row r="164" spans="1:22">
      <c r="A164" s="96">
        <v>2089241604</v>
      </c>
      <c r="B164" s="97" t="s">
        <v>969</v>
      </c>
      <c r="C164" s="98" t="s">
        <v>970</v>
      </c>
      <c r="D164" s="99" t="s">
        <v>217</v>
      </c>
      <c r="E164" s="100">
        <v>108302340750</v>
      </c>
      <c r="F164" s="101">
        <v>46175</v>
      </c>
      <c r="G164" s="102" t="s">
        <v>537</v>
      </c>
      <c r="H164" s="103">
        <v>502.1</v>
      </c>
      <c r="I164" s="103"/>
      <c r="J164" s="104">
        <f>300000*1</f>
        <v>300000</v>
      </c>
      <c r="K164" s="105"/>
      <c r="L164" s="105"/>
      <c r="M164" s="105"/>
      <c r="N164" s="104">
        <f t="shared" si="16"/>
        <v>300000</v>
      </c>
      <c r="O164" s="106">
        <v>0</v>
      </c>
      <c r="P164" s="104">
        <f t="shared" si="17"/>
        <v>300000</v>
      </c>
      <c r="Q164" s="104"/>
      <c r="R164" s="105"/>
      <c r="S164" s="105"/>
      <c r="T164" s="107">
        <f t="shared" si="19"/>
        <v>0</v>
      </c>
      <c r="U164" s="105">
        <f t="shared" si="18"/>
        <v>300000</v>
      </c>
      <c r="V164" s="105"/>
    </row>
    <row r="165" spans="1:22">
      <c r="A165" s="96">
        <v>2089241604</v>
      </c>
      <c r="B165" s="97" t="s">
        <v>969</v>
      </c>
      <c r="C165" s="98" t="s">
        <v>970</v>
      </c>
      <c r="D165" s="99" t="s">
        <v>217</v>
      </c>
      <c r="E165" s="100">
        <v>108302341930</v>
      </c>
      <c r="F165" s="101">
        <v>46175</v>
      </c>
      <c r="G165" s="102" t="s">
        <v>537</v>
      </c>
      <c r="H165" s="103">
        <v>502.1</v>
      </c>
      <c r="I165" s="103"/>
      <c r="J165" s="104">
        <f>300000*1</f>
        <v>300000</v>
      </c>
      <c r="K165" s="105"/>
      <c r="L165" s="105"/>
      <c r="M165" s="105"/>
      <c r="N165" s="104">
        <f t="shared" si="16"/>
        <v>300000</v>
      </c>
      <c r="O165" s="106">
        <v>0</v>
      </c>
      <c r="P165" s="104">
        <f t="shared" si="17"/>
        <v>300000</v>
      </c>
      <c r="Q165" s="104"/>
      <c r="R165" s="105"/>
      <c r="S165" s="105"/>
      <c r="T165" s="107">
        <f t="shared" si="19"/>
        <v>0</v>
      </c>
      <c r="U165" s="105">
        <f t="shared" si="18"/>
        <v>300000</v>
      </c>
      <c r="V165" s="105"/>
    </row>
    <row r="166" spans="1:22">
      <c r="A166" s="96">
        <v>2089241604</v>
      </c>
      <c r="B166" s="97" t="s">
        <v>969</v>
      </c>
      <c r="C166" s="98" t="s">
        <v>970</v>
      </c>
      <c r="D166" s="99" t="s">
        <v>217</v>
      </c>
      <c r="E166" s="100">
        <v>108302344140</v>
      </c>
      <c r="F166" s="101">
        <v>46175</v>
      </c>
      <c r="G166" s="102" t="s">
        <v>537</v>
      </c>
      <c r="H166" s="103">
        <v>502.1</v>
      </c>
      <c r="I166" s="103"/>
      <c r="J166" s="104">
        <f>300000*1</f>
        <v>300000</v>
      </c>
      <c r="K166" s="105"/>
      <c r="L166" s="105"/>
      <c r="M166" s="105"/>
      <c r="N166" s="104">
        <f t="shared" si="16"/>
        <v>300000</v>
      </c>
      <c r="O166" s="106">
        <v>0</v>
      </c>
      <c r="P166" s="104">
        <f t="shared" si="17"/>
        <v>300000</v>
      </c>
      <c r="Q166" s="104"/>
      <c r="R166" s="105"/>
      <c r="S166" s="105"/>
      <c r="T166" s="107">
        <f t="shared" si="19"/>
        <v>0</v>
      </c>
      <c r="U166" s="105">
        <f t="shared" si="18"/>
        <v>300000</v>
      </c>
      <c r="V166" s="105"/>
    </row>
    <row r="167" spans="1:22">
      <c r="A167" s="96">
        <v>526433678489</v>
      </c>
      <c r="B167" s="97" t="s">
        <v>976</v>
      </c>
      <c r="C167" s="98" t="s">
        <v>977</v>
      </c>
      <c r="D167" s="99" t="s">
        <v>217</v>
      </c>
      <c r="E167" s="100">
        <v>108302383230</v>
      </c>
      <c r="F167" s="101">
        <v>46175</v>
      </c>
      <c r="G167" s="102" t="s">
        <v>537</v>
      </c>
      <c r="H167" s="103">
        <v>2.1</v>
      </c>
      <c r="I167" s="103"/>
      <c r="J167" s="104">
        <f t="shared" ref="J167:J230" si="20">400000*1</f>
        <v>400000</v>
      </c>
      <c r="K167" s="105"/>
      <c r="L167" s="105"/>
      <c r="M167" s="105"/>
      <c r="N167" s="104">
        <f t="shared" si="16"/>
        <v>400000</v>
      </c>
      <c r="O167" s="106">
        <v>0</v>
      </c>
      <c r="P167" s="104">
        <f t="shared" si="17"/>
        <v>400000</v>
      </c>
      <c r="Q167" s="104"/>
      <c r="R167" s="105"/>
      <c r="S167" s="105"/>
      <c r="T167" s="107">
        <f t="shared" si="19"/>
        <v>0</v>
      </c>
      <c r="U167" s="105">
        <f t="shared" si="18"/>
        <v>400000</v>
      </c>
      <c r="V167" s="105"/>
    </row>
    <row r="168" spans="1:22">
      <c r="A168" s="96">
        <v>1399590010</v>
      </c>
      <c r="B168" s="97" t="s">
        <v>979</v>
      </c>
      <c r="C168" s="98" t="s">
        <v>980</v>
      </c>
      <c r="D168" s="99" t="s">
        <v>298</v>
      </c>
      <c r="E168" s="100">
        <v>108302425230</v>
      </c>
      <c r="F168" s="101">
        <v>46175</v>
      </c>
      <c r="G168" s="102" t="s">
        <v>537</v>
      </c>
      <c r="H168" s="103">
        <v>0.30000000000000004</v>
      </c>
      <c r="I168" s="103"/>
      <c r="J168" s="104">
        <f t="shared" si="20"/>
        <v>400000</v>
      </c>
      <c r="K168" s="105"/>
      <c r="L168" s="105"/>
      <c r="M168" s="105"/>
      <c r="N168" s="104">
        <f t="shared" si="16"/>
        <v>400000</v>
      </c>
      <c r="O168" s="106">
        <v>0</v>
      </c>
      <c r="P168" s="104">
        <f t="shared" si="17"/>
        <v>400000</v>
      </c>
      <c r="Q168" s="104"/>
      <c r="R168" s="105"/>
      <c r="S168" s="105"/>
      <c r="T168" s="107">
        <f t="shared" si="19"/>
        <v>0</v>
      </c>
      <c r="U168" s="105">
        <f t="shared" si="18"/>
        <v>400000</v>
      </c>
      <c r="V168" s="105"/>
    </row>
    <row r="169" spans="1:22">
      <c r="A169" s="96">
        <v>527158900676</v>
      </c>
      <c r="B169" s="97" t="s">
        <v>982</v>
      </c>
      <c r="C169" s="98" t="s">
        <v>983</v>
      </c>
      <c r="D169" s="99" t="s">
        <v>217</v>
      </c>
      <c r="E169" s="100">
        <v>108302481560</v>
      </c>
      <c r="F169" s="101">
        <v>46175</v>
      </c>
      <c r="G169" s="102" t="s">
        <v>537</v>
      </c>
      <c r="H169" s="103">
        <v>0.5</v>
      </c>
      <c r="I169" s="103"/>
      <c r="J169" s="104">
        <f t="shared" si="20"/>
        <v>400000</v>
      </c>
      <c r="K169" s="105"/>
      <c r="L169" s="105"/>
      <c r="M169" s="105"/>
      <c r="N169" s="104">
        <f t="shared" si="16"/>
        <v>400000</v>
      </c>
      <c r="O169" s="106">
        <v>0</v>
      </c>
      <c r="P169" s="104">
        <f t="shared" si="17"/>
        <v>400000</v>
      </c>
      <c r="Q169" s="104"/>
      <c r="R169" s="105"/>
      <c r="S169" s="105"/>
      <c r="T169" s="107">
        <f t="shared" si="19"/>
        <v>0</v>
      </c>
      <c r="U169" s="105">
        <f t="shared" si="18"/>
        <v>400000</v>
      </c>
      <c r="V169" s="105"/>
    </row>
    <row r="170" spans="1:22">
      <c r="A170" s="96">
        <v>119209733141</v>
      </c>
      <c r="B170" s="97" t="s">
        <v>985</v>
      </c>
      <c r="C170" s="98" t="s">
        <v>925</v>
      </c>
      <c r="D170" s="99" t="s">
        <v>217</v>
      </c>
      <c r="E170" s="100">
        <v>108302505400</v>
      </c>
      <c r="F170" s="101">
        <v>46175</v>
      </c>
      <c r="G170" s="102" t="s">
        <v>537</v>
      </c>
      <c r="H170" s="103">
        <v>0.8</v>
      </c>
      <c r="I170" s="103"/>
      <c r="J170" s="104">
        <f t="shared" si="20"/>
        <v>400000</v>
      </c>
      <c r="K170" s="105"/>
      <c r="L170" s="105"/>
      <c r="M170" s="105"/>
      <c r="N170" s="104">
        <f t="shared" si="16"/>
        <v>400000</v>
      </c>
      <c r="O170" s="106">
        <v>0</v>
      </c>
      <c r="P170" s="104">
        <f t="shared" si="17"/>
        <v>400000</v>
      </c>
      <c r="Q170" s="104"/>
      <c r="R170" s="105"/>
      <c r="S170" s="105"/>
      <c r="T170" s="107">
        <f t="shared" si="19"/>
        <v>0</v>
      </c>
      <c r="U170" s="105">
        <f t="shared" si="18"/>
        <v>400000</v>
      </c>
      <c r="V170" s="105"/>
    </row>
    <row r="171" spans="1:22">
      <c r="A171" s="96">
        <v>1291246305</v>
      </c>
      <c r="B171" s="97" t="s">
        <v>987</v>
      </c>
      <c r="C171" s="98" t="s">
        <v>542</v>
      </c>
      <c r="D171" s="99" t="s">
        <v>217</v>
      </c>
      <c r="E171" s="100">
        <v>108302539920</v>
      </c>
      <c r="F171" s="101">
        <v>46175</v>
      </c>
      <c r="G171" s="102" t="s">
        <v>537</v>
      </c>
      <c r="H171" s="103">
        <v>6.1</v>
      </c>
      <c r="I171" s="103"/>
      <c r="J171" s="104">
        <f t="shared" si="20"/>
        <v>400000</v>
      </c>
      <c r="K171" s="105"/>
      <c r="L171" s="105"/>
      <c r="M171" s="105"/>
      <c r="N171" s="104">
        <f t="shared" si="16"/>
        <v>400000</v>
      </c>
      <c r="O171" s="106">
        <v>0</v>
      </c>
      <c r="P171" s="104">
        <f t="shared" si="17"/>
        <v>400000</v>
      </c>
      <c r="Q171" s="104"/>
      <c r="R171" s="105"/>
      <c r="S171" s="105"/>
      <c r="T171" s="107">
        <f t="shared" si="19"/>
        <v>0</v>
      </c>
      <c r="U171" s="105">
        <f t="shared" si="18"/>
        <v>400000</v>
      </c>
      <c r="V171" s="105"/>
    </row>
    <row r="172" spans="1:22">
      <c r="A172" s="96">
        <v>472187362457</v>
      </c>
      <c r="B172" s="97" t="s">
        <v>989</v>
      </c>
      <c r="C172" s="98" t="s">
        <v>281</v>
      </c>
      <c r="D172" s="99" t="s">
        <v>275</v>
      </c>
      <c r="E172" s="100">
        <v>108302566520</v>
      </c>
      <c r="F172" s="101">
        <v>46175</v>
      </c>
      <c r="G172" s="102" t="s">
        <v>537</v>
      </c>
      <c r="H172" s="103">
        <v>9</v>
      </c>
      <c r="I172" s="103"/>
      <c r="J172" s="104">
        <f t="shared" si="20"/>
        <v>400000</v>
      </c>
      <c r="K172" s="105"/>
      <c r="L172" s="105"/>
      <c r="M172" s="105"/>
      <c r="N172" s="104">
        <f t="shared" si="16"/>
        <v>400000</v>
      </c>
      <c r="O172" s="106">
        <v>0</v>
      </c>
      <c r="P172" s="104">
        <f t="shared" si="17"/>
        <v>400000</v>
      </c>
      <c r="Q172" s="104"/>
      <c r="R172" s="105"/>
      <c r="S172" s="105"/>
      <c r="T172" s="107">
        <f t="shared" si="19"/>
        <v>0</v>
      </c>
      <c r="U172" s="105">
        <f t="shared" si="18"/>
        <v>400000</v>
      </c>
      <c r="V172" s="105"/>
    </row>
    <row r="173" spans="1:22">
      <c r="A173" s="96">
        <v>872219166799</v>
      </c>
      <c r="B173" s="97" t="s">
        <v>991</v>
      </c>
      <c r="C173" s="98" t="s">
        <v>992</v>
      </c>
      <c r="D173" s="99" t="s">
        <v>204</v>
      </c>
      <c r="E173" s="100">
        <v>108302854810</v>
      </c>
      <c r="F173" s="101">
        <v>46176</v>
      </c>
      <c r="G173" s="102" t="s">
        <v>537</v>
      </c>
      <c r="H173" s="103">
        <v>54.3</v>
      </c>
      <c r="I173" s="103"/>
      <c r="J173" s="104">
        <f t="shared" si="20"/>
        <v>400000</v>
      </c>
      <c r="K173" s="105"/>
      <c r="L173" s="105"/>
      <c r="M173" s="105"/>
      <c r="N173" s="104">
        <f t="shared" si="16"/>
        <v>400000</v>
      </c>
      <c r="O173" s="106">
        <v>0</v>
      </c>
      <c r="P173" s="104">
        <f t="shared" si="17"/>
        <v>400000</v>
      </c>
      <c r="Q173" s="104"/>
      <c r="R173" s="105"/>
      <c r="S173" s="105"/>
      <c r="T173" s="107">
        <f t="shared" si="19"/>
        <v>0</v>
      </c>
      <c r="U173" s="105">
        <f t="shared" si="18"/>
        <v>400000</v>
      </c>
      <c r="V173" s="105"/>
    </row>
    <row r="174" spans="1:22">
      <c r="A174" s="96">
        <v>500292642275</v>
      </c>
      <c r="B174" s="97" t="s">
        <v>994</v>
      </c>
      <c r="C174" s="98" t="s">
        <v>720</v>
      </c>
      <c r="D174" s="99" t="s">
        <v>721</v>
      </c>
      <c r="E174" s="100">
        <v>108302881300</v>
      </c>
      <c r="F174" s="101">
        <v>46176</v>
      </c>
      <c r="G174" s="102" t="s">
        <v>537</v>
      </c>
      <c r="H174" s="103">
        <v>0.9</v>
      </c>
      <c r="I174" s="103"/>
      <c r="J174" s="104">
        <f t="shared" si="20"/>
        <v>400000</v>
      </c>
      <c r="K174" s="105"/>
      <c r="L174" s="105"/>
      <c r="M174" s="105"/>
      <c r="N174" s="104">
        <f t="shared" si="16"/>
        <v>400000</v>
      </c>
      <c r="O174" s="106">
        <v>0</v>
      </c>
      <c r="P174" s="104">
        <f t="shared" si="17"/>
        <v>400000</v>
      </c>
      <c r="Q174" s="104"/>
      <c r="R174" s="105"/>
      <c r="S174" s="105"/>
      <c r="T174" s="107">
        <f t="shared" si="19"/>
        <v>0</v>
      </c>
      <c r="U174" s="105">
        <f t="shared" si="18"/>
        <v>400000</v>
      </c>
      <c r="V174" s="105"/>
    </row>
    <row r="175" spans="1:22">
      <c r="A175" s="96">
        <v>381633142753</v>
      </c>
      <c r="B175" s="97" t="s">
        <v>996</v>
      </c>
      <c r="C175" s="98" t="s">
        <v>997</v>
      </c>
      <c r="D175" s="99" t="s">
        <v>213</v>
      </c>
      <c r="E175" s="100">
        <v>108302928860</v>
      </c>
      <c r="F175" s="101">
        <v>46176</v>
      </c>
      <c r="G175" s="102" t="s">
        <v>537</v>
      </c>
      <c r="H175" s="103">
        <v>1.4</v>
      </c>
      <c r="I175" s="103"/>
      <c r="J175" s="104">
        <f t="shared" si="20"/>
        <v>400000</v>
      </c>
      <c r="K175" s="105"/>
      <c r="L175" s="105"/>
      <c r="M175" s="105"/>
      <c r="N175" s="104">
        <f t="shared" si="16"/>
        <v>400000</v>
      </c>
      <c r="O175" s="106">
        <v>0</v>
      </c>
      <c r="P175" s="104">
        <f t="shared" si="17"/>
        <v>400000</v>
      </c>
      <c r="Q175" s="104"/>
      <c r="R175" s="105"/>
      <c r="S175" s="105"/>
      <c r="T175" s="107">
        <f t="shared" si="19"/>
        <v>0</v>
      </c>
      <c r="U175" s="105">
        <f t="shared" si="18"/>
        <v>400000</v>
      </c>
      <c r="V175" s="105"/>
    </row>
    <row r="176" spans="1:22">
      <c r="A176" s="96">
        <v>484361666828</v>
      </c>
      <c r="B176" s="97" t="s">
        <v>999</v>
      </c>
      <c r="C176" s="98" t="s">
        <v>287</v>
      </c>
      <c r="D176" s="99" t="s">
        <v>275</v>
      </c>
      <c r="E176" s="100">
        <v>108302952110</v>
      </c>
      <c r="F176" s="101">
        <v>46176</v>
      </c>
      <c r="G176" s="102" t="s">
        <v>537</v>
      </c>
      <c r="H176" s="103">
        <v>5.2</v>
      </c>
      <c r="I176" s="103"/>
      <c r="J176" s="104">
        <f t="shared" si="20"/>
        <v>400000</v>
      </c>
      <c r="K176" s="105"/>
      <c r="L176" s="105"/>
      <c r="M176" s="105"/>
      <c r="N176" s="104">
        <f t="shared" si="16"/>
        <v>400000</v>
      </c>
      <c r="O176" s="106">
        <v>0</v>
      </c>
      <c r="P176" s="104">
        <f t="shared" si="17"/>
        <v>400000</v>
      </c>
      <c r="Q176" s="104"/>
      <c r="R176" s="105"/>
      <c r="S176" s="105"/>
      <c r="T176" s="107">
        <f t="shared" si="19"/>
        <v>0</v>
      </c>
      <c r="U176" s="105">
        <f t="shared" si="18"/>
        <v>400000</v>
      </c>
      <c r="V176" s="105"/>
    </row>
    <row r="177" spans="1:22">
      <c r="A177" s="96">
        <v>525457696294</v>
      </c>
      <c r="B177" s="97" t="s">
        <v>1001</v>
      </c>
      <c r="C177" s="98" t="s">
        <v>930</v>
      </c>
      <c r="D177" s="99" t="s">
        <v>217</v>
      </c>
      <c r="E177" s="100">
        <v>108303077850</v>
      </c>
      <c r="F177" s="101">
        <v>46176</v>
      </c>
      <c r="G177" s="102" t="s">
        <v>537</v>
      </c>
      <c r="H177" s="103">
        <v>0.5</v>
      </c>
      <c r="I177" s="103"/>
      <c r="J177" s="104">
        <f t="shared" si="20"/>
        <v>400000</v>
      </c>
      <c r="K177" s="105"/>
      <c r="L177" s="105"/>
      <c r="M177" s="105"/>
      <c r="N177" s="104">
        <f t="shared" si="16"/>
        <v>400000</v>
      </c>
      <c r="O177" s="106">
        <v>0</v>
      </c>
      <c r="P177" s="104">
        <f t="shared" si="17"/>
        <v>400000</v>
      </c>
      <c r="Q177" s="104"/>
      <c r="R177" s="105"/>
      <c r="S177" s="105"/>
      <c r="T177" s="107">
        <f t="shared" si="19"/>
        <v>0</v>
      </c>
      <c r="U177" s="105">
        <f t="shared" si="18"/>
        <v>400000</v>
      </c>
      <c r="V177" s="105"/>
    </row>
    <row r="178" spans="1:22">
      <c r="A178" s="96">
        <v>492830076023</v>
      </c>
      <c r="B178" s="97" t="s">
        <v>1003</v>
      </c>
      <c r="C178" s="98" t="s">
        <v>539</v>
      </c>
      <c r="D178" s="99" t="s">
        <v>217</v>
      </c>
      <c r="E178" s="100">
        <v>108303110750</v>
      </c>
      <c r="F178" s="101">
        <v>46176</v>
      </c>
      <c r="G178" s="102" t="s">
        <v>537</v>
      </c>
      <c r="H178" s="103">
        <v>0.5</v>
      </c>
      <c r="I178" s="103"/>
      <c r="J178" s="104">
        <f t="shared" si="20"/>
        <v>400000</v>
      </c>
      <c r="K178" s="105"/>
      <c r="L178" s="105"/>
      <c r="M178" s="105"/>
      <c r="N178" s="104">
        <f t="shared" si="16"/>
        <v>400000</v>
      </c>
      <c r="O178" s="106">
        <v>0</v>
      </c>
      <c r="P178" s="104">
        <f t="shared" si="17"/>
        <v>400000</v>
      </c>
      <c r="Q178" s="104"/>
      <c r="R178" s="105"/>
      <c r="S178" s="105"/>
      <c r="T178" s="107">
        <f t="shared" si="19"/>
        <v>0</v>
      </c>
      <c r="U178" s="105">
        <f t="shared" si="18"/>
        <v>400000</v>
      </c>
      <c r="V178" s="105"/>
    </row>
    <row r="179" spans="1:22">
      <c r="A179" s="96">
        <v>872201755226</v>
      </c>
      <c r="B179" s="97" t="s">
        <v>1005</v>
      </c>
      <c r="C179" s="98" t="s">
        <v>1006</v>
      </c>
      <c r="D179" s="99" t="s">
        <v>208</v>
      </c>
      <c r="E179" s="100">
        <v>108303401400</v>
      </c>
      <c r="F179" s="101">
        <v>46176</v>
      </c>
      <c r="G179" s="102" t="s">
        <v>537</v>
      </c>
      <c r="H179" s="103">
        <v>7.4</v>
      </c>
      <c r="I179" s="103"/>
      <c r="J179" s="104">
        <f t="shared" si="20"/>
        <v>400000</v>
      </c>
      <c r="K179" s="105"/>
      <c r="L179" s="105"/>
      <c r="M179" s="105"/>
      <c r="N179" s="104">
        <f t="shared" si="16"/>
        <v>400000</v>
      </c>
      <c r="O179" s="106">
        <v>0</v>
      </c>
      <c r="P179" s="104">
        <f t="shared" si="17"/>
        <v>400000</v>
      </c>
      <c r="Q179" s="104"/>
      <c r="R179" s="105"/>
      <c r="S179" s="105"/>
      <c r="T179" s="107">
        <f t="shared" si="19"/>
        <v>0</v>
      </c>
      <c r="U179" s="105">
        <f t="shared" si="18"/>
        <v>400000</v>
      </c>
      <c r="V179" s="105"/>
    </row>
    <row r="180" spans="1:22">
      <c r="A180" s="96">
        <v>5415364765</v>
      </c>
      <c r="B180" s="97" t="s">
        <v>1008</v>
      </c>
      <c r="C180" s="98" t="s">
        <v>1009</v>
      </c>
      <c r="D180" s="99" t="s">
        <v>302</v>
      </c>
      <c r="E180" s="100">
        <v>108303506730</v>
      </c>
      <c r="F180" s="101">
        <v>46176</v>
      </c>
      <c r="G180" s="102" t="s">
        <v>537</v>
      </c>
      <c r="H180" s="103">
        <v>0.1</v>
      </c>
      <c r="I180" s="103"/>
      <c r="J180" s="104">
        <f t="shared" si="20"/>
        <v>400000</v>
      </c>
      <c r="K180" s="105"/>
      <c r="L180" s="105"/>
      <c r="M180" s="105"/>
      <c r="N180" s="104">
        <f t="shared" si="16"/>
        <v>400000</v>
      </c>
      <c r="O180" s="106">
        <v>0</v>
      </c>
      <c r="P180" s="104">
        <f t="shared" si="17"/>
        <v>400000</v>
      </c>
      <c r="Q180" s="104"/>
      <c r="R180" s="105"/>
      <c r="S180" s="105"/>
      <c r="T180" s="107">
        <f t="shared" si="19"/>
        <v>0</v>
      </c>
      <c r="U180" s="105">
        <f t="shared" si="18"/>
        <v>400000</v>
      </c>
      <c r="V180" s="105"/>
    </row>
    <row r="181" spans="1:22">
      <c r="A181" s="96" t="s">
        <v>1011</v>
      </c>
      <c r="B181" s="97" t="s">
        <v>1012</v>
      </c>
      <c r="C181" s="98" t="s">
        <v>539</v>
      </c>
      <c r="D181" s="99" t="s">
        <v>783</v>
      </c>
      <c r="E181" s="100">
        <v>108303624330</v>
      </c>
      <c r="F181" s="101">
        <v>46176</v>
      </c>
      <c r="G181" s="102" t="s">
        <v>537</v>
      </c>
      <c r="H181" s="103">
        <v>0.9</v>
      </c>
      <c r="I181" s="103"/>
      <c r="J181" s="104">
        <f t="shared" si="20"/>
        <v>400000</v>
      </c>
      <c r="K181" s="105"/>
      <c r="L181" s="105"/>
      <c r="M181" s="105"/>
      <c r="N181" s="104">
        <f t="shared" si="16"/>
        <v>400000</v>
      </c>
      <c r="O181" s="106">
        <v>0</v>
      </c>
      <c r="P181" s="104">
        <f t="shared" si="17"/>
        <v>400000</v>
      </c>
      <c r="Q181" s="104"/>
      <c r="R181" s="105"/>
      <c r="S181" s="105"/>
      <c r="T181" s="107">
        <f t="shared" si="19"/>
        <v>0</v>
      </c>
      <c r="U181" s="105">
        <f t="shared" si="18"/>
        <v>400000</v>
      </c>
      <c r="V181" s="105"/>
    </row>
    <row r="182" spans="1:22">
      <c r="A182" s="96">
        <v>119209729929</v>
      </c>
      <c r="B182" s="97" t="s">
        <v>1014</v>
      </c>
      <c r="C182" s="98" t="s">
        <v>925</v>
      </c>
      <c r="D182" s="99" t="s">
        <v>217</v>
      </c>
      <c r="E182" s="100">
        <v>108303630150</v>
      </c>
      <c r="F182" s="101">
        <v>46176</v>
      </c>
      <c r="G182" s="102" t="s">
        <v>537</v>
      </c>
      <c r="H182" s="103">
        <v>0.8</v>
      </c>
      <c r="I182" s="103"/>
      <c r="J182" s="104">
        <f t="shared" si="20"/>
        <v>400000</v>
      </c>
      <c r="K182" s="105"/>
      <c r="L182" s="105"/>
      <c r="M182" s="105"/>
      <c r="N182" s="104">
        <f t="shared" si="16"/>
        <v>400000</v>
      </c>
      <c r="O182" s="106">
        <v>0</v>
      </c>
      <c r="P182" s="104">
        <f t="shared" si="17"/>
        <v>400000</v>
      </c>
      <c r="Q182" s="104"/>
      <c r="R182" s="105"/>
      <c r="S182" s="105"/>
      <c r="T182" s="107">
        <f t="shared" si="19"/>
        <v>0</v>
      </c>
      <c r="U182" s="105">
        <f t="shared" si="18"/>
        <v>400000</v>
      </c>
      <c r="V182" s="105"/>
    </row>
    <row r="183" spans="1:22">
      <c r="A183" s="96">
        <v>381664000889</v>
      </c>
      <c r="B183" s="97" t="s">
        <v>1016</v>
      </c>
      <c r="C183" s="98" t="s">
        <v>759</v>
      </c>
      <c r="D183" s="99" t="s">
        <v>275</v>
      </c>
      <c r="E183" s="100">
        <v>108303774130</v>
      </c>
      <c r="F183" s="101">
        <v>46176</v>
      </c>
      <c r="G183" s="102" t="s">
        <v>537</v>
      </c>
      <c r="H183" s="103">
        <v>13.2</v>
      </c>
      <c r="I183" s="103"/>
      <c r="J183" s="104">
        <f t="shared" si="20"/>
        <v>400000</v>
      </c>
      <c r="K183" s="105"/>
      <c r="L183" s="105"/>
      <c r="M183" s="105"/>
      <c r="N183" s="104">
        <f t="shared" si="16"/>
        <v>400000</v>
      </c>
      <c r="O183" s="106">
        <v>0</v>
      </c>
      <c r="P183" s="104">
        <f t="shared" si="17"/>
        <v>400000</v>
      </c>
      <c r="Q183" s="104"/>
      <c r="R183" s="105"/>
      <c r="S183" s="105"/>
      <c r="T183" s="107">
        <f t="shared" si="19"/>
        <v>0</v>
      </c>
      <c r="U183" s="105">
        <f t="shared" si="18"/>
        <v>400000</v>
      </c>
      <c r="V183" s="105"/>
    </row>
    <row r="184" spans="1:22">
      <c r="A184" s="96">
        <v>872205227423</v>
      </c>
      <c r="B184" s="97" t="s">
        <v>1018</v>
      </c>
      <c r="C184" s="98" t="s">
        <v>311</v>
      </c>
      <c r="D184" s="99" t="s">
        <v>204</v>
      </c>
      <c r="E184" s="100">
        <v>108303853340</v>
      </c>
      <c r="F184" s="101">
        <v>46176</v>
      </c>
      <c r="G184" s="102" t="s">
        <v>537</v>
      </c>
      <c r="H184" s="103">
        <v>10.4</v>
      </c>
      <c r="I184" s="103"/>
      <c r="J184" s="104">
        <f t="shared" si="20"/>
        <v>400000</v>
      </c>
      <c r="K184" s="105"/>
      <c r="L184" s="105"/>
      <c r="M184" s="105"/>
      <c r="N184" s="104">
        <f t="shared" si="16"/>
        <v>400000</v>
      </c>
      <c r="O184" s="106">
        <v>0</v>
      </c>
      <c r="P184" s="104">
        <f t="shared" si="17"/>
        <v>400000</v>
      </c>
      <c r="Q184" s="104"/>
      <c r="R184" s="105"/>
      <c r="S184" s="105"/>
      <c r="T184" s="107">
        <f t="shared" si="19"/>
        <v>0</v>
      </c>
      <c r="U184" s="105">
        <f t="shared" si="18"/>
        <v>400000</v>
      </c>
      <c r="V184" s="105"/>
    </row>
    <row r="185" spans="1:22">
      <c r="A185" s="96">
        <v>527529842090</v>
      </c>
      <c r="B185" s="97" t="s">
        <v>1020</v>
      </c>
      <c r="C185" s="98" t="s">
        <v>1021</v>
      </c>
      <c r="D185" s="99" t="s">
        <v>210</v>
      </c>
      <c r="E185" s="100">
        <v>108303962800</v>
      </c>
      <c r="F185" s="101">
        <v>46176</v>
      </c>
      <c r="G185" s="102" t="s">
        <v>537</v>
      </c>
      <c r="H185" s="103">
        <v>5.8</v>
      </c>
      <c r="I185" s="103"/>
      <c r="J185" s="104">
        <f t="shared" si="20"/>
        <v>400000</v>
      </c>
      <c r="K185" s="105"/>
      <c r="L185" s="105"/>
      <c r="M185" s="105"/>
      <c r="N185" s="104">
        <f t="shared" si="16"/>
        <v>400000</v>
      </c>
      <c r="O185" s="106">
        <v>0</v>
      </c>
      <c r="P185" s="104">
        <f t="shared" si="17"/>
        <v>400000</v>
      </c>
      <c r="Q185" s="104"/>
      <c r="R185" s="105"/>
      <c r="S185" s="105"/>
      <c r="T185" s="107">
        <f t="shared" si="19"/>
        <v>0</v>
      </c>
      <c r="U185" s="105">
        <f t="shared" si="18"/>
        <v>400000</v>
      </c>
      <c r="V185" s="105"/>
    </row>
    <row r="186" spans="1:22">
      <c r="A186" s="96">
        <v>500292677317</v>
      </c>
      <c r="B186" s="97" t="s">
        <v>1023</v>
      </c>
      <c r="C186" s="98" t="s">
        <v>720</v>
      </c>
      <c r="D186" s="99" t="s">
        <v>721</v>
      </c>
      <c r="E186" s="100">
        <v>108304051660</v>
      </c>
      <c r="F186" s="101">
        <v>46176</v>
      </c>
      <c r="G186" s="102" t="s">
        <v>537</v>
      </c>
      <c r="H186" s="103">
        <v>1.1000000000000001</v>
      </c>
      <c r="I186" s="103"/>
      <c r="J186" s="104">
        <f t="shared" si="20"/>
        <v>400000</v>
      </c>
      <c r="K186" s="105"/>
      <c r="L186" s="105"/>
      <c r="M186" s="105"/>
      <c r="N186" s="104">
        <f t="shared" si="16"/>
        <v>400000</v>
      </c>
      <c r="O186" s="106">
        <v>0</v>
      </c>
      <c r="P186" s="104">
        <f t="shared" si="17"/>
        <v>400000</v>
      </c>
      <c r="Q186" s="104"/>
      <c r="R186" s="105"/>
      <c r="S186" s="105"/>
      <c r="T186" s="107">
        <f t="shared" si="19"/>
        <v>0</v>
      </c>
      <c r="U186" s="105">
        <f t="shared" si="18"/>
        <v>400000</v>
      </c>
      <c r="V186" s="105"/>
    </row>
    <row r="187" spans="1:22">
      <c r="A187" s="96">
        <v>493891689006</v>
      </c>
      <c r="B187" s="97" t="s">
        <v>1025</v>
      </c>
      <c r="C187" s="98" t="s">
        <v>1026</v>
      </c>
      <c r="D187" s="99" t="s">
        <v>217</v>
      </c>
      <c r="E187" s="100">
        <v>108304057410</v>
      </c>
      <c r="F187" s="101">
        <v>46176</v>
      </c>
      <c r="G187" s="102" t="s">
        <v>537</v>
      </c>
      <c r="H187" s="103">
        <v>39.5</v>
      </c>
      <c r="I187" s="103"/>
      <c r="J187" s="104">
        <f t="shared" si="20"/>
        <v>400000</v>
      </c>
      <c r="K187" s="105"/>
      <c r="L187" s="105"/>
      <c r="M187" s="105"/>
      <c r="N187" s="104">
        <f t="shared" si="16"/>
        <v>400000</v>
      </c>
      <c r="O187" s="106">
        <v>0</v>
      </c>
      <c r="P187" s="104">
        <f t="shared" si="17"/>
        <v>400000</v>
      </c>
      <c r="Q187" s="104"/>
      <c r="R187" s="105"/>
      <c r="S187" s="105"/>
      <c r="T187" s="107">
        <f t="shared" si="19"/>
        <v>0</v>
      </c>
      <c r="U187" s="105">
        <f t="shared" si="18"/>
        <v>400000</v>
      </c>
      <c r="V187" s="105"/>
    </row>
    <row r="188" spans="1:22">
      <c r="A188" s="96">
        <v>484361668338</v>
      </c>
      <c r="B188" s="97" t="s">
        <v>1028</v>
      </c>
      <c r="C188" s="98" t="s">
        <v>287</v>
      </c>
      <c r="D188" s="99" t="s">
        <v>275</v>
      </c>
      <c r="E188" s="100">
        <v>108304127630</v>
      </c>
      <c r="F188" s="101">
        <v>46176</v>
      </c>
      <c r="G188" s="102" t="s">
        <v>537</v>
      </c>
      <c r="H188" s="103">
        <v>15.8</v>
      </c>
      <c r="I188" s="103"/>
      <c r="J188" s="104">
        <f t="shared" si="20"/>
        <v>400000</v>
      </c>
      <c r="K188" s="105"/>
      <c r="L188" s="105"/>
      <c r="M188" s="105"/>
      <c r="N188" s="104">
        <f t="shared" si="16"/>
        <v>400000</v>
      </c>
      <c r="O188" s="106">
        <v>0</v>
      </c>
      <c r="P188" s="104">
        <f t="shared" si="17"/>
        <v>400000</v>
      </c>
      <c r="Q188" s="104"/>
      <c r="R188" s="105"/>
      <c r="S188" s="105"/>
      <c r="T188" s="107">
        <f t="shared" si="19"/>
        <v>0</v>
      </c>
      <c r="U188" s="105">
        <f t="shared" si="18"/>
        <v>400000</v>
      </c>
      <c r="V188" s="105"/>
    </row>
    <row r="189" spans="1:22">
      <c r="A189" s="96">
        <v>872319401976</v>
      </c>
      <c r="B189" s="97" t="s">
        <v>1030</v>
      </c>
      <c r="C189" s="98" t="s">
        <v>1031</v>
      </c>
      <c r="D189" s="99" t="s">
        <v>302</v>
      </c>
      <c r="E189" s="100">
        <v>108304141520</v>
      </c>
      <c r="F189" s="101">
        <v>46176</v>
      </c>
      <c r="G189" s="102" t="s">
        <v>537</v>
      </c>
      <c r="H189" s="103">
        <v>5</v>
      </c>
      <c r="I189" s="103"/>
      <c r="J189" s="104">
        <f t="shared" si="20"/>
        <v>400000</v>
      </c>
      <c r="K189" s="105"/>
      <c r="L189" s="105"/>
      <c r="M189" s="105"/>
      <c r="N189" s="104">
        <f t="shared" si="16"/>
        <v>400000</v>
      </c>
      <c r="O189" s="106">
        <v>0</v>
      </c>
      <c r="P189" s="104">
        <f t="shared" si="17"/>
        <v>400000</v>
      </c>
      <c r="Q189" s="104"/>
      <c r="R189" s="105"/>
      <c r="S189" s="105"/>
      <c r="T189" s="107">
        <f t="shared" si="19"/>
        <v>0</v>
      </c>
      <c r="U189" s="105">
        <f t="shared" si="18"/>
        <v>400000</v>
      </c>
      <c r="V189" s="105"/>
    </row>
    <row r="190" spans="1:22">
      <c r="A190" s="96">
        <v>527529836290</v>
      </c>
      <c r="B190" s="97" t="s">
        <v>1033</v>
      </c>
      <c r="C190" s="98" t="s">
        <v>1021</v>
      </c>
      <c r="D190" s="99" t="s">
        <v>210</v>
      </c>
      <c r="E190" s="100">
        <v>108304155740</v>
      </c>
      <c r="F190" s="101">
        <v>46176</v>
      </c>
      <c r="G190" s="102" t="s">
        <v>537</v>
      </c>
      <c r="H190" s="103">
        <v>24.7</v>
      </c>
      <c r="I190" s="103"/>
      <c r="J190" s="104">
        <f t="shared" si="20"/>
        <v>400000</v>
      </c>
      <c r="K190" s="105"/>
      <c r="L190" s="105"/>
      <c r="M190" s="105"/>
      <c r="N190" s="104">
        <f t="shared" si="16"/>
        <v>400000</v>
      </c>
      <c r="O190" s="106">
        <v>0</v>
      </c>
      <c r="P190" s="104">
        <f t="shared" si="17"/>
        <v>400000</v>
      </c>
      <c r="Q190" s="104"/>
      <c r="R190" s="105"/>
      <c r="S190" s="105"/>
      <c r="T190" s="107">
        <f t="shared" si="19"/>
        <v>0</v>
      </c>
      <c r="U190" s="105">
        <f t="shared" si="18"/>
        <v>400000</v>
      </c>
      <c r="V190" s="105"/>
    </row>
    <row r="191" spans="1:22">
      <c r="A191" s="96">
        <v>500292678059</v>
      </c>
      <c r="B191" s="97" t="s">
        <v>1035</v>
      </c>
      <c r="C191" s="98" t="s">
        <v>720</v>
      </c>
      <c r="D191" s="99" t="s">
        <v>721</v>
      </c>
      <c r="E191" s="100">
        <v>108304161930</v>
      </c>
      <c r="F191" s="101">
        <v>46176</v>
      </c>
      <c r="G191" s="102" t="s">
        <v>537</v>
      </c>
      <c r="H191" s="103">
        <v>1.1000000000000001</v>
      </c>
      <c r="I191" s="103"/>
      <c r="J191" s="104">
        <f t="shared" si="20"/>
        <v>400000</v>
      </c>
      <c r="K191" s="105"/>
      <c r="L191" s="105"/>
      <c r="M191" s="105"/>
      <c r="N191" s="104">
        <f t="shared" si="16"/>
        <v>400000</v>
      </c>
      <c r="O191" s="106">
        <v>0</v>
      </c>
      <c r="P191" s="104">
        <f t="shared" si="17"/>
        <v>400000</v>
      </c>
      <c r="Q191" s="104"/>
      <c r="R191" s="105"/>
      <c r="S191" s="105"/>
      <c r="T191" s="107">
        <f t="shared" si="19"/>
        <v>0</v>
      </c>
      <c r="U191" s="105">
        <f t="shared" si="18"/>
        <v>400000</v>
      </c>
      <c r="V191" s="105"/>
    </row>
    <row r="192" spans="1:22">
      <c r="A192" s="96">
        <v>489101280236</v>
      </c>
      <c r="B192" s="97" t="s">
        <v>1037</v>
      </c>
      <c r="C192" s="98" t="s">
        <v>750</v>
      </c>
      <c r="D192" s="99" t="s">
        <v>751</v>
      </c>
      <c r="E192" s="100">
        <v>108304211410</v>
      </c>
      <c r="F192" s="101">
        <v>46176</v>
      </c>
      <c r="G192" s="102" t="s">
        <v>537</v>
      </c>
      <c r="H192" s="103">
        <v>0.30000000000000004</v>
      </c>
      <c r="I192" s="103"/>
      <c r="J192" s="104">
        <f t="shared" si="20"/>
        <v>400000</v>
      </c>
      <c r="K192" s="105"/>
      <c r="L192" s="105"/>
      <c r="M192" s="105"/>
      <c r="N192" s="104">
        <f t="shared" si="16"/>
        <v>400000</v>
      </c>
      <c r="O192" s="106">
        <v>0</v>
      </c>
      <c r="P192" s="104">
        <f t="shared" si="17"/>
        <v>400000</v>
      </c>
      <c r="Q192" s="104"/>
      <c r="R192" s="105"/>
      <c r="S192" s="105"/>
      <c r="T192" s="107">
        <f t="shared" si="19"/>
        <v>0</v>
      </c>
      <c r="U192" s="105">
        <f t="shared" si="18"/>
        <v>400000</v>
      </c>
      <c r="V192" s="105"/>
    </row>
    <row r="193" spans="1:22">
      <c r="A193" s="96">
        <v>527178341866</v>
      </c>
      <c r="B193" s="97" t="s">
        <v>1039</v>
      </c>
      <c r="C193" s="98" t="s">
        <v>930</v>
      </c>
      <c r="D193" s="99" t="s">
        <v>217</v>
      </c>
      <c r="E193" s="100">
        <v>108304223420</v>
      </c>
      <c r="F193" s="101">
        <v>46176</v>
      </c>
      <c r="G193" s="102" t="s">
        <v>537</v>
      </c>
      <c r="H193" s="103">
        <v>0.5</v>
      </c>
      <c r="I193" s="103"/>
      <c r="J193" s="104">
        <f t="shared" si="20"/>
        <v>400000</v>
      </c>
      <c r="K193" s="105"/>
      <c r="L193" s="105"/>
      <c r="M193" s="105"/>
      <c r="N193" s="104">
        <f t="shared" si="16"/>
        <v>400000</v>
      </c>
      <c r="O193" s="106">
        <v>0</v>
      </c>
      <c r="P193" s="104">
        <f t="shared" si="17"/>
        <v>400000</v>
      </c>
      <c r="Q193" s="104"/>
      <c r="R193" s="105"/>
      <c r="S193" s="105"/>
      <c r="T193" s="107">
        <f t="shared" si="19"/>
        <v>0</v>
      </c>
      <c r="U193" s="105">
        <f t="shared" si="18"/>
        <v>400000</v>
      </c>
      <c r="V193" s="105"/>
    </row>
    <row r="194" spans="1:22">
      <c r="A194" s="96">
        <v>526433715307</v>
      </c>
      <c r="B194" s="97" t="s">
        <v>1041</v>
      </c>
      <c r="C194" s="98" t="s">
        <v>977</v>
      </c>
      <c r="D194" s="99" t="s">
        <v>217</v>
      </c>
      <c r="E194" s="100">
        <v>108304331000</v>
      </c>
      <c r="F194" s="101">
        <v>46176</v>
      </c>
      <c r="G194" s="102" t="s">
        <v>537</v>
      </c>
      <c r="H194" s="103">
        <v>1.2</v>
      </c>
      <c r="I194" s="103"/>
      <c r="J194" s="104">
        <f t="shared" si="20"/>
        <v>400000</v>
      </c>
      <c r="K194" s="105"/>
      <c r="L194" s="105"/>
      <c r="M194" s="105"/>
      <c r="N194" s="104">
        <f t="shared" si="16"/>
        <v>400000</v>
      </c>
      <c r="O194" s="106">
        <v>0</v>
      </c>
      <c r="P194" s="104">
        <f t="shared" si="17"/>
        <v>400000</v>
      </c>
      <c r="Q194" s="104"/>
      <c r="R194" s="105"/>
      <c r="S194" s="105"/>
      <c r="T194" s="107">
        <f t="shared" si="19"/>
        <v>0</v>
      </c>
      <c r="U194" s="105">
        <f t="shared" si="18"/>
        <v>400000</v>
      </c>
      <c r="V194" s="105"/>
    </row>
    <row r="195" spans="1:22">
      <c r="A195" s="96">
        <v>527529836679</v>
      </c>
      <c r="B195" s="97" t="s">
        <v>1043</v>
      </c>
      <c r="C195" s="98" t="s">
        <v>1021</v>
      </c>
      <c r="D195" s="99" t="s">
        <v>210</v>
      </c>
      <c r="E195" s="100">
        <v>108304346030</v>
      </c>
      <c r="F195" s="101">
        <v>46176</v>
      </c>
      <c r="G195" s="102" t="s">
        <v>537</v>
      </c>
      <c r="H195" s="103">
        <v>0.4</v>
      </c>
      <c r="I195" s="103"/>
      <c r="J195" s="104">
        <f t="shared" si="20"/>
        <v>400000</v>
      </c>
      <c r="K195" s="105"/>
      <c r="L195" s="105"/>
      <c r="M195" s="105"/>
      <c r="N195" s="104">
        <f t="shared" si="16"/>
        <v>400000</v>
      </c>
      <c r="O195" s="106">
        <v>0</v>
      </c>
      <c r="P195" s="104">
        <f t="shared" si="17"/>
        <v>400000</v>
      </c>
      <c r="Q195" s="104"/>
      <c r="R195" s="105"/>
      <c r="S195" s="105"/>
      <c r="T195" s="107">
        <f t="shared" si="19"/>
        <v>0</v>
      </c>
      <c r="U195" s="105">
        <f t="shared" si="18"/>
        <v>400000</v>
      </c>
      <c r="V195" s="105"/>
    </row>
    <row r="196" spans="1:22">
      <c r="A196" s="96">
        <v>500292677155</v>
      </c>
      <c r="B196" s="97" t="s">
        <v>1045</v>
      </c>
      <c r="C196" s="98" t="s">
        <v>720</v>
      </c>
      <c r="D196" s="99" t="s">
        <v>721</v>
      </c>
      <c r="E196" s="100">
        <v>108304560560</v>
      </c>
      <c r="F196" s="101">
        <v>46176</v>
      </c>
      <c r="G196" s="102" t="s">
        <v>537</v>
      </c>
      <c r="H196" s="103">
        <v>0.5</v>
      </c>
      <c r="I196" s="103"/>
      <c r="J196" s="104">
        <f t="shared" si="20"/>
        <v>400000</v>
      </c>
      <c r="K196" s="105"/>
      <c r="L196" s="105"/>
      <c r="M196" s="105"/>
      <c r="N196" s="104">
        <f t="shared" si="16"/>
        <v>400000</v>
      </c>
      <c r="O196" s="106">
        <v>0</v>
      </c>
      <c r="P196" s="104">
        <f t="shared" si="17"/>
        <v>400000</v>
      </c>
      <c r="Q196" s="104"/>
      <c r="R196" s="105"/>
      <c r="S196" s="105"/>
      <c r="T196" s="107">
        <f t="shared" si="19"/>
        <v>0</v>
      </c>
      <c r="U196" s="105">
        <f t="shared" si="18"/>
        <v>400000</v>
      </c>
      <c r="V196" s="105"/>
    </row>
    <row r="197" spans="1:22">
      <c r="A197" s="96">
        <v>872206220171</v>
      </c>
      <c r="B197" s="97" t="s">
        <v>1047</v>
      </c>
      <c r="C197" s="98" t="s">
        <v>870</v>
      </c>
      <c r="D197" s="99" t="s">
        <v>848</v>
      </c>
      <c r="E197" s="100">
        <v>108304754020</v>
      </c>
      <c r="F197" s="101">
        <v>46176</v>
      </c>
      <c r="G197" s="102" t="s">
        <v>537</v>
      </c>
      <c r="H197" s="103">
        <v>0.30000000000000004</v>
      </c>
      <c r="I197" s="103"/>
      <c r="J197" s="104">
        <f t="shared" si="20"/>
        <v>400000</v>
      </c>
      <c r="K197" s="105"/>
      <c r="L197" s="105"/>
      <c r="M197" s="105"/>
      <c r="N197" s="104">
        <f t="shared" si="16"/>
        <v>400000</v>
      </c>
      <c r="O197" s="106">
        <v>0</v>
      </c>
      <c r="P197" s="104">
        <f t="shared" si="17"/>
        <v>400000</v>
      </c>
      <c r="Q197" s="104"/>
      <c r="R197" s="105"/>
      <c r="S197" s="105"/>
      <c r="T197" s="107">
        <f t="shared" si="19"/>
        <v>0</v>
      </c>
      <c r="U197" s="105">
        <f t="shared" si="18"/>
        <v>400000</v>
      </c>
      <c r="V197" s="105"/>
    </row>
    <row r="198" spans="1:22">
      <c r="A198" s="96">
        <v>472187612303</v>
      </c>
      <c r="B198" s="97" t="s">
        <v>1049</v>
      </c>
      <c r="C198" s="98" t="s">
        <v>308</v>
      </c>
      <c r="D198" s="99" t="s">
        <v>204</v>
      </c>
      <c r="E198" s="100">
        <v>108304819820</v>
      </c>
      <c r="F198" s="101">
        <v>46176</v>
      </c>
      <c r="G198" s="102" t="s">
        <v>537</v>
      </c>
      <c r="H198" s="103">
        <v>37.799999999999997</v>
      </c>
      <c r="I198" s="103"/>
      <c r="J198" s="104">
        <f t="shared" si="20"/>
        <v>400000</v>
      </c>
      <c r="K198" s="105"/>
      <c r="L198" s="105"/>
      <c r="M198" s="105"/>
      <c r="N198" s="104">
        <f t="shared" si="16"/>
        <v>400000</v>
      </c>
      <c r="O198" s="106">
        <v>0</v>
      </c>
      <c r="P198" s="104">
        <f t="shared" si="17"/>
        <v>400000</v>
      </c>
      <c r="Q198" s="104"/>
      <c r="R198" s="105"/>
      <c r="S198" s="105"/>
      <c r="T198" s="107">
        <f t="shared" si="19"/>
        <v>0</v>
      </c>
      <c r="U198" s="105">
        <f t="shared" si="18"/>
        <v>400000</v>
      </c>
      <c r="V198" s="105"/>
    </row>
    <row r="199" spans="1:22">
      <c r="A199" s="96">
        <v>872378270097</v>
      </c>
      <c r="B199" s="97" t="s">
        <v>1051</v>
      </c>
      <c r="C199" s="98" t="s">
        <v>1052</v>
      </c>
      <c r="D199" s="99" t="s">
        <v>275</v>
      </c>
      <c r="E199" s="100">
        <v>108304832160</v>
      </c>
      <c r="F199" s="101">
        <v>46176</v>
      </c>
      <c r="G199" s="102" t="s">
        <v>537</v>
      </c>
      <c r="H199" s="103">
        <v>7.8</v>
      </c>
      <c r="I199" s="103"/>
      <c r="J199" s="104">
        <f t="shared" si="20"/>
        <v>400000</v>
      </c>
      <c r="K199" s="105"/>
      <c r="L199" s="105"/>
      <c r="M199" s="105"/>
      <c r="N199" s="104">
        <f t="shared" si="16"/>
        <v>400000</v>
      </c>
      <c r="O199" s="106">
        <v>0</v>
      </c>
      <c r="P199" s="104">
        <f t="shared" si="17"/>
        <v>400000</v>
      </c>
      <c r="Q199" s="104"/>
      <c r="R199" s="105"/>
      <c r="S199" s="105"/>
      <c r="T199" s="107">
        <f t="shared" si="19"/>
        <v>0</v>
      </c>
      <c r="U199" s="105">
        <f t="shared" si="18"/>
        <v>400000</v>
      </c>
      <c r="V199" s="105"/>
    </row>
    <row r="200" spans="1:22">
      <c r="A200" s="96">
        <v>119209738268</v>
      </c>
      <c r="B200" s="97" t="s">
        <v>1054</v>
      </c>
      <c r="C200" s="98" t="s">
        <v>925</v>
      </c>
      <c r="D200" s="99" t="s">
        <v>217</v>
      </c>
      <c r="E200" s="100">
        <v>108304985020</v>
      </c>
      <c r="F200" s="101">
        <v>46176</v>
      </c>
      <c r="G200" s="102" t="s">
        <v>537</v>
      </c>
      <c r="H200" s="103">
        <v>14.9</v>
      </c>
      <c r="I200" s="103"/>
      <c r="J200" s="104">
        <f t="shared" si="20"/>
        <v>400000</v>
      </c>
      <c r="K200" s="105"/>
      <c r="L200" s="105"/>
      <c r="M200" s="105"/>
      <c r="N200" s="104">
        <f t="shared" si="16"/>
        <v>400000</v>
      </c>
      <c r="O200" s="106">
        <v>0</v>
      </c>
      <c r="P200" s="104">
        <f t="shared" si="17"/>
        <v>400000</v>
      </c>
      <c r="Q200" s="104"/>
      <c r="R200" s="105"/>
      <c r="S200" s="105"/>
      <c r="T200" s="107">
        <f t="shared" si="19"/>
        <v>0</v>
      </c>
      <c r="U200" s="105">
        <f t="shared" si="18"/>
        <v>400000</v>
      </c>
      <c r="V200" s="105"/>
    </row>
    <row r="201" spans="1:22">
      <c r="A201" s="96">
        <v>500292661395</v>
      </c>
      <c r="B201" s="97" t="s">
        <v>1056</v>
      </c>
      <c r="C201" s="98" t="s">
        <v>720</v>
      </c>
      <c r="D201" s="99" t="s">
        <v>721</v>
      </c>
      <c r="E201" s="100">
        <v>108305067400</v>
      </c>
      <c r="F201" s="101">
        <v>46176</v>
      </c>
      <c r="G201" s="102" t="s">
        <v>537</v>
      </c>
      <c r="H201" s="103">
        <v>0.5</v>
      </c>
      <c r="I201" s="103"/>
      <c r="J201" s="104">
        <f t="shared" si="20"/>
        <v>400000</v>
      </c>
      <c r="K201" s="105"/>
      <c r="L201" s="105"/>
      <c r="M201" s="105"/>
      <c r="N201" s="104">
        <f t="shared" si="16"/>
        <v>400000</v>
      </c>
      <c r="O201" s="106">
        <v>0</v>
      </c>
      <c r="P201" s="104">
        <f t="shared" si="17"/>
        <v>400000</v>
      </c>
      <c r="Q201" s="104"/>
      <c r="R201" s="105"/>
      <c r="S201" s="105"/>
      <c r="T201" s="107">
        <f t="shared" si="19"/>
        <v>0</v>
      </c>
      <c r="U201" s="105">
        <f t="shared" si="18"/>
        <v>400000</v>
      </c>
      <c r="V201" s="105"/>
    </row>
    <row r="202" spans="1:22">
      <c r="A202" s="96">
        <v>492830094147</v>
      </c>
      <c r="B202" s="97" t="s">
        <v>1058</v>
      </c>
      <c r="C202" s="98" t="s">
        <v>1059</v>
      </c>
      <c r="D202" s="99" t="s">
        <v>217</v>
      </c>
      <c r="E202" s="100">
        <v>108305107260</v>
      </c>
      <c r="F202" s="101">
        <v>46176</v>
      </c>
      <c r="G202" s="102" t="s">
        <v>537</v>
      </c>
      <c r="H202" s="103">
        <v>0.5</v>
      </c>
      <c r="I202" s="103"/>
      <c r="J202" s="104">
        <f t="shared" si="20"/>
        <v>400000</v>
      </c>
      <c r="K202" s="105"/>
      <c r="L202" s="105"/>
      <c r="M202" s="105"/>
      <c r="N202" s="104">
        <f t="shared" si="16"/>
        <v>400000</v>
      </c>
      <c r="O202" s="106">
        <v>0</v>
      </c>
      <c r="P202" s="104">
        <f t="shared" si="17"/>
        <v>400000</v>
      </c>
      <c r="Q202" s="104"/>
      <c r="R202" s="105"/>
      <c r="S202" s="105"/>
      <c r="T202" s="107">
        <f t="shared" si="19"/>
        <v>0</v>
      </c>
      <c r="U202" s="105">
        <f t="shared" si="18"/>
        <v>400000</v>
      </c>
      <c r="V202" s="105"/>
    </row>
    <row r="203" spans="1:22">
      <c r="A203" s="96">
        <v>500292661329</v>
      </c>
      <c r="B203" s="97" t="s">
        <v>1061</v>
      </c>
      <c r="C203" s="98" t="s">
        <v>720</v>
      </c>
      <c r="D203" s="99" t="s">
        <v>721</v>
      </c>
      <c r="E203" s="100">
        <v>108305142850</v>
      </c>
      <c r="F203" s="101">
        <v>46176</v>
      </c>
      <c r="G203" s="102" t="s">
        <v>537</v>
      </c>
      <c r="H203" s="103">
        <v>0.9</v>
      </c>
      <c r="I203" s="103"/>
      <c r="J203" s="104">
        <f t="shared" si="20"/>
        <v>400000</v>
      </c>
      <c r="K203" s="105"/>
      <c r="L203" s="105"/>
      <c r="M203" s="105"/>
      <c r="N203" s="104">
        <f t="shared" si="16"/>
        <v>400000</v>
      </c>
      <c r="O203" s="106">
        <v>0</v>
      </c>
      <c r="P203" s="104">
        <f t="shared" si="17"/>
        <v>400000</v>
      </c>
      <c r="Q203" s="104"/>
      <c r="R203" s="105"/>
      <c r="S203" s="105"/>
      <c r="T203" s="107">
        <f t="shared" si="19"/>
        <v>0</v>
      </c>
      <c r="U203" s="105">
        <f t="shared" si="18"/>
        <v>400000</v>
      </c>
      <c r="V203" s="105"/>
    </row>
    <row r="204" spans="1:22">
      <c r="A204" s="96">
        <v>871735931826</v>
      </c>
      <c r="B204" s="97" t="s">
        <v>1063</v>
      </c>
      <c r="C204" s="98" t="s">
        <v>1064</v>
      </c>
      <c r="D204" s="99" t="s">
        <v>208</v>
      </c>
      <c r="E204" s="100">
        <v>108305215760</v>
      </c>
      <c r="F204" s="101">
        <v>46176</v>
      </c>
      <c r="G204" s="102" t="s">
        <v>537</v>
      </c>
      <c r="H204" s="103">
        <v>4</v>
      </c>
      <c r="I204" s="103"/>
      <c r="J204" s="104">
        <f t="shared" si="20"/>
        <v>400000</v>
      </c>
      <c r="K204" s="105"/>
      <c r="L204" s="105"/>
      <c r="M204" s="105"/>
      <c r="N204" s="104">
        <f t="shared" si="16"/>
        <v>400000</v>
      </c>
      <c r="O204" s="106">
        <v>0</v>
      </c>
      <c r="P204" s="104">
        <f t="shared" si="17"/>
        <v>400000</v>
      </c>
      <c r="Q204" s="104"/>
      <c r="R204" s="105"/>
      <c r="S204" s="105"/>
      <c r="T204" s="107">
        <f t="shared" si="19"/>
        <v>0</v>
      </c>
      <c r="U204" s="105">
        <f t="shared" si="18"/>
        <v>400000</v>
      </c>
      <c r="V204" s="105"/>
    </row>
    <row r="205" spans="1:22">
      <c r="A205" s="96">
        <v>521201430008</v>
      </c>
      <c r="B205" s="97" t="s">
        <v>1066</v>
      </c>
      <c r="C205" s="98" t="s">
        <v>977</v>
      </c>
      <c r="D205" s="99" t="s">
        <v>217</v>
      </c>
      <c r="E205" s="100">
        <v>108305218820</v>
      </c>
      <c r="F205" s="101">
        <v>46176</v>
      </c>
      <c r="G205" s="102" t="s">
        <v>537</v>
      </c>
      <c r="H205" s="103">
        <v>0.5</v>
      </c>
      <c r="I205" s="103"/>
      <c r="J205" s="104">
        <f t="shared" si="20"/>
        <v>400000</v>
      </c>
      <c r="K205" s="105"/>
      <c r="L205" s="105"/>
      <c r="M205" s="105"/>
      <c r="N205" s="104">
        <f t="shared" si="16"/>
        <v>400000</v>
      </c>
      <c r="O205" s="106">
        <v>0</v>
      </c>
      <c r="P205" s="104">
        <f t="shared" si="17"/>
        <v>400000</v>
      </c>
      <c r="Q205" s="104"/>
      <c r="R205" s="105"/>
      <c r="S205" s="105"/>
      <c r="T205" s="107">
        <f t="shared" si="19"/>
        <v>0</v>
      </c>
      <c r="U205" s="105">
        <f t="shared" si="18"/>
        <v>400000</v>
      </c>
      <c r="V205" s="105"/>
    </row>
    <row r="206" spans="1:22">
      <c r="A206" s="96">
        <v>527159048238</v>
      </c>
      <c r="B206" s="97" t="s">
        <v>1068</v>
      </c>
      <c r="C206" s="98" t="s">
        <v>539</v>
      </c>
      <c r="D206" s="99" t="s">
        <v>217</v>
      </c>
      <c r="E206" s="100">
        <v>108305248920</v>
      </c>
      <c r="F206" s="101">
        <v>46176</v>
      </c>
      <c r="G206" s="102" t="s">
        <v>537</v>
      </c>
      <c r="H206" s="103">
        <v>2.2000000000000002</v>
      </c>
      <c r="I206" s="103"/>
      <c r="J206" s="104">
        <f t="shared" si="20"/>
        <v>400000</v>
      </c>
      <c r="K206" s="105"/>
      <c r="L206" s="105"/>
      <c r="M206" s="105"/>
      <c r="N206" s="104">
        <f t="shared" si="16"/>
        <v>400000</v>
      </c>
      <c r="O206" s="106">
        <v>0</v>
      </c>
      <c r="P206" s="104">
        <f t="shared" si="17"/>
        <v>400000</v>
      </c>
      <c r="Q206" s="104"/>
      <c r="R206" s="105"/>
      <c r="S206" s="105"/>
      <c r="T206" s="107">
        <f t="shared" si="19"/>
        <v>0</v>
      </c>
      <c r="U206" s="105">
        <f t="shared" si="18"/>
        <v>400000</v>
      </c>
      <c r="V206" s="105"/>
    </row>
    <row r="207" spans="1:22">
      <c r="A207" s="96">
        <v>527390485717</v>
      </c>
      <c r="B207" s="97" t="s">
        <v>1070</v>
      </c>
      <c r="C207" s="98" t="s">
        <v>1071</v>
      </c>
      <c r="D207" s="99" t="s">
        <v>298</v>
      </c>
      <c r="E207" s="100">
        <v>108305326140</v>
      </c>
      <c r="F207" s="101">
        <v>46176</v>
      </c>
      <c r="G207" s="102" t="s">
        <v>537</v>
      </c>
      <c r="H207" s="103">
        <v>1.9000000000000001</v>
      </c>
      <c r="I207" s="103"/>
      <c r="J207" s="104">
        <f t="shared" si="20"/>
        <v>400000</v>
      </c>
      <c r="K207" s="105"/>
      <c r="L207" s="105"/>
      <c r="M207" s="105"/>
      <c r="N207" s="104">
        <f t="shared" si="16"/>
        <v>400000</v>
      </c>
      <c r="O207" s="106">
        <v>0</v>
      </c>
      <c r="P207" s="104">
        <f t="shared" si="17"/>
        <v>400000</v>
      </c>
      <c r="Q207" s="104"/>
      <c r="R207" s="105"/>
      <c r="S207" s="105"/>
      <c r="T207" s="107">
        <f t="shared" si="19"/>
        <v>0</v>
      </c>
      <c r="U207" s="105">
        <f t="shared" si="18"/>
        <v>400000</v>
      </c>
      <c r="V207" s="105"/>
    </row>
    <row r="208" spans="1:22">
      <c r="A208" s="96">
        <v>527158892192</v>
      </c>
      <c r="B208" s="97" t="s">
        <v>1073</v>
      </c>
      <c r="C208" s="98" t="s">
        <v>539</v>
      </c>
      <c r="D208" s="99" t="s">
        <v>217</v>
      </c>
      <c r="E208" s="100">
        <v>108305332660</v>
      </c>
      <c r="F208" s="101">
        <v>46176</v>
      </c>
      <c r="G208" s="102" t="s">
        <v>537</v>
      </c>
      <c r="H208" s="103">
        <v>1.4</v>
      </c>
      <c r="I208" s="103"/>
      <c r="J208" s="104">
        <f t="shared" si="20"/>
        <v>400000</v>
      </c>
      <c r="K208" s="105"/>
      <c r="L208" s="105"/>
      <c r="M208" s="105"/>
      <c r="N208" s="104">
        <f t="shared" si="16"/>
        <v>400000</v>
      </c>
      <c r="O208" s="106">
        <v>0</v>
      </c>
      <c r="P208" s="104">
        <f t="shared" si="17"/>
        <v>400000</v>
      </c>
      <c r="Q208" s="104"/>
      <c r="R208" s="105"/>
      <c r="S208" s="105"/>
      <c r="T208" s="107">
        <f t="shared" si="19"/>
        <v>0</v>
      </c>
      <c r="U208" s="105">
        <f t="shared" si="18"/>
        <v>400000</v>
      </c>
      <c r="V208" s="105"/>
    </row>
    <row r="209" spans="1:22">
      <c r="A209" s="96">
        <v>4729990683</v>
      </c>
      <c r="B209" s="97" t="s">
        <v>1075</v>
      </c>
      <c r="C209" s="98" t="s">
        <v>1076</v>
      </c>
      <c r="D209" s="99" t="s">
        <v>204</v>
      </c>
      <c r="E209" s="100">
        <v>108305384830</v>
      </c>
      <c r="F209" s="101">
        <v>46176</v>
      </c>
      <c r="G209" s="102" t="s">
        <v>537</v>
      </c>
      <c r="H209" s="103">
        <v>8.9</v>
      </c>
      <c r="I209" s="103"/>
      <c r="J209" s="104">
        <f t="shared" si="20"/>
        <v>400000</v>
      </c>
      <c r="K209" s="105"/>
      <c r="L209" s="105"/>
      <c r="M209" s="105"/>
      <c r="N209" s="104">
        <f t="shared" si="16"/>
        <v>400000</v>
      </c>
      <c r="O209" s="106">
        <v>0</v>
      </c>
      <c r="P209" s="104">
        <f t="shared" si="17"/>
        <v>400000</v>
      </c>
      <c r="Q209" s="104"/>
      <c r="R209" s="105"/>
      <c r="S209" s="105"/>
      <c r="T209" s="107">
        <f t="shared" si="19"/>
        <v>0</v>
      </c>
      <c r="U209" s="105">
        <f t="shared" si="18"/>
        <v>400000</v>
      </c>
      <c r="V209" s="105"/>
    </row>
    <row r="210" spans="1:22">
      <c r="A210" s="96">
        <v>517485671719</v>
      </c>
      <c r="B210" s="97" t="s">
        <v>1078</v>
      </c>
      <c r="C210" s="98" t="s">
        <v>319</v>
      </c>
      <c r="D210" s="99" t="s">
        <v>204</v>
      </c>
      <c r="E210" s="100">
        <v>108305455050</v>
      </c>
      <c r="F210" s="101">
        <v>46176</v>
      </c>
      <c r="G210" s="102" t="s">
        <v>537</v>
      </c>
      <c r="H210" s="103">
        <v>48.8</v>
      </c>
      <c r="I210" s="103"/>
      <c r="J210" s="104">
        <f t="shared" si="20"/>
        <v>400000</v>
      </c>
      <c r="K210" s="105"/>
      <c r="L210" s="105"/>
      <c r="M210" s="105"/>
      <c r="N210" s="104">
        <f t="shared" si="16"/>
        <v>400000</v>
      </c>
      <c r="O210" s="106">
        <v>0</v>
      </c>
      <c r="P210" s="104">
        <f t="shared" si="17"/>
        <v>400000</v>
      </c>
      <c r="Q210" s="104"/>
      <c r="R210" s="105"/>
      <c r="S210" s="105"/>
      <c r="T210" s="107">
        <f t="shared" si="19"/>
        <v>0</v>
      </c>
      <c r="U210" s="105">
        <f t="shared" si="18"/>
        <v>400000</v>
      </c>
      <c r="V210" s="105"/>
    </row>
    <row r="211" spans="1:22">
      <c r="A211" s="96">
        <v>381669260252</v>
      </c>
      <c r="B211" s="97" t="s">
        <v>1080</v>
      </c>
      <c r="C211" s="98" t="s">
        <v>1081</v>
      </c>
      <c r="D211" s="99" t="s">
        <v>223</v>
      </c>
      <c r="E211" s="100">
        <v>108305625040</v>
      </c>
      <c r="F211" s="101">
        <v>46176</v>
      </c>
      <c r="G211" s="102" t="s">
        <v>537</v>
      </c>
      <c r="H211" s="103">
        <v>0.4</v>
      </c>
      <c r="I211" s="103"/>
      <c r="J211" s="104">
        <f t="shared" si="20"/>
        <v>400000</v>
      </c>
      <c r="K211" s="105"/>
      <c r="L211" s="105"/>
      <c r="M211" s="105"/>
      <c r="N211" s="104">
        <f t="shared" si="16"/>
        <v>400000</v>
      </c>
      <c r="O211" s="106">
        <v>0</v>
      </c>
      <c r="P211" s="104">
        <f t="shared" si="17"/>
        <v>400000</v>
      </c>
      <c r="Q211" s="104"/>
      <c r="R211" s="105"/>
      <c r="S211" s="105"/>
      <c r="T211" s="107">
        <f t="shared" si="19"/>
        <v>0</v>
      </c>
      <c r="U211" s="105">
        <f t="shared" si="18"/>
        <v>400000</v>
      </c>
      <c r="V211" s="105"/>
    </row>
    <row r="212" spans="1:22">
      <c r="A212" s="96">
        <v>527390481744</v>
      </c>
      <c r="B212" s="97" t="s">
        <v>1083</v>
      </c>
      <c r="C212" s="98" t="s">
        <v>1084</v>
      </c>
      <c r="D212" s="99" t="s">
        <v>298</v>
      </c>
      <c r="E212" s="100">
        <v>108305705100</v>
      </c>
      <c r="F212" s="101">
        <v>46176</v>
      </c>
      <c r="G212" s="102" t="s">
        <v>537</v>
      </c>
      <c r="H212" s="103">
        <v>52.4</v>
      </c>
      <c r="I212" s="103"/>
      <c r="J212" s="104">
        <f t="shared" si="20"/>
        <v>400000</v>
      </c>
      <c r="K212" s="105"/>
      <c r="L212" s="105"/>
      <c r="M212" s="105"/>
      <c r="N212" s="104">
        <f t="shared" si="16"/>
        <v>400000</v>
      </c>
      <c r="O212" s="106">
        <v>0</v>
      </c>
      <c r="P212" s="104">
        <f t="shared" si="17"/>
        <v>400000</v>
      </c>
      <c r="Q212" s="104"/>
      <c r="R212" s="105"/>
      <c r="S212" s="105"/>
      <c r="T212" s="107">
        <f t="shared" si="19"/>
        <v>0</v>
      </c>
      <c r="U212" s="105">
        <f t="shared" si="18"/>
        <v>400000</v>
      </c>
      <c r="V212" s="105"/>
    </row>
    <row r="213" spans="1:22">
      <c r="A213" s="96">
        <v>483570646782</v>
      </c>
      <c r="B213" s="97" t="s">
        <v>1086</v>
      </c>
      <c r="C213" s="98" t="s">
        <v>212</v>
      </c>
      <c r="D213" s="99" t="s">
        <v>217</v>
      </c>
      <c r="E213" s="100">
        <v>108305725620</v>
      </c>
      <c r="F213" s="101">
        <v>46176</v>
      </c>
      <c r="G213" s="102" t="s">
        <v>537</v>
      </c>
      <c r="H213" s="103">
        <v>13.3</v>
      </c>
      <c r="I213" s="103"/>
      <c r="J213" s="104">
        <f t="shared" si="20"/>
        <v>400000</v>
      </c>
      <c r="K213" s="105"/>
      <c r="L213" s="105"/>
      <c r="M213" s="105"/>
      <c r="N213" s="104">
        <f t="shared" si="16"/>
        <v>400000</v>
      </c>
      <c r="O213" s="106">
        <v>0</v>
      </c>
      <c r="P213" s="104">
        <f t="shared" si="17"/>
        <v>400000</v>
      </c>
      <c r="Q213" s="104"/>
      <c r="R213" s="105"/>
      <c r="S213" s="105"/>
      <c r="T213" s="107">
        <f t="shared" si="19"/>
        <v>0</v>
      </c>
      <c r="U213" s="105">
        <f t="shared" si="18"/>
        <v>400000</v>
      </c>
      <c r="V213" s="105"/>
    </row>
    <row r="214" spans="1:22">
      <c r="A214" s="96">
        <v>872127304390</v>
      </c>
      <c r="B214" s="97" t="s">
        <v>1088</v>
      </c>
      <c r="C214" s="98" t="s">
        <v>1089</v>
      </c>
      <c r="D214" s="99" t="s">
        <v>217</v>
      </c>
      <c r="E214" s="100">
        <v>108305867940</v>
      </c>
      <c r="F214" s="101">
        <v>46176</v>
      </c>
      <c r="G214" s="102" t="s">
        <v>537</v>
      </c>
      <c r="H214" s="103">
        <v>53.5</v>
      </c>
      <c r="I214" s="103"/>
      <c r="J214" s="104">
        <f t="shared" si="20"/>
        <v>400000</v>
      </c>
      <c r="K214" s="105"/>
      <c r="L214" s="105"/>
      <c r="M214" s="105"/>
      <c r="N214" s="104">
        <f t="shared" si="16"/>
        <v>400000</v>
      </c>
      <c r="O214" s="106">
        <v>0</v>
      </c>
      <c r="P214" s="104">
        <f t="shared" si="17"/>
        <v>400000</v>
      </c>
      <c r="Q214" s="104"/>
      <c r="R214" s="105"/>
      <c r="S214" s="105"/>
      <c r="T214" s="107">
        <f t="shared" si="19"/>
        <v>0</v>
      </c>
      <c r="U214" s="105">
        <f t="shared" si="18"/>
        <v>400000</v>
      </c>
      <c r="V214" s="105"/>
    </row>
    <row r="215" spans="1:22">
      <c r="A215" s="96">
        <v>525688574718</v>
      </c>
      <c r="B215" s="97" t="s">
        <v>1091</v>
      </c>
      <c r="C215" s="98" t="s">
        <v>720</v>
      </c>
      <c r="D215" s="99" t="s">
        <v>721</v>
      </c>
      <c r="E215" s="100">
        <v>108305967930</v>
      </c>
      <c r="F215" s="101">
        <v>46176</v>
      </c>
      <c r="G215" s="102" t="s">
        <v>537</v>
      </c>
      <c r="H215" s="103">
        <v>1.6</v>
      </c>
      <c r="I215" s="103"/>
      <c r="J215" s="104">
        <f t="shared" si="20"/>
        <v>400000</v>
      </c>
      <c r="K215" s="105"/>
      <c r="L215" s="105"/>
      <c r="M215" s="105"/>
      <c r="N215" s="104">
        <f t="shared" ref="N215:N278" si="21">SUM(J215:M215)</f>
        <v>400000</v>
      </c>
      <c r="O215" s="106">
        <v>0</v>
      </c>
      <c r="P215" s="104">
        <f t="shared" ref="P215:P278" si="22">+O215+N215</f>
        <v>400000</v>
      </c>
      <c r="Q215" s="104"/>
      <c r="R215" s="105"/>
      <c r="S215" s="105"/>
      <c r="T215" s="107">
        <f t="shared" si="19"/>
        <v>0</v>
      </c>
      <c r="U215" s="105">
        <f t="shared" ref="U215:U278" si="23">+T215+P215</f>
        <v>400000</v>
      </c>
      <c r="V215" s="105"/>
    </row>
    <row r="216" spans="1:22">
      <c r="A216" s="96">
        <v>381609097421</v>
      </c>
      <c r="B216" s="97" t="s">
        <v>1093</v>
      </c>
      <c r="C216" s="98" t="s">
        <v>1094</v>
      </c>
      <c r="D216" s="99" t="s">
        <v>223</v>
      </c>
      <c r="E216" s="100">
        <v>108306001530</v>
      </c>
      <c r="F216" s="101">
        <v>46176</v>
      </c>
      <c r="G216" s="102" t="s">
        <v>537</v>
      </c>
      <c r="H216" s="103">
        <v>7.7</v>
      </c>
      <c r="I216" s="103"/>
      <c r="J216" s="104">
        <f t="shared" si="20"/>
        <v>400000</v>
      </c>
      <c r="K216" s="105"/>
      <c r="L216" s="105"/>
      <c r="M216" s="105"/>
      <c r="N216" s="104">
        <f t="shared" si="21"/>
        <v>400000</v>
      </c>
      <c r="O216" s="106">
        <v>0</v>
      </c>
      <c r="P216" s="104">
        <f t="shared" si="22"/>
        <v>400000</v>
      </c>
      <c r="Q216" s="104"/>
      <c r="R216" s="105"/>
      <c r="S216" s="105"/>
      <c r="T216" s="107">
        <f t="shared" si="19"/>
        <v>0</v>
      </c>
      <c r="U216" s="105">
        <f t="shared" si="23"/>
        <v>400000</v>
      </c>
      <c r="V216" s="105"/>
    </row>
    <row r="217" spans="1:22">
      <c r="A217" s="96">
        <v>500292666147</v>
      </c>
      <c r="B217" s="97" t="s">
        <v>1096</v>
      </c>
      <c r="C217" s="98" t="s">
        <v>720</v>
      </c>
      <c r="D217" s="99" t="s">
        <v>721</v>
      </c>
      <c r="E217" s="100">
        <v>108306234740</v>
      </c>
      <c r="F217" s="101">
        <v>46176</v>
      </c>
      <c r="G217" s="102" t="s">
        <v>537</v>
      </c>
      <c r="H217" s="103">
        <v>0.9</v>
      </c>
      <c r="I217" s="103"/>
      <c r="J217" s="104">
        <f t="shared" si="20"/>
        <v>400000</v>
      </c>
      <c r="K217" s="105"/>
      <c r="L217" s="105"/>
      <c r="M217" s="105"/>
      <c r="N217" s="104">
        <f t="shared" si="21"/>
        <v>400000</v>
      </c>
      <c r="O217" s="106">
        <v>0</v>
      </c>
      <c r="P217" s="104">
        <f t="shared" si="22"/>
        <v>400000</v>
      </c>
      <c r="Q217" s="104"/>
      <c r="R217" s="105"/>
      <c r="S217" s="105"/>
      <c r="T217" s="107">
        <f t="shared" si="19"/>
        <v>0</v>
      </c>
      <c r="U217" s="105">
        <f t="shared" si="23"/>
        <v>400000</v>
      </c>
      <c r="V217" s="105"/>
    </row>
    <row r="218" spans="1:22">
      <c r="A218" s="96">
        <v>381681556134</v>
      </c>
      <c r="B218" s="97" t="s">
        <v>1098</v>
      </c>
      <c r="C218" s="98" t="s">
        <v>1099</v>
      </c>
      <c r="D218" s="99" t="s">
        <v>275</v>
      </c>
      <c r="E218" s="100">
        <v>108306262150</v>
      </c>
      <c r="F218" s="101">
        <v>46176</v>
      </c>
      <c r="G218" s="102" t="s">
        <v>537</v>
      </c>
      <c r="H218" s="103">
        <v>34.4</v>
      </c>
      <c r="I218" s="103"/>
      <c r="J218" s="104">
        <f t="shared" si="20"/>
        <v>400000</v>
      </c>
      <c r="K218" s="105"/>
      <c r="L218" s="105"/>
      <c r="M218" s="105"/>
      <c r="N218" s="104">
        <f t="shared" si="21"/>
        <v>400000</v>
      </c>
      <c r="O218" s="106">
        <v>0</v>
      </c>
      <c r="P218" s="104">
        <f t="shared" si="22"/>
        <v>400000</v>
      </c>
      <c r="Q218" s="104"/>
      <c r="R218" s="105"/>
      <c r="S218" s="105"/>
      <c r="T218" s="107">
        <f t="shared" si="19"/>
        <v>0</v>
      </c>
      <c r="U218" s="105">
        <f t="shared" si="23"/>
        <v>400000</v>
      </c>
      <c r="V218" s="105"/>
    </row>
    <row r="219" spans="1:22">
      <c r="A219" s="96">
        <v>6897410575</v>
      </c>
      <c r="B219" s="97" t="s">
        <v>1101</v>
      </c>
      <c r="C219" s="98" t="s">
        <v>207</v>
      </c>
      <c r="D219" s="99" t="s">
        <v>208</v>
      </c>
      <c r="E219" s="100">
        <v>108306286210</v>
      </c>
      <c r="F219" s="101">
        <v>46176</v>
      </c>
      <c r="G219" s="102" t="s">
        <v>537</v>
      </c>
      <c r="H219" s="103">
        <v>34.4</v>
      </c>
      <c r="I219" s="103"/>
      <c r="J219" s="104">
        <f t="shared" si="20"/>
        <v>400000</v>
      </c>
      <c r="K219" s="105"/>
      <c r="L219" s="105"/>
      <c r="M219" s="105"/>
      <c r="N219" s="104">
        <f t="shared" si="21"/>
        <v>400000</v>
      </c>
      <c r="O219" s="106">
        <v>0</v>
      </c>
      <c r="P219" s="104">
        <f t="shared" si="22"/>
        <v>400000</v>
      </c>
      <c r="Q219" s="104"/>
      <c r="R219" s="105"/>
      <c r="S219" s="105"/>
      <c r="T219" s="107">
        <f t="shared" si="19"/>
        <v>0</v>
      </c>
      <c r="U219" s="105">
        <f t="shared" si="23"/>
        <v>400000</v>
      </c>
      <c r="V219" s="105"/>
    </row>
    <row r="220" spans="1:22">
      <c r="A220" s="96">
        <v>381644804060</v>
      </c>
      <c r="B220" s="97" t="s">
        <v>1103</v>
      </c>
      <c r="C220" s="98" t="s">
        <v>1089</v>
      </c>
      <c r="D220" s="99" t="s">
        <v>217</v>
      </c>
      <c r="E220" s="100">
        <v>108307045120</v>
      </c>
      <c r="F220" s="101">
        <v>46177</v>
      </c>
      <c r="G220" s="102" t="s">
        <v>537</v>
      </c>
      <c r="H220" s="103">
        <v>6.3</v>
      </c>
      <c r="I220" s="103"/>
      <c r="J220" s="104">
        <f t="shared" si="20"/>
        <v>400000</v>
      </c>
      <c r="K220" s="105"/>
      <c r="L220" s="105"/>
      <c r="M220" s="105"/>
      <c r="N220" s="104">
        <f t="shared" si="21"/>
        <v>400000</v>
      </c>
      <c r="O220" s="106">
        <v>0</v>
      </c>
      <c r="P220" s="104">
        <f t="shared" si="22"/>
        <v>400000</v>
      </c>
      <c r="Q220" s="104"/>
      <c r="R220" s="105"/>
      <c r="S220" s="105"/>
      <c r="T220" s="107">
        <f t="shared" si="19"/>
        <v>0</v>
      </c>
      <c r="U220" s="105">
        <f t="shared" si="23"/>
        <v>400000</v>
      </c>
      <c r="V220" s="105"/>
    </row>
    <row r="221" spans="1:22">
      <c r="A221" s="96">
        <v>7590414123</v>
      </c>
      <c r="B221" s="97" t="s">
        <v>1105</v>
      </c>
      <c r="C221" s="98" t="s">
        <v>1009</v>
      </c>
      <c r="D221" s="99" t="s">
        <v>302</v>
      </c>
      <c r="E221" s="100">
        <v>108308305340</v>
      </c>
      <c r="F221" s="101">
        <v>46177</v>
      </c>
      <c r="G221" s="102" t="s">
        <v>537</v>
      </c>
      <c r="H221" s="103">
        <v>0.1</v>
      </c>
      <c r="I221" s="103"/>
      <c r="J221" s="104">
        <f t="shared" si="20"/>
        <v>400000</v>
      </c>
      <c r="K221" s="105"/>
      <c r="L221" s="105"/>
      <c r="M221" s="105"/>
      <c r="N221" s="104">
        <f t="shared" si="21"/>
        <v>400000</v>
      </c>
      <c r="O221" s="106">
        <v>0</v>
      </c>
      <c r="P221" s="104">
        <f t="shared" si="22"/>
        <v>400000</v>
      </c>
      <c r="Q221" s="104"/>
      <c r="R221" s="105"/>
      <c r="S221" s="105"/>
      <c r="T221" s="107">
        <f t="shared" si="19"/>
        <v>0</v>
      </c>
      <c r="U221" s="105">
        <f t="shared" si="23"/>
        <v>400000</v>
      </c>
      <c r="V221" s="105"/>
    </row>
    <row r="222" spans="1:22">
      <c r="A222" s="96">
        <v>872572349713</v>
      </c>
      <c r="B222" s="97" t="s">
        <v>1107</v>
      </c>
      <c r="C222" s="98" t="s">
        <v>967</v>
      </c>
      <c r="D222" s="99" t="s">
        <v>275</v>
      </c>
      <c r="E222" s="100">
        <v>108308445120</v>
      </c>
      <c r="F222" s="101">
        <v>46177</v>
      </c>
      <c r="G222" s="102" t="s">
        <v>537</v>
      </c>
      <c r="H222" s="103">
        <v>42.6</v>
      </c>
      <c r="I222" s="103"/>
      <c r="J222" s="104">
        <f t="shared" si="20"/>
        <v>400000</v>
      </c>
      <c r="K222" s="105"/>
      <c r="L222" s="105"/>
      <c r="M222" s="105"/>
      <c r="N222" s="104">
        <f t="shared" si="21"/>
        <v>400000</v>
      </c>
      <c r="O222" s="106">
        <v>0</v>
      </c>
      <c r="P222" s="104">
        <f t="shared" si="22"/>
        <v>400000</v>
      </c>
      <c r="Q222" s="104"/>
      <c r="R222" s="105"/>
      <c r="S222" s="105"/>
      <c r="T222" s="107">
        <f t="shared" si="19"/>
        <v>0</v>
      </c>
      <c r="U222" s="105">
        <f t="shared" si="23"/>
        <v>400000</v>
      </c>
      <c r="V222" s="105"/>
    </row>
    <row r="223" spans="1:22">
      <c r="A223" s="96">
        <v>815918865353</v>
      </c>
      <c r="B223" s="97" t="s">
        <v>1109</v>
      </c>
      <c r="C223" s="98" t="s">
        <v>1110</v>
      </c>
      <c r="D223" s="99" t="s">
        <v>275</v>
      </c>
      <c r="E223" s="100">
        <v>108308502740</v>
      </c>
      <c r="F223" s="101">
        <v>46177</v>
      </c>
      <c r="G223" s="102" t="s">
        <v>537</v>
      </c>
      <c r="H223" s="103">
        <v>6.4</v>
      </c>
      <c r="I223" s="103"/>
      <c r="J223" s="104">
        <f t="shared" si="20"/>
        <v>400000</v>
      </c>
      <c r="K223" s="105"/>
      <c r="L223" s="105"/>
      <c r="M223" s="105"/>
      <c r="N223" s="104">
        <f t="shared" si="21"/>
        <v>400000</v>
      </c>
      <c r="O223" s="106">
        <v>0</v>
      </c>
      <c r="P223" s="104">
        <f t="shared" si="22"/>
        <v>400000</v>
      </c>
      <c r="Q223" s="104"/>
      <c r="R223" s="105"/>
      <c r="S223" s="105"/>
      <c r="T223" s="107">
        <f t="shared" si="19"/>
        <v>0</v>
      </c>
      <c r="U223" s="105">
        <f t="shared" si="23"/>
        <v>400000</v>
      </c>
      <c r="V223" s="105"/>
    </row>
    <row r="224" spans="1:22">
      <c r="A224" s="96">
        <v>524560592163</v>
      </c>
      <c r="B224" s="97" t="s">
        <v>1112</v>
      </c>
      <c r="C224" s="98" t="s">
        <v>1113</v>
      </c>
      <c r="D224" s="99" t="s">
        <v>275</v>
      </c>
      <c r="E224" s="100">
        <v>108308717050</v>
      </c>
      <c r="F224" s="101">
        <v>46177</v>
      </c>
      <c r="G224" s="102" t="s">
        <v>537</v>
      </c>
      <c r="H224" s="103">
        <v>5.3</v>
      </c>
      <c r="I224" s="103"/>
      <c r="J224" s="104">
        <f t="shared" si="20"/>
        <v>400000</v>
      </c>
      <c r="K224" s="105"/>
      <c r="L224" s="105"/>
      <c r="M224" s="105"/>
      <c r="N224" s="104">
        <f t="shared" si="21"/>
        <v>400000</v>
      </c>
      <c r="O224" s="106">
        <v>0</v>
      </c>
      <c r="P224" s="104">
        <f t="shared" si="22"/>
        <v>400000</v>
      </c>
      <c r="Q224" s="104"/>
      <c r="R224" s="105"/>
      <c r="S224" s="105"/>
      <c r="T224" s="107">
        <f t="shared" si="19"/>
        <v>0</v>
      </c>
      <c r="U224" s="105">
        <f t="shared" si="23"/>
        <v>400000</v>
      </c>
      <c r="V224" s="105"/>
    </row>
    <row r="225" spans="1:22">
      <c r="A225" s="96">
        <v>528358965860</v>
      </c>
      <c r="B225" s="97" t="s">
        <v>1115</v>
      </c>
      <c r="C225" s="98" t="s">
        <v>1116</v>
      </c>
      <c r="D225" s="99" t="s">
        <v>217</v>
      </c>
      <c r="E225" s="100">
        <v>108309245920</v>
      </c>
      <c r="F225" s="101">
        <v>46177</v>
      </c>
      <c r="G225" s="102" t="s">
        <v>537</v>
      </c>
      <c r="H225" s="103">
        <v>1.3</v>
      </c>
      <c r="I225" s="103"/>
      <c r="J225" s="104">
        <f t="shared" si="20"/>
        <v>400000</v>
      </c>
      <c r="K225" s="105"/>
      <c r="L225" s="105"/>
      <c r="M225" s="105"/>
      <c r="N225" s="104">
        <f t="shared" si="21"/>
        <v>400000</v>
      </c>
      <c r="O225" s="106">
        <v>0</v>
      </c>
      <c r="P225" s="104">
        <f t="shared" si="22"/>
        <v>400000</v>
      </c>
      <c r="Q225" s="104"/>
      <c r="R225" s="105"/>
      <c r="S225" s="105"/>
      <c r="T225" s="107">
        <f t="shared" ref="T225:T288" si="24">+SUM(Q225:S225)</f>
        <v>0</v>
      </c>
      <c r="U225" s="105">
        <f t="shared" si="23"/>
        <v>400000</v>
      </c>
      <c r="V225" s="105"/>
    </row>
    <row r="226" spans="1:22">
      <c r="A226" s="96">
        <v>486261304420</v>
      </c>
      <c r="B226" s="97" t="s">
        <v>1118</v>
      </c>
      <c r="C226" s="98" t="s">
        <v>1119</v>
      </c>
      <c r="D226" s="99" t="s">
        <v>208</v>
      </c>
      <c r="E226" s="100">
        <v>108309305420</v>
      </c>
      <c r="F226" s="101">
        <v>46177</v>
      </c>
      <c r="G226" s="102" t="s">
        <v>537</v>
      </c>
      <c r="H226" s="103">
        <v>52.9</v>
      </c>
      <c r="I226" s="103"/>
      <c r="J226" s="104">
        <f t="shared" si="20"/>
        <v>400000</v>
      </c>
      <c r="K226" s="105"/>
      <c r="L226" s="105"/>
      <c r="M226" s="105"/>
      <c r="N226" s="104">
        <f t="shared" si="21"/>
        <v>400000</v>
      </c>
      <c r="O226" s="106">
        <v>0</v>
      </c>
      <c r="P226" s="104">
        <f t="shared" si="22"/>
        <v>400000</v>
      </c>
      <c r="Q226" s="104"/>
      <c r="R226" s="105"/>
      <c r="S226" s="105"/>
      <c r="T226" s="107">
        <f t="shared" si="24"/>
        <v>0</v>
      </c>
      <c r="U226" s="105">
        <f t="shared" si="23"/>
        <v>400000</v>
      </c>
      <c r="V226" s="105"/>
    </row>
    <row r="227" spans="1:22">
      <c r="A227" s="96">
        <v>872406182036</v>
      </c>
      <c r="B227" s="97" t="s">
        <v>1121</v>
      </c>
      <c r="C227" s="98" t="s">
        <v>1089</v>
      </c>
      <c r="D227" s="99" t="s">
        <v>217</v>
      </c>
      <c r="E227" s="100">
        <v>108309355450</v>
      </c>
      <c r="F227" s="101">
        <v>46177</v>
      </c>
      <c r="G227" s="102" t="s">
        <v>537</v>
      </c>
      <c r="H227" s="103">
        <v>11.7</v>
      </c>
      <c r="I227" s="103"/>
      <c r="J227" s="104">
        <f t="shared" si="20"/>
        <v>400000</v>
      </c>
      <c r="K227" s="105"/>
      <c r="L227" s="105"/>
      <c r="M227" s="105"/>
      <c r="N227" s="104">
        <f t="shared" si="21"/>
        <v>400000</v>
      </c>
      <c r="O227" s="106">
        <v>0</v>
      </c>
      <c r="P227" s="104">
        <f t="shared" si="22"/>
        <v>400000</v>
      </c>
      <c r="Q227" s="104"/>
      <c r="R227" s="105"/>
      <c r="S227" s="105"/>
      <c r="T227" s="107">
        <f t="shared" si="24"/>
        <v>0</v>
      </c>
      <c r="U227" s="105">
        <f t="shared" si="23"/>
        <v>400000</v>
      </c>
      <c r="V227" s="105"/>
    </row>
    <row r="228" spans="1:22">
      <c r="A228" s="96">
        <v>489101280280</v>
      </c>
      <c r="B228" s="97" t="s">
        <v>1123</v>
      </c>
      <c r="C228" s="98" t="s">
        <v>750</v>
      </c>
      <c r="D228" s="99" t="s">
        <v>751</v>
      </c>
      <c r="E228" s="100">
        <v>108309522750</v>
      </c>
      <c r="F228" s="101">
        <v>46177</v>
      </c>
      <c r="G228" s="102" t="s">
        <v>537</v>
      </c>
      <c r="H228" s="103">
        <v>1.3</v>
      </c>
      <c r="I228" s="103"/>
      <c r="J228" s="104">
        <f t="shared" si="20"/>
        <v>400000</v>
      </c>
      <c r="K228" s="105"/>
      <c r="L228" s="105"/>
      <c r="M228" s="105"/>
      <c r="N228" s="104">
        <f t="shared" si="21"/>
        <v>400000</v>
      </c>
      <c r="O228" s="106">
        <v>0</v>
      </c>
      <c r="P228" s="104">
        <f t="shared" si="22"/>
        <v>400000</v>
      </c>
      <c r="Q228" s="104"/>
      <c r="R228" s="105"/>
      <c r="S228" s="105"/>
      <c r="T228" s="107">
        <f t="shared" si="24"/>
        <v>0</v>
      </c>
      <c r="U228" s="105">
        <f t="shared" si="23"/>
        <v>400000</v>
      </c>
      <c r="V228" s="105"/>
    </row>
    <row r="229" spans="1:22">
      <c r="A229" s="96">
        <v>527529851635</v>
      </c>
      <c r="B229" s="97" t="s">
        <v>1125</v>
      </c>
      <c r="C229" s="98" t="s">
        <v>1021</v>
      </c>
      <c r="D229" s="99" t="s">
        <v>210</v>
      </c>
      <c r="E229" s="100">
        <v>108309534320</v>
      </c>
      <c r="F229" s="101">
        <v>46177</v>
      </c>
      <c r="G229" s="102" t="s">
        <v>537</v>
      </c>
      <c r="H229" s="103">
        <v>8.4</v>
      </c>
      <c r="I229" s="103"/>
      <c r="J229" s="104">
        <f t="shared" si="20"/>
        <v>400000</v>
      </c>
      <c r="K229" s="105"/>
      <c r="L229" s="105"/>
      <c r="M229" s="105"/>
      <c r="N229" s="104">
        <f t="shared" si="21"/>
        <v>400000</v>
      </c>
      <c r="O229" s="106">
        <v>0</v>
      </c>
      <c r="P229" s="104">
        <f t="shared" si="22"/>
        <v>400000</v>
      </c>
      <c r="Q229" s="104"/>
      <c r="R229" s="105"/>
      <c r="S229" s="105"/>
      <c r="T229" s="107">
        <f t="shared" si="24"/>
        <v>0</v>
      </c>
      <c r="U229" s="105">
        <f t="shared" si="23"/>
        <v>400000</v>
      </c>
      <c r="V229" s="105"/>
    </row>
    <row r="230" spans="1:22">
      <c r="A230" s="96">
        <v>872449029491</v>
      </c>
      <c r="B230" s="97" t="s">
        <v>1127</v>
      </c>
      <c r="C230" s="98" t="s">
        <v>315</v>
      </c>
      <c r="D230" s="99" t="s">
        <v>208</v>
      </c>
      <c r="E230" s="100">
        <v>108309994660</v>
      </c>
      <c r="F230" s="101">
        <v>46177</v>
      </c>
      <c r="G230" s="102" t="s">
        <v>537</v>
      </c>
      <c r="H230" s="103">
        <v>0.5</v>
      </c>
      <c r="I230" s="103"/>
      <c r="J230" s="104">
        <f t="shared" si="20"/>
        <v>400000</v>
      </c>
      <c r="K230" s="105"/>
      <c r="L230" s="105"/>
      <c r="M230" s="105"/>
      <c r="N230" s="104">
        <f t="shared" si="21"/>
        <v>400000</v>
      </c>
      <c r="O230" s="106">
        <v>0</v>
      </c>
      <c r="P230" s="104">
        <f t="shared" si="22"/>
        <v>400000</v>
      </c>
      <c r="Q230" s="104"/>
      <c r="R230" s="105"/>
      <c r="S230" s="105"/>
      <c r="T230" s="107">
        <f t="shared" si="24"/>
        <v>0</v>
      </c>
      <c r="U230" s="105">
        <f t="shared" si="23"/>
        <v>400000</v>
      </c>
      <c r="V230" s="105"/>
    </row>
    <row r="231" spans="1:22">
      <c r="A231" s="96">
        <v>872525360230</v>
      </c>
      <c r="B231" s="97" t="s">
        <v>1129</v>
      </c>
      <c r="C231" s="98" t="s">
        <v>273</v>
      </c>
      <c r="D231" s="99" t="s">
        <v>275</v>
      </c>
      <c r="E231" s="100">
        <v>108310628050</v>
      </c>
      <c r="F231" s="101">
        <v>46178</v>
      </c>
      <c r="G231" s="102" t="s">
        <v>537</v>
      </c>
      <c r="H231" s="103">
        <v>2.8</v>
      </c>
      <c r="I231" s="103"/>
      <c r="J231" s="104">
        <f t="shared" ref="J231:J260" si="25">400000*1</f>
        <v>400000</v>
      </c>
      <c r="K231" s="105"/>
      <c r="L231" s="105"/>
      <c r="M231" s="105"/>
      <c r="N231" s="104">
        <f t="shared" si="21"/>
        <v>400000</v>
      </c>
      <c r="O231" s="106">
        <v>0</v>
      </c>
      <c r="P231" s="104">
        <f t="shared" si="22"/>
        <v>400000</v>
      </c>
      <c r="Q231" s="104"/>
      <c r="R231" s="105"/>
      <c r="S231" s="105"/>
      <c r="T231" s="107">
        <f t="shared" si="24"/>
        <v>0</v>
      </c>
      <c r="U231" s="105">
        <f t="shared" si="23"/>
        <v>400000</v>
      </c>
      <c r="V231" s="105"/>
    </row>
    <row r="232" spans="1:22">
      <c r="A232" s="96">
        <v>381712224615</v>
      </c>
      <c r="B232" s="97" t="s">
        <v>1131</v>
      </c>
      <c r="C232" s="98" t="s">
        <v>1089</v>
      </c>
      <c r="D232" s="99" t="s">
        <v>217</v>
      </c>
      <c r="E232" s="100">
        <v>108312371900</v>
      </c>
      <c r="F232" s="101">
        <v>46178</v>
      </c>
      <c r="G232" s="102" t="s">
        <v>537</v>
      </c>
      <c r="H232" s="103">
        <v>0.5</v>
      </c>
      <c r="I232" s="103"/>
      <c r="J232" s="104">
        <f t="shared" si="25"/>
        <v>400000</v>
      </c>
      <c r="K232" s="105"/>
      <c r="L232" s="105"/>
      <c r="M232" s="105"/>
      <c r="N232" s="104">
        <f t="shared" si="21"/>
        <v>400000</v>
      </c>
      <c r="O232" s="106">
        <v>0</v>
      </c>
      <c r="P232" s="104">
        <f t="shared" si="22"/>
        <v>400000</v>
      </c>
      <c r="Q232" s="104"/>
      <c r="R232" s="105"/>
      <c r="S232" s="105"/>
      <c r="T232" s="107">
        <f t="shared" si="24"/>
        <v>0</v>
      </c>
      <c r="U232" s="105">
        <f t="shared" si="23"/>
        <v>400000</v>
      </c>
      <c r="V232" s="105"/>
    </row>
    <row r="233" spans="1:22">
      <c r="A233" s="96">
        <v>2172239860</v>
      </c>
      <c r="B233" s="97" t="s">
        <v>1133</v>
      </c>
      <c r="C233" s="98" t="s">
        <v>824</v>
      </c>
      <c r="D233" s="99" t="s">
        <v>275</v>
      </c>
      <c r="E233" s="100">
        <v>108313505900</v>
      </c>
      <c r="F233" s="101">
        <v>46178</v>
      </c>
      <c r="G233" s="102" t="s">
        <v>537</v>
      </c>
      <c r="H233" s="103">
        <v>1.8</v>
      </c>
      <c r="I233" s="103"/>
      <c r="J233" s="104">
        <f t="shared" si="25"/>
        <v>400000</v>
      </c>
      <c r="K233" s="105"/>
      <c r="L233" s="105"/>
      <c r="M233" s="105"/>
      <c r="N233" s="104">
        <f t="shared" si="21"/>
        <v>400000</v>
      </c>
      <c r="O233" s="106">
        <v>0</v>
      </c>
      <c r="P233" s="104">
        <f t="shared" si="22"/>
        <v>400000</v>
      </c>
      <c r="Q233" s="104"/>
      <c r="R233" s="105"/>
      <c r="S233" s="105"/>
      <c r="T233" s="107">
        <f t="shared" si="24"/>
        <v>0</v>
      </c>
      <c r="U233" s="105">
        <f t="shared" si="23"/>
        <v>400000</v>
      </c>
      <c r="V233" s="105"/>
    </row>
    <row r="234" spans="1:22">
      <c r="A234" s="96">
        <v>872573559760</v>
      </c>
      <c r="B234" s="97" t="s">
        <v>1135</v>
      </c>
      <c r="C234" s="98" t="s">
        <v>305</v>
      </c>
      <c r="D234" s="99" t="s">
        <v>275</v>
      </c>
      <c r="E234" s="100">
        <v>108313525830</v>
      </c>
      <c r="F234" s="101">
        <v>46178</v>
      </c>
      <c r="G234" s="102" t="s">
        <v>537</v>
      </c>
      <c r="H234" s="103">
        <v>32.1</v>
      </c>
      <c r="I234" s="103"/>
      <c r="J234" s="104">
        <f t="shared" si="25"/>
        <v>400000</v>
      </c>
      <c r="K234" s="105"/>
      <c r="L234" s="105"/>
      <c r="M234" s="105"/>
      <c r="N234" s="104">
        <f t="shared" si="21"/>
        <v>400000</v>
      </c>
      <c r="O234" s="106">
        <v>0</v>
      </c>
      <c r="P234" s="104">
        <f t="shared" si="22"/>
        <v>400000</v>
      </c>
      <c r="Q234" s="104"/>
      <c r="R234" s="105"/>
      <c r="S234" s="105"/>
      <c r="T234" s="107">
        <f t="shared" si="24"/>
        <v>0</v>
      </c>
      <c r="U234" s="105">
        <f t="shared" si="23"/>
        <v>400000</v>
      </c>
      <c r="V234" s="105"/>
    </row>
    <row r="235" spans="1:22">
      <c r="A235" s="96">
        <v>380817564887</v>
      </c>
      <c r="B235" s="97" t="s">
        <v>1137</v>
      </c>
      <c r="C235" s="98" t="s">
        <v>759</v>
      </c>
      <c r="D235" s="99" t="s">
        <v>275</v>
      </c>
      <c r="E235" s="100">
        <v>108313665610</v>
      </c>
      <c r="F235" s="101">
        <v>46178</v>
      </c>
      <c r="G235" s="102" t="s">
        <v>537</v>
      </c>
      <c r="H235" s="103">
        <v>8.1999999999999993</v>
      </c>
      <c r="I235" s="103"/>
      <c r="J235" s="104">
        <f t="shared" si="25"/>
        <v>400000</v>
      </c>
      <c r="K235" s="105"/>
      <c r="L235" s="105"/>
      <c r="M235" s="105"/>
      <c r="N235" s="104">
        <f t="shared" si="21"/>
        <v>400000</v>
      </c>
      <c r="O235" s="106">
        <v>0</v>
      </c>
      <c r="P235" s="104">
        <f t="shared" si="22"/>
        <v>400000</v>
      </c>
      <c r="Q235" s="104"/>
      <c r="R235" s="105"/>
      <c r="S235" s="105"/>
      <c r="T235" s="107">
        <f t="shared" si="24"/>
        <v>0</v>
      </c>
      <c r="U235" s="105">
        <f t="shared" si="23"/>
        <v>400000</v>
      </c>
      <c r="V235" s="105"/>
    </row>
    <row r="236" spans="1:22">
      <c r="A236" s="96">
        <v>4110337617</v>
      </c>
      <c r="B236" s="97" t="s">
        <v>1139</v>
      </c>
      <c r="C236" s="98" t="s">
        <v>919</v>
      </c>
      <c r="D236" s="99" t="s">
        <v>217</v>
      </c>
      <c r="E236" s="100">
        <v>108313713060</v>
      </c>
      <c r="F236" s="101">
        <v>46178</v>
      </c>
      <c r="G236" s="102" t="s">
        <v>532</v>
      </c>
      <c r="H236" s="103">
        <v>109</v>
      </c>
      <c r="I236" s="103"/>
      <c r="J236" s="104">
        <f t="shared" si="25"/>
        <v>400000</v>
      </c>
      <c r="K236" s="105"/>
      <c r="L236" s="105"/>
      <c r="M236" s="105"/>
      <c r="N236" s="104">
        <f t="shared" si="21"/>
        <v>400000</v>
      </c>
      <c r="O236" s="106">
        <v>0</v>
      </c>
      <c r="P236" s="104">
        <f t="shared" si="22"/>
        <v>400000</v>
      </c>
      <c r="Q236" s="104"/>
      <c r="R236" s="105"/>
      <c r="S236" s="105"/>
      <c r="T236" s="107">
        <f t="shared" si="24"/>
        <v>0</v>
      </c>
      <c r="U236" s="105">
        <f t="shared" si="23"/>
        <v>400000</v>
      </c>
      <c r="V236" s="105"/>
    </row>
    <row r="237" spans="1:22">
      <c r="A237" s="96">
        <v>5774666796</v>
      </c>
      <c r="B237" s="97" t="s">
        <v>1141</v>
      </c>
      <c r="C237" s="98" t="s">
        <v>791</v>
      </c>
      <c r="D237" s="99" t="s">
        <v>275</v>
      </c>
      <c r="E237" s="100">
        <v>108313744710</v>
      </c>
      <c r="F237" s="101">
        <v>46178</v>
      </c>
      <c r="G237" s="102" t="s">
        <v>537</v>
      </c>
      <c r="H237" s="103">
        <v>3.2</v>
      </c>
      <c r="I237" s="103"/>
      <c r="J237" s="104">
        <f t="shared" si="25"/>
        <v>400000</v>
      </c>
      <c r="K237" s="105"/>
      <c r="L237" s="105"/>
      <c r="M237" s="105"/>
      <c r="N237" s="104">
        <f t="shared" si="21"/>
        <v>400000</v>
      </c>
      <c r="O237" s="106">
        <v>0</v>
      </c>
      <c r="P237" s="104">
        <f t="shared" si="22"/>
        <v>400000</v>
      </c>
      <c r="Q237" s="104"/>
      <c r="R237" s="105"/>
      <c r="S237" s="105"/>
      <c r="T237" s="107">
        <f t="shared" si="24"/>
        <v>0</v>
      </c>
      <c r="U237" s="105">
        <f t="shared" si="23"/>
        <v>400000</v>
      </c>
      <c r="V237" s="105"/>
    </row>
    <row r="238" spans="1:22">
      <c r="A238" s="96">
        <v>4445559311</v>
      </c>
      <c r="B238" s="97" t="s">
        <v>1143</v>
      </c>
      <c r="C238" s="98" t="s">
        <v>824</v>
      </c>
      <c r="D238" s="99" t="s">
        <v>275</v>
      </c>
      <c r="E238" s="100">
        <v>108313775250</v>
      </c>
      <c r="F238" s="101">
        <v>46178</v>
      </c>
      <c r="G238" s="102" t="s">
        <v>537</v>
      </c>
      <c r="H238" s="103">
        <v>0.2</v>
      </c>
      <c r="I238" s="103"/>
      <c r="J238" s="104">
        <f t="shared" si="25"/>
        <v>400000</v>
      </c>
      <c r="K238" s="105"/>
      <c r="L238" s="105"/>
      <c r="M238" s="105"/>
      <c r="N238" s="104">
        <f t="shared" si="21"/>
        <v>400000</v>
      </c>
      <c r="O238" s="106">
        <v>0</v>
      </c>
      <c r="P238" s="104">
        <f t="shared" si="22"/>
        <v>400000</v>
      </c>
      <c r="Q238" s="104"/>
      <c r="R238" s="105"/>
      <c r="S238" s="105"/>
      <c r="T238" s="107">
        <f t="shared" si="24"/>
        <v>0</v>
      </c>
      <c r="U238" s="105">
        <f t="shared" si="23"/>
        <v>400000</v>
      </c>
      <c r="V238" s="105"/>
    </row>
    <row r="239" spans="1:22">
      <c r="A239" s="96">
        <v>380995720630</v>
      </c>
      <c r="B239" s="97" t="s">
        <v>1145</v>
      </c>
      <c r="C239" s="98" t="s">
        <v>1099</v>
      </c>
      <c r="D239" s="99" t="s">
        <v>275</v>
      </c>
      <c r="E239" s="100">
        <v>108313813310</v>
      </c>
      <c r="F239" s="101">
        <v>46178</v>
      </c>
      <c r="G239" s="102" t="s">
        <v>537</v>
      </c>
      <c r="H239" s="103">
        <v>2.2000000000000002</v>
      </c>
      <c r="I239" s="103"/>
      <c r="J239" s="104">
        <f t="shared" si="25"/>
        <v>400000</v>
      </c>
      <c r="K239" s="105"/>
      <c r="L239" s="105"/>
      <c r="M239" s="105"/>
      <c r="N239" s="104">
        <f t="shared" si="21"/>
        <v>400000</v>
      </c>
      <c r="O239" s="106">
        <v>0</v>
      </c>
      <c r="P239" s="104">
        <f t="shared" si="22"/>
        <v>400000</v>
      </c>
      <c r="Q239" s="104"/>
      <c r="R239" s="105"/>
      <c r="S239" s="105"/>
      <c r="T239" s="107">
        <f t="shared" si="24"/>
        <v>0</v>
      </c>
      <c r="U239" s="105">
        <f t="shared" si="23"/>
        <v>400000</v>
      </c>
      <c r="V239" s="105"/>
    </row>
    <row r="240" spans="1:22">
      <c r="A240" s="96">
        <v>872536997117</v>
      </c>
      <c r="B240" s="97" t="s">
        <v>1147</v>
      </c>
      <c r="C240" s="98" t="s">
        <v>535</v>
      </c>
      <c r="D240" s="99" t="s">
        <v>275</v>
      </c>
      <c r="E240" s="100">
        <v>108313841640</v>
      </c>
      <c r="F240" s="101">
        <v>46178</v>
      </c>
      <c r="G240" s="102" t="s">
        <v>537</v>
      </c>
      <c r="H240" s="103">
        <v>1.8</v>
      </c>
      <c r="I240" s="103"/>
      <c r="J240" s="104">
        <f t="shared" si="25"/>
        <v>400000</v>
      </c>
      <c r="K240" s="105"/>
      <c r="L240" s="105"/>
      <c r="M240" s="105"/>
      <c r="N240" s="104">
        <f t="shared" si="21"/>
        <v>400000</v>
      </c>
      <c r="O240" s="106">
        <v>0</v>
      </c>
      <c r="P240" s="104">
        <f t="shared" si="22"/>
        <v>400000</v>
      </c>
      <c r="Q240" s="104"/>
      <c r="R240" s="105"/>
      <c r="S240" s="105"/>
      <c r="T240" s="107">
        <f t="shared" si="24"/>
        <v>0</v>
      </c>
      <c r="U240" s="105">
        <f t="shared" si="23"/>
        <v>400000</v>
      </c>
      <c r="V240" s="105"/>
    </row>
    <row r="241" spans="1:22">
      <c r="A241" s="96">
        <v>4110337649</v>
      </c>
      <c r="B241" s="97" t="s">
        <v>1149</v>
      </c>
      <c r="C241" s="98" t="s">
        <v>919</v>
      </c>
      <c r="D241" s="99" t="s">
        <v>217</v>
      </c>
      <c r="E241" s="100">
        <v>108313843850</v>
      </c>
      <c r="F241" s="101">
        <v>46178</v>
      </c>
      <c r="G241" s="102" t="s">
        <v>532</v>
      </c>
      <c r="H241" s="103">
        <v>83.5</v>
      </c>
      <c r="I241" s="103"/>
      <c r="J241" s="104">
        <f t="shared" si="25"/>
        <v>400000</v>
      </c>
      <c r="K241" s="105"/>
      <c r="L241" s="105"/>
      <c r="M241" s="105"/>
      <c r="N241" s="104">
        <f t="shared" si="21"/>
        <v>400000</v>
      </c>
      <c r="O241" s="106">
        <v>0</v>
      </c>
      <c r="P241" s="104">
        <f t="shared" si="22"/>
        <v>400000</v>
      </c>
      <c r="Q241" s="104"/>
      <c r="R241" s="105"/>
      <c r="S241" s="105"/>
      <c r="T241" s="107">
        <f t="shared" si="24"/>
        <v>0</v>
      </c>
      <c r="U241" s="105">
        <f t="shared" si="23"/>
        <v>400000</v>
      </c>
      <c r="V241" s="105"/>
    </row>
    <row r="242" spans="1:22">
      <c r="A242" s="96">
        <v>381606778459</v>
      </c>
      <c r="B242" s="97" t="s">
        <v>1151</v>
      </c>
      <c r="C242" s="98" t="s">
        <v>1152</v>
      </c>
      <c r="D242" s="99" t="s">
        <v>223</v>
      </c>
      <c r="E242" s="100">
        <v>108313867320</v>
      </c>
      <c r="F242" s="101">
        <v>46178</v>
      </c>
      <c r="G242" s="102" t="s">
        <v>537</v>
      </c>
      <c r="H242" s="103">
        <v>3.7</v>
      </c>
      <c r="I242" s="103"/>
      <c r="J242" s="104">
        <f t="shared" si="25"/>
        <v>400000</v>
      </c>
      <c r="K242" s="105"/>
      <c r="L242" s="105"/>
      <c r="M242" s="105"/>
      <c r="N242" s="104">
        <f t="shared" si="21"/>
        <v>400000</v>
      </c>
      <c r="O242" s="106">
        <v>0</v>
      </c>
      <c r="P242" s="104">
        <f t="shared" si="22"/>
        <v>400000</v>
      </c>
      <c r="Q242" s="104"/>
      <c r="R242" s="105"/>
      <c r="S242" s="105"/>
      <c r="T242" s="107">
        <f t="shared" si="24"/>
        <v>0</v>
      </c>
      <c r="U242" s="105">
        <f t="shared" si="23"/>
        <v>400000</v>
      </c>
      <c r="V242" s="105"/>
    </row>
    <row r="243" spans="1:22">
      <c r="A243" s="96">
        <v>500292680405</v>
      </c>
      <c r="B243" s="97" t="s">
        <v>1154</v>
      </c>
      <c r="C243" s="98" t="s">
        <v>720</v>
      </c>
      <c r="D243" s="99" t="s">
        <v>721</v>
      </c>
      <c r="E243" s="100">
        <v>108313909800</v>
      </c>
      <c r="F243" s="101">
        <v>46178</v>
      </c>
      <c r="G243" s="102" t="s">
        <v>537</v>
      </c>
      <c r="H243" s="103">
        <v>0.5</v>
      </c>
      <c r="I243" s="103"/>
      <c r="J243" s="104">
        <f t="shared" si="25"/>
        <v>400000</v>
      </c>
      <c r="K243" s="105"/>
      <c r="L243" s="105"/>
      <c r="M243" s="105"/>
      <c r="N243" s="104">
        <f t="shared" si="21"/>
        <v>400000</v>
      </c>
      <c r="O243" s="106">
        <v>0</v>
      </c>
      <c r="P243" s="104">
        <f t="shared" si="22"/>
        <v>400000</v>
      </c>
      <c r="Q243" s="104"/>
      <c r="R243" s="105"/>
      <c r="S243" s="105"/>
      <c r="T243" s="107">
        <f t="shared" si="24"/>
        <v>0</v>
      </c>
      <c r="U243" s="105">
        <f t="shared" si="23"/>
        <v>400000</v>
      </c>
      <c r="V243" s="105"/>
    </row>
    <row r="244" spans="1:22">
      <c r="A244" s="96">
        <v>381751868559</v>
      </c>
      <c r="B244" s="97" t="s">
        <v>1156</v>
      </c>
      <c r="C244" s="98" t="s">
        <v>1152</v>
      </c>
      <c r="D244" s="99" t="s">
        <v>223</v>
      </c>
      <c r="E244" s="100">
        <v>108313921920</v>
      </c>
      <c r="F244" s="101">
        <v>46178</v>
      </c>
      <c r="G244" s="102" t="s">
        <v>537</v>
      </c>
      <c r="H244" s="103">
        <v>1.2</v>
      </c>
      <c r="I244" s="103"/>
      <c r="J244" s="104">
        <f t="shared" si="25"/>
        <v>400000</v>
      </c>
      <c r="K244" s="105"/>
      <c r="L244" s="105"/>
      <c r="M244" s="105"/>
      <c r="N244" s="104">
        <f t="shared" si="21"/>
        <v>400000</v>
      </c>
      <c r="O244" s="106">
        <v>0</v>
      </c>
      <c r="P244" s="104">
        <f t="shared" si="22"/>
        <v>400000</v>
      </c>
      <c r="Q244" s="104"/>
      <c r="R244" s="105"/>
      <c r="S244" s="105"/>
      <c r="T244" s="107">
        <f t="shared" si="24"/>
        <v>0</v>
      </c>
      <c r="U244" s="105">
        <f t="shared" si="23"/>
        <v>400000</v>
      </c>
      <c r="V244" s="105"/>
    </row>
    <row r="245" spans="1:22">
      <c r="A245" s="96">
        <v>381794684335</v>
      </c>
      <c r="B245" s="97" t="s">
        <v>1158</v>
      </c>
      <c r="C245" s="98" t="s">
        <v>844</v>
      </c>
      <c r="D245" s="99" t="s">
        <v>213</v>
      </c>
      <c r="E245" s="100">
        <v>108313982930</v>
      </c>
      <c r="F245" s="101">
        <v>46178</v>
      </c>
      <c r="G245" s="102" t="s">
        <v>537</v>
      </c>
      <c r="H245" s="103">
        <v>4.4000000000000004</v>
      </c>
      <c r="I245" s="103"/>
      <c r="J245" s="104">
        <f t="shared" si="25"/>
        <v>400000</v>
      </c>
      <c r="K245" s="105"/>
      <c r="L245" s="105"/>
      <c r="M245" s="105"/>
      <c r="N245" s="104">
        <f t="shared" si="21"/>
        <v>400000</v>
      </c>
      <c r="O245" s="106">
        <v>0</v>
      </c>
      <c r="P245" s="104">
        <f t="shared" si="22"/>
        <v>400000</v>
      </c>
      <c r="Q245" s="104"/>
      <c r="R245" s="105"/>
      <c r="S245" s="105"/>
      <c r="T245" s="107">
        <f t="shared" si="24"/>
        <v>0</v>
      </c>
      <c r="U245" s="105">
        <f t="shared" si="23"/>
        <v>400000</v>
      </c>
      <c r="V245" s="105"/>
    </row>
    <row r="246" spans="1:22">
      <c r="A246" s="96">
        <v>809262197638</v>
      </c>
      <c r="B246" s="97" t="s">
        <v>1160</v>
      </c>
      <c r="C246" s="98" t="s">
        <v>936</v>
      </c>
      <c r="D246" s="99" t="s">
        <v>204</v>
      </c>
      <c r="E246" s="100">
        <v>108314017450</v>
      </c>
      <c r="F246" s="101">
        <v>46178</v>
      </c>
      <c r="G246" s="102" t="s">
        <v>537</v>
      </c>
      <c r="H246" s="103">
        <v>51</v>
      </c>
      <c r="I246" s="103"/>
      <c r="J246" s="104">
        <f t="shared" si="25"/>
        <v>400000</v>
      </c>
      <c r="K246" s="105"/>
      <c r="L246" s="105"/>
      <c r="M246" s="105"/>
      <c r="N246" s="104">
        <f t="shared" si="21"/>
        <v>400000</v>
      </c>
      <c r="O246" s="106">
        <v>0</v>
      </c>
      <c r="P246" s="104">
        <f t="shared" si="22"/>
        <v>400000</v>
      </c>
      <c r="Q246" s="104"/>
      <c r="R246" s="105"/>
      <c r="S246" s="105"/>
      <c r="T246" s="107">
        <f t="shared" si="24"/>
        <v>0</v>
      </c>
      <c r="U246" s="105">
        <f t="shared" si="23"/>
        <v>400000</v>
      </c>
      <c r="V246" s="105"/>
    </row>
    <row r="247" spans="1:22">
      <c r="A247" s="96">
        <v>522040218878</v>
      </c>
      <c r="B247" s="97" t="s">
        <v>1162</v>
      </c>
      <c r="C247" s="98" t="s">
        <v>1084</v>
      </c>
      <c r="D247" s="99" t="s">
        <v>298</v>
      </c>
      <c r="E247" s="100">
        <v>108316492060</v>
      </c>
      <c r="F247" s="101">
        <v>46181</v>
      </c>
      <c r="G247" s="102" t="s">
        <v>537</v>
      </c>
      <c r="H247" s="103">
        <v>9.5</v>
      </c>
      <c r="I247" s="103"/>
      <c r="J247" s="104">
        <f t="shared" si="25"/>
        <v>400000</v>
      </c>
      <c r="K247" s="105"/>
      <c r="L247" s="105"/>
      <c r="M247" s="105"/>
      <c r="N247" s="104">
        <f t="shared" si="21"/>
        <v>400000</v>
      </c>
      <c r="O247" s="106">
        <v>0</v>
      </c>
      <c r="P247" s="104">
        <f t="shared" si="22"/>
        <v>400000</v>
      </c>
      <c r="Q247" s="104"/>
      <c r="R247" s="105"/>
      <c r="S247" s="105"/>
      <c r="T247" s="107">
        <f t="shared" si="24"/>
        <v>0</v>
      </c>
      <c r="U247" s="105">
        <f t="shared" si="23"/>
        <v>400000</v>
      </c>
      <c r="V247" s="105"/>
    </row>
    <row r="248" spans="1:22">
      <c r="A248" s="96">
        <v>2390390170</v>
      </c>
      <c r="B248" s="97" t="s">
        <v>1164</v>
      </c>
      <c r="C248" s="98" t="s">
        <v>542</v>
      </c>
      <c r="D248" s="99" t="s">
        <v>217</v>
      </c>
      <c r="E248" s="100">
        <v>108316736620</v>
      </c>
      <c r="F248" s="101">
        <v>46181</v>
      </c>
      <c r="G248" s="102" t="s">
        <v>537</v>
      </c>
      <c r="H248" s="103">
        <v>4.5999999999999996</v>
      </c>
      <c r="I248" s="103"/>
      <c r="J248" s="104">
        <f t="shared" si="25"/>
        <v>400000</v>
      </c>
      <c r="K248" s="105"/>
      <c r="L248" s="105"/>
      <c r="M248" s="105"/>
      <c r="N248" s="104">
        <f t="shared" si="21"/>
        <v>400000</v>
      </c>
      <c r="O248" s="106">
        <v>0</v>
      </c>
      <c r="P248" s="104">
        <f t="shared" si="22"/>
        <v>400000</v>
      </c>
      <c r="Q248" s="104"/>
      <c r="R248" s="105"/>
      <c r="S248" s="105"/>
      <c r="T248" s="107">
        <f t="shared" si="24"/>
        <v>0</v>
      </c>
      <c r="U248" s="105">
        <f t="shared" si="23"/>
        <v>400000</v>
      </c>
      <c r="V248" s="105"/>
    </row>
    <row r="249" spans="1:22">
      <c r="A249" s="96">
        <v>4110337914</v>
      </c>
      <c r="B249" s="97" t="s">
        <v>1166</v>
      </c>
      <c r="C249" s="98" t="s">
        <v>919</v>
      </c>
      <c r="D249" s="99" t="s">
        <v>217</v>
      </c>
      <c r="E249" s="100">
        <v>108317928830</v>
      </c>
      <c r="F249" s="101">
        <v>46181</v>
      </c>
      <c r="G249" s="102" t="s">
        <v>532</v>
      </c>
      <c r="H249" s="103">
        <v>54</v>
      </c>
      <c r="I249" s="103"/>
      <c r="J249" s="104">
        <f t="shared" si="25"/>
        <v>400000</v>
      </c>
      <c r="K249" s="105"/>
      <c r="L249" s="105"/>
      <c r="M249" s="105"/>
      <c r="N249" s="104">
        <f t="shared" si="21"/>
        <v>400000</v>
      </c>
      <c r="O249" s="106">
        <v>0</v>
      </c>
      <c r="P249" s="104">
        <f t="shared" si="22"/>
        <v>400000</v>
      </c>
      <c r="Q249" s="104"/>
      <c r="R249" s="105"/>
      <c r="S249" s="105"/>
      <c r="T249" s="107">
        <f t="shared" si="24"/>
        <v>0</v>
      </c>
      <c r="U249" s="105">
        <f t="shared" si="23"/>
        <v>400000</v>
      </c>
      <c r="V249" s="105"/>
    </row>
    <row r="250" spans="1:22">
      <c r="A250" s="96" t="s">
        <v>1168</v>
      </c>
      <c r="B250" s="97" t="s">
        <v>1169</v>
      </c>
      <c r="C250" s="98" t="s">
        <v>1170</v>
      </c>
      <c r="D250" s="99" t="s">
        <v>223</v>
      </c>
      <c r="E250" s="100">
        <v>108318739430</v>
      </c>
      <c r="F250" s="101">
        <v>46181</v>
      </c>
      <c r="G250" s="102" t="s">
        <v>532</v>
      </c>
      <c r="H250" s="103">
        <v>464</v>
      </c>
      <c r="I250" s="103"/>
      <c r="J250" s="104">
        <f t="shared" si="25"/>
        <v>400000</v>
      </c>
      <c r="K250" s="105">
        <f>600000*1</f>
        <v>600000</v>
      </c>
      <c r="L250" s="105"/>
      <c r="M250" s="105">
        <f>ROUND(1.5*26395,0)*464+500000*1</f>
        <v>18871152</v>
      </c>
      <c r="N250" s="104">
        <f t="shared" si="21"/>
        <v>19871152</v>
      </c>
      <c r="O250" s="106">
        <v>0</v>
      </c>
      <c r="P250" s="104">
        <f t="shared" si="22"/>
        <v>19871152</v>
      </c>
      <c r="Q250" s="104"/>
      <c r="R250" s="105"/>
      <c r="S250" s="105">
        <f>989323*1</f>
        <v>989323</v>
      </c>
      <c r="T250" s="107">
        <f t="shared" si="24"/>
        <v>989323</v>
      </c>
      <c r="U250" s="105">
        <f t="shared" si="23"/>
        <v>20860475</v>
      </c>
      <c r="V250" s="105" t="s">
        <v>1172</v>
      </c>
    </row>
    <row r="251" spans="1:22">
      <c r="A251" s="96">
        <v>381602185584</v>
      </c>
      <c r="B251" s="97" t="s">
        <v>1173</v>
      </c>
      <c r="C251" s="98" t="s">
        <v>1152</v>
      </c>
      <c r="D251" s="99" t="s">
        <v>223</v>
      </c>
      <c r="E251" s="100">
        <v>108318976250</v>
      </c>
      <c r="F251" s="101">
        <v>46181</v>
      </c>
      <c r="G251" s="102" t="s">
        <v>537</v>
      </c>
      <c r="H251" s="103">
        <v>0.5</v>
      </c>
      <c r="I251" s="103"/>
      <c r="J251" s="104">
        <f t="shared" si="25"/>
        <v>400000</v>
      </c>
      <c r="K251" s="105"/>
      <c r="L251" s="105"/>
      <c r="M251" s="105"/>
      <c r="N251" s="104">
        <f t="shared" si="21"/>
        <v>400000</v>
      </c>
      <c r="O251" s="106">
        <v>0</v>
      </c>
      <c r="P251" s="104">
        <f t="shared" si="22"/>
        <v>400000</v>
      </c>
      <c r="Q251" s="104"/>
      <c r="R251" s="105"/>
      <c r="S251" s="105"/>
      <c r="T251" s="107">
        <f t="shared" si="24"/>
        <v>0</v>
      </c>
      <c r="U251" s="105">
        <f t="shared" si="23"/>
        <v>400000</v>
      </c>
      <c r="V251" s="105"/>
    </row>
    <row r="252" spans="1:22">
      <c r="A252" s="96">
        <v>872628217295</v>
      </c>
      <c r="B252" s="97" t="s">
        <v>1175</v>
      </c>
      <c r="C252" s="98" t="s">
        <v>1176</v>
      </c>
      <c r="D252" s="99" t="s">
        <v>208</v>
      </c>
      <c r="E252" s="100">
        <v>108319105640</v>
      </c>
      <c r="F252" s="101">
        <v>46181</v>
      </c>
      <c r="G252" s="102" t="s">
        <v>537</v>
      </c>
      <c r="H252" s="103">
        <v>1.7</v>
      </c>
      <c r="I252" s="103"/>
      <c r="J252" s="104">
        <f t="shared" si="25"/>
        <v>400000</v>
      </c>
      <c r="K252" s="105"/>
      <c r="L252" s="105"/>
      <c r="M252" s="105"/>
      <c r="N252" s="104">
        <f t="shared" si="21"/>
        <v>400000</v>
      </c>
      <c r="O252" s="106">
        <v>0</v>
      </c>
      <c r="P252" s="104">
        <f t="shared" si="22"/>
        <v>400000</v>
      </c>
      <c r="Q252" s="104"/>
      <c r="R252" s="105"/>
      <c r="S252" s="105"/>
      <c r="T252" s="107">
        <f t="shared" si="24"/>
        <v>0</v>
      </c>
      <c r="U252" s="105">
        <f t="shared" si="23"/>
        <v>400000</v>
      </c>
      <c r="V252" s="105"/>
    </row>
    <row r="253" spans="1:22">
      <c r="A253" s="96">
        <v>872628363850</v>
      </c>
      <c r="B253" s="97" t="s">
        <v>1178</v>
      </c>
      <c r="C253" s="98" t="s">
        <v>328</v>
      </c>
      <c r="D253" s="99" t="s">
        <v>223</v>
      </c>
      <c r="E253" s="100">
        <v>108319211450</v>
      </c>
      <c r="F253" s="101">
        <v>46181</v>
      </c>
      <c r="G253" s="102" t="s">
        <v>537</v>
      </c>
      <c r="H253" s="103">
        <v>32.200000000000003</v>
      </c>
      <c r="I253" s="103"/>
      <c r="J253" s="104">
        <f t="shared" si="25"/>
        <v>400000</v>
      </c>
      <c r="K253" s="105"/>
      <c r="L253" s="105"/>
      <c r="M253" s="105"/>
      <c r="N253" s="104">
        <f t="shared" si="21"/>
        <v>400000</v>
      </c>
      <c r="O253" s="106">
        <v>0</v>
      </c>
      <c r="P253" s="104">
        <f t="shared" si="22"/>
        <v>400000</v>
      </c>
      <c r="Q253" s="104"/>
      <c r="R253" s="105"/>
      <c r="S253" s="105"/>
      <c r="T253" s="107">
        <f t="shared" si="24"/>
        <v>0</v>
      </c>
      <c r="U253" s="105">
        <f t="shared" si="23"/>
        <v>400000</v>
      </c>
      <c r="V253" s="105"/>
    </row>
    <row r="254" spans="1:22">
      <c r="A254" s="96">
        <v>381655794497</v>
      </c>
      <c r="B254" s="97" t="s">
        <v>1180</v>
      </c>
      <c r="C254" s="98" t="s">
        <v>1181</v>
      </c>
      <c r="D254" s="99" t="s">
        <v>217</v>
      </c>
      <c r="E254" s="100">
        <v>108319384460</v>
      </c>
      <c r="F254" s="101">
        <v>46181</v>
      </c>
      <c r="G254" s="102" t="s">
        <v>537</v>
      </c>
      <c r="H254" s="103">
        <v>1.6</v>
      </c>
      <c r="I254" s="103"/>
      <c r="J254" s="104">
        <f t="shared" si="25"/>
        <v>400000</v>
      </c>
      <c r="K254" s="105"/>
      <c r="L254" s="105"/>
      <c r="M254" s="105"/>
      <c r="N254" s="104">
        <f t="shared" si="21"/>
        <v>400000</v>
      </c>
      <c r="O254" s="106">
        <v>0</v>
      </c>
      <c r="P254" s="104">
        <f t="shared" si="22"/>
        <v>400000</v>
      </c>
      <c r="Q254" s="104"/>
      <c r="R254" s="105"/>
      <c r="S254" s="105"/>
      <c r="T254" s="107">
        <f t="shared" si="24"/>
        <v>0</v>
      </c>
      <c r="U254" s="105">
        <f t="shared" si="23"/>
        <v>400000</v>
      </c>
      <c r="V254" s="105"/>
    </row>
    <row r="255" spans="1:22">
      <c r="A255" s="96">
        <v>381795282566</v>
      </c>
      <c r="B255" s="97" t="s">
        <v>1183</v>
      </c>
      <c r="C255" s="98" t="s">
        <v>912</v>
      </c>
      <c r="D255" s="99" t="s">
        <v>210</v>
      </c>
      <c r="E255" s="100">
        <v>108319478260</v>
      </c>
      <c r="F255" s="101">
        <v>46181</v>
      </c>
      <c r="G255" s="102" t="s">
        <v>537</v>
      </c>
      <c r="H255" s="103">
        <v>2.7</v>
      </c>
      <c r="I255" s="103"/>
      <c r="J255" s="104">
        <f t="shared" si="25"/>
        <v>400000</v>
      </c>
      <c r="K255" s="105"/>
      <c r="L255" s="105"/>
      <c r="M255" s="105"/>
      <c r="N255" s="104">
        <f t="shared" si="21"/>
        <v>400000</v>
      </c>
      <c r="O255" s="106">
        <v>0</v>
      </c>
      <c r="P255" s="104">
        <f t="shared" si="22"/>
        <v>400000</v>
      </c>
      <c r="Q255" s="104"/>
      <c r="R255" s="105"/>
      <c r="S255" s="105"/>
      <c r="T255" s="107">
        <f t="shared" si="24"/>
        <v>0</v>
      </c>
      <c r="U255" s="105">
        <f t="shared" si="23"/>
        <v>400000</v>
      </c>
      <c r="V255" s="105"/>
    </row>
    <row r="256" spans="1:22">
      <c r="A256" s="96">
        <v>872688461270</v>
      </c>
      <c r="B256" s="97" t="s">
        <v>1185</v>
      </c>
      <c r="C256" s="98" t="s">
        <v>273</v>
      </c>
      <c r="D256" s="99" t="s">
        <v>275</v>
      </c>
      <c r="E256" s="100">
        <v>108319577810</v>
      </c>
      <c r="F256" s="101">
        <v>46181</v>
      </c>
      <c r="G256" s="102" t="s">
        <v>537</v>
      </c>
      <c r="H256" s="103">
        <v>3.3</v>
      </c>
      <c r="I256" s="103"/>
      <c r="J256" s="104">
        <f t="shared" si="25"/>
        <v>400000</v>
      </c>
      <c r="K256" s="105"/>
      <c r="L256" s="105"/>
      <c r="M256" s="105"/>
      <c r="N256" s="104">
        <f t="shared" si="21"/>
        <v>400000</v>
      </c>
      <c r="O256" s="106">
        <v>0</v>
      </c>
      <c r="P256" s="104">
        <f t="shared" si="22"/>
        <v>400000</v>
      </c>
      <c r="Q256" s="104"/>
      <c r="R256" s="105"/>
      <c r="S256" s="105"/>
      <c r="T256" s="107">
        <f t="shared" si="24"/>
        <v>0</v>
      </c>
      <c r="U256" s="105">
        <f t="shared" si="23"/>
        <v>400000</v>
      </c>
      <c r="V256" s="105"/>
    </row>
    <row r="257" spans="1:22">
      <c r="A257" s="96">
        <v>381821868217</v>
      </c>
      <c r="B257" s="97" t="s">
        <v>1187</v>
      </c>
      <c r="C257" s="98" t="s">
        <v>759</v>
      </c>
      <c r="D257" s="99" t="s">
        <v>275</v>
      </c>
      <c r="E257" s="100">
        <v>108319864000</v>
      </c>
      <c r="F257" s="101">
        <v>46181</v>
      </c>
      <c r="G257" s="102" t="s">
        <v>537</v>
      </c>
      <c r="H257" s="103">
        <v>3.4</v>
      </c>
      <c r="I257" s="103"/>
      <c r="J257" s="104">
        <f t="shared" si="25"/>
        <v>400000</v>
      </c>
      <c r="K257" s="105"/>
      <c r="L257" s="105"/>
      <c r="M257" s="105"/>
      <c r="N257" s="104">
        <f t="shared" si="21"/>
        <v>400000</v>
      </c>
      <c r="O257" s="106">
        <v>0</v>
      </c>
      <c r="P257" s="104">
        <f t="shared" si="22"/>
        <v>400000</v>
      </c>
      <c r="Q257" s="104"/>
      <c r="R257" s="105"/>
      <c r="S257" s="105"/>
      <c r="T257" s="107">
        <f t="shared" si="24"/>
        <v>0</v>
      </c>
      <c r="U257" s="105">
        <f t="shared" si="23"/>
        <v>400000</v>
      </c>
      <c r="V257" s="105"/>
    </row>
    <row r="258" spans="1:22">
      <c r="A258" s="96">
        <v>493602843701</v>
      </c>
      <c r="B258" s="97" t="s">
        <v>1189</v>
      </c>
      <c r="C258" s="98" t="s">
        <v>946</v>
      </c>
      <c r="D258" s="99" t="s">
        <v>217</v>
      </c>
      <c r="E258" s="100">
        <v>108319920440</v>
      </c>
      <c r="F258" s="101">
        <v>46181</v>
      </c>
      <c r="G258" s="102" t="s">
        <v>537</v>
      </c>
      <c r="H258" s="103">
        <v>2</v>
      </c>
      <c r="I258" s="103"/>
      <c r="J258" s="104">
        <f t="shared" si="25"/>
        <v>400000</v>
      </c>
      <c r="K258" s="105"/>
      <c r="L258" s="105"/>
      <c r="M258" s="105"/>
      <c r="N258" s="104">
        <f t="shared" si="21"/>
        <v>400000</v>
      </c>
      <c r="O258" s="106">
        <v>0</v>
      </c>
      <c r="P258" s="104">
        <f t="shared" si="22"/>
        <v>400000</v>
      </c>
      <c r="Q258" s="104"/>
      <c r="R258" s="105"/>
      <c r="S258" s="105"/>
      <c r="T258" s="107">
        <f t="shared" si="24"/>
        <v>0</v>
      </c>
      <c r="U258" s="105">
        <f t="shared" si="23"/>
        <v>400000</v>
      </c>
      <c r="V258" s="105"/>
    </row>
    <row r="259" spans="1:22">
      <c r="A259" s="96">
        <v>381714354771</v>
      </c>
      <c r="B259" s="97" t="s">
        <v>1191</v>
      </c>
      <c r="C259" s="98" t="s">
        <v>1192</v>
      </c>
      <c r="D259" s="99" t="s">
        <v>223</v>
      </c>
      <c r="E259" s="100">
        <v>108320002560</v>
      </c>
      <c r="F259" s="101">
        <v>46181</v>
      </c>
      <c r="G259" s="102" t="s">
        <v>537</v>
      </c>
      <c r="H259" s="103">
        <v>0.5</v>
      </c>
      <c r="I259" s="103"/>
      <c r="J259" s="104">
        <f t="shared" si="25"/>
        <v>400000</v>
      </c>
      <c r="K259" s="105"/>
      <c r="L259" s="105"/>
      <c r="M259" s="105"/>
      <c r="N259" s="104">
        <f t="shared" si="21"/>
        <v>400000</v>
      </c>
      <c r="O259" s="106">
        <v>0</v>
      </c>
      <c r="P259" s="104">
        <f t="shared" si="22"/>
        <v>400000</v>
      </c>
      <c r="Q259" s="104"/>
      <c r="R259" s="105"/>
      <c r="S259" s="105"/>
      <c r="T259" s="107">
        <f t="shared" si="24"/>
        <v>0</v>
      </c>
      <c r="U259" s="105">
        <f t="shared" si="23"/>
        <v>400000</v>
      </c>
      <c r="V259" s="105"/>
    </row>
    <row r="260" spans="1:22">
      <c r="A260" s="96">
        <v>510007355769</v>
      </c>
      <c r="B260" s="97" t="s">
        <v>1194</v>
      </c>
      <c r="C260" s="98" t="s">
        <v>756</v>
      </c>
      <c r="D260" s="99" t="s">
        <v>204</v>
      </c>
      <c r="E260" s="100">
        <v>108320090060</v>
      </c>
      <c r="F260" s="101">
        <v>46181</v>
      </c>
      <c r="G260" s="102" t="s">
        <v>537</v>
      </c>
      <c r="H260" s="103">
        <v>30.5</v>
      </c>
      <c r="I260" s="103"/>
      <c r="J260" s="104">
        <f t="shared" si="25"/>
        <v>400000</v>
      </c>
      <c r="K260" s="105"/>
      <c r="L260" s="105"/>
      <c r="M260" s="105"/>
      <c r="N260" s="104">
        <f t="shared" si="21"/>
        <v>400000</v>
      </c>
      <c r="O260" s="106">
        <v>0</v>
      </c>
      <c r="P260" s="104">
        <f t="shared" si="22"/>
        <v>400000</v>
      </c>
      <c r="Q260" s="104"/>
      <c r="R260" s="105"/>
      <c r="S260" s="105"/>
      <c r="T260" s="107">
        <f t="shared" si="24"/>
        <v>0</v>
      </c>
      <c r="U260" s="105">
        <f t="shared" si="23"/>
        <v>400000</v>
      </c>
      <c r="V260" s="105"/>
    </row>
    <row r="261" spans="1:22">
      <c r="A261" s="96">
        <v>510007355769</v>
      </c>
      <c r="B261" s="97" t="s">
        <v>1194</v>
      </c>
      <c r="C261" s="98" t="s">
        <v>756</v>
      </c>
      <c r="D261" s="99" t="s">
        <v>204</v>
      </c>
      <c r="E261" s="100">
        <v>108320093120</v>
      </c>
      <c r="F261" s="101">
        <v>46181</v>
      </c>
      <c r="G261" s="102" t="s">
        <v>537</v>
      </c>
      <c r="H261" s="103">
        <v>30.5</v>
      </c>
      <c r="I261" s="103"/>
      <c r="J261" s="104">
        <f>300000*1</f>
        <v>300000</v>
      </c>
      <c r="K261" s="105"/>
      <c r="L261" s="105"/>
      <c r="M261" s="105"/>
      <c r="N261" s="104">
        <f t="shared" si="21"/>
        <v>300000</v>
      </c>
      <c r="O261" s="106">
        <v>0</v>
      </c>
      <c r="P261" s="104">
        <f t="shared" si="22"/>
        <v>300000</v>
      </c>
      <c r="Q261" s="104"/>
      <c r="R261" s="105"/>
      <c r="S261" s="105"/>
      <c r="T261" s="107">
        <f t="shared" si="24"/>
        <v>0</v>
      </c>
      <c r="U261" s="105">
        <f t="shared" si="23"/>
        <v>300000</v>
      </c>
      <c r="V261" s="105"/>
    </row>
    <row r="262" spans="1:22">
      <c r="A262" s="96">
        <v>872631660330</v>
      </c>
      <c r="B262" s="97" t="s">
        <v>1197</v>
      </c>
      <c r="C262" s="98" t="s">
        <v>304</v>
      </c>
      <c r="D262" s="99" t="s">
        <v>204</v>
      </c>
      <c r="E262" s="100">
        <v>108320162530</v>
      </c>
      <c r="F262" s="101">
        <v>46181</v>
      </c>
      <c r="G262" s="102" t="s">
        <v>537</v>
      </c>
      <c r="H262" s="103">
        <v>10.8</v>
      </c>
      <c r="I262" s="103"/>
      <c r="J262" s="104">
        <f>400000*1</f>
        <v>400000</v>
      </c>
      <c r="K262" s="105"/>
      <c r="L262" s="105"/>
      <c r="M262" s="105"/>
      <c r="N262" s="104">
        <f t="shared" si="21"/>
        <v>400000</v>
      </c>
      <c r="O262" s="106">
        <v>0</v>
      </c>
      <c r="P262" s="104">
        <f t="shared" si="22"/>
        <v>400000</v>
      </c>
      <c r="Q262" s="104"/>
      <c r="R262" s="105"/>
      <c r="S262" s="105"/>
      <c r="T262" s="107">
        <f t="shared" si="24"/>
        <v>0</v>
      </c>
      <c r="U262" s="105">
        <f t="shared" si="23"/>
        <v>400000</v>
      </c>
      <c r="V262" s="105"/>
    </row>
    <row r="263" spans="1:22">
      <c r="A263" s="96">
        <v>8266641935</v>
      </c>
      <c r="B263" s="97" t="s">
        <v>1199</v>
      </c>
      <c r="C263" s="98" t="s">
        <v>1200</v>
      </c>
      <c r="D263" s="99" t="s">
        <v>204</v>
      </c>
      <c r="E263" s="100">
        <v>108320465260</v>
      </c>
      <c r="F263" s="101">
        <v>46181</v>
      </c>
      <c r="G263" s="102" t="s">
        <v>537</v>
      </c>
      <c r="H263" s="103">
        <v>50.5</v>
      </c>
      <c r="I263" s="103"/>
      <c r="J263" s="104">
        <f>400000*1</f>
        <v>400000</v>
      </c>
      <c r="K263" s="105"/>
      <c r="L263" s="105"/>
      <c r="M263" s="105"/>
      <c r="N263" s="104">
        <f t="shared" si="21"/>
        <v>400000</v>
      </c>
      <c r="O263" s="106">
        <v>0</v>
      </c>
      <c r="P263" s="104">
        <f t="shared" si="22"/>
        <v>400000</v>
      </c>
      <c r="Q263" s="104"/>
      <c r="R263" s="105"/>
      <c r="S263" s="105"/>
      <c r="T263" s="107">
        <f t="shared" si="24"/>
        <v>0</v>
      </c>
      <c r="U263" s="105">
        <f t="shared" si="23"/>
        <v>400000</v>
      </c>
      <c r="V263" s="105"/>
    </row>
    <row r="264" spans="1:22">
      <c r="A264" s="96">
        <v>4448587290</v>
      </c>
      <c r="B264" s="97" t="s">
        <v>1202</v>
      </c>
      <c r="C264" s="98" t="s">
        <v>1203</v>
      </c>
      <c r="D264" s="99" t="s">
        <v>213</v>
      </c>
      <c r="E264" s="100">
        <v>108320512530</v>
      </c>
      <c r="F264" s="101">
        <v>46181</v>
      </c>
      <c r="G264" s="102" t="s">
        <v>537</v>
      </c>
      <c r="H264" s="103">
        <v>3.4</v>
      </c>
      <c r="I264" s="103"/>
      <c r="J264" s="104">
        <f>400000*1</f>
        <v>400000</v>
      </c>
      <c r="K264" s="105"/>
      <c r="L264" s="105"/>
      <c r="M264" s="105"/>
      <c r="N264" s="104">
        <f t="shared" si="21"/>
        <v>400000</v>
      </c>
      <c r="O264" s="106">
        <v>0</v>
      </c>
      <c r="P264" s="104">
        <f t="shared" si="22"/>
        <v>400000</v>
      </c>
      <c r="Q264" s="104"/>
      <c r="R264" s="105"/>
      <c r="S264" s="105"/>
      <c r="T264" s="107">
        <f t="shared" si="24"/>
        <v>0</v>
      </c>
      <c r="U264" s="105">
        <f t="shared" si="23"/>
        <v>400000</v>
      </c>
      <c r="V264" s="105"/>
    </row>
    <row r="265" spans="1:22">
      <c r="A265" s="96">
        <v>872118022055</v>
      </c>
      <c r="B265" s="97" t="s">
        <v>1205</v>
      </c>
      <c r="C265" s="98" t="s">
        <v>535</v>
      </c>
      <c r="D265" s="99" t="s">
        <v>275</v>
      </c>
      <c r="E265" s="100">
        <v>108320531910</v>
      </c>
      <c r="F265" s="101">
        <v>46181</v>
      </c>
      <c r="G265" s="102" t="s">
        <v>537</v>
      </c>
      <c r="H265" s="103">
        <v>0.30000000000000004</v>
      </c>
      <c r="I265" s="103"/>
      <c r="J265" s="104">
        <f>400000*1</f>
        <v>400000</v>
      </c>
      <c r="K265" s="105"/>
      <c r="L265" s="105"/>
      <c r="M265" s="105"/>
      <c r="N265" s="104">
        <f t="shared" si="21"/>
        <v>400000</v>
      </c>
      <c r="O265" s="106">
        <v>0</v>
      </c>
      <c r="P265" s="104">
        <f t="shared" si="22"/>
        <v>400000</v>
      </c>
      <c r="Q265" s="104"/>
      <c r="R265" s="105"/>
      <c r="S265" s="105"/>
      <c r="T265" s="107">
        <f t="shared" si="24"/>
        <v>0</v>
      </c>
      <c r="U265" s="105">
        <f t="shared" si="23"/>
        <v>400000</v>
      </c>
      <c r="V265" s="105"/>
    </row>
    <row r="266" spans="1:22">
      <c r="A266" s="96">
        <v>1539620644</v>
      </c>
      <c r="B266" s="97" t="s">
        <v>1207</v>
      </c>
      <c r="C266" s="98" t="s">
        <v>970</v>
      </c>
      <c r="D266" s="99" t="s">
        <v>217</v>
      </c>
      <c r="E266" s="100">
        <v>108320549520</v>
      </c>
      <c r="F266" s="101">
        <v>46181</v>
      </c>
      <c r="G266" s="102" t="s">
        <v>537</v>
      </c>
      <c r="H266" s="103">
        <v>438.1</v>
      </c>
      <c r="I266" s="103"/>
      <c r="J266" s="104">
        <f>400000*1</f>
        <v>400000</v>
      </c>
      <c r="K266" s="105"/>
      <c r="L266" s="105"/>
      <c r="M266" s="105"/>
      <c r="N266" s="104">
        <f t="shared" si="21"/>
        <v>400000</v>
      </c>
      <c r="O266" s="106">
        <v>0</v>
      </c>
      <c r="P266" s="104">
        <f t="shared" si="22"/>
        <v>400000</v>
      </c>
      <c r="Q266" s="104"/>
      <c r="R266" s="105"/>
      <c r="S266" s="105"/>
      <c r="T266" s="107">
        <f t="shared" si="24"/>
        <v>0</v>
      </c>
      <c r="U266" s="105">
        <f t="shared" si="23"/>
        <v>400000</v>
      </c>
      <c r="V266" s="105"/>
    </row>
    <row r="267" spans="1:22">
      <c r="A267" s="96">
        <v>1539620644</v>
      </c>
      <c r="B267" s="97" t="s">
        <v>1207</v>
      </c>
      <c r="C267" s="98" t="s">
        <v>970</v>
      </c>
      <c r="D267" s="99" t="s">
        <v>217</v>
      </c>
      <c r="E267" s="100">
        <v>108320552650</v>
      </c>
      <c r="F267" s="101">
        <v>46181</v>
      </c>
      <c r="G267" s="102" t="s">
        <v>537</v>
      </c>
      <c r="H267" s="103">
        <v>438.1</v>
      </c>
      <c r="I267" s="103"/>
      <c r="J267" s="104">
        <f>300000*1</f>
        <v>300000</v>
      </c>
      <c r="K267" s="105"/>
      <c r="L267" s="105"/>
      <c r="M267" s="105"/>
      <c r="N267" s="104">
        <f t="shared" si="21"/>
        <v>300000</v>
      </c>
      <c r="O267" s="106">
        <v>0</v>
      </c>
      <c r="P267" s="104">
        <f t="shared" si="22"/>
        <v>300000</v>
      </c>
      <c r="Q267" s="104"/>
      <c r="R267" s="105"/>
      <c r="S267" s="105"/>
      <c r="T267" s="107">
        <f t="shared" si="24"/>
        <v>0</v>
      </c>
      <c r="U267" s="105">
        <f t="shared" si="23"/>
        <v>300000</v>
      </c>
      <c r="V267" s="105"/>
    </row>
    <row r="268" spans="1:22">
      <c r="A268" s="96">
        <v>381666781690</v>
      </c>
      <c r="B268" s="97" t="s">
        <v>1210</v>
      </c>
      <c r="C268" s="98" t="s">
        <v>1211</v>
      </c>
      <c r="D268" s="99" t="s">
        <v>217</v>
      </c>
      <c r="E268" s="100">
        <v>108320556630</v>
      </c>
      <c r="F268" s="101">
        <v>46181</v>
      </c>
      <c r="G268" s="102" t="s">
        <v>537</v>
      </c>
      <c r="H268" s="103">
        <v>0.5</v>
      </c>
      <c r="I268" s="103"/>
      <c r="J268" s="104">
        <f t="shared" ref="J268:J331" si="26">400000*1</f>
        <v>400000</v>
      </c>
      <c r="K268" s="105"/>
      <c r="L268" s="105"/>
      <c r="M268" s="105"/>
      <c r="N268" s="104">
        <f t="shared" si="21"/>
        <v>400000</v>
      </c>
      <c r="O268" s="106">
        <v>0</v>
      </c>
      <c r="P268" s="104">
        <f t="shared" si="22"/>
        <v>400000</v>
      </c>
      <c r="Q268" s="104"/>
      <c r="R268" s="105"/>
      <c r="S268" s="105"/>
      <c r="T268" s="107">
        <f t="shared" si="24"/>
        <v>0</v>
      </c>
      <c r="U268" s="105">
        <f t="shared" si="23"/>
        <v>400000</v>
      </c>
      <c r="V268" s="105"/>
    </row>
    <row r="269" spans="1:22">
      <c r="A269" s="96">
        <v>2629838385</v>
      </c>
      <c r="B269" s="97" t="s">
        <v>1213</v>
      </c>
      <c r="C269" s="98" t="s">
        <v>211</v>
      </c>
      <c r="D269" s="99" t="s">
        <v>213</v>
      </c>
      <c r="E269" s="100">
        <v>108320558250</v>
      </c>
      <c r="F269" s="101">
        <v>46181</v>
      </c>
      <c r="G269" s="102" t="s">
        <v>537</v>
      </c>
      <c r="H269" s="103">
        <v>1.3</v>
      </c>
      <c r="I269" s="103"/>
      <c r="J269" s="104">
        <f t="shared" si="26"/>
        <v>400000</v>
      </c>
      <c r="K269" s="105"/>
      <c r="L269" s="105"/>
      <c r="M269" s="105"/>
      <c r="N269" s="104">
        <f t="shared" si="21"/>
        <v>400000</v>
      </c>
      <c r="O269" s="106">
        <v>0</v>
      </c>
      <c r="P269" s="104">
        <f t="shared" si="22"/>
        <v>400000</v>
      </c>
      <c r="Q269" s="104"/>
      <c r="R269" s="105"/>
      <c r="S269" s="105"/>
      <c r="T269" s="107">
        <f t="shared" si="24"/>
        <v>0</v>
      </c>
      <c r="U269" s="105">
        <f t="shared" si="23"/>
        <v>400000</v>
      </c>
      <c r="V269" s="105"/>
    </row>
    <row r="270" spans="1:22">
      <c r="A270" s="96" t="s">
        <v>1215</v>
      </c>
      <c r="B270" s="97" t="s">
        <v>1216</v>
      </c>
      <c r="C270" s="98" t="s">
        <v>770</v>
      </c>
      <c r="D270" s="99" t="s">
        <v>275</v>
      </c>
      <c r="E270" s="100">
        <v>108321492640</v>
      </c>
      <c r="F270" s="101">
        <v>46182</v>
      </c>
      <c r="G270" s="102" t="s">
        <v>532</v>
      </c>
      <c r="H270" s="103">
        <v>93</v>
      </c>
      <c r="I270" s="103"/>
      <c r="J270" s="104">
        <f t="shared" si="26"/>
        <v>400000</v>
      </c>
      <c r="K270" s="105"/>
      <c r="L270" s="105"/>
      <c r="M270" s="105"/>
      <c r="N270" s="104">
        <f t="shared" si="21"/>
        <v>400000</v>
      </c>
      <c r="O270" s="106">
        <v>0</v>
      </c>
      <c r="P270" s="104">
        <f t="shared" si="22"/>
        <v>400000</v>
      </c>
      <c r="Q270" s="104"/>
      <c r="R270" s="105"/>
      <c r="S270" s="105"/>
      <c r="T270" s="107">
        <f t="shared" si="24"/>
        <v>0</v>
      </c>
      <c r="U270" s="105">
        <f t="shared" si="23"/>
        <v>400000</v>
      </c>
      <c r="V270" s="105"/>
    </row>
    <row r="271" spans="1:22">
      <c r="A271" s="96">
        <v>527178233604</v>
      </c>
      <c r="B271" s="97" t="s">
        <v>1218</v>
      </c>
      <c r="C271" s="98" t="s">
        <v>930</v>
      </c>
      <c r="D271" s="99" t="s">
        <v>217</v>
      </c>
      <c r="E271" s="100">
        <v>108322723130</v>
      </c>
      <c r="F271" s="101">
        <v>46182</v>
      </c>
      <c r="G271" s="102" t="s">
        <v>537</v>
      </c>
      <c r="H271" s="103">
        <v>37</v>
      </c>
      <c r="I271" s="103"/>
      <c r="J271" s="104">
        <f t="shared" si="26"/>
        <v>400000</v>
      </c>
      <c r="K271" s="105"/>
      <c r="L271" s="105"/>
      <c r="M271" s="105"/>
      <c r="N271" s="104">
        <f t="shared" si="21"/>
        <v>400000</v>
      </c>
      <c r="O271" s="106">
        <v>0</v>
      </c>
      <c r="P271" s="104">
        <f t="shared" si="22"/>
        <v>400000</v>
      </c>
      <c r="Q271" s="104"/>
      <c r="R271" s="105"/>
      <c r="S271" s="105"/>
      <c r="T271" s="107">
        <f t="shared" si="24"/>
        <v>0</v>
      </c>
      <c r="U271" s="105">
        <f t="shared" si="23"/>
        <v>400000</v>
      </c>
      <c r="V271" s="105"/>
    </row>
    <row r="272" spans="1:22">
      <c r="A272" s="96">
        <v>527529858787</v>
      </c>
      <c r="B272" s="97" t="s">
        <v>1220</v>
      </c>
      <c r="C272" s="98" t="s">
        <v>1021</v>
      </c>
      <c r="D272" s="99" t="s">
        <v>210</v>
      </c>
      <c r="E272" s="100">
        <v>108323023100</v>
      </c>
      <c r="F272" s="101">
        <v>46182</v>
      </c>
      <c r="G272" s="102" t="s">
        <v>537</v>
      </c>
      <c r="H272" s="103">
        <v>16.3</v>
      </c>
      <c r="I272" s="103"/>
      <c r="J272" s="104">
        <f t="shared" si="26"/>
        <v>400000</v>
      </c>
      <c r="K272" s="105"/>
      <c r="L272" s="105"/>
      <c r="M272" s="105"/>
      <c r="N272" s="104">
        <f t="shared" si="21"/>
        <v>400000</v>
      </c>
      <c r="O272" s="106">
        <v>0</v>
      </c>
      <c r="P272" s="104">
        <f t="shared" si="22"/>
        <v>400000</v>
      </c>
      <c r="Q272" s="104"/>
      <c r="R272" s="105"/>
      <c r="S272" s="105"/>
      <c r="T272" s="107">
        <f t="shared" si="24"/>
        <v>0</v>
      </c>
      <c r="U272" s="105">
        <f t="shared" si="23"/>
        <v>400000</v>
      </c>
      <c r="V272" s="105"/>
    </row>
    <row r="273" spans="1:22">
      <c r="A273" s="96">
        <v>472187366030</v>
      </c>
      <c r="B273" s="97" t="s">
        <v>1222</v>
      </c>
      <c r="C273" s="98" t="s">
        <v>281</v>
      </c>
      <c r="D273" s="99" t="s">
        <v>275</v>
      </c>
      <c r="E273" s="100">
        <v>108323054120</v>
      </c>
      <c r="F273" s="101">
        <v>46182</v>
      </c>
      <c r="G273" s="102" t="s">
        <v>537</v>
      </c>
      <c r="H273" s="103">
        <v>9.1</v>
      </c>
      <c r="I273" s="103"/>
      <c r="J273" s="104">
        <f t="shared" si="26"/>
        <v>400000</v>
      </c>
      <c r="K273" s="105"/>
      <c r="L273" s="105"/>
      <c r="M273" s="105"/>
      <c r="N273" s="104">
        <f t="shared" si="21"/>
        <v>400000</v>
      </c>
      <c r="O273" s="106">
        <v>0</v>
      </c>
      <c r="P273" s="104">
        <f t="shared" si="22"/>
        <v>400000</v>
      </c>
      <c r="Q273" s="104"/>
      <c r="R273" s="105"/>
      <c r="S273" s="105"/>
      <c r="T273" s="107">
        <f t="shared" si="24"/>
        <v>0</v>
      </c>
      <c r="U273" s="105">
        <f t="shared" si="23"/>
        <v>400000</v>
      </c>
      <c r="V273" s="105"/>
    </row>
    <row r="274" spans="1:22">
      <c r="A274" s="96">
        <v>5774687656</v>
      </c>
      <c r="B274" s="97" t="s">
        <v>1224</v>
      </c>
      <c r="C274" s="98" t="s">
        <v>791</v>
      </c>
      <c r="D274" s="99" t="s">
        <v>275</v>
      </c>
      <c r="E274" s="100">
        <v>108323070440</v>
      </c>
      <c r="F274" s="101">
        <v>46182</v>
      </c>
      <c r="G274" s="102" t="s">
        <v>537</v>
      </c>
      <c r="H274" s="103">
        <v>1.6</v>
      </c>
      <c r="I274" s="103"/>
      <c r="J274" s="104">
        <f t="shared" si="26"/>
        <v>400000</v>
      </c>
      <c r="K274" s="105"/>
      <c r="L274" s="105"/>
      <c r="M274" s="105"/>
      <c r="N274" s="104">
        <f t="shared" si="21"/>
        <v>400000</v>
      </c>
      <c r="O274" s="106">
        <v>0</v>
      </c>
      <c r="P274" s="104">
        <f t="shared" si="22"/>
        <v>400000</v>
      </c>
      <c r="Q274" s="104"/>
      <c r="R274" s="105"/>
      <c r="S274" s="105"/>
      <c r="T274" s="107">
        <f t="shared" si="24"/>
        <v>0</v>
      </c>
      <c r="U274" s="105">
        <f t="shared" si="23"/>
        <v>400000</v>
      </c>
      <c r="V274" s="105"/>
    </row>
    <row r="275" spans="1:22">
      <c r="A275" s="96">
        <v>872629406576</v>
      </c>
      <c r="B275" s="97" t="s">
        <v>1226</v>
      </c>
      <c r="C275" s="98" t="s">
        <v>305</v>
      </c>
      <c r="D275" s="99" t="s">
        <v>275</v>
      </c>
      <c r="E275" s="100">
        <v>108323105110</v>
      </c>
      <c r="F275" s="101">
        <v>46182</v>
      </c>
      <c r="G275" s="102" t="s">
        <v>537</v>
      </c>
      <c r="H275" s="103">
        <v>39.9</v>
      </c>
      <c r="I275" s="103"/>
      <c r="J275" s="104">
        <f t="shared" si="26"/>
        <v>400000</v>
      </c>
      <c r="K275" s="105"/>
      <c r="L275" s="105"/>
      <c r="M275" s="105"/>
      <c r="N275" s="104">
        <f t="shared" si="21"/>
        <v>400000</v>
      </c>
      <c r="O275" s="106">
        <v>0</v>
      </c>
      <c r="P275" s="104">
        <f t="shared" si="22"/>
        <v>400000</v>
      </c>
      <c r="Q275" s="104"/>
      <c r="R275" s="105"/>
      <c r="S275" s="105"/>
      <c r="T275" s="107">
        <f t="shared" si="24"/>
        <v>0</v>
      </c>
      <c r="U275" s="105">
        <f t="shared" si="23"/>
        <v>400000</v>
      </c>
      <c r="V275" s="105"/>
    </row>
    <row r="276" spans="1:22">
      <c r="A276" s="96">
        <v>477592566243</v>
      </c>
      <c r="B276" s="97" t="s">
        <v>1228</v>
      </c>
      <c r="C276" s="98" t="s">
        <v>325</v>
      </c>
      <c r="D276" s="99" t="s">
        <v>275</v>
      </c>
      <c r="E276" s="100">
        <v>108323175660</v>
      </c>
      <c r="F276" s="101">
        <v>46182</v>
      </c>
      <c r="G276" s="102" t="s">
        <v>537</v>
      </c>
      <c r="H276" s="103">
        <v>228.3</v>
      </c>
      <c r="I276" s="103"/>
      <c r="J276" s="104">
        <f t="shared" si="26"/>
        <v>400000</v>
      </c>
      <c r="K276" s="105"/>
      <c r="L276" s="105"/>
      <c r="M276" s="105"/>
      <c r="N276" s="104">
        <f t="shared" si="21"/>
        <v>400000</v>
      </c>
      <c r="O276" s="106">
        <v>0</v>
      </c>
      <c r="P276" s="104">
        <f t="shared" si="22"/>
        <v>400000</v>
      </c>
      <c r="Q276" s="104"/>
      <c r="R276" s="105"/>
      <c r="S276" s="105"/>
      <c r="T276" s="107">
        <f t="shared" si="24"/>
        <v>0</v>
      </c>
      <c r="U276" s="105">
        <f t="shared" si="23"/>
        <v>400000</v>
      </c>
      <c r="V276" s="105"/>
    </row>
    <row r="277" spans="1:22">
      <c r="A277" s="96">
        <v>501720330447</v>
      </c>
      <c r="B277" s="97" t="s">
        <v>1230</v>
      </c>
      <c r="C277" s="98" t="s">
        <v>1231</v>
      </c>
      <c r="D277" s="99" t="s">
        <v>275</v>
      </c>
      <c r="E277" s="100">
        <v>108323306930</v>
      </c>
      <c r="F277" s="101">
        <v>46182</v>
      </c>
      <c r="G277" s="102" t="s">
        <v>537</v>
      </c>
      <c r="H277" s="103">
        <v>1.9000000000000001</v>
      </c>
      <c r="I277" s="103"/>
      <c r="J277" s="104">
        <f t="shared" si="26"/>
        <v>400000</v>
      </c>
      <c r="K277" s="105"/>
      <c r="L277" s="105"/>
      <c r="M277" s="105"/>
      <c r="N277" s="104">
        <f t="shared" si="21"/>
        <v>400000</v>
      </c>
      <c r="O277" s="106">
        <v>0</v>
      </c>
      <c r="P277" s="104">
        <f t="shared" si="22"/>
        <v>400000</v>
      </c>
      <c r="Q277" s="104"/>
      <c r="R277" s="105"/>
      <c r="S277" s="105"/>
      <c r="T277" s="107">
        <f t="shared" si="24"/>
        <v>0</v>
      </c>
      <c r="U277" s="105">
        <f t="shared" si="23"/>
        <v>400000</v>
      </c>
      <c r="V277" s="105"/>
    </row>
    <row r="278" spans="1:22">
      <c r="A278" s="96">
        <v>381845821672</v>
      </c>
      <c r="B278" s="97" t="s">
        <v>1233</v>
      </c>
      <c r="C278" s="98" t="s">
        <v>1234</v>
      </c>
      <c r="D278" s="99" t="s">
        <v>213</v>
      </c>
      <c r="E278" s="100">
        <v>108323322920</v>
      </c>
      <c r="F278" s="101">
        <v>46182</v>
      </c>
      <c r="G278" s="102" t="s">
        <v>537</v>
      </c>
      <c r="H278" s="103">
        <v>1.5</v>
      </c>
      <c r="I278" s="103"/>
      <c r="J278" s="104">
        <f t="shared" si="26"/>
        <v>400000</v>
      </c>
      <c r="K278" s="105"/>
      <c r="L278" s="105"/>
      <c r="M278" s="105"/>
      <c r="N278" s="104">
        <f t="shared" si="21"/>
        <v>400000</v>
      </c>
      <c r="O278" s="106">
        <v>0</v>
      </c>
      <c r="P278" s="104">
        <f t="shared" si="22"/>
        <v>400000</v>
      </c>
      <c r="Q278" s="104"/>
      <c r="R278" s="105"/>
      <c r="S278" s="105"/>
      <c r="T278" s="107">
        <f t="shared" si="24"/>
        <v>0</v>
      </c>
      <c r="U278" s="105">
        <f t="shared" si="23"/>
        <v>400000</v>
      </c>
      <c r="V278" s="105"/>
    </row>
    <row r="279" spans="1:22">
      <c r="A279" s="96">
        <v>381823618757</v>
      </c>
      <c r="B279" s="97" t="s">
        <v>1236</v>
      </c>
      <c r="C279" s="98" t="s">
        <v>1237</v>
      </c>
      <c r="D279" s="99" t="s">
        <v>275</v>
      </c>
      <c r="E279" s="100">
        <v>108323455000</v>
      </c>
      <c r="F279" s="101">
        <v>46182</v>
      </c>
      <c r="G279" s="102" t="s">
        <v>537</v>
      </c>
      <c r="H279" s="103">
        <v>1.4</v>
      </c>
      <c r="I279" s="103"/>
      <c r="J279" s="104">
        <f t="shared" si="26"/>
        <v>400000</v>
      </c>
      <c r="K279" s="105"/>
      <c r="L279" s="105"/>
      <c r="M279" s="105"/>
      <c r="N279" s="104">
        <f t="shared" ref="N279:N342" si="27">SUM(J279:M279)</f>
        <v>400000</v>
      </c>
      <c r="O279" s="106">
        <v>0</v>
      </c>
      <c r="P279" s="104">
        <f t="shared" ref="P279:P342" si="28">+O279+N279</f>
        <v>400000</v>
      </c>
      <c r="Q279" s="104"/>
      <c r="R279" s="105"/>
      <c r="S279" s="105"/>
      <c r="T279" s="107">
        <f t="shared" si="24"/>
        <v>0</v>
      </c>
      <c r="U279" s="105">
        <f t="shared" ref="U279:U342" si="29">+T279+P279</f>
        <v>400000</v>
      </c>
      <c r="V279" s="105"/>
    </row>
    <row r="280" spans="1:22">
      <c r="A280" s="96">
        <v>518337618146</v>
      </c>
      <c r="B280" s="97" t="s">
        <v>1239</v>
      </c>
      <c r="C280" s="98" t="s">
        <v>266</v>
      </c>
      <c r="D280" s="99" t="s">
        <v>213</v>
      </c>
      <c r="E280" s="100">
        <v>108323660320</v>
      </c>
      <c r="F280" s="101">
        <v>46182</v>
      </c>
      <c r="G280" s="102" t="s">
        <v>537</v>
      </c>
      <c r="H280" s="103">
        <v>47.6</v>
      </c>
      <c r="I280" s="103"/>
      <c r="J280" s="104">
        <f t="shared" si="26"/>
        <v>400000</v>
      </c>
      <c r="K280" s="105"/>
      <c r="L280" s="105"/>
      <c r="M280" s="105"/>
      <c r="N280" s="104">
        <f t="shared" si="27"/>
        <v>400000</v>
      </c>
      <c r="O280" s="106">
        <v>0</v>
      </c>
      <c r="P280" s="104">
        <f t="shared" si="28"/>
        <v>400000</v>
      </c>
      <c r="Q280" s="104"/>
      <c r="R280" s="105"/>
      <c r="S280" s="105"/>
      <c r="T280" s="107">
        <f t="shared" si="24"/>
        <v>0</v>
      </c>
      <c r="U280" s="105">
        <f t="shared" si="29"/>
        <v>400000</v>
      </c>
      <c r="V280" s="105"/>
    </row>
    <row r="281" spans="1:22">
      <c r="A281" s="96">
        <v>528824607316</v>
      </c>
      <c r="B281" s="97" t="s">
        <v>1241</v>
      </c>
      <c r="C281" s="98" t="s">
        <v>930</v>
      </c>
      <c r="D281" s="99" t="s">
        <v>217</v>
      </c>
      <c r="E281" s="100">
        <v>108323698010</v>
      </c>
      <c r="F281" s="101">
        <v>46182</v>
      </c>
      <c r="G281" s="102" t="s">
        <v>537</v>
      </c>
      <c r="H281" s="103">
        <v>4.0999999999999996</v>
      </c>
      <c r="I281" s="103"/>
      <c r="J281" s="104">
        <f t="shared" si="26"/>
        <v>400000</v>
      </c>
      <c r="K281" s="105"/>
      <c r="L281" s="105"/>
      <c r="M281" s="105"/>
      <c r="N281" s="104">
        <f t="shared" si="27"/>
        <v>400000</v>
      </c>
      <c r="O281" s="106">
        <v>0</v>
      </c>
      <c r="P281" s="104">
        <f t="shared" si="28"/>
        <v>400000</v>
      </c>
      <c r="Q281" s="104"/>
      <c r="R281" s="105"/>
      <c r="S281" s="105"/>
      <c r="T281" s="107">
        <f t="shared" si="24"/>
        <v>0</v>
      </c>
      <c r="U281" s="105">
        <f t="shared" si="29"/>
        <v>400000</v>
      </c>
      <c r="V281" s="105"/>
    </row>
    <row r="282" spans="1:22">
      <c r="A282" s="96">
        <v>3270210414</v>
      </c>
      <c r="B282" s="97" t="s">
        <v>1243</v>
      </c>
      <c r="C282" s="98" t="s">
        <v>740</v>
      </c>
      <c r="D282" s="99" t="s">
        <v>213</v>
      </c>
      <c r="E282" s="100">
        <v>108323770810</v>
      </c>
      <c r="F282" s="101">
        <v>46182</v>
      </c>
      <c r="G282" s="102" t="s">
        <v>537</v>
      </c>
      <c r="H282" s="103">
        <v>3.6</v>
      </c>
      <c r="I282" s="103"/>
      <c r="J282" s="104">
        <f t="shared" si="26"/>
        <v>400000</v>
      </c>
      <c r="K282" s="105"/>
      <c r="L282" s="105"/>
      <c r="M282" s="105"/>
      <c r="N282" s="104">
        <f t="shared" si="27"/>
        <v>400000</v>
      </c>
      <c r="O282" s="106">
        <v>0</v>
      </c>
      <c r="P282" s="104">
        <f t="shared" si="28"/>
        <v>400000</v>
      </c>
      <c r="Q282" s="104"/>
      <c r="R282" s="105"/>
      <c r="S282" s="105"/>
      <c r="T282" s="107">
        <f t="shared" si="24"/>
        <v>0</v>
      </c>
      <c r="U282" s="105">
        <f t="shared" si="29"/>
        <v>400000</v>
      </c>
      <c r="V282" s="105"/>
    </row>
    <row r="283" spans="1:22">
      <c r="A283" s="96">
        <v>872752862534</v>
      </c>
      <c r="B283" s="97" t="s">
        <v>1245</v>
      </c>
      <c r="C283" s="98" t="s">
        <v>1246</v>
      </c>
      <c r="D283" s="99" t="s">
        <v>298</v>
      </c>
      <c r="E283" s="100">
        <v>108323806730</v>
      </c>
      <c r="F283" s="101">
        <v>46182</v>
      </c>
      <c r="G283" s="102" t="s">
        <v>537</v>
      </c>
      <c r="H283" s="103">
        <v>37</v>
      </c>
      <c r="I283" s="103"/>
      <c r="J283" s="104">
        <f t="shared" si="26"/>
        <v>400000</v>
      </c>
      <c r="K283" s="105"/>
      <c r="L283" s="105"/>
      <c r="M283" s="105"/>
      <c r="N283" s="104">
        <f t="shared" si="27"/>
        <v>400000</v>
      </c>
      <c r="O283" s="106">
        <v>0</v>
      </c>
      <c r="P283" s="104">
        <f t="shared" si="28"/>
        <v>400000</v>
      </c>
      <c r="Q283" s="104"/>
      <c r="R283" s="105"/>
      <c r="S283" s="105"/>
      <c r="T283" s="107">
        <f t="shared" si="24"/>
        <v>0</v>
      </c>
      <c r="U283" s="105">
        <f t="shared" si="29"/>
        <v>400000</v>
      </c>
      <c r="V283" s="105"/>
    </row>
    <row r="284" spans="1:22">
      <c r="A284" s="96">
        <v>381747821205</v>
      </c>
      <c r="B284" s="97" t="s">
        <v>1248</v>
      </c>
      <c r="C284" s="98" t="s">
        <v>1094</v>
      </c>
      <c r="D284" s="99" t="s">
        <v>223</v>
      </c>
      <c r="E284" s="100">
        <v>108323809640</v>
      </c>
      <c r="F284" s="101">
        <v>46182</v>
      </c>
      <c r="G284" s="102" t="s">
        <v>537</v>
      </c>
      <c r="H284" s="103">
        <v>9.3000000000000007</v>
      </c>
      <c r="I284" s="103"/>
      <c r="J284" s="104">
        <f t="shared" si="26"/>
        <v>400000</v>
      </c>
      <c r="K284" s="105"/>
      <c r="L284" s="105"/>
      <c r="M284" s="105"/>
      <c r="N284" s="104">
        <f t="shared" si="27"/>
        <v>400000</v>
      </c>
      <c r="O284" s="106">
        <v>0</v>
      </c>
      <c r="P284" s="104">
        <f t="shared" si="28"/>
        <v>400000</v>
      </c>
      <c r="Q284" s="104"/>
      <c r="R284" s="105"/>
      <c r="S284" s="105"/>
      <c r="T284" s="107">
        <f t="shared" si="24"/>
        <v>0</v>
      </c>
      <c r="U284" s="105">
        <f t="shared" si="29"/>
        <v>400000</v>
      </c>
      <c r="V284" s="105"/>
    </row>
    <row r="285" spans="1:22">
      <c r="A285" s="96">
        <v>5774685486</v>
      </c>
      <c r="B285" s="97" t="s">
        <v>1250</v>
      </c>
      <c r="C285" s="98" t="s">
        <v>770</v>
      </c>
      <c r="D285" s="99" t="s">
        <v>275</v>
      </c>
      <c r="E285" s="100">
        <v>108323956900</v>
      </c>
      <c r="F285" s="101">
        <v>46182</v>
      </c>
      <c r="G285" s="102" t="s">
        <v>537</v>
      </c>
      <c r="H285" s="103">
        <v>8.4</v>
      </c>
      <c r="I285" s="103"/>
      <c r="J285" s="104">
        <f t="shared" si="26"/>
        <v>400000</v>
      </c>
      <c r="K285" s="105"/>
      <c r="L285" s="105"/>
      <c r="M285" s="105"/>
      <c r="N285" s="104">
        <f t="shared" si="27"/>
        <v>400000</v>
      </c>
      <c r="O285" s="106">
        <v>0</v>
      </c>
      <c r="P285" s="104">
        <f t="shared" si="28"/>
        <v>400000</v>
      </c>
      <c r="Q285" s="104"/>
      <c r="R285" s="105"/>
      <c r="S285" s="105"/>
      <c r="T285" s="107">
        <f t="shared" si="24"/>
        <v>0</v>
      </c>
      <c r="U285" s="105">
        <f t="shared" si="29"/>
        <v>400000</v>
      </c>
      <c r="V285" s="105"/>
    </row>
    <row r="286" spans="1:22">
      <c r="A286" s="96">
        <v>520711083752</v>
      </c>
      <c r="B286" s="97" t="s">
        <v>1252</v>
      </c>
      <c r="C286" s="98" t="s">
        <v>1253</v>
      </c>
      <c r="D286" s="99" t="s">
        <v>1254</v>
      </c>
      <c r="E286" s="100">
        <v>108324167010</v>
      </c>
      <c r="F286" s="101">
        <v>46182</v>
      </c>
      <c r="G286" s="102" t="s">
        <v>537</v>
      </c>
      <c r="H286" s="103">
        <v>3.1</v>
      </c>
      <c r="I286" s="103"/>
      <c r="J286" s="104">
        <f t="shared" si="26"/>
        <v>400000</v>
      </c>
      <c r="K286" s="105"/>
      <c r="L286" s="105"/>
      <c r="M286" s="105"/>
      <c r="N286" s="104">
        <f t="shared" si="27"/>
        <v>400000</v>
      </c>
      <c r="O286" s="106">
        <v>0</v>
      </c>
      <c r="P286" s="104">
        <f t="shared" si="28"/>
        <v>400000</v>
      </c>
      <c r="Q286" s="104"/>
      <c r="R286" s="105"/>
      <c r="S286" s="105"/>
      <c r="T286" s="107">
        <f t="shared" si="24"/>
        <v>0</v>
      </c>
      <c r="U286" s="105">
        <f t="shared" si="29"/>
        <v>400000</v>
      </c>
      <c r="V286" s="105"/>
    </row>
    <row r="287" spans="1:22">
      <c r="A287" s="96" t="s">
        <v>1256</v>
      </c>
      <c r="B287" s="97" t="s">
        <v>1257</v>
      </c>
      <c r="C287" s="98" t="s">
        <v>1258</v>
      </c>
      <c r="D287" s="99" t="s">
        <v>204</v>
      </c>
      <c r="E287" s="100">
        <v>108324273260</v>
      </c>
      <c r="F287" s="101">
        <v>46182</v>
      </c>
      <c r="G287" s="102" t="s">
        <v>527</v>
      </c>
      <c r="H287" s="103">
        <v>471</v>
      </c>
      <c r="I287" s="103">
        <v>0.75000000000000011</v>
      </c>
      <c r="J287" s="104">
        <f t="shared" si="26"/>
        <v>400000</v>
      </c>
      <c r="K287" s="105"/>
      <c r="L287" s="105"/>
      <c r="M287" s="105">
        <f>15*26395*1+25*26395*1+390*26395*1+20*26395*1+10*26395*1+5*26395*1</f>
        <v>12273675</v>
      </c>
      <c r="N287" s="104">
        <f t="shared" si="27"/>
        <v>12673675</v>
      </c>
      <c r="O287" s="106">
        <v>0</v>
      </c>
      <c r="P287" s="104">
        <f t="shared" si="28"/>
        <v>12673675</v>
      </c>
      <c r="Q287" s="104"/>
      <c r="R287" s="105"/>
      <c r="S287" s="105">
        <f>727920*1</f>
        <v>727920</v>
      </c>
      <c r="T287" s="107">
        <f t="shared" si="24"/>
        <v>727920</v>
      </c>
      <c r="U287" s="105">
        <f t="shared" si="29"/>
        <v>13401595</v>
      </c>
      <c r="V287" s="105" t="s">
        <v>1260</v>
      </c>
    </row>
    <row r="288" spans="1:22">
      <c r="A288" s="96">
        <v>381090339009</v>
      </c>
      <c r="B288" s="97" t="s">
        <v>1261</v>
      </c>
      <c r="C288" s="98" t="s">
        <v>776</v>
      </c>
      <c r="D288" s="99" t="s">
        <v>783</v>
      </c>
      <c r="E288" s="100">
        <v>108324322040</v>
      </c>
      <c r="F288" s="101">
        <v>46182</v>
      </c>
      <c r="G288" s="102" t="s">
        <v>537</v>
      </c>
      <c r="H288" s="103">
        <v>81</v>
      </c>
      <c r="I288" s="103"/>
      <c r="J288" s="104">
        <f t="shared" si="26"/>
        <v>400000</v>
      </c>
      <c r="K288" s="105"/>
      <c r="L288" s="105"/>
      <c r="M288" s="105"/>
      <c r="N288" s="104">
        <f t="shared" si="27"/>
        <v>400000</v>
      </c>
      <c r="O288" s="106">
        <v>0</v>
      </c>
      <c r="P288" s="104">
        <f t="shared" si="28"/>
        <v>400000</v>
      </c>
      <c r="Q288" s="104"/>
      <c r="R288" s="105"/>
      <c r="S288" s="105"/>
      <c r="T288" s="107">
        <f t="shared" si="24"/>
        <v>0</v>
      </c>
      <c r="U288" s="105">
        <f t="shared" si="29"/>
        <v>400000</v>
      </c>
      <c r="V288" s="105"/>
    </row>
    <row r="289" spans="1:22">
      <c r="A289" s="96">
        <v>497354649867</v>
      </c>
      <c r="B289" s="97" t="s">
        <v>1263</v>
      </c>
      <c r="C289" s="98" t="s">
        <v>1258</v>
      </c>
      <c r="D289" s="99" t="s">
        <v>204</v>
      </c>
      <c r="E289" s="100">
        <v>108324685930</v>
      </c>
      <c r="F289" s="101">
        <v>46182</v>
      </c>
      <c r="G289" s="102" t="s">
        <v>537</v>
      </c>
      <c r="H289" s="103">
        <v>143.6</v>
      </c>
      <c r="I289" s="103"/>
      <c r="J289" s="104">
        <f t="shared" si="26"/>
        <v>400000</v>
      </c>
      <c r="K289" s="105"/>
      <c r="L289" s="105"/>
      <c r="M289" s="105"/>
      <c r="N289" s="104">
        <f t="shared" si="27"/>
        <v>400000</v>
      </c>
      <c r="O289" s="106">
        <v>0</v>
      </c>
      <c r="P289" s="104">
        <f t="shared" si="28"/>
        <v>400000</v>
      </c>
      <c r="Q289" s="104"/>
      <c r="R289" s="105"/>
      <c r="S289" s="105"/>
      <c r="T289" s="107">
        <f t="shared" ref="T289:T352" si="30">+SUM(Q289:S289)</f>
        <v>0</v>
      </c>
      <c r="U289" s="105">
        <f t="shared" si="29"/>
        <v>400000</v>
      </c>
      <c r="V289" s="105"/>
    </row>
    <row r="290" spans="1:22">
      <c r="A290" s="96">
        <v>522040181189</v>
      </c>
      <c r="B290" s="97" t="s">
        <v>1265</v>
      </c>
      <c r="C290" s="98" t="s">
        <v>1084</v>
      </c>
      <c r="D290" s="99" t="s">
        <v>298</v>
      </c>
      <c r="E290" s="100">
        <v>108324703800</v>
      </c>
      <c r="F290" s="101">
        <v>46182</v>
      </c>
      <c r="G290" s="102" t="s">
        <v>537</v>
      </c>
      <c r="H290" s="103">
        <v>2.5</v>
      </c>
      <c r="I290" s="103"/>
      <c r="J290" s="104">
        <f t="shared" si="26"/>
        <v>400000</v>
      </c>
      <c r="K290" s="105"/>
      <c r="L290" s="105"/>
      <c r="M290" s="105"/>
      <c r="N290" s="104">
        <f t="shared" si="27"/>
        <v>400000</v>
      </c>
      <c r="O290" s="106">
        <v>0</v>
      </c>
      <c r="P290" s="104">
        <f t="shared" si="28"/>
        <v>400000</v>
      </c>
      <c r="Q290" s="104"/>
      <c r="R290" s="105"/>
      <c r="S290" s="105"/>
      <c r="T290" s="107">
        <f t="shared" si="30"/>
        <v>0</v>
      </c>
      <c r="U290" s="105">
        <f t="shared" si="29"/>
        <v>400000</v>
      </c>
      <c r="V290" s="105"/>
    </row>
    <row r="291" spans="1:22">
      <c r="A291" s="96">
        <v>381196656206</v>
      </c>
      <c r="B291" s="97" t="s">
        <v>1267</v>
      </c>
      <c r="C291" s="98" t="s">
        <v>776</v>
      </c>
      <c r="D291" s="99" t="s">
        <v>783</v>
      </c>
      <c r="E291" s="100">
        <v>108325142700</v>
      </c>
      <c r="F291" s="101">
        <v>46183</v>
      </c>
      <c r="G291" s="102" t="s">
        <v>537</v>
      </c>
      <c r="H291" s="103">
        <v>78</v>
      </c>
      <c r="I291" s="103"/>
      <c r="J291" s="104">
        <f t="shared" si="26"/>
        <v>400000</v>
      </c>
      <c r="K291" s="105"/>
      <c r="L291" s="105"/>
      <c r="M291" s="105"/>
      <c r="N291" s="104">
        <f t="shared" si="27"/>
        <v>400000</v>
      </c>
      <c r="O291" s="106">
        <v>0</v>
      </c>
      <c r="P291" s="104">
        <f t="shared" si="28"/>
        <v>400000</v>
      </c>
      <c r="Q291" s="104"/>
      <c r="R291" s="105"/>
      <c r="S291" s="105"/>
      <c r="T291" s="107">
        <f t="shared" si="30"/>
        <v>0</v>
      </c>
      <c r="U291" s="105">
        <f t="shared" si="29"/>
        <v>400000</v>
      </c>
      <c r="V291" s="105"/>
    </row>
    <row r="292" spans="1:22">
      <c r="A292" s="96" t="s">
        <v>1269</v>
      </c>
      <c r="B292" s="97" t="s">
        <v>1270</v>
      </c>
      <c r="C292" s="98" t="s">
        <v>770</v>
      </c>
      <c r="D292" s="99" t="s">
        <v>275</v>
      </c>
      <c r="E292" s="100">
        <v>108325362830</v>
      </c>
      <c r="F292" s="101">
        <v>46183</v>
      </c>
      <c r="G292" s="102" t="s">
        <v>532</v>
      </c>
      <c r="H292" s="103">
        <v>64.5</v>
      </c>
      <c r="I292" s="103"/>
      <c r="J292" s="104">
        <f t="shared" si="26"/>
        <v>400000</v>
      </c>
      <c r="K292" s="105"/>
      <c r="L292" s="105"/>
      <c r="M292" s="105"/>
      <c r="N292" s="104">
        <f t="shared" si="27"/>
        <v>400000</v>
      </c>
      <c r="O292" s="106">
        <v>0</v>
      </c>
      <c r="P292" s="104">
        <f t="shared" si="28"/>
        <v>400000</v>
      </c>
      <c r="Q292" s="104"/>
      <c r="R292" s="105"/>
      <c r="S292" s="105"/>
      <c r="T292" s="107">
        <f t="shared" si="30"/>
        <v>0</v>
      </c>
      <c r="U292" s="105">
        <f t="shared" si="29"/>
        <v>400000</v>
      </c>
      <c r="V292" s="105"/>
    </row>
    <row r="293" spans="1:22">
      <c r="A293" s="96">
        <v>872753640780</v>
      </c>
      <c r="B293" s="97" t="s">
        <v>1272</v>
      </c>
      <c r="C293" s="98" t="s">
        <v>333</v>
      </c>
      <c r="D293" s="99" t="s">
        <v>223</v>
      </c>
      <c r="E293" s="100">
        <v>108325566900</v>
      </c>
      <c r="F293" s="101">
        <v>46183</v>
      </c>
      <c r="G293" s="102" t="s">
        <v>537</v>
      </c>
      <c r="H293" s="103">
        <v>60</v>
      </c>
      <c r="I293" s="103"/>
      <c r="J293" s="104">
        <f t="shared" si="26"/>
        <v>400000</v>
      </c>
      <c r="K293" s="105"/>
      <c r="L293" s="105"/>
      <c r="M293" s="105"/>
      <c r="N293" s="104">
        <f t="shared" si="27"/>
        <v>400000</v>
      </c>
      <c r="O293" s="106">
        <v>0</v>
      </c>
      <c r="P293" s="104">
        <f t="shared" si="28"/>
        <v>400000</v>
      </c>
      <c r="Q293" s="104"/>
      <c r="R293" s="105"/>
      <c r="S293" s="105"/>
      <c r="T293" s="107">
        <f t="shared" si="30"/>
        <v>0</v>
      </c>
      <c r="U293" s="105">
        <f t="shared" si="29"/>
        <v>400000</v>
      </c>
      <c r="V293" s="105"/>
    </row>
    <row r="294" spans="1:22">
      <c r="A294" s="96">
        <v>500395153215</v>
      </c>
      <c r="B294" s="97" t="s">
        <v>1274</v>
      </c>
      <c r="C294" s="98" t="s">
        <v>1275</v>
      </c>
      <c r="D294" s="99" t="s">
        <v>783</v>
      </c>
      <c r="E294" s="100">
        <v>108326595200</v>
      </c>
      <c r="F294" s="101">
        <v>46183</v>
      </c>
      <c r="G294" s="102" t="s">
        <v>537</v>
      </c>
      <c r="H294" s="103">
        <v>3.8</v>
      </c>
      <c r="I294" s="103"/>
      <c r="J294" s="104">
        <f t="shared" si="26"/>
        <v>400000</v>
      </c>
      <c r="K294" s="105"/>
      <c r="L294" s="105"/>
      <c r="M294" s="105"/>
      <c r="N294" s="104">
        <f t="shared" si="27"/>
        <v>400000</v>
      </c>
      <c r="O294" s="106">
        <v>0</v>
      </c>
      <c r="P294" s="104">
        <f t="shared" si="28"/>
        <v>400000</v>
      </c>
      <c r="Q294" s="104"/>
      <c r="R294" s="105"/>
      <c r="S294" s="105"/>
      <c r="T294" s="107">
        <f t="shared" si="30"/>
        <v>0</v>
      </c>
      <c r="U294" s="105">
        <f t="shared" si="29"/>
        <v>400000</v>
      </c>
      <c r="V294" s="105"/>
    </row>
    <row r="295" spans="1:22">
      <c r="A295" s="96">
        <v>381897161090</v>
      </c>
      <c r="B295" s="97" t="s">
        <v>1277</v>
      </c>
      <c r="C295" s="98" t="s">
        <v>759</v>
      </c>
      <c r="D295" s="99" t="s">
        <v>275</v>
      </c>
      <c r="E295" s="100">
        <v>108326645010</v>
      </c>
      <c r="F295" s="101">
        <v>46183</v>
      </c>
      <c r="G295" s="102" t="s">
        <v>537</v>
      </c>
      <c r="H295" s="103">
        <v>0.9</v>
      </c>
      <c r="I295" s="103"/>
      <c r="J295" s="104">
        <f t="shared" si="26"/>
        <v>400000</v>
      </c>
      <c r="K295" s="105"/>
      <c r="L295" s="105"/>
      <c r="M295" s="105"/>
      <c r="N295" s="104">
        <f t="shared" si="27"/>
        <v>400000</v>
      </c>
      <c r="O295" s="106">
        <v>0</v>
      </c>
      <c r="P295" s="104">
        <f t="shared" si="28"/>
        <v>400000</v>
      </c>
      <c r="Q295" s="104"/>
      <c r="R295" s="105"/>
      <c r="S295" s="105"/>
      <c r="T295" s="107">
        <f t="shared" si="30"/>
        <v>0</v>
      </c>
      <c r="U295" s="105">
        <f t="shared" si="29"/>
        <v>400000</v>
      </c>
      <c r="V295" s="105"/>
    </row>
    <row r="296" spans="1:22">
      <c r="A296" s="96">
        <v>381824860454</v>
      </c>
      <c r="B296" s="97" t="s">
        <v>1279</v>
      </c>
      <c r="C296" s="98" t="s">
        <v>1211</v>
      </c>
      <c r="D296" s="99" t="s">
        <v>217</v>
      </c>
      <c r="E296" s="100">
        <v>108326752220</v>
      </c>
      <c r="F296" s="101">
        <v>46183</v>
      </c>
      <c r="G296" s="102" t="s">
        <v>537</v>
      </c>
      <c r="H296" s="103">
        <v>0.5</v>
      </c>
      <c r="I296" s="103"/>
      <c r="J296" s="104">
        <f t="shared" si="26"/>
        <v>400000</v>
      </c>
      <c r="K296" s="105"/>
      <c r="L296" s="105"/>
      <c r="M296" s="105"/>
      <c r="N296" s="104">
        <f t="shared" si="27"/>
        <v>400000</v>
      </c>
      <c r="O296" s="106">
        <v>0</v>
      </c>
      <c r="P296" s="104">
        <f t="shared" si="28"/>
        <v>400000</v>
      </c>
      <c r="Q296" s="104"/>
      <c r="R296" s="105"/>
      <c r="S296" s="105"/>
      <c r="T296" s="107">
        <f t="shared" si="30"/>
        <v>0</v>
      </c>
      <c r="U296" s="105">
        <f t="shared" si="29"/>
        <v>400000</v>
      </c>
      <c r="V296" s="105"/>
    </row>
    <row r="297" spans="1:22">
      <c r="A297" s="96">
        <v>381854847416</v>
      </c>
      <c r="B297" s="97" t="s">
        <v>1281</v>
      </c>
      <c r="C297" s="98" t="s">
        <v>1094</v>
      </c>
      <c r="D297" s="99" t="s">
        <v>223</v>
      </c>
      <c r="E297" s="100">
        <v>108326895460</v>
      </c>
      <c r="F297" s="101">
        <v>46183</v>
      </c>
      <c r="G297" s="102" t="s">
        <v>537</v>
      </c>
      <c r="H297" s="103">
        <v>17.5</v>
      </c>
      <c r="I297" s="103"/>
      <c r="J297" s="104">
        <f t="shared" si="26"/>
        <v>400000</v>
      </c>
      <c r="K297" s="105"/>
      <c r="L297" s="105"/>
      <c r="M297" s="105"/>
      <c r="N297" s="104">
        <f t="shared" si="27"/>
        <v>400000</v>
      </c>
      <c r="O297" s="106">
        <v>0</v>
      </c>
      <c r="P297" s="104">
        <f t="shared" si="28"/>
        <v>400000</v>
      </c>
      <c r="Q297" s="104"/>
      <c r="R297" s="105"/>
      <c r="S297" s="105"/>
      <c r="T297" s="107">
        <f t="shared" si="30"/>
        <v>0</v>
      </c>
      <c r="U297" s="105">
        <f t="shared" si="29"/>
        <v>400000</v>
      </c>
      <c r="V297" s="105"/>
    </row>
    <row r="298" spans="1:22">
      <c r="A298" s="96">
        <v>818547865266</v>
      </c>
      <c r="B298" s="97" t="s">
        <v>1283</v>
      </c>
      <c r="C298" s="98" t="s">
        <v>1231</v>
      </c>
      <c r="D298" s="99" t="s">
        <v>275</v>
      </c>
      <c r="E298" s="100">
        <v>108326961520</v>
      </c>
      <c r="F298" s="101">
        <v>46183</v>
      </c>
      <c r="G298" s="102" t="s">
        <v>537</v>
      </c>
      <c r="H298" s="103">
        <v>0.9</v>
      </c>
      <c r="I298" s="103"/>
      <c r="J298" s="104">
        <f t="shared" si="26"/>
        <v>400000</v>
      </c>
      <c r="K298" s="105"/>
      <c r="L298" s="105"/>
      <c r="M298" s="105"/>
      <c r="N298" s="104">
        <f t="shared" si="27"/>
        <v>400000</v>
      </c>
      <c r="O298" s="106">
        <v>0</v>
      </c>
      <c r="P298" s="104">
        <f t="shared" si="28"/>
        <v>400000</v>
      </c>
      <c r="Q298" s="104"/>
      <c r="R298" s="105"/>
      <c r="S298" s="105"/>
      <c r="T298" s="107">
        <f t="shared" si="30"/>
        <v>0</v>
      </c>
      <c r="U298" s="105">
        <f t="shared" si="29"/>
        <v>400000</v>
      </c>
      <c r="V298" s="105"/>
    </row>
    <row r="299" spans="1:22">
      <c r="A299" s="96" t="s">
        <v>1285</v>
      </c>
      <c r="B299" s="97" t="s">
        <v>1286</v>
      </c>
      <c r="C299" s="98" t="s">
        <v>1287</v>
      </c>
      <c r="D299" s="99" t="s">
        <v>223</v>
      </c>
      <c r="E299" s="100">
        <v>108326967230</v>
      </c>
      <c r="F299" s="101">
        <v>46183</v>
      </c>
      <c r="G299" s="102" t="s">
        <v>527</v>
      </c>
      <c r="H299" s="103">
        <v>451.17</v>
      </c>
      <c r="I299" s="103">
        <v>1.7240000000000002</v>
      </c>
      <c r="J299" s="104">
        <f t="shared" si="26"/>
        <v>400000</v>
      </c>
      <c r="K299" s="105">
        <f>2100000*1</f>
        <v>2100000</v>
      </c>
      <c r="L299" s="105"/>
      <c r="M299" s="105">
        <f>15*26395*1.724+4*26395*1.724+25*26395*1+350.86*26395*1+5*26395*1.724+5*26395*1.724</f>
        <v>11240469.120000001</v>
      </c>
      <c r="N299" s="104">
        <f t="shared" si="27"/>
        <v>13740469.120000001</v>
      </c>
      <c r="O299" s="106">
        <v>0</v>
      </c>
      <c r="P299" s="104">
        <f t="shared" si="28"/>
        <v>13740469.120000001</v>
      </c>
      <c r="Q299" s="104"/>
      <c r="R299" s="105"/>
      <c r="S299" s="105">
        <f>1568160*1</f>
        <v>1568160</v>
      </c>
      <c r="T299" s="107">
        <f t="shared" si="30"/>
        <v>1568160</v>
      </c>
      <c r="U299" s="105">
        <f t="shared" si="29"/>
        <v>15308629.120000001</v>
      </c>
      <c r="V299" s="105" t="s">
        <v>1289</v>
      </c>
    </row>
    <row r="300" spans="1:22">
      <c r="A300" s="96">
        <v>381894026946</v>
      </c>
      <c r="B300" s="97" t="s">
        <v>1290</v>
      </c>
      <c r="C300" s="98" t="s">
        <v>759</v>
      </c>
      <c r="D300" s="99" t="s">
        <v>275</v>
      </c>
      <c r="E300" s="100">
        <v>108327045410</v>
      </c>
      <c r="F300" s="101">
        <v>46183</v>
      </c>
      <c r="G300" s="102" t="s">
        <v>537</v>
      </c>
      <c r="H300" s="103">
        <v>1.8</v>
      </c>
      <c r="I300" s="103"/>
      <c r="J300" s="104">
        <f t="shared" si="26"/>
        <v>400000</v>
      </c>
      <c r="K300" s="105"/>
      <c r="L300" s="105"/>
      <c r="M300" s="105"/>
      <c r="N300" s="104">
        <f t="shared" si="27"/>
        <v>400000</v>
      </c>
      <c r="O300" s="106">
        <v>0</v>
      </c>
      <c r="P300" s="104">
        <f t="shared" si="28"/>
        <v>400000</v>
      </c>
      <c r="Q300" s="104"/>
      <c r="R300" s="105"/>
      <c r="S300" s="105"/>
      <c r="T300" s="107">
        <f t="shared" si="30"/>
        <v>0</v>
      </c>
      <c r="U300" s="105">
        <f t="shared" si="29"/>
        <v>400000</v>
      </c>
      <c r="V300" s="105"/>
    </row>
    <row r="301" spans="1:22">
      <c r="A301" s="96">
        <v>381860195105</v>
      </c>
      <c r="B301" s="97" t="s">
        <v>1292</v>
      </c>
      <c r="C301" s="98" t="s">
        <v>759</v>
      </c>
      <c r="D301" s="99" t="s">
        <v>275</v>
      </c>
      <c r="E301" s="100">
        <v>108327059520</v>
      </c>
      <c r="F301" s="101">
        <v>46183</v>
      </c>
      <c r="G301" s="102" t="s">
        <v>537</v>
      </c>
      <c r="H301" s="103">
        <v>0.5</v>
      </c>
      <c r="I301" s="103"/>
      <c r="J301" s="104">
        <f t="shared" si="26"/>
        <v>400000</v>
      </c>
      <c r="K301" s="105"/>
      <c r="L301" s="105"/>
      <c r="M301" s="105"/>
      <c r="N301" s="104">
        <f t="shared" si="27"/>
        <v>400000</v>
      </c>
      <c r="O301" s="106">
        <v>0</v>
      </c>
      <c r="P301" s="104">
        <f t="shared" si="28"/>
        <v>400000</v>
      </c>
      <c r="Q301" s="104"/>
      <c r="R301" s="105"/>
      <c r="S301" s="105"/>
      <c r="T301" s="107">
        <f t="shared" si="30"/>
        <v>0</v>
      </c>
      <c r="U301" s="105">
        <f t="shared" si="29"/>
        <v>400000</v>
      </c>
      <c r="V301" s="105"/>
    </row>
    <row r="302" spans="1:22">
      <c r="A302" s="96">
        <v>818547865244</v>
      </c>
      <c r="B302" s="97" t="s">
        <v>1294</v>
      </c>
      <c r="C302" s="98" t="s">
        <v>1231</v>
      </c>
      <c r="D302" s="99" t="s">
        <v>275</v>
      </c>
      <c r="E302" s="100">
        <v>108327159510</v>
      </c>
      <c r="F302" s="101">
        <v>46183</v>
      </c>
      <c r="G302" s="102" t="s">
        <v>537</v>
      </c>
      <c r="H302" s="103">
        <v>5.5</v>
      </c>
      <c r="I302" s="103"/>
      <c r="J302" s="104">
        <f t="shared" si="26"/>
        <v>400000</v>
      </c>
      <c r="K302" s="105"/>
      <c r="L302" s="105"/>
      <c r="M302" s="105"/>
      <c r="N302" s="104">
        <f t="shared" si="27"/>
        <v>400000</v>
      </c>
      <c r="O302" s="106">
        <v>0</v>
      </c>
      <c r="P302" s="104">
        <f t="shared" si="28"/>
        <v>400000</v>
      </c>
      <c r="Q302" s="104"/>
      <c r="R302" s="105"/>
      <c r="S302" s="105"/>
      <c r="T302" s="107">
        <f t="shared" si="30"/>
        <v>0</v>
      </c>
      <c r="U302" s="105">
        <f t="shared" si="29"/>
        <v>400000</v>
      </c>
      <c r="V302" s="105"/>
    </row>
    <row r="303" spans="1:22">
      <c r="A303" s="96">
        <v>526433759854</v>
      </c>
      <c r="B303" s="97" t="s">
        <v>1296</v>
      </c>
      <c r="C303" s="98" t="s">
        <v>977</v>
      </c>
      <c r="D303" s="99" t="s">
        <v>217</v>
      </c>
      <c r="E303" s="100">
        <v>108327268340</v>
      </c>
      <c r="F303" s="101">
        <v>46183</v>
      </c>
      <c r="G303" s="102" t="s">
        <v>537</v>
      </c>
      <c r="H303" s="103">
        <v>8.3000000000000007</v>
      </c>
      <c r="I303" s="103"/>
      <c r="J303" s="104">
        <f t="shared" si="26"/>
        <v>400000</v>
      </c>
      <c r="K303" s="105"/>
      <c r="L303" s="105"/>
      <c r="M303" s="105"/>
      <c r="N303" s="104">
        <f t="shared" si="27"/>
        <v>400000</v>
      </c>
      <c r="O303" s="106">
        <v>0</v>
      </c>
      <c r="P303" s="104">
        <f t="shared" si="28"/>
        <v>400000</v>
      </c>
      <c r="Q303" s="104"/>
      <c r="R303" s="105"/>
      <c r="S303" s="105"/>
      <c r="T303" s="107">
        <f t="shared" si="30"/>
        <v>0</v>
      </c>
      <c r="U303" s="105">
        <f t="shared" si="29"/>
        <v>400000</v>
      </c>
      <c r="V303" s="105"/>
    </row>
    <row r="304" spans="1:22">
      <c r="A304" s="96">
        <v>381847534714</v>
      </c>
      <c r="B304" s="97" t="s">
        <v>1298</v>
      </c>
      <c r="C304" s="98" t="s">
        <v>307</v>
      </c>
      <c r="D304" s="99" t="s">
        <v>223</v>
      </c>
      <c r="E304" s="100">
        <v>108327328910</v>
      </c>
      <c r="F304" s="101">
        <v>46183</v>
      </c>
      <c r="G304" s="102" t="s">
        <v>537</v>
      </c>
      <c r="H304" s="103">
        <v>0.4</v>
      </c>
      <c r="I304" s="103"/>
      <c r="J304" s="104">
        <f t="shared" si="26"/>
        <v>400000</v>
      </c>
      <c r="K304" s="105"/>
      <c r="L304" s="105"/>
      <c r="M304" s="105"/>
      <c r="N304" s="104">
        <f t="shared" si="27"/>
        <v>400000</v>
      </c>
      <c r="O304" s="106">
        <v>0</v>
      </c>
      <c r="P304" s="104">
        <f t="shared" si="28"/>
        <v>400000</v>
      </c>
      <c r="Q304" s="104"/>
      <c r="R304" s="105"/>
      <c r="S304" s="105"/>
      <c r="T304" s="107">
        <f t="shared" si="30"/>
        <v>0</v>
      </c>
      <c r="U304" s="105">
        <f t="shared" si="29"/>
        <v>400000</v>
      </c>
      <c r="V304" s="105"/>
    </row>
    <row r="305" spans="1:22">
      <c r="A305" s="96">
        <v>381895018874</v>
      </c>
      <c r="B305" s="97" t="s">
        <v>1300</v>
      </c>
      <c r="C305" s="98" t="s">
        <v>1099</v>
      </c>
      <c r="D305" s="99" t="s">
        <v>275</v>
      </c>
      <c r="E305" s="100">
        <v>108327422710</v>
      </c>
      <c r="F305" s="101">
        <v>46183</v>
      </c>
      <c r="G305" s="102" t="s">
        <v>537</v>
      </c>
      <c r="H305" s="103">
        <v>2</v>
      </c>
      <c r="I305" s="103"/>
      <c r="J305" s="104">
        <f t="shared" si="26"/>
        <v>400000</v>
      </c>
      <c r="K305" s="105"/>
      <c r="L305" s="105"/>
      <c r="M305" s="105"/>
      <c r="N305" s="104">
        <f t="shared" si="27"/>
        <v>400000</v>
      </c>
      <c r="O305" s="106">
        <v>0</v>
      </c>
      <c r="P305" s="104">
        <f t="shared" si="28"/>
        <v>400000</v>
      </c>
      <c r="Q305" s="104"/>
      <c r="R305" s="105"/>
      <c r="S305" s="105"/>
      <c r="T305" s="107">
        <f t="shared" si="30"/>
        <v>0</v>
      </c>
      <c r="U305" s="105">
        <f t="shared" si="29"/>
        <v>400000</v>
      </c>
      <c r="V305" s="105"/>
    </row>
    <row r="306" spans="1:22">
      <c r="A306" s="96">
        <v>381660504209</v>
      </c>
      <c r="B306" s="97" t="s">
        <v>1302</v>
      </c>
      <c r="C306" s="98" t="s">
        <v>1099</v>
      </c>
      <c r="D306" s="99" t="s">
        <v>275</v>
      </c>
      <c r="E306" s="100">
        <v>108327660230</v>
      </c>
      <c r="F306" s="101">
        <v>46183</v>
      </c>
      <c r="G306" s="102" t="s">
        <v>537</v>
      </c>
      <c r="H306" s="103">
        <v>5</v>
      </c>
      <c r="I306" s="103"/>
      <c r="J306" s="104">
        <f t="shared" si="26"/>
        <v>400000</v>
      </c>
      <c r="K306" s="105"/>
      <c r="L306" s="105"/>
      <c r="M306" s="105"/>
      <c r="N306" s="104">
        <f t="shared" si="27"/>
        <v>400000</v>
      </c>
      <c r="O306" s="106">
        <v>0</v>
      </c>
      <c r="P306" s="104">
        <f t="shared" si="28"/>
        <v>400000</v>
      </c>
      <c r="Q306" s="104"/>
      <c r="R306" s="105"/>
      <c r="S306" s="105"/>
      <c r="T306" s="107">
        <f t="shared" si="30"/>
        <v>0</v>
      </c>
      <c r="U306" s="105">
        <f t="shared" si="29"/>
        <v>400000</v>
      </c>
      <c r="V306" s="105"/>
    </row>
    <row r="307" spans="1:22">
      <c r="A307" s="96">
        <v>527390655812</v>
      </c>
      <c r="B307" s="97" t="s">
        <v>1304</v>
      </c>
      <c r="C307" s="98" t="s">
        <v>1084</v>
      </c>
      <c r="D307" s="99" t="s">
        <v>298</v>
      </c>
      <c r="E307" s="100">
        <v>108327903830</v>
      </c>
      <c r="F307" s="101">
        <v>46183</v>
      </c>
      <c r="G307" s="102" t="s">
        <v>537</v>
      </c>
      <c r="H307" s="103">
        <v>38.200000000000003</v>
      </c>
      <c r="I307" s="103"/>
      <c r="J307" s="104">
        <f t="shared" si="26"/>
        <v>400000</v>
      </c>
      <c r="K307" s="105"/>
      <c r="L307" s="105"/>
      <c r="M307" s="105"/>
      <c r="N307" s="104">
        <f t="shared" si="27"/>
        <v>400000</v>
      </c>
      <c r="O307" s="106">
        <v>0</v>
      </c>
      <c r="P307" s="104">
        <f t="shared" si="28"/>
        <v>400000</v>
      </c>
      <c r="Q307" s="104"/>
      <c r="R307" s="105"/>
      <c r="S307" s="105"/>
      <c r="T307" s="107">
        <f t="shared" si="30"/>
        <v>0</v>
      </c>
      <c r="U307" s="105">
        <f t="shared" si="29"/>
        <v>400000</v>
      </c>
      <c r="V307" s="105"/>
    </row>
    <row r="308" spans="1:22">
      <c r="A308" s="96">
        <v>381459220583</v>
      </c>
      <c r="B308" s="97" t="s">
        <v>1306</v>
      </c>
      <c r="C308" s="98" t="s">
        <v>776</v>
      </c>
      <c r="D308" s="99" t="s">
        <v>783</v>
      </c>
      <c r="E308" s="100">
        <v>108328575350</v>
      </c>
      <c r="F308" s="101">
        <v>46183</v>
      </c>
      <c r="G308" s="102" t="s">
        <v>537</v>
      </c>
      <c r="H308" s="103">
        <v>33</v>
      </c>
      <c r="I308" s="103"/>
      <c r="J308" s="104">
        <f t="shared" si="26"/>
        <v>400000</v>
      </c>
      <c r="K308" s="105"/>
      <c r="L308" s="105"/>
      <c r="M308" s="105"/>
      <c r="N308" s="104">
        <f t="shared" si="27"/>
        <v>400000</v>
      </c>
      <c r="O308" s="106">
        <v>0</v>
      </c>
      <c r="P308" s="104">
        <f t="shared" si="28"/>
        <v>400000</v>
      </c>
      <c r="Q308" s="104"/>
      <c r="R308" s="105"/>
      <c r="S308" s="105"/>
      <c r="T308" s="107">
        <f t="shared" si="30"/>
        <v>0</v>
      </c>
      <c r="U308" s="105">
        <f t="shared" si="29"/>
        <v>400000</v>
      </c>
      <c r="V308" s="105"/>
    </row>
    <row r="309" spans="1:22">
      <c r="A309" s="96">
        <v>483570647219</v>
      </c>
      <c r="B309" s="97" t="s">
        <v>1308</v>
      </c>
      <c r="C309" s="98" t="s">
        <v>212</v>
      </c>
      <c r="D309" s="99" t="s">
        <v>217</v>
      </c>
      <c r="E309" s="100">
        <v>108328609320</v>
      </c>
      <c r="F309" s="101">
        <v>46183</v>
      </c>
      <c r="G309" s="102" t="s">
        <v>537</v>
      </c>
      <c r="H309" s="103">
        <v>6.6</v>
      </c>
      <c r="I309" s="103"/>
      <c r="J309" s="104">
        <f t="shared" si="26"/>
        <v>400000</v>
      </c>
      <c r="K309" s="105"/>
      <c r="L309" s="105"/>
      <c r="M309" s="105"/>
      <c r="N309" s="104">
        <f t="shared" si="27"/>
        <v>400000</v>
      </c>
      <c r="O309" s="106">
        <v>0</v>
      </c>
      <c r="P309" s="104">
        <f t="shared" si="28"/>
        <v>400000</v>
      </c>
      <c r="Q309" s="104"/>
      <c r="R309" s="105"/>
      <c r="S309" s="105"/>
      <c r="T309" s="107">
        <f t="shared" si="30"/>
        <v>0</v>
      </c>
      <c r="U309" s="105">
        <f t="shared" si="29"/>
        <v>400000</v>
      </c>
      <c r="V309" s="105"/>
    </row>
    <row r="310" spans="1:22">
      <c r="A310" s="96">
        <v>527159112240</v>
      </c>
      <c r="B310" s="97" t="s">
        <v>1310</v>
      </c>
      <c r="C310" s="98" t="s">
        <v>539</v>
      </c>
      <c r="D310" s="99" t="s">
        <v>217</v>
      </c>
      <c r="E310" s="100">
        <v>108329097660</v>
      </c>
      <c r="F310" s="101">
        <v>46184</v>
      </c>
      <c r="G310" s="102" t="s">
        <v>537</v>
      </c>
      <c r="H310" s="103">
        <v>6.2</v>
      </c>
      <c r="I310" s="103"/>
      <c r="J310" s="104">
        <f t="shared" si="26"/>
        <v>400000</v>
      </c>
      <c r="K310" s="105"/>
      <c r="L310" s="105"/>
      <c r="M310" s="105"/>
      <c r="N310" s="104">
        <f t="shared" si="27"/>
        <v>400000</v>
      </c>
      <c r="O310" s="106">
        <v>0</v>
      </c>
      <c r="P310" s="104">
        <f t="shared" si="28"/>
        <v>400000</v>
      </c>
      <c r="Q310" s="104"/>
      <c r="R310" s="105"/>
      <c r="S310" s="105"/>
      <c r="T310" s="107">
        <f t="shared" si="30"/>
        <v>0</v>
      </c>
      <c r="U310" s="105">
        <f t="shared" si="29"/>
        <v>400000</v>
      </c>
      <c r="V310" s="105"/>
    </row>
    <row r="311" spans="1:22">
      <c r="A311" s="96">
        <v>409298924303</v>
      </c>
      <c r="B311" s="97" t="s">
        <v>1312</v>
      </c>
      <c r="C311" s="98" t="s">
        <v>289</v>
      </c>
      <c r="D311" s="99" t="s">
        <v>275</v>
      </c>
      <c r="E311" s="100">
        <v>108329189620</v>
      </c>
      <c r="F311" s="101">
        <v>46184</v>
      </c>
      <c r="G311" s="102" t="s">
        <v>537</v>
      </c>
      <c r="H311" s="103">
        <v>6.5</v>
      </c>
      <c r="I311" s="103"/>
      <c r="J311" s="104">
        <f t="shared" si="26"/>
        <v>400000</v>
      </c>
      <c r="K311" s="105"/>
      <c r="L311" s="105"/>
      <c r="M311" s="105"/>
      <c r="N311" s="104">
        <f t="shared" si="27"/>
        <v>400000</v>
      </c>
      <c r="O311" s="106">
        <v>0</v>
      </c>
      <c r="P311" s="104">
        <f t="shared" si="28"/>
        <v>400000</v>
      </c>
      <c r="Q311" s="104"/>
      <c r="R311" s="105"/>
      <c r="S311" s="105"/>
      <c r="T311" s="107">
        <f t="shared" si="30"/>
        <v>0</v>
      </c>
      <c r="U311" s="105">
        <f t="shared" si="29"/>
        <v>400000</v>
      </c>
      <c r="V311" s="105"/>
    </row>
    <row r="312" spans="1:22">
      <c r="A312" s="96">
        <v>872881089343</v>
      </c>
      <c r="B312" s="97" t="s">
        <v>1314</v>
      </c>
      <c r="C312" s="98" t="s">
        <v>1315</v>
      </c>
      <c r="D312" s="99" t="s">
        <v>275</v>
      </c>
      <c r="E312" s="100">
        <v>108330405960</v>
      </c>
      <c r="F312" s="101">
        <v>46184</v>
      </c>
      <c r="G312" s="102" t="s">
        <v>537</v>
      </c>
      <c r="H312" s="103">
        <v>2.6</v>
      </c>
      <c r="I312" s="103"/>
      <c r="J312" s="104">
        <f t="shared" si="26"/>
        <v>400000</v>
      </c>
      <c r="K312" s="105"/>
      <c r="L312" s="105"/>
      <c r="M312" s="105"/>
      <c r="N312" s="104">
        <f t="shared" si="27"/>
        <v>400000</v>
      </c>
      <c r="O312" s="106">
        <v>0</v>
      </c>
      <c r="P312" s="104">
        <f t="shared" si="28"/>
        <v>400000</v>
      </c>
      <c r="Q312" s="104"/>
      <c r="R312" s="105"/>
      <c r="S312" s="105"/>
      <c r="T312" s="107">
        <f t="shared" si="30"/>
        <v>0</v>
      </c>
      <c r="U312" s="105">
        <f t="shared" si="29"/>
        <v>400000</v>
      </c>
      <c r="V312" s="105"/>
    </row>
    <row r="313" spans="1:22">
      <c r="A313" s="96">
        <v>872873986800</v>
      </c>
      <c r="B313" s="97" t="s">
        <v>1317</v>
      </c>
      <c r="C313" s="98" t="s">
        <v>335</v>
      </c>
      <c r="D313" s="99" t="s">
        <v>275</v>
      </c>
      <c r="E313" s="100">
        <v>108330456950</v>
      </c>
      <c r="F313" s="101">
        <v>46184</v>
      </c>
      <c r="G313" s="102" t="s">
        <v>537</v>
      </c>
      <c r="H313" s="103">
        <v>36</v>
      </c>
      <c r="I313" s="103"/>
      <c r="J313" s="104">
        <f t="shared" si="26"/>
        <v>400000</v>
      </c>
      <c r="K313" s="105"/>
      <c r="L313" s="105"/>
      <c r="M313" s="105"/>
      <c r="N313" s="104">
        <f t="shared" si="27"/>
        <v>400000</v>
      </c>
      <c r="O313" s="106">
        <v>0</v>
      </c>
      <c r="P313" s="104">
        <f t="shared" si="28"/>
        <v>400000</v>
      </c>
      <c r="Q313" s="104"/>
      <c r="R313" s="105"/>
      <c r="S313" s="105"/>
      <c r="T313" s="107">
        <f t="shared" si="30"/>
        <v>0</v>
      </c>
      <c r="U313" s="105">
        <f t="shared" si="29"/>
        <v>400000</v>
      </c>
      <c r="V313" s="105"/>
    </row>
    <row r="314" spans="1:22">
      <c r="A314" s="96">
        <v>409298925295</v>
      </c>
      <c r="B314" s="97" t="s">
        <v>1319</v>
      </c>
      <c r="C314" s="98" t="s">
        <v>289</v>
      </c>
      <c r="D314" s="99" t="s">
        <v>275</v>
      </c>
      <c r="E314" s="100">
        <v>108330517410</v>
      </c>
      <c r="F314" s="101">
        <v>46184</v>
      </c>
      <c r="G314" s="102" t="s">
        <v>537</v>
      </c>
      <c r="H314" s="103">
        <v>21.8</v>
      </c>
      <c r="I314" s="103"/>
      <c r="J314" s="104">
        <f t="shared" si="26"/>
        <v>400000</v>
      </c>
      <c r="K314" s="105"/>
      <c r="L314" s="105"/>
      <c r="M314" s="105"/>
      <c r="N314" s="104">
        <f t="shared" si="27"/>
        <v>400000</v>
      </c>
      <c r="O314" s="106">
        <v>0</v>
      </c>
      <c r="P314" s="104">
        <f t="shared" si="28"/>
        <v>400000</v>
      </c>
      <c r="Q314" s="104"/>
      <c r="R314" s="105"/>
      <c r="S314" s="105"/>
      <c r="T314" s="107">
        <f t="shared" si="30"/>
        <v>0</v>
      </c>
      <c r="U314" s="105">
        <f t="shared" si="29"/>
        <v>400000</v>
      </c>
      <c r="V314" s="105"/>
    </row>
    <row r="315" spans="1:22">
      <c r="A315" s="96">
        <v>529366822170</v>
      </c>
      <c r="B315" s="97" t="s">
        <v>1321</v>
      </c>
      <c r="C315" s="98" t="s">
        <v>735</v>
      </c>
      <c r="D315" s="99" t="s">
        <v>217</v>
      </c>
      <c r="E315" s="100">
        <v>108330595550</v>
      </c>
      <c r="F315" s="101">
        <v>46184</v>
      </c>
      <c r="G315" s="102" t="s">
        <v>537</v>
      </c>
      <c r="H315" s="103">
        <v>8.9</v>
      </c>
      <c r="I315" s="103"/>
      <c r="J315" s="104">
        <f t="shared" si="26"/>
        <v>400000</v>
      </c>
      <c r="K315" s="105"/>
      <c r="L315" s="105"/>
      <c r="M315" s="105"/>
      <c r="N315" s="104">
        <f t="shared" si="27"/>
        <v>400000</v>
      </c>
      <c r="O315" s="106">
        <v>0</v>
      </c>
      <c r="P315" s="104">
        <f t="shared" si="28"/>
        <v>400000</v>
      </c>
      <c r="Q315" s="104"/>
      <c r="R315" s="105"/>
      <c r="S315" s="105"/>
      <c r="T315" s="107">
        <f t="shared" si="30"/>
        <v>0</v>
      </c>
      <c r="U315" s="105">
        <f t="shared" si="29"/>
        <v>400000</v>
      </c>
      <c r="V315" s="105"/>
    </row>
    <row r="316" spans="1:22">
      <c r="A316" s="96">
        <v>493602841709</v>
      </c>
      <c r="B316" s="97" t="s">
        <v>1323</v>
      </c>
      <c r="C316" s="98" t="s">
        <v>946</v>
      </c>
      <c r="D316" s="99" t="s">
        <v>217</v>
      </c>
      <c r="E316" s="100">
        <v>108330674650</v>
      </c>
      <c r="F316" s="101">
        <v>46184</v>
      </c>
      <c r="G316" s="102" t="s">
        <v>537</v>
      </c>
      <c r="H316" s="103">
        <v>0.60000000000000009</v>
      </c>
      <c r="I316" s="103"/>
      <c r="J316" s="104">
        <f t="shared" si="26"/>
        <v>400000</v>
      </c>
      <c r="K316" s="105"/>
      <c r="L316" s="105"/>
      <c r="M316" s="105"/>
      <c r="N316" s="104">
        <f t="shared" si="27"/>
        <v>400000</v>
      </c>
      <c r="O316" s="106">
        <v>0</v>
      </c>
      <c r="P316" s="104">
        <f t="shared" si="28"/>
        <v>400000</v>
      </c>
      <c r="Q316" s="104"/>
      <c r="R316" s="105"/>
      <c r="S316" s="105"/>
      <c r="T316" s="107">
        <f t="shared" si="30"/>
        <v>0</v>
      </c>
      <c r="U316" s="105">
        <f t="shared" si="29"/>
        <v>400000</v>
      </c>
      <c r="V316" s="105"/>
    </row>
    <row r="317" spans="1:22">
      <c r="A317" s="96" t="s">
        <v>1325</v>
      </c>
      <c r="B317" s="97" t="s">
        <v>1326</v>
      </c>
      <c r="C317" s="98" t="s">
        <v>525</v>
      </c>
      <c r="D317" s="99" t="s">
        <v>208</v>
      </c>
      <c r="E317" s="100">
        <v>108331025460</v>
      </c>
      <c r="F317" s="101">
        <v>46184</v>
      </c>
      <c r="G317" s="102" t="s">
        <v>527</v>
      </c>
      <c r="H317" s="103">
        <v>1893.5</v>
      </c>
      <c r="I317" s="103">
        <v>10.55</v>
      </c>
      <c r="J317" s="104">
        <f t="shared" si="26"/>
        <v>400000</v>
      </c>
      <c r="K317" s="105">
        <f>3800000*1</f>
        <v>3800000</v>
      </c>
      <c r="L317" s="105"/>
      <c r="M317" s="105">
        <f>14*26408*10.55+4*26408*10.55+25*26408*1+913.15*26408*1+15*26408*10.55+5*26408*10.55+1</f>
        <v>35361633.399999999</v>
      </c>
      <c r="N317" s="104">
        <f t="shared" si="27"/>
        <v>39561633.399999999</v>
      </c>
      <c r="O317" s="106">
        <v>0</v>
      </c>
      <c r="P317" s="104">
        <f t="shared" si="28"/>
        <v>39561633.399999999</v>
      </c>
      <c r="Q317" s="104">
        <f>30296*1</f>
        <v>30296</v>
      </c>
      <c r="R317" s="105"/>
      <c r="S317" s="105">
        <f>3921480*1</f>
        <v>3921480</v>
      </c>
      <c r="T317" s="107">
        <f t="shared" si="30"/>
        <v>3951776</v>
      </c>
      <c r="U317" s="105">
        <f t="shared" si="29"/>
        <v>43513409.399999999</v>
      </c>
      <c r="V317" s="105" t="s">
        <v>1327</v>
      </c>
    </row>
    <row r="318" spans="1:22">
      <c r="A318" s="96" t="s">
        <v>1328</v>
      </c>
      <c r="B318" s="97" t="s">
        <v>1329</v>
      </c>
      <c r="C318" s="98" t="s">
        <v>1330</v>
      </c>
      <c r="D318" s="99" t="s">
        <v>208</v>
      </c>
      <c r="E318" s="100">
        <v>108331312500</v>
      </c>
      <c r="F318" s="101">
        <v>46184</v>
      </c>
      <c r="G318" s="102" t="s">
        <v>527</v>
      </c>
      <c r="H318" s="103">
        <v>709.245</v>
      </c>
      <c r="I318" s="103">
        <v>2.5100000000000002</v>
      </c>
      <c r="J318" s="104">
        <f t="shared" si="26"/>
        <v>400000</v>
      </c>
      <c r="K318" s="105"/>
      <c r="L318" s="105"/>
      <c r="M318" s="105">
        <f>14*26408*2.51+4*26408*2.51+25*26408*1+15*26408*2.51+5*26408*2.51-1</f>
        <v>3178994.0399999996</v>
      </c>
      <c r="N318" s="104">
        <f t="shared" si="27"/>
        <v>3578994.0399999996</v>
      </c>
      <c r="O318" s="106">
        <v>0</v>
      </c>
      <c r="P318" s="104">
        <f t="shared" si="28"/>
        <v>3578994.0399999996</v>
      </c>
      <c r="Q318" s="104"/>
      <c r="R318" s="105"/>
      <c r="S318" s="105">
        <f>1203120*1</f>
        <v>1203120</v>
      </c>
      <c r="T318" s="107">
        <f t="shared" si="30"/>
        <v>1203120</v>
      </c>
      <c r="U318" s="105">
        <f t="shared" si="29"/>
        <v>4782114.0399999991</v>
      </c>
      <c r="V318" s="105" t="s">
        <v>1332</v>
      </c>
    </row>
    <row r="319" spans="1:22">
      <c r="A319" s="96">
        <v>494686585801</v>
      </c>
      <c r="B319" s="97" t="s">
        <v>1333</v>
      </c>
      <c r="C319" s="98" t="s">
        <v>300</v>
      </c>
      <c r="D319" s="99" t="s">
        <v>223</v>
      </c>
      <c r="E319" s="100">
        <v>108331444320</v>
      </c>
      <c r="F319" s="101">
        <v>46184</v>
      </c>
      <c r="G319" s="102" t="s">
        <v>537</v>
      </c>
      <c r="H319" s="103">
        <v>18.899999999999999</v>
      </c>
      <c r="I319" s="103"/>
      <c r="J319" s="104">
        <f t="shared" si="26"/>
        <v>400000</v>
      </c>
      <c r="K319" s="105"/>
      <c r="L319" s="105"/>
      <c r="M319" s="105"/>
      <c r="N319" s="104">
        <f t="shared" si="27"/>
        <v>400000</v>
      </c>
      <c r="O319" s="106">
        <v>0</v>
      </c>
      <c r="P319" s="104">
        <f t="shared" si="28"/>
        <v>400000</v>
      </c>
      <c r="Q319" s="104"/>
      <c r="R319" s="105"/>
      <c r="S319" s="105"/>
      <c r="T319" s="107">
        <f t="shared" si="30"/>
        <v>0</v>
      </c>
      <c r="U319" s="105">
        <f t="shared" si="29"/>
        <v>400000</v>
      </c>
      <c r="V319" s="105"/>
    </row>
    <row r="320" spans="1:22">
      <c r="A320" s="96">
        <v>469369346976</v>
      </c>
      <c r="B320" s="97" t="s">
        <v>1335</v>
      </c>
      <c r="C320" s="98" t="s">
        <v>331</v>
      </c>
      <c r="D320" s="99" t="s">
        <v>208</v>
      </c>
      <c r="E320" s="100">
        <v>108331628750</v>
      </c>
      <c r="F320" s="101">
        <v>46184</v>
      </c>
      <c r="G320" s="102" t="s">
        <v>537</v>
      </c>
      <c r="H320" s="103">
        <v>0.60000000000000009</v>
      </c>
      <c r="I320" s="103"/>
      <c r="J320" s="104">
        <f t="shared" si="26"/>
        <v>400000</v>
      </c>
      <c r="K320" s="105"/>
      <c r="L320" s="105"/>
      <c r="M320" s="105"/>
      <c r="N320" s="104">
        <f t="shared" si="27"/>
        <v>400000</v>
      </c>
      <c r="O320" s="106">
        <v>0</v>
      </c>
      <c r="P320" s="104">
        <f t="shared" si="28"/>
        <v>400000</v>
      </c>
      <c r="Q320" s="104"/>
      <c r="R320" s="105"/>
      <c r="S320" s="105"/>
      <c r="T320" s="107">
        <f t="shared" si="30"/>
        <v>0</v>
      </c>
      <c r="U320" s="105">
        <f t="shared" si="29"/>
        <v>400000</v>
      </c>
      <c r="V320" s="105"/>
    </row>
    <row r="321" spans="1:22">
      <c r="A321" s="96" t="s">
        <v>1337</v>
      </c>
      <c r="B321" s="97" t="s">
        <v>1338</v>
      </c>
      <c r="C321" s="98" t="s">
        <v>546</v>
      </c>
      <c r="D321" s="99" t="s">
        <v>302</v>
      </c>
      <c r="E321" s="100">
        <v>108333073810</v>
      </c>
      <c r="F321" s="101">
        <v>46185</v>
      </c>
      <c r="G321" s="102" t="s">
        <v>532</v>
      </c>
      <c r="H321" s="103">
        <v>3.4</v>
      </c>
      <c r="I321" s="103"/>
      <c r="J321" s="104">
        <f t="shared" si="26"/>
        <v>400000</v>
      </c>
      <c r="K321" s="105"/>
      <c r="L321" s="105"/>
      <c r="M321" s="105"/>
      <c r="N321" s="104">
        <f t="shared" si="27"/>
        <v>400000</v>
      </c>
      <c r="O321" s="106">
        <v>0</v>
      </c>
      <c r="P321" s="104">
        <f t="shared" si="28"/>
        <v>400000</v>
      </c>
      <c r="Q321" s="104"/>
      <c r="R321" s="105">
        <f t="shared" ref="R321:R329" si="31">1220400*1</f>
        <v>1220400</v>
      </c>
      <c r="S321" s="105">
        <f t="shared" ref="S321:S329" si="32">387180*1</f>
        <v>387180</v>
      </c>
      <c r="T321" s="107">
        <f t="shared" si="30"/>
        <v>1607580</v>
      </c>
      <c r="U321" s="105">
        <f t="shared" si="29"/>
        <v>2007580</v>
      </c>
      <c r="V321" s="105" t="s">
        <v>1340</v>
      </c>
    </row>
    <row r="322" spans="1:22">
      <c r="A322" s="96" t="s">
        <v>1341</v>
      </c>
      <c r="B322" s="97" t="s">
        <v>1342</v>
      </c>
      <c r="C322" s="98" t="s">
        <v>546</v>
      </c>
      <c r="D322" s="99" t="s">
        <v>302</v>
      </c>
      <c r="E322" s="100">
        <v>108333091200</v>
      </c>
      <c r="F322" s="101">
        <v>46185</v>
      </c>
      <c r="G322" s="102" t="s">
        <v>532</v>
      </c>
      <c r="H322" s="103">
        <v>3.4</v>
      </c>
      <c r="I322" s="103"/>
      <c r="J322" s="104">
        <f t="shared" si="26"/>
        <v>400000</v>
      </c>
      <c r="K322" s="105"/>
      <c r="L322" s="105"/>
      <c r="M322" s="105"/>
      <c r="N322" s="104">
        <f t="shared" si="27"/>
        <v>400000</v>
      </c>
      <c r="O322" s="106">
        <v>0</v>
      </c>
      <c r="P322" s="104">
        <f t="shared" si="28"/>
        <v>400000</v>
      </c>
      <c r="Q322" s="104"/>
      <c r="R322" s="105">
        <f t="shared" si="31"/>
        <v>1220400</v>
      </c>
      <c r="S322" s="105">
        <f t="shared" si="32"/>
        <v>387180</v>
      </c>
      <c r="T322" s="107">
        <f t="shared" si="30"/>
        <v>1607580</v>
      </c>
      <c r="U322" s="105">
        <f t="shared" si="29"/>
        <v>2007580</v>
      </c>
      <c r="V322" s="105" t="s">
        <v>1344</v>
      </c>
    </row>
    <row r="323" spans="1:22">
      <c r="A323" s="96" t="s">
        <v>1345</v>
      </c>
      <c r="B323" s="97" t="s">
        <v>1346</v>
      </c>
      <c r="C323" s="98" t="s">
        <v>546</v>
      </c>
      <c r="D323" s="99" t="s">
        <v>302</v>
      </c>
      <c r="E323" s="100">
        <v>108333096540</v>
      </c>
      <c r="F323" s="101">
        <v>46185</v>
      </c>
      <c r="G323" s="102" t="s">
        <v>532</v>
      </c>
      <c r="H323" s="103">
        <v>3.4</v>
      </c>
      <c r="I323" s="103"/>
      <c r="J323" s="104">
        <f t="shared" si="26"/>
        <v>400000</v>
      </c>
      <c r="K323" s="105"/>
      <c r="L323" s="105"/>
      <c r="M323" s="105"/>
      <c r="N323" s="104">
        <f t="shared" si="27"/>
        <v>400000</v>
      </c>
      <c r="O323" s="106">
        <v>0</v>
      </c>
      <c r="P323" s="104">
        <f t="shared" si="28"/>
        <v>400000</v>
      </c>
      <c r="Q323" s="104"/>
      <c r="R323" s="105">
        <f t="shared" si="31"/>
        <v>1220400</v>
      </c>
      <c r="S323" s="105">
        <f t="shared" si="32"/>
        <v>387180</v>
      </c>
      <c r="T323" s="107">
        <f t="shared" si="30"/>
        <v>1607580</v>
      </c>
      <c r="U323" s="105">
        <f t="shared" si="29"/>
        <v>2007580</v>
      </c>
      <c r="V323" s="105" t="s">
        <v>1348</v>
      </c>
    </row>
    <row r="324" spans="1:22">
      <c r="A324" s="96" t="s">
        <v>1349</v>
      </c>
      <c r="B324" s="97" t="s">
        <v>1350</v>
      </c>
      <c r="C324" s="98" t="s">
        <v>546</v>
      </c>
      <c r="D324" s="99" t="s">
        <v>302</v>
      </c>
      <c r="E324" s="100">
        <v>108333169930</v>
      </c>
      <c r="F324" s="101">
        <v>46185</v>
      </c>
      <c r="G324" s="102" t="s">
        <v>532</v>
      </c>
      <c r="H324" s="103">
        <v>3.4</v>
      </c>
      <c r="I324" s="103"/>
      <c r="J324" s="104">
        <f t="shared" si="26"/>
        <v>400000</v>
      </c>
      <c r="K324" s="105"/>
      <c r="L324" s="105"/>
      <c r="M324" s="105"/>
      <c r="N324" s="104">
        <f t="shared" si="27"/>
        <v>400000</v>
      </c>
      <c r="O324" s="106">
        <v>0</v>
      </c>
      <c r="P324" s="104">
        <f t="shared" si="28"/>
        <v>400000</v>
      </c>
      <c r="Q324" s="104"/>
      <c r="R324" s="105">
        <f t="shared" si="31"/>
        <v>1220400</v>
      </c>
      <c r="S324" s="105">
        <f t="shared" si="32"/>
        <v>387180</v>
      </c>
      <c r="T324" s="107">
        <f t="shared" si="30"/>
        <v>1607580</v>
      </c>
      <c r="U324" s="105">
        <f t="shared" si="29"/>
        <v>2007580</v>
      </c>
      <c r="V324" s="105" t="s">
        <v>1352</v>
      </c>
    </row>
    <row r="325" spans="1:22">
      <c r="A325" s="96" t="s">
        <v>1353</v>
      </c>
      <c r="B325" s="97" t="s">
        <v>1354</v>
      </c>
      <c r="C325" s="98" t="s">
        <v>546</v>
      </c>
      <c r="D325" s="99" t="s">
        <v>302</v>
      </c>
      <c r="E325" s="100">
        <v>108333186030</v>
      </c>
      <c r="F325" s="101">
        <v>46185</v>
      </c>
      <c r="G325" s="102" t="s">
        <v>532</v>
      </c>
      <c r="H325" s="103">
        <v>3.4</v>
      </c>
      <c r="I325" s="103"/>
      <c r="J325" s="104">
        <f t="shared" si="26"/>
        <v>400000</v>
      </c>
      <c r="K325" s="105"/>
      <c r="L325" s="105"/>
      <c r="M325" s="105"/>
      <c r="N325" s="104">
        <f t="shared" si="27"/>
        <v>400000</v>
      </c>
      <c r="O325" s="106">
        <v>0</v>
      </c>
      <c r="P325" s="104">
        <f t="shared" si="28"/>
        <v>400000</v>
      </c>
      <c r="Q325" s="104"/>
      <c r="R325" s="105">
        <f t="shared" si="31"/>
        <v>1220400</v>
      </c>
      <c r="S325" s="105">
        <f t="shared" si="32"/>
        <v>387180</v>
      </c>
      <c r="T325" s="107">
        <f t="shared" si="30"/>
        <v>1607580</v>
      </c>
      <c r="U325" s="105">
        <f t="shared" si="29"/>
        <v>2007580</v>
      </c>
      <c r="V325" s="105" t="s">
        <v>1356</v>
      </c>
    </row>
    <row r="326" spans="1:22">
      <c r="A326" s="96" t="s">
        <v>1357</v>
      </c>
      <c r="B326" s="97" t="s">
        <v>1358</v>
      </c>
      <c r="C326" s="98" t="s">
        <v>546</v>
      </c>
      <c r="D326" s="99" t="s">
        <v>302</v>
      </c>
      <c r="E326" s="100">
        <v>108333236910</v>
      </c>
      <c r="F326" s="101">
        <v>46185</v>
      </c>
      <c r="G326" s="102" t="s">
        <v>532</v>
      </c>
      <c r="H326" s="103">
        <v>2.2000000000000002</v>
      </c>
      <c r="I326" s="103"/>
      <c r="J326" s="104">
        <f t="shared" si="26"/>
        <v>400000</v>
      </c>
      <c r="K326" s="105">
        <f>600000*1</f>
        <v>600000</v>
      </c>
      <c r="L326" s="105"/>
      <c r="M326" s="105"/>
      <c r="N326" s="104">
        <f t="shared" si="27"/>
        <v>1000000</v>
      </c>
      <c r="O326" s="106">
        <v>0</v>
      </c>
      <c r="P326" s="104">
        <f t="shared" si="28"/>
        <v>1000000</v>
      </c>
      <c r="Q326" s="104"/>
      <c r="R326" s="105">
        <f t="shared" si="31"/>
        <v>1220400</v>
      </c>
      <c r="S326" s="105">
        <f t="shared" si="32"/>
        <v>387180</v>
      </c>
      <c r="T326" s="107">
        <f t="shared" si="30"/>
        <v>1607580</v>
      </c>
      <c r="U326" s="105">
        <f t="shared" si="29"/>
        <v>2607580</v>
      </c>
      <c r="V326" s="105" t="s">
        <v>1360</v>
      </c>
    </row>
    <row r="327" spans="1:22">
      <c r="A327" s="96" t="s">
        <v>1361</v>
      </c>
      <c r="B327" s="97" t="s">
        <v>1362</v>
      </c>
      <c r="C327" s="98" t="s">
        <v>546</v>
      </c>
      <c r="D327" s="99" t="s">
        <v>302</v>
      </c>
      <c r="E327" s="100">
        <v>108333277950</v>
      </c>
      <c r="F327" s="101">
        <v>46185</v>
      </c>
      <c r="G327" s="102" t="s">
        <v>532</v>
      </c>
      <c r="H327" s="103">
        <v>3.4</v>
      </c>
      <c r="I327" s="103"/>
      <c r="J327" s="104">
        <f t="shared" si="26"/>
        <v>400000</v>
      </c>
      <c r="K327" s="105"/>
      <c r="L327" s="105"/>
      <c r="M327" s="105"/>
      <c r="N327" s="104">
        <f t="shared" si="27"/>
        <v>400000</v>
      </c>
      <c r="O327" s="106">
        <v>0</v>
      </c>
      <c r="P327" s="104">
        <f t="shared" si="28"/>
        <v>400000</v>
      </c>
      <c r="Q327" s="104"/>
      <c r="R327" s="105">
        <f t="shared" si="31"/>
        <v>1220400</v>
      </c>
      <c r="S327" s="105">
        <f t="shared" si="32"/>
        <v>387180</v>
      </c>
      <c r="T327" s="107">
        <f t="shared" si="30"/>
        <v>1607580</v>
      </c>
      <c r="U327" s="105">
        <f t="shared" si="29"/>
        <v>2007580</v>
      </c>
      <c r="V327" s="105" t="s">
        <v>1364</v>
      </c>
    </row>
    <row r="328" spans="1:22">
      <c r="A328" s="96" t="s">
        <v>1365</v>
      </c>
      <c r="B328" s="97" t="s">
        <v>1366</v>
      </c>
      <c r="C328" s="98" t="s">
        <v>546</v>
      </c>
      <c r="D328" s="99" t="s">
        <v>302</v>
      </c>
      <c r="E328" s="100">
        <v>108333314020</v>
      </c>
      <c r="F328" s="101">
        <v>46185</v>
      </c>
      <c r="G328" s="102" t="s">
        <v>532</v>
      </c>
      <c r="H328" s="103">
        <v>3.4</v>
      </c>
      <c r="I328" s="103"/>
      <c r="J328" s="104">
        <f t="shared" si="26"/>
        <v>400000</v>
      </c>
      <c r="K328" s="105"/>
      <c r="L328" s="105"/>
      <c r="M328" s="105"/>
      <c r="N328" s="104">
        <f t="shared" si="27"/>
        <v>400000</v>
      </c>
      <c r="O328" s="106">
        <v>0</v>
      </c>
      <c r="P328" s="104">
        <f t="shared" si="28"/>
        <v>400000</v>
      </c>
      <c r="Q328" s="104"/>
      <c r="R328" s="105">
        <f t="shared" si="31"/>
        <v>1220400</v>
      </c>
      <c r="S328" s="105">
        <f t="shared" si="32"/>
        <v>387180</v>
      </c>
      <c r="T328" s="107">
        <f t="shared" si="30"/>
        <v>1607580</v>
      </c>
      <c r="U328" s="105">
        <f t="shared" si="29"/>
        <v>2007580</v>
      </c>
      <c r="V328" s="105" t="s">
        <v>1368</v>
      </c>
    </row>
    <row r="329" spans="1:22">
      <c r="A329" s="96" t="s">
        <v>1369</v>
      </c>
      <c r="B329" s="97" t="s">
        <v>1370</v>
      </c>
      <c r="C329" s="98" t="s">
        <v>546</v>
      </c>
      <c r="D329" s="99" t="s">
        <v>302</v>
      </c>
      <c r="E329" s="100">
        <v>108333327760</v>
      </c>
      <c r="F329" s="101">
        <v>46185</v>
      </c>
      <c r="G329" s="102" t="s">
        <v>532</v>
      </c>
      <c r="H329" s="103">
        <v>3.4</v>
      </c>
      <c r="I329" s="103"/>
      <c r="J329" s="104">
        <f t="shared" si="26"/>
        <v>400000</v>
      </c>
      <c r="K329" s="105"/>
      <c r="L329" s="105"/>
      <c r="M329" s="105"/>
      <c r="N329" s="104">
        <f t="shared" si="27"/>
        <v>400000</v>
      </c>
      <c r="O329" s="106">
        <v>0</v>
      </c>
      <c r="P329" s="104">
        <f t="shared" si="28"/>
        <v>400000</v>
      </c>
      <c r="Q329" s="104"/>
      <c r="R329" s="105">
        <f t="shared" si="31"/>
        <v>1220400</v>
      </c>
      <c r="S329" s="105">
        <f t="shared" si="32"/>
        <v>387180</v>
      </c>
      <c r="T329" s="107">
        <f t="shared" si="30"/>
        <v>1607580</v>
      </c>
      <c r="U329" s="105">
        <f t="shared" si="29"/>
        <v>2007580</v>
      </c>
      <c r="V329" s="105" t="s">
        <v>1372</v>
      </c>
    </row>
    <row r="330" spans="1:22">
      <c r="A330" s="96">
        <v>872883162342</v>
      </c>
      <c r="B330" s="97" t="s">
        <v>1373</v>
      </c>
      <c r="C330" s="98" t="s">
        <v>1374</v>
      </c>
      <c r="D330" s="99" t="s">
        <v>204</v>
      </c>
      <c r="E330" s="100">
        <v>108333570920</v>
      </c>
      <c r="F330" s="101">
        <v>46185</v>
      </c>
      <c r="G330" s="102" t="s">
        <v>537</v>
      </c>
      <c r="H330" s="103">
        <v>29</v>
      </c>
      <c r="I330" s="103"/>
      <c r="J330" s="104">
        <f t="shared" si="26"/>
        <v>400000</v>
      </c>
      <c r="K330" s="105"/>
      <c r="L330" s="105"/>
      <c r="M330" s="105"/>
      <c r="N330" s="104">
        <f t="shared" si="27"/>
        <v>400000</v>
      </c>
      <c r="O330" s="106">
        <v>0</v>
      </c>
      <c r="P330" s="104">
        <f t="shared" si="28"/>
        <v>400000</v>
      </c>
      <c r="Q330" s="104"/>
      <c r="R330" s="105"/>
      <c r="S330" s="105"/>
      <c r="T330" s="107">
        <f t="shared" si="30"/>
        <v>0</v>
      </c>
      <c r="U330" s="105">
        <f t="shared" si="29"/>
        <v>400000</v>
      </c>
      <c r="V330" s="105"/>
    </row>
    <row r="331" spans="1:22">
      <c r="A331" s="96">
        <v>493602845461</v>
      </c>
      <c r="B331" s="97" t="s">
        <v>1376</v>
      </c>
      <c r="C331" s="98" t="s">
        <v>946</v>
      </c>
      <c r="D331" s="99" t="s">
        <v>217</v>
      </c>
      <c r="E331" s="100">
        <v>108334489910</v>
      </c>
      <c r="F331" s="101">
        <v>46185</v>
      </c>
      <c r="G331" s="102" t="s">
        <v>537</v>
      </c>
      <c r="H331" s="103">
        <v>0.5</v>
      </c>
      <c r="I331" s="103"/>
      <c r="J331" s="104">
        <f t="shared" si="26"/>
        <v>400000</v>
      </c>
      <c r="K331" s="105"/>
      <c r="L331" s="105"/>
      <c r="M331" s="105"/>
      <c r="N331" s="104">
        <f t="shared" si="27"/>
        <v>400000</v>
      </c>
      <c r="O331" s="106">
        <v>0</v>
      </c>
      <c r="P331" s="104">
        <f t="shared" si="28"/>
        <v>400000</v>
      </c>
      <c r="Q331" s="104"/>
      <c r="R331" s="105"/>
      <c r="S331" s="105"/>
      <c r="T331" s="107">
        <f t="shared" si="30"/>
        <v>0</v>
      </c>
      <c r="U331" s="105">
        <f t="shared" si="29"/>
        <v>400000</v>
      </c>
      <c r="V331" s="105"/>
    </row>
    <row r="332" spans="1:22">
      <c r="A332" s="96" t="s">
        <v>1378</v>
      </c>
      <c r="B332" s="97" t="s">
        <v>1379</v>
      </c>
      <c r="C332" s="98" t="s">
        <v>1380</v>
      </c>
      <c r="D332" s="99" t="s">
        <v>217</v>
      </c>
      <c r="E332" s="100">
        <v>108334959020</v>
      </c>
      <c r="F332" s="101">
        <v>46185</v>
      </c>
      <c r="G332" s="102" t="s">
        <v>532</v>
      </c>
      <c r="H332" s="103">
        <v>2</v>
      </c>
      <c r="I332" s="103"/>
      <c r="J332" s="104">
        <f t="shared" ref="J332:J336" si="33">400000*1</f>
        <v>400000</v>
      </c>
      <c r="K332" s="105"/>
      <c r="L332" s="105"/>
      <c r="M332" s="105"/>
      <c r="N332" s="104">
        <f t="shared" si="27"/>
        <v>400000</v>
      </c>
      <c r="O332" s="106">
        <v>0</v>
      </c>
      <c r="P332" s="104">
        <f t="shared" si="28"/>
        <v>400000</v>
      </c>
      <c r="Q332" s="104"/>
      <c r="R332" s="105"/>
      <c r="S332" s="105"/>
      <c r="T332" s="107">
        <f t="shared" si="30"/>
        <v>0</v>
      </c>
      <c r="U332" s="105">
        <f t="shared" si="29"/>
        <v>400000</v>
      </c>
      <c r="V332" s="105"/>
    </row>
    <row r="333" spans="1:22">
      <c r="A333" s="96">
        <v>872931345031</v>
      </c>
      <c r="B333" s="97" t="s">
        <v>1382</v>
      </c>
      <c r="C333" s="98" t="s">
        <v>1200</v>
      </c>
      <c r="D333" s="99" t="s">
        <v>204</v>
      </c>
      <c r="E333" s="100">
        <v>108335395120</v>
      </c>
      <c r="F333" s="101">
        <v>46185</v>
      </c>
      <c r="G333" s="102" t="s">
        <v>537</v>
      </c>
      <c r="H333" s="103">
        <v>0.5</v>
      </c>
      <c r="I333" s="103"/>
      <c r="J333" s="104">
        <f t="shared" si="33"/>
        <v>400000</v>
      </c>
      <c r="K333" s="105"/>
      <c r="L333" s="105"/>
      <c r="M333" s="105"/>
      <c r="N333" s="104">
        <f t="shared" si="27"/>
        <v>400000</v>
      </c>
      <c r="O333" s="106">
        <v>0</v>
      </c>
      <c r="P333" s="104">
        <f t="shared" si="28"/>
        <v>400000</v>
      </c>
      <c r="Q333" s="104"/>
      <c r="R333" s="105"/>
      <c r="S333" s="105"/>
      <c r="T333" s="107">
        <f t="shared" si="30"/>
        <v>0</v>
      </c>
      <c r="U333" s="105">
        <f t="shared" si="29"/>
        <v>400000</v>
      </c>
      <c r="V333" s="105"/>
    </row>
    <row r="334" spans="1:22">
      <c r="A334" s="96">
        <v>510007366917</v>
      </c>
      <c r="B334" s="97" t="s">
        <v>1384</v>
      </c>
      <c r="C334" s="98" t="s">
        <v>1385</v>
      </c>
      <c r="D334" s="99" t="s">
        <v>204</v>
      </c>
      <c r="E334" s="100">
        <v>108336419550</v>
      </c>
      <c r="F334" s="101">
        <v>46185</v>
      </c>
      <c r="G334" s="102" t="s">
        <v>537</v>
      </c>
      <c r="H334" s="103">
        <v>42.7</v>
      </c>
      <c r="I334" s="103"/>
      <c r="J334" s="104">
        <f t="shared" si="33"/>
        <v>400000</v>
      </c>
      <c r="K334" s="105"/>
      <c r="L334" s="105"/>
      <c r="M334" s="105"/>
      <c r="N334" s="104">
        <f t="shared" si="27"/>
        <v>400000</v>
      </c>
      <c r="O334" s="106">
        <v>0</v>
      </c>
      <c r="P334" s="104">
        <f t="shared" si="28"/>
        <v>400000</v>
      </c>
      <c r="Q334" s="104"/>
      <c r="R334" s="105"/>
      <c r="S334" s="105"/>
      <c r="T334" s="107">
        <f t="shared" si="30"/>
        <v>0</v>
      </c>
      <c r="U334" s="105">
        <f t="shared" si="29"/>
        <v>400000</v>
      </c>
      <c r="V334" s="105"/>
    </row>
    <row r="335" spans="1:22">
      <c r="A335" s="96">
        <v>872563378597</v>
      </c>
      <c r="B335" s="97" t="s">
        <v>1387</v>
      </c>
      <c r="C335" s="98" t="s">
        <v>1388</v>
      </c>
      <c r="D335" s="99" t="s">
        <v>217</v>
      </c>
      <c r="E335" s="100">
        <v>108336448730</v>
      </c>
      <c r="F335" s="101">
        <v>46185</v>
      </c>
      <c r="G335" s="102" t="s">
        <v>537</v>
      </c>
      <c r="H335" s="103">
        <v>3.4</v>
      </c>
      <c r="I335" s="103"/>
      <c r="J335" s="104">
        <f t="shared" si="33"/>
        <v>400000</v>
      </c>
      <c r="K335" s="105"/>
      <c r="L335" s="105"/>
      <c r="M335" s="105"/>
      <c r="N335" s="104">
        <f t="shared" si="27"/>
        <v>400000</v>
      </c>
      <c r="O335" s="106">
        <v>0</v>
      </c>
      <c r="P335" s="104">
        <f t="shared" si="28"/>
        <v>400000</v>
      </c>
      <c r="Q335" s="104"/>
      <c r="R335" s="105"/>
      <c r="S335" s="105"/>
      <c r="T335" s="107">
        <f t="shared" si="30"/>
        <v>0</v>
      </c>
      <c r="U335" s="105">
        <f t="shared" si="29"/>
        <v>400000</v>
      </c>
      <c r="V335" s="105"/>
    </row>
    <row r="336" spans="1:22">
      <c r="A336" s="96">
        <v>510007364362</v>
      </c>
      <c r="B336" s="97" t="s">
        <v>1390</v>
      </c>
      <c r="C336" s="98" t="s">
        <v>756</v>
      </c>
      <c r="D336" s="99" t="s">
        <v>204</v>
      </c>
      <c r="E336" s="100">
        <v>108336473340</v>
      </c>
      <c r="F336" s="101">
        <v>46185</v>
      </c>
      <c r="G336" s="102" t="s">
        <v>537</v>
      </c>
      <c r="H336" s="103">
        <v>62</v>
      </c>
      <c r="I336" s="103"/>
      <c r="J336" s="104">
        <f t="shared" si="33"/>
        <v>400000</v>
      </c>
      <c r="K336" s="105"/>
      <c r="L336" s="105"/>
      <c r="M336" s="105"/>
      <c r="N336" s="104">
        <f t="shared" si="27"/>
        <v>400000</v>
      </c>
      <c r="O336" s="106">
        <v>0</v>
      </c>
      <c r="P336" s="104">
        <f t="shared" si="28"/>
        <v>400000</v>
      </c>
      <c r="Q336" s="104"/>
      <c r="R336" s="105"/>
      <c r="S336" s="105"/>
      <c r="T336" s="107">
        <f t="shared" si="30"/>
        <v>0</v>
      </c>
      <c r="U336" s="105">
        <f t="shared" si="29"/>
        <v>400000</v>
      </c>
      <c r="V336" s="105"/>
    </row>
    <row r="337" spans="1:22">
      <c r="A337" s="96">
        <v>510007364362</v>
      </c>
      <c r="B337" s="97" t="s">
        <v>1390</v>
      </c>
      <c r="C337" s="98" t="s">
        <v>756</v>
      </c>
      <c r="D337" s="99" t="s">
        <v>204</v>
      </c>
      <c r="E337" s="100">
        <v>108336474740</v>
      </c>
      <c r="F337" s="101">
        <v>46185</v>
      </c>
      <c r="G337" s="102" t="s">
        <v>537</v>
      </c>
      <c r="H337" s="103">
        <v>62</v>
      </c>
      <c r="I337" s="103"/>
      <c r="J337" s="104">
        <f>300000*1</f>
        <v>300000</v>
      </c>
      <c r="K337" s="105"/>
      <c r="L337" s="105"/>
      <c r="M337" s="105"/>
      <c r="N337" s="104">
        <f t="shared" si="27"/>
        <v>300000</v>
      </c>
      <c r="O337" s="106">
        <v>0</v>
      </c>
      <c r="P337" s="104">
        <f t="shared" si="28"/>
        <v>300000</v>
      </c>
      <c r="Q337" s="104"/>
      <c r="R337" s="105"/>
      <c r="S337" s="105"/>
      <c r="T337" s="107">
        <f t="shared" si="30"/>
        <v>0</v>
      </c>
      <c r="U337" s="105">
        <f t="shared" si="29"/>
        <v>300000</v>
      </c>
      <c r="V337" s="105"/>
    </row>
    <row r="338" spans="1:22">
      <c r="A338" s="96">
        <v>872690078492</v>
      </c>
      <c r="B338" s="97" t="s">
        <v>1393</v>
      </c>
      <c r="C338" s="98" t="s">
        <v>1394</v>
      </c>
      <c r="D338" s="99" t="s">
        <v>298</v>
      </c>
      <c r="E338" s="100">
        <v>108336590830</v>
      </c>
      <c r="F338" s="101">
        <v>46185</v>
      </c>
      <c r="G338" s="102" t="s">
        <v>537</v>
      </c>
      <c r="H338" s="103">
        <v>34.299999999999997</v>
      </c>
      <c r="I338" s="103"/>
      <c r="J338" s="104">
        <f t="shared" ref="J338:J398" si="34">400000*1</f>
        <v>400000</v>
      </c>
      <c r="K338" s="105"/>
      <c r="L338" s="105"/>
      <c r="M338" s="105"/>
      <c r="N338" s="104">
        <f t="shared" si="27"/>
        <v>400000</v>
      </c>
      <c r="O338" s="106">
        <v>0</v>
      </c>
      <c r="P338" s="104">
        <f t="shared" si="28"/>
        <v>400000</v>
      </c>
      <c r="Q338" s="104"/>
      <c r="R338" s="105"/>
      <c r="S338" s="105"/>
      <c r="T338" s="107">
        <f t="shared" si="30"/>
        <v>0</v>
      </c>
      <c r="U338" s="105">
        <f t="shared" si="29"/>
        <v>400000</v>
      </c>
      <c r="V338" s="105"/>
    </row>
    <row r="339" spans="1:22">
      <c r="A339" s="96">
        <v>7752690514</v>
      </c>
      <c r="B339" s="97" t="s">
        <v>1396</v>
      </c>
      <c r="C339" s="98" t="s">
        <v>1397</v>
      </c>
      <c r="D339" s="99" t="s">
        <v>223</v>
      </c>
      <c r="E339" s="100">
        <v>108337086210</v>
      </c>
      <c r="F339" s="101">
        <v>46186</v>
      </c>
      <c r="G339" s="102" t="s">
        <v>537</v>
      </c>
      <c r="H339" s="103">
        <v>2</v>
      </c>
      <c r="I339" s="103"/>
      <c r="J339" s="104">
        <f t="shared" si="34"/>
        <v>400000</v>
      </c>
      <c r="K339" s="105"/>
      <c r="L339" s="105"/>
      <c r="M339" s="105"/>
      <c r="N339" s="104">
        <f t="shared" si="27"/>
        <v>400000</v>
      </c>
      <c r="O339" s="106">
        <v>0</v>
      </c>
      <c r="P339" s="104">
        <f t="shared" si="28"/>
        <v>400000</v>
      </c>
      <c r="Q339" s="104"/>
      <c r="R339" s="105"/>
      <c r="S339" s="105"/>
      <c r="T339" s="107">
        <f t="shared" si="30"/>
        <v>0</v>
      </c>
      <c r="U339" s="105">
        <f t="shared" si="29"/>
        <v>400000</v>
      </c>
      <c r="V339" s="105"/>
    </row>
    <row r="340" spans="1:22">
      <c r="A340" s="96">
        <v>515199060191</v>
      </c>
      <c r="B340" s="97" t="s">
        <v>1399</v>
      </c>
      <c r="C340" s="98" t="s">
        <v>327</v>
      </c>
      <c r="D340" s="99" t="s">
        <v>275</v>
      </c>
      <c r="E340" s="100">
        <v>108337154440</v>
      </c>
      <c r="F340" s="101">
        <v>46186</v>
      </c>
      <c r="G340" s="102" t="s">
        <v>537</v>
      </c>
      <c r="H340" s="103">
        <v>52.5</v>
      </c>
      <c r="I340" s="103"/>
      <c r="J340" s="104">
        <f t="shared" si="34"/>
        <v>400000</v>
      </c>
      <c r="K340" s="105"/>
      <c r="L340" s="105"/>
      <c r="M340" s="105"/>
      <c r="N340" s="104">
        <f t="shared" si="27"/>
        <v>400000</v>
      </c>
      <c r="O340" s="106">
        <v>0</v>
      </c>
      <c r="P340" s="104">
        <f t="shared" si="28"/>
        <v>400000</v>
      </c>
      <c r="Q340" s="104"/>
      <c r="R340" s="105"/>
      <c r="S340" s="105"/>
      <c r="T340" s="107">
        <f t="shared" si="30"/>
        <v>0</v>
      </c>
      <c r="U340" s="105">
        <f t="shared" si="29"/>
        <v>400000</v>
      </c>
      <c r="V340" s="105"/>
    </row>
    <row r="341" spans="1:22">
      <c r="A341" s="96">
        <v>381800914174</v>
      </c>
      <c r="B341" s="97" t="s">
        <v>1401</v>
      </c>
      <c r="C341" s="98" t="s">
        <v>1152</v>
      </c>
      <c r="D341" s="99" t="s">
        <v>223</v>
      </c>
      <c r="E341" s="100">
        <v>108337266920</v>
      </c>
      <c r="F341" s="101">
        <v>46186</v>
      </c>
      <c r="G341" s="102" t="s">
        <v>537</v>
      </c>
      <c r="H341" s="103">
        <v>0.5</v>
      </c>
      <c r="I341" s="103"/>
      <c r="J341" s="104">
        <f t="shared" si="34"/>
        <v>400000</v>
      </c>
      <c r="K341" s="105"/>
      <c r="L341" s="105"/>
      <c r="M341" s="105"/>
      <c r="N341" s="104">
        <f t="shared" si="27"/>
        <v>400000</v>
      </c>
      <c r="O341" s="106">
        <v>0</v>
      </c>
      <c r="P341" s="104">
        <f t="shared" si="28"/>
        <v>400000</v>
      </c>
      <c r="Q341" s="104"/>
      <c r="R341" s="105"/>
      <c r="S341" s="105"/>
      <c r="T341" s="107">
        <f t="shared" si="30"/>
        <v>0</v>
      </c>
      <c r="U341" s="105">
        <f t="shared" si="29"/>
        <v>400000</v>
      </c>
      <c r="V341" s="105"/>
    </row>
    <row r="342" spans="1:22">
      <c r="A342" s="96">
        <v>4110337923</v>
      </c>
      <c r="B342" s="97" t="s">
        <v>1403</v>
      </c>
      <c r="C342" s="98" t="s">
        <v>919</v>
      </c>
      <c r="D342" s="99" t="s">
        <v>217</v>
      </c>
      <c r="E342" s="100">
        <v>108339222830</v>
      </c>
      <c r="F342" s="101">
        <v>46188</v>
      </c>
      <c r="G342" s="102" t="s">
        <v>532</v>
      </c>
      <c r="H342" s="103">
        <v>210.5</v>
      </c>
      <c r="I342" s="103"/>
      <c r="J342" s="104">
        <f t="shared" si="34"/>
        <v>400000</v>
      </c>
      <c r="K342" s="105"/>
      <c r="L342" s="105"/>
      <c r="M342" s="105"/>
      <c r="N342" s="104">
        <f t="shared" si="27"/>
        <v>400000</v>
      </c>
      <c r="O342" s="106">
        <v>0</v>
      </c>
      <c r="P342" s="104">
        <f t="shared" si="28"/>
        <v>400000</v>
      </c>
      <c r="Q342" s="104"/>
      <c r="R342" s="105"/>
      <c r="S342" s="105"/>
      <c r="T342" s="107">
        <f t="shared" si="30"/>
        <v>0</v>
      </c>
      <c r="U342" s="105">
        <f t="shared" si="29"/>
        <v>400000</v>
      </c>
      <c r="V342" s="105"/>
    </row>
    <row r="343" spans="1:22">
      <c r="A343" s="96" t="s">
        <v>1405</v>
      </c>
      <c r="B343" s="97" t="s">
        <v>1406</v>
      </c>
      <c r="C343" s="98" t="s">
        <v>546</v>
      </c>
      <c r="D343" s="99" t="s">
        <v>302</v>
      </c>
      <c r="E343" s="100">
        <v>108339296000</v>
      </c>
      <c r="F343" s="101">
        <v>46188</v>
      </c>
      <c r="G343" s="102" t="s">
        <v>532</v>
      </c>
      <c r="H343" s="103">
        <v>7.3</v>
      </c>
      <c r="I343" s="103"/>
      <c r="J343" s="104">
        <f t="shared" si="34"/>
        <v>400000</v>
      </c>
      <c r="K343" s="105"/>
      <c r="L343" s="105"/>
      <c r="M343" s="105"/>
      <c r="N343" s="104">
        <f t="shared" ref="N343:N406" si="35">SUM(J343:M343)</f>
        <v>400000</v>
      </c>
      <c r="O343" s="106">
        <v>0</v>
      </c>
      <c r="P343" s="104">
        <f t="shared" ref="P343:P406" si="36">+O343+N343</f>
        <v>400000</v>
      </c>
      <c r="Q343" s="104"/>
      <c r="R343" s="105">
        <f t="shared" ref="R343:R386" si="37">1220400*1</f>
        <v>1220400</v>
      </c>
      <c r="S343" s="105">
        <f t="shared" ref="S343:S386" si="38">387180*1</f>
        <v>387180</v>
      </c>
      <c r="T343" s="107">
        <f t="shared" si="30"/>
        <v>1607580</v>
      </c>
      <c r="U343" s="105">
        <f t="shared" ref="U343:U406" si="39">+T343+P343</f>
        <v>2007580</v>
      </c>
      <c r="V343" s="105" t="s">
        <v>1408</v>
      </c>
    </row>
    <row r="344" spans="1:22">
      <c r="A344" s="96" t="s">
        <v>1409</v>
      </c>
      <c r="B344" s="97" t="s">
        <v>1410</v>
      </c>
      <c r="C344" s="98" t="s">
        <v>546</v>
      </c>
      <c r="D344" s="99" t="s">
        <v>302</v>
      </c>
      <c r="E344" s="100">
        <v>108339340910</v>
      </c>
      <c r="F344" s="101">
        <v>46188</v>
      </c>
      <c r="G344" s="102" t="s">
        <v>532</v>
      </c>
      <c r="H344" s="103">
        <v>3.4</v>
      </c>
      <c r="I344" s="103"/>
      <c r="J344" s="104">
        <f t="shared" si="34"/>
        <v>400000</v>
      </c>
      <c r="K344" s="105"/>
      <c r="L344" s="105"/>
      <c r="M344" s="105"/>
      <c r="N344" s="104">
        <f t="shared" si="35"/>
        <v>400000</v>
      </c>
      <c r="O344" s="106">
        <v>0</v>
      </c>
      <c r="P344" s="104">
        <f t="shared" si="36"/>
        <v>400000</v>
      </c>
      <c r="Q344" s="104"/>
      <c r="R344" s="105">
        <f t="shared" si="37"/>
        <v>1220400</v>
      </c>
      <c r="S344" s="105">
        <f t="shared" si="38"/>
        <v>387180</v>
      </c>
      <c r="T344" s="107">
        <f t="shared" si="30"/>
        <v>1607580</v>
      </c>
      <c r="U344" s="105">
        <f t="shared" si="39"/>
        <v>2007580</v>
      </c>
      <c r="V344" s="105" t="s">
        <v>1412</v>
      </c>
    </row>
    <row r="345" spans="1:22">
      <c r="A345" s="96" t="s">
        <v>1413</v>
      </c>
      <c r="B345" s="97" t="s">
        <v>1414</v>
      </c>
      <c r="C345" s="98" t="s">
        <v>546</v>
      </c>
      <c r="D345" s="99" t="s">
        <v>302</v>
      </c>
      <c r="E345" s="100">
        <v>108339385230</v>
      </c>
      <c r="F345" s="101">
        <v>46188</v>
      </c>
      <c r="G345" s="102" t="s">
        <v>532</v>
      </c>
      <c r="H345" s="103">
        <v>5.2</v>
      </c>
      <c r="I345" s="103"/>
      <c r="J345" s="104">
        <f t="shared" si="34"/>
        <v>400000</v>
      </c>
      <c r="K345" s="105"/>
      <c r="L345" s="105"/>
      <c r="M345" s="105"/>
      <c r="N345" s="104">
        <f t="shared" si="35"/>
        <v>400000</v>
      </c>
      <c r="O345" s="106">
        <v>0</v>
      </c>
      <c r="P345" s="104">
        <f t="shared" si="36"/>
        <v>400000</v>
      </c>
      <c r="Q345" s="104"/>
      <c r="R345" s="105">
        <f t="shared" si="37"/>
        <v>1220400</v>
      </c>
      <c r="S345" s="105">
        <f t="shared" si="38"/>
        <v>387180</v>
      </c>
      <c r="T345" s="107">
        <f t="shared" si="30"/>
        <v>1607580</v>
      </c>
      <c r="U345" s="105">
        <f t="shared" si="39"/>
        <v>2007580</v>
      </c>
      <c r="V345" s="105" t="s">
        <v>1416</v>
      </c>
    </row>
    <row r="346" spans="1:22">
      <c r="A346" s="96" t="s">
        <v>1417</v>
      </c>
      <c r="B346" s="97" t="s">
        <v>1418</v>
      </c>
      <c r="C346" s="98" t="s">
        <v>546</v>
      </c>
      <c r="D346" s="99" t="s">
        <v>302</v>
      </c>
      <c r="E346" s="100">
        <v>108339409030</v>
      </c>
      <c r="F346" s="101">
        <v>46188</v>
      </c>
      <c r="G346" s="102" t="s">
        <v>532</v>
      </c>
      <c r="H346" s="103">
        <v>1.3</v>
      </c>
      <c r="I346" s="103"/>
      <c r="J346" s="104">
        <f t="shared" si="34"/>
        <v>400000</v>
      </c>
      <c r="K346" s="105"/>
      <c r="L346" s="105"/>
      <c r="M346" s="105"/>
      <c r="N346" s="104">
        <f t="shared" si="35"/>
        <v>400000</v>
      </c>
      <c r="O346" s="106">
        <v>0</v>
      </c>
      <c r="P346" s="104">
        <f t="shared" si="36"/>
        <v>400000</v>
      </c>
      <c r="Q346" s="104"/>
      <c r="R346" s="105">
        <f t="shared" si="37"/>
        <v>1220400</v>
      </c>
      <c r="S346" s="105">
        <f t="shared" si="38"/>
        <v>387180</v>
      </c>
      <c r="T346" s="107">
        <f t="shared" si="30"/>
        <v>1607580</v>
      </c>
      <c r="U346" s="105">
        <f t="shared" si="39"/>
        <v>2007580</v>
      </c>
      <c r="V346" s="105" t="s">
        <v>1420</v>
      </c>
    </row>
    <row r="347" spans="1:22">
      <c r="A347" s="96" t="s">
        <v>1421</v>
      </c>
      <c r="B347" s="97" t="s">
        <v>1422</v>
      </c>
      <c r="C347" s="98" t="s">
        <v>546</v>
      </c>
      <c r="D347" s="99" t="s">
        <v>302</v>
      </c>
      <c r="E347" s="100">
        <v>108339453020</v>
      </c>
      <c r="F347" s="101">
        <v>46188</v>
      </c>
      <c r="G347" s="102" t="s">
        <v>532</v>
      </c>
      <c r="H347" s="103">
        <v>3.4</v>
      </c>
      <c r="I347" s="103"/>
      <c r="J347" s="104">
        <f t="shared" si="34"/>
        <v>400000</v>
      </c>
      <c r="K347" s="105"/>
      <c r="L347" s="105"/>
      <c r="M347" s="105"/>
      <c r="N347" s="104">
        <f t="shared" si="35"/>
        <v>400000</v>
      </c>
      <c r="O347" s="106">
        <v>0</v>
      </c>
      <c r="P347" s="104">
        <f t="shared" si="36"/>
        <v>400000</v>
      </c>
      <c r="Q347" s="104"/>
      <c r="R347" s="105">
        <f t="shared" si="37"/>
        <v>1220400</v>
      </c>
      <c r="S347" s="105">
        <f t="shared" si="38"/>
        <v>387180</v>
      </c>
      <c r="T347" s="107">
        <f t="shared" si="30"/>
        <v>1607580</v>
      </c>
      <c r="U347" s="105">
        <f t="shared" si="39"/>
        <v>2007580</v>
      </c>
      <c r="V347" s="105" t="s">
        <v>1424</v>
      </c>
    </row>
    <row r="348" spans="1:22">
      <c r="A348" s="96" t="s">
        <v>1425</v>
      </c>
      <c r="B348" s="97" t="s">
        <v>1426</v>
      </c>
      <c r="C348" s="98" t="s">
        <v>546</v>
      </c>
      <c r="D348" s="99" t="s">
        <v>302</v>
      </c>
      <c r="E348" s="100">
        <v>108339559900</v>
      </c>
      <c r="F348" s="101">
        <v>46188</v>
      </c>
      <c r="G348" s="102" t="s">
        <v>532</v>
      </c>
      <c r="H348" s="103">
        <v>3.4</v>
      </c>
      <c r="I348" s="103"/>
      <c r="J348" s="104">
        <f t="shared" si="34"/>
        <v>400000</v>
      </c>
      <c r="K348" s="105"/>
      <c r="L348" s="105"/>
      <c r="M348" s="105"/>
      <c r="N348" s="104">
        <f t="shared" si="35"/>
        <v>400000</v>
      </c>
      <c r="O348" s="106">
        <v>0</v>
      </c>
      <c r="P348" s="104">
        <f t="shared" si="36"/>
        <v>400000</v>
      </c>
      <c r="Q348" s="104"/>
      <c r="R348" s="105">
        <f t="shared" si="37"/>
        <v>1220400</v>
      </c>
      <c r="S348" s="105">
        <f t="shared" si="38"/>
        <v>387180</v>
      </c>
      <c r="T348" s="107">
        <f t="shared" si="30"/>
        <v>1607580</v>
      </c>
      <c r="U348" s="105">
        <f t="shared" si="39"/>
        <v>2007580</v>
      </c>
      <c r="V348" s="105" t="s">
        <v>1428</v>
      </c>
    </row>
    <row r="349" spans="1:22">
      <c r="A349" s="96" t="s">
        <v>1429</v>
      </c>
      <c r="B349" s="97" t="s">
        <v>1430</v>
      </c>
      <c r="C349" s="98" t="s">
        <v>546</v>
      </c>
      <c r="D349" s="99" t="s">
        <v>302</v>
      </c>
      <c r="E349" s="100">
        <v>108339731840</v>
      </c>
      <c r="F349" s="101">
        <v>46188</v>
      </c>
      <c r="G349" s="102" t="s">
        <v>532</v>
      </c>
      <c r="H349" s="103">
        <v>7.3</v>
      </c>
      <c r="I349" s="103"/>
      <c r="J349" s="104">
        <f t="shared" si="34"/>
        <v>400000</v>
      </c>
      <c r="K349" s="105"/>
      <c r="L349" s="105"/>
      <c r="M349" s="105"/>
      <c r="N349" s="104">
        <f t="shared" si="35"/>
        <v>400000</v>
      </c>
      <c r="O349" s="106">
        <v>0</v>
      </c>
      <c r="P349" s="104">
        <f t="shared" si="36"/>
        <v>400000</v>
      </c>
      <c r="Q349" s="104"/>
      <c r="R349" s="105">
        <f t="shared" si="37"/>
        <v>1220400</v>
      </c>
      <c r="S349" s="105">
        <f t="shared" si="38"/>
        <v>387180</v>
      </c>
      <c r="T349" s="107">
        <f t="shared" si="30"/>
        <v>1607580</v>
      </c>
      <c r="U349" s="105">
        <f t="shared" si="39"/>
        <v>2007580</v>
      </c>
      <c r="V349" s="105" t="s">
        <v>1432</v>
      </c>
    </row>
    <row r="350" spans="1:22">
      <c r="A350" s="96" t="s">
        <v>1433</v>
      </c>
      <c r="B350" s="97" t="s">
        <v>1434</v>
      </c>
      <c r="C350" s="98" t="s">
        <v>546</v>
      </c>
      <c r="D350" s="99" t="s">
        <v>302</v>
      </c>
      <c r="E350" s="100">
        <v>108339953410</v>
      </c>
      <c r="F350" s="101">
        <v>46188</v>
      </c>
      <c r="G350" s="102" t="s">
        <v>532</v>
      </c>
      <c r="H350" s="103">
        <v>7.3</v>
      </c>
      <c r="I350" s="103"/>
      <c r="J350" s="104">
        <f t="shared" si="34"/>
        <v>400000</v>
      </c>
      <c r="K350" s="105"/>
      <c r="L350" s="105"/>
      <c r="M350" s="105"/>
      <c r="N350" s="104">
        <f t="shared" si="35"/>
        <v>400000</v>
      </c>
      <c r="O350" s="106">
        <v>0</v>
      </c>
      <c r="P350" s="104">
        <f t="shared" si="36"/>
        <v>400000</v>
      </c>
      <c r="Q350" s="104"/>
      <c r="R350" s="105">
        <f t="shared" si="37"/>
        <v>1220400</v>
      </c>
      <c r="S350" s="105">
        <f t="shared" si="38"/>
        <v>387180</v>
      </c>
      <c r="T350" s="107">
        <f t="shared" si="30"/>
        <v>1607580</v>
      </c>
      <c r="U350" s="105">
        <f t="shared" si="39"/>
        <v>2007580</v>
      </c>
      <c r="V350" s="105" t="s">
        <v>1436</v>
      </c>
    </row>
    <row r="351" spans="1:22">
      <c r="A351" s="96" t="s">
        <v>1437</v>
      </c>
      <c r="B351" s="97" t="s">
        <v>1438</v>
      </c>
      <c r="C351" s="98" t="s">
        <v>546</v>
      </c>
      <c r="D351" s="99" t="s">
        <v>302</v>
      </c>
      <c r="E351" s="100">
        <v>108340027350</v>
      </c>
      <c r="F351" s="101">
        <v>46188</v>
      </c>
      <c r="G351" s="102" t="s">
        <v>532</v>
      </c>
      <c r="H351" s="103">
        <v>7.3</v>
      </c>
      <c r="I351" s="103"/>
      <c r="J351" s="104">
        <f t="shared" si="34"/>
        <v>400000</v>
      </c>
      <c r="K351" s="105"/>
      <c r="L351" s="105"/>
      <c r="M351" s="105"/>
      <c r="N351" s="104">
        <f t="shared" si="35"/>
        <v>400000</v>
      </c>
      <c r="O351" s="106">
        <v>0</v>
      </c>
      <c r="P351" s="104">
        <f t="shared" si="36"/>
        <v>400000</v>
      </c>
      <c r="Q351" s="104"/>
      <c r="R351" s="105">
        <f t="shared" si="37"/>
        <v>1220400</v>
      </c>
      <c r="S351" s="105">
        <f t="shared" si="38"/>
        <v>387180</v>
      </c>
      <c r="T351" s="107">
        <f t="shared" si="30"/>
        <v>1607580</v>
      </c>
      <c r="U351" s="105">
        <f t="shared" si="39"/>
        <v>2007580</v>
      </c>
      <c r="V351" s="105" t="s">
        <v>1440</v>
      </c>
    </row>
    <row r="352" spans="1:22">
      <c r="A352" s="96" t="s">
        <v>1441</v>
      </c>
      <c r="B352" s="97" t="s">
        <v>1442</v>
      </c>
      <c r="C352" s="98" t="s">
        <v>546</v>
      </c>
      <c r="D352" s="99" t="s">
        <v>302</v>
      </c>
      <c r="E352" s="100">
        <v>108340102250</v>
      </c>
      <c r="F352" s="101">
        <v>46188</v>
      </c>
      <c r="G352" s="102" t="s">
        <v>532</v>
      </c>
      <c r="H352" s="103">
        <v>3.4</v>
      </c>
      <c r="I352" s="103"/>
      <c r="J352" s="104">
        <f t="shared" si="34"/>
        <v>400000</v>
      </c>
      <c r="K352" s="105"/>
      <c r="L352" s="105"/>
      <c r="M352" s="105"/>
      <c r="N352" s="104">
        <f t="shared" si="35"/>
        <v>400000</v>
      </c>
      <c r="O352" s="106">
        <v>0</v>
      </c>
      <c r="P352" s="104">
        <f t="shared" si="36"/>
        <v>400000</v>
      </c>
      <c r="Q352" s="104"/>
      <c r="R352" s="105">
        <f t="shared" si="37"/>
        <v>1220400</v>
      </c>
      <c r="S352" s="105">
        <f t="shared" si="38"/>
        <v>387180</v>
      </c>
      <c r="T352" s="107">
        <f t="shared" si="30"/>
        <v>1607580</v>
      </c>
      <c r="U352" s="105">
        <f t="shared" si="39"/>
        <v>2007580</v>
      </c>
      <c r="V352" s="105" t="s">
        <v>1444</v>
      </c>
    </row>
    <row r="353" spans="1:22">
      <c r="A353" s="96" t="s">
        <v>1445</v>
      </c>
      <c r="B353" s="97" t="s">
        <v>1446</v>
      </c>
      <c r="C353" s="98" t="s">
        <v>546</v>
      </c>
      <c r="D353" s="99" t="s">
        <v>302</v>
      </c>
      <c r="E353" s="100">
        <v>108340140860</v>
      </c>
      <c r="F353" s="101">
        <v>46188</v>
      </c>
      <c r="G353" s="102" t="s">
        <v>532</v>
      </c>
      <c r="H353" s="103">
        <v>7.3</v>
      </c>
      <c r="I353" s="103"/>
      <c r="J353" s="104">
        <f t="shared" si="34"/>
        <v>400000</v>
      </c>
      <c r="K353" s="105"/>
      <c r="L353" s="105"/>
      <c r="M353" s="105"/>
      <c r="N353" s="104">
        <f t="shared" si="35"/>
        <v>400000</v>
      </c>
      <c r="O353" s="106">
        <v>0</v>
      </c>
      <c r="P353" s="104">
        <f t="shared" si="36"/>
        <v>400000</v>
      </c>
      <c r="Q353" s="104"/>
      <c r="R353" s="105">
        <f t="shared" si="37"/>
        <v>1220400</v>
      </c>
      <c r="S353" s="105">
        <f t="shared" si="38"/>
        <v>387180</v>
      </c>
      <c r="T353" s="107">
        <f t="shared" ref="T353:T416" si="40">+SUM(Q353:S353)</f>
        <v>1607580</v>
      </c>
      <c r="U353" s="105">
        <f t="shared" si="39"/>
        <v>2007580</v>
      </c>
      <c r="V353" s="105" t="s">
        <v>1448</v>
      </c>
    </row>
    <row r="354" spans="1:22">
      <c r="A354" s="96" t="s">
        <v>1449</v>
      </c>
      <c r="B354" s="97" t="s">
        <v>1450</v>
      </c>
      <c r="C354" s="98" t="s">
        <v>546</v>
      </c>
      <c r="D354" s="99" t="s">
        <v>302</v>
      </c>
      <c r="E354" s="100">
        <v>108340198150</v>
      </c>
      <c r="F354" s="101">
        <v>46188</v>
      </c>
      <c r="G354" s="102" t="s">
        <v>532</v>
      </c>
      <c r="H354" s="103">
        <v>3.4</v>
      </c>
      <c r="I354" s="103"/>
      <c r="J354" s="104">
        <f t="shared" si="34"/>
        <v>400000</v>
      </c>
      <c r="K354" s="105"/>
      <c r="L354" s="105"/>
      <c r="M354" s="105"/>
      <c r="N354" s="104">
        <f t="shared" si="35"/>
        <v>400000</v>
      </c>
      <c r="O354" s="106">
        <v>0</v>
      </c>
      <c r="P354" s="104">
        <f t="shared" si="36"/>
        <v>400000</v>
      </c>
      <c r="Q354" s="104"/>
      <c r="R354" s="105">
        <f t="shared" si="37"/>
        <v>1220400</v>
      </c>
      <c r="S354" s="105">
        <f t="shared" si="38"/>
        <v>387180</v>
      </c>
      <c r="T354" s="107">
        <f t="shared" si="40"/>
        <v>1607580</v>
      </c>
      <c r="U354" s="105">
        <f t="shared" si="39"/>
        <v>2007580</v>
      </c>
      <c r="V354" s="105" t="s">
        <v>1452</v>
      </c>
    </row>
    <row r="355" spans="1:22">
      <c r="A355" s="96" t="s">
        <v>1453</v>
      </c>
      <c r="B355" s="97" t="s">
        <v>1454</v>
      </c>
      <c r="C355" s="98" t="s">
        <v>546</v>
      </c>
      <c r="D355" s="99" t="s">
        <v>302</v>
      </c>
      <c r="E355" s="100">
        <v>108340219410</v>
      </c>
      <c r="F355" s="101">
        <v>46188</v>
      </c>
      <c r="G355" s="102" t="s">
        <v>532</v>
      </c>
      <c r="H355" s="103">
        <v>3.4</v>
      </c>
      <c r="I355" s="103"/>
      <c r="J355" s="104">
        <f t="shared" si="34"/>
        <v>400000</v>
      </c>
      <c r="K355" s="105"/>
      <c r="L355" s="105"/>
      <c r="M355" s="105"/>
      <c r="N355" s="104">
        <f t="shared" si="35"/>
        <v>400000</v>
      </c>
      <c r="O355" s="106">
        <v>0</v>
      </c>
      <c r="P355" s="104">
        <f t="shared" si="36"/>
        <v>400000</v>
      </c>
      <c r="Q355" s="104"/>
      <c r="R355" s="105">
        <f t="shared" si="37"/>
        <v>1220400</v>
      </c>
      <c r="S355" s="105">
        <f t="shared" si="38"/>
        <v>387180</v>
      </c>
      <c r="T355" s="107">
        <f t="shared" si="40"/>
        <v>1607580</v>
      </c>
      <c r="U355" s="105">
        <f t="shared" si="39"/>
        <v>2007580</v>
      </c>
      <c r="V355" s="105" t="s">
        <v>1456</v>
      </c>
    </row>
    <row r="356" spans="1:22">
      <c r="A356" s="96" t="s">
        <v>1457</v>
      </c>
      <c r="B356" s="97" t="s">
        <v>1458</v>
      </c>
      <c r="C356" s="98" t="s">
        <v>546</v>
      </c>
      <c r="D356" s="99" t="s">
        <v>302</v>
      </c>
      <c r="E356" s="100">
        <v>108340281450</v>
      </c>
      <c r="F356" s="101">
        <v>46188</v>
      </c>
      <c r="G356" s="102" t="s">
        <v>532</v>
      </c>
      <c r="H356" s="103">
        <v>3.4</v>
      </c>
      <c r="I356" s="103"/>
      <c r="J356" s="104">
        <f t="shared" si="34"/>
        <v>400000</v>
      </c>
      <c r="K356" s="105"/>
      <c r="L356" s="105"/>
      <c r="M356" s="105"/>
      <c r="N356" s="104">
        <f t="shared" si="35"/>
        <v>400000</v>
      </c>
      <c r="O356" s="106">
        <v>0</v>
      </c>
      <c r="P356" s="104">
        <f t="shared" si="36"/>
        <v>400000</v>
      </c>
      <c r="Q356" s="104"/>
      <c r="R356" s="105">
        <f t="shared" si="37"/>
        <v>1220400</v>
      </c>
      <c r="S356" s="105">
        <f t="shared" si="38"/>
        <v>387180</v>
      </c>
      <c r="T356" s="107">
        <f t="shared" si="40"/>
        <v>1607580</v>
      </c>
      <c r="U356" s="105">
        <f t="shared" si="39"/>
        <v>2007580</v>
      </c>
      <c r="V356" s="105" t="s">
        <v>1460</v>
      </c>
    </row>
    <row r="357" spans="1:22">
      <c r="A357" s="96" t="s">
        <v>1461</v>
      </c>
      <c r="B357" s="97" t="s">
        <v>1462</v>
      </c>
      <c r="C357" s="98" t="s">
        <v>546</v>
      </c>
      <c r="D357" s="99" t="s">
        <v>302</v>
      </c>
      <c r="E357" s="100">
        <v>108340283700</v>
      </c>
      <c r="F357" s="101">
        <v>46188</v>
      </c>
      <c r="G357" s="102" t="s">
        <v>532</v>
      </c>
      <c r="H357" s="103">
        <v>3.4</v>
      </c>
      <c r="I357" s="103"/>
      <c r="J357" s="104">
        <f t="shared" si="34"/>
        <v>400000</v>
      </c>
      <c r="K357" s="105"/>
      <c r="L357" s="105"/>
      <c r="M357" s="105"/>
      <c r="N357" s="104">
        <f t="shared" si="35"/>
        <v>400000</v>
      </c>
      <c r="O357" s="106">
        <v>0</v>
      </c>
      <c r="P357" s="104">
        <f t="shared" si="36"/>
        <v>400000</v>
      </c>
      <c r="Q357" s="104"/>
      <c r="R357" s="105">
        <f t="shared" si="37"/>
        <v>1220400</v>
      </c>
      <c r="S357" s="105">
        <f t="shared" si="38"/>
        <v>387180</v>
      </c>
      <c r="T357" s="107">
        <f t="shared" si="40"/>
        <v>1607580</v>
      </c>
      <c r="U357" s="105">
        <f t="shared" si="39"/>
        <v>2007580</v>
      </c>
      <c r="V357" s="105" t="s">
        <v>1464</v>
      </c>
    </row>
    <row r="358" spans="1:22">
      <c r="A358" s="96" t="s">
        <v>1465</v>
      </c>
      <c r="B358" s="97" t="s">
        <v>1466</v>
      </c>
      <c r="C358" s="98" t="s">
        <v>546</v>
      </c>
      <c r="D358" s="99" t="s">
        <v>302</v>
      </c>
      <c r="E358" s="100">
        <v>108340296260</v>
      </c>
      <c r="F358" s="101">
        <v>46188</v>
      </c>
      <c r="G358" s="102" t="s">
        <v>532</v>
      </c>
      <c r="H358" s="103">
        <v>3.4</v>
      </c>
      <c r="I358" s="103"/>
      <c r="J358" s="104">
        <f t="shared" si="34"/>
        <v>400000</v>
      </c>
      <c r="K358" s="105"/>
      <c r="L358" s="105"/>
      <c r="M358" s="105"/>
      <c r="N358" s="104">
        <f t="shared" si="35"/>
        <v>400000</v>
      </c>
      <c r="O358" s="106">
        <v>0</v>
      </c>
      <c r="P358" s="104">
        <f t="shared" si="36"/>
        <v>400000</v>
      </c>
      <c r="Q358" s="104"/>
      <c r="R358" s="105">
        <f t="shared" si="37"/>
        <v>1220400</v>
      </c>
      <c r="S358" s="105">
        <f t="shared" si="38"/>
        <v>387180</v>
      </c>
      <c r="T358" s="107">
        <f t="shared" si="40"/>
        <v>1607580</v>
      </c>
      <c r="U358" s="105">
        <f t="shared" si="39"/>
        <v>2007580</v>
      </c>
      <c r="V358" s="105" t="s">
        <v>1468</v>
      </c>
    </row>
    <row r="359" spans="1:22">
      <c r="A359" s="96" t="s">
        <v>1469</v>
      </c>
      <c r="B359" s="97" t="s">
        <v>1470</v>
      </c>
      <c r="C359" s="98" t="s">
        <v>546</v>
      </c>
      <c r="D359" s="99" t="s">
        <v>302</v>
      </c>
      <c r="E359" s="100">
        <v>108340381700</v>
      </c>
      <c r="F359" s="101">
        <v>46188</v>
      </c>
      <c r="G359" s="102" t="s">
        <v>532</v>
      </c>
      <c r="H359" s="103">
        <v>3.4</v>
      </c>
      <c r="I359" s="103"/>
      <c r="J359" s="104">
        <f t="shared" si="34"/>
        <v>400000</v>
      </c>
      <c r="K359" s="105"/>
      <c r="L359" s="105"/>
      <c r="M359" s="105"/>
      <c r="N359" s="104">
        <f t="shared" si="35"/>
        <v>400000</v>
      </c>
      <c r="O359" s="106">
        <v>0</v>
      </c>
      <c r="P359" s="104">
        <f t="shared" si="36"/>
        <v>400000</v>
      </c>
      <c r="Q359" s="104"/>
      <c r="R359" s="105">
        <f t="shared" si="37"/>
        <v>1220400</v>
      </c>
      <c r="S359" s="105">
        <f t="shared" si="38"/>
        <v>387180</v>
      </c>
      <c r="T359" s="107">
        <f t="shared" si="40"/>
        <v>1607580</v>
      </c>
      <c r="U359" s="105">
        <f t="shared" si="39"/>
        <v>2007580</v>
      </c>
      <c r="V359" s="105" t="s">
        <v>1472</v>
      </c>
    </row>
    <row r="360" spans="1:22">
      <c r="A360" s="96" t="s">
        <v>1473</v>
      </c>
      <c r="B360" s="97" t="s">
        <v>1474</v>
      </c>
      <c r="C360" s="98" t="s">
        <v>546</v>
      </c>
      <c r="D360" s="99" t="s">
        <v>302</v>
      </c>
      <c r="E360" s="100">
        <v>108340395810</v>
      </c>
      <c r="F360" s="101">
        <v>46188</v>
      </c>
      <c r="G360" s="102" t="s">
        <v>532</v>
      </c>
      <c r="H360" s="103">
        <v>3.4</v>
      </c>
      <c r="I360" s="103"/>
      <c r="J360" s="104">
        <f t="shared" si="34"/>
        <v>400000</v>
      </c>
      <c r="K360" s="105"/>
      <c r="L360" s="105"/>
      <c r="M360" s="105"/>
      <c r="N360" s="104">
        <f t="shared" si="35"/>
        <v>400000</v>
      </c>
      <c r="O360" s="106">
        <v>0</v>
      </c>
      <c r="P360" s="104">
        <f t="shared" si="36"/>
        <v>400000</v>
      </c>
      <c r="Q360" s="104"/>
      <c r="R360" s="105">
        <f t="shared" si="37"/>
        <v>1220400</v>
      </c>
      <c r="S360" s="105">
        <f t="shared" si="38"/>
        <v>387180</v>
      </c>
      <c r="T360" s="107">
        <f t="shared" si="40"/>
        <v>1607580</v>
      </c>
      <c r="U360" s="105">
        <f t="shared" si="39"/>
        <v>2007580</v>
      </c>
      <c r="V360" s="105" t="s">
        <v>1476</v>
      </c>
    </row>
    <row r="361" spans="1:22">
      <c r="A361" s="96" t="s">
        <v>1477</v>
      </c>
      <c r="B361" s="97" t="s">
        <v>1478</v>
      </c>
      <c r="C361" s="98" t="s">
        <v>546</v>
      </c>
      <c r="D361" s="99" t="s">
        <v>302</v>
      </c>
      <c r="E361" s="100">
        <v>108340450300</v>
      </c>
      <c r="F361" s="101">
        <v>46188</v>
      </c>
      <c r="G361" s="102" t="s">
        <v>532</v>
      </c>
      <c r="H361" s="103">
        <v>3.4</v>
      </c>
      <c r="I361" s="103"/>
      <c r="J361" s="104">
        <f t="shared" si="34"/>
        <v>400000</v>
      </c>
      <c r="K361" s="105"/>
      <c r="L361" s="105"/>
      <c r="M361" s="105"/>
      <c r="N361" s="104">
        <f t="shared" si="35"/>
        <v>400000</v>
      </c>
      <c r="O361" s="106">
        <v>0</v>
      </c>
      <c r="P361" s="104">
        <f t="shared" si="36"/>
        <v>400000</v>
      </c>
      <c r="Q361" s="104"/>
      <c r="R361" s="105">
        <f t="shared" si="37"/>
        <v>1220400</v>
      </c>
      <c r="S361" s="105">
        <f t="shared" si="38"/>
        <v>387180</v>
      </c>
      <c r="T361" s="107">
        <f t="shared" si="40"/>
        <v>1607580</v>
      </c>
      <c r="U361" s="105">
        <f t="shared" si="39"/>
        <v>2007580</v>
      </c>
      <c r="V361" s="105" t="s">
        <v>1480</v>
      </c>
    </row>
    <row r="362" spans="1:22">
      <c r="A362" s="96" t="s">
        <v>1481</v>
      </c>
      <c r="B362" s="97" t="s">
        <v>1482</v>
      </c>
      <c r="C362" s="98" t="s">
        <v>546</v>
      </c>
      <c r="D362" s="99" t="s">
        <v>302</v>
      </c>
      <c r="E362" s="100">
        <v>108340529400</v>
      </c>
      <c r="F362" s="101">
        <v>46188</v>
      </c>
      <c r="G362" s="102" t="s">
        <v>532</v>
      </c>
      <c r="H362" s="103">
        <v>3.4</v>
      </c>
      <c r="I362" s="103"/>
      <c r="J362" s="104">
        <f t="shared" si="34"/>
        <v>400000</v>
      </c>
      <c r="K362" s="105"/>
      <c r="L362" s="105"/>
      <c r="M362" s="105"/>
      <c r="N362" s="104">
        <f t="shared" si="35"/>
        <v>400000</v>
      </c>
      <c r="O362" s="106">
        <v>0</v>
      </c>
      <c r="P362" s="104">
        <f t="shared" si="36"/>
        <v>400000</v>
      </c>
      <c r="Q362" s="104"/>
      <c r="R362" s="105">
        <f t="shared" si="37"/>
        <v>1220400</v>
      </c>
      <c r="S362" s="105">
        <f t="shared" si="38"/>
        <v>387180</v>
      </c>
      <c r="T362" s="107">
        <f t="shared" si="40"/>
        <v>1607580</v>
      </c>
      <c r="U362" s="105">
        <f t="shared" si="39"/>
        <v>2007580</v>
      </c>
      <c r="V362" s="105" t="s">
        <v>1484</v>
      </c>
    </row>
    <row r="363" spans="1:22">
      <c r="A363" s="96" t="s">
        <v>1485</v>
      </c>
      <c r="B363" s="97" t="s">
        <v>1486</v>
      </c>
      <c r="C363" s="98" t="s">
        <v>546</v>
      </c>
      <c r="D363" s="99" t="s">
        <v>302</v>
      </c>
      <c r="E363" s="100">
        <v>108340559610</v>
      </c>
      <c r="F363" s="101">
        <v>46188</v>
      </c>
      <c r="G363" s="102" t="s">
        <v>532</v>
      </c>
      <c r="H363" s="103">
        <v>3.4</v>
      </c>
      <c r="I363" s="103"/>
      <c r="J363" s="104">
        <f t="shared" si="34"/>
        <v>400000</v>
      </c>
      <c r="K363" s="105"/>
      <c r="L363" s="105"/>
      <c r="M363" s="105"/>
      <c r="N363" s="104">
        <f t="shared" si="35"/>
        <v>400000</v>
      </c>
      <c r="O363" s="106">
        <v>0</v>
      </c>
      <c r="P363" s="104">
        <f t="shared" si="36"/>
        <v>400000</v>
      </c>
      <c r="Q363" s="104"/>
      <c r="R363" s="105">
        <f t="shared" si="37"/>
        <v>1220400</v>
      </c>
      <c r="S363" s="105">
        <f t="shared" si="38"/>
        <v>387180</v>
      </c>
      <c r="T363" s="107">
        <f t="shared" si="40"/>
        <v>1607580</v>
      </c>
      <c r="U363" s="105">
        <f t="shared" si="39"/>
        <v>2007580</v>
      </c>
      <c r="V363" s="105" t="s">
        <v>1488</v>
      </c>
    </row>
    <row r="364" spans="1:22">
      <c r="A364" s="96" t="s">
        <v>1489</v>
      </c>
      <c r="B364" s="97" t="s">
        <v>1490</v>
      </c>
      <c r="C364" s="98" t="s">
        <v>546</v>
      </c>
      <c r="D364" s="99" t="s">
        <v>302</v>
      </c>
      <c r="E364" s="100">
        <v>108340581640</v>
      </c>
      <c r="F364" s="101">
        <v>46188</v>
      </c>
      <c r="G364" s="102" t="s">
        <v>532</v>
      </c>
      <c r="H364" s="103">
        <v>3.4</v>
      </c>
      <c r="I364" s="103"/>
      <c r="J364" s="104">
        <f t="shared" si="34"/>
        <v>400000</v>
      </c>
      <c r="K364" s="105"/>
      <c r="L364" s="105"/>
      <c r="M364" s="105"/>
      <c r="N364" s="104">
        <f t="shared" si="35"/>
        <v>400000</v>
      </c>
      <c r="O364" s="106">
        <v>0</v>
      </c>
      <c r="P364" s="104">
        <f t="shared" si="36"/>
        <v>400000</v>
      </c>
      <c r="Q364" s="104"/>
      <c r="R364" s="105">
        <f t="shared" si="37"/>
        <v>1220400</v>
      </c>
      <c r="S364" s="105">
        <f t="shared" si="38"/>
        <v>387180</v>
      </c>
      <c r="T364" s="107">
        <f t="shared" si="40"/>
        <v>1607580</v>
      </c>
      <c r="U364" s="105">
        <f t="shared" si="39"/>
        <v>2007580</v>
      </c>
      <c r="V364" s="105" t="s">
        <v>1492</v>
      </c>
    </row>
    <row r="365" spans="1:22">
      <c r="A365" s="96" t="s">
        <v>1493</v>
      </c>
      <c r="B365" s="97" t="s">
        <v>1494</v>
      </c>
      <c r="C365" s="98" t="s">
        <v>546</v>
      </c>
      <c r="D365" s="99" t="s">
        <v>302</v>
      </c>
      <c r="E365" s="100">
        <v>108340623160</v>
      </c>
      <c r="F365" s="101">
        <v>46188</v>
      </c>
      <c r="G365" s="102" t="s">
        <v>532</v>
      </c>
      <c r="H365" s="103">
        <v>3.4</v>
      </c>
      <c r="I365" s="103"/>
      <c r="J365" s="104">
        <f t="shared" si="34"/>
        <v>400000</v>
      </c>
      <c r="K365" s="105"/>
      <c r="L365" s="105"/>
      <c r="M365" s="105"/>
      <c r="N365" s="104">
        <f t="shared" si="35"/>
        <v>400000</v>
      </c>
      <c r="O365" s="106">
        <v>0</v>
      </c>
      <c r="P365" s="104">
        <f t="shared" si="36"/>
        <v>400000</v>
      </c>
      <c r="Q365" s="104"/>
      <c r="R365" s="105">
        <f t="shared" si="37"/>
        <v>1220400</v>
      </c>
      <c r="S365" s="105">
        <f t="shared" si="38"/>
        <v>387180</v>
      </c>
      <c r="T365" s="107">
        <f t="shared" si="40"/>
        <v>1607580</v>
      </c>
      <c r="U365" s="105">
        <f t="shared" si="39"/>
        <v>2007580</v>
      </c>
      <c r="V365" s="105" t="s">
        <v>1496</v>
      </c>
    </row>
    <row r="366" spans="1:22">
      <c r="A366" s="96" t="s">
        <v>1497</v>
      </c>
      <c r="B366" s="97" t="s">
        <v>1498</v>
      </c>
      <c r="C366" s="98" t="s">
        <v>546</v>
      </c>
      <c r="D366" s="99" t="s">
        <v>302</v>
      </c>
      <c r="E366" s="100">
        <v>108340671460</v>
      </c>
      <c r="F366" s="101">
        <v>46188</v>
      </c>
      <c r="G366" s="102" t="s">
        <v>532</v>
      </c>
      <c r="H366" s="103">
        <v>3.4</v>
      </c>
      <c r="I366" s="103"/>
      <c r="J366" s="104">
        <f t="shared" si="34"/>
        <v>400000</v>
      </c>
      <c r="K366" s="105"/>
      <c r="L366" s="105"/>
      <c r="M366" s="105"/>
      <c r="N366" s="104">
        <f t="shared" si="35"/>
        <v>400000</v>
      </c>
      <c r="O366" s="106">
        <v>0</v>
      </c>
      <c r="P366" s="104">
        <f t="shared" si="36"/>
        <v>400000</v>
      </c>
      <c r="Q366" s="104"/>
      <c r="R366" s="105">
        <f t="shared" si="37"/>
        <v>1220400</v>
      </c>
      <c r="S366" s="105">
        <f t="shared" si="38"/>
        <v>387180</v>
      </c>
      <c r="T366" s="107">
        <f t="shared" si="40"/>
        <v>1607580</v>
      </c>
      <c r="U366" s="105">
        <f t="shared" si="39"/>
        <v>2007580</v>
      </c>
      <c r="V366" s="105" t="s">
        <v>1500</v>
      </c>
    </row>
    <row r="367" spans="1:22">
      <c r="A367" s="96" t="s">
        <v>1501</v>
      </c>
      <c r="B367" s="97" t="s">
        <v>1502</v>
      </c>
      <c r="C367" s="98" t="s">
        <v>546</v>
      </c>
      <c r="D367" s="99" t="s">
        <v>302</v>
      </c>
      <c r="E367" s="100">
        <v>108340860020</v>
      </c>
      <c r="F367" s="101">
        <v>46188</v>
      </c>
      <c r="G367" s="102" t="s">
        <v>532</v>
      </c>
      <c r="H367" s="103">
        <v>3.4</v>
      </c>
      <c r="I367" s="103"/>
      <c r="J367" s="104">
        <f t="shared" si="34"/>
        <v>400000</v>
      </c>
      <c r="K367" s="105"/>
      <c r="L367" s="105"/>
      <c r="M367" s="105"/>
      <c r="N367" s="104">
        <f t="shared" si="35"/>
        <v>400000</v>
      </c>
      <c r="O367" s="106">
        <v>0</v>
      </c>
      <c r="P367" s="104">
        <f t="shared" si="36"/>
        <v>400000</v>
      </c>
      <c r="Q367" s="104"/>
      <c r="R367" s="105">
        <f t="shared" si="37"/>
        <v>1220400</v>
      </c>
      <c r="S367" s="105">
        <f t="shared" si="38"/>
        <v>387180</v>
      </c>
      <c r="T367" s="107">
        <f t="shared" si="40"/>
        <v>1607580</v>
      </c>
      <c r="U367" s="105">
        <f t="shared" si="39"/>
        <v>2007580</v>
      </c>
      <c r="V367" s="105" t="s">
        <v>1504</v>
      </c>
    </row>
    <row r="368" spans="1:22">
      <c r="A368" s="96" t="s">
        <v>1505</v>
      </c>
      <c r="B368" s="97" t="s">
        <v>1506</v>
      </c>
      <c r="C368" s="98" t="s">
        <v>546</v>
      </c>
      <c r="D368" s="99" t="s">
        <v>302</v>
      </c>
      <c r="E368" s="100">
        <v>108340876340</v>
      </c>
      <c r="F368" s="101">
        <v>46188</v>
      </c>
      <c r="G368" s="102" t="s">
        <v>532</v>
      </c>
      <c r="H368" s="103">
        <v>3.4</v>
      </c>
      <c r="I368" s="103"/>
      <c r="J368" s="104">
        <f t="shared" si="34"/>
        <v>400000</v>
      </c>
      <c r="K368" s="105"/>
      <c r="L368" s="105"/>
      <c r="M368" s="105"/>
      <c r="N368" s="104">
        <f t="shared" si="35"/>
        <v>400000</v>
      </c>
      <c r="O368" s="106">
        <v>0</v>
      </c>
      <c r="P368" s="104">
        <f t="shared" si="36"/>
        <v>400000</v>
      </c>
      <c r="Q368" s="104"/>
      <c r="R368" s="105">
        <f t="shared" si="37"/>
        <v>1220400</v>
      </c>
      <c r="S368" s="105">
        <f t="shared" si="38"/>
        <v>387180</v>
      </c>
      <c r="T368" s="107">
        <f t="shared" si="40"/>
        <v>1607580</v>
      </c>
      <c r="U368" s="105">
        <f t="shared" si="39"/>
        <v>2007580</v>
      </c>
      <c r="V368" s="105" t="s">
        <v>1508</v>
      </c>
    </row>
    <row r="369" spans="1:22">
      <c r="A369" s="96" t="s">
        <v>1509</v>
      </c>
      <c r="B369" s="97" t="s">
        <v>1510</v>
      </c>
      <c r="C369" s="98" t="s">
        <v>546</v>
      </c>
      <c r="D369" s="99" t="s">
        <v>302</v>
      </c>
      <c r="E369" s="100">
        <v>108340894430</v>
      </c>
      <c r="F369" s="101">
        <v>46188</v>
      </c>
      <c r="G369" s="102" t="s">
        <v>532</v>
      </c>
      <c r="H369" s="103">
        <v>3.4</v>
      </c>
      <c r="I369" s="103"/>
      <c r="J369" s="104">
        <f t="shared" si="34"/>
        <v>400000</v>
      </c>
      <c r="K369" s="105"/>
      <c r="L369" s="105"/>
      <c r="M369" s="105"/>
      <c r="N369" s="104">
        <f t="shared" si="35"/>
        <v>400000</v>
      </c>
      <c r="O369" s="106">
        <v>0</v>
      </c>
      <c r="P369" s="104">
        <f t="shared" si="36"/>
        <v>400000</v>
      </c>
      <c r="Q369" s="104"/>
      <c r="R369" s="105">
        <f t="shared" si="37"/>
        <v>1220400</v>
      </c>
      <c r="S369" s="105">
        <f t="shared" si="38"/>
        <v>387180</v>
      </c>
      <c r="T369" s="107">
        <f t="shared" si="40"/>
        <v>1607580</v>
      </c>
      <c r="U369" s="105">
        <f t="shared" si="39"/>
        <v>2007580</v>
      </c>
      <c r="V369" s="105" t="s">
        <v>1512</v>
      </c>
    </row>
    <row r="370" spans="1:22">
      <c r="A370" s="96" t="s">
        <v>1513</v>
      </c>
      <c r="B370" s="97" t="s">
        <v>1514</v>
      </c>
      <c r="C370" s="98" t="s">
        <v>546</v>
      </c>
      <c r="D370" s="99" t="s">
        <v>302</v>
      </c>
      <c r="E370" s="100">
        <v>108340898740</v>
      </c>
      <c r="F370" s="101">
        <v>46188</v>
      </c>
      <c r="G370" s="102" t="s">
        <v>532</v>
      </c>
      <c r="H370" s="103">
        <v>12.1</v>
      </c>
      <c r="I370" s="103"/>
      <c r="J370" s="104">
        <f t="shared" si="34"/>
        <v>400000</v>
      </c>
      <c r="K370" s="105">
        <f>600000*1</f>
        <v>600000</v>
      </c>
      <c r="L370" s="105"/>
      <c r="M370" s="105"/>
      <c r="N370" s="104">
        <f t="shared" si="35"/>
        <v>1000000</v>
      </c>
      <c r="O370" s="106">
        <v>0</v>
      </c>
      <c r="P370" s="104">
        <f t="shared" si="36"/>
        <v>1000000</v>
      </c>
      <c r="Q370" s="104"/>
      <c r="R370" s="105">
        <f t="shared" si="37"/>
        <v>1220400</v>
      </c>
      <c r="S370" s="105">
        <f t="shared" si="38"/>
        <v>387180</v>
      </c>
      <c r="T370" s="107">
        <f t="shared" si="40"/>
        <v>1607580</v>
      </c>
      <c r="U370" s="105">
        <f t="shared" si="39"/>
        <v>2607580</v>
      </c>
      <c r="V370" s="105" t="s">
        <v>1516</v>
      </c>
    </row>
    <row r="371" spans="1:22">
      <c r="A371" s="96" t="s">
        <v>1517</v>
      </c>
      <c r="B371" s="97" t="s">
        <v>1518</v>
      </c>
      <c r="C371" s="98" t="s">
        <v>546</v>
      </c>
      <c r="D371" s="99" t="s">
        <v>302</v>
      </c>
      <c r="E371" s="100">
        <v>108340935730</v>
      </c>
      <c r="F371" s="101">
        <v>46188</v>
      </c>
      <c r="G371" s="102" t="s">
        <v>532</v>
      </c>
      <c r="H371" s="103">
        <v>3.9</v>
      </c>
      <c r="I371" s="103"/>
      <c r="J371" s="104">
        <f t="shared" si="34"/>
        <v>400000</v>
      </c>
      <c r="K371" s="105"/>
      <c r="L371" s="105"/>
      <c r="M371" s="105"/>
      <c r="N371" s="104">
        <f t="shared" si="35"/>
        <v>400000</v>
      </c>
      <c r="O371" s="106">
        <v>0</v>
      </c>
      <c r="P371" s="104">
        <f t="shared" si="36"/>
        <v>400000</v>
      </c>
      <c r="Q371" s="104"/>
      <c r="R371" s="105">
        <f t="shared" si="37"/>
        <v>1220400</v>
      </c>
      <c r="S371" s="105">
        <f t="shared" si="38"/>
        <v>387180</v>
      </c>
      <c r="T371" s="107">
        <f t="shared" si="40"/>
        <v>1607580</v>
      </c>
      <c r="U371" s="105">
        <f t="shared" si="39"/>
        <v>2007580</v>
      </c>
      <c r="V371" s="105" t="s">
        <v>1520</v>
      </c>
    </row>
    <row r="372" spans="1:22">
      <c r="A372" s="96" t="s">
        <v>1521</v>
      </c>
      <c r="B372" s="97" t="s">
        <v>1522</v>
      </c>
      <c r="C372" s="98" t="s">
        <v>546</v>
      </c>
      <c r="D372" s="99" t="s">
        <v>302</v>
      </c>
      <c r="E372" s="100">
        <v>108340988930</v>
      </c>
      <c r="F372" s="101">
        <v>46188</v>
      </c>
      <c r="G372" s="102" t="s">
        <v>532</v>
      </c>
      <c r="H372" s="103">
        <v>2.7</v>
      </c>
      <c r="I372" s="103"/>
      <c r="J372" s="104">
        <f t="shared" si="34"/>
        <v>400000</v>
      </c>
      <c r="K372" s="105"/>
      <c r="L372" s="105"/>
      <c r="M372" s="105"/>
      <c r="N372" s="104">
        <f t="shared" si="35"/>
        <v>400000</v>
      </c>
      <c r="O372" s="106">
        <v>0</v>
      </c>
      <c r="P372" s="104">
        <f t="shared" si="36"/>
        <v>400000</v>
      </c>
      <c r="Q372" s="104"/>
      <c r="R372" s="105">
        <f t="shared" si="37"/>
        <v>1220400</v>
      </c>
      <c r="S372" s="105">
        <f t="shared" si="38"/>
        <v>387180</v>
      </c>
      <c r="T372" s="107">
        <f t="shared" si="40"/>
        <v>1607580</v>
      </c>
      <c r="U372" s="105">
        <f t="shared" si="39"/>
        <v>2007580</v>
      </c>
      <c r="V372" s="105" t="s">
        <v>1524</v>
      </c>
    </row>
    <row r="373" spans="1:22">
      <c r="A373" s="96" t="s">
        <v>1525</v>
      </c>
      <c r="B373" s="97" t="s">
        <v>1526</v>
      </c>
      <c r="C373" s="98" t="s">
        <v>546</v>
      </c>
      <c r="D373" s="99" t="s">
        <v>302</v>
      </c>
      <c r="E373" s="100">
        <v>108341028500</v>
      </c>
      <c r="F373" s="101">
        <v>46188</v>
      </c>
      <c r="G373" s="102" t="s">
        <v>532</v>
      </c>
      <c r="H373" s="103">
        <v>3.4</v>
      </c>
      <c r="I373" s="103"/>
      <c r="J373" s="104">
        <f t="shared" si="34"/>
        <v>400000</v>
      </c>
      <c r="K373" s="105"/>
      <c r="L373" s="105"/>
      <c r="M373" s="105"/>
      <c r="N373" s="104">
        <f t="shared" si="35"/>
        <v>400000</v>
      </c>
      <c r="O373" s="106">
        <v>0</v>
      </c>
      <c r="P373" s="104">
        <f t="shared" si="36"/>
        <v>400000</v>
      </c>
      <c r="Q373" s="104"/>
      <c r="R373" s="105">
        <f t="shared" si="37"/>
        <v>1220400</v>
      </c>
      <c r="S373" s="105">
        <f t="shared" si="38"/>
        <v>387180</v>
      </c>
      <c r="T373" s="107">
        <f t="shared" si="40"/>
        <v>1607580</v>
      </c>
      <c r="U373" s="105">
        <f t="shared" si="39"/>
        <v>2007580</v>
      </c>
      <c r="V373" s="105" t="s">
        <v>1528</v>
      </c>
    </row>
    <row r="374" spans="1:22">
      <c r="A374" s="96" t="s">
        <v>1529</v>
      </c>
      <c r="B374" s="97" t="s">
        <v>1530</v>
      </c>
      <c r="C374" s="98" t="s">
        <v>546</v>
      </c>
      <c r="D374" s="99" t="s">
        <v>302</v>
      </c>
      <c r="E374" s="100">
        <v>108341123660</v>
      </c>
      <c r="F374" s="101">
        <v>46188</v>
      </c>
      <c r="G374" s="102" t="s">
        <v>532</v>
      </c>
      <c r="H374" s="103">
        <v>6.6</v>
      </c>
      <c r="I374" s="103"/>
      <c r="J374" s="104">
        <f t="shared" si="34"/>
        <v>400000</v>
      </c>
      <c r="K374" s="105"/>
      <c r="L374" s="105"/>
      <c r="M374" s="105"/>
      <c r="N374" s="104">
        <f t="shared" si="35"/>
        <v>400000</v>
      </c>
      <c r="O374" s="106">
        <v>0</v>
      </c>
      <c r="P374" s="104">
        <f t="shared" si="36"/>
        <v>400000</v>
      </c>
      <c r="Q374" s="104"/>
      <c r="R374" s="105">
        <f t="shared" si="37"/>
        <v>1220400</v>
      </c>
      <c r="S374" s="105">
        <f t="shared" si="38"/>
        <v>387180</v>
      </c>
      <c r="T374" s="107">
        <f t="shared" si="40"/>
        <v>1607580</v>
      </c>
      <c r="U374" s="105">
        <f t="shared" si="39"/>
        <v>2007580</v>
      </c>
      <c r="V374" s="105" t="s">
        <v>1532</v>
      </c>
    </row>
    <row r="375" spans="1:22">
      <c r="A375" s="96" t="s">
        <v>1533</v>
      </c>
      <c r="B375" s="97" t="s">
        <v>1534</v>
      </c>
      <c r="C375" s="98" t="s">
        <v>546</v>
      </c>
      <c r="D375" s="99" t="s">
        <v>302</v>
      </c>
      <c r="E375" s="100">
        <v>108341209430</v>
      </c>
      <c r="F375" s="101">
        <v>46188</v>
      </c>
      <c r="G375" s="102" t="s">
        <v>532</v>
      </c>
      <c r="H375" s="103">
        <v>6.6</v>
      </c>
      <c r="I375" s="103"/>
      <c r="J375" s="104">
        <f t="shared" si="34"/>
        <v>400000</v>
      </c>
      <c r="K375" s="105"/>
      <c r="L375" s="105"/>
      <c r="M375" s="105"/>
      <c r="N375" s="104">
        <f t="shared" si="35"/>
        <v>400000</v>
      </c>
      <c r="O375" s="106">
        <v>0</v>
      </c>
      <c r="P375" s="104">
        <f t="shared" si="36"/>
        <v>400000</v>
      </c>
      <c r="Q375" s="104"/>
      <c r="R375" s="105">
        <f t="shared" si="37"/>
        <v>1220400</v>
      </c>
      <c r="S375" s="105">
        <f t="shared" si="38"/>
        <v>387180</v>
      </c>
      <c r="T375" s="107">
        <f t="shared" si="40"/>
        <v>1607580</v>
      </c>
      <c r="U375" s="105">
        <f t="shared" si="39"/>
        <v>2007580</v>
      </c>
      <c r="V375" s="105" t="s">
        <v>1536</v>
      </c>
    </row>
    <row r="376" spans="1:22">
      <c r="A376" s="96" t="s">
        <v>1537</v>
      </c>
      <c r="B376" s="97" t="s">
        <v>1538</v>
      </c>
      <c r="C376" s="98" t="s">
        <v>546</v>
      </c>
      <c r="D376" s="99" t="s">
        <v>302</v>
      </c>
      <c r="E376" s="100">
        <v>108341304260</v>
      </c>
      <c r="F376" s="101">
        <v>46188</v>
      </c>
      <c r="G376" s="102" t="s">
        <v>532</v>
      </c>
      <c r="H376" s="103">
        <v>6.6</v>
      </c>
      <c r="I376" s="103"/>
      <c r="J376" s="104">
        <f t="shared" si="34"/>
        <v>400000</v>
      </c>
      <c r="K376" s="105"/>
      <c r="L376" s="105"/>
      <c r="M376" s="105"/>
      <c r="N376" s="104">
        <f t="shared" si="35"/>
        <v>400000</v>
      </c>
      <c r="O376" s="106">
        <v>0</v>
      </c>
      <c r="P376" s="104">
        <f t="shared" si="36"/>
        <v>400000</v>
      </c>
      <c r="Q376" s="104"/>
      <c r="R376" s="105">
        <f t="shared" si="37"/>
        <v>1220400</v>
      </c>
      <c r="S376" s="105">
        <f t="shared" si="38"/>
        <v>387180</v>
      </c>
      <c r="T376" s="107">
        <f t="shared" si="40"/>
        <v>1607580</v>
      </c>
      <c r="U376" s="105">
        <f t="shared" si="39"/>
        <v>2007580</v>
      </c>
      <c r="V376" s="105" t="s">
        <v>1540</v>
      </c>
    </row>
    <row r="377" spans="1:22">
      <c r="A377" s="96" t="s">
        <v>1541</v>
      </c>
      <c r="B377" s="97" t="s">
        <v>1542</v>
      </c>
      <c r="C377" s="98" t="s">
        <v>546</v>
      </c>
      <c r="D377" s="99" t="s">
        <v>302</v>
      </c>
      <c r="E377" s="100">
        <v>108341322460</v>
      </c>
      <c r="F377" s="101">
        <v>46188</v>
      </c>
      <c r="G377" s="102" t="s">
        <v>532</v>
      </c>
      <c r="H377" s="103">
        <v>6.6</v>
      </c>
      <c r="I377" s="103"/>
      <c r="J377" s="104">
        <f t="shared" si="34"/>
        <v>400000</v>
      </c>
      <c r="K377" s="105"/>
      <c r="L377" s="105"/>
      <c r="M377" s="105"/>
      <c r="N377" s="104">
        <f t="shared" si="35"/>
        <v>400000</v>
      </c>
      <c r="O377" s="106">
        <v>0</v>
      </c>
      <c r="P377" s="104">
        <f t="shared" si="36"/>
        <v>400000</v>
      </c>
      <c r="Q377" s="104"/>
      <c r="R377" s="105">
        <f t="shared" si="37"/>
        <v>1220400</v>
      </c>
      <c r="S377" s="105">
        <f t="shared" si="38"/>
        <v>387180</v>
      </c>
      <c r="T377" s="107">
        <f t="shared" si="40"/>
        <v>1607580</v>
      </c>
      <c r="U377" s="105">
        <f t="shared" si="39"/>
        <v>2007580</v>
      </c>
      <c r="V377" s="105" t="s">
        <v>1544</v>
      </c>
    </row>
    <row r="378" spans="1:22">
      <c r="A378" s="96" t="s">
        <v>1545</v>
      </c>
      <c r="B378" s="97" t="s">
        <v>1546</v>
      </c>
      <c r="C378" s="98" t="s">
        <v>546</v>
      </c>
      <c r="D378" s="99" t="s">
        <v>302</v>
      </c>
      <c r="E378" s="100">
        <v>108341362030</v>
      </c>
      <c r="F378" s="101">
        <v>46188</v>
      </c>
      <c r="G378" s="102" t="s">
        <v>532</v>
      </c>
      <c r="H378" s="103">
        <v>6.6</v>
      </c>
      <c r="I378" s="103"/>
      <c r="J378" s="104">
        <f t="shared" si="34"/>
        <v>400000</v>
      </c>
      <c r="K378" s="105"/>
      <c r="L378" s="105"/>
      <c r="M378" s="105"/>
      <c r="N378" s="104">
        <f t="shared" si="35"/>
        <v>400000</v>
      </c>
      <c r="O378" s="106">
        <v>0</v>
      </c>
      <c r="P378" s="104">
        <f t="shared" si="36"/>
        <v>400000</v>
      </c>
      <c r="Q378" s="104"/>
      <c r="R378" s="105">
        <f t="shared" si="37"/>
        <v>1220400</v>
      </c>
      <c r="S378" s="105">
        <f t="shared" si="38"/>
        <v>387180</v>
      </c>
      <c r="T378" s="107">
        <f t="shared" si="40"/>
        <v>1607580</v>
      </c>
      <c r="U378" s="105">
        <f t="shared" si="39"/>
        <v>2007580</v>
      </c>
      <c r="V378" s="105" t="s">
        <v>1548</v>
      </c>
    </row>
    <row r="379" spans="1:22">
      <c r="A379" s="96" t="s">
        <v>1549</v>
      </c>
      <c r="B379" s="97" t="s">
        <v>1550</v>
      </c>
      <c r="C379" s="98" t="s">
        <v>546</v>
      </c>
      <c r="D379" s="99" t="s">
        <v>302</v>
      </c>
      <c r="E379" s="100">
        <v>108341409520</v>
      </c>
      <c r="F379" s="101">
        <v>46188</v>
      </c>
      <c r="G379" s="102" t="s">
        <v>532</v>
      </c>
      <c r="H379" s="103">
        <v>6.7</v>
      </c>
      <c r="I379" s="103"/>
      <c r="J379" s="104">
        <f t="shared" si="34"/>
        <v>400000</v>
      </c>
      <c r="K379" s="105"/>
      <c r="L379" s="105"/>
      <c r="M379" s="105"/>
      <c r="N379" s="104">
        <f t="shared" si="35"/>
        <v>400000</v>
      </c>
      <c r="O379" s="106">
        <v>0</v>
      </c>
      <c r="P379" s="104">
        <f t="shared" si="36"/>
        <v>400000</v>
      </c>
      <c r="Q379" s="104"/>
      <c r="R379" s="105">
        <f t="shared" si="37"/>
        <v>1220400</v>
      </c>
      <c r="S379" s="105">
        <f t="shared" si="38"/>
        <v>387180</v>
      </c>
      <c r="T379" s="107">
        <f t="shared" si="40"/>
        <v>1607580</v>
      </c>
      <c r="U379" s="105">
        <f t="shared" si="39"/>
        <v>2007580</v>
      </c>
      <c r="V379" s="105" t="s">
        <v>1552</v>
      </c>
    </row>
    <row r="380" spans="1:22">
      <c r="A380" s="96" t="s">
        <v>1553</v>
      </c>
      <c r="B380" s="97" t="s">
        <v>1554</v>
      </c>
      <c r="C380" s="98" t="s">
        <v>546</v>
      </c>
      <c r="D380" s="99" t="s">
        <v>302</v>
      </c>
      <c r="E380" s="100">
        <v>108341436120</v>
      </c>
      <c r="F380" s="101">
        <v>46188</v>
      </c>
      <c r="G380" s="102" t="s">
        <v>532</v>
      </c>
      <c r="H380" s="103">
        <v>6.6</v>
      </c>
      <c r="I380" s="103"/>
      <c r="J380" s="104">
        <f t="shared" si="34"/>
        <v>400000</v>
      </c>
      <c r="K380" s="105"/>
      <c r="L380" s="105"/>
      <c r="M380" s="105"/>
      <c r="N380" s="104">
        <f t="shared" si="35"/>
        <v>400000</v>
      </c>
      <c r="O380" s="106">
        <v>0</v>
      </c>
      <c r="P380" s="104">
        <f t="shared" si="36"/>
        <v>400000</v>
      </c>
      <c r="Q380" s="104"/>
      <c r="R380" s="105">
        <f t="shared" si="37"/>
        <v>1220400</v>
      </c>
      <c r="S380" s="105">
        <f t="shared" si="38"/>
        <v>387180</v>
      </c>
      <c r="T380" s="107">
        <f t="shared" si="40"/>
        <v>1607580</v>
      </c>
      <c r="U380" s="105">
        <f t="shared" si="39"/>
        <v>2007580</v>
      </c>
      <c r="V380" s="105" t="s">
        <v>1556</v>
      </c>
    </row>
    <row r="381" spans="1:22">
      <c r="A381" s="96" t="s">
        <v>1557</v>
      </c>
      <c r="B381" s="97" t="s">
        <v>1558</v>
      </c>
      <c r="C381" s="98" t="s">
        <v>546</v>
      </c>
      <c r="D381" s="99" t="s">
        <v>302</v>
      </c>
      <c r="E381" s="100">
        <v>108341440430</v>
      </c>
      <c r="F381" s="101">
        <v>46188</v>
      </c>
      <c r="G381" s="102" t="s">
        <v>532</v>
      </c>
      <c r="H381" s="103">
        <v>3.4</v>
      </c>
      <c r="I381" s="103"/>
      <c r="J381" s="104">
        <f t="shared" si="34"/>
        <v>400000</v>
      </c>
      <c r="K381" s="105"/>
      <c r="L381" s="105"/>
      <c r="M381" s="105"/>
      <c r="N381" s="104">
        <f t="shared" si="35"/>
        <v>400000</v>
      </c>
      <c r="O381" s="106">
        <v>0</v>
      </c>
      <c r="P381" s="104">
        <f t="shared" si="36"/>
        <v>400000</v>
      </c>
      <c r="Q381" s="104"/>
      <c r="R381" s="105">
        <f t="shared" si="37"/>
        <v>1220400</v>
      </c>
      <c r="S381" s="105">
        <f t="shared" si="38"/>
        <v>387180</v>
      </c>
      <c r="T381" s="107">
        <f t="shared" si="40"/>
        <v>1607580</v>
      </c>
      <c r="U381" s="105">
        <f t="shared" si="39"/>
        <v>2007580</v>
      </c>
      <c r="V381" s="105" t="s">
        <v>1560</v>
      </c>
    </row>
    <row r="382" spans="1:22">
      <c r="A382" s="96" t="s">
        <v>1561</v>
      </c>
      <c r="B382" s="97" t="s">
        <v>1562</v>
      </c>
      <c r="C382" s="98" t="s">
        <v>546</v>
      </c>
      <c r="D382" s="99" t="s">
        <v>302</v>
      </c>
      <c r="E382" s="100">
        <v>108341460950</v>
      </c>
      <c r="F382" s="101">
        <v>46188</v>
      </c>
      <c r="G382" s="102" t="s">
        <v>532</v>
      </c>
      <c r="H382" s="103">
        <v>6.6</v>
      </c>
      <c r="I382" s="103"/>
      <c r="J382" s="104">
        <f t="shared" si="34"/>
        <v>400000</v>
      </c>
      <c r="K382" s="105"/>
      <c r="L382" s="105"/>
      <c r="M382" s="105"/>
      <c r="N382" s="104">
        <f t="shared" si="35"/>
        <v>400000</v>
      </c>
      <c r="O382" s="106">
        <v>0</v>
      </c>
      <c r="P382" s="104">
        <f t="shared" si="36"/>
        <v>400000</v>
      </c>
      <c r="Q382" s="104"/>
      <c r="R382" s="105">
        <f t="shared" si="37"/>
        <v>1220400</v>
      </c>
      <c r="S382" s="105">
        <f t="shared" si="38"/>
        <v>387180</v>
      </c>
      <c r="T382" s="107">
        <f t="shared" si="40"/>
        <v>1607580</v>
      </c>
      <c r="U382" s="105">
        <f t="shared" si="39"/>
        <v>2007580</v>
      </c>
      <c r="V382" s="105" t="s">
        <v>1564</v>
      </c>
    </row>
    <row r="383" spans="1:22">
      <c r="A383" s="96" t="s">
        <v>1565</v>
      </c>
      <c r="B383" s="97" t="s">
        <v>1566</v>
      </c>
      <c r="C383" s="98" t="s">
        <v>546</v>
      </c>
      <c r="D383" s="99" t="s">
        <v>302</v>
      </c>
      <c r="E383" s="100">
        <v>108341483350</v>
      </c>
      <c r="F383" s="101">
        <v>46188</v>
      </c>
      <c r="G383" s="102" t="s">
        <v>532</v>
      </c>
      <c r="H383" s="103">
        <v>6.6</v>
      </c>
      <c r="I383" s="103"/>
      <c r="J383" s="104">
        <f t="shared" si="34"/>
        <v>400000</v>
      </c>
      <c r="K383" s="105"/>
      <c r="L383" s="105"/>
      <c r="M383" s="105"/>
      <c r="N383" s="104">
        <f t="shared" si="35"/>
        <v>400000</v>
      </c>
      <c r="O383" s="106">
        <v>0</v>
      </c>
      <c r="P383" s="104">
        <f t="shared" si="36"/>
        <v>400000</v>
      </c>
      <c r="Q383" s="104"/>
      <c r="R383" s="105">
        <f t="shared" si="37"/>
        <v>1220400</v>
      </c>
      <c r="S383" s="105">
        <f t="shared" si="38"/>
        <v>387180</v>
      </c>
      <c r="T383" s="107">
        <f t="shared" si="40"/>
        <v>1607580</v>
      </c>
      <c r="U383" s="105">
        <f t="shared" si="39"/>
        <v>2007580</v>
      </c>
      <c r="V383" s="105" t="s">
        <v>1568</v>
      </c>
    </row>
    <row r="384" spans="1:22">
      <c r="A384" s="96" t="s">
        <v>1569</v>
      </c>
      <c r="B384" s="97" t="s">
        <v>1570</v>
      </c>
      <c r="C384" s="98" t="s">
        <v>546</v>
      </c>
      <c r="D384" s="99" t="s">
        <v>302</v>
      </c>
      <c r="E384" s="100">
        <v>108341501920</v>
      </c>
      <c r="F384" s="101">
        <v>46188</v>
      </c>
      <c r="G384" s="102" t="s">
        <v>532</v>
      </c>
      <c r="H384" s="103">
        <v>6.6</v>
      </c>
      <c r="I384" s="103"/>
      <c r="J384" s="104">
        <f t="shared" si="34"/>
        <v>400000</v>
      </c>
      <c r="K384" s="105"/>
      <c r="L384" s="105"/>
      <c r="M384" s="105"/>
      <c r="N384" s="104">
        <f t="shared" si="35"/>
        <v>400000</v>
      </c>
      <c r="O384" s="106">
        <v>0</v>
      </c>
      <c r="P384" s="104">
        <f t="shared" si="36"/>
        <v>400000</v>
      </c>
      <c r="Q384" s="104"/>
      <c r="R384" s="105">
        <f t="shared" si="37"/>
        <v>1220400</v>
      </c>
      <c r="S384" s="105">
        <f t="shared" si="38"/>
        <v>387180</v>
      </c>
      <c r="T384" s="107">
        <f t="shared" si="40"/>
        <v>1607580</v>
      </c>
      <c r="U384" s="105">
        <f t="shared" si="39"/>
        <v>2007580</v>
      </c>
      <c r="V384" s="105" t="s">
        <v>1572</v>
      </c>
    </row>
    <row r="385" spans="1:22">
      <c r="A385" s="96" t="s">
        <v>1573</v>
      </c>
      <c r="B385" s="97" t="s">
        <v>1574</v>
      </c>
      <c r="C385" s="98" t="s">
        <v>546</v>
      </c>
      <c r="D385" s="99" t="s">
        <v>302</v>
      </c>
      <c r="E385" s="100">
        <v>108341532720</v>
      </c>
      <c r="F385" s="101">
        <v>46188</v>
      </c>
      <c r="G385" s="102" t="s">
        <v>532</v>
      </c>
      <c r="H385" s="103">
        <v>6.6</v>
      </c>
      <c r="I385" s="103"/>
      <c r="J385" s="104">
        <f t="shared" si="34"/>
        <v>400000</v>
      </c>
      <c r="K385" s="105"/>
      <c r="L385" s="105"/>
      <c r="M385" s="105"/>
      <c r="N385" s="104">
        <f t="shared" si="35"/>
        <v>400000</v>
      </c>
      <c r="O385" s="106">
        <v>0</v>
      </c>
      <c r="P385" s="104">
        <f t="shared" si="36"/>
        <v>400000</v>
      </c>
      <c r="Q385" s="104"/>
      <c r="R385" s="105">
        <f t="shared" si="37"/>
        <v>1220400</v>
      </c>
      <c r="S385" s="105">
        <f t="shared" si="38"/>
        <v>387180</v>
      </c>
      <c r="T385" s="107">
        <f t="shared" si="40"/>
        <v>1607580</v>
      </c>
      <c r="U385" s="105">
        <f t="shared" si="39"/>
        <v>2007580</v>
      </c>
      <c r="V385" s="105" t="s">
        <v>1576</v>
      </c>
    </row>
    <row r="386" spans="1:22">
      <c r="A386" s="96" t="s">
        <v>1577</v>
      </c>
      <c r="B386" s="97" t="s">
        <v>1578</v>
      </c>
      <c r="C386" s="98" t="s">
        <v>546</v>
      </c>
      <c r="D386" s="99" t="s">
        <v>302</v>
      </c>
      <c r="E386" s="100">
        <v>108341554200</v>
      </c>
      <c r="F386" s="101">
        <v>46188</v>
      </c>
      <c r="G386" s="102" t="s">
        <v>532</v>
      </c>
      <c r="H386" s="103">
        <v>6.6</v>
      </c>
      <c r="I386" s="103"/>
      <c r="J386" s="104">
        <f t="shared" si="34"/>
        <v>400000</v>
      </c>
      <c r="K386" s="105"/>
      <c r="L386" s="105"/>
      <c r="M386" s="105"/>
      <c r="N386" s="104">
        <f t="shared" si="35"/>
        <v>400000</v>
      </c>
      <c r="O386" s="106">
        <v>0</v>
      </c>
      <c r="P386" s="104">
        <f t="shared" si="36"/>
        <v>400000</v>
      </c>
      <c r="Q386" s="104"/>
      <c r="R386" s="105">
        <f t="shared" si="37"/>
        <v>1220400</v>
      </c>
      <c r="S386" s="105">
        <f t="shared" si="38"/>
        <v>387180</v>
      </c>
      <c r="T386" s="107">
        <f t="shared" si="40"/>
        <v>1607580</v>
      </c>
      <c r="U386" s="105">
        <f t="shared" si="39"/>
        <v>2007580</v>
      </c>
      <c r="V386" s="105" t="s">
        <v>1580</v>
      </c>
    </row>
    <row r="387" spans="1:22">
      <c r="A387" s="96" t="s">
        <v>1581</v>
      </c>
      <c r="B387" s="97" t="s">
        <v>1582</v>
      </c>
      <c r="C387" s="98" t="s">
        <v>546</v>
      </c>
      <c r="D387" s="99" t="s">
        <v>302</v>
      </c>
      <c r="E387" s="100">
        <v>108341656030</v>
      </c>
      <c r="F387" s="101">
        <v>46188</v>
      </c>
      <c r="G387" s="102" t="s">
        <v>532</v>
      </c>
      <c r="H387" s="103">
        <v>21.9</v>
      </c>
      <c r="I387" s="103"/>
      <c r="J387" s="104">
        <f t="shared" si="34"/>
        <v>400000</v>
      </c>
      <c r="K387" s="105"/>
      <c r="L387" s="105"/>
      <c r="M387" s="105"/>
      <c r="N387" s="104">
        <f t="shared" si="35"/>
        <v>400000</v>
      </c>
      <c r="O387" s="106">
        <v>0</v>
      </c>
      <c r="P387" s="104">
        <f t="shared" si="36"/>
        <v>400000</v>
      </c>
      <c r="Q387" s="104"/>
      <c r="R387" s="105"/>
      <c r="S387" s="105"/>
      <c r="T387" s="107">
        <f t="shared" si="40"/>
        <v>0</v>
      </c>
      <c r="U387" s="105">
        <f t="shared" si="39"/>
        <v>400000</v>
      </c>
      <c r="V387" s="105"/>
    </row>
    <row r="388" spans="1:22">
      <c r="A388" s="96" t="s">
        <v>1584</v>
      </c>
      <c r="B388" s="97" t="s">
        <v>1585</v>
      </c>
      <c r="C388" s="98" t="s">
        <v>546</v>
      </c>
      <c r="D388" s="99" t="s">
        <v>302</v>
      </c>
      <c r="E388" s="100">
        <v>108341715750</v>
      </c>
      <c r="F388" s="101">
        <v>46188</v>
      </c>
      <c r="G388" s="102" t="s">
        <v>532</v>
      </c>
      <c r="H388" s="103">
        <v>6.6</v>
      </c>
      <c r="I388" s="103"/>
      <c r="J388" s="104">
        <f t="shared" si="34"/>
        <v>400000</v>
      </c>
      <c r="K388" s="105"/>
      <c r="L388" s="105"/>
      <c r="M388" s="105"/>
      <c r="N388" s="104">
        <f t="shared" si="35"/>
        <v>400000</v>
      </c>
      <c r="O388" s="106">
        <v>0</v>
      </c>
      <c r="P388" s="104">
        <f t="shared" si="36"/>
        <v>400000</v>
      </c>
      <c r="Q388" s="104"/>
      <c r="R388" s="105">
        <f>1220400*1</f>
        <v>1220400</v>
      </c>
      <c r="S388" s="105">
        <f>387180*1</f>
        <v>387180</v>
      </c>
      <c r="T388" s="107">
        <f t="shared" si="40"/>
        <v>1607580</v>
      </c>
      <c r="U388" s="105">
        <f t="shared" si="39"/>
        <v>2007580</v>
      </c>
      <c r="V388" s="105" t="s">
        <v>1587</v>
      </c>
    </row>
    <row r="389" spans="1:22">
      <c r="A389" s="96" t="s">
        <v>1588</v>
      </c>
      <c r="B389" s="97" t="s">
        <v>1589</v>
      </c>
      <c r="C389" s="98" t="s">
        <v>546</v>
      </c>
      <c r="D389" s="99" t="s">
        <v>302</v>
      </c>
      <c r="E389" s="100">
        <v>108341735500</v>
      </c>
      <c r="F389" s="101">
        <v>46188</v>
      </c>
      <c r="G389" s="102" t="s">
        <v>532</v>
      </c>
      <c r="H389" s="103">
        <v>6.6</v>
      </c>
      <c r="I389" s="103"/>
      <c r="J389" s="104">
        <f t="shared" si="34"/>
        <v>400000</v>
      </c>
      <c r="K389" s="105"/>
      <c r="L389" s="105"/>
      <c r="M389" s="105"/>
      <c r="N389" s="104">
        <f t="shared" si="35"/>
        <v>400000</v>
      </c>
      <c r="O389" s="106">
        <v>0</v>
      </c>
      <c r="P389" s="104">
        <f t="shared" si="36"/>
        <v>400000</v>
      </c>
      <c r="Q389" s="104"/>
      <c r="R389" s="105">
        <f>1220400*1</f>
        <v>1220400</v>
      </c>
      <c r="S389" s="105">
        <f>387180*1</f>
        <v>387180</v>
      </c>
      <c r="T389" s="107">
        <f t="shared" si="40"/>
        <v>1607580</v>
      </c>
      <c r="U389" s="105">
        <f t="shared" si="39"/>
        <v>2007580</v>
      </c>
      <c r="V389" s="105" t="s">
        <v>1591</v>
      </c>
    </row>
    <row r="390" spans="1:22">
      <c r="A390" s="96">
        <v>872926227843</v>
      </c>
      <c r="B390" s="97" t="s">
        <v>1592</v>
      </c>
      <c r="C390" s="98" t="s">
        <v>339</v>
      </c>
      <c r="D390" s="99" t="s">
        <v>208</v>
      </c>
      <c r="E390" s="100">
        <v>108341855530</v>
      </c>
      <c r="F390" s="101">
        <v>46188</v>
      </c>
      <c r="G390" s="102" t="s">
        <v>537</v>
      </c>
      <c r="H390" s="103">
        <v>7.9</v>
      </c>
      <c r="I390" s="103"/>
      <c r="J390" s="104">
        <f t="shared" si="34"/>
        <v>400000</v>
      </c>
      <c r="K390" s="105"/>
      <c r="L390" s="105"/>
      <c r="M390" s="105"/>
      <c r="N390" s="104">
        <f t="shared" si="35"/>
        <v>400000</v>
      </c>
      <c r="O390" s="106">
        <v>0</v>
      </c>
      <c r="P390" s="104">
        <f t="shared" si="36"/>
        <v>400000</v>
      </c>
      <c r="Q390" s="104"/>
      <c r="R390" s="105"/>
      <c r="S390" s="105"/>
      <c r="T390" s="107">
        <f t="shared" si="40"/>
        <v>0</v>
      </c>
      <c r="U390" s="105">
        <f t="shared" si="39"/>
        <v>400000</v>
      </c>
      <c r="V390" s="105"/>
    </row>
    <row r="391" spans="1:22">
      <c r="A391" s="96" t="s">
        <v>1594</v>
      </c>
      <c r="B391" s="97" t="s">
        <v>1595</v>
      </c>
      <c r="C391" s="98" t="s">
        <v>546</v>
      </c>
      <c r="D391" s="99" t="s">
        <v>302</v>
      </c>
      <c r="E391" s="100">
        <v>108341863010</v>
      </c>
      <c r="F391" s="101">
        <v>46188</v>
      </c>
      <c r="G391" s="102" t="s">
        <v>532</v>
      </c>
      <c r="H391" s="103">
        <v>6.6</v>
      </c>
      <c r="I391" s="103"/>
      <c r="J391" s="104">
        <f t="shared" si="34"/>
        <v>400000</v>
      </c>
      <c r="K391" s="105"/>
      <c r="L391" s="105"/>
      <c r="M391" s="105"/>
      <c r="N391" s="104">
        <f t="shared" si="35"/>
        <v>400000</v>
      </c>
      <c r="O391" s="106">
        <v>0</v>
      </c>
      <c r="P391" s="104">
        <f t="shared" si="36"/>
        <v>400000</v>
      </c>
      <c r="Q391" s="104"/>
      <c r="R391" s="105">
        <f>1220400*1</f>
        <v>1220400</v>
      </c>
      <c r="S391" s="105">
        <f>387180*1</f>
        <v>387180</v>
      </c>
      <c r="T391" s="107">
        <f t="shared" si="40"/>
        <v>1607580</v>
      </c>
      <c r="U391" s="105">
        <f t="shared" si="39"/>
        <v>2007580</v>
      </c>
      <c r="V391" s="105" t="s">
        <v>1597</v>
      </c>
    </row>
    <row r="392" spans="1:22">
      <c r="A392" s="96">
        <v>527390683775</v>
      </c>
      <c r="B392" s="97" t="s">
        <v>1598</v>
      </c>
      <c r="C392" s="98" t="s">
        <v>1084</v>
      </c>
      <c r="D392" s="99" t="s">
        <v>298</v>
      </c>
      <c r="E392" s="100">
        <v>108342079050</v>
      </c>
      <c r="F392" s="101">
        <v>46188</v>
      </c>
      <c r="G392" s="102" t="s">
        <v>532</v>
      </c>
      <c r="H392" s="103">
        <v>9.6</v>
      </c>
      <c r="I392" s="103"/>
      <c r="J392" s="104">
        <f t="shared" si="34"/>
        <v>400000</v>
      </c>
      <c r="K392" s="105"/>
      <c r="L392" s="105"/>
      <c r="M392" s="105"/>
      <c r="N392" s="104">
        <f t="shared" si="35"/>
        <v>400000</v>
      </c>
      <c r="O392" s="106">
        <v>0</v>
      </c>
      <c r="P392" s="104">
        <f t="shared" si="36"/>
        <v>400000</v>
      </c>
      <c r="Q392" s="104"/>
      <c r="R392" s="105"/>
      <c r="S392" s="105"/>
      <c r="T392" s="107">
        <f t="shared" si="40"/>
        <v>0</v>
      </c>
      <c r="U392" s="105">
        <f t="shared" si="39"/>
        <v>400000</v>
      </c>
      <c r="V392" s="105"/>
    </row>
    <row r="393" spans="1:22">
      <c r="A393" s="96">
        <v>464002431884</v>
      </c>
      <c r="B393" s="97" t="s">
        <v>1600</v>
      </c>
      <c r="C393" s="98" t="s">
        <v>334</v>
      </c>
      <c r="D393" s="99" t="s">
        <v>275</v>
      </c>
      <c r="E393" s="100">
        <v>108342167140</v>
      </c>
      <c r="F393" s="101">
        <v>46188</v>
      </c>
      <c r="G393" s="102" t="s">
        <v>537</v>
      </c>
      <c r="H393" s="103">
        <v>5.8</v>
      </c>
      <c r="I393" s="103"/>
      <c r="J393" s="104">
        <f t="shared" si="34"/>
        <v>400000</v>
      </c>
      <c r="K393" s="105"/>
      <c r="L393" s="105"/>
      <c r="M393" s="105"/>
      <c r="N393" s="104">
        <f t="shared" si="35"/>
        <v>400000</v>
      </c>
      <c r="O393" s="106">
        <v>0</v>
      </c>
      <c r="P393" s="104">
        <f t="shared" si="36"/>
        <v>400000</v>
      </c>
      <c r="Q393" s="104"/>
      <c r="R393" s="105"/>
      <c r="S393" s="105"/>
      <c r="T393" s="107">
        <f t="shared" si="40"/>
        <v>0</v>
      </c>
      <c r="U393" s="105">
        <f t="shared" si="39"/>
        <v>400000</v>
      </c>
      <c r="V393" s="105"/>
    </row>
    <row r="394" spans="1:22">
      <c r="A394" s="96">
        <v>872930667108</v>
      </c>
      <c r="B394" s="97" t="s">
        <v>1602</v>
      </c>
      <c r="C394" s="98" t="s">
        <v>336</v>
      </c>
      <c r="D394" s="99" t="s">
        <v>208</v>
      </c>
      <c r="E394" s="100">
        <v>108342281240</v>
      </c>
      <c r="F394" s="101">
        <v>46188</v>
      </c>
      <c r="G394" s="102" t="s">
        <v>537</v>
      </c>
      <c r="H394" s="103">
        <v>10.1</v>
      </c>
      <c r="I394" s="103"/>
      <c r="J394" s="104">
        <f t="shared" si="34"/>
        <v>400000</v>
      </c>
      <c r="K394" s="105"/>
      <c r="L394" s="105"/>
      <c r="M394" s="105"/>
      <c r="N394" s="104">
        <f t="shared" si="35"/>
        <v>400000</v>
      </c>
      <c r="O394" s="106">
        <v>0</v>
      </c>
      <c r="P394" s="104">
        <f t="shared" si="36"/>
        <v>400000</v>
      </c>
      <c r="Q394" s="104"/>
      <c r="R394" s="105"/>
      <c r="S394" s="105"/>
      <c r="T394" s="107">
        <f t="shared" si="40"/>
        <v>0</v>
      </c>
      <c r="U394" s="105">
        <f t="shared" si="39"/>
        <v>400000</v>
      </c>
      <c r="V394" s="105"/>
    </row>
    <row r="395" spans="1:22">
      <c r="A395" s="96">
        <v>489101288650</v>
      </c>
      <c r="B395" s="97" t="s">
        <v>1604</v>
      </c>
      <c r="C395" s="98" t="s">
        <v>750</v>
      </c>
      <c r="D395" s="99" t="s">
        <v>751</v>
      </c>
      <c r="E395" s="100">
        <v>108342345200</v>
      </c>
      <c r="F395" s="101">
        <v>46188</v>
      </c>
      <c r="G395" s="102" t="s">
        <v>537</v>
      </c>
      <c r="H395" s="103">
        <v>0.4</v>
      </c>
      <c r="I395" s="103"/>
      <c r="J395" s="104">
        <f t="shared" si="34"/>
        <v>400000</v>
      </c>
      <c r="K395" s="105"/>
      <c r="L395" s="105"/>
      <c r="M395" s="105"/>
      <c r="N395" s="104">
        <f t="shared" si="35"/>
        <v>400000</v>
      </c>
      <c r="O395" s="106">
        <v>0</v>
      </c>
      <c r="P395" s="104">
        <f t="shared" si="36"/>
        <v>400000</v>
      </c>
      <c r="Q395" s="104"/>
      <c r="R395" s="105"/>
      <c r="S395" s="105"/>
      <c r="T395" s="107">
        <f t="shared" si="40"/>
        <v>0</v>
      </c>
      <c r="U395" s="105">
        <f t="shared" si="39"/>
        <v>400000</v>
      </c>
      <c r="V395" s="105"/>
    </row>
    <row r="396" spans="1:22">
      <c r="A396" s="96">
        <v>4812923178</v>
      </c>
      <c r="B396" s="97" t="s">
        <v>1606</v>
      </c>
      <c r="C396" s="98" t="s">
        <v>1607</v>
      </c>
      <c r="D396" s="99" t="s">
        <v>208</v>
      </c>
      <c r="E396" s="100">
        <v>108342448060</v>
      </c>
      <c r="F396" s="101">
        <v>46188</v>
      </c>
      <c r="G396" s="102" t="s">
        <v>532</v>
      </c>
      <c r="H396" s="103">
        <v>173</v>
      </c>
      <c r="I396" s="103"/>
      <c r="J396" s="104">
        <f t="shared" si="34"/>
        <v>400000</v>
      </c>
      <c r="K396" s="105">
        <f>600000*1</f>
        <v>600000</v>
      </c>
      <c r="L396" s="105"/>
      <c r="M396" s="105"/>
      <c r="N396" s="104">
        <f t="shared" si="35"/>
        <v>1000000</v>
      </c>
      <c r="O396" s="106">
        <v>0</v>
      </c>
      <c r="P396" s="104">
        <f t="shared" si="36"/>
        <v>1000000</v>
      </c>
      <c r="Q396" s="104"/>
      <c r="R396" s="105"/>
      <c r="S396" s="105">
        <f>567302*1</f>
        <v>567302</v>
      </c>
      <c r="T396" s="107">
        <f t="shared" si="40"/>
        <v>567302</v>
      </c>
      <c r="U396" s="105">
        <f t="shared" si="39"/>
        <v>1567302</v>
      </c>
      <c r="V396" s="105" t="s">
        <v>1609</v>
      </c>
    </row>
    <row r="397" spans="1:22">
      <c r="A397" s="96">
        <v>872881246346</v>
      </c>
      <c r="B397" s="97" t="s">
        <v>1610</v>
      </c>
      <c r="C397" s="98" t="s">
        <v>797</v>
      </c>
      <c r="D397" s="99" t="s">
        <v>223</v>
      </c>
      <c r="E397" s="100">
        <v>108342595800</v>
      </c>
      <c r="F397" s="101">
        <v>46188</v>
      </c>
      <c r="G397" s="102" t="s">
        <v>537</v>
      </c>
      <c r="H397" s="103">
        <v>0.8</v>
      </c>
      <c r="I397" s="103"/>
      <c r="J397" s="104">
        <f t="shared" si="34"/>
        <v>400000</v>
      </c>
      <c r="K397" s="105"/>
      <c r="L397" s="105"/>
      <c r="M397" s="105"/>
      <c r="N397" s="104">
        <f t="shared" si="35"/>
        <v>400000</v>
      </c>
      <c r="O397" s="106">
        <v>0</v>
      </c>
      <c r="P397" s="104">
        <f t="shared" si="36"/>
        <v>400000</v>
      </c>
      <c r="Q397" s="104"/>
      <c r="R397" s="105"/>
      <c r="S397" s="105"/>
      <c r="T397" s="107">
        <f t="shared" si="40"/>
        <v>0</v>
      </c>
      <c r="U397" s="105">
        <f t="shared" si="39"/>
        <v>400000</v>
      </c>
      <c r="V397" s="105"/>
    </row>
    <row r="398" spans="1:22">
      <c r="A398" s="96">
        <v>2879992253</v>
      </c>
      <c r="B398" s="97" t="s">
        <v>1612</v>
      </c>
      <c r="C398" s="98" t="s">
        <v>809</v>
      </c>
      <c r="D398" s="99" t="s">
        <v>217</v>
      </c>
      <c r="E398" s="100">
        <v>108342708020</v>
      </c>
      <c r="F398" s="101">
        <v>46188</v>
      </c>
      <c r="G398" s="102" t="s">
        <v>537</v>
      </c>
      <c r="H398" s="103">
        <v>189.1</v>
      </c>
      <c r="I398" s="103"/>
      <c r="J398" s="104">
        <f t="shared" si="34"/>
        <v>400000</v>
      </c>
      <c r="K398" s="105"/>
      <c r="L398" s="105"/>
      <c r="M398" s="105"/>
      <c r="N398" s="104">
        <f t="shared" si="35"/>
        <v>400000</v>
      </c>
      <c r="O398" s="106">
        <v>0</v>
      </c>
      <c r="P398" s="104">
        <f t="shared" si="36"/>
        <v>400000</v>
      </c>
      <c r="Q398" s="104"/>
      <c r="R398" s="105"/>
      <c r="S398" s="105"/>
      <c r="T398" s="107">
        <f t="shared" si="40"/>
        <v>0</v>
      </c>
      <c r="U398" s="105">
        <f t="shared" si="39"/>
        <v>400000</v>
      </c>
      <c r="V398" s="105"/>
    </row>
    <row r="399" spans="1:22">
      <c r="A399" s="96">
        <v>2879992253</v>
      </c>
      <c r="B399" s="97" t="s">
        <v>1612</v>
      </c>
      <c r="C399" s="98" t="s">
        <v>809</v>
      </c>
      <c r="D399" s="99" t="s">
        <v>217</v>
      </c>
      <c r="E399" s="100">
        <v>108342721760</v>
      </c>
      <c r="F399" s="101">
        <v>46188</v>
      </c>
      <c r="G399" s="102" t="s">
        <v>537</v>
      </c>
      <c r="H399" s="103">
        <v>189.1</v>
      </c>
      <c r="I399" s="103"/>
      <c r="J399" s="104">
        <f>300000*1</f>
        <v>300000</v>
      </c>
      <c r="K399" s="105"/>
      <c r="L399" s="105"/>
      <c r="M399" s="105"/>
      <c r="N399" s="104">
        <f t="shared" si="35"/>
        <v>300000</v>
      </c>
      <c r="O399" s="106">
        <v>0</v>
      </c>
      <c r="P399" s="104">
        <f t="shared" si="36"/>
        <v>300000</v>
      </c>
      <c r="Q399" s="104"/>
      <c r="R399" s="105"/>
      <c r="S399" s="105"/>
      <c r="T399" s="107">
        <f t="shared" si="40"/>
        <v>0</v>
      </c>
      <c r="U399" s="105">
        <f t="shared" si="39"/>
        <v>300000</v>
      </c>
      <c r="V399" s="105"/>
    </row>
    <row r="400" spans="1:22">
      <c r="A400" s="96" t="s">
        <v>1615</v>
      </c>
      <c r="B400" s="97" t="s">
        <v>1616</v>
      </c>
      <c r="C400" s="98" t="s">
        <v>770</v>
      </c>
      <c r="D400" s="99" t="s">
        <v>275</v>
      </c>
      <c r="E400" s="100">
        <v>108342834830</v>
      </c>
      <c r="F400" s="101">
        <v>46188</v>
      </c>
      <c r="G400" s="102" t="s">
        <v>532</v>
      </c>
      <c r="H400" s="103">
        <v>58</v>
      </c>
      <c r="I400" s="103"/>
      <c r="J400" s="104">
        <f t="shared" ref="J400:J463" si="41">400000*1</f>
        <v>400000</v>
      </c>
      <c r="K400" s="105"/>
      <c r="L400" s="105"/>
      <c r="M400" s="105"/>
      <c r="N400" s="104">
        <f t="shared" si="35"/>
        <v>400000</v>
      </c>
      <c r="O400" s="106">
        <v>0</v>
      </c>
      <c r="P400" s="104">
        <f t="shared" si="36"/>
        <v>400000</v>
      </c>
      <c r="Q400" s="104"/>
      <c r="R400" s="105"/>
      <c r="S400" s="105"/>
      <c r="T400" s="107">
        <f t="shared" si="40"/>
        <v>0</v>
      </c>
      <c r="U400" s="105">
        <f t="shared" si="39"/>
        <v>400000</v>
      </c>
      <c r="V400" s="105"/>
    </row>
    <row r="401" spans="1:22">
      <c r="A401" s="96">
        <v>1848752496</v>
      </c>
      <c r="B401" s="97" t="s">
        <v>1618</v>
      </c>
      <c r="C401" s="98" t="s">
        <v>1619</v>
      </c>
      <c r="D401" s="99" t="s">
        <v>213</v>
      </c>
      <c r="E401" s="100">
        <v>108345418310</v>
      </c>
      <c r="F401" s="101">
        <v>46189</v>
      </c>
      <c r="G401" s="102" t="s">
        <v>537</v>
      </c>
      <c r="H401" s="103">
        <v>6.2</v>
      </c>
      <c r="I401" s="103"/>
      <c r="J401" s="104">
        <f t="shared" si="41"/>
        <v>400000</v>
      </c>
      <c r="K401" s="105"/>
      <c r="L401" s="105"/>
      <c r="M401" s="105"/>
      <c r="N401" s="104">
        <f t="shared" si="35"/>
        <v>400000</v>
      </c>
      <c r="O401" s="106">
        <v>0</v>
      </c>
      <c r="P401" s="104">
        <f t="shared" si="36"/>
        <v>400000</v>
      </c>
      <c r="Q401" s="104"/>
      <c r="R401" s="105"/>
      <c r="S401" s="105"/>
      <c r="T401" s="107">
        <f t="shared" si="40"/>
        <v>0</v>
      </c>
      <c r="U401" s="105">
        <f t="shared" si="39"/>
        <v>400000</v>
      </c>
      <c r="V401" s="105"/>
    </row>
    <row r="402" spans="1:22">
      <c r="A402" s="96">
        <v>818547865277</v>
      </c>
      <c r="B402" s="97" t="s">
        <v>1621</v>
      </c>
      <c r="C402" s="98" t="s">
        <v>1231</v>
      </c>
      <c r="D402" s="99" t="s">
        <v>275</v>
      </c>
      <c r="E402" s="100">
        <v>108345444540</v>
      </c>
      <c r="F402" s="101">
        <v>46189</v>
      </c>
      <c r="G402" s="102" t="s">
        <v>537</v>
      </c>
      <c r="H402" s="103">
        <v>1.3</v>
      </c>
      <c r="I402" s="103"/>
      <c r="J402" s="104">
        <f t="shared" si="41"/>
        <v>400000</v>
      </c>
      <c r="K402" s="105"/>
      <c r="L402" s="105"/>
      <c r="M402" s="105"/>
      <c r="N402" s="104">
        <f t="shared" si="35"/>
        <v>400000</v>
      </c>
      <c r="O402" s="106">
        <v>0</v>
      </c>
      <c r="P402" s="104">
        <f t="shared" si="36"/>
        <v>400000</v>
      </c>
      <c r="Q402" s="104"/>
      <c r="R402" s="105"/>
      <c r="S402" s="105"/>
      <c r="T402" s="107">
        <f t="shared" si="40"/>
        <v>0</v>
      </c>
      <c r="U402" s="105">
        <f t="shared" si="39"/>
        <v>400000</v>
      </c>
      <c r="V402" s="105"/>
    </row>
    <row r="403" spans="1:22">
      <c r="A403" s="96">
        <v>525688603100</v>
      </c>
      <c r="B403" s="97" t="s">
        <v>1623</v>
      </c>
      <c r="C403" s="98" t="s">
        <v>1624</v>
      </c>
      <c r="D403" s="99" t="s">
        <v>721</v>
      </c>
      <c r="E403" s="100">
        <v>108345473830</v>
      </c>
      <c r="F403" s="101">
        <v>46189</v>
      </c>
      <c r="G403" s="102" t="s">
        <v>537</v>
      </c>
      <c r="H403" s="103">
        <v>1.2</v>
      </c>
      <c r="I403" s="103"/>
      <c r="J403" s="104">
        <f t="shared" si="41"/>
        <v>400000</v>
      </c>
      <c r="K403" s="105"/>
      <c r="L403" s="105"/>
      <c r="M403" s="105"/>
      <c r="N403" s="104">
        <f t="shared" si="35"/>
        <v>400000</v>
      </c>
      <c r="O403" s="106">
        <v>0</v>
      </c>
      <c r="P403" s="104">
        <f t="shared" si="36"/>
        <v>400000</v>
      </c>
      <c r="Q403" s="104"/>
      <c r="R403" s="105"/>
      <c r="S403" s="105"/>
      <c r="T403" s="107">
        <f t="shared" si="40"/>
        <v>0</v>
      </c>
      <c r="U403" s="105">
        <f t="shared" si="39"/>
        <v>400000</v>
      </c>
      <c r="V403" s="105"/>
    </row>
    <row r="404" spans="1:22">
      <c r="A404" s="96">
        <v>525688602788</v>
      </c>
      <c r="B404" s="97" t="s">
        <v>1626</v>
      </c>
      <c r="C404" s="98" t="s">
        <v>1624</v>
      </c>
      <c r="D404" s="99" t="s">
        <v>721</v>
      </c>
      <c r="E404" s="100">
        <v>108345545120</v>
      </c>
      <c r="F404" s="101">
        <v>46189</v>
      </c>
      <c r="G404" s="102" t="s">
        <v>537</v>
      </c>
      <c r="H404" s="103">
        <v>0.5</v>
      </c>
      <c r="I404" s="103"/>
      <c r="J404" s="104">
        <f t="shared" si="41"/>
        <v>400000</v>
      </c>
      <c r="K404" s="105"/>
      <c r="L404" s="105"/>
      <c r="M404" s="105"/>
      <c r="N404" s="104">
        <f t="shared" si="35"/>
        <v>400000</v>
      </c>
      <c r="O404" s="106">
        <v>0</v>
      </c>
      <c r="P404" s="104">
        <f t="shared" si="36"/>
        <v>400000</v>
      </c>
      <c r="Q404" s="104"/>
      <c r="R404" s="105"/>
      <c r="S404" s="105"/>
      <c r="T404" s="107">
        <f t="shared" si="40"/>
        <v>0</v>
      </c>
      <c r="U404" s="105">
        <f t="shared" si="39"/>
        <v>400000</v>
      </c>
      <c r="V404" s="105"/>
    </row>
    <row r="405" spans="1:22">
      <c r="A405" s="96">
        <v>525688608720</v>
      </c>
      <c r="B405" s="97" t="s">
        <v>1628</v>
      </c>
      <c r="C405" s="98" t="s">
        <v>1624</v>
      </c>
      <c r="D405" s="99" t="s">
        <v>721</v>
      </c>
      <c r="E405" s="100">
        <v>108345604730</v>
      </c>
      <c r="F405" s="101">
        <v>46189</v>
      </c>
      <c r="G405" s="102" t="s">
        <v>537</v>
      </c>
      <c r="H405" s="103">
        <v>6.5</v>
      </c>
      <c r="I405" s="103"/>
      <c r="J405" s="104">
        <f t="shared" si="41"/>
        <v>400000</v>
      </c>
      <c r="K405" s="105"/>
      <c r="L405" s="105"/>
      <c r="M405" s="105"/>
      <c r="N405" s="104">
        <f t="shared" si="35"/>
        <v>400000</v>
      </c>
      <c r="O405" s="106">
        <v>0</v>
      </c>
      <c r="P405" s="104">
        <f t="shared" si="36"/>
        <v>400000</v>
      </c>
      <c r="Q405" s="104"/>
      <c r="R405" s="105"/>
      <c r="S405" s="105"/>
      <c r="T405" s="107">
        <f t="shared" si="40"/>
        <v>0</v>
      </c>
      <c r="U405" s="105">
        <f t="shared" si="39"/>
        <v>400000</v>
      </c>
      <c r="V405" s="105"/>
    </row>
    <row r="406" spans="1:22">
      <c r="A406" s="96">
        <v>525688609153</v>
      </c>
      <c r="B406" s="97" t="s">
        <v>1630</v>
      </c>
      <c r="C406" s="98" t="s">
        <v>1624</v>
      </c>
      <c r="D406" s="99" t="s">
        <v>721</v>
      </c>
      <c r="E406" s="100">
        <v>108345740640</v>
      </c>
      <c r="F406" s="101">
        <v>46189</v>
      </c>
      <c r="G406" s="102" t="s">
        <v>537</v>
      </c>
      <c r="H406" s="103">
        <v>0.5</v>
      </c>
      <c r="I406" s="103"/>
      <c r="J406" s="104">
        <f t="shared" si="41"/>
        <v>400000</v>
      </c>
      <c r="K406" s="105"/>
      <c r="L406" s="105"/>
      <c r="M406" s="105"/>
      <c r="N406" s="104">
        <f t="shared" si="35"/>
        <v>400000</v>
      </c>
      <c r="O406" s="106">
        <v>0</v>
      </c>
      <c r="P406" s="104">
        <f t="shared" si="36"/>
        <v>400000</v>
      </c>
      <c r="Q406" s="104"/>
      <c r="R406" s="105"/>
      <c r="S406" s="105"/>
      <c r="T406" s="107">
        <f t="shared" si="40"/>
        <v>0</v>
      </c>
      <c r="U406" s="105">
        <f t="shared" si="39"/>
        <v>400000</v>
      </c>
      <c r="V406" s="105"/>
    </row>
    <row r="407" spans="1:22">
      <c r="A407" s="96">
        <v>525688603111</v>
      </c>
      <c r="B407" s="97" t="s">
        <v>1632</v>
      </c>
      <c r="C407" s="98" t="s">
        <v>1624</v>
      </c>
      <c r="D407" s="99" t="s">
        <v>721</v>
      </c>
      <c r="E407" s="100">
        <v>108345853010</v>
      </c>
      <c r="F407" s="101">
        <v>46189</v>
      </c>
      <c r="G407" s="102" t="s">
        <v>537</v>
      </c>
      <c r="H407" s="103">
        <v>0.60000000000000009</v>
      </c>
      <c r="I407" s="103"/>
      <c r="J407" s="104">
        <f t="shared" si="41"/>
        <v>400000</v>
      </c>
      <c r="K407" s="105"/>
      <c r="L407" s="105"/>
      <c r="M407" s="105"/>
      <c r="N407" s="104">
        <f t="shared" ref="N407:N470" si="42">SUM(J407:M407)</f>
        <v>400000</v>
      </c>
      <c r="O407" s="106">
        <v>0</v>
      </c>
      <c r="P407" s="104">
        <f t="shared" ref="P407:P470" si="43">+O407+N407</f>
        <v>400000</v>
      </c>
      <c r="Q407" s="104"/>
      <c r="R407" s="105"/>
      <c r="S407" s="105"/>
      <c r="T407" s="107">
        <f t="shared" si="40"/>
        <v>0</v>
      </c>
      <c r="U407" s="105">
        <f t="shared" ref="U407:U470" si="44">+T407+P407</f>
        <v>400000</v>
      </c>
      <c r="V407" s="105"/>
    </row>
    <row r="408" spans="1:22">
      <c r="A408" s="96">
        <v>3149633336</v>
      </c>
      <c r="B408" s="97" t="s">
        <v>1634</v>
      </c>
      <c r="C408" s="98" t="s">
        <v>542</v>
      </c>
      <c r="D408" s="99" t="s">
        <v>217</v>
      </c>
      <c r="E408" s="100">
        <v>108345925000</v>
      </c>
      <c r="F408" s="101">
        <v>46189</v>
      </c>
      <c r="G408" s="102" t="s">
        <v>537</v>
      </c>
      <c r="H408" s="103">
        <v>3.9</v>
      </c>
      <c r="I408" s="103"/>
      <c r="J408" s="104">
        <f t="shared" si="41"/>
        <v>400000</v>
      </c>
      <c r="K408" s="105"/>
      <c r="L408" s="105"/>
      <c r="M408" s="105"/>
      <c r="N408" s="104">
        <f t="shared" si="42"/>
        <v>400000</v>
      </c>
      <c r="O408" s="106">
        <v>0</v>
      </c>
      <c r="P408" s="104">
        <f t="shared" si="43"/>
        <v>400000</v>
      </c>
      <c r="Q408" s="104"/>
      <c r="R408" s="105"/>
      <c r="S408" s="105"/>
      <c r="T408" s="107">
        <f t="shared" si="40"/>
        <v>0</v>
      </c>
      <c r="U408" s="105">
        <f t="shared" si="44"/>
        <v>400000</v>
      </c>
      <c r="V408" s="105"/>
    </row>
    <row r="409" spans="1:22">
      <c r="A409" s="96">
        <v>527529888610</v>
      </c>
      <c r="B409" s="97" t="s">
        <v>1636</v>
      </c>
      <c r="C409" s="98" t="s">
        <v>1021</v>
      </c>
      <c r="D409" s="99" t="s">
        <v>210</v>
      </c>
      <c r="E409" s="100">
        <v>108346022410</v>
      </c>
      <c r="F409" s="101">
        <v>46189</v>
      </c>
      <c r="G409" s="102" t="s">
        <v>537</v>
      </c>
      <c r="H409" s="103">
        <v>30.1</v>
      </c>
      <c r="I409" s="103"/>
      <c r="J409" s="104">
        <f t="shared" si="41"/>
        <v>400000</v>
      </c>
      <c r="K409" s="105"/>
      <c r="L409" s="105"/>
      <c r="M409" s="105"/>
      <c r="N409" s="104">
        <f t="shared" si="42"/>
        <v>400000</v>
      </c>
      <c r="O409" s="106">
        <v>0</v>
      </c>
      <c r="P409" s="104">
        <f t="shared" si="43"/>
        <v>400000</v>
      </c>
      <c r="Q409" s="104"/>
      <c r="R409" s="105"/>
      <c r="S409" s="105"/>
      <c r="T409" s="107">
        <f t="shared" si="40"/>
        <v>0</v>
      </c>
      <c r="U409" s="105">
        <f t="shared" si="44"/>
        <v>400000</v>
      </c>
      <c r="V409" s="105"/>
    </row>
    <row r="410" spans="1:22">
      <c r="A410" s="96">
        <v>528825561442</v>
      </c>
      <c r="B410" s="97" t="s">
        <v>1638</v>
      </c>
      <c r="C410" s="98" t="s">
        <v>930</v>
      </c>
      <c r="D410" s="99" t="s">
        <v>217</v>
      </c>
      <c r="E410" s="100">
        <v>108346169410</v>
      </c>
      <c r="F410" s="101">
        <v>46189</v>
      </c>
      <c r="G410" s="102" t="s">
        <v>537</v>
      </c>
      <c r="H410" s="103">
        <v>3.9</v>
      </c>
      <c r="I410" s="103"/>
      <c r="J410" s="104">
        <f t="shared" si="41"/>
        <v>400000</v>
      </c>
      <c r="K410" s="105"/>
      <c r="L410" s="105"/>
      <c r="M410" s="105"/>
      <c r="N410" s="104">
        <f t="shared" si="42"/>
        <v>400000</v>
      </c>
      <c r="O410" s="106">
        <v>0</v>
      </c>
      <c r="P410" s="104">
        <f t="shared" si="43"/>
        <v>400000</v>
      </c>
      <c r="Q410" s="104"/>
      <c r="R410" s="105"/>
      <c r="S410" s="105"/>
      <c r="T410" s="107">
        <f t="shared" si="40"/>
        <v>0</v>
      </c>
      <c r="U410" s="105">
        <f t="shared" si="44"/>
        <v>400000</v>
      </c>
      <c r="V410" s="105"/>
    </row>
    <row r="411" spans="1:22">
      <c r="A411" s="96">
        <v>4915138037</v>
      </c>
      <c r="B411" s="97" t="s">
        <v>1640</v>
      </c>
      <c r="C411" s="98" t="s">
        <v>1641</v>
      </c>
      <c r="D411" s="99" t="s">
        <v>204</v>
      </c>
      <c r="E411" s="100">
        <v>108346245120</v>
      </c>
      <c r="F411" s="101">
        <v>46189</v>
      </c>
      <c r="G411" s="102" t="s">
        <v>532</v>
      </c>
      <c r="H411" s="103">
        <v>136</v>
      </c>
      <c r="I411" s="103"/>
      <c r="J411" s="104">
        <f t="shared" si="41"/>
        <v>400000</v>
      </c>
      <c r="K411" s="105">
        <f>600000*1</f>
        <v>600000</v>
      </c>
      <c r="L411" s="105"/>
      <c r="M411" s="105"/>
      <c r="N411" s="104">
        <f t="shared" si="42"/>
        <v>1000000</v>
      </c>
      <c r="O411" s="106">
        <v>0</v>
      </c>
      <c r="P411" s="104">
        <f t="shared" si="43"/>
        <v>1000000</v>
      </c>
      <c r="Q411" s="104"/>
      <c r="R411" s="105"/>
      <c r="S411" s="105">
        <f>517104*1</f>
        <v>517104</v>
      </c>
      <c r="T411" s="107">
        <f t="shared" si="40"/>
        <v>517104</v>
      </c>
      <c r="U411" s="105">
        <f t="shared" si="44"/>
        <v>1517104</v>
      </c>
      <c r="V411" s="105" t="s">
        <v>1643</v>
      </c>
    </row>
    <row r="412" spans="1:22">
      <c r="A412" s="96">
        <v>525688603578</v>
      </c>
      <c r="B412" s="97" t="s">
        <v>1644</v>
      </c>
      <c r="C412" s="98" t="s">
        <v>720</v>
      </c>
      <c r="D412" s="99" t="s">
        <v>721</v>
      </c>
      <c r="E412" s="100">
        <v>108346337850</v>
      </c>
      <c r="F412" s="101">
        <v>46189</v>
      </c>
      <c r="G412" s="102" t="s">
        <v>537</v>
      </c>
      <c r="H412" s="103">
        <v>1.1000000000000001</v>
      </c>
      <c r="I412" s="103"/>
      <c r="J412" s="104">
        <f t="shared" si="41"/>
        <v>400000</v>
      </c>
      <c r="K412" s="105"/>
      <c r="L412" s="105"/>
      <c r="M412" s="105"/>
      <c r="N412" s="104">
        <f t="shared" si="42"/>
        <v>400000</v>
      </c>
      <c r="O412" s="106">
        <v>0</v>
      </c>
      <c r="P412" s="104">
        <f t="shared" si="43"/>
        <v>400000</v>
      </c>
      <c r="Q412" s="104"/>
      <c r="R412" s="105"/>
      <c r="S412" s="105"/>
      <c r="T412" s="107">
        <f t="shared" si="40"/>
        <v>0</v>
      </c>
      <c r="U412" s="105">
        <f t="shared" si="44"/>
        <v>400000</v>
      </c>
      <c r="V412" s="105"/>
    </row>
    <row r="413" spans="1:22">
      <c r="A413" s="96">
        <v>525688607551</v>
      </c>
      <c r="B413" s="97" t="s">
        <v>1646</v>
      </c>
      <c r="C413" s="98" t="s">
        <v>720</v>
      </c>
      <c r="D413" s="99" t="s">
        <v>721</v>
      </c>
      <c r="E413" s="100">
        <v>108346382100</v>
      </c>
      <c r="F413" s="101">
        <v>46189</v>
      </c>
      <c r="G413" s="102" t="s">
        <v>537</v>
      </c>
      <c r="H413" s="103">
        <v>6.9</v>
      </c>
      <c r="I413" s="103"/>
      <c r="J413" s="104">
        <f t="shared" si="41"/>
        <v>400000</v>
      </c>
      <c r="K413" s="105"/>
      <c r="L413" s="105"/>
      <c r="M413" s="105"/>
      <c r="N413" s="104">
        <f t="shared" si="42"/>
        <v>400000</v>
      </c>
      <c r="O413" s="106">
        <v>0</v>
      </c>
      <c r="P413" s="104">
        <f t="shared" si="43"/>
        <v>400000</v>
      </c>
      <c r="Q413" s="104"/>
      <c r="R413" s="105"/>
      <c r="S413" s="105"/>
      <c r="T413" s="107">
        <f t="shared" si="40"/>
        <v>0</v>
      </c>
      <c r="U413" s="105">
        <f t="shared" si="44"/>
        <v>400000</v>
      </c>
      <c r="V413" s="105"/>
    </row>
    <row r="414" spans="1:22">
      <c r="A414" s="96">
        <v>525688601553</v>
      </c>
      <c r="B414" s="97" t="s">
        <v>1648</v>
      </c>
      <c r="C414" s="98" t="s">
        <v>720</v>
      </c>
      <c r="D414" s="99" t="s">
        <v>721</v>
      </c>
      <c r="E414" s="100">
        <v>108346387920</v>
      </c>
      <c r="F414" s="101">
        <v>46189</v>
      </c>
      <c r="G414" s="102" t="s">
        <v>537</v>
      </c>
      <c r="H414" s="103">
        <v>0.5</v>
      </c>
      <c r="I414" s="103"/>
      <c r="J414" s="104">
        <f t="shared" si="41"/>
        <v>400000</v>
      </c>
      <c r="K414" s="105"/>
      <c r="L414" s="105"/>
      <c r="M414" s="105"/>
      <c r="N414" s="104">
        <f t="shared" si="42"/>
        <v>400000</v>
      </c>
      <c r="O414" s="106">
        <v>0</v>
      </c>
      <c r="P414" s="104">
        <f t="shared" si="43"/>
        <v>400000</v>
      </c>
      <c r="Q414" s="104"/>
      <c r="R414" s="105"/>
      <c r="S414" s="105"/>
      <c r="T414" s="107">
        <f t="shared" si="40"/>
        <v>0</v>
      </c>
      <c r="U414" s="105">
        <f t="shared" si="44"/>
        <v>400000</v>
      </c>
      <c r="V414" s="105"/>
    </row>
    <row r="415" spans="1:22">
      <c r="A415" s="96">
        <v>525688607562</v>
      </c>
      <c r="B415" s="97" t="s">
        <v>1650</v>
      </c>
      <c r="C415" s="98" t="s">
        <v>720</v>
      </c>
      <c r="D415" s="99" t="s">
        <v>721</v>
      </c>
      <c r="E415" s="100">
        <v>108346409400</v>
      </c>
      <c r="F415" s="101">
        <v>46189</v>
      </c>
      <c r="G415" s="102" t="s">
        <v>537</v>
      </c>
      <c r="H415" s="103">
        <v>2.1</v>
      </c>
      <c r="I415" s="103"/>
      <c r="J415" s="104">
        <f t="shared" si="41"/>
        <v>400000</v>
      </c>
      <c r="K415" s="105"/>
      <c r="L415" s="105"/>
      <c r="M415" s="105"/>
      <c r="N415" s="104">
        <f t="shared" si="42"/>
        <v>400000</v>
      </c>
      <c r="O415" s="106">
        <v>0</v>
      </c>
      <c r="P415" s="104">
        <f t="shared" si="43"/>
        <v>400000</v>
      </c>
      <c r="Q415" s="104"/>
      <c r="R415" s="105"/>
      <c r="S415" s="105"/>
      <c r="T415" s="107">
        <f t="shared" si="40"/>
        <v>0</v>
      </c>
      <c r="U415" s="105">
        <f t="shared" si="44"/>
        <v>400000</v>
      </c>
      <c r="V415" s="105"/>
    </row>
    <row r="416" spans="1:22">
      <c r="A416" s="96">
        <v>707296361164</v>
      </c>
      <c r="B416" s="97" t="s">
        <v>1652</v>
      </c>
      <c r="C416" s="98" t="s">
        <v>720</v>
      </c>
      <c r="D416" s="99" t="s">
        <v>721</v>
      </c>
      <c r="E416" s="100">
        <v>108346449260</v>
      </c>
      <c r="F416" s="101">
        <v>46189</v>
      </c>
      <c r="G416" s="102" t="s">
        <v>537</v>
      </c>
      <c r="H416" s="103">
        <v>20</v>
      </c>
      <c r="I416" s="103"/>
      <c r="J416" s="104">
        <f t="shared" si="41"/>
        <v>400000</v>
      </c>
      <c r="K416" s="105"/>
      <c r="L416" s="105"/>
      <c r="M416" s="105"/>
      <c r="N416" s="104">
        <f t="shared" si="42"/>
        <v>400000</v>
      </c>
      <c r="O416" s="106">
        <v>0</v>
      </c>
      <c r="P416" s="104">
        <f t="shared" si="43"/>
        <v>400000</v>
      </c>
      <c r="Q416" s="104"/>
      <c r="R416" s="105"/>
      <c r="S416" s="105"/>
      <c r="T416" s="107">
        <f t="shared" si="40"/>
        <v>0</v>
      </c>
      <c r="U416" s="105">
        <f t="shared" si="44"/>
        <v>400000</v>
      </c>
      <c r="V416" s="105"/>
    </row>
    <row r="417" spans="1:22">
      <c r="A417" s="96">
        <v>872979130829</v>
      </c>
      <c r="B417" s="97" t="s">
        <v>1654</v>
      </c>
      <c r="C417" s="98" t="s">
        <v>341</v>
      </c>
      <c r="D417" s="99" t="s">
        <v>275</v>
      </c>
      <c r="E417" s="100">
        <v>108346594860</v>
      </c>
      <c r="F417" s="101">
        <v>46189</v>
      </c>
      <c r="G417" s="102" t="s">
        <v>537</v>
      </c>
      <c r="H417" s="103">
        <v>0.30000000000000004</v>
      </c>
      <c r="I417" s="103"/>
      <c r="J417" s="104">
        <f t="shared" si="41"/>
        <v>400000</v>
      </c>
      <c r="K417" s="105"/>
      <c r="L417" s="105"/>
      <c r="M417" s="105"/>
      <c r="N417" s="104">
        <f t="shared" si="42"/>
        <v>400000</v>
      </c>
      <c r="O417" s="106">
        <v>0</v>
      </c>
      <c r="P417" s="104">
        <f t="shared" si="43"/>
        <v>400000</v>
      </c>
      <c r="Q417" s="104"/>
      <c r="R417" s="105"/>
      <c r="S417" s="105"/>
      <c r="T417" s="107">
        <f t="shared" ref="T417:T480" si="45">+SUM(Q417:S417)</f>
        <v>0</v>
      </c>
      <c r="U417" s="105">
        <f t="shared" si="44"/>
        <v>400000</v>
      </c>
      <c r="V417" s="105"/>
    </row>
    <row r="418" spans="1:22">
      <c r="A418" s="96">
        <v>409298926317</v>
      </c>
      <c r="B418" s="97" t="s">
        <v>1656</v>
      </c>
      <c r="C418" s="98" t="s">
        <v>1657</v>
      </c>
      <c r="D418" s="99" t="s">
        <v>275</v>
      </c>
      <c r="E418" s="100">
        <v>108346599210</v>
      </c>
      <c r="F418" s="101">
        <v>46189</v>
      </c>
      <c r="G418" s="102" t="s">
        <v>537</v>
      </c>
      <c r="H418" s="103">
        <v>13.1</v>
      </c>
      <c r="I418" s="103"/>
      <c r="J418" s="104">
        <f t="shared" si="41"/>
        <v>400000</v>
      </c>
      <c r="K418" s="105"/>
      <c r="L418" s="105"/>
      <c r="M418" s="105"/>
      <c r="N418" s="104">
        <f t="shared" si="42"/>
        <v>400000</v>
      </c>
      <c r="O418" s="106">
        <v>0</v>
      </c>
      <c r="P418" s="104">
        <f t="shared" si="43"/>
        <v>400000</v>
      </c>
      <c r="Q418" s="104"/>
      <c r="R418" s="105"/>
      <c r="S418" s="105"/>
      <c r="T418" s="107">
        <f t="shared" si="45"/>
        <v>0</v>
      </c>
      <c r="U418" s="105">
        <f t="shared" si="44"/>
        <v>400000</v>
      </c>
      <c r="V418" s="105"/>
    </row>
    <row r="419" spans="1:22">
      <c r="A419" s="96">
        <v>520711099784</v>
      </c>
      <c r="B419" s="97" t="s">
        <v>1659</v>
      </c>
      <c r="C419" s="98" t="s">
        <v>1253</v>
      </c>
      <c r="D419" s="99" t="s">
        <v>217</v>
      </c>
      <c r="E419" s="100">
        <v>108346603850</v>
      </c>
      <c r="F419" s="101">
        <v>46189</v>
      </c>
      <c r="G419" s="102" t="s">
        <v>537</v>
      </c>
      <c r="H419" s="103">
        <v>24.5</v>
      </c>
      <c r="I419" s="103"/>
      <c r="J419" s="104">
        <f t="shared" si="41"/>
        <v>400000</v>
      </c>
      <c r="K419" s="105"/>
      <c r="L419" s="105"/>
      <c r="M419" s="105"/>
      <c r="N419" s="104">
        <f t="shared" si="42"/>
        <v>400000</v>
      </c>
      <c r="O419" s="106">
        <v>0</v>
      </c>
      <c r="P419" s="104">
        <f t="shared" si="43"/>
        <v>400000</v>
      </c>
      <c r="Q419" s="104"/>
      <c r="R419" s="105"/>
      <c r="S419" s="105"/>
      <c r="T419" s="107">
        <f t="shared" si="45"/>
        <v>0</v>
      </c>
      <c r="U419" s="105">
        <f t="shared" si="44"/>
        <v>400000</v>
      </c>
      <c r="V419" s="105"/>
    </row>
    <row r="420" spans="1:22">
      <c r="A420" s="96">
        <v>525688600476</v>
      </c>
      <c r="B420" s="97" t="s">
        <v>1661</v>
      </c>
      <c r="C420" s="98" t="s">
        <v>1624</v>
      </c>
      <c r="D420" s="99" t="s">
        <v>721</v>
      </c>
      <c r="E420" s="100">
        <v>108346672600</v>
      </c>
      <c r="F420" s="101">
        <v>46189</v>
      </c>
      <c r="G420" s="102" t="s">
        <v>537</v>
      </c>
      <c r="H420" s="103">
        <v>0.5</v>
      </c>
      <c r="I420" s="103"/>
      <c r="J420" s="104">
        <f t="shared" si="41"/>
        <v>400000</v>
      </c>
      <c r="K420" s="105"/>
      <c r="L420" s="105"/>
      <c r="M420" s="105"/>
      <c r="N420" s="104">
        <f t="shared" si="42"/>
        <v>400000</v>
      </c>
      <c r="O420" s="106">
        <v>0</v>
      </c>
      <c r="P420" s="104">
        <f t="shared" si="43"/>
        <v>400000</v>
      </c>
      <c r="Q420" s="104"/>
      <c r="R420" s="105"/>
      <c r="S420" s="105"/>
      <c r="T420" s="107">
        <f t="shared" si="45"/>
        <v>0</v>
      </c>
      <c r="U420" s="105">
        <f t="shared" si="44"/>
        <v>400000</v>
      </c>
      <c r="V420" s="105"/>
    </row>
    <row r="421" spans="1:22">
      <c r="A421" s="96">
        <v>872881440674</v>
      </c>
      <c r="B421" s="97" t="s">
        <v>1663</v>
      </c>
      <c r="C421" s="98" t="s">
        <v>340</v>
      </c>
      <c r="D421" s="99" t="s">
        <v>223</v>
      </c>
      <c r="E421" s="100">
        <v>108346686340</v>
      </c>
      <c r="F421" s="101">
        <v>46189</v>
      </c>
      <c r="G421" s="102" t="s">
        <v>537</v>
      </c>
      <c r="H421" s="103">
        <v>26</v>
      </c>
      <c r="I421" s="103"/>
      <c r="J421" s="104">
        <f t="shared" si="41"/>
        <v>400000</v>
      </c>
      <c r="K421" s="105"/>
      <c r="L421" s="105"/>
      <c r="M421" s="105"/>
      <c r="N421" s="104">
        <f t="shared" si="42"/>
        <v>400000</v>
      </c>
      <c r="O421" s="106">
        <v>0</v>
      </c>
      <c r="P421" s="104">
        <f t="shared" si="43"/>
        <v>400000</v>
      </c>
      <c r="Q421" s="104"/>
      <c r="R421" s="105"/>
      <c r="S421" s="105"/>
      <c r="T421" s="107">
        <f t="shared" si="45"/>
        <v>0</v>
      </c>
      <c r="U421" s="105">
        <f t="shared" si="44"/>
        <v>400000</v>
      </c>
      <c r="V421" s="105"/>
    </row>
    <row r="422" spans="1:22">
      <c r="A422" s="96">
        <v>381939344552</v>
      </c>
      <c r="B422" s="97" t="s">
        <v>1665</v>
      </c>
      <c r="C422" s="98" t="s">
        <v>1099</v>
      </c>
      <c r="D422" s="99" t="s">
        <v>275</v>
      </c>
      <c r="E422" s="100">
        <v>108346716000</v>
      </c>
      <c r="F422" s="101">
        <v>46189</v>
      </c>
      <c r="G422" s="102" t="s">
        <v>537</v>
      </c>
      <c r="H422" s="103">
        <v>1.1000000000000001</v>
      </c>
      <c r="I422" s="103"/>
      <c r="J422" s="104">
        <f t="shared" si="41"/>
        <v>400000</v>
      </c>
      <c r="K422" s="105"/>
      <c r="L422" s="105"/>
      <c r="M422" s="105"/>
      <c r="N422" s="104">
        <f t="shared" si="42"/>
        <v>400000</v>
      </c>
      <c r="O422" s="106">
        <v>0</v>
      </c>
      <c r="P422" s="104">
        <f t="shared" si="43"/>
        <v>400000</v>
      </c>
      <c r="Q422" s="104"/>
      <c r="R422" s="105"/>
      <c r="S422" s="105"/>
      <c r="T422" s="107">
        <f t="shared" si="45"/>
        <v>0</v>
      </c>
      <c r="U422" s="105">
        <f t="shared" si="44"/>
        <v>400000</v>
      </c>
      <c r="V422" s="105"/>
    </row>
    <row r="423" spans="1:22">
      <c r="A423" s="96">
        <v>4110338139</v>
      </c>
      <c r="B423" s="97" t="s">
        <v>1667</v>
      </c>
      <c r="C423" s="98" t="s">
        <v>1668</v>
      </c>
      <c r="D423" s="99" t="s">
        <v>217</v>
      </c>
      <c r="E423" s="100">
        <v>108347193620</v>
      </c>
      <c r="F423" s="101">
        <v>46190</v>
      </c>
      <c r="G423" s="102" t="s">
        <v>532</v>
      </c>
      <c r="H423" s="103">
        <v>5</v>
      </c>
      <c r="I423" s="103"/>
      <c r="J423" s="104">
        <f t="shared" si="41"/>
        <v>400000</v>
      </c>
      <c r="K423" s="105"/>
      <c r="L423" s="105"/>
      <c r="M423" s="105"/>
      <c r="N423" s="104">
        <f t="shared" si="42"/>
        <v>400000</v>
      </c>
      <c r="O423" s="106">
        <v>0</v>
      </c>
      <c r="P423" s="104">
        <f t="shared" si="43"/>
        <v>400000</v>
      </c>
      <c r="Q423" s="104"/>
      <c r="R423" s="105"/>
      <c r="S423" s="105"/>
      <c r="T423" s="107">
        <f t="shared" si="45"/>
        <v>0</v>
      </c>
      <c r="U423" s="105">
        <f t="shared" si="44"/>
        <v>400000</v>
      </c>
      <c r="V423" s="105"/>
    </row>
    <row r="424" spans="1:22">
      <c r="A424" s="96">
        <v>4110338142</v>
      </c>
      <c r="B424" s="97" t="s">
        <v>1670</v>
      </c>
      <c r="C424" s="98" t="s">
        <v>1668</v>
      </c>
      <c r="D424" s="99" t="s">
        <v>217</v>
      </c>
      <c r="E424" s="100">
        <v>108347232820</v>
      </c>
      <c r="F424" s="101">
        <v>46190</v>
      </c>
      <c r="G424" s="102" t="s">
        <v>532</v>
      </c>
      <c r="H424" s="103">
        <v>3</v>
      </c>
      <c r="I424" s="103"/>
      <c r="J424" s="104">
        <f t="shared" si="41"/>
        <v>400000</v>
      </c>
      <c r="K424" s="105"/>
      <c r="L424" s="105"/>
      <c r="M424" s="105"/>
      <c r="N424" s="104">
        <f t="shared" si="42"/>
        <v>400000</v>
      </c>
      <c r="O424" s="106">
        <v>0</v>
      </c>
      <c r="P424" s="104">
        <f t="shared" si="43"/>
        <v>400000</v>
      </c>
      <c r="Q424" s="104"/>
      <c r="R424" s="105"/>
      <c r="S424" s="105"/>
      <c r="T424" s="107">
        <f t="shared" si="45"/>
        <v>0</v>
      </c>
      <c r="U424" s="105">
        <f t="shared" si="44"/>
        <v>400000</v>
      </c>
      <c r="V424" s="105"/>
    </row>
    <row r="425" spans="1:22">
      <c r="A425" s="96">
        <v>4110338141</v>
      </c>
      <c r="B425" s="97" t="s">
        <v>1672</v>
      </c>
      <c r="C425" s="98" t="s">
        <v>1668</v>
      </c>
      <c r="D425" s="99" t="s">
        <v>217</v>
      </c>
      <c r="E425" s="100">
        <v>108347262660</v>
      </c>
      <c r="F425" s="101">
        <v>46190</v>
      </c>
      <c r="G425" s="102" t="s">
        <v>532</v>
      </c>
      <c r="H425" s="103">
        <v>7</v>
      </c>
      <c r="I425" s="103"/>
      <c r="J425" s="104">
        <f t="shared" si="41"/>
        <v>400000</v>
      </c>
      <c r="K425" s="105"/>
      <c r="L425" s="105"/>
      <c r="M425" s="105"/>
      <c r="N425" s="104">
        <f t="shared" si="42"/>
        <v>400000</v>
      </c>
      <c r="O425" s="106">
        <v>0</v>
      </c>
      <c r="P425" s="104">
        <f t="shared" si="43"/>
        <v>400000</v>
      </c>
      <c r="Q425" s="104"/>
      <c r="R425" s="105"/>
      <c r="S425" s="105"/>
      <c r="T425" s="107">
        <f t="shared" si="45"/>
        <v>0</v>
      </c>
      <c r="U425" s="105">
        <f t="shared" si="44"/>
        <v>400000</v>
      </c>
      <c r="V425" s="105"/>
    </row>
    <row r="426" spans="1:22">
      <c r="A426" s="96">
        <v>4110338152</v>
      </c>
      <c r="B426" s="97" t="s">
        <v>1674</v>
      </c>
      <c r="C426" s="98" t="s">
        <v>1668</v>
      </c>
      <c r="D426" s="99" t="s">
        <v>217</v>
      </c>
      <c r="E426" s="100">
        <v>108347284400</v>
      </c>
      <c r="F426" s="101">
        <v>46190</v>
      </c>
      <c r="G426" s="102" t="s">
        <v>532</v>
      </c>
      <c r="H426" s="103">
        <v>26.5</v>
      </c>
      <c r="I426" s="103"/>
      <c r="J426" s="104">
        <f t="shared" si="41"/>
        <v>400000</v>
      </c>
      <c r="K426" s="105"/>
      <c r="L426" s="105"/>
      <c r="M426" s="105"/>
      <c r="N426" s="104">
        <f t="shared" si="42"/>
        <v>400000</v>
      </c>
      <c r="O426" s="106">
        <v>0</v>
      </c>
      <c r="P426" s="104">
        <f t="shared" si="43"/>
        <v>400000</v>
      </c>
      <c r="Q426" s="104"/>
      <c r="R426" s="105"/>
      <c r="S426" s="105"/>
      <c r="T426" s="107">
        <f t="shared" si="45"/>
        <v>0</v>
      </c>
      <c r="U426" s="105">
        <f t="shared" si="44"/>
        <v>400000</v>
      </c>
      <c r="V426" s="105"/>
    </row>
    <row r="427" spans="1:22">
      <c r="A427" s="96">
        <v>4110338143</v>
      </c>
      <c r="B427" s="97" t="s">
        <v>1676</v>
      </c>
      <c r="C427" s="98" t="s">
        <v>1668</v>
      </c>
      <c r="D427" s="99" t="s">
        <v>217</v>
      </c>
      <c r="E427" s="100">
        <v>108347330710</v>
      </c>
      <c r="F427" s="101">
        <v>46190</v>
      </c>
      <c r="G427" s="102" t="s">
        <v>532</v>
      </c>
      <c r="H427" s="103">
        <v>8.5</v>
      </c>
      <c r="I427" s="103"/>
      <c r="J427" s="104">
        <f t="shared" si="41"/>
        <v>400000</v>
      </c>
      <c r="K427" s="105"/>
      <c r="L427" s="105"/>
      <c r="M427" s="105"/>
      <c r="N427" s="104">
        <f t="shared" si="42"/>
        <v>400000</v>
      </c>
      <c r="O427" s="106">
        <v>0</v>
      </c>
      <c r="P427" s="104">
        <f t="shared" si="43"/>
        <v>400000</v>
      </c>
      <c r="Q427" s="104"/>
      <c r="R427" s="105"/>
      <c r="S427" s="105"/>
      <c r="T427" s="107">
        <f t="shared" si="45"/>
        <v>0</v>
      </c>
      <c r="U427" s="105">
        <f t="shared" si="44"/>
        <v>400000</v>
      </c>
      <c r="V427" s="105"/>
    </row>
    <row r="428" spans="1:22">
      <c r="A428" s="96">
        <v>4110338217</v>
      </c>
      <c r="B428" s="97" t="s">
        <v>1678</v>
      </c>
      <c r="C428" s="98" t="s">
        <v>1668</v>
      </c>
      <c r="D428" s="99" t="s">
        <v>217</v>
      </c>
      <c r="E428" s="100">
        <v>108347368950</v>
      </c>
      <c r="F428" s="101">
        <v>46190</v>
      </c>
      <c r="G428" s="102" t="s">
        <v>532</v>
      </c>
      <c r="H428" s="103">
        <v>9.5</v>
      </c>
      <c r="I428" s="103"/>
      <c r="J428" s="104">
        <f t="shared" si="41"/>
        <v>400000</v>
      </c>
      <c r="K428" s="105"/>
      <c r="L428" s="105"/>
      <c r="M428" s="105"/>
      <c r="N428" s="104">
        <f t="shared" si="42"/>
        <v>400000</v>
      </c>
      <c r="O428" s="106">
        <v>0</v>
      </c>
      <c r="P428" s="104">
        <f t="shared" si="43"/>
        <v>400000</v>
      </c>
      <c r="Q428" s="104"/>
      <c r="R428" s="105"/>
      <c r="S428" s="105"/>
      <c r="T428" s="107">
        <f t="shared" si="45"/>
        <v>0</v>
      </c>
      <c r="U428" s="105">
        <f t="shared" si="44"/>
        <v>400000</v>
      </c>
      <c r="V428" s="105"/>
    </row>
    <row r="429" spans="1:22">
      <c r="A429" s="96">
        <v>4110338144</v>
      </c>
      <c r="B429" s="97" t="s">
        <v>1680</v>
      </c>
      <c r="C429" s="98" t="s">
        <v>1668</v>
      </c>
      <c r="D429" s="99" t="s">
        <v>217</v>
      </c>
      <c r="E429" s="100">
        <v>108347464040</v>
      </c>
      <c r="F429" s="101">
        <v>46190</v>
      </c>
      <c r="G429" s="102" t="s">
        <v>532</v>
      </c>
      <c r="H429" s="103">
        <v>47.5</v>
      </c>
      <c r="I429" s="103"/>
      <c r="J429" s="104">
        <f t="shared" si="41"/>
        <v>400000</v>
      </c>
      <c r="K429" s="105"/>
      <c r="L429" s="105"/>
      <c r="M429" s="105"/>
      <c r="N429" s="104">
        <f t="shared" si="42"/>
        <v>400000</v>
      </c>
      <c r="O429" s="106">
        <v>0</v>
      </c>
      <c r="P429" s="104">
        <f t="shared" si="43"/>
        <v>400000</v>
      </c>
      <c r="Q429" s="104"/>
      <c r="R429" s="105"/>
      <c r="S429" s="105"/>
      <c r="T429" s="107">
        <f t="shared" si="45"/>
        <v>0</v>
      </c>
      <c r="U429" s="105">
        <f t="shared" si="44"/>
        <v>400000</v>
      </c>
      <c r="V429" s="105"/>
    </row>
    <row r="430" spans="1:22">
      <c r="A430" s="96">
        <v>4110338146</v>
      </c>
      <c r="B430" s="97" t="s">
        <v>1682</v>
      </c>
      <c r="C430" s="98" t="s">
        <v>1668</v>
      </c>
      <c r="D430" s="99" t="s">
        <v>217</v>
      </c>
      <c r="E430" s="100">
        <v>108347464960</v>
      </c>
      <c r="F430" s="101">
        <v>46190</v>
      </c>
      <c r="G430" s="102" t="s">
        <v>532</v>
      </c>
      <c r="H430" s="103">
        <v>26</v>
      </c>
      <c r="I430" s="103"/>
      <c r="J430" s="104">
        <f t="shared" si="41"/>
        <v>400000</v>
      </c>
      <c r="K430" s="105"/>
      <c r="L430" s="105"/>
      <c r="M430" s="105"/>
      <c r="N430" s="104">
        <f t="shared" si="42"/>
        <v>400000</v>
      </c>
      <c r="O430" s="106">
        <v>0</v>
      </c>
      <c r="P430" s="104">
        <f t="shared" si="43"/>
        <v>400000</v>
      </c>
      <c r="Q430" s="104"/>
      <c r="R430" s="105"/>
      <c r="S430" s="105"/>
      <c r="T430" s="107">
        <f t="shared" si="45"/>
        <v>0</v>
      </c>
      <c r="U430" s="105">
        <f t="shared" si="44"/>
        <v>400000</v>
      </c>
      <c r="V430" s="105"/>
    </row>
    <row r="431" spans="1:22">
      <c r="A431" s="96">
        <v>4110338214</v>
      </c>
      <c r="B431" s="97" t="s">
        <v>1684</v>
      </c>
      <c r="C431" s="98" t="s">
        <v>1668</v>
      </c>
      <c r="D431" s="99" t="s">
        <v>217</v>
      </c>
      <c r="E431" s="100">
        <v>108347527960</v>
      </c>
      <c r="F431" s="101">
        <v>46190</v>
      </c>
      <c r="G431" s="102" t="s">
        <v>532</v>
      </c>
      <c r="H431" s="103">
        <v>83.5</v>
      </c>
      <c r="I431" s="103"/>
      <c r="J431" s="104">
        <f t="shared" si="41"/>
        <v>400000</v>
      </c>
      <c r="K431" s="105"/>
      <c r="L431" s="105"/>
      <c r="M431" s="105"/>
      <c r="N431" s="104">
        <f t="shared" si="42"/>
        <v>400000</v>
      </c>
      <c r="O431" s="106">
        <v>0</v>
      </c>
      <c r="P431" s="104">
        <f t="shared" si="43"/>
        <v>400000</v>
      </c>
      <c r="Q431" s="104"/>
      <c r="R431" s="105"/>
      <c r="S431" s="105"/>
      <c r="T431" s="107">
        <f t="shared" si="45"/>
        <v>0</v>
      </c>
      <c r="U431" s="105">
        <f t="shared" si="44"/>
        <v>400000</v>
      </c>
      <c r="V431" s="105"/>
    </row>
    <row r="432" spans="1:22">
      <c r="A432" s="96">
        <v>4110338154</v>
      </c>
      <c r="B432" s="97" t="s">
        <v>1686</v>
      </c>
      <c r="C432" s="98" t="s">
        <v>1668</v>
      </c>
      <c r="D432" s="99" t="s">
        <v>217</v>
      </c>
      <c r="E432" s="100">
        <v>108347692830</v>
      </c>
      <c r="F432" s="101">
        <v>46190</v>
      </c>
      <c r="G432" s="102" t="s">
        <v>532</v>
      </c>
      <c r="H432" s="103">
        <v>11</v>
      </c>
      <c r="I432" s="103"/>
      <c r="J432" s="104">
        <f t="shared" si="41"/>
        <v>400000</v>
      </c>
      <c r="K432" s="105"/>
      <c r="L432" s="105"/>
      <c r="M432" s="105"/>
      <c r="N432" s="104">
        <f t="shared" si="42"/>
        <v>400000</v>
      </c>
      <c r="O432" s="106">
        <v>0</v>
      </c>
      <c r="P432" s="104">
        <f t="shared" si="43"/>
        <v>400000</v>
      </c>
      <c r="Q432" s="104"/>
      <c r="R432" s="105"/>
      <c r="S432" s="105"/>
      <c r="T432" s="107">
        <f t="shared" si="45"/>
        <v>0</v>
      </c>
      <c r="U432" s="105">
        <f t="shared" si="44"/>
        <v>400000</v>
      </c>
      <c r="V432" s="105"/>
    </row>
    <row r="433" spans="1:22">
      <c r="A433" s="96">
        <v>4110338148</v>
      </c>
      <c r="B433" s="97" t="s">
        <v>1688</v>
      </c>
      <c r="C433" s="98" t="s">
        <v>1668</v>
      </c>
      <c r="D433" s="99" t="s">
        <v>217</v>
      </c>
      <c r="E433" s="100">
        <v>108347826200</v>
      </c>
      <c r="F433" s="101">
        <v>46190</v>
      </c>
      <c r="G433" s="102" t="s">
        <v>532</v>
      </c>
      <c r="H433" s="103">
        <v>37.5</v>
      </c>
      <c r="I433" s="103"/>
      <c r="J433" s="104">
        <f t="shared" si="41"/>
        <v>400000</v>
      </c>
      <c r="K433" s="105"/>
      <c r="L433" s="105"/>
      <c r="M433" s="105"/>
      <c r="N433" s="104">
        <f t="shared" si="42"/>
        <v>400000</v>
      </c>
      <c r="O433" s="106">
        <v>0</v>
      </c>
      <c r="P433" s="104">
        <f t="shared" si="43"/>
        <v>400000</v>
      </c>
      <c r="Q433" s="104"/>
      <c r="R433" s="105"/>
      <c r="S433" s="105"/>
      <c r="T433" s="107">
        <f t="shared" si="45"/>
        <v>0</v>
      </c>
      <c r="U433" s="105">
        <f t="shared" si="44"/>
        <v>400000</v>
      </c>
      <c r="V433" s="105"/>
    </row>
    <row r="434" spans="1:22">
      <c r="A434" s="96">
        <v>1202740324</v>
      </c>
      <c r="B434" s="97" t="s">
        <v>1690</v>
      </c>
      <c r="C434" s="98" t="s">
        <v>1691</v>
      </c>
      <c r="D434" s="99" t="s">
        <v>298</v>
      </c>
      <c r="E434" s="100">
        <v>108348087150</v>
      </c>
      <c r="F434" s="101">
        <v>46190</v>
      </c>
      <c r="G434" s="102" t="s">
        <v>537</v>
      </c>
      <c r="H434" s="103">
        <v>0.30000000000000004</v>
      </c>
      <c r="I434" s="103"/>
      <c r="J434" s="104">
        <f t="shared" si="41"/>
        <v>400000</v>
      </c>
      <c r="K434" s="105"/>
      <c r="L434" s="105"/>
      <c r="M434" s="105"/>
      <c r="N434" s="104">
        <f t="shared" si="42"/>
        <v>400000</v>
      </c>
      <c r="O434" s="106">
        <v>0</v>
      </c>
      <c r="P434" s="104">
        <f t="shared" si="43"/>
        <v>400000</v>
      </c>
      <c r="Q434" s="104"/>
      <c r="R434" s="105"/>
      <c r="S434" s="105"/>
      <c r="T434" s="107">
        <f t="shared" si="45"/>
        <v>0</v>
      </c>
      <c r="U434" s="105">
        <f t="shared" si="44"/>
        <v>400000</v>
      </c>
      <c r="V434" s="105"/>
    </row>
    <row r="435" spans="1:22">
      <c r="A435" s="96">
        <v>7753184961</v>
      </c>
      <c r="B435" s="97" t="s">
        <v>1693</v>
      </c>
      <c r="C435" s="98" t="s">
        <v>1694</v>
      </c>
      <c r="D435" s="99" t="s">
        <v>223</v>
      </c>
      <c r="E435" s="100">
        <v>108348643800</v>
      </c>
      <c r="F435" s="101">
        <v>46190</v>
      </c>
      <c r="G435" s="102" t="s">
        <v>537</v>
      </c>
      <c r="H435" s="103">
        <v>110.8</v>
      </c>
      <c r="I435" s="103"/>
      <c r="J435" s="104">
        <f t="shared" si="41"/>
        <v>400000</v>
      </c>
      <c r="K435" s="105"/>
      <c r="L435" s="105"/>
      <c r="M435" s="105"/>
      <c r="N435" s="104">
        <f t="shared" si="42"/>
        <v>400000</v>
      </c>
      <c r="O435" s="106">
        <v>0</v>
      </c>
      <c r="P435" s="104">
        <f t="shared" si="43"/>
        <v>400000</v>
      </c>
      <c r="Q435" s="104"/>
      <c r="R435" s="105"/>
      <c r="S435" s="105"/>
      <c r="T435" s="107">
        <f t="shared" si="45"/>
        <v>0</v>
      </c>
      <c r="U435" s="105">
        <f t="shared" si="44"/>
        <v>400000</v>
      </c>
      <c r="V435" s="105"/>
    </row>
    <row r="436" spans="1:22">
      <c r="A436" s="96">
        <v>6582773260</v>
      </c>
      <c r="B436" s="97" t="s">
        <v>1696</v>
      </c>
      <c r="C436" s="98" t="s">
        <v>892</v>
      </c>
      <c r="D436" s="99" t="s">
        <v>208</v>
      </c>
      <c r="E436" s="100">
        <v>108348948520</v>
      </c>
      <c r="F436" s="101">
        <v>46190</v>
      </c>
      <c r="G436" s="102" t="s">
        <v>537</v>
      </c>
      <c r="H436" s="103">
        <v>2</v>
      </c>
      <c r="I436" s="103"/>
      <c r="J436" s="104">
        <f t="shared" si="41"/>
        <v>400000</v>
      </c>
      <c r="K436" s="105"/>
      <c r="L436" s="105"/>
      <c r="M436" s="105"/>
      <c r="N436" s="104">
        <f t="shared" si="42"/>
        <v>400000</v>
      </c>
      <c r="O436" s="106">
        <v>0</v>
      </c>
      <c r="P436" s="104">
        <f t="shared" si="43"/>
        <v>400000</v>
      </c>
      <c r="Q436" s="104"/>
      <c r="R436" s="105"/>
      <c r="S436" s="105"/>
      <c r="T436" s="107">
        <f t="shared" si="45"/>
        <v>0</v>
      </c>
      <c r="U436" s="105">
        <f t="shared" si="44"/>
        <v>400000</v>
      </c>
      <c r="V436" s="105"/>
    </row>
    <row r="437" spans="1:22">
      <c r="A437" s="96">
        <v>480304817374</v>
      </c>
      <c r="B437" s="97" t="s">
        <v>1698</v>
      </c>
      <c r="C437" s="98" t="s">
        <v>1699</v>
      </c>
      <c r="D437" s="99" t="s">
        <v>217</v>
      </c>
      <c r="E437" s="100">
        <v>108350278850</v>
      </c>
      <c r="F437" s="101">
        <v>46190</v>
      </c>
      <c r="G437" s="102" t="s">
        <v>537</v>
      </c>
      <c r="H437" s="103">
        <v>2.4</v>
      </c>
      <c r="I437" s="103"/>
      <c r="J437" s="104">
        <f t="shared" si="41"/>
        <v>400000</v>
      </c>
      <c r="K437" s="105"/>
      <c r="L437" s="105"/>
      <c r="M437" s="105"/>
      <c r="N437" s="104">
        <f t="shared" si="42"/>
        <v>400000</v>
      </c>
      <c r="O437" s="106">
        <v>0</v>
      </c>
      <c r="P437" s="104">
        <f t="shared" si="43"/>
        <v>400000</v>
      </c>
      <c r="Q437" s="104"/>
      <c r="R437" s="105"/>
      <c r="S437" s="105"/>
      <c r="T437" s="107">
        <f t="shared" si="45"/>
        <v>0</v>
      </c>
      <c r="U437" s="105">
        <f t="shared" si="44"/>
        <v>400000</v>
      </c>
      <c r="V437" s="105"/>
    </row>
    <row r="438" spans="1:22">
      <c r="A438" s="96">
        <v>515199060732</v>
      </c>
      <c r="B438" s="97" t="s">
        <v>1701</v>
      </c>
      <c r="C438" s="98" t="s">
        <v>327</v>
      </c>
      <c r="D438" s="99" t="s">
        <v>275</v>
      </c>
      <c r="E438" s="100">
        <v>108350393100</v>
      </c>
      <c r="F438" s="101">
        <v>46190</v>
      </c>
      <c r="G438" s="102" t="s">
        <v>537</v>
      </c>
      <c r="H438" s="103">
        <v>49.5</v>
      </c>
      <c r="I438" s="103"/>
      <c r="J438" s="104">
        <f t="shared" si="41"/>
        <v>400000</v>
      </c>
      <c r="K438" s="105"/>
      <c r="L438" s="105"/>
      <c r="M438" s="105"/>
      <c r="N438" s="104">
        <f t="shared" si="42"/>
        <v>400000</v>
      </c>
      <c r="O438" s="106">
        <v>0</v>
      </c>
      <c r="P438" s="104">
        <f t="shared" si="43"/>
        <v>400000</v>
      </c>
      <c r="Q438" s="104"/>
      <c r="R438" s="105"/>
      <c r="S438" s="105"/>
      <c r="T438" s="107">
        <f t="shared" si="45"/>
        <v>0</v>
      </c>
      <c r="U438" s="105">
        <f t="shared" si="44"/>
        <v>400000</v>
      </c>
      <c r="V438" s="105"/>
    </row>
    <row r="439" spans="1:22">
      <c r="A439" s="96">
        <v>873058440876</v>
      </c>
      <c r="B439" s="97" t="s">
        <v>1703</v>
      </c>
      <c r="C439" s="98" t="s">
        <v>1704</v>
      </c>
      <c r="D439" s="99" t="s">
        <v>223</v>
      </c>
      <c r="E439" s="100">
        <v>108351124120</v>
      </c>
      <c r="F439" s="101">
        <v>46191</v>
      </c>
      <c r="G439" s="102" t="s">
        <v>537</v>
      </c>
      <c r="H439" s="103">
        <v>8.1999999999999993</v>
      </c>
      <c r="I439" s="103"/>
      <c r="J439" s="104">
        <f t="shared" si="41"/>
        <v>400000</v>
      </c>
      <c r="K439" s="105"/>
      <c r="L439" s="105"/>
      <c r="M439" s="105"/>
      <c r="N439" s="104">
        <f t="shared" si="42"/>
        <v>400000</v>
      </c>
      <c r="O439" s="106">
        <v>0</v>
      </c>
      <c r="P439" s="104">
        <f t="shared" si="43"/>
        <v>400000</v>
      </c>
      <c r="Q439" s="104"/>
      <c r="R439" s="105"/>
      <c r="S439" s="105"/>
      <c r="T439" s="107">
        <f t="shared" si="45"/>
        <v>0</v>
      </c>
      <c r="U439" s="105">
        <f t="shared" si="44"/>
        <v>400000</v>
      </c>
      <c r="V439" s="105"/>
    </row>
    <row r="440" spans="1:22">
      <c r="A440" s="96">
        <v>382041697681</v>
      </c>
      <c r="B440" s="97" t="s">
        <v>1706</v>
      </c>
      <c r="C440" s="98" t="s">
        <v>759</v>
      </c>
      <c r="D440" s="99" t="s">
        <v>275</v>
      </c>
      <c r="E440" s="100">
        <v>108351152340</v>
      </c>
      <c r="F440" s="101">
        <v>46191</v>
      </c>
      <c r="G440" s="102" t="s">
        <v>537</v>
      </c>
      <c r="H440" s="103">
        <v>5</v>
      </c>
      <c r="I440" s="103"/>
      <c r="J440" s="104">
        <f t="shared" si="41"/>
        <v>400000</v>
      </c>
      <c r="K440" s="105"/>
      <c r="L440" s="105"/>
      <c r="M440" s="105"/>
      <c r="N440" s="104">
        <f t="shared" si="42"/>
        <v>400000</v>
      </c>
      <c r="O440" s="106">
        <v>0</v>
      </c>
      <c r="P440" s="104">
        <f t="shared" si="43"/>
        <v>400000</v>
      </c>
      <c r="Q440" s="104"/>
      <c r="R440" s="105"/>
      <c r="S440" s="105"/>
      <c r="T440" s="107">
        <f t="shared" si="45"/>
        <v>0</v>
      </c>
      <c r="U440" s="105">
        <f t="shared" si="44"/>
        <v>400000</v>
      </c>
      <c r="V440" s="105"/>
    </row>
    <row r="441" spans="1:22">
      <c r="A441" s="96" t="s">
        <v>1708</v>
      </c>
      <c r="B441" s="97" t="s">
        <v>1709</v>
      </c>
      <c r="C441" s="98" t="s">
        <v>1710</v>
      </c>
      <c r="D441" s="99" t="s">
        <v>223</v>
      </c>
      <c r="E441" s="100">
        <v>108351890730</v>
      </c>
      <c r="F441" s="101">
        <v>46191</v>
      </c>
      <c r="G441" s="102" t="s">
        <v>1712</v>
      </c>
      <c r="H441" s="103">
        <v>2038.31</v>
      </c>
      <c r="I441" s="103"/>
      <c r="J441" s="104">
        <f t="shared" si="41"/>
        <v>400000</v>
      </c>
      <c r="K441" s="105"/>
      <c r="L441" s="105"/>
      <c r="M441" s="105"/>
      <c r="N441" s="104">
        <f t="shared" si="42"/>
        <v>400000</v>
      </c>
      <c r="O441" s="106">
        <v>0</v>
      </c>
      <c r="P441" s="104">
        <f t="shared" si="43"/>
        <v>400000</v>
      </c>
      <c r="Q441" s="104"/>
      <c r="R441" s="105"/>
      <c r="S441" s="105"/>
      <c r="T441" s="107">
        <f t="shared" si="45"/>
        <v>0</v>
      </c>
      <c r="U441" s="105">
        <f t="shared" si="44"/>
        <v>400000</v>
      </c>
      <c r="V441" s="105"/>
    </row>
    <row r="442" spans="1:22">
      <c r="A442" s="96">
        <v>530283215084</v>
      </c>
      <c r="B442" s="97" t="s">
        <v>1713</v>
      </c>
      <c r="C442" s="98" t="s">
        <v>735</v>
      </c>
      <c r="D442" s="99" t="s">
        <v>217</v>
      </c>
      <c r="E442" s="100">
        <v>108352081350</v>
      </c>
      <c r="F442" s="101">
        <v>46191</v>
      </c>
      <c r="G442" s="102" t="s">
        <v>537</v>
      </c>
      <c r="H442" s="103">
        <v>23.8</v>
      </c>
      <c r="I442" s="103"/>
      <c r="J442" s="104">
        <f t="shared" si="41"/>
        <v>400000</v>
      </c>
      <c r="K442" s="105"/>
      <c r="L442" s="105"/>
      <c r="M442" s="105"/>
      <c r="N442" s="104">
        <f t="shared" si="42"/>
        <v>400000</v>
      </c>
      <c r="O442" s="106">
        <v>0</v>
      </c>
      <c r="P442" s="104">
        <f t="shared" si="43"/>
        <v>400000</v>
      </c>
      <c r="Q442" s="104"/>
      <c r="R442" s="105"/>
      <c r="S442" s="105"/>
      <c r="T442" s="107">
        <f t="shared" si="45"/>
        <v>0</v>
      </c>
      <c r="U442" s="105">
        <f t="shared" si="44"/>
        <v>400000</v>
      </c>
      <c r="V442" s="105"/>
    </row>
    <row r="443" spans="1:22">
      <c r="A443" s="96">
        <v>4110338153</v>
      </c>
      <c r="B443" s="97" t="s">
        <v>1715</v>
      </c>
      <c r="C443" s="98" t="s">
        <v>1668</v>
      </c>
      <c r="D443" s="99" t="s">
        <v>217</v>
      </c>
      <c r="E443" s="100">
        <v>108352135620</v>
      </c>
      <c r="F443" s="101">
        <v>46191</v>
      </c>
      <c r="G443" s="102" t="s">
        <v>532</v>
      </c>
      <c r="H443" s="103">
        <v>27</v>
      </c>
      <c r="I443" s="103"/>
      <c r="J443" s="104">
        <f t="shared" si="41"/>
        <v>400000</v>
      </c>
      <c r="K443" s="105"/>
      <c r="L443" s="105"/>
      <c r="M443" s="105"/>
      <c r="N443" s="104">
        <f t="shared" si="42"/>
        <v>400000</v>
      </c>
      <c r="O443" s="106">
        <v>0</v>
      </c>
      <c r="P443" s="104">
        <f t="shared" si="43"/>
        <v>400000</v>
      </c>
      <c r="Q443" s="104"/>
      <c r="R443" s="105"/>
      <c r="S443" s="105"/>
      <c r="T443" s="107">
        <f t="shared" si="45"/>
        <v>0</v>
      </c>
      <c r="U443" s="105">
        <f t="shared" si="44"/>
        <v>400000</v>
      </c>
      <c r="V443" s="105"/>
    </row>
    <row r="444" spans="1:22">
      <c r="A444" s="96">
        <v>5774728562</v>
      </c>
      <c r="B444" s="97" t="s">
        <v>1717</v>
      </c>
      <c r="C444" s="98" t="s">
        <v>791</v>
      </c>
      <c r="D444" s="99" t="s">
        <v>275</v>
      </c>
      <c r="E444" s="100">
        <v>108353279530</v>
      </c>
      <c r="F444" s="101">
        <v>46191</v>
      </c>
      <c r="G444" s="102" t="s">
        <v>537</v>
      </c>
      <c r="H444" s="103">
        <v>1</v>
      </c>
      <c r="I444" s="103"/>
      <c r="J444" s="104">
        <f t="shared" si="41"/>
        <v>400000</v>
      </c>
      <c r="K444" s="105"/>
      <c r="L444" s="105"/>
      <c r="M444" s="105"/>
      <c r="N444" s="104">
        <f t="shared" si="42"/>
        <v>400000</v>
      </c>
      <c r="O444" s="106">
        <v>0</v>
      </c>
      <c r="P444" s="104">
        <f t="shared" si="43"/>
        <v>400000</v>
      </c>
      <c r="Q444" s="104"/>
      <c r="R444" s="105"/>
      <c r="S444" s="105"/>
      <c r="T444" s="107">
        <f t="shared" si="45"/>
        <v>0</v>
      </c>
      <c r="U444" s="105">
        <f t="shared" si="44"/>
        <v>400000</v>
      </c>
      <c r="V444" s="105"/>
    </row>
    <row r="445" spans="1:22">
      <c r="A445" s="96">
        <v>382048162769</v>
      </c>
      <c r="B445" s="97" t="s">
        <v>1719</v>
      </c>
      <c r="C445" s="98" t="s">
        <v>1720</v>
      </c>
      <c r="D445" s="99" t="s">
        <v>213</v>
      </c>
      <c r="E445" s="100">
        <v>108353384050</v>
      </c>
      <c r="F445" s="101">
        <v>46191</v>
      </c>
      <c r="G445" s="102" t="s">
        <v>537</v>
      </c>
      <c r="H445" s="103">
        <v>1</v>
      </c>
      <c r="I445" s="103"/>
      <c r="J445" s="104">
        <f t="shared" si="41"/>
        <v>400000</v>
      </c>
      <c r="K445" s="105"/>
      <c r="L445" s="105"/>
      <c r="M445" s="105"/>
      <c r="N445" s="104">
        <f t="shared" si="42"/>
        <v>400000</v>
      </c>
      <c r="O445" s="106">
        <v>0</v>
      </c>
      <c r="P445" s="104">
        <f t="shared" si="43"/>
        <v>400000</v>
      </c>
      <c r="Q445" s="104"/>
      <c r="R445" s="105"/>
      <c r="S445" s="105"/>
      <c r="T445" s="107">
        <f t="shared" si="45"/>
        <v>0</v>
      </c>
      <c r="U445" s="105">
        <f t="shared" si="44"/>
        <v>400000</v>
      </c>
      <c r="V445" s="105"/>
    </row>
    <row r="446" spans="1:22">
      <c r="A446" s="96">
        <v>873178336511</v>
      </c>
      <c r="B446" s="97" t="s">
        <v>1722</v>
      </c>
      <c r="C446" s="98" t="s">
        <v>335</v>
      </c>
      <c r="D446" s="99" t="s">
        <v>275</v>
      </c>
      <c r="E446" s="100">
        <v>108353606800</v>
      </c>
      <c r="F446" s="101">
        <v>46191</v>
      </c>
      <c r="G446" s="102" t="s">
        <v>537</v>
      </c>
      <c r="H446" s="103">
        <v>20</v>
      </c>
      <c r="I446" s="103"/>
      <c r="J446" s="104">
        <f t="shared" si="41"/>
        <v>400000</v>
      </c>
      <c r="K446" s="105"/>
      <c r="L446" s="105"/>
      <c r="M446" s="105"/>
      <c r="N446" s="104">
        <f t="shared" si="42"/>
        <v>400000</v>
      </c>
      <c r="O446" s="106">
        <v>0</v>
      </c>
      <c r="P446" s="104">
        <f t="shared" si="43"/>
        <v>400000</v>
      </c>
      <c r="Q446" s="104"/>
      <c r="R446" s="105"/>
      <c r="S446" s="105"/>
      <c r="T446" s="107">
        <f t="shared" si="45"/>
        <v>0</v>
      </c>
      <c r="U446" s="105">
        <f t="shared" si="44"/>
        <v>400000</v>
      </c>
      <c r="V446" s="105"/>
    </row>
    <row r="447" spans="1:22">
      <c r="A447" s="96">
        <v>119209747424</v>
      </c>
      <c r="B447" s="97" t="s">
        <v>1724</v>
      </c>
      <c r="C447" s="98" t="s">
        <v>925</v>
      </c>
      <c r="D447" s="99" t="s">
        <v>217</v>
      </c>
      <c r="E447" s="100">
        <v>108353646110</v>
      </c>
      <c r="F447" s="101">
        <v>46191</v>
      </c>
      <c r="G447" s="102" t="s">
        <v>537</v>
      </c>
      <c r="H447" s="103">
        <v>1.3</v>
      </c>
      <c r="I447" s="103"/>
      <c r="J447" s="104">
        <f t="shared" si="41"/>
        <v>400000</v>
      </c>
      <c r="K447" s="105"/>
      <c r="L447" s="105"/>
      <c r="M447" s="105"/>
      <c r="N447" s="104">
        <f t="shared" si="42"/>
        <v>400000</v>
      </c>
      <c r="O447" s="106">
        <v>0</v>
      </c>
      <c r="P447" s="104">
        <f t="shared" si="43"/>
        <v>400000</v>
      </c>
      <c r="Q447" s="104"/>
      <c r="R447" s="105"/>
      <c r="S447" s="105"/>
      <c r="T447" s="107">
        <f t="shared" si="45"/>
        <v>0</v>
      </c>
      <c r="U447" s="105">
        <f t="shared" si="44"/>
        <v>400000</v>
      </c>
      <c r="V447" s="105"/>
    </row>
    <row r="448" spans="1:22">
      <c r="A448" s="96">
        <v>530217572787</v>
      </c>
      <c r="B448" s="97" t="s">
        <v>1726</v>
      </c>
      <c r="C448" s="98" t="s">
        <v>539</v>
      </c>
      <c r="D448" s="99" t="s">
        <v>217</v>
      </c>
      <c r="E448" s="100">
        <v>108353710510</v>
      </c>
      <c r="F448" s="101">
        <v>46191</v>
      </c>
      <c r="G448" s="102" t="s">
        <v>537</v>
      </c>
      <c r="H448" s="103">
        <v>1</v>
      </c>
      <c r="I448" s="103"/>
      <c r="J448" s="104">
        <f t="shared" si="41"/>
        <v>400000</v>
      </c>
      <c r="K448" s="105"/>
      <c r="L448" s="105"/>
      <c r="M448" s="105"/>
      <c r="N448" s="104">
        <f t="shared" si="42"/>
        <v>400000</v>
      </c>
      <c r="O448" s="106">
        <v>0</v>
      </c>
      <c r="P448" s="104">
        <f t="shared" si="43"/>
        <v>400000</v>
      </c>
      <c r="Q448" s="104"/>
      <c r="R448" s="105"/>
      <c r="S448" s="105"/>
      <c r="T448" s="107">
        <f t="shared" si="45"/>
        <v>0</v>
      </c>
      <c r="U448" s="105">
        <f t="shared" si="44"/>
        <v>400000</v>
      </c>
      <c r="V448" s="105"/>
    </row>
    <row r="449" spans="1:22">
      <c r="A449" s="96" t="s">
        <v>1728</v>
      </c>
      <c r="B449" s="97" t="s">
        <v>1729</v>
      </c>
      <c r="C449" s="98" t="s">
        <v>525</v>
      </c>
      <c r="D449" s="99" t="s">
        <v>208</v>
      </c>
      <c r="E449" s="100">
        <v>108353727160</v>
      </c>
      <c r="F449" s="101">
        <v>46191</v>
      </c>
      <c r="G449" s="102" t="s">
        <v>527</v>
      </c>
      <c r="H449" s="103">
        <v>1506.5</v>
      </c>
      <c r="I449" s="103">
        <v>9.66</v>
      </c>
      <c r="J449" s="104">
        <f t="shared" si="41"/>
        <v>400000</v>
      </c>
      <c r="K449" s="105">
        <f>3800000*1</f>
        <v>3800000</v>
      </c>
      <c r="L449" s="105"/>
      <c r="M449" s="105">
        <f>14*26423*9.66+4*26423*9.66+25*26423*1+883.78*26423*1+15*26423*9.66+5*26423*9.66+1</f>
        <v>33712049.780000001</v>
      </c>
      <c r="N449" s="104">
        <f t="shared" si="42"/>
        <v>37912049.780000001</v>
      </c>
      <c r="O449" s="106">
        <v>0</v>
      </c>
      <c r="P449" s="104">
        <f t="shared" si="43"/>
        <v>37912049.780000001</v>
      </c>
      <c r="Q449" s="104">
        <f>24104*1</f>
        <v>24104</v>
      </c>
      <c r="R449" s="104"/>
      <c r="S449" s="105">
        <v>3758400</v>
      </c>
      <c r="T449" s="107">
        <f t="shared" si="45"/>
        <v>3782504</v>
      </c>
      <c r="U449" s="105">
        <f t="shared" si="44"/>
        <v>41694553.780000001</v>
      </c>
      <c r="V449" s="105" t="s">
        <v>1731</v>
      </c>
    </row>
    <row r="450" spans="1:22">
      <c r="A450" s="96">
        <v>471797732077</v>
      </c>
      <c r="B450" s="97" t="s">
        <v>1732</v>
      </c>
      <c r="C450" s="98" t="s">
        <v>207</v>
      </c>
      <c r="D450" s="99" t="s">
        <v>208</v>
      </c>
      <c r="E450" s="100">
        <v>108354017550</v>
      </c>
      <c r="F450" s="101">
        <v>46191</v>
      </c>
      <c r="G450" s="102" t="s">
        <v>537</v>
      </c>
      <c r="H450" s="103">
        <v>15.8</v>
      </c>
      <c r="I450" s="103"/>
      <c r="J450" s="104">
        <f t="shared" si="41"/>
        <v>400000</v>
      </c>
      <c r="K450" s="105"/>
      <c r="L450" s="105"/>
      <c r="M450" s="105"/>
      <c r="N450" s="104">
        <f t="shared" si="42"/>
        <v>400000</v>
      </c>
      <c r="O450" s="106">
        <v>0</v>
      </c>
      <c r="P450" s="104">
        <f t="shared" si="43"/>
        <v>400000</v>
      </c>
      <c r="Q450" s="104"/>
      <c r="R450" s="105"/>
      <c r="S450" s="105"/>
      <c r="T450" s="107">
        <f t="shared" si="45"/>
        <v>0</v>
      </c>
      <c r="U450" s="105">
        <f t="shared" si="44"/>
        <v>400000</v>
      </c>
      <c r="V450" s="105"/>
    </row>
    <row r="451" spans="1:22">
      <c r="A451" s="96">
        <v>517485682164</v>
      </c>
      <c r="B451" s="97" t="s">
        <v>1734</v>
      </c>
      <c r="C451" s="98" t="s">
        <v>319</v>
      </c>
      <c r="D451" s="99" t="s">
        <v>204</v>
      </c>
      <c r="E451" s="100">
        <v>108354116360</v>
      </c>
      <c r="F451" s="101">
        <v>46191</v>
      </c>
      <c r="G451" s="102" t="s">
        <v>537</v>
      </c>
      <c r="H451" s="103">
        <v>68.900000000000006</v>
      </c>
      <c r="I451" s="103"/>
      <c r="J451" s="104">
        <f t="shared" si="41"/>
        <v>400000</v>
      </c>
      <c r="K451" s="105"/>
      <c r="L451" s="105"/>
      <c r="M451" s="105"/>
      <c r="N451" s="104">
        <f t="shared" si="42"/>
        <v>400000</v>
      </c>
      <c r="O451" s="106">
        <v>0</v>
      </c>
      <c r="P451" s="104">
        <f t="shared" si="43"/>
        <v>400000</v>
      </c>
      <c r="Q451" s="104"/>
      <c r="R451" s="105"/>
      <c r="S451" s="105"/>
      <c r="T451" s="107">
        <f t="shared" si="45"/>
        <v>0</v>
      </c>
      <c r="U451" s="105">
        <f t="shared" si="44"/>
        <v>400000</v>
      </c>
      <c r="V451" s="105"/>
    </row>
    <row r="452" spans="1:22">
      <c r="A452" s="96">
        <v>381903937096</v>
      </c>
      <c r="B452" s="97" t="s">
        <v>1736</v>
      </c>
      <c r="C452" s="98" t="s">
        <v>1094</v>
      </c>
      <c r="D452" s="99" t="s">
        <v>223</v>
      </c>
      <c r="E452" s="100">
        <v>108354360220</v>
      </c>
      <c r="F452" s="101">
        <v>46192</v>
      </c>
      <c r="G452" s="102" t="s">
        <v>537</v>
      </c>
      <c r="H452" s="103">
        <v>0.70000000000000007</v>
      </c>
      <c r="I452" s="103"/>
      <c r="J452" s="104">
        <f t="shared" si="41"/>
        <v>400000</v>
      </c>
      <c r="K452" s="105"/>
      <c r="L452" s="105"/>
      <c r="M452" s="105"/>
      <c r="N452" s="104">
        <f t="shared" si="42"/>
        <v>400000</v>
      </c>
      <c r="O452" s="106">
        <v>0</v>
      </c>
      <c r="P452" s="104">
        <f t="shared" si="43"/>
        <v>400000</v>
      </c>
      <c r="Q452" s="104"/>
      <c r="R452" s="105"/>
      <c r="S452" s="105"/>
      <c r="T452" s="107">
        <f t="shared" si="45"/>
        <v>0</v>
      </c>
      <c r="U452" s="105">
        <f t="shared" si="44"/>
        <v>400000</v>
      </c>
      <c r="V452" s="105"/>
    </row>
    <row r="453" spans="1:22">
      <c r="A453" s="96">
        <v>381950432431</v>
      </c>
      <c r="B453" s="97" t="s">
        <v>1738</v>
      </c>
      <c r="C453" s="98" t="s">
        <v>759</v>
      </c>
      <c r="D453" s="99" t="s">
        <v>275</v>
      </c>
      <c r="E453" s="100">
        <v>108354406900</v>
      </c>
      <c r="F453" s="101">
        <v>46191</v>
      </c>
      <c r="G453" s="102" t="s">
        <v>537</v>
      </c>
      <c r="H453" s="103">
        <v>7.1</v>
      </c>
      <c r="I453" s="103"/>
      <c r="J453" s="104">
        <f t="shared" si="41"/>
        <v>400000</v>
      </c>
      <c r="K453" s="105"/>
      <c r="L453" s="105"/>
      <c r="M453" s="105"/>
      <c r="N453" s="104">
        <f t="shared" si="42"/>
        <v>400000</v>
      </c>
      <c r="O453" s="106">
        <v>0</v>
      </c>
      <c r="P453" s="104">
        <f t="shared" si="43"/>
        <v>400000</v>
      </c>
      <c r="Q453" s="104"/>
      <c r="R453" s="105"/>
      <c r="S453" s="105"/>
      <c r="T453" s="107">
        <f t="shared" si="45"/>
        <v>0</v>
      </c>
      <c r="U453" s="105">
        <f t="shared" si="44"/>
        <v>400000</v>
      </c>
      <c r="V453" s="105"/>
    </row>
    <row r="454" spans="1:22">
      <c r="A454" s="96">
        <v>493602848368</v>
      </c>
      <c r="B454" s="97" t="s">
        <v>1740</v>
      </c>
      <c r="C454" s="98" t="s">
        <v>1741</v>
      </c>
      <c r="D454" s="99" t="s">
        <v>217</v>
      </c>
      <c r="E454" s="100">
        <v>108354449450</v>
      </c>
      <c r="F454" s="101">
        <v>46191</v>
      </c>
      <c r="G454" s="102" t="s">
        <v>537</v>
      </c>
      <c r="H454" s="103">
        <v>0.70000000000000007</v>
      </c>
      <c r="I454" s="103"/>
      <c r="J454" s="104">
        <f t="shared" si="41"/>
        <v>400000</v>
      </c>
      <c r="K454" s="105"/>
      <c r="L454" s="105"/>
      <c r="M454" s="105"/>
      <c r="N454" s="104">
        <f t="shared" si="42"/>
        <v>400000</v>
      </c>
      <c r="O454" s="106">
        <v>0</v>
      </c>
      <c r="P454" s="104">
        <f t="shared" si="43"/>
        <v>400000</v>
      </c>
      <c r="Q454" s="104"/>
      <c r="R454" s="105"/>
      <c r="S454" s="105"/>
      <c r="T454" s="107">
        <f t="shared" si="45"/>
        <v>0</v>
      </c>
      <c r="U454" s="105">
        <f t="shared" si="44"/>
        <v>400000</v>
      </c>
      <c r="V454" s="105"/>
    </row>
    <row r="455" spans="1:22">
      <c r="A455" s="96">
        <v>873128715288</v>
      </c>
      <c r="B455" s="97" t="s">
        <v>1743</v>
      </c>
      <c r="C455" s="98" t="s">
        <v>299</v>
      </c>
      <c r="D455" s="99" t="s">
        <v>204</v>
      </c>
      <c r="E455" s="100">
        <v>108354467100</v>
      </c>
      <c r="F455" s="101">
        <v>46191</v>
      </c>
      <c r="G455" s="102" t="s">
        <v>537</v>
      </c>
      <c r="H455" s="103">
        <v>44.3</v>
      </c>
      <c r="I455" s="103"/>
      <c r="J455" s="104">
        <f t="shared" si="41"/>
        <v>400000</v>
      </c>
      <c r="K455" s="105"/>
      <c r="L455" s="105"/>
      <c r="M455" s="105"/>
      <c r="N455" s="104">
        <f t="shared" si="42"/>
        <v>400000</v>
      </c>
      <c r="O455" s="106">
        <v>0</v>
      </c>
      <c r="P455" s="104">
        <f t="shared" si="43"/>
        <v>400000</v>
      </c>
      <c r="Q455" s="104"/>
      <c r="R455" s="105"/>
      <c r="S455" s="105"/>
      <c r="T455" s="107">
        <f t="shared" si="45"/>
        <v>0</v>
      </c>
      <c r="U455" s="105">
        <f t="shared" si="44"/>
        <v>400000</v>
      </c>
      <c r="V455" s="105"/>
    </row>
    <row r="456" spans="1:22">
      <c r="A456" s="96">
        <v>382006139168</v>
      </c>
      <c r="B456" s="97" t="s">
        <v>1745</v>
      </c>
      <c r="C456" s="98" t="s">
        <v>759</v>
      </c>
      <c r="D456" s="99" t="s">
        <v>275</v>
      </c>
      <c r="E456" s="100">
        <v>108354506410</v>
      </c>
      <c r="F456" s="101">
        <v>46191</v>
      </c>
      <c r="G456" s="102" t="s">
        <v>537</v>
      </c>
      <c r="H456" s="103">
        <v>5.5</v>
      </c>
      <c r="I456" s="103"/>
      <c r="J456" s="104">
        <f t="shared" si="41"/>
        <v>400000</v>
      </c>
      <c r="K456" s="105"/>
      <c r="L456" s="105"/>
      <c r="M456" s="105"/>
      <c r="N456" s="104">
        <f t="shared" si="42"/>
        <v>400000</v>
      </c>
      <c r="O456" s="106">
        <v>0</v>
      </c>
      <c r="P456" s="104">
        <f t="shared" si="43"/>
        <v>400000</v>
      </c>
      <c r="Q456" s="104"/>
      <c r="R456" s="105"/>
      <c r="S456" s="105"/>
      <c r="T456" s="107">
        <f t="shared" si="45"/>
        <v>0</v>
      </c>
      <c r="U456" s="105">
        <f t="shared" si="44"/>
        <v>400000</v>
      </c>
      <c r="V456" s="105"/>
    </row>
    <row r="457" spans="1:22">
      <c r="A457" s="96">
        <v>873058145825</v>
      </c>
      <c r="B457" s="97" t="s">
        <v>1747</v>
      </c>
      <c r="C457" s="98" t="s">
        <v>305</v>
      </c>
      <c r="D457" s="99" t="s">
        <v>275</v>
      </c>
      <c r="E457" s="100">
        <v>108354576740</v>
      </c>
      <c r="F457" s="101">
        <v>46191</v>
      </c>
      <c r="G457" s="102" t="s">
        <v>537</v>
      </c>
      <c r="H457" s="103">
        <v>39.9</v>
      </c>
      <c r="I457" s="103"/>
      <c r="J457" s="104">
        <f t="shared" si="41"/>
        <v>400000</v>
      </c>
      <c r="K457" s="105"/>
      <c r="L457" s="105"/>
      <c r="M457" s="105"/>
      <c r="N457" s="104">
        <f t="shared" si="42"/>
        <v>400000</v>
      </c>
      <c r="O457" s="106">
        <v>0</v>
      </c>
      <c r="P457" s="104">
        <f t="shared" si="43"/>
        <v>400000</v>
      </c>
      <c r="Q457" s="104"/>
      <c r="R457" s="105"/>
      <c r="S457" s="105"/>
      <c r="T457" s="107">
        <f t="shared" si="45"/>
        <v>0</v>
      </c>
      <c r="U457" s="105">
        <f t="shared" si="44"/>
        <v>400000</v>
      </c>
      <c r="V457" s="105"/>
    </row>
    <row r="458" spans="1:22">
      <c r="A458" s="96" t="s">
        <v>1749</v>
      </c>
      <c r="B458" s="97" t="s">
        <v>1750</v>
      </c>
      <c r="C458" s="98" t="s">
        <v>1751</v>
      </c>
      <c r="D458" s="99" t="s">
        <v>302</v>
      </c>
      <c r="E458" s="100">
        <v>108355484310</v>
      </c>
      <c r="F458" s="101">
        <v>46192</v>
      </c>
      <c r="G458" s="102" t="s">
        <v>532</v>
      </c>
      <c r="H458" s="103">
        <v>7.3</v>
      </c>
      <c r="I458" s="103"/>
      <c r="J458" s="104">
        <f t="shared" si="41"/>
        <v>400000</v>
      </c>
      <c r="K458" s="105"/>
      <c r="L458" s="105"/>
      <c r="M458" s="105"/>
      <c r="N458" s="104">
        <f t="shared" si="42"/>
        <v>400000</v>
      </c>
      <c r="O458" s="106">
        <v>0</v>
      </c>
      <c r="P458" s="104">
        <f t="shared" si="43"/>
        <v>400000</v>
      </c>
      <c r="Q458" s="104"/>
      <c r="R458" s="105">
        <f t="shared" ref="R458:R465" si="46">1220400*1</f>
        <v>1220400</v>
      </c>
      <c r="S458" s="105">
        <f t="shared" ref="S458:S465" si="47">387180*1</f>
        <v>387180</v>
      </c>
      <c r="T458" s="107">
        <f t="shared" si="45"/>
        <v>1607580</v>
      </c>
      <c r="U458" s="105">
        <f t="shared" si="44"/>
        <v>2007580</v>
      </c>
      <c r="V458" s="105" t="s">
        <v>1753</v>
      </c>
    </row>
    <row r="459" spans="1:22">
      <c r="A459" s="96" t="s">
        <v>1754</v>
      </c>
      <c r="B459" s="97" t="s">
        <v>1755</v>
      </c>
      <c r="C459" s="98" t="s">
        <v>1751</v>
      </c>
      <c r="D459" s="99" t="s">
        <v>302</v>
      </c>
      <c r="E459" s="100">
        <v>108355602350</v>
      </c>
      <c r="F459" s="101">
        <v>46192</v>
      </c>
      <c r="G459" s="102" t="s">
        <v>532</v>
      </c>
      <c r="H459" s="103">
        <v>7.3</v>
      </c>
      <c r="I459" s="103"/>
      <c r="J459" s="104">
        <f t="shared" si="41"/>
        <v>400000</v>
      </c>
      <c r="K459" s="105"/>
      <c r="L459" s="105"/>
      <c r="M459" s="105"/>
      <c r="N459" s="104">
        <f t="shared" si="42"/>
        <v>400000</v>
      </c>
      <c r="O459" s="106">
        <v>0</v>
      </c>
      <c r="P459" s="104">
        <f t="shared" si="43"/>
        <v>400000</v>
      </c>
      <c r="Q459" s="104"/>
      <c r="R459" s="105">
        <f t="shared" si="46"/>
        <v>1220400</v>
      </c>
      <c r="S459" s="105">
        <f t="shared" si="47"/>
        <v>387180</v>
      </c>
      <c r="T459" s="107">
        <f t="shared" si="45"/>
        <v>1607580</v>
      </c>
      <c r="U459" s="105">
        <f t="shared" si="44"/>
        <v>2007580</v>
      </c>
      <c r="V459" s="105" t="s">
        <v>1757</v>
      </c>
    </row>
    <row r="460" spans="1:22">
      <c r="A460" s="96" t="s">
        <v>1758</v>
      </c>
      <c r="B460" s="97" t="s">
        <v>1759</v>
      </c>
      <c r="C460" s="98" t="s">
        <v>546</v>
      </c>
      <c r="D460" s="99" t="s">
        <v>302</v>
      </c>
      <c r="E460" s="100">
        <v>108355604230</v>
      </c>
      <c r="F460" s="101">
        <v>46192</v>
      </c>
      <c r="G460" s="102" t="s">
        <v>532</v>
      </c>
      <c r="H460" s="103">
        <v>7.3</v>
      </c>
      <c r="I460" s="103"/>
      <c r="J460" s="104">
        <f t="shared" si="41"/>
        <v>400000</v>
      </c>
      <c r="K460" s="105"/>
      <c r="L460" s="105"/>
      <c r="M460" s="105"/>
      <c r="N460" s="104">
        <f t="shared" si="42"/>
        <v>400000</v>
      </c>
      <c r="O460" s="106">
        <v>0</v>
      </c>
      <c r="P460" s="104">
        <f t="shared" si="43"/>
        <v>400000</v>
      </c>
      <c r="Q460" s="104"/>
      <c r="R460" s="105">
        <f t="shared" si="46"/>
        <v>1220400</v>
      </c>
      <c r="S460" s="105">
        <f t="shared" si="47"/>
        <v>387180</v>
      </c>
      <c r="T460" s="107">
        <f t="shared" si="45"/>
        <v>1607580</v>
      </c>
      <c r="U460" s="105">
        <f t="shared" si="44"/>
        <v>2007580</v>
      </c>
      <c r="V460" s="105" t="s">
        <v>1761</v>
      </c>
    </row>
    <row r="461" spans="1:22">
      <c r="A461" s="96" t="s">
        <v>1762</v>
      </c>
      <c r="B461" s="97" t="s">
        <v>1763</v>
      </c>
      <c r="C461" s="98" t="s">
        <v>546</v>
      </c>
      <c r="D461" s="99" t="s">
        <v>302</v>
      </c>
      <c r="E461" s="100">
        <v>108355642140</v>
      </c>
      <c r="F461" s="101">
        <v>46192</v>
      </c>
      <c r="G461" s="102" t="s">
        <v>532</v>
      </c>
      <c r="H461" s="103">
        <v>11.2</v>
      </c>
      <c r="I461" s="103"/>
      <c r="J461" s="104">
        <f t="shared" si="41"/>
        <v>400000</v>
      </c>
      <c r="K461" s="105"/>
      <c r="L461" s="105"/>
      <c r="M461" s="105"/>
      <c r="N461" s="104">
        <f t="shared" si="42"/>
        <v>400000</v>
      </c>
      <c r="O461" s="106">
        <v>0</v>
      </c>
      <c r="P461" s="104">
        <f t="shared" si="43"/>
        <v>400000</v>
      </c>
      <c r="Q461" s="104"/>
      <c r="R461" s="105">
        <f t="shared" si="46"/>
        <v>1220400</v>
      </c>
      <c r="S461" s="105">
        <f t="shared" si="47"/>
        <v>387180</v>
      </c>
      <c r="T461" s="107">
        <f t="shared" si="45"/>
        <v>1607580</v>
      </c>
      <c r="U461" s="105">
        <f t="shared" si="44"/>
        <v>2007580</v>
      </c>
      <c r="V461" s="105" t="s">
        <v>1765</v>
      </c>
    </row>
    <row r="462" spans="1:22">
      <c r="A462" s="96" t="s">
        <v>1766</v>
      </c>
      <c r="B462" s="97" t="s">
        <v>1767</v>
      </c>
      <c r="C462" s="98" t="s">
        <v>1751</v>
      </c>
      <c r="D462" s="99" t="s">
        <v>302</v>
      </c>
      <c r="E462" s="100">
        <v>108355693830</v>
      </c>
      <c r="F462" s="101">
        <v>46192</v>
      </c>
      <c r="G462" s="102" t="s">
        <v>532</v>
      </c>
      <c r="H462" s="103">
        <v>7.3</v>
      </c>
      <c r="I462" s="103"/>
      <c r="J462" s="104">
        <f t="shared" si="41"/>
        <v>400000</v>
      </c>
      <c r="K462" s="105"/>
      <c r="L462" s="105"/>
      <c r="M462" s="105"/>
      <c r="N462" s="104">
        <f t="shared" si="42"/>
        <v>400000</v>
      </c>
      <c r="O462" s="106">
        <v>0</v>
      </c>
      <c r="P462" s="104">
        <f t="shared" si="43"/>
        <v>400000</v>
      </c>
      <c r="Q462" s="104"/>
      <c r="R462" s="105">
        <f t="shared" si="46"/>
        <v>1220400</v>
      </c>
      <c r="S462" s="105">
        <f t="shared" si="47"/>
        <v>387180</v>
      </c>
      <c r="T462" s="107">
        <f t="shared" si="45"/>
        <v>1607580</v>
      </c>
      <c r="U462" s="105">
        <f t="shared" si="44"/>
        <v>2007580</v>
      </c>
      <c r="V462" s="105" t="s">
        <v>1769</v>
      </c>
    </row>
    <row r="463" spans="1:22">
      <c r="A463" s="96" t="s">
        <v>1770</v>
      </c>
      <c r="B463" s="97" t="s">
        <v>1771</v>
      </c>
      <c r="C463" s="98" t="s">
        <v>1751</v>
      </c>
      <c r="D463" s="99" t="s">
        <v>302</v>
      </c>
      <c r="E463" s="100">
        <v>108355736860</v>
      </c>
      <c r="F463" s="101">
        <v>46192</v>
      </c>
      <c r="G463" s="102" t="s">
        <v>532</v>
      </c>
      <c r="H463" s="103">
        <v>7.3</v>
      </c>
      <c r="I463" s="103"/>
      <c r="J463" s="104">
        <f t="shared" si="41"/>
        <v>400000</v>
      </c>
      <c r="K463" s="105"/>
      <c r="L463" s="105"/>
      <c r="M463" s="105"/>
      <c r="N463" s="104">
        <f t="shared" si="42"/>
        <v>400000</v>
      </c>
      <c r="O463" s="106">
        <v>0</v>
      </c>
      <c r="P463" s="104">
        <f t="shared" si="43"/>
        <v>400000</v>
      </c>
      <c r="Q463" s="104"/>
      <c r="R463" s="105">
        <f t="shared" si="46"/>
        <v>1220400</v>
      </c>
      <c r="S463" s="105">
        <f t="shared" si="47"/>
        <v>387180</v>
      </c>
      <c r="T463" s="107">
        <f t="shared" si="45"/>
        <v>1607580</v>
      </c>
      <c r="U463" s="105">
        <f t="shared" si="44"/>
        <v>2007580</v>
      </c>
      <c r="V463" s="105" t="s">
        <v>1773</v>
      </c>
    </row>
    <row r="464" spans="1:22">
      <c r="A464" s="96" t="s">
        <v>1774</v>
      </c>
      <c r="B464" s="97" t="s">
        <v>1775</v>
      </c>
      <c r="C464" s="98" t="s">
        <v>1751</v>
      </c>
      <c r="D464" s="99" t="s">
        <v>302</v>
      </c>
      <c r="E464" s="100">
        <v>108355743750</v>
      </c>
      <c r="F464" s="101">
        <v>46192</v>
      </c>
      <c r="G464" s="102" t="s">
        <v>532</v>
      </c>
      <c r="H464" s="103">
        <v>7.3</v>
      </c>
      <c r="I464" s="103"/>
      <c r="J464" s="104">
        <f t="shared" ref="J464:J527" si="48">400000*1</f>
        <v>400000</v>
      </c>
      <c r="K464" s="105"/>
      <c r="L464" s="105"/>
      <c r="M464" s="105"/>
      <c r="N464" s="104">
        <f t="shared" si="42"/>
        <v>400000</v>
      </c>
      <c r="O464" s="106">
        <v>0</v>
      </c>
      <c r="P464" s="104">
        <f t="shared" si="43"/>
        <v>400000</v>
      </c>
      <c r="Q464" s="104"/>
      <c r="R464" s="105">
        <f t="shared" si="46"/>
        <v>1220400</v>
      </c>
      <c r="S464" s="105">
        <f t="shared" si="47"/>
        <v>387180</v>
      </c>
      <c r="T464" s="107">
        <f t="shared" si="45"/>
        <v>1607580</v>
      </c>
      <c r="U464" s="105">
        <f t="shared" si="44"/>
        <v>2007580</v>
      </c>
      <c r="V464" s="105" t="s">
        <v>1777</v>
      </c>
    </row>
    <row r="465" spans="1:22">
      <c r="A465" s="96" t="s">
        <v>1778</v>
      </c>
      <c r="B465" s="97" t="s">
        <v>1779</v>
      </c>
      <c r="C465" s="98" t="s">
        <v>1751</v>
      </c>
      <c r="D465" s="99" t="s">
        <v>302</v>
      </c>
      <c r="E465" s="100">
        <v>108355814710</v>
      </c>
      <c r="F465" s="101">
        <v>46192</v>
      </c>
      <c r="G465" s="102" t="s">
        <v>532</v>
      </c>
      <c r="H465" s="103">
        <v>7.3</v>
      </c>
      <c r="I465" s="103"/>
      <c r="J465" s="104">
        <f t="shared" si="48"/>
        <v>400000</v>
      </c>
      <c r="K465" s="105"/>
      <c r="L465" s="105"/>
      <c r="M465" s="105"/>
      <c r="N465" s="104">
        <f t="shared" si="42"/>
        <v>400000</v>
      </c>
      <c r="O465" s="106">
        <v>0</v>
      </c>
      <c r="P465" s="104">
        <f t="shared" si="43"/>
        <v>400000</v>
      </c>
      <c r="Q465" s="104"/>
      <c r="R465" s="105">
        <f t="shared" si="46"/>
        <v>1220400</v>
      </c>
      <c r="S465" s="105">
        <f t="shared" si="47"/>
        <v>387180</v>
      </c>
      <c r="T465" s="107">
        <f t="shared" si="45"/>
        <v>1607580</v>
      </c>
      <c r="U465" s="105">
        <f t="shared" si="44"/>
        <v>2007580</v>
      </c>
      <c r="V465" s="105" t="s">
        <v>1781</v>
      </c>
    </row>
    <row r="466" spans="1:22">
      <c r="A466" s="96" t="s">
        <v>1782</v>
      </c>
      <c r="B466" s="97" t="s">
        <v>1783</v>
      </c>
      <c r="C466" s="98" t="s">
        <v>776</v>
      </c>
      <c r="D466" s="99" t="s">
        <v>777</v>
      </c>
      <c r="E466" s="100">
        <v>108355855750</v>
      </c>
      <c r="F466" s="101">
        <v>46192</v>
      </c>
      <c r="G466" s="102" t="s">
        <v>532</v>
      </c>
      <c r="H466" s="103">
        <v>175</v>
      </c>
      <c r="I466" s="103"/>
      <c r="J466" s="104">
        <f t="shared" si="48"/>
        <v>400000</v>
      </c>
      <c r="K466" s="105">
        <f>600000*1</f>
        <v>600000</v>
      </c>
      <c r="L466" s="105"/>
      <c r="M466" s="105"/>
      <c r="N466" s="104">
        <f t="shared" si="42"/>
        <v>1000000</v>
      </c>
      <c r="O466" s="106">
        <v>0</v>
      </c>
      <c r="P466" s="104">
        <f t="shared" si="43"/>
        <v>1000000</v>
      </c>
      <c r="Q466" s="104"/>
      <c r="R466" s="105">
        <f>998752*1</f>
        <v>998752</v>
      </c>
      <c r="S466" s="105">
        <f>830693*1</f>
        <v>830693</v>
      </c>
      <c r="T466" s="107">
        <f t="shared" si="45"/>
        <v>1829445</v>
      </c>
      <c r="U466" s="105">
        <f t="shared" si="44"/>
        <v>2829445</v>
      </c>
      <c r="V466" s="105" t="s">
        <v>1785</v>
      </c>
    </row>
    <row r="467" spans="1:22">
      <c r="A467" s="96">
        <v>8056639732</v>
      </c>
      <c r="B467" s="97" t="s">
        <v>1786</v>
      </c>
      <c r="C467" s="98" t="s">
        <v>327</v>
      </c>
      <c r="D467" s="99" t="s">
        <v>275</v>
      </c>
      <c r="E467" s="100">
        <v>108356438410</v>
      </c>
      <c r="F467" s="101">
        <v>46192</v>
      </c>
      <c r="G467" s="102" t="s">
        <v>537</v>
      </c>
      <c r="H467" s="103">
        <v>1.3</v>
      </c>
      <c r="I467" s="103"/>
      <c r="J467" s="104">
        <f t="shared" si="48"/>
        <v>400000</v>
      </c>
      <c r="K467" s="105"/>
      <c r="L467" s="105"/>
      <c r="M467" s="105"/>
      <c r="N467" s="104">
        <f t="shared" si="42"/>
        <v>400000</v>
      </c>
      <c r="O467" s="106">
        <v>0</v>
      </c>
      <c r="P467" s="104">
        <f t="shared" si="43"/>
        <v>400000</v>
      </c>
      <c r="Q467" s="104"/>
      <c r="R467" s="105"/>
      <c r="S467" s="105"/>
      <c r="T467" s="107">
        <f t="shared" si="45"/>
        <v>0</v>
      </c>
      <c r="U467" s="105">
        <f t="shared" si="44"/>
        <v>400000</v>
      </c>
      <c r="V467" s="105"/>
    </row>
    <row r="468" spans="1:22">
      <c r="A468" s="96">
        <v>4210456180</v>
      </c>
      <c r="B468" s="97" t="s">
        <v>1788</v>
      </c>
      <c r="C468" s="98" t="s">
        <v>1789</v>
      </c>
      <c r="D468" s="99" t="s">
        <v>204</v>
      </c>
      <c r="E468" s="100">
        <v>108357040740</v>
      </c>
      <c r="F468" s="101">
        <v>46192</v>
      </c>
      <c r="G468" s="102" t="s">
        <v>537</v>
      </c>
      <c r="H468" s="103">
        <v>22.7</v>
      </c>
      <c r="I468" s="103"/>
      <c r="J468" s="104">
        <f t="shared" si="48"/>
        <v>400000</v>
      </c>
      <c r="K468" s="105"/>
      <c r="L468" s="105"/>
      <c r="M468" s="105"/>
      <c r="N468" s="104">
        <f t="shared" si="42"/>
        <v>400000</v>
      </c>
      <c r="O468" s="106">
        <v>0</v>
      </c>
      <c r="P468" s="104">
        <f t="shared" si="43"/>
        <v>400000</v>
      </c>
      <c r="Q468" s="104"/>
      <c r="R468" s="105"/>
      <c r="S468" s="105"/>
      <c r="T468" s="107">
        <f t="shared" si="45"/>
        <v>0</v>
      </c>
      <c r="U468" s="105">
        <f t="shared" si="44"/>
        <v>400000</v>
      </c>
      <c r="V468" s="105"/>
    </row>
    <row r="469" spans="1:22">
      <c r="A469" s="96">
        <v>873074376995</v>
      </c>
      <c r="B469" s="97" t="s">
        <v>1791</v>
      </c>
      <c r="C469" s="98" t="s">
        <v>1792</v>
      </c>
      <c r="D469" s="99" t="s">
        <v>275</v>
      </c>
      <c r="E469" s="100">
        <v>108357153700</v>
      </c>
      <c r="F469" s="101">
        <v>46192</v>
      </c>
      <c r="G469" s="102" t="s">
        <v>537</v>
      </c>
      <c r="H469" s="103">
        <v>3.4</v>
      </c>
      <c r="I469" s="103"/>
      <c r="J469" s="104">
        <f t="shared" si="48"/>
        <v>400000</v>
      </c>
      <c r="K469" s="105"/>
      <c r="L469" s="105"/>
      <c r="M469" s="105"/>
      <c r="N469" s="104">
        <f t="shared" si="42"/>
        <v>400000</v>
      </c>
      <c r="O469" s="106">
        <v>0</v>
      </c>
      <c r="P469" s="104">
        <f t="shared" si="43"/>
        <v>400000</v>
      </c>
      <c r="Q469" s="104"/>
      <c r="R469" s="105"/>
      <c r="S469" s="105"/>
      <c r="T469" s="107">
        <f t="shared" si="45"/>
        <v>0</v>
      </c>
      <c r="U469" s="105">
        <f t="shared" si="44"/>
        <v>400000</v>
      </c>
      <c r="V469" s="105"/>
    </row>
    <row r="470" spans="1:22">
      <c r="A470" s="96">
        <v>873182840602</v>
      </c>
      <c r="B470" s="97" t="s">
        <v>1794</v>
      </c>
      <c r="C470" s="98" t="s">
        <v>1795</v>
      </c>
      <c r="D470" s="99" t="s">
        <v>204</v>
      </c>
      <c r="E470" s="100">
        <v>108357250040</v>
      </c>
      <c r="F470" s="101">
        <v>46192</v>
      </c>
      <c r="G470" s="102" t="s">
        <v>537</v>
      </c>
      <c r="H470" s="103">
        <v>2</v>
      </c>
      <c r="I470" s="103"/>
      <c r="J470" s="104">
        <f t="shared" si="48"/>
        <v>400000</v>
      </c>
      <c r="K470" s="105"/>
      <c r="L470" s="105"/>
      <c r="M470" s="105"/>
      <c r="N470" s="104">
        <f t="shared" si="42"/>
        <v>400000</v>
      </c>
      <c r="O470" s="106">
        <v>0</v>
      </c>
      <c r="P470" s="104">
        <f t="shared" si="43"/>
        <v>400000</v>
      </c>
      <c r="Q470" s="104"/>
      <c r="R470" s="105"/>
      <c r="S470" s="105"/>
      <c r="T470" s="107">
        <f t="shared" si="45"/>
        <v>0</v>
      </c>
      <c r="U470" s="105">
        <f t="shared" si="44"/>
        <v>400000</v>
      </c>
      <c r="V470" s="105"/>
    </row>
    <row r="471" spans="1:22">
      <c r="A471" s="96">
        <v>382102213488</v>
      </c>
      <c r="B471" s="97" t="s">
        <v>1797</v>
      </c>
      <c r="C471" s="98" t="s">
        <v>759</v>
      </c>
      <c r="D471" s="99" t="s">
        <v>275</v>
      </c>
      <c r="E471" s="100">
        <v>108357361710</v>
      </c>
      <c r="F471" s="101">
        <v>46192</v>
      </c>
      <c r="G471" s="102" t="s">
        <v>537</v>
      </c>
      <c r="H471" s="103">
        <v>3.7</v>
      </c>
      <c r="I471" s="103"/>
      <c r="J471" s="104">
        <f t="shared" si="48"/>
        <v>400000</v>
      </c>
      <c r="K471" s="105"/>
      <c r="L471" s="105"/>
      <c r="M471" s="105"/>
      <c r="N471" s="104">
        <f t="shared" ref="N471:N534" si="49">SUM(J471:M471)</f>
        <v>400000</v>
      </c>
      <c r="O471" s="106">
        <v>0</v>
      </c>
      <c r="P471" s="104">
        <f t="shared" ref="P471:P534" si="50">+O471+N471</f>
        <v>400000</v>
      </c>
      <c r="Q471" s="104"/>
      <c r="R471" s="105"/>
      <c r="S471" s="105"/>
      <c r="T471" s="107">
        <f t="shared" si="45"/>
        <v>0</v>
      </c>
      <c r="U471" s="105">
        <f t="shared" ref="U471:U534" si="51">+T471+P471</f>
        <v>400000</v>
      </c>
      <c r="V471" s="105"/>
    </row>
    <row r="472" spans="1:22">
      <c r="A472" s="96">
        <v>873186448972</v>
      </c>
      <c r="B472" s="97" t="s">
        <v>1799</v>
      </c>
      <c r="C472" s="98" t="s">
        <v>724</v>
      </c>
      <c r="D472" s="99" t="s">
        <v>223</v>
      </c>
      <c r="E472" s="100">
        <v>108357370660</v>
      </c>
      <c r="F472" s="101">
        <v>46192</v>
      </c>
      <c r="G472" s="102" t="s">
        <v>537</v>
      </c>
      <c r="H472" s="103">
        <v>0.30000000000000004</v>
      </c>
      <c r="I472" s="103"/>
      <c r="J472" s="104">
        <f t="shared" si="48"/>
        <v>400000</v>
      </c>
      <c r="K472" s="105"/>
      <c r="L472" s="105"/>
      <c r="M472" s="105"/>
      <c r="N472" s="104">
        <f t="shared" si="49"/>
        <v>400000</v>
      </c>
      <c r="O472" s="106">
        <v>0</v>
      </c>
      <c r="P472" s="104">
        <f t="shared" si="50"/>
        <v>400000</v>
      </c>
      <c r="Q472" s="104"/>
      <c r="R472" s="105"/>
      <c r="S472" s="105"/>
      <c r="T472" s="107">
        <f t="shared" si="45"/>
        <v>0</v>
      </c>
      <c r="U472" s="105">
        <f t="shared" si="51"/>
        <v>400000</v>
      </c>
      <c r="V472" s="105"/>
    </row>
    <row r="473" spans="1:22">
      <c r="A473" s="96">
        <v>615498867354</v>
      </c>
      <c r="B473" s="97" t="s">
        <v>1801</v>
      </c>
      <c r="C473" s="98" t="s">
        <v>1802</v>
      </c>
      <c r="D473" s="99" t="s">
        <v>783</v>
      </c>
      <c r="E473" s="100">
        <v>108357481150</v>
      </c>
      <c r="F473" s="101">
        <v>46192</v>
      </c>
      <c r="G473" s="102" t="s">
        <v>537</v>
      </c>
      <c r="H473" s="103">
        <v>8.5</v>
      </c>
      <c r="I473" s="103"/>
      <c r="J473" s="104">
        <f t="shared" si="48"/>
        <v>400000</v>
      </c>
      <c r="K473" s="105"/>
      <c r="L473" s="105"/>
      <c r="M473" s="105"/>
      <c r="N473" s="104">
        <f t="shared" si="49"/>
        <v>400000</v>
      </c>
      <c r="O473" s="106">
        <v>0</v>
      </c>
      <c r="P473" s="104">
        <f t="shared" si="50"/>
        <v>400000</v>
      </c>
      <c r="Q473" s="104"/>
      <c r="R473" s="105"/>
      <c r="S473" s="105"/>
      <c r="T473" s="107">
        <f t="shared" si="45"/>
        <v>0</v>
      </c>
      <c r="U473" s="105">
        <f t="shared" si="51"/>
        <v>400000</v>
      </c>
      <c r="V473" s="105"/>
    </row>
    <row r="474" spans="1:22">
      <c r="A474" s="96">
        <v>382085402744</v>
      </c>
      <c r="B474" s="97" t="s">
        <v>1804</v>
      </c>
      <c r="C474" s="98" t="s">
        <v>1099</v>
      </c>
      <c r="D474" s="99" t="s">
        <v>275</v>
      </c>
      <c r="E474" s="100">
        <v>108358003830</v>
      </c>
      <c r="F474" s="101">
        <v>46192</v>
      </c>
      <c r="G474" s="102" t="s">
        <v>537</v>
      </c>
      <c r="H474" s="103">
        <v>1.7</v>
      </c>
      <c r="I474" s="103"/>
      <c r="J474" s="104">
        <f t="shared" si="48"/>
        <v>400000</v>
      </c>
      <c r="K474" s="105"/>
      <c r="L474" s="105"/>
      <c r="M474" s="105"/>
      <c r="N474" s="104">
        <f t="shared" si="49"/>
        <v>400000</v>
      </c>
      <c r="O474" s="106">
        <v>0</v>
      </c>
      <c r="P474" s="104">
        <f t="shared" si="50"/>
        <v>400000</v>
      </c>
      <c r="Q474" s="104"/>
      <c r="R474" s="105"/>
      <c r="S474" s="105"/>
      <c r="T474" s="107">
        <f t="shared" si="45"/>
        <v>0</v>
      </c>
      <c r="U474" s="105">
        <f t="shared" si="51"/>
        <v>400000</v>
      </c>
      <c r="V474" s="105"/>
    </row>
    <row r="475" spans="1:22">
      <c r="A475" s="96">
        <v>873131729718</v>
      </c>
      <c r="B475" s="97" t="s">
        <v>1806</v>
      </c>
      <c r="C475" s="98" t="s">
        <v>1807</v>
      </c>
      <c r="D475" s="99" t="s">
        <v>275</v>
      </c>
      <c r="E475" s="100">
        <v>108358057620</v>
      </c>
      <c r="F475" s="101">
        <v>46192</v>
      </c>
      <c r="G475" s="102" t="s">
        <v>537</v>
      </c>
      <c r="H475" s="103">
        <v>34.5</v>
      </c>
      <c r="I475" s="103"/>
      <c r="J475" s="104">
        <f t="shared" si="48"/>
        <v>400000</v>
      </c>
      <c r="K475" s="105"/>
      <c r="L475" s="105"/>
      <c r="M475" s="105"/>
      <c r="N475" s="104">
        <f t="shared" si="49"/>
        <v>400000</v>
      </c>
      <c r="O475" s="106">
        <v>0</v>
      </c>
      <c r="P475" s="104">
        <f t="shared" si="50"/>
        <v>400000</v>
      </c>
      <c r="Q475" s="104"/>
      <c r="R475" s="105"/>
      <c r="S475" s="105"/>
      <c r="T475" s="107">
        <f t="shared" si="45"/>
        <v>0</v>
      </c>
      <c r="U475" s="105">
        <f t="shared" si="51"/>
        <v>400000</v>
      </c>
      <c r="V475" s="105"/>
    </row>
    <row r="476" spans="1:22">
      <c r="A476" s="96">
        <v>512718302319</v>
      </c>
      <c r="B476" s="97" t="s">
        <v>1809</v>
      </c>
      <c r="C476" s="98" t="s">
        <v>1795</v>
      </c>
      <c r="D476" s="99" t="s">
        <v>208</v>
      </c>
      <c r="E476" s="100">
        <v>108358324100</v>
      </c>
      <c r="F476" s="101">
        <v>46192</v>
      </c>
      <c r="G476" s="102" t="s">
        <v>537</v>
      </c>
      <c r="H476" s="103">
        <v>3.3</v>
      </c>
      <c r="I476" s="103"/>
      <c r="J476" s="104">
        <f t="shared" si="48"/>
        <v>400000</v>
      </c>
      <c r="K476" s="105"/>
      <c r="L476" s="105"/>
      <c r="M476" s="105"/>
      <c r="N476" s="104">
        <f t="shared" si="49"/>
        <v>400000</v>
      </c>
      <c r="O476" s="106">
        <v>0</v>
      </c>
      <c r="P476" s="104">
        <f t="shared" si="50"/>
        <v>400000</v>
      </c>
      <c r="Q476" s="104"/>
      <c r="R476" s="105"/>
      <c r="S476" s="105"/>
      <c r="T476" s="107">
        <f t="shared" si="45"/>
        <v>0</v>
      </c>
      <c r="U476" s="105">
        <f t="shared" si="51"/>
        <v>400000</v>
      </c>
      <c r="V476" s="105"/>
    </row>
    <row r="477" spans="1:22">
      <c r="A477" s="96">
        <v>493891689782</v>
      </c>
      <c r="B477" s="97" t="s">
        <v>1811</v>
      </c>
      <c r="C477" s="98" t="s">
        <v>1026</v>
      </c>
      <c r="D477" s="99" t="s">
        <v>217</v>
      </c>
      <c r="E477" s="100">
        <v>108358334710</v>
      </c>
      <c r="F477" s="101">
        <v>46192</v>
      </c>
      <c r="G477" s="102" t="s">
        <v>537</v>
      </c>
      <c r="H477" s="103">
        <v>16.8</v>
      </c>
      <c r="I477" s="103"/>
      <c r="J477" s="104">
        <f t="shared" si="48"/>
        <v>400000</v>
      </c>
      <c r="K477" s="105"/>
      <c r="L477" s="105"/>
      <c r="M477" s="105"/>
      <c r="N477" s="104">
        <f t="shared" si="49"/>
        <v>400000</v>
      </c>
      <c r="O477" s="106">
        <v>0</v>
      </c>
      <c r="P477" s="104">
        <f t="shared" si="50"/>
        <v>400000</v>
      </c>
      <c r="Q477" s="104"/>
      <c r="R477" s="105"/>
      <c r="S477" s="105"/>
      <c r="T477" s="107">
        <f t="shared" si="45"/>
        <v>0</v>
      </c>
      <c r="U477" s="105">
        <f t="shared" si="51"/>
        <v>400000</v>
      </c>
      <c r="V477" s="105"/>
    </row>
    <row r="478" spans="1:22">
      <c r="A478" s="96">
        <v>483570647561</v>
      </c>
      <c r="B478" s="97" t="s">
        <v>1813</v>
      </c>
      <c r="C478" s="98" t="s">
        <v>212</v>
      </c>
      <c r="D478" s="99" t="s">
        <v>217</v>
      </c>
      <c r="E478" s="100">
        <v>108358389530</v>
      </c>
      <c r="F478" s="101">
        <v>46192</v>
      </c>
      <c r="G478" s="102" t="s">
        <v>537</v>
      </c>
      <c r="H478" s="103">
        <v>1</v>
      </c>
      <c r="I478" s="103"/>
      <c r="J478" s="104">
        <f t="shared" si="48"/>
        <v>400000</v>
      </c>
      <c r="K478" s="105"/>
      <c r="L478" s="105"/>
      <c r="M478" s="105"/>
      <c r="N478" s="104">
        <f t="shared" si="49"/>
        <v>400000</v>
      </c>
      <c r="O478" s="106">
        <v>0</v>
      </c>
      <c r="P478" s="104">
        <f t="shared" si="50"/>
        <v>400000</v>
      </c>
      <c r="Q478" s="104"/>
      <c r="R478" s="105"/>
      <c r="S478" s="105"/>
      <c r="T478" s="107">
        <f t="shared" si="45"/>
        <v>0</v>
      </c>
      <c r="U478" s="105">
        <f t="shared" si="51"/>
        <v>400000</v>
      </c>
      <c r="V478" s="105"/>
    </row>
    <row r="479" spans="1:22">
      <c r="A479" s="96">
        <v>7753877364</v>
      </c>
      <c r="B479" s="97" t="s">
        <v>1815</v>
      </c>
      <c r="C479" s="98" t="s">
        <v>1397</v>
      </c>
      <c r="D479" s="99" t="s">
        <v>223</v>
      </c>
      <c r="E479" s="100">
        <v>108360717400</v>
      </c>
      <c r="F479" s="101">
        <v>46195</v>
      </c>
      <c r="G479" s="102" t="s">
        <v>537</v>
      </c>
      <c r="H479" s="103">
        <v>3.1</v>
      </c>
      <c r="I479" s="103"/>
      <c r="J479" s="104">
        <f t="shared" si="48"/>
        <v>400000</v>
      </c>
      <c r="K479" s="105"/>
      <c r="L479" s="105"/>
      <c r="M479" s="105"/>
      <c r="N479" s="104">
        <f t="shared" si="49"/>
        <v>400000</v>
      </c>
      <c r="O479" s="106">
        <v>0</v>
      </c>
      <c r="P479" s="104">
        <f t="shared" si="50"/>
        <v>400000</v>
      </c>
      <c r="Q479" s="104"/>
      <c r="R479" s="105"/>
      <c r="S479" s="105"/>
      <c r="T479" s="107">
        <f t="shared" si="45"/>
        <v>0</v>
      </c>
      <c r="U479" s="105">
        <f t="shared" si="51"/>
        <v>400000</v>
      </c>
      <c r="V479" s="105"/>
    </row>
    <row r="480" spans="1:22">
      <c r="A480" s="96">
        <v>1397998501</v>
      </c>
      <c r="B480" s="97" t="s">
        <v>1817</v>
      </c>
      <c r="C480" s="98" t="s">
        <v>542</v>
      </c>
      <c r="D480" s="99" t="s">
        <v>217</v>
      </c>
      <c r="E480" s="100">
        <v>108360722740</v>
      </c>
      <c r="F480" s="101">
        <v>46195</v>
      </c>
      <c r="G480" s="102" t="s">
        <v>537</v>
      </c>
      <c r="H480" s="103">
        <v>1.3</v>
      </c>
      <c r="I480" s="103"/>
      <c r="J480" s="104">
        <f t="shared" si="48"/>
        <v>400000</v>
      </c>
      <c r="K480" s="105"/>
      <c r="L480" s="105"/>
      <c r="M480" s="105"/>
      <c r="N480" s="104">
        <f t="shared" si="49"/>
        <v>400000</v>
      </c>
      <c r="O480" s="106">
        <v>0</v>
      </c>
      <c r="P480" s="104">
        <f t="shared" si="50"/>
        <v>400000</v>
      </c>
      <c r="Q480" s="104"/>
      <c r="R480" s="105"/>
      <c r="S480" s="105"/>
      <c r="T480" s="107">
        <f t="shared" si="45"/>
        <v>0</v>
      </c>
      <c r="U480" s="105">
        <f t="shared" si="51"/>
        <v>400000</v>
      </c>
      <c r="V480" s="105"/>
    </row>
    <row r="481" spans="1:22">
      <c r="A481" s="96" t="s">
        <v>1819</v>
      </c>
      <c r="B481" s="97" t="s">
        <v>1820</v>
      </c>
      <c r="C481" s="98" t="s">
        <v>546</v>
      </c>
      <c r="D481" s="99" t="s">
        <v>302</v>
      </c>
      <c r="E481" s="100">
        <v>108360920950</v>
      </c>
      <c r="F481" s="101">
        <v>46195</v>
      </c>
      <c r="G481" s="102" t="s">
        <v>532</v>
      </c>
      <c r="H481" s="103">
        <v>7.3</v>
      </c>
      <c r="I481" s="103"/>
      <c r="J481" s="104">
        <f t="shared" si="48"/>
        <v>400000</v>
      </c>
      <c r="K481" s="105"/>
      <c r="L481" s="105"/>
      <c r="M481" s="105"/>
      <c r="N481" s="104">
        <f t="shared" si="49"/>
        <v>400000</v>
      </c>
      <c r="O481" s="106">
        <v>0</v>
      </c>
      <c r="P481" s="104">
        <f t="shared" si="50"/>
        <v>400000</v>
      </c>
      <c r="Q481" s="104"/>
      <c r="R481" s="105">
        <f t="shared" ref="R481:R494" si="52">1220400*1</f>
        <v>1220400</v>
      </c>
      <c r="S481" s="105">
        <f t="shared" ref="S481:S494" si="53">387180*1</f>
        <v>387180</v>
      </c>
      <c r="T481" s="107">
        <f t="shared" ref="T481:T544" si="54">+SUM(Q481:S481)</f>
        <v>1607580</v>
      </c>
      <c r="U481" s="105">
        <f t="shared" si="51"/>
        <v>2007580</v>
      </c>
      <c r="V481" s="105" t="s">
        <v>1822</v>
      </c>
    </row>
    <row r="482" spans="1:22">
      <c r="A482" s="96" t="s">
        <v>1823</v>
      </c>
      <c r="B482" s="97" t="s">
        <v>1824</v>
      </c>
      <c r="C482" s="98" t="s">
        <v>546</v>
      </c>
      <c r="D482" s="99" t="s">
        <v>302</v>
      </c>
      <c r="E482" s="100">
        <v>108361091420</v>
      </c>
      <c r="F482" s="101">
        <v>46195</v>
      </c>
      <c r="G482" s="102" t="s">
        <v>532</v>
      </c>
      <c r="H482" s="103">
        <v>7.3</v>
      </c>
      <c r="I482" s="103"/>
      <c r="J482" s="104">
        <f t="shared" si="48"/>
        <v>400000</v>
      </c>
      <c r="K482" s="105"/>
      <c r="L482" s="105"/>
      <c r="M482" s="105"/>
      <c r="N482" s="104">
        <f t="shared" si="49"/>
        <v>400000</v>
      </c>
      <c r="O482" s="106">
        <v>0</v>
      </c>
      <c r="P482" s="104">
        <f t="shared" si="50"/>
        <v>400000</v>
      </c>
      <c r="Q482" s="104"/>
      <c r="R482" s="105">
        <f t="shared" si="52"/>
        <v>1220400</v>
      </c>
      <c r="S482" s="105">
        <f t="shared" si="53"/>
        <v>387180</v>
      </c>
      <c r="T482" s="107">
        <f t="shared" si="54"/>
        <v>1607580</v>
      </c>
      <c r="U482" s="105">
        <f t="shared" si="51"/>
        <v>2007580</v>
      </c>
      <c r="V482" s="105" t="s">
        <v>1826</v>
      </c>
    </row>
    <row r="483" spans="1:22">
      <c r="A483" s="96" t="s">
        <v>1827</v>
      </c>
      <c r="B483" s="97" t="s">
        <v>1828</v>
      </c>
      <c r="C483" s="98" t="s">
        <v>546</v>
      </c>
      <c r="D483" s="99" t="s">
        <v>302</v>
      </c>
      <c r="E483" s="100">
        <v>108361119530</v>
      </c>
      <c r="F483" s="101">
        <v>46195</v>
      </c>
      <c r="G483" s="102" t="s">
        <v>532</v>
      </c>
      <c r="H483" s="103">
        <v>7.3</v>
      </c>
      <c r="I483" s="103"/>
      <c r="J483" s="104">
        <f t="shared" si="48"/>
        <v>400000</v>
      </c>
      <c r="K483" s="105"/>
      <c r="L483" s="105"/>
      <c r="M483" s="105"/>
      <c r="N483" s="104">
        <f t="shared" si="49"/>
        <v>400000</v>
      </c>
      <c r="O483" s="106">
        <v>0</v>
      </c>
      <c r="P483" s="104">
        <f t="shared" si="50"/>
        <v>400000</v>
      </c>
      <c r="Q483" s="104"/>
      <c r="R483" s="105">
        <f t="shared" si="52"/>
        <v>1220400</v>
      </c>
      <c r="S483" s="105">
        <f t="shared" si="53"/>
        <v>387180</v>
      </c>
      <c r="T483" s="107">
        <f t="shared" si="54"/>
        <v>1607580</v>
      </c>
      <c r="U483" s="105">
        <f t="shared" si="51"/>
        <v>2007580</v>
      </c>
      <c r="V483" s="105" t="s">
        <v>1830</v>
      </c>
    </row>
    <row r="484" spans="1:22">
      <c r="A484" s="96" t="s">
        <v>1831</v>
      </c>
      <c r="B484" s="97" t="s">
        <v>1832</v>
      </c>
      <c r="C484" s="98" t="s">
        <v>546</v>
      </c>
      <c r="D484" s="99" t="s">
        <v>302</v>
      </c>
      <c r="E484" s="100">
        <v>108361158400</v>
      </c>
      <c r="F484" s="101">
        <v>46195</v>
      </c>
      <c r="G484" s="102" t="s">
        <v>532</v>
      </c>
      <c r="H484" s="103">
        <v>7.3</v>
      </c>
      <c r="I484" s="103"/>
      <c r="J484" s="104">
        <f t="shared" si="48"/>
        <v>400000</v>
      </c>
      <c r="K484" s="105"/>
      <c r="L484" s="105"/>
      <c r="M484" s="105"/>
      <c r="N484" s="104">
        <f t="shared" si="49"/>
        <v>400000</v>
      </c>
      <c r="O484" s="106">
        <v>0</v>
      </c>
      <c r="P484" s="104">
        <f t="shared" si="50"/>
        <v>400000</v>
      </c>
      <c r="Q484" s="104"/>
      <c r="R484" s="105">
        <f t="shared" si="52"/>
        <v>1220400</v>
      </c>
      <c r="S484" s="105">
        <f t="shared" si="53"/>
        <v>387180</v>
      </c>
      <c r="T484" s="107">
        <f t="shared" si="54"/>
        <v>1607580</v>
      </c>
      <c r="U484" s="105">
        <f t="shared" si="51"/>
        <v>2007580</v>
      </c>
      <c r="V484" s="105" t="s">
        <v>1834</v>
      </c>
    </row>
    <row r="485" spans="1:22">
      <c r="A485" s="96" t="s">
        <v>1835</v>
      </c>
      <c r="B485" s="97" t="s">
        <v>1836</v>
      </c>
      <c r="C485" s="98" t="s">
        <v>546</v>
      </c>
      <c r="D485" s="99" t="s">
        <v>302</v>
      </c>
      <c r="E485" s="100">
        <v>108361196200</v>
      </c>
      <c r="F485" s="101">
        <v>46195</v>
      </c>
      <c r="G485" s="102" t="s">
        <v>532</v>
      </c>
      <c r="H485" s="103">
        <v>7.3</v>
      </c>
      <c r="I485" s="103"/>
      <c r="J485" s="104">
        <f t="shared" si="48"/>
        <v>400000</v>
      </c>
      <c r="K485" s="105"/>
      <c r="L485" s="105"/>
      <c r="M485" s="105"/>
      <c r="N485" s="104">
        <f t="shared" si="49"/>
        <v>400000</v>
      </c>
      <c r="O485" s="106">
        <v>0</v>
      </c>
      <c r="P485" s="104">
        <f t="shared" si="50"/>
        <v>400000</v>
      </c>
      <c r="Q485" s="104"/>
      <c r="R485" s="105">
        <f t="shared" si="52"/>
        <v>1220400</v>
      </c>
      <c r="S485" s="105">
        <f t="shared" si="53"/>
        <v>387180</v>
      </c>
      <c r="T485" s="107">
        <f t="shared" si="54"/>
        <v>1607580</v>
      </c>
      <c r="U485" s="105">
        <f t="shared" si="51"/>
        <v>2007580</v>
      </c>
      <c r="V485" s="105" t="s">
        <v>1838</v>
      </c>
    </row>
    <row r="486" spans="1:22">
      <c r="A486" s="96" t="s">
        <v>1839</v>
      </c>
      <c r="B486" s="97" t="s">
        <v>1840</v>
      </c>
      <c r="C486" s="98" t="s">
        <v>546</v>
      </c>
      <c r="D486" s="99" t="s">
        <v>302</v>
      </c>
      <c r="E486" s="100">
        <v>108361224160</v>
      </c>
      <c r="F486" s="101">
        <v>46195</v>
      </c>
      <c r="G486" s="102" t="s">
        <v>532</v>
      </c>
      <c r="H486" s="103">
        <v>6.8</v>
      </c>
      <c r="I486" s="103"/>
      <c r="J486" s="104">
        <f t="shared" si="48"/>
        <v>400000</v>
      </c>
      <c r="K486" s="105"/>
      <c r="L486" s="105"/>
      <c r="M486" s="105"/>
      <c r="N486" s="104">
        <f t="shared" si="49"/>
        <v>400000</v>
      </c>
      <c r="O486" s="106">
        <v>0</v>
      </c>
      <c r="P486" s="104">
        <f t="shared" si="50"/>
        <v>400000</v>
      </c>
      <c r="Q486" s="104"/>
      <c r="R486" s="105">
        <f t="shared" si="52"/>
        <v>1220400</v>
      </c>
      <c r="S486" s="105">
        <f t="shared" si="53"/>
        <v>387180</v>
      </c>
      <c r="T486" s="107">
        <f t="shared" si="54"/>
        <v>1607580</v>
      </c>
      <c r="U486" s="105">
        <f t="shared" si="51"/>
        <v>2007580</v>
      </c>
      <c r="V486" s="105" t="s">
        <v>1842</v>
      </c>
    </row>
    <row r="487" spans="1:22">
      <c r="A487" s="96" t="s">
        <v>1843</v>
      </c>
      <c r="B487" s="97" t="s">
        <v>1844</v>
      </c>
      <c r="C487" s="98" t="s">
        <v>546</v>
      </c>
      <c r="D487" s="99" t="s">
        <v>302</v>
      </c>
      <c r="E487" s="100">
        <v>108361389030</v>
      </c>
      <c r="F487" s="101">
        <v>46195</v>
      </c>
      <c r="G487" s="102" t="s">
        <v>532</v>
      </c>
      <c r="H487" s="103">
        <v>3.4</v>
      </c>
      <c r="I487" s="103"/>
      <c r="J487" s="104">
        <f t="shared" si="48"/>
        <v>400000</v>
      </c>
      <c r="K487" s="105"/>
      <c r="L487" s="105"/>
      <c r="M487" s="105"/>
      <c r="N487" s="104">
        <f t="shared" si="49"/>
        <v>400000</v>
      </c>
      <c r="O487" s="106">
        <v>0</v>
      </c>
      <c r="P487" s="104">
        <f t="shared" si="50"/>
        <v>400000</v>
      </c>
      <c r="Q487" s="104"/>
      <c r="R487" s="105">
        <f t="shared" si="52"/>
        <v>1220400</v>
      </c>
      <c r="S487" s="105">
        <f t="shared" si="53"/>
        <v>387180</v>
      </c>
      <c r="T487" s="107">
        <f t="shared" si="54"/>
        <v>1607580</v>
      </c>
      <c r="U487" s="105">
        <f t="shared" si="51"/>
        <v>2007580</v>
      </c>
      <c r="V487" s="105" t="s">
        <v>1846</v>
      </c>
    </row>
    <row r="488" spans="1:22">
      <c r="A488" s="96" t="s">
        <v>1847</v>
      </c>
      <c r="B488" s="97" t="s">
        <v>1848</v>
      </c>
      <c r="C488" s="98" t="s">
        <v>546</v>
      </c>
      <c r="D488" s="99" t="s">
        <v>302</v>
      </c>
      <c r="E488" s="100">
        <v>108361409000</v>
      </c>
      <c r="F488" s="101">
        <v>46195</v>
      </c>
      <c r="G488" s="102" t="s">
        <v>532</v>
      </c>
      <c r="H488" s="103">
        <v>3.4</v>
      </c>
      <c r="I488" s="103"/>
      <c r="J488" s="104">
        <f t="shared" si="48"/>
        <v>400000</v>
      </c>
      <c r="K488" s="105"/>
      <c r="L488" s="105"/>
      <c r="M488" s="105"/>
      <c r="N488" s="104">
        <f t="shared" si="49"/>
        <v>400000</v>
      </c>
      <c r="O488" s="106">
        <v>0</v>
      </c>
      <c r="P488" s="104">
        <f t="shared" si="50"/>
        <v>400000</v>
      </c>
      <c r="Q488" s="104"/>
      <c r="R488" s="105">
        <f t="shared" si="52"/>
        <v>1220400</v>
      </c>
      <c r="S488" s="105">
        <f t="shared" si="53"/>
        <v>387180</v>
      </c>
      <c r="T488" s="107">
        <f t="shared" si="54"/>
        <v>1607580</v>
      </c>
      <c r="U488" s="105">
        <f t="shared" si="51"/>
        <v>2007580</v>
      </c>
      <c r="V488" s="105" t="s">
        <v>1850</v>
      </c>
    </row>
    <row r="489" spans="1:22">
      <c r="A489" s="96" t="s">
        <v>1851</v>
      </c>
      <c r="B489" s="97" t="s">
        <v>1852</v>
      </c>
      <c r="C489" s="98" t="s">
        <v>546</v>
      </c>
      <c r="D489" s="99" t="s">
        <v>302</v>
      </c>
      <c r="E489" s="100">
        <v>108361429150</v>
      </c>
      <c r="F489" s="101">
        <v>46195</v>
      </c>
      <c r="G489" s="102" t="s">
        <v>532</v>
      </c>
      <c r="H489" s="103">
        <v>3.4</v>
      </c>
      <c r="I489" s="103"/>
      <c r="J489" s="104">
        <f t="shared" si="48"/>
        <v>400000</v>
      </c>
      <c r="K489" s="105"/>
      <c r="L489" s="105"/>
      <c r="M489" s="105"/>
      <c r="N489" s="104">
        <f t="shared" si="49"/>
        <v>400000</v>
      </c>
      <c r="O489" s="106">
        <v>0</v>
      </c>
      <c r="P489" s="104">
        <f t="shared" si="50"/>
        <v>400000</v>
      </c>
      <c r="Q489" s="104"/>
      <c r="R489" s="105">
        <f t="shared" si="52"/>
        <v>1220400</v>
      </c>
      <c r="S489" s="105">
        <f t="shared" si="53"/>
        <v>387180</v>
      </c>
      <c r="T489" s="107">
        <f t="shared" si="54"/>
        <v>1607580</v>
      </c>
      <c r="U489" s="105">
        <f t="shared" si="51"/>
        <v>2007580</v>
      </c>
      <c r="V489" s="105" t="s">
        <v>1854</v>
      </c>
    </row>
    <row r="490" spans="1:22">
      <c r="A490" s="96" t="s">
        <v>1855</v>
      </c>
      <c r="B490" s="97" t="s">
        <v>1856</v>
      </c>
      <c r="C490" s="98" t="s">
        <v>546</v>
      </c>
      <c r="D490" s="99" t="s">
        <v>302</v>
      </c>
      <c r="E490" s="100">
        <v>108361449930</v>
      </c>
      <c r="F490" s="101">
        <v>46195</v>
      </c>
      <c r="G490" s="102" t="s">
        <v>532</v>
      </c>
      <c r="H490" s="103">
        <v>3.4</v>
      </c>
      <c r="I490" s="103"/>
      <c r="J490" s="104">
        <f t="shared" si="48"/>
        <v>400000</v>
      </c>
      <c r="K490" s="105"/>
      <c r="L490" s="105"/>
      <c r="M490" s="105"/>
      <c r="N490" s="104">
        <f t="shared" si="49"/>
        <v>400000</v>
      </c>
      <c r="O490" s="106">
        <v>0</v>
      </c>
      <c r="P490" s="104">
        <f t="shared" si="50"/>
        <v>400000</v>
      </c>
      <c r="Q490" s="104"/>
      <c r="R490" s="105">
        <f t="shared" si="52"/>
        <v>1220400</v>
      </c>
      <c r="S490" s="105">
        <f t="shared" si="53"/>
        <v>387180</v>
      </c>
      <c r="T490" s="107">
        <f t="shared" si="54"/>
        <v>1607580</v>
      </c>
      <c r="U490" s="105">
        <f t="shared" si="51"/>
        <v>2007580</v>
      </c>
      <c r="V490" s="105" t="s">
        <v>1858</v>
      </c>
    </row>
    <row r="491" spans="1:22">
      <c r="A491" s="96" t="s">
        <v>1859</v>
      </c>
      <c r="B491" s="97" t="s">
        <v>1860</v>
      </c>
      <c r="C491" s="98" t="s">
        <v>546</v>
      </c>
      <c r="D491" s="99" t="s">
        <v>302</v>
      </c>
      <c r="E491" s="100">
        <v>108361477010</v>
      </c>
      <c r="F491" s="101">
        <v>46195</v>
      </c>
      <c r="G491" s="102" t="s">
        <v>532</v>
      </c>
      <c r="H491" s="103">
        <v>3.4</v>
      </c>
      <c r="I491" s="103"/>
      <c r="J491" s="104">
        <f t="shared" si="48"/>
        <v>400000</v>
      </c>
      <c r="K491" s="105"/>
      <c r="L491" s="105"/>
      <c r="M491" s="105"/>
      <c r="N491" s="104">
        <f t="shared" si="49"/>
        <v>400000</v>
      </c>
      <c r="O491" s="106">
        <v>0</v>
      </c>
      <c r="P491" s="104">
        <f t="shared" si="50"/>
        <v>400000</v>
      </c>
      <c r="Q491" s="104"/>
      <c r="R491" s="105">
        <f t="shared" si="52"/>
        <v>1220400</v>
      </c>
      <c r="S491" s="105">
        <f t="shared" si="53"/>
        <v>387180</v>
      </c>
      <c r="T491" s="107">
        <f t="shared" si="54"/>
        <v>1607580</v>
      </c>
      <c r="U491" s="105">
        <f t="shared" si="51"/>
        <v>2007580</v>
      </c>
      <c r="V491" s="105" t="s">
        <v>1862</v>
      </c>
    </row>
    <row r="492" spans="1:22">
      <c r="A492" s="96" t="s">
        <v>1863</v>
      </c>
      <c r="B492" s="97" t="s">
        <v>1864</v>
      </c>
      <c r="C492" s="98" t="s">
        <v>546</v>
      </c>
      <c r="D492" s="99" t="s">
        <v>302</v>
      </c>
      <c r="E492" s="100">
        <v>108361495800</v>
      </c>
      <c r="F492" s="101">
        <v>46195</v>
      </c>
      <c r="G492" s="102" t="s">
        <v>532</v>
      </c>
      <c r="H492" s="103">
        <v>3.4</v>
      </c>
      <c r="I492" s="103"/>
      <c r="J492" s="104">
        <f t="shared" si="48"/>
        <v>400000</v>
      </c>
      <c r="K492" s="105"/>
      <c r="L492" s="105"/>
      <c r="M492" s="105"/>
      <c r="N492" s="104">
        <f t="shared" si="49"/>
        <v>400000</v>
      </c>
      <c r="O492" s="106">
        <v>0</v>
      </c>
      <c r="P492" s="104">
        <f t="shared" si="50"/>
        <v>400000</v>
      </c>
      <c r="Q492" s="104"/>
      <c r="R492" s="105">
        <f t="shared" si="52"/>
        <v>1220400</v>
      </c>
      <c r="S492" s="105">
        <f t="shared" si="53"/>
        <v>387180</v>
      </c>
      <c r="T492" s="107">
        <f t="shared" si="54"/>
        <v>1607580</v>
      </c>
      <c r="U492" s="105">
        <f t="shared" si="51"/>
        <v>2007580</v>
      </c>
      <c r="V492" s="105" t="s">
        <v>1866</v>
      </c>
    </row>
    <row r="493" spans="1:22">
      <c r="A493" s="96" t="s">
        <v>1867</v>
      </c>
      <c r="B493" s="97" t="s">
        <v>1868</v>
      </c>
      <c r="C493" s="98" t="s">
        <v>546</v>
      </c>
      <c r="D493" s="99" t="s">
        <v>302</v>
      </c>
      <c r="E493" s="100">
        <v>108361523800</v>
      </c>
      <c r="F493" s="101">
        <v>46195</v>
      </c>
      <c r="G493" s="102" t="s">
        <v>532</v>
      </c>
      <c r="H493" s="103">
        <v>3.4</v>
      </c>
      <c r="I493" s="103"/>
      <c r="J493" s="104">
        <f t="shared" si="48"/>
        <v>400000</v>
      </c>
      <c r="K493" s="105"/>
      <c r="L493" s="105"/>
      <c r="M493" s="105"/>
      <c r="N493" s="104">
        <f t="shared" si="49"/>
        <v>400000</v>
      </c>
      <c r="O493" s="106">
        <v>0</v>
      </c>
      <c r="P493" s="104">
        <f t="shared" si="50"/>
        <v>400000</v>
      </c>
      <c r="Q493" s="104"/>
      <c r="R493" s="105">
        <f t="shared" si="52"/>
        <v>1220400</v>
      </c>
      <c r="S493" s="105">
        <f t="shared" si="53"/>
        <v>387180</v>
      </c>
      <c r="T493" s="107">
        <f t="shared" si="54"/>
        <v>1607580</v>
      </c>
      <c r="U493" s="105">
        <f t="shared" si="51"/>
        <v>2007580</v>
      </c>
      <c r="V493" s="105" t="s">
        <v>1870</v>
      </c>
    </row>
    <row r="494" spans="1:22">
      <c r="A494" s="96" t="s">
        <v>1871</v>
      </c>
      <c r="B494" s="97" t="s">
        <v>1872</v>
      </c>
      <c r="C494" s="98" t="s">
        <v>546</v>
      </c>
      <c r="D494" s="99" t="s">
        <v>302</v>
      </c>
      <c r="E494" s="100">
        <v>108361544760</v>
      </c>
      <c r="F494" s="101">
        <v>46195</v>
      </c>
      <c r="G494" s="102" t="s">
        <v>532</v>
      </c>
      <c r="H494" s="103">
        <v>3.4</v>
      </c>
      <c r="I494" s="103"/>
      <c r="J494" s="104">
        <f t="shared" si="48"/>
        <v>400000</v>
      </c>
      <c r="K494" s="105">
        <f>600000*1</f>
        <v>600000</v>
      </c>
      <c r="L494" s="105"/>
      <c r="M494" s="105"/>
      <c r="N494" s="104">
        <f t="shared" si="49"/>
        <v>1000000</v>
      </c>
      <c r="O494" s="106">
        <v>0</v>
      </c>
      <c r="P494" s="104">
        <f t="shared" si="50"/>
        <v>1000000</v>
      </c>
      <c r="Q494" s="104"/>
      <c r="R494" s="105">
        <f t="shared" si="52"/>
        <v>1220400</v>
      </c>
      <c r="S494" s="105">
        <f t="shared" si="53"/>
        <v>387180</v>
      </c>
      <c r="T494" s="107">
        <f t="shared" si="54"/>
        <v>1607580</v>
      </c>
      <c r="U494" s="105">
        <f t="shared" si="51"/>
        <v>2607580</v>
      </c>
      <c r="V494" s="105" t="s">
        <v>1874</v>
      </c>
    </row>
    <row r="495" spans="1:22">
      <c r="A495" s="96">
        <v>4110338185</v>
      </c>
      <c r="B495" s="97" t="s">
        <v>1875</v>
      </c>
      <c r="C495" s="98" t="s">
        <v>1668</v>
      </c>
      <c r="D495" s="99" t="s">
        <v>217</v>
      </c>
      <c r="E495" s="100">
        <v>108362108520</v>
      </c>
      <c r="F495" s="101">
        <v>46195</v>
      </c>
      <c r="G495" s="102" t="s">
        <v>532</v>
      </c>
      <c r="H495" s="103">
        <v>354.5</v>
      </c>
      <c r="I495" s="103"/>
      <c r="J495" s="104">
        <f t="shared" si="48"/>
        <v>400000</v>
      </c>
      <c r="K495" s="105"/>
      <c r="L495" s="105"/>
      <c r="M495" s="105"/>
      <c r="N495" s="104">
        <f t="shared" si="49"/>
        <v>400000</v>
      </c>
      <c r="O495" s="106">
        <v>0</v>
      </c>
      <c r="P495" s="104">
        <f t="shared" si="50"/>
        <v>400000</v>
      </c>
      <c r="Q495" s="104"/>
      <c r="R495" s="105"/>
      <c r="S495" s="105"/>
      <c r="T495" s="107">
        <f t="shared" si="54"/>
        <v>0</v>
      </c>
      <c r="U495" s="105">
        <f t="shared" si="51"/>
        <v>400000</v>
      </c>
      <c r="V495" s="105"/>
    </row>
    <row r="496" spans="1:22">
      <c r="A496" s="96">
        <v>484361669253</v>
      </c>
      <c r="B496" s="97" t="s">
        <v>1877</v>
      </c>
      <c r="C496" s="98" t="s">
        <v>287</v>
      </c>
      <c r="D496" s="99" t="s">
        <v>275</v>
      </c>
      <c r="E496" s="100">
        <v>108362284810</v>
      </c>
      <c r="F496" s="101">
        <v>46195</v>
      </c>
      <c r="G496" s="102" t="s">
        <v>537</v>
      </c>
      <c r="H496" s="103">
        <v>114.5</v>
      </c>
      <c r="I496" s="103"/>
      <c r="J496" s="104">
        <f t="shared" si="48"/>
        <v>400000</v>
      </c>
      <c r="K496" s="105"/>
      <c r="L496" s="105"/>
      <c r="M496" s="105"/>
      <c r="N496" s="104">
        <f t="shared" si="49"/>
        <v>400000</v>
      </c>
      <c r="O496" s="106">
        <v>0</v>
      </c>
      <c r="P496" s="104">
        <f t="shared" si="50"/>
        <v>400000</v>
      </c>
      <c r="Q496" s="104"/>
      <c r="R496" s="105"/>
      <c r="S496" s="105"/>
      <c r="T496" s="107">
        <f t="shared" si="54"/>
        <v>0</v>
      </c>
      <c r="U496" s="105">
        <f t="shared" si="51"/>
        <v>400000</v>
      </c>
      <c r="V496" s="105"/>
    </row>
    <row r="497" spans="1:22">
      <c r="A497" s="96">
        <v>872983141244</v>
      </c>
      <c r="B497" s="97" t="s">
        <v>1879</v>
      </c>
      <c r="C497" s="98" t="s">
        <v>344</v>
      </c>
      <c r="D497" s="99" t="s">
        <v>208</v>
      </c>
      <c r="E497" s="100">
        <v>108362625820</v>
      </c>
      <c r="F497" s="101">
        <v>46195</v>
      </c>
      <c r="G497" s="102" t="s">
        <v>537</v>
      </c>
      <c r="H497" s="103">
        <v>0.9</v>
      </c>
      <c r="I497" s="103"/>
      <c r="J497" s="104">
        <f t="shared" si="48"/>
        <v>400000</v>
      </c>
      <c r="K497" s="105"/>
      <c r="L497" s="105"/>
      <c r="M497" s="105"/>
      <c r="N497" s="104">
        <f t="shared" si="49"/>
        <v>400000</v>
      </c>
      <c r="O497" s="106">
        <v>0</v>
      </c>
      <c r="P497" s="104">
        <f t="shared" si="50"/>
        <v>400000</v>
      </c>
      <c r="Q497" s="104"/>
      <c r="R497" s="105"/>
      <c r="S497" s="105"/>
      <c r="T497" s="107">
        <f t="shared" si="54"/>
        <v>0</v>
      </c>
      <c r="U497" s="105">
        <f t="shared" si="51"/>
        <v>400000</v>
      </c>
      <c r="V497" s="105"/>
    </row>
    <row r="498" spans="1:22">
      <c r="A498" s="96">
        <v>2043897332</v>
      </c>
      <c r="B498" s="97" t="s">
        <v>1881</v>
      </c>
      <c r="C498" s="98" t="s">
        <v>1882</v>
      </c>
      <c r="D498" s="99" t="s">
        <v>217</v>
      </c>
      <c r="E498" s="100">
        <v>108363533460</v>
      </c>
      <c r="F498" s="101">
        <v>46195</v>
      </c>
      <c r="G498" s="102" t="s">
        <v>537</v>
      </c>
      <c r="H498" s="103">
        <v>25.3</v>
      </c>
      <c r="I498" s="103"/>
      <c r="J498" s="104">
        <f t="shared" si="48"/>
        <v>400000</v>
      </c>
      <c r="K498" s="105"/>
      <c r="L498" s="105"/>
      <c r="M498" s="105"/>
      <c r="N498" s="104">
        <f t="shared" si="49"/>
        <v>400000</v>
      </c>
      <c r="O498" s="106">
        <v>0</v>
      </c>
      <c r="P498" s="104">
        <f t="shared" si="50"/>
        <v>400000</v>
      </c>
      <c r="Q498" s="104"/>
      <c r="R498" s="105"/>
      <c r="S498" s="105"/>
      <c r="T498" s="107">
        <f t="shared" si="54"/>
        <v>0</v>
      </c>
      <c r="U498" s="105">
        <f t="shared" si="51"/>
        <v>400000</v>
      </c>
      <c r="V498" s="105"/>
    </row>
    <row r="499" spans="1:22">
      <c r="A499" s="96">
        <v>5774739541</v>
      </c>
      <c r="B499" s="97" t="s">
        <v>1884</v>
      </c>
      <c r="C499" s="98" t="s">
        <v>791</v>
      </c>
      <c r="D499" s="99" t="s">
        <v>275</v>
      </c>
      <c r="E499" s="100">
        <v>108363659240</v>
      </c>
      <c r="F499" s="101">
        <v>46195</v>
      </c>
      <c r="G499" s="102" t="s">
        <v>537</v>
      </c>
      <c r="H499" s="103">
        <v>3.3</v>
      </c>
      <c r="I499" s="103"/>
      <c r="J499" s="104">
        <f t="shared" si="48"/>
        <v>400000</v>
      </c>
      <c r="K499" s="105"/>
      <c r="L499" s="105"/>
      <c r="M499" s="105"/>
      <c r="N499" s="104">
        <f t="shared" si="49"/>
        <v>400000</v>
      </c>
      <c r="O499" s="106">
        <v>0</v>
      </c>
      <c r="P499" s="104">
        <f t="shared" si="50"/>
        <v>400000</v>
      </c>
      <c r="Q499" s="104"/>
      <c r="R499" s="105"/>
      <c r="S499" s="105"/>
      <c r="T499" s="107">
        <f t="shared" si="54"/>
        <v>0</v>
      </c>
      <c r="U499" s="105">
        <f t="shared" si="51"/>
        <v>400000</v>
      </c>
      <c r="V499" s="105"/>
    </row>
    <row r="500" spans="1:22">
      <c r="A500" s="96" t="s">
        <v>1886</v>
      </c>
      <c r="B500" s="97" t="s">
        <v>1887</v>
      </c>
      <c r="C500" s="98" t="s">
        <v>1888</v>
      </c>
      <c r="D500" s="99" t="s">
        <v>783</v>
      </c>
      <c r="E500" s="100">
        <v>108363709050</v>
      </c>
      <c r="F500" s="101">
        <v>46195</v>
      </c>
      <c r="G500" s="102" t="s">
        <v>537</v>
      </c>
      <c r="H500" s="103">
        <v>0.70000000000000007</v>
      </c>
      <c r="I500" s="103"/>
      <c r="J500" s="104">
        <f t="shared" si="48"/>
        <v>400000</v>
      </c>
      <c r="K500" s="105"/>
      <c r="L500" s="105"/>
      <c r="M500" s="105"/>
      <c r="N500" s="104">
        <f t="shared" si="49"/>
        <v>400000</v>
      </c>
      <c r="O500" s="106">
        <v>0</v>
      </c>
      <c r="P500" s="104">
        <f t="shared" si="50"/>
        <v>400000</v>
      </c>
      <c r="Q500" s="104"/>
      <c r="R500" s="105"/>
      <c r="S500" s="105"/>
      <c r="T500" s="107">
        <f t="shared" si="54"/>
        <v>0</v>
      </c>
      <c r="U500" s="105">
        <f t="shared" si="51"/>
        <v>400000</v>
      </c>
      <c r="V500" s="105"/>
    </row>
    <row r="501" spans="1:22">
      <c r="A501" s="96">
        <v>382125059463</v>
      </c>
      <c r="B501" s="97" t="s">
        <v>1890</v>
      </c>
      <c r="C501" s="98" t="s">
        <v>912</v>
      </c>
      <c r="D501" s="99" t="s">
        <v>210</v>
      </c>
      <c r="E501" s="100">
        <v>108363737900</v>
      </c>
      <c r="F501" s="101">
        <v>46195</v>
      </c>
      <c r="G501" s="102" t="s">
        <v>537</v>
      </c>
      <c r="H501" s="103">
        <v>1.3</v>
      </c>
      <c r="I501" s="103"/>
      <c r="J501" s="104">
        <f t="shared" si="48"/>
        <v>400000</v>
      </c>
      <c r="K501" s="105"/>
      <c r="L501" s="105"/>
      <c r="M501" s="105"/>
      <c r="N501" s="104">
        <f t="shared" si="49"/>
        <v>400000</v>
      </c>
      <c r="O501" s="106">
        <v>0</v>
      </c>
      <c r="P501" s="104">
        <f t="shared" si="50"/>
        <v>400000</v>
      </c>
      <c r="Q501" s="104"/>
      <c r="R501" s="105"/>
      <c r="S501" s="105"/>
      <c r="T501" s="107">
        <f t="shared" si="54"/>
        <v>0</v>
      </c>
      <c r="U501" s="105">
        <f t="shared" si="51"/>
        <v>400000</v>
      </c>
      <c r="V501" s="105"/>
    </row>
    <row r="502" spans="1:22">
      <c r="A502" s="96">
        <v>462303563016</v>
      </c>
      <c r="B502" s="97" t="s">
        <v>1892</v>
      </c>
      <c r="C502" s="98" t="s">
        <v>539</v>
      </c>
      <c r="D502" s="99" t="s">
        <v>217</v>
      </c>
      <c r="E502" s="100">
        <v>108363789110</v>
      </c>
      <c r="F502" s="101">
        <v>46195</v>
      </c>
      <c r="G502" s="102" t="s">
        <v>537</v>
      </c>
      <c r="H502" s="103">
        <v>0.5</v>
      </c>
      <c r="I502" s="103"/>
      <c r="J502" s="104">
        <f t="shared" si="48"/>
        <v>400000</v>
      </c>
      <c r="K502" s="105"/>
      <c r="L502" s="105"/>
      <c r="M502" s="105"/>
      <c r="N502" s="104">
        <f t="shared" si="49"/>
        <v>400000</v>
      </c>
      <c r="O502" s="106">
        <v>0</v>
      </c>
      <c r="P502" s="104">
        <f t="shared" si="50"/>
        <v>400000</v>
      </c>
      <c r="Q502" s="104"/>
      <c r="R502" s="105"/>
      <c r="S502" s="105"/>
      <c r="T502" s="107">
        <f t="shared" si="54"/>
        <v>0</v>
      </c>
      <c r="U502" s="105">
        <f t="shared" si="51"/>
        <v>400000</v>
      </c>
      <c r="V502" s="105"/>
    </row>
    <row r="503" spans="1:22">
      <c r="A503" s="96">
        <v>456732849001</v>
      </c>
      <c r="B503" s="97" t="s">
        <v>1894</v>
      </c>
      <c r="C503" s="98" t="s">
        <v>1895</v>
      </c>
      <c r="D503" s="99" t="s">
        <v>223</v>
      </c>
      <c r="E503" s="100">
        <v>108363841830</v>
      </c>
      <c r="F503" s="101">
        <v>46195</v>
      </c>
      <c r="G503" s="102" t="s">
        <v>537</v>
      </c>
      <c r="H503" s="103">
        <v>7.7</v>
      </c>
      <c r="I503" s="103"/>
      <c r="J503" s="104">
        <f t="shared" si="48"/>
        <v>400000</v>
      </c>
      <c r="K503" s="105"/>
      <c r="L503" s="105"/>
      <c r="M503" s="105"/>
      <c r="N503" s="104">
        <f t="shared" si="49"/>
        <v>400000</v>
      </c>
      <c r="O503" s="106">
        <v>0</v>
      </c>
      <c r="P503" s="104">
        <f t="shared" si="50"/>
        <v>400000</v>
      </c>
      <c r="Q503" s="104"/>
      <c r="R503" s="105"/>
      <c r="S503" s="105"/>
      <c r="T503" s="107">
        <f t="shared" si="54"/>
        <v>0</v>
      </c>
      <c r="U503" s="105">
        <f t="shared" si="51"/>
        <v>400000</v>
      </c>
      <c r="V503" s="105"/>
    </row>
    <row r="504" spans="1:22">
      <c r="A504" s="96">
        <v>873230263370</v>
      </c>
      <c r="B504" s="97" t="s">
        <v>1897</v>
      </c>
      <c r="C504" s="98" t="s">
        <v>1246</v>
      </c>
      <c r="D504" s="99" t="s">
        <v>298</v>
      </c>
      <c r="E504" s="100">
        <v>108363875430</v>
      </c>
      <c r="F504" s="101">
        <v>46195</v>
      </c>
      <c r="G504" s="102" t="s">
        <v>537</v>
      </c>
      <c r="H504" s="103">
        <v>85.4</v>
      </c>
      <c r="I504" s="103"/>
      <c r="J504" s="104">
        <f t="shared" si="48"/>
        <v>400000</v>
      </c>
      <c r="K504" s="105"/>
      <c r="L504" s="105"/>
      <c r="M504" s="105"/>
      <c r="N504" s="104">
        <f t="shared" si="49"/>
        <v>400000</v>
      </c>
      <c r="O504" s="106">
        <v>0</v>
      </c>
      <c r="P504" s="104">
        <f t="shared" si="50"/>
        <v>400000</v>
      </c>
      <c r="Q504" s="104"/>
      <c r="R504" s="105"/>
      <c r="S504" s="105"/>
      <c r="T504" s="107">
        <f t="shared" si="54"/>
        <v>0</v>
      </c>
      <c r="U504" s="105">
        <f t="shared" si="51"/>
        <v>400000</v>
      </c>
      <c r="V504" s="105"/>
    </row>
    <row r="505" spans="1:22">
      <c r="A505" s="96">
        <v>382040941235</v>
      </c>
      <c r="B505" s="97" t="s">
        <v>1899</v>
      </c>
      <c r="C505" s="98" t="s">
        <v>1900</v>
      </c>
      <c r="D505" s="99" t="s">
        <v>275</v>
      </c>
      <c r="E505" s="100">
        <v>108364097110</v>
      </c>
      <c r="F505" s="101">
        <v>46195</v>
      </c>
      <c r="G505" s="102" t="s">
        <v>537</v>
      </c>
      <c r="H505" s="103">
        <v>3.1</v>
      </c>
      <c r="I505" s="103"/>
      <c r="J505" s="104">
        <f t="shared" si="48"/>
        <v>400000</v>
      </c>
      <c r="K505" s="105"/>
      <c r="L505" s="105"/>
      <c r="M505" s="105"/>
      <c r="N505" s="104">
        <f t="shared" si="49"/>
        <v>400000</v>
      </c>
      <c r="O505" s="106">
        <v>0</v>
      </c>
      <c r="P505" s="104">
        <f t="shared" si="50"/>
        <v>400000</v>
      </c>
      <c r="Q505" s="104"/>
      <c r="R505" s="105"/>
      <c r="S505" s="105"/>
      <c r="T505" s="107">
        <f t="shared" si="54"/>
        <v>0</v>
      </c>
      <c r="U505" s="105">
        <f t="shared" si="51"/>
        <v>400000</v>
      </c>
      <c r="V505" s="105"/>
    </row>
    <row r="506" spans="1:22">
      <c r="A506" s="96">
        <v>489101292961</v>
      </c>
      <c r="B506" s="97" t="s">
        <v>1902</v>
      </c>
      <c r="C506" s="98" t="s">
        <v>1903</v>
      </c>
      <c r="D506" s="99" t="s">
        <v>751</v>
      </c>
      <c r="E506" s="100">
        <v>108364432260</v>
      </c>
      <c r="F506" s="101">
        <v>46195</v>
      </c>
      <c r="G506" s="102" t="s">
        <v>537</v>
      </c>
      <c r="H506" s="103">
        <v>1.7</v>
      </c>
      <c r="I506" s="103"/>
      <c r="J506" s="104">
        <f t="shared" si="48"/>
        <v>400000</v>
      </c>
      <c r="K506" s="105"/>
      <c r="L506" s="105"/>
      <c r="M506" s="105"/>
      <c r="N506" s="104">
        <f t="shared" si="49"/>
        <v>400000</v>
      </c>
      <c r="O506" s="106">
        <v>0</v>
      </c>
      <c r="P506" s="104">
        <f t="shared" si="50"/>
        <v>400000</v>
      </c>
      <c r="Q506" s="104"/>
      <c r="R506" s="105"/>
      <c r="S506" s="105"/>
      <c r="T506" s="107">
        <f t="shared" si="54"/>
        <v>0</v>
      </c>
      <c r="U506" s="105">
        <f t="shared" si="51"/>
        <v>400000</v>
      </c>
      <c r="V506" s="105"/>
    </row>
    <row r="507" spans="1:22">
      <c r="A507" s="96">
        <v>872929576323</v>
      </c>
      <c r="B507" s="97" t="s">
        <v>1905</v>
      </c>
      <c r="C507" s="98" t="s">
        <v>1906</v>
      </c>
      <c r="D507" s="99" t="s">
        <v>275</v>
      </c>
      <c r="E507" s="100">
        <v>108365686110</v>
      </c>
      <c r="F507" s="101">
        <v>46196</v>
      </c>
      <c r="G507" s="102" t="s">
        <v>537</v>
      </c>
      <c r="H507" s="103">
        <v>16</v>
      </c>
      <c r="I507" s="103"/>
      <c r="J507" s="104">
        <f t="shared" si="48"/>
        <v>400000</v>
      </c>
      <c r="K507" s="105"/>
      <c r="L507" s="105"/>
      <c r="M507" s="105"/>
      <c r="N507" s="104">
        <f t="shared" si="49"/>
        <v>400000</v>
      </c>
      <c r="O507" s="106">
        <v>0</v>
      </c>
      <c r="P507" s="104">
        <f t="shared" si="50"/>
        <v>400000</v>
      </c>
      <c r="Q507" s="104"/>
      <c r="R507" s="105"/>
      <c r="S507" s="105"/>
      <c r="T507" s="107">
        <f t="shared" si="54"/>
        <v>0</v>
      </c>
      <c r="U507" s="105">
        <f t="shared" si="51"/>
        <v>400000</v>
      </c>
      <c r="V507" s="105"/>
    </row>
    <row r="508" spans="1:22">
      <c r="A508" s="96">
        <v>530217606220</v>
      </c>
      <c r="B508" s="97" t="s">
        <v>1908</v>
      </c>
      <c r="C508" s="98" t="s">
        <v>539</v>
      </c>
      <c r="D508" s="99" t="s">
        <v>217</v>
      </c>
      <c r="E508" s="100">
        <v>108366995330</v>
      </c>
      <c r="F508" s="101">
        <v>46196</v>
      </c>
      <c r="G508" s="102" t="s">
        <v>537</v>
      </c>
      <c r="H508" s="103">
        <v>2.5</v>
      </c>
      <c r="I508" s="103"/>
      <c r="J508" s="104">
        <f t="shared" si="48"/>
        <v>400000</v>
      </c>
      <c r="K508" s="105"/>
      <c r="L508" s="105"/>
      <c r="M508" s="105"/>
      <c r="N508" s="104">
        <f t="shared" si="49"/>
        <v>400000</v>
      </c>
      <c r="O508" s="106">
        <v>0</v>
      </c>
      <c r="P508" s="104">
        <f t="shared" si="50"/>
        <v>400000</v>
      </c>
      <c r="Q508" s="104"/>
      <c r="R508" s="105"/>
      <c r="S508" s="105"/>
      <c r="T508" s="107">
        <f t="shared" si="54"/>
        <v>0</v>
      </c>
      <c r="U508" s="105">
        <f t="shared" si="51"/>
        <v>400000</v>
      </c>
      <c r="V508" s="105"/>
    </row>
    <row r="509" spans="1:22">
      <c r="A509" s="96">
        <v>4110338149</v>
      </c>
      <c r="B509" s="97" t="s">
        <v>1910</v>
      </c>
      <c r="C509" s="98" t="s">
        <v>1668</v>
      </c>
      <c r="D509" s="99" t="s">
        <v>217</v>
      </c>
      <c r="E509" s="100">
        <v>108367011540</v>
      </c>
      <c r="F509" s="101">
        <v>46196</v>
      </c>
      <c r="G509" s="102" t="s">
        <v>532</v>
      </c>
      <c r="H509" s="103">
        <v>96</v>
      </c>
      <c r="I509" s="103"/>
      <c r="J509" s="104">
        <f t="shared" si="48"/>
        <v>400000</v>
      </c>
      <c r="K509" s="105"/>
      <c r="L509" s="105"/>
      <c r="M509" s="105"/>
      <c r="N509" s="104">
        <f t="shared" si="49"/>
        <v>400000</v>
      </c>
      <c r="O509" s="106">
        <v>0</v>
      </c>
      <c r="P509" s="104">
        <f t="shared" si="50"/>
        <v>400000</v>
      </c>
      <c r="Q509" s="104"/>
      <c r="R509" s="105"/>
      <c r="S509" s="105"/>
      <c r="T509" s="107">
        <f t="shared" si="54"/>
        <v>0</v>
      </c>
      <c r="U509" s="105">
        <f t="shared" si="51"/>
        <v>400000</v>
      </c>
      <c r="V509" s="105"/>
    </row>
    <row r="510" spans="1:22">
      <c r="A510" s="96">
        <v>4110338145</v>
      </c>
      <c r="B510" s="97" t="s">
        <v>1912</v>
      </c>
      <c r="C510" s="98" t="s">
        <v>1668</v>
      </c>
      <c r="D510" s="99" t="s">
        <v>217</v>
      </c>
      <c r="E510" s="100">
        <v>108367045360</v>
      </c>
      <c r="F510" s="101">
        <v>46196</v>
      </c>
      <c r="G510" s="102" t="s">
        <v>532</v>
      </c>
      <c r="H510" s="103">
        <v>40.5</v>
      </c>
      <c r="I510" s="103"/>
      <c r="J510" s="104">
        <f t="shared" si="48"/>
        <v>400000</v>
      </c>
      <c r="K510" s="105"/>
      <c r="L510" s="105"/>
      <c r="M510" s="105"/>
      <c r="N510" s="104">
        <f t="shared" si="49"/>
        <v>400000</v>
      </c>
      <c r="O510" s="106">
        <v>0</v>
      </c>
      <c r="P510" s="104">
        <f t="shared" si="50"/>
        <v>400000</v>
      </c>
      <c r="Q510" s="104"/>
      <c r="R510" s="105"/>
      <c r="S510" s="105"/>
      <c r="T510" s="107">
        <f t="shared" si="54"/>
        <v>0</v>
      </c>
      <c r="U510" s="105">
        <f t="shared" si="51"/>
        <v>400000</v>
      </c>
      <c r="V510" s="105"/>
    </row>
    <row r="511" spans="1:22">
      <c r="A511" s="96">
        <v>7754186016</v>
      </c>
      <c r="B511" s="97" t="s">
        <v>1914</v>
      </c>
      <c r="C511" s="98" t="s">
        <v>786</v>
      </c>
      <c r="D511" s="99" t="s">
        <v>223</v>
      </c>
      <c r="E511" s="100">
        <v>108367547410</v>
      </c>
      <c r="F511" s="101">
        <v>46196</v>
      </c>
      <c r="G511" s="102" t="s">
        <v>537</v>
      </c>
      <c r="H511" s="103">
        <v>14.9</v>
      </c>
      <c r="I511" s="103"/>
      <c r="J511" s="104">
        <f t="shared" si="48"/>
        <v>400000</v>
      </c>
      <c r="K511" s="105"/>
      <c r="L511" s="105"/>
      <c r="M511" s="105"/>
      <c r="N511" s="104">
        <f t="shared" si="49"/>
        <v>400000</v>
      </c>
      <c r="O511" s="106">
        <v>0</v>
      </c>
      <c r="P511" s="104">
        <f t="shared" si="50"/>
        <v>400000</v>
      </c>
      <c r="Q511" s="104"/>
      <c r="R511" s="105"/>
      <c r="S511" s="105"/>
      <c r="T511" s="107">
        <f t="shared" si="54"/>
        <v>0</v>
      </c>
      <c r="U511" s="105">
        <f t="shared" si="51"/>
        <v>400000</v>
      </c>
      <c r="V511" s="105"/>
    </row>
    <row r="512" spans="1:22">
      <c r="A512" s="96">
        <v>873326865634</v>
      </c>
      <c r="B512" s="97" t="s">
        <v>1916</v>
      </c>
      <c r="C512" s="98" t="s">
        <v>1394</v>
      </c>
      <c r="D512" s="99" t="s">
        <v>298</v>
      </c>
      <c r="E512" s="100">
        <v>108367585760</v>
      </c>
      <c r="F512" s="101">
        <v>46196</v>
      </c>
      <c r="G512" s="102" t="s">
        <v>537</v>
      </c>
      <c r="H512" s="103">
        <v>21.7</v>
      </c>
      <c r="I512" s="103"/>
      <c r="J512" s="104">
        <f t="shared" si="48"/>
        <v>400000</v>
      </c>
      <c r="K512" s="105"/>
      <c r="L512" s="105"/>
      <c r="M512" s="105"/>
      <c r="N512" s="104">
        <f t="shared" si="49"/>
        <v>400000</v>
      </c>
      <c r="O512" s="106">
        <v>0</v>
      </c>
      <c r="P512" s="104">
        <f t="shared" si="50"/>
        <v>400000</v>
      </c>
      <c r="Q512" s="104"/>
      <c r="R512" s="105"/>
      <c r="S512" s="105"/>
      <c r="T512" s="107">
        <f t="shared" si="54"/>
        <v>0</v>
      </c>
      <c r="U512" s="105">
        <f t="shared" si="51"/>
        <v>400000</v>
      </c>
      <c r="V512" s="105"/>
    </row>
    <row r="513" spans="1:22">
      <c r="A513" s="96">
        <v>530217677873</v>
      </c>
      <c r="B513" s="97" t="s">
        <v>1918</v>
      </c>
      <c r="C513" s="98" t="s">
        <v>539</v>
      </c>
      <c r="D513" s="99" t="s">
        <v>217</v>
      </c>
      <c r="E513" s="100">
        <v>108367613210</v>
      </c>
      <c r="F513" s="101">
        <v>46196</v>
      </c>
      <c r="G513" s="102" t="s">
        <v>537</v>
      </c>
      <c r="H513" s="103">
        <v>0.60000000000000009</v>
      </c>
      <c r="I513" s="103"/>
      <c r="J513" s="104">
        <f t="shared" si="48"/>
        <v>400000</v>
      </c>
      <c r="K513" s="105"/>
      <c r="L513" s="105"/>
      <c r="M513" s="105"/>
      <c r="N513" s="104">
        <f t="shared" si="49"/>
        <v>400000</v>
      </c>
      <c r="O513" s="106">
        <v>0</v>
      </c>
      <c r="P513" s="104">
        <f t="shared" si="50"/>
        <v>400000</v>
      </c>
      <c r="Q513" s="104"/>
      <c r="R513" s="105"/>
      <c r="S513" s="105"/>
      <c r="T513" s="107">
        <f t="shared" si="54"/>
        <v>0</v>
      </c>
      <c r="U513" s="105">
        <f t="shared" si="51"/>
        <v>400000</v>
      </c>
      <c r="V513" s="105"/>
    </row>
    <row r="514" spans="1:22">
      <c r="A514" s="96">
        <v>528979425010</v>
      </c>
      <c r="B514" s="97" t="s">
        <v>1920</v>
      </c>
      <c r="C514" s="98" t="s">
        <v>1921</v>
      </c>
      <c r="D514" s="99" t="s">
        <v>217</v>
      </c>
      <c r="E514" s="100">
        <v>108367651600</v>
      </c>
      <c r="F514" s="101">
        <v>46196</v>
      </c>
      <c r="G514" s="102" t="s">
        <v>537</v>
      </c>
      <c r="H514" s="103">
        <v>1</v>
      </c>
      <c r="I514" s="103"/>
      <c r="J514" s="104">
        <f t="shared" si="48"/>
        <v>400000</v>
      </c>
      <c r="K514" s="105"/>
      <c r="L514" s="105"/>
      <c r="M514" s="105"/>
      <c r="N514" s="104">
        <f t="shared" si="49"/>
        <v>400000</v>
      </c>
      <c r="O514" s="106">
        <v>0</v>
      </c>
      <c r="P514" s="104">
        <f t="shared" si="50"/>
        <v>400000</v>
      </c>
      <c r="Q514" s="104"/>
      <c r="R514" s="105"/>
      <c r="S514" s="105"/>
      <c r="T514" s="107">
        <f t="shared" si="54"/>
        <v>0</v>
      </c>
      <c r="U514" s="105">
        <f t="shared" si="51"/>
        <v>400000</v>
      </c>
      <c r="V514" s="105"/>
    </row>
    <row r="515" spans="1:22">
      <c r="A515" s="96">
        <v>456732849192</v>
      </c>
      <c r="B515" s="97" t="s">
        <v>1923</v>
      </c>
      <c r="C515" s="98" t="s">
        <v>1895</v>
      </c>
      <c r="D515" s="99" t="s">
        <v>223</v>
      </c>
      <c r="E515" s="100">
        <v>108367688000</v>
      </c>
      <c r="F515" s="101">
        <v>46196</v>
      </c>
      <c r="G515" s="102" t="s">
        <v>537</v>
      </c>
      <c r="H515" s="103">
        <v>22.1</v>
      </c>
      <c r="I515" s="103"/>
      <c r="J515" s="104">
        <f t="shared" si="48"/>
        <v>400000</v>
      </c>
      <c r="K515" s="105"/>
      <c r="L515" s="105"/>
      <c r="M515" s="105"/>
      <c r="N515" s="104">
        <f t="shared" si="49"/>
        <v>400000</v>
      </c>
      <c r="O515" s="106">
        <v>0</v>
      </c>
      <c r="P515" s="104">
        <f t="shared" si="50"/>
        <v>400000</v>
      </c>
      <c r="Q515" s="104"/>
      <c r="R515" s="105"/>
      <c r="S515" s="105"/>
      <c r="T515" s="107">
        <f t="shared" si="54"/>
        <v>0</v>
      </c>
      <c r="U515" s="105">
        <f t="shared" si="51"/>
        <v>400000</v>
      </c>
      <c r="V515" s="105"/>
    </row>
    <row r="516" spans="1:22">
      <c r="A516" s="96">
        <v>525688631247</v>
      </c>
      <c r="B516" s="97" t="s">
        <v>1925</v>
      </c>
      <c r="C516" s="98" t="s">
        <v>1926</v>
      </c>
      <c r="D516" s="99" t="s">
        <v>721</v>
      </c>
      <c r="E516" s="100">
        <v>108367757520</v>
      </c>
      <c r="F516" s="101">
        <v>46196</v>
      </c>
      <c r="G516" s="102" t="s">
        <v>537</v>
      </c>
      <c r="H516" s="103">
        <v>0.5</v>
      </c>
      <c r="I516" s="103"/>
      <c r="J516" s="104">
        <f t="shared" si="48"/>
        <v>400000</v>
      </c>
      <c r="K516" s="105"/>
      <c r="L516" s="105"/>
      <c r="M516" s="105"/>
      <c r="N516" s="104">
        <f t="shared" si="49"/>
        <v>400000</v>
      </c>
      <c r="O516" s="106">
        <v>0</v>
      </c>
      <c r="P516" s="104">
        <f t="shared" si="50"/>
        <v>400000</v>
      </c>
      <c r="Q516" s="104"/>
      <c r="R516" s="105"/>
      <c r="S516" s="105"/>
      <c r="T516" s="107">
        <f t="shared" si="54"/>
        <v>0</v>
      </c>
      <c r="U516" s="105">
        <f t="shared" si="51"/>
        <v>400000</v>
      </c>
      <c r="V516" s="105"/>
    </row>
    <row r="517" spans="1:22">
      <c r="A517" s="96">
        <v>873292496961</v>
      </c>
      <c r="B517" s="97" t="s">
        <v>1928</v>
      </c>
      <c r="C517" s="98" t="s">
        <v>1792</v>
      </c>
      <c r="D517" s="99" t="s">
        <v>275</v>
      </c>
      <c r="E517" s="100">
        <v>108367841040</v>
      </c>
      <c r="F517" s="101">
        <v>46196</v>
      </c>
      <c r="G517" s="102" t="s">
        <v>537</v>
      </c>
      <c r="H517" s="103">
        <v>0.8</v>
      </c>
      <c r="I517" s="103"/>
      <c r="J517" s="104">
        <f t="shared" si="48"/>
        <v>400000</v>
      </c>
      <c r="K517" s="105"/>
      <c r="L517" s="105"/>
      <c r="M517" s="105"/>
      <c r="N517" s="104">
        <f t="shared" si="49"/>
        <v>400000</v>
      </c>
      <c r="O517" s="106">
        <v>0</v>
      </c>
      <c r="P517" s="104">
        <f t="shared" si="50"/>
        <v>400000</v>
      </c>
      <c r="Q517" s="104"/>
      <c r="R517" s="105"/>
      <c r="S517" s="105"/>
      <c r="T517" s="107">
        <f t="shared" si="54"/>
        <v>0</v>
      </c>
      <c r="U517" s="105">
        <f t="shared" si="51"/>
        <v>400000</v>
      </c>
      <c r="V517" s="105"/>
    </row>
    <row r="518" spans="1:22">
      <c r="A518" s="96">
        <v>382125005305</v>
      </c>
      <c r="B518" s="97" t="s">
        <v>1930</v>
      </c>
      <c r="C518" s="98" t="s">
        <v>844</v>
      </c>
      <c r="D518" s="99" t="s">
        <v>213</v>
      </c>
      <c r="E518" s="100">
        <v>108367923860</v>
      </c>
      <c r="F518" s="101">
        <v>46196</v>
      </c>
      <c r="G518" s="102" t="s">
        <v>537</v>
      </c>
      <c r="H518" s="103">
        <v>2.2000000000000002</v>
      </c>
      <c r="I518" s="103"/>
      <c r="J518" s="104">
        <f t="shared" si="48"/>
        <v>400000</v>
      </c>
      <c r="K518" s="105"/>
      <c r="L518" s="105"/>
      <c r="M518" s="105"/>
      <c r="N518" s="104">
        <f t="shared" si="49"/>
        <v>400000</v>
      </c>
      <c r="O518" s="106">
        <v>0</v>
      </c>
      <c r="P518" s="104">
        <f t="shared" si="50"/>
        <v>400000</v>
      </c>
      <c r="Q518" s="104"/>
      <c r="R518" s="105"/>
      <c r="S518" s="105"/>
      <c r="T518" s="107">
        <f t="shared" si="54"/>
        <v>0</v>
      </c>
      <c r="U518" s="105">
        <f t="shared" si="51"/>
        <v>400000</v>
      </c>
      <c r="V518" s="105"/>
    </row>
    <row r="519" spans="1:22">
      <c r="A519" s="96">
        <v>873285613010</v>
      </c>
      <c r="B519" s="97" t="s">
        <v>1932</v>
      </c>
      <c r="C519" s="98" t="s">
        <v>1933</v>
      </c>
      <c r="D519" s="99" t="s">
        <v>275</v>
      </c>
      <c r="E519" s="100">
        <v>108367970060</v>
      </c>
      <c r="F519" s="101">
        <v>46196</v>
      </c>
      <c r="G519" s="102" t="s">
        <v>537</v>
      </c>
      <c r="H519" s="103">
        <v>3.5</v>
      </c>
      <c r="I519" s="103"/>
      <c r="J519" s="104">
        <f t="shared" si="48"/>
        <v>400000</v>
      </c>
      <c r="K519" s="105"/>
      <c r="L519" s="105"/>
      <c r="M519" s="105"/>
      <c r="N519" s="104">
        <f t="shared" si="49"/>
        <v>400000</v>
      </c>
      <c r="O519" s="106">
        <v>0</v>
      </c>
      <c r="P519" s="104">
        <f t="shared" si="50"/>
        <v>400000</v>
      </c>
      <c r="Q519" s="104"/>
      <c r="R519" s="105"/>
      <c r="S519" s="105"/>
      <c r="T519" s="107">
        <f t="shared" si="54"/>
        <v>0</v>
      </c>
      <c r="U519" s="105">
        <f t="shared" si="51"/>
        <v>400000</v>
      </c>
      <c r="V519" s="105"/>
    </row>
    <row r="520" spans="1:22">
      <c r="A520" s="96">
        <v>382080243184</v>
      </c>
      <c r="B520" s="97" t="s">
        <v>1935</v>
      </c>
      <c r="C520" s="98" t="s">
        <v>1936</v>
      </c>
      <c r="D520" s="99" t="s">
        <v>223</v>
      </c>
      <c r="E520" s="100">
        <v>108367978610</v>
      </c>
      <c r="F520" s="101">
        <v>46196</v>
      </c>
      <c r="G520" s="102" t="s">
        <v>537</v>
      </c>
      <c r="H520" s="103">
        <v>1.1000000000000001</v>
      </c>
      <c r="I520" s="103"/>
      <c r="J520" s="104">
        <f t="shared" si="48"/>
        <v>400000</v>
      </c>
      <c r="K520" s="105"/>
      <c r="L520" s="105"/>
      <c r="M520" s="105"/>
      <c r="N520" s="104">
        <f t="shared" si="49"/>
        <v>400000</v>
      </c>
      <c r="O520" s="106">
        <v>0</v>
      </c>
      <c r="P520" s="104">
        <f t="shared" si="50"/>
        <v>400000</v>
      </c>
      <c r="Q520" s="104"/>
      <c r="R520" s="105"/>
      <c r="S520" s="105"/>
      <c r="T520" s="107">
        <f t="shared" si="54"/>
        <v>0</v>
      </c>
      <c r="U520" s="105">
        <f t="shared" si="51"/>
        <v>400000</v>
      </c>
      <c r="V520" s="105"/>
    </row>
    <row r="521" spans="1:22">
      <c r="A521" s="96">
        <v>484361670371</v>
      </c>
      <c r="B521" s="97" t="s">
        <v>1938</v>
      </c>
      <c r="C521" s="98" t="s">
        <v>287</v>
      </c>
      <c r="D521" s="99" t="s">
        <v>275</v>
      </c>
      <c r="E521" s="100">
        <v>108368003330</v>
      </c>
      <c r="F521" s="101">
        <v>46196</v>
      </c>
      <c r="G521" s="102" t="s">
        <v>537</v>
      </c>
      <c r="H521" s="103">
        <v>21.2</v>
      </c>
      <c r="I521" s="103"/>
      <c r="J521" s="104">
        <f t="shared" si="48"/>
        <v>400000</v>
      </c>
      <c r="K521" s="105"/>
      <c r="L521" s="105"/>
      <c r="M521" s="105"/>
      <c r="N521" s="104">
        <f t="shared" si="49"/>
        <v>400000</v>
      </c>
      <c r="O521" s="106">
        <v>0</v>
      </c>
      <c r="P521" s="104">
        <f t="shared" si="50"/>
        <v>400000</v>
      </c>
      <c r="Q521" s="104"/>
      <c r="R521" s="105"/>
      <c r="S521" s="105"/>
      <c r="T521" s="107">
        <f t="shared" si="54"/>
        <v>0</v>
      </c>
      <c r="U521" s="105">
        <f t="shared" si="51"/>
        <v>400000</v>
      </c>
      <c r="V521" s="105"/>
    </row>
    <row r="522" spans="1:22">
      <c r="A522" s="96">
        <v>515199061257</v>
      </c>
      <c r="B522" s="97" t="s">
        <v>1940</v>
      </c>
      <c r="C522" s="98" t="s">
        <v>327</v>
      </c>
      <c r="D522" s="99" t="s">
        <v>275</v>
      </c>
      <c r="E522" s="100">
        <v>108368130840</v>
      </c>
      <c r="F522" s="101">
        <v>46196</v>
      </c>
      <c r="G522" s="102" t="s">
        <v>537</v>
      </c>
      <c r="H522" s="103">
        <v>37.9</v>
      </c>
      <c r="I522" s="103"/>
      <c r="J522" s="104">
        <f t="shared" si="48"/>
        <v>400000</v>
      </c>
      <c r="K522" s="105"/>
      <c r="L522" s="105"/>
      <c r="M522" s="105"/>
      <c r="N522" s="104">
        <f t="shared" si="49"/>
        <v>400000</v>
      </c>
      <c r="O522" s="106">
        <v>0</v>
      </c>
      <c r="P522" s="104">
        <f t="shared" si="50"/>
        <v>400000</v>
      </c>
      <c r="Q522" s="104"/>
      <c r="R522" s="105"/>
      <c r="S522" s="105"/>
      <c r="T522" s="107">
        <f t="shared" si="54"/>
        <v>0</v>
      </c>
      <c r="U522" s="105">
        <f t="shared" si="51"/>
        <v>400000</v>
      </c>
      <c r="V522" s="105"/>
    </row>
    <row r="523" spans="1:22">
      <c r="A523" s="96">
        <v>382145649953</v>
      </c>
      <c r="B523" s="97" t="s">
        <v>1942</v>
      </c>
      <c r="C523" s="98" t="s">
        <v>759</v>
      </c>
      <c r="D523" s="99" t="s">
        <v>275</v>
      </c>
      <c r="E523" s="100">
        <v>108368290330</v>
      </c>
      <c r="F523" s="101">
        <v>46196</v>
      </c>
      <c r="G523" s="102" t="s">
        <v>537</v>
      </c>
      <c r="H523" s="103">
        <v>3.4</v>
      </c>
      <c r="I523" s="103"/>
      <c r="J523" s="104">
        <f t="shared" si="48"/>
        <v>400000</v>
      </c>
      <c r="K523" s="105"/>
      <c r="L523" s="105"/>
      <c r="M523" s="105"/>
      <c r="N523" s="104">
        <f t="shared" si="49"/>
        <v>400000</v>
      </c>
      <c r="O523" s="106">
        <v>0</v>
      </c>
      <c r="P523" s="104">
        <f t="shared" si="50"/>
        <v>400000</v>
      </c>
      <c r="Q523" s="104"/>
      <c r="R523" s="105"/>
      <c r="S523" s="105"/>
      <c r="T523" s="107">
        <f t="shared" si="54"/>
        <v>0</v>
      </c>
      <c r="U523" s="105">
        <f t="shared" si="51"/>
        <v>400000</v>
      </c>
      <c r="V523" s="105"/>
    </row>
    <row r="524" spans="1:22">
      <c r="A524" s="96">
        <v>815918865136</v>
      </c>
      <c r="B524" s="97" t="s">
        <v>1944</v>
      </c>
      <c r="C524" s="98" t="s">
        <v>1231</v>
      </c>
      <c r="D524" s="99" t="s">
        <v>275</v>
      </c>
      <c r="E524" s="100">
        <v>108368316230</v>
      </c>
      <c r="F524" s="101">
        <v>46196</v>
      </c>
      <c r="G524" s="102" t="s">
        <v>537</v>
      </c>
      <c r="H524" s="103">
        <v>0.60000000000000009</v>
      </c>
      <c r="I524" s="103"/>
      <c r="J524" s="104">
        <f t="shared" si="48"/>
        <v>400000</v>
      </c>
      <c r="K524" s="105"/>
      <c r="L524" s="105"/>
      <c r="M524" s="105"/>
      <c r="N524" s="104">
        <f t="shared" si="49"/>
        <v>400000</v>
      </c>
      <c r="O524" s="106">
        <v>0</v>
      </c>
      <c r="P524" s="104">
        <f t="shared" si="50"/>
        <v>400000</v>
      </c>
      <c r="Q524" s="104"/>
      <c r="R524" s="105"/>
      <c r="S524" s="105"/>
      <c r="T524" s="107">
        <f t="shared" si="54"/>
        <v>0</v>
      </c>
      <c r="U524" s="105">
        <f t="shared" si="51"/>
        <v>400000</v>
      </c>
      <c r="V524" s="105"/>
    </row>
    <row r="525" spans="1:22">
      <c r="A525" s="96">
        <v>382151561475</v>
      </c>
      <c r="B525" s="97" t="s">
        <v>1946</v>
      </c>
      <c r="C525" s="98" t="s">
        <v>1099</v>
      </c>
      <c r="D525" s="99" t="s">
        <v>275</v>
      </c>
      <c r="E525" s="100">
        <v>108368356720</v>
      </c>
      <c r="F525" s="101">
        <v>46196</v>
      </c>
      <c r="G525" s="102" t="s">
        <v>537</v>
      </c>
      <c r="H525" s="103">
        <v>0.5</v>
      </c>
      <c r="I525" s="103"/>
      <c r="J525" s="104">
        <f t="shared" si="48"/>
        <v>400000</v>
      </c>
      <c r="K525" s="105"/>
      <c r="L525" s="105"/>
      <c r="M525" s="105"/>
      <c r="N525" s="104">
        <f t="shared" si="49"/>
        <v>400000</v>
      </c>
      <c r="O525" s="106">
        <v>0</v>
      </c>
      <c r="P525" s="104">
        <f t="shared" si="50"/>
        <v>400000</v>
      </c>
      <c r="Q525" s="104"/>
      <c r="R525" s="105"/>
      <c r="S525" s="105"/>
      <c r="T525" s="107">
        <f t="shared" si="54"/>
        <v>0</v>
      </c>
      <c r="U525" s="105">
        <f t="shared" si="51"/>
        <v>400000</v>
      </c>
      <c r="V525" s="105"/>
    </row>
    <row r="526" spans="1:22">
      <c r="A526" s="96">
        <v>530477344966</v>
      </c>
      <c r="B526" s="97" t="s">
        <v>1948</v>
      </c>
      <c r="C526" s="98" t="s">
        <v>1949</v>
      </c>
      <c r="D526" s="99" t="s">
        <v>298</v>
      </c>
      <c r="E526" s="100">
        <v>108368361510</v>
      </c>
      <c r="F526" s="101">
        <v>46196</v>
      </c>
      <c r="G526" s="102" t="s">
        <v>537</v>
      </c>
      <c r="H526" s="103">
        <v>8</v>
      </c>
      <c r="I526" s="103"/>
      <c r="J526" s="104">
        <f t="shared" si="48"/>
        <v>400000</v>
      </c>
      <c r="K526" s="105"/>
      <c r="L526" s="105"/>
      <c r="M526" s="105"/>
      <c r="N526" s="104">
        <f t="shared" si="49"/>
        <v>400000</v>
      </c>
      <c r="O526" s="106">
        <v>0</v>
      </c>
      <c r="P526" s="104">
        <f t="shared" si="50"/>
        <v>400000</v>
      </c>
      <c r="Q526" s="104"/>
      <c r="R526" s="105"/>
      <c r="S526" s="105"/>
      <c r="T526" s="107">
        <f t="shared" si="54"/>
        <v>0</v>
      </c>
      <c r="U526" s="105">
        <f t="shared" si="51"/>
        <v>400000</v>
      </c>
      <c r="V526" s="105"/>
    </row>
    <row r="527" spans="1:22">
      <c r="A527" s="96">
        <v>119209750328</v>
      </c>
      <c r="B527" s="97" t="s">
        <v>1951</v>
      </c>
      <c r="C527" s="98" t="s">
        <v>925</v>
      </c>
      <c r="D527" s="99" t="s">
        <v>217</v>
      </c>
      <c r="E527" s="100">
        <v>108368440240</v>
      </c>
      <c r="F527" s="101">
        <v>46196</v>
      </c>
      <c r="G527" s="102" t="s">
        <v>537</v>
      </c>
      <c r="H527" s="103">
        <v>5.8</v>
      </c>
      <c r="I527" s="103"/>
      <c r="J527" s="104">
        <f t="shared" si="48"/>
        <v>400000</v>
      </c>
      <c r="K527" s="105"/>
      <c r="L527" s="105"/>
      <c r="M527" s="105"/>
      <c r="N527" s="104">
        <f t="shared" si="49"/>
        <v>400000</v>
      </c>
      <c r="O527" s="106">
        <v>0</v>
      </c>
      <c r="P527" s="104">
        <f t="shared" si="50"/>
        <v>400000</v>
      </c>
      <c r="Q527" s="104"/>
      <c r="R527" s="105"/>
      <c r="S527" s="105"/>
      <c r="T527" s="107">
        <f t="shared" si="54"/>
        <v>0</v>
      </c>
      <c r="U527" s="105">
        <f t="shared" si="51"/>
        <v>400000</v>
      </c>
      <c r="V527" s="105"/>
    </row>
    <row r="528" spans="1:22">
      <c r="A528" s="96">
        <v>872817900426</v>
      </c>
      <c r="B528" s="97" t="s">
        <v>1953</v>
      </c>
      <c r="C528" s="98" t="s">
        <v>1954</v>
      </c>
      <c r="D528" s="99" t="s">
        <v>302</v>
      </c>
      <c r="E528" s="100">
        <v>108368452250</v>
      </c>
      <c r="F528" s="101">
        <v>46196</v>
      </c>
      <c r="G528" s="102" t="s">
        <v>537</v>
      </c>
      <c r="H528" s="103">
        <v>1</v>
      </c>
      <c r="I528" s="103"/>
      <c r="J528" s="104">
        <f t="shared" ref="J528:J530" si="55">400000*1</f>
        <v>400000</v>
      </c>
      <c r="K528" s="105"/>
      <c r="L528" s="105"/>
      <c r="M528" s="105"/>
      <c r="N528" s="104">
        <f t="shared" si="49"/>
        <v>400000</v>
      </c>
      <c r="O528" s="106">
        <v>0</v>
      </c>
      <c r="P528" s="104">
        <f t="shared" si="50"/>
        <v>400000</v>
      </c>
      <c r="Q528" s="104"/>
      <c r="R528" s="105"/>
      <c r="S528" s="105"/>
      <c r="T528" s="107">
        <f t="shared" si="54"/>
        <v>0</v>
      </c>
      <c r="U528" s="105">
        <f t="shared" si="51"/>
        <v>400000</v>
      </c>
      <c r="V528" s="105"/>
    </row>
    <row r="529" spans="1:22">
      <c r="A529" s="96">
        <v>525688630788</v>
      </c>
      <c r="B529" s="97" t="s">
        <v>1956</v>
      </c>
      <c r="C529" s="98" t="s">
        <v>720</v>
      </c>
      <c r="D529" s="99" t="s">
        <v>721</v>
      </c>
      <c r="E529" s="100">
        <v>108368457850</v>
      </c>
      <c r="F529" s="101">
        <v>46196</v>
      </c>
      <c r="G529" s="102" t="s">
        <v>537</v>
      </c>
      <c r="H529" s="103">
        <v>2.4</v>
      </c>
      <c r="I529" s="103"/>
      <c r="J529" s="104">
        <f t="shared" si="55"/>
        <v>400000</v>
      </c>
      <c r="K529" s="105"/>
      <c r="L529" s="105"/>
      <c r="M529" s="105"/>
      <c r="N529" s="104">
        <f t="shared" si="49"/>
        <v>400000</v>
      </c>
      <c r="O529" s="106">
        <v>0</v>
      </c>
      <c r="P529" s="104">
        <f t="shared" si="50"/>
        <v>400000</v>
      </c>
      <c r="Q529" s="104"/>
      <c r="R529" s="105"/>
      <c r="S529" s="105"/>
      <c r="T529" s="107">
        <f t="shared" si="54"/>
        <v>0</v>
      </c>
      <c r="U529" s="105">
        <f t="shared" si="51"/>
        <v>400000</v>
      </c>
      <c r="V529" s="105"/>
    </row>
    <row r="530" spans="1:22">
      <c r="A530" s="96">
        <v>510007371283</v>
      </c>
      <c r="B530" s="97" t="s">
        <v>1958</v>
      </c>
      <c r="C530" s="98" t="s">
        <v>1959</v>
      </c>
      <c r="D530" s="99" t="s">
        <v>204</v>
      </c>
      <c r="E530" s="100">
        <v>108368584000</v>
      </c>
      <c r="F530" s="101">
        <v>46196</v>
      </c>
      <c r="G530" s="102" t="s">
        <v>537</v>
      </c>
      <c r="H530" s="103">
        <v>48.9</v>
      </c>
      <c r="I530" s="103"/>
      <c r="J530" s="104">
        <f t="shared" si="55"/>
        <v>400000</v>
      </c>
      <c r="K530" s="105"/>
      <c r="L530" s="105"/>
      <c r="M530" s="105"/>
      <c r="N530" s="104">
        <f t="shared" si="49"/>
        <v>400000</v>
      </c>
      <c r="O530" s="106">
        <v>0</v>
      </c>
      <c r="P530" s="104">
        <f t="shared" si="50"/>
        <v>400000</v>
      </c>
      <c r="Q530" s="104"/>
      <c r="R530" s="105"/>
      <c r="S530" s="105"/>
      <c r="T530" s="107">
        <f t="shared" si="54"/>
        <v>0</v>
      </c>
      <c r="U530" s="105">
        <f t="shared" si="51"/>
        <v>400000</v>
      </c>
      <c r="V530" s="105"/>
    </row>
    <row r="531" spans="1:22">
      <c r="A531" s="96">
        <v>510007371283</v>
      </c>
      <c r="B531" s="97" t="s">
        <v>1958</v>
      </c>
      <c r="C531" s="98" t="s">
        <v>1959</v>
      </c>
      <c r="D531" s="99" t="s">
        <v>204</v>
      </c>
      <c r="E531" s="100">
        <v>108368587500</v>
      </c>
      <c r="F531" s="101">
        <v>46196</v>
      </c>
      <c r="G531" s="102" t="s">
        <v>537</v>
      </c>
      <c r="H531" s="103">
        <v>48.9</v>
      </c>
      <c r="I531" s="103"/>
      <c r="J531" s="104">
        <f>300000*1</f>
        <v>300000</v>
      </c>
      <c r="K531" s="105"/>
      <c r="L531" s="105"/>
      <c r="M531" s="105"/>
      <c r="N531" s="104">
        <f t="shared" si="49"/>
        <v>300000</v>
      </c>
      <c r="O531" s="106">
        <v>0</v>
      </c>
      <c r="P531" s="104">
        <f t="shared" si="50"/>
        <v>300000</v>
      </c>
      <c r="Q531" s="104"/>
      <c r="R531" s="105"/>
      <c r="S531" s="105"/>
      <c r="T531" s="107">
        <f t="shared" si="54"/>
        <v>0</v>
      </c>
      <c r="U531" s="105">
        <f t="shared" si="51"/>
        <v>300000</v>
      </c>
      <c r="V531" s="105"/>
    </row>
    <row r="532" spans="1:22">
      <c r="A532" s="96">
        <v>873153886387</v>
      </c>
      <c r="B532" s="97" t="s">
        <v>1387</v>
      </c>
      <c r="C532" s="98" t="s">
        <v>1962</v>
      </c>
      <c r="D532" s="99" t="s">
        <v>217</v>
      </c>
      <c r="E532" s="100">
        <v>108368596230</v>
      </c>
      <c r="F532" s="101">
        <v>46196</v>
      </c>
      <c r="G532" s="102" t="s">
        <v>537</v>
      </c>
      <c r="H532" s="103">
        <v>0.5</v>
      </c>
      <c r="I532" s="103"/>
      <c r="J532" s="104">
        <f t="shared" ref="J532:J542" si="56">400000*1</f>
        <v>400000</v>
      </c>
      <c r="K532" s="105"/>
      <c r="L532" s="105"/>
      <c r="M532" s="105"/>
      <c r="N532" s="104">
        <f t="shared" si="49"/>
        <v>400000</v>
      </c>
      <c r="O532" s="106">
        <v>0</v>
      </c>
      <c r="P532" s="104">
        <f t="shared" si="50"/>
        <v>400000</v>
      </c>
      <c r="Q532" s="104"/>
      <c r="R532" s="105"/>
      <c r="S532" s="105"/>
      <c r="T532" s="107">
        <f t="shared" si="54"/>
        <v>0</v>
      </c>
      <c r="U532" s="105">
        <f t="shared" si="51"/>
        <v>400000</v>
      </c>
      <c r="V532" s="105"/>
    </row>
    <row r="533" spans="1:22">
      <c r="A533" s="96">
        <v>873287538252</v>
      </c>
      <c r="B533" s="97" t="s">
        <v>1964</v>
      </c>
      <c r="C533" s="98" t="s">
        <v>1954</v>
      </c>
      <c r="D533" s="99" t="s">
        <v>302</v>
      </c>
      <c r="E533" s="100">
        <v>108368634730</v>
      </c>
      <c r="F533" s="101">
        <v>46196</v>
      </c>
      <c r="G533" s="102" t="s">
        <v>537</v>
      </c>
      <c r="H533" s="103">
        <v>1</v>
      </c>
      <c r="I533" s="103"/>
      <c r="J533" s="104">
        <f t="shared" si="56"/>
        <v>400000</v>
      </c>
      <c r="K533" s="105"/>
      <c r="L533" s="105"/>
      <c r="M533" s="105"/>
      <c r="N533" s="104">
        <f t="shared" si="49"/>
        <v>400000</v>
      </c>
      <c r="O533" s="106">
        <v>0</v>
      </c>
      <c r="P533" s="104">
        <f t="shared" si="50"/>
        <v>400000</v>
      </c>
      <c r="Q533" s="104"/>
      <c r="R533" s="105"/>
      <c r="S533" s="105"/>
      <c r="T533" s="107">
        <f t="shared" si="54"/>
        <v>0</v>
      </c>
      <c r="U533" s="105">
        <f t="shared" si="51"/>
        <v>400000</v>
      </c>
      <c r="V533" s="105"/>
    </row>
    <row r="534" spans="1:22">
      <c r="A534" s="96">
        <v>409298928147</v>
      </c>
      <c r="B534" s="97" t="s">
        <v>1966</v>
      </c>
      <c r="C534" s="98" t="s">
        <v>289</v>
      </c>
      <c r="D534" s="99" t="s">
        <v>275</v>
      </c>
      <c r="E534" s="100">
        <v>108368641510</v>
      </c>
      <c r="F534" s="101">
        <v>46196</v>
      </c>
      <c r="G534" s="102" t="s">
        <v>537</v>
      </c>
      <c r="H534" s="103">
        <v>7.4</v>
      </c>
      <c r="I534" s="103"/>
      <c r="J534" s="104">
        <f t="shared" si="56"/>
        <v>400000</v>
      </c>
      <c r="K534" s="105"/>
      <c r="L534" s="105"/>
      <c r="M534" s="105"/>
      <c r="N534" s="104">
        <f t="shared" si="49"/>
        <v>400000</v>
      </c>
      <c r="O534" s="106">
        <v>0</v>
      </c>
      <c r="P534" s="104">
        <f t="shared" si="50"/>
        <v>400000</v>
      </c>
      <c r="Q534" s="104"/>
      <c r="R534" s="105"/>
      <c r="S534" s="105"/>
      <c r="T534" s="107">
        <f t="shared" si="54"/>
        <v>0</v>
      </c>
      <c r="U534" s="105">
        <f t="shared" si="51"/>
        <v>400000</v>
      </c>
      <c r="V534" s="105"/>
    </row>
    <row r="535" spans="1:22">
      <c r="A535" s="96" t="s">
        <v>1968</v>
      </c>
      <c r="B535" s="97" t="s">
        <v>1969</v>
      </c>
      <c r="C535" s="98" t="s">
        <v>930</v>
      </c>
      <c r="D535" s="99" t="s">
        <v>217</v>
      </c>
      <c r="E535" s="100">
        <v>108368729560</v>
      </c>
      <c r="F535" s="101">
        <v>46196</v>
      </c>
      <c r="G535" s="102" t="s">
        <v>537</v>
      </c>
      <c r="H535" s="103">
        <v>0.5</v>
      </c>
      <c r="I535" s="103"/>
      <c r="J535" s="104">
        <f t="shared" si="56"/>
        <v>400000</v>
      </c>
      <c r="K535" s="105"/>
      <c r="L535" s="105"/>
      <c r="M535" s="105"/>
      <c r="N535" s="104">
        <f t="shared" ref="N535:N598" si="57">SUM(J535:M535)</f>
        <v>400000</v>
      </c>
      <c r="O535" s="106">
        <v>0</v>
      </c>
      <c r="P535" s="104">
        <f t="shared" ref="P535:P598" si="58">+O535+N535</f>
        <v>400000</v>
      </c>
      <c r="Q535" s="104"/>
      <c r="R535" s="105"/>
      <c r="S535" s="105"/>
      <c r="T535" s="107">
        <f t="shared" si="54"/>
        <v>0</v>
      </c>
      <c r="U535" s="105">
        <f t="shared" ref="U535:U598" si="59">+T535+P535</f>
        <v>400000</v>
      </c>
      <c r="V535" s="105"/>
    </row>
    <row r="536" spans="1:22">
      <c r="A536" s="96" t="s">
        <v>1971</v>
      </c>
      <c r="B536" s="97" t="s">
        <v>1972</v>
      </c>
      <c r="C536" s="98" t="s">
        <v>770</v>
      </c>
      <c r="D536" s="99" t="s">
        <v>275</v>
      </c>
      <c r="E536" s="100">
        <v>108368767360</v>
      </c>
      <c r="F536" s="101">
        <v>46196</v>
      </c>
      <c r="G536" s="102" t="s">
        <v>532</v>
      </c>
      <c r="H536" s="103">
        <v>146</v>
      </c>
      <c r="I536" s="103"/>
      <c r="J536" s="104">
        <f t="shared" si="56"/>
        <v>400000</v>
      </c>
      <c r="K536" s="105"/>
      <c r="L536" s="105"/>
      <c r="M536" s="105"/>
      <c r="N536" s="104">
        <f t="shared" si="57"/>
        <v>400000</v>
      </c>
      <c r="O536" s="106">
        <v>0</v>
      </c>
      <c r="P536" s="104">
        <f t="shared" si="58"/>
        <v>400000</v>
      </c>
      <c r="Q536" s="104"/>
      <c r="R536" s="105"/>
      <c r="S536" s="105"/>
      <c r="T536" s="107">
        <f t="shared" si="54"/>
        <v>0</v>
      </c>
      <c r="U536" s="105">
        <f t="shared" si="59"/>
        <v>400000</v>
      </c>
      <c r="V536" s="105"/>
    </row>
    <row r="537" spans="1:22">
      <c r="A537" s="96">
        <v>872002149199</v>
      </c>
      <c r="B537" s="97" t="s">
        <v>1974</v>
      </c>
      <c r="C537" s="98" t="s">
        <v>1975</v>
      </c>
      <c r="D537" s="99" t="s">
        <v>217</v>
      </c>
      <c r="E537" s="100">
        <v>108274075230</v>
      </c>
      <c r="F537" s="101">
        <v>46167</v>
      </c>
      <c r="G537" s="102" t="s">
        <v>537</v>
      </c>
      <c r="H537" s="103">
        <v>0.5</v>
      </c>
      <c r="I537" s="103"/>
      <c r="J537" s="104">
        <f t="shared" si="56"/>
        <v>400000</v>
      </c>
      <c r="K537" s="105"/>
      <c r="L537" s="105"/>
      <c r="M537" s="105"/>
      <c r="N537" s="104">
        <f t="shared" si="57"/>
        <v>400000</v>
      </c>
      <c r="O537" s="106">
        <v>0</v>
      </c>
      <c r="P537" s="104">
        <f t="shared" si="58"/>
        <v>400000</v>
      </c>
      <c r="Q537" s="104"/>
      <c r="R537" s="105"/>
      <c r="S537" s="105"/>
      <c r="T537" s="107">
        <f t="shared" si="54"/>
        <v>0</v>
      </c>
      <c r="U537" s="105">
        <f t="shared" si="59"/>
        <v>400000</v>
      </c>
      <c r="V537" s="105"/>
    </row>
    <row r="538" spans="1:22">
      <c r="A538" s="96">
        <v>483570646289</v>
      </c>
      <c r="B538" s="97" t="s">
        <v>1977</v>
      </c>
      <c r="C538" s="98" t="s">
        <v>212</v>
      </c>
      <c r="D538" s="99" t="s">
        <v>217</v>
      </c>
      <c r="E538" s="100">
        <v>108275908200</v>
      </c>
      <c r="F538" s="101">
        <v>46167</v>
      </c>
      <c r="G538" s="102" t="s">
        <v>537</v>
      </c>
      <c r="H538" s="103">
        <v>0.9</v>
      </c>
      <c r="I538" s="103"/>
      <c r="J538" s="104">
        <f t="shared" si="56"/>
        <v>400000</v>
      </c>
      <c r="K538" s="105"/>
      <c r="L538" s="105"/>
      <c r="M538" s="105"/>
      <c r="N538" s="104">
        <f t="shared" si="57"/>
        <v>400000</v>
      </c>
      <c r="O538" s="106">
        <v>0</v>
      </c>
      <c r="P538" s="104">
        <f t="shared" si="58"/>
        <v>400000</v>
      </c>
      <c r="Q538" s="104"/>
      <c r="R538" s="105"/>
      <c r="S538" s="105"/>
      <c r="T538" s="107">
        <f t="shared" si="54"/>
        <v>0</v>
      </c>
      <c r="U538" s="105">
        <f t="shared" si="59"/>
        <v>400000</v>
      </c>
      <c r="V538" s="105"/>
    </row>
    <row r="539" spans="1:22">
      <c r="A539" s="96">
        <v>483570646131</v>
      </c>
      <c r="B539" s="97" t="s">
        <v>763</v>
      </c>
      <c r="C539" s="98" t="s">
        <v>212</v>
      </c>
      <c r="D539" s="99" t="s">
        <v>217</v>
      </c>
      <c r="E539" s="100">
        <v>108279655260</v>
      </c>
      <c r="F539" s="101">
        <v>46168</v>
      </c>
      <c r="G539" s="102" t="s">
        <v>537</v>
      </c>
      <c r="H539" s="103">
        <v>50.3</v>
      </c>
      <c r="I539" s="103"/>
      <c r="J539" s="104">
        <f t="shared" si="56"/>
        <v>400000</v>
      </c>
      <c r="K539" s="105"/>
      <c r="L539" s="105"/>
      <c r="M539" s="105"/>
      <c r="N539" s="104">
        <f t="shared" si="57"/>
        <v>400000</v>
      </c>
      <c r="O539" s="106">
        <v>0</v>
      </c>
      <c r="P539" s="104">
        <f t="shared" si="58"/>
        <v>400000</v>
      </c>
      <c r="Q539" s="104"/>
      <c r="R539" s="105"/>
      <c r="S539" s="105"/>
      <c r="T539" s="107">
        <f t="shared" si="54"/>
        <v>0</v>
      </c>
      <c r="U539" s="105">
        <f t="shared" si="59"/>
        <v>400000</v>
      </c>
      <c r="V539" s="105"/>
    </row>
    <row r="540" spans="1:22">
      <c r="A540" s="96">
        <v>483570646131</v>
      </c>
      <c r="B540" s="97" t="s">
        <v>763</v>
      </c>
      <c r="C540" s="98" t="s">
        <v>212</v>
      </c>
      <c r="D540" s="99" t="s">
        <v>217</v>
      </c>
      <c r="E540" s="100">
        <v>108279696820</v>
      </c>
      <c r="F540" s="101">
        <v>46168</v>
      </c>
      <c r="G540" s="102" t="s">
        <v>537</v>
      </c>
      <c r="H540" s="103">
        <v>50.3</v>
      </c>
      <c r="I540" s="103"/>
      <c r="J540" s="104">
        <f t="shared" si="56"/>
        <v>400000</v>
      </c>
      <c r="K540" s="105"/>
      <c r="L540" s="105"/>
      <c r="M540" s="105"/>
      <c r="N540" s="104">
        <f t="shared" si="57"/>
        <v>400000</v>
      </c>
      <c r="O540" s="106">
        <v>0</v>
      </c>
      <c r="P540" s="104">
        <f t="shared" si="58"/>
        <v>400000</v>
      </c>
      <c r="Q540" s="104"/>
      <c r="R540" s="105"/>
      <c r="S540" s="105"/>
      <c r="T540" s="107">
        <f t="shared" si="54"/>
        <v>0</v>
      </c>
      <c r="U540" s="105">
        <f t="shared" si="59"/>
        <v>400000</v>
      </c>
      <c r="V540" s="105"/>
    </row>
    <row r="541" spans="1:22">
      <c r="A541" s="96">
        <v>483570646749</v>
      </c>
      <c r="B541" s="97" t="s">
        <v>799</v>
      </c>
      <c r="C541" s="98" t="s">
        <v>212</v>
      </c>
      <c r="D541" s="99" t="s">
        <v>217</v>
      </c>
      <c r="E541" s="100">
        <v>108283244161</v>
      </c>
      <c r="F541" s="101">
        <v>46169</v>
      </c>
      <c r="G541" s="102" t="s">
        <v>537</v>
      </c>
      <c r="H541" s="103">
        <v>4.0999999999999996</v>
      </c>
      <c r="I541" s="103"/>
      <c r="J541" s="104">
        <f t="shared" si="56"/>
        <v>400000</v>
      </c>
      <c r="K541" s="105"/>
      <c r="L541" s="105"/>
      <c r="M541" s="105"/>
      <c r="N541" s="104">
        <f t="shared" si="57"/>
        <v>400000</v>
      </c>
      <c r="O541" s="106">
        <v>0</v>
      </c>
      <c r="P541" s="104">
        <f t="shared" si="58"/>
        <v>400000</v>
      </c>
      <c r="Q541" s="104"/>
      <c r="R541" s="105"/>
      <c r="S541" s="105"/>
      <c r="T541" s="107">
        <f t="shared" si="54"/>
        <v>0</v>
      </c>
      <c r="U541" s="105">
        <f t="shared" si="59"/>
        <v>400000</v>
      </c>
      <c r="V541" s="105"/>
    </row>
    <row r="542" spans="1:22">
      <c r="A542" s="96">
        <v>483570646749</v>
      </c>
      <c r="B542" s="97" t="s">
        <v>799</v>
      </c>
      <c r="C542" s="98" t="s">
        <v>212</v>
      </c>
      <c r="D542" s="99" t="s">
        <v>217</v>
      </c>
      <c r="E542" s="100">
        <v>108283278610</v>
      </c>
      <c r="F542" s="101">
        <v>46169</v>
      </c>
      <c r="G542" s="102" t="s">
        <v>537</v>
      </c>
      <c r="H542" s="103">
        <v>4.0999999999999996</v>
      </c>
      <c r="I542" s="103"/>
      <c r="J542" s="104">
        <f t="shared" si="56"/>
        <v>400000</v>
      </c>
      <c r="K542" s="105"/>
      <c r="L542" s="105"/>
      <c r="M542" s="105"/>
      <c r="N542" s="104">
        <f t="shared" si="57"/>
        <v>400000</v>
      </c>
      <c r="O542" s="106">
        <v>0</v>
      </c>
      <c r="P542" s="104">
        <f t="shared" si="58"/>
        <v>400000</v>
      </c>
      <c r="Q542" s="104"/>
      <c r="R542" s="105"/>
      <c r="S542" s="105"/>
      <c r="T542" s="107">
        <f t="shared" si="54"/>
        <v>0</v>
      </c>
      <c r="U542" s="105">
        <f t="shared" si="59"/>
        <v>400000</v>
      </c>
      <c r="V542" s="105"/>
    </row>
    <row r="543" spans="1:22">
      <c r="A543" s="96">
        <v>872087824697</v>
      </c>
      <c r="B543" s="97" t="s">
        <v>1983</v>
      </c>
      <c r="C543" s="98" t="s">
        <v>1984</v>
      </c>
      <c r="D543" s="99" t="s">
        <v>721</v>
      </c>
      <c r="E543" s="100">
        <v>108288915010</v>
      </c>
      <c r="F543" s="101">
        <v>46171</v>
      </c>
      <c r="G543" s="102" t="s">
        <v>537</v>
      </c>
      <c r="H543" s="103">
        <v>255</v>
      </c>
      <c r="I543" s="103"/>
      <c r="J543" s="104">
        <f>2500000*1</f>
        <v>2500000</v>
      </c>
      <c r="K543" s="105"/>
      <c r="L543" s="105"/>
      <c r="M543" s="105"/>
      <c r="N543" s="104">
        <f t="shared" si="57"/>
        <v>2500000</v>
      </c>
      <c r="O543" s="106">
        <v>0</v>
      </c>
      <c r="P543" s="104">
        <f t="shared" si="58"/>
        <v>2500000</v>
      </c>
      <c r="Q543" s="104"/>
      <c r="R543" s="105"/>
      <c r="S543" s="105"/>
      <c r="T543" s="107">
        <f t="shared" si="54"/>
        <v>0</v>
      </c>
      <c r="U543" s="105">
        <f t="shared" si="59"/>
        <v>2500000</v>
      </c>
      <c r="V543" s="105"/>
    </row>
    <row r="544" spans="1:22">
      <c r="A544" s="96">
        <v>872375217260</v>
      </c>
      <c r="B544" s="97" t="s">
        <v>1986</v>
      </c>
      <c r="C544" s="98" t="s">
        <v>312</v>
      </c>
      <c r="D544" s="99" t="s">
        <v>298</v>
      </c>
      <c r="E544" s="100">
        <v>108311115140</v>
      </c>
      <c r="F544" s="101">
        <v>46178</v>
      </c>
      <c r="G544" s="102" t="s">
        <v>537</v>
      </c>
      <c r="H544" s="103">
        <v>0.5</v>
      </c>
      <c r="I544" s="103"/>
      <c r="J544" s="104">
        <f t="shared" ref="J544:J552" si="60">400000*1</f>
        <v>400000</v>
      </c>
      <c r="K544" s="105"/>
      <c r="L544" s="105"/>
      <c r="M544" s="105"/>
      <c r="N544" s="104">
        <f t="shared" si="57"/>
        <v>400000</v>
      </c>
      <c r="O544" s="106">
        <v>0</v>
      </c>
      <c r="P544" s="104">
        <f t="shared" si="58"/>
        <v>400000</v>
      </c>
      <c r="Q544" s="104"/>
      <c r="R544" s="105"/>
      <c r="S544" s="105"/>
      <c r="T544" s="107">
        <f t="shared" si="54"/>
        <v>0</v>
      </c>
      <c r="U544" s="105">
        <f t="shared" si="59"/>
        <v>400000</v>
      </c>
      <c r="V544" s="105"/>
    </row>
    <row r="545" spans="1:22">
      <c r="A545" s="96">
        <v>1943962005</v>
      </c>
      <c r="B545" s="97" t="s">
        <v>1988</v>
      </c>
      <c r="C545" s="98" t="s">
        <v>1989</v>
      </c>
      <c r="D545" s="99" t="s">
        <v>210</v>
      </c>
      <c r="E545" s="100">
        <v>108314077910</v>
      </c>
      <c r="F545" s="101">
        <v>46178</v>
      </c>
      <c r="G545" s="102" t="s">
        <v>537</v>
      </c>
      <c r="H545" s="103">
        <v>6.7</v>
      </c>
      <c r="I545" s="103"/>
      <c r="J545" s="104">
        <f t="shared" si="60"/>
        <v>400000</v>
      </c>
      <c r="K545" s="105"/>
      <c r="L545" s="105"/>
      <c r="M545" s="105"/>
      <c r="N545" s="104">
        <f t="shared" si="57"/>
        <v>400000</v>
      </c>
      <c r="O545" s="106">
        <v>0</v>
      </c>
      <c r="P545" s="104">
        <f t="shared" si="58"/>
        <v>400000</v>
      </c>
      <c r="Q545" s="104"/>
      <c r="R545" s="105"/>
      <c r="S545" s="105"/>
      <c r="T545" s="107">
        <f t="shared" ref="T545:T608" si="61">+SUM(Q545:S545)</f>
        <v>0</v>
      </c>
      <c r="U545" s="105">
        <f t="shared" si="59"/>
        <v>400000</v>
      </c>
      <c r="V545" s="105"/>
    </row>
    <row r="546" spans="1:22">
      <c r="A546" s="96">
        <v>513597200500</v>
      </c>
      <c r="B546" s="97" t="s">
        <v>1991</v>
      </c>
      <c r="C546" s="98" t="s">
        <v>1992</v>
      </c>
      <c r="D546" s="99" t="s">
        <v>217</v>
      </c>
      <c r="E546" s="100">
        <v>108320385500</v>
      </c>
      <c r="F546" s="101">
        <v>46181</v>
      </c>
      <c r="G546" s="102" t="s">
        <v>537</v>
      </c>
      <c r="H546" s="103">
        <v>5.5</v>
      </c>
      <c r="I546" s="103"/>
      <c r="J546" s="104">
        <f t="shared" si="60"/>
        <v>400000</v>
      </c>
      <c r="K546" s="105"/>
      <c r="L546" s="105"/>
      <c r="M546" s="105"/>
      <c r="N546" s="104">
        <f t="shared" si="57"/>
        <v>400000</v>
      </c>
      <c r="O546" s="106">
        <v>0</v>
      </c>
      <c r="P546" s="104">
        <f t="shared" si="58"/>
        <v>400000</v>
      </c>
      <c r="Q546" s="104"/>
      <c r="R546" s="105"/>
      <c r="S546" s="105"/>
      <c r="T546" s="107">
        <f t="shared" si="61"/>
        <v>0</v>
      </c>
      <c r="U546" s="105">
        <f t="shared" si="59"/>
        <v>400000</v>
      </c>
      <c r="V546" s="105"/>
    </row>
    <row r="547" spans="1:22">
      <c r="A547" s="96">
        <v>872528466333</v>
      </c>
      <c r="B547" s="97" t="s">
        <v>1994</v>
      </c>
      <c r="C547" s="98" t="s">
        <v>1995</v>
      </c>
      <c r="D547" s="99" t="s">
        <v>1996</v>
      </c>
      <c r="E547" s="100">
        <v>108326788250</v>
      </c>
      <c r="F547" s="101">
        <v>46183</v>
      </c>
      <c r="G547" s="102" t="s">
        <v>537</v>
      </c>
      <c r="H547" s="103">
        <v>1.5</v>
      </c>
      <c r="I547" s="103"/>
      <c r="J547" s="104">
        <f t="shared" si="60"/>
        <v>400000</v>
      </c>
      <c r="K547" s="105"/>
      <c r="L547" s="105"/>
      <c r="M547" s="105"/>
      <c r="N547" s="104">
        <f t="shared" si="57"/>
        <v>400000</v>
      </c>
      <c r="O547" s="106">
        <v>0</v>
      </c>
      <c r="P547" s="104">
        <f t="shared" si="58"/>
        <v>400000</v>
      </c>
      <c r="Q547" s="104"/>
      <c r="R547" s="105"/>
      <c r="S547" s="105"/>
      <c r="T547" s="107">
        <f t="shared" si="61"/>
        <v>0</v>
      </c>
      <c r="U547" s="105">
        <f t="shared" si="59"/>
        <v>400000</v>
      </c>
      <c r="V547" s="105"/>
    </row>
    <row r="548" spans="1:22">
      <c r="A548" s="96">
        <v>5972754211</v>
      </c>
      <c r="B548" s="97" t="s">
        <v>1998</v>
      </c>
      <c r="C548" s="98" t="s">
        <v>303</v>
      </c>
      <c r="D548" s="99" t="s">
        <v>208</v>
      </c>
      <c r="E548" s="100">
        <v>108337437350</v>
      </c>
      <c r="F548" s="101">
        <v>46186</v>
      </c>
      <c r="G548" s="102" t="s">
        <v>537</v>
      </c>
      <c r="H548" s="103">
        <v>2.2000000000000002</v>
      </c>
      <c r="I548" s="103"/>
      <c r="J548" s="104">
        <f t="shared" si="60"/>
        <v>400000</v>
      </c>
      <c r="K548" s="105"/>
      <c r="L548" s="105"/>
      <c r="M548" s="105"/>
      <c r="N548" s="104">
        <f t="shared" si="57"/>
        <v>400000</v>
      </c>
      <c r="O548" s="106">
        <v>0</v>
      </c>
      <c r="P548" s="104">
        <f t="shared" si="58"/>
        <v>400000</v>
      </c>
      <c r="Q548" s="104"/>
      <c r="R548" s="105"/>
      <c r="S548" s="105"/>
      <c r="T548" s="107">
        <f t="shared" si="61"/>
        <v>0</v>
      </c>
      <c r="U548" s="105">
        <f t="shared" si="59"/>
        <v>400000</v>
      </c>
      <c r="V548" s="105"/>
    </row>
    <row r="549" spans="1:22">
      <c r="A549" s="96">
        <v>5597869373</v>
      </c>
      <c r="B549" s="97" t="s">
        <v>2000</v>
      </c>
      <c r="C549" s="98" t="s">
        <v>2001</v>
      </c>
      <c r="D549" s="99" t="s">
        <v>275</v>
      </c>
      <c r="E549" s="100">
        <v>108354637530</v>
      </c>
      <c r="F549" s="101">
        <v>46191</v>
      </c>
      <c r="G549" s="102" t="s">
        <v>537</v>
      </c>
      <c r="H549" s="103">
        <v>9.8000000000000007</v>
      </c>
      <c r="I549" s="103"/>
      <c r="J549" s="104">
        <f t="shared" si="60"/>
        <v>400000</v>
      </c>
      <c r="K549" s="105"/>
      <c r="L549" s="105"/>
      <c r="M549" s="105"/>
      <c r="N549" s="104">
        <f t="shared" si="57"/>
        <v>400000</v>
      </c>
      <c r="O549" s="106">
        <v>0</v>
      </c>
      <c r="P549" s="104">
        <f t="shared" si="58"/>
        <v>400000</v>
      </c>
      <c r="Q549" s="104"/>
      <c r="R549" s="105"/>
      <c r="S549" s="105"/>
      <c r="T549" s="107">
        <f t="shared" si="61"/>
        <v>0</v>
      </c>
      <c r="U549" s="105">
        <f t="shared" si="59"/>
        <v>400000</v>
      </c>
      <c r="V549" s="105"/>
    </row>
    <row r="550" spans="1:22">
      <c r="A550" s="96">
        <v>515202941250</v>
      </c>
      <c r="B550" s="97" t="s">
        <v>2003</v>
      </c>
      <c r="C550" s="98" t="s">
        <v>1119</v>
      </c>
      <c r="D550" s="99" t="s">
        <v>208</v>
      </c>
      <c r="E550" s="100">
        <v>108358428360</v>
      </c>
      <c r="F550" s="101">
        <v>46192</v>
      </c>
      <c r="G550" s="102" t="s">
        <v>537</v>
      </c>
      <c r="H550" s="103">
        <v>1.4</v>
      </c>
      <c r="I550" s="103"/>
      <c r="J550" s="104">
        <f t="shared" si="60"/>
        <v>400000</v>
      </c>
      <c r="K550" s="105"/>
      <c r="L550" s="105"/>
      <c r="M550" s="105"/>
      <c r="N550" s="104">
        <f t="shared" si="57"/>
        <v>400000</v>
      </c>
      <c r="O550" s="106">
        <v>0</v>
      </c>
      <c r="P550" s="104">
        <f t="shared" si="58"/>
        <v>400000</v>
      </c>
      <c r="Q550" s="104"/>
      <c r="R550" s="105"/>
      <c r="S550" s="105"/>
      <c r="T550" s="107">
        <f t="shared" si="61"/>
        <v>0</v>
      </c>
      <c r="U550" s="105">
        <f t="shared" si="59"/>
        <v>400000</v>
      </c>
      <c r="V550" s="105"/>
    </row>
    <row r="551" spans="1:22">
      <c r="A551" s="96">
        <v>513597201561</v>
      </c>
      <c r="B551" s="97" t="s">
        <v>2005</v>
      </c>
      <c r="C551" s="98" t="s">
        <v>1992</v>
      </c>
      <c r="D551" s="99" t="s">
        <v>217</v>
      </c>
      <c r="E551" s="100">
        <v>108364034810</v>
      </c>
      <c r="F551" s="101">
        <v>46195</v>
      </c>
      <c r="G551" s="102" t="s">
        <v>537</v>
      </c>
      <c r="H551" s="103">
        <v>0.8</v>
      </c>
      <c r="I551" s="103"/>
      <c r="J551" s="104">
        <f t="shared" si="60"/>
        <v>400000</v>
      </c>
      <c r="K551" s="105"/>
      <c r="L551" s="105"/>
      <c r="M551" s="105"/>
      <c r="N551" s="104">
        <f t="shared" si="57"/>
        <v>400000</v>
      </c>
      <c r="O551" s="106">
        <v>0</v>
      </c>
      <c r="P551" s="104">
        <f t="shared" si="58"/>
        <v>400000</v>
      </c>
      <c r="Q551" s="104"/>
      <c r="R551" s="105"/>
      <c r="S551" s="105"/>
      <c r="T551" s="107">
        <f t="shared" si="61"/>
        <v>0</v>
      </c>
      <c r="U551" s="105">
        <f t="shared" si="59"/>
        <v>400000</v>
      </c>
      <c r="V551" s="105"/>
    </row>
    <row r="552" spans="1:22">
      <c r="A552" s="96">
        <v>513597202020</v>
      </c>
      <c r="B552" s="97" t="s">
        <v>2007</v>
      </c>
      <c r="C552" s="98" t="s">
        <v>2008</v>
      </c>
      <c r="D552" s="99" t="s">
        <v>217</v>
      </c>
      <c r="E552" s="100">
        <v>108367566420</v>
      </c>
      <c r="F552" s="101">
        <v>46196</v>
      </c>
      <c r="G552" s="102" t="s">
        <v>537</v>
      </c>
      <c r="H552" s="103">
        <v>0.9</v>
      </c>
      <c r="I552" s="103"/>
      <c r="J552" s="104">
        <f t="shared" si="60"/>
        <v>400000</v>
      </c>
      <c r="K552" s="105"/>
      <c r="L552" s="105"/>
      <c r="M552" s="105"/>
      <c r="N552" s="104">
        <f t="shared" si="57"/>
        <v>400000</v>
      </c>
      <c r="O552" s="106">
        <v>0</v>
      </c>
      <c r="P552" s="104">
        <f t="shared" si="58"/>
        <v>400000</v>
      </c>
      <c r="Q552" s="104"/>
      <c r="R552" s="105"/>
      <c r="S552" s="105"/>
      <c r="T552" s="107">
        <f t="shared" si="61"/>
        <v>0</v>
      </c>
      <c r="U552" s="105">
        <f t="shared" si="59"/>
        <v>400000</v>
      </c>
      <c r="V552" s="105"/>
    </row>
    <row r="553" spans="1:22">
      <c r="A553" s="96" t="s">
        <v>2010</v>
      </c>
      <c r="B553" s="119" t="s">
        <v>2011</v>
      </c>
      <c r="C553" s="98" t="s">
        <v>2012</v>
      </c>
      <c r="D553" s="99" t="s">
        <v>205</v>
      </c>
      <c r="E553" s="100">
        <v>108288741300</v>
      </c>
      <c r="F553" s="101">
        <v>46171</v>
      </c>
      <c r="G553" s="102" t="s">
        <v>2013</v>
      </c>
      <c r="H553" s="103">
        <v>1005</v>
      </c>
      <c r="I553" s="103"/>
      <c r="J553" s="104">
        <v>370370</v>
      </c>
      <c r="K553" s="105"/>
      <c r="L553" s="105"/>
      <c r="M553" s="105"/>
      <c r="N553" s="104">
        <f t="shared" si="57"/>
        <v>370370</v>
      </c>
      <c r="O553" s="106">
        <f>+N553*0.08</f>
        <v>29629.600000000002</v>
      </c>
      <c r="P553" s="104">
        <f t="shared" si="58"/>
        <v>399999.6</v>
      </c>
      <c r="Q553" s="104"/>
      <c r="R553" s="105"/>
      <c r="S553" s="105"/>
      <c r="T553" s="107">
        <f t="shared" si="61"/>
        <v>0</v>
      </c>
      <c r="U553" s="105">
        <f t="shared" si="59"/>
        <v>399999.6</v>
      </c>
      <c r="V553" s="105"/>
    </row>
    <row r="554" spans="1:22">
      <c r="A554" s="96" t="s">
        <v>2010</v>
      </c>
      <c r="B554" s="97" t="s">
        <v>2014</v>
      </c>
      <c r="C554" s="98" t="s">
        <v>2015</v>
      </c>
      <c r="D554" s="99" t="s">
        <v>205</v>
      </c>
      <c r="E554" s="100">
        <v>108277155120</v>
      </c>
      <c r="F554" s="101">
        <v>46168</v>
      </c>
      <c r="G554" s="102" t="s">
        <v>2013</v>
      </c>
      <c r="H554" s="103">
        <v>16</v>
      </c>
      <c r="I554" s="103"/>
      <c r="J554" s="104">
        <v>370370</v>
      </c>
      <c r="K554" s="105"/>
      <c r="L554" s="105"/>
      <c r="M554" s="105"/>
      <c r="N554" s="104">
        <f t="shared" si="57"/>
        <v>370370</v>
      </c>
      <c r="O554" s="106">
        <f t="shared" ref="O554:O571" si="62">+N554*0.08</f>
        <v>29629.600000000002</v>
      </c>
      <c r="P554" s="104">
        <f t="shared" si="58"/>
        <v>399999.6</v>
      </c>
      <c r="Q554" s="104"/>
      <c r="R554" s="105"/>
      <c r="S554" s="105"/>
      <c r="T554" s="107">
        <f t="shared" si="61"/>
        <v>0</v>
      </c>
      <c r="U554" s="105">
        <f t="shared" si="59"/>
        <v>399999.6</v>
      </c>
      <c r="V554" s="105"/>
    </row>
    <row r="555" spans="1:22">
      <c r="A555" s="96" t="s">
        <v>2010</v>
      </c>
      <c r="B555" s="97" t="s">
        <v>2017</v>
      </c>
      <c r="C555" s="98" t="s">
        <v>2018</v>
      </c>
      <c r="D555" s="99" t="s">
        <v>205</v>
      </c>
      <c r="E555" s="100">
        <v>108277290700</v>
      </c>
      <c r="F555" s="101">
        <v>46168</v>
      </c>
      <c r="G555" s="102" t="s">
        <v>2013</v>
      </c>
      <c r="H555" s="103">
        <v>3</v>
      </c>
      <c r="I555" s="103"/>
      <c r="J555" s="104">
        <v>370370</v>
      </c>
      <c r="K555" s="105"/>
      <c r="L555" s="105"/>
      <c r="M555" s="105"/>
      <c r="N555" s="104">
        <f t="shared" si="57"/>
        <v>370370</v>
      </c>
      <c r="O555" s="106">
        <f t="shared" si="62"/>
        <v>29629.600000000002</v>
      </c>
      <c r="P555" s="104">
        <f t="shared" si="58"/>
        <v>399999.6</v>
      </c>
      <c r="Q555" s="104"/>
      <c r="R555" s="105"/>
      <c r="S555" s="105"/>
      <c r="T555" s="107">
        <f t="shared" si="61"/>
        <v>0</v>
      </c>
      <c r="U555" s="105">
        <f t="shared" si="59"/>
        <v>399999.6</v>
      </c>
      <c r="V555" s="105"/>
    </row>
    <row r="556" spans="1:22">
      <c r="A556" s="96" t="s">
        <v>2010</v>
      </c>
      <c r="B556" s="97" t="s">
        <v>2020</v>
      </c>
      <c r="C556" s="98" t="s">
        <v>2021</v>
      </c>
      <c r="D556" s="99" t="s">
        <v>205</v>
      </c>
      <c r="E556" s="100">
        <v>108277391130</v>
      </c>
      <c r="F556" s="101">
        <v>46168</v>
      </c>
      <c r="G556" s="102" t="s">
        <v>2013</v>
      </c>
      <c r="H556" s="103">
        <v>2.5</v>
      </c>
      <c r="I556" s="103"/>
      <c r="J556" s="104">
        <v>370370</v>
      </c>
      <c r="K556" s="105"/>
      <c r="L556" s="105"/>
      <c r="M556" s="105"/>
      <c r="N556" s="104">
        <f t="shared" si="57"/>
        <v>370370</v>
      </c>
      <c r="O556" s="106">
        <f t="shared" si="62"/>
        <v>29629.600000000002</v>
      </c>
      <c r="P556" s="104">
        <f t="shared" si="58"/>
        <v>399999.6</v>
      </c>
      <c r="Q556" s="104"/>
      <c r="R556" s="105"/>
      <c r="S556" s="105"/>
      <c r="T556" s="107">
        <f t="shared" si="61"/>
        <v>0</v>
      </c>
      <c r="U556" s="105">
        <f t="shared" si="59"/>
        <v>399999.6</v>
      </c>
      <c r="V556" s="105"/>
    </row>
    <row r="557" spans="1:22">
      <c r="A557" s="96" t="s">
        <v>2010</v>
      </c>
      <c r="B557" s="97" t="s">
        <v>2023</v>
      </c>
      <c r="C557" s="98" t="s">
        <v>2024</v>
      </c>
      <c r="D557" s="99" t="s">
        <v>205</v>
      </c>
      <c r="E557" s="100">
        <v>108285438810</v>
      </c>
      <c r="F557" s="101">
        <v>46170</v>
      </c>
      <c r="G557" s="102" t="s">
        <v>2013</v>
      </c>
      <c r="H557" s="103">
        <v>111</v>
      </c>
      <c r="I557" s="103"/>
      <c r="J557" s="104">
        <v>370370</v>
      </c>
      <c r="K557" s="105"/>
      <c r="L557" s="105"/>
      <c r="M557" s="105"/>
      <c r="N557" s="104">
        <f t="shared" si="57"/>
        <v>370370</v>
      </c>
      <c r="O557" s="106">
        <f t="shared" si="62"/>
        <v>29629.600000000002</v>
      </c>
      <c r="P557" s="104">
        <f t="shared" si="58"/>
        <v>399999.6</v>
      </c>
      <c r="Q557" s="104"/>
      <c r="R557" s="105"/>
      <c r="S557" s="105"/>
      <c r="T557" s="107">
        <f t="shared" si="61"/>
        <v>0</v>
      </c>
      <c r="U557" s="105">
        <f t="shared" si="59"/>
        <v>399999.6</v>
      </c>
      <c r="V557" s="105"/>
    </row>
    <row r="558" spans="1:22">
      <c r="A558" s="96" t="s">
        <v>2010</v>
      </c>
      <c r="B558" s="97" t="s">
        <v>2026</v>
      </c>
      <c r="C558" s="98" t="s">
        <v>2027</v>
      </c>
      <c r="D558" s="99" t="s">
        <v>205</v>
      </c>
      <c r="E558" s="100">
        <v>108288349300</v>
      </c>
      <c r="F558" s="101">
        <v>46171</v>
      </c>
      <c r="G558" s="102" t="s">
        <v>2013</v>
      </c>
      <c r="H558" s="103">
        <v>19.63</v>
      </c>
      <c r="I558" s="103"/>
      <c r="J558" s="104">
        <v>370370</v>
      </c>
      <c r="K558" s="105"/>
      <c r="L558" s="105"/>
      <c r="M558" s="105"/>
      <c r="N558" s="104">
        <f t="shared" si="57"/>
        <v>370370</v>
      </c>
      <c r="O558" s="106">
        <f t="shared" si="62"/>
        <v>29629.600000000002</v>
      </c>
      <c r="P558" s="104">
        <f t="shared" si="58"/>
        <v>399999.6</v>
      </c>
      <c r="Q558" s="104"/>
      <c r="R558" s="105"/>
      <c r="S558" s="105"/>
      <c r="T558" s="107">
        <f t="shared" si="61"/>
        <v>0</v>
      </c>
      <c r="U558" s="105">
        <f t="shared" si="59"/>
        <v>399999.6</v>
      </c>
      <c r="V558" s="105"/>
    </row>
    <row r="559" spans="1:22">
      <c r="A559" s="96" t="s">
        <v>2010</v>
      </c>
      <c r="B559" s="97" t="s">
        <v>2029</v>
      </c>
      <c r="C559" s="98" t="s">
        <v>2030</v>
      </c>
      <c r="D559" s="99" t="s">
        <v>205</v>
      </c>
      <c r="E559" s="100">
        <v>108288725200</v>
      </c>
      <c r="F559" s="101">
        <v>46171</v>
      </c>
      <c r="G559" s="102" t="s">
        <v>2013</v>
      </c>
      <c r="H559" s="103">
        <v>900.5</v>
      </c>
      <c r="I559" s="103"/>
      <c r="J559" s="104">
        <v>370370</v>
      </c>
      <c r="K559" s="105"/>
      <c r="L559" s="105"/>
      <c r="M559" s="105"/>
      <c r="N559" s="104">
        <f t="shared" si="57"/>
        <v>370370</v>
      </c>
      <c r="O559" s="106">
        <f t="shared" si="62"/>
        <v>29629.600000000002</v>
      </c>
      <c r="P559" s="104">
        <f t="shared" si="58"/>
        <v>399999.6</v>
      </c>
      <c r="Q559" s="104"/>
      <c r="R559" s="105"/>
      <c r="S559" s="105"/>
      <c r="T559" s="107">
        <f t="shared" si="61"/>
        <v>0</v>
      </c>
      <c r="U559" s="105">
        <f t="shared" si="59"/>
        <v>399999.6</v>
      </c>
      <c r="V559" s="105"/>
    </row>
    <row r="560" spans="1:22">
      <c r="A560" s="96" t="s">
        <v>2010</v>
      </c>
      <c r="B560" s="97" t="s">
        <v>2032</v>
      </c>
      <c r="C560" s="98" t="s">
        <v>2033</v>
      </c>
      <c r="D560" s="99" t="s">
        <v>205</v>
      </c>
      <c r="E560" s="100">
        <v>108288844200</v>
      </c>
      <c r="F560" s="101">
        <v>46171</v>
      </c>
      <c r="G560" s="102" t="s">
        <v>2013</v>
      </c>
      <c r="H560" s="103">
        <v>8.4</v>
      </c>
      <c r="I560" s="103"/>
      <c r="J560" s="104">
        <v>370370</v>
      </c>
      <c r="K560" s="105"/>
      <c r="L560" s="105"/>
      <c r="M560" s="105"/>
      <c r="N560" s="104">
        <f t="shared" si="57"/>
        <v>370370</v>
      </c>
      <c r="O560" s="106">
        <f t="shared" si="62"/>
        <v>29629.600000000002</v>
      </c>
      <c r="P560" s="104">
        <f t="shared" si="58"/>
        <v>399999.6</v>
      </c>
      <c r="Q560" s="104"/>
      <c r="R560" s="105"/>
      <c r="S560" s="105"/>
      <c r="T560" s="107">
        <f t="shared" si="61"/>
        <v>0</v>
      </c>
      <c r="U560" s="105">
        <f t="shared" si="59"/>
        <v>399999.6</v>
      </c>
      <c r="V560" s="105"/>
    </row>
    <row r="561" spans="1:22">
      <c r="A561" s="96" t="s">
        <v>2010</v>
      </c>
      <c r="B561" s="97" t="s">
        <v>2035</v>
      </c>
      <c r="C561" s="98" t="s">
        <v>2036</v>
      </c>
      <c r="D561" s="99" t="s">
        <v>205</v>
      </c>
      <c r="E561" s="100">
        <v>108289153820</v>
      </c>
      <c r="F561" s="101">
        <v>46171</v>
      </c>
      <c r="G561" s="102" t="s">
        <v>2013</v>
      </c>
      <c r="H561" s="103">
        <v>44.47</v>
      </c>
      <c r="I561" s="103"/>
      <c r="J561" s="104">
        <v>370370</v>
      </c>
      <c r="K561" s="105"/>
      <c r="L561" s="105"/>
      <c r="M561" s="105"/>
      <c r="N561" s="104">
        <f t="shared" si="57"/>
        <v>370370</v>
      </c>
      <c r="O561" s="106">
        <f t="shared" si="62"/>
        <v>29629.600000000002</v>
      </c>
      <c r="P561" s="104">
        <f t="shared" si="58"/>
        <v>399999.6</v>
      </c>
      <c r="Q561" s="104"/>
      <c r="R561" s="105"/>
      <c r="S561" s="105"/>
      <c r="T561" s="107">
        <f t="shared" si="61"/>
        <v>0</v>
      </c>
      <c r="U561" s="105">
        <f t="shared" si="59"/>
        <v>399999.6</v>
      </c>
      <c r="V561" s="105"/>
    </row>
    <row r="562" spans="1:22">
      <c r="A562" s="96" t="s">
        <v>2010</v>
      </c>
      <c r="B562" s="97" t="s">
        <v>2038</v>
      </c>
      <c r="C562" s="98" t="s">
        <v>2039</v>
      </c>
      <c r="D562" s="99" t="s">
        <v>205</v>
      </c>
      <c r="E562" s="100">
        <v>108289565640</v>
      </c>
      <c r="F562" s="101">
        <v>46171</v>
      </c>
      <c r="G562" s="102" t="s">
        <v>2013</v>
      </c>
      <c r="H562" s="103">
        <v>51.8</v>
      </c>
      <c r="I562" s="103"/>
      <c r="J562" s="104">
        <v>370370</v>
      </c>
      <c r="K562" s="105"/>
      <c r="L562" s="105"/>
      <c r="M562" s="105"/>
      <c r="N562" s="104">
        <f t="shared" si="57"/>
        <v>370370</v>
      </c>
      <c r="O562" s="106">
        <f t="shared" si="62"/>
        <v>29629.600000000002</v>
      </c>
      <c r="P562" s="104">
        <f t="shared" si="58"/>
        <v>399999.6</v>
      </c>
      <c r="Q562" s="104"/>
      <c r="R562" s="105"/>
      <c r="S562" s="105"/>
      <c r="T562" s="107">
        <f t="shared" si="61"/>
        <v>0</v>
      </c>
      <c r="U562" s="105">
        <f t="shared" si="59"/>
        <v>399999.6</v>
      </c>
      <c r="V562" s="105"/>
    </row>
    <row r="563" spans="1:22">
      <c r="A563" s="96" t="s">
        <v>2010</v>
      </c>
      <c r="B563" s="97" t="s">
        <v>2041</v>
      </c>
      <c r="C563" s="98" t="s">
        <v>2042</v>
      </c>
      <c r="D563" s="99" t="s">
        <v>205</v>
      </c>
      <c r="E563" s="100">
        <v>108290728450</v>
      </c>
      <c r="F563" s="101">
        <v>46171</v>
      </c>
      <c r="G563" s="102" t="s">
        <v>2013</v>
      </c>
      <c r="H563" s="103">
        <v>31</v>
      </c>
      <c r="I563" s="103"/>
      <c r="J563" s="104">
        <v>370370</v>
      </c>
      <c r="K563" s="105"/>
      <c r="L563" s="105"/>
      <c r="M563" s="105"/>
      <c r="N563" s="104">
        <f t="shared" si="57"/>
        <v>370370</v>
      </c>
      <c r="O563" s="106">
        <f t="shared" si="62"/>
        <v>29629.600000000002</v>
      </c>
      <c r="P563" s="104">
        <f t="shared" si="58"/>
        <v>399999.6</v>
      </c>
      <c r="Q563" s="104"/>
      <c r="R563" s="105"/>
      <c r="S563" s="105"/>
      <c r="T563" s="107">
        <f t="shared" si="61"/>
        <v>0</v>
      </c>
      <c r="U563" s="105">
        <f t="shared" si="59"/>
        <v>399999.6</v>
      </c>
      <c r="V563" s="105"/>
    </row>
    <row r="564" spans="1:22">
      <c r="A564" s="96" t="s">
        <v>2010</v>
      </c>
      <c r="B564" s="97" t="s">
        <v>2044</v>
      </c>
      <c r="C564" s="98" t="s">
        <v>2045</v>
      </c>
      <c r="D564" s="99" t="s">
        <v>205</v>
      </c>
      <c r="E564" s="100">
        <v>108296994960</v>
      </c>
      <c r="F564" s="101">
        <v>46174</v>
      </c>
      <c r="G564" s="102" t="s">
        <v>2013</v>
      </c>
      <c r="H564" s="103">
        <v>998</v>
      </c>
      <c r="I564" s="103"/>
      <c r="J564" s="104">
        <v>370370</v>
      </c>
      <c r="K564" s="105"/>
      <c r="L564" s="105"/>
      <c r="M564" s="105"/>
      <c r="N564" s="104">
        <f t="shared" si="57"/>
        <v>370370</v>
      </c>
      <c r="O564" s="106">
        <f t="shared" si="62"/>
        <v>29629.600000000002</v>
      </c>
      <c r="P564" s="104">
        <f t="shared" si="58"/>
        <v>399999.6</v>
      </c>
      <c r="Q564" s="104"/>
      <c r="R564" s="105"/>
      <c r="S564" s="105"/>
      <c r="T564" s="107">
        <f t="shared" si="61"/>
        <v>0</v>
      </c>
      <c r="U564" s="105">
        <f t="shared" si="59"/>
        <v>399999.6</v>
      </c>
      <c r="V564" s="105"/>
    </row>
    <row r="565" spans="1:22">
      <c r="A565" s="96" t="s">
        <v>2010</v>
      </c>
      <c r="B565" s="97" t="s">
        <v>2047</v>
      </c>
      <c r="C565" s="98" t="s">
        <v>2048</v>
      </c>
      <c r="D565" s="99" t="s">
        <v>205</v>
      </c>
      <c r="E565" s="100">
        <v>108312097460</v>
      </c>
      <c r="F565" s="101">
        <v>46178</v>
      </c>
      <c r="G565" s="102" t="s">
        <v>2013</v>
      </c>
      <c r="H565" s="103">
        <v>1039.26</v>
      </c>
      <c r="I565" s="103"/>
      <c r="J565" s="104">
        <v>370370</v>
      </c>
      <c r="K565" s="105"/>
      <c r="L565" s="105"/>
      <c r="M565" s="105"/>
      <c r="N565" s="104">
        <f t="shared" si="57"/>
        <v>370370</v>
      </c>
      <c r="O565" s="106">
        <f t="shared" si="62"/>
        <v>29629.600000000002</v>
      </c>
      <c r="P565" s="104">
        <f t="shared" si="58"/>
        <v>399999.6</v>
      </c>
      <c r="Q565" s="104"/>
      <c r="R565" s="105"/>
      <c r="S565" s="105"/>
      <c r="T565" s="107">
        <f t="shared" si="61"/>
        <v>0</v>
      </c>
      <c r="U565" s="105">
        <f t="shared" si="59"/>
        <v>399999.6</v>
      </c>
      <c r="V565" s="105"/>
    </row>
    <row r="566" spans="1:22">
      <c r="A566" s="96" t="s">
        <v>2010</v>
      </c>
      <c r="B566" s="97" t="s">
        <v>2050</v>
      </c>
      <c r="C566" s="98" t="s">
        <v>2051</v>
      </c>
      <c r="D566" s="99" t="s">
        <v>205</v>
      </c>
      <c r="E566" s="100">
        <v>108314253240</v>
      </c>
      <c r="F566" s="101">
        <v>46178</v>
      </c>
      <c r="G566" s="102" t="s">
        <v>2013</v>
      </c>
      <c r="H566" s="103">
        <v>75.900000000000006</v>
      </c>
      <c r="I566" s="103"/>
      <c r="J566" s="104">
        <v>370370</v>
      </c>
      <c r="K566" s="105"/>
      <c r="L566" s="105"/>
      <c r="M566" s="105"/>
      <c r="N566" s="104">
        <f t="shared" si="57"/>
        <v>370370</v>
      </c>
      <c r="O566" s="106">
        <f t="shared" si="62"/>
        <v>29629.600000000002</v>
      </c>
      <c r="P566" s="104">
        <f t="shared" si="58"/>
        <v>399999.6</v>
      </c>
      <c r="Q566" s="104"/>
      <c r="R566" s="105"/>
      <c r="S566" s="105"/>
      <c r="T566" s="107">
        <f t="shared" si="61"/>
        <v>0</v>
      </c>
      <c r="U566" s="105">
        <f t="shared" si="59"/>
        <v>399999.6</v>
      </c>
      <c r="V566" s="105"/>
    </row>
    <row r="567" spans="1:22">
      <c r="A567" s="96" t="s">
        <v>2010</v>
      </c>
      <c r="B567" s="97" t="s">
        <v>2053</v>
      </c>
      <c r="C567" s="98" t="s">
        <v>2054</v>
      </c>
      <c r="D567" s="99" t="s">
        <v>205</v>
      </c>
      <c r="E567" s="100">
        <v>108314281720</v>
      </c>
      <c r="F567" s="101">
        <v>46181</v>
      </c>
      <c r="G567" s="102" t="s">
        <v>2013</v>
      </c>
      <c r="H567" s="103">
        <v>2.2999999999999998</v>
      </c>
      <c r="I567" s="103"/>
      <c r="J567" s="104">
        <v>370370</v>
      </c>
      <c r="K567" s="105"/>
      <c r="L567" s="105"/>
      <c r="M567" s="105"/>
      <c r="N567" s="104">
        <f t="shared" si="57"/>
        <v>370370</v>
      </c>
      <c r="O567" s="106">
        <f t="shared" si="62"/>
        <v>29629.600000000002</v>
      </c>
      <c r="P567" s="104">
        <f t="shared" si="58"/>
        <v>399999.6</v>
      </c>
      <c r="Q567" s="104"/>
      <c r="R567" s="105"/>
      <c r="S567" s="105"/>
      <c r="T567" s="107">
        <f t="shared" si="61"/>
        <v>0</v>
      </c>
      <c r="U567" s="105">
        <f t="shared" si="59"/>
        <v>399999.6</v>
      </c>
      <c r="V567" s="105"/>
    </row>
    <row r="568" spans="1:22">
      <c r="A568" s="96" t="s">
        <v>2010</v>
      </c>
      <c r="B568" s="97" t="s">
        <v>2056</v>
      </c>
      <c r="C568" s="98" t="s">
        <v>2057</v>
      </c>
      <c r="D568" s="99" t="s">
        <v>2058</v>
      </c>
      <c r="E568" s="100">
        <v>108314291630</v>
      </c>
      <c r="F568" s="101">
        <v>46178</v>
      </c>
      <c r="G568" s="102" t="s">
        <v>2013</v>
      </c>
      <c r="H568" s="103">
        <v>4200</v>
      </c>
      <c r="I568" s="103"/>
      <c r="J568" s="104">
        <v>370370</v>
      </c>
      <c r="K568" s="105"/>
      <c r="L568" s="105"/>
      <c r="M568" s="105"/>
      <c r="N568" s="104">
        <f t="shared" si="57"/>
        <v>370370</v>
      </c>
      <c r="O568" s="106">
        <f t="shared" si="62"/>
        <v>29629.600000000002</v>
      </c>
      <c r="P568" s="104">
        <f t="shared" si="58"/>
        <v>399999.6</v>
      </c>
      <c r="Q568" s="104"/>
      <c r="R568" s="105"/>
      <c r="S568" s="105"/>
      <c r="T568" s="107">
        <f t="shared" si="61"/>
        <v>0</v>
      </c>
      <c r="U568" s="105">
        <f t="shared" si="59"/>
        <v>399999.6</v>
      </c>
      <c r="V568" s="105"/>
    </row>
    <row r="569" spans="1:22">
      <c r="A569" s="96" t="s">
        <v>2010</v>
      </c>
      <c r="B569" s="97" t="s">
        <v>2060</v>
      </c>
      <c r="C569" s="98" t="s">
        <v>2061</v>
      </c>
      <c r="D569" s="99" t="s">
        <v>205</v>
      </c>
      <c r="E569" s="100">
        <v>108315085320</v>
      </c>
      <c r="F569" s="101">
        <v>46179</v>
      </c>
      <c r="G569" s="102" t="s">
        <v>2013</v>
      </c>
      <c r="H569" s="103">
        <v>350.18</v>
      </c>
      <c r="I569" s="103"/>
      <c r="J569" s="104">
        <v>370370</v>
      </c>
      <c r="K569" s="105"/>
      <c r="L569" s="105"/>
      <c r="M569" s="105"/>
      <c r="N569" s="104">
        <f t="shared" si="57"/>
        <v>370370</v>
      </c>
      <c r="O569" s="106">
        <f t="shared" si="62"/>
        <v>29629.600000000002</v>
      </c>
      <c r="P569" s="104">
        <f t="shared" si="58"/>
        <v>399999.6</v>
      </c>
      <c r="Q569" s="104"/>
      <c r="R569" s="105"/>
      <c r="S569" s="105"/>
      <c r="T569" s="107">
        <f t="shared" si="61"/>
        <v>0</v>
      </c>
      <c r="U569" s="105">
        <f t="shared" si="59"/>
        <v>399999.6</v>
      </c>
      <c r="V569" s="105"/>
    </row>
    <row r="570" spans="1:22">
      <c r="A570" s="96" t="s">
        <v>2010</v>
      </c>
      <c r="B570" s="97" t="s">
        <v>2063</v>
      </c>
      <c r="C570" s="98" t="s">
        <v>2064</v>
      </c>
      <c r="D570" s="99" t="s">
        <v>205</v>
      </c>
      <c r="E570" s="100">
        <v>108348910610</v>
      </c>
      <c r="F570" s="101">
        <v>46190</v>
      </c>
      <c r="G570" s="102" t="s">
        <v>2013</v>
      </c>
      <c r="H570" s="103">
        <v>10</v>
      </c>
      <c r="I570" s="103"/>
      <c r="J570" s="104">
        <v>370370</v>
      </c>
      <c r="K570" s="105"/>
      <c r="L570" s="105"/>
      <c r="M570" s="105"/>
      <c r="N570" s="104">
        <f t="shared" si="57"/>
        <v>370370</v>
      </c>
      <c r="O570" s="106">
        <f t="shared" si="62"/>
        <v>29629.600000000002</v>
      </c>
      <c r="P570" s="104">
        <f t="shared" si="58"/>
        <v>399999.6</v>
      </c>
      <c r="Q570" s="104"/>
      <c r="R570" s="105"/>
      <c r="S570" s="105"/>
      <c r="T570" s="107">
        <f t="shared" si="61"/>
        <v>0</v>
      </c>
      <c r="U570" s="105">
        <f t="shared" si="59"/>
        <v>399999.6</v>
      </c>
      <c r="V570" s="105"/>
    </row>
    <row r="571" spans="1:22">
      <c r="A571" s="120" t="s">
        <v>2010</v>
      </c>
      <c r="B571" s="97" t="s">
        <v>2066</v>
      </c>
      <c r="C571" s="98" t="s">
        <v>2067</v>
      </c>
      <c r="D571" s="121" t="s">
        <v>205</v>
      </c>
      <c r="E571" s="100">
        <v>108364787310</v>
      </c>
      <c r="F571" s="101">
        <v>46195</v>
      </c>
      <c r="G571" s="102" t="s">
        <v>2013</v>
      </c>
      <c r="H571" s="122">
        <v>25</v>
      </c>
      <c r="I571" s="103"/>
      <c r="J571" s="104">
        <v>370370</v>
      </c>
      <c r="K571" s="105"/>
      <c r="L571" s="105"/>
      <c r="M571" s="105"/>
      <c r="N571" s="104">
        <f t="shared" si="57"/>
        <v>370370</v>
      </c>
      <c r="O571" s="106">
        <f t="shared" si="62"/>
        <v>29629.600000000002</v>
      </c>
      <c r="P571" s="104">
        <f t="shared" si="58"/>
        <v>399999.6</v>
      </c>
      <c r="Q571" s="104"/>
      <c r="R571" s="105"/>
      <c r="S571" s="105"/>
      <c r="T571" s="107">
        <f t="shared" si="61"/>
        <v>0</v>
      </c>
      <c r="U571" s="105">
        <f t="shared" si="59"/>
        <v>399999.6</v>
      </c>
      <c r="V571" s="105"/>
    </row>
    <row r="572" spans="1:22">
      <c r="A572" s="96" t="s">
        <v>2010</v>
      </c>
      <c r="B572" s="97" t="s">
        <v>2069</v>
      </c>
      <c r="C572" s="98" t="s">
        <v>2070</v>
      </c>
      <c r="D572" s="99" t="s">
        <v>205</v>
      </c>
      <c r="E572" s="100">
        <v>108276621500</v>
      </c>
      <c r="F572" s="101">
        <v>46168</v>
      </c>
      <c r="G572" s="102" t="s">
        <v>2013</v>
      </c>
      <c r="H572" s="103">
        <v>123.28</v>
      </c>
      <c r="I572" s="103"/>
      <c r="J572" s="104">
        <f t="shared" ref="J572:J611" si="63">400000*1</f>
        <v>400000</v>
      </c>
      <c r="K572" s="105"/>
      <c r="L572" s="105"/>
      <c r="M572" s="105"/>
      <c r="N572" s="104">
        <f t="shared" si="57"/>
        <v>400000</v>
      </c>
      <c r="O572" s="106">
        <v>0</v>
      </c>
      <c r="P572" s="104">
        <f t="shared" si="58"/>
        <v>400000</v>
      </c>
      <c r="Q572" s="104"/>
      <c r="R572" s="105"/>
      <c r="S572" s="105"/>
      <c r="T572" s="107">
        <f t="shared" si="61"/>
        <v>0</v>
      </c>
      <c r="U572" s="105">
        <f t="shared" si="59"/>
        <v>400000</v>
      </c>
      <c r="V572" s="105"/>
    </row>
    <row r="573" spans="1:22">
      <c r="A573" s="96" t="s">
        <v>2010</v>
      </c>
      <c r="B573" s="97" t="s">
        <v>2072</v>
      </c>
      <c r="C573" s="98" t="s">
        <v>2073</v>
      </c>
      <c r="D573" s="99" t="s">
        <v>205</v>
      </c>
      <c r="E573" s="100">
        <v>108289268360</v>
      </c>
      <c r="F573" s="101">
        <v>46171</v>
      </c>
      <c r="G573" s="102" t="s">
        <v>2013</v>
      </c>
      <c r="H573" s="103">
        <v>1015.3</v>
      </c>
      <c r="I573" s="103"/>
      <c r="J573" s="104">
        <f t="shared" si="63"/>
        <v>400000</v>
      </c>
      <c r="K573" s="105"/>
      <c r="L573" s="105"/>
      <c r="M573" s="105"/>
      <c r="N573" s="104">
        <f t="shared" si="57"/>
        <v>400000</v>
      </c>
      <c r="O573" s="106">
        <v>0</v>
      </c>
      <c r="P573" s="104">
        <f t="shared" si="58"/>
        <v>400000</v>
      </c>
      <c r="Q573" s="104"/>
      <c r="R573" s="105"/>
      <c r="S573" s="105"/>
      <c r="T573" s="107">
        <f t="shared" si="61"/>
        <v>0</v>
      </c>
      <c r="U573" s="105">
        <f t="shared" si="59"/>
        <v>400000</v>
      </c>
      <c r="V573" s="105"/>
    </row>
    <row r="574" spans="1:22">
      <c r="A574" s="96" t="s">
        <v>2010</v>
      </c>
      <c r="B574" s="97" t="s">
        <v>2075</v>
      </c>
      <c r="C574" s="98" t="s">
        <v>2076</v>
      </c>
      <c r="D574" s="99" t="s">
        <v>205</v>
      </c>
      <c r="E574" s="100">
        <v>108289370820</v>
      </c>
      <c r="F574" s="101">
        <v>46171</v>
      </c>
      <c r="G574" s="102" t="s">
        <v>2013</v>
      </c>
      <c r="H574" s="103">
        <v>376.4</v>
      </c>
      <c r="I574" s="103"/>
      <c r="J574" s="104">
        <f t="shared" si="63"/>
        <v>400000</v>
      </c>
      <c r="K574" s="105"/>
      <c r="L574" s="105"/>
      <c r="M574" s="105"/>
      <c r="N574" s="104">
        <f t="shared" si="57"/>
        <v>400000</v>
      </c>
      <c r="O574" s="106">
        <v>0</v>
      </c>
      <c r="P574" s="104">
        <f t="shared" si="58"/>
        <v>400000</v>
      </c>
      <c r="Q574" s="104"/>
      <c r="R574" s="105"/>
      <c r="S574" s="105"/>
      <c r="T574" s="107">
        <f t="shared" si="61"/>
        <v>0</v>
      </c>
      <c r="U574" s="105">
        <f t="shared" si="59"/>
        <v>400000</v>
      </c>
      <c r="V574" s="105"/>
    </row>
    <row r="575" spans="1:22">
      <c r="A575" s="96" t="s">
        <v>2010</v>
      </c>
      <c r="B575" s="97" t="s">
        <v>2078</v>
      </c>
      <c r="C575" s="98" t="s">
        <v>2079</v>
      </c>
      <c r="D575" s="99" t="s">
        <v>205</v>
      </c>
      <c r="E575" s="100">
        <v>108289455740</v>
      </c>
      <c r="F575" s="101">
        <v>46171</v>
      </c>
      <c r="G575" s="102" t="s">
        <v>2013</v>
      </c>
      <c r="H575" s="103">
        <v>1362.6</v>
      </c>
      <c r="I575" s="103"/>
      <c r="J575" s="104">
        <f t="shared" si="63"/>
        <v>400000</v>
      </c>
      <c r="K575" s="105"/>
      <c r="L575" s="105"/>
      <c r="M575" s="105"/>
      <c r="N575" s="104">
        <f t="shared" si="57"/>
        <v>400000</v>
      </c>
      <c r="O575" s="106">
        <v>0</v>
      </c>
      <c r="P575" s="104">
        <f t="shared" si="58"/>
        <v>400000</v>
      </c>
      <c r="Q575" s="104"/>
      <c r="R575" s="105"/>
      <c r="S575" s="105"/>
      <c r="T575" s="107">
        <f t="shared" si="61"/>
        <v>0</v>
      </c>
      <c r="U575" s="105">
        <f t="shared" si="59"/>
        <v>400000</v>
      </c>
      <c r="V575" s="105"/>
    </row>
    <row r="576" spans="1:22">
      <c r="A576" s="96" t="s">
        <v>2010</v>
      </c>
      <c r="B576" s="97" t="s">
        <v>2081</v>
      </c>
      <c r="C576" s="98" t="s">
        <v>2082</v>
      </c>
      <c r="D576" s="99" t="s">
        <v>205</v>
      </c>
      <c r="E576" s="100">
        <v>108289554810</v>
      </c>
      <c r="F576" s="101">
        <v>46171</v>
      </c>
      <c r="G576" s="102" t="s">
        <v>2013</v>
      </c>
      <c r="H576" s="103">
        <v>291.33</v>
      </c>
      <c r="I576" s="103"/>
      <c r="J576" s="104">
        <f t="shared" si="63"/>
        <v>400000</v>
      </c>
      <c r="K576" s="105"/>
      <c r="L576" s="105"/>
      <c r="M576" s="105"/>
      <c r="N576" s="104">
        <f t="shared" si="57"/>
        <v>400000</v>
      </c>
      <c r="O576" s="106">
        <v>0</v>
      </c>
      <c r="P576" s="104">
        <f t="shared" si="58"/>
        <v>400000</v>
      </c>
      <c r="Q576" s="104"/>
      <c r="R576" s="105"/>
      <c r="S576" s="105"/>
      <c r="T576" s="107">
        <f t="shared" si="61"/>
        <v>0</v>
      </c>
      <c r="U576" s="105">
        <f t="shared" si="59"/>
        <v>400000</v>
      </c>
      <c r="V576" s="105"/>
    </row>
    <row r="577" spans="1:22">
      <c r="A577" s="96" t="s">
        <v>2010</v>
      </c>
      <c r="B577" s="97" t="s">
        <v>2084</v>
      </c>
      <c r="C577" s="98" t="s">
        <v>2085</v>
      </c>
      <c r="D577" s="99" t="s">
        <v>205</v>
      </c>
      <c r="E577" s="100">
        <v>108289968840</v>
      </c>
      <c r="F577" s="101">
        <v>46171</v>
      </c>
      <c r="G577" s="102" t="s">
        <v>2013</v>
      </c>
      <c r="H577" s="103">
        <v>20.100000000000001</v>
      </c>
      <c r="I577" s="103"/>
      <c r="J577" s="104">
        <f t="shared" si="63"/>
        <v>400000</v>
      </c>
      <c r="K577" s="105"/>
      <c r="L577" s="105"/>
      <c r="M577" s="105"/>
      <c r="N577" s="104">
        <f t="shared" si="57"/>
        <v>400000</v>
      </c>
      <c r="O577" s="106">
        <v>0</v>
      </c>
      <c r="P577" s="104">
        <f t="shared" si="58"/>
        <v>400000</v>
      </c>
      <c r="Q577" s="104"/>
      <c r="R577" s="105"/>
      <c r="S577" s="105"/>
      <c r="T577" s="107">
        <f t="shared" si="61"/>
        <v>0</v>
      </c>
      <c r="U577" s="105">
        <f t="shared" si="59"/>
        <v>400000</v>
      </c>
      <c r="V577" s="105"/>
    </row>
    <row r="578" spans="1:22">
      <c r="A578" s="96" t="s">
        <v>2010</v>
      </c>
      <c r="B578" s="97" t="s">
        <v>2087</v>
      </c>
      <c r="C578" s="98" t="s">
        <v>2088</v>
      </c>
      <c r="D578" s="99" t="s">
        <v>205</v>
      </c>
      <c r="E578" s="100">
        <v>108291849740</v>
      </c>
      <c r="F578" s="101">
        <v>46171</v>
      </c>
      <c r="G578" s="102" t="s">
        <v>2013</v>
      </c>
      <c r="H578" s="103">
        <v>4137.55</v>
      </c>
      <c r="I578" s="103"/>
      <c r="J578" s="104">
        <f t="shared" si="63"/>
        <v>400000</v>
      </c>
      <c r="K578" s="105"/>
      <c r="L578" s="105"/>
      <c r="M578" s="105"/>
      <c r="N578" s="104">
        <f t="shared" si="57"/>
        <v>400000</v>
      </c>
      <c r="O578" s="106">
        <v>0</v>
      </c>
      <c r="P578" s="104">
        <f t="shared" si="58"/>
        <v>400000</v>
      </c>
      <c r="Q578" s="104"/>
      <c r="R578" s="105"/>
      <c r="S578" s="105"/>
      <c r="T578" s="107">
        <f t="shared" si="61"/>
        <v>0</v>
      </c>
      <c r="U578" s="105">
        <f t="shared" si="59"/>
        <v>400000</v>
      </c>
      <c r="V578" s="105"/>
    </row>
    <row r="579" spans="1:22">
      <c r="A579" s="96" t="s">
        <v>2010</v>
      </c>
      <c r="B579" s="97" t="s">
        <v>2090</v>
      </c>
      <c r="C579" s="98" t="s">
        <v>2091</v>
      </c>
      <c r="D579" s="99" t="s">
        <v>205</v>
      </c>
      <c r="E579" s="100">
        <v>108314147650</v>
      </c>
      <c r="F579" s="101">
        <v>46178</v>
      </c>
      <c r="G579" s="102" t="s">
        <v>2013</v>
      </c>
      <c r="H579" s="103">
        <v>172.73</v>
      </c>
      <c r="I579" s="103"/>
      <c r="J579" s="104">
        <f t="shared" si="63"/>
        <v>400000</v>
      </c>
      <c r="K579" s="105"/>
      <c r="L579" s="105"/>
      <c r="M579" s="105"/>
      <c r="N579" s="104">
        <f t="shared" si="57"/>
        <v>400000</v>
      </c>
      <c r="O579" s="106">
        <v>0</v>
      </c>
      <c r="P579" s="104">
        <f t="shared" si="58"/>
        <v>400000</v>
      </c>
      <c r="Q579" s="104"/>
      <c r="R579" s="105"/>
      <c r="S579" s="105"/>
      <c r="T579" s="107">
        <f t="shared" si="61"/>
        <v>0</v>
      </c>
      <c r="U579" s="105">
        <f t="shared" si="59"/>
        <v>400000</v>
      </c>
      <c r="V579" s="105"/>
    </row>
    <row r="580" spans="1:22">
      <c r="A580" s="96" t="s">
        <v>2010</v>
      </c>
      <c r="B580" s="97" t="s">
        <v>2093</v>
      </c>
      <c r="C580" s="98" t="s">
        <v>2094</v>
      </c>
      <c r="D580" s="99" t="s">
        <v>2058</v>
      </c>
      <c r="E580" s="100">
        <v>108311088210</v>
      </c>
      <c r="F580" s="101">
        <v>46178</v>
      </c>
      <c r="G580" s="102" t="s">
        <v>2013</v>
      </c>
      <c r="H580" s="103">
        <v>71.16</v>
      </c>
      <c r="I580" s="103"/>
      <c r="J580" s="104">
        <f t="shared" si="63"/>
        <v>400000</v>
      </c>
      <c r="K580" s="105"/>
      <c r="L580" s="105"/>
      <c r="M580" s="105"/>
      <c r="N580" s="104">
        <f t="shared" si="57"/>
        <v>400000</v>
      </c>
      <c r="O580" s="106">
        <v>0</v>
      </c>
      <c r="P580" s="104">
        <f t="shared" si="58"/>
        <v>400000</v>
      </c>
      <c r="Q580" s="104"/>
      <c r="R580" s="105"/>
      <c r="S580" s="105"/>
      <c r="T580" s="107">
        <f t="shared" si="61"/>
        <v>0</v>
      </c>
      <c r="U580" s="105">
        <f t="shared" si="59"/>
        <v>400000</v>
      </c>
      <c r="V580" s="105"/>
    </row>
    <row r="581" spans="1:22">
      <c r="A581" s="96" t="s">
        <v>2010</v>
      </c>
      <c r="B581" s="97" t="s">
        <v>2096</v>
      </c>
      <c r="C581" s="98" t="s">
        <v>2097</v>
      </c>
      <c r="D581" s="99" t="s">
        <v>205</v>
      </c>
      <c r="E581" s="100">
        <v>108327050310</v>
      </c>
      <c r="F581" s="101">
        <v>46183</v>
      </c>
      <c r="G581" s="102" t="s">
        <v>2013</v>
      </c>
      <c r="H581" s="103">
        <v>1140</v>
      </c>
      <c r="I581" s="103"/>
      <c r="J581" s="104">
        <f t="shared" si="63"/>
        <v>400000</v>
      </c>
      <c r="K581" s="105"/>
      <c r="L581" s="105"/>
      <c r="M581" s="105"/>
      <c r="N581" s="104">
        <f t="shared" si="57"/>
        <v>400000</v>
      </c>
      <c r="O581" s="106">
        <v>0</v>
      </c>
      <c r="P581" s="104">
        <f t="shared" si="58"/>
        <v>400000</v>
      </c>
      <c r="Q581" s="104"/>
      <c r="R581" s="105"/>
      <c r="S581" s="105"/>
      <c r="T581" s="107">
        <f t="shared" si="61"/>
        <v>0</v>
      </c>
      <c r="U581" s="105">
        <f t="shared" si="59"/>
        <v>400000</v>
      </c>
      <c r="V581" s="105"/>
    </row>
    <row r="582" spans="1:22">
      <c r="A582" s="96" t="s">
        <v>2010</v>
      </c>
      <c r="B582" s="97" t="s">
        <v>2099</v>
      </c>
      <c r="C582" s="98" t="s">
        <v>2100</v>
      </c>
      <c r="D582" s="99" t="s">
        <v>205</v>
      </c>
      <c r="E582" s="100">
        <v>108334312920</v>
      </c>
      <c r="F582" s="101">
        <v>46185</v>
      </c>
      <c r="G582" s="102" t="s">
        <v>2013</v>
      </c>
      <c r="H582" s="103">
        <v>172.39</v>
      </c>
      <c r="I582" s="103"/>
      <c r="J582" s="104">
        <f t="shared" si="63"/>
        <v>400000</v>
      </c>
      <c r="K582" s="105"/>
      <c r="L582" s="105"/>
      <c r="M582" s="105"/>
      <c r="N582" s="104">
        <f t="shared" si="57"/>
        <v>400000</v>
      </c>
      <c r="O582" s="106">
        <v>0</v>
      </c>
      <c r="P582" s="104">
        <f t="shared" si="58"/>
        <v>400000</v>
      </c>
      <c r="Q582" s="104"/>
      <c r="R582" s="105"/>
      <c r="S582" s="105"/>
      <c r="T582" s="107">
        <f t="shared" si="61"/>
        <v>0</v>
      </c>
      <c r="U582" s="105">
        <f t="shared" si="59"/>
        <v>400000</v>
      </c>
      <c r="V582" s="105"/>
    </row>
    <row r="583" spans="1:22">
      <c r="A583" s="96" t="s">
        <v>2010</v>
      </c>
      <c r="B583" s="97" t="s">
        <v>2102</v>
      </c>
      <c r="C583" s="98" t="s">
        <v>2103</v>
      </c>
      <c r="D583" s="99" t="s">
        <v>205</v>
      </c>
      <c r="E583" s="100">
        <v>108358571050</v>
      </c>
      <c r="F583" s="101">
        <v>46192</v>
      </c>
      <c r="G583" s="102" t="s">
        <v>2013</v>
      </c>
      <c r="H583" s="103">
        <v>116.66</v>
      </c>
      <c r="I583" s="103"/>
      <c r="J583" s="104">
        <f t="shared" si="63"/>
        <v>400000</v>
      </c>
      <c r="K583" s="105"/>
      <c r="L583" s="105"/>
      <c r="M583" s="105"/>
      <c r="N583" s="104">
        <f t="shared" si="57"/>
        <v>400000</v>
      </c>
      <c r="O583" s="106">
        <v>0</v>
      </c>
      <c r="P583" s="104">
        <f t="shared" si="58"/>
        <v>400000</v>
      </c>
      <c r="Q583" s="104"/>
      <c r="R583" s="105"/>
      <c r="S583" s="105"/>
      <c r="T583" s="107">
        <f t="shared" si="61"/>
        <v>0</v>
      </c>
      <c r="U583" s="105">
        <f t="shared" si="59"/>
        <v>400000</v>
      </c>
      <c r="V583" s="105"/>
    </row>
    <row r="584" spans="1:22">
      <c r="A584" s="96" t="s">
        <v>2010</v>
      </c>
      <c r="B584" s="97" t="s">
        <v>2105</v>
      </c>
      <c r="C584" s="98" t="s">
        <v>2067</v>
      </c>
      <c r="D584" s="99" t="s">
        <v>2058</v>
      </c>
      <c r="E584" s="100">
        <v>108364569460</v>
      </c>
      <c r="F584" s="101">
        <v>46195</v>
      </c>
      <c r="G584" s="102" t="s">
        <v>2013</v>
      </c>
      <c r="H584" s="103">
        <v>58.7</v>
      </c>
      <c r="I584" s="103"/>
      <c r="J584" s="104">
        <f t="shared" si="63"/>
        <v>400000</v>
      </c>
      <c r="K584" s="105"/>
      <c r="L584" s="105"/>
      <c r="M584" s="105"/>
      <c r="N584" s="104">
        <f t="shared" si="57"/>
        <v>400000</v>
      </c>
      <c r="O584" s="106">
        <v>0</v>
      </c>
      <c r="P584" s="104">
        <f t="shared" si="58"/>
        <v>400000</v>
      </c>
      <c r="Q584" s="104"/>
      <c r="R584" s="105"/>
      <c r="S584" s="105"/>
      <c r="T584" s="107">
        <f t="shared" si="61"/>
        <v>0</v>
      </c>
      <c r="U584" s="105">
        <f t="shared" si="59"/>
        <v>400000</v>
      </c>
      <c r="V584" s="105"/>
    </row>
    <row r="585" spans="1:22">
      <c r="A585" s="96">
        <v>2846211896</v>
      </c>
      <c r="B585" s="97" t="s">
        <v>2107</v>
      </c>
      <c r="C585" s="98" t="s">
        <v>2108</v>
      </c>
      <c r="D585" s="99" t="s">
        <v>217</v>
      </c>
      <c r="E585" s="100">
        <v>308556901500</v>
      </c>
      <c r="F585" s="101">
        <v>46168</v>
      </c>
      <c r="G585" s="102" t="s">
        <v>537</v>
      </c>
      <c r="H585" s="103">
        <v>143.30000000000001</v>
      </c>
      <c r="I585" s="103"/>
      <c r="J585" s="104">
        <f t="shared" si="63"/>
        <v>400000</v>
      </c>
      <c r="K585" s="105"/>
      <c r="L585" s="105"/>
      <c r="M585" s="105"/>
      <c r="N585" s="104">
        <f t="shared" si="57"/>
        <v>400000</v>
      </c>
      <c r="O585" s="106">
        <v>0</v>
      </c>
      <c r="P585" s="104">
        <f t="shared" si="58"/>
        <v>400000</v>
      </c>
      <c r="Q585" s="104"/>
      <c r="R585" s="105"/>
      <c r="S585" s="105"/>
      <c r="T585" s="107">
        <f t="shared" si="61"/>
        <v>0</v>
      </c>
      <c r="U585" s="105">
        <f t="shared" si="59"/>
        <v>400000</v>
      </c>
      <c r="V585" s="105"/>
    </row>
    <row r="586" spans="1:22">
      <c r="A586" s="96">
        <v>5377659383</v>
      </c>
      <c r="B586" s="97" t="s">
        <v>2110</v>
      </c>
      <c r="C586" s="98" t="s">
        <v>212</v>
      </c>
      <c r="D586" s="99" t="s">
        <v>217</v>
      </c>
      <c r="E586" s="100">
        <v>308574827100</v>
      </c>
      <c r="F586" s="101">
        <v>46169</v>
      </c>
      <c r="G586" s="102" t="s">
        <v>537</v>
      </c>
      <c r="H586" s="103">
        <v>5.68</v>
      </c>
      <c r="I586" s="103"/>
      <c r="J586" s="104">
        <f t="shared" si="63"/>
        <v>400000</v>
      </c>
      <c r="K586" s="105"/>
      <c r="L586" s="105"/>
      <c r="M586" s="105"/>
      <c r="N586" s="104">
        <f t="shared" si="57"/>
        <v>400000</v>
      </c>
      <c r="O586" s="106">
        <v>0</v>
      </c>
      <c r="P586" s="104">
        <f t="shared" si="58"/>
        <v>400000</v>
      </c>
      <c r="Q586" s="104"/>
      <c r="R586" s="105"/>
      <c r="S586" s="105"/>
      <c r="T586" s="107">
        <f t="shared" si="61"/>
        <v>0</v>
      </c>
      <c r="U586" s="105">
        <f t="shared" si="59"/>
        <v>400000</v>
      </c>
      <c r="V586" s="105"/>
    </row>
    <row r="587" spans="1:22">
      <c r="A587" s="96">
        <v>3379555572</v>
      </c>
      <c r="B587" s="97" t="s">
        <v>2112</v>
      </c>
      <c r="C587" s="98" t="s">
        <v>2108</v>
      </c>
      <c r="D587" s="99" t="s">
        <v>217</v>
      </c>
      <c r="E587" s="100">
        <v>308575442360</v>
      </c>
      <c r="F587" s="101">
        <v>46169</v>
      </c>
      <c r="G587" s="102" t="s">
        <v>537</v>
      </c>
      <c r="H587" s="103">
        <v>6.6</v>
      </c>
      <c r="I587" s="103"/>
      <c r="J587" s="104">
        <f t="shared" si="63"/>
        <v>400000</v>
      </c>
      <c r="K587" s="105"/>
      <c r="L587" s="105"/>
      <c r="M587" s="105"/>
      <c r="N587" s="104">
        <f t="shared" si="57"/>
        <v>400000</v>
      </c>
      <c r="O587" s="106">
        <v>0</v>
      </c>
      <c r="P587" s="104">
        <f t="shared" si="58"/>
        <v>400000</v>
      </c>
      <c r="Q587" s="104"/>
      <c r="R587" s="105"/>
      <c r="S587" s="105"/>
      <c r="T587" s="107">
        <f t="shared" si="61"/>
        <v>0</v>
      </c>
      <c r="U587" s="105">
        <f t="shared" si="59"/>
        <v>400000</v>
      </c>
      <c r="V587" s="105"/>
    </row>
    <row r="588" spans="1:22">
      <c r="A588" s="96">
        <v>872317804815</v>
      </c>
      <c r="B588" s="97" t="s">
        <v>2114</v>
      </c>
      <c r="C588" s="98" t="s">
        <v>2115</v>
      </c>
      <c r="D588" s="99" t="s">
        <v>721</v>
      </c>
      <c r="E588" s="100">
        <v>308577664641</v>
      </c>
      <c r="F588" s="101">
        <v>46170</v>
      </c>
      <c r="G588" s="102" t="s">
        <v>537</v>
      </c>
      <c r="H588" s="103">
        <v>10.8</v>
      </c>
      <c r="I588" s="103"/>
      <c r="J588" s="104">
        <f t="shared" si="63"/>
        <v>400000</v>
      </c>
      <c r="K588" s="105">
        <f>600000*1</f>
        <v>600000</v>
      </c>
      <c r="L588" s="105">
        <f>250000*1</f>
        <v>250000</v>
      </c>
      <c r="M588" s="105"/>
      <c r="N588" s="104">
        <f t="shared" si="57"/>
        <v>1250000</v>
      </c>
      <c r="O588" s="106">
        <v>0</v>
      </c>
      <c r="P588" s="104">
        <f t="shared" si="58"/>
        <v>1250000</v>
      </c>
      <c r="Q588" s="104"/>
      <c r="R588" s="105"/>
      <c r="S588" s="105"/>
      <c r="T588" s="107">
        <f t="shared" si="61"/>
        <v>0</v>
      </c>
      <c r="U588" s="105">
        <f t="shared" si="59"/>
        <v>1250000</v>
      </c>
      <c r="V588" s="105"/>
    </row>
    <row r="589" spans="1:22">
      <c r="A589" s="96">
        <v>872317804815</v>
      </c>
      <c r="B589" s="97" t="s">
        <v>2114</v>
      </c>
      <c r="C589" s="98" t="s">
        <v>2115</v>
      </c>
      <c r="D589" s="99" t="s">
        <v>721</v>
      </c>
      <c r="E589" s="100">
        <v>308577690911</v>
      </c>
      <c r="F589" s="101">
        <v>46170</v>
      </c>
      <c r="G589" s="102" t="s">
        <v>537</v>
      </c>
      <c r="H589" s="103">
        <v>10.8</v>
      </c>
      <c r="I589" s="103"/>
      <c r="J589" s="104">
        <f t="shared" si="63"/>
        <v>400000</v>
      </c>
      <c r="K589" s="105"/>
      <c r="L589" s="105">
        <f>250000*1</f>
        <v>250000</v>
      </c>
      <c r="M589" s="105"/>
      <c r="N589" s="104">
        <f t="shared" si="57"/>
        <v>650000</v>
      </c>
      <c r="O589" s="106">
        <v>0</v>
      </c>
      <c r="P589" s="104">
        <f t="shared" si="58"/>
        <v>650000</v>
      </c>
      <c r="Q589" s="104"/>
      <c r="R589" s="105"/>
      <c r="S589" s="105"/>
      <c r="T589" s="107">
        <f t="shared" si="61"/>
        <v>0</v>
      </c>
      <c r="U589" s="105">
        <f t="shared" si="59"/>
        <v>650000</v>
      </c>
      <c r="V589" s="105"/>
    </row>
    <row r="590" spans="1:22">
      <c r="A590" s="96">
        <v>872294130863</v>
      </c>
      <c r="B590" s="97" t="s">
        <v>2118</v>
      </c>
      <c r="C590" s="98" t="s">
        <v>2119</v>
      </c>
      <c r="D590" s="99" t="s">
        <v>217</v>
      </c>
      <c r="E590" s="100">
        <v>308579461320</v>
      </c>
      <c r="F590" s="101">
        <v>46170</v>
      </c>
      <c r="G590" s="102" t="s">
        <v>2013</v>
      </c>
      <c r="H590" s="103">
        <v>8.5</v>
      </c>
      <c r="I590" s="103"/>
      <c r="J590" s="104">
        <f t="shared" si="63"/>
        <v>400000</v>
      </c>
      <c r="K590" s="105"/>
      <c r="L590" s="105"/>
      <c r="M590" s="105"/>
      <c r="N590" s="104">
        <f t="shared" si="57"/>
        <v>400000</v>
      </c>
      <c r="O590" s="106">
        <v>0</v>
      </c>
      <c r="P590" s="104">
        <f t="shared" si="58"/>
        <v>400000</v>
      </c>
      <c r="Q590" s="104"/>
      <c r="R590" s="105"/>
      <c r="S590" s="105"/>
      <c r="T590" s="107">
        <f t="shared" si="61"/>
        <v>0</v>
      </c>
      <c r="U590" s="105">
        <f t="shared" si="59"/>
        <v>400000</v>
      </c>
      <c r="V590" s="105"/>
    </row>
    <row r="591" spans="1:22">
      <c r="A591" s="96">
        <v>872329335608</v>
      </c>
      <c r="B591" s="97" t="s">
        <v>2121</v>
      </c>
      <c r="C591" s="98" t="s">
        <v>212</v>
      </c>
      <c r="D591" s="99" t="s">
        <v>217</v>
      </c>
      <c r="E591" s="100">
        <v>308582689831</v>
      </c>
      <c r="F591" s="101">
        <v>46171</v>
      </c>
      <c r="G591" s="102" t="s">
        <v>537</v>
      </c>
      <c r="H591" s="103">
        <v>1.1000000000000001</v>
      </c>
      <c r="I591" s="103"/>
      <c r="J591" s="104">
        <f t="shared" si="63"/>
        <v>400000</v>
      </c>
      <c r="K591" s="105">
        <f>600000*1</f>
        <v>600000</v>
      </c>
      <c r="L591" s="105">
        <f>250000*1</f>
        <v>250000</v>
      </c>
      <c r="M591" s="105"/>
      <c r="N591" s="104">
        <f t="shared" si="57"/>
        <v>1250000</v>
      </c>
      <c r="O591" s="106">
        <v>0</v>
      </c>
      <c r="P591" s="104">
        <f t="shared" si="58"/>
        <v>1250000</v>
      </c>
      <c r="Q591" s="104"/>
      <c r="R591" s="105"/>
      <c r="S591" s="105"/>
      <c r="T591" s="107">
        <f t="shared" si="61"/>
        <v>0</v>
      </c>
      <c r="U591" s="105">
        <f t="shared" si="59"/>
        <v>1250000</v>
      </c>
      <c r="V591" s="105"/>
    </row>
    <row r="592" spans="1:22">
      <c r="A592" s="96" t="s">
        <v>2894</v>
      </c>
      <c r="B592" s="97" t="s">
        <v>2123</v>
      </c>
      <c r="C592" s="98" t="s">
        <v>2124</v>
      </c>
      <c r="D592" s="99" t="s">
        <v>783</v>
      </c>
      <c r="E592" s="100">
        <v>308585802140</v>
      </c>
      <c r="F592" s="101">
        <v>46171</v>
      </c>
      <c r="G592" s="102" t="s">
        <v>532</v>
      </c>
      <c r="H592" s="103">
        <v>344.4</v>
      </c>
      <c r="I592" s="103"/>
      <c r="J592" s="104">
        <f t="shared" si="63"/>
        <v>400000</v>
      </c>
      <c r="K592" s="105"/>
      <c r="L592" s="105"/>
      <c r="M592" s="105"/>
      <c r="N592" s="104">
        <f t="shared" si="57"/>
        <v>400000</v>
      </c>
      <c r="O592" s="106">
        <v>0</v>
      </c>
      <c r="P592" s="104">
        <f t="shared" si="58"/>
        <v>400000</v>
      </c>
      <c r="Q592" s="104"/>
      <c r="R592" s="105"/>
      <c r="S592" s="105"/>
      <c r="T592" s="107">
        <f t="shared" si="61"/>
        <v>0</v>
      </c>
      <c r="U592" s="105">
        <f t="shared" si="59"/>
        <v>400000</v>
      </c>
      <c r="V592" s="105"/>
    </row>
    <row r="593" spans="1:22">
      <c r="A593" s="96" t="s">
        <v>2892</v>
      </c>
      <c r="B593" s="97" t="s">
        <v>2126</v>
      </c>
      <c r="C593" s="98" t="s">
        <v>2127</v>
      </c>
      <c r="D593" s="99" t="s">
        <v>217</v>
      </c>
      <c r="E593" s="100">
        <v>308595999740</v>
      </c>
      <c r="F593" s="101">
        <v>46175</v>
      </c>
      <c r="G593" s="102" t="s">
        <v>1712</v>
      </c>
      <c r="H593" s="103">
        <v>1581.6</v>
      </c>
      <c r="I593" s="103"/>
      <c r="J593" s="104">
        <f t="shared" si="63"/>
        <v>400000</v>
      </c>
      <c r="K593" s="105"/>
      <c r="L593" s="105"/>
      <c r="M593" s="105"/>
      <c r="N593" s="104">
        <f t="shared" si="57"/>
        <v>400000</v>
      </c>
      <c r="O593" s="106">
        <v>0</v>
      </c>
      <c r="P593" s="104">
        <f t="shared" si="58"/>
        <v>400000</v>
      </c>
      <c r="Q593" s="104"/>
      <c r="R593" s="105"/>
      <c r="S593" s="105"/>
      <c r="T593" s="107">
        <f t="shared" si="61"/>
        <v>0</v>
      </c>
      <c r="U593" s="105">
        <f t="shared" si="59"/>
        <v>400000</v>
      </c>
      <c r="V593" s="105"/>
    </row>
    <row r="594" spans="1:22">
      <c r="A594" s="96">
        <v>1689420681</v>
      </c>
      <c r="B594" s="97" t="s">
        <v>2129</v>
      </c>
      <c r="C594" s="98" t="s">
        <v>2130</v>
      </c>
      <c r="D594" s="99" t="s">
        <v>208</v>
      </c>
      <c r="E594" s="100">
        <v>308596890030</v>
      </c>
      <c r="F594" s="101">
        <v>46175</v>
      </c>
      <c r="G594" s="102" t="s">
        <v>537</v>
      </c>
      <c r="H594" s="103">
        <v>4</v>
      </c>
      <c r="I594" s="103"/>
      <c r="J594" s="104">
        <f t="shared" si="63"/>
        <v>400000</v>
      </c>
      <c r="K594" s="105"/>
      <c r="L594" s="105"/>
      <c r="M594" s="105"/>
      <c r="N594" s="104">
        <f t="shared" si="57"/>
        <v>400000</v>
      </c>
      <c r="O594" s="106">
        <v>0</v>
      </c>
      <c r="P594" s="104">
        <f t="shared" si="58"/>
        <v>400000</v>
      </c>
      <c r="Q594" s="104"/>
      <c r="R594" s="105"/>
      <c r="S594" s="105"/>
      <c r="T594" s="107">
        <f t="shared" si="61"/>
        <v>0</v>
      </c>
      <c r="U594" s="105">
        <f t="shared" si="59"/>
        <v>400000</v>
      </c>
      <c r="V594" s="105"/>
    </row>
    <row r="595" spans="1:22">
      <c r="A595" s="96">
        <v>872630187531</v>
      </c>
      <c r="B595" s="97" t="s">
        <v>2132</v>
      </c>
      <c r="C595" s="98" t="s">
        <v>2133</v>
      </c>
      <c r="D595" s="99" t="s">
        <v>721</v>
      </c>
      <c r="E595" s="100">
        <v>308604587120</v>
      </c>
      <c r="F595" s="101">
        <v>46177</v>
      </c>
      <c r="G595" s="102" t="s">
        <v>537</v>
      </c>
      <c r="H595" s="103">
        <v>87</v>
      </c>
      <c r="I595" s="103"/>
      <c r="J595" s="104">
        <f t="shared" si="63"/>
        <v>400000</v>
      </c>
      <c r="K595" s="105"/>
      <c r="L595" s="105"/>
      <c r="M595" s="105"/>
      <c r="N595" s="104">
        <f t="shared" si="57"/>
        <v>400000</v>
      </c>
      <c r="O595" s="106">
        <v>0</v>
      </c>
      <c r="P595" s="104">
        <f t="shared" si="58"/>
        <v>400000</v>
      </c>
      <c r="Q595" s="104"/>
      <c r="R595" s="105"/>
      <c r="S595" s="105"/>
      <c r="T595" s="107">
        <f t="shared" si="61"/>
        <v>0</v>
      </c>
      <c r="U595" s="105">
        <f t="shared" si="59"/>
        <v>400000</v>
      </c>
      <c r="V595" s="105"/>
    </row>
    <row r="596" spans="1:22">
      <c r="A596" s="96">
        <v>872639262181</v>
      </c>
      <c r="B596" s="97" t="s">
        <v>2135</v>
      </c>
      <c r="C596" s="98" t="s">
        <v>212</v>
      </c>
      <c r="D596" s="99" t="s">
        <v>217</v>
      </c>
      <c r="E596" s="100">
        <v>308605891001</v>
      </c>
      <c r="F596" s="101">
        <v>46178</v>
      </c>
      <c r="G596" s="102" t="s">
        <v>537</v>
      </c>
      <c r="H596" s="103">
        <v>8.9</v>
      </c>
      <c r="I596" s="103"/>
      <c r="J596" s="104">
        <f t="shared" si="63"/>
        <v>400000</v>
      </c>
      <c r="K596" s="105">
        <f>600000*1</f>
        <v>600000</v>
      </c>
      <c r="L596" s="105">
        <f>250000*1</f>
        <v>250000</v>
      </c>
      <c r="M596" s="105"/>
      <c r="N596" s="104">
        <f t="shared" si="57"/>
        <v>1250000</v>
      </c>
      <c r="O596" s="106">
        <v>0</v>
      </c>
      <c r="P596" s="104">
        <f t="shared" si="58"/>
        <v>1250000</v>
      </c>
      <c r="Q596" s="104"/>
      <c r="R596" s="105"/>
      <c r="S596" s="105"/>
      <c r="T596" s="107">
        <f t="shared" si="61"/>
        <v>0</v>
      </c>
      <c r="U596" s="105">
        <f t="shared" si="59"/>
        <v>1250000</v>
      </c>
      <c r="V596" s="105"/>
    </row>
    <row r="597" spans="1:22">
      <c r="A597" s="96" t="s">
        <v>2903</v>
      </c>
      <c r="B597" s="97" t="s">
        <v>2137</v>
      </c>
      <c r="C597" s="98" t="s">
        <v>2127</v>
      </c>
      <c r="D597" s="99" t="s">
        <v>217</v>
      </c>
      <c r="E597" s="100">
        <v>308613998620</v>
      </c>
      <c r="F597" s="101">
        <v>46181</v>
      </c>
      <c r="G597" s="102" t="s">
        <v>1712</v>
      </c>
      <c r="H597" s="103">
        <v>1537.2</v>
      </c>
      <c r="I597" s="103"/>
      <c r="J597" s="104">
        <f t="shared" si="63"/>
        <v>400000</v>
      </c>
      <c r="K597" s="105"/>
      <c r="L597" s="105"/>
      <c r="M597" s="105"/>
      <c r="N597" s="104">
        <f t="shared" si="57"/>
        <v>400000</v>
      </c>
      <c r="O597" s="106">
        <v>0</v>
      </c>
      <c r="P597" s="104">
        <f t="shared" si="58"/>
        <v>400000</v>
      </c>
      <c r="Q597" s="104"/>
      <c r="R597" s="105"/>
      <c r="S597" s="105"/>
      <c r="T597" s="107">
        <f t="shared" si="61"/>
        <v>0</v>
      </c>
      <c r="U597" s="105">
        <f t="shared" si="59"/>
        <v>400000</v>
      </c>
      <c r="V597" s="105"/>
    </row>
    <row r="598" spans="1:22">
      <c r="A598" s="96" t="s">
        <v>2933</v>
      </c>
      <c r="B598" s="97" t="s">
        <v>2139</v>
      </c>
      <c r="C598" s="98" t="s">
        <v>2127</v>
      </c>
      <c r="D598" s="99" t="s">
        <v>217</v>
      </c>
      <c r="E598" s="100">
        <v>308614119500</v>
      </c>
      <c r="F598" s="101">
        <v>46181</v>
      </c>
      <c r="G598" s="102" t="s">
        <v>1712</v>
      </c>
      <c r="H598" s="103">
        <v>3420</v>
      </c>
      <c r="I598" s="103"/>
      <c r="J598" s="104">
        <f t="shared" si="63"/>
        <v>400000</v>
      </c>
      <c r="K598" s="105"/>
      <c r="L598" s="105"/>
      <c r="M598" s="105"/>
      <c r="N598" s="104">
        <f t="shared" si="57"/>
        <v>400000</v>
      </c>
      <c r="O598" s="106">
        <v>0</v>
      </c>
      <c r="P598" s="104">
        <f t="shared" si="58"/>
        <v>400000</v>
      </c>
      <c r="Q598" s="104"/>
      <c r="R598" s="105"/>
      <c r="S598" s="105"/>
      <c r="T598" s="107">
        <f t="shared" si="61"/>
        <v>0</v>
      </c>
      <c r="U598" s="105">
        <f t="shared" si="59"/>
        <v>400000</v>
      </c>
      <c r="V598" s="105"/>
    </row>
    <row r="599" spans="1:22">
      <c r="A599" s="96">
        <v>872758354931</v>
      </c>
      <c r="B599" s="97" t="s">
        <v>2141</v>
      </c>
      <c r="C599" s="98" t="s">
        <v>2133</v>
      </c>
      <c r="D599" s="99" t="s">
        <v>721</v>
      </c>
      <c r="E599" s="100">
        <v>308614931350</v>
      </c>
      <c r="F599" s="101">
        <v>46181</v>
      </c>
      <c r="G599" s="102" t="s">
        <v>537</v>
      </c>
      <c r="H599" s="103">
        <v>207</v>
      </c>
      <c r="I599" s="103"/>
      <c r="J599" s="104">
        <f t="shared" si="63"/>
        <v>400000</v>
      </c>
      <c r="K599" s="105"/>
      <c r="L599" s="105"/>
      <c r="M599" s="105"/>
      <c r="N599" s="104">
        <f t="shared" ref="N599:N621" si="64">SUM(J599:M599)</f>
        <v>400000</v>
      </c>
      <c r="O599" s="106">
        <v>0</v>
      </c>
      <c r="P599" s="104">
        <f t="shared" ref="P599:P621" si="65">+O599+N599</f>
        <v>400000</v>
      </c>
      <c r="Q599" s="104"/>
      <c r="R599" s="105"/>
      <c r="S599" s="105"/>
      <c r="T599" s="107">
        <f t="shared" si="61"/>
        <v>0</v>
      </c>
      <c r="U599" s="105">
        <f t="shared" ref="U599:U621" si="66">+T599+P599</f>
        <v>400000</v>
      </c>
      <c r="V599" s="105"/>
    </row>
    <row r="600" spans="1:22">
      <c r="A600" s="96" t="s">
        <v>2939</v>
      </c>
      <c r="B600" s="97" t="s">
        <v>2143</v>
      </c>
      <c r="C600" s="98" t="s">
        <v>2124</v>
      </c>
      <c r="D600" s="99" t="s">
        <v>783</v>
      </c>
      <c r="E600" s="100">
        <v>308618679410</v>
      </c>
      <c r="F600" s="101">
        <v>46183</v>
      </c>
      <c r="G600" s="102" t="s">
        <v>532</v>
      </c>
      <c r="H600" s="103">
        <v>688.8</v>
      </c>
      <c r="I600" s="103"/>
      <c r="J600" s="104">
        <f t="shared" si="63"/>
        <v>400000</v>
      </c>
      <c r="K600" s="105"/>
      <c r="L600" s="105"/>
      <c r="M600" s="105"/>
      <c r="N600" s="104">
        <f t="shared" si="64"/>
        <v>400000</v>
      </c>
      <c r="O600" s="106">
        <v>0</v>
      </c>
      <c r="P600" s="104">
        <f t="shared" si="65"/>
        <v>400000</v>
      </c>
      <c r="Q600" s="104"/>
      <c r="R600" s="105"/>
      <c r="S600" s="105"/>
      <c r="T600" s="107">
        <f t="shared" si="61"/>
        <v>0</v>
      </c>
      <c r="U600" s="105">
        <f t="shared" si="66"/>
        <v>400000</v>
      </c>
      <c r="V600" s="105"/>
    </row>
    <row r="601" spans="1:22">
      <c r="A601" s="96">
        <v>1226922071</v>
      </c>
      <c r="B601" s="97" t="s">
        <v>2145</v>
      </c>
      <c r="C601" s="98" t="s">
        <v>2108</v>
      </c>
      <c r="D601" s="99" t="s">
        <v>217</v>
      </c>
      <c r="E601" s="100">
        <v>308622713730</v>
      </c>
      <c r="F601" s="101">
        <v>46183</v>
      </c>
      <c r="G601" s="102" t="s">
        <v>537</v>
      </c>
      <c r="H601" s="103">
        <v>8.5</v>
      </c>
      <c r="I601" s="103"/>
      <c r="J601" s="104">
        <f t="shared" si="63"/>
        <v>400000</v>
      </c>
      <c r="K601" s="105"/>
      <c r="L601" s="105"/>
      <c r="M601" s="105"/>
      <c r="N601" s="104">
        <f t="shared" si="64"/>
        <v>400000</v>
      </c>
      <c r="O601" s="106">
        <v>0</v>
      </c>
      <c r="P601" s="104">
        <f t="shared" si="65"/>
        <v>400000</v>
      </c>
      <c r="Q601" s="104"/>
      <c r="R601" s="105"/>
      <c r="S601" s="105"/>
      <c r="T601" s="107">
        <f t="shared" si="61"/>
        <v>0</v>
      </c>
      <c r="U601" s="105">
        <f t="shared" si="66"/>
        <v>400000</v>
      </c>
      <c r="V601" s="105"/>
    </row>
    <row r="602" spans="1:22">
      <c r="A602" s="96">
        <v>872885278038</v>
      </c>
      <c r="B602" s="97" t="s">
        <v>2147</v>
      </c>
      <c r="C602" s="98" t="s">
        <v>256</v>
      </c>
      <c r="D602" s="99" t="s">
        <v>208</v>
      </c>
      <c r="E602" s="100">
        <v>308625059801</v>
      </c>
      <c r="F602" s="101">
        <v>46183</v>
      </c>
      <c r="G602" s="102" t="s">
        <v>537</v>
      </c>
      <c r="H602" s="103">
        <v>1.6</v>
      </c>
      <c r="I602" s="103"/>
      <c r="J602" s="104">
        <f t="shared" si="63"/>
        <v>400000</v>
      </c>
      <c r="K602" s="105">
        <f>600000*1</f>
        <v>600000</v>
      </c>
      <c r="L602" s="105">
        <f>250000*1</f>
        <v>250000</v>
      </c>
      <c r="M602" s="105"/>
      <c r="N602" s="104">
        <f t="shared" si="64"/>
        <v>1250000</v>
      </c>
      <c r="O602" s="106">
        <v>0</v>
      </c>
      <c r="P602" s="104">
        <f t="shared" si="65"/>
        <v>1250000</v>
      </c>
      <c r="Q602" s="104"/>
      <c r="R602" s="105"/>
      <c r="S602" s="105"/>
      <c r="T602" s="107">
        <f t="shared" si="61"/>
        <v>0</v>
      </c>
      <c r="U602" s="105">
        <f t="shared" si="66"/>
        <v>1250000</v>
      </c>
      <c r="V602" s="105"/>
    </row>
    <row r="603" spans="1:22">
      <c r="A603" s="96" t="s">
        <v>2951</v>
      </c>
      <c r="B603" s="97" t="s">
        <v>2149</v>
      </c>
      <c r="C603" s="98" t="s">
        <v>2127</v>
      </c>
      <c r="D603" s="99" t="s">
        <v>217</v>
      </c>
      <c r="E603" s="100">
        <v>308625301260</v>
      </c>
      <c r="F603" s="101">
        <v>46184</v>
      </c>
      <c r="G603" s="102" t="s">
        <v>532</v>
      </c>
      <c r="H603" s="103">
        <v>1590</v>
      </c>
      <c r="I603" s="103"/>
      <c r="J603" s="104">
        <f t="shared" si="63"/>
        <v>400000</v>
      </c>
      <c r="K603" s="105"/>
      <c r="L603" s="105"/>
      <c r="M603" s="105"/>
      <c r="N603" s="104">
        <f t="shared" si="64"/>
        <v>400000</v>
      </c>
      <c r="O603" s="106">
        <v>0</v>
      </c>
      <c r="P603" s="104">
        <f t="shared" si="65"/>
        <v>400000</v>
      </c>
      <c r="Q603" s="104"/>
      <c r="R603" s="105"/>
      <c r="S603" s="105"/>
      <c r="T603" s="107">
        <f t="shared" si="61"/>
        <v>0</v>
      </c>
      <c r="U603" s="105">
        <f t="shared" si="66"/>
        <v>400000</v>
      </c>
      <c r="V603" s="105"/>
    </row>
    <row r="604" spans="1:22">
      <c r="A604" s="96" t="s">
        <v>2961</v>
      </c>
      <c r="B604" s="97" t="s">
        <v>2151</v>
      </c>
      <c r="C604" s="98" t="s">
        <v>2127</v>
      </c>
      <c r="D604" s="99" t="s">
        <v>217</v>
      </c>
      <c r="E604" s="100">
        <v>308627486700</v>
      </c>
      <c r="F604" s="101">
        <v>46184</v>
      </c>
      <c r="G604" s="102" t="s">
        <v>527</v>
      </c>
      <c r="H604" s="103">
        <v>1952.4</v>
      </c>
      <c r="I604" s="103"/>
      <c r="J604" s="104">
        <f t="shared" si="63"/>
        <v>400000</v>
      </c>
      <c r="K604" s="105"/>
      <c r="L604" s="105"/>
      <c r="M604" s="105"/>
      <c r="N604" s="104">
        <f t="shared" si="64"/>
        <v>400000</v>
      </c>
      <c r="O604" s="106">
        <v>0</v>
      </c>
      <c r="P604" s="104">
        <f t="shared" si="65"/>
        <v>400000</v>
      </c>
      <c r="Q604" s="104"/>
      <c r="R604" s="105"/>
      <c r="S604" s="105"/>
      <c r="T604" s="107">
        <f t="shared" si="61"/>
        <v>0</v>
      </c>
      <c r="U604" s="105">
        <f t="shared" si="66"/>
        <v>400000</v>
      </c>
      <c r="V604" s="105"/>
    </row>
    <row r="605" spans="1:22">
      <c r="A605" s="96">
        <v>872937608055</v>
      </c>
      <c r="B605" s="97" t="s">
        <v>2153</v>
      </c>
      <c r="C605" s="98" t="s">
        <v>2154</v>
      </c>
      <c r="D605" s="99" t="s">
        <v>298</v>
      </c>
      <c r="E605" s="100">
        <v>308629080711</v>
      </c>
      <c r="F605" s="101">
        <v>46185</v>
      </c>
      <c r="G605" s="102" t="s">
        <v>537</v>
      </c>
      <c r="H605" s="103">
        <v>1.6</v>
      </c>
      <c r="I605" s="103"/>
      <c r="J605" s="104">
        <f t="shared" si="63"/>
        <v>400000</v>
      </c>
      <c r="K605" s="105">
        <f>600000*1</f>
        <v>600000</v>
      </c>
      <c r="L605" s="105">
        <f>250000*1</f>
        <v>250000</v>
      </c>
      <c r="M605" s="105"/>
      <c r="N605" s="104">
        <f t="shared" si="64"/>
        <v>1250000</v>
      </c>
      <c r="O605" s="106">
        <v>0</v>
      </c>
      <c r="P605" s="104">
        <f t="shared" si="65"/>
        <v>1250000</v>
      </c>
      <c r="Q605" s="104"/>
      <c r="R605" s="105"/>
      <c r="S605" s="105"/>
      <c r="T605" s="107">
        <f t="shared" si="61"/>
        <v>0</v>
      </c>
      <c r="U605" s="105">
        <f t="shared" si="66"/>
        <v>1250000</v>
      </c>
      <c r="V605" s="105"/>
    </row>
    <row r="606" spans="1:22">
      <c r="A606" s="96">
        <v>872985192579</v>
      </c>
      <c r="B606" s="97" t="s">
        <v>2156</v>
      </c>
      <c r="C606" s="98" t="s">
        <v>2157</v>
      </c>
      <c r="D606" s="99" t="s">
        <v>2158</v>
      </c>
      <c r="E606" s="100">
        <v>308630813650</v>
      </c>
      <c r="F606" s="101">
        <v>46185</v>
      </c>
      <c r="G606" s="102" t="s">
        <v>537</v>
      </c>
      <c r="H606" s="103">
        <v>22.2</v>
      </c>
      <c r="I606" s="103"/>
      <c r="J606" s="104">
        <f t="shared" si="63"/>
        <v>400000</v>
      </c>
      <c r="K606" s="105"/>
      <c r="L606" s="105"/>
      <c r="M606" s="105"/>
      <c r="N606" s="104">
        <f t="shared" si="64"/>
        <v>400000</v>
      </c>
      <c r="O606" s="106">
        <v>0</v>
      </c>
      <c r="P606" s="104">
        <f t="shared" si="65"/>
        <v>400000</v>
      </c>
      <c r="Q606" s="104"/>
      <c r="R606" s="105"/>
      <c r="S606" s="105"/>
      <c r="T606" s="107">
        <f t="shared" si="61"/>
        <v>0</v>
      </c>
      <c r="U606" s="105">
        <f t="shared" si="66"/>
        <v>400000</v>
      </c>
      <c r="V606" s="105"/>
    </row>
    <row r="607" spans="1:22">
      <c r="A607" s="96">
        <v>872979096738</v>
      </c>
      <c r="B607" s="97" t="s">
        <v>2160</v>
      </c>
      <c r="C607" s="98" t="s">
        <v>2133</v>
      </c>
      <c r="D607" s="99" t="s">
        <v>721</v>
      </c>
      <c r="E607" s="100">
        <v>308630868030</v>
      </c>
      <c r="F607" s="101">
        <v>46185</v>
      </c>
      <c r="G607" s="102" t="s">
        <v>537</v>
      </c>
      <c r="H607" s="103">
        <v>207.4</v>
      </c>
      <c r="I607" s="103"/>
      <c r="J607" s="104">
        <f t="shared" si="63"/>
        <v>400000</v>
      </c>
      <c r="K607" s="105"/>
      <c r="L607" s="105"/>
      <c r="M607" s="105"/>
      <c r="N607" s="104">
        <f t="shared" si="64"/>
        <v>400000</v>
      </c>
      <c r="O607" s="106">
        <v>0</v>
      </c>
      <c r="P607" s="104">
        <f t="shared" si="65"/>
        <v>400000</v>
      </c>
      <c r="Q607" s="104"/>
      <c r="R607" s="105"/>
      <c r="S607" s="105"/>
      <c r="T607" s="107">
        <f t="shared" si="61"/>
        <v>0</v>
      </c>
      <c r="U607" s="105">
        <f t="shared" si="66"/>
        <v>400000</v>
      </c>
      <c r="V607" s="105"/>
    </row>
    <row r="608" spans="1:22">
      <c r="A608" s="96">
        <v>872986781703</v>
      </c>
      <c r="B608" s="97" t="s">
        <v>2162</v>
      </c>
      <c r="C608" s="98" t="s">
        <v>2163</v>
      </c>
      <c r="D608" s="99" t="s">
        <v>2164</v>
      </c>
      <c r="E608" s="100">
        <v>308630914230</v>
      </c>
      <c r="F608" s="101">
        <v>46185</v>
      </c>
      <c r="G608" s="102" t="s">
        <v>537</v>
      </c>
      <c r="H608" s="103">
        <v>92.5</v>
      </c>
      <c r="I608" s="103"/>
      <c r="J608" s="104">
        <f t="shared" si="63"/>
        <v>400000</v>
      </c>
      <c r="K608" s="105"/>
      <c r="L608" s="105"/>
      <c r="M608" s="105"/>
      <c r="N608" s="104">
        <f t="shared" si="64"/>
        <v>400000</v>
      </c>
      <c r="O608" s="106">
        <v>0</v>
      </c>
      <c r="P608" s="104">
        <f t="shared" si="65"/>
        <v>400000</v>
      </c>
      <c r="Q608" s="104"/>
      <c r="R608" s="105"/>
      <c r="S608" s="105"/>
      <c r="T608" s="107">
        <f t="shared" si="61"/>
        <v>0</v>
      </c>
      <c r="U608" s="105">
        <f t="shared" si="66"/>
        <v>400000</v>
      </c>
      <c r="V608" s="105"/>
    </row>
    <row r="609" spans="1:22">
      <c r="A609" s="96">
        <v>873056855970</v>
      </c>
      <c r="B609" s="97" t="s">
        <v>2166</v>
      </c>
      <c r="C609" s="98" t="s">
        <v>212</v>
      </c>
      <c r="D609" s="99" t="s">
        <v>217</v>
      </c>
      <c r="E609" s="100">
        <v>308638133920</v>
      </c>
      <c r="F609" s="101">
        <v>46188</v>
      </c>
      <c r="G609" s="102" t="s">
        <v>537</v>
      </c>
      <c r="H609" s="103">
        <v>7</v>
      </c>
      <c r="I609" s="103"/>
      <c r="J609" s="104">
        <f t="shared" si="63"/>
        <v>400000</v>
      </c>
      <c r="K609" s="105"/>
      <c r="L609" s="105"/>
      <c r="M609" s="105"/>
      <c r="N609" s="104">
        <f t="shared" si="64"/>
        <v>400000</v>
      </c>
      <c r="O609" s="106">
        <v>0</v>
      </c>
      <c r="P609" s="104">
        <f t="shared" si="65"/>
        <v>400000</v>
      </c>
      <c r="Q609" s="104"/>
      <c r="R609" s="105"/>
      <c r="S609" s="105"/>
      <c r="T609" s="107">
        <f t="shared" ref="T609:T621" si="67">+SUM(Q609:S609)</f>
        <v>0</v>
      </c>
      <c r="U609" s="105">
        <f t="shared" si="66"/>
        <v>400000</v>
      </c>
      <c r="V609" s="105"/>
    </row>
    <row r="610" spans="1:22">
      <c r="A610" s="96">
        <v>873019579334</v>
      </c>
      <c r="B610" s="97" t="s">
        <v>2168</v>
      </c>
      <c r="C610" s="98" t="s">
        <v>2119</v>
      </c>
      <c r="D610" s="99" t="s">
        <v>217</v>
      </c>
      <c r="E610" s="100">
        <v>308640745030</v>
      </c>
      <c r="F610" s="101">
        <v>46188</v>
      </c>
      <c r="G610" s="102" t="s">
        <v>537</v>
      </c>
      <c r="H610" s="103">
        <v>30.7</v>
      </c>
      <c r="I610" s="103"/>
      <c r="J610" s="104">
        <f t="shared" si="63"/>
        <v>400000</v>
      </c>
      <c r="K610" s="105"/>
      <c r="L610" s="105"/>
      <c r="M610" s="105"/>
      <c r="N610" s="104">
        <f t="shared" si="64"/>
        <v>400000</v>
      </c>
      <c r="O610" s="106">
        <v>0</v>
      </c>
      <c r="P610" s="104">
        <f t="shared" si="65"/>
        <v>400000</v>
      </c>
      <c r="Q610" s="104"/>
      <c r="R610" s="105"/>
      <c r="S610" s="105"/>
      <c r="T610" s="107">
        <f t="shared" si="67"/>
        <v>0</v>
      </c>
      <c r="U610" s="105">
        <f t="shared" si="66"/>
        <v>400000</v>
      </c>
      <c r="V610" s="105"/>
    </row>
    <row r="611" spans="1:22">
      <c r="A611" s="96">
        <v>873089523978</v>
      </c>
      <c r="B611" s="97" t="s">
        <v>2170</v>
      </c>
      <c r="C611" s="98" t="s">
        <v>212</v>
      </c>
      <c r="D611" s="99" t="s">
        <v>217</v>
      </c>
      <c r="E611" s="100">
        <v>308642066741</v>
      </c>
      <c r="F611" s="101">
        <v>46189</v>
      </c>
      <c r="G611" s="102" t="s">
        <v>537</v>
      </c>
      <c r="H611" s="103">
        <v>492</v>
      </c>
      <c r="I611" s="103"/>
      <c r="J611" s="104">
        <f t="shared" si="63"/>
        <v>400000</v>
      </c>
      <c r="K611" s="105">
        <f>600000*1</f>
        <v>600000</v>
      </c>
      <c r="L611" s="105">
        <f>250000*1</f>
        <v>250000</v>
      </c>
      <c r="M611" s="105"/>
      <c r="N611" s="104">
        <f t="shared" si="64"/>
        <v>1250000</v>
      </c>
      <c r="O611" s="106">
        <v>0</v>
      </c>
      <c r="P611" s="104">
        <f t="shared" si="65"/>
        <v>1250000</v>
      </c>
      <c r="Q611" s="104"/>
      <c r="R611" s="105"/>
      <c r="S611" s="105"/>
      <c r="T611" s="107">
        <f t="shared" si="67"/>
        <v>0</v>
      </c>
      <c r="U611" s="105">
        <f t="shared" si="66"/>
        <v>1250000</v>
      </c>
      <c r="V611" s="105"/>
    </row>
    <row r="612" spans="1:22">
      <c r="A612" s="96">
        <v>873089523978</v>
      </c>
      <c r="B612" s="97" t="s">
        <v>2170</v>
      </c>
      <c r="C612" s="98" t="s">
        <v>212</v>
      </c>
      <c r="D612" s="99" t="s">
        <v>217</v>
      </c>
      <c r="E612" s="100">
        <v>308642068511</v>
      </c>
      <c r="F612" s="101">
        <v>46189</v>
      </c>
      <c r="G612" s="102" t="s">
        <v>537</v>
      </c>
      <c r="H612" s="103">
        <v>492</v>
      </c>
      <c r="I612" s="103"/>
      <c r="J612" s="104">
        <f>300000*1</f>
        <v>300000</v>
      </c>
      <c r="K612" s="105"/>
      <c r="L612" s="105">
        <f>250000*1</f>
        <v>250000</v>
      </c>
      <c r="M612" s="105"/>
      <c r="N612" s="104">
        <f t="shared" si="64"/>
        <v>550000</v>
      </c>
      <c r="O612" s="106">
        <v>0</v>
      </c>
      <c r="P612" s="104">
        <f t="shared" si="65"/>
        <v>550000</v>
      </c>
      <c r="Q612" s="104"/>
      <c r="R612" s="105"/>
      <c r="S612" s="105"/>
      <c r="T612" s="107">
        <f t="shared" si="67"/>
        <v>0</v>
      </c>
      <c r="U612" s="105">
        <f t="shared" si="66"/>
        <v>550000</v>
      </c>
      <c r="V612" s="105"/>
    </row>
    <row r="613" spans="1:22">
      <c r="A613" s="96">
        <v>873177259590</v>
      </c>
      <c r="B613" s="97" t="s">
        <v>2173</v>
      </c>
      <c r="C613" s="98" t="s">
        <v>2174</v>
      </c>
      <c r="D613" s="99" t="s">
        <v>217</v>
      </c>
      <c r="E613" s="100">
        <v>308645636851</v>
      </c>
      <c r="F613" s="101">
        <v>46190</v>
      </c>
      <c r="G613" s="102" t="s">
        <v>537</v>
      </c>
      <c r="H613" s="103">
        <v>15.5</v>
      </c>
      <c r="I613" s="103"/>
      <c r="J613" s="104">
        <f t="shared" ref="J613:J621" si="68">400000*1</f>
        <v>400000</v>
      </c>
      <c r="K613" s="105"/>
      <c r="L613" s="105">
        <f>250000*1</f>
        <v>250000</v>
      </c>
      <c r="M613" s="105"/>
      <c r="N613" s="104">
        <f t="shared" si="64"/>
        <v>650000</v>
      </c>
      <c r="O613" s="106">
        <v>0</v>
      </c>
      <c r="P613" s="104">
        <f t="shared" si="65"/>
        <v>650000</v>
      </c>
      <c r="Q613" s="104"/>
      <c r="R613" s="105"/>
      <c r="S613" s="105"/>
      <c r="T613" s="107">
        <f t="shared" si="67"/>
        <v>0</v>
      </c>
      <c r="U613" s="105">
        <f t="shared" si="66"/>
        <v>650000</v>
      </c>
      <c r="V613" s="105"/>
    </row>
    <row r="614" spans="1:22">
      <c r="A614" s="96">
        <v>873177259590</v>
      </c>
      <c r="B614" s="97" t="s">
        <v>2173</v>
      </c>
      <c r="C614" s="98" t="s">
        <v>2174</v>
      </c>
      <c r="D614" s="99" t="s">
        <v>217</v>
      </c>
      <c r="E614" s="100">
        <v>308645674061</v>
      </c>
      <c r="F614" s="101">
        <v>46190</v>
      </c>
      <c r="G614" s="102" t="s">
        <v>537</v>
      </c>
      <c r="H614" s="103">
        <v>15.5</v>
      </c>
      <c r="I614" s="103"/>
      <c r="J614" s="104">
        <f t="shared" si="68"/>
        <v>400000</v>
      </c>
      <c r="K614" s="105"/>
      <c r="L614" s="105">
        <f>250000*1</f>
        <v>250000</v>
      </c>
      <c r="M614" s="105"/>
      <c r="N614" s="104">
        <f t="shared" si="64"/>
        <v>650000</v>
      </c>
      <c r="O614" s="106">
        <v>0</v>
      </c>
      <c r="P614" s="104">
        <f t="shared" si="65"/>
        <v>650000</v>
      </c>
      <c r="Q614" s="104"/>
      <c r="R614" s="105"/>
      <c r="S614" s="105"/>
      <c r="T614" s="107">
        <f t="shared" si="67"/>
        <v>0</v>
      </c>
      <c r="U614" s="105">
        <f t="shared" si="66"/>
        <v>650000</v>
      </c>
      <c r="V614" s="105"/>
    </row>
    <row r="615" spans="1:22">
      <c r="A615" s="96">
        <v>873136551716</v>
      </c>
      <c r="B615" s="97" t="s">
        <v>2177</v>
      </c>
      <c r="C615" s="98" t="s">
        <v>2115</v>
      </c>
      <c r="D615" s="99" t="s">
        <v>721</v>
      </c>
      <c r="E615" s="100">
        <v>308645704751</v>
      </c>
      <c r="F615" s="101">
        <v>46190</v>
      </c>
      <c r="G615" s="102" t="s">
        <v>537</v>
      </c>
      <c r="H615" s="103">
        <v>10.6</v>
      </c>
      <c r="I615" s="103"/>
      <c r="J615" s="104">
        <f t="shared" si="68"/>
        <v>400000</v>
      </c>
      <c r="K615" s="105">
        <f>600000*1</f>
        <v>600000</v>
      </c>
      <c r="L615" s="105">
        <f>250000*1</f>
        <v>250000</v>
      </c>
      <c r="M615" s="105"/>
      <c r="N615" s="104">
        <f t="shared" si="64"/>
        <v>1250000</v>
      </c>
      <c r="O615" s="106">
        <v>0</v>
      </c>
      <c r="P615" s="104">
        <f t="shared" si="65"/>
        <v>1250000</v>
      </c>
      <c r="Q615" s="104"/>
      <c r="R615" s="105"/>
      <c r="S615" s="105"/>
      <c r="T615" s="107">
        <f t="shared" si="67"/>
        <v>0</v>
      </c>
      <c r="U615" s="105">
        <f t="shared" si="66"/>
        <v>1250000</v>
      </c>
      <c r="V615" s="105"/>
    </row>
    <row r="616" spans="1:22">
      <c r="A616" s="96" t="s">
        <v>2963</v>
      </c>
      <c r="B616" s="97" t="s">
        <v>2179</v>
      </c>
      <c r="C616" s="98" t="s">
        <v>2124</v>
      </c>
      <c r="D616" s="99" t="s">
        <v>783</v>
      </c>
      <c r="E616" s="100">
        <v>308647836250</v>
      </c>
      <c r="F616" s="101">
        <v>46190</v>
      </c>
      <c r="G616" s="102" t="s">
        <v>532</v>
      </c>
      <c r="H616" s="103">
        <v>861</v>
      </c>
      <c r="I616" s="103"/>
      <c r="J616" s="104">
        <f t="shared" si="68"/>
        <v>400000</v>
      </c>
      <c r="K616" s="105"/>
      <c r="L616" s="105"/>
      <c r="M616" s="105"/>
      <c r="N616" s="104">
        <f t="shared" si="64"/>
        <v>400000</v>
      </c>
      <c r="O616" s="106">
        <v>0</v>
      </c>
      <c r="P616" s="104">
        <f t="shared" si="65"/>
        <v>400000</v>
      </c>
      <c r="Q616" s="104"/>
      <c r="R616" s="105"/>
      <c r="S616" s="105"/>
      <c r="T616" s="107">
        <f t="shared" si="67"/>
        <v>0</v>
      </c>
      <c r="U616" s="105">
        <f t="shared" si="66"/>
        <v>400000</v>
      </c>
      <c r="V616" s="105"/>
    </row>
    <row r="617" spans="1:22">
      <c r="A617" s="96" t="s">
        <v>2984</v>
      </c>
      <c r="B617" s="97" t="s">
        <v>2181</v>
      </c>
      <c r="C617" s="98" t="s">
        <v>2182</v>
      </c>
      <c r="D617" s="99" t="s">
        <v>217</v>
      </c>
      <c r="E617" s="100">
        <v>308649051120</v>
      </c>
      <c r="F617" s="101">
        <v>46190</v>
      </c>
      <c r="G617" s="102" t="s">
        <v>527</v>
      </c>
      <c r="H617" s="103">
        <v>1715.4</v>
      </c>
      <c r="I617" s="103"/>
      <c r="J617" s="104">
        <f t="shared" si="68"/>
        <v>400000</v>
      </c>
      <c r="K617" s="105"/>
      <c r="L617" s="105"/>
      <c r="M617" s="105"/>
      <c r="N617" s="104">
        <f t="shared" si="64"/>
        <v>400000</v>
      </c>
      <c r="O617" s="106">
        <v>0</v>
      </c>
      <c r="P617" s="104">
        <f t="shared" si="65"/>
        <v>400000</v>
      </c>
      <c r="Q617" s="104"/>
      <c r="R617" s="105"/>
      <c r="S617" s="105"/>
      <c r="T617" s="107">
        <f t="shared" si="67"/>
        <v>0</v>
      </c>
      <c r="U617" s="105">
        <f t="shared" si="66"/>
        <v>400000</v>
      </c>
      <c r="V617" s="105"/>
    </row>
    <row r="618" spans="1:22">
      <c r="A618" s="96" t="s">
        <v>2982</v>
      </c>
      <c r="B618" s="97" t="s">
        <v>2184</v>
      </c>
      <c r="C618" s="98" t="s">
        <v>2185</v>
      </c>
      <c r="D618" s="99" t="s">
        <v>217</v>
      </c>
      <c r="E618" s="100">
        <v>308650996750</v>
      </c>
      <c r="F618" s="101">
        <v>46191</v>
      </c>
      <c r="G618" s="102" t="s">
        <v>532</v>
      </c>
      <c r="H618" s="103">
        <v>142.19999999999999</v>
      </c>
      <c r="I618" s="103"/>
      <c r="J618" s="104">
        <f t="shared" si="68"/>
        <v>400000</v>
      </c>
      <c r="K618" s="105"/>
      <c r="L618" s="105"/>
      <c r="M618" s="105"/>
      <c r="N618" s="104">
        <f t="shared" si="64"/>
        <v>400000</v>
      </c>
      <c r="O618" s="106">
        <v>0</v>
      </c>
      <c r="P618" s="104">
        <f t="shared" si="65"/>
        <v>400000</v>
      </c>
      <c r="Q618" s="104"/>
      <c r="R618" s="105"/>
      <c r="S618" s="105"/>
      <c r="T618" s="107">
        <f t="shared" si="67"/>
        <v>0</v>
      </c>
      <c r="U618" s="105">
        <f t="shared" si="66"/>
        <v>400000</v>
      </c>
      <c r="V618" s="105"/>
    </row>
    <row r="619" spans="1:22">
      <c r="A619" s="96">
        <v>2221953241</v>
      </c>
      <c r="B619" s="97" t="s">
        <v>2187</v>
      </c>
      <c r="C619" s="98" t="s">
        <v>2108</v>
      </c>
      <c r="D619" s="99" t="s">
        <v>217</v>
      </c>
      <c r="E619" s="100">
        <v>308655163740</v>
      </c>
      <c r="F619" s="101">
        <v>46192</v>
      </c>
      <c r="G619" s="102" t="s">
        <v>537</v>
      </c>
      <c r="H619" s="103">
        <v>102</v>
      </c>
      <c r="I619" s="103"/>
      <c r="J619" s="104">
        <f t="shared" si="68"/>
        <v>400000</v>
      </c>
      <c r="K619" s="105"/>
      <c r="L619" s="105"/>
      <c r="M619" s="105"/>
      <c r="N619" s="104">
        <f t="shared" si="64"/>
        <v>400000</v>
      </c>
      <c r="O619" s="106">
        <v>0</v>
      </c>
      <c r="P619" s="104">
        <f t="shared" si="65"/>
        <v>400000</v>
      </c>
      <c r="Q619" s="104"/>
      <c r="R619" s="105"/>
      <c r="S619" s="105"/>
      <c r="T619" s="107">
        <f t="shared" si="67"/>
        <v>0</v>
      </c>
      <c r="U619" s="105">
        <f t="shared" si="66"/>
        <v>400000</v>
      </c>
      <c r="V619" s="105"/>
    </row>
    <row r="620" spans="1:22">
      <c r="A620" s="96" t="s">
        <v>2989</v>
      </c>
      <c r="B620" s="97" t="s">
        <v>2189</v>
      </c>
      <c r="C620" s="98" t="s">
        <v>2182</v>
      </c>
      <c r="D620" s="99" t="s">
        <v>217</v>
      </c>
      <c r="E620" s="100">
        <v>308655841230</v>
      </c>
      <c r="F620" s="101">
        <v>46192</v>
      </c>
      <c r="G620" s="102" t="s">
        <v>527</v>
      </c>
      <c r="H620" s="103">
        <v>2162.4</v>
      </c>
      <c r="I620" s="103">
        <v>15.162000000000001</v>
      </c>
      <c r="J620" s="104">
        <f t="shared" si="68"/>
        <v>400000</v>
      </c>
      <c r="K620" s="105"/>
      <c r="L620" s="105"/>
      <c r="M620" s="105"/>
      <c r="N620" s="104">
        <f t="shared" si="64"/>
        <v>400000</v>
      </c>
      <c r="O620" s="106">
        <v>0</v>
      </c>
      <c r="P620" s="104">
        <f t="shared" si="65"/>
        <v>400000</v>
      </c>
      <c r="Q620" s="104"/>
      <c r="R620" s="105"/>
      <c r="S620" s="105"/>
      <c r="T620" s="107">
        <f t="shared" si="67"/>
        <v>0</v>
      </c>
      <c r="U620" s="105">
        <f t="shared" si="66"/>
        <v>400000</v>
      </c>
      <c r="V620" s="105"/>
    </row>
    <row r="621" spans="1:22">
      <c r="A621" s="96" t="s">
        <v>2991</v>
      </c>
      <c r="B621" s="97" t="s">
        <v>2191</v>
      </c>
      <c r="C621" s="98" t="s">
        <v>2185</v>
      </c>
      <c r="D621" s="99" t="s">
        <v>217</v>
      </c>
      <c r="E621" s="100">
        <v>308656963440</v>
      </c>
      <c r="F621" s="101">
        <v>46192</v>
      </c>
      <c r="G621" s="102" t="s">
        <v>527</v>
      </c>
      <c r="H621" s="103">
        <v>2618.6</v>
      </c>
      <c r="I621" s="103"/>
      <c r="J621" s="104">
        <f t="shared" si="68"/>
        <v>400000</v>
      </c>
      <c r="K621" s="105"/>
      <c r="L621" s="105"/>
      <c r="M621" s="105"/>
      <c r="N621" s="104">
        <f t="shared" si="64"/>
        <v>400000</v>
      </c>
      <c r="O621" s="106">
        <v>0</v>
      </c>
      <c r="P621" s="104">
        <f t="shared" si="65"/>
        <v>400000</v>
      </c>
      <c r="Q621" s="104"/>
      <c r="R621" s="105"/>
      <c r="S621" s="105"/>
      <c r="T621" s="107">
        <f t="shared" si="67"/>
        <v>0</v>
      </c>
      <c r="U621" s="105">
        <f t="shared" si="66"/>
        <v>400000</v>
      </c>
      <c r="V621" s="105"/>
    </row>
  </sheetData>
  <conditionalFormatting sqref="A22:XFD22">
    <cfRule type="duplicateValues" dxfId="0" priority="1"/>
  </conditionalFormatting>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6103B-FE79-47AC-A271-78C54144281B}">
  <dimension ref="A1:B469"/>
  <sheetViews>
    <sheetView workbookViewId="0">
      <selection activeCell="H23" sqref="H23"/>
    </sheetView>
  </sheetViews>
  <sheetFormatPr defaultRowHeight="15"/>
  <cols>
    <col min="1" max="1" width="16.42578125" bestFit="1" customWidth="1"/>
    <col min="2" max="2" width="19.5703125" bestFit="1" customWidth="1"/>
  </cols>
  <sheetData>
    <row r="1" spans="1:2">
      <c r="A1" t="s">
        <v>12295</v>
      </c>
      <c r="B1" t="s">
        <v>2194</v>
      </c>
    </row>
    <row r="2" spans="1:2">
      <c r="A2" t="s">
        <v>2198</v>
      </c>
      <c r="B2" t="s">
        <v>2199</v>
      </c>
    </row>
    <row r="3" spans="1:2">
      <c r="A3" t="s">
        <v>2201</v>
      </c>
      <c r="B3" t="s">
        <v>2202</v>
      </c>
    </row>
    <row r="4" spans="1:2">
      <c r="A4" t="s">
        <v>3082</v>
      </c>
      <c r="B4" t="s">
        <v>2203</v>
      </c>
    </row>
    <row r="5" spans="1:2">
      <c r="A5" t="s">
        <v>3083</v>
      </c>
      <c r="B5" t="s">
        <v>2204</v>
      </c>
    </row>
    <row r="6" spans="1:2">
      <c r="A6" t="s">
        <v>3084</v>
      </c>
      <c r="B6" t="s">
        <v>2205</v>
      </c>
    </row>
    <row r="7" spans="1:2">
      <c r="A7" t="s">
        <v>2206</v>
      </c>
      <c r="B7" t="s">
        <v>2207</v>
      </c>
    </row>
    <row r="8" spans="1:2">
      <c r="A8" t="s">
        <v>3085</v>
      </c>
      <c r="B8" t="s">
        <v>2208</v>
      </c>
    </row>
    <row r="9" spans="1:2">
      <c r="A9" t="s">
        <v>3086</v>
      </c>
      <c r="B9" t="s">
        <v>2209</v>
      </c>
    </row>
    <row r="10" spans="1:2">
      <c r="A10" t="s">
        <v>2210</v>
      </c>
      <c r="B10" t="s">
        <v>2211</v>
      </c>
    </row>
    <row r="11" spans="1:2">
      <c r="A11" t="s">
        <v>2212</v>
      </c>
      <c r="B11" t="s">
        <v>2213</v>
      </c>
    </row>
    <row r="12" spans="1:2">
      <c r="A12" t="s">
        <v>3087</v>
      </c>
      <c r="B12" t="s">
        <v>2215</v>
      </c>
    </row>
    <row r="13" spans="1:2">
      <c r="A13" t="s">
        <v>3088</v>
      </c>
      <c r="B13" t="s">
        <v>2216</v>
      </c>
    </row>
    <row r="14" spans="1:2">
      <c r="A14" t="s">
        <v>3089</v>
      </c>
      <c r="B14" t="s">
        <v>2217</v>
      </c>
    </row>
    <row r="15" spans="1:2">
      <c r="A15" t="s">
        <v>3090</v>
      </c>
      <c r="B15" t="s">
        <v>2218</v>
      </c>
    </row>
    <row r="16" spans="1:2">
      <c r="A16" t="s">
        <v>2220</v>
      </c>
      <c r="B16" t="s">
        <v>2221</v>
      </c>
    </row>
    <row r="17" spans="1:2">
      <c r="A17" t="s">
        <v>2222</v>
      </c>
      <c r="B17" t="s">
        <v>2223</v>
      </c>
    </row>
    <row r="18" spans="1:2">
      <c r="A18" t="s">
        <v>3091</v>
      </c>
      <c r="B18" t="s">
        <v>2225</v>
      </c>
    </row>
    <row r="19" spans="1:2">
      <c r="A19" t="s">
        <v>3092</v>
      </c>
      <c r="B19" t="s">
        <v>2226</v>
      </c>
    </row>
    <row r="20" spans="1:2">
      <c r="A20" t="s">
        <v>2229</v>
      </c>
      <c r="B20" t="s">
        <v>2230</v>
      </c>
    </row>
    <row r="21" spans="1:2">
      <c r="A21" t="s">
        <v>2232</v>
      </c>
      <c r="B21" t="s">
        <v>2233</v>
      </c>
    </row>
    <row r="22" spans="1:2">
      <c r="A22" t="s">
        <v>2234</v>
      </c>
      <c r="B22" t="s">
        <v>2235</v>
      </c>
    </row>
    <row r="23" spans="1:2">
      <c r="A23" t="s">
        <v>2236</v>
      </c>
      <c r="B23" t="s">
        <v>2237</v>
      </c>
    </row>
    <row r="24" spans="1:2">
      <c r="A24" t="s">
        <v>2238</v>
      </c>
      <c r="B24" t="s">
        <v>2239</v>
      </c>
    </row>
    <row r="25" spans="1:2">
      <c r="A25" t="s">
        <v>2241</v>
      </c>
      <c r="B25" t="s">
        <v>2242</v>
      </c>
    </row>
    <row r="26" spans="1:2">
      <c r="A26" t="s">
        <v>2243</v>
      </c>
      <c r="B26" t="s">
        <v>2244</v>
      </c>
    </row>
    <row r="27" spans="1:2">
      <c r="A27" t="s">
        <v>2245</v>
      </c>
      <c r="B27" t="s">
        <v>2246</v>
      </c>
    </row>
    <row r="28" spans="1:2">
      <c r="A28" t="s">
        <v>2247</v>
      </c>
      <c r="B28" t="s">
        <v>2248</v>
      </c>
    </row>
    <row r="29" spans="1:2">
      <c r="A29" t="s">
        <v>2249</v>
      </c>
      <c r="B29" t="s">
        <v>2250</v>
      </c>
    </row>
    <row r="30" spans="1:2">
      <c r="A30" t="s">
        <v>2251</v>
      </c>
      <c r="B30" t="s">
        <v>2252</v>
      </c>
    </row>
    <row r="31" spans="1:2">
      <c r="A31" t="s">
        <v>2254</v>
      </c>
      <c r="B31" t="s">
        <v>2255</v>
      </c>
    </row>
    <row r="32" spans="1:2">
      <c r="A32" t="s">
        <v>2256</v>
      </c>
      <c r="B32" t="s">
        <v>2257</v>
      </c>
    </row>
    <row r="33" spans="1:2">
      <c r="A33" t="s">
        <v>2258</v>
      </c>
      <c r="B33" t="s">
        <v>2259</v>
      </c>
    </row>
    <row r="34" spans="1:2">
      <c r="A34" t="s">
        <v>2260</v>
      </c>
      <c r="B34" t="s">
        <v>2261</v>
      </c>
    </row>
    <row r="35" spans="1:2">
      <c r="A35" t="s">
        <v>3093</v>
      </c>
      <c r="B35" t="s">
        <v>2262</v>
      </c>
    </row>
    <row r="36" spans="1:2">
      <c r="A36" t="s">
        <v>2263</v>
      </c>
      <c r="B36" t="s">
        <v>2264</v>
      </c>
    </row>
    <row r="37" spans="1:2">
      <c r="A37" t="s">
        <v>2265</v>
      </c>
      <c r="B37" t="s">
        <v>2266</v>
      </c>
    </row>
    <row r="38" spans="1:2">
      <c r="A38" t="s">
        <v>2267</v>
      </c>
      <c r="B38" t="s">
        <v>2268</v>
      </c>
    </row>
    <row r="39" spans="1:2">
      <c r="A39" t="s">
        <v>2269</v>
      </c>
      <c r="B39" t="s">
        <v>2270</v>
      </c>
    </row>
    <row r="40" spans="1:2">
      <c r="A40" t="s">
        <v>2271</v>
      </c>
      <c r="B40" t="s">
        <v>2272</v>
      </c>
    </row>
    <row r="41" spans="1:2">
      <c r="A41" t="s">
        <v>3094</v>
      </c>
      <c r="B41" t="s">
        <v>2275</v>
      </c>
    </row>
    <row r="42" spans="1:2">
      <c r="A42" t="s">
        <v>3095</v>
      </c>
      <c r="B42" t="s">
        <v>2277</v>
      </c>
    </row>
    <row r="43" spans="1:2">
      <c r="A43" t="s">
        <v>3096</v>
      </c>
      <c r="B43" t="s">
        <v>2278</v>
      </c>
    </row>
    <row r="44" spans="1:2">
      <c r="A44" t="s">
        <v>3097</v>
      </c>
      <c r="B44" t="s">
        <v>2279</v>
      </c>
    </row>
    <row r="45" spans="1:2">
      <c r="A45" t="s">
        <v>3098</v>
      </c>
      <c r="B45" t="s">
        <v>2280</v>
      </c>
    </row>
    <row r="46" spans="1:2">
      <c r="A46" t="s">
        <v>2281</v>
      </c>
      <c r="B46" t="s">
        <v>2282</v>
      </c>
    </row>
    <row r="47" spans="1:2">
      <c r="A47" t="s">
        <v>2283</v>
      </c>
      <c r="B47" t="s">
        <v>2284</v>
      </c>
    </row>
    <row r="48" spans="1:2">
      <c r="A48" t="s">
        <v>2285</v>
      </c>
      <c r="B48" t="s">
        <v>2286</v>
      </c>
    </row>
    <row r="49" spans="1:2">
      <c r="A49" t="s">
        <v>2287</v>
      </c>
      <c r="B49" t="s">
        <v>2288</v>
      </c>
    </row>
    <row r="50" spans="1:2">
      <c r="A50" t="s">
        <v>2289</v>
      </c>
      <c r="B50" t="s">
        <v>2290</v>
      </c>
    </row>
    <row r="51" spans="1:2">
      <c r="A51" t="s">
        <v>3099</v>
      </c>
      <c r="B51" t="s">
        <v>2291</v>
      </c>
    </row>
    <row r="52" spans="1:2">
      <c r="A52" t="s">
        <v>3100</v>
      </c>
      <c r="B52" t="s">
        <v>2292</v>
      </c>
    </row>
    <row r="53" spans="1:2">
      <c r="A53" t="s">
        <v>3101</v>
      </c>
      <c r="B53" t="s">
        <v>2293</v>
      </c>
    </row>
    <row r="54" spans="1:2">
      <c r="A54" t="s">
        <v>2294</v>
      </c>
      <c r="B54" t="s">
        <v>2295</v>
      </c>
    </row>
    <row r="55" spans="1:2">
      <c r="A55" t="s">
        <v>3102</v>
      </c>
      <c r="B55" t="s">
        <v>2296</v>
      </c>
    </row>
    <row r="56" spans="1:2">
      <c r="A56" t="s">
        <v>3103</v>
      </c>
      <c r="B56" t="s">
        <v>2297</v>
      </c>
    </row>
    <row r="57" spans="1:2">
      <c r="A57" t="s">
        <v>3104</v>
      </c>
      <c r="B57" t="s">
        <v>2298</v>
      </c>
    </row>
    <row r="58" spans="1:2">
      <c r="A58" t="s">
        <v>3105</v>
      </c>
      <c r="B58" t="s">
        <v>2299</v>
      </c>
    </row>
    <row r="59" spans="1:2">
      <c r="A59" t="s">
        <v>2300</v>
      </c>
      <c r="B59" t="s">
        <v>2301</v>
      </c>
    </row>
    <row r="60" spans="1:2">
      <c r="A60" t="s">
        <v>2302</v>
      </c>
      <c r="B60" t="s">
        <v>2303</v>
      </c>
    </row>
    <row r="61" spans="1:2">
      <c r="A61" t="s">
        <v>3106</v>
      </c>
      <c r="B61" t="s">
        <v>2304</v>
      </c>
    </row>
    <row r="62" spans="1:2">
      <c r="A62" t="s">
        <v>3107</v>
      </c>
      <c r="B62" t="s">
        <v>2305</v>
      </c>
    </row>
    <row r="63" spans="1:2">
      <c r="A63" t="s">
        <v>3108</v>
      </c>
      <c r="B63" t="s">
        <v>2306</v>
      </c>
    </row>
    <row r="64" spans="1:2">
      <c r="A64" t="s">
        <v>3109</v>
      </c>
      <c r="B64" t="s">
        <v>2307</v>
      </c>
    </row>
    <row r="65" spans="1:2">
      <c r="A65" t="s">
        <v>3110</v>
      </c>
      <c r="B65" t="s">
        <v>2308</v>
      </c>
    </row>
    <row r="66" spans="1:2">
      <c r="A66" t="s">
        <v>3111</v>
      </c>
      <c r="B66" t="s">
        <v>2309</v>
      </c>
    </row>
    <row r="67" spans="1:2">
      <c r="A67" t="s">
        <v>3112</v>
      </c>
      <c r="B67" t="s">
        <v>2310</v>
      </c>
    </row>
    <row r="68" spans="1:2">
      <c r="A68" t="s">
        <v>2311</v>
      </c>
      <c r="B68" t="s">
        <v>2312</v>
      </c>
    </row>
    <row r="69" spans="1:2">
      <c r="A69" t="s">
        <v>3113</v>
      </c>
      <c r="B69" t="s">
        <v>2313</v>
      </c>
    </row>
    <row r="70" spans="1:2">
      <c r="A70" t="s">
        <v>3114</v>
      </c>
      <c r="B70" t="s">
        <v>2314</v>
      </c>
    </row>
    <row r="71" spans="1:2">
      <c r="A71" t="s">
        <v>3115</v>
      </c>
      <c r="B71" t="s">
        <v>2315</v>
      </c>
    </row>
    <row r="72" spans="1:2">
      <c r="A72" t="s">
        <v>2316</v>
      </c>
      <c r="B72" t="s">
        <v>2317</v>
      </c>
    </row>
    <row r="73" spans="1:2">
      <c r="A73" t="s">
        <v>3116</v>
      </c>
      <c r="B73" t="s">
        <v>2318</v>
      </c>
    </row>
    <row r="74" spans="1:2">
      <c r="A74" t="s">
        <v>3117</v>
      </c>
      <c r="B74" t="s">
        <v>2319</v>
      </c>
    </row>
    <row r="75" spans="1:2">
      <c r="A75" t="s">
        <v>3118</v>
      </c>
      <c r="B75" t="s">
        <v>2320</v>
      </c>
    </row>
    <row r="76" spans="1:2">
      <c r="A76" t="s">
        <v>3119</v>
      </c>
      <c r="B76" t="s">
        <v>2321</v>
      </c>
    </row>
    <row r="77" spans="1:2">
      <c r="A77" t="s">
        <v>3120</v>
      </c>
      <c r="B77" t="s">
        <v>2322</v>
      </c>
    </row>
    <row r="78" spans="1:2">
      <c r="A78" t="s">
        <v>3121</v>
      </c>
      <c r="B78" t="s">
        <v>2323</v>
      </c>
    </row>
    <row r="79" spans="1:2">
      <c r="A79" t="s">
        <v>2324</v>
      </c>
      <c r="B79" t="s">
        <v>2325</v>
      </c>
    </row>
    <row r="80" spans="1:2">
      <c r="A80" t="s">
        <v>3122</v>
      </c>
      <c r="B80" t="s">
        <v>2327</v>
      </c>
    </row>
    <row r="81" spans="1:2">
      <c r="A81" t="s">
        <v>2328</v>
      </c>
      <c r="B81" t="s">
        <v>2329</v>
      </c>
    </row>
    <row r="82" spans="1:2">
      <c r="A82" t="s">
        <v>2330</v>
      </c>
      <c r="B82" t="s">
        <v>2331</v>
      </c>
    </row>
    <row r="83" spans="1:2">
      <c r="A83" t="s">
        <v>2332</v>
      </c>
      <c r="B83" t="s">
        <v>2333</v>
      </c>
    </row>
    <row r="84" spans="1:2">
      <c r="A84" t="s">
        <v>2334</v>
      </c>
      <c r="B84" t="s">
        <v>2335</v>
      </c>
    </row>
    <row r="85" spans="1:2">
      <c r="A85" t="s">
        <v>3123</v>
      </c>
      <c r="B85" t="s">
        <v>2336</v>
      </c>
    </row>
    <row r="86" spans="1:2">
      <c r="A86" t="s">
        <v>2338</v>
      </c>
      <c r="B86" t="s">
        <v>2339</v>
      </c>
    </row>
    <row r="87" spans="1:2">
      <c r="A87" t="s">
        <v>2341</v>
      </c>
      <c r="B87" t="s">
        <v>2342</v>
      </c>
    </row>
    <row r="88" spans="1:2">
      <c r="A88" t="s">
        <v>2343</v>
      </c>
      <c r="B88" t="s">
        <v>2344</v>
      </c>
    </row>
    <row r="89" spans="1:2">
      <c r="A89" t="s">
        <v>2345</v>
      </c>
      <c r="B89" t="s">
        <v>2346</v>
      </c>
    </row>
    <row r="90" spans="1:2">
      <c r="A90" t="s">
        <v>3124</v>
      </c>
      <c r="B90" t="s">
        <v>2347</v>
      </c>
    </row>
    <row r="91" spans="1:2">
      <c r="A91" t="s">
        <v>3125</v>
      </c>
      <c r="B91" t="s">
        <v>2348</v>
      </c>
    </row>
    <row r="92" spans="1:2">
      <c r="A92" t="s">
        <v>3126</v>
      </c>
      <c r="B92" t="s">
        <v>2349</v>
      </c>
    </row>
    <row r="93" spans="1:2">
      <c r="A93" t="s">
        <v>3127</v>
      </c>
      <c r="B93" t="s">
        <v>2350</v>
      </c>
    </row>
    <row r="94" spans="1:2">
      <c r="A94" t="s">
        <v>2352</v>
      </c>
      <c r="B94" t="s">
        <v>2353</v>
      </c>
    </row>
    <row r="95" spans="1:2">
      <c r="A95" t="s">
        <v>2354</v>
      </c>
      <c r="B95" t="s">
        <v>2355</v>
      </c>
    </row>
    <row r="96" spans="1:2">
      <c r="A96" t="s">
        <v>2356</v>
      </c>
      <c r="B96" t="s">
        <v>2357</v>
      </c>
    </row>
    <row r="97" spans="1:2">
      <c r="A97" t="s">
        <v>2358</v>
      </c>
      <c r="B97" t="s">
        <v>2359</v>
      </c>
    </row>
    <row r="98" spans="1:2">
      <c r="A98" t="s">
        <v>2360</v>
      </c>
      <c r="B98" t="s">
        <v>2361</v>
      </c>
    </row>
    <row r="99" spans="1:2">
      <c r="A99" t="s">
        <v>2362</v>
      </c>
      <c r="B99" t="s">
        <v>2363</v>
      </c>
    </row>
    <row r="100" spans="1:2">
      <c r="A100" t="s">
        <v>2364</v>
      </c>
      <c r="B100" t="s">
        <v>2365</v>
      </c>
    </row>
    <row r="101" spans="1:2">
      <c r="A101" t="s">
        <v>2366</v>
      </c>
      <c r="B101" t="s">
        <v>2367</v>
      </c>
    </row>
    <row r="102" spans="1:2">
      <c r="A102" t="s">
        <v>2368</v>
      </c>
      <c r="B102" t="s">
        <v>2369</v>
      </c>
    </row>
    <row r="103" spans="1:2">
      <c r="A103" t="s">
        <v>2370</v>
      </c>
      <c r="B103" t="s">
        <v>2371</v>
      </c>
    </row>
    <row r="104" spans="1:2">
      <c r="A104" t="s">
        <v>2372</v>
      </c>
      <c r="B104" t="s">
        <v>2373</v>
      </c>
    </row>
    <row r="105" spans="1:2">
      <c r="A105" t="s">
        <v>2374</v>
      </c>
      <c r="B105" t="s">
        <v>2375</v>
      </c>
    </row>
    <row r="106" spans="1:2">
      <c r="A106" t="s">
        <v>2377</v>
      </c>
      <c r="B106" t="s">
        <v>2378</v>
      </c>
    </row>
    <row r="107" spans="1:2">
      <c r="A107" t="s">
        <v>2379</v>
      </c>
      <c r="B107" t="s">
        <v>2380</v>
      </c>
    </row>
    <row r="108" spans="1:2">
      <c r="A108" t="s">
        <v>2381</v>
      </c>
      <c r="B108" t="s">
        <v>2382</v>
      </c>
    </row>
    <row r="109" spans="1:2">
      <c r="A109" t="s">
        <v>2383</v>
      </c>
      <c r="B109" t="s">
        <v>2384</v>
      </c>
    </row>
    <row r="110" spans="1:2">
      <c r="A110" t="s">
        <v>2385</v>
      </c>
      <c r="B110" t="s">
        <v>2386</v>
      </c>
    </row>
    <row r="111" spans="1:2">
      <c r="A111" t="s">
        <v>2387</v>
      </c>
      <c r="B111" t="s">
        <v>2388</v>
      </c>
    </row>
    <row r="112" spans="1:2">
      <c r="A112" t="s">
        <v>2389</v>
      </c>
      <c r="B112" t="s">
        <v>2390</v>
      </c>
    </row>
    <row r="113" spans="1:2">
      <c r="A113" t="s">
        <v>2391</v>
      </c>
      <c r="B113" t="s">
        <v>2392</v>
      </c>
    </row>
    <row r="114" spans="1:2">
      <c r="A114" t="s">
        <v>2394</v>
      </c>
      <c r="B114" t="s">
        <v>2395</v>
      </c>
    </row>
    <row r="115" spans="1:2">
      <c r="A115" t="s">
        <v>2396</v>
      </c>
      <c r="B115" t="s">
        <v>2397</v>
      </c>
    </row>
    <row r="116" spans="1:2">
      <c r="A116" t="s">
        <v>2398</v>
      </c>
      <c r="B116" t="s">
        <v>2399</v>
      </c>
    </row>
    <row r="117" spans="1:2">
      <c r="A117" t="s">
        <v>2400</v>
      </c>
      <c r="B117" t="s">
        <v>2401</v>
      </c>
    </row>
    <row r="118" spans="1:2">
      <c r="A118" t="s">
        <v>2402</v>
      </c>
      <c r="B118" t="s">
        <v>2403</v>
      </c>
    </row>
    <row r="119" spans="1:2">
      <c r="A119" t="s">
        <v>2404</v>
      </c>
      <c r="B119" t="s">
        <v>2405</v>
      </c>
    </row>
    <row r="120" spans="1:2">
      <c r="A120" t="s">
        <v>2406</v>
      </c>
      <c r="B120" t="s">
        <v>2407</v>
      </c>
    </row>
    <row r="121" spans="1:2">
      <c r="A121" t="s">
        <v>2408</v>
      </c>
      <c r="B121" t="s">
        <v>2409</v>
      </c>
    </row>
    <row r="122" spans="1:2">
      <c r="A122" t="s">
        <v>2412</v>
      </c>
      <c r="B122" t="s">
        <v>2413</v>
      </c>
    </row>
    <row r="123" spans="1:2">
      <c r="A123" t="s">
        <v>2414</v>
      </c>
      <c r="B123" t="s">
        <v>2415</v>
      </c>
    </row>
    <row r="124" spans="1:2">
      <c r="A124" t="s">
        <v>2416</v>
      </c>
      <c r="B124" t="s">
        <v>2417</v>
      </c>
    </row>
    <row r="125" spans="1:2">
      <c r="A125" t="s">
        <v>2418</v>
      </c>
      <c r="B125" t="s">
        <v>2419</v>
      </c>
    </row>
    <row r="126" spans="1:2">
      <c r="A126" t="s">
        <v>2420</v>
      </c>
      <c r="B126" t="s">
        <v>2421</v>
      </c>
    </row>
    <row r="127" spans="1:2">
      <c r="A127" t="s">
        <v>2422</v>
      </c>
      <c r="B127" t="s">
        <v>2423</v>
      </c>
    </row>
    <row r="128" spans="1:2">
      <c r="A128" t="s">
        <v>2425</v>
      </c>
      <c r="B128" t="s">
        <v>2426</v>
      </c>
    </row>
    <row r="129" spans="1:2">
      <c r="A129" t="s">
        <v>2427</v>
      </c>
      <c r="B129" t="s">
        <v>2428</v>
      </c>
    </row>
    <row r="130" spans="1:2">
      <c r="A130" t="s">
        <v>2429</v>
      </c>
      <c r="B130" t="s">
        <v>2430</v>
      </c>
    </row>
    <row r="131" spans="1:2">
      <c r="A131" t="s">
        <v>2432</v>
      </c>
      <c r="B131" t="s">
        <v>2433</v>
      </c>
    </row>
    <row r="132" spans="1:2">
      <c r="A132" t="s">
        <v>2434</v>
      </c>
      <c r="B132" t="s">
        <v>2435</v>
      </c>
    </row>
    <row r="133" spans="1:2">
      <c r="A133" t="s">
        <v>2436</v>
      </c>
      <c r="B133" t="s">
        <v>2437</v>
      </c>
    </row>
    <row r="134" spans="1:2">
      <c r="A134" t="s">
        <v>2438</v>
      </c>
      <c r="B134" t="s">
        <v>2439</v>
      </c>
    </row>
    <row r="135" spans="1:2">
      <c r="A135" t="s">
        <v>2440</v>
      </c>
      <c r="B135" t="s">
        <v>2441</v>
      </c>
    </row>
    <row r="136" spans="1:2">
      <c r="A136" t="s">
        <v>2442</v>
      </c>
      <c r="B136" t="s">
        <v>2443</v>
      </c>
    </row>
    <row r="137" spans="1:2">
      <c r="A137" t="s">
        <v>2444</v>
      </c>
      <c r="B137" t="s">
        <v>2445</v>
      </c>
    </row>
    <row r="138" spans="1:2">
      <c r="A138" t="s">
        <v>2446</v>
      </c>
      <c r="B138" t="s">
        <v>2447</v>
      </c>
    </row>
    <row r="139" spans="1:2">
      <c r="A139" t="s">
        <v>2448</v>
      </c>
      <c r="B139" t="s">
        <v>2449</v>
      </c>
    </row>
    <row r="140" spans="1:2">
      <c r="A140" t="s">
        <v>2450</v>
      </c>
      <c r="B140" t="s">
        <v>2451</v>
      </c>
    </row>
    <row r="141" spans="1:2">
      <c r="A141" t="s">
        <v>2453</v>
      </c>
      <c r="B141" t="s">
        <v>2454</v>
      </c>
    </row>
    <row r="142" spans="1:2">
      <c r="A142" t="s">
        <v>2455</v>
      </c>
      <c r="B142" t="s">
        <v>2456</v>
      </c>
    </row>
    <row r="143" spans="1:2">
      <c r="A143" t="s">
        <v>2457</v>
      </c>
      <c r="B143" t="s">
        <v>2458</v>
      </c>
    </row>
    <row r="144" spans="1:2">
      <c r="A144" t="s">
        <v>2459</v>
      </c>
      <c r="B144" t="s">
        <v>2460</v>
      </c>
    </row>
    <row r="145" spans="1:2">
      <c r="A145" t="s">
        <v>2461</v>
      </c>
      <c r="B145" t="s">
        <v>2462</v>
      </c>
    </row>
    <row r="146" spans="1:2">
      <c r="A146" t="s">
        <v>2463</v>
      </c>
      <c r="B146" t="s">
        <v>2464</v>
      </c>
    </row>
    <row r="147" spans="1:2">
      <c r="A147" t="s">
        <v>2465</v>
      </c>
      <c r="B147" t="s">
        <v>2466</v>
      </c>
    </row>
    <row r="148" spans="1:2">
      <c r="A148" t="s">
        <v>3128</v>
      </c>
      <c r="B148" t="s">
        <v>2467</v>
      </c>
    </row>
    <row r="149" spans="1:2">
      <c r="A149" t="s">
        <v>3129</v>
      </c>
      <c r="B149" t="s">
        <v>2468</v>
      </c>
    </row>
    <row r="150" spans="1:2">
      <c r="A150" t="s">
        <v>2470</v>
      </c>
      <c r="B150" t="s">
        <v>2471</v>
      </c>
    </row>
    <row r="151" spans="1:2">
      <c r="A151" t="s">
        <v>2474</v>
      </c>
      <c r="B151" t="s">
        <v>2475</v>
      </c>
    </row>
    <row r="152" spans="1:2">
      <c r="A152" t="s">
        <v>2476</v>
      </c>
      <c r="B152" t="s">
        <v>2477</v>
      </c>
    </row>
    <row r="153" spans="1:2">
      <c r="A153" t="s">
        <v>3130</v>
      </c>
      <c r="B153" t="s">
        <v>2478</v>
      </c>
    </row>
    <row r="154" spans="1:2">
      <c r="A154" t="s">
        <v>2479</v>
      </c>
      <c r="B154" t="s">
        <v>2480</v>
      </c>
    </row>
    <row r="155" spans="1:2">
      <c r="A155" t="s">
        <v>2481</v>
      </c>
      <c r="B155" t="s">
        <v>2482</v>
      </c>
    </row>
    <row r="156" spans="1:2">
      <c r="A156" t="s">
        <v>2483</v>
      </c>
      <c r="B156" t="s">
        <v>2484</v>
      </c>
    </row>
    <row r="157" spans="1:2">
      <c r="A157" t="s">
        <v>2485</v>
      </c>
      <c r="B157" t="s">
        <v>2486</v>
      </c>
    </row>
    <row r="158" spans="1:2">
      <c r="A158" t="s">
        <v>2487</v>
      </c>
      <c r="B158" t="s">
        <v>2488</v>
      </c>
    </row>
    <row r="159" spans="1:2">
      <c r="A159" t="s">
        <v>2489</v>
      </c>
      <c r="B159" t="s">
        <v>2490</v>
      </c>
    </row>
    <row r="160" spans="1:2">
      <c r="A160" t="s">
        <v>2491</v>
      </c>
      <c r="B160" t="s">
        <v>2492</v>
      </c>
    </row>
    <row r="161" spans="1:2">
      <c r="A161" t="s">
        <v>2494</v>
      </c>
      <c r="B161" t="s">
        <v>2495</v>
      </c>
    </row>
    <row r="162" spans="1:2">
      <c r="A162" t="s">
        <v>2497</v>
      </c>
      <c r="B162" t="s">
        <v>2498</v>
      </c>
    </row>
    <row r="163" spans="1:2">
      <c r="A163" t="s">
        <v>2499</v>
      </c>
      <c r="B163" t="s">
        <v>2500</v>
      </c>
    </row>
    <row r="164" spans="1:2">
      <c r="A164" t="s">
        <v>2501</v>
      </c>
      <c r="B164" t="s">
        <v>2502</v>
      </c>
    </row>
    <row r="165" spans="1:2">
      <c r="A165" t="s">
        <v>2503</v>
      </c>
      <c r="B165" t="s">
        <v>2504</v>
      </c>
    </row>
    <row r="166" spans="1:2">
      <c r="A166" t="s">
        <v>2506</v>
      </c>
      <c r="B166" t="s">
        <v>2507</v>
      </c>
    </row>
    <row r="167" spans="1:2">
      <c r="A167" t="s">
        <v>2508</v>
      </c>
      <c r="B167" t="s">
        <v>2509</v>
      </c>
    </row>
    <row r="168" spans="1:2">
      <c r="A168" t="s">
        <v>2510</v>
      </c>
      <c r="B168" t="s">
        <v>2511</v>
      </c>
    </row>
    <row r="169" spans="1:2">
      <c r="A169" t="s">
        <v>2512</v>
      </c>
      <c r="B169" t="s">
        <v>2513</v>
      </c>
    </row>
    <row r="170" spans="1:2">
      <c r="A170" t="s">
        <v>2514</v>
      </c>
      <c r="B170" t="s">
        <v>2515</v>
      </c>
    </row>
    <row r="171" spans="1:2">
      <c r="A171" t="s">
        <v>2516</v>
      </c>
      <c r="B171" t="s">
        <v>2517</v>
      </c>
    </row>
    <row r="172" spans="1:2">
      <c r="A172" t="s">
        <v>3131</v>
      </c>
      <c r="B172" t="s">
        <v>2518</v>
      </c>
    </row>
    <row r="173" spans="1:2">
      <c r="A173" t="s">
        <v>3132</v>
      </c>
      <c r="B173" t="s">
        <v>2519</v>
      </c>
    </row>
    <row r="174" spans="1:2">
      <c r="A174" t="s">
        <v>2520</v>
      </c>
      <c r="B174" t="s">
        <v>2521</v>
      </c>
    </row>
    <row r="175" spans="1:2">
      <c r="A175" t="s">
        <v>2522</v>
      </c>
      <c r="B175" t="s">
        <v>2523</v>
      </c>
    </row>
    <row r="176" spans="1:2">
      <c r="A176" t="s">
        <v>2525</v>
      </c>
      <c r="B176" t="s">
        <v>2526</v>
      </c>
    </row>
    <row r="177" spans="1:2">
      <c r="A177" t="s">
        <v>2528</v>
      </c>
      <c r="B177" t="s">
        <v>2529</v>
      </c>
    </row>
    <row r="178" spans="1:2">
      <c r="A178" t="s">
        <v>2530</v>
      </c>
      <c r="B178" t="s">
        <v>2531</v>
      </c>
    </row>
    <row r="179" spans="1:2">
      <c r="A179" t="s">
        <v>2532</v>
      </c>
      <c r="B179" t="s">
        <v>2533</v>
      </c>
    </row>
    <row r="180" spans="1:2">
      <c r="A180" t="s">
        <v>2534</v>
      </c>
      <c r="B180" t="s">
        <v>2535</v>
      </c>
    </row>
    <row r="181" spans="1:2">
      <c r="A181" t="s">
        <v>2536</v>
      </c>
      <c r="B181" t="s">
        <v>2537</v>
      </c>
    </row>
    <row r="182" spans="1:2">
      <c r="A182" t="s">
        <v>2538</v>
      </c>
      <c r="B182" t="s">
        <v>2539</v>
      </c>
    </row>
    <row r="183" spans="1:2">
      <c r="A183" t="s">
        <v>2540</v>
      </c>
      <c r="B183" t="s">
        <v>2541</v>
      </c>
    </row>
    <row r="184" spans="1:2">
      <c r="A184" t="s">
        <v>2542</v>
      </c>
      <c r="B184" t="s">
        <v>2543</v>
      </c>
    </row>
    <row r="185" spans="1:2">
      <c r="A185" t="s">
        <v>2544</v>
      </c>
      <c r="B185" t="s">
        <v>2545</v>
      </c>
    </row>
    <row r="186" spans="1:2">
      <c r="A186" t="s">
        <v>2546</v>
      </c>
      <c r="B186" t="s">
        <v>2547</v>
      </c>
    </row>
    <row r="187" spans="1:2">
      <c r="A187" t="s">
        <v>2548</v>
      </c>
      <c r="B187" t="s">
        <v>2549</v>
      </c>
    </row>
    <row r="188" spans="1:2">
      <c r="A188" t="s">
        <v>2550</v>
      </c>
      <c r="B188" t="s">
        <v>2551</v>
      </c>
    </row>
    <row r="189" spans="1:2">
      <c r="A189" t="s">
        <v>2552</v>
      </c>
      <c r="B189" t="s">
        <v>2553</v>
      </c>
    </row>
    <row r="190" spans="1:2">
      <c r="A190" t="s">
        <v>2554</v>
      </c>
      <c r="B190" t="s">
        <v>2555</v>
      </c>
    </row>
    <row r="191" spans="1:2">
      <c r="A191" t="s">
        <v>2556</v>
      </c>
      <c r="B191" t="s">
        <v>2557</v>
      </c>
    </row>
    <row r="192" spans="1:2">
      <c r="A192" t="s">
        <v>2559</v>
      </c>
      <c r="B192" t="s">
        <v>2560</v>
      </c>
    </row>
    <row r="193" spans="1:2">
      <c r="A193" t="s">
        <v>2561</v>
      </c>
      <c r="B193" t="s">
        <v>2562</v>
      </c>
    </row>
    <row r="194" spans="1:2">
      <c r="A194" t="s">
        <v>2563</v>
      </c>
      <c r="B194" t="s">
        <v>2564</v>
      </c>
    </row>
    <row r="195" spans="1:2">
      <c r="A195" t="s">
        <v>2565</v>
      </c>
      <c r="B195" t="s">
        <v>2200</v>
      </c>
    </row>
    <row r="196" spans="1:2">
      <c r="A196" t="s">
        <v>2566</v>
      </c>
      <c r="B196" t="s">
        <v>2567</v>
      </c>
    </row>
    <row r="197" spans="1:2">
      <c r="A197" t="s">
        <v>3133</v>
      </c>
      <c r="B197" t="s">
        <v>2568</v>
      </c>
    </row>
    <row r="198" spans="1:2">
      <c r="A198" t="s">
        <v>2569</v>
      </c>
      <c r="B198" t="s">
        <v>2570</v>
      </c>
    </row>
    <row r="199" spans="1:2">
      <c r="A199" t="s">
        <v>2571</v>
      </c>
      <c r="B199" t="s">
        <v>2572</v>
      </c>
    </row>
    <row r="200" spans="1:2">
      <c r="A200" t="s">
        <v>3134</v>
      </c>
      <c r="B200" t="s">
        <v>2573</v>
      </c>
    </row>
    <row r="201" spans="1:2">
      <c r="A201" t="s">
        <v>3135</v>
      </c>
      <c r="B201" t="s">
        <v>2574</v>
      </c>
    </row>
    <row r="202" spans="1:2">
      <c r="A202" t="s">
        <v>2575</v>
      </c>
      <c r="B202" t="s">
        <v>2576</v>
      </c>
    </row>
    <row r="203" spans="1:2">
      <c r="A203" t="s">
        <v>3136</v>
      </c>
      <c r="B203" t="s">
        <v>2579</v>
      </c>
    </row>
    <row r="204" spans="1:2">
      <c r="A204" t="s">
        <v>2580</v>
      </c>
      <c r="B204" t="s">
        <v>2581</v>
      </c>
    </row>
    <row r="205" spans="1:2">
      <c r="A205" t="s">
        <v>2582</v>
      </c>
      <c r="B205" t="s">
        <v>2583</v>
      </c>
    </row>
    <row r="206" spans="1:2">
      <c r="A206" t="s">
        <v>3137</v>
      </c>
      <c r="B206" t="s">
        <v>2585</v>
      </c>
    </row>
    <row r="207" spans="1:2">
      <c r="A207" t="s">
        <v>3138</v>
      </c>
      <c r="B207" t="s">
        <v>2586</v>
      </c>
    </row>
    <row r="208" spans="1:2">
      <c r="A208" t="s">
        <v>3139</v>
      </c>
      <c r="B208" t="s">
        <v>2587</v>
      </c>
    </row>
    <row r="209" spans="1:2">
      <c r="A209" t="s">
        <v>3140</v>
      </c>
      <c r="B209" t="s">
        <v>2588</v>
      </c>
    </row>
    <row r="210" spans="1:2">
      <c r="A210" t="s">
        <v>3141</v>
      </c>
      <c r="B210" t="s">
        <v>2589</v>
      </c>
    </row>
    <row r="211" spans="1:2">
      <c r="A211" t="s">
        <v>2590</v>
      </c>
      <c r="B211" t="s">
        <v>2591</v>
      </c>
    </row>
    <row r="212" spans="1:2">
      <c r="A212" t="s">
        <v>3142</v>
      </c>
      <c r="B212" t="s">
        <v>2592</v>
      </c>
    </row>
    <row r="213" spans="1:2">
      <c r="A213" t="s">
        <v>3143</v>
      </c>
      <c r="B213" t="s">
        <v>2593</v>
      </c>
    </row>
    <row r="214" spans="1:2">
      <c r="A214" t="s">
        <v>3144</v>
      </c>
      <c r="B214" t="s">
        <v>2594</v>
      </c>
    </row>
    <row r="215" spans="1:2">
      <c r="A215" t="s">
        <v>3145</v>
      </c>
      <c r="B215" t="s">
        <v>2595</v>
      </c>
    </row>
    <row r="216" spans="1:2">
      <c r="A216" t="s">
        <v>2596</v>
      </c>
      <c r="B216" t="s">
        <v>2597</v>
      </c>
    </row>
    <row r="217" spans="1:2">
      <c r="A217" t="s">
        <v>3146</v>
      </c>
      <c r="B217" t="s">
        <v>2598</v>
      </c>
    </row>
    <row r="218" spans="1:2">
      <c r="A218" t="s">
        <v>3147</v>
      </c>
      <c r="B218" t="s">
        <v>2599</v>
      </c>
    </row>
    <row r="219" spans="1:2">
      <c r="A219" t="s">
        <v>3148</v>
      </c>
      <c r="B219" t="s">
        <v>2600</v>
      </c>
    </row>
    <row r="220" spans="1:2">
      <c r="A220" t="s">
        <v>3149</v>
      </c>
      <c r="B220" t="s">
        <v>2601</v>
      </c>
    </row>
    <row r="221" spans="1:2">
      <c r="A221" t="s">
        <v>2602</v>
      </c>
      <c r="B221" t="s">
        <v>2603</v>
      </c>
    </row>
    <row r="222" spans="1:2">
      <c r="A222" t="s">
        <v>2604</v>
      </c>
      <c r="B222" t="s">
        <v>2605</v>
      </c>
    </row>
    <row r="223" spans="1:2">
      <c r="A223" t="s">
        <v>2606</v>
      </c>
      <c r="B223" t="s">
        <v>2607</v>
      </c>
    </row>
    <row r="224" spans="1:2">
      <c r="A224" t="s">
        <v>2608</v>
      </c>
      <c r="B224" t="s">
        <v>2609</v>
      </c>
    </row>
    <row r="225" spans="1:2">
      <c r="A225" t="s">
        <v>2610</v>
      </c>
      <c r="B225" t="s">
        <v>2611</v>
      </c>
    </row>
    <row r="226" spans="1:2">
      <c r="A226" t="s">
        <v>2612</v>
      </c>
      <c r="B226" t="s">
        <v>2613</v>
      </c>
    </row>
    <row r="227" spans="1:2">
      <c r="A227" t="s">
        <v>3150</v>
      </c>
      <c r="B227" t="s">
        <v>2614</v>
      </c>
    </row>
    <row r="228" spans="1:2">
      <c r="A228" t="s">
        <v>2615</v>
      </c>
      <c r="B228" t="s">
        <v>2616</v>
      </c>
    </row>
    <row r="229" spans="1:2">
      <c r="A229" t="s">
        <v>2618</v>
      </c>
      <c r="B229" t="s">
        <v>2619</v>
      </c>
    </row>
    <row r="230" spans="1:2">
      <c r="A230" t="s">
        <v>2620</v>
      </c>
      <c r="B230" t="s">
        <v>2621</v>
      </c>
    </row>
    <row r="231" spans="1:2">
      <c r="A231" t="s">
        <v>2622</v>
      </c>
      <c r="B231" t="s">
        <v>2623</v>
      </c>
    </row>
    <row r="232" spans="1:2">
      <c r="A232" t="s">
        <v>2624</v>
      </c>
      <c r="B232" t="s">
        <v>2625</v>
      </c>
    </row>
    <row r="233" spans="1:2">
      <c r="A233" t="s">
        <v>2626</v>
      </c>
      <c r="B233" t="s">
        <v>2627</v>
      </c>
    </row>
    <row r="234" spans="1:2">
      <c r="A234" t="s">
        <v>2628</v>
      </c>
      <c r="B234" t="s">
        <v>2629</v>
      </c>
    </row>
    <row r="235" spans="1:2">
      <c r="A235" t="s">
        <v>2630</v>
      </c>
      <c r="B235" t="s">
        <v>2631</v>
      </c>
    </row>
    <row r="236" spans="1:2">
      <c r="A236" t="s">
        <v>2632</v>
      </c>
      <c r="B236" t="s">
        <v>2633</v>
      </c>
    </row>
    <row r="237" spans="1:2">
      <c r="A237" t="s">
        <v>2635</v>
      </c>
      <c r="B237" t="s">
        <v>2636</v>
      </c>
    </row>
    <row r="238" spans="1:2">
      <c r="A238" t="s">
        <v>3151</v>
      </c>
      <c r="B238" t="s">
        <v>2637</v>
      </c>
    </row>
    <row r="239" spans="1:2">
      <c r="A239" t="s">
        <v>3152</v>
      </c>
      <c r="B239" t="s">
        <v>2638</v>
      </c>
    </row>
    <row r="240" spans="1:2">
      <c r="A240" t="s">
        <v>3153</v>
      </c>
      <c r="B240" t="s">
        <v>2639</v>
      </c>
    </row>
    <row r="241" spans="1:2">
      <c r="A241" t="s">
        <v>3154</v>
      </c>
      <c r="B241" t="s">
        <v>2640</v>
      </c>
    </row>
    <row r="242" spans="1:2">
      <c r="A242" t="s">
        <v>2641</v>
      </c>
      <c r="B242" t="s">
        <v>2642</v>
      </c>
    </row>
    <row r="243" spans="1:2">
      <c r="A243" t="s">
        <v>3155</v>
      </c>
      <c r="B243" t="s">
        <v>2643</v>
      </c>
    </row>
    <row r="244" spans="1:2">
      <c r="A244" t="s">
        <v>2644</v>
      </c>
      <c r="B244" t="s">
        <v>2645</v>
      </c>
    </row>
    <row r="245" spans="1:2">
      <c r="A245" t="s">
        <v>2646</v>
      </c>
      <c r="B245" t="s">
        <v>2647</v>
      </c>
    </row>
    <row r="246" spans="1:2">
      <c r="A246" t="s">
        <v>2648</v>
      </c>
      <c r="B246" t="s">
        <v>2649</v>
      </c>
    </row>
    <row r="247" spans="1:2">
      <c r="A247" t="s">
        <v>2651</v>
      </c>
      <c r="B247" t="s">
        <v>2652</v>
      </c>
    </row>
    <row r="248" spans="1:2">
      <c r="A248" t="s">
        <v>2653</v>
      </c>
      <c r="B248" t="s">
        <v>2654</v>
      </c>
    </row>
    <row r="249" spans="1:2">
      <c r="A249" t="s">
        <v>2656</v>
      </c>
      <c r="B249" t="s">
        <v>2657</v>
      </c>
    </row>
    <row r="250" spans="1:2">
      <c r="A250" t="s">
        <v>2658</v>
      </c>
      <c r="B250" t="s">
        <v>2659</v>
      </c>
    </row>
    <row r="251" spans="1:2">
      <c r="A251" t="s">
        <v>2661</v>
      </c>
      <c r="B251" t="s">
        <v>2662</v>
      </c>
    </row>
    <row r="252" spans="1:2">
      <c r="A252" t="s">
        <v>2663</v>
      </c>
      <c r="B252" t="s">
        <v>2664</v>
      </c>
    </row>
    <row r="253" spans="1:2">
      <c r="A253" t="s">
        <v>2665</v>
      </c>
      <c r="B253" t="s">
        <v>2666</v>
      </c>
    </row>
    <row r="254" spans="1:2">
      <c r="A254" t="s">
        <v>2668</v>
      </c>
      <c r="B254" t="s">
        <v>2669</v>
      </c>
    </row>
    <row r="255" spans="1:2">
      <c r="A255" t="s">
        <v>2670</v>
      </c>
      <c r="B255" t="s">
        <v>2671</v>
      </c>
    </row>
    <row r="256" spans="1:2">
      <c r="A256" t="s">
        <v>2672</v>
      </c>
      <c r="B256" t="s">
        <v>2673</v>
      </c>
    </row>
    <row r="257" spans="1:2">
      <c r="A257" t="s">
        <v>2674</v>
      </c>
      <c r="B257" t="s">
        <v>2675</v>
      </c>
    </row>
    <row r="258" spans="1:2">
      <c r="A258" t="s">
        <v>3156</v>
      </c>
      <c r="B258" t="s">
        <v>2676</v>
      </c>
    </row>
    <row r="259" spans="1:2">
      <c r="A259" t="s">
        <v>2677</v>
      </c>
      <c r="B259" t="s">
        <v>2678</v>
      </c>
    </row>
    <row r="260" spans="1:2">
      <c r="A260" t="s">
        <v>2679</v>
      </c>
      <c r="B260" t="s">
        <v>2680</v>
      </c>
    </row>
    <row r="261" spans="1:2">
      <c r="A261" t="s">
        <v>2681</v>
      </c>
      <c r="B261" t="s">
        <v>2682</v>
      </c>
    </row>
    <row r="262" spans="1:2">
      <c r="A262" t="s">
        <v>2683</v>
      </c>
      <c r="B262" t="s">
        <v>2684</v>
      </c>
    </row>
    <row r="263" spans="1:2">
      <c r="A263" t="s">
        <v>2685</v>
      </c>
      <c r="B263" t="s">
        <v>2686</v>
      </c>
    </row>
    <row r="264" spans="1:2">
      <c r="A264" t="s">
        <v>2687</v>
      </c>
      <c r="B264" t="s">
        <v>2688</v>
      </c>
    </row>
    <row r="265" spans="1:2">
      <c r="A265" t="s">
        <v>2689</v>
      </c>
      <c r="B265" t="s">
        <v>2690</v>
      </c>
    </row>
    <row r="266" spans="1:2">
      <c r="A266" t="s">
        <v>2691</v>
      </c>
      <c r="B266" t="s">
        <v>2692</v>
      </c>
    </row>
    <row r="267" spans="1:2">
      <c r="A267" t="s">
        <v>2694</v>
      </c>
      <c r="B267" t="s">
        <v>2695</v>
      </c>
    </row>
    <row r="268" spans="1:2">
      <c r="A268" t="s">
        <v>2696</v>
      </c>
      <c r="B268" t="s">
        <v>2697</v>
      </c>
    </row>
    <row r="269" spans="1:2">
      <c r="A269" t="s">
        <v>2698</v>
      </c>
      <c r="B269" t="s">
        <v>2699</v>
      </c>
    </row>
    <row r="270" spans="1:2">
      <c r="A270" t="s">
        <v>2700</v>
      </c>
      <c r="B270" t="s">
        <v>2701</v>
      </c>
    </row>
    <row r="271" spans="1:2">
      <c r="A271" t="s">
        <v>3157</v>
      </c>
      <c r="B271" t="s">
        <v>2702</v>
      </c>
    </row>
    <row r="272" spans="1:2">
      <c r="A272" t="s">
        <v>2703</v>
      </c>
      <c r="B272" t="s">
        <v>2704</v>
      </c>
    </row>
    <row r="273" spans="1:2">
      <c r="A273" t="s">
        <v>3158</v>
      </c>
      <c r="B273" t="s">
        <v>2705</v>
      </c>
    </row>
    <row r="274" spans="1:2">
      <c r="A274" t="s">
        <v>3159</v>
      </c>
      <c r="B274" t="s">
        <v>2706</v>
      </c>
    </row>
    <row r="275" spans="1:2">
      <c r="A275" t="s">
        <v>2707</v>
      </c>
      <c r="B275" t="s">
        <v>2710</v>
      </c>
    </row>
    <row r="276" spans="1:2">
      <c r="A276" t="s">
        <v>2708</v>
      </c>
      <c r="B276" t="s">
        <v>2711</v>
      </c>
    </row>
    <row r="277" spans="1:2">
      <c r="A277" t="s">
        <v>2709</v>
      </c>
      <c r="B277" t="s">
        <v>2712</v>
      </c>
    </row>
    <row r="278" spans="1:2">
      <c r="A278" t="s">
        <v>2713</v>
      </c>
      <c r="B278" t="s">
        <v>2714</v>
      </c>
    </row>
    <row r="279" spans="1:2">
      <c r="A279" t="s">
        <v>2715</v>
      </c>
      <c r="B279" t="s">
        <v>2716</v>
      </c>
    </row>
    <row r="280" spans="1:2">
      <c r="A280" t="s">
        <v>2717</v>
      </c>
      <c r="B280" t="s">
        <v>2718</v>
      </c>
    </row>
    <row r="281" spans="1:2">
      <c r="A281" t="s">
        <v>2720</v>
      </c>
      <c r="B281" t="s">
        <v>2721</v>
      </c>
    </row>
    <row r="282" spans="1:2">
      <c r="A282" t="s">
        <v>2722</v>
      </c>
      <c r="B282" t="s">
        <v>2723</v>
      </c>
    </row>
    <row r="283" spans="1:2">
      <c r="A283" t="s">
        <v>2724</v>
      </c>
      <c r="B283" t="s">
        <v>2725</v>
      </c>
    </row>
    <row r="284" spans="1:2">
      <c r="A284" t="s">
        <v>2726</v>
      </c>
      <c r="B284" t="s">
        <v>2727</v>
      </c>
    </row>
    <row r="285" spans="1:2">
      <c r="A285" t="s">
        <v>2728</v>
      </c>
      <c r="B285" t="s">
        <v>2729</v>
      </c>
    </row>
    <row r="286" spans="1:2">
      <c r="A286" t="s">
        <v>3160</v>
      </c>
      <c r="B286" t="s">
        <v>2730</v>
      </c>
    </row>
    <row r="287" spans="1:2">
      <c r="A287" t="s">
        <v>3161</v>
      </c>
      <c r="B287" t="s">
        <v>2731</v>
      </c>
    </row>
    <row r="288" spans="1:2">
      <c r="A288" t="s">
        <v>2732</v>
      </c>
      <c r="B288" t="s">
        <v>2733</v>
      </c>
    </row>
    <row r="289" spans="1:2">
      <c r="A289" t="s">
        <v>2734</v>
      </c>
      <c r="B289" t="s">
        <v>2735</v>
      </c>
    </row>
    <row r="290" spans="1:2">
      <c r="A290" t="s">
        <v>2736</v>
      </c>
      <c r="B290" t="s">
        <v>2737</v>
      </c>
    </row>
    <row r="291" spans="1:2">
      <c r="A291" t="s">
        <v>2738</v>
      </c>
      <c r="B291" t="s">
        <v>2739</v>
      </c>
    </row>
    <row r="292" spans="1:2">
      <c r="A292" t="s">
        <v>2740</v>
      </c>
      <c r="B292" t="s">
        <v>2741</v>
      </c>
    </row>
    <row r="293" spans="1:2">
      <c r="A293" t="s">
        <v>2742</v>
      </c>
      <c r="B293" t="s">
        <v>2743</v>
      </c>
    </row>
    <row r="294" spans="1:2">
      <c r="A294" t="s">
        <v>2744</v>
      </c>
      <c r="B294" t="s">
        <v>2745</v>
      </c>
    </row>
    <row r="295" spans="1:2">
      <c r="A295" t="s">
        <v>2746</v>
      </c>
      <c r="B295" t="s">
        <v>2747</v>
      </c>
    </row>
    <row r="296" spans="1:2">
      <c r="A296" t="s">
        <v>2748</v>
      </c>
      <c r="B296" t="s">
        <v>2749</v>
      </c>
    </row>
    <row r="297" spans="1:2">
      <c r="A297" t="s">
        <v>2750</v>
      </c>
      <c r="B297" t="s">
        <v>2751</v>
      </c>
    </row>
    <row r="298" spans="1:2">
      <c r="A298" t="s">
        <v>2752</v>
      </c>
      <c r="B298" t="s">
        <v>2753</v>
      </c>
    </row>
    <row r="299" spans="1:2">
      <c r="A299" t="s">
        <v>2754</v>
      </c>
      <c r="B299" t="s">
        <v>2755</v>
      </c>
    </row>
    <row r="300" spans="1:2">
      <c r="A300" t="s">
        <v>2756</v>
      </c>
      <c r="B300" t="s">
        <v>2757</v>
      </c>
    </row>
    <row r="301" spans="1:2">
      <c r="A301" t="s">
        <v>3162</v>
      </c>
      <c r="B301" t="s">
        <v>2758</v>
      </c>
    </row>
    <row r="302" spans="1:2">
      <c r="A302" t="s">
        <v>2760</v>
      </c>
      <c r="B302" t="s">
        <v>2761</v>
      </c>
    </row>
    <row r="303" spans="1:2">
      <c r="A303" t="s">
        <v>2762</v>
      </c>
      <c r="B303" t="s">
        <v>2763</v>
      </c>
    </row>
    <row r="304" spans="1:2">
      <c r="A304" t="s">
        <v>2764</v>
      </c>
      <c r="B304" t="s">
        <v>2765</v>
      </c>
    </row>
    <row r="305" spans="1:2">
      <c r="A305" t="s">
        <v>2766</v>
      </c>
      <c r="B305" t="s">
        <v>2767</v>
      </c>
    </row>
    <row r="306" spans="1:2">
      <c r="A306" t="s">
        <v>2768</v>
      </c>
      <c r="B306" t="s">
        <v>2769</v>
      </c>
    </row>
    <row r="307" spans="1:2">
      <c r="A307" t="s">
        <v>2770</v>
      </c>
      <c r="B307" t="s">
        <v>2771</v>
      </c>
    </row>
    <row r="308" spans="1:2">
      <c r="A308" t="s">
        <v>2772</v>
      </c>
      <c r="B308" t="s">
        <v>2773</v>
      </c>
    </row>
    <row r="309" spans="1:2">
      <c r="A309" t="s">
        <v>2774</v>
      </c>
      <c r="B309" t="s">
        <v>2775</v>
      </c>
    </row>
    <row r="310" spans="1:2">
      <c r="A310" t="s">
        <v>2776</v>
      </c>
      <c r="B310" t="s">
        <v>2777</v>
      </c>
    </row>
    <row r="311" spans="1:2">
      <c r="A311" t="s">
        <v>2778</v>
      </c>
      <c r="B311" t="s">
        <v>2779</v>
      </c>
    </row>
    <row r="312" spans="1:2">
      <c r="A312" t="s">
        <v>2780</v>
      </c>
      <c r="B312" t="s">
        <v>2781</v>
      </c>
    </row>
    <row r="313" spans="1:2">
      <c r="A313" t="s">
        <v>3163</v>
      </c>
      <c r="B313" t="s">
        <v>2782</v>
      </c>
    </row>
    <row r="314" spans="1:2">
      <c r="A314" t="s">
        <v>2783</v>
      </c>
      <c r="B314" t="s">
        <v>2784</v>
      </c>
    </row>
    <row r="315" spans="1:2">
      <c r="A315" t="s">
        <v>2787</v>
      </c>
      <c r="B315" t="s">
        <v>2788</v>
      </c>
    </row>
    <row r="316" spans="1:2">
      <c r="A316" t="s">
        <v>3164</v>
      </c>
      <c r="B316" t="s">
        <v>2790</v>
      </c>
    </row>
    <row r="317" spans="1:2">
      <c r="A317" t="s">
        <v>2792</v>
      </c>
      <c r="B317" t="s">
        <v>2793</v>
      </c>
    </row>
    <row r="318" spans="1:2">
      <c r="A318" t="s">
        <v>2794</v>
      </c>
      <c r="B318" t="s">
        <v>2795</v>
      </c>
    </row>
    <row r="319" spans="1:2">
      <c r="A319" t="s">
        <v>2796</v>
      </c>
      <c r="B319" t="s">
        <v>2797</v>
      </c>
    </row>
    <row r="320" spans="1:2">
      <c r="A320" t="s">
        <v>2799</v>
      </c>
      <c r="B320" t="s">
        <v>2800</v>
      </c>
    </row>
    <row r="321" spans="1:2">
      <c r="A321" t="s">
        <v>2801</v>
      </c>
      <c r="B321" t="s">
        <v>2802</v>
      </c>
    </row>
    <row r="322" spans="1:2">
      <c r="A322" t="s">
        <v>2803</v>
      </c>
      <c r="B322" t="s">
        <v>2804</v>
      </c>
    </row>
    <row r="323" spans="1:2">
      <c r="A323" t="s">
        <v>3165</v>
      </c>
      <c r="B323" t="s">
        <v>2805</v>
      </c>
    </row>
    <row r="324" spans="1:2">
      <c r="A324" t="s">
        <v>2807</v>
      </c>
      <c r="B324" t="s">
        <v>2808</v>
      </c>
    </row>
    <row r="325" spans="1:2">
      <c r="A325" t="s">
        <v>2809</v>
      </c>
      <c r="B325" t="s">
        <v>2810</v>
      </c>
    </row>
    <row r="326" spans="1:2">
      <c r="A326" t="s">
        <v>2811</v>
      </c>
      <c r="B326" t="s">
        <v>2812</v>
      </c>
    </row>
    <row r="327" spans="1:2">
      <c r="A327" t="s">
        <v>2813</v>
      </c>
      <c r="B327" t="s">
        <v>2814</v>
      </c>
    </row>
    <row r="328" spans="1:2">
      <c r="A328" t="s">
        <v>2815</v>
      </c>
      <c r="B328" t="s">
        <v>2816</v>
      </c>
    </row>
    <row r="329" spans="1:2">
      <c r="A329" t="s">
        <v>2818</v>
      </c>
      <c r="B329" t="s">
        <v>2819</v>
      </c>
    </row>
    <row r="330" spans="1:2">
      <c r="A330" t="s">
        <v>2820</v>
      </c>
      <c r="B330" t="s">
        <v>2821</v>
      </c>
    </row>
    <row r="331" spans="1:2">
      <c r="A331" t="s">
        <v>2823</v>
      </c>
      <c r="B331" t="s">
        <v>2824</v>
      </c>
    </row>
    <row r="332" spans="1:2">
      <c r="A332" t="s">
        <v>2825</v>
      </c>
      <c r="B332" t="s">
        <v>2826</v>
      </c>
    </row>
    <row r="333" spans="1:2">
      <c r="A333" t="s">
        <v>2827</v>
      </c>
      <c r="B333" t="s">
        <v>2828</v>
      </c>
    </row>
    <row r="334" spans="1:2">
      <c r="A334" t="s">
        <v>2829</v>
      </c>
      <c r="B334" t="s">
        <v>2830</v>
      </c>
    </row>
    <row r="335" spans="1:2">
      <c r="A335" t="s">
        <v>2831</v>
      </c>
      <c r="B335" t="s">
        <v>2832</v>
      </c>
    </row>
    <row r="336" spans="1:2">
      <c r="A336" t="s">
        <v>2834</v>
      </c>
      <c r="B336" t="s">
        <v>2835</v>
      </c>
    </row>
    <row r="337" spans="1:2">
      <c r="A337" t="s">
        <v>2836</v>
      </c>
      <c r="B337" t="s">
        <v>2837</v>
      </c>
    </row>
    <row r="338" spans="1:2">
      <c r="A338" t="s">
        <v>2838</v>
      </c>
      <c r="B338" t="s">
        <v>2839</v>
      </c>
    </row>
    <row r="339" spans="1:2">
      <c r="A339" t="s">
        <v>2840</v>
      </c>
      <c r="B339" t="s">
        <v>2841</v>
      </c>
    </row>
    <row r="340" spans="1:2">
      <c r="A340" t="s">
        <v>2842</v>
      </c>
      <c r="B340" t="s">
        <v>2843</v>
      </c>
    </row>
    <row r="341" spans="1:2">
      <c r="A341" t="s">
        <v>2844</v>
      </c>
      <c r="B341" t="s">
        <v>2845</v>
      </c>
    </row>
    <row r="342" spans="1:2">
      <c r="A342" t="s">
        <v>2846</v>
      </c>
      <c r="B342" t="s">
        <v>2847</v>
      </c>
    </row>
    <row r="343" spans="1:2">
      <c r="A343" t="s">
        <v>2848</v>
      </c>
      <c r="B343" t="s">
        <v>2849</v>
      </c>
    </row>
    <row r="344" spans="1:2">
      <c r="A344" t="s">
        <v>3166</v>
      </c>
      <c r="B344" t="s">
        <v>2850</v>
      </c>
    </row>
    <row r="345" spans="1:2">
      <c r="A345" t="s">
        <v>3167</v>
      </c>
      <c r="B345" t="s">
        <v>257</v>
      </c>
    </row>
    <row r="346" spans="1:2">
      <c r="A346" t="s">
        <v>3168</v>
      </c>
      <c r="B346" t="s">
        <v>2851</v>
      </c>
    </row>
    <row r="347" spans="1:2">
      <c r="A347" t="s">
        <v>3169</v>
      </c>
      <c r="B347" t="s">
        <v>2852</v>
      </c>
    </row>
    <row r="348" spans="1:2">
      <c r="A348" t="s">
        <v>3170</v>
      </c>
      <c r="B348" t="s">
        <v>2853</v>
      </c>
    </row>
    <row r="349" spans="1:2">
      <c r="A349" t="s">
        <v>3171</v>
      </c>
      <c r="B349" t="s">
        <v>2854</v>
      </c>
    </row>
    <row r="350" spans="1:2">
      <c r="A350" t="s">
        <v>3172</v>
      </c>
      <c r="B350" t="s">
        <v>2855</v>
      </c>
    </row>
    <row r="351" spans="1:2">
      <c r="A351" t="s">
        <v>3173</v>
      </c>
      <c r="B351" t="s">
        <v>2856</v>
      </c>
    </row>
    <row r="352" spans="1:2">
      <c r="A352" t="s">
        <v>3174</v>
      </c>
      <c r="B352" t="s">
        <v>2857</v>
      </c>
    </row>
    <row r="353" spans="1:2">
      <c r="A353" t="s">
        <v>3175</v>
      </c>
      <c r="B353" t="s">
        <v>2858</v>
      </c>
    </row>
    <row r="354" spans="1:2">
      <c r="A354" t="s">
        <v>3176</v>
      </c>
      <c r="B354" t="s">
        <v>2859</v>
      </c>
    </row>
    <row r="355" spans="1:2">
      <c r="A355" t="s">
        <v>3177</v>
      </c>
      <c r="B355" t="s">
        <v>2860</v>
      </c>
    </row>
    <row r="356" spans="1:2">
      <c r="A356" t="s">
        <v>2861</v>
      </c>
      <c r="B356" t="s">
        <v>2862</v>
      </c>
    </row>
    <row r="357" spans="1:2">
      <c r="A357" t="s">
        <v>2863</v>
      </c>
      <c r="B357" t="s">
        <v>2864</v>
      </c>
    </row>
    <row r="358" spans="1:2">
      <c r="A358" t="s">
        <v>2865</v>
      </c>
      <c r="B358" t="s">
        <v>2866</v>
      </c>
    </row>
    <row r="359" spans="1:2">
      <c r="A359" t="s">
        <v>2867</v>
      </c>
      <c r="B359" t="s">
        <v>2868</v>
      </c>
    </row>
    <row r="360" spans="1:2">
      <c r="A360" t="s">
        <v>2869</v>
      </c>
      <c r="B360" t="s">
        <v>2870</v>
      </c>
    </row>
    <row r="361" spans="1:2">
      <c r="A361" t="s">
        <v>2871</v>
      </c>
      <c r="B361" t="s">
        <v>2872</v>
      </c>
    </row>
    <row r="362" spans="1:2">
      <c r="A362" t="s">
        <v>2874</v>
      </c>
      <c r="B362" t="s">
        <v>2875</v>
      </c>
    </row>
    <row r="363" spans="1:2">
      <c r="A363" t="s">
        <v>2876</v>
      </c>
      <c r="B363" t="s">
        <v>2877</v>
      </c>
    </row>
    <row r="364" spans="1:2">
      <c r="A364" t="s">
        <v>2878</v>
      </c>
      <c r="B364" t="s">
        <v>2879</v>
      </c>
    </row>
    <row r="365" spans="1:2">
      <c r="A365" t="s">
        <v>2880</v>
      </c>
      <c r="B365" t="s">
        <v>2881</v>
      </c>
    </row>
    <row r="366" spans="1:2">
      <c r="A366" t="s">
        <v>2882</v>
      </c>
      <c r="B366" t="s">
        <v>2883</v>
      </c>
    </row>
    <row r="367" spans="1:2">
      <c r="A367" t="s">
        <v>2884</v>
      </c>
      <c r="B367" t="s">
        <v>2885</v>
      </c>
    </row>
    <row r="368" spans="1:2">
      <c r="A368" t="s">
        <v>2886</v>
      </c>
      <c r="B368" t="s">
        <v>2887</v>
      </c>
    </row>
    <row r="369" spans="1:2">
      <c r="A369" t="s">
        <v>2888</v>
      </c>
      <c r="B369" t="s">
        <v>2889</v>
      </c>
    </row>
    <row r="370" spans="1:2">
      <c r="A370" t="s">
        <v>3178</v>
      </c>
      <c r="B370" t="s">
        <v>2890</v>
      </c>
    </row>
    <row r="371" spans="1:2">
      <c r="A371" t="s">
        <v>2891</v>
      </c>
      <c r="B371" t="s">
        <v>2892</v>
      </c>
    </row>
    <row r="372" spans="1:2">
      <c r="A372" t="s">
        <v>2893</v>
      </c>
      <c r="B372" t="s">
        <v>2894</v>
      </c>
    </row>
    <row r="373" spans="1:2">
      <c r="A373" t="s">
        <v>2895</v>
      </c>
      <c r="B373" t="s">
        <v>258</v>
      </c>
    </row>
    <row r="374" spans="1:2">
      <c r="A374" t="s">
        <v>2896</v>
      </c>
      <c r="B374" t="s">
        <v>2897</v>
      </c>
    </row>
    <row r="375" spans="1:2">
      <c r="A375" t="s">
        <v>2898</v>
      </c>
      <c r="B375" t="s">
        <v>2899</v>
      </c>
    </row>
    <row r="376" spans="1:2">
      <c r="A376" t="s">
        <v>2900</v>
      </c>
      <c r="B376" t="s">
        <v>2901</v>
      </c>
    </row>
    <row r="377" spans="1:2">
      <c r="A377" t="s">
        <v>2902</v>
      </c>
      <c r="B377" t="s">
        <v>2903</v>
      </c>
    </row>
    <row r="378" spans="1:2">
      <c r="A378" t="s">
        <v>2904</v>
      </c>
      <c r="B378" t="s">
        <v>2905</v>
      </c>
    </row>
    <row r="379" spans="1:2">
      <c r="A379" t="s">
        <v>2907</v>
      </c>
      <c r="B379" t="s">
        <v>2908</v>
      </c>
    </row>
    <row r="380" spans="1:2">
      <c r="A380" t="s">
        <v>2909</v>
      </c>
      <c r="B380" t="s">
        <v>2910</v>
      </c>
    </row>
    <row r="381" spans="1:2">
      <c r="A381" t="s">
        <v>2911</v>
      </c>
      <c r="B381" t="s">
        <v>2912</v>
      </c>
    </row>
    <row r="382" spans="1:2">
      <c r="A382" t="s">
        <v>2913</v>
      </c>
      <c r="B382" t="s">
        <v>2914</v>
      </c>
    </row>
    <row r="383" spans="1:2">
      <c r="A383" t="s">
        <v>2915</v>
      </c>
      <c r="B383" t="s">
        <v>2916</v>
      </c>
    </row>
    <row r="384" spans="1:2">
      <c r="A384" t="s">
        <v>2917</v>
      </c>
      <c r="B384" t="s">
        <v>2918</v>
      </c>
    </row>
    <row r="385" spans="1:2">
      <c r="A385" t="s">
        <v>2919</v>
      </c>
      <c r="B385" t="s">
        <v>2920</v>
      </c>
    </row>
    <row r="386" spans="1:2">
      <c r="A386" t="s">
        <v>2921</v>
      </c>
      <c r="B386" t="s">
        <v>2922</v>
      </c>
    </row>
    <row r="387" spans="1:2">
      <c r="A387" t="s">
        <v>2923</v>
      </c>
      <c r="B387" t="s">
        <v>2924</v>
      </c>
    </row>
    <row r="388" spans="1:2">
      <c r="A388" t="s">
        <v>2925</v>
      </c>
      <c r="B388" t="s">
        <v>2926</v>
      </c>
    </row>
    <row r="389" spans="1:2">
      <c r="A389" t="s">
        <v>2927</v>
      </c>
      <c r="B389" t="s">
        <v>2928</v>
      </c>
    </row>
    <row r="390" spans="1:2">
      <c r="A390" t="s">
        <v>2929</v>
      </c>
      <c r="B390" t="s">
        <v>2930</v>
      </c>
    </row>
    <row r="391" spans="1:2">
      <c r="A391" t="s">
        <v>2121</v>
      </c>
      <c r="B391" t="s">
        <v>259</v>
      </c>
    </row>
    <row r="392" spans="1:2">
      <c r="A392" t="s">
        <v>2153</v>
      </c>
      <c r="B392" t="s">
        <v>2931</v>
      </c>
    </row>
    <row r="393" spans="1:2">
      <c r="A393" t="s">
        <v>2932</v>
      </c>
      <c r="B393" t="s">
        <v>2933</v>
      </c>
    </row>
    <row r="394" spans="1:2">
      <c r="A394" t="s">
        <v>2934</v>
      </c>
      <c r="B394" t="s">
        <v>2935</v>
      </c>
    </row>
    <row r="395" spans="1:2">
      <c r="A395" t="s">
        <v>2936</v>
      </c>
      <c r="B395" t="s">
        <v>2937</v>
      </c>
    </row>
    <row r="396" spans="1:2">
      <c r="A396" t="s">
        <v>2938</v>
      </c>
      <c r="B396" t="s">
        <v>2939</v>
      </c>
    </row>
    <row r="397" spans="1:2">
      <c r="A397" t="s">
        <v>2940</v>
      </c>
      <c r="B397" t="s">
        <v>2941</v>
      </c>
    </row>
    <row r="398" spans="1:2">
      <c r="A398" t="s">
        <v>2135</v>
      </c>
      <c r="B398" t="s">
        <v>260</v>
      </c>
    </row>
    <row r="399" spans="1:2">
      <c r="A399" t="s">
        <v>3179</v>
      </c>
      <c r="B399" t="s">
        <v>2942</v>
      </c>
    </row>
    <row r="400" spans="1:2">
      <c r="A400" t="s">
        <v>3180</v>
      </c>
      <c r="B400" t="s">
        <v>2943</v>
      </c>
    </row>
    <row r="401" spans="1:2">
      <c r="A401" t="s">
        <v>3181</v>
      </c>
      <c r="B401" t="s">
        <v>2944</v>
      </c>
    </row>
    <row r="402" spans="1:2">
      <c r="A402" t="s">
        <v>3182</v>
      </c>
      <c r="B402" t="s">
        <v>2945</v>
      </c>
    </row>
    <row r="403" spans="1:2">
      <c r="A403" t="s">
        <v>2946</v>
      </c>
      <c r="B403" t="s">
        <v>261</v>
      </c>
    </row>
    <row r="404" spans="1:2">
      <c r="A404" t="s">
        <v>2947</v>
      </c>
      <c r="B404" t="s">
        <v>2948</v>
      </c>
    </row>
    <row r="405" spans="1:2">
      <c r="A405" t="s">
        <v>2170</v>
      </c>
      <c r="B405" t="s">
        <v>2949</v>
      </c>
    </row>
    <row r="406" spans="1:2">
      <c r="A406" t="s">
        <v>2950</v>
      </c>
      <c r="B406" t="s">
        <v>2951</v>
      </c>
    </row>
    <row r="407" spans="1:2">
      <c r="A407" t="s">
        <v>2952</v>
      </c>
      <c r="B407" t="s">
        <v>2953</v>
      </c>
    </row>
    <row r="408" spans="1:2">
      <c r="A408" t="s">
        <v>2955</v>
      </c>
      <c r="B408" t="s">
        <v>2956</v>
      </c>
    </row>
    <row r="409" spans="1:2">
      <c r="A409" t="s">
        <v>2957</v>
      </c>
      <c r="B409" t="s">
        <v>2958</v>
      </c>
    </row>
    <row r="410" spans="1:2">
      <c r="A410" t="s">
        <v>2959</v>
      </c>
      <c r="B410" t="s">
        <v>262</v>
      </c>
    </row>
    <row r="411" spans="1:2">
      <c r="A411" t="s">
        <v>2960</v>
      </c>
      <c r="B411" t="s">
        <v>2961</v>
      </c>
    </row>
    <row r="412" spans="1:2">
      <c r="A412" t="s">
        <v>2962</v>
      </c>
      <c r="B412" t="s">
        <v>2963</v>
      </c>
    </row>
    <row r="413" spans="1:2">
      <c r="A413" t="s">
        <v>2964</v>
      </c>
      <c r="B413" t="s">
        <v>2965</v>
      </c>
    </row>
    <row r="414" spans="1:2">
      <c r="A414" t="s">
        <v>2966</v>
      </c>
      <c r="B414" t="s">
        <v>2967</v>
      </c>
    </row>
    <row r="415" spans="1:2">
      <c r="A415" t="s">
        <v>2968</v>
      </c>
      <c r="B415" t="s">
        <v>2969</v>
      </c>
    </row>
    <row r="416" spans="1:2">
      <c r="A416" t="s">
        <v>2970</v>
      </c>
      <c r="B416" t="s">
        <v>2971</v>
      </c>
    </row>
    <row r="417" spans="1:2">
      <c r="A417" t="s">
        <v>2972</v>
      </c>
      <c r="B417" t="s">
        <v>2973</v>
      </c>
    </row>
    <row r="418" spans="1:2">
      <c r="A418" t="s">
        <v>2975</v>
      </c>
      <c r="B418" t="s">
        <v>2976</v>
      </c>
    </row>
    <row r="419" spans="1:2">
      <c r="A419" t="s">
        <v>2977</v>
      </c>
      <c r="B419" t="s">
        <v>2978</v>
      </c>
    </row>
    <row r="420" spans="1:2">
      <c r="A420" t="s">
        <v>2979</v>
      </c>
      <c r="B420" t="s">
        <v>2980</v>
      </c>
    </row>
    <row r="421" spans="1:2">
      <c r="A421" t="s">
        <v>2981</v>
      </c>
      <c r="B421" t="s">
        <v>2982</v>
      </c>
    </row>
    <row r="422" spans="1:2">
      <c r="A422" t="s">
        <v>2983</v>
      </c>
      <c r="B422" t="s">
        <v>2984</v>
      </c>
    </row>
    <row r="423" spans="1:2">
      <c r="A423" t="s">
        <v>2985</v>
      </c>
      <c r="B423" t="s">
        <v>263</v>
      </c>
    </row>
    <row r="424" spans="1:2">
      <c r="A424" t="s">
        <v>2986</v>
      </c>
      <c r="B424" t="s">
        <v>2987</v>
      </c>
    </row>
    <row r="425" spans="1:2">
      <c r="A425" t="s">
        <v>2988</v>
      </c>
      <c r="B425" t="s">
        <v>2989</v>
      </c>
    </row>
    <row r="426" spans="1:2">
      <c r="A426" t="s">
        <v>2990</v>
      </c>
      <c r="B426" t="s">
        <v>2991</v>
      </c>
    </row>
    <row r="427" spans="1:2">
      <c r="A427" t="s">
        <v>2992</v>
      </c>
      <c r="B427" t="s">
        <v>2993</v>
      </c>
    </row>
    <row r="428" spans="1:2">
      <c r="A428" t="s">
        <v>2994</v>
      </c>
      <c r="B428" t="s">
        <v>2995</v>
      </c>
    </row>
    <row r="429" spans="1:2">
      <c r="A429" t="s">
        <v>2996</v>
      </c>
      <c r="B429" t="s">
        <v>2997</v>
      </c>
    </row>
    <row r="430" spans="1:2">
      <c r="A430" t="s">
        <v>2998</v>
      </c>
      <c r="B430" t="s">
        <v>2999</v>
      </c>
    </row>
    <row r="431" spans="1:2">
      <c r="A431" t="s">
        <v>3000</v>
      </c>
      <c r="B431" t="s">
        <v>3001</v>
      </c>
    </row>
    <row r="432" spans="1:2">
      <c r="A432" t="s">
        <v>3002</v>
      </c>
      <c r="B432" t="s">
        <v>3003</v>
      </c>
    </row>
    <row r="433" spans="1:2">
      <c r="A433" t="s">
        <v>3004</v>
      </c>
      <c r="B433" t="s">
        <v>3005</v>
      </c>
    </row>
    <row r="434" spans="1:2">
      <c r="A434" t="s">
        <v>3006</v>
      </c>
      <c r="B434" t="s">
        <v>3007</v>
      </c>
    </row>
    <row r="435" spans="1:2">
      <c r="A435" t="s">
        <v>3008</v>
      </c>
      <c r="B435" t="s">
        <v>3009</v>
      </c>
    </row>
    <row r="436" spans="1:2">
      <c r="A436" t="s">
        <v>3010</v>
      </c>
      <c r="B436" t="s">
        <v>3011</v>
      </c>
    </row>
    <row r="437" spans="1:2">
      <c r="A437" t="s">
        <v>3012</v>
      </c>
      <c r="B437" t="s">
        <v>3013</v>
      </c>
    </row>
    <row r="438" spans="1:2">
      <c r="A438" t="s">
        <v>3014</v>
      </c>
      <c r="B438" t="s">
        <v>3015</v>
      </c>
    </row>
    <row r="439" spans="1:2">
      <c r="A439" t="s">
        <v>3016</v>
      </c>
      <c r="B439" t="s">
        <v>3017</v>
      </c>
    </row>
    <row r="440" spans="1:2">
      <c r="A440" t="s">
        <v>3018</v>
      </c>
      <c r="B440" t="s">
        <v>3019</v>
      </c>
    </row>
    <row r="441" spans="1:2">
      <c r="A441" t="s">
        <v>3020</v>
      </c>
      <c r="B441" t="s">
        <v>3021</v>
      </c>
    </row>
    <row r="442" spans="1:2">
      <c r="A442" t="s">
        <v>3022</v>
      </c>
      <c r="B442" t="s">
        <v>3023</v>
      </c>
    </row>
    <row r="443" spans="1:2">
      <c r="A443" t="s">
        <v>3024</v>
      </c>
      <c r="B443" t="s">
        <v>3025</v>
      </c>
    </row>
    <row r="444" spans="1:2">
      <c r="A444" t="s">
        <v>3026</v>
      </c>
      <c r="B444" t="s">
        <v>3027</v>
      </c>
    </row>
    <row r="445" spans="1:2">
      <c r="A445" t="s">
        <v>3028</v>
      </c>
      <c r="B445" t="s">
        <v>3029</v>
      </c>
    </row>
    <row r="446" spans="1:2">
      <c r="A446" t="s">
        <v>3030</v>
      </c>
      <c r="B446" t="s">
        <v>3031</v>
      </c>
    </row>
    <row r="447" spans="1:2">
      <c r="A447" t="s">
        <v>3032</v>
      </c>
      <c r="B447" t="s">
        <v>3033</v>
      </c>
    </row>
    <row r="448" spans="1:2">
      <c r="A448" t="s">
        <v>3034</v>
      </c>
      <c r="B448" t="s">
        <v>3035</v>
      </c>
    </row>
    <row r="449" spans="1:2">
      <c r="A449" t="s">
        <v>3036</v>
      </c>
      <c r="B449" t="s">
        <v>3037</v>
      </c>
    </row>
    <row r="450" spans="1:2">
      <c r="A450" t="s">
        <v>3038</v>
      </c>
      <c r="B450" t="s">
        <v>3039</v>
      </c>
    </row>
    <row r="451" spans="1:2">
      <c r="A451" t="s">
        <v>3040</v>
      </c>
      <c r="B451" t="s">
        <v>3041</v>
      </c>
    </row>
    <row r="452" spans="1:2">
      <c r="A452" t="s">
        <v>3042</v>
      </c>
      <c r="B452" t="s">
        <v>3043</v>
      </c>
    </row>
    <row r="453" spans="1:2">
      <c r="A453" t="s">
        <v>3044</v>
      </c>
      <c r="B453" t="s">
        <v>3045</v>
      </c>
    </row>
    <row r="454" spans="1:2">
      <c r="A454" t="s">
        <v>3046</v>
      </c>
      <c r="B454" t="s">
        <v>3047</v>
      </c>
    </row>
    <row r="455" spans="1:2">
      <c r="A455" t="s">
        <v>3048</v>
      </c>
      <c r="B455" t="s">
        <v>3049</v>
      </c>
    </row>
    <row r="456" spans="1:2">
      <c r="A456" t="s">
        <v>3050</v>
      </c>
      <c r="B456" t="s">
        <v>3051</v>
      </c>
    </row>
    <row r="457" spans="1:2">
      <c r="A457" t="s">
        <v>3052</v>
      </c>
      <c r="B457" t="s">
        <v>3053</v>
      </c>
    </row>
    <row r="458" spans="1:2">
      <c r="A458" t="s">
        <v>3055</v>
      </c>
      <c r="B458" t="s">
        <v>3056</v>
      </c>
    </row>
    <row r="459" spans="1:2">
      <c r="A459" t="s">
        <v>3057</v>
      </c>
      <c r="B459" t="s">
        <v>3058</v>
      </c>
    </row>
    <row r="460" spans="1:2">
      <c r="A460" t="s">
        <v>3060</v>
      </c>
      <c r="B460" t="s">
        <v>3061</v>
      </c>
    </row>
    <row r="461" spans="1:2">
      <c r="A461" t="s">
        <v>3062</v>
      </c>
      <c r="B461" t="s">
        <v>3063</v>
      </c>
    </row>
    <row r="462" spans="1:2">
      <c r="A462" t="s">
        <v>3064</v>
      </c>
      <c r="B462" t="s">
        <v>3065</v>
      </c>
    </row>
    <row r="463" spans="1:2">
      <c r="A463" t="s">
        <v>3066</v>
      </c>
      <c r="B463" t="s">
        <v>3067</v>
      </c>
    </row>
    <row r="464" spans="1:2">
      <c r="A464" t="s">
        <v>3068</v>
      </c>
      <c r="B464" t="s">
        <v>3069</v>
      </c>
    </row>
    <row r="465" spans="1:2">
      <c r="A465" t="s">
        <v>3070</v>
      </c>
      <c r="B465" t="s">
        <v>3071</v>
      </c>
    </row>
    <row r="466" spans="1:2">
      <c r="A466" t="s">
        <v>3072</v>
      </c>
      <c r="B466" t="s">
        <v>3073</v>
      </c>
    </row>
    <row r="467" spans="1:2">
      <c r="A467" t="s">
        <v>3074</v>
      </c>
      <c r="B467" t="s">
        <v>3075</v>
      </c>
    </row>
    <row r="468" spans="1:2">
      <c r="A468" t="s">
        <v>3076</v>
      </c>
      <c r="B468" t="s">
        <v>3077</v>
      </c>
    </row>
    <row r="469" spans="1:2">
      <c r="A469" t="s">
        <v>3078</v>
      </c>
      <c r="B469" t="s">
        <v>3079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25"/>
  <sheetViews>
    <sheetView workbookViewId="0">
      <selection activeCell="D18" sqref="D18"/>
    </sheetView>
  </sheetViews>
  <sheetFormatPr defaultRowHeight="15"/>
  <cols>
    <col min="1" max="1" width="9.140625" customWidth="1"/>
    <col min="2" max="4" width="16" customWidth="1"/>
    <col min="5" max="5" width="11.42578125" customWidth="1"/>
    <col min="6" max="6" width="13.42578125" customWidth="1"/>
    <col min="7" max="7" width="10" customWidth="1"/>
    <col min="8" max="8" width="10.42578125" customWidth="1"/>
    <col min="9" max="9" width="12.140625" customWidth="1"/>
    <col min="10" max="10" width="21.140625" customWidth="1"/>
    <col min="11" max="11" width="20.85546875" customWidth="1"/>
    <col min="12" max="12" width="13.42578125" customWidth="1"/>
    <col min="13" max="13" width="10.5703125" customWidth="1"/>
    <col min="14" max="14" width="16.5703125" customWidth="1"/>
    <col min="15" max="15" width="13.7109375" customWidth="1"/>
    <col min="16" max="16" width="19" customWidth="1"/>
    <col min="17" max="17" width="17.140625" customWidth="1"/>
    <col min="18" max="18" width="12.7109375" customWidth="1"/>
  </cols>
  <sheetData>
    <row r="1" spans="1:4" ht="18">
      <c r="A1" s="1" t="s">
        <v>36</v>
      </c>
    </row>
    <row r="2" spans="1:4">
      <c r="A2" s="5" t="s">
        <v>37</v>
      </c>
    </row>
    <row r="3" spans="1:4">
      <c r="D3" t="s">
        <v>3475</v>
      </c>
    </row>
    <row r="4" spans="1:4">
      <c r="A4" s="49" t="s">
        <v>12216</v>
      </c>
    </row>
    <row r="6" spans="1:4">
      <c r="A6" s="49" t="s">
        <v>12179</v>
      </c>
    </row>
    <row r="7" spans="1:4">
      <c r="A7" s="197" t="s">
        <v>12217</v>
      </c>
    </row>
    <row r="8" spans="1:4">
      <c r="A8" s="197" t="s">
        <v>12218</v>
      </c>
    </row>
    <row r="9" spans="1:4">
      <c r="A9" s="198" t="s">
        <v>12296</v>
      </c>
    </row>
    <row r="10" spans="1:4">
      <c r="A10" s="197" t="s">
        <v>12210</v>
      </c>
    </row>
    <row r="12" spans="1:4">
      <c r="A12" s="49" t="s">
        <v>12219</v>
      </c>
    </row>
    <row r="14" spans="1:4">
      <c r="A14" s="49" t="s">
        <v>12183</v>
      </c>
    </row>
    <row r="15" spans="1:4">
      <c r="A15" s="198" t="s">
        <v>12220</v>
      </c>
    </row>
    <row r="16" spans="1:4">
      <c r="A16" s="197" t="s">
        <v>12221</v>
      </c>
    </row>
    <row r="18" spans="1:19">
      <c r="A18" s="49" t="s">
        <v>12222</v>
      </c>
    </row>
    <row r="20" spans="1:19">
      <c r="A20" s="202" t="s">
        <v>12192</v>
      </c>
      <c r="B20" s="203"/>
      <c r="D20" t="s">
        <v>519</v>
      </c>
    </row>
    <row r="21" spans="1:19" s="13" customFormat="1">
      <c r="A21" s="88" t="s">
        <v>94</v>
      </c>
      <c r="B21" s="89" t="s">
        <v>68</v>
      </c>
      <c r="C21" s="89" t="s">
        <v>95</v>
      </c>
      <c r="D21" s="89" t="s">
        <v>497</v>
      </c>
      <c r="E21" s="89" t="s">
        <v>89</v>
      </c>
      <c r="F21" s="90" t="s">
        <v>96</v>
      </c>
      <c r="G21" s="77" t="s">
        <v>82</v>
      </c>
      <c r="H21" s="77" t="s">
        <v>93</v>
      </c>
      <c r="I21" s="77" t="s">
        <v>97</v>
      </c>
      <c r="J21" s="77" t="s">
        <v>139</v>
      </c>
      <c r="K21" s="77" t="s">
        <v>140</v>
      </c>
      <c r="L21" s="77" t="s">
        <v>130</v>
      </c>
      <c r="M21" s="77" t="s">
        <v>141</v>
      </c>
      <c r="N21" s="77" t="s">
        <v>142</v>
      </c>
      <c r="O21" s="77" t="s">
        <v>143</v>
      </c>
      <c r="P21" s="77" t="s">
        <v>500</v>
      </c>
      <c r="Q21" s="77" t="s">
        <v>501</v>
      </c>
      <c r="R21" s="77" t="s">
        <v>129</v>
      </c>
      <c r="S21" s="78" t="s">
        <v>238</v>
      </c>
    </row>
    <row r="22" spans="1:19" ht="25.5">
      <c r="A22" s="86" t="s">
        <v>502</v>
      </c>
      <c r="B22" s="67" t="s">
        <v>503</v>
      </c>
      <c r="C22" s="67" t="s">
        <v>504</v>
      </c>
      <c r="D22" s="67" t="s">
        <v>505</v>
      </c>
      <c r="E22" s="68" t="s">
        <v>506</v>
      </c>
      <c r="F22" s="69">
        <v>46168</v>
      </c>
      <c r="G22" s="70" t="s">
        <v>527</v>
      </c>
      <c r="H22" s="71">
        <v>340.5</v>
      </c>
      <c r="I22" s="72">
        <v>2.36</v>
      </c>
      <c r="J22" s="73">
        <v>390000</v>
      </c>
      <c r="K22" s="74">
        <v>150000</v>
      </c>
      <c r="L22" s="73">
        <v>1150000</v>
      </c>
      <c r="M22" s="73"/>
      <c r="N22" s="73">
        <v>791820</v>
      </c>
      <c r="O22" s="73">
        <v>2180144</v>
      </c>
      <c r="P22" s="73">
        <v>747478</v>
      </c>
      <c r="Q22" s="73">
        <v>0</v>
      </c>
      <c r="R22" s="73"/>
      <c r="S22" s="87">
        <v>1063800</v>
      </c>
    </row>
    <row r="23" spans="1:19" ht="38.25">
      <c r="A23" s="86" t="s">
        <v>507</v>
      </c>
      <c r="B23" s="75" t="s">
        <v>508</v>
      </c>
      <c r="C23" s="67" t="s">
        <v>509</v>
      </c>
      <c r="D23" s="67" t="s">
        <v>510</v>
      </c>
      <c r="E23" s="68" t="s">
        <v>511</v>
      </c>
      <c r="F23" s="69">
        <v>46169</v>
      </c>
      <c r="G23" s="70" t="s">
        <v>527</v>
      </c>
      <c r="H23" s="71">
        <v>794.6</v>
      </c>
      <c r="I23" s="72">
        <v>7.81</v>
      </c>
      <c r="J23" s="73">
        <v>390000</v>
      </c>
      <c r="K23" s="74">
        <v>150000</v>
      </c>
      <c r="L23" s="73">
        <v>2050000</v>
      </c>
      <c r="M23" s="73">
        <v>0</v>
      </c>
      <c r="N23" s="73">
        <v>791820</v>
      </c>
      <c r="O23" s="73">
        <v>5153429</v>
      </c>
      <c r="P23" s="73">
        <v>18375503</v>
      </c>
      <c r="Q23" s="73">
        <v>0</v>
      </c>
      <c r="R23" s="73"/>
      <c r="S23" s="87">
        <v>4681530</v>
      </c>
    </row>
    <row r="24" spans="1:19" ht="63.75">
      <c r="A24" s="86" t="s">
        <v>512</v>
      </c>
      <c r="B24" s="76" t="s">
        <v>513</v>
      </c>
      <c r="C24" s="67" t="s">
        <v>514</v>
      </c>
      <c r="D24" s="67" t="s">
        <v>510</v>
      </c>
      <c r="E24" s="68" t="s">
        <v>515</v>
      </c>
      <c r="F24" s="69">
        <v>46185</v>
      </c>
      <c r="G24" s="70" t="s">
        <v>527</v>
      </c>
      <c r="H24" s="71">
        <v>1580</v>
      </c>
      <c r="I24" s="72">
        <v>8.9</v>
      </c>
      <c r="J24" s="73">
        <v>390000</v>
      </c>
      <c r="K24" s="74">
        <v>150000</v>
      </c>
      <c r="L24" s="73">
        <v>1250000</v>
      </c>
      <c r="M24" s="73"/>
      <c r="N24" s="73">
        <v>792360</v>
      </c>
      <c r="O24" s="73">
        <v>5876670</v>
      </c>
      <c r="P24" s="73">
        <v>2350668</v>
      </c>
      <c r="Q24" s="73">
        <v>0</v>
      </c>
      <c r="R24" s="73"/>
      <c r="S24" s="87">
        <f>4812912+25280</f>
        <v>4838192</v>
      </c>
    </row>
    <row r="25" spans="1:19" ht="25.5">
      <c r="A25" s="91" t="s">
        <v>516</v>
      </c>
      <c r="B25" s="79" t="s">
        <v>517</v>
      </c>
      <c r="C25" s="79" t="s">
        <v>504</v>
      </c>
      <c r="D25" s="79" t="s">
        <v>505</v>
      </c>
      <c r="E25" s="80" t="s">
        <v>518</v>
      </c>
      <c r="F25" s="81">
        <v>46191</v>
      </c>
      <c r="G25" s="70" t="s">
        <v>527</v>
      </c>
      <c r="H25" s="82">
        <v>114</v>
      </c>
      <c r="I25" s="83">
        <v>1</v>
      </c>
      <c r="J25" s="84">
        <v>390000</v>
      </c>
      <c r="K25" s="85">
        <v>150000</v>
      </c>
      <c r="L25" s="84">
        <v>1150000</v>
      </c>
      <c r="M25" s="84"/>
      <c r="N25" s="84">
        <v>792930</v>
      </c>
      <c r="O25" s="84">
        <v>925085</v>
      </c>
      <c r="P25" s="84">
        <v>317172</v>
      </c>
      <c r="Q25" s="84">
        <v>0</v>
      </c>
      <c r="R25" s="84"/>
      <c r="S25" s="92">
        <v>576180</v>
      </c>
    </row>
  </sheetData>
  <pageMargins left="0.75" right="0.75" top="1" bottom="1" header="0.5" footer="0.5"/>
  <legacy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479"/>
  <sheetViews>
    <sheetView workbookViewId="0">
      <selection activeCell="E23" sqref="E23"/>
    </sheetView>
  </sheetViews>
  <sheetFormatPr defaultRowHeight="15"/>
  <cols>
    <col min="1" max="1" width="18.7109375" customWidth="1"/>
    <col min="2" max="2" width="16" customWidth="1"/>
    <col min="3" max="3" width="26.85546875" customWidth="1"/>
    <col min="4" max="4" width="29.7109375" bestFit="1" customWidth="1"/>
    <col min="5" max="5" width="73.5703125" bestFit="1" customWidth="1"/>
  </cols>
  <sheetData>
    <row r="1" spans="1:5" ht="18">
      <c r="A1" s="1" t="s">
        <v>38</v>
      </c>
    </row>
    <row r="2" spans="1:5">
      <c r="A2" s="5" t="s">
        <v>39</v>
      </c>
    </row>
    <row r="4" spans="1:5">
      <c r="A4" s="202" t="s">
        <v>12192</v>
      </c>
      <c r="B4" s="203"/>
    </row>
    <row r="5" spans="1:5" s="13" customFormat="1">
      <c r="A5" s="150" t="s">
        <v>2193</v>
      </c>
      <c r="B5" s="150" t="s">
        <v>2194</v>
      </c>
      <c r="C5" s="150" t="s">
        <v>2195</v>
      </c>
      <c r="D5" s="150" t="s">
        <v>2196</v>
      </c>
      <c r="E5" s="150" t="s">
        <v>2197</v>
      </c>
    </row>
    <row r="6" spans="1:5">
      <c r="A6" t="s">
        <v>2198</v>
      </c>
      <c r="B6" t="s">
        <v>2199</v>
      </c>
      <c r="C6" t="s">
        <v>3533</v>
      </c>
      <c r="D6" t="s">
        <v>2200</v>
      </c>
      <c r="E6" t="s">
        <v>2200</v>
      </c>
    </row>
    <row r="7" spans="1:5">
      <c r="A7" t="s">
        <v>2201</v>
      </c>
      <c r="B7" t="s">
        <v>2202</v>
      </c>
      <c r="C7" t="s">
        <v>3533</v>
      </c>
      <c r="D7" t="s">
        <v>2200</v>
      </c>
      <c r="E7" t="s">
        <v>2200</v>
      </c>
    </row>
    <row r="8" spans="1:5">
      <c r="A8" t="s">
        <v>3082</v>
      </c>
      <c r="B8" t="s">
        <v>2203</v>
      </c>
      <c r="C8" t="s">
        <v>3533</v>
      </c>
      <c r="D8" t="s">
        <v>2200</v>
      </c>
      <c r="E8" t="s">
        <v>2200</v>
      </c>
    </row>
    <row r="9" spans="1:5">
      <c r="A9" t="s">
        <v>3083</v>
      </c>
      <c r="B9" t="s">
        <v>2204</v>
      </c>
      <c r="C9" t="s">
        <v>3533</v>
      </c>
      <c r="D9" t="s">
        <v>2200</v>
      </c>
      <c r="E9" t="s">
        <v>2200</v>
      </c>
    </row>
    <row r="10" spans="1:5">
      <c r="A10" t="s">
        <v>3084</v>
      </c>
      <c r="B10" t="s">
        <v>2205</v>
      </c>
      <c r="C10" t="s">
        <v>160</v>
      </c>
      <c r="D10" t="s">
        <v>2200</v>
      </c>
      <c r="E10" t="s">
        <v>2200</v>
      </c>
    </row>
    <row r="11" spans="1:5">
      <c r="A11" t="s">
        <v>2206</v>
      </c>
      <c r="B11" t="s">
        <v>2207</v>
      </c>
      <c r="C11" t="s">
        <v>157</v>
      </c>
      <c r="D11" t="s">
        <v>2200</v>
      </c>
      <c r="E11" t="s">
        <v>2200</v>
      </c>
    </row>
    <row r="12" spans="1:5">
      <c r="A12" t="s">
        <v>3085</v>
      </c>
      <c r="B12" t="s">
        <v>2208</v>
      </c>
      <c r="C12" t="s">
        <v>2200</v>
      </c>
      <c r="D12" t="s">
        <v>2200</v>
      </c>
      <c r="E12" t="s">
        <v>2200</v>
      </c>
    </row>
    <row r="13" spans="1:5">
      <c r="A13" t="s">
        <v>3086</v>
      </c>
      <c r="B13" t="s">
        <v>2209</v>
      </c>
      <c r="C13" t="s">
        <v>2200</v>
      </c>
      <c r="D13" t="s">
        <v>2200</v>
      </c>
      <c r="E13" t="s">
        <v>2200</v>
      </c>
    </row>
    <row r="14" spans="1:5">
      <c r="A14" t="s">
        <v>2210</v>
      </c>
      <c r="B14" t="s">
        <v>2211</v>
      </c>
      <c r="C14" t="s">
        <v>3533</v>
      </c>
      <c r="D14" t="s">
        <v>2200</v>
      </c>
      <c r="E14" t="s">
        <v>2200</v>
      </c>
    </row>
    <row r="15" spans="1:5">
      <c r="A15" t="s">
        <v>2212</v>
      </c>
      <c r="B15" t="s">
        <v>2213</v>
      </c>
      <c r="C15" t="s">
        <v>157</v>
      </c>
      <c r="D15" t="s">
        <v>2200</v>
      </c>
      <c r="E15" t="s">
        <v>2214</v>
      </c>
    </row>
    <row r="16" spans="1:5">
      <c r="A16" t="s">
        <v>3087</v>
      </c>
      <c r="B16" t="s">
        <v>2215</v>
      </c>
      <c r="C16" t="s">
        <v>3533</v>
      </c>
      <c r="D16" t="s">
        <v>2200</v>
      </c>
      <c r="E16" t="s">
        <v>2200</v>
      </c>
    </row>
    <row r="17" spans="1:5">
      <c r="A17" t="s">
        <v>3088</v>
      </c>
      <c r="B17" t="s">
        <v>2216</v>
      </c>
      <c r="C17" t="s">
        <v>3533</v>
      </c>
      <c r="D17" t="s">
        <v>2200</v>
      </c>
      <c r="E17" t="s">
        <v>2200</v>
      </c>
    </row>
    <row r="18" spans="1:5">
      <c r="A18" t="s">
        <v>3089</v>
      </c>
      <c r="B18" t="s">
        <v>2217</v>
      </c>
      <c r="C18" t="s">
        <v>3533</v>
      </c>
      <c r="D18" t="s">
        <v>2200</v>
      </c>
      <c r="E18" t="s">
        <v>2200</v>
      </c>
    </row>
    <row r="19" spans="1:5">
      <c r="A19" t="s">
        <v>3090</v>
      </c>
      <c r="B19" t="s">
        <v>2218</v>
      </c>
      <c r="C19" t="s">
        <v>162</v>
      </c>
      <c r="D19" t="s">
        <v>2219</v>
      </c>
      <c r="E19" t="s">
        <v>2200</v>
      </c>
    </row>
    <row r="20" spans="1:5">
      <c r="A20" t="s">
        <v>2220</v>
      </c>
      <c r="B20" t="s">
        <v>2221</v>
      </c>
      <c r="C20" t="s">
        <v>2200</v>
      </c>
      <c r="D20" t="s">
        <v>2200</v>
      </c>
      <c r="E20" t="s">
        <v>2200</v>
      </c>
    </row>
    <row r="21" spans="1:5">
      <c r="A21" t="s">
        <v>2222</v>
      </c>
      <c r="B21" t="s">
        <v>2223</v>
      </c>
      <c r="C21" t="s">
        <v>2224</v>
      </c>
      <c r="D21" t="s">
        <v>2200</v>
      </c>
      <c r="E21" t="s">
        <v>2200</v>
      </c>
    </row>
    <row r="22" spans="1:5">
      <c r="A22" t="s">
        <v>3091</v>
      </c>
      <c r="B22" t="s">
        <v>2225</v>
      </c>
      <c r="C22" t="s">
        <v>162</v>
      </c>
      <c r="D22" t="s">
        <v>2200</v>
      </c>
      <c r="E22" t="s">
        <v>2200</v>
      </c>
    </row>
    <row r="23" spans="1:5">
      <c r="A23" t="s">
        <v>3092</v>
      </c>
      <c r="B23" t="s">
        <v>2226</v>
      </c>
      <c r="C23" t="s">
        <v>2227</v>
      </c>
      <c r="D23" t="s">
        <v>2228</v>
      </c>
      <c r="E23" t="s">
        <v>2200</v>
      </c>
    </row>
    <row r="24" spans="1:5">
      <c r="A24" t="s">
        <v>2229</v>
      </c>
      <c r="B24" t="s">
        <v>2230</v>
      </c>
      <c r="C24" t="s">
        <v>2227</v>
      </c>
      <c r="D24" t="s">
        <v>2200</v>
      </c>
      <c r="E24" t="s">
        <v>2231</v>
      </c>
    </row>
    <row r="25" spans="1:5">
      <c r="A25" t="s">
        <v>2232</v>
      </c>
      <c r="B25" t="s">
        <v>2233</v>
      </c>
      <c r="C25" t="s">
        <v>157</v>
      </c>
      <c r="D25" t="s">
        <v>2200</v>
      </c>
    </row>
    <row r="26" spans="1:5">
      <c r="A26" t="s">
        <v>2234</v>
      </c>
      <c r="B26" t="s">
        <v>2235</v>
      </c>
      <c r="C26" t="s">
        <v>157</v>
      </c>
      <c r="D26" t="s">
        <v>2200</v>
      </c>
    </row>
    <row r="27" spans="1:5">
      <c r="A27" t="s">
        <v>2236</v>
      </c>
      <c r="B27" t="s">
        <v>2237</v>
      </c>
      <c r="C27" t="s">
        <v>157</v>
      </c>
      <c r="D27" t="s">
        <v>2200</v>
      </c>
    </row>
    <row r="28" spans="1:5">
      <c r="A28" t="s">
        <v>2238</v>
      </c>
      <c r="B28" t="s">
        <v>2239</v>
      </c>
      <c r="C28" t="s">
        <v>3533</v>
      </c>
      <c r="D28" t="s">
        <v>2200</v>
      </c>
      <c r="E28" t="s">
        <v>2240</v>
      </c>
    </row>
    <row r="29" spans="1:5">
      <c r="A29" t="s">
        <v>2241</v>
      </c>
      <c r="B29" t="s">
        <v>2242</v>
      </c>
      <c r="C29" t="s">
        <v>2200</v>
      </c>
      <c r="D29" t="s">
        <v>2200</v>
      </c>
      <c r="E29" t="s">
        <v>2200</v>
      </c>
    </row>
    <row r="30" spans="1:5">
      <c r="A30" t="s">
        <v>2243</v>
      </c>
      <c r="B30" t="s">
        <v>2244</v>
      </c>
      <c r="C30" t="s">
        <v>2200</v>
      </c>
      <c r="D30" t="s">
        <v>2200</v>
      </c>
      <c r="E30" t="s">
        <v>2200</v>
      </c>
    </row>
    <row r="31" spans="1:5">
      <c r="A31" t="s">
        <v>2245</v>
      </c>
      <c r="B31" t="s">
        <v>2246</v>
      </c>
      <c r="C31" t="s">
        <v>3533</v>
      </c>
      <c r="D31" t="s">
        <v>2200</v>
      </c>
      <c r="E31" t="s">
        <v>2200</v>
      </c>
    </row>
    <row r="32" spans="1:5">
      <c r="A32" t="s">
        <v>2247</v>
      </c>
      <c r="B32" t="s">
        <v>2248</v>
      </c>
      <c r="C32" t="s">
        <v>3533</v>
      </c>
      <c r="D32" t="s">
        <v>2200</v>
      </c>
      <c r="E32" t="s">
        <v>2200</v>
      </c>
    </row>
    <row r="33" spans="1:5">
      <c r="A33" t="s">
        <v>2249</v>
      </c>
      <c r="B33" t="s">
        <v>2250</v>
      </c>
      <c r="C33" t="s">
        <v>3533</v>
      </c>
      <c r="D33" t="s">
        <v>2200</v>
      </c>
      <c r="E33" t="s">
        <v>2200</v>
      </c>
    </row>
    <row r="34" spans="1:5">
      <c r="A34" t="s">
        <v>2251</v>
      </c>
      <c r="B34" t="s">
        <v>2252</v>
      </c>
      <c r="C34" t="s">
        <v>159</v>
      </c>
      <c r="D34" t="s">
        <v>2253</v>
      </c>
      <c r="E34" t="s">
        <v>2200</v>
      </c>
    </row>
    <row r="35" spans="1:5">
      <c r="A35" t="s">
        <v>2254</v>
      </c>
      <c r="B35" t="s">
        <v>2255</v>
      </c>
      <c r="C35" t="s">
        <v>157</v>
      </c>
      <c r="D35" t="s">
        <v>2200</v>
      </c>
      <c r="E35" t="s">
        <v>2214</v>
      </c>
    </row>
    <row r="36" spans="1:5">
      <c r="A36" t="s">
        <v>2256</v>
      </c>
      <c r="B36" t="s">
        <v>2257</v>
      </c>
      <c r="C36" t="s">
        <v>2200</v>
      </c>
      <c r="D36" t="s">
        <v>2200</v>
      </c>
      <c r="E36" t="s">
        <v>2200</v>
      </c>
    </row>
    <row r="37" spans="1:5">
      <c r="A37" t="s">
        <v>2258</v>
      </c>
      <c r="B37" t="s">
        <v>2259</v>
      </c>
      <c r="C37" t="s">
        <v>2200</v>
      </c>
      <c r="D37" t="s">
        <v>2200</v>
      </c>
      <c r="E37" t="s">
        <v>2200</v>
      </c>
    </row>
    <row r="38" spans="1:5">
      <c r="A38" t="s">
        <v>2260</v>
      </c>
      <c r="B38" t="s">
        <v>2261</v>
      </c>
      <c r="C38" t="s">
        <v>160</v>
      </c>
      <c r="D38" t="s">
        <v>2200</v>
      </c>
      <c r="E38" t="s">
        <v>2200</v>
      </c>
    </row>
    <row r="39" spans="1:5">
      <c r="A39" t="s">
        <v>3093</v>
      </c>
      <c r="B39" t="s">
        <v>2262</v>
      </c>
      <c r="C39" t="s">
        <v>2200</v>
      </c>
      <c r="D39" t="s">
        <v>2200</v>
      </c>
      <c r="E39" t="s">
        <v>2200</v>
      </c>
    </row>
    <row r="40" spans="1:5">
      <c r="A40" t="s">
        <v>2263</v>
      </c>
      <c r="B40" t="s">
        <v>2264</v>
      </c>
      <c r="C40" t="s">
        <v>3533</v>
      </c>
      <c r="D40" t="s">
        <v>2200</v>
      </c>
      <c r="E40" t="s">
        <v>2200</v>
      </c>
    </row>
    <row r="41" spans="1:5">
      <c r="A41" t="s">
        <v>2265</v>
      </c>
      <c r="B41" t="s">
        <v>2266</v>
      </c>
      <c r="C41" t="s">
        <v>3533</v>
      </c>
      <c r="D41" t="s">
        <v>2200</v>
      </c>
      <c r="E41" t="s">
        <v>2200</v>
      </c>
    </row>
    <row r="42" spans="1:5">
      <c r="A42" t="s">
        <v>2267</v>
      </c>
      <c r="B42" t="s">
        <v>2268</v>
      </c>
      <c r="C42" t="s">
        <v>3533</v>
      </c>
      <c r="D42" t="s">
        <v>2200</v>
      </c>
      <c r="E42" t="s">
        <v>2200</v>
      </c>
    </row>
    <row r="43" spans="1:5">
      <c r="A43" t="s">
        <v>2269</v>
      </c>
      <c r="B43" t="s">
        <v>2270</v>
      </c>
      <c r="C43" t="s">
        <v>3533</v>
      </c>
      <c r="D43" t="s">
        <v>2200</v>
      </c>
      <c r="E43" t="s">
        <v>2200</v>
      </c>
    </row>
    <row r="44" spans="1:5">
      <c r="A44" t="s">
        <v>2271</v>
      </c>
      <c r="B44" t="s">
        <v>2272</v>
      </c>
      <c r="C44" t="s">
        <v>3533</v>
      </c>
      <c r="D44" t="s">
        <v>2273</v>
      </c>
      <c r="E44" t="s">
        <v>2274</v>
      </c>
    </row>
    <row r="45" spans="1:5">
      <c r="A45" t="s">
        <v>3094</v>
      </c>
      <c r="B45" t="s">
        <v>2275</v>
      </c>
      <c r="C45" t="s">
        <v>164</v>
      </c>
      <c r="D45" t="s">
        <v>2200</v>
      </c>
      <c r="E45" t="s">
        <v>2276</v>
      </c>
    </row>
    <row r="46" spans="1:5">
      <c r="A46" t="s">
        <v>3095</v>
      </c>
      <c r="B46" t="s">
        <v>2277</v>
      </c>
      <c r="C46" t="s">
        <v>3533</v>
      </c>
      <c r="D46" t="s">
        <v>2200</v>
      </c>
      <c r="E46" t="s">
        <v>2200</v>
      </c>
    </row>
    <row r="47" spans="1:5">
      <c r="A47" t="s">
        <v>3096</v>
      </c>
      <c r="B47" t="s">
        <v>2278</v>
      </c>
      <c r="C47" t="s">
        <v>3533</v>
      </c>
      <c r="D47" t="s">
        <v>2200</v>
      </c>
      <c r="E47" t="s">
        <v>2200</v>
      </c>
    </row>
    <row r="48" spans="1:5">
      <c r="A48" t="s">
        <v>3097</v>
      </c>
      <c r="B48" t="s">
        <v>2279</v>
      </c>
      <c r="C48" t="s">
        <v>3533</v>
      </c>
      <c r="D48" t="s">
        <v>2200</v>
      </c>
      <c r="E48" t="s">
        <v>2200</v>
      </c>
    </row>
    <row r="49" spans="1:5">
      <c r="A49" t="s">
        <v>3098</v>
      </c>
      <c r="B49" t="s">
        <v>2280</v>
      </c>
      <c r="C49" t="s">
        <v>2200</v>
      </c>
      <c r="D49" t="s">
        <v>2200</v>
      </c>
      <c r="E49" t="s">
        <v>2200</v>
      </c>
    </row>
    <row r="50" spans="1:5">
      <c r="A50" t="s">
        <v>2281</v>
      </c>
      <c r="B50" t="s">
        <v>2282</v>
      </c>
      <c r="C50" t="s">
        <v>157</v>
      </c>
      <c r="D50" t="s">
        <v>2200</v>
      </c>
    </row>
    <row r="51" spans="1:5">
      <c r="A51" t="s">
        <v>2283</v>
      </c>
      <c r="B51" t="s">
        <v>2284</v>
      </c>
      <c r="C51" t="s">
        <v>157</v>
      </c>
      <c r="D51" t="s">
        <v>2200</v>
      </c>
    </row>
    <row r="52" spans="1:5">
      <c r="A52" t="s">
        <v>2285</v>
      </c>
      <c r="B52" t="s">
        <v>2286</v>
      </c>
      <c r="C52" t="s">
        <v>2200</v>
      </c>
      <c r="D52" t="s">
        <v>2200</v>
      </c>
      <c r="E52" t="s">
        <v>2200</v>
      </c>
    </row>
    <row r="53" spans="1:5">
      <c r="A53" t="s">
        <v>2287</v>
      </c>
      <c r="B53" t="s">
        <v>2288</v>
      </c>
      <c r="C53" t="s">
        <v>164</v>
      </c>
      <c r="D53" t="s">
        <v>2200</v>
      </c>
      <c r="E53" t="s">
        <v>2276</v>
      </c>
    </row>
    <row r="54" spans="1:5">
      <c r="A54" t="s">
        <v>2289</v>
      </c>
      <c r="B54" t="s">
        <v>2290</v>
      </c>
      <c r="C54" t="s">
        <v>2200</v>
      </c>
      <c r="D54" t="s">
        <v>2200</v>
      </c>
      <c r="E54" t="s">
        <v>2200</v>
      </c>
    </row>
    <row r="55" spans="1:5">
      <c r="A55" t="s">
        <v>3099</v>
      </c>
      <c r="B55" t="s">
        <v>2291</v>
      </c>
      <c r="C55" t="s">
        <v>2200</v>
      </c>
      <c r="D55" t="s">
        <v>2200</v>
      </c>
      <c r="E55" t="s">
        <v>2200</v>
      </c>
    </row>
    <row r="56" spans="1:5">
      <c r="A56" t="s">
        <v>3100</v>
      </c>
      <c r="B56" t="s">
        <v>2292</v>
      </c>
      <c r="C56" t="s">
        <v>2200</v>
      </c>
      <c r="D56" t="s">
        <v>2200</v>
      </c>
      <c r="E56" t="s">
        <v>2200</v>
      </c>
    </row>
    <row r="57" spans="1:5">
      <c r="A57" t="s">
        <v>3101</v>
      </c>
      <c r="B57" t="s">
        <v>2293</v>
      </c>
      <c r="C57" t="s">
        <v>164</v>
      </c>
      <c r="D57" t="s">
        <v>2200</v>
      </c>
      <c r="E57" t="s">
        <v>2276</v>
      </c>
    </row>
    <row r="58" spans="1:5">
      <c r="A58" t="s">
        <v>2294</v>
      </c>
      <c r="B58" t="s">
        <v>2295</v>
      </c>
      <c r="C58" t="s">
        <v>160</v>
      </c>
      <c r="D58" t="s">
        <v>2200</v>
      </c>
      <c r="E58" t="s">
        <v>2200</v>
      </c>
    </row>
    <row r="59" spans="1:5">
      <c r="A59" t="s">
        <v>3102</v>
      </c>
      <c r="B59" t="s">
        <v>2296</v>
      </c>
      <c r="C59" t="s">
        <v>3533</v>
      </c>
      <c r="D59" t="s">
        <v>2200</v>
      </c>
      <c r="E59" t="s">
        <v>2200</v>
      </c>
    </row>
    <row r="60" spans="1:5">
      <c r="A60" t="s">
        <v>3103</v>
      </c>
      <c r="B60" t="s">
        <v>2297</v>
      </c>
      <c r="C60" t="s">
        <v>3533</v>
      </c>
      <c r="D60" t="s">
        <v>2200</v>
      </c>
      <c r="E60" t="s">
        <v>2200</v>
      </c>
    </row>
    <row r="61" spans="1:5">
      <c r="A61" t="s">
        <v>3104</v>
      </c>
      <c r="B61" t="s">
        <v>2298</v>
      </c>
      <c r="C61" t="s">
        <v>3533</v>
      </c>
      <c r="D61" t="s">
        <v>2200</v>
      </c>
      <c r="E61" t="s">
        <v>2200</v>
      </c>
    </row>
    <row r="62" spans="1:5">
      <c r="A62" t="s">
        <v>3105</v>
      </c>
      <c r="B62" t="s">
        <v>2299</v>
      </c>
      <c r="C62" t="s">
        <v>3533</v>
      </c>
      <c r="D62" t="s">
        <v>2200</v>
      </c>
      <c r="E62" t="s">
        <v>2200</v>
      </c>
    </row>
    <row r="63" spans="1:5">
      <c r="A63" t="s">
        <v>2300</v>
      </c>
      <c r="B63" t="s">
        <v>2301</v>
      </c>
      <c r="C63" t="s">
        <v>2224</v>
      </c>
      <c r="D63" t="s">
        <v>2200</v>
      </c>
      <c r="E63" t="s">
        <v>2200</v>
      </c>
    </row>
    <row r="64" spans="1:5">
      <c r="A64" t="s">
        <v>2302</v>
      </c>
      <c r="B64" t="s">
        <v>2303</v>
      </c>
      <c r="C64" t="s">
        <v>2200</v>
      </c>
      <c r="D64" t="s">
        <v>2200</v>
      </c>
      <c r="E64" t="s">
        <v>2200</v>
      </c>
    </row>
    <row r="65" spans="1:5">
      <c r="A65" t="s">
        <v>3106</v>
      </c>
      <c r="B65" t="s">
        <v>2304</v>
      </c>
      <c r="C65" t="s">
        <v>3533</v>
      </c>
      <c r="D65" t="s">
        <v>2200</v>
      </c>
      <c r="E65" t="s">
        <v>2200</v>
      </c>
    </row>
    <row r="66" spans="1:5">
      <c r="A66" t="s">
        <v>3107</v>
      </c>
      <c r="B66" t="s">
        <v>2305</v>
      </c>
      <c r="C66" t="s">
        <v>3533</v>
      </c>
      <c r="D66" t="s">
        <v>2200</v>
      </c>
      <c r="E66" t="s">
        <v>2200</v>
      </c>
    </row>
    <row r="67" spans="1:5">
      <c r="A67" t="s">
        <v>3108</v>
      </c>
      <c r="B67" t="s">
        <v>2306</v>
      </c>
      <c r="C67" t="s">
        <v>3533</v>
      </c>
      <c r="D67" t="s">
        <v>2200</v>
      </c>
      <c r="E67" t="s">
        <v>2200</v>
      </c>
    </row>
    <row r="68" spans="1:5">
      <c r="A68" t="s">
        <v>3109</v>
      </c>
      <c r="B68" t="s">
        <v>2307</v>
      </c>
      <c r="C68" t="s">
        <v>3533</v>
      </c>
      <c r="D68" t="s">
        <v>2200</v>
      </c>
      <c r="E68" t="s">
        <v>2200</v>
      </c>
    </row>
    <row r="69" spans="1:5">
      <c r="A69" t="s">
        <v>3110</v>
      </c>
      <c r="B69" t="s">
        <v>2308</v>
      </c>
      <c r="C69" t="s">
        <v>160</v>
      </c>
      <c r="D69" t="s">
        <v>2200</v>
      </c>
      <c r="E69" t="s">
        <v>2200</v>
      </c>
    </row>
    <row r="70" spans="1:5">
      <c r="A70" t="s">
        <v>3111</v>
      </c>
      <c r="B70" t="s">
        <v>2309</v>
      </c>
      <c r="C70" t="s">
        <v>2200</v>
      </c>
      <c r="D70" t="s">
        <v>2200</v>
      </c>
      <c r="E70" t="s">
        <v>2200</v>
      </c>
    </row>
    <row r="71" spans="1:5">
      <c r="A71" t="s">
        <v>3112</v>
      </c>
      <c r="B71" t="s">
        <v>2310</v>
      </c>
      <c r="C71" t="s">
        <v>3533</v>
      </c>
      <c r="D71" t="s">
        <v>2200</v>
      </c>
      <c r="E71" t="s">
        <v>2200</v>
      </c>
    </row>
    <row r="72" spans="1:5">
      <c r="A72" t="s">
        <v>2311</v>
      </c>
      <c r="B72" t="s">
        <v>2312</v>
      </c>
      <c r="C72" t="s">
        <v>2227</v>
      </c>
      <c r="D72" t="s">
        <v>2228</v>
      </c>
      <c r="E72" t="s">
        <v>2200</v>
      </c>
    </row>
    <row r="73" spans="1:5">
      <c r="A73" t="s">
        <v>3113</v>
      </c>
      <c r="B73" t="s">
        <v>2313</v>
      </c>
      <c r="C73" t="s">
        <v>157</v>
      </c>
      <c r="D73" t="s">
        <v>2200</v>
      </c>
    </row>
    <row r="74" spans="1:5">
      <c r="A74" t="s">
        <v>3114</v>
      </c>
      <c r="B74" t="s">
        <v>2314</v>
      </c>
      <c r="C74" t="s">
        <v>157</v>
      </c>
      <c r="D74" t="s">
        <v>2200</v>
      </c>
    </row>
    <row r="75" spans="1:5">
      <c r="A75" t="s">
        <v>3115</v>
      </c>
      <c r="B75" t="s">
        <v>2315</v>
      </c>
      <c r="C75" t="s">
        <v>157</v>
      </c>
      <c r="D75" t="s">
        <v>2200</v>
      </c>
    </row>
    <row r="76" spans="1:5">
      <c r="A76" t="s">
        <v>2316</v>
      </c>
      <c r="B76" t="s">
        <v>2317</v>
      </c>
      <c r="C76" t="s">
        <v>2200</v>
      </c>
      <c r="D76" t="s">
        <v>2200</v>
      </c>
      <c r="E76" t="s">
        <v>2200</v>
      </c>
    </row>
    <row r="77" spans="1:5">
      <c r="A77" t="s">
        <v>3116</v>
      </c>
      <c r="B77" t="s">
        <v>2318</v>
      </c>
      <c r="C77" t="s">
        <v>2200</v>
      </c>
      <c r="D77" t="s">
        <v>2200</v>
      </c>
      <c r="E77" t="s">
        <v>2200</v>
      </c>
    </row>
    <row r="78" spans="1:5">
      <c r="A78" t="s">
        <v>3117</v>
      </c>
      <c r="B78" t="s">
        <v>2319</v>
      </c>
      <c r="C78" t="s">
        <v>2200</v>
      </c>
      <c r="D78" t="s">
        <v>2200</v>
      </c>
      <c r="E78" t="s">
        <v>2200</v>
      </c>
    </row>
    <row r="79" spans="1:5">
      <c r="A79" t="s">
        <v>3118</v>
      </c>
      <c r="B79" t="s">
        <v>2320</v>
      </c>
      <c r="C79" t="s">
        <v>3533</v>
      </c>
      <c r="D79" t="s">
        <v>2200</v>
      </c>
      <c r="E79" t="s">
        <v>2200</v>
      </c>
    </row>
    <row r="80" spans="1:5">
      <c r="A80" t="s">
        <v>3119</v>
      </c>
      <c r="B80" t="s">
        <v>2321</v>
      </c>
      <c r="C80" t="s">
        <v>3533</v>
      </c>
      <c r="D80" t="s">
        <v>2200</v>
      </c>
      <c r="E80" t="s">
        <v>2200</v>
      </c>
    </row>
    <row r="81" spans="1:5">
      <c r="A81" t="s">
        <v>3120</v>
      </c>
      <c r="B81" t="s">
        <v>2322</v>
      </c>
      <c r="C81" t="s">
        <v>3533</v>
      </c>
      <c r="D81" t="s">
        <v>2200</v>
      </c>
      <c r="E81" t="s">
        <v>2200</v>
      </c>
    </row>
    <row r="82" spans="1:5">
      <c r="A82" t="s">
        <v>3121</v>
      </c>
      <c r="B82" t="s">
        <v>2323</v>
      </c>
      <c r="C82" t="s">
        <v>2200</v>
      </c>
      <c r="D82" t="s">
        <v>2200</v>
      </c>
      <c r="E82" t="s">
        <v>2200</v>
      </c>
    </row>
    <row r="83" spans="1:5">
      <c r="A83" t="s">
        <v>2324</v>
      </c>
      <c r="B83" t="s">
        <v>2325</v>
      </c>
      <c r="C83" t="s">
        <v>157</v>
      </c>
      <c r="D83" t="s">
        <v>2200</v>
      </c>
      <c r="E83" t="s">
        <v>2326</v>
      </c>
    </row>
    <row r="84" spans="1:5">
      <c r="A84" t="s">
        <v>3122</v>
      </c>
      <c r="B84" t="s">
        <v>2327</v>
      </c>
      <c r="C84" t="s">
        <v>2200</v>
      </c>
      <c r="D84" t="s">
        <v>2200</v>
      </c>
      <c r="E84" t="s">
        <v>2200</v>
      </c>
    </row>
    <row r="85" spans="1:5">
      <c r="A85" t="s">
        <v>2328</v>
      </c>
      <c r="B85" t="s">
        <v>2329</v>
      </c>
      <c r="C85" t="s">
        <v>3533</v>
      </c>
      <c r="D85" t="s">
        <v>2200</v>
      </c>
      <c r="E85" t="s">
        <v>2200</v>
      </c>
    </row>
    <row r="86" spans="1:5">
      <c r="A86" t="s">
        <v>2330</v>
      </c>
      <c r="B86" t="s">
        <v>2331</v>
      </c>
      <c r="C86" t="s">
        <v>3533</v>
      </c>
      <c r="D86" t="s">
        <v>2200</v>
      </c>
      <c r="E86" t="s">
        <v>2200</v>
      </c>
    </row>
    <row r="87" spans="1:5">
      <c r="A87" t="s">
        <v>2332</v>
      </c>
      <c r="B87" t="s">
        <v>2333</v>
      </c>
      <c r="C87" t="s">
        <v>3533</v>
      </c>
      <c r="D87" t="s">
        <v>2200</v>
      </c>
      <c r="E87" t="s">
        <v>2200</v>
      </c>
    </row>
    <row r="88" spans="1:5">
      <c r="A88" t="s">
        <v>2334</v>
      </c>
      <c r="B88" t="s">
        <v>2335</v>
      </c>
      <c r="C88" t="s">
        <v>2200</v>
      </c>
      <c r="D88" t="s">
        <v>2200</v>
      </c>
      <c r="E88" t="s">
        <v>2200</v>
      </c>
    </row>
    <row r="89" spans="1:5">
      <c r="A89" t="s">
        <v>3123</v>
      </c>
      <c r="B89" t="s">
        <v>2336</v>
      </c>
      <c r="C89" t="s">
        <v>160</v>
      </c>
      <c r="D89" t="s">
        <v>2337</v>
      </c>
      <c r="E89" t="s">
        <v>2200</v>
      </c>
    </row>
    <row r="90" spans="1:5">
      <c r="A90" t="s">
        <v>2338</v>
      </c>
      <c r="B90" t="s">
        <v>2339</v>
      </c>
      <c r="C90" t="s">
        <v>3533</v>
      </c>
      <c r="D90" t="s">
        <v>2200</v>
      </c>
      <c r="E90" t="s">
        <v>2340</v>
      </c>
    </row>
    <row r="91" spans="1:5">
      <c r="A91" t="s">
        <v>2341</v>
      </c>
      <c r="B91" t="s">
        <v>2342</v>
      </c>
      <c r="C91" t="s">
        <v>157</v>
      </c>
      <c r="D91" t="s">
        <v>2200</v>
      </c>
      <c r="E91" t="s">
        <v>2200</v>
      </c>
    </row>
    <row r="92" spans="1:5">
      <c r="A92" t="s">
        <v>2343</v>
      </c>
      <c r="B92" t="s">
        <v>2344</v>
      </c>
      <c r="C92" t="s">
        <v>157</v>
      </c>
      <c r="D92" t="s">
        <v>2200</v>
      </c>
      <c r="E92" t="s">
        <v>2200</v>
      </c>
    </row>
    <row r="93" spans="1:5">
      <c r="A93" t="s">
        <v>2345</v>
      </c>
      <c r="B93" t="s">
        <v>2346</v>
      </c>
      <c r="C93" t="s">
        <v>2200</v>
      </c>
      <c r="D93" t="s">
        <v>2200</v>
      </c>
      <c r="E93" t="s">
        <v>2200</v>
      </c>
    </row>
    <row r="94" spans="1:5">
      <c r="A94" t="s">
        <v>3124</v>
      </c>
      <c r="B94" t="s">
        <v>2347</v>
      </c>
      <c r="C94" t="s">
        <v>2200</v>
      </c>
      <c r="D94" t="s">
        <v>2200</v>
      </c>
      <c r="E94" t="s">
        <v>2200</v>
      </c>
    </row>
    <row r="95" spans="1:5">
      <c r="A95" t="s">
        <v>3125</v>
      </c>
      <c r="B95" t="s">
        <v>2348</v>
      </c>
      <c r="C95" t="s">
        <v>157</v>
      </c>
      <c r="D95" t="s">
        <v>2200</v>
      </c>
      <c r="E95" t="s">
        <v>2214</v>
      </c>
    </row>
    <row r="96" spans="1:5">
      <c r="A96" t="s">
        <v>3126</v>
      </c>
      <c r="B96" t="s">
        <v>2349</v>
      </c>
      <c r="C96" t="s">
        <v>160</v>
      </c>
      <c r="D96" t="s">
        <v>2200</v>
      </c>
      <c r="E96" t="s">
        <v>2200</v>
      </c>
    </row>
    <row r="97" spans="1:5">
      <c r="A97" t="s">
        <v>3127</v>
      </c>
      <c r="B97" t="s">
        <v>2350</v>
      </c>
      <c r="C97" t="s">
        <v>2224</v>
      </c>
      <c r="D97" t="s">
        <v>2351</v>
      </c>
      <c r="E97" t="s">
        <v>2200</v>
      </c>
    </row>
    <row r="98" spans="1:5">
      <c r="A98" t="s">
        <v>2352</v>
      </c>
      <c r="B98" t="s">
        <v>2353</v>
      </c>
      <c r="C98" t="s">
        <v>3533</v>
      </c>
      <c r="D98" t="s">
        <v>2200</v>
      </c>
      <c r="E98" t="s">
        <v>2200</v>
      </c>
    </row>
    <row r="99" spans="1:5">
      <c r="A99" t="s">
        <v>2354</v>
      </c>
      <c r="B99" t="s">
        <v>2355</v>
      </c>
      <c r="C99" t="s">
        <v>2227</v>
      </c>
      <c r="D99" t="s">
        <v>2200</v>
      </c>
      <c r="E99" t="s">
        <v>2200</v>
      </c>
    </row>
    <row r="100" spans="1:5">
      <c r="A100" t="s">
        <v>2356</v>
      </c>
      <c r="B100" t="s">
        <v>2357</v>
      </c>
      <c r="C100" t="s">
        <v>2200</v>
      </c>
      <c r="D100" t="s">
        <v>2200</v>
      </c>
      <c r="E100" t="s">
        <v>2200</v>
      </c>
    </row>
    <row r="101" spans="1:5">
      <c r="A101" t="s">
        <v>2358</v>
      </c>
      <c r="B101" t="s">
        <v>2359</v>
      </c>
      <c r="C101" t="s">
        <v>3533</v>
      </c>
      <c r="D101" t="s">
        <v>2200</v>
      </c>
      <c r="E101" t="s">
        <v>2200</v>
      </c>
    </row>
    <row r="102" spans="1:5">
      <c r="A102" t="s">
        <v>2360</v>
      </c>
      <c r="B102" t="s">
        <v>2361</v>
      </c>
      <c r="C102" t="s">
        <v>3533</v>
      </c>
      <c r="D102" t="s">
        <v>2200</v>
      </c>
      <c r="E102" t="s">
        <v>2200</v>
      </c>
    </row>
    <row r="103" spans="1:5">
      <c r="A103" t="s">
        <v>2362</v>
      </c>
      <c r="B103" t="s">
        <v>2363</v>
      </c>
      <c r="C103" t="s">
        <v>3533</v>
      </c>
      <c r="D103" t="s">
        <v>2200</v>
      </c>
      <c r="E103" t="s">
        <v>2200</v>
      </c>
    </row>
    <row r="104" spans="1:5">
      <c r="A104" t="s">
        <v>2364</v>
      </c>
      <c r="B104" t="s">
        <v>2365</v>
      </c>
      <c r="C104" t="s">
        <v>3533</v>
      </c>
      <c r="D104" t="s">
        <v>2200</v>
      </c>
      <c r="E104" t="s">
        <v>2200</v>
      </c>
    </row>
    <row r="105" spans="1:5">
      <c r="A105" t="s">
        <v>2366</v>
      </c>
      <c r="B105" t="s">
        <v>2367</v>
      </c>
      <c r="C105" t="s">
        <v>2227</v>
      </c>
      <c r="D105" t="s">
        <v>2200</v>
      </c>
      <c r="E105" t="s">
        <v>2200</v>
      </c>
    </row>
    <row r="106" spans="1:5">
      <c r="A106" t="s">
        <v>2368</v>
      </c>
      <c r="B106" t="s">
        <v>2369</v>
      </c>
      <c r="C106" t="s">
        <v>3533</v>
      </c>
      <c r="D106" t="s">
        <v>2200</v>
      </c>
      <c r="E106" t="s">
        <v>2200</v>
      </c>
    </row>
    <row r="107" spans="1:5">
      <c r="A107" t="s">
        <v>2370</v>
      </c>
      <c r="B107" t="s">
        <v>2371</v>
      </c>
      <c r="C107" t="s">
        <v>3533</v>
      </c>
      <c r="D107" t="s">
        <v>2200</v>
      </c>
      <c r="E107" t="s">
        <v>2200</v>
      </c>
    </row>
    <row r="108" spans="1:5">
      <c r="A108" t="s">
        <v>2372</v>
      </c>
      <c r="B108" t="s">
        <v>2373</v>
      </c>
      <c r="C108" t="s">
        <v>3533</v>
      </c>
      <c r="D108" t="s">
        <v>2200</v>
      </c>
      <c r="E108" t="s">
        <v>2200</v>
      </c>
    </row>
    <row r="109" spans="1:5">
      <c r="A109" t="s">
        <v>2374</v>
      </c>
      <c r="B109" t="s">
        <v>2375</v>
      </c>
      <c r="C109" t="s">
        <v>157</v>
      </c>
      <c r="D109" t="s">
        <v>2376</v>
      </c>
      <c r="E109" t="s">
        <v>2200</v>
      </c>
    </row>
    <row r="110" spans="1:5">
      <c r="A110" t="s">
        <v>2377</v>
      </c>
      <c r="B110" t="s">
        <v>2378</v>
      </c>
      <c r="C110" t="s">
        <v>2200</v>
      </c>
      <c r="D110" t="s">
        <v>2200</v>
      </c>
      <c r="E110" t="s">
        <v>2200</v>
      </c>
    </row>
    <row r="111" spans="1:5">
      <c r="A111" t="s">
        <v>2379</v>
      </c>
      <c r="B111" t="s">
        <v>2380</v>
      </c>
      <c r="C111" t="s">
        <v>3533</v>
      </c>
      <c r="D111" t="s">
        <v>2200</v>
      </c>
      <c r="E111" t="s">
        <v>2200</v>
      </c>
    </row>
    <row r="112" spans="1:5">
      <c r="A112" t="s">
        <v>2381</v>
      </c>
      <c r="B112" t="s">
        <v>2382</v>
      </c>
      <c r="C112" t="s">
        <v>3533</v>
      </c>
      <c r="D112" t="s">
        <v>2200</v>
      </c>
      <c r="E112" t="s">
        <v>2200</v>
      </c>
    </row>
    <row r="113" spans="1:5">
      <c r="A113" t="s">
        <v>2383</v>
      </c>
      <c r="B113" t="s">
        <v>2384</v>
      </c>
      <c r="C113" t="s">
        <v>3533</v>
      </c>
      <c r="D113" t="s">
        <v>2200</v>
      </c>
      <c r="E113" t="s">
        <v>2200</v>
      </c>
    </row>
    <row r="114" spans="1:5">
      <c r="A114" t="s">
        <v>2385</v>
      </c>
      <c r="B114" t="s">
        <v>2386</v>
      </c>
      <c r="C114" t="s">
        <v>2200</v>
      </c>
      <c r="D114" t="s">
        <v>2200</v>
      </c>
      <c r="E114" t="s">
        <v>2200</v>
      </c>
    </row>
    <row r="115" spans="1:5">
      <c r="A115" t="s">
        <v>2387</v>
      </c>
      <c r="B115" t="s">
        <v>2388</v>
      </c>
      <c r="C115" t="s">
        <v>157</v>
      </c>
      <c r="D115" t="s">
        <v>2200</v>
      </c>
      <c r="E115" t="s">
        <v>2200</v>
      </c>
    </row>
    <row r="116" spans="1:5">
      <c r="A116" t="s">
        <v>2389</v>
      </c>
      <c r="B116" t="s">
        <v>2390</v>
      </c>
      <c r="C116" t="s">
        <v>157</v>
      </c>
      <c r="D116" t="s">
        <v>2200</v>
      </c>
      <c r="E116" t="s">
        <v>2200</v>
      </c>
    </row>
    <row r="117" spans="1:5">
      <c r="A117" t="s">
        <v>2391</v>
      </c>
      <c r="B117" t="s">
        <v>2392</v>
      </c>
      <c r="C117" t="s">
        <v>157</v>
      </c>
      <c r="D117" t="s">
        <v>2200</v>
      </c>
      <c r="E117" t="s">
        <v>2393</v>
      </c>
    </row>
    <row r="118" spans="1:5">
      <c r="A118" t="s">
        <v>2394</v>
      </c>
      <c r="B118" t="s">
        <v>2395</v>
      </c>
      <c r="C118" t="s">
        <v>3533</v>
      </c>
      <c r="D118" t="s">
        <v>2200</v>
      </c>
      <c r="E118" t="s">
        <v>2200</v>
      </c>
    </row>
    <row r="119" spans="1:5">
      <c r="A119" t="s">
        <v>2396</v>
      </c>
      <c r="B119" t="s">
        <v>2397</v>
      </c>
      <c r="C119" t="s">
        <v>3533</v>
      </c>
      <c r="D119" t="s">
        <v>2200</v>
      </c>
      <c r="E119" t="s">
        <v>2200</v>
      </c>
    </row>
    <row r="120" spans="1:5">
      <c r="A120" t="s">
        <v>2398</v>
      </c>
      <c r="B120" t="s">
        <v>2399</v>
      </c>
      <c r="C120" t="s">
        <v>3533</v>
      </c>
      <c r="D120" t="s">
        <v>2200</v>
      </c>
      <c r="E120" t="s">
        <v>2200</v>
      </c>
    </row>
    <row r="121" spans="1:5">
      <c r="A121" t="s">
        <v>2400</v>
      </c>
      <c r="B121" t="s">
        <v>2401</v>
      </c>
      <c r="C121" t="s">
        <v>2200</v>
      </c>
      <c r="D121" t="s">
        <v>2200</v>
      </c>
      <c r="E121" t="s">
        <v>2200</v>
      </c>
    </row>
    <row r="122" spans="1:5">
      <c r="A122" t="s">
        <v>2402</v>
      </c>
      <c r="B122" t="s">
        <v>2403</v>
      </c>
      <c r="C122" t="s">
        <v>2200</v>
      </c>
      <c r="D122" t="s">
        <v>2200</v>
      </c>
      <c r="E122" t="s">
        <v>2200</v>
      </c>
    </row>
    <row r="123" spans="1:5">
      <c r="A123" t="s">
        <v>2404</v>
      </c>
      <c r="B123" t="s">
        <v>2405</v>
      </c>
      <c r="C123" t="s">
        <v>2200</v>
      </c>
      <c r="D123" t="s">
        <v>2200</v>
      </c>
      <c r="E123" t="s">
        <v>2200</v>
      </c>
    </row>
    <row r="124" spans="1:5">
      <c r="A124" t="s">
        <v>2406</v>
      </c>
      <c r="B124" t="s">
        <v>2407</v>
      </c>
      <c r="C124" t="s">
        <v>2227</v>
      </c>
      <c r="D124" t="s">
        <v>2200</v>
      </c>
      <c r="E124" t="s">
        <v>2200</v>
      </c>
    </row>
    <row r="125" spans="1:5">
      <c r="A125" t="s">
        <v>2408</v>
      </c>
      <c r="B125" t="s">
        <v>2409</v>
      </c>
      <c r="C125" t="s">
        <v>2224</v>
      </c>
      <c r="D125" t="s">
        <v>2411</v>
      </c>
      <c r="E125" t="s">
        <v>2200</v>
      </c>
    </row>
    <row r="126" spans="1:5">
      <c r="A126" t="s">
        <v>2412</v>
      </c>
      <c r="B126" t="s">
        <v>2413</v>
      </c>
      <c r="C126" t="s">
        <v>164</v>
      </c>
      <c r="D126" t="s">
        <v>2200</v>
      </c>
      <c r="E126" t="s">
        <v>2200</v>
      </c>
    </row>
    <row r="127" spans="1:5">
      <c r="A127" t="s">
        <v>2414</v>
      </c>
      <c r="B127" t="s">
        <v>2415</v>
      </c>
      <c r="C127" t="s">
        <v>2227</v>
      </c>
      <c r="D127" t="s">
        <v>2200</v>
      </c>
      <c r="E127" t="s">
        <v>2200</v>
      </c>
    </row>
    <row r="128" spans="1:5">
      <c r="A128" t="s">
        <v>2416</v>
      </c>
      <c r="B128" t="s">
        <v>2417</v>
      </c>
      <c r="C128" t="s">
        <v>3533</v>
      </c>
      <c r="D128" t="s">
        <v>2200</v>
      </c>
      <c r="E128" t="s">
        <v>2200</v>
      </c>
    </row>
    <row r="129" spans="1:5">
      <c r="A129" t="s">
        <v>2418</v>
      </c>
      <c r="B129" t="s">
        <v>2419</v>
      </c>
      <c r="C129" t="s">
        <v>3533</v>
      </c>
      <c r="D129" t="s">
        <v>2200</v>
      </c>
      <c r="E129" t="s">
        <v>2200</v>
      </c>
    </row>
    <row r="130" spans="1:5">
      <c r="A130" t="s">
        <v>2420</v>
      </c>
      <c r="B130" t="s">
        <v>2421</v>
      </c>
      <c r="C130" t="s">
        <v>157</v>
      </c>
      <c r="D130" t="s">
        <v>2376</v>
      </c>
      <c r="E130" t="s">
        <v>2200</v>
      </c>
    </row>
    <row r="131" spans="1:5">
      <c r="A131" t="s">
        <v>2422</v>
      </c>
      <c r="B131" t="s">
        <v>2423</v>
      </c>
      <c r="C131" t="s">
        <v>2200</v>
      </c>
      <c r="D131" t="s">
        <v>2200</v>
      </c>
      <c r="E131" t="s">
        <v>2200</v>
      </c>
    </row>
    <row r="132" spans="1:5">
      <c r="A132" t="s">
        <v>2424</v>
      </c>
    </row>
    <row r="133" spans="1:5">
      <c r="A133" t="s">
        <v>2425</v>
      </c>
      <c r="B133" t="s">
        <v>2426</v>
      </c>
      <c r="C133" t="s">
        <v>3533</v>
      </c>
      <c r="D133" t="s">
        <v>2200</v>
      </c>
      <c r="E133" t="s">
        <v>2200</v>
      </c>
    </row>
    <row r="134" spans="1:5">
      <c r="A134" t="s">
        <v>2427</v>
      </c>
      <c r="B134" t="s">
        <v>2428</v>
      </c>
      <c r="C134" t="s">
        <v>3533</v>
      </c>
      <c r="D134" t="s">
        <v>2200</v>
      </c>
      <c r="E134" t="s">
        <v>2200</v>
      </c>
    </row>
    <row r="135" spans="1:5">
      <c r="A135" t="s">
        <v>2429</v>
      </c>
      <c r="B135" t="s">
        <v>2430</v>
      </c>
      <c r="C135" t="s">
        <v>157</v>
      </c>
      <c r="D135" t="s">
        <v>2376</v>
      </c>
      <c r="E135" t="s">
        <v>2431</v>
      </c>
    </row>
    <row r="136" spans="1:5">
      <c r="A136" t="s">
        <v>2432</v>
      </c>
      <c r="B136" t="s">
        <v>2433</v>
      </c>
      <c r="C136" t="s">
        <v>3533</v>
      </c>
      <c r="D136" t="s">
        <v>2200</v>
      </c>
      <c r="E136" t="s">
        <v>2200</v>
      </c>
    </row>
    <row r="137" spans="1:5">
      <c r="A137" t="s">
        <v>2434</v>
      </c>
      <c r="B137" t="s">
        <v>2435</v>
      </c>
      <c r="C137" t="s">
        <v>3533</v>
      </c>
      <c r="D137" t="s">
        <v>2376</v>
      </c>
      <c r="E137" t="s">
        <v>2200</v>
      </c>
    </row>
    <row r="138" spans="1:5">
      <c r="A138" t="s">
        <v>2436</v>
      </c>
      <c r="B138" t="s">
        <v>2437</v>
      </c>
      <c r="C138" t="s">
        <v>2200</v>
      </c>
      <c r="D138" t="s">
        <v>2200</v>
      </c>
      <c r="E138" t="s">
        <v>2200</v>
      </c>
    </row>
    <row r="139" spans="1:5">
      <c r="A139" t="s">
        <v>2438</v>
      </c>
      <c r="B139" t="s">
        <v>2439</v>
      </c>
      <c r="C139" t="s">
        <v>157</v>
      </c>
      <c r="D139" t="s">
        <v>2200</v>
      </c>
      <c r="E139" t="s">
        <v>2200</v>
      </c>
    </row>
    <row r="140" spans="1:5">
      <c r="A140" t="s">
        <v>2440</v>
      </c>
      <c r="B140" t="s">
        <v>2441</v>
      </c>
      <c r="C140" t="s">
        <v>157</v>
      </c>
      <c r="D140" t="s">
        <v>2200</v>
      </c>
      <c r="E140" t="s">
        <v>2200</v>
      </c>
    </row>
    <row r="141" spans="1:5">
      <c r="A141" t="s">
        <v>2442</v>
      </c>
      <c r="B141" t="s">
        <v>2443</v>
      </c>
      <c r="C141" t="s">
        <v>2227</v>
      </c>
      <c r="D141" t="s">
        <v>2228</v>
      </c>
      <c r="E141" t="s">
        <v>2200</v>
      </c>
    </row>
    <row r="142" spans="1:5">
      <c r="A142" t="s">
        <v>2444</v>
      </c>
      <c r="B142" t="s">
        <v>2445</v>
      </c>
      <c r="C142" t="s">
        <v>2200</v>
      </c>
      <c r="D142" t="s">
        <v>2200</v>
      </c>
      <c r="E142" t="s">
        <v>2200</v>
      </c>
    </row>
    <row r="143" spans="1:5">
      <c r="A143" t="s">
        <v>2446</v>
      </c>
      <c r="B143" t="s">
        <v>2447</v>
      </c>
      <c r="C143" t="s">
        <v>2200</v>
      </c>
      <c r="D143" t="s">
        <v>2200</v>
      </c>
      <c r="E143" t="s">
        <v>2200</v>
      </c>
    </row>
    <row r="144" spans="1:5">
      <c r="A144" t="s">
        <v>2448</v>
      </c>
      <c r="B144" t="s">
        <v>2449</v>
      </c>
      <c r="C144" t="s">
        <v>2200</v>
      </c>
      <c r="D144" t="s">
        <v>2200</v>
      </c>
      <c r="E144" t="s">
        <v>2200</v>
      </c>
    </row>
    <row r="145" spans="1:5">
      <c r="A145" t="s">
        <v>2450</v>
      </c>
      <c r="B145" t="s">
        <v>2451</v>
      </c>
      <c r="C145" t="s">
        <v>3533</v>
      </c>
      <c r="D145" t="s">
        <v>2219</v>
      </c>
      <c r="E145" t="s">
        <v>2452</v>
      </c>
    </row>
    <row r="146" spans="1:5">
      <c r="A146" t="s">
        <v>2453</v>
      </c>
      <c r="B146" t="s">
        <v>2454</v>
      </c>
      <c r="C146" t="s">
        <v>3533</v>
      </c>
      <c r="D146" t="s">
        <v>2200</v>
      </c>
      <c r="E146" t="s">
        <v>2200</v>
      </c>
    </row>
    <row r="147" spans="1:5">
      <c r="A147" t="s">
        <v>2455</v>
      </c>
      <c r="B147" t="s">
        <v>2456</v>
      </c>
      <c r="C147" t="s">
        <v>3533</v>
      </c>
      <c r="D147" t="s">
        <v>2200</v>
      </c>
      <c r="E147" t="s">
        <v>2200</v>
      </c>
    </row>
    <row r="148" spans="1:5">
      <c r="A148" t="s">
        <v>2457</v>
      </c>
      <c r="B148" t="s">
        <v>2458</v>
      </c>
      <c r="C148" t="s">
        <v>159</v>
      </c>
      <c r="D148" t="s">
        <v>2200</v>
      </c>
      <c r="E148" t="s">
        <v>2228</v>
      </c>
    </row>
    <row r="149" spans="1:5">
      <c r="A149" t="s">
        <v>2459</v>
      </c>
      <c r="B149" t="s">
        <v>2460</v>
      </c>
      <c r="C149" t="s">
        <v>3533</v>
      </c>
      <c r="D149" t="s">
        <v>2200</v>
      </c>
      <c r="E149" t="s">
        <v>2200</v>
      </c>
    </row>
    <row r="150" spans="1:5">
      <c r="A150" t="s">
        <v>2461</v>
      </c>
      <c r="B150" t="s">
        <v>2462</v>
      </c>
      <c r="C150" t="s">
        <v>2200</v>
      </c>
      <c r="D150" t="s">
        <v>2200</v>
      </c>
      <c r="E150" t="s">
        <v>2200</v>
      </c>
    </row>
    <row r="151" spans="1:5">
      <c r="A151" t="s">
        <v>2463</v>
      </c>
      <c r="B151" t="s">
        <v>2464</v>
      </c>
      <c r="C151" t="s">
        <v>157</v>
      </c>
      <c r="D151" t="s">
        <v>2200</v>
      </c>
      <c r="E151" t="s">
        <v>2200</v>
      </c>
    </row>
    <row r="152" spans="1:5">
      <c r="A152" t="s">
        <v>2465</v>
      </c>
      <c r="B152" t="s">
        <v>2466</v>
      </c>
      <c r="C152" t="s">
        <v>157</v>
      </c>
      <c r="D152" t="s">
        <v>2200</v>
      </c>
      <c r="E152" t="s">
        <v>2200</v>
      </c>
    </row>
    <row r="153" spans="1:5">
      <c r="A153" t="s">
        <v>3128</v>
      </c>
      <c r="B153" t="s">
        <v>2467</v>
      </c>
      <c r="C153" t="s">
        <v>2200</v>
      </c>
      <c r="D153" t="s">
        <v>2200</v>
      </c>
      <c r="E153" t="s">
        <v>2200</v>
      </c>
    </row>
    <row r="154" spans="1:5">
      <c r="A154" t="s">
        <v>3129</v>
      </c>
      <c r="B154" t="s">
        <v>2468</v>
      </c>
      <c r="C154" t="s">
        <v>3533</v>
      </c>
      <c r="D154" t="s">
        <v>2219</v>
      </c>
      <c r="E154" t="s">
        <v>2469</v>
      </c>
    </row>
    <row r="155" spans="1:5">
      <c r="A155" t="s">
        <v>2470</v>
      </c>
      <c r="B155" t="s">
        <v>2471</v>
      </c>
      <c r="C155" t="s">
        <v>2227</v>
      </c>
      <c r="D155" t="s">
        <v>2472</v>
      </c>
      <c r="E155" t="s">
        <v>2473</v>
      </c>
    </row>
    <row r="156" spans="1:5">
      <c r="A156" t="s">
        <v>2474</v>
      </c>
      <c r="B156" t="s">
        <v>2475</v>
      </c>
      <c r="C156" t="s">
        <v>2200</v>
      </c>
      <c r="D156" t="s">
        <v>2200</v>
      </c>
      <c r="E156" t="s">
        <v>2200</v>
      </c>
    </row>
    <row r="157" spans="1:5">
      <c r="A157" t="s">
        <v>2476</v>
      </c>
      <c r="B157" t="s">
        <v>2477</v>
      </c>
      <c r="C157" t="s">
        <v>2200</v>
      </c>
      <c r="D157" t="s">
        <v>2200</v>
      </c>
      <c r="E157" t="s">
        <v>2200</v>
      </c>
    </row>
    <row r="158" spans="1:5">
      <c r="A158" t="s">
        <v>3130</v>
      </c>
      <c r="B158" t="s">
        <v>2478</v>
      </c>
      <c r="C158" t="s">
        <v>3533</v>
      </c>
      <c r="D158" t="s">
        <v>2200</v>
      </c>
      <c r="E158" t="s">
        <v>2200</v>
      </c>
    </row>
    <row r="159" spans="1:5">
      <c r="A159" t="s">
        <v>2479</v>
      </c>
      <c r="B159" t="s">
        <v>2480</v>
      </c>
      <c r="C159" t="s">
        <v>3533</v>
      </c>
      <c r="D159" t="s">
        <v>2200</v>
      </c>
      <c r="E159" t="s">
        <v>2200</v>
      </c>
    </row>
    <row r="160" spans="1:5">
      <c r="A160" t="s">
        <v>2481</v>
      </c>
      <c r="B160" t="s">
        <v>2482</v>
      </c>
      <c r="C160" t="s">
        <v>2200</v>
      </c>
      <c r="D160" t="s">
        <v>2200</v>
      </c>
      <c r="E160" t="s">
        <v>2200</v>
      </c>
    </row>
    <row r="161" spans="1:5">
      <c r="A161" t="s">
        <v>2483</v>
      </c>
      <c r="B161" t="s">
        <v>2484</v>
      </c>
      <c r="C161" t="s">
        <v>2200</v>
      </c>
      <c r="D161" t="s">
        <v>2200</v>
      </c>
      <c r="E161" t="s">
        <v>2200</v>
      </c>
    </row>
    <row r="162" spans="1:5">
      <c r="A162" t="s">
        <v>2485</v>
      </c>
      <c r="B162" t="s">
        <v>2486</v>
      </c>
      <c r="C162" t="s">
        <v>3533</v>
      </c>
      <c r="D162" t="s">
        <v>2200</v>
      </c>
      <c r="E162" t="s">
        <v>2200</v>
      </c>
    </row>
    <row r="163" spans="1:5">
      <c r="A163" t="s">
        <v>2487</v>
      </c>
      <c r="B163" t="s">
        <v>2488</v>
      </c>
      <c r="C163" t="s">
        <v>3533</v>
      </c>
      <c r="D163" t="s">
        <v>2200</v>
      </c>
      <c r="E163" t="s">
        <v>2200</v>
      </c>
    </row>
    <row r="164" spans="1:5">
      <c r="A164" t="s">
        <v>2489</v>
      </c>
      <c r="B164" t="s">
        <v>2490</v>
      </c>
      <c r="C164" t="s">
        <v>159</v>
      </c>
      <c r="D164" t="s">
        <v>2337</v>
      </c>
      <c r="E164" t="s">
        <v>2200</v>
      </c>
    </row>
    <row r="165" spans="1:5">
      <c r="A165" t="s">
        <v>2491</v>
      </c>
      <c r="B165" t="s">
        <v>2492</v>
      </c>
      <c r="C165" t="s">
        <v>3533</v>
      </c>
      <c r="D165" t="s">
        <v>2219</v>
      </c>
      <c r="E165" t="s">
        <v>2493</v>
      </c>
    </row>
    <row r="166" spans="1:5">
      <c r="A166" t="s">
        <v>2494</v>
      </c>
      <c r="B166" t="s">
        <v>2495</v>
      </c>
      <c r="C166" t="s">
        <v>2227</v>
      </c>
      <c r="D166" t="s">
        <v>2496</v>
      </c>
      <c r="E166" t="s">
        <v>2200</v>
      </c>
    </row>
    <row r="167" spans="1:5">
      <c r="A167" t="s">
        <v>2497</v>
      </c>
      <c r="B167" t="s">
        <v>2498</v>
      </c>
      <c r="C167" t="s">
        <v>157</v>
      </c>
      <c r="D167" t="s">
        <v>2200</v>
      </c>
      <c r="E167" t="s">
        <v>2200</v>
      </c>
    </row>
    <row r="168" spans="1:5">
      <c r="A168" t="s">
        <v>2499</v>
      </c>
      <c r="B168" t="s">
        <v>2500</v>
      </c>
      <c r="C168" t="s">
        <v>157</v>
      </c>
      <c r="D168" t="s">
        <v>2200</v>
      </c>
      <c r="E168" t="s">
        <v>2200</v>
      </c>
    </row>
    <row r="169" spans="1:5">
      <c r="A169" t="s">
        <v>2501</v>
      </c>
      <c r="B169" t="s">
        <v>2502</v>
      </c>
      <c r="C169" t="s">
        <v>157</v>
      </c>
      <c r="D169" t="s">
        <v>2200</v>
      </c>
      <c r="E169" t="s">
        <v>2200</v>
      </c>
    </row>
    <row r="170" spans="1:5">
      <c r="A170" t="s">
        <v>2503</v>
      </c>
      <c r="B170" t="s">
        <v>2504</v>
      </c>
      <c r="C170" t="s">
        <v>159</v>
      </c>
      <c r="D170" t="s">
        <v>2505</v>
      </c>
      <c r="E170" t="s">
        <v>2200</v>
      </c>
    </row>
    <row r="171" spans="1:5">
      <c r="A171" t="s">
        <v>2506</v>
      </c>
      <c r="B171" t="s">
        <v>2507</v>
      </c>
      <c r="C171" t="s">
        <v>157</v>
      </c>
      <c r="D171" t="s">
        <v>2200</v>
      </c>
    </row>
    <row r="172" spans="1:5">
      <c r="A172" t="s">
        <v>2508</v>
      </c>
      <c r="B172" t="s">
        <v>2509</v>
      </c>
      <c r="C172" t="s">
        <v>3533</v>
      </c>
      <c r="D172" t="s">
        <v>2200</v>
      </c>
      <c r="E172" t="s">
        <v>2200</v>
      </c>
    </row>
    <row r="173" spans="1:5">
      <c r="A173" t="s">
        <v>2510</v>
      </c>
      <c r="B173" t="s">
        <v>2511</v>
      </c>
      <c r="C173" t="s">
        <v>2200</v>
      </c>
      <c r="D173" t="s">
        <v>2200</v>
      </c>
      <c r="E173" t="s">
        <v>2200</v>
      </c>
    </row>
    <row r="174" spans="1:5">
      <c r="A174" t="s">
        <v>2512</v>
      </c>
      <c r="B174" t="s">
        <v>2513</v>
      </c>
      <c r="C174" t="s">
        <v>2200</v>
      </c>
      <c r="D174" t="s">
        <v>2200</v>
      </c>
      <c r="E174" t="s">
        <v>2200</v>
      </c>
    </row>
    <row r="175" spans="1:5">
      <c r="A175" t="s">
        <v>2514</v>
      </c>
      <c r="B175" t="s">
        <v>2515</v>
      </c>
      <c r="C175" t="s">
        <v>157</v>
      </c>
      <c r="D175" t="s">
        <v>2200</v>
      </c>
      <c r="E175" t="s">
        <v>2200</v>
      </c>
    </row>
    <row r="176" spans="1:5">
      <c r="A176" t="s">
        <v>2516</v>
      </c>
      <c r="B176" t="s">
        <v>2517</v>
      </c>
      <c r="C176" t="s">
        <v>2227</v>
      </c>
      <c r="D176" t="s">
        <v>2200</v>
      </c>
      <c r="E176" t="s">
        <v>2200</v>
      </c>
    </row>
    <row r="177" spans="1:5">
      <c r="A177" t="s">
        <v>3131</v>
      </c>
      <c r="B177" t="s">
        <v>2518</v>
      </c>
      <c r="C177" t="s">
        <v>3533</v>
      </c>
      <c r="D177" t="s">
        <v>2200</v>
      </c>
      <c r="E177" t="s">
        <v>2200</v>
      </c>
    </row>
    <row r="178" spans="1:5">
      <c r="A178" t="s">
        <v>3132</v>
      </c>
      <c r="B178" t="s">
        <v>2519</v>
      </c>
      <c r="C178" t="s">
        <v>3533</v>
      </c>
      <c r="D178" t="s">
        <v>2200</v>
      </c>
      <c r="E178" t="s">
        <v>2200</v>
      </c>
    </row>
    <row r="179" spans="1:5">
      <c r="A179" t="s">
        <v>2520</v>
      </c>
      <c r="B179" t="s">
        <v>2521</v>
      </c>
      <c r="C179" t="s">
        <v>3533</v>
      </c>
      <c r="D179" t="s">
        <v>2200</v>
      </c>
      <c r="E179" t="s">
        <v>2200</v>
      </c>
    </row>
    <row r="180" spans="1:5">
      <c r="A180" t="s">
        <v>2522</v>
      </c>
      <c r="B180" t="s">
        <v>2523</v>
      </c>
      <c r="C180" t="s">
        <v>157</v>
      </c>
      <c r="D180" t="s">
        <v>2524</v>
      </c>
      <c r="E180" t="s">
        <v>2200</v>
      </c>
    </row>
    <row r="181" spans="1:5">
      <c r="A181" t="s">
        <v>2525</v>
      </c>
      <c r="B181" t="s">
        <v>2526</v>
      </c>
      <c r="C181" t="s">
        <v>157</v>
      </c>
      <c r="D181" t="s">
        <v>2472</v>
      </c>
      <c r="E181" t="s">
        <v>2527</v>
      </c>
    </row>
    <row r="182" spans="1:5">
      <c r="A182" t="s">
        <v>2528</v>
      </c>
      <c r="B182" t="s">
        <v>2529</v>
      </c>
    </row>
    <row r="183" spans="1:5">
      <c r="A183" t="s">
        <v>2530</v>
      </c>
      <c r="B183" t="s">
        <v>2531</v>
      </c>
      <c r="C183" t="s">
        <v>157</v>
      </c>
      <c r="D183" t="s">
        <v>2200</v>
      </c>
      <c r="E183" t="s">
        <v>2200</v>
      </c>
    </row>
    <row r="184" spans="1:5">
      <c r="A184" t="s">
        <v>2532</v>
      </c>
      <c r="B184" t="s">
        <v>2533</v>
      </c>
      <c r="C184" t="s">
        <v>3533</v>
      </c>
      <c r="D184" t="s">
        <v>2200</v>
      </c>
      <c r="E184" t="s">
        <v>2200</v>
      </c>
    </row>
    <row r="185" spans="1:5">
      <c r="A185" t="s">
        <v>2534</v>
      </c>
      <c r="B185" t="s">
        <v>2535</v>
      </c>
      <c r="C185" t="s">
        <v>3533</v>
      </c>
      <c r="D185" t="s">
        <v>2200</v>
      </c>
      <c r="E185" t="s">
        <v>2200</v>
      </c>
    </row>
    <row r="186" spans="1:5">
      <c r="A186" t="s">
        <v>2536</v>
      </c>
      <c r="B186" t="s">
        <v>2537</v>
      </c>
      <c r="C186" t="s">
        <v>3533</v>
      </c>
      <c r="D186" t="s">
        <v>2200</v>
      </c>
      <c r="E186" t="s">
        <v>2200</v>
      </c>
    </row>
    <row r="187" spans="1:5">
      <c r="A187" t="s">
        <v>2538</v>
      </c>
      <c r="B187" t="s">
        <v>2539</v>
      </c>
      <c r="C187" t="s">
        <v>3533</v>
      </c>
      <c r="D187" t="s">
        <v>2200</v>
      </c>
      <c r="E187" t="s">
        <v>2200</v>
      </c>
    </row>
    <row r="188" spans="1:5">
      <c r="A188" t="s">
        <v>2540</v>
      </c>
      <c r="B188" t="s">
        <v>2541</v>
      </c>
      <c r="C188" t="s">
        <v>3533</v>
      </c>
      <c r="D188" t="s">
        <v>2200</v>
      </c>
      <c r="E188" t="s">
        <v>2200</v>
      </c>
    </row>
    <row r="189" spans="1:5">
      <c r="A189" t="s">
        <v>2542</v>
      </c>
      <c r="B189" t="s">
        <v>2543</v>
      </c>
      <c r="C189" t="s">
        <v>2227</v>
      </c>
      <c r="D189" t="s">
        <v>2228</v>
      </c>
      <c r="E189" t="s">
        <v>2200</v>
      </c>
    </row>
    <row r="190" spans="1:5">
      <c r="A190" t="s">
        <v>2544</v>
      </c>
      <c r="B190" t="s">
        <v>2545</v>
      </c>
      <c r="C190" t="s">
        <v>3533</v>
      </c>
      <c r="D190" t="s">
        <v>2200</v>
      </c>
      <c r="E190" t="s">
        <v>2200</v>
      </c>
    </row>
    <row r="191" spans="1:5">
      <c r="A191" t="s">
        <v>2546</v>
      </c>
      <c r="B191" t="s">
        <v>2547</v>
      </c>
      <c r="C191" t="s">
        <v>2200</v>
      </c>
      <c r="D191" t="s">
        <v>2200</v>
      </c>
      <c r="E191" t="s">
        <v>2200</v>
      </c>
    </row>
    <row r="192" spans="1:5">
      <c r="A192" t="s">
        <v>2548</v>
      </c>
      <c r="B192" t="s">
        <v>2549</v>
      </c>
      <c r="C192" t="s">
        <v>157</v>
      </c>
      <c r="D192" t="s">
        <v>2200</v>
      </c>
      <c r="E192" t="s">
        <v>2200</v>
      </c>
    </row>
    <row r="193" spans="1:5">
      <c r="A193" t="s">
        <v>2550</v>
      </c>
      <c r="B193" t="s">
        <v>2551</v>
      </c>
      <c r="C193" t="s">
        <v>2200</v>
      </c>
      <c r="D193" t="s">
        <v>2200</v>
      </c>
      <c r="E193" t="s">
        <v>2200</v>
      </c>
    </row>
    <row r="194" spans="1:5">
      <c r="A194" t="s">
        <v>2552</v>
      </c>
      <c r="B194" t="s">
        <v>2553</v>
      </c>
      <c r="C194" t="s">
        <v>2200</v>
      </c>
      <c r="D194" t="s">
        <v>2200</v>
      </c>
      <c r="E194" t="s">
        <v>2200</v>
      </c>
    </row>
    <row r="195" spans="1:5">
      <c r="A195" t="s">
        <v>2554</v>
      </c>
      <c r="B195" t="s">
        <v>2555</v>
      </c>
      <c r="C195" t="s">
        <v>3533</v>
      </c>
      <c r="D195" t="s">
        <v>2200</v>
      </c>
      <c r="E195" t="s">
        <v>2200</v>
      </c>
    </row>
    <row r="196" spans="1:5">
      <c r="A196" t="s">
        <v>2556</v>
      </c>
      <c r="B196" t="s">
        <v>2557</v>
      </c>
      <c r="C196" t="s">
        <v>157</v>
      </c>
      <c r="D196" t="s">
        <v>2200</v>
      </c>
      <c r="E196" t="s">
        <v>2558</v>
      </c>
    </row>
    <row r="197" spans="1:5">
      <c r="A197" t="s">
        <v>2559</v>
      </c>
      <c r="B197" t="s">
        <v>2560</v>
      </c>
      <c r="C197" t="s">
        <v>157</v>
      </c>
      <c r="D197" t="s">
        <v>2200</v>
      </c>
      <c r="E197" t="s">
        <v>2200</v>
      </c>
    </row>
    <row r="198" spans="1:5">
      <c r="A198" t="s">
        <v>2561</v>
      </c>
      <c r="B198" t="s">
        <v>2562</v>
      </c>
      <c r="C198" t="s">
        <v>157</v>
      </c>
      <c r="D198" t="s">
        <v>2200</v>
      </c>
      <c r="E198" t="s">
        <v>2200</v>
      </c>
    </row>
    <row r="199" spans="1:5">
      <c r="A199" t="s">
        <v>2563</v>
      </c>
      <c r="B199" t="s">
        <v>2564</v>
      </c>
    </row>
    <row r="200" spans="1:5">
      <c r="A200" t="s">
        <v>2565</v>
      </c>
      <c r="B200" t="s">
        <v>2200</v>
      </c>
      <c r="C200" t="s">
        <v>2200</v>
      </c>
      <c r="D200" t="s">
        <v>2200</v>
      </c>
      <c r="E200" t="s">
        <v>2200</v>
      </c>
    </row>
    <row r="201" spans="1:5">
      <c r="A201" t="s">
        <v>2566</v>
      </c>
      <c r="B201" t="s">
        <v>2567</v>
      </c>
      <c r="C201" t="s">
        <v>2200</v>
      </c>
      <c r="D201" t="s">
        <v>2200</v>
      </c>
      <c r="E201" t="s">
        <v>2200</v>
      </c>
    </row>
    <row r="202" spans="1:5">
      <c r="A202" t="s">
        <v>3133</v>
      </c>
      <c r="B202" t="s">
        <v>2568</v>
      </c>
      <c r="C202" t="s">
        <v>3533</v>
      </c>
      <c r="D202" t="s">
        <v>2200</v>
      </c>
      <c r="E202" t="s">
        <v>2200</v>
      </c>
    </row>
    <row r="203" spans="1:5">
      <c r="A203" t="s">
        <v>2569</v>
      </c>
      <c r="B203" t="s">
        <v>2570</v>
      </c>
      <c r="C203" t="s">
        <v>3533</v>
      </c>
      <c r="D203" t="s">
        <v>2200</v>
      </c>
      <c r="E203" t="s">
        <v>2200</v>
      </c>
    </row>
    <row r="204" spans="1:5">
      <c r="A204" t="s">
        <v>2571</v>
      </c>
      <c r="B204" t="s">
        <v>2572</v>
      </c>
      <c r="C204" t="s">
        <v>2200</v>
      </c>
      <c r="D204" t="s">
        <v>2200</v>
      </c>
      <c r="E204" t="s">
        <v>2200</v>
      </c>
    </row>
    <row r="205" spans="1:5">
      <c r="A205" t="s">
        <v>3134</v>
      </c>
      <c r="B205" t="s">
        <v>2573</v>
      </c>
      <c r="C205" t="s">
        <v>3533</v>
      </c>
      <c r="D205" t="s">
        <v>2200</v>
      </c>
      <c r="E205" t="s">
        <v>2200</v>
      </c>
    </row>
    <row r="206" spans="1:5">
      <c r="A206" t="s">
        <v>3135</v>
      </c>
      <c r="B206" t="s">
        <v>2574</v>
      </c>
      <c r="C206" t="s">
        <v>3533</v>
      </c>
      <c r="D206" t="s">
        <v>2200</v>
      </c>
      <c r="E206" t="s">
        <v>2200</v>
      </c>
    </row>
    <row r="207" spans="1:5">
      <c r="A207" t="s">
        <v>2575</v>
      </c>
      <c r="B207" t="s">
        <v>2576</v>
      </c>
      <c r="C207" t="s">
        <v>159</v>
      </c>
      <c r="D207" t="s">
        <v>2577</v>
      </c>
      <c r="E207" t="s">
        <v>2578</v>
      </c>
    </row>
    <row r="208" spans="1:5">
      <c r="A208" t="s">
        <v>3136</v>
      </c>
      <c r="B208" t="s">
        <v>2579</v>
      </c>
      <c r="C208" t="s">
        <v>2200</v>
      </c>
      <c r="D208" t="s">
        <v>2200</v>
      </c>
      <c r="E208" t="s">
        <v>2200</v>
      </c>
    </row>
    <row r="209" spans="1:5">
      <c r="A209" t="s">
        <v>2580</v>
      </c>
      <c r="B209" t="s">
        <v>2581</v>
      </c>
      <c r="C209" t="s">
        <v>157</v>
      </c>
      <c r="D209" t="s">
        <v>2376</v>
      </c>
      <c r="E209" t="s">
        <v>2200</v>
      </c>
    </row>
    <row r="210" spans="1:5">
      <c r="A210" t="s">
        <v>2582</v>
      </c>
      <c r="B210" t="s">
        <v>2583</v>
      </c>
      <c r="C210" t="s">
        <v>157</v>
      </c>
      <c r="D210" t="s">
        <v>2200</v>
      </c>
      <c r="E210" t="s">
        <v>2584</v>
      </c>
    </row>
    <row r="211" spans="1:5">
      <c r="A211" t="s">
        <v>3137</v>
      </c>
      <c r="B211" t="s">
        <v>2585</v>
      </c>
      <c r="C211" t="s">
        <v>157</v>
      </c>
      <c r="D211" t="s">
        <v>2200</v>
      </c>
      <c r="E211" t="s">
        <v>2200</v>
      </c>
    </row>
    <row r="212" spans="1:5">
      <c r="A212" t="s">
        <v>3138</v>
      </c>
      <c r="B212" t="s">
        <v>2586</v>
      </c>
      <c r="C212" t="s">
        <v>3533</v>
      </c>
      <c r="D212" t="s">
        <v>2200</v>
      </c>
      <c r="E212" t="s">
        <v>2200</v>
      </c>
    </row>
    <row r="213" spans="1:5">
      <c r="A213" t="s">
        <v>3139</v>
      </c>
      <c r="B213" t="s">
        <v>2587</v>
      </c>
      <c r="C213" t="s">
        <v>3533</v>
      </c>
      <c r="D213" t="s">
        <v>2200</v>
      </c>
      <c r="E213" t="s">
        <v>2200</v>
      </c>
    </row>
    <row r="214" spans="1:5">
      <c r="A214" t="s">
        <v>3140</v>
      </c>
      <c r="B214" t="s">
        <v>2588</v>
      </c>
      <c r="C214" t="s">
        <v>3533</v>
      </c>
      <c r="D214" t="s">
        <v>2200</v>
      </c>
      <c r="E214" t="s">
        <v>2200</v>
      </c>
    </row>
    <row r="215" spans="1:5">
      <c r="A215" t="s">
        <v>3141</v>
      </c>
      <c r="B215" t="s">
        <v>2589</v>
      </c>
      <c r="C215" t="s">
        <v>3533</v>
      </c>
      <c r="D215" t="s">
        <v>2200</v>
      </c>
      <c r="E215" t="s">
        <v>2200</v>
      </c>
    </row>
    <row r="216" spans="1:5">
      <c r="A216" t="s">
        <v>2590</v>
      </c>
      <c r="B216" t="s">
        <v>2591</v>
      </c>
      <c r="C216" t="s">
        <v>2227</v>
      </c>
      <c r="D216" t="s">
        <v>2200</v>
      </c>
      <c r="E216" t="s">
        <v>2200</v>
      </c>
    </row>
    <row r="217" spans="1:5">
      <c r="A217" t="s">
        <v>3142</v>
      </c>
      <c r="B217" t="s">
        <v>2592</v>
      </c>
      <c r="C217" t="s">
        <v>2200</v>
      </c>
      <c r="D217" t="s">
        <v>2200</v>
      </c>
      <c r="E217" t="s">
        <v>2200</v>
      </c>
    </row>
    <row r="218" spans="1:5">
      <c r="A218" t="s">
        <v>3143</v>
      </c>
      <c r="B218" t="s">
        <v>2593</v>
      </c>
      <c r="C218" t="s">
        <v>3533</v>
      </c>
      <c r="D218" t="s">
        <v>2200</v>
      </c>
      <c r="E218" t="s">
        <v>2200</v>
      </c>
    </row>
    <row r="219" spans="1:5">
      <c r="A219" t="s">
        <v>3144</v>
      </c>
      <c r="B219" t="s">
        <v>2594</v>
      </c>
      <c r="C219" t="s">
        <v>2200</v>
      </c>
      <c r="D219" t="s">
        <v>2200</v>
      </c>
      <c r="E219" t="s">
        <v>2200</v>
      </c>
    </row>
    <row r="220" spans="1:5">
      <c r="A220" t="s">
        <v>3145</v>
      </c>
      <c r="B220" t="s">
        <v>2595</v>
      </c>
      <c r="C220" t="s">
        <v>2200</v>
      </c>
      <c r="D220" t="s">
        <v>2200</v>
      </c>
      <c r="E220" t="s">
        <v>2200</v>
      </c>
    </row>
    <row r="221" spans="1:5">
      <c r="A221" t="s">
        <v>2596</v>
      </c>
      <c r="B221" t="s">
        <v>2597</v>
      </c>
      <c r="C221" t="s">
        <v>2227</v>
      </c>
      <c r="D221" t="s">
        <v>2228</v>
      </c>
      <c r="E221" t="s">
        <v>2200</v>
      </c>
    </row>
    <row r="222" spans="1:5">
      <c r="A222" t="s">
        <v>3146</v>
      </c>
      <c r="B222" t="s">
        <v>2598</v>
      </c>
      <c r="C222" t="s">
        <v>157</v>
      </c>
      <c r="D222" t="s">
        <v>2200</v>
      </c>
      <c r="E222" t="s">
        <v>2200</v>
      </c>
    </row>
    <row r="223" spans="1:5">
      <c r="A223" t="s">
        <v>3147</v>
      </c>
      <c r="B223" t="s">
        <v>2599</v>
      </c>
      <c r="C223" t="s">
        <v>157</v>
      </c>
      <c r="D223" t="s">
        <v>2200</v>
      </c>
      <c r="E223" t="s">
        <v>2200</v>
      </c>
    </row>
    <row r="224" spans="1:5">
      <c r="A224" t="s">
        <v>3148</v>
      </c>
      <c r="B224" t="s">
        <v>2600</v>
      </c>
      <c r="C224" t="s">
        <v>3533</v>
      </c>
      <c r="D224" t="s">
        <v>2200</v>
      </c>
      <c r="E224" t="s">
        <v>2200</v>
      </c>
    </row>
    <row r="225" spans="1:5">
      <c r="A225" t="s">
        <v>3149</v>
      </c>
      <c r="B225" t="s">
        <v>2601</v>
      </c>
      <c r="C225" t="s">
        <v>3533</v>
      </c>
      <c r="D225" t="s">
        <v>2200</v>
      </c>
      <c r="E225" t="s">
        <v>2200</v>
      </c>
    </row>
    <row r="226" spans="1:5">
      <c r="A226" t="s">
        <v>2602</v>
      </c>
      <c r="B226" t="s">
        <v>2603</v>
      </c>
      <c r="C226" t="s">
        <v>2200</v>
      </c>
      <c r="D226" t="s">
        <v>2200</v>
      </c>
      <c r="E226" t="s">
        <v>2200</v>
      </c>
    </row>
    <row r="227" spans="1:5">
      <c r="A227" t="s">
        <v>2604</v>
      </c>
      <c r="B227" t="s">
        <v>2605</v>
      </c>
      <c r="C227" t="s">
        <v>3533</v>
      </c>
      <c r="D227" t="s">
        <v>2200</v>
      </c>
      <c r="E227" t="s">
        <v>2200</v>
      </c>
    </row>
    <row r="228" spans="1:5">
      <c r="A228" t="s">
        <v>2606</v>
      </c>
      <c r="B228" t="s">
        <v>2607</v>
      </c>
      <c r="C228" t="s">
        <v>3533</v>
      </c>
      <c r="D228" t="s">
        <v>2200</v>
      </c>
      <c r="E228" t="s">
        <v>2200</v>
      </c>
    </row>
    <row r="229" spans="1:5">
      <c r="A229" t="s">
        <v>2608</v>
      </c>
      <c r="B229" t="s">
        <v>2609</v>
      </c>
      <c r="C229" t="s">
        <v>3533</v>
      </c>
      <c r="D229" t="s">
        <v>2200</v>
      </c>
      <c r="E229" t="s">
        <v>2200</v>
      </c>
    </row>
    <row r="230" spans="1:5">
      <c r="A230" t="s">
        <v>2610</v>
      </c>
      <c r="B230" t="s">
        <v>2611</v>
      </c>
      <c r="C230" t="s">
        <v>2200</v>
      </c>
      <c r="D230" t="s">
        <v>2200</v>
      </c>
      <c r="E230" t="s">
        <v>2200</v>
      </c>
    </row>
    <row r="231" spans="1:5">
      <c r="A231" t="s">
        <v>2612</v>
      </c>
      <c r="B231" t="s">
        <v>2613</v>
      </c>
      <c r="C231" t="s">
        <v>2200</v>
      </c>
      <c r="D231" t="s">
        <v>2200</v>
      </c>
      <c r="E231" t="s">
        <v>2200</v>
      </c>
    </row>
    <row r="232" spans="1:5">
      <c r="A232" t="s">
        <v>3150</v>
      </c>
      <c r="B232" t="s">
        <v>2614</v>
      </c>
      <c r="C232" t="s">
        <v>159</v>
      </c>
      <c r="D232" t="s">
        <v>2337</v>
      </c>
      <c r="E232" t="s">
        <v>2200</v>
      </c>
    </row>
    <row r="233" spans="1:5">
      <c r="A233" t="s">
        <v>2615</v>
      </c>
      <c r="B233" t="s">
        <v>2616</v>
      </c>
      <c r="C233" t="s">
        <v>157</v>
      </c>
      <c r="D233" t="s">
        <v>2200</v>
      </c>
      <c r="E233" t="s">
        <v>2617</v>
      </c>
    </row>
    <row r="234" spans="1:5">
      <c r="A234" t="s">
        <v>2618</v>
      </c>
      <c r="B234" t="s">
        <v>2619</v>
      </c>
      <c r="C234" t="s">
        <v>3533</v>
      </c>
      <c r="D234" t="s">
        <v>2200</v>
      </c>
      <c r="E234" t="s">
        <v>2200</v>
      </c>
    </row>
    <row r="235" spans="1:5">
      <c r="A235" t="s">
        <v>2620</v>
      </c>
      <c r="B235" t="s">
        <v>2621</v>
      </c>
      <c r="C235" t="s">
        <v>3533</v>
      </c>
      <c r="D235" t="s">
        <v>2200</v>
      </c>
      <c r="E235" t="s">
        <v>2200</v>
      </c>
    </row>
    <row r="236" spans="1:5">
      <c r="A236" t="s">
        <v>2622</v>
      </c>
      <c r="B236" t="s">
        <v>2623</v>
      </c>
      <c r="C236" t="s">
        <v>3533</v>
      </c>
      <c r="D236" t="s">
        <v>2200</v>
      </c>
      <c r="E236" t="s">
        <v>2200</v>
      </c>
    </row>
    <row r="237" spans="1:5">
      <c r="A237" t="s">
        <v>2624</v>
      </c>
      <c r="B237" t="s">
        <v>2625</v>
      </c>
      <c r="C237" t="s">
        <v>157</v>
      </c>
      <c r="D237" t="s">
        <v>2200</v>
      </c>
      <c r="E237" t="s">
        <v>2584</v>
      </c>
    </row>
    <row r="238" spans="1:5">
      <c r="A238" t="s">
        <v>2626</v>
      </c>
      <c r="B238" t="s">
        <v>2627</v>
      </c>
      <c r="C238" t="s">
        <v>2227</v>
      </c>
      <c r="D238" t="s">
        <v>2200</v>
      </c>
      <c r="E238" t="s">
        <v>2200</v>
      </c>
    </row>
    <row r="239" spans="1:5">
      <c r="A239" t="s">
        <v>2628</v>
      </c>
      <c r="B239" t="s">
        <v>2629</v>
      </c>
      <c r="C239" t="s">
        <v>157</v>
      </c>
      <c r="D239" t="s">
        <v>2200</v>
      </c>
      <c r="E239" t="s">
        <v>2200</v>
      </c>
    </row>
    <row r="240" spans="1:5">
      <c r="A240" t="s">
        <v>2630</v>
      </c>
      <c r="B240" t="s">
        <v>2631</v>
      </c>
      <c r="C240" t="s">
        <v>2200</v>
      </c>
      <c r="D240" t="s">
        <v>2200</v>
      </c>
      <c r="E240" t="s">
        <v>2200</v>
      </c>
    </row>
    <row r="241" spans="1:5">
      <c r="A241" t="s">
        <v>2632</v>
      </c>
      <c r="B241" t="s">
        <v>2633</v>
      </c>
      <c r="C241" t="s">
        <v>2634</v>
      </c>
      <c r="D241" t="s">
        <v>2337</v>
      </c>
      <c r="E241" t="s">
        <v>2200</v>
      </c>
    </row>
    <row r="242" spans="1:5">
      <c r="A242" t="s">
        <v>2635</v>
      </c>
      <c r="B242" t="s">
        <v>2636</v>
      </c>
      <c r="C242" t="s">
        <v>3533</v>
      </c>
      <c r="D242" t="s">
        <v>2200</v>
      </c>
      <c r="E242" t="s">
        <v>2200</v>
      </c>
    </row>
    <row r="243" spans="1:5">
      <c r="A243" t="s">
        <v>3151</v>
      </c>
      <c r="B243" t="s">
        <v>2637</v>
      </c>
      <c r="C243" t="s">
        <v>2200</v>
      </c>
      <c r="D243" t="s">
        <v>2200</v>
      </c>
      <c r="E243" t="s">
        <v>2200</v>
      </c>
    </row>
    <row r="244" spans="1:5">
      <c r="A244" t="s">
        <v>3152</v>
      </c>
      <c r="B244" t="s">
        <v>2638</v>
      </c>
      <c r="C244" t="s">
        <v>2200</v>
      </c>
      <c r="D244" t="s">
        <v>2200</v>
      </c>
      <c r="E244" t="s">
        <v>2200</v>
      </c>
    </row>
    <row r="245" spans="1:5">
      <c r="A245" t="s">
        <v>3153</v>
      </c>
      <c r="B245" t="s">
        <v>2639</v>
      </c>
      <c r="C245" t="s">
        <v>2200</v>
      </c>
      <c r="D245" t="s">
        <v>2200</v>
      </c>
      <c r="E245" t="s">
        <v>2200</v>
      </c>
    </row>
    <row r="246" spans="1:5">
      <c r="A246" t="s">
        <v>3154</v>
      </c>
      <c r="B246" t="s">
        <v>2640</v>
      </c>
      <c r="C246" t="s">
        <v>3533</v>
      </c>
      <c r="D246" t="s">
        <v>2376</v>
      </c>
      <c r="E246" t="s">
        <v>2200</v>
      </c>
    </row>
    <row r="247" spans="1:5">
      <c r="A247" t="s">
        <v>2641</v>
      </c>
      <c r="B247" t="s">
        <v>2642</v>
      </c>
      <c r="C247" t="s">
        <v>3533</v>
      </c>
      <c r="D247" t="s">
        <v>2200</v>
      </c>
      <c r="E247" t="s">
        <v>2200</v>
      </c>
    </row>
    <row r="248" spans="1:5">
      <c r="A248" t="s">
        <v>3155</v>
      </c>
      <c r="B248" t="s">
        <v>2643</v>
      </c>
      <c r="C248" t="s">
        <v>2200</v>
      </c>
      <c r="D248" t="s">
        <v>2200</v>
      </c>
      <c r="E248" t="s">
        <v>2200</v>
      </c>
    </row>
    <row r="249" spans="1:5">
      <c r="A249" t="s">
        <v>2644</v>
      </c>
      <c r="B249" t="s">
        <v>2645</v>
      </c>
      <c r="C249" t="s">
        <v>3533</v>
      </c>
      <c r="D249" t="s">
        <v>2200</v>
      </c>
      <c r="E249" t="s">
        <v>2200</v>
      </c>
    </row>
    <row r="250" spans="1:5">
      <c r="A250" t="s">
        <v>2646</v>
      </c>
      <c r="B250" t="s">
        <v>2647</v>
      </c>
      <c r="C250" t="s">
        <v>3533</v>
      </c>
      <c r="D250" t="s">
        <v>2200</v>
      </c>
      <c r="E250" t="s">
        <v>2200</v>
      </c>
    </row>
    <row r="251" spans="1:5">
      <c r="A251" t="s">
        <v>2648</v>
      </c>
      <c r="B251" t="s">
        <v>2649</v>
      </c>
      <c r="C251" t="s">
        <v>3533</v>
      </c>
      <c r="D251" t="s">
        <v>2200</v>
      </c>
      <c r="E251" t="s">
        <v>2650</v>
      </c>
    </row>
    <row r="252" spans="1:5">
      <c r="A252" t="s">
        <v>2651</v>
      </c>
      <c r="B252" t="s">
        <v>2652</v>
      </c>
      <c r="C252" t="s">
        <v>2200</v>
      </c>
      <c r="D252" t="s">
        <v>2200</v>
      </c>
      <c r="E252" t="s">
        <v>2200</v>
      </c>
    </row>
    <row r="253" spans="1:5">
      <c r="A253" t="s">
        <v>2653</v>
      </c>
      <c r="B253" t="s">
        <v>2654</v>
      </c>
      <c r="C253" t="s">
        <v>157</v>
      </c>
      <c r="D253" t="s">
        <v>2200</v>
      </c>
      <c r="E253" t="s">
        <v>2655</v>
      </c>
    </row>
    <row r="254" spans="1:5">
      <c r="A254" t="s">
        <v>2656</v>
      </c>
      <c r="B254" t="s">
        <v>2657</v>
      </c>
      <c r="C254" t="s">
        <v>2227</v>
      </c>
      <c r="D254" t="s">
        <v>2228</v>
      </c>
      <c r="E254" t="s">
        <v>2410</v>
      </c>
    </row>
    <row r="255" spans="1:5">
      <c r="A255" t="s">
        <v>2658</v>
      </c>
      <c r="B255" t="s">
        <v>2659</v>
      </c>
      <c r="C255" t="s">
        <v>159</v>
      </c>
      <c r="D255" t="s">
        <v>2660</v>
      </c>
      <c r="E255" t="s">
        <v>2200</v>
      </c>
    </row>
    <row r="256" spans="1:5">
      <c r="A256" t="s">
        <v>2661</v>
      </c>
      <c r="B256" t="s">
        <v>2662</v>
      </c>
      <c r="C256" t="s">
        <v>160</v>
      </c>
      <c r="D256" t="s">
        <v>2200</v>
      </c>
      <c r="E256" t="s">
        <v>2410</v>
      </c>
    </row>
    <row r="257" spans="1:5">
      <c r="A257" t="s">
        <v>2663</v>
      </c>
      <c r="B257" t="s">
        <v>2664</v>
      </c>
      <c r="C257" t="s">
        <v>2200</v>
      </c>
      <c r="D257" t="s">
        <v>2200</v>
      </c>
      <c r="E257" t="s">
        <v>2200</v>
      </c>
    </row>
    <row r="258" spans="1:5">
      <c r="A258" t="s">
        <v>2665</v>
      </c>
      <c r="B258" t="s">
        <v>2666</v>
      </c>
      <c r="C258" t="s">
        <v>160</v>
      </c>
      <c r="D258" t="s">
        <v>2410</v>
      </c>
      <c r="E258" t="s">
        <v>2667</v>
      </c>
    </row>
    <row r="259" spans="1:5">
      <c r="A259" t="s">
        <v>2668</v>
      </c>
      <c r="B259" t="s">
        <v>2669</v>
      </c>
      <c r="C259" t="s">
        <v>2200</v>
      </c>
      <c r="D259" t="s">
        <v>2200</v>
      </c>
      <c r="E259" t="s">
        <v>2200</v>
      </c>
    </row>
    <row r="260" spans="1:5">
      <c r="A260" t="s">
        <v>2670</v>
      </c>
      <c r="B260" t="s">
        <v>2671</v>
      </c>
      <c r="C260" t="s">
        <v>2200</v>
      </c>
      <c r="D260" t="s">
        <v>2200</v>
      </c>
      <c r="E260" t="s">
        <v>2200</v>
      </c>
    </row>
    <row r="261" spans="1:5">
      <c r="A261" t="s">
        <v>2672</v>
      </c>
      <c r="B261" t="s">
        <v>2673</v>
      </c>
      <c r="C261" t="s">
        <v>157</v>
      </c>
      <c r="D261" t="s">
        <v>2200</v>
      </c>
      <c r="E261" t="s">
        <v>2200</v>
      </c>
    </row>
    <row r="262" spans="1:5">
      <c r="A262" t="s">
        <v>2674</v>
      </c>
      <c r="B262" t="s">
        <v>2675</v>
      </c>
      <c r="C262" t="s">
        <v>3533</v>
      </c>
      <c r="D262" t="s">
        <v>2200</v>
      </c>
      <c r="E262" t="s">
        <v>2200</v>
      </c>
    </row>
    <row r="263" spans="1:5">
      <c r="A263" t="s">
        <v>3156</v>
      </c>
      <c r="B263" t="s">
        <v>2676</v>
      </c>
      <c r="C263" t="s">
        <v>157</v>
      </c>
      <c r="D263" t="s">
        <v>2200</v>
      </c>
      <c r="E263" t="s">
        <v>2200</v>
      </c>
    </row>
    <row r="264" spans="1:5">
      <c r="A264" t="s">
        <v>2677</v>
      </c>
      <c r="B264" t="s">
        <v>2678</v>
      </c>
      <c r="C264" t="s">
        <v>157</v>
      </c>
      <c r="D264" t="s">
        <v>2376</v>
      </c>
      <c r="E264" t="s">
        <v>2410</v>
      </c>
    </row>
    <row r="265" spans="1:5">
      <c r="A265" t="s">
        <v>2679</v>
      </c>
      <c r="B265" t="s">
        <v>2680</v>
      </c>
      <c r="C265" t="s">
        <v>2227</v>
      </c>
      <c r="D265" t="s">
        <v>2496</v>
      </c>
      <c r="E265" t="s">
        <v>2410</v>
      </c>
    </row>
    <row r="266" spans="1:5">
      <c r="A266" t="s">
        <v>2681</v>
      </c>
      <c r="B266" t="s">
        <v>2682</v>
      </c>
      <c r="C266" t="s">
        <v>3533</v>
      </c>
      <c r="D266" t="s">
        <v>2200</v>
      </c>
      <c r="E266" t="s">
        <v>2200</v>
      </c>
    </row>
    <row r="267" spans="1:5">
      <c r="A267" t="s">
        <v>2683</v>
      </c>
      <c r="B267" t="s">
        <v>2684</v>
      </c>
      <c r="C267" t="s">
        <v>157</v>
      </c>
      <c r="D267" t="s">
        <v>2200</v>
      </c>
      <c r="E267" t="s">
        <v>2200</v>
      </c>
    </row>
    <row r="268" spans="1:5">
      <c r="A268" t="s">
        <v>2685</v>
      </c>
      <c r="B268" t="s">
        <v>2686</v>
      </c>
      <c r="C268" t="s">
        <v>3533</v>
      </c>
      <c r="D268" t="s">
        <v>2200</v>
      </c>
      <c r="E268" t="s">
        <v>2200</v>
      </c>
    </row>
    <row r="269" spans="1:5">
      <c r="A269" t="s">
        <v>2687</v>
      </c>
      <c r="B269" t="s">
        <v>2688</v>
      </c>
      <c r="C269" t="s">
        <v>3533</v>
      </c>
      <c r="D269" t="s">
        <v>2200</v>
      </c>
      <c r="E269" t="s">
        <v>2200</v>
      </c>
    </row>
    <row r="270" spans="1:5">
      <c r="A270" t="s">
        <v>2689</v>
      </c>
      <c r="B270" t="s">
        <v>2690</v>
      </c>
      <c r="C270" t="s">
        <v>3533</v>
      </c>
      <c r="D270" t="s">
        <v>2200</v>
      </c>
      <c r="E270" t="s">
        <v>2200</v>
      </c>
    </row>
    <row r="271" spans="1:5">
      <c r="A271" t="s">
        <v>2691</v>
      </c>
      <c r="B271" t="s">
        <v>2692</v>
      </c>
      <c r="C271" t="s">
        <v>3533</v>
      </c>
      <c r="D271" t="s">
        <v>2200</v>
      </c>
      <c r="E271" t="s">
        <v>2693</v>
      </c>
    </row>
    <row r="272" spans="1:5">
      <c r="A272" t="s">
        <v>2694</v>
      </c>
      <c r="B272" t="s">
        <v>2695</v>
      </c>
      <c r="C272" t="s">
        <v>164</v>
      </c>
      <c r="D272" t="s">
        <v>2200</v>
      </c>
      <c r="E272" t="s">
        <v>2200</v>
      </c>
    </row>
    <row r="273" spans="1:5">
      <c r="A273" t="s">
        <v>2696</v>
      </c>
      <c r="B273" t="s">
        <v>2697</v>
      </c>
      <c r="C273" t="s">
        <v>157</v>
      </c>
      <c r="D273" t="s">
        <v>2200</v>
      </c>
      <c r="E273" t="s">
        <v>2200</v>
      </c>
    </row>
    <row r="274" spans="1:5">
      <c r="A274" t="s">
        <v>2698</v>
      </c>
      <c r="B274" t="s">
        <v>2699</v>
      </c>
      <c r="C274" t="s">
        <v>3533</v>
      </c>
      <c r="D274" t="s">
        <v>2200</v>
      </c>
      <c r="E274" t="s">
        <v>2200</v>
      </c>
    </row>
    <row r="275" spans="1:5">
      <c r="A275" t="s">
        <v>2700</v>
      </c>
      <c r="B275" t="s">
        <v>2701</v>
      </c>
      <c r="C275" t="s">
        <v>2224</v>
      </c>
      <c r="D275" t="s">
        <v>2200</v>
      </c>
      <c r="E275" t="s">
        <v>2200</v>
      </c>
    </row>
    <row r="276" spans="1:5">
      <c r="A276" t="s">
        <v>3157</v>
      </c>
      <c r="B276" t="s">
        <v>2702</v>
      </c>
      <c r="C276" t="s">
        <v>2227</v>
      </c>
      <c r="D276" t="s">
        <v>2200</v>
      </c>
      <c r="E276" t="s">
        <v>2200</v>
      </c>
    </row>
    <row r="277" spans="1:5">
      <c r="A277" t="s">
        <v>2703</v>
      </c>
      <c r="B277" t="s">
        <v>2704</v>
      </c>
      <c r="C277" t="s">
        <v>2634</v>
      </c>
      <c r="D277" t="s">
        <v>2337</v>
      </c>
      <c r="E277" t="s">
        <v>2410</v>
      </c>
    </row>
    <row r="278" spans="1:5">
      <c r="A278" t="s">
        <v>3158</v>
      </c>
      <c r="B278" t="s">
        <v>2705</v>
      </c>
      <c r="C278" t="s">
        <v>157</v>
      </c>
      <c r="D278" t="s">
        <v>2200</v>
      </c>
      <c r="E278" t="s">
        <v>2655</v>
      </c>
    </row>
    <row r="279" spans="1:5">
      <c r="A279" t="s">
        <v>3159</v>
      </c>
      <c r="B279" t="s">
        <v>2706</v>
      </c>
      <c r="C279" t="s">
        <v>2227</v>
      </c>
      <c r="D279" t="s">
        <v>2200</v>
      </c>
      <c r="E279" t="s">
        <v>2200</v>
      </c>
    </row>
    <row r="280" spans="1:5">
      <c r="A280" t="s">
        <v>2707</v>
      </c>
      <c r="B280" t="s">
        <v>2710</v>
      </c>
      <c r="C280" t="s">
        <v>2200</v>
      </c>
      <c r="D280" t="s">
        <v>2200</v>
      </c>
      <c r="E280" t="s">
        <v>2200</v>
      </c>
    </row>
    <row r="281" spans="1:5">
      <c r="A281" t="s">
        <v>2708</v>
      </c>
      <c r="B281" t="s">
        <v>2711</v>
      </c>
      <c r="C281" t="s">
        <v>2200</v>
      </c>
      <c r="D281" t="s">
        <v>2200</v>
      </c>
      <c r="E281" t="s">
        <v>2200</v>
      </c>
    </row>
    <row r="282" spans="1:5">
      <c r="A282" t="s">
        <v>2709</v>
      </c>
      <c r="B282" t="s">
        <v>2712</v>
      </c>
      <c r="C282" t="s">
        <v>3533</v>
      </c>
      <c r="D282" t="s">
        <v>2200</v>
      </c>
      <c r="E282" t="s">
        <v>2200</v>
      </c>
    </row>
    <row r="283" spans="1:5">
      <c r="A283" t="s">
        <v>2713</v>
      </c>
      <c r="B283" t="s">
        <v>2714</v>
      </c>
      <c r="C283" t="s">
        <v>157</v>
      </c>
      <c r="D283" t="s">
        <v>2200</v>
      </c>
      <c r="E283" t="s">
        <v>2655</v>
      </c>
    </row>
    <row r="284" spans="1:5">
      <c r="A284" t="s">
        <v>2715</v>
      </c>
      <c r="B284" t="s">
        <v>2716</v>
      </c>
      <c r="C284" t="s">
        <v>157</v>
      </c>
      <c r="D284" t="s">
        <v>2200</v>
      </c>
      <c r="E284" t="s">
        <v>2200</v>
      </c>
    </row>
    <row r="285" spans="1:5">
      <c r="A285" t="s">
        <v>2717</v>
      </c>
      <c r="B285" t="s">
        <v>2718</v>
      </c>
      <c r="C285" t="s">
        <v>157</v>
      </c>
      <c r="D285" t="s">
        <v>2200</v>
      </c>
      <c r="E285" t="s">
        <v>2719</v>
      </c>
    </row>
    <row r="286" spans="1:5">
      <c r="A286" t="s">
        <v>2720</v>
      </c>
      <c r="B286" t="s">
        <v>2721</v>
      </c>
      <c r="C286" t="s">
        <v>3533</v>
      </c>
      <c r="D286" t="s">
        <v>2200</v>
      </c>
      <c r="E286" t="s">
        <v>2200</v>
      </c>
    </row>
    <row r="287" spans="1:5">
      <c r="A287" t="s">
        <v>2722</v>
      </c>
      <c r="B287" t="s">
        <v>2723</v>
      </c>
      <c r="C287" t="s">
        <v>3533</v>
      </c>
      <c r="D287" t="s">
        <v>2200</v>
      </c>
      <c r="E287" t="s">
        <v>2200</v>
      </c>
    </row>
    <row r="288" spans="1:5">
      <c r="A288" t="s">
        <v>2724</v>
      </c>
      <c r="B288" t="s">
        <v>2725</v>
      </c>
      <c r="C288" t="s">
        <v>3533</v>
      </c>
      <c r="D288" t="s">
        <v>2200</v>
      </c>
      <c r="E288" t="s">
        <v>2200</v>
      </c>
    </row>
    <row r="289" spans="1:5">
      <c r="A289" t="s">
        <v>2726</v>
      </c>
      <c r="B289" t="s">
        <v>2727</v>
      </c>
      <c r="C289" t="s">
        <v>2200</v>
      </c>
      <c r="D289" t="s">
        <v>2200</v>
      </c>
      <c r="E289" t="s">
        <v>2200</v>
      </c>
    </row>
    <row r="290" spans="1:5">
      <c r="A290" t="s">
        <v>2728</v>
      </c>
      <c r="B290" t="s">
        <v>2729</v>
      </c>
      <c r="C290" t="s">
        <v>157</v>
      </c>
      <c r="D290" t="s">
        <v>2200</v>
      </c>
      <c r="E290" t="s">
        <v>2655</v>
      </c>
    </row>
    <row r="291" spans="1:5">
      <c r="A291" t="s">
        <v>3160</v>
      </c>
      <c r="B291" t="s">
        <v>2730</v>
      </c>
      <c r="C291" t="s">
        <v>2200</v>
      </c>
      <c r="D291" t="s">
        <v>2200</v>
      </c>
      <c r="E291" t="s">
        <v>2200</v>
      </c>
    </row>
    <row r="292" spans="1:5">
      <c r="A292" t="s">
        <v>3161</v>
      </c>
      <c r="B292" t="s">
        <v>2731</v>
      </c>
      <c r="C292" t="s">
        <v>2200</v>
      </c>
      <c r="D292" t="s">
        <v>2200</v>
      </c>
      <c r="E292" t="s">
        <v>2200</v>
      </c>
    </row>
    <row r="293" spans="1:5">
      <c r="A293" t="s">
        <v>2732</v>
      </c>
      <c r="B293" t="s">
        <v>2733</v>
      </c>
      <c r="C293" t="s">
        <v>3533</v>
      </c>
      <c r="D293" t="s">
        <v>2200</v>
      </c>
      <c r="E293" t="s">
        <v>2200</v>
      </c>
    </row>
    <row r="294" spans="1:5">
      <c r="A294" t="s">
        <v>2734</v>
      </c>
      <c r="B294" t="s">
        <v>2735</v>
      </c>
      <c r="C294" t="s">
        <v>3533</v>
      </c>
      <c r="D294" t="s">
        <v>2200</v>
      </c>
      <c r="E294" t="s">
        <v>2200</v>
      </c>
    </row>
    <row r="295" spans="1:5">
      <c r="A295" t="s">
        <v>2736</v>
      </c>
      <c r="B295" t="s">
        <v>2737</v>
      </c>
      <c r="C295" t="s">
        <v>3533</v>
      </c>
      <c r="D295" t="s">
        <v>2200</v>
      </c>
      <c r="E295" t="s">
        <v>2200</v>
      </c>
    </row>
    <row r="296" spans="1:5">
      <c r="A296" t="s">
        <v>2738</v>
      </c>
      <c r="B296" t="s">
        <v>2739</v>
      </c>
      <c r="C296" t="s">
        <v>157</v>
      </c>
      <c r="D296" t="s">
        <v>2200</v>
      </c>
      <c r="E296" t="s">
        <v>2655</v>
      </c>
    </row>
    <row r="297" spans="1:5">
      <c r="A297" t="s">
        <v>2740</v>
      </c>
      <c r="B297" t="s">
        <v>2741</v>
      </c>
      <c r="C297" t="s">
        <v>2200</v>
      </c>
      <c r="D297" t="s">
        <v>2200</v>
      </c>
      <c r="E297" t="s">
        <v>2200</v>
      </c>
    </row>
    <row r="298" spans="1:5">
      <c r="A298" t="s">
        <v>2742</v>
      </c>
      <c r="B298" t="s">
        <v>2743</v>
      </c>
      <c r="C298" t="s">
        <v>157</v>
      </c>
      <c r="D298" t="s">
        <v>2200</v>
      </c>
      <c r="E298" t="s">
        <v>2200</v>
      </c>
    </row>
    <row r="299" spans="1:5">
      <c r="A299" t="s">
        <v>2744</v>
      </c>
      <c r="B299" t="s">
        <v>2745</v>
      </c>
      <c r="C299" t="s">
        <v>3533</v>
      </c>
      <c r="D299" t="s">
        <v>2200</v>
      </c>
      <c r="E299" t="s">
        <v>2200</v>
      </c>
    </row>
    <row r="300" spans="1:5">
      <c r="A300" t="s">
        <v>2746</v>
      </c>
      <c r="B300" t="s">
        <v>2747</v>
      </c>
      <c r="C300" t="s">
        <v>2227</v>
      </c>
      <c r="D300" t="s">
        <v>2200</v>
      </c>
      <c r="E300" t="s">
        <v>2200</v>
      </c>
    </row>
    <row r="301" spans="1:5">
      <c r="A301" t="s">
        <v>2748</v>
      </c>
      <c r="B301" t="s">
        <v>2749</v>
      </c>
      <c r="C301" t="s">
        <v>2227</v>
      </c>
      <c r="D301" t="s">
        <v>2228</v>
      </c>
      <c r="E301" t="s">
        <v>2200</v>
      </c>
    </row>
    <row r="302" spans="1:5">
      <c r="A302" t="s">
        <v>2750</v>
      </c>
      <c r="B302" t="s">
        <v>2751</v>
      </c>
      <c r="C302" t="s">
        <v>2200</v>
      </c>
      <c r="D302" t="s">
        <v>2200</v>
      </c>
      <c r="E302" t="s">
        <v>2200</v>
      </c>
    </row>
    <row r="303" spans="1:5">
      <c r="A303" t="s">
        <v>2752</v>
      </c>
      <c r="B303" t="s">
        <v>2753</v>
      </c>
      <c r="C303" t="s">
        <v>2200</v>
      </c>
      <c r="D303" t="s">
        <v>2200</v>
      </c>
      <c r="E303" t="s">
        <v>2200</v>
      </c>
    </row>
    <row r="304" spans="1:5">
      <c r="A304" t="s">
        <v>2754</v>
      </c>
      <c r="B304" t="s">
        <v>2755</v>
      </c>
      <c r="C304" t="s">
        <v>157</v>
      </c>
      <c r="D304" t="s">
        <v>2376</v>
      </c>
      <c r="E304" t="s">
        <v>2410</v>
      </c>
    </row>
    <row r="305" spans="1:5">
      <c r="A305" t="s">
        <v>2756</v>
      </c>
      <c r="B305" t="s">
        <v>2757</v>
      </c>
      <c r="C305" t="s">
        <v>3533</v>
      </c>
      <c r="D305" t="s">
        <v>2200</v>
      </c>
      <c r="E305" t="s">
        <v>2200</v>
      </c>
    </row>
    <row r="306" spans="1:5">
      <c r="A306" t="s">
        <v>3162</v>
      </c>
      <c r="B306" t="s">
        <v>2758</v>
      </c>
      <c r="C306" t="s">
        <v>3533</v>
      </c>
      <c r="D306" t="s">
        <v>2200</v>
      </c>
      <c r="E306" t="s">
        <v>2759</v>
      </c>
    </row>
    <row r="307" spans="1:5">
      <c r="A307" t="s">
        <v>2760</v>
      </c>
      <c r="B307" t="s">
        <v>2761</v>
      </c>
      <c r="C307" t="s">
        <v>157</v>
      </c>
      <c r="D307" t="s">
        <v>2200</v>
      </c>
      <c r="E307" t="s">
        <v>2200</v>
      </c>
    </row>
    <row r="308" spans="1:5">
      <c r="A308" t="s">
        <v>2762</v>
      </c>
      <c r="B308" t="s">
        <v>2763</v>
      </c>
      <c r="C308" t="s">
        <v>2200</v>
      </c>
      <c r="D308" t="s">
        <v>2200</v>
      </c>
      <c r="E308" t="s">
        <v>2200</v>
      </c>
    </row>
    <row r="309" spans="1:5">
      <c r="A309" t="s">
        <v>2764</v>
      </c>
      <c r="B309" t="s">
        <v>2765</v>
      </c>
      <c r="C309" t="s">
        <v>3533</v>
      </c>
      <c r="D309" t="s">
        <v>2200</v>
      </c>
      <c r="E309" t="s">
        <v>2200</v>
      </c>
    </row>
    <row r="310" spans="1:5">
      <c r="A310" t="s">
        <v>2766</v>
      </c>
      <c r="B310" t="s">
        <v>2767</v>
      </c>
      <c r="C310" t="s">
        <v>3533</v>
      </c>
      <c r="D310" t="s">
        <v>2200</v>
      </c>
      <c r="E310" t="s">
        <v>2200</v>
      </c>
    </row>
    <row r="311" spans="1:5">
      <c r="A311" t="s">
        <v>2768</v>
      </c>
      <c r="B311" t="s">
        <v>2769</v>
      </c>
      <c r="C311" t="s">
        <v>3533</v>
      </c>
      <c r="D311" t="s">
        <v>2200</v>
      </c>
      <c r="E311" t="s">
        <v>2200</v>
      </c>
    </row>
    <row r="312" spans="1:5">
      <c r="A312" t="s">
        <v>2770</v>
      </c>
      <c r="B312" t="s">
        <v>2771</v>
      </c>
      <c r="C312" t="s">
        <v>159</v>
      </c>
      <c r="D312" t="s">
        <v>2496</v>
      </c>
      <c r="E312" t="s">
        <v>2410</v>
      </c>
    </row>
    <row r="313" spans="1:5">
      <c r="A313" t="s">
        <v>2772</v>
      </c>
      <c r="B313" t="s">
        <v>2773</v>
      </c>
      <c r="C313" t="s">
        <v>2200</v>
      </c>
      <c r="D313" t="s">
        <v>2200</v>
      </c>
      <c r="E313" t="s">
        <v>2200</v>
      </c>
    </row>
    <row r="314" spans="1:5">
      <c r="A314" t="s">
        <v>2774</v>
      </c>
      <c r="B314" t="s">
        <v>2775</v>
      </c>
      <c r="C314" t="s">
        <v>3533</v>
      </c>
      <c r="D314" t="s">
        <v>2200</v>
      </c>
      <c r="E314" t="s">
        <v>2200</v>
      </c>
    </row>
    <row r="315" spans="1:5">
      <c r="A315" t="s">
        <v>2776</v>
      </c>
      <c r="B315" t="s">
        <v>2777</v>
      </c>
      <c r="C315" t="s">
        <v>2200</v>
      </c>
      <c r="D315" t="s">
        <v>2200</v>
      </c>
      <c r="E315" t="s">
        <v>2200</v>
      </c>
    </row>
    <row r="316" spans="1:5">
      <c r="A316" t="s">
        <v>2778</v>
      </c>
      <c r="B316" t="s">
        <v>2779</v>
      </c>
      <c r="C316" t="s">
        <v>2200</v>
      </c>
      <c r="D316" t="s">
        <v>2200</v>
      </c>
      <c r="E316" t="s">
        <v>2200</v>
      </c>
    </row>
    <row r="317" spans="1:5">
      <c r="A317" t="s">
        <v>2780</v>
      </c>
      <c r="B317" t="s">
        <v>2781</v>
      </c>
      <c r="C317" t="s">
        <v>157</v>
      </c>
      <c r="D317" t="s">
        <v>2200</v>
      </c>
      <c r="E317" t="s">
        <v>2200</v>
      </c>
    </row>
    <row r="318" spans="1:5">
      <c r="A318" t="s">
        <v>3163</v>
      </c>
      <c r="B318" t="s">
        <v>2782</v>
      </c>
      <c r="C318" t="s">
        <v>157</v>
      </c>
      <c r="D318" t="s">
        <v>2200</v>
      </c>
      <c r="E318" t="s">
        <v>2655</v>
      </c>
    </row>
    <row r="319" spans="1:5">
      <c r="A319" t="s">
        <v>2783</v>
      </c>
      <c r="B319" t="s">
        <v>2784</v>
      </c>
      <c r="C319" t="s">
        <v>3533</v>
      </c>
      <c r="D319" t="s">
        <v>2200</v>
      </c>
      <c r="E319" t="s">
        <v>2785</v>
      </c>
    </row>
    <row r="320" spans="1:5">
      <c r="A320" t="s">
        <v>2786</v>
      </c>
    </row>
    <row r="321" spans="1:5">
      <c r="A321" t="s">
        <v>2787</v>
      </c>
      <c r="B321" t="s">
        <v>2788</v>
      </c>
      <c r="C321" t="s">
        <v>157</v>
      </c>
      <c r="D321" t="s">
        <v>2472</v>
      </c>
      <c r="E321" t="s">
        <v>2789</v>
      </c>
    </row>
    <row r="322" spans="1:5">
      <c r="A322" t="s">
        <v>3164</v>
      </c>
      <c r="B322" t="s">
        <v>2790</v>
      </c>
      <c r="C322" t="s">
        <v>157</v>
      </c>
      <c r="D322" t="s">
        <v>2200</v>
      </c>
      <c r="E322" t="s">
        <v>2791</v>
      </c>
    </row>
    <row r="323" spans="1:5">
      <c r="A323" t="s">
        <v>2792</v>
      </c>
      <c r="B323" t="s">
        <v>2793</v>
      </c>
      <c r="C323" t="s">
        <v>157</v>
      </c>
      <c r="D323" t="s">
        <v>2200</v>
      </c>
      <c r="E323" t="s">
        <v>2200</v>
      </c>
    </row>
    <row r="324" spans="1:5">
      <c r="A324" t="s">
        <v>2794</v>
      </c>
      <c r="B324" t="s">
        <v>2795</v>
      </c>
      <c r="C324" t="s">
        <v>3533</v>
      </c>
      <c r="D324" t="s">
        <v>2200</v>
      </c>
      <c r="E324" t="s">
        <v>2200</v>
      </c>
    </row>
    <row r="325" spans="1:5">
      <c r="A325" t="s">
        <v>2796</v>
      </c>
      <c r="B325" t="s">
        <v>2797</v>
      </c>
      <c r="C325" t="s">
        <v>157</v>
      </c>
      <c r="D325" t="s">
        <v>2200</v>
      </c>
      <c r="E325" t="s">
        <v>2798</v>
      </c>
    </row>
    <row r="326" spans="1:5">
      <c r="A326" t="s">
        <v>2799</v>
      </c>
      <c r="B326" t="s">
        <v>2800</v>
      </c>
      <c r="C326" t="s">
        <v>2227</v>
      </c>
      <c r="D326" t="s">
        <v>2228</v>
      </c>
      <c r="E326" t="s">
        <v>2200</v>
      </c>
    </row>
    <row r="327" spans="1:5">
      <c r="A327" t="s">
        <v>2801</v>
      </c>
      <c r="B327" t="s">
        <v>2802</v>
      </c>
      <c r="C327" t="s">
        <v>2200</v>
      </c>
      <c r="D327" t="s">
        <v>2200</v>
      </c>
      <c r="E327" t="s">
        <v>2200</v>
      </c>
    </row>
    <row r="328" spans="1:5">
      <c r="A328" t="s">
        <v>2803</v>
      </c>
      <c r="B328" t="s">
        <v>2804</v>
      </c>
      <c r="C328" t="s">
        <v>2200</v>
      </c>
      <c r="D328" t="s">
        <v>2200</v>
      </c>
      <c r="E328" t="s">
        <v>2200</v>
      </c>
    </row>
    <row r="329" spans="1:5">
      <c r="A329" t="s">
        <v>3165</v>
      </c>
      <c r="B329" t="s">
        <v>2805</v>
      </c>
      <c r="C329" t="s">
        <v>157</v>
      </c>
      <c r="D329" t="s">
        <v>2806</v>
      </c>
      <c r="E329" t="s">
        <v>2200</v>
      </c>
    </row>
    <row r="330" spans="1:5">
      <c r="A330" t="s">
        <v>2807</v>
      </c>
      <c r="B330" t="s">
        <v>2808</v>
      </c>
      <c r="C330" t="s">
        <v>159</v>
      </c>
      <c r="D330" t="s">
        <v>2496</v>
      </c>
      <c r="E330" t="s">
        <v>2200</v>
      </c>
    </row>
    <row r="331" spans="1:5">
      <c r="A331" t="s">
        <v>2809</v>
      </c>
      <c r="B331" t="s">
        <v>2810</v>
      </c>
      <c r="C331" t="s">
        <v>3533</v>
      </c>
      <c r="D331" t="s">
        <v>2200</v>
      </c>
      <c r="E331" t="s">
        <v>2200</v>
      </c>
    </row>
    <row r="332" spans="1:5">
      <c r="A332" t="s">
        <v>2811</v>
      </c>
      <c r="B332" t="s">
        <v>2812</v>
      </c>
      <c r="C332" t="s">
        <v>3533</v>
      </c>
      <c r="D332" t="s">
        <v>2200</v>
      </c>
      <c r="E332" t="s">
        <v>2200</v>
      </c>
    </row>
    <row r="333" spans="1:5">
      <c r="A333" t="s">
        <v>2813</v>
      </c>
      <c r="B333" t="s">
        <v>2814</v>
      </c>
      <c r="C333" t="s">
        <v>157</v>
      </c>
      <c r="D333" t="s">
        <v>2376</v>
      </c>
      <c r="E333" t="s">
        <v>2200</v>
      </c>
    </row>
    <row r="334" spans="1:5">
      <c r="A334" t="s">
        <v>2815</v>
      </c>
      <c r="B334" t="s">
        <v>2816</v>
      </c>
      <c r="C334" t="s">
        <v>157</v>
      </c>
      <c r="D334" t="s">
        <v>2200</v>
      </c>
      <c r="E334" t="s">
        <v>2817</v>
      </c>
    </row>
    <row r="335" spans="1:5">
      <c r="A335" t="s">
        <v>2818</v>
      </c>
      <c r="B335" t="s">
        <v>2819</v>
      </c>
      <c r="C335" t="s">
        <v>3533</v>
      </c>
      <c r="D335" t="s">
        <v>2200</v>
      </c>
      <c r="E335" t="s">
        <v>2200</v>
      </c>
    </row>
    <row r="336" spans="1:5">
      <c r="A336" t="s">
        <v>2820</v>
      </c>
      <c r="B336" t="s">
        <v>2821</v>
      </c>
      <c r="C336" t="s">
        <v>2227</v>
      </c>
      <c r="D336" t="s">
        <v>2822</v>
      </c>
      <c r="E336" t="s">
        <v>2200</v>
      </c>
    </row>
    <row r="337" spans="1:5">
      <c r="A337" t="s">
        <v>2823</v>
      </c>
      <c r="B337" t="s">
        <v>2824</v>
      </c>
      <c r="C337" t="s">
        <v>2200</v>
      </c>
      <c r="D337" t="s">
        <v>2200</v>
      </c>
      <c r="E337" t="s">
        <v>2200</v>
      </c>
    </row>
    <row r="338" spans="1:5">
      <c r="A338" t="s">
        <v>2825</v>
      </c>
      <c r="B338" t="s">
        <v>2826</v>
      </c>
      <c r="C338" t="s">
        <v>2200</v>
      </c>
      <c r="D338" t="s">
        <v>2200</v>
      </c>
      <c r="E338" t="s">
        <v>2200</v>
      </c>
    </row>
    <row r="339" spans="1:5">
      <c r="A339" t="s">
        <v>2827</v>
      </c>
      <c r="B339" t="s">
        <v>2828</v>
      </c>
      <c r="C339" t="s">
        <v>2200</v>
      </c>
      <c r="D339" t="s">
        <v>2200</v>
      </c>
      <c r="E339" t="s">
        <v>2200</v>
      </c>
    </row>
    <row r="340" spans="1:5">
      <c r="A340" t="s">
        <v>2829</v>
      </c>
      <c r="B340" t="s">
        <v>2830</v>
      </c>
      <c r="C340" t="s">
        <v>160</v>
      </c>
      <c r="D340" t="s">
        <v>2200</v>
      </c>
      <c r="E340" t="s">
        <v>2200</v>
      </c>
    </row>
    <row r="341" spans="1:5">
      <c r="A341" t="s">
        <v>2831</v>
      </c>
      <c r="B341" t="s">
        <v>2832</v>
      </c>
      <c r="C341" t="s">
        <v>157</v>
      </c>
      <c r="D341" t="s">
        <v>2200</v>
      </c>
      <c r="E341" t="s">
        <v>2833</v>
      </c>
    </row>
    <row r="342" spans="1:5">
      <c r="A342" t="s">
        <v>2834</v>
      </c>
      <c r="B342" t="s">
        <v>2835</v>
      </c>
      <c r="C342" t="s">
        <v>3533</v>
      </c>
      <c r="D342" t="s">
        <v>2200</v>
      </c>
      <c r="E342" t="s">
        <v>2200</v>
      </c>
    </row>
    <row r="343" spans="1:5">
      <c r="A343" t="s">
        <v>2836</v>
      </c>
      <c r="B343" t="s">
        <v>2837</v>
      </c>
      <c r="C343" t="s">
        <v>157</v>
      </c>
      <c r="D343" t="s">
        <v>2200</v>
      </c>
      <c r="E343" t="s">
        <v>2833</v>
      </c>
    </row>
    <row r="344" spans="1:5">
      <c r="A344" t="s">
        <v>2838</v>
      </c>
      <c r="B344" t="s">
        <v>2839</v>
      </c>
      <c r="C344" t="s">
        <v>2200</v>
      </c>
      <c r="D344" t="s">
        <v>2200</v>
      </c>
      <c r="E344" t="s">
        <v>2200</v>
      </c>
    </row>
    <row r="345" spans="1:5">
      <c r="A345" t="s">
        <v>2840</v>
      </c>
      <c r="B345" t="s">
        <v>2841</v>
      </c>
      <c r="C345" t="s">
        <v>3533</v>
      </c>
      <c r="D345" t="s">
        <v>2200</v>
      </c>
      <c r="E345" t="s">
        <v>2200</v>
      </c>
    </row>
    <row r="346" spans="1:5">
      <c r="A346" t="s">
        <v>2842</v>
      </c>
      <c r="B346" t="s">
        <v>2843</v>
      </c>
    </row>
    <row r="347" spans="1:5">
      <c r="A347" t="s">
        <v>2844</v>
      </c>
      <c r="B347" t="s">
        <v>2845</v>
      </c>
      <c r="C347" t="s">
        <v>157</v>
      </c>
      <c r="D347" t="s">
        <v>2200</v>
      </c>
      <c r="E347" t="s">
        <v>2200</v>
      </c>
    </row>
    <row r="348" spans="1:5">
      <c r="A348" t="s">
        <v>2846</v>
      </c>
      <c r="B348" t="s">
        <v>2847</v>
      </c>
      <c r="C348" t="s">
        <v>2200</v>
      </c>
      <c r="D348" t="s">
        <v>2200</v>
      </c>
      <c r="E348" t="s">
        <v>2200</v>
      </c>
    </row>
    <row r="349" spans="1:5">
      <c r="A349" t="s">
        <v>2848</v>
      </c>
      <c r="B349" t="s">
        <v>2849</v>
      </c>
      <c r="C349" t="s">
        <v>3533</v>
      </c>
      <c r="D349" t="s">
        <v>2200</v>
      </c>
      <c r="E349" t="s">
        <v>2200</v>
      </c>
    </row>
    <row r="350" spans="1:5">
      <c r="A350" t="s">
        <v>3166</v>
      </c>
      <c r="B350" t="s">
        <v>2850</v>
      </c>
      <c r="C350" t="s">
        <v>3533</v>
      </c>
      <c r="D350" t="s">
        <v>2200</v>
      </c>
      <c r="E350" t="s">
        <v>2200</v>
      </c>
    </row>
    <row r="351" spans="1:5">
      <c r="A351" t="s">
        <v>3167</v>
      </c>
      <c r="B351" t="s">
        <v>257</v>
      </c>
      <c r="C351" t="s">
        <v>159</v>
      </c>
      <c r="D351" t="s">
        <v>2505</v>
      </c>
      <c r="E351" t="s">
        <v>2200</v>
      </c>
    </row>
    <row r="352" spans="1:5">
      <c r="A352" t="s">
        <v>3168</v>
      </c>
      <c r="B352" t="s">
        <v>2851</v>
      </c>
      <c r="C352" t="s">
        <v>2200</v>
      </c>
      <c r="D352" t="s">
        <v>2200</v>
      </c>
      <c r="E352" t="s">
        <v>2200</v>
      </c>
    </row>
    <row r="353" spans="1:5">
      <c r="A353" t="s">
        <v>3169</v>
      </c>
      <c r="B353" t="s">
        <v>2852</v>
      </c>
      <c r="C353" t="s">
        <v>2200</v>
      </c>
      <c r="D353" t="s">
        <v>2200</v>
      </c>
      <c r="E353" t="s">
        <v>2200</v>
      </c>
    </row>
    <row r="354" spans="1:5">
      <c r="A354" t="s">
        <v>3170</v>
      </c>
      <c r="B354" t="s">
        <v>2853</v>
      </c>
      <c r="C354" t="s">
        <v>159</v>
      </c>
      <c r="D354" t="s">
        <v>2337</v>
      </c>
      <c r="E354" t="s">
        <v>2200</v>
      </c>
    </row>
    <row r="355" spans="1:5">
      <c r="A355" t="s">
        <v>3171</v>
      </c>
      <c r="B355" t="s">
        <v>2854</v>
      </c>
      <c r="C355" t="s">
        <v>2200</v>
      </c>
      <c r="D355" t="s">
        <v>2200</v>
      </c>
      <c r="E355" t="s">
        <v>2200</v>
      </c>
    </row>
    <row r="356" spans="1:5">
      <c r="A356" t="s">
        <v>3172</v>
      </c>
      <c r="B356" t="s">
        <v>2855</v>
      </c>
      <c r="C356" t="s">
        <v>2200</v>
      </c>
      <c r="D356" t="s">
        <v>2200</v>
      </c>
      <c r="E356" t="s">
        <v>2200</v>
      </c>
    </row>
    <row r="357" spans="1:5">
      <c r="A357" t="s">
        <v>3173</v>
      </c>
      <c r="B357" t="s">
        <v>2856</v>
      </c>
      <c r="C357" t="s">
        <v>2200</v>
      </c>
      <c r="D357" t="s">
        <v>2200</v>
      </c>
      <c r="E357" t="s">
        <v>2200</v>
      </c>
    </row>
    <row r="358" spans="1:5">
      <c r="A358" t="s">
        <v>3174</v>
      </c>
      <c r="B358" t="s">
        <v>2857</v>
      </c>
      <c r="C358" t="s">
        <v>157</v>
      </c>
      <c r="D358" t="s">
        <v>2200</v>
      </c>
      <c r="E358" t="s">
        <v>2833</v>
      </c>
    </row>
    <row r="359" spans="1:5">
      <c r="A359" t="s">
        <v>3175</v>
      </c>
      <c r="B359" t="s">
        <v>2858</v>
      </c>
      <c r="C359" t="s">
        <v>157</v>
      </c>
      <c r="D359" t="s">
        <v>2200</v>
      </c>
      <c r="E359" t="s">
        <v>2833</v>
      </c>
    </row>
    <row r="360" spans="1:5">
      <c r="A360" t="s">
        <v>3176</v>
      </c>
      <c r="B360" t="s">
        <v>2859</v>
      </c>
      <c r="C360" t="s">
        <v>157</v>
      </c>
      <c r="D360" t="s">
        <v>2200</v>
      </c>
      <c r="E360" t="s">
        <v>2833</v>
      </c>
    </row>
    <row r="361" spans="1:5">
      <c r="A361" t="s">
        <v>3177</v>
      </c>
      <c r="B361" t="s">
        <v>2860</v>
      </c>
      <c r="C361" t="s">
        <v>157</v>
      </c>
      <c r="D361" t="s">
        <v>2200</v>
      </c>
      <c r="E361" t="s">
        <v>2833</v>
      </c>
    </row>
    <row r="362" spans="1:5">
      <c r="A362" t="s">
        <v>2861</v>
      </c>
      <c r="B362" t="s">
        <v>2862</v>
      </c>
      <c r="C362" t="s">
        <v>3533</v>
      </c>
      <c r="D362" t="s">
        <v>2200</v>
      </c>
      <c r="E362" t="s">
        <v>2200</v>
      </c>
    </row>
    <row r="363" spans="1:5">
      <c r="A363" t="s">
        <v>2863</v>
      </c>
      <c r="B363" t="s">
        <v>2864</v>
      </c>
      <c r="C363" t="s">
        <v>157</v>
      </c>
      <c r="D363" t="s">
        <v>2200</v>
      </c>
      <c r="E363" t="s">
        <v>2200</v>
      </c>
    </row>
    <row r="364" spans="1:5">
      <c r="A364" t="s">
        <v>2865</v>
      </c>
      <c r="B364" t="s">
        <v>2866</v>
      </c>
      <c r="C364" t="s">
        <v>2200</v>
      </c>
      <c r="D364" t="s">
        <v>2200</v>
      </c>
      <c r="E364" t="s">
        <v>2200</v>
      </c>
    </row>
    <row r="365" spans="1:5">
      <c r="A365" t="s">
        <v>2867</v>
      </c>
      <c r="B365" t="s">
        <v>2868</v>
      </c>
      <c r="C365" t="s">
        <v>3533</v>
      </c>
      <c r="D365" t="s">
        <v>2200</v>
      </c>
      <c r="E365" t="s">
        <v>2200</v>
      </c>
    </row>
    <row r="366" spans="1:5">
      <c r="A366" t="s">
        <v>2869</v>
      </c>
      <c r="B366" t="s">
        <v>2870</v>
      </c>
      <c r="C366" t="s">
        <v>3533</v>
      </c>
      <c r="D366" t="s">
        <v>2200</v>
      </c>
      <c r="E366" t="s">
        <v>2200</v>
      </c>
    </row>
    <row r="367" spans="1:5">
      <c r="A367" t="s">
        <v>2871</v>
      </c>
      <c r="B367" t="s">
        <v>2872</v>
      </c>
      <c r="C367" t="s">
        <v>157</v>
      </c>
      <c r="D367" t="s">
        <v>2472</v>
      </c>
      <c r="E367" t="s">
        <v>2873</v>
      </c>
    </row>
    <row r="368" spans="1:5">
      <c r="A368" t="s">
        <v>2874</v>
      </c>
      <c r="B368" t="s">
        <v>2875</v>
      </c>
      <c r="C368" t="s">
        <v>2200</v>
      </c>
      <c r="D368" t="s">
        <v>2200</v>
      </c>
      <c r="E368" t="s">
        <v>2200</v>
      </c>
    </row>
    <row r="369" spans="1:5">
      <c r="A369" t="s">
        <v>2876</v>
      </c>
      <c r="B369" t="s">
        <v>2877</v>
      </c>
      <c r="C369" t="s">
        <v>2200</v>
      </c>
      <c r="D369" t="s">
        <v>2200</v>
      </c>
      <c r="E369" t="s">
        <v>2200</v>
      </c>
    </row>
    <row r="370" spans="1:5">
      <c r="A370" t="s">
        <v>2878</v>
      </c>
      <c r="B370" t="s">
        <v>2879</v>
      </c>
      <c r="C370" t="s">
        <v>2200</v>
      </c>
      <c r="D370" t="s">
        <v>2200</v>
      </c>
      <c r="E370" t="s">
        <v>2200</v>
      </c>
    </row>
    <row r="371" spans="1:5">
      <c r="A371" t="s">
        <v>2880</v>
      </c>
      <c r="B371" t="s">
        <v>2881</v>
      </c>
      <c r="C371" t="s">
        <v>157</v>
      </c>
      <c r="D371" t="s">
        <v>2200</v>
      </c>
      <c r="E371" t="s">
        <v>2833</v>
      </c>
    </row>
    <row r="372" spans="1:5">
      <c r="A372" t="s">
        <v>2882</v>
      </c>
      <c r="B372" t="s">
        <v>2883</v>
      </c>
      <c r="C372" t="s">
        <v>160</v>
      </c>
      <c r="D372" t="s">
        <v>2200</v>
      </c>
      <c r="E372" t="s">
        <v>2200</v>
      </c>
    </row>
    <row r="373" spans="1:5">
      <c r="A373" t="s">
        <v>2884</v>
      </c>
      <c r="B373" t="s">
        <v>2885</v>
      </c>
      <c r="C373" t="s">
        <v>2200</v>
      </c>
      <c r="D373" t="s">
        <v>2200</v>
      </c>
      <c r="E373" t="s">
        <v>2200</v>
      </c>
    </row>
    <row r="374" spans="1:5">
      <c r="A374" t="s">
        <v>2886</v>
      </c>
      <c r="B374" t="s">
        <v>2887</v>
      </c>
      <c r="C374" t="s">
        <v>2200</v>
      </c>
      <c r="D374" t="s">
        <v>2200</v>
      </c>
      <c r="E374" t="s">
        <v>2200</v>
      </c>
    </row>
    <row r="375" spans="1:5">
      <c r="A375" t="s">
        <v>2888</v>
      </c>
      <c r="B375" t="s">
        <v>2889</v>
      </c>
      <c r="C375" t="s">
        <v>2200</v>
      </c>
      <c r="D375" t="s">
        <v>2200</v>
      </c>
      <c r="E375" t="s">
        <v>2200</v>
      </c>
    </row>
    <row r="376" spans="1:5">
      <c r="A376" t="s">
        <v>3178</v>
      </c>
      <c r="B376" t="s">
        <v>2890</v>
      </c>
      <c r="C376" t="s">
        <v>2227</v>
      </c>
      <c r="D376" t="s">
        <v>2200</v>
      </c>
      <c r="E376" t="s">
        <v>2200</v>
      </c>
    </row>
    <row r="377" spans="1:5">
      <c r="A377" t="s">
        <v>2891</v>
      </c>
      <c r="B377" t="s">
        <v>2892</v>
      </c>
      <c r="C377" t="s">
        <v>3533</v>
      </c>
      <c r="D377" t="s">
        <v>2200</v>
      </c>
      <c r="E377" t="s">
        <v>2200</v>
      </c>
    </row>
    <row r="378" spans="1:5">
      <c r="A378" t="s">
        <v>2893</v>
      </c>
      <c r="B378" t="s">
        <v>2894</v>
      </c>
      <c r="C378" t="s">
        <v>3533</v>
      </c>
      <c r="D378" t="s">
        <v>2200</v>
      </c>
      <c r="E378" t="s">
        <v>2200</v>
      </c>
    </row>
    <row r="379" spans="1:5">
      <c r="A379" t="s">
        <v>2895</v>
      </c>
      <c r="B379" t="s">
        <v>258</v>
      </c>
      <c r="C379" t="s">
        <v>157</v>
      </c>
      <c r="D379" t="s">
        <v>2376</v>
      </c>
      <c r="E379" t="s">
        <v>2200</v>
      </c>
    </row>
    <row r="380" spans="1:5">
      <c r="A380" t="s">
        <v>2896</v>
      </c>
      <c r="B380" t="s">
        <v>2897</v>
      </c>
      <c r="C380" t="s">
        <v>3533</v>
      </c>
      <c r="D380" t="s">
        <v>2200</v>
      </c>
      <c r="E380" t="s">
        <v>2200</v>
      </c>
    </row>
    <row r="381" spans="1:5">
      <c r="A381" t="s">
        <v>2898</v>
      </c>
      <c r="B381" t="s">
        <v>2899</v>
      </c>
      <c r="C381" t="s">
        <v>2227</v>
      </c>
      <c r="D381" t="s">
        <v>2496</v>
      </c>
      <c r="E381" t="s">
        <v>2200</v>
      </c>
    </row>
    <row r="382" spans="1:5">
      <c r="A382" t="s">
        <v>2900</v>
      </c>
      <c r="B382" t="s">
        <v>2901</v>
      </c>
      <c r="C382" t="s">
        <v>160</v>
      </c>
      <c r="D382" t="s">
        <v>2200</v>
      </c>
      <c r="E382" t="s">
        <v>2200</v>
      </c>
    </row>
    <row r="383" spans="1:5">
      <c r="A383" t="s">
        <v>2902</v>
      </c>
      <c r="B383" t="s">
        <v>2903</v>
      </c>
      <c r="C383" t="s">
        <v>3533</v>
      </c>
      <c r="D383" t="s">
        <v>2200</v>
      </c>
      <c r="E383" t="s">
        <v>2200</v>
      </c>
    </row>
    <row r="384" spans="1:5">
      <c r="A384" t="s">
        <v>2904</v>
      </c>
      <c r="B384" t="s">
        <v>2905</v>
      </c>
      <c r="C384" t="s">
        <v>165</v>
      </c>
      <c r="D384" t="s">
        <v>2906</v>
      </c>
      <c r="E384" t="s">
        <v>2200</v>
      </c>
    </row>
    <row r="385" spans="1:5">
      <c r="A385" t="s">
        <v>2907</v>
      </c>
      <c r="B385" t="s">
        <v>2908</v>
      </c>
      <c r="C385" t="s">
        <v>2200</v>
      </c>
      <c r="D385" t="s">
        <v>2200</v>
      </c>
      <c r="E385" t="s">
        <v>2200</v>
      </c>
    </row>
    <row r="386" spans="1:5">
      <c r="A386" t="s">
        <v>2909</v>
      </c>
      <c r="B386" t="s">
        <v>2910</v>
      </c>
      <c r="C386" t="s">
        <v>157</v>
      </c>
      <c r="D386" t="s">
        <v>2200</v>
      </c>
      <c r="E386" t="s">
        <v>2200</v>
      </c>
    </row>
    <row r="387" spans="1:5">
      <c r="A387" t="s">
        <v>2911</v>
      </c>
      <c r="B387" t="s">
        <v>2912</v>
      </c>
      <c r="C387" t="s">
        <v>157</v>
      </c>
      <c r="D387" t="s">
        <v>2200</v>
      </c>
      <c r="E387" t="s">
        <v>2200</v>
      </c>
    </row>
    <row r="388" spans="1:5">
      <c r="A388" t="s">
        <v>2913</v>
      </c>
      <c r="B388" t="s">
        <v>2914</v>
      </c>
      <c r="C388" t="s">
        <v>2200</v>
      </c>
      <c r="D388" t="s">
        <v>2200</v>
      </c>
      <c r="E388" t="s">
        <v>2200</v>
      </c>
    </row>
    <row r="389" spans="1:5">
      <c r="A389" t="s">
        <v>2915</v>
      </c>
      <c r="B389" t="s">
        <v>2916</v>
      </c>
      <c r="C389" t="s">
        <v>2200</v>
      </c>
      <c r="D389" t="s">
        <v>2200</v>
      </c>
      <c r="E389" t="s">
        <v>2200</v>
      </c>
    </row>
    <row r="390" spans="1:5">
      <c r="A390" t="s">
        <v>2917</v>
      </c>
      <c r="B390" t="s">
        <v>2918</v>
      </c>
      <c r="C390" t="s">
        <v>2200</v>
      </c>
      <c r="D390" t="s">
        <v>2200</v>
      </c>
      <c r="E390" t="s">
        <v>2200</v>
      </c>
    </row>
    <row r="391" spans="1:5">
      <c r="A391" t="s">
        <v>2919</v>
      </c>
      <c r="B391" t="s">
        <v>2920</v>
      </c>
      <c r="C391" t="s">
        <v>2200</v>
      </c>
      <c r="D391" t="s">
        <v>2200</v>
      </c>
      <c r="E391" t="s">
        <v>2200</v>
      </c>
    </row>
    <row r="392" spans="1:5">
      <c r="A392" t="s">
        <v>2921</v>
      </c>
      <c r="B392" t="s">
        <v>2922</v>
      </c>
      <c r="C392" t="s">
        <v>2200</v>
      </c>
      <c r="D392" t="s">
        <v>2200</v>
      </c>
      <c r="E392" t="s">
        <v>2200</v>
      </c>
    </row>
    <row r="393" spans="1:5">
      <c r="A393" t="s">
        <v>2923</v>
      </c>
      <c r="B393" t="s">
        <v>2924</v>
      </c>
      <c r="C393" t="s">
        <v>2200</v>
      </c>
      <c r="D393" t="s">
        <v>2200</v>
      </c>
      <c r="E393" t="s">
        <v>2200</v>
      </c>
    </row>
    <row r="394" spans="1:5">
      <c r="A394" t="s">
        <v>2925</v>
      </c>
      <c r="B394" t="s">
        <v>2926</v>
      </c>
      <c r="C394" t="s">
        <v>2200</v>
      </c>
      <c r="D394" t="s">
        <v>2200</v>
      </c>
      <c r="E394" t="s">
        <v>2200</v>
      </c>
    </row>
    <row r="395" spans="1:5">
      <c r="A395" t="s">
        <v>2927</v>
      </c>
      <c r="B395" t="s">
        <v>2928</v>
      </c>
      <c r="C395" t="s">
        <v>2200</v>
      </c>
      <c r="D395" t="s">
        <v>2200</v>
      </c>
      <c r="E395" t="s">
        <v>2200</v>
      </c>
    </row>
    <row r="396" spans="1:5">
      <c r="A396" t="s">
        <v>2929</v>
      </c>
      <c r="B396" t="s">
        <v>2930</v>
      </c>
      <c r="C396" t="s">
        <v>2200</v>
      </c>
      <c r="D396" t="s">
        <v>2200</v>
      </c>
      <c r="E396" t="s">
        <v>2200</v>
      </c>
    </row>
    <row r="397" spans="1:5">
      <c r="A397" t="s">
        <v>2121</v>
      </c>
      <c r="B397" t="s">
        <v>259</v>
      </c>
      <c r="C397" t="s">
        <v>2227</v>
      </c>
      <c r="D397" t="s">
        <v>2228</v>
      </c>
      <c r="E397" t="s">
        <v>2200</v>
      </c>
    </row>
    <row r="398" spans="1:5">
      <c r="A398" t="s">
        <v>2153</v>
      </c>
      <c r="B398" t="s">
        <v>2931</v>
      </c>
      <c r="C398" t="s">
        <v>2227</v>
      </c>
      <c r="D398" t="s">
        <v>2228</v>
      </c>
      <c r="E398" t="s">
        <v>2200</v>
      </c>
    </row>
    <row r="399" spans="1:5">
      <c r="A399" t="s">
        <v>2932</v>
      </c>
      <c r="B399" t="s">
        <v>2933</v>
      </c>
      <c r="C399" t="s">
        <v>3533</v>
      </c>
      <c r="D399" t="s">
        <v>2200</v>
      </c>
      <c r="E399" t="s">
        <v>2200</v>
      </c>
    </row>
    <row r="400" spans="1:5">
      <c r="A400" t="s">
        <v>2934</v>
      </c>
      <c r="B400" t="s">
        <v>2935</v>
      </c>
      <c r="C400" t="s">
        <v>2200</v>
      </c>
      <c r="D400" t="s">
        <v>2200</v>
      </c>
      <c r="E400" t="s">
        <v>2200</v>
      </c>
    </row>
    <row r="401" spans="1:5">
      <c r="A401" t="s">
        <v>2936</v>
      </c>
      <c r="B401" t="s">
        <v>2937</v>
      </c>
      <c r="C401" t="s">
        <v>164</v>
      </c>
      <c r="D401" t="s">
        <v>2200</v>
      </c>
      <c r="E401" t="s">
        <v>2200</v>
      </c>
    </row>
    <row r="402" spans="1:5">
      <c r="A402" t="s">
        <v>2938</v>
      </c>
      <c r="B402" t="s">
        <v>2939</v>
      </c>
      <c r="C402" t="s">
        <v>3533</v>
      </c>
      <c r="D402" t="s">
        <v>2200</v>
      </c>
      <c r="E402" t="s">
        <v>2200</v>
      </c>
    </row>
    <row r="403" spans="1:5">
      <c r="A403" t="s">
        <v>2940</v>
      </c>
      <c r="B403" t="s">
        <v>2941</v>
      </c>
      <c r="C403" t="s">
        <v>2200</v>
      </c>
      <c r="D403" t="s">
        <v>2200</v>
      </c>
      <c r="E403" t="s">
        <v>2200</v>
      </c>
    </row>
    <row r="404" spans="1:5">
      <c r="A404" t="s">
        <v>2135</v>
      </c>
      <c r="B404" t="s">
        <v>260</v>
      </c>
      <c r="C404" t="s">
        <v>2227</v>
      </c>
      <c r="D404" t="s">
        <v>2228</v>
      </c>
      <c r="E404" t="s">
        <v>2200</v>
      </c>
    </row>
    <row r="405" spans="1:5">
      <c r="A405" t="s">
        <v>3179</v>
      </c>
      <c r="B405" t="s">
        <v>2942</v>
      </c>
      <c r="C405" t="s">
        <v>2200</v>
      </c>
      <c r="D405" t="s">
        <v>2200</v>
      </c>
      <c r="E405" t="s">
        <v>2200</v>
      </c>
    </row>
    <row r="406" spans="1:5">
      <c r="A406" t="s">
        <v>3180</v>
      </c>
      <c r="B406" t="s">
        <v>2943</v>
      </c>
      <c r="C406" t="s">
        <v>2200</v>
      </c>
      <c r="D406" t="s">
        <v>2200</v>
      </c>
      <c r="E406" t="s">
        <v>2200</v>
      </c>
    </row>
    <row r="407" spans="1:5">
      <c r="A407" t="s">
        <v>3181</v>
      </c>
      <c r="B407" t="s">
        <v>2944</v>
      </c>
      <c r="C407" t="s">
        <v>2200</v>
      </c>
      <c r="D407" t="s">
        <v>2200</v>
      </c>
      <c r="E407" t="s">
        <v>2200</v>
      </c>
    </row>
    <row r="408" spans="1:5">
      <c r="A408" t="s">
        <v>3182</v>
      </c>
      <c r="B408" t="s">
        <v>2945</v>
      </c>
      <c r="C408" t="s">
        <v>2200</v>
      </c>
      <c r="D408" t="s">
        <v>2200</v>
      </c>
      <c r="E408" t="s">
        <v>2200</v>
      </c>
    </row>
    <row r="409" spans="1:5">
      <c r="A409" t="s">
        <v>2946</v>
      </c>
      <c r="B409" t="s">
        <v>261</v>
      </c>
      <c r="C409" t="s">
        <v>157</v>
      </c>
      <c r="D409" t="s">
        <v>2376</v>
      </c>
      <c r="E409" t="s">
        <v>2200</v>
      </c>
    </row>
    <row r="410" spans="1:5">
      <c r="A410" t="s">
        <v>2947</v>
      </c>
      <c r="B410" t="s">
        <v>2948</v>
      </c>
      <c r="C410" t="s">
        <v>157</v>
      </c>
      <c r="D410" t="s">
        <v>2200</v>
      </c>
      <c r="E410" t="s">
        <v>2200</v>
      </c>
    </row>
    <row r="411" spans="1:5">
      <c r="A411" t="s">
        <v>2170</v>
      </c>
      <c r="B411" t="s">
        <v>2949</v>
      </c>
      <c r="C411" t="s">
        <v>2227</v>
      </c>
      <c r="D411" t="s">
        <v>2200</v>
      </c>
      <c r="E411" t="s">
        <v>2200</v>
      </c>
    </row>
    <row r="412" spans="1:5">
      <c r="A412" t="s">
        <v>2950</v>
      </c>
      <c r="B412" t="s">
        <v>2951</v>
      </c>
      <c r="C412" t="s">
        <v>3533</v>
      </c>
      <c r="D412" t="s">
        <v>2200</v>
      </c>
      <c r="E412" t="s">
        <v>2200</v>
      </c>
    </row>
    <row r="413" spans="1:5">
      <c r="A413" t="s">
        <v>2952</v>
      </c>
      <c r="B413" t="s">
        <v>2953</v>
      </c>
      <c r="C413" t="s">
        <v>2200</v>
      </c>
      <c r="D413" t="s">
        <v>2200</v>
      </c>
      <c r="E413" t="s">
        <v>2200</v>
      </c>
    </row>
    <row r="414" spans="1:5">
      <c r="A414" t="s">
        <v>2954</v>
      </c>
    </row>
    <row r="415" spans="1:5">
      <c r="A415" t="s">
        <v>2955</v>
      </c>
      <c r="B415" t="s">
        <v>2956</v>
      </c>
      <c r="C415" t="s">
        <v>2200</v>
      </c>
      <c r="D415" t="s">
        <v>2200</v>
      </c>
      <c r="E415" t="s">
        <v>2200</v>
      </c>
    </row>
    <row r="416" spans="1:5">
      <c r="A416" t="s">
        <v>2957</v>
      </c>
      <c r="B416" t="s">
        <v>2958</v>
      </c>
      <c r="C416" t="s">
        <v>160</v>
      </c>
      <c r="D416" t="s">
        <v>2200</v>
      </c>
      <c r="E416" t="s">
        <v>2200</v>
      </c>
    </row>
    <row r="417" spans="1:5">
      <c r="A417" t="s">
        <v>2959</v>
      </c>
      <c r="B417" t="s">
        <v>262</v>
      </c>
      <c r="C417" t="s">
        <v>159</v>
      </c>
      <c r="D417" t="s">
        <v>2337</v>
      </c>
      <c r="E417" t="s">
        <v>2200</v>
      </c>
    </row>
    <row r="418" spans="1:5">
      <c r="A418" t="s">
        <v>2960</v>
      </c>
      <c r="B418" t="s">
        <v>2961</v>
      </c>
      <c r="C418" t="s">
        <v>3533</v>
      </c>
      <c r="D418" t="s">
        <v>2200</v>
      </c>
      <c r="E418" t="s">
        <v>2200</v>
      </c>
    </row>
    <row r="419" spans="1:5">
      <c r="A419" t="s">
        <v>2962</v>
      </c>
      <c r="B419" t="s">
        <v>2963</v>
      </c>
      <c r="C419" t="s">
        <v>3533</v>
      </c>
      <c r="D419" t="s">
        <v>2200</v>
      </c>
      <c r="E419" t="s">
        <v>2200</v>
      </c>
    </row>
    <row r="420" spans="1:5">
      <c r="A420" t="s">
        <v>2964</v>
      </c>
      <c r="B420" t="s">
        <v>2965</v>
      </c>
      <c r="C420" t="s">
        <v>2200</v>
      </c>
      <c r="D420" t="s">
        <v>2200</v>
      </c>
      <c r="E420" t="s">
        <v>2200</v>
      </c>
    </row>
    <row r="421" spans="1:5">
      <c r="A421" t="s">
        <v>2966</v>
      </c>
      <c r="B421" t="s">
        <v>2967</v>
      </c>
      <c r="C421" t="s">
        <v>2200</v>
      </c>
      <c r="D421" t="s">
        <v>2200</v>
      </c>
      <c r="E421" t="s">
        <v>2200</v>
      </c>
    </row>
    <row r="422" spans="1:5">
      <c r="A422" t="s">
        <v>2968</v>
      </c>
      <c r="B422" t="s">
        <v>2969</v>
      </c>
      <c r="C422" t="s">
        <v>2200</v>
      </c>
      <c r="D422" t="s">
        <v>2200</v>
      </c>
      <c r="E422" t="s">
        <v>2200</v>
      </c>
    </row>
    <row r="423" spans="1:5">
      <c r="A423" t="s">
        <v>2970</v>
      </c>
      <c r="B423" t="s">
        <v>2971</v>
      </c>
      <c r="C423" t="s">
        <v>2200</v>
      </c>
      <c r="D423" t="s">
        <v>2200</v>
      </c>
      <c r="E423" t="s">
        <v>2200</v>
      </c>
    </row>
    <row r="424" spans="1:5">
      <c r="A424" t="s">
        <v>2972</v>
      </c>
      <c r="B424" t="s">
        <v>2973</v>
      </c>
      <c r="C424" t="s">
        <v>160</v>
      </c>
      <c r="D424" t="s">
        <v>2200</v>
      </c>
      <c r="E424" t="s">
        <v>2200</v>
      </c>
    </row>
    <row r="425" spans="1:5">
      <c r="A425" t="s">
        <v>2974</v>
      </c>
    </row>
    <row r="426" spans="1:5">
      <c r="A426" t="s">
        <v>2975</v>
      </c>
      <c r="B426" t="s">
        <v>2976</v>
      </c>
      <c r="C426" t="s">
        <v>157</v>
      </c>
      <c r="D426" t="s">
        <v>2200</v>
      </c>
      <c r="E426" t="s">
        <v>2200</v>
      </c>
    </row>
    <row r="427" spans="1:5">
      <c r="A427" t="s">
        <v>2977</v>
      </c>
      <c r="B427" t="s">
        <v>2978</v>
      </c>
      <c r="C427" t="s">
        <v>160</v>
      </c>
      <c r="D427" t="s">
        <v>2200</v>
      </c>
      <c r="E427" t="s">
        <v>2200</v>
      </c>
    </row>
    <row r="428" spans="1:5">
      <c r="A428" t="s">
        <v>2979</v>
      </c>
      <c r="B428" t="s">
        <v>2980</v>
      </c>
      <c r="C428" t="s">
        <v>3533</v>
      </c>
      <c r="D428" t="s">
        <v>2200</v>
      </c>
      <c r="E428" t="s">
        <v>2200</v>
      </c>
    </row>
    <row r="429" spans="1:5">
      <c r="A429" t="s">
        <v>2981</v>
      </c>
      <c r="B429" t="s">
        <v>2982</v>
      </c>
      <c r="C429" t="s">
        <v>3533</v>
      </c>
      <c r="D429" t="s">
        <v>2200</v>
      </c>
      <c r="E429" t="s">
        <v>2200</v>
      </c>
    </row>
    <row r="430" spans="1:5">
      <c r="A430" t="s">
        <v>2983</v>
      </c>
      <c r="B430" t="s">
        <v>2984</v>
      </c>
      <c r="C430" t="s">
        <v>3533</v>
      </c>
      <c r="D430" t="s">
        <v>2200</v>
      </c>
      <c r="E430" t="s">
        <v>2200</v>
      </c>
    </row>
    <row r="431" spans="1:5">
      <c r="A431" t="s">
        <v>2985</v>
      </c>
      <c r="B431" t="s">
        <v>263</v>
      </c>
      <c r="C431" t="s">
        <v>2227</v>
      </c>
      <c r="D431" t="s">
        <v>2496</v>
      </c>
      <c r="E431" t="s">
        <v>2200</v>
      </c>
    </row>
    <row r="432" spans="1:5">
      <c r="A432" t="s">
        <v>2986</v>
      </c>
      <c r="B432" t="s">
        <v>2987</v>
      </c>
      <c r="C432" t="s">
        <v>2200</v>
      </c>
      <c r="D432" t="s">
        <v>2200</v>
      </c>
      <c r="E432" t="s">
        <v>2200</v>
      </c>
    </row>
    <row r="433" spans="1:5">
      <c r="A433" t="s">
        <v>2988</v>
      </c>
      <c r="B433" t="s">
        <v>2989</v>
      </c>
      <c r="C433" t="s">
        <v>3533</v>
      </c>
      <c r="D433" t="s">
        <v>2200</v>
      </c>
      <c r="E433" t="s">
        <v>2200</v>
      </c>
    </row>
    <row r="434" spans="1:5">
      <c r="A434" t="s">
        <v>2990</v>
      </c>
      <c r="B434" t="s">
        <v>2991</v>
      </c>
      <c r="C434" t="s">
        <v>3533</v>
      </c>
      <c r="D434" t="s">
        <v>2200</v>
      </c>
      <c r="E434" t="s">
        <v>2200</v>
      </c>
    </row>
    <row r="435" spans="1:5">
      <c r="A435" t="s">
        <v>2992</v>
      </c>
      <c r="B435" t="s">
        <v>2993</v>
      </c>
      <c r="C435" t="s">
        <v>157</v>
      </c>
      <c r="D435" t="s">
        <v>2337</v>
      </c>
      <c r="E435" t="s">
        <v>2200</v>
      </c>
    </row>
    <row r="436" spans="1:5">
      <c r="A436" t="s">
        <v>2994</v>
      </c>
      <c r="B436" t="s">
        <v>2995</v>
      </c>
      <c r="C436" t="s">
        <v>157</v>
      </c>
      <c r="D436" t="s">
        <v>2200</v>
      </c>
      <c r="E436" t="s">
        <v>2200</v>
      </c>
    </row>
    <row r="437" spans="1:5">
      <c r="A437" t="s">
        <v>2996</v>
      </c>
      <c r="B437" t="s">
        <v>2997</v>
      </c>
      <c r="C437" t="s">
        <v>160</v>
      </c>
      <c r="D437" t="s">
        <v>2200</v>
      </c>
      <c r="E437" t="s">
        <v>2200</v>
      </c>
    </row>
    <row r="438" spans="1:5">
      <c r="A438" t="s">
        <v>2998</v>
      </c>
      <c r="B438" t="s">
        <v>2999</v>
      </c>
      <c r="C438" t="s">
        <v>2200</v>
      </c>
      <c r="D438" t="s">
        <v>2200</v>
      </c>
      <c r="E438" t="s">
        <v>2200</v>
      </c>
    </row>
    <row r="439" spans="1:5">
      <c r="A439" t="s">
        <v>3000</v>
      </c>
      <c r="B439" t="s">
        <v>3001</v>
      </c>
      <c r="C439" t="s">
        <v>2200</v>
      </c>
      <c r="D439" t="s">
        <v>2200</v>
      </c>
      <c r="E439" t="s">
        <v>2200</v>
      </c>
    </row>
    <row r="440" spans="1:5">
      <c r="A440" t="s">
        <v>3002</v>
      </c>
      <c r="B440" t="s">
        <v>3003</v>
      </c>
      <c r="C440" t="s">
        <v>2200</v>
      </c>
      <c r="D440" t="s">
        <v>2200</v>
      </c>
      <c r="E440" t="s">
        <v>2200</v>
      </c>
    </row>
    <row r="441" spans="1:5">
      <c r="A441" t="s">
        <v>3004</v>
      </c>
      <c r="B441" t="s">
        <v>3005</v>
      </c>
      <c r="C441" t="s">
        <v>2200</v>
      </c>
      <c r="D441" t="s">
        <v>2200</v>
      </c>
      <c r="E441" t="s">
        <v>2200</v>
      </c>
    </row>
    <row r="442" spans="1:5">
      <c r="A442" t="s">
        <v>3006</v>
      </c>
      <c r="B442" t="s">
        <v>3007</v>
      </c>
      <c r="C442" t="s">
        <v>2227</v>
      </c>
      <c r="D442" t="s">
        <v>2200</v>
      </c>
      <c r="E442" t="s">
        <v>2200</v>
      </c>
    </row>
    <row r="443" spans="1:5">
      <c r="A443" t="s">
        <v>3008</v>
      </c>
      <c r="B443" t="s">
        <v>3009</v>
      </c>
      <c r="C443" t="s">
        <v>3533</v>
      </c>
      <c r="D443" t="s">
        <v>2200</v>
      </c>
      <c r="E443" t="s">
        <v>2200</v>
      </c>
    </row>
    <row r="444" spans="1:5">
      <c r="A444" t="s">
        <v>3010</v>
      </c>
      <c r="B444" t="s">
        <v>3011</v>
      </c>
      <c r="C444" t="s">
        <v>3533</v>
      </c>
      <c r="D444" t="s">
        <v>2200</v>
      </c>
      <c r="E444" t="s">
        <v>2200</v>
      </c>
    </row>
    <row r="445" spans="1:5">
      <c r="A445" t="s">
        <v>3012</v>
      </c>
      <c r="B445" t="s">
        <v>3013</v>
      </c>
      <c r="C445" t="s">
        <v>3533</v>
      </c>
      <c r="D445" t="s">
        <v>2200</v>
      </c>
      <c r="E445" t="s">
        <v>2200</v>
      </c>
    </row>
    <row r="446" spans="1:5">
      <c r="A446" t="s">
        <v>3014</v>
      </c>
      <c r="B446" t="s">
        <v>3015</v>
      </c>
      <c r="C446" t="s">
        <v>159</v>
      </c>
      <c r="D446" t="s">
        <v>2337</v>
      </c>
      <c r="E446" t="s">
        <v>2200</v>
      </c>
    </row>
    <row r="447" spans="1:5">
      <c r="A447" t="s">
        <v>3016</v>
      </c>
      <c r="B447" t="s">
        <v>3017</v>
      </c>
      <c r="C447" t="s">
        <v>2200</v>
      </c>
      <c r="D447" t="s">
        <v>2200</v>
      </c>
      <c r="E447" t="s">
        <v>2200</v>
      </c>
    </row>
    <row r="448" spans="1:5">
      <c r="A448" t="s">
        <v>3018</v>
      </c>
      <c r="B448" t="s">
        <v>3019</v>
      </c>
      <c r="C448" t="s">
        <v>2200</v>
      </c>
      <c r="D448" t="s">
        <v>2200</v>
      </c>
      <c r="E448" t="s">
        <v>2200</v>
      </c>
    </row>
    <row r="449" spans="1:5">
      <c r="A449" t="s">
        <v>3020</v>
      </c>
      <c r="B449" t="s">
        <v>3021</v>
      </c>
      <c r="C449" t="s">
        <v>160</v>
      </c>
      <c r="D449" t="s">
        <v>2200</v>
      </c>
      <c r="E449" t="s">
        <v>2200</v>
      </c>
    </row>
    <row r="450" spans="1:5">
      <c r="A450" t="s">
        <v>3022</v>
      </c>
      <c r="B450" t="s">
        <v>3023</v>
      </c>
      <c r="C450" t="s">
        <v>160</v>
      </c>
      <c r="D450" t="s">
        <v>2200</v>
      </c>
      <c r="E450" t="s">
        <v>2200</v>
      </c>
    </row>
    <row r="451" spans="1:5">
      <c r="A451" t="s">
        <v>3024</v>
      </c>
      <c r="B451" t="s">
        <v>3025</v>
      </c>
      <c r="C451" t="s">
        <v>160</v>
      </c>
      <c r="D451" t="s">
        <v>2200</v>
      </c>
      <c r="E451" t="s">
        <v>2200</v>
      </c>
    </row>
    <row r="452" spans="1:5">
      <c r="A452" t="s">
        <v>3026</v>
      </c>
      <c r="B452" t="s">
        <v>3027</v>
      </c>
      <c r="C452" t="s">
        <v>2200</v>
      </c>
      <c r="D452" t="s">
        <v>2200</v>
      </c>
      <c r="E452" t="s">
        <v>2200</v>
      </c>
    </row>
    <row r="453" spans="1:5">
      <c r="A453" t="s">
        <v>3028</v>
      </c>
      <c r="B453" t="s">
        <v>3029</v>
      </c>
      <c r="C453" t="s">
        <v>2200</v>
      </c>
      <c r="D453" t="s">
        <v>2200</v>
      </c>
      <c r="E453" t="s">
        <v>2200</v>
      </c>
    </row>
    <row r="454" spans="1:5">
      <c r="A454" t="s">
        <v>3030</v>
      </c>
      <c r="B454" t="s">
        <v>3031</v>
      </c>
      <c r="C454" t="s">
        <v>2200</v>
      </c>
      <c r="D454" t="s">
        <v>2200</v>
      </c>
      <c r="E454" t="s">
        <v>2200</v>
      </c>
    </row>
    <row r="455" spans="1:5">
      <c r="A455" t="s">
        <v>3032</v>
      </c>
      <c r="B455" t="s">
        <v>3033</v>
      </c>
      <c r="C455" t="s">
        <v>2200</v>
      </c>
      <c r="D455" t="s">
        <v>2200</v>
      </c>
      <c r="E455" t="s">
        <v>2200</v>
      </c>
    </row>
    <row r="456" spans="1:5">
      <c r="A456" t="s">
        <v>3034</v>
      </c>
      <c r="B456" t="s">
        <v>3035</v>
      </c>
      <c r="C456" t="s">
        <v>2200</v>
      </c>
      <c r="D456" t="s">
        <v>2200</v>
      </c>
      <c r="E456" t="s">
        <v>2200</v>
      </c>
    </row>
    <row r="457" spans="1:5">
      <c r="A457" t="s">
        <v>3036</v>
      </c>
      <c r="B457" t="s">
        <v>3037</v>
      </c>
      <c r="C457" t="s">
        <v>2200</v>
      </c>
      <c r="D457" t="s">
        <v>2200</v>
      </c>
      <c r="E457" t="s">
        <v>2200</v>
      </c>
    </row>
    <row r="458" spans="1:5">
      <c r="A458" t="s">
        <v>3038</v>
      </c>
      <c r="B458" t="s">
        <v>3039</v>
      </c>
      <c r="C458" t="s">
        <v>2200</v>
      </c>
      <c r="D458" t="s">
        <v>2200</v>
      </c>
      <c r="E458" t="s">
        <v>2200</v>
      </c>
    </row>
    <row r="459" spans="1:5">
      <c r="A459" t="s">
        <v>3040</v>
      </c>
      <c r="B459" t="s">
        <v>3041</v>
      </c>
      <c r="C459" t="s">
        <v>157</v>
      </c>
      <c r="D459" t="s">
        <v>2200</v>
      </c>
      <c r="E459" t="s">
        <v>2200</v>
      </c>
    </row>
    <row r="460" spans="1:5">
      <c r="A460" t="s">
        <v>3042</v>
      </c>
      <c r="B460" t="s">
        <v>3043</v>
      </c>
      <c r="C460" t="s">
        <v>2200</v>
      </c>
      <c r="D460" t="s">
        <v>2200</v>
      </c>
      <c r="E460" t="s">
        <v>2200</v>
      </c>
    </row>
    <row r="461" spans="1:5">
      <c r="A461" t="s">
        <v>3044</v>
      </c>
      <c r="B461" t="s">
        <v>3045</v>
      </c>
      <c r="C461" t="s">
        <v>157</v>
      </c>
      <c r="D461" t="s">
        <v>2376</v>
      </c>
      <c r="E461" t="s">
        <v>2200</v>
      </c>
    </row>
    <row r="462" spans="1:5">
      <c r="A462" t="s">
        <v>3046</v>
      </c>
      <c r="B462" t="s">
        <v>3047</v>
      </c>
      <c r="C462" t="s">
        <v>160</v>
      </c>
      <c r="D462" t="s">
        <v>2200</v>
      </c>
      <c r="E462" t="s">
        <v>2200</v>
      </c>
    </row>
    <row r="463" spans="1:5">
      <c r="A463" t="s">
        <v>3048</v>
      </c>
      <c r="B463" t="s">
        <v>3049</v>
      </c>
      <c r="C463" t="s">
        <v>2227</v>
      </c>
      <c r="D463" t="s">
        <v>2496</v>
      </c>
      <c r="E463" t="s">
        <v>2200</v>
      </c>
    </row>
    <row r="464" spans="1:5">
      <c r="A464" t="s">
        <v>3050</v>
      </c>
      <c r="B464" t="s">
        <v>3051</v>
      </c>
      <c r="C464" t="s">
        <v>2200</v>
      </c>
      <c r="D464" t="s">
        <v>2200</v>
      </c>
      <c r="E464" t="s">
        <v>2200</v>
      </c>
    </row>
    <row r="465" spans="1:5">
      <c r="A465" t="s">
        <v>3052</v>
      </c>
      <c r="B465" t="s">
        <v>3053</v>
      </c>
      <c r="C465" t="s">
        <v>3533</v>
      </c>
      <c r="D465" t="s">
        <v>2200</v>
      </c>
      <c r="E465" t="s">
        <v>3054</v>
      </c>
    </row>
    <row r="466" spans="1:5">
      <c r="A466" t="s">
        <v>3055</v>
      </c>
      <c r="B466" t="s">
        <v>3056</v>
      </c>
      <c r="C466" t="s">
        <v>3533</v>
      </c>
      <c r="D466" t="s">
        <v>2200</v>
      </c>
      <c r="E466" t="s">
        <v>2200</v>
      </c>
    </row>
    <row r="467" spans="1:5">
      <c r="A467" t="s">
        <v>3057</v>
      </c>
      <c r="B467" t="s">
        <v>3058</v>
      </c>
      <c r="C467" t="s">
        <v>165</v>
      </c>
      <c r="D467" t="s">
        <v>2219</v>
      </c>
      <c r="E467" t="s">
        <v>3059</v>
      </c>
    </row>
    <row r="468" spans="1:5">
      <c r="A468" t="s">
        <v>3060</v>
      </c>
      <c r="B468" t="s">
        <v>3061</v>
      </c>
    </row>
    <row r="469" spans="1:5">
      <c r="A469" t="s">
        <v>3062</v>
      </c>
      <c r="B469" t="s">
        <v>3063</v>
      </c>
      <c r="C469" t="s">
        <v>2200</v>
      </c>
      <c r="D469" t="s">
        <v>2200</v>
      </c>
      <c r="E469" t="s">
        <v>2200</v>
      </c>
    </row>
    <row r="470" spans="1:5">
      <c r="A470" t="s">
        <v>3064</v>
      </c>
      <c r="B470" t="s">
        <v>3065</v>
      </c>
      <c r="C470" t="s">
        <v>2200</v>
      </c>
      <c r="D470" t="s">
        <v>2200</v>
      </c>
      <c r="E470" t="s">
        <v>2200</v>
      </c>
    </row>
    <row r="471" spans="1:5">
      <c r="A471" t="s">
        <v>3066</v>
      </c>
      <c r="B471" t="s">
        <v>3067</v>
      </c>
      <c r="C471" t="s">
        <v>2200</v>
      </c>
      <c r="D471" t="s">
        <v>2200</v>
      </c>
      <c r="E471" t="s">
        <v>2200</v>
      </c>
    </row>
    <row r="472" spans="1:5">
      <c r="A472" t="s">
        <v>3068</v>
      </c>
      <c r="B472" t="s">
        <v>3069</v>
      </c>
      <c r="C472" t="s">
        <v>2200</v>
      </c>
      <c r="D472" t="s">
        <v>2200</v>
      </c>
      <c r="E472" t="s">
        <v>2200</v>
      </c>
    </row>
    <row r="473" spans="1:5">
      <c r="A473" t="s">
        <v>3070</v>
      </c>
      <c r="B473" t="s">
        <v>3071</v>
      </c>
      <c r="C473" t="s">
        <v>2200</v>
      </c>
      <c r="D473" t="s">
        <v>2200</v>
      </c>
      <c r="E473" t="s">
        <v>2200</v>
      </c>
    </row>
    <row r="474" spans="1:5">
      <c r="A474" t="s">
        <v>3072</v>
      </c>
      <c r="B474" t="s">
        <v>3073</v>
      </c>
    </row>
    <row r="475" spans="1:5">
      <c r="A475" t="s">
        <v>3074</v>
      </c>
      <c r="B475" t="s">
        <v>3075</v>
      </c>
      <c r="C475" t="s">
        <v>160</v>
      </c>
      <c r="D475" t="s">
        <v>2200</v>
      </c>
      <c r="E475" t="s">
        <v>2200</v>
      </c>
    </row>
    <row r="476" spans="1:5">
      <c r="A476" t="s">
        <v>3076</v>
      </c>
      <c r="B476" t="s">
        <v>3077</v>
      </c>
      <c r="C476" t="s">
        <v>2200</v>
      </c>
      <c r="D476" t="s">
        <v>2200</v>
      </c>
      <c r="E476" t="s">
        <v>2200</v>
      </c>
    </row>
    <row r="477" spans="1:5">
      <c r="A477" t="s">
        <v>3078</v>
      </c>
      <c r="B477" t="s">
        <v>3079</v>
      </c>
      <c r="C477" t="s">
        <v>159</v>
      </c>
      <c r="D477" t="s">
        <v>2200</v>
      </c>
      <c r="E477" t="s">
        <v>2200</v>
      </c>
    </row>
    <row r="478" spans="1:5">
      <c r="A478" t="s">
        <v>3080</v>
      </c>
    </row>
    <row r="479" spans="1:5">
      <c r="A479" t="s">
        <v>3081</v>
      </c>
      <c r="C479" t="s">
        <v>159</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E6546"/>
  <sheetViews>
    <sheetView topLeftCell="A12" workbookViewId="0">
      <selection activeCell="D25" sqref="D25"/>
    </sheetView>
  </sheetViews>
  <sheetFormatPr defaultRowHeight="15"/>
  <cols>
    <col min="1" max="1" width="16.140625" customWidth="1"/>
    <col min="2" max="4" width="16" customWidth="1"/>
    <col min="5" max="5" width="35.28515625" customWidth="1"/>
    <col min="6" max="6" width="16.42578125" customWidth="1"/>
    <col min="7" max="7" width="16" customWidth="1"/>
    <col min="8" max="8" width="24.140625" customWidth="1"/>
    <col min="9" max="9" width="21.85546875" customWidth="1"/>
    <col min="10" max="10" width="16.42578125" customWidth="1"/>
    <col min="11" max="11" width="13.42578125" customWidth="1"/>
    <col min="12" max="12" width="13.85546875" customWidth="1"/>
    <col min="13" max="13" width="13.42578125" customWidth="1"/>
    <col min="14" max="14" width="12.5703125" customWidth="1"/>
    <col min="15" max="15" width="18.85546875" customWidth="1"/>
    <col min="16" max="16" width="16.140625" customWidth="1"/>
    <col min="17" max="17" width="19.85546875" customWidth="1"/>
    <col min="19" max="19" width="10.7109375" customWidth="1"/>
    <col min="20" max="20" width="11.85546875" customWidth="1"/>
    <col min="22" max="22" width="10.28515625" customWidth="1"/>
    <col min="23" max="23" width="9.7109375" customWidth="1"/>
    <col min="26" max="26" width="14" customWidth="1"/>
    <col min="27" max="27" width="13.85546875" customWidth="1"/>
    <col min="28" max="28" width="11.7109375" customWidth="1"/>
    <col min="29" max="29" width="15.140625" customWidth="1"/>
    <col min="30" max="30" width="13" customWidth="1"/>
    <col min="31" max="31" width="11.140625" customWidth="1"/>
  </cols>
  <sheetData>
    <row r="1" spans="1:1" ht="18">
      <c r="A1" s="1" t="s">
        <v>40</v>
      </c>
    </row>
    <row r="2" spans="1:1">
      <c r="A2" s="5" t="s">
        <v>41</v>
      </c>
    </row>
    <row r="4" spans="1:1">
      <c r="A4" s="49" t="s">
        <v>12223</v>
      </c>
    </row>
    <row r="5" spans="1:1">
      <c r="A5" s="197"/>
    </row>
    <row r="6" spans="1:1">
      <c r="A6" s="197" t="s">
        <v>12224</v>
      </c>
    </row>
    <row r="7" spans="1:1">
      <c r="A7" s="197" t="s">
        <v>12225</v>
      </c>
    </row>
    <row r="9" spans="1:1">
      <c r="A9" s="49" t="s">
        <v>12179</v>
      </c>
    </row>
    <row r="10" spans="1:1">
      <c r="A10" s="197"/>
    </row>
    <row r="11" spans="1:1">
      <c r="A11" s="197" t="s">
        <v>12217</v>
      </c>
    </row>
    <row r="12" spans="1:1">
      <c r="A12" s="197" t="s">
        <v>12226</v>
      </c>
    </row>
    <row r="13" spans="1:1">
      <c r="A13" s="198" t="s">
        <v>12231</v>
      </c>
    </row>
    <row r="14" spans="1:1">
      <c r="A14" s="197" t="s">
        <v>12210</v>
      </c>
    </row>
    <row r="16" spans="1:1">
      <c r="A16" s="49" t="s">
        <v>12183</v>
      </c>
    </row>
    <row r="17" spans="1:31">
      <c r="A17" s="197"/>
    </row>
    <row r="18" spans="1:31">
      <c r="A18" s="197" t="s">
        <v>12227</v>
      </c>
    </row>
    <row r="19" spans="1:31">
      <c r="A19" s="198" t="s">
        <v>12228</v>
      </c>
    </row>
    <row r="21" spans="1:31">
      <c r="A21" s="49" t="s">
        <v>12229</v>
      </c>
    </row>
    <row r="23" spans="1:31">
      <c r="A23" s="49" t="s">
        <v>12230</v>
      </c>
    </row>
    <row r="25" spans="1:31">
      <c r="A25" s="202" t="s">
        <v>12192</v>
      </c>
      <c r="B25" s="203"/>
      <c r="D25" t="s">
        <v>11270</v>
      </c>
      <c r="W25" t="s">
        <v>11267</v>
      </c>
      <c r="X25" t="s">
        <v>11268</v>
      </c>
      <c r="Y25" t="s">
        <v>11269</v>
      </c>
    </row>
    <row r="26" spans="1:31" s="13" customFormat="1">
      <c r="A26" s="180" t="s">
        <v>3430</v>
      </c>
      <c r="B26" s="181" t="s">
        <v>3478</v>
      </c>
      <c r="C26" s="182" t="s">
        <v>3479</v>
      </c>
      <c r="D26" s="182" t="s">
        <v>3480</v>
      </c>
      <c r="E26" s="182" t="s">
        <v>3481</v>
      </c>
      <c r="F26" s="182" t="s">
        <v>3482</v>
      </c>
      <c r="G26" s="182" t="s">
        <v>3483</v>
      </c>
      <c r="H26" s="181" t="s">
        <v>3484</v>
      </c>
      <c r="I26" s="182" t="s">
        <v>3485</v>
      </c>
      <c r="J26" s="182" t="s">
        <v>3486</v>
      </c>
      <c r="K26" s="182" t="s">
        <v>3487</v>
      </c>
      <c r="L26" s="182" t="s">
        <v>3488</v>
      </c>
      <c r="M26" s="182" t="s">
        <v>3489</v>
      </c>
      <c r="N26" s="182" t="s">
        <v>3490</v>
      </c>
      <c r="O26" s="182" t="s">
        <v>3491</v>
      </c>
      <c r="P26" s="182" t="s">
        <v>3492</v>
      </c>
      <c r="Q26" s="182" t="s">
        <v>3493</v>
      </c>
      <c r="R26" s="182" t="s">
        <v>3494</v>
      </c>
      <c r="S26" s="182" t="s">
        <v>3495</v>
      </c>
      <c r="T26" s="182" t="s">
        <v>3496</v>
      </c>
      <c r="U26" s="182" t="s">
        <v>3497</v>
      </c>
      <c r="V26" s="183" t="s">
        <v>3498</v>
      </c>
      <c r="W26" s="184" t="s">
        <v>3499</v>
      </c>
      <c r="X26" s="184" t="s">
        <v>171</v>
      </c>
      <c r="Y26" s="184" t="s">
        <v>66</v>
      </c>
      <c r="Z26" s="185" t="s">
        <v>2193</v>
      </c>
      <c r="AA26" s="186" t="s">
        <v>11249</v>
      </c>
      <c r="AB26" s="182" t="s">
        <v>11250</v>
      </c>
      <c r="AC26" s="187" t="s">
        <v>11251</v>
      </c>
      <c r="AD26" s="182" t="s">
        <v>11252</v>
      </c>
      <c r="AE26" s="186" t="s">
        <v>11253</v>
      </c>
    </row>
    <row r="27" spans="1:31">
      <c r="A27" s="178">
        <v>108107316660</v>
      </c>
      <c r="B27" s="166">
        <v>46113</v>
      </c>
      <c r="C27" s="167" t="s">
        <v>3500</v>
      </c>
      <c r="D27" s="167"/>
      <c r="E27" s="167"/>
      <c r="F27" s="167" t="s">
        <v>3501</v>
      </c>
      <c r="G27" s="167" t="s">
        <v>3502</v>
      </c>
      <c r="H27" s="168"/>
      <c r="I27" s="167" t="s">
        <v>3503</v>
      </c>
      <c r="J27" s="169">
        <v>26137</v>
      </c>
      <c r="K27" s="167" t="s">
        <v>55</v>
      </c>
      <c r="L27" s="169">
        <v>1</v>
      </c>
      <c r="M27" s="167" t="s">
        <v>3504</v>
      </c>
      <c r="N27" s="169">
        <v>43.5</v>
      </c>
      <c r="O27" s="167" t="s">
        <v>3505</v>
      </c>
      <c r="P27" s="167"/>
      <c r="Q27" s="167" t="s">
        <v>3506</v>
      </c>
      <c r="R27" s="167" t="s">
        <v>3507</v>
      </c>
      <c r="S27" s="169">
        <v>1</v>
      </c>
      <c r="T27" s="167" t="s">
        <v>3508</v>
      </c>
      <c r="U27" s="169" t="s">
        <v>3509</v>
      </c>
      <c r="V27" s="167" t="s">
        <v>3510</v>
      </c>
      <c r="W27" s="167"/>
      <c r="X27" s="170" t="s">
        <v>157</v>
      </c>
      <c r="Y27" s="171" t="s">
        <v>3511</v>
      </c>
      <c r="Z27" s="167" t="s">
        <v>10441</v>
      </c>
      <c r="AA27" s="176">
        <v>1</v>
      </c>
      <c r="AB27" s="167" t="s">
        <v>11254</v>
      </c>
      <c r="AC27" s="176">
        <v>1</v>
      </c>
      <c r="AD27" s="167" t="s">
        <v>11254</v>
      </c>
      <c r="AE27" s="176">
        <v>29000</v>
      </c>
    </row>
    <row r="28" spans="1:31">
      <c r="A28" s="178">
        <v>108108877700</v>
      </c>
      <c r="B28" s="166">
        <v>46113</v>
      </c>
      <c r="C28" s="167" t="s">
        <v>3500</v>
      </c>
      <c r="D28" s="167"/>
      <c r="E28" s="167"/>
      <c r="F28" s="167" t="s">
        <v>3501</v>
      </c>
      <c r="G28" s="167" t="s">
        <v>3502</v>
      </c>
      <c r="H28" s="168"/>
      <c r="I28" s="167" t="s">
        <v>3512</v>
      </c>
      <c r="J28" s="169">
        <v>26137</v>
      </c>
      <c r="K28" s="167" t="s">
        <v>55</v>
      </c>
      <c r="L28" s="169">
        <v>2</v>
      </c>
      <c r="M28" s="167" t="s">
        <v>3513</v>
      </c>
      <c r="N28" s="169">
        <v>4</v>
      </c>
      <c r="O28" s="167" t="s">
        <v>3505</v>
      </c>
      <c r="P28" s="167"/>
      <c r="Q28" s="167" t="s">
        <v>3514</v>
      </c>
      <c r="R28" s="167" t="s">
        <v>3515</v>
      </c>
      <c r="S28" s="169">
        <v>1</v>
      </c>
      <c r="T28" s="167" t="s">
        <v>3516</v>
      </c>
      <c r="U28" s="169" t="s">
        <v>3517</v>
      </c>
      <c r="V28" s="167" t="s">
        <v>3518</v>
      </c>
      <c r="W28" s="167" t="s">
        <v>3519</v>
      </c>
      <c r="X28" s="170" t="s">
        <v>157</v>
      </c>
      <c r="Y28" s="171" t="s">
        <v>3520</v>
      </c>
      <c r="Z28" s="167" t="s">
        <v>10442</v>
      </c>
      <c r="AA28" s="176">
        <v>2</v>
      </c>
      <c r="AB28" s="167" t="s">
        <v>11254</v>
      </c>
      <c r="AC28" s="176">
        <v>2</v>
      </c>
      <c r="AD28" s="167" t="s">
        <v>11254</v>
      </c>
      <c r="AE28" s="176">
        <v>5188.68</v>
      </c>
    </row>
    <row r="29" spans="1:31">
      <c r="A29" s="178">
        <v>108109121410</v>
      </c>
      <c r="B29" s="166">
        <v>46113</v>
      </c>
      <c r="C29" s="167" t="s">
        <v>3500</v>
      </c>
      <c r="D29" s="167"/>
      <c r="E29" s="167"/>
      <c r="F29" s="167" t="s">
        <v>3501</v>
      </c>
      <c r="G29" s="167" t="s">
        <v>3502</v>
      </c>
      <c r="H29" s="168"/>
      <c r="I29" s="167" t="s">
        <v>3521</v>
      </c>
      <c r="J29" s="169">
        <v>26137</v>
      </c>
      <c r="K29" s="167" t="s">
        <v>55</v>
      </c>
      <c r="L29" s="169">
        <v>1</v>
      </c>
      <c r="M29" s="167" t="s">
        <v>3513</v>
      </c>
      <c r="N29" s="169">
        <v>1.4</v>
      </c>
      <c r="O29" s="167" t="s">
        <v>3505</v>
      </c>
      <c r="P29" s="167"/>
      <c r="Q29" s="167" t="s">
        <v>3514</v>
      </c>
      <c r="R29" s="167" t="s">
        <v>3515</v>
      </c>
      <c r="S29" s="169">
        <v>1</v>
      </c>
      <c r="T29" s="167" t="s">
        <v>3516</v>
      </c>
      <c r="U29" s="169" t="s">
        <v>3517</v>
      </c>
      <c r="V29" s="167" t="s">
        <v>3522</v>
      </c>
      <c r="W29" s="167" t="s">
        <v>3519</v>
      </c>
      <c r="X29" s="170" t="s">
        <v>157</v>
      </c>
      <c r="Y29" s="171" t="s">
        <v>3523</v>
      </c>
      <c r="Z29" s="167" t="s">
        <v>10443</v>
      </c>
      <c r="AA29" s="176">
        <v>1</v>
      </c>
      <c r="AB29" s="167" t="s">
        <v>11254</v>
      </c>
      <c r="AC29" s="176">
        <v>1</v>
      </c>
      <c r="AD29" s="167" t="s">
        <v>11254</v>
      </c>
      <c r="AE29" s="176">
        <v>2594.34</v>
      </c>
    </row>
    <row r="30" spans="1:31">
      <c r="A30" s="178">
        <v>108109167610</v>
      </c>
      <c r="B30" s="166">
        <v>46113</v>
      </c>
      <c r="C30" s="167" t="s">
        <v>3524</v>
      </c>
      <c r="D30" s="167" t="s">
        <v>3525</v>
      </c>
      <c r="E30" s="167" t="s">
        <v>3526</v>
      </c>
      <c r="F30" s="167" t="s">
        <v>3501</v>
      </c>
      <c r="G30" s="167" t="s">
        <v>3502</v>
      </c>
      <c r="H30" s="168">
        <v>46114</v>
      </c>
      <c r="I30" s="167"/>
      <c r="J30" s="169">
        <v>26137</v>
      </c>
      <c r="K30" s="167" t="s">
        <v>55</v>
      </c>
      <c r="L30" s="169">
        <v>1</v>
      </c>
      <c r="M30" s="167" t="s">
        <v>3513</v>
      </c>
      <c r="N30" s="169">
        <v>1.6</v>
      </c>
      <c r="O30" s="167" t="s">
        <v>3505</v>
      </c>
      <c r="P30" s="167"/>
      <c r="Q30" s="167" t="s">
        <v>3527</v>
      </c>
      <c r="R30" s="167" t="s">
        <v>3528</v>
      </c>
      <c r="S30" s="169">
        <v>1</v>
      </c>
      <c r="T30" s="167" t="s">
        <v>3529</v>
      </c>
      <c r="U30" s="169" t="s">
        <v>3530</v>
      </c>
      <c r="V30" s="167" t="s">
        <v>3531</v>
      </c>
      <c r="W30" s="167" t="s">
        <v>3532</v>
      </c>
      <c r="X30" s="170" t="s">
        <v>3533</v>
      </c>
      <c r="Y30" s="171" t="s">
        <v>3534</v>
      </c>
      <c r="Z30" s="167" t="s">
        <v>10444</v>
      </c>
      <c r="AA30" s="176">
        <v>2000</v>
      </c>
      <c r="AB30" s="167" t="s">
        <v>11254</v>
      </c>
      <c r="AC30" s="176">
        <v>2000</v>
      </c>
      <c r="AD30" s="167" t="s">
        <v>11254</v>
      </c>
      <c r="AE30" s="176">
        <v>19020</v>
      </c>
    </row>
    <row r="31" spans="1:31">
      <c r="A31" s="178">
        <v>108109205410</v>
      </c>
      <c r="B31" s="166">
        <v>46113</v>
      </c>
      <c r="C31" s="167" t="s">
        <v>3524</v>
      </c>
      <c r="D31" s="167" t="s">
        <v>3525</v>
      </c>
      <c r="E31" s="167" t="s">
        <v>3526</v>
      </c>
      <c r="F31" s="167" t="s">
        <v>3501</v>
      </c>
      <c r="G31" s="167" t="s">
        <v>3502</v>
      </c>
      <c r="H31" s="168">
        <v>46114</v>
      </c>
      <c r="I31" s="167"/>
      <c r="J31" s="169">
        <v>26137</v>
      </c>
      <c r="K31" s="167" t="s">
        <v>55</v>
      </c>
      <c r="L31" s="169">
        <v>1</v>
      </c>
      <c r="M31" s="167" t="s">
        <v>3513</v>
      </c>
      <c r="N31" s="169">
        <v>1.2</v>
      </c>
      <c r="O31" s="167" t="s">
        <v>3505</v>
      </c>
      <c r="P31" s="167"/>
      <c r="Q31" s="167" t="s">
        <v>3514</v>
      </c>
      <c r="R31" s="167" t="s">
        <v>3528</v>
      </c>
      <c r="S31" s="169">
        <v>1</v>
      </c>
      <c r="T31" s="167" t="s">
        <v>3535</v>
      </c>
      <c r="U31" s="169" t="s">
        <v>3536</v>
      </c>
      <c r="V31" s="167" t="s">
        <v>3537</v>
      </c>
      <c r="W31" s="167" t="s">
        <v>3538</v>
      </c>
      <c r="X31" s="170" t="s">
        <v>3533</v>
      </c>
      <c r="Y31" s="171" t="s">
        <v>3539</v>
      </c>
      <c r="Z31" s="167" t="s">
        <v>10445</v>
      </c>
      <c r="AA31" s="176">
        <v>35000</v>
      </c>
      <c r="AB31" s="167" t="s">
        <v>11254</v>
      </c>
      <c r="AC31" s="176">
        <v>35000</v>
      </c>
      <c r="AD31" s="167" t="s">
        <v>11254</v>
      </c>
      <c r="AE31" s="176">
        <v>193.9</v>
      </c>
    </row>
    <row r="32" spans="1:31">
      <c r="A32" s="178">
        <v>108109236910</v>
      </c>
      <c r="B32" s="166">
        <v>46113</v>
      </c>
      <c r="C32" s="167" t="s">
        <v>3524</v>
      </c>
      <c r="D32" s="167" t="s">
        <v>3525</v>
      </c>
      <c r="E32" s="167" t="s">
        <v>3526</v>
      </c>
      <c r="F32" s="167" t="s">
        <v>3501</v>
      </c>
      <c r="G32" s="167" t="s">
        <v>3502</v>
      </c>
      <c r="H32" s="168">
        <v>46114</v>
      </c>
      <c r="I32" s="167"/>
      <c r="J32" s="169">
        <v>26137</v>
      </c>
      <c r="K32" s="167" t="s">
        <v>55</v>
      </c>
      <c r="L32" s="169">
        <v>1</v>
      </c>
      <c r="M32" s="167" t="s">
        <v>3513</v>
      </c>
      <c r="N32" s="169">
        <v>0.7</v>
      </c>
      <c r="O32" s="167" t="s">
        <v>3505</v>
      </c>
      <c r="P32" s="167"/>
      <c r="Q32" s="167" t="s">
        <v>3514</v>
      </c>
      <c r="R32" s="167" t="s">
        <v>3528</v>
      </c>
      <c r="S32" s="169">
        <v>1</v>
      </c>
      <c r="T32" s="167" t="s">
        <v>3540</v>
      </c>
      <c r="U32" s="169" t="s">
        <v>3541</v>
      </c>
      <c r="V32" s="167" t="s">
        <v>3542</v>
      </c>
      <c r="W32" s="167" t="s">
        <v>3543</v>
      </c>
      <c r="X32" s="170" t="s">
        <v>157</v>
      </c>
      <c r="Y32" s="171" t="s">
        <v>3544</v>
      </c>
      <c r="Z32" s="167" t="s">
        <v>10446</v>
      </c>
      <c r="AA32" s="176">
        <v>3000</v>
      </c>
      <c r="AB32" s="167" t="s">
        <v>11254</v>
      </c>
      <c r="AC32" s="176">
        <v>3000</v>
      </c>
      <c r="AD32" s="167" t="s">
        <v>11254</v>
      </c>
      <c r="AE32" s="176">
        <v>145.5</v>
      </c>
    </row>
    <row r="33" spans="1:31">
      <c r="A33" s="178">
        <v>108109284620</v>
      </c>
      <c r="B33" s="166">
        <v>46113</v>
      </c>
      <c r="C33" s="167" t="s">
        <v>3524</v>
      </c>
      <c r="D33" s="167" t="s">
        <v>3525</v>
      </c>
      <c r="E33" s="167" t="s">
        <v>3526</v>
      </c>
      <c r="F33" s="167" t="s">
        <v>3501</v>
      </c>
      <c r="G33" s="167" t="s">
        <v>3502</v>
      </c>
      <c r="H33" s="168">
        <v>46114</v>
      </c>
      <c r="I33" s="167"/>
      <c r="J33" s="169">
        <v>26137</v>
      </c>
      <c r="K33" s="167" t="s">
        <v>55</v>
      </c>
      <c r="L33" s="169">
        <v>1</v>
      </c>
      <c r="M33" s="167" t="s">
        <v>3513</v>
      </c>
      <c r="N33" s="169">
        <v>0.7</v>
      </c>
      <c r="O33" s="167" t="s">
        <v>3505</v>
      </c>
      <c r="P33" s="167"/>
      <c r="Q33" s="167" t="s">
        <v>3514</v>
      </c>
      <c r="R33" s="167" t="s">
        <v>3528</v>
      </c>
      <c r="S33" s="169">
        <v>1</v>
      </c>
      <c r="T33" s="167" t="s">
        <v>3545</v>
      </c>
      <c r="U33" s="169" t="s">
        <v>3546</v>
      </c>
      <c r="V33" s="167" t="s">
        <v>3547</v>
      </c>
      <c r="W33" s="167" t="s">
        <v>3548</v>
      </c>
      <c r="X33" s="170" t="s">
        <v>3533</v>
      </c>
      <c r="Y33" s="171" t="s">
        <v>3549</v>
      </c>
      <c r="Z33" s="167" t="s">
        <v>10447</v>
      </c>
      <c r="AA33" s="176">
        <v>15000</v>
      </c>
      <c r="AB33" s="167" t="s">
        <v>11254</v>
      </c>
      <c r="AC33" s="176">
        <v>15000</v>
      </c>
      <c r="AD33" s="167" t="s">
        <v>11254</v>
      </c>
      <c r="AE33" s="176">
        <v>1153.5</v>
      </c>
    </row>
    <row r="34" spans="1:31">
      <c r="A34" s="178">
        <v>108109328130</v>
      </c>
      <c r="B34" s="166">
        <v>46113</v>
      </c>
      <c r="C34" s="167" t="s">
        <v>3524</v>
      </c>
      <c r="D34" s="167" t="s">
        <v>3525</v>
      </c>
      <c r="E34" s="167" t="s">
        <v>3526</v>
      </c>
      <c r="F34" s="167" t="s">
        <v>3501</v>
      </c>
      <c r="G34" s="167" t="s">
        <v>3502</v>
      </c>
      <c r="H34" s="168">
        <v>46114</v>
      </c>
      <c r="I34" s="167"/>
      <c r="J34" s="169">
        <v>26137</v>
      </c>
      <c r="K34" s="167" t="s">
        <v>55</v>
      </c>
      <c r="L34" s="169">
        <v>1</v>
      </c>
      <c r="M34" s="167" t="s">
        <v>3513</v>
      </c>
      <c r="N34" s="169">
        <v>9.1</v>
      </c>
      <c r="O34" s="167" t="s">
        <v>3505</v>
      </c>
      <c r="P34" s="167"/>
      <c r="Q34" s="167" t="s">
        <v>3527</v>
      </c>
      <c r="R34" s="167" t="s">
        <v>3528</v>
      </c>
      <c r="S34" s="169">
        <v>2</v>
      </c>
      <c r="T34" s="167" t="s">
        <v>3529</v>
      </c>
      <c r="U34" s="169" t="s">
        <v>3530</v>
      </c>
      <c r="V34" s="167" t="s">
        <v>3550</v>
      </c>
      <c r="W34" s="167" t="s">
        <v>3551</v>
      </c>
      <c r="X34" s="170" t="s">
        <v>3533</v>
      </c>
      <c r="Y34" s="171" t="s">
        <v>3552</v>
      </c>
      <c r="Z34" s="167" t="s">
        <v>10448</v>
      </c>
      <c r="AA34" s="176">
        <v>1200</v>
      </c>
      <c r="AB34" s="167" t="s">
        <v>11254</v>
      </c>
      <c r="AC34" s="176">
        <v>1200</v>
      </c>
      <c r="AD34" s="167" t="s">
        <v>11254</v>
      </c>
      <c r="AE34" s="176">
        <v>21384</v>
      </c>
    </row>
    <row r="35" spans="1:31">
      <c r="A35" s="178">
        <v>108109328130</v>
      </c>
      <c r="B35" s="166">
        <v>46113</v>
      </c>
      <c r="C35" s="167" t="s">
        <v>3524</v>
      </c>
      <c r="D35" s="167" t="s">
        <v>3525</v>
      </c>
      <c r="E35" s="167" t="s">
        <v>3526</v>
      </c>
      <c r="F35" s="167" t="s">
        <v>3501</v>
      </c>
      <c r="G35" s="167" t="s">
        <v>3502</v>
      </c>
      <c r="H35" s="168">
        <v>46114</v>
      </c>
      <c r="I35" s="167"/>
      <c r="J35" s="169">
        <v>26137</v>
      </c>
      <c r="K35" s="167" t="s">
        <v>55</v>
      </c>
      <c r="L35" s="169">
        <v>1</v>
      </c>
      <c r="M35" s="167" t="s">
        <v>3513</v>
      </c>
      <c r="N35" s="169">
        <v>9.1</v>
      </c>
      <c r="O35" s="167" t="s">
        <v>3505</v>
      </c>
      <c r="P35" s="167"/>
      <c r="Q35" s="167" t="s">
        <v>3527</v>
      </c>
      <c r="R35" s="167" t="s">
        <v>3528</v>
      </c>
      <c r="S35" s="169">
        <v>1</v>
      </c>
      <c r="T35" s="167" t="s">
        <v>3529</v>
      </c>
      <c r="U35" s="169" t="s">
        <v>3530</v>
      </c>
      <c r="V35" s="167" t="s">
        <v>3550</v>
      </c>
      <c r="W35" s="167" t="s">
        <v>3551</v>
      </c>
      <c r="X35" s="170" t="s">
        <v>3533</v>
      </c>
      <c r="Y35" s="171" t="s">
        <v>3552</v>
      </c>
      <c r="Z35" s="167" t="s">
        <v>10448</v>
      </c>
      <c r="AA35" s="176">
        <v>600</v>
      </c>
      <c r="AB35" s="167" t="s">
        <v>11254</v>
      </c>
      <c r="AC35" s="176">
        <v>600</v>
      </c>
      <c r="AD35" s="167" t="s">
        <v>11254</v>
      </c>
      <c r="AE35" s="176">
        <v>10692</v>
      </c>
    </row>
    <row r="36" spans="1:31">
      <c r="A36" s="178">
        <v>108109363240</v>
      </c>
      <c r="B36" s="166">
        <v>46113</v>
      </c>
      <c r="C36" s="167" t="s">
        <v>3524</v>
      </c>
      <c r="D36" s="167" t="s">
        <v>3525</v>
      </c>
      <c r="E36" s="167" t="s">
        <v>3526</v>
      </c>
      <c r="F36" s="167" t="s">
        <v>3501</v>
      </c>
      <c r="G36" s="167" t="s">
        <v>3502</v>
      </c>
      <c r="H36" s="168">
        <v>46114</v>
      </c>
      <c r="I36" s="167"/>
      <c r="J36" s="169">
        <v>26137</v>
      </c>
      <c r="K36" s="167" t="s">
        <v>55</v>
      </c>
      <c r="L36" s="169">
        <v>1</v>
      </c>
      <c r="M36" s="167" t="s">
        <v>3513</v>
      </c>
      <c r="N36" s="169">
        <v>8.6999999999999993</v>
      </c>
      <c r="O36" s="167" t="s">
        <v>3505</v>
      </c>
      <c r="P36" s="167"/>
      <c r="Q36" s="167" t="s">
        <v>3514</v>
      </c>
      <c r="R36" s="167" t="s">
        <v>3528</v>
      </c>
      <c r="S36" s="169">
        <v>1</v>
      </c>
      <c r="T36" s="167" t="s">
        <v>3529</v>
      </c>
      <c r="U36" s="169" t="s">
        <v>3530</v>
      </c>
      <c r="V36" s="167" t="s">
        <v>3553</v>
      </c>
      <c r="W36" s="167" t="s">
        <v>3554</v>
      </c>
      <c r="X36" s="170" t="s">
        <v>160</v>
      </c>
      <c r="Y36" s="171" t="s">
        <v>3555</v>
      </c>
      <c r="Z36" s="167" t="s">
        <v>10449</v>
      </c>
      <c r="AA36" s="176">
        <v>2500</v>
      </c>
      <c r="AB36" s="167" t="s">
        <v>11254</v>
      </c>
      <c r="AC36" s="176">
        <v>2500</v>
      </c>
      <c r="AD36" s="167" t="s">
        <v>11254</v>
      </c>
      <c r="AE36" s="176">
        <v>47225</v>
      </c>
    </row>
    <row r="37" spans="1:31">
      <c r="A37" s="178">
        <v>108109478960</v>
      </c>
      <c r="B37" s="166">
        <v>46113</v>
      </c>
      <c r="C37" s="167" t="s">
        <v>3500</v>
      </c>
      <c r="D37" s="167"/>
      <c r="E37" s="167"/>
      <c r="F37" s="167" t="s">
        <v>3501</v>
      </c>
      <c r="G37" s="167" t="s">
        <v>3502</v>
      </c>
      <c r="H37" s="168"/>
      <c r="I37" s="167" t="s">
        <v>3556</v>
      </c>
      <c r="J37" s="169">
        <v>26137</v>
      </c>
      <c r="K37" s="167" t="s">
        <v>55</v>
      </c>
      <c r="L37" s="169">
        <v>1</v>
      </c>
      <c r="M37" s="167" t="s">
        <v>3513</v>
      </c>
      <c r="N37" s="169">
        <v>1.4</v>
      </c>
      <c r="O37" s="167" t="s">
        <v>3505</v>
      </c>
      <c r="P37" s="167"/>
      <c r="Q37" s="167" t="s">
        <v>3514</v>
      </c>
      <c r="R37" s="167" t="s">
        <v>3515</v>
      </c>
      <c r="S37" s="169">
        <v>1</v>
      </c>
      <c r="T37" s="167" t="s">
        <v>3516</v>
      </c>
      <c r="U37" s="169" t="s">
        <v>3517</v>
      </c>
      <c r="V37" s="167" t="s">
        <v>3557</v>
      </c>
      <c r="W37" s="167" t="s">
        <v>3519</v>
      </c>
      <c r="X37" s="170" t="s">
        <v>157</v>
      </c>
      <c r="Y37" s="171" t="s">
        <v>3558</v>
      </c>
      <c r="Z37" s="167" t="s">
        <v>10450</v>
      </c>
      <c r="AA37" s="176">
        <v>1</v>
      </c>
      <c r="AB37" s="167" t="s">
        <v>11254</v>
      </c>
      <c r="AC37" s="176">
        <v>1</v>
      </c>
      <c r="AD37" s="167" t="s">
        <v>11254</v>
      </c>
      <c r="AE37" s="176">
        <v>2594.34</v>
      </c>
    </row>
    <row r="38" spans="1:31">
      <c r="A38" s="178">
        <v>108109611300</v>
      </c>
      <c r="B38" s="166">
        <v>46113</v>
      </c>
      <c r="C38" s="167" t="s">
        <v>3524</v>
      </c>
      <c r="D38" s="167" t="s">
        <v>3525</v>
      </c>
      <c r="E38" s="167" t="s">
        <v>3526</v>
      </c>
      <c r="F38" s="167" t="s">
        <v>3501</v>
      </c>
      <c r="G38" s="167" t="s">
        <v>3502</v>
      </c>
      <c r="H38" s="168">
        <v>46114</v>
      </c>
      <c r="I38" s="167" t="s">
        <v>3559</v>
      </c>
      <c r="J38" s="169">
        <v>26137</v>
      </c>
      <c r="K38" s="167" t="s">
        <v>55</v>
      </c>
      <c r="L38" s="169">
        <v>1</v>
      </c>
      <c r="M38" s="167" t="s">
        <v>3504</v>
      </c>
      <c r="N38" s="169">
        <v>98</v>
      </c>
      <c r="O38" s="167" t="s">
        <v>3505</v>
      </c>
      <c r="P38" s="167"/>
      <c r="Q38" s="167" t="s">
        <v>3527</v>
      </c>
      <c r="R38" s="167" t="s">
        <v>3528</v>
      </c>
      <c r="S38" s="169">
        <v>1</v>
      </c>
      <c r="T38" s="167" t="s">
        <v>3560</v>
      </c>
      <c r="U38" s="169" t="s">
        <v>3561</v>
      </c>
      <c r="V38" s="167" t="s">
        <v>3562</v>
      </c>
      <c r="W38" s="167" t="s">
        <v>3563</v>
      </c>
      <c r="X38" s="170" t="s">
        <v>157</v>
      </c>
      <c r="Y38" s="171" t="s">
        <v>3564</v>
      </c>
      <c r="Z38" s="167" t="s">
        <v>10451</v>
      </c>
      <c r="AA38" s="176">
        <v>18000</v>
      </c>
      <c r="AB38" s="167" t="s">
        <v>11254</v>
      </c>
      <c r="AC38" s="176">
        <v>18000</v>
      </c>
      <c r="AD38" s="167" t="s">
        <v>11254</v>
      </c>
      <c r="AE38" s="176">
        <v>12600</v>
      </c>
    </row>
    <row r="39" spans="1:31">
      <c r="A39" s="178">
        <v>108109626000</v>
      </c>
      <c r="B39" s="166">
        <v>46113</v>
      </c>
      <c r="C39" s="167" t="s">
        <v>3524</v>
      </c>
      <c r="D39" s="167" t="s">
        <v>3525</v>
      </c>
      <c r="E39" s="167" t="s">
        <v>3526</v>
      </c>
      <c r="F39" s="167" t="s">
        <v>3501</v>
      </c>
      <c r="G39" s="167" t="s">
        <v>3502</v>
      </c>
      <c r="H39" s="168">
        <v>46114</v>
      </c>
      <c r="I39" s="167"/>
      <c r="J39" s="169">
        <v>26137</v>
      </c>
      <c r="K39" s="167" t="s">
        <v>55</v>
      </c>
      <c r="L39" s="169">
        <v>1</v>
      </c>
      <c r="M39" s="167" t="s">
        <v>3513</v>
      </c>
      <c r="N39" s="169">
        <v>1.3</v>
      </c>
      <c r="O39" s="167" t="s">
        <v>3505</v>
      </c>
      <c r="P39" s="167"/>
      <c r="Q39" s="167" t="s">
        <v>3514</v>
      </c>
      <c r="R39" s="167" t="s">
        <v>3528</v>
      </c>
      <c r="S39" s="169">
        <v>1</v>
      </c>
      <c r="T39" s="167" t="s">
        <v>3529</v>
      </c>
      <c r="U39" s="169" t="s">
        <v>3530</v>
      </c>
      <c r="V39" s="167" t="s">
        <v>3565</v>
      </c>
      <c r="W39" s="167" t="s">
        <v>3566</v>
      </c>
      <c r="X39" s="170" t="s">
        <v>157</v>
      </c>
      <c r="Y39" s="171" t="s">
        <v>3567</v>
      </c>
      <c r="Z39" s="167" t="s">
        <v>10452</v>
      </c>
      <c r="AA39" s="176">
        <v>48</v>
      </c>
      <c r="AB39" s="167" t="s">
        <v>11254</v>
      </c>
      <c r="AC39" s="176">
        <v>48</v>
      </c>
      <c r="AD39" s="167" t="s">
        <v>11254</v>
      </c>
      <c r="AE39" s="176">
        <v>322.08</v>
      </c>
    </row>
    <row r="40" spans="1:31">
      <c r="A40" s="178">
        <v>108109686310</v>
      </c>
      <c r="B40" s="166">
        <v>46113</v>
      </c>
      <c r="C40" s="167" t="s">
        <v>3524</v>
      </c>
      <c r="D40" s="167" t="s">
        <v>3525</v>
      </c>
      <c r="E40" s="167" t="s">
        <v>3526</v>
      </c>
      <c r="F40" s="167" t="s">
        <v>3501</v>
      </c>
      <c r="G40" s="167" t="s">
        <v>3502</v>
      </c>
      <c r="H40" s="168">
        <v>46114</v>
      </c>
      <c r="I40" s="167"/>
      <c r="J40" s="169">
        <v>26137</v>
      </c>
      <c r="K40" s="167" t="s">
        <v>55</v>
      </c>
      <c r="L40" s="169">
        <v>8</v>
      </c>
      <c r="M40" s="167" t="s">
        <v>3513</v>
      </c>
      <c r="N40" s="169">
        <v>14.1</v>
      </c>
      <c r="O40" s="167" t="s">
        <v>3505</v>
      </c>
      <c r="P40" s="167"/>
      <c r="Q40" s="167" t="s">
        <v>3514</v>
      </c>
      <c r="R40" s="167" t="s">
        <v>3528</v>
      </c>
      <c r="S40" s="169">
        <v>14</v>
      </c>
      <c r="T40" s="167" t="s">
        <v>3529</v>
      </c>
      <c r="U40" s="169" t="s">
        <v>3530</v>
      </c>
      <c r="V40" s="167" t="s">
        <v>3568</v>
      </c>
      <c r="W40" s="167" t="s">
        <v>3569</v>
      </c>
      <c r="X40" s="170" t="s">
        <v>157</v>
      </c>
      <c r="Y40" s="171" t="s">
        <v>3570</v>
      </c>
      <c r="Z40" s="167" t="s">
        <v>10453</v>
      </c>
      <c r="AA40" s="176">
        <v>5000</v>
      </c>
      <c r="AB40" s="167" t="s">
        <v>11254</v>
      </c>
      <c r="AC40" s="176">
        <v>5000</v>
      </c>
      <c r="AD40" s="167" t="s">
        <v>11254</v>
      </c>
      <c r="AE40" s="176">
        <v>770</v>
      </c>
    </row>
    <row r="41" spans="1:31">
      <c r="A41" s="178">
        <v>108109686310</v>
      </c>
      <c r="B41" s="166">
        <v>46113</v>
      </c>
      <c r="C41" s="167" t="s">
        <v>3524</v>
      </c>
      <c r="D41" s="167" t="s">
        <v>3525</v>
      </c>
      <c r="E41" s="167" t="s">
        <v>3526</v>
      </c>
      <c r="F41" s="167" t="s">
        <v>3501</v>
      </c>
      <c r="G41" s="167" t="s">
        <v>3502</v>
      </c>
      <c r="H41" s="168">
        <v>46114</v>
      </c>
      <c r="I41" s="167"/>
      <c r="J41" s="169">
        <v>26137</v>
      </c>
      <c r="K41" s="167" t="s">
        <v>55</v>
      </c>
      <c r="L41" s="169">
        <v>8</v>
      </c>
      <c r="M41" s="167" t="s">
        <v>3513</v>
      </c>
      <c r="N41" s="169">
        <v>14.1</v>
      </c>
      <c r="O41" s="167" t="s">
        <v>3505</v>
      </c>
      <c r="P41" s="167"/>
      <c r="Q41" s="167" t="s">
        <v>3514</v>
      </c>
      <c r="R41" s="167" t="s">
        <v>3528</v>
      </c>
      <c r="S41" s="169">
        <v>13</v>
      </c>
      <c r="T41" s="167" t="s">
        <v>3529</v>
      </c>
      <c r="U41" s="169" t="s">
        <v>3530</v>
      </c>
      <c r="V41" s="167" t="s">
        <v>3571</v>
      </c>
      <c r="W41" s="167" t="s">
        <v>3572</v>
      </c>
      <c r="X41" s="170" t="s">
        <v>157</v>
      </c>
      <c r="Y41" s="171" t="s">
        <v>3570</v>
      </c>
      <c r="Z41" s="167" t="s">
        <v>10453</v>
      </c>
      <c r="AA41" s="176">
        <v>2500</v>
      </c>
      <c r="AB41" s="167" t="s">
        <v>11254</v>
      </c>
      <c r="AC41" s="176">
        <v>2500</v>
      </c>
      <c r="AD41" s="167" t="s">
        <v>11254</v>
      </c>
      <c r="AE41" s="176">
        <v>104.03</v>
      </c>
    </row>
    <row r="42" spans="1:31">
      <c r="A42" s="178">
        <v>108109686310</v>
      </c>
      <c r="B42" s="166">
        <v>46113</v>
      </c>
      <c r="C42" s="167" t="s">
        <v>3524</v>
      </c>
      <c r="D42" s="167" t="s">
        <v>3525</v>
      </c>
      <c r="E42" s="167" t="s">
        <v>3526</v>
      </c>
      <c r="F42" s="167" t="s">
        <v>3501</v>
      </c>
      <c r="G42" s="167" t="s">
        <v>3502</v>
      </c>
      <c r="H42" s="168">
        <v>46114</v>
      </c>
      <c r="I42" s="167"/>
      <c r="J42" s="169">
        <v>26137</v>
      </c>
      <c r="K42" s="167" t="s">
        <v>55</v>
      </c>
      <c r="L42" s="169">
        <v>8</v>
      </c>
      <c r="M42" s="167" t="s">
        <v>3513</v>
      </c>
      <c r="N42" s="169">
        <v>14.1</v>
      </c>
      <c r="O42" s="167" t="s">
        <v>3505</v>
      </c>
      <c r="P42" s="167"/>
      <c r="Q42" s="167" t="s">
        <v>3514</v>
      </c>
      <c r="R42" s="167" t="s">
        <v>3528</v>
      </c>
      <c r="S42" s="169">
        <v>12</v>
      </c>
      <c r="T42" s="167" t="s">
        <v>3529</v>
      </c>
      <c r="U42" s="169" t="s">
        <v>3530</v>
      </c>
      <c r="V42" s="167" t="s">
        <v>3571</v>
      </c>
      <c r="W42" s="167" t="s">
        <v>3572</v>
      </c>
      <c r="X42" s="170" t="s">
        <v>157</v>
      </c>
      <c r="Y42" s="171" t="s">
        <v>3570</v>
      </c>
      <c r="Z42" s="167" t="s">
        <v>10453</v>
      </c>
      <c r="AA42" s="176">
        <v>15000</v>
      </c>
      <c r="AB42" s="167" t="s">
        <v>11254</v>
      </c>
      <c r="AC42" s="176">
        <v>15000</v>
      </c>
      <c r="AD42" s="167" t="s">
        <v>11254</v>
      </c>
      <c r="AE42" s="176">
        <v>624.15</v>
      </c>
    </row>
    <row r="43" spans="1:31">
      <c r="A43" s="178">
        <v>108109686310</v>
      </c>
      <c r="B43" s="166">
        <v>46113</v>
      </c>
      <c r="C43" s="167" t="s">
        <v>3524</v>
      </c>
      <c r="D43" s="167" t="s">
        <v>3525</v>
      </c>
      <c r="E43" s="167" t="s">
        <v>3526</v>
      </c>
      <c r="F43" s="167" t="s">
        <v>3501</v>
      </c>
      <c r="G43" s="167" t="s">
        <v>3502</v>
      </c>
      <c r="H43" s="168">
        <v>46114</v>
      </c>
      <c r="I43" s="167"/>
      <c r="J43" s="169">
        <v>26137</v>
      </c>
      <c r="K43" s="167" t="s">
        <v>55</v>
      </c>
      <c r="L43" s="169">
        <v>8</v>
      </c>
      <c r="M43" s="167" t="s">
        <v>3513</v>
      </c>
      <c r="N43" s="169">
        <v>14.1</v>
      </c>
      <c r="O43" s="167" t="s">
        <v>3505</v>
      </c>
      <c r="P43" s="167"/>
      <c r="Q43" s="167" t="s">
        <v>3514</v>
      </c>
      <c r="R43" s="167" t="s">
        <v>3528</v>
      </c>
      <c r="S43" s="169">
        <v>11</v>
      </c>
      <c r="T43" s="167" t="s">
        <v>3535</v>
      </c>
      <c r="U43" s="169" t="s">
        <v>3536</v>
      </c>
      <c r="V43" s="167" t="s">
        <v>3573</v>
      </c>
      <c r="W43" s="167" t="s">
        <v>3574</v>
      </c>
      <c r="X43" s="170" t="s">
        <v>3533</v>
      </c>
      <c r="Y43" s="171" t="s">
        <v>3570</v>
      </c>
      <c r="Z43" s="167" t="s">
        <v>10453</v>
      </c>
      <c r="AA43" s="176">
        <v>20000</v>
      </c>
      <c r="AB43" s="167" t="s">
        <v>11254</v>
      </c>
      <c r="AC43" s="176">
        <v>20000</v>
      </c>
      <c r="AD43" s="167" t="s">
        <v>11254</v>
      </c>
      <c r="AE43" s="176">
        <v>484</v>
      </c>
    </row>
    <row r="44" spans="1:31">
      <c r="A44" s="178">
        <v>108109686310</v>
      </c>
      <c r="B44" s="166">
        <v>46113</v>
      </c>
      <c r="C44" s="167" t="s">
        <v>3524</v>
      </c>
      <c r="D44" s="167" t="s">
        <v>3525</v>
      </c>
      <c r="E44" s="167" t="s">
        <v>3526</v>
      </c>
      <c r="F44" s="167" t="s">
        <v>3501</v>
      </c>
      <c r="G44" s="167" t="s">
        <v>3502</v>
      </c>
      <c r="H44" s="168">
        <v>46114</v>
      </c>
      <c r="I44" s="167"/>
      <c r="J44" s="169">
        <v>26137</v>
      </c>
      <c r="K44" s="167" t="s">
        <v>55</v>
      </c>
      <c r="L44" s="169">
        <v>8</v>
      </c>
      <c r="M44" s="167" t="s">
        <v>3513</v>
      </c>
      <c r="N44" s="169">
        <v>14.1</v>
      </c>
      <c r="O44" s="167" t="s">
        <v>3505</v>
      </c>
      <c r="P44" s="167"/>
      <c r="Q44" s="167" t="s">
        <v>3514</v>
      </c>
      <c r="R44" s="167" t="s">
        <v>3528</v>
      </c>
      <c r="S44" s="169">
        <v>10</v>
      </c>
      <c r="T44" s="167" t="s">
        <v>3560</v>
      </c>
      <c r="U44" s="169" t="s">
        <v>3561</v>
      </c>
      <c r="V44" s="167" t="s">
        <v>3575</v>
      </c>
      <c r="W44" s="167" t="s">
        <v>3576</v>
      </c>
      <c r="X44" s="170" t="s">
        <v>159</v>
      </c>
      <c r="Y44" s="171" t="s">
        <v>3570</v>
      </c>
      <c r="Z44" s="167" t="s">
        <v>10453</v>
      </c>
      <c r="AA44" s="176">
        <v>4000</v>
      </c>
      <c r="AB44" s="167" t="s">
        <v>11254</v>
      </c>
      <c r="AC44" s="176">
        <v>4000</v>
      </c>
      <c r="AD44" s="167" t="s">
        <v>11254</v>
      </c>
      <c r="AE44" s="176">
        <v>88.8</v>
      </c>
    </row>
    <row r="45" spans="1:31">
      <c r="A45" s="178">
        <v>108109686310</v>
      </c>
      <c r="B45" s="166">
        <v>46113</v>
      </c>
      <c r="C45" s="167" t="s">
        <v>3524</v>
      </c>
      <c r="D45" s="167" t="s">
        <v>3525</v>
      </c>
      <c r="E45" s="167" t="s">
        <v>3526</v>
      </c>
      <c r="F45" s="167" t="s">
        <v>3501</v>
      </c>
      <c r="G45" s="167" t="s">
        <v>3502</v>
      </c>
      <c r="H45" s="168">
        <v>46114</v>
      </c>
      <c r="I45" s="167"/>
      <c r="J45" s="169">
        <v>26137</v>
      </c>
      <c r="K45" s="167" t="s">
        <v>55</v>
      </c>
      <c r="L45" s="169">
        <v>8</v>
      </c>
      <c r="M45" s="167" t="s">
        <v>3513</v>
      </c>
      <c r="N45" s="169">
        <v>14.1</v>
      </c>
      <c r="O45" s="167" t="s">
        <v>3505</v>
      </c>
      <c r="P45" s="167"/>
      <c r="Q45" s="167" t="s">
        <v>3514</v>
      </c>
      <c r="R45" s="167" t="s">
        <v>3528</v>
      </c>
      <c r="S45" s="169">
        <v>9</v>
      </c>
      <c r="T45" s="167" t="s">
        <v>3560</v>
      </c>
      <c r="U45" s="169" t="s">
        <v>3561</v>
      </c>
      <c r="V45" s="167" t="s">
        <v>3575</v>
      </c>
      <c r="W45" s="167" t="s">
        <v>3576</v>
      </c>
      <c r="X45" s="170" t="s">
        <v>159</v>
      </c>
      <c r="Y45" s="171" t="s">
        <v>3570</v>
      </c>
      <c r="Z45" s="167" t="s">
        <v>10453</v>
      </c>
      <c r="AA45" s="176">
        <v>16000</v>
      </c>
      <c r="AB45" s="167" t="s">
        <v>11254</v>
      </c>
      <c r="AC45" s="176">
        <v>16000</v>
      </c>
      <c r="AD45" s="167" t="s">
        <v>11254</v>
      </c>
      <c r="AE45" s="176">
        <v>355.2</v>
      </c>
    </row>
    <row r="46" spans="1:31">
      <c r="A46" s="178">
        <v>108109686310</v>
      </c>
      <c r="B46" s="166">
        <v>46113</v>
      </c>
      <c r="C46" s="167" t="s">
        <v>3524</v>
      </c>
      <c r="D46" s="167" t="s">
        <v>3525</v>
      </c>
      <c r="E46" s="167" t="s">
        <v>3526</v>
      </c>
      <c r="F46" s="167" t="s">
        <v>3501</v>
      </c>
      <c r="G46" s="167" t="s">
        <v>3502</v>
      </c>
      <c r="H46" s="168">
        <v>46114</v>
      </c>
      <c r="I46" s="167"/>
      <c r="J46" s="169">
        <v>26137</v>
      </c>
      <c r="K46" s="167" t="s">
        <v>55</v>
      </c>
      <c r="L46" s="169">
        <v>8</v>
      </c>
      <c r="M46" s="167" t="s">
        <v>3513</v>
      </c>
      <c r="N46" s="169">
        <v>14.1</v>
      </c>
      <c r="O46" s="167" t="s">
        <v>3505</v>
      </c>
      <c r="P46" s="167"/>
      <c r="Q46" s="167" t="s">
        <v>3514</v>
      </c>
      <c r="R46" s="167" t="s">
        <v>3528</v>
      </c>
      <c r="S46" s="169">
        <v>8</v>
      </c>
      <c r="T46" s="167" t="s">
        <v>3560</v>
      </c>
      <c r="U46" s="169" t="s">
        <v>3561</v>
      </c>
      <c r="V46" s="167" t="s">
        <v>3577</v>
      </c>
      <c r="W46" s="167" t="s">
        <v>3578</v>
      </c>
      <c r="X46" s="170" t="s">
        <v>159</v>
      </c>
      <c r="Y46" s="171" t="s">
        <v>3570</v>
      </c>
      <c r="Z46" s="167" t="s">
        <v>10453</v>
      </c>
      <c r="AA46" s="176">
        <v>4000</v>
      </c>
      <c r="AB46" s="167" t="s">
        <v>11254</v>
      </c>
      <c r="AC46" s="176">
        <v>4000</v>
      </c>
      <c r="AD46" s="167" t="s">
        <v>11254</v>
      </c>
      <c r="AE46" s="176">
        <v>64.400000000000006</v>
      </c>
    </row>
    <row r="47" spans="1:31">
      <c r="A47" s="178">
        <v>108109686310</v>
      </c>
      <c r="B47" s="166">
        <v>46113</v>
      </c>
      <c r="C47" s="167" t="s">
        <v>3524</v>
      </c>
      <c r="D47" s="167" t="s">
        <v>3525</v>
      </c>
      <c r="E47" s="167" t="s">
        <v>3526</v>
      </c>
      <c r="F47" s="167" t="s">
        <v>3501</v>
      </c>
      <c r="G47" s="167" t="s">
        <v>3502</v>
      </c>
      <c r="H47" s="168">
        <v>46114</v>
      </c>
      <c r="I47" s="167"/>
      <c r="J47" s="169">
        <v>26137</v>
      </c>
      <c r="K47" s="167" t="s">
        <v>55</v>
      </c>
      <c r="L47" s="169">
        <v>8</v>
      </c>
      <c r="M47" s="167" t="s">
        <v>3513</v>
      </c>
      <c r="N47" s="169">
        <v>14.1</v>
      </c>
      <c r="O47" s="167" t="s">
        <v>3505</v>
      </c>
      <c r="P47" s="167"/>
      <c r="Q47" s="167" t="s">
        <v>3514</v>
      </c>
      <c r="R47" s="167" t="s">
        <v>3528</v>
      </c>
      <c r="S47" s="169">
        <v>7</v>
      </c>
      <c r="T47" s="167" t="s">
        <v>3560</v>
      </c>
      <c r="U47" s="169" t="s">
        <v>3561</v>
      </c>
      <c r="V47" s="167" t="s">
        <v>3577</v>
      </c>
      <c r="W47" s="167" t="s">
        <v>3578</v>
      </c>
      <c r="X47" s="170" t="s">
        <v>159</v>
      </c>
      <c r="Y47" s="171" t="s">
        <v>3570</v>
      </c>
      <c r="Z47" s="167" t="s">
        <v>10453</v>
      </c>
      <c r="AA47" s="176">
        <v>8000</v>
      </c>
      <c r="AB47" s="167" t="s">
        <v>11254</v>
      </c>
      <c r="AC47" s="176">
        <v>8000</v>
      </c>
      <c r="AD47" s="167" t="s">
        <v>11254</v>
      </c>
      <c r="AE47" s="176">
        <v>128.80000000000001</v>
      </c>
    </row>
    <row r="48" spans="1:31">
      <c r="A48" s="178">
        <v>108109686310</v>
      </c>
      <c r="B48" s="166">
        <v>46113</v>
      </c>
      <c r="C48" s="167" t="s">
        <v>3524</v>
      </c>
      <c r="D48" s="167" t="s">
        <v>3525</v>
      </c>
      <c r="E48" s="167" t="s">
        <v>3526</v>
      </c>
      <c r="F48" s="167" t="s">
        <v>3501</v>
      </c>
      <c r="G48" s="167" t="s">
        <v>3502</v>
      </c>
      <c r="H48" s="168">
        <v>46114</v>
      </c>
      <c r="I48" s="167"/>
      <c r="J48" s="169">
        <v>26137</v>
      </c>
      <c r="K48" s="167" t="s">
        <v>55</v>
      </c>
      <c r="L48" s="169">
        <v>8</v>
      </c>
      <c r="M48" s="167" t="s">
        <v>3513</v>
      </c>
      <c r="N48" s="169">
        <v>14.1</v>
      </c>
      <c r="O48" s="167" t="s">
        <v>3505</v>
      </c>
      <c r="P48" s="167"/>
      <c r="Q48" s="167" t="s">
        <v>3514</v>
      </c>
      <c r="R48" s="167" t="s">
        <v>3528</v>
      </c>
      <c r="S48" s="169">
        <v>6</v>
      </c>
      <c r="T48" s="167" t="s">
        <v>3529</v>
      </c>
      <c r="U48" s="169" t="s">
        <v>3530</v>
      </c>
      <c r="V48" s="167" t="s">
        <v>3579</v>
      </c>
      <c r="W48" s="167" t="s">
        <v>3580</v>
      </c>
      <c r="X48" s="170" t="s">
        <v>160</v>
      </c>
      <c r="Y48" s="171" t="s">
        <v>3570</v>
      </c>
      <c r="Z48" s="167" t="s">
        <v>10453</v>
      </c>
      <c r="AA48" s="176">
        <v>3000</v>
      </c>
      <c r="AB48" s="167" t="s">
        <v>11254</v>
      </c>
      <c r="AC48" s="176">
        <v>3000</v>
      </c>
      <c r="AD48" s="167" t="s">
        <v>11254</v>
      </c>
      <c r="AE48" s="176">
        <v>60.9</v>
      </c>
    </row>
    <row r="49" spans="1:31">
      <c r="A49" s="178">
        <v>108109686310</v>
      </c>
      <c r="B49" s="166">
        <v>46113</v>
      </c>
      <c r="C49" s="167" t="s">
        <v>3524</v>
      </c>
      <c r="D49" s="167" t="s">
        <v>3525</v>
      </c>
      <c r="E49" s="167" t="s">
        <v>3526</v>
      </c>
      <c r="F49" s="167" t="s">
        <v>3501</v>
      </c>
      <c r="G49" s="167" t="s">
        <v>3502</v>
      </c>
      <c r="H49" s="168">
        <v>46114</v>
      </c>
      <c r="I49" s="167"/>
      <c r="J49" s="169">
        <v>26137</v>
      </c>
      <c r="K49" s="167" t="s">
        <v>55</v>
      </c>
      <c r="L49" s="169">
        <v>8</v>
      </c>
      <c r="M49" s="167" t="s">
        <v>3513</v>
      </c>
      <c r="N49" s="169">
        <v>14.1</v>
      </c>
      <c r="O49" s="167" t="s">
        <v>3505</v>
      </c>
      <c r="P49" s="167"/>
      <c r="Q49" s="167" t="s">
        <v>3514</v>
      </c>
      <c r="R49" s="167" t="s">
        <v>3528</v>
      </c>
      <c r="S49" s="169">
        <v>5</v>
      </c>
      <c r="T49" s="167" t="s">
        <v>3535</v>
      </c>
      <c r="U49" s="169" t="s">
        <v>3536</v>
      </c>
      <c r="V49" s="167" t="s">
        <v>3581</v>
      </c>
      <c r="W49" s="167" t="s">
        <v>3582</v>
      </c>
      <c r="X49" s="170" t="s">
        <v>157</v>
      </c>
      <c r="Y49" s="171" t="s">
        <v>3570</v>
      </c>
      <c r="Z49" s="167" t="s">
        <v>10453</v>
      </c>
      <c r="AA49" s="176">
        <v>5000</v>
      </c>
      <c r="AB49" s="167" t="s">
        <v>11254</v>
      </c>
      <c r="AC49" s="176">
        <v>5000</v>
      </c>
      <c r="AD49" s="167" t="s">
        <v>11254</v>
      </c>
      <c r="AE49" s="176">
        <v>90</v>
      </c>
    </row>
    <row r="50" spans="1:31">
      <c r="A50" s="178">
        <v>108109686310</v>
      </c>
      <c r="B50" s="166">
        <v>46113</v>
      </c>
      <c r="C50" s="167" t="s">
        <v>3524</v>
      </c>
      <c r="D50" s="167" t="s">
        <v>3525</v>
      </c>
      <c r="E50" s="167" t="s">
        <v>3526</v>
      </c>
      <c r="F50" s="167" t="s">
        <v>3501</v>
      </c>
      <c r="G50" s="167" t="s">
        <v>3502</v>
      </c>
      <c r="H50" s="168">
        <v>46114</v>
      </c>
      <c r="I50" s="167"/>
      <c r="J50" s="169">
        <v>26137</v>
      </c>
      <c r="K50" s="167" t="s">
        <v>55</v>
      </c>
      <c r="L50" s="169">
        <v>8</v>
      </c>
      <c r="M50" s="167" t="s">
        <v>3513</v>
      </c>
      <c r="N50" s="169">
        <v>14.1</v>
      </c>
      <c r="O50" s="167" t="s">
        <v>3505</v>
      </c>
      <c r="P50" s="167"/>
      <c r="Q50" s="167" t="s">
        <v>3514</v>
      </c>
      <c r="R50" s="167" t="s">
        <v>3528</v>
      </c>
      <c r="S50" s="169">
        <v>4</v>
      </c>
      <c r="T50" s="167" t="s">
        <v>3535</v>
      </c>
      <c r="U50" s="169" t="s">
        <v>3536</v>
      </c>
      <c r="V50" s="167" t="s">
        <v>3581</v>
      </c>
      <c r="W50" s="167" t="s">
        <v>3582</v>
      </c>
      <c r="X50" s="170" t="s">
        <v>157</v>
      </c>
      <c r="Y50" s="171" t="s">
        <v>3570</v>
      </c>
      <c r="Z50" s="167" t="s">
        <v>10453</v>
      </c>
      <c r="AA50" s="176">
        <v>10000</v>
      </c>
      <c r="AB50" s="167" t="s">
        <v>11254</v>
      </c>
      <c r="AC50" s="176">
        <v>10000</v>
      </c>
      <c r="AD50" s="167" t="s">
        <v>11254</v>
      </c>
      <c r="AE50" s="176">
        <v>180</v>
      </c>
    </row>
    <row r="51" spans="1:31">
      <c r="A51" s="178">
        <v>108109686310</v>
      </c>
      <c r="B51" s="166">
        <v>46113</v>
      </c>
      <c r="C51" s="167" t="s">
        <v>3524</v>
      </c>
      <c r="D51" s="167" t="s">
        <v>3525</v>
      </c>
      <c r="E51" s="167" t="s">
        <v>3526</v>
      </c>
      <c r="F51" s="167" t="s">
        <v>3501</v>
      </c>
      <c r="G51" s="167" t="s">
        <v>3502</v>
      </c>
      <c r="H51" s="168">
        <v>46114</v>
      </c>
      <c r="I51" s="167"/>
      <c r="J51" s="169">
        <v>26137</v>
      </c>
      <c r="K51" s="167" t="s">
        <v>55</v>
      </c>
      <c r="L51" s="169">
        <v>8</v>
      </c>
      <c r="M51" s="167" t="s">
        <v>3513</v>
      </c>
      <c r="N51" s="169">
        <v>14.1</v>
      </c>
      <c r="O51" s="167" t="s">
        <v>3505</v>
      </c>
      <c r="P51" s="167"/>
      <c r="Q51" s="167" t="s">
        <v>3514</v>
      </c>
      <c r="R51" s="167" t="s">
        <v>3528</v>
      </c>
      <c r="S51" s="169">
        <v>3</v>
      </c>
      <c r="T51" s="167" t="s">
        <v>3535</v>
      </c>
      <c r="U51" s="169" t="s">
        <v>3536</v>
      </c>
      <c r="V51" s="167" t="s">
        <v>3583</v>
      </c>
      <c r="W51" s="167" t="s">
        <v>3584</v>
      </c>
      <c r="X51" s="170" t="s">
        <v>3533</v>
      </c>
      <c r="Y51" s="171" t="s">
        <v>3570</v>
      </c>
      <c r="Z51" s="167" t="s">
        <v>10453</v>
      </c>
      <c r="AA51" s="176">
        <v>10000</v>
      </c>
      <c r="AB51" s="167" t="s">
        <v>11254</v>
      </c>
      <c r="AC51" s="176">
        <v>10000</v>
      </c>
      <c r="AD51" s="167" t="s">
        <v>11254</v>
      </c>
      <c r="AE51" s="176">
        <v>550</v>
      </c>
    </row>
    <row r="52" spans="1:31">
      <c r="A52" s="178">
        <v>108109686310</v>
      </c>
      <c r="B52" s="166">
        <v>46113</v>
      </c>
      <c r="C52" s="167" t="s">
        <v>3524</v>
      </c>
      <c r="D52" s="167" t="s">
        <v>3525</v>
      </c>
      <c r="E52" s="167" t="s">
        <v>3526</v>
      </c>
      <c r="F52" s="167" t="s">
        <v>3501</v>
      </c>
      <c r="G52" s="167" t="s">
        <v>3502</v>
      </c>
      <c r="H52" s="168">
        <v>46114</v>
      </c>
      <c r="I52" s="167"/>
      <c r="J52" s="169">
        <v>26137</v>
      </c>
      <c r="K52" s="167" t="s">
        <v>55</v>
      </c>
      <c r="L52" s="169">
        <v>8</v>
      </c>
      <c r="M52" s="167" t="s">
        <v>3513</v>
      </c>
      <c r="N52" s="169">
        <v>14.1</v>
      </c>
      <c r="O52" s="167" t="s">
        <v>3505</v>
      </c>
      <c r="P52" s="167"/>
      <c r="Q52" s="167" t="s">
        <v>3514</v>
      </c>
      <c r="R52" s="167" t="s">
        <v>3528</v>
      </c>
      <c r="S52" s="169">
        <v>2</v>
      </c>
      <c r="T52" s="167" t="s">
        <v>3535</v>
      </c>
      <c r="U52" s="169" t="s">
        <v>3536</v>
      </c>
      <c r="V52" s="167" t="s">
        <v>3583</v>
      </c>
      <c r="W52" s="167" t="s">
        <v>3584</v>
      </c>
      <c r="X52" s="170" t="s">
        <v>3533</v>
      </c>
      <c r="Y52" s="171" t="s">
        <v>3570</v>
      </c>
      <c r="Z52" s="167" t="s">
        <v>10453</v>
      </c>
      <c r="AA52" s="176">
        <v>5000</v>
      </c>
      <c r="AB52" s="167" t="s">
        <v>11254</v>
      </c>
      <c r="AC52" s="176">
        <v>5000</v>
      </c>
      <c r="AD52" s="167" t="s">
        <v>11254</v>
      </c>
      <c r="AE52" s="176">
        <v>275</v>
      </c>
    </row>
    <row r="53" spans="1:31">
      <c r="A53" s="178">
        <v>108109686310</v>
      </c>
      <c r="B53" s="166">
        <v>46113</v>
      </c>
      <c r="C53" s="167" t="s">
        <v>3524</v>
      </c>
      <c r="D53" s="167" t="s">
        <v>3525</v>
      </c>
      <c r="E53" s="167" t="s">
        <v>3526</v>
      </c>
      <c r="F53" s="167" t="s">
        <v>3501</v>
      </c>
      <c r="G53" s="167" t="s">
        <v>3502</v>
      </c>
      <c r="H53" s="168">
        <v>46114</v>
      </c>
      <c r="I53" s="167"/>
      <c r="J53" s="169">
        <v>26137</v>
      </c>
      <c r="K53" s="167" t="s">
        <v>55</v>
      </c>
      <c r="L53" s="169">
        <v>8</v>
      </c>
      <c r="M53" s="167" t="s">
        <v>3513</v>
      </c>
      <c r="N53" s="169">
        <v>14.1</v>
      </c>
      <c r="O53" s="167" t="s">
        <v>3505</v>
      </c>
      <c r="P53" s="167"/>
      <c r="Q53" s="167" t="s">
        <v>3514</v>
      </c>
      <c r="R53" s="167" t="s">
        <v>3528</v>
      </c>
      <c r="S53" s="169">
        <v>1</v>
      </c>
      <c r="T53" s="167" t="s">
        <v>3540</v>
      </c>
      <c r="U53" s="169" t="s">
        <v>3541</v>
      </c>
      <c r="V53" s="167" t="s">
        <v>3585</v>
      </c>
      <c r="W53" s="167" t="s">
        <v>3586</v>
      </c>
      <c r="X53" s="170" t="s">
        <v>160</v>
      </c>
      <c r="Y53" s="171" t="s">
        <v>3570</v>
      </c>
      <c r="Z53" s="167" t="s">
        <v>10453</v>
      </c>
      <c r="AA53" s="176">
        <v>3000</v>
      </c>
      <c r="AB53" s="167" t="s">
        <v>11254</v>
      </c>
      <c r="AC53" s="176">
        <v>3000</v>
      </c>
      <c r="AD53" s="167" t="s">
        <v>11254</v>
      </c>
      <c r="AE53" s="176">
        <v>142.56</v>
      </c>
    </row>
    <row r="54" spans="1:31">
      <c r="A54" s="178">
        <v>108109736710</v>
      </c>
      <c r="B54" s="166">
        <v>46113</v>
      </c>
      <c r="C54" s="167" t="s">
        <v>3524</v>
      </c>
      <c r="D54" s="167" t="s">
        <v>3525</v>
      </c>
      <c r="E54" s="167" t="s">
        <v>3526</v>
      </c>
      <c r="F54" s="167" t="s">
        <v>3501</v>
      </c>
      <c r="G54" s="167" t="s">
        <v>3502</v>
      </c>
      <c r="H54" s="168">
        <v>46114</v>
      </c>
      <c r="I54" s="167"/>
      <c r="J54" s="169">
        <v>26137</v>
      </c>
      <c r="K54" s="167" t="s">
        <v>55</v>
      </c>
      <c r="L54" s="169">
        <v>1</v>
      </c>
      <c r="M54" s="167" t="s">
        <v>3504</v>
      </c>
      <c r="N54" s="169">
        <v>16</v>
      </c>
      <c r="O54" s="167" t="s">
        <v>3505</v>
      </c>
      <c r="P54" s="167"/>
      <c r="Q54" s="167" t="s">
        <v>3527</v>
      </c>
      <c r="R54" s="167" t="s">
        <v>3528</v>
      </c>
      <c r="S54" s="169">
        <v>2</v>
      </c>
      <c r="T54" s="167" t="s">
        <v>3587</v>
      </c>
      <c r="U54" s="169" t="s">
        <v>3588</v>
      </c>
      <c r="V54" s="167" t="s">
        <v>3589</v>
      </c>
      <c r="W54" s="167" t="s">
        <v>3590</v>
      </c>
      <c r="X54" s="170" t="s">
        <v>157</v>
      </c>
      <c r="Y54" s="171" t="s">
        <v>3591</v>
      </c>
      <c r="Z54" s="167" t="s">
        <v>10454</v>
      </c>
      <c r="AA54" s="176">
        <v>5400</v>
      </c>
      <c r="AB54" s="167" t="s">
        <v>11254</v>
      </c>
      <c r="AC54" s="176">
        <v>5400</v>
      </c>
      <c r="AD54" s="167" t="s">
        <v>11254</v>
      </c>
      <c r="AE54" s="176">
        <v>2916</v>
      </c>
    </row>
    <row r="55" spans="1:31">
      <c r="A55" s="178">
        <v>108109736710</v>
      </c>
      <c r="B55" s="166">
        <v>46113</v>
      </c>
      <c r="C55" s="167" t="s">
        <v>3524</v>
      </c>
      <c r="D55" s="167" t="s">
        <v>3525</v>
      </c>
      <c r="E55" s="167" t="s">
        <v>3526</v>
      </c>
      <c r="F55" s="167" t="s">
        <v>3501</v>
      </c>
      <c r="G55" s="167" t="s">
        <v>3502</v>
      </c>
      <c r="H55" s="168">
        <v>46114</v>
      </c>
      <c r="I55" s="167"/>
      <c r="J55" s="169">
        <v>26137</v>
      </c>
      <c r="K55" s="167" t="s">
        <v>55</v>
      </c>
      <c r="L55" s="169">
        <v>1</v>
      </c>
      <c r="M55" s="167" t="s">
        <v>3504</v>
      </c>
      <c r="N55" s="169">
        <v>16</v>
      </c>
      <c r="O55" s="167" t="s">
        <v>3505</v>
      </c>
      <c r="P55" s="167"/>
      <c r="Q55" s="167" t="s">
        <v>3527</v>
      </c>
      <c r="R55" s="167" t="s">
        <v>3528</v>
      </c>
      <c r="S55" s="169">
        <v>1</v>
      </c>
      <c r="T55" s="167" t="s">
        <v>3587</v>
      </c>
      <c r="U55" s="169" t="s">
        <v>3588</v>
      </c>
      <c r="V55" s="167" t="s">
        <v>3589</v>
      </c>
      <c r="W55" s="167" t="s">
        <v>3590</v>
      </c>
      <c r="X55" s="170" t="s">
        <v>157</v>
      </c>
      <c r="Y55" s="171" t="s">
        <v>3591</v>
      </c>
      <c r="Z55" s="167" t="s">
        <v>10454</v>
      </c>
      <c r="AA55" s="176">
        <v>5400</v>
      </c>
      <c r="AB55" s="167" t="s">
        <v>11254</v>
      </c>
      <c r="AC55" s="176">
        <v>5400</v>
      </c>
      <c r="AD55" s="167" t="s">
        <v>11254</v>
      </c>
      <c r="AE55" s="176">
        <v>2916</v>
      </c>
    </row>
    <row r="56" spans="1:31">
      <c r="A56" s="178">
        <v>108109805310</v>
      </c>
      <c r="B56" s="166">
        <v>46113</v>
      </c>
      <c r="C56" s="167" t="s">
        <v>3524</v>
      </c>
      <c r="D56" s="167" t="s">
        <v>3525</v>
      </c>
      <c r="E56" s="167" t="s">
        <v>3526</v>
      </c>
      <c r="F56" s="167" t="s">
        <v>3501</v>
      </c>
      <c r="G56" s="167" t="s">
        <v>3502</v>
      </c>
      <c r="H56" s="168">
        <v>46114</v>
      </c>
      <c r="I56" s="167"/>
      <c r="J56" s="169">
        <v>26137</v>
      </c>
      <c r="K56" s="167" t="s">
        <v>55</v>
      </c>
      <c r="L56" s="169">
        <v>1</v>
      </c>
      <c r="M56" s="167" t="s">
        <v>3513</v>
      </c>
      <c r="N56" s="169">
        <v>7.4</v>
      </c>
      <c r="O56" s="167" t="s">
        <v>3505</v>
      </c>
      <c r="P56" s="167"/>
      <c r="Q56" s="167" t="s">
        <v>3514</v>
      </c>
      <c r="R56" s="167" t="s">
        <v>3528</v>
      </c>
      <c r="S56" s="169">
        <v>1</v>
      </c>
      <c r="T56" s="167" t="s">
        <v>3529</v>
      </c>
      <c r="U56" s="169" t="s">
        <v>3530</v>
      </c>
      <c r="V56" s="167" t="s">
        <v>3592</v>
      </c>
      <c r="W56" s="167" t="s">
        <v>3593</v>
      </c>
      <c r="X56" s="170" t="s">
        <v>160</v>
      </c>
      <c r="Y56" s="171" t="s">
        <v>3594</v>
      </c>
      <c r="Z56" s="167" t="s">
        <v>10455</v>
      </c>
      <c r="AA56" s="176">
        <v>408</v>
      </c>
      <c r="AB56" s="167" t="s">
        <v>11254</v>
      </c>
      <c r="AC56" s="176">
        <v>408</v>
      </c>
      <c r="AD56" s="167" t="s">
        <v>11254</v>
      </c>
      <c r="AE56" s="176">
        <v>21264.959999999999</v>
      </c>
    </row>
    <row r="57" spans="1:31">
      <c r="A57" s="178">
        <v>108109958500</v>
      </c>
      <c r="B57" s="166">
        <v>46113</v>
      </c>
      <c r="C57" s="167" t="s">
        <v>3524</v>
      </c>
      <c r="D57" s="167" t="s">
        <v>3525</v>
      </c>
      <c r="E57" s="167" t="s">
        <v>3526</v>
      </c>
      <c r="F57" s="167" t="s">
        <v>3501</v>
      </c>
      <c r="G57" s="167" t="s">
        <v>3502</v>
      </c>
      <c r="H57" s="168">
        <v>46114</v>
      </c>
      <c r="I57" s="167"/>
      <c r="J57" s="169">
        <v>26137</v>
      </c>
      <c r="K57" s="167" t="s">
        <v>55</v>
      </c>
      <c r="L57" s="169">
        <v>1</v>
      </c>
      <c r="M57" s="167" t="s">
        <v>3513</v>
      </c>
      <c r="N57" s="169">
        <v>0.2</v>
      </c>
      <c r="O57" s="167" t="s">
        <v>3505</v>
      </c>
      <c r="P57" s="167"/>
      <c r="Q57" s="167" t="s">
        <v>3514</v>
      </c>
      <c r="R57" s="167" t="s">
        <v>3528</v>
      </c>
      <c r="S57" s="169">
        <v>3</v>
      </c>
      <c r="T57" s="167" t="s">
        <v>3560</v>
      </c>
      <c r="U57" s="169" t="s">
        <v>3561</v>
      </c>
      <c r="V57" s="167" t="s">
        <v>3595</v>
      </c>
      <c r="W57" s="167" t="s">
        <v>3596</v>
      </c>
      <c r="X57" s="170" t="s">
        <v>159</v>
      </c>
      <c r="Y57" s="171" t="s">
        <v>3597</v>
      </c>
      <c r="Z57" s="167" t="s">
        <v>10456</v>
      </c>
      <c r="AA57" s="176">
        <v>2000</v>
      </c>
      <c r="AB57" s="167" t="s">
        <v>11254</v>
      </c>
      <c r="AC57" s="176">
        <v>2000</v>
      </c>
      <c r="AD57" s="167" t="s">
        <v>11254</v>
      </c>
      <c r="AE57" s="176">
        <v>10</v>
      </c>
    </row>
    <row r="58" spans="1:31">
      <c r="A58" s="178">
        <v>108109958500</v>
      </c>
      <c r="B58" s="166">
        <v>46113</v>
      </c>
      <c r="C58" s="167" t="s">
        <v>3524</v>
      </c>
      <c r="D58" s="167" t="s">
        <v>3525</v>
      </c>
      <c r="E58" s="167" t="s">
        <v>3526</v>
      </c>
      <c r="F58" s="167" t="s">
        <v>3501</v>
      </c>
      <c r="G58" s="167" t="s">
        <v>3502</v>
      </c>
      <c r="H58" s="168">
        <v>46114</v>
      </c>
      <c r="I58" s="167"/>
      <c r="J58" s="169">
        <v>26137</v>
      </c>
      <c r="K58" s="167" t="s">
        <v>55</v>
      </c>
      <c r="L58" s="169">
        <v>1</v>
      </c>
      <c r="M58" s="167" t="s">
        <v>3513</v>
      </c>
      <c r="N58" s="169">
        <v>0.2</v>
      </c>
      <c r="O58" s="167" t="s">
        <v>3505</v>
      </c>
      <c r="P58" s="167"/>
      <c r="Q58" s="167" t="s">
        <v>3514</v>
      </c>
      <c r="R58" s="167" t="s">
        <v>3528</v>
      </c>
      <c r="S58" s="169">
        <v>2</v>
      </c>
      <c r="T58" s="167" t="s">
        <v>3560</v>
      </c>
      <c r="U58" s="169" t="s">
        <v>3561</v>
      </c>
      <c r="V58" s="167" t="s">
        <v>3598</v>
      </c>
      <c r="W58" s="167" t="s">
        <v>3599</v>
      </c>
      <c r="X58" s="170" t="s">
        <v>159</v>
      </c>
      <c r="Y58" s="171" t="s">
        <v>3597</v>
      </c>
      <c r="Z58" s="167" t="s">
        <v>10456</v>
      </c>
      <c r="AA58" s="176">
        <v>1000</v>
      </c>
      <c r="AB58" s="167" t="s">
        <v>11254</v>
      </c>
      <c r="AC58" s="176">
        <v>1000</v>
      </c>
      <c r="AD58" s="167" t="s">
        <v>11254</v>
      </c>
      <c r="AE58" s="176">
        <v>14</v>
      </c>
    </row>
    <row r="59" spans="1:31">
      <c r="A59" s="178">
        <v>108109958500</v>
      </c>
      <c r="B59" s="166">
        <v>46113</v>
      </c>
      <c r="C59" s="167" t="s">
        <v>3524</v>
      </c>
      <c r="D59" s="167" t="s">
        <v>3525</v>
      </c>
      <c r="E59" s="167" t="s">
        <v>3526</v>
      </c>
      <c r="F59" s="167" t="s">
        <v>3501</v>
      </c>
      <c r="G59" s="167" t="s">
        <v>3502</v>
      </c>
      <c r="H59" s="168">
        <v>46114</v>
      </c>
      <c r="I59" s="167"/>
      <c r="J59" s="169">
        <v>26137</v>
      </c>
      <c r="K59" s="167" t="s">
        <v>55</v>
      </c>
      <c r="L59" s="169">
        <v>1</v>
      </c>
      <c r="M59" s="167" t="s">
        <v>3513</v>
      </c>
      <c r="N59" s="169">
        <v>0.2</v>
      </c>
      <c r="O59" s="167" t="s">
        <v>3505</v>
      </c>
      <c r="P59" s="167"/>
      <c r="Q59" s="167" t="s">
        <v>3514</v>
      </c>
      <c r="R59" s="167" t="s">
        <v>3528</v>
      </c>
      <c r="S59" s="169">
        <v>1</v>
      </c>
      <c r="T59" s="167" t="s">
        <v>3560</v>
      </c>
      <c r="U59" s="169" t="s">
        <v>3561</v>
      </c>
      <c r="V59" s="167" t="s">
        <v>3600</v>
      </c>
      <c r="W59" s="167" t="s">
        <v>3601</v>
      </c>
      <c r="X59" s="170" t="s">
        <v>159</v>
      </c>
      <c r="Y59" s="171" t="s">
        <v>3597</v>
      </c>
      <c r="Z59" s="167" t="s">
        <v>10456</v>
      </c>
      <c r="AA59" s="176">
        <v>2000</v>
      </c>
      <c r="AB59" s="167" t="s">
        <v>11254</v>
      </c>
      <c r="AC59" s="176">
        <v>2000</v>
      </c>
      <c r="AD59" s="167" t="s">
        <v>11254</v>
      </c>
      <c r="AE59" s="176">
        <v>6</v>
      </c>
    </row>
    <row r="60" spans="1:31">
      <c r="A60" s="178">
        <v>108110032700</v>
      </c>
      <c r="B60" s="166">
        <v>46113</v>
      </c>
      <c r="C60" s="167" t="s">
        <v>3524</v>
      </c>
      <c r="D60" s="167" t="s">
        <v>3525</v>
      </c>
      <c r="E60" s="167" t="s">
        <v>3526</v>
      </c>
      <c r="F60" s="167" t="s">
        <v>3602</v>
      </c>
      <c r="G60" s="167" t="s">
        <v>3603</v>
      </c>
      <c r="H60" s="168">
        <v>46114</v>
      </c>
      <c r="I60" s="167"/>
      <c r="J60" s="169">
        <v>26137</v>
      </c>
      <c r="K60" s="167" t="s">
        <v>55</v>
      </c>
      <c r="L60" s="169">
        <v>4</v>
      </c>
      <c r="M60" s="167" t="s">
        <v>3604</v>
      </c>
      <c r="N60" s="169">
        <v>1427</v>
      </c>
      <c r="O60" s="167" t="s">
        <v>3505</v>
      </c>
      <c r="P60" s="167"/>
      <c r="Q60" s="167" t="s">
        <v>3527</v>
      </c>
      <c r="R60" s="167" t="s">
        <v>3528</v>
      </c>
      <c r="S60" s="169">
        <v>1</v>
      </c>
      <c r="T60" s="167" t="s">
        <v>3605</v>
      </c>
      <c r="U60" s="169" t="s">
        <v>3606</v>
      </c>
      <c r="V60" s="167" t="s">
        <v>3607</v>
      </c>
      <c r="W60" s="167" t="s">
        <v>3608</v>
      </c>
      <c r="X60" s="170" t="s">
        <v>160</v>
      </c>
      <c r="Y60" s="171" t="s">
        <v>3609</v>
      </c>
      <c r="Z60" s="167" t="s">
        <v>10457</v>
      </c>
      <c r="AA60" s="176">
        <v>3000</v>
      </c>
      <c r="AB60" s="167" t="s">
        <v>11254</v>
      </c>
      <c r="AC60" s="176">
        <v>3000</v>
      </c>
      <c r="AD60" s="167" t="s">
        <v>11254</v>
      </c>
      <c r="AE60" s="176">
        <v>138750</v>
      </c>
    </row>
    <row r="61" spans="1:31">
      <c r="A61" s="178">
        <v>108111889100</v>
      </c>
      <c r="B61" s="166">
        <v>46114</v>
      </c>
      <c r="C61" s="167" t="s">
        <v>3610</v>
      </c>
      <c r="D61" s="167" t="s">
        <v>3611</v>
      </c>
      <c r="E61" s="167" t="s">
        <v>3612</v>
      </c>
      <c r="F61" s="167" t="s">
        <v>3613</v>
      </c>
      <c r="G61" s="167" t="s">
        <v>3614</v>
      </c>
      <c r="H61" s="168">
        <v>46114</v>
      </c>
      <c r="I61" s="167"/>
      <c r="J61" s="169">
        <v>1</v>
      </c>
      <c r="K61" s="167" t="s">
        <v>48</v>
      </c>
      <c r="L61" s="169">
        <v>3</v>
      </c>
      <c r="M61" s="167" t="s">
        <v>3513</v>
      </c>
      <c r="N61" s="169">
        <v>46</v>
      </c>
      <c r="O61" s="167" t="s">
        <v>3505</v>
      </c>
      <c r="P61" s="167" t="s">
        <v>3615</v>
      </c>
      <c r="Q61" s="167" t="s">
        <v>3506</v>
      </c>
      <c r="R61" s="167" t="s">
        <v>3616</v>
      </c>
      <c r="S61" s="169">
        <v>3</v>
      </c>
      <c r="T61" s="167"/>
      <c r="U61" s="169" t="s">
        <v>3617</v>
      </c>
      <c r="V61" s="167" t="s">
        <v>3618</v>
      </c>
      <c r="W61" s="167"/>
      <c r="X61" s="170" t="s">
        <v>3619</v>
      </c>
      <c r="Y61" s="171" t="s">
        <v>3620</v>
      </c>
      <c r="Z61" s="167" t="s">
        <v>10458</v>
      </c>
      <c r="AA61" s="176">
        <v>1000</v>
      </c>
      <c r="AB61" s="167" t="s">
        <v>11254</v>
      </c>
      <c r="AC61" s="176">
        <v>1000</v>
      </c>
      <c r="AD61" s="167" t="s">
        <v>11254</v>
      </c>
      <c r="AE61" s="176">
        <v>21000000</v>
      </c>
    </row>
    <row r="62" spans="1:31">
      <c r="A62" s="178">
        <v>108111889100</v>
      </c>
      <c r="B62" s="166">
        <v>46114</v>
      </c>
      <c r="C62" s="167" t="s">
        <v>3610</v>
      </c>
      <c r="D62" s="167" t="s">
        <v>3611</v>
      </c>
      <c r="E62" s="167" t="s">
        <v>3612</v>
      </c>
      <c r="F62" s="167" t="s">
        <v>3613</v>
      </c>
      <c r="G62" s="167" t="s">
        <v>3614</v>
      </c>
      <c r="H62" s="168">
        <v>46114</v>
      </c>
      <c r="I62" s="167"/>
      <c r="J62" s="169">
        <v>1</v>
      </c>
      <c r="K62" s="167" t="s">
        <v>48</v>
      </c>
      <c r="L62" s="169">
        <v>3</v>
      </c>
      <c r="M62" s="167" t="s">
        <v>3513</v>
      </c>
      <c r="N62" s="169">
        <v>46</v>
      </c>
      <c r="O62" s="167" t="s">
        <v>3505</v>
      </c>
      <c r="P62" s="167" t="s">
        <v>3615</v>
      </c>
      <c r="Q62" s="167" t="s">
        <v>3506</v>
      </c>
      <c r="R62" s="167" t="s">
        <v>3616</v>
      </c>
      <c r="S62" s="169">
        <v>2</v>
      </c>
      <c r="T62" s="167"/>
      <c r="U62" s="169" t="s">
        <v>3621</v>
      </c>
      <c r="V62" s="167" t="s">
        <v>3622</v>
      </c>
      <c r="W62" s="167"/>
      <c r="X62" s="170" t="s">
        <v>3619</v>
      </c>
      <c r="Y62" s="171" t="s">
        <v>3620</v>
      </c>
      <c r="Z62" s="167" t="s">
        <v>10458</v>
      </c>
      <c r="AA62" s="176">
        <v>10</v>
      </c>
      <c r="AB62" s="167" t="s">
        <v>11254</v>
      </c>
      <c r="AC62" s="176">
        <v>10</v>
      </c>
      <c r="AD62" s="167" t="s">
        <v>11254</v>
      </c>
      <c r="AE62" s="176">
        <v>4700000</v>
      </c>
    </row>
    <row r="63" spans="1:31">
      <c r="A63" s="178">
        <v>108111889100</v>
      </c>
      <c r="B63" s="166">
        <v>46114</v>
      </c>
      <c r="C63" s="167" t="s">
        <v>3610</v>
      </c>
      <c r="D63" s="167" t="s">
        <v>3611</v>
      </c>
      <c r="E63" s="167" t="s">
        <v>3612</v>
      </c>
      <c r="F63" s="167" t="s">
        <v>3613</v>
      </c>
      <c r="G63" s="167" t="s">
        <v>3614</v>
      </c>
      <c r="H63" s="168">
        <v>46114</v>
      </c>
      <c r="I63" s="167"/>
      <c r="J63" s="169">
        <v>1</v>
      </c>
      <c r="K63" s="167" t="s">
        <v>48</v>
      </c>
      <c r="L63" s="169">
        <v>3</v>
      </c>
      <c r="M63" s="167" t="s">
        <v>3513</v>
      </c>
      <c r="N63" s="169">
        <v>46</v>
      </c>
      <c r="O63" s="167" t="s">
        <v>3505</v>
      </c>
      <c r="P63" s="167" t="s">
        <v>3615</v>
      </c>
      <c r="Q63" s="167" t="s">
        <v>3506</v>
      </c>
      <c r="R63" s="167" t="s">
        <v>3616</v>
      </c>
      <c r="S63" s="169">
        <v>1</v>
      </c>
      <c r="T63" s="167"/>
      <c r="U63" s="169" t="s">
        <v>3623</v>
      </c>
      <c r="V63" s="167" t="s">
        <v>3624</v>
      </c>
      <c r="W63" s="167"/>
      <c r="X63" s="170" t="s">
        <v>3619</v>
      </c>
      <c r="Y63" s="171" t="s">
        <v>3620</v>
      </c>
      <c r="Z63" s="167" t="s">
        <v>10458</v>
      </c>
      <c r="AA63" s="176">
        <v>100</v>
      </c>
      <c r="AB63" s="167" t="s">
        <v>11255</v>
      </c>
      <c r="AC63" s="176">
        <v>40</v>
      </c>
      <c r="AD63" s="167" t="s">
        <v>11256</v>
      </c>
      <c r="AE63" s="176">
        <v>7200000</v>
      </c>
    </row>
    <row r="64" spans="1:31">
      <c r="A64" s="178">
        <v>108112924250</v>
      </c>
      <c r="B64" s="166">
        <v>46114</v>
      </c>
      <c r="C64" s="167" t="s">
        <v>3524</v>
      </c>
      <c r="D64" s="167" t="s">
        <v>3525</v>
      </c>
      <c r="E64" s="167" t="s">
        <v>3526</v>
      </c>
      <c r="F64" s="167" t="s">
        <v>3501</v>
      </c>
      <c r="G64" s="167" t="s">
        <v>3502</v>
      </c>
      <c r="H64" s="168">
        <v>46115</v>
      </c>
      <c r="I64" s="167"/>
      <c r="J64" s="169">
        <v>26137</v>
      </c>
      <c r="K64" s="167" t="s">
        <v>55</v>
      </c>
      <c r="L64" s="169">
        <v>1</v>
      </c>
      <c r="M64" s="167" t="s">
        <v>3513</v>
      </c>
      <c r="N64" s="169">
        <v>1.3</v>
      </c>
      <c r="O64" s="167" t="s">
        <v>3505</v>
      </c>
      <c r="P64" s="167"/>
      <c r="Q64" s="167" t="s">
        <v>3514</v>
      </c>
      <c r="R64" s="167" t="s">
        <v>3528</v>
      </c>
      <c r="S64" s="169">
        <v>1</v>
      </c>
      <c r="T64" s="167" t="s">
        <v>3545</v>
      </c>
      <c r="U64" s="169" t="s">
        <v>3546</v>
      </c>
      <c r="V64" s="167" t="s">
        <v>3625</v>
      </c>
      <c r="W64" s="167" t="s">
        <v>3626</v>
      </c>
      <c r="X64" s="170" t="s">
        <v>157</v>
      </c>
      <c r="Y64" s="171" t="s">
        <v>3627</v>
      </c>
      <c r="Z64" s="167" t="s">
        <v>10459</v>
      </c>
      <c r="AA64" s="176">
        <v>5000</v>
      </c>
      <c r="AB64" s="167" t="s">
        <v>11254</v>
      </c>
      <c r="AC64" s="176">
        <v>5000</v>
      </c>
      <c r="AD64" s="167" t="s">
        <v>11254</v>
      </c>
      <c r="AE64" s="176">
        <v>950</v>
      </c>
    </row>
    <row r="65" spans="1:31">
      <c r="A65" s="178">
        <v>108112958000</v>
      </c>
      <c r="B65" s="166">
        <v>46114</v>
      </c>
      <c r="C65" s="167" t="s">
        <v>3524</v>
      </c>
      <c r="D65" s="167" t="s">
        <v>3525</v>
      </c>
      <c r="E65" s="167" t="s">
        <v>3526</v>
      </c>
      <c r="F65" s="167" t="s">
        <v>3628</v>
      </c>
      <c r="G65" s="167" t="s">
        <v>3603</v>
      </c>
      <c r="H65" s="168">
        <v>46115</v>
      </c>
      <c r="I65" s="167"/>
      <c r="J65" s="169">
        <v>26137</v>
      </c>
      <c r="K65" s="167" t="s">
        <v>55</v>
      </c>
      <c r="L65" s="169">
        <v>3</v>
      </c>
      <c r="M65" s="167" t="s">
        <v>3604</v>
      </c>
      <c r="N65" s="169">
        <v>811.5</v>
      </c>
      <c r="O65" s="167" t="s">
        <v>3505</v>
      </c>
      <c r="P65" s="167"/>
      <c r="Q65" s="167" t="s">
        <v>3527</v>
      </c>
      <c r="R65" s="167" t="s">
        <v>3528</v>
      </c>
      <c r="S65" s="169">
        <v>2</v>
      </c>
      <c r="T65" s="167" t="s">
        <v>3629</v>
      </c>
      <c r="U65" s="169" t="s">
        <v>3630</v>
      </c>
      <c r="V65" s="167" t="s">
        <v>3631</v>
      </c>
      <c r="W65" s="167" t="s">
        <v>3632</v>
      </c>
      <c r="X65" s="170" t="s">
        <v>157</v>
      </c>
      <c r="Y65" s="171" t="s">
        <v>3633</v>
      </c>
      <c r="Z65" s="167" t="s">
        <v>10460</v>
      </c>
      <c r="AA65" s="176">
        <v>3840</v>
      </c>
      <c r="AB65" s="167" t="s">
        <v>11254</v>
      </c>
      <c r="AC65" s="176">
        <v>3840</v>
      </c>
      <c r="AD65" s="167" t="s">
        <v>11254</v>
      </c>
      <c r="AE65" s="176">
        <v>28262.400000000001</v>
      </c>
    </row>
    <row r="66" spans="1:31">
      <c r="A66" s="178">
        <v>108112958000</v>
      </c>
      <c r="B66" s="166">
        <v>46114</v>
      </c>
      <c r="C66" s="167" t="s">
        <v>3524</v>
      </c>
      <c r="D66" s="167" t="s">
        <v>3525</v>
      </c>
      <c r="E66" s="167" t="s">
        <v>3526</v>
      </c>
      <c r="F66" s="167" t="s">
        <v>3628</v>
      </c>
      <c r="G66" s="167" t="s">
        <v>3603</v>
      </c>
      <c r="H66" s="168">
        <v>46115</v>
      </c>
      <c r="I66" s="167"/>
      <c r="J66" s="169">
        <v>26137</v>
      </c>
      <c r="K66" s="167" t="s">
        <v>55</v>
      </c>
      <c r="L66" s="169">
        <v>3</v>
      </c>
      <c r="M66" s="167" t="s">
        <v>3604</v>
      </c>
      <c r="N66" s="169">
        <v>811.5</v>
      </c>
      <c r="O66" s="167" t="s">
        <v>3505</v>
      </c>
      <c r="P66" s="167"/>
      <c r="Q66" s="167" t="s">
        <v>3527</v>
      </c>
      <c r="R66" s="167" t="s">
        <v>3528</v>
      </c>
      <c r="S66" s="169">
        <v>1</v>
      </c>
      <c r="T66" s="167" t="s">
        <v>3629</v>
      </c>
      <c r="U66" s="169" t="s">
        <v>3630</v>
      </c>
      <c r="V66" s="167" t="s">
        <v>3631</v>
      </c>
      <c r="W66" s="167" t="s">
        <v>3632</v>
      </c>
      <c r="X66" s="170" t="s">
        <v>157</v>
      </c>
      <c r="Y66" s="171" t="s">
        <v>3633</v>
      </c>
      <c r="Z66" s="167" t="s">
        <v>10460</v>
      </c>
      <c r="AA66" s="176">
        <v>1920</v>
      </c>
      <c r="AB66" s="167" t="s">
        <v>11254</v>
      </c>
      <c r="AC66" s="176">
        <v>1920</v>
      </c>
      <c r="AD66" s="167" t="s">
        <v>11254</v>
      </c>
      <c r="AE66" s="176">
        <v>14131.2</v>
      </c>
    </row>
    <row r="67" spans="1:31">
      <c r="A67" s="178">
        <v>108113029620</v>
      </c>
      <c r="B67" s="166">
        <v>46114</v>
      </c>
      <c r="C67" s="167" t="s">
        <v>3610</v>
      </c>
      <c r="D67" s="167" t="s">
        <v>3525</v>
      </c>
      <c r="E67" s="167" t="s">
        <v>3526</v>
      </c>
      <c r="F67" s="167" t="s">
        <v>3613</v>
      </c>
      <c r="G67" s="167" t="s">
        <v>3614</v>
      </c>
      <c r="H67" s="168">
        <v>46114</v>
      </c>
      <c r="I67" s="167"/>
      <c r="J67" s="169">
        <v>1</v>
      </c>
      <c r="K67" s="167" t="s">
        <v>48</v>
      </c>
      <c r="L67" s="169">
        <v>4</v>
      </c>
      <c r="M67" s="167" t="s">
        <v>3504</v>
      </c>
      <c r="N67" s="169">
        <v>17</v>
      </c>
      <c r="O67" s="167" t="s">
        <v>3505</v>
      </c>
      <c r="P67" s="167" t="s">
        <v>3634</v>
      </c>
      <c r="Q67" s="167" t="s">
        <v>3506</v>
      </c>
      <c r="R67" s="167" t="s">
        <v>3635</v>
      </c>
      <c r="S67" s="169">
        <v>11</v>
      </c>
      <c r="T67" s="167"/>
      <c r="U67" s="169" t="s">
        <v>3636</v>
      </c>
      <c r="V67" s="167" t="s">
        <v>3637</v>
      </c>
      <c r="W67" s="167"/>
      <c r="X67" s="170" t="s">
        <v>3619</v>
      </c>
      <c r="Y67" s="171" t="s">
        <v>3638</v>
      </c>
      <c r="Z67" s="167" t="s">
        <v>10461</v>
      </c>
      <c r="AA67" s="176">
        <v>1</v>
      </c>
      <c r="AB67" s="167" t="s">
        <v>11254</v>
      </c>
      <c r="AC67" s="176">
        <v>1</v>
      </c>
      <c r="AD67" s="167" t="s">
        <v>11254</v>
      </c>
      <c r="AE67" s="176">
        <v>7346000</v>
      </c>
    </row>
    <row r="68" spans="1:31">
      <c r="A68" s="178">
        <v>108113029620</v>
      </c>
      <c r="B68" s="166">
        <v>46114</v>
      </c>
      <c r="C68" s="167" t="s">
        <v>3610</v>
      </c>
      <c r="D68" s="167" t="s">
        <v>3525</v>
      </c>
      <c r="E68" s="167" t="s">
        <v>3526</v>
      </c>
      <c r="F68" s="167" t="s">
        <v>3613</v>
      </c>
      <c r="G68" s="167" t="s">
        <v>3614</v>
      </c>
      <c r="H68" s="168">
        <v>46114</v>
      </c>
      <c r="I68" s="167"/>
      <c r="J68" s="169">
        <v>1</v>
      </c>
      <c r="K68" s="167" t="s">
        <v>48</v>
      </c>
      <c r="L68" s="169">
        <v>4</v>
      </c>
      <c r="M68" s="167" t="s">
        <v>3504</v>
      </c>
      <c r="N68" s="169">
        <v>17</v>
      </c>
      <c r="O68" s="167" t="s">
        <v>3505</v>
      </c>
      <c r="P68" s="167" t="s">
        <v>3634</v>
      </c>
      <c r="Q68" s="167" t="s">
        <v>3506</v>
      </c>
      <c r="R68" s="167" t="s">
        <v>3635</v>
      </c>
      <c r="S68" s="169">
        <v>10</v>
      </c>
      <c r="T68" s="167"/>
      <c r="U68" s="169" t="s">
        <v>3636</v>
      </c>
      <c r="V68" s="167" t="s">
        <v>3639</v>
      </c>
      <c r="W68" s="167"/>
      <c r="X68" s="170" t="s">
        <v>3619</v>
      </c>
      <c r="Y68" s="171" t="s">
        <v>3638</v>
      </c>
      <c r="Z68" s="167" t="s">
        <v>10461</v>
      </c>
      <c r="AA68" s="176">
        <v>1</v>
      </c>
      <c r="AB68" s="167" t="s">
        <v>11254</v>
      </c>
      <c r="AC68" s="176">
        <v>1</v>
      </c>
      <c r="AD68" s="167" t="s">
        <v>11254</v>
      </c>
      <c r="AE68" s="176">
        <v>13258000</v>
      </c>
    </row>
    <row r="69" spans="1:31">
      <c r="A69" s="178">
        <v>108113029620</v>
      </c>
      <c r="B69" s="166">
        <v>46114</v>
      </c>
      <c r="C69" s="167" t="s">
        <v>3610</v>
      </c>
      <c r="D69" s="167" t="s">
        <v>3525</v>
      </c>
      <c r="E69" s="167" t="s">
        <v>3526</v>
      </c>
      <c r="F69" s="167" t="s">
        <v>3613</v>
      </c>
      <c r="G69" s="167" t="s">
        <v>3614</v>
      </c>
      <c r="H69" s="168">
        <v>46114</v>
      </c>
      <c r="I69" s="167"/>
      <c r="J69" s="169">
        <v>1</v>
      </c>
      <c r="K69" s="167" t="s">
        <v>48</v>
      </c>
      <c r="L69" s="169">
        <v>4</v>
      </c>
      <c r="M69" s="167" t="s">
        <v>3504</v>
      </c>
      <c r="N69" s="169">
        <v>17</v>
      </c>
      <c r="O69" s="167" t="s">
        <v>3505</v>
      </c>
      <c r="P69" s="167" t="s">
        <v>3634</v>
      </c>
      <c r="Q69" s="167" t="s">
        <v>3506</v>
      </c>
      <c r="R69" s="167" t="s">
        <v>3635</v>
      </c>
      <c r="S69" s="169">
        <v>9</v>
      </c>
      <c r="T69" s="167"/>
      <c r="U69" s="169" t="s">
        <v>3640</v>
      </c>
      <c r="V69" s="167" t="s">
        <v>3641</v>
      </c>
      <c r="W69" s="167"/>
      <c r="X69" s="170" t="s">
        <v>3619</v>
      </c>
      <c r="Y69" s="171" t="s">
        <v>3638</v>
      </c>
      <c r="Z69" s="167" t="s">
        <v>10461</v>
      </c>
      <c r="AA69" s="176">
        <v>1</v>
      </c>
      <c r="AB69" s="167" t="s">
        <v>11254</v>
      </c>
      <c r="AC69" s="176">
        <v>1</v>
      </c>
      <c r="AD69" s="167" t="s">
        <v>11254</v>
      </c>
      <c r="AE69" s="176">
        <v>636000</v>
      </c>
    </row>
    <row r="70" spans="1:31">
      <c r="A70" s="178">
        <v>108113029620</v>
      </c>
      <c r="B70" s="166">
        <v>46114</v>
      </c>
      <c r="C70" s="167" t="s">
        <v>3610</v>
      </c>
      <c r="D70" s="167" t="s">
        <v>3525</v>
      </c>
      <c r="E70" s="167" t="s">
        <v>3526</v>
      </c>
      <c r="F70" s="167" t="s">
        <v>3613</v>
      </c>
      <c r="G70" s="167" t="s">
        <v>3614</v>
      </c>
      <c r="H70" s="168">
        <v>46114</v>
      </c>
      <c r="I70" s="167"/>
      <c r="J70" s="169">
        <v>1</v>
      </c>
      <c r="K70" s="167" t="s">
        <v>48</v>
      </c>
      <c r="L70" s="169">
        <v>4</v>
      </c>
      <c r="M70" s="167" t="s">
        <v>3504</v>
      </c>
      <c r="N70" s="169">
        <v>17</v>
      </c>
      <c r="O70" s="167" t="s">
        <v>3505</v>
      </c>
      <c r="P70" s="167" t="s">
        <v>3634</v>
      </c>
      <c r="Q70" s="167" t="s">
        <v>3506</v>
      </c>
      <c r="R70" s="167" t="s">
        <v>3635</v>
      </c>
      <c r="S70" s="169">
        <v>8</v>
      </c>
      <c r="T70" s="167"/>
      <c r="U70" s="169" t="s">
        <v>3642</v>
      </c>
      <c r="V70" s="167" t="s">
        <v>3643</v>
      </c>
      <c r="W70" s="167"/>
      <c r="X70" s="170" t="s">
        <v>3619</v>
      </c>
      <c r="Y70" s="171" t="s">
        <v>3638</v>
      </c>
      <c r="Z70" s="167" t="s">
        <v>10461</v>
      </c>
      <c r="AA70" s="176">
        <v>10</v>
      </c>
      <c r="AB70" s="167" t="s">
        <v>11254</v>
      </c>
      <c r="AC70" s="176">
        <v>10</v>
      </c>
      <c r="AD70" s="167" t="s">
        <v>11254</v>
      </c>
      <c r="AE70" s="176">
        <v>570000</v>
      </c>
    </row>
    <row r="71" spans="1:31">
      <c r="A71" s="178">
        <v>108113029620</v>
      </c>
      <c r="B71" s="166">
        <v>46114</v>
      </c>
      <c r="C71" s="167" t="s">
        <v>3610</v>
      </c>
      <c r="D71" s="167" t="s">
        <v>3525</v>
      </c>
      <c r="E71" s="167" t="s">
        <v>3526</v>
      </c>
      <c r="F71" s="167" t="s">
        <v>3613</v>
      </c>
      <c r="G71" s="167" t="s">
        <v>3614</v>
      </c>
      <c r="H71" s="168">
        <v>46114</v>
      </c>
      <c r="I71" s="167"/>
      <c r="J71" s="169">
        <v>1</v>
      </c>
      <c r="K71" s="167" t="s">
        <v>48</v>
      </c>
      <c r="L71" s="169">
        <v>4</v>
      </c>
      <c r="M71" s="167" t="s">
        <v>3504</v>
      </c>
      <c r="N71" s="169">
        <v>17</v>
      </c>
      <c r="O71" s="167" t="s">
        <v>3505</v>
      </c>
      <c r="P71" s="167" t="s">
        <v>3634</v>
      </c>
      <c r="Q71" s="167" t="s">
        <v>3506</v>
      </c>
      <c r="R71" s="167" t="s">
        <v>3635</v>
      </c>
      <c r="S71" s="169">
        <v>7</v>
      </c>
      <c r="T71" s="167"/>
      <c r="U71" s="169" t="s">
        <v>3640</v>
      </c>
      <c r="V71" s="167" t="s">
        <v>3644</v>
      </c>
      <c r="W71" s="167"/>
      <c r="X71" s="170" t="s">
        <v>3619</v>
      </c>
      <c r="Y71" s="171" t="s">
        <v>3638</v>
      </c>
      <c r="Z71" s="167" t="s">
        <v>10461</v>
      </c>
      <c r="AA71" s="176">
        <v>20</v>
      </c>
      <c r="AB71" s="167" t="s">
        <v>11254</v>
      </c>
      <c r="AC71" s="176">
        <v>20</v>
      </c>
      <c r="AD71" s="167" t="s">
        <v>11254</v>
      </c>
      <c r="AE71" s="176">
        <v>660000</v>
      </c>
    </row>
    <row r="72" spans="1:31">
      <c r="A72" s="178">
        <v>108113029620</v>
      </c>
      <c r="B72" s="166">
        <v>46114</v>
      </c>
      <c r="C72" s="167" t="s">
        <v>3610</v>
      </c>
      <c r="D72" s="167" t="s">
        <v>3525</v>
      </c>
      <c r="E72" s="167" t="s">
        <v>3526</v>
      </c>
      <c r="F72" s="167" t="s">
        <v>3613</v>
      </c>
      <c r="G72" s="167" t="s">
        <v>3614</v>
      </c>
      <c r="H72" s="168">
        <v>46114</v>
      </c>
      <c r="I72" s="167"/>
      <c r="J72" s="169">
        <v>1</v>
      </c>
      <c r="K72" s="167" t="s">
        <v>48</v>
      </c>
      <c r="L72" s="169">
        <v>4</v>
      </c>
      <c r="M72" s="167" t="s">
        <v>3504</v>
      </c>
      <c r="N72" s="169">
        <v>17</v>
      </c>
      <c r="O72" s="167" t="s">
        <v>3505</v>
      </c>
      <c r="P72" s="167" t="s">
        <v>3634</v>
      </c>
      <c r="Q72" s="167" t="s">
        <v>3506</v>
      </c>
      <c r="R72" s="167" t="s">
        <v>3635</v>
      </c>
      <c r="S72" s="169">
        <v>6</v>
      </c>
      <c r="T72" s="167"/>
      <c r="U72" s="169" t="s">
        <v>3645</v>
      </c>
      <c r="V72" s="167" t="s">
        <v>3646</v>
      </c>
      <c r="W72" s="167"/>
      <c r="X72" s="170" t="s">
        <v>3619</v>
      </c>
      <c r="Y72" s="171" t="s">
        <v>3638</v>
      </c>
      <c r="Z72" s="167" t="s">
        <v>10461</v>
      </c>
      <c r="AA72" s="176">
        <v>1</v>
      </c>
      <c r="AB72" s="167" t="s">
        <v>11254</v>
      </c>
      <c r="AC72" s="176">
        <v>1</v>
      </c>
      <c r="AD72" s="167" t="s">
        <v>11254</v>
      </c>
      <c r="AE72" s="176">
        <v>1299000</v>
      </c>
    </row>
    <row r="73" spans="1:31">
      <c r="A73" s="178">
        <v>108113029620</v>
      </c>
      <c r="B73" s="166">
        <v>46114</v>
      </c>
      <c r="C73" s="167" t="s">
        <v>3610</v>
      </c>
      <c r="D73" s="167" t="s">
        <v>3525</v>
      </c>
      <c r="E73" s="167" t="s">
        <v>3526</v>
      </c>
      <c r="F73" s="167" t="s">
        <v>3613</v>
      </c>
      <c r="G73" s="167" t="s">
        <v>3614</v>
      </c>
      <c r="H73" s="168">
        <v>46114</v>
      </c>
      <c r="I73" s="167"/>
      <c r="J73" s="169">
        <v>1</v>
      </c>
      <c r="K73" s="167" t="s">
        <v>48</v>
      </c>
      <c r="L73" s="169">
        <v>4</v>
      </c>
      <c r="M73" s="167" t="s">
        <v>3504</v>
      </c>
      <c r="N73" s="169">
        <v>17</v>
      </c>
      <c r="O73" s="167" t="s">
        <v>3505</v>
      </c>
      <c r="P73" s="167" t="s">
        <v>3634</v>
      </c>
      <c r="Q73" s="167" t="s">
        <v>3506</v>
      </c>
      <c r="R73" s="167" t="s">
        <v>3635</v>
      </c>
      <c r="S73" s="169">
        <v>5</v>
      </c>
      <c r="T73" s="167"/>
      <c r="U73" s="169" t="s">
        <v>3640</v>
      </c>
      <c r="V73" s="167" t="s">
        <v>3641</v>
      </c>
      <c r="W73" s="167"/>
      <c r="X73" s="170" t="s">
        <v>3619</v>
      </c>
      <c r="Y73" s="171" t="s">
        <v>3638</v>
      </c>
      <c r="Z73" s="167" t="s">
        <v>10461</v>
      </c>
      <c r="AA73" s="176">
        <v>2</v>
      </c>
      <c r="AB73" s="167" t="s">
        <v>11254</v>
      </c>
      <c r="AC73" s="176">
        <v>2</v>
      </c>
      <c r="AD73" s="167" t="s">
        <v>11254</v>
      </c>
      <c r="AE73" s="176">
        <v>1272000</v>
      </c>
    </row>
    <row r="74" spans="1:31">
      <c r="A74" s="178">
        <v>108113029620</v>
      </c>
      <c r="B74" s="166">
        <v>46114</v>
      </c>
      <c r="C74" s="167" t="s">
        <v>3610</v>
      </c>
      <c r="D74" s="167" t="s">
        <v>3525</v>
      </c>
      <c r="E74" s="167" t="s">
        <v>3526</v>
      </c>
      <c r="F74" s="167" t="s">
        <v>3613</v>
      </c>
      <c r="G74" s="167" t="s">
        <v>3614</v>
      </c>
      <c r="H74" s="168">
        <v>46114</v>
      </c>
      <c r="I74" s="167"/>
      <c r="J74" s="169">
        <v>1</v>
      </c>
      <c r="K74" s="167" t="s">
        <v>48</v>
      </c>
      <c r="L74" s="169">
        <v>4</v>
      </c>
      <c r="M74" s="167" t="s">
        <v>3504</v>
      </c>
      <c r="N74" s="169">
        <v>17</v>
      </c>
      <c r="O74" s="167" t="s">
        <v>3505</v>
      </c>
      <c r="P74" s="167" t="s">
        <v>3634</v>
      </c>
      <c r="Q74" s="167" t="s">
        <v>3506</v>
      </c>
      <c r="R74" s="167" t="s">
        <v>3635</v>
      </c>
      <c r="S74" s="169">
        <v>4</v>
      </c>
      <c r="T74" s="167"/>
      <c r="U74" s="169" t="s">
        <v>3640</v>
      </c>
      <c r="V74" s="167" t="s">
        <v>3647</v>
      </c>
      <c r="W74" s="167"/>
      <c r="X74" s="170" t="s">
        <v>3619</v>
      </c>
      <c r="Y74" s="171" t="s">
        <v>3638</v>
      </c>
      <c r="Z74" s="167" t="s">
        <v>10461</v>
      </c>
      <c r="AA74" s="176">
        <v>20</v>
      </c>
      <c r="AB74" s="167" t="s">
        <v>11254</v>
      </c>
      <c r="AC74" s="176">
        <v>20</v>
      </c>
      <c r="AD74" s="167" t="s">
        <v>11254</v>
      </c>
      <c r="AE74" s="176">
        <v>1100000</v>
      </c>
    </row>
    <row r="75" spans="1:31">
      <c r="A75" s="178">
        <v>108113029620</v>
      </c>
      <c r="B75" s="166">
        <v>46114</v>
      </c>
      <c r="C75" s="167" t="s">
        <v>3610</v>
      </c>
      <c r="D75" s="167" t="s">
        <v>3525</v>
      </c>
      <c r="E75" s="167" t="s">
        <v>3526</v>
      </c>
      <c r="F75" s="167" t="s">
        <v>3613</v>
      </c>
      <c r="G75" s="167" t="s">
        <v>3614</v>
      </c>
      <c r="H75" s="168">
        <v>46114</v>
      </c>
      <c r="I75" s="167"/>
      <c r="J75" s="169">
        <v>1</v>
      </c>
      <c r="K75" s="167" t="s">
        <v>48</v>
      </c>
      <c r="L75" s="169">
        <v>4</v>
      </c>
      <c r="M75" s="167" t="s">
        <v>3504</v>
      </c>
      <c r="N75" s="169">
        <v>17</v>
      </c>
      <c r="O75" s="167" t="s">
        <v>3505</v>
      </c>
      <c r="P75" s="167" t="s">
        <v>3634</v>
      </c>
      <c r="Q75" s="167" t="s">
        <v>3506</v>
      </c>
      <c r="R75" s="167" t="s">
        <v>3635</v>
      </c>
      <c r="S75" s="169">
        <v>3</v>
      </c>
      <c r="T75" s="167"/>
      <c r="U75" s="169" t="s">
        <v>3648</v>
      </c>
      <c r="V75" s="167" t="s">
        <v>3649</v>
      </c>
      <c r="W75" s="167"/>
      <c r="X75" s="170" t="s">
        <v>3619</v>
      </c>
      <c r="Y75" s="171" t="s">
        <v>3638</v>
      </c>
      <c r="Z75" s="167" t="s">
        <v>10461</v>
      </c>
      <c r="AA75" s="176">
        <v>2</v>
      </c>
      <c r="AB75" s="167" t="s">
        <v>11254</v>
      </c>
      <c r="AC75" s="176">
        <v>2</v>
      </c>
      <c r="AD75" s="167" t="s">
        <v>11254</v>
      </c>
      <c r="AE75" s="176">
        <v>310000</v>
      </c>
    </row>
    <row r="76" spans="1:31">
      <c r="A76" s="178">
        <v>108113029620</v>
      </c>
      <c r="B76" s="166">
        <v>46114</v>
      </c>
      <c r="C76" s="167" t="s">
        <v>3610</v>
      </c>
      <c r="D76" s="167" t="s">
        <v>3525</v>
      </c>
      <c r="E76" s="167" t="s">
        <v>3526</v>
      </c>
      <c r="F76" s="167" t="s">
        <v>3613</v>
      </c>
      <c r="G76" s="167" t="s">
        <v>3614</v>
      </c>
      <c r="H76" s="168">
        <v>46114</v>
      </c>
      <c r="I76" s="167"/>
      <c r="J76" s="169">
        <v>1</v>
      </c>
      <c r="K76" s="167" t="s">
        <v>48</v>
      </c>
      <c r="L76" s="169">
        <v>4</v>
      </c>
      <c r="M76" s="167" t="s">
        <v>3504</v>
      </c>
      <c r="N76" s="169">
        <v>17</v>
      </c>
      <c r="O76" s="167" t="s">
        <v>3505</v>
      </c>
      <c r="P76" s="167" t="s">
        <v>3634</v>
      </c>
      <c r="Q76" s="167" t="s">
        <v>3506</v>
      </c>
      <c r="R76" s="167" t="s">
        <v>3635</v>
      </c>
      <c r="S76" s="169">
        <v>2</v>
      </c>
      <c r="T76" s="167"/>
      <c r="U76" s="169" t="s">
        <v>3642</v>
      </c>
      <c r="V76" s="167" t="s">
        <v>3650</v>
      </c>
      <c r="W76" s="167"/>
      <c r="X76" s="170" t="s">
        <v>3619</v>
      </c>
      <c r="Y76" s="171" t="s">
        <v>3638</v>
      </c>
      <c r="Z76" s="167" t="s">
        <v>10461</v>
      </c>
      <c r="AA76" s="176">
        <v>10</v>
      </c>
      <c r="AB76" s="167" t="s">
        <v>11254</v>
      </c>
      <c r="AC76" s="176">
        <v>10</v>
      </c>
      <c r="AD76" s="167" t="s">
        <v>11254</v>
      </c>
      <c r="AE76" s="176">
        <v>560000</v>
      </c>
    </row>
    <row r="77" spans="1:31">
      <c r="A77" s="178">
        <v>108113029620</v>
      </c>
      <c r="B77" s="166">
        <v>46114</v>
      </c>
      <c r="C77" s="167" t="s">
        <v>3610</v>
      </c>
      <c r="D77" s="167" t="s">
        <v>3525</v>
      </c>
      <c r="E77" s="167" t="s">
        <v>3526</v>
      </c>
      <c r="F77" s="167" t="s">
        <v>3613</v>
      </c>
      <c r="G77" s="167" t="s">
        <v>3614</v>
      </c>
      <c r="H77" s="168">
        <v>46114</v>
      </c>
      <c r="I77" s="167"/>
      <c r="J77" s="169">
        <v>1</v>
      </c>
      <c r="K77" s="167" t="s">
        <v>48</v>
      </c>
      <c r="L77" s="169">
        <v>4</v>
      </c>
      <c r="M77" s="167" t="s">
        <v>3504</v>
      </c>
      <c r="N77" s="169">
        <v>17</v>
      </c>
      <c r="O77" s="167" t="s">
        <v>3505</v>
      </c>
      <c r="P77" s="167" t="s">
        <v>3634</v>
      </c>
      <c r="Q77" s="167" t="s">
        <v>3506</v>
      </c>
      <c r="R77" s="167" t="s">
        <v>3635</v>
      </c>
      <c r="S77" s="169">
        <v>1</v>
      </c>
      <c r="T77" s="167"/>
      <c r="U77" s="169" t="s">
        <v>3640</v>
      </c>
      <c r="V77" s="167" t="s">
        <v>3651</v>
      </c>
      <c r="W77" s="167"/>
      <c r="X77" s="170" t="s">
        <v>3619</v>
      </c>
      <c r="Y77" s="171" t="s">
        <v>3638</v>
      </c>
      <c r="Z77" s="167" t="s">
        <v>10461</v>
      </c>
      <c r="AA77" s="176">
        <v>20</v>
      </c>
      <c r="AB77" s="167" t="s">
        <v>11254</v>
      </c>
      <c r="AC77" s="176">
        <v>20</v>
      </c>
      <c r="AD77" s="167" t="s">
        <v>11254</v>
      </c>
      <c r="AE77" s="176">
        <v>640000</v>
      </c>
    </row>
    <row r="78" spans="1:31">
      <c r="A78" s="178">
        <v>108113159601</v>
      </c>
      <c r="B78" s="166">
        <v>46114</v>
      </c>
      <c r="C78" s="167" t="s">
        <v>3610</v>
      </c>
      <c r="D78" s="167" t="s">
        <v>3525</v>
      </c>
      <c r="E78" s="167" t="s">
        <v>3526</v>
      </c>
      <c r="F78" s="167" t="s">
        <v>3613</v>
      </c>
      <c r="G78" s="167" t="s">
        <v>3614</v>
      </c>
      <c r="H78" s="168">
        <v>46114</v>
      </c>
      <c r="I78" s="167"/>
      <c r="J78" s="169">
        <v>1</v>
      </c>
      <c r="K78" s="167" t="s">
        <v>48</v>
      </c>
      <c r="L78" s="169">
        <v>46</v>
      </c>
      <c r="M78" s="167" t="s">
        <v>3504</v>
      </c>
      <c r="N78" s="169">
        <v>1329.6</v>
      </c>
      <c r="O78" s="167" t="s">
        <v>3505</v>
      </c>
      <c r="P78" s="167" t="s">
        <v>3652</v>
      </c>
      <c r="Q78" s="167" t="s">
        <v>3506</v>
      </c>
      <c r="R78" s="167" t="s">
        <v>3653</v>
      </c>
      <c r="S78" s="169">
        <v>9</v>
      </c>
      <c r="T78" s="167"/>
      <c r="U78" s="169" t="s">
        <v>3648</v>
      </c>
      <c r="V78" s="167" t="s">
        <v>3654</v>
      </c>
      <c r="W78" s="167"/>
      <c r="X78" s="170" t="s">
        <v>3619</v>
      </c>
      <c r="Y78" s="171" t="s">
        <v>3655</v>
      </c>
      <c r="Z78" s="167" t="s">
        <v>10462</v>
      </c>
      <c r="AA78" s="176">
        <v>10</v>
      </c>
      <c r="AB78" s="167" t="s">
        <v>11255</v>
      </c>
      <c r="AC78" s="176">
        <v>100</v>
      </c>
      <c r="AD78" s="167" t="s">
        <v>11256</v>
      </c>
      <c r="AE78" s="176">
        <v>3900000</v>
      </c>
    </row>
    <row r="79" spans="1:31">
      <c r="A79" s="178">
        <v>108113159601</v>
      </c>
      <c r="B79" s="166">
        <v>46114</v>
      </c>
      <c r="C79" s="167" t="s">
        <v>3610</v>
      </c>
      <c r="D79" s="167" t="s">
        <v>3525</v>
      </c>
      <c r="E79" s="167" t="s">
        <v>3526</v>
      </c>
      <c r="F79" s="167" t="s">
        <v>3613</v>
      </c>
      <c r="G79" s="167" t="s">
        <v>3614</v>
      </c>
      <c r="H79" s="168">
        <v>46114</v>
      </c>
      <c r="I79" s="167"/>
      <c r="J79" s="169">
        <v>1</v>
      </c>
      <c r="K79" s="167" t="s">
        <v>48</v>
      </c>
      <c r="L79" s="169">
        <v>46</v>
      </c>
      <c r="M79" s="167" t="s">
        <v>3504</v>
      </c>
      <c r="N79" s="169">
        <v>1329.6</v>
      </c>
      <c r="O79" s="167" t="s">
        <v>3505</v>
      </c>
      <c r="P79" s="167" t="s">
        <v>3652</v>
      </c>
      <c r="Q79" s="167" t="s">
        <v>3506</v>
      </c>
      <c r="R79" s="167" t="s">
        <v>3653</v>
      </c>
      <c r="S79" s="169">
        <v>8</v>
      </c>
      <c r="T79" s="167"/>
      <c r="U79" s="169" t="s">
        <v>3656</v>
      </c>
      <c r="V79" s="167" t="s">
        <v>3657</v>
      </c>
      <c r="W79" s="167"/>
      <c r="X79" s="170" t="s">
        <v>3619</v>
      </c>
      <c r="Y79" s="171" t="s">
        <v>3655</v>
      </c>
      <c r="Z79" s="167" t="s">
        <v>10462</v>
      </c>
      <c r="AA79" s="176">
        <v>200</v>
      </c>
      <c r="AB79" s="167" t="s">
        <v>11255</v>
      </c>
      <c r="AC79" s="176">
        <v>460</v>
      </c>
      <c r="AD79" s="167" t="s">
        <v>11256</v>
      </c>
      <c r="AE79" s="176">
        <v>18000000</v>
      </c>
    </row>
    <row r="80" spans="1:31">
      <c r="A80" s="178">
        <v>108113159601</v>
      </c>
      <c r="B80" s="166">
        <v>46114</v>
      </c>
      <c r="C80" s="167" t="s">
        <v>3610</v>
      </c>
      <c r="D80" s="167" t="s">
        <v>3525</v>
      </c>
      <c r="E80" s="167" t="s">
        <v>3526</v>
      </c>
      <c r="F80" s="167" t="s">
        <v>3613</v>
      </c>
      <c r="G80" s="167" t="s">
        <v>3614</v>
      </c>
      <c r="H80" s="168">
        <v>46114</v>
      </c>
      <c r="I80" s="167"/>
      <c r="J80" s="169">
        <v>1</v>
      </c>
      <c r="K80" s="167" t="s">
        <v>48</v>
      </c>
      <c r="L80" s="169">
        <v>46</v>
      </c>
      <c r="M80" s="167" t="s">
        <v>3504</v>
      </c>
      <c r="N80" s="169">
        <v>1329.6</v>
      </c>
      <c r="O80" s="167" t="s">
        <v>3505</v>
      </c>
      <c r="P80" s="167" t="s">
        <v>3652</v>
      </c>
      <c r="Q80" s="167" t="s">
        <v>3506</v>
      </c>
      <c r="R80" s="167" t="s">
        <v>3653</v>
      </c>
      <c r="S80" s="169">
        <v>7</v>
      </c>
      <c r="T80" s="167"/>
      <c r="U80" s="169" t="s">
        <v>3658</v>
      </c>
      <c r="V80" s="167" t="s">
        <v>3659</v>
      </c>
      <c r="W80" s="167"/>
      <c r="X80" s="170" t="s">
        <v>3619</v>
      </c>
      <c r="Y80" s="171" t="s">
        <v>3655</v>
      </c>
      <c r="Z80" s="167" t="s">
        <v>10462</v>
      </c>
      <c r="AA80" s="176">
        <v>100</v>
      </c>
      <c r="AB80" s="167" t="s">
        <v>11255</v>
      </c>
      <c r="AC80" s="176">
        <v>42</v>
      </c>
      <c r="AD80" s="167" t="s">
        <v>11256</v>
      </c>
      <c r="AE80" s="176">
        <v>8050000</v>
      </c>
    </row>
    <row r="81" spans="1:31">
      <c r="A81" s="178">
        <v>108113159601</v>
      </c>
      <c r="B81" s="166">
        <v>46114</v>
      </c>
      <c r="C81" s="167" t="s">
        <v>3610</v>
      </c>
      <c r="D81" s="167" t="s">
        <v>3525</v>
      </c>
      <c r="E81" s="167" t="s">
        <v>3526</v>
      </c>
      <c r="F81" s="167" t="s">
        <v>3613</v>
      </c>
      <c r="G81" s="167" t="s">
        <v>3614</v>
      </c>
      <c r="H81" s="168">
        <v>46114</v>
      </c>
      <c r="I81" s="167"/>
      <c r="J81" s="169">
        <v>1</v>
      </c>
      <c r="K81" s="167" t="s">
        <v>48</v>
      </c>
      <c r="L81" s="169">
        <v>46</v>
      </c>
      <c r="M81" s="167" t="s">
        <v>3504</v>
      </c>
      <c r="N81" s="169">
        <v>1329.6</v>
      </c>
      <c r="O81" s="167" t="s">
        <v>3505</v>
      </c>
      <c r="P81" s="167" t="s">
        <v>3652</v>
      </c>
      <c r="Q81" s="167" t="s">
        <v>3506</v>
      </c>
      <c r="R81" s="167" t="s">
        <v>3653</v>
      </c>
      <c r="S81" s="169">
        <v>6</v>
      </c>
      <c r="T81" s="167"/>
      <c r="U81" s="169" t="s">
        <v>3660</v>
      </c>
      <c r="V81" s="167" t="s">
        <v>3661</v>
      </c>
      <c r="W81" s="167"/>
      <c r="X81" s="170" t="s">
        <v>3619</v>
      </c>
      <c r="Y81" s="171" t="s">
        <v>3655</v>
      </c>
      <c r="Z81" s="167" t="s">
        <v>10462</v>
      </c>
      <c r="AA81" s="176">
        <v>100</v>
      </c>
      <c r="AB81" s="167" t="s">
        <v>11255</v>
      </c>
      <c r="AC81" s="176">
        <v>360</v>
      </c>
      <c r="AD81" s="167" t="s">
        <v>11256</v>
      </c>
      <c r="AE81" s="176">
        <v>28200000</v>
      </c>
    </row>
    <row r="82" spans="1:31">
      <c r="A82" s="178">
        <v>108113159601</v>
      </c>
      <c r="B82" s="166">
        <v>46114</v>
      </c>
      <c r="C82" s="167" t="s">
        <v>3610</v>
      </c>
      <c r="D82" s="167" t="s">
        <v>3525</v>
      </c>
      <c r="E82" s="167" t="s">
        <v>3526</v>
      </c>
      <c r="F82" s="167" t="s">
        <v>3613</v>
      </c>
      <c r="G82" s="167" t="s">
        <v>3614</v>
      </c>
      <c r="H82" s="168">
        <v>46114</v>
      </c>
      <c r="I82" s="167"/>
      <c r="J82" s="169">
        <v>1</v>
      </c>
      <c r="K82" s="167" t="s">
        <v>48</v>
      </c>
      <c r="L82" s="169">
        <v>46</v>
      </c>
      <c r="M82" s="167" t="s">
        <v>3504</v>
      </c>
      <c r="N82" s="169">
        <v>1329.6</v>
      </c>
      <c r="O82" s="167" t="s">
        <v>3505</v>
      </c>
      <c r="P82" s="167" t="s">
        <v>3652</v>
      </c>
      <c r="Q82" s="167" t="s">
        <v>3506</v>
      </c>
      <c r="R82" s="167" t="s">
        <v>3653</v>
      </c>
      <c r="S82" s="169">
        <v>5</v>
      </c>
      <c r="T82" s="167"/>
      <c r="U82" s="169" t="s">
        <v>3662</v>
      </c>
      <c r="V82" s="167" t="s">
        <v>3663</v>
      </c>
      <c r="W82" s="167"/>
      <c r="X82" s="170" t="s">
        <v>3619</v>
      </c>
      <c r="Y82" s="171" t="s">
        <v>3655</v>
      </c>
      <c r="Z82" s="167" t="s">
        <v>10462</v>
      </c>
      <c r="AA82" s="176">
        <v>2000</v>
      </c>
      <c r="AB82" s="167" t="s">
        <v>11257</v>
      </c>
      <c r="AC82" s="176">
        <v>40</v>
      </c>
      <c r="AD82" s="167" t="s">
        <v>11256</v>
      </c>
      <c r="AE82" s="176">
        <v>9400000</v>
      </c>
    </row>
    <row r="83" spans="1:31">
      <c r="A83" s="178">
        <v>108113159601</v>
      </c>
      <c r="B83" s="166">
        <v>46114</v>
      </c>
      <c r="C83" s="167" t="s">
        <v>3610</v>
      </c>
      <c r="D83" s="167" t="s">
        <v>3525</v>
      </c>
      <c r="E83" s="167" t="s">
        <v>3526</v>
      </c>
      <c r="F83" s="167" t="s">
        <v>3613</v>
      </c>
      <c r="G83" s="167" t="s">
        <v>3614</v>
      </c>
      <c r="H83" s="168">
        <v>46114</v>
      </c>
      <c r="I83" s="167"/>
      <c r="J83" s="169">
        <v>1</v>
      </c>
      <c r="K83" s="167" t="s">
        <v>48</v>
      </c>
      <c r="L83" s="169">
        <v>46</v>
      </c>
      <c r="M83" s="167" t="s">
        <v>3504</v>
      </c>
      <c r="N83" s="169">
        <v>1329.6</v>
      </c>
      <c r="O83" s="167" t="s">
        <v>3505</v>
      </c>
      <c r="P83" s="167" t="s">
        <v>3652</v>
      </c>
      <c r="Q83" s="167" t="s">
        <v>3506</v>
      </c>
      <c r="R83" s="167" t="s">
        <v>3653</v>
      </c>
      <c r="S83" s="169">
        <v>4</v>
      </c>
      <c r="T83" s="167"/>
      <c r="U83" s="169" t="s">
        <v>3658</v>
      </c>
      <c r="V83" s="167" t="s">
        <v>3664</v>
      </c>
      <c r="W83" s="167"/>
      <c r="X83" s="170" t="s">
        <v>3619</v>
      </c>
      <c r="Y83" s="171" t="s">
        <v>3655</v>
      </c>
      <c r="Z83" s="167" t="s">
        <v>10462</v>
      </c>
      <c r="AA83" s="176">
        <v>20</v>
      </c>
      <c r="AB83" s="167" t="s">
        <v>11255</v>
      </c>
      <c r="AC83" s="176">
        <v>6</v>
      </c>
      <c r="AD83" s="167" t="s">
        <v>11256</v>
      </c>
      <c r="AE83" s="176">
        <v>2110000</v>
      </c>
    </row>
    <row r="84" spans="1:31">
      <c r="A84" s="178">
        <v>108113159601</v>
      </c>
      <c r="B84" s="166">
        <v>46114</v>
      </c>
      <c r="C84" s="167" t="s">
        <v>3610</v>
      </c>
      <c r="D84" s="167" t="s">
        <v>3525</v>
      </c>
      <c r="E84" s="167" t="s">
        <v>3526</v>
      </c>
      <c r="F84" s="167" t="s">
        <v>3613</v>
      </c>
      <c r="G84" s="167" t="s">
        <v>3614</v>
      </c>
      <c r="H84" s="168">
        <v>46114</v>
      </c>
      <c r="I84" s="167"/>
      <c r="J84" s="169">
        <v>1</v>
      </c>
      <c r="K84" s="167" t="s">
        <v>48</v>
      </c>
      <c r="L84" s="169">
        <v>46</v>
      </c>
      <c r="M84" s="167" t="s">
        <v>3504</v>
      </c>
      <c r="N84" s="169">
        <v>1329.6</v>
      </c>
      <c r="O84" s="167" t="s">
        <v>3505</v>
      </c>
      <c r="P84" s="167" t="s">
        <v>3652</v>
      </c>
      <c r="Q84" s="167" t="s">
        <v>3506</v>
      </c>
      <c r="R84" s="167" t="s">
        <v>3653</v>
      </c>
      <c r="S84" s="169">
        <v>3</v>
      </c>
      <c r="T84" s="167"/>
      <c r="U84" s="169" t="s">
        <v>3665</v>
      </c>
      <c r="V84" s="167" t="s">
        <v>3666</v>
      </c>
      <c r="W84" s="167"/>
      <c r="X84" s="170" t="s">
        <v>3619</v>
      </c>
      <c r="Y84" s="171" t="s">
        <v>3655</v>
      </c>
      <c r="Z84" s="167" t="s">
        <v>10462</v>
      </c>
      <c r="AA84" s="176">
        <v>2000</v>
      </c>
      <c r="AB84" s="167" t="s">
        <v>11254</v>
      </c>
      <c r="AC84" s="176">
        <v>2.6</v>
      </c>
      <c r="AD84" s="167" t="s">
        <v>11256</v>
      </c>
      <c r="AE84" s="176">
        <v>5400000</v>
      </c>
    </row>
    <row r="85" spans="1:31">
      <c r="A85" s="178">
        <v>108113159601</v>
      </c>
      <c r="B85" s="166">
        <v>46114</v>
      </c>
      <c r="C85" s="167" t="s">
        <v>3610</v>
      </c>
      <c r="D85" s="167" t="s">
        <v>3525</v>
      </c>
      <c r="E85" s="167" t="s">
        <v>3526</v>
      </c>
      <c r="F85" s="167" t="s">
        <v>3613</v>
      </c>
      <c r="G85" s="167" t="s">
        <v>3614</v>
      </c>
      <c r="H85" s="168">
        <v>46114</v>
      </c>
      <c r="I85" s="167"/>
      <c r="J85" s="169">
        <v>1</v>
      </c>
      <c r="K85" s="167" t="s">
        <v>48</v>
      </c>
      <c r="L85" s="169">
        <v>46</v>
      </c>
      <c r="M85" s="167" t="s">
        <v>3504</v>
      </c>
      <c r="N85" s="169">
        <v>1329.6</v>
      </c>
      <c r="O85" s="167" t="s">
        <v>3505</v>
      </c>
      <c r="P85" s="167" t="s">
        <v>3652</v>
      </c>
      <c r="Q85" s="167" t="s">
        <v>3506</v>
      </c>
      <c r="R85" s="167" t="s">
        <v>3653</v>
      </c>
      <c r="S85" s="169">
        <v>2</v>
      </c>
      <c r="T85" s="167"/>
      <c r="U85" s="169" t="s">
        <v>3667</v>
      </c>
      <c r="V85" s="167" t="s">
        <v>3668</v>
      </c>
      <c r="W85" s="167"/>
      <c r="X85" s="170" t="s">
        <v>3619</v>
      </c>
      <c r="Y85" s="171" t="s">
        <v>3655</v>
      </c>
      <c r="Z85" s="167" t="s">
        <v>10462</v>
      </c>
      <c r="AA85" s="176">
        <v>100</v>
      </c>
      <c r="AB85" s="167" t="s">
        <v>11255</v>
      </c>
      <c r="AC85" s="176">
        <v>80</v>
      </c>
      <c r="AD85" s="167" t="s">
        <v>11256</v>
      </c>
      <c r="AE85" s="176">
        <v>14000000</v>
      </c>
    </row>
    <row r="86" spans="1:31">
      <c r="A86" s="178">
        <v>108113159601</v>
      </c>
      <c r="B86" s="166">
        <v>46114</v>
      </c>
      <c r="C86" s="167" t="s">
        <v>3610</v>
      </c>
      <c r="D86" s="167" t="s">
        <v>3525</v>
      </c>
      <c r="E86" s="167" t="s">
        <v>3526</v>
      </c>
      <c r="F86" s="167" t="s">
        <v>3613</v>
      </c>
      <c r="G86" s="167" t="s">
        <v>3614</v>
      </c>
      <c r="H86" s="168">
        <v>46114</v>
      </c>
      <c r="I86" s="167"/>
      <c r="J86" s="169">
        <v>1</v>
      </c>
      <c r="K86" s="167" t="s">
        <v>48</v>
      </c>
      <c r="L86" s="169">
        <v>46</v>
      </c>
      <c r="M86" s="167" t="s">
        <v>3504</v>
      </c>
      <c r="N86" s="169">
        <v>1329.6</v>
      </c>
      <c r="O86" s="167" t="s">
        <v>3505</v>
      </c>
      <c r="P86" s="167" t="s">
        <v>3652</v>
      </c>
      <c r="Q86" s="167" t="s">
        <v>3506</v>
      </c>
      <c r="R86" s="167" t="s">
        <v>3653</v>
      </c>
      <c r="S86" s="169">
        <v>1</v>
      </c>
      <c r="T86" s="167"/>
      <c r="U86" s="169" t="s">
        <v>3656</v>
      </c>
      <c r="V86" s="167" t="s">
        <v>3657</v>
      </c>
      <c r="W86" s="167"/>
      <c r="X86" s="170" t="s">
        <v>3619</v>
      </c>
      <c r="Y86" s="171" t="s">
        <v>3655</v>
      </c>
      <c r="Z86" s="167" t="s">
        <v>10462</v>
      </c>
      <c r="AA86" s="176">
        <v>100</v>
      </c>
      <c r="AB86" s="167" t="s">
        <v>11255</v>
      </c>
      <c r="AC86" s="176">
        <v>230</v>
      </c>
      <c r="AD86" s="167" t="s">
        <v>11256</v>
      </c>
      <c r="AE86" s="176">
        <v>9000000</v>
      </c>
    </row>
    <row r="87" spans="1:31">
      <c r="A87" s="178">
        <v>108113185130</v>
      </c>
      <c r="B87" s="166">
        <v>46114</v>
      </c>
      <c r="C87" s="167" t="s">
        <v>3524</v>
      </c>
      <c r="D87" s="167" t="s">
        <v>3525</v>
      </c>
      <c r="E87" s="167" t="s">
        <v>3526</v>
      </c>
      <c r="F87" s="167" t="s">
        <v>3501</v>
      </c>
      <c r="G87" s="167" t="s">
        <v>3502</v>
      </c>
      <c r="H87" s="168">
        <v>46115</v>
      </c>
      <c r="I87" s="167"/>
      <c r="J87" s="169">
        <v>26137</v>
      </c>
      <c r="K87" s="167" t="s">
        <v>55</v>
      </c>
      <c r="L87" s="169">
        <v>7</v>
      </c>
      <c r="M87" s="167" t="s">
        <v>3513</v>
      </c>
      <c r="N87" s="169">
        <v>66.8</v>
      </c>
      <c r="O87" s="167" t="s">
        <v>3505</v>
      </c>
      <c r="P87" s="167"/>
      <c r="Q87" s="167" t="s">
        <v>3527</v>
      </c>
      <c r="R87" s="167" t="s">
        <v>3528</v>
      </c>
      <c r="S87" s="169">
        <v>4</v>
      </c>
      <c r="T87" s="167" t="s">
        <v>3529</v>
      </c>
      <c r="U87" s="169" t="s">
        <v>3530</v>
      </c>
      <c r="V87" s="167" t="s">
        <v>3669</v>
      </c>
      <c r="W87" s="167" t="s">
        <v>3670</v>
      </c>
      <c r="X87" s="170" t="s">
        <v>157</v>
      </c>
      <c r="Y87" s="171" t="s">
        <v>3671</v>
      </c>
      <c r="Z87" s="167" t="s">
        <v>10463</v>
      </c>
      <c r="AA87" s="176">
        <v>720</v>
      </c>
      <c r="AB87" s="167" t="s">
        <v>11254</v>
      </c>
      <c r="AC87" s="176">
        <v>720</v>
      </c>
      <c r="AD87" s="167" t="s">
        <v>11254</v>
      </c>
      <c r="AE87" s="176">
        <v>73900.800000000003</v>
      </c>
    </row>
    <row r="88" spans="1:31">
      <c r="A88" s="178">
        <v>108113185130</v>
      </c>
      <c r="B88" s="166">
        <v>46114</v>
      </c>
      <c r="C88" s="167" t="s">
        <v>3524</v>
      </c>
      <c r="D88" s="167" t="s">
        <v>3525</v>
      </c>
      <c r="E88" s="167" t="s">
        <v>3526</v>
      </c>
      <c r="F88" s="167" t="s">
        <v>3501</v>
      </c>
      <c r="G88" s="167" t="s">
        <v>3502</v>
      </c>
      <c r="H88" s="168">
        <v>46115</v>
      </c>
      <c r="I88" s="167"/>
      <c r="J88" s="169">
        <v>26137</v>
      </c>
      <c r="K88" s="167" t="s">
        <v>55</v>
      </c>
      <c r="L88" s="169">
        <v>7</v>
      </c>
      <c r="M88" s="167" t="s">
        <v>3513</v>
      </c>
      <c r="N88" s="169">
        <v>66.8</v>
      </c>
      <c r="O88" s="167" t="s">
        <v>3505</v>
      </c>
      <c r="P88" s="167"/>
      <c r="Q88" s="167" t="s">
        <v>3527</v>
      </c>
      <c r="R88" s="167" t="s">
        <v>3528</v>
      </c>
      <c r="S88" s="169">
        <v>3</v>
      </c>
      <c r="T88" s="167" t="s">
        <v>3529</v>
      </c>
      <c r="U88" s="169" t="s">
        <v>3530</v>
      </c>
      <c r="V88" s="167" t="s">
        <v>3669</v>
      </c>
      <c r="W88" s="167" t="s">
        <v>3670</v>
      </c>
      <c r="X88" s="170" t="s">
        <v>157</v>
      </c>
      <c r="Y88" s="171" t="s">
        <v>3671</v>
      </c>
      <c r="Z88" s="167" t="s">
        <v>10463</v>
      </c>
      <c r="AA88" s="176">
        <v>360</v>
      </c>
      <c r="AB88" s="167" t="s">
        <v>11254</v>
      </c>
      <c r="AC88" s="176">
        <v>360</v>
      </c>
      <c r="AD88" s="167" t="s">
        <v>11254</v>
      </c>
      <c r="AE88" s="176">
        <v>36950.400000000001</v>
      </c>
    </row>
    <row r="89" spans="1:31">
      <c r="A89" s="178">
        <v>108113185130</v>
      </c>
      <c r="B89" s="166">
        <v>46114</v>
      </c>
      <c r="C89" s="167" t="s">
        <v>3524</v>
      </c>
      <c r="D89" s="167" t="s">
        <v>3525</v>
      </c>
      <c r="E89" s="167" t="s">
        <v>3526</v>
      </c>
      <c r="F89" s="167" t="s">
        <v>3501</v>
      </c>
      <c r="G89" s="167" t="s">
        <v>3502</v>
      </c>
      <c r="H89" s="168">
        <v>46115</v>
      </c>
      <c r="I89" s="167"/>
      <c r="J89" s="169">
        <v>26137</v>
      </c>
      <c r="K89" s="167" t="s">
        <v>55</v>
      </c>
      <c r="L89" s="169">
        <v>7</v>
      </c>
      <c r="M89" s="167" t="s">
        <v>3513</v>
      </c>
      <c r="N89" s="169">
        <v>66.8</v>
      </c>
      <c r="O89" s="167" t="s">
        <v>3505</v>
      </c>
      <c r="P89" s="167"/>
      <c r="Q89" s="167" t="s">
        <v>3527</v>
      </c>
      <c r="R89" s="167" t="s">
        <v>3528</v>
      </c>
      <c r="S89" s="169">
        <v>2</v>
      </c>
      <c r="T89" s="167" t="s">
        <v>3529</v>
      </c>
      <c r="U89" s="169" t="s">
        <v>3530</v>
      </c>
      <c r="V89" s="167" t="s">
        <v>3669</v>
      </c>
      <c r="W89" s="167" t="s">
        <v>3670</v>
      </c>
      <c r="X89" s="170" t="s">
        <v>157</v>
      </c>
      <c r="Y89" s="171" t="s">
        <v>3671</v>
      </c>
      <c r="Z89" s="167" t="s">
        <v>10463</v>
      </c>
      <c r="AA89" s="176">
        <v>3720</v>
      </c>
      <c r="AB89" s="167" t="s">
        <v>11254</v>
      </c>
      <c r="AC89" s="176">
        <v>3720</v>
      </c>
      <c r="AD89" s="167" t="s">
        <v>11254</v>
      </c>
      <c r="AE89" s="176">
        <v>381820.8</v>
      </c>
    </row>
    <row r="90" spans="1:31">
      <c r="A90" s="178">
        <v>108113185130</v>
      </c>
      <c r="B90" s="166">
        <v>46114</v>
      </c>
      <c r="C90" s="167" t="s">
        <v>3524</v>
      </c>
      <c r="D90" s="167" t="s">
        <v>3525</v>
      </c>
      <c r="E90" s="167" t="s">
        <v>3526</v>
      </c>
      <c r="F90" s="167" t="s">
        <v>3501</v>
      </c>
      <c r="G90" s="167" t="s">
        <v>3502</v>
      </c>
      <c r="H90" s="168">
        <v>46115</v>
      </c>
      <c r="I90" s="167"/>
      <c r="J90" s="169">
        <v>26137</v>
      </c>
      <c r="K90" s="167" t="s">
        <v>55</v>
      </c>
      <c r="L90" s="169">
        <v>7</v>
      </c>
      <c r="M90" s="167" t="s">
        <v>3513</v>
      </c>
      <c r="N90" s="169">
        <v>66.8</v>
      </c>
      <c r="O90" s="167" t="s">
        <v>3505</v>
      </c>
      <c r="P90" s="167"/>
      <c r="Q90" s="167" t="s">
        <v>3527</v>
      </c>
      <c r="R90" s="167" t="s">
        <v>3528</v>
      </c>
      <c r="S90" s="169">
        <v>1</v>
      </c>
      <c r="T90" s="167" t="s">
        <v>3529</v>
      </c>
      <c r="U90" s="169" t="s">
        <v>3530</v>
      </c>
      <c r="V90" s="167" t="s">
        <v>3669</v>
      </c>
      <c r="W90" s="167" t="s">
        <v>3670</v>
      </c>
      <c r="X90" s="170" t="s">
        <v>157</v>
      </c>
      <c r="Y90" s="171" t="s">
        <v>3671</v>
      </c>
      <c r="Z90" s="167" t="s">
        <v>10463</v>
      </c>
      <c r="AA90" s="176">
        <v>2280</v>
      </c>
      <c r="AB90" s="167" t="s">
        <v>11254</v>
      </c>
      <c r="AC90" s="176">
        <v>2280</v>
      </c>
      <c r="AD90" s="167" t="s">
        <v>11254</v>
      </c>
      <c r="AE90" s="176">
        <v>234019.20000000001</v>
      </c>
    </row>
    <row r="91" spans="1:31">
      <c r="A91" s="178">
        <v>108113528500</v>
      </c>
      <c r="B91" s="166">
        <v>46114</v>
      </c>
      <c r="C91" s="167" t="s">
        <v>3524</v>
      </c>
      <c r="D91" s="167" t="s">
        <v>3525</v>
      </c>
      <c r="E91" s="167" t="s">
        <v>3526</v>
      </c>
      <c r="F91" s="167" t="s">
        <v>3501</v>
      </c>
      <c r="G91" s="167" t="s">
        <v>3502</v>
      </c>
      <c r="H91" s="168">
        <v>46115</v>
      </c>
      <c r="I91" s="167"/>
      <c r="J91" s="169">
        <v>26137</v>
      </c>
      <c r="K91" s="167" t="s">
        <v>55</v>
      </c>
      <c r="L91" s="169">
        <v>1</v>
      </c>
      <c r="M91" s="167" t="s">
        <v>3513</v>
      </c>
      <c r="N91" s="169">
        <v>11.9</v>
      </c>
      <c r="O91" s="167" t="s">
        <v>3505</v>
      </c>
      <c r="P91" s="167"/>
      <c r="Q91" s="167" t="s">
        <v>3527</v>
      </c>
      <c r="R91" s="167" t="s">
        <v>3528</v>
      </c>
      <c r="S91" s="169">
        <v>1</v>
      </c>
      <c r="T91" s="167" t="s">
        <v>3529</v>
      </c>
      <c r="U91" s="169" t="s">
        <v>3530</v>
      </c>
      <c r="V91" s="167" t="s">
        <v>3672</v>
      </c>
      <c r="W91" s="167" t="s">
        <v>3673</v>
      </c>
      <c r="X91" s="170" t="s">
        <v>159</v>
      </c>
      <c r="Y91" s="171" t="s">
        <v>3674</v>
      </c>
      <c r="Z91" s="167" t="s">
        <v>10464</v>
      </c>
      <c r="AA91" s="176">
        <v>2500</v>
      </c>
      <c r="AB91" s="167" t="s">
        <v>11254</v>
      </c>
      <c r="AC91" s="176">
        <v>2500</v>
      </c>
      <c r="AD91" s="167" t="s">
        <v>11254</v>
      </c>
      <c r="AE91" s="176">
        <v>205000</v>
      </c>
    </row>
    <row r="92" spans="1:31">
      <c r="A92" s="178">
        <v>108113681430</v>
      </c>
      <c r="B92" s="166">
        <v>46114</v>
      </c>
      <c r="C92" s="167" t="s">
        <v>3524</v>
      </c>
      <c r="D92" s="167" t="s">
        <v>3525</v>
      </c>
      <c r="E92" s="167" t="s">
        <v>3526</v>
      </c>
      <c r="F92" s="167" t="s">
        <v>3501</v>
      </c>
      <c r="G92" s="167" t="s">
        <v>3502</v>
      </c>
      <c r="H92" s="168">
        <v>46115</v>
      </c>
      <c r="I92" s="167"/>
      <c r="J92" s="169">
        <v>26137</v>
      </c>
      <c r="K92" s="167" t="s">
        <v>55</v>
      </c>
      <c r="L92" s="169">
        <v>3</v>
      </c>
      <c r="M92" s="167" t="s">
        <v>3513</v>
      </c>
      <c r="N92" s="169">
        <v>20.399999999999999</v>
      </c>
      <c r="O92" s="167" t="s">
        <v>3505</v>
      </c>
      <c r="P92" s="167"/>
      <c r="Q92" s="167" t="s">
        <v>3514</v>
      </c>
      <c r="R92" s="167" t="s">
        <v>3528</v>
      </c>
      <c r="S92" s="169">
        <v>1</v>
      </c>
      <c r="T92" s="167" t="s">
        <v>3587</v>
      </c>
      <c r="U92" s="169" t="s">
        <v>3588</v>
      </c>
      <c r="V92" s="167" t="s">
        <v>3675</v>
      </c>
      <c r="W92" s="167" t="s">
        <v>3676</v>
      </c>
      <c r="X92" s="170" t="s">
        <v>3533</v>
      </c>
      <c r="Y92" s="171" t="s">
        <v>3677</v>
      </c>
      <c r="Z92" s="167" t="s">
        <v>10465</v>
      </c>
      <c r="AA92" s="176">
        <v>480</v>
      </c>
      <c r="AB92" s="167" t="s">
        <v>11254</v>
      </c>
      <c r="AC92" s="176">
        <v>480</v>
      </c>
      <c r="AD92" s="167" t="s">
        <v>11254</v>
      </c>
      <c r="AE92" s="176">
        <v>2496</v>
      </c>
    </row>
    <row r="93" spans="1:31">
      <c r="A93" s="178">
        <v>108113743250</v>
      </c>
      <c r="B93" s="166">
        <v>46115</v>
      </c>
      <c r="C93" s="167" t="s">
        <v>3524</v>
      </c>
      <c r="D93" s="167" t="s">
        <v>3525</v>
      </c>
      <c r="E93" s="167" t="s">
        <v>3526</v>
      </c>
      <c r="F93" s="167" t="s">
        <v>3628</v>
      </c>
      <c r="G93" s="167" t="s">
        <v>3603</v>
      </c>
      <c r="H93" s="168">
        <v>46115</v>
      </c>
      <c r="I93" s="167"/>
      <c r="J93" s="169">
        <v>26137</v>
      </c>
      <c r="K93" s="167" t="s">
        <v>55</v>
      </c>
      <c r="L93" s="169">
        <v>3</v>
      </c>
      <c r="M93" s="167" t="s">
        <v>3504</v>
      </c>
      <c r="N93" s="169">
        <v>77.86</v>
      </c>
      <c r="O93" s="167" t="s">
        <v>3505</v>
      </c>
      <c r="P93" s="167"/>
      <c r="Q93" s="167" t="s">
        <v>3527</v>
      </c>
      <c r="R93" s="167" t="s">
        <v>3528</v>
      </c>
      <c r="S93" s="169">
        <v>10</v>
      </c>
      <c r="T93" s="167" t="s">
        <v>3678</v>
      </c>
      <c r="U93" s="169" t="s">
        <v>3679</v>
      </c>
      <c r="V93" s="167" t="s">
        <v>3680</v>
      </c>
      <c r="W93" s="167" t="s">
        <v>3681</v>
      </c>
      <c r="X93" s="170" t="s">
        <v>3533</v>
      </c>
      <c r="Y93" s="171" t="s">
        <v>3682</v>
      </c>
      <c r="Z93" s="167" t="s">
        <v>10466</v>
      </c>
      <c r="AA93" s="176">
        <v>57000</v>
      </c>
      <c r="AB93" s="167" t="s">
        <v>11254</v>
      </c>
      <c r="AC93" s="176">
        <v>25.65</v>
      </c>
      <c r="AD93" s="167" t="s">
        <v>11256</v>
      </c>
      <c r="AE93" s="176">
        <v>1875.3</v>
      </c>
    </row>
    <row r="94" spans="1:31">
      <c r="A94" s="178">
        <v>108113743250</v>
      </c>
      <c r="B94" s="166">
        <v>46115</v>
      </c>
      <c r="C94" s="167" t="s">
        <v>3524</v>
      </c>
      <c r="D94" s="167" t="s">
        <v>3525</v>
      </c>
      <c r="E94" s="167" t="s">
        <v>3526</v>
      </c>
      <c r="F94" s="167" t="s">
        <v>3628</v>
      </c>
      <c r="G94" s="167" t="s">
        <v>3603</v>
      </c>
      <c r="H94" s="168">
        <v>46115</v>
      </c>
      <c r="I94" s="167"/>
      <c r="J94" s="169">
        <v>26137</v>
      </c>
      <c r="K94" s="167" t="s">
        <v>55</v>
      </c>
      <c r="L94" s="169">
        <v>3</v>
      </c>
      <c r="M94" s="167" t="s">
        <v>3504</v>
      </c>
      <c r="N94" s="169">
        <v>77.86</v>
      </c>
      <c r="O94" s="167" t="s">
        <v>3505</v>
      </c>
      <c r="P94" s="167"/>
      <c r="Q94" s="167" t="s">
        <v>3527</v>
      </c>
      <c r="R94" s="167" t="s">
        <v>3528</v>
      </c>
      <c r="S94" s="169">
        <v>9</v>
      </c>
      <c r="T94" s="167" t="s">
        <v>3678</v>
      </c>
      <c r="U94" s="169" t="s">
        <v>3679</v>
      </c>
      <c r="V94" s="167" t="s">
        <v>3683</v>
      </c>
      <c r="W94" s="167" t="s">
        <v>3684</v>
      </c>
      <c r="X94" s="170" t="s">
        <v>3533</v>
      </c>
      <c r="Y94" s="171" t="s">
        <v>3682</v>
      </c>
      <c r="Z94" s="167" t="s">
        <v>10466</v>
      </c>
      <c r="AA94" s="176">
        <v>22000</v>
      </c>
      <c r="AB94" s="167" t="s">
        <v>11254</v>
      </c>
      <c r="AC94" s="176">
        <v>8.7799999999999994</v>
      </c>
      <c r="AD94" s="167" t="s">
        <v>11256</v>
      </c>
      <c r="AE94" s="176">
        <v>1430</v>
      </c>
    </row>
    <row r="95" spans="1:31">
      <c r="A95" s="178">
        <v>108113743250</v>
      </c>
      <c r="B95" s="166">
        <v>46115</v>
      </c>
      <c r="C95" s="167" t="s">
        <v>3524</v>
      </c>
      <c r="D95" s="167" t="s">
        <v>3525</v>
      </c>
      <c r="E95" s="167" t="s">
        <v>3526</v>
      </c>
      <c r="F95" s="167" t="s">
        <v>3628</v>
      </c>
      <c r="G95" s="167" t="s">
        <v>3603</v>
      </c>
      <c r="H95" s="168">
        <v>46115</v>
      </c>
      <c r="I95" s="167"/>
      <c r="J95" s="169">
        <v>26137</v>
      </c>
      <c r="K95" s="167" t="s">
        <v>55</v>
      </c>
      <c r="L95" s="169">
        <v>3</v>
      </c>
      <c r="M95" s="167" t="s">
        <v>3504</v>
      </c>
      <c r="N95" s="169">
        <v>77.86</v>
      </c>
      <c r="O95" s="167" t="s">
        <v>3505</v>
      </c>
      <c r="P95" s="167"/>
      <c r="Q95" s="167" t="s">
        <v>3527</v>
      </c>
      <c r="R95" s="167" t="s">
        <v>3528</v>
      </c>
      <c r="S95" s="169">
        <v>8</v>
      </c>
      <c r="T95" s="167" t="s">
        <v>3545</v>
      </c>
      <c r="U95" s="169" t="s">
        <v>3546</v>
      </c>
      <c r="V95" s="167" t="s">
        <v>3685</v>
      </c>
      <c r="W95" s="167" t="s">
        <v>3686</v>
      </c>
      <c r="X95" s="170" t="s">
        <v>3533</v>
      </c>
      <c r="Y95" s="171" t="s">
        <v>3682</v>
      </c>
      <c r="Z95" s="167" t="s">
        <v>10466</v>
      </c>
      <c r="AA95" s="176">
        <v>2999</v>
      </c>
      <c r="AB95" s="167" t="s">
        <v>11254</v>
      </c>
      <c r="AC95" s="176">
        <v>2999</v>
      </c>
      <c r="AD95" s="167" t="s">
        <v>11254</v>
      </c>
      <c r="AE95" s="176">
        <v>41.99</v>
      </c>
    </row>
    <row r="96" spans="1:31">
      <c r="A96" s="178">
        <v>108113743250</v>
      </c>
      <c r="B96" s="166">
        <v>46115</v>
      </c>
      <c r="C96" s="167" t="s">
        <v>3524</v>
      </c>
      <c r="D96" s="167" t="s">
        <v>3525</v>
      </c>
      <c r="E96" s="167" t="s">
        <v>3526</v>
      </c>
      <c r="F96" s="167" t="s">
        <v>3628</v>
      </c>
      <c r="G96" s="167" t="s">
        <v>3603</v>
      </c>
      <c r="H96" s="168">
        <v>46115</v>
      </c>
      <c r="I96" s="167"/>
      <c r="J96" s="169">
        <v>26137</v>
      </c>
      <c r="K96" s="167" t="s">
        <v>55</v>
      </c>
      <c r="L96" s="169">
        <v>3</v>
      </c>
      <c r="M96" s="167" t="s">
        <v>3504</v>
      </c>
      <c r="N96" s="169">
        <v>77.86</v>
      </c>
      <c r="O96" s="167" t="s">
        <v>3505</v>
      </c>
      <c r="P96" s="167"/>
      <c r="Q96" s="167" t="s">
        <v>3527</v>
      </c>
      <c r="R96" s="167" t="s">
        <v>3528</v>
      </c>
      <c r="S96" s="169">
        <v>7</v>
      </c>
      <c r="T96" s="167" t="s">
        <v>3529</v>
      </c>
      <c r="U96" s="169" t="s">
        <v>3530</v>
      </c>
      <c r="V96" s="167" t="s">
        <v>3687</v>
      </c>
      <c r="W96" s="167" t="s">
        <v>3688</v>
      </c>
      <c r="X96" s="170" t="s">
        <v>3533</v>
      </c>
      <c r="Y96" s="171" t="s">
        <v>3682</v>
      </c>
      <c r="Z96" s="167" t="s">
        <v>10466</v>
      </c>
      <c r="AA96" s="176">
        <v>30000</v>
      </c>
      <c r="AB96" s="167" t="s">
        <v>11254</v>
      </c>
      <c r="AC96" s="176">
        <v>30000</v>
      </c>
      <c r="AD96" s="167" t="s">
        <v>11254</v>
      </c>
      <c r="AE96" s="176">
        <v>10500</v>
      </c>
    </row>
    <row r="97" spans="1:31">
      <c r="A97" s="178">
        <v>108113743250</v>
      </c>
      <c r="B97" s="166">
        <v>46115</v>
      </c>
      <c r="C97" s="167" t="s">
        <v>3524</v>
      </c>
      <c r="D97" s="167" t="s">
        <v>3525</v>
      </c>
      <c r="E97" s="167" t="s">
        <v>3526</v>
      </c>
      <c r="F97" s="167" t="s">
        <v>3628</v>
      </c>
      <c r="G97" s="167" t="s">
        <v>3603</v>
      </c>
      <c r="H97" s="168">
        <v>46115</v>
      </c>
      <c r="I97" s="167"/>
      <c r="J97" s="169">
        <v>26137</v>
      </c>
      <c r="K97" s="167" t="s">
        <v>55</v>
      </c>
      <c r="L97" s="169">
        <v>3</v>
      </c>
      <c r="M97" s="167" t="s">
        <v>3504</v>
      </c>
      <c r="N97" s="169">
        <v>77.86</v>
      </c>
      <c r="O97" s="167" t="s">
        <v>3505</v>
      </c>
      <c r="P97" s="167"/>
      <c r="Q97" s="167" t="s">
        <v>3527</v>
      </c>
      <c r="R97" s="167" t="s">
        <v>3528</v>
      </c>
      <c r="S97" s="169">
        <v>6</v>
      </c>
      <c r="T97" s="167" t="s">
        <v>3540</v>
      </c>
      <c r="U97" s="169" t="s">
        <v>3541</v>
      </c>
      <c r="V97" s="167" t="s">
        <v>3689</v>
      </c>
      <c r="W97" s="167" t="s">
        <v>3690</v>
      </c>
      <c r="X97" s="170" t="s">
        <v>3533</v>
      </c>
      <c r="Y97" s="171" t="s">
        <v>3682</v>
      </c>
      <c r="Z97" s="167" t="s">
        <v>10466</v>
      </c>
      <c r="AA97" s="176">
        <v>264000</v>
      </c>
      <c r="AB97" s="167" t="s">
        <v>11254</v>
      </c>
      <c r="AC97" s="176">
        <v>264000</v>
      </c>
      <c r="AD97" s="167" t="s">
        <v>11254</v>
      </c>
      <c r="AE97" s="176">
        <v>7392</v>
      </c>
    </row>
    <row r="98" spans="1:31">
      <c r="A98" s="178">
        <v>108113743250</v>
      </c>
      <c r="B98" s="166">
        <v>46115</v>
      </c>
      <c r="C98" s="167" t="s">
        <v>3524</v>
      </c>
      <c r="D98" s="167" t="s">
        <v>3525</v>
      </c>
      <c r="E98" s="167" t="s">
        <v>3526</v>
      </c>
      <c r="F98" s="167" t="s">
        <v>3628</v>
      </c>
      <c r="G98" s="167" t="s">
        <v>3603</v>
      </c>
      <c r="H98" s="168">
        <v>46115</v>
      </c>
      <c r="I98" s="167"/>
      <c r="J98" s="169">
        <v>26137</v>
      </c>
      <c r="K98" s="167" t="s">
        <v>55</v>
      </c>
      <c r="L98" s="169">
        <v>3</v>
      </c>
      <c r="M98" s="167" t="s">
        <v>3504</v>
      </c>
      <c r="N98" s="169">
        <v>77.86</v>
      </c>
      <c r="O98" s="167" t="s">
        <v>3505</v>
      </c>
      <c r="P98" s="167"/>
      <c r="Q98" s="167" t="s">
        <v>3527</v>
      </c>
      <c r="R98" s="167" t="s">
        <v>3528</v>
      </c>
      <c r="S98" s="169">
        <v>5</v>
      </c>
      <c r="T98" s="167" t="s">
        <v>3540</v>
      </c>
      <c r="U98" s="169" t="s">
        <v>3541</v>
      </c>
      <c r="V98" s="167" t="s">
        <v>3691</v>
      </c>
      <c r="W98" s="167" t="s">
        <v>3692</v>
      </c>
      <c r="X98" s="170" t="s">
        <v>3533</v>
      </c>
      <c r="Y98" s="171" t="s">
        <v>3682</v>
      </c>
      <c r="Z98" s="167" t="s">
        <v>10466</v>
      </c>
      <c r="AA98" s="176">
        <v>10000</v>
      </c>
      <c r="AB98" s="167" t="s">
        <v>11254</v>
      </c>
      <c r="AC98" s="176">
        <v>10000</v>
      </c>
      <c r="AD98" s="167" t="s">
        <v>11254</v>
      </c>
      <c r="AE98" s="176">
        <v>358</v>
      </c>
    </row>
    <row r="99" spans="1:31">
      <c r="A99" s="178">
        <v>108113743250</v>
      </c>
      <c r="B99" s="166">
        <v>46115</v>
      </c>
      <c r="C99" s="167" t="s">
        <v>3524</v>
      </c>
      <c r="D99" s="167" t="s">
        <v>3525</v>
      </c>
      <c r="E99" s="167" t="s">
        <v>3526</v>
      </c>
      <c r="F99" s="167" t="s">
        <v>3628</v>
      </c>
      <c r="G99" s="167" t="s">
        <v>3603</v>
      </c>
      <c r="H99" s="168">
        <v>46115</v>
      </c>
      <c r="I99" s="167"/>
      <c r="J99" s="169">
        <v>26137</v>
      </c>
      <c r="K99" s="167" t="s">
        <v>55</v>
      </c>
      <c r="L99" s="169">
        <v>3</v>
      </c>
      <c r="M99" s="167" t="s">
        <v>3504</v>
      </c>
      <c r="N99" s="169">
        <v>77.86</v>
      </c>
      <c r="O99" s="167" t="s">
        <v>3505</v>
      </c>
      <c r="P99" s="167"/>
      <c r="Q99" s="167" t="s">
        <v>3527</v>
      </c>
      <c r="R99" s="167" t="s">
        <v>3528</v>
      </c>
      <c r="S99" s="169">
        <v>4</v>
      </c>
      <c r="T99" s="167" t="s">
        <v>3535</v>
      </c>
      <c r="U99" s="169" t="s">
        <v>3536</v>
      </c>
      <c r="V99" s="167" t="s">
        <v>3693</v>
      </c>
      <c r="W99" s="167" t="s">
        <v>3694</v>
      </c>
      <c r="X99" s="170" t="s">
        <v>3533</v>
      </c>
      <c r="Y99" s="171" t="s">
        <v>3682</v>
      </c>
      <c r="Z99" s="167" t="s">
        <v>10466</v>
      </c>
      <c r="AA99" s="176">
        <v>10000</v>
      </c>
      <c r="AB99" s="167" t="s">
        <v>11254</v>
      </c>
      <c r="AC99" s="176">
        <v>10000</v>
      </c>
      <c r="AD99" s="167" t="s">
        <v>11254</v>
      </c>
      <c r="AE99" s="176">
        <v>40</v>
      </c>
    </row>
    <row r="100" spans="1:31">
      <c r="A100" s="178">
        <v>108113743250</v>
      </c>
      <c r="B100" s="166">
        <v>46115</v>
      </c>
      <c r="C100" s="167" t="s">
        <v>3524</v>
      </c>
      <c r="D100" s="167" t="s">
        <v>3525</v>
      </c>
      <c r="E100" s="167" t="s">
        <v>3526</v>
      </c>
      <c r="F100" s="167" t="s">
        <v>3628</v>
      </c>
      <c r="G100" s="167" t="s">
        <v>3603</v>
      </c>
      <c r="H100" s="168">
        <v>46115</v>
      </c>
      <c r="I100" s="167"/>
      <c r="J100" s="169">
        <v>26137</v>
      </c>
      <c r="K100" s="167" t="s">
        <v>55</v>
      </c>
      <c r="L100" s="169">
        <v>3</v>
      </c>
      <c r="M100" s="167" t="s">
        <v>3504</v>
      </c>
      <c r="N100" s="169">
        <v>77.86</v>
      </c>
      <c r="O100" s="167" t="s">
        <v>3505</v>
      </c>
      <c r="P100" s="167"/>
      <c r="Q100" s="167" t="s">
        <v>3527</v>
      </c>
      <c r="R100" s="167" t="s">
        <v>3528</v>
      </c>
      <c r="S100" s="169">
        <v>3</v>
      </c>
      <c r="T100" s="167" t="s">
        <v>3535</v>
      </c>
      <c r="U100" s="169" t="s">
        <v>3536</v>
      </c>
      <c r="V100" s="167" t="s">
        <v>3695</v>
      </c>
      <c r="W100" s="167" t="s">
        <v>3696</v>
      </c>
      <c r="X100" s="170" t="s">
        <v>3533</v>
      </c>
      <c r="Y100" s="171" t="s">
        <v>3682</v>
      </c>
      <c r="Z100" s="167" t="s">
        <v>10466</v>
      </c>
      <c r="AA100" s="176">
        <v>10000</v>
      </c>
      <c r="AB100" s="167" t="s">
        <v>11254</v>
      </c>
      <c r="AC100" s="176">
        <v>10000</v>
      </c>
      <c r="AD100" s="167" t="s">
        <v>11254</v>
      </c>
      <c r="AE100" s="176">
        <v>24</v>
      </c>
    </row>
    <row r="101" spans="1:31">
      <c r="A101" s="178">
        <v>108113743250</v>
      </c>
      <c r="B101" s="166">
        <v>46115</v>
      </c>
      <c r="C101" s="167" t="s">
        <v>3524</v>
      </c>
      <c r="D101" s="167" t="s">
        <v>3525</v>
      </c>
      <c r="E101" s="167" t="s">
        <v>3526</v>
      </c>
      <c r="F101" s="167" t="s">
        <v>3628</v>
      </c>
      <c r="G101" s="167" t="s">
        <v>3603</v>
      </c>
      <c r="H101" s="168">
        <v>46115</v>
      </c>
      <c r="I101" s="167"/>
      <c r="J101" s="169">
        <v>26137</v>
      </c>
      <c r="K101" s="167" t="s">
        <v>55</v>
      </c>
      <c r="L101" s="169">
        <v>3</v>
      </c>
      <c r="M101" s="167" t="s">
        <v>3504</v>
      </c>
      <c r="N101" s="169">
        <v>77.86</v>
      </c>
      <c r="O101" s="167" t="s">
        <v>3505</v>
      </c>
      <c r="P101" s="167"/>
      <c r="Q101" s="167" t="s">
        <v>3527</v>
      </c>
      <c r="R101" s="167" t="s">
        <v>3528</v>
      </c>
      <c r="S101" s="169">
        <v>2</v>
      </c>
      <c r="T101" s="167" t="s">
        <v>3535</v>
      </c>
      <c r="U101" s="169" t="s">
        <v>3536</v>
      </c>
      <c r="V101" s="167" t="s">
        <v>3697</v>
      </c>
      <c r="W101" s="167" t="s">
        <v>3698</v>
      </c>
      <c r="X101" s="170" t="s">
        <v>3533</v>
      </c>
      <c r="Y101" s="171" t="s">
        <v>3682</v>
      </c>
      <c r="Z101" s="167" t="s">
        <v>10466</v>
      </c>
      <c r="AA101" s="176">
        <v>10000</v>
      </c>
      <c r="AB101" s="167" t="s">
        <v>11254</v>
      </c>
      <c r="AC101" s="176">
        <v>10000</v>
      </c>
      <c r="AD101" s="167" t="s">
        <v>11254</v>
      </c>
      <c r="AE101" s="176">
        <v>35</v>
      </c>
    </row>
    <row r="102" spans="1:31">
      <c r="A102" s="178">
        <v>108113743250</v>
      </c>
      <c r="B102" s="166">
        <v>46115</v>
      </c>
      <c r="C102" s="167" t="s">
        <v>3524</v>
      </c>
      <c r="D102" s="167" t="s">
        <v>3525</v>
      </c>
      <c r="E102" s="167" t="s">
        <v>3526</v>
      </c>
      <c r="F102" s="167" t="s">
        <v>3628</v>
      </c>
      <c r="G102" s="167" t="s">
        <v>3603</v>
      </c>
      <c r="H102" s="168">
        <v>46115</v>
      </c>
      <c r="I102" s="167"/>
      <c r="J102" s="169">
        <v>26137</v>
      </c>
      <c r="K102" s="167" t="s">
        <v>55</v>
      </c>
      <c r="L102" s="169">
        <v>3</v>
      </c>
      <c r="M102" s="167" t="s">
        <v>3504</v>
      </c>
      <c r="N102" s="169">
        <v>77.86</v>
      </c>
      <c r="O102" s="167" t="s">
        <v>3505</v>
      </c>
      <c r="P102" s="167"/>
      <c r="Q102" s="167" t="s">
        <v>3527</v>
      </c>
      <c r="R102" s="167" t="s">
        <v>3528</v>
      </c>
      <c r="S102" s="169">
        <v>1</v>
      </c>
      <c r="T102" s="167" t="s">
        <v>3560</v>
      </c>
      <c r="U102" s="169" t="s">
        <v>3561</v>
      </c>
      <c r="V102" s="167" t="s">
        <v>3699</v>
      </c>
      <c r="W102" s="167" t="s">
        <v>3700</v>
      </c>
      <c r="X102" s="170" t="s">
        <v>3533</v>
      </c>
      <c r="Y102" s="171" t="s">
        <v>3682</v>
      </c>
      <c r="Z102" s="167" t="s">
        <v>10466</v>
      </c>
      <c r="AA102" s="176">
        <v>9500</v>
      </c>
      <c r="AB102" s="167" t="s">
        <v>11254</v>
      </c>
      <c r="AC102" s="176">
        <v>9500</v>
      </c>
      <c r="AD102" s="167" t="s">
        <v>11254</v>
      </c>
      <c r="AE102" s="176">
        <v>665</v>
      </c>
    </row>
    <row r="103" spans="1:31">
      <c r="A103" s="178">
        <v>108113835800</v>
      </c>
      <c r="B103" s="166">
        <v>46114</v>
      </c>
      <c r="C103" s="167" t="s">
        <v>3524</v>
      </c>
      <c r="D103" s="167" t="s">
        <v>3525</v>
      </c>
      <c r="E103" s="167" t="s">
        <v>3526</v>
      </c>
      <c r="F103" s="167" t="s">
        <v>3501</v>
      </c>
      <c r="G103" s="167" t="s">
        <v>3502</v>
      </c>
      <c r="H103" s="168">
        <v>46115</v>
      </c>
      <c r="I103" s="167"/>
      <c r="J103" s="169">
        <v>26137</v>
      </c>
      <c r="K103" s="167" t="s">
        <v>55</v>
      </c>
      <c r="L103" s="169">
        <v>9</v>
      </c>
      <c r="M103" s="167" t="s">
        <v>3513</v>
      </c>
      <c r="N103" s="169">
        <v>62.5</v>
      </c>
      <c r="O103" s="167" t="s">
        <v>3505</v>
      </c>
      <c r="P103" s="167"/>
      <c r="Q103" s="167" t="s">
        <v>3514</v>
      </c>
      <c r="R103" s="167" t="s">
        <v>3528</v>
      </c>
      <c r="S103" s="169">
        <v>1</v>
      </c>
      <c r="T103" s="167" t="s">
        <v>3587</v>
      </c>
      <c r="U103" s="169" t="s">
        <v>3588</v>
      </c>
      <c r="V103" s="167" t="s">
        <v>3675</v>
      </c>
      <c r="W103" s="167" t="s">
        <v>3676</v>
      </c>
      <c r="X103" s="170" t="s">
        <v>3533</v>
      </c>
      <c r="Y103" s="171" t="s">
        <v>3701</v>
      </c>
      <c r="Z103" s="167" t="s">
        <v>10467</v>
      </c>
      <c r="AA103" s="176">
        <v>1440</v>
      </c>
      <c r="AB103" s="167" t="s">
        <v>11254</v>
      </c>
      <c r="AC103" s="176">
        <v>1440</v>
      </c>
      <c r="AD103" s="167" t="s">
        <v>11254</v>
      </c>
      <c r="AE103" s="176">
        <v>7488</v>
      </c>
    </row>
    <row r="104" spans="1:31">
      <c r="A104" s="178">
        <v>108113876400</v>
      </c>
      <c r="B104" s="166">
        <v>46114</v>
      </c>
      <c r="C104" s="167" t="s">
        <v>3524</v>
      </c>
      <c r="D104" s="167" t="s">
        <v>3525</v>
      </c>
      <c r="E104" s="167" t="s">
        <v>3526</v>
      </c>
      <c r="F104" s="167" t="s">
        <v>3702</v>
      </c>
      <c r="G104" s="167" t="s">
        <v>3603</v>
      </c>
      <c r="H104" s="168">
        <v>46115</v>
      </c>
      <c r="I104" s="167"/>
      <c r="J104" s="169">
        <v>26137</v>
      </c>
      <c r="K104" s="167" t="s">
        <v>55</v>
      </c>
      <c r="L104" s="169">
        <v>4</v>
      </c>
      <c r="M104" s="167" t="s">
        <v>3604</v>
      </c>
      <c r="N104" s="169">
        <v>923.31</v>
      </c>
      <c r="O104" s="167" t="s">
        <v>3505</v>
      </c>
      <c r="P104" s="167"/>
      <c r="Q104" s="167" t="s">
        <v>3527</v>
      </c>
      <c r="R104" s="167" t="s">
        <v>3528</v>
      </c>
      <c r="S104" s="169">
        <v>5</v>
      </c>
      <c r="T104" s="167" t="s">
        <v>3703</v>
      </c>
      <c r="U104" s="169" t="s">
        <v>3704</v>
      </c>
      <c r="V104" s="167" t="s">
        <v>3705</v>
      </c>
      <c r="W104" s="167" t="s">
        <v>3706</v>
      </c>
      <c r="X104" s="170" t="s">
        <v>157</v>
      </c>
      <c r="Y104" s="171" t="s">
        <v>3707</v>
      </c>
      <c r="Z104" s="167" t="s">
        <v>10468</v>
      </c>
      <c r="AA104" s="176">
        <v>298</v>
      </c>
      <c r="AB104" s="167" t="s">
        <v>11254</v>
      </c>
      <c r="AC104" s="176">
        <v>298</v>
      </c>
      <c r="AD104" s="167" t="s">
        <v>11254</v>
      </c>
      <c r="AE104" s="176">
        <v>2684.8</v>
      </c>
    </row>
    <row r="105" spans="1:31">
      <c r="A105" s="178">
        <v>108113876400</v>
      </c>
      <c r="B105" s="166">
        <v>46114</v>
      </c>
      <c r="C105" s="167" t="s">
        <v>3524</v>
      </c>
      <c r="D105" s="167" t="s">
        <v>3525</v>
      </c>
      <c r="E105" s="167" t="s">
        <v>3526</v>
      </c>
      <c r="F105" s="167" t="s">
        <v>3702</v>
      </c>
      <c r="G105" s="167" t="s">
        <v>3603</v>
      </c>
      <c r="H105" s="168">
        <v>46115</v>
      </c>
      <c r="I105" s="167"/>
      <c r="J105" s="169">
        <v>26137</v>
      </c>
      <c r="K105" s="167" t="s">
        <v>55</v>
      </c>
      <c r="L105" s="169">
        <v>4</v>
      </c>
      <c r="M105" s="167" t="s">
        <v>3604</v>
      </c>
      <c r="N105" s="169">
        <v>923.31</v>
      </c>
      <c r="O105" s="167" t="s">
        <v>3505</v>
      </c>
      <c r="P105" s="167"/>
      <c r="Q105" s="167" t="s">
        <v>3527</v>
      </c>
      <c r="R105" s="167" t="s">
        <v>3528</v>
      </c>
      <c r="S105" s="169">
        <v>4</v>
      </c>
      <c r="T105" s="167" t="s">
        <v>3703</v>
      </c>
      <c r="U105" s="169" t="s">
        <v>3704</v>
      </c>
      <c r="V105" s="167" t="s">
        <v>3705</v>
      </c>
      <c r="W105" s="167" t="s">
        <v>3706</v>
      </c>
      <c r="X105" s="170" t="s">
        <v>157</v>
      </c>
      <c r="Y105" s="171" t="s">
        <v>3707</v>
      </c>
      <c r="Z105" s="167" t="s">
        <v>10468</v>
      </c>
      <c r="AA105" s="176">
        <v>1302</v>
      </c>
      <c r="AB105" s="167" t="s">
        <v>11254</v>
      </c>
      <c r="AC105" s="176">
        <v>1302</v>
      </c>
      <c r="AD105" s="167" t="s">
        <v>11254</v>
      </c>
      <c r="AE105" s="176">
        <v>11730.24</v>
      </c>
    </row>
    <row r="106" spans="1:31">
      <c r="A106" s="178">
        <v>108113876400</v>
      </c>
      <c r="B106" s="166">
        <v>46114</v>
      </c>
      <c r="C106" s="167" t="s">
        <v>3524</v>
      </c>
      <c r="D106" s="167" t="s">
        <v>3525</v>
      </c>
      <c r="E106" s="167" t="s">
        <v>3526</v>
      </c>
      <c r="F106" s="167" t="s">
        <v>3702</v>
      </c>
      <c r="G106" s="167" t="s">
        <v>3603</v>
      </c>
      <c r="H106" s="168">
        <v>46115</v>
      </c>
      <c r="I106" s="167"/>
      <c r="J106" s="169">
        <v>26137</v>
      </c>
      <c r="K106" s="167" t="s">
        <v>55</v>
      </c>
      <c r="L106" s="169">
        <v>4</v>
      </c>
      <c r="M106" s="167" t="s">
        <v>3604</v>
      </c>
      <c r="N106" s="169">
        <v>923.31</v>
      </c>
      <c r="O106" s="167" t="s">
        <v>3505</v>
      </c>
      <c r="P106" s="167"/>
      <c r="Q106" s="167" t="s">
        <v>3527</v>
      </c>
      <c r="R106" s="167" t="s">
        <v>3528</v>
      </c>
      <c r="S106" s="169">
        <v>3</v>
      </c>
      <c r="T106" s="167" t="s">
        <v>3703</v>
      </c>
      <c r="U106" s="169" t="s">
        <v>3704</v>
      </c>
      <c r="V106" s="167" t="s">
        <v>3705</v>
      </c>
      <c r="W106" s="167" t="s">
        <v>3706</v>
      </c>
      <c r="X106" s="170" t="s">
        <v>157</v>
      </c>
      <c r="Y106" s="171" t="s">
        <v>3707</v>
      </c>
      <c r="Z106" s="167" t="s">
        <v>10468</v>
      </c>
      <c r="AA106" s="176">
        <v>3860</v>
      </c>
      <c r="AB106" s="167" t="s">
        <v>11254</v>
      </c>
      <c r="AC106" s="176">
        <v>3860</v>
      </c>
      <c r="AD106" s="167" t="s">
        <v>11254</v>
      </c>
      <c r="AE106" s="176">
        <v>34776.28</v>
      </c>
    </row>
    <row r="107" spans="1:31">
      <c r="A107" s="178">
        <v>108113876400</v>
      </c>
      <c r="B107" s="166">
        <v>46114</v>
      </c>
      <c r="C107" s="167" t="s">
        <v>3524</v>
      </c>
      <c r="D107" s="167" t="s">
        <v>3525</v>
      </c>
      <c r="E107" s="167" t="s">
        <v>3526</v>
      </c>
      <c r="F107" s="167" t="s">
        <v>3702</v>
      </c>
      <c r="G107" s="167" t="s">
        <v>3603</v>
      </c>
      <c r="H107" s="168">
        <v>46115</v>
      </c>
      <c r="I107" s="167"/>
      <c r="J107" s="169">
        <v>26137</v>
      </c>
      <c r="K107" s="167" t="s">
        <v>55</v>
      </c>
      <c r="L107" s="169">
        <v>4</v>
      </c>
      <c r="M107" s="167" t="s">
        <v>3604</v>
      </c>
      <c r="N107" s="169">
        <v>923.31</v>
      </c>
      <c r="O107" s="167" t="s">
        <v>3505</v>
      </c>
      <c r="P107" s="167"/>
      <c r="Q107" s="167" t="s">
        <v>3527</v>
      </c>
      <c r="R107" s="167" t="s">
        <v>3528</v>
      </c>
      <c r="S107" s="169">
        <v>2</v>
      </c>
      <c r="T107" s="167" t="s">
        <v>3703</v>
      </c>
      <c r="U107" s="169" t="s">
        <v>3704</v>
      </c>
      <c r="V107" s="167" t="s">
        <v>3705</v>
      </c>
      <c r="W107" s="167" t="s">
        <v>3706</v>
      </c>
      <c r="X107" s="170" t="s">
        <v>157</v>
      </c>
      <c r="Y107" s="171" t="s">
        <v>3707</v>
      </c>
      <c r="Z107" s="167" t="s">
        <v>10468</v>
      </c>
      <c r="AA107" s="176">
        <v>2984</v>
      </c>
      <c r="AB107" s="167" t="s">
        <v>11254</v>
      </c>
      <c r="AC107" s="176">
        <v>2984</v>
      </c>
      <c r="AD107" s="167" t="s">
        <v>11254</v>
      </c>
      <c r="AE107" s="176">
        <v>26884.05</v>
      </c>
    </row>
    <row r="108" spans="1:31">
      <c r="A108" s="178">
        <v>108113876400</v>
      </c>
      <c r="B108" s="166">
        <v>46114</v>
      </c>
      <c r="C108" s="167" t="s">
        <v>3524</v>
      </c>
      <c r="D108" s="167" t="s">
        <v>3525</v>
      </c>
      <c r="E108" s="167" t="s">
        <v>3526</v>
      </c>
      <c r="F108" s="167" t="s">
        <v>3702</v>
      </c>
      <c r="G108" s="167" t="s">
        <v>3603</v>
      </c>
      <c r="H108" s="168">
        <v>46115</v>
      </c>
      <c r="I108" s="167"/>
      <c r="J108" s="169">
        <v>26137</v>
      </c>
      <c r="K108" s="167" t="s">
        <v>55</v>
      </c>
      <c r="L108" s="169">
        <v>4</v>
      </c>
      <c r="M108" s="167" t="s">
        <v>3604</v>
      </c>
      <c r="N108" s="169">
        <v>923.31</v>
      </c>
      <c r="O108" s="167" t="s">
        <v>3505</v>
      </c>
      <c r="P108" s="167"/>
      <c r="Q108" s="167" t="s">
        <v>3527</v>
      </c>
      <c r="R108" s="167" t="s">
        <v>3528</v>
      </c>
      <c r="S108" s="169">
        <v>1</v>
      </c>
      <c r="T108" s="167" t="s">
        <v>3703</v>
      </c>
      <c r="U108" s="169" t="s">
        <v>3704</v>
      </c>
      <c r="V108" s="167" t="s">
        <v>3705</v>
      </c>
      <c r="W108" s="167" t="s">
        <v>3706</v>
      </c>
      <c r="X108" s="170" t="s">
        <v>157</v>
      </c>
      <c r="Y108" s="171" t="s">
        <v>3707</v>
      </c>
      <c r="Z108" s="167" t="s">
        <v>10468</v>
      </c>
      <c r="AA108" s="176">
        <v>3274</v>
      </c>
      <c r="AB108" s="167" t="s">
        <v>11254</v>
      </c>
      <c r="AC108" s="176">
        <v>3274</v>
      </c>
      <c r="AD108" s="167" t="s">
        <v>11254</v>
      </c>
      <c r="AE108" s="176">
        <v>29496.78</v>
      </c>
    </row>
    <row r="109" spans="1:31">
      <c r="A109" s="178">
        <v>108113979630</v>
      </c>
      <c r="B109" s="166">
        <v>46114</v>
      </c>
      <c r="C109" s="167" t="s">
        <v>3524</v>
      </c>
      <c r="D109" s="167" t="s">
        <v>3525</v>
      </c>
      <c r="E109" s="167" t="s">
        <v>3526</v>
      </c>
      <c r="F109" s="167" t="s">
        <v>3501</v>
      </c>
      <c r="G109" s="167" t="s">
        <v>3502</v>
      </c>
      <c r="H109" s="168">
        <v>46115</v>
      </c>
      <c r="I109" s="167"/>
      <c r="J109" s="169">
        <v>26137</v>
      </c>
      <c r="K109" s="167" t="s">
        <v>55</v>
      </c>
      <c r="L109" s="169">
        <v>2</v>
      </c>
      <c r="M109" s="167" t="s">
        <v>3513</v>
      </c>
      <c r="N109" s="169">
        <v>18.2</v>
      </c>
      <c r="O109" s="167" t="s">
        <v>3505</v>
      </c>
      <c r="P109" s="167"/>
      <c r="Q109" s="167" t="s">
        <v>3527</v>
      </c>
      <c r="R109" s="167" t="s">
        <v>3528</v>
      </c>
      <c r="S109" s="169">
        <v>1</v>
      </c>
      <c r="T109" s="167" t="s">
        <v>3708</v>
      </c>
      <c r="U109" s="169" t="s">
        <v>3709</v>
      </c>
      <c r="V109" s="167" t="s">
        <v>3710</v>
      </c>
      <c r="W109" s="167" t="s">
        <v>3711</v>
      </c>
      <c r="X109" s="170" t="s">
        <v>157</v>
      </c>
      <c r="Y109" s="171" t="s">
        <v>3712</v>
      </c>
      <c r="Z109" s="167" t="s">
        <v>10469</v>
      </c>
      <c r="AA109" s="176">
        <v>35800</v>
      </c>
      <c r="AB109" s="167" t="s">
        <v>11254</v>
      </c>
      <c r="AC109" s="176">
        <v>14.32</v>
      </c>
      <c r="AD109" s="167" t="s">
        <v>11256</v>
      </c>
      <c r="AE109" s="176">
        <v>716</v>
      </c>
    </row>
    <row r="110" spans="1:31">
      <c r="A110" s="178">
        <v>108113987700</v>
      </c>
      <c r="B110" s="166">
        <v>46114</v>
      </c>
      <c r="C110" s="167" t="s">
        <v>3524</v>
      </c>
      <c r="D110" s="167" t="s">
        <v>3525</v>
      </c>
      <c r="E110" s="167" t="s">
        <v>3526</v>
      </c>
      <c r="F110" s="167" t="s">
        <v>3501</v>
      </c>
      <c r="G110" s="167" t="s">
        <v>3502</v>
      </c>
      <c r="H110" s="168">
        <v>46115</v>
      </c>
      <c r="I110" s="167"/>
      <c r="J110" s="169">
        <v>26137</v>
      </c>
      <c r="K110" s="167" t="s">
        <v>55</v>
      </c>
      <c r="L110" s="169">
        <v>8</v>
      </c>
      <c r="M110" s="167" t="s">
        <v>3513</v>
      </c>
      <c r="N110" s="169">
        <v>54.5</v>
      </c>
      <c r="O110" s="167" t="s">
        <v>3505</v>
      </c>
      <c r="P110" s="167"/>
      <c r="Q110" s="167" t="s">
        <v>3514</v>
      </c>
      <c r="R110" s="167" t="s">
        <v>3528</v>
      </c>
      <c r="S110" s="169">
        <v>1</v>
      </c>
      <c r="T110" s="167" t="s">
        <v>3587</v>
      </c>
      <c r="U110" s="169" t="s">
        <v>3588</v>
      </c>
      <c r="V110" s="167" t="s">
        <v>3675</v>
      </c>
      <c r="W110" s="167" t="s">
        <v>3676</v>
      </c>
      <c r="X110" s="170" t="s">
        <v>3533</v>
      </c>
      <c r="Y110" s="171" t="s">
        <v>3713</v>
      </c>
      <c r="Z110" s="167" t="s">
        <v>10470</v>
      </c>
      <c r="AA110" s="176">
        <v>1280</v>
      </c>
      <c r="AB110" s="167" t="s">
        <v>11254</v>
      </c>
      <c r="AC110" s="176">
        <v>1280</v>
      </c>
      <c r="AD110" s="167" t="s">
        <v>11254</v>
      </c>
      <c r="AE110" s="176">
        <v>6656</v>
      </c>
    </row>
    <row r="111" spans="1:31">
      <c r="A111" s="178">
        <v>108113989320</v>
      </c>
      <c r="B111" s="166">
        <v>46114</v>
      </c>
      <c r="C111" s="167" t="s">
        <v>3524</v>
      </c>
      <c r="D111" s="167" t="s">
        <v>3525</v>
      </c>
      <c r="E111" s="167" t="s">
        <v>3526</v>
      </c>
      <c r="F111" s="167" t="s">
        <v>3501</v>
      </c>
      <c r="G111" s="167" t="s">
        <v>3502</v>
      </c>
      <c r="H111" s="168">
        <v>46115</v>
      </c>
      <c r="I111" s="167"/>
      <c r="J111" s="169">
        <v>26137</v>
      </c>
      <c r="K111" s="167" t="s">
        <v>55</v>
      </c>
      <c r="L111" s="169">
        <v>9</v>
      </c>
      <c r="M111" s="167" t="s">
        <v>3513</v>
      </c>
      <c r="N111" s="169">
        <v>9.3000000000000007</v>
      </c>
      <c r="O111" s="167" t="s">
        <v>3505</v>
      </c>
      <c r="P111" s="167"/>
      <c r="Q111" s="167" t="s">
        <v>3527</v>
      </c>
      <c r="R111" s="167" t="s">
        <v>3528</v>
      </c>
      <c r="S111" s="169">
        <v>22</v>
      </c>
      <c r="T111" s="167" t="s">
        <v>3535</v>
      </c>
      <c r="U111" s="169" t="s">
        <v>3536</v>
      </c>
      <c r="V111" s="167" t="s">
        <v>3714</v>
      </c>
      <c r="W111" s="167" t="s">
        <v>3715</v>
      </c>
      <c r="X111" s="170" t="s">
        <v>160</v>
      </c>
      <c r="Y111" s="171" t="s">
        <v>3716</v>
      </c>
      <c r="Z111" s="167" t="s">
        <v>10471</v>
      </c>
      <c r="AA111" s="176">
        <v>10000</v>
      </c>
      <c r="AB111" s="167" t="s">
        <v>11254</v>
      </c>
      <c r="AC111" s="176">
        <v>10000</v>
      </c>
      <c r="AD111" s="167" t="s">
        <v>11254</v>
      </c>
      <c r="AE111" s="176">
        <v>2.5</v>
      </c>
    </row>
    <row r="112" spans="1:31">
      <c r="A112" s="178">
        <v>108113989320</v>
      </c>
      <c r="B112" s="166">
        <v>46114</v>
      </c>
      <c r="C112" s="167" t="s">
        <v>3524</v>
      </c>
      <c r="D112" s="167" t="s">
        <v>3525</v>
      </c>
      <c r="E112" s="167" t="s">
        <v>3526</v>
      </c>
      <c r="F112" s="167" t="s">
        <v>3501</v>
      </c>
      <c r="G112" s="167" t="s">
        <v>3502</v>
      </c>
      <c r="H112" s="168">
        <v>46115</v>
      </c>
      <c r="I112" s="167"/>
      <c r="J112" s="169">
        <v>26137</v>
      </c>
      <c r="K112" s="167" t="s">
        <v>55</v>
      </c>
      <c r="L112" s="169">
        <v>9</v>
      </c>
      <c r="M112" s="167" t="s">
        <v>3513</v>
      </c>
      <c r="N112" s="169">
        <v>9.3000000000000007</v>
      </c>
      <c r="O112" s="167" t="s">
        <v>3505</v>
      </c>
      <c r="P112" s="167"/>
      <c r="Q112" s="167" t="s">
        <v>3527</v>
      </c>
      <c r="R112" s="167" t="s">
        <v>3528</v>
      </c>
      <c r="S112" s="169">
        <v>21</v>
      </c>
      <c r="T112" s="167" t="s">
        <v>3717</v>
      </c>
      <c r="U112" s="169" t="s">
        <v>3718</v>
      </c>
      <c r="V112" s="167" t="s">
        <v>3719</v>
      </c>
      <c r="W112" s="167" t="s">
        <v>3720</v>
      </c>
      <c r="X112" s="170" t="s">
        <v>159</v>
      </c>
      <c r="Y112" s="171" t="s">
        <v>3716</v>
      </c>
      <c r="Z112" s="167" t="s">
        <v>10471</v>
      </c>
      <c r="AA112" s="176">
        <v>500</v>
      </c>
      <c r="AB112" s="167" t="s">
        <v>11254</v>
      </c>
      <c r="AC112" s="176">
        <v>500</v>
      </c>
      <c r="AD112" s="167" t="s">
        <v>11254</v>
      </c>
      <c r="AE112" s="176">
        <v>57.75</v>
      </c>
    </row>
    <row r="113" spans="1:31">
      <c r="A113" s="178">
        <v>108113989320</v>
      </c>
      <c r="B113" s="166">
        <v>46114</v>
      </c>
      <c r="C113" s="167" t="s">
        <v>3524</v>
      </c>
      <c r="D113" s="167" t="s">
        <v>3525</v>
      </c>
      <c r="E113" s="167" t="s">
        <v>3526</v>
      </c>
      <c r="F113" s="167" t="s">
        <v>3501</v>
      </c>
      <c r="G113" s="167" t="s">
        <v>3502</v>
      </c>
      <c r="H113" s="168">
        <v>46115</v>
      </c>
      <c r="I113" s="167"/>
      <c r="J113" s="169">
        <v>26137</v>
      </c>
      <c r="K113" s="167" t="s">
        <v>55</v>
      </c>
      <c r="L113" s="169">
        <v>9</v>
      </c>
      <c r="M113" s="167" t="s">
        <v>3513</v>
      </c>
      <c r="N113" s="169">
        <v>9.3000000000000007</v>
      </c>
      <c r="O113" s="167" t="s">
        <v>3505</v>
      </c>
      <c r="P113" s="167"/>
      <c r="Q113" s="167" t="s">
        <v>3527</v>
      </c>
      <c r="R113" s="167" t="s">
        <v>3528</v>
      </c>
      <c r="S113" s="169">
        <v>20</v>
      </c>
      <c r="T113" s="167" t="s">
        <v>3560</v>
      </c>
      <c r="U113" s="169" t="s">
        <v>3561</v>
      </c>
      <c r="V113" s="167" t="s">
        <v>3721</v>
      </c>
      <c r="W113" s="167" t="s">
        <v>3722</v>
      </c>
      <c r="X113" s="170" t="s">
        <v>3533</v>
      </c>
      <c r="Y113" s="171" t="s">
        <v>3716</v>
      </c>
      <c r="Z113" s="167" t="s">
        <v>10471</v>
      </c>
      <c r="AA113" s="176">
        <v>2000</v>
      </c>
      <c r="AB113" s="167" t="s">
        <v>11254</v>
      </c>
      <c r="AC113" s="176">
        <v>2000</v>
      </c>
      <c r="AD113" s="167" t="s">
        <v>11254</v>
      </c>
      <c r="AE113" s="176">
        <v>26.5</v>
      </c>
    </row>
    <row r="114" spans="1:31">
      <c r="A114" s="178">
        <v>108113989320</v>
      </c>
      <c r="B114" s="166">
        <v>46114</v>
      </c>
      <c r="C114" s="167" t="s">
        <v>3524</v>
      </c>
      <c r="D114" s="167" t="s">
        <v>3525</v>
      </c>
      <c r="E114" s="167" t="s">
        <v>3526</v>
      </c>
      <c r="F114" s="167" t="s">
        <v>3501</v>
      </c>
      <c r="G114" s="167" t="s">
        <v>3502</v>
      </c>
      <c r="H114" s="168">
        <v>46115</v>
      </c>
      <c r="I114" s="167"/>
      <c r="J114" s="169">
        <v>26137</v>
      </c>
      <c r="K114" s="167" t="s">
        <v>55</v>
      </c>
      <c r="L114" s="169">
        <v>9</v>
      </c>
      <c r="M114" s="167" t="s">
        <v>3513</v>
      </c>
      <c r="N114" s="169">
        <v>9.3000000000000007</v>
      </c>
      <c r="O114" s="167" t="s">
        <v>3505</v>
      </c>
      <c r="P114" s="167"/>
      <c r="Q114" s="167" t="s">
        <v>3527</v>
      </c>
      <c r="R114" s="167" t="s">
        <v>3528</v>
      </c>
      <c r="S114" s="169">
        <v>19</v>
      </c>
      <c r="T114" s="167" t="s">
        <v>3560</v>
      </c>
      <c r="U114" s="169" t="s">
        <v>3561</v>
      </c>
      <c r="V114" s="167" t="s">
        <v>3721</v>
      </c>
      <c r="W114" s="167" t="s">
        <v>3722</v>
      </c>
      <c r="X114" s="170" t="s">
        <v>3533</v>
      </c>
      <c r="Y114" s="171" t="s">
        <v>3716</v>
      </c>
      <c r="Z114" s="167" t="s">
        <v>10471</v>
      </c>
      <c r="AA114" s="176">
        <v>2000</v>
      </c>
      <c r="AB114" s="167" t="s">
        <v>11254</v>
      </c>
      <c r="AC114" s="176">
        <v>2000</v>
      </c>
      <c r="AD114" s="167" t="s">
        <v>11254</v>
      </c>
      <c r="AE114" s="176">
        <v>36.6</v>
      </c>
    </row>
    <row r="115" spans="1:31">
      <c r="A115" s="178">
        <v>108113989320</v>
      </c>
      <c r="B115" s="166">
        <v>46114</v>
      </c>
      <c r="C115" s="167" t="s">
        <v>3524</v>
      </c>
      <c r="D115" s="167" t="s">
        <v>3525</v>
      </c>
      <c r="E115" s="167" t="s">
        <v>3526</v>
      </c>
      <c r="F115" s="167" t="s">
        <v>3501</v>
      </c>
      <c r="G115" s="167" t="s">
        <v>3502</v>
      </c>
      <c r="H115" s="168">
        <v>46115</v>
      </c>
      <c r="I115" s="167"/>
      <c r="J115" s="169">
        <v>26137</v>
      </c>
      <c r="K115" s="167" t="s">
        <v>55</v>
      </c>
      <c r="L115" s="169">
        <v>9</v>
      </c>
      <c r="M115" s="167" t="s">
        <v>3513</v>
      </c>
      <c r="N115" s="169">
        <v>9.3000000000000007</v>
      </c>
      <c r="O115" s="167" t="s">
        <v>3505</v>
      </c>
      <c r="P115" s="167"/>
      <c r="Q115" s="167" t="s">
        <v>3527</v>
      </c>
      <c r="R115" s="167" t="s">
        <v>3528</v>
      </c>
      <c r="S115" s="169">
        <v>18</v>
      </c>
      <c r="T115" s="167" t="s">
        <v>3535</v>
      </c>
      <c r="U115" s="169" t="s">
        <v>3536</v>
      </c>
      <c r="V115" s="167" t="s">
        <v>3723</v>
      </c>
      <c r="W115" s="167" t="s">
        <v>3724</v>
      </c>
      <c r="X115" s="170" t="s">
        <v>159</v>
      </c>
      <c r="Y115" s="171" t="s">
        <v>3716</v>
      </c>
      <c r="Z115" s="167" t="s">
        <v>10471</v>
      </c>
      <c r="AA115" s="176">
        <v>20000</v>
      </c>
      <c r="AB115" s="167" t="s">
        <v>11254</v>
      </c>
      <c r="AC115" s="176">
        <v>20000</v>
      </c>
      <c r="AD115" s="167" t="s">
        <v>11254</v>
      </c>
      <c r="AE115" s="176">
        <v>5</v>
      </c>
    </row>
    <row r="116" spans="1:31">
      <c r="A116" s="178">
        <v>108113989320</v>
      </c>
      <c r="B116" s="166">
        <v>46114</v>
      </c>
      <c r="C116" s="167" t="s">
        <v>3524</v>
      </c>
      <c r="D116" s="167" t="s">
        <v>3525</v>
      </c>
      <c r="E116" s="167" t="s">
        <v>3526</v>
      </c>
      <c r="F116" s="167" t="s">
        <v>3501</v>
      </c>
      <c r="G116" s="167" t="s">
        <v>3502</v>
      </c>
      <c r="H116" s="168">
        <v>46115</v>
      </c>
      <c r="I116" s="167"/>
      <c r="J116" s="169">
        <v>26137</v>
      </c>
      <c r="K116" s="167" t="s">
        <v>55</v>
      </c>
      <c r="L116" s="169">
        <v>9</v>
      </c>
      <c r="M116" s="167" t="s">
        <v>3513</v>
      </c>
      <c r="N116" s="169">
        <v>9.3000000000000007</v>
      </c>
      <c r="O116" s="167" t="s">
        <v>3505</v>
      </c>
      <c r="P116" s="167"/>
      <c r="Q116" s="167" t="s">
        <v>3527</v>
      </c>
      <c r="R116" s="167" t="s">
        <v>3528</v>
      </c>
      <c r="S116" s="169">
        <v>17</v>
      </c>
      <c r="T116" s="167" t="s">
        <v>3535</v>
      </c>
      <c r="U116" s="169" t="s">
        <v>3536</v>
      </c>
      <c r="V116" s="167" t="s">
        <v>3725</v>
      </c>
      <c r="W116" s="167" t="s">
        <v>3726</v>
      </c>
      <c r="X116" s="170" t="s">
        <v>157</v>
      </c>
      <c r="Y116" s="171" t="s">
        <v>3716</v>
      </c>
      <c r="Z116" s="167" t="s">
        <v>10471</v>
      </c>
      <c r="AA116" s="176">
        <v>30000</v>
      </c>
      <c r="AB116" s="167" t="s">
        <v>11254</v>
      </c>
      <c r="AC116" s="176">
        <v>30000</v>
      </c>
      <c r="AD116" s="167" t="s">
        <v>11254</v>
      </c>
      <c r="AE116" s="176">
        <v>7.8</v>
      </c>
    </row>
    <row r="117" spans="1:31">
      <c r="A117" s="178">
        <v>108113989320</v>
      </c>
      <c r="B117" s="166">
        <v>46114</v>
      </c>
      <c r="C117" s="167" t="s">
        <v>3524</v>
      </c>
      <c r="D117" s="167" t="s">
        <v>3525</v>
      </c>
      <c r="E117" s="167" t="s">
        <v>3526</v>
      </c>
      <c r="F117" s="167" t="s">
        <v>3501</v>
      </c>
      <c r="G117" s="167" t="s">
        <v>3502</v>
      </c>
      <c r="H117" s="168">
        <v>46115</v>
      </c>
      <c r="I117" s="167"/>
      <c r="J117" s="169">
        <v>26137</v>
      </c>
      <c r="K117" s="167" t="s">
        <v>55</v>
      </c>
      <c r="L117" s="169">
        <v>9</v>
      </c>
      <c r="M117" s="167" t="s">
        <v>3513</v>
      </c>
      <c r="N117" s="169">
        <v>9.3000000000000007</v>
      </c>
      <c r="O117" s="167" t="s">
        <v>3505</v>
      </c>
      <c r="P117" s="167"/>
      <c r="Q117" s="167" t="s">
        <v>3527</v>
      </c>
      <c r="R117" s="167" t="s">
        <v>3528</v>
      </c>
      <c r="S117" s="169">
        <v>16</v>
      </c>
      <c r="T117" s="167" t="s">
        <v>3535</v>
      </c>
      <c r="U117" s="169" t="s">
        <v>3536</v>
      </c>
      <c r="V117" s="167" t="s">
        <v>3727</v>
      </c>
      <c r="W117" s="167" t="s">
        <v>3728</v>
      </c>
      <c r="X117" s="170" t="s">
        <v>157</v>
      </c>
      <c r="Y117" s="171" t="s">
        <v>3716</v>
      </c>
      <c r="Z117" s="167" t="s">
        <v>10471</v>
      </c>
      <c r="AA117" s="176">
        <v>10000</v>
      </c>
      <c r="AB117" s="167" t="s">
        <v>11254</v>
      </c>
      <c r="AC117" s="176">
        <v>10000</v>
      </c>
      <c r="AD117" s="167" t="s">
        <v>11254</v>
      </c>
      <c r="AE117" s="176">
        <v>2.5</v>
      </c>
    </row>
    <row r="118" spans="1:31">
      <c r="A118" s="178">
        <v>108113989320</v>
      </c>
      <c r="B118" s="166">
        <v>46114</v>
      </c>
      <c r="C118" s="167" t="s">
        <v>3524</v>
      </c>
      <c r="D118" s="167" t="s">
        <v>3525</v>
      </c>
      <c r="E118" s="167" t="s">
        <v>3526</v>
      </c>
      <c r="F118" s="167" t="s">
        <v>3501</v>
      </c>
      <c r="G118" s="167" t="s">
        <v>3502</v>
      </c>
      <c r="H118" s="168">
        <v>46115</v>
      </c>
      <c r="I118" s="167"/>
      <c r="J118" s="169">
        <v>26137</v>
      </c>
      <c r="K118" s="167" t="s">
        <v>55</v>
      </c>
      <c r="L118" s="169">
        <v>9</v>
      </c>
      <c r="M118" s="167" t="s">
        <v>3513</v>
      </c>
      <c r="N118" s="169">
        <v>9.3000000000000007</v>
      </c>
      <c r="O118" s="167" t="s">
        <v>3505</v>
      </c>
      <c r="P118" s="167"/>
      <c r="Q118" s="167" t="s">
        <v>3527</v>
      </c>
      <c r="R118" s="167" t="s">
        <v>3528</v>
      </c>
      <c r="S118" s="169">
        <v>15</v>
      </c>
      <c r="T118" s="167" t="s">
        <v>3535</v>
      </c>
      <c r="U118" s="169" t="s">
        <v>3536</v>
      </c>
      <c r="V118" s="167" t="s">
        <v>3727</v>
      </c>
      <c r="W118" s="167" t="s">
        <v>3728</v>
      </c>
      <c r="X118" s="170" t="s">
        <v>157</v>
      </c>
      <c r="Y118" s="171" t="s">
        <v>3716</v>
      </c>
      <c r="Z118" s="167" t="s">
        <v>10471</v>
      </c>
      <c r="AA118" s="176">
        <v>30000</v>
      </c>
      <c r="AB118" s="167" t="s">
        <v>11254</v>
      </c>
      <c r="AC118" s="176">
        <v>30000</v>
      </c>
      <c r="AD118" s="167" t="s">
        <v>11254</v>
      </c>
      <c r="AE118" s="176">
        <v>7.5</v>
      </c>
    </row>
    <row r="119" spans="1:31">
      <c r="A119" s="178">
        <v>108113989320</v>
      </c>
      <c r="B119" s="166">
        <v>46114</v>
      </c>
      <c r="C119" s="167" t="s">
        <v>3524</v>
      </c>
      <c r="D119" s="167" t="s">
        <v>3525</v>
      </c>
      <c r="E119" s="167" t="s">
        <v>3526</v>
      </c>
      <c r="F119" s="167" t="s">
        <v>3501</v>
      </c>
      <c r="G119" s="167" t="s">
        <v>3502</v>
      </c>
      <c r="H119" s="168">
        <v>46115</v>
      </c>
      <c r="I119" s="167"/>
      <c r="J119" s="169">
        <v>26137</v>
      </c>
      <c r="K119" s="167" t="s">
        <v>55</v>
      </c>
      <c r="L119" s="169">
        <v>9</v>
      </c>
      <c r="M119" s="167" t="s">
        <v>3513</v>
      </c>
      <c r="N119" s="169">
        <v>9.3000000000000007</v>
      </c>
      <c r="O119" s="167" t="s">
        <v>3505</v>
      </c>
      <c r="P119" s="167"/>
      <c r="Q119" s="167" t="s">
        <v>3527</v>
      </c>
      <c r="R119" s="167" t="s">
        <v>3528</v>
      </c>
      <c r="S119" s="169">
        <v>14</v>
      </c>
      <c r="T119" s="167" t="s">
        <v>3535</v>
      </c>
      <c r="U119" s="169" t="s">
        <v>3536</v>
      </c>
      <c r="V119" s="167" t="s">
        <v>3729</v>
      </c>
      <c r="W119" s="167" t="s">
        <v>3730</v>
      </c>
      <c r="X119" s="170" t="s">
        <v>159</v>
      </c>
      <c r="Y119" s="171" t="s">
        <v>3716</v>
      </c>
      <c r="Z119" s="167" t="s">
        <v>10471</v>
      </c>
      <c r="AA119" s="176">
        <v>10000</v>
      </c>
      <c r="AB119" s="167" t="s">
        <v>11254</v>
      </c>
      <c r="AC119" s="176">
        <v>10000</v>
      </c>
      <c r="AD119" s="167" t="s">
        <v>11254</v>
      </c>
      <c r="AE119" s="176">
        <v>2.7</v>
      </c>
    </row>
    <row r="120" spans="1:31">
      <c r="A120" s="178">
        <v>108113989320</v>
      </c>
      <c r="B120" s="166">
        <v>46114</v>
      </c>
      <c r="C120" s="167" t="s">
        <v>3524</v>
      </c>
      <c r="D120" s="167" t="s">
        <v>3525</v>
      </c>
      <c r="E120" s="167" t="s">
        <v>3526</v>
      </c>
      <c r="F120" s="167" t="s">
        <v>3501</v>
      </c>
      <c r="G120" s="167" t="s">
        <v>3502</v>
      </c>
      <c r="H120" s="168">
        <v>46115</v>
      </c>
      <c r="I120" s="167"/>
      <c r="J120" s="169">
        <v>26137</v>
      </c>
      <c r="K120" s="167" t="s">
        <v>55</v>
      </c>
      <c r="L120" s="169">
        <v>9</v>
      </c>
      <c r="M120" s="167" t="s">
        <v>3513</v>
      </c>
      <c r="N120" s="169">
        <v>9.3000000000000007</v>
      </c>
      <c r="O120" s="167" t="s">
        <v>3505</v>
      </c>
      <c r="P120" s="167"/>
      <c r="Q120" s="167" t="s">
        <v>3527</v>
      </c>
      <c r="R120" s="167" t="s">
        <v>3528</v>
      </c>
      <c r="S120" s="169">
        <v>13</v>
      </c>
      <c r="T120" s="167" t="s">
        <v>3535</v>
      </c>
      <c r="U120" s="169" t="s">
        <v>3536</v>
      </c>
      <c r="V120" s="167" t="s">
        <v>3731</v>
      </c>
      <c r="W120" s="167" t="s">
        <v>3732</v>
      </c>
      <c r="X120" s="170" t="s">
        <v>159</v>
      </c>
      <c r="Y120" s="171" t="s">
        <v>3716</v>
      </c>
      <c r="Z120" s="167" t="s">
        <v>10471</v>
      </c>
      <c r="AA120" s="176">
        <v>10000</v>
      </c>
      <c r="AB120" s="167" t="s">
        <v>11254</v>
      </c>
      <c r="AC120" s="176">
        <v>10000</v>
      </c>
      <c r="AD120" s="167" t="s">
        <v>11254</v>
      </c>
      <c r="AE120" s="176">
        <v>3</v>
      </c>
    </row>
    <row r="121" spans="1:31">
      <c r="A121" s="178">
        <v>108113989320</v>
      </c>
      <c r="B121" s="166">
        <v>46114</v>
      </c>
      <c r="C121" s="167" t="s">
        <v>3524</v>
      </c>
      <c r="D121" s="167" t="s">
        <v>3525</v>
      </c>
      <c r="E121" s="167" t="s">
        <v>3526</v>
      </c>
      <c r="F121" s="167" t="s">
        <v>3501</v>
      </c>
      <c r="G121" s="167" t="s">
        <v>3502</v>
      </c>
      <c r="H121" s="168">
        <v>46115</v>
      </c>
      <c r="I121" s="167"/>
      <c r="J121" s="169">
        <v>26137</v>
      </c>
      <c r="K121" s="167" t="s">
        <v>55</v>
      </c>
      <c r="L121" s="169">
        <v>9</v>
      </c>
      <c r="M121" s="167" t="s">
        <v>3513</v>
      </c>
      <c r="N121" s="169">
        <v>9.3000000000000007</v>
      </c>
      <c r="O121" s="167" t="s">
        <v>3505</v>
      </c>
      <c r="P121" s="167"/>
      <c r="Q121" s="167" t="s">
        <v>3527</v>
      </c>
      <c r="R121" s="167" t="s">
        <v>3528</v>
      </c>
      <c r="S121" s="169">
        <v>12</v>
      </c>
      <c r="T121" s="167" t="s">
        <v>3535</v>
      </c>
      <c r="U121" s="169" t="s">
        <v>3536</v>
      </c>
      <c r="V121" s="167" t="s">
        <v>3733</v>
      </c>
      <c r="W121" s="167" t="s">
        <v>3734</v>
      </c>
      <c r="X121" s="170" t="s">
        <v>157</v>
      </c>
      <c r="Y121" s="171" t="s">
        <v>3716</v>
      </c>
      <c r="Z121" s="167" t="s">
        <v>10471</v>
      </c>
      <c r="AA121" s="176">
        <v>10000</v>
      </c>
      <c r="AB121" s="167" t="s">
        <v>11254</v>
      </c>
      <c r="AC121" s="176">
        <v>10000</v>
      </c>
      <c r="AD121" s="167" t="s">
        <v>11254</v>
      </c>
      <c r="AE121" s="176">
        <v>70</v>
      </c>
    </row>
    <row r="122" spans="1:31">
      <c r="A122" s="178">
        <v>108113989320</v>
      </c>
      <c r="B122" s="166">
        <v>46114</v>
      </c>
      <c r="C122" s="167" t="s">
        <v>3524</v>
      </c>
      <c r="D122" s="167" t="s">
        <v>3525</v>
      </c>
      <c r="E122" s="167" t="s">
        <v>3526</v>
      </c>
      <c r="F122" s="167" t="s">
        <v>3501</v>
      </c>
      <c r="G122" s="167" t="s">
        <v>3502</v>
      </c>
      <c r="H122" s="168">
        <v>46115</v>
      </c>
      <c r="I122" s="167"/>
      <c r="J122" s="169">
        <v>26137</v>
      </c>
      <c r="K122" s="167" t="s">
        <v>55</v>
      </c>
      <c r="L122" s="169">
        <v>9</v>
      </c>
      <c r="M122" s="167" t="s">
        <v>3513</v>
      </c>
      <c r="N122" s="169">
        <v>9.3000000000000007</v>
      </c>
      <c r="O122" s="167" t="s">
        <v>3505</v>
      </c>
      <c r="P122" s="167"/>
      <c r="Q122" s="167" t="s">
        <v>3527</v>
      </c>
      <c r="R122" s="167" t="s">
        <v>3528</v>
      </c>
      <c r="S122" s="169">
        <v>11</v>
      </c>
      <c r="T122" s="167" t="s">
        <v>3535</v>
      </c>
      <c r="U122" s="169" t="s">
        <v>3536</v>
      </c>
      <c r="V122" s="167" t="s">
        <v>3735</v>
      </c>
      <c r="W122" s="167" t="s">
        <v>3736</v>
      </c>
      <c r="X122" s="170" t="s">
        <v>157</v>
      </c>
      <c r="Y122" s="171" t="s">
        <v>3716</v>
      </c>
      <c r="Z122" s="167" t="s">
        <v>10471</v>
      </c>
      <c r="AA122" s="176">
        <v>10000</v>
      </c>
      <c r="AB122" s="167" t="s">
        <v>11254</v>
      </c>
      <c r="AC122" s="176">
        <v>10000</v>
      </c>
      <c r="AD122" s="167" t="s">
        <v>11254</v>
      </c>
      <c r="AE122" s="176">
        <v>74.900000000000006</v>
      </c>
    </row>
    <row r="123" spans="1:31">
      <c r="A123" s="178">
        <v>108113989320</v>
      </c>
      <c r="B123" s="166">
        <v>46114</v>
      </c>
      <c r="C123" s="167" t="s">
        <v>3524</v>
      </c>
      <c r="D123" s="167" t="s">
        <v>3525</v>
      </c>
      <c r="E123" s="167" t="s">
        <v>3526</v>
      </c>
      <c r="F123" s="167" t="s">
        <v>3501</v>
      </c>
      <c r="G123" s="167" t="s">
        <v>3502</v>
      </c>
      <c r="H123" s="168">
        <v>46115</v>
      </c>
      <c r="I123" s="167"/>
      <c r="J123" s="169">
        <v>26137</v>
      </c>
      <c r="K123" s="167" t="s">
        <v>55</v>
      </c>
      <c r="L123" s="169">
        <v>9</v>
      </c>
      <c r="M123" s="167" t="s">
        <v>3513</v>
      </c>
      <c r="N123" s="169">
        <v>9.3000000000000007</v>
      </c>
      <c r="O123" s="167" t="s">
        <v>3505</v>
      </c>
      <c r="P123" s="167"/>
      <c r="Q123" s="167" t="s">
        <v>3527</v>
      </c>
      <c r="R123" s="167" t="s">
        <v>3528</v>
      </c>
      <c r="S123" s="169">
        <v>10</v>
      </c>
      <c r="T123" s="167" t="s">
        <v>3535</v>
      </c>
      <c r="U123" s="169" t="s">
        <v>3536</v>
      </c>
      <c r="V123" s="167" t="s">
        <v>3737</v>
      </c>
      <c r="W123" s="167" t="s">
        <v>3738</v>
      </c>
      <c r="X123" s="170" t="s">
        <v>157</v>
      </c>
      <c r="Y123" s="171" t="s">
        <v>3716</v>
      </c>
      <c r="Z123" s="167" t="s">
        <v>10471</v>
      </c>
      <c r="AA123" s="176">
        <v>10000</v>
      </c>
      <c r="AB123" s="167" t="s">
        <v>11254</v>
      </c>
      <c r="AC123" s="176">
        <v>10000</v>
      </c>
      <c r="AD123" s="167" t="s">
        <v>11254</v>
      </c>
      <c r="AE123" s="176">
        <v>70</v>
      </c>
    </row>
    <row r="124" spans="1:31">
      <c r="A124" s="178">
        <v>108113989320</v>
      </c>
      <c r="B124" s="166">
        <v>46114</v>
      </c>
      <c r="C124" s="167" t="s">
        <v>3524</v>
      </c>
      <c r="D124" s="167" t="s">
        <v>3525</v>
      </c>
      <c r="E124" s="167" t="s">
        <v>3526</v>
      </c>
      <c r="F124" s="167" t="s">
        <v>3501</v>
      </c>
      <c r="G124" s="167" t="s">
        <v>3502</v>
      </c>
      <c r="H124" s="168">
        <v>46115</v>
      </c>
      <c r="I124" s="167"/>
      <c r="J124" s="169">
        <v>26137</v>
      </c>
      <c r="K124" s="167" t="s">
        <v>55</v>
      </c>
      <c r="L124" s="169">
        <v>9</v>
      </c>
      <c r="M124" s="167" t="s">
        <v>3513</v>
      </c>
      <c r="N124" s="169">
        <v>9.3000000000000007</v>
      </c>
      <c r="O124" s="167" t="s">
        <v>3505</v>
      </c>
      <c r="P124" s="167"/>
      <c r="Q124" s="167" t="s">
        <v>3527</v>
      </c>
      <c r="R124" s="167" t="s">
        <v>3528</v>
      </c>
      <c r="S124" s="169">
        <v>9</v>
      </c>
      <c r="T124" s="167" t="s">
        <v>3535</v>
      </c>
      <c r="U124" s="169" t="s">
        <v>3536</v>
      </c>
      <c r="V124" s="167" t="s">
        <v>3739</v>
      </c>
      <c r="W124" s="167" t="s">
        <v>3740</v>
      </c>
      <c r="X124" s="170" t="s">
        <v>157</v>
      </c>
      <c r="Y124" s="171" t="s">
        <v>3716</v>
      </c>
      <c r="Z124" s="167" t="s">
        <v>10471</v>
      </c>
      <c r="AA124" s="176">
        <v>10000</v>
      </c>
      <c r="AB124" s="167" t="s">
        <v>11254</v>
      </c>
      <c r="AC124" s="176">
        <v>10000</v>
      </c>
      <c r="AD124" s="167" t="s">
        <v>11254</v>
      </c>
      <c r="AE124" s="176">
        <v>45.3</v>
      </c>
    </row>
    <row r="125" spans="1:31">
      <c r="A125" s="178">
        <v>108113989320</v>
      </c>
      <c r="B125" s="166">
        <v>46114</v>
      </c>
      <c r="C125" s="167" t="s">
        <v>3524</v>
      </c>
      <c r="D125" s="167" t="s">
        <v>3525</v>
      </c>
      <c r="E125" s="167" t="s">
        <v>3526</v>
      </c>
      <c r="F125" s="167" t="s">
        <v>3501</v>
      </c>
      <c r="G125" s="167" t="s">
        <v>3502</v>
      </c>
      <c r="H125" s="168">
        <v>46115</v>
      </c>
      <c r="I125" s="167"/>
      <c r="J125" s="169">
        <v>26137</v>
      </c>
      <c r="K125" s="167" t="s">
        <v>55</v>
      </c>
      <c r="L125" s="169">
        <v>9</v>
      </c>
      <c r="M125" s="167" t="s">
        <v>3513</v>
      </c>
      <c r="N125" s="169">
        <v>9.3000000000000007</v>
      </c>
      <c r="O125" s="167" t="s">
        <v>3505</v>
      </c>
      <c r="P125" s="167"/>
      <c r="Q125" s="167" t="s">
        <v>3527</v>
      </c>
      <c r="R125" s="167" t="s">
        <v>3528</v>
      </c>
      <c r="S125" s="169">
        <v>8</v>
      </c>
      <c r="T125" s="167" t="s">
        <v>3535</v>
      </c>
      <c r="U125" s="169" t="s">
        <v>3536</v>
      </c>
      <c r="V125" s="167" t="s">
        <v>3741</v>
      </c>
      <c r="W125" s="167" t="s">
        <v>3742</v>
      </c>
      <c r="X125" s="170" t="s">
        <v>157</v>
      </c>
      <c r="Y125" s="171" t="s">
        <v>3716</v>
      </c>
      <c r="Z125" s="167" t="s">
        <v>10471</v>
      </c>
      <c r="AA125" s="176">
        <v>20000</v>
      </c>
      <c r="AB125" s="167" t="s">
        <v>11254</v>
      </c>
      <c r="AC125" s="176">
        <v>20000</v>
      </c>
      <c r="AD125" s="167" t="s">
        <v>11254</v>
      </c>
      <c r="AE125" s="176">
        <v>5</v>
      </c>
    </row>
    <row r="126" spans="1:31">
      <c r="A126" s="178">
        <v>108113989320</v>
      </c>
      <c r="B126" s="166">
        <v>46114</v>
      </c>
      <c r="C126" s="167" t="s">
        <v>3524</v>
      </c>
      <c r="D126" s="167" t="s">
        <v>3525</v>
      </c>
      <c r="E126" s="167" t="s">
        <v>3526</v>
      </c>
      <c r="F126" s="167" t="s">
        <v>3501</v>
      </c>
      <c r="G126" s="167" t="s">
        <v>3502</v>
      </c>
      <c r="H126" s="168">
        <v>46115</v>
      </c>
      <c r="I126" s="167"/>
      <c r="J126" s="169">
        <v>26137</v>
      </c>
      <c r="K126" s="167" t="s">
        <v>55</v>
      </c>
      <c r="L126" s="169">
        <v>9</v>
      </c>
      <c r="M126" s="167" t="s">
        <v>3513</v>
      </c>
      <c r="N126" s="169">
        <v>9.3000000000000007</v>
      </c>
      <c r="O126" s="167" t="s">
        <v>3505</v>
      </c>
      <c r="P126" s="167"/>
      <c r="Q126" s="167" t="s">
        <v>3527</v>
      </c>
      <c r="R126" s="167" t="s">
        <v>3528</v>
      </c>
      <c r="S126" s="169">
        <v>7</v>
      </c>
      <c r="T126" s="167" t="s">
        <v>3535</v>
      </c>
      <c r="U126" s="169" t="s">
        <v>3536</v>
      </c>
      <c r="V126" s="167" t="s">
        <v>3741</v>
      </c>
      <c r="W126" s="167" t="s">
        <v>3742</v>
      </c>
      <c r="X126" s="170" t="s">
        <v>157</v>
      </c>
      <c r="Y126" s="171" t="s">
        <v>3716</v>
      </c>
      <c r="Z126" s="167" t="s">
        <v>10471</v>
      </c>
      <c r="AA126" s="176">
        <v>60000</v>
      </c>
      <c r="AB126" s="167" t="s">
        <v>11254</v>
      </c>
      <c r="AC126" s="176">
        <v>60000</v>
      </c>
      <c r="AD126" s="167" t="s">
        <v>11254</v>
      </c>
      <c r="AE126" s="176">
        <v>15</v>
      </c>
    </row>
    <row r="127" spans="1:31">
      <c r="A127" s="178">
        <v>108113989320</v>
      </c>
      <c r="B127" s="166">
        <v>46114</v>
      </c>
      <c r="C127" s="167" t="s">
        <v>3524</v>
      </c>
      <c r="D127" s="167" t="s">
        <v>3525</v>
      </c>
      <c r="E127" s="167" t="s">
        <v>3526</v>
      </c>
      <c r="F127" s="167" t="s">
        <v>3501</v>
      </c>
      <c r="G127" s="167" t="s">
        <v>3502</v>
      </c>
      <c r="H127" s="168">
        <v>46115</v>
      </c>
      <c r="I127" s="167"/>
      <c r="J127" s="169">
        <v>26137</v>
      </c>
      <c r="K127" s="167" t="s">
        <v>55</v>
      </c>
      <c r="L127" s="169">
        <v>9</v>
      </c>
      <c r="M127" s="167" t="s">
        <v>3513</v>
      </c>
      <c r="N127" s="169">
        <v>9.3000000000000007</v>
      </c>
      <c r="O127" s="167" t="s">
        <v>3505</v>
      </c>
      <c r="P127" s="167"/>
      <c r="Q127" s="167" t="s">
        <v>3527</v>
      </c>
      <c r="R127" s="167" t="s">
        <v>3528</v>
      </c>
      <c r="S127" s="169">
        <v>6</v>
      </c>
      <c r="T127" s="167" t="s">
        <v>3535</v>
      </c>
      <c r="U127" s="169" t="s">
        <v>3536</v>
      </c>
      <c r="V127" s="167" t="s">
        <v>3743</v>
      </c>
      <c r="W127" s="167" t="s">
        <v>3744</v>
      </c>
      <c r="X127" s="170" t="s">
        <v>157</v>
      </c>
      <c r="Y127" s="171" t="s">
        <v>3716</v>
      </c>
      <c r="Z127" s="167" t="s">
        <v>10471</v>
      </c>
      <c r="AA127" s="176">
        <v>300000</v>
      </c>
      <c r="AB127" s="167" t="s">
        <v>11254</v>
      </c>
      <c r="AC127" s="176">
        <v>300000</v>
      </c>
      <c r="AD127" s="167" t="s">
        <v>11254</v>
      </c>
      <c r="AE127" s="176">
        <v>63</v>
      </c>
    </row>
    <row r="128" spans="1:31">
      <c r="A128" s="178">
        <v>108113989320</v>
      </c>
      <c r="B128" s="166">
        <v>46114</v>
      </c>
      <c r="C128" s="167" t="s">
        <v>3524</v>
      </c>
      <c r="D128" s="167" t="s">
        <v>3525</v>
      </c>
      <c r="E128" s="167" t="s">
        <v>3526</v>
      </c>
      <c r="F128" s="167" t="s">
        <v>3501</v>
      </c>
      <c r="G128" s="167" t="s">
        <v>3502</v>
      </c>
      <c r="H128" s="168">
        <v>46115</v>
      </c>
      <c r="I128" s="167"/>
      <c r="J128" s="169">
        <v>26137</v>
      </c>
      <c r="K128" s="167" t="s">
        <v>55</v>
      </c>
      <c r="L128" s="169">
        <v>9</v>
      </c>
      <c r="M128" s="167" t="s">
        <v>3513</v>
      </c>
      <c r="N128" s="169">
        <v>9.3000000000000007</v>
      </c>
      <c r="O128" s="167" t="s">
        <v>3505</v>
      </c>
      <c r="P128" s="167"/>
      <c r="Q128" s="167" t="s">
        <v>3527</v>
      </c>
      <c r="R128" s="167" t="s">
        <v>3528</v>
      </c>
      <c r="S128" s="169">
        <v>5</v>
      </c>
      <c r="T128" s="167" t="s">
        <v>3535</v>
      </c>
      <c r="U128" s="169" t="s">
        <v>3536</v>
      </c>
      <c r="V128" s="167" t="s">
        <v>3745</v>
      </c>
      <c r="W128" s="167" t="s">
        <v>3746</v>
      </c>
      <c r="X128" s="170" t="s">
        <v>159</v>
      </c>
      <c r="Y128" s="171" t="s">
        <v>3716</v>
      </c>
      <c r="Z128" s="167" t="s">
        <v>10471</v>
      </c>
      <c r="AA128" s="176">
        <v>10000</v>
      </c>
      <c r="AB128" s="167" t="s">
        <v>11254</v>
      </c>
      <c r="AC128" s="176">
        <v>10000</v>
      </c>
      <c r="AD128" s="167" t="s">
        <v>11254</v>
      </c>
      <c r="AE128" s="176">
        <v>3.1</v>
      </c>
    </row>
    <row r="129" spans="1:31">
      <c r="A129" s="178">
        <v>108113989320</v>
      </c>
      <c r="B129" s="166">
        <v>46114</v>
      </c>
      <c r="C129" s="167" t="s">
        <v>3524</v>
      </c>
      <c r="D129" s="167" t="s">
        <v>3525</v>
      </c>
      <c r="E129" s="167" t="s">
        <v>3526</v>
      </c>
      <c r="F129" s="167" t="s">
        <v>3501</v>
      </c>
      <c r="G129" s="167" t="s">
        <v>3502</v>
      </c>
      <c r="H129" s="168">
        <v>46115</v>
      </c>
      <c r="I129" s="167"/>
      <c r="J129" s="169">
        <v>26137</v>
      </c>
      <c r="K129" s="167" t="s">
        <v>55</v>
      </c>
      <c r="L129" s="169">
        <v>9</v>
      </c>
      <c r="M129" s="167" t="s">
        <v>3513</v>
      </c>
      <c r="N129" s="169">
        <v>9.3000000000000007</v>
      </c>
      <c r="O129" s="167" t="s">
        <v>3505</v>
      </c>
      <c r="P129" s="167"/>
      <c r="Q129" s="167" t="s">
        <v>3527</v>
      </c>
      <c r="R129" s="167" t="s">
        <v>3528</v>
      </c>
      <c r="S129" s="169">
        <v>4</v>
      </c>
      <c r="T129" s="167" t="s">
        <v>3560</v>
      </c>
      <c r="U129" s="169" t="s">
        <v>3561</v>
      </c>
      <c r="V129" s="167" t="s">
        <v>3747</v>
      </c>
      <c r="W129" s="167" t="s">
        <v>3748</v>
      </c>
      <c r="X129" s="170" t="s">
        <v>159</v>
      </c>
      <c r="Y129" s="171" t="s">
        <v>3716</v>
      </c>
      <c r="Z129" s="167" t="s">
        <v>10471</v>
      </c>
      <c r="AA129" s="176">
        <v>10000</v>
      </c>
      <c r="AB129" s="167" t="s">
        <v>11254</v>
      </c>
      <c r="AC129" s="176">
        <v>10000</v>
      </c>
      <c r="AD129" s="167" t="s">
        <v>11254</v>
      </c>
      <c r="AE129" s="176">
        <v>4</v>
      </c>
    </row>
    <row r="130" spans="1:31">
      <c r="A130" s="178">
        <v>108113989320</v>
      </c>
      <c r="B130" s="166">
        <v>46114</v>
      </c>
      <c r="C130" s="167" t="s">
        <v>3524</v>
      </c>
      <c r="D130" s="167" t="s">
        <v>3525</v>
      </c>
      <c r="E130" s="167" t="s">
        <v>3526</v>
      </c>
      <c r="F130" s="167" t="s">
        <v>3501</v>
      </c>
      <c r="G130" s="167" t="s">
        <v>3502</v>
      </c>
      <c r="H130" s="168">
        <v>46115</v>
      </c>
      <c r="I130" s="167"/>
      <c r="J130" s="169">
        <v>26137</v>
      </c>
      <c r="K130" s="167" t="s">
        <v>55</v>
      </c>
      <c r="L130" s="169">
        <v>9</v>
      </c>
      <c r="M130" s="167" t="s">
        <v>3513</v>
      </c>
      <c r="N130" s="169">
        <v>9.3000000000000007</v>
      </c>
      <c r="O130" s="167" t="s">
        <v>3505</v>
      </c>
      <c r="P130" s="167"/>
      <c r="Q130" s="167" t="s">
        <v>3527</v>
      </c>
      <c r="R130" s="167" t="s">
        <v>3528</v>
      </c>
      <c r="S130" s="169">
        <v>3</v>
      </c>
      <c r="T130" s="167" t="s">
        <v>3560</v>
      </c>
      <c r="U130" s="169" t="s">
        <v>3561</v>
      </c>
      <c r="V130" s="167" t="s">
        <v>3749</v>
      </c>
      <c r="W130" s="167" t="s">
        <v>3750</v>
      </c>
      <c r="X130" s="170" t="s">
        <v>159</v>
      </c>
      <c r="Y130" s="171" t="s">
        <v>3716</v>
      </c>
      <c r="Z130" s="167" t="s">
        <v>10471</v>
      </c>
      <c r="AA130" s="176">
        <v>30000</v>
      </c>
      <c r="AB130" s="167" t="s">
        <v>11254</v>
      </c>
      <c r="AC130" s="176">
        <v>30000</v>
      </c>
      <c r="AD130" s="167" t="s">
        <v>11254</v>
      </c>
      <c r="AE130" s="176">
        <v>15</v>
      </c>
    </row>
    <row r="131" spans="1:31">
      <c r="A131" s="178">
        <v>108113989320</v>
      </c>
      <c r="B131" s="166">
        <v>46114</v>
      </c>
      <c r="C131" s="167" t="s">
        <v>3524</v>
      </c>
      <c r="D131" s="167" t="s">
        <v>3525</v>
      </c>
      <c r="E131" s="167" t="s">
        <v>3526</v>
      </c>
      <c r="F131" s="167" t="s">
        <v>3501</v>
      </c>
      <c r="G131" s="167" t="s">
        <v>3502</v>
      </c>
      <c r="H131" s="168">
        <v>46115</v>
      </c>
      <c r="I131" s="167"/>
      <c r="J131" s="169">
        <v>26137</v>
      </c>
      <c r="K131" s="167" t="s">
        <v>55</v>
      </c>
      <c r="L131" s="169">
        <v>9</v>
      </c>
      <c r="M131" s="167" t="s">
        <v>3513</v>
      </c>
      <c r="N131" s="169">
        <v>9.3000000000000007</v>
      </c>
      <c r="O131" s="167" t="s">
        <v>3505</v>
      </c>
      <c r="P131" s="167"/>
      <c r="Q131" s="167" t="s">
        <v>3527</v>
      </c>
      <c r="R131" s="167" t="s">
        <v>3528</v>
      </c>
      <c r="S131" s="169">
        <v>2</v>
      </c>
      <c r="T131" s="167" t="s">
        <v>3560</v>
      </c>
      <c r="U131" s="169" t="s">
        <v>3561</v>
      </c>
      <c r="V131" s="167" t="s">
        <v>3751</v>
      </c>
      <c r="W131" s="167" t="s">
        <v>3752</v>
      </c>
      <c r="X131" s="170" t="s">
        <v>157</v>
      </c>
      <c r="Y131" s="171" t="s">
        <v>3716</v>
      </c>
      <c r="Z131" s="167" t="s">
        <v>10471</v>
      </c>
      <c r="AA131" s="176">
        <v>45000</v>
      </c>
      <c r="AB131" s="167" t="s">
        <v>11254</v>
      </c>
      <c r="AC131" s="176">
        <v>45000</v>
      </c>
      <c r="AD131" s="167" t="s">
        <v>11254</v>
      </c>
      <c r="AE131" s="176">
        <v>15.75</v>
      </c>
    </row>
    <row r="132" spans="1:31">
      <c r="A132" s="178">
        <v>108113989320</v>
      </c>
      <c r="B132" s="166">
        <v>46114</v>
      </c>
      <c r="C132" s="167" t="s">
        <v>3524</v>
      </c>
      <c r="D132" s="167" t="s">
        <v>3525</v>
      </c>
      <c r="E132" s="167" t="s">
        <v>3526</v>
      </c>
      <c r="F132" s="167" t="s">
        <v>3501</v>
      </c>
      <c r="G132" s="167" t="s">
        <v>3502</v>
      </c>
      <c r="H132" s="168">
        <v>46115</v>
      </c>
      <c r="I132" s="167"/>
      <c r="J132" s="169">
        <v>26137</v>
      </c>
      <c r="K132" s="167" t="s">
        <v>55</v>
      </c>
      <c r="L132" s="169">
        <v>9</v>
      </c>
      <c r="M132" s="167" t="s">
        <v>3513</v>
      </c>
      <c r="N132" s="169">
        <v>9.3000000000000007</v>
      </c>
      <c r="O132" s="167" t="s">
        <v>3505</v>
      </c>
      <c r="P132" s="167"/>
      <c r="Q132" s="167" t="s">
        <v>3527</v>
      </c>
      <c r="R132" s="167" t="s">
        <v>3528</v>
      </c>
      <c r="S132" s="169">
        <v>1</v>
      </c>
      <c r="T132" s="167" t="s">
        <v>3535</v>
      </c>
      <c r="U132" s="169" t="s">
        <v>3536</v>
      </c>
      <c r="V132" s="167" t="s">
        <v>3735</v>
      </c>
      <c r="W132" s="167" t="s">
        <v>3736</v>
      </c>
      <c r="X132" s="170" t="s">
        <v>157</v>
      </c>
      <c r="Y132" s="171" t="s">
        <v>3716</v>
      </c>
      <c r="Z132" s="167" t="s">
        <v>10471</v>
      </c>
      <c r="AA132" s="176">
        <v>20000</v>
      </c>
      <c r="AB132" s="167" t="s">
        <v>11254</v>
      </c>
      <c r="AC132" s="176">
        <v>20000</v>
      </c>
      <c r="AD132" s="167" t="s">
        <v>11254</v>
      </c>
      <c r="AE132" s="176">
        <v>149.80000000000001</v>
      </c>
    </row>
    <row r="133" spans="1:31">
      <c r="A133" s="178">
        <v>108114016510</v>
      </c>
      <c r="B133" s="166">
        <v>46114</v>
      </c>
      <c r="C133" s="167" t="s">
        <v>3524</v>
      </c>
      <c r="D133" s="167" t="s">
        <v>3525</v>
      </c>
      <c r="E133" s="167" t="s">
        <v>3526</v>
      </c>
      <c r="F133" s="167" t="s">
        <v>3501</v>
      </c>
      <c r="G133" s="167" t="s">
        <v>3502</v>
      </c>
      <c r="H133" s="168">
        <v>46115</v>
      </c>
      <c r="I133" s="167"/>
      <c r="J133" s="169">
        <v>26137</v>
      </c>
      <c r="K133" s="167" t="s">
        <v>55</v>
      </c>
      <c r="L133" s="169">
        <v>5</v>
      </c>
      <c r="M133" s="167" t="s">
        <v>3513</v>
      </c>
      <c r="N133" s="169">
        <v>23.6</v>
      </c>
      <c r="O133" s="167" t="s">
        <v>3505</v>
      </c>
      <c r="P133" s="167"/>
      <c r="Q133" s="167" t="s">
        <v>3527</v>
      </c>
      <c r="R133" s="167" t="s">
        <v>3528</v>
      </c>
      <c r="S133" s="169">
        <v>1</v>
      </c>
      <c r="T133" s="167" t="s">
        <v>3703</v>
      </c>
      <c r="U133" s="169" t="s">
        <v>3704</v>
      </c>
      <c r="V133" s="167" t="s">
        <v>3753</v>
      </c>
      <c r="W133" s="167" t="s">
        <v>3754</v>
      </c>
      <c r="X133" s="170" t="s">
        <v>3533</v>
      </c>
      <c r="Y133" s="171" t="s">
        <v>3755</v>
      </c>
      <c r="Z133" s="167" t="s">
        <v>10472</v>
      </c>
      <c r="AA133" s="176">
        <v>11200</v>
      </c>
      <c r="AB133" s="167" t="s">
        <v>11254</v>
      </c>
      <c r="AC133" s="176">
        <v>11200</v>
      </c>
      <c r="AD133" s="167" t="s">
        <v>11254</v>
      </c>
      <c r="AE133" s="176">
        <v>17360</v>
      </c>
    </row>
    <row r="134" spans="1:31">
      <c r="A134" s="178">
        <v>108114098150</v>
      </c>
      <c r="B134" s="166">
        <v>46114</v>
      </c>
      <c r="C134" s="167" t="s">
        <v>3524</v>
      </c>
      <c r="D134" s="167" t="s">
        <v>3525</v>
      </c>
      <c r="E134" s="167" t="s">
        <v>3526</v>
      </c>
      <c r="F134" s="167" t="s">
        <v>3501</v>
      </c>
      <c r="G134" s="167" t="s">
        <v>3502</v>
      </c>
      <c r="H134" s="168">
        <v>46115</v>
      </c>
      <c r="I134" s="167"/>
      <c r="J134" s="169">
        <v>26137</v>
      </c>
      <c r="K134" s="167" t="s">
        <v>55</v>
      </c>
      <c r="L134" s="169">
        <v>1</v>
      </c>
      <c r="M134" s="167" t="s">
        <v>3513</v>
      </c>
      <c r="N134" s="169">
        <v>2.1</v>
      </c>
      <c r="O134" s="167" t="s">
        <v>3505</v>
      </c>
      <c r="P134" s="167"/>
      <c r="Q134" s="167" t="s">
        <v>3514</v>
      </c>
      <c r="R134" s="167" t="s">
        <v>3528</v>
      </c>
      <c r="S134" s="169">
        <v>1</v>
      </c>
      <c r="T134" s="167" t="s">
        <v>3587</v>
      </c>
      <c r="U134" s="169" t="s">
        <v>3588</v>
      </c>
      <c r="V134" s="167" t="s">
        <v>3756</v>
      </c>
      <c r="W134" s="167" t="s">
        <v>3757</v>
      </c>
      <c r="X134" s="170" t="s">
        <v>160</v>
      </c>
      <c r="Y134" s="171" t="s">
        <v>3758</v>
      </c>
      <c r="Z134" s="167" t="s">
        <v>10473</v>
      </c>
      <c r="AA134" s="176">
        <v>450</v>
      </c>
      <c r="AB134" s="167" t="s">
        <v>11254</v>
      </c>
      <c r="AC134" s="176">
        <v>450</v>
      </c>
      <c r="AD134" s="167" t="s">
        <v>11254</v>
      </c>
      <c r="AE134" s="176">
        <v>199.8</v>
      </c>
    </row>
    <row r="135" spans="1:31">
      <c r="A135" s="178">
        <v>108114229200</v>
      </c>
      <c r="B135" s="166">
        <v>46114</v>
      </c>
      <c r="C135" s="167" t="s">
        <v>3524</v>
      </c>
      <c r="D135" s="167" t="s">
        <v>3525</v>
      </c>
      <c r="E135" s="167" t="s">
        <v>3526</v>
      </c>
      <c r="F135" s="167" t="s">
        <v>3501</v>
      </c>
      <c r="G135" s="167" t="s">
        <v>3502</v>
      </c>
      <c r="H135" s="168">
        <v>46115</v>
      </c>
      <c r="I135" s="167"/>
      <c r="J135" s="169">
        <v>26137</v>
      </c>
      <c r="K135" s="167" t="s">
        <v>55</v>
      </c>
      <c r="L135" s="169">
        <v>1</v>
      </c>
      <c r="M135" s="167" t="s">
        <v>3513</v>
      </c>
      <c r="N135" s="169">
        <v>0.9</v>
      </c>
      <c r="O135" s="167" t="s">
        <v>3505</v>
      </c>
      <c r="P135" s="167"/>
      <c r="Q135" s="167" t="s">
        <v>3514</v>
      </c>
      <c r="R135" s="167" t="s">
        <v>3528</v>
      </c>
      <c r="S135" s="169">
        <v>9</v>
      </c>
      <c r="T135" s="167" t="s">
        <v>3560</v>
      </c>
      <c r="U135" s="169" t="s">
        <v>3561</v>
      </c>
      <c r="V135" s="167" t="s">
        <v>3759</v>
      </c>
      <c r="W135" s="167" t="s">
        <v>3760</v>
      </c>
      <c r="X135" s="170" t="s">
        <v>159</v>
      </c>
      <c r="Y135" s="171" t="s">
        <v>3761</v>
      </c>
      <c r="Z135" s="167" t="s">
        <v>10474</v>
      </c>
      <c r="AA135" s="176">
        <v>2000</v>
      </c>
      <c r="AB135" s="167" t="s">
        <v>11254</v>
      </c>
      <c r="AC135" s="176">
        <v>2000</v>
      </c>
      <c r="AD135" s="167" t="s">
        <v>11254</v>
      </c>
      <c r="AE135" s="176">
        <v>197.36</v>
      </c>
    </row>
    <row r="136" spans="1:31">
      <c r="A136" s="178">
        <v>108114229200</v>
      </c>
      <c r="B136" s="166">
        <v>46114</v>
      </c>
      <c r="C136" s="167" t="s">
        <v>3524</v>
      </c>
      <c r="D136" s="167" t="s">
        <v>3525</v>
      </c>
      <c r="E136" s="167" t="s">
        <v>3526</v>
      </c>
      <c r="F136" s="167" t="s">
        <v>3501</v>
      </c>
      <c r="G136" s="167" t="s">
        <v>3502</v>
      </c>
      <c r="H136" s="168">
        <v>46115</v>
      </c>
      <c r="I136" s="167"/>
      <c r="J136" s="169">
        <v>26137</v>
      </c>
      <c r="K136" s="167" t="s">
        <v>55</v>
      </c>
      <c r="L136" s="169">
        <v>1</v>
      </c>
      <c r="M136" s="167" t="s">
        <v>3513</v>
      </c>
      <c r="N136" s="169">
        <v>0.9</v>
      </c>
      <c r="O136" s="167" t="s">
        <v>3505</v>
      </c>
      <c r="P136" s="167"/>
      <c r="Q136" s="167" t="s">
        <v>3514</v>
      </c>
      <c r="R136" s="167" t="s">
        <v>3528</v>
      </c>
      <c r="S136" s="169">
        <v>8</v>
      </c>
      <c r="T136" s="167" t="s">
        <v>3535</v>
      </c>
      <c r="U136" s="169" t="s">
        <v>3536</v>
      </c>
      <c r="V136" s="167" t="s">
        <v>3762</v>
      </c>
      <c r="W136" s="167" t="s">
        <v>3763</v>
      </c>
      <c r="X136" s="170" t="s">
        <v>159</v>
      </c>
      <c r="Y136" s="171" t="s">
        <v>3761</v>
      </c>
      <c r="Z136" s="167" t="s">
        <v>10474</v>
      </c>
      <c r="AA136" s="176">
        <v>10000</v>
      </c>
      <c r="AB136" s="167" t="s">
        <v>11254</v>
      </c>
      <c r="AC136" s="176">
        <v>10000</v>
      </c>
      <c r="AD136" s="167" t="s">
        <v>11254</v>
      </c>
      <c r="AE136" s="176">
        <v>12.7</v>
      </c>
    </row>
    <row r="137" spans="1:31">
      <c r="A137" s="178">
        <v>108114229200</v>
      </c>
      <c r="B137" s="166">
        <v>46114</v>
      </c>
      <c r="C137" s="167" t="s">
        <v>3524</v>
      </c>
      <c r="D137" s="167" t="s">
        <v>3525</v>
      </c>
      <c r="E137" s="167" t="s">
        <v>3526</v>
      </c>
      <c r="F137" s="167" t="s">
        <v>3501</v>
      </c>
      <c r="G137" s="167" t="s">
        <v>3502</v>
      </c>
      <c r="H137" s="168">
        <v>46115</v>
      </c>
      <c r="I137" s="167"/>
      <c r="J137" s="169">
        <v>26137</v>
      </c>
      <c r="K137" s="167" t="s">
        <v>55</v>
      </c>
      <c r="L137" s="169">
        <v>1</v>
      </c>
      <c r="M137" s="167" t="s">
        <v>3513</v>
      </c>
      <c r="N137" s="169">
        <v>0.9</v>
      </c>
      <c r="O137" s="167" t="s">
        <v>3505</v>
      </c>
      <c r="P137" s="167"/>
      <c r="Q137" s="167" t="s">
        <v>3514</v>
      </c>
      <c r="R137" s="167" t="s">
        <v>3528</v>
      </c>
      <c r="S137" s="169">
        <v>7</v>
      </c>
      <c r="T137" s="167" t="s">
        <v>3535</v>
      </c>
      <c r="U137" s="169" t="s">
        <v>3536</v>
      </c>
      <c r="V137" s="167" t="s">
        <v>3764</v>
      </c>
      <c r="W137" s="167" t="s">
        <v>3765</v>
      </c>
      <c r="X137" s="170" t="s">
        <v>159</v>
      </c>
      <c r="Y137" s="171" t="s">
        <v>3761</v>
      </c>
      <c r="Z137" s="167" t="s">
        <v>10474</v>
      </c>
      <c r="AA137" s="176">
        <v>4000</v>
      </c>
      <c r="AB137" s="167" t="s">
        <v>11254</v>
      </c>
      <c r="AC137" s="176">
        <v>4000</v>
      </c>
      <c r="AD137" s="167" t="s">
        <v>11254</v>
      </c>
      <c r="AE137" s="176">
        <v>47.4</v>
      </c>
    </row>
    <row r="138" spans="1:31">
      <c r="A138" s="178">
        <v>108114229200</v>
      </c>
      <c r="B138" s="166">
        <v>46114</v>
      </c>
      <c r="C138" s="167" t="s">
        <v>3524</v>
      </c>
      <c r="D138" s="167" t="s">
        <v>3525</v>
      </c>
      <c r="E138" s="167" t="s">
        <v>3526</v>
      </c>
      <c r="F138" s="167" t="s">
        <v>3501</v>
      </c>
      <c r="G138" s="167" t="s">
        <v>3502</v>
      </c>
      <c r="H138" s="168">
        <v>46115</v>
      </c>
      <c r="I138" s="167"/>
      <c r="J138" s="169">
        <v>26137</v>
      </c>
      <c r="K138" s="167" t="s">
        <v>55</v>
      </c>
      <c r="L138" s="169">
        <v>1</v>
      </c>
      <c r="M138" s="167" t="s">
        <v>3513</v>
      </c>
      <c r="N138" s="169">
        <v>0.9</v>
      </c>
      <c r="O138" s="167" t="s">
        <v>3505</v>
      </c>
      <c r="P138" s="167"/>
      <c r="Q138" s="167" t="s">
        <v>3514</v>
      </c>
      <c r="R138" s="167" t="s">
        <v>3528</v>
      </c>
      <c r="S138" s="169">
        <v>6</v>
      </c>
      <c r="T138" s="167" t="s">
        <v>3560</v>
      </c>
      <c r="U138" s="169" t="s">
        <v>3561</v>
      </c>
      <c r="V138" s="167" t="s">
        <v>3766</v>
      </c>
      <c r="W138" s="167" t="s">
        <v>3767</v>
      </c>
      <c r="X138" s="170" t="s">
        <v>159</v>
      </c>
      <c r="Y138" s="171" t="s">
        <v>3761</v>
      </c>
      <c r="Z138" s="167" t="s">
        <v>10474</v>
      </c>
      <c r="AA138" s="176">
        <v>2000</v>
      </c>
      <c r="AB138" s="167" t="s">
        <v>11254</v>
      </c>
      <c r="AC138" s="176">
        <v>2000</v>
      </c>
      <c r="AD138" s="167" t="s">
        <v>11254</v>
      </c>
      <c r="AE138" s="176">
        <v>37.1</v>
      </c>
    </row>
    <row r="139" spans="1:31">
      <c r="A139" s="178">
        <v>108114229200</v>
      </c>
      <c r="B139" s="166">
        <v>46114</v>
      </c>
      <c r="C139" s="167" t="s">
        <v>3524</v>
      </c>
      <c r="D139" s="167" t="s">
        <v>3525</v>
      </c>
      <c r="E139" s="167" t="s">
        <v>3526</v>
      </c>
      <c r="F139" s="167" t="s">
        <v>3501</v>
      </c>
      <c r="G139" s="167" t="s">
        <v>3502</v>
      </c>
      <c r="H139" s="168">
        <v>46115</v>
      </c>
      <c r="I139" s="167"/>
      <c r="J139" s="169">
        <v>26137</v>
      </c>
      <c r="K139" s="167" t="s">
        <v>55</v>
      </c>
      <c r="L139" s="169">
        <v>1</v>
      </c>
      <c r="M139" s="167" t="s">
        <v>3513</v>
      </c>
      <c r="N139" s="169">
        <v>0.9</v>
      </c>
      <c r="O139" s="167" t="s">
        <v>3505</v>
      </c>
      <c r="P139" s="167"/>
      <c r="Q139" s="167" t="s">
        <v>3514</v>
      </c>
      <c r="R139" s="167" t="s">
        <v>3528</v>
      </c>
      <c r="S139" s="169">
        <v>5</v>
      </c>
      <c r="T139" s="167" t="s">
        <v>3560</v>
      </c>
      <c r="U139" s="169" t="s">
        <v>3561</v>
      </c>
      <c r="V139" s="167" t="s">
        <v>3768</v>
      </c>
      <c r="W139" s="167" t="s">
        <v>3769</v>
      </c>
      <c r="X139" s="170" t="s">
        <v>159</v>
      </c>
      <c r="Y139" s="171" t="s">
        <v>3761</v>
      </c>
      <c r="Z139" s="167" t="s">
        <v>10474</v>
      </c>
      <c r="AA139" s="176">
        <v>2000</v>
      </c>
      <c r="AB139" s="167" t="s">
        <v>11254</v>
      </c>
      <c r="AC139" s="176">
        <v>2000</v>
      </c>
      <c r="AD139" s="167" t="s">
        <v>11254</v>
      </c>
      <c r="AE139" s="176">
        <v>9.0399999999999991</v>
      </c>
    </row>
    <row r="140" spans="1:31">
      <c r="A140" s="178">
        <v>108114229200</v>
      </c>
      <c r="B140" s="166">
        <v>46114</v>
      </c>
      <c r="C140" s="167" t="s">
        <v>3524</v>
      </c>
      <c r="D140" s="167" t="s">
        <v>3525</v>
      </c>
      <c r="E140" s="167" t="s">
        <v>3526</v>
      </c>
      <c r="F140" s="167" t="s">
        <v>3501</v>
      </c>
      <c r="G140" s="167" t="s">
        <v>3502</v>
      </c>
      <c r="H140" s="168">
        <v>46115</v>
      </c>
      <c r="I140" s="167"/>
      <c r="J140" s="169">
        <v>26137</v>
      </c>
      <c r="K140" s="167" t="s">
        <v>55</v>
      </c>
      <c r="L140" s="169">
        <v>1</v>
      </c>
      <c r="M140" s="167" t="s">
        <v>3513</v>
      </c>
      <c r="N140" s="169">
        <v>0.9</v>
      </c>
      <c r="O140" s="167" t="s">
        <v>3505</v>
      </c>
      <c r="P140" s="167"/>
      <c r="Q140" s="167" t="s">
        <v>3514</v>
      </c>
      <c r="R140" s="167" t="s">
        <v>3528</v>
      </c>
      <c r="S140" s="169">
        <v>4</v>
      </c>
      <c r="T140" s="167" t="s">
        <v>3529</v>
      </c>
      <c r="U140" s="169" t="s">
        <v>3530</v>
      </c>
      <c r="V140" s="167" t="s">
        <v>3770</v>
      </c>
      <c r="W140" s="167" t="s">
        <v>3771</v>
      </c>
      <c r="X140" s="170" t="s">
        <v>159</v>
      </c>
      <c r="Y140" s="171" t="s">
        <v>3761</v>
      </c>
      <c r="Z140" s="167" t="s">
        <v>10474</v>
      </c>
      <c r="AA140" s="176">
        <v>600</v>
      </c>
      <c r="AB140" s="167" t="s">
        <v>11254</v>
      </c>
      <c r="AC140" s="176">
        <v>600</v>
      </c>
      <c r="AD140" s="167" t="s">
        <v>11254</v>
      </c>
      <c r="AE140" s="176">
        <v>307.75</v>
      </c>
    </row>
    <row r="141" spans="1:31">
      <c r="A141" s="178">
        <v>108114229200</v>
      </c>
      <c r="B141" s="166">
        <v>46114</v>
      </c>
      <c r="C141" s="167" t="s">
        <v>3524</v>
      </c>
      <c r="D141" s="167" t="s">
        <v>3525</v>
      </c>
      <c r="E141" s="167" t="s">
        <v>3526</v>
      </c>
      <c r="F141" s="167" t="s">
        <v>3501</v>
      </c>
      <c r="G141" s="167" t="s">
        <v>3502</v>
      </c>
      <c r="H141" s="168">
        <v>46115</v>
      </c>
      <c r="I141" s="167"/>
      <c r="J141" s="169">
        <v>26137</v>
      </c>
      <c r="K141" s="167" t="s">
        <v>55</v>
      </c>
      <c r="L141" s="169">
        <v>1</v>
      </c>
      <c r="M141" s="167" t="s">
        <v>3513</v>
      </c>
      <c r="N141" s="169">
        <v>0.9</v>
      </c>
      <c r="O141" s="167" t="s">
        <v>3505</v>
      </c>
      <c r="P141" s="167"/>
      <c r="Q141" s="167" t="s">
        <v>3514</v>
      </c>
      <c r="R141" s="167" t="s">
        <v>3528</v>
      </c>
      <c r="S141" s="169">
        <v>3</v>
      </c>
      <c r="T141" s="167" t="s">
        <v>3587</v>
      </c>
      <c r="U141" s="169" t="s">
        <v>3588</v>
      </c>
      <c r="V141" s="167" t="s">
        <v>3772</v>
      </c>
      <c r="W141" s="167" t="s">
        <v>3773</v>
      </c>
      <c r="X141" s="170" t="s">
        <v>164</v>
      </c>
      <c r="Y141" s="171" t="s">
        <v>3761</v>
      </c>
      <c r="Z141" s="167" t="s">
        <v>10474</v>
      </c>
      <c r="AA141" s="176">
        <v>5</v>
      </c>
      <c r="AB141" s="167" t="s">
        <v>11254</v>
      </c>
      <c r="AC141" s="176">
        <v>5</v>
      </c>
      <c r="AD141" s="167" t="s">
        <v>11254</v>
      </c>
      <c r="AE141" s="176">
        <v>8.65</v>
      </c>
    </row>
    <row r="142" spans="1:31">
      <c r="A142" s="178">
        <v>108114229200</v>
      </c>
      <c r="B142" s="166">
        <v>46114</v>
      </c>
      <c r="C142" s="167" t="s">
        <v>3524</v>
      </c>
      <c r="D142" s="167" t="s">
        <v>3525</v>
      </c>
      <c r="E142" s="167" t="s">
        <v>3526</v>
      </c>
      <c r="F142" s="167" t="s">
        <v>3501</v>
      </c>
      <c r="G142" s="167" t="s">
        <v>3502</v>
      </c>
      <c r="H142" s="168">
        <v>46115</v>
      </c>
      <c r="I142" s="167"/>
      <c r="J142" s="169">
        <v>26137</v>
      </c>
      <c r="K142" s="167" t="s">
        <v>55</v>
      </c>
      <c r="L142" s="169">
        <v>1</v>
      </c>
      <c r="M142" s="167" t="s">
        <v>3513</v>
      </c>
      <c r="N142" s="169">
        <v>0.9</v>
      </c>
      <c r="O142" s="167" t="s">
        <v>3505</v>
      </c>
      <c r="P142" s="167"/>
      <c r="Q142" s="167" t="s">
        <v>3514</v>
      </c>
      <c r="R142" s="167" t="s">
        <v>3528</v>
      </c>
      <c r="S142" s="169">
        <v>2</v>
      </c>
      <c r="T142" s="167" t="s">
        <v>3535</v>
      </c>
      <c r="U142" s="169" t="s">
        <v>3536</v>
      </c>
      <c r="V142" s="167" t="s">
        <v>3774</v>
      </c>
      <c r="W142" s="167" t="s">
        <v>3775</v>
      </c>
      <c r="X142" s="170" t="s">
        <v>159</v>
      </c>
      <c r="Y142" s="171" t="s">
        <v>3761</v>
      </c>
      <c r="Z142" s="167" t="s">
        <v>10474</v>
      </c>
      <c r="AA142" s="176">
        <v>500</v>
      </c>
      <c r="AB142" s="167" t="s">
        <v>11254</v>
      </c>
      <c r="AC142" s="176">
        <v>500</v>
      </c>
      <c r="AD142" s="167" t="s">
        <v>11254</v>
      </c>
      <c r="AE142" s="176">
        <v>3.88</v>
      </c>
    </row>
    <row r="143" spans="1:31">
      <c r="A143" s="178">
        <v>108114229200</v>
      </c>
      <c r="B143" s="166">
        <v>46114</v>
      </c>
      <c r="C143" s="167" t="s">
        <v>3524</v>
      </c>
      <c r="D143" s="167" t="s">
        <v>3525</v>
      </c>
      <c r="E143" s="167" t="s">
        <v>3526</v>
      </c>
      <c r="F143" s="167" t="s">
        <v>3501</v>
      </c>
      <c r="G143" s="167" t="s">
        <v>3502</v>
      </c>
      <c r="H143" s="168">
        <v>46115</v>
      </c>
      <c r="I143" s="167"/>
      <c r="J143" s="169">
        <v>26137</v>
      </c>
      <c r="K143" s="167" t="s">
        <v>55</v>
      </c>
      <c r="L143" s="169">
        <v>1</v>
      </c>
      <c r="M143" s="167" t="s">
        <v>3513</v>
      </c>
      <c r="N143" s="169">
        <v>0.9</v>
      </c>
      <c r="O143" s="167" t="s">
        <v>3505</v>
      </c>
      <c r="P143" s="167"/>
      <c r="Q143" s="167" t="s">
        <v>3514</v>
      </c>
      <c r="R143" s="167" t="s">
        <v>3528</v>
      </c>
      <c r="S143" s="169">
        <v>1</v>
      </c>
      <c r="T143" s="167" t="s">
        <v>3540</v>
      </c>
      <c r="U143" s="169" t="s">
        <v>3541</v>
      </c>
      <c r="V143" s="167" t="s">
        <v>3776</v>
      </c>
      <c r="W143" s="167" t="s">
        <v>3777</v>
      </c>
      <c r="X143" s="170" t="s">
        <v>159</v>
      </c>
      <c r="Y143" s="171" t="s">
        <v>3761</v>
      </c>
      <c r="Z143" s="167" t="s">
        <v>10474</v>
      </c>
      <c r="AA143" s="176">
        <v>350</v>
      </c>
      <c r="AB143" s="167" t="s">
        <v>11254</v>
      </c>
      <c r="AC143" s="176">
        <v>350</v>
      </c>
      <c r="AD143" s="167" t="s">
        <v>11254</v>
      </c>
      <c r="AE143" s="176">
        <v>26.95</v>
      </c>
    </row>
    <row r="144" spans="1:31">
      <c r="A144" s="178">
        <v>108114254140</v>
      </c>
      <c r="B144" s="166">
        <v>46114</v>
      </c>
      <c r="C144" s="167" t="s">
        <v>3524</v>
      </c>
      <c r="D144" s="167" t="s">
        <v>3525</v>
      </c>
      <c r="E144" s="167" t="s">
        <v>3526</v>
      </c>
      <c r="F144" s="167" t="s">
        <v>3501</v>
      </c>
      <c r="G144" s="167" t="s">
        <v>3502</v>
      </c>
      <c r="H144" s="168">
        <v>46115</v>
      </c>
      <c r="I144" s="167"/>
      <c r="J144" s="169">
        <v>26137</v>
      </c>
      <c r="K144" s="167" t="s">
        <v>55</v>
      </c>
      <c r="L144" s="169">
        <v>3</v>
      </c>
      <c r="M144" s="167" t="s">
        <v>3513</v>
      </c>
      <c r="N144" s="169">
        <v>19.399999999999999</v>
      </c>
      <c r="O144" s="167" t="s">
        <v>3505</v>
      </c>
      <c r="P144" s="167"/>
      <c r="Q144" s="167" t="s">
        <v>3514</v>
      </c>
      <c r="R144" s="167" t="s">
        <v>3528</v>
      </c>
      <c r="S144" s="169">
        <v>1</v>
      </c>
      <c r="T144" s="167" t="s">
        <v>3587</v>
      </c>
      <c r="U144" s="169" t="s">
        <v>3588</v>
      </c>
      <c r="V144" s="167" t="s">
        <v>3778</v>
      </c>
      <c r="W144" s="167" t="s">
        <v>3779</v>
      </c>
      <c r="X144" s="170" t="s">
        <v>3533</v>
      </c>
      <c r="Y144" s="171" t="s">
        <v>3780</v>
      </c>
      <c r="Z144" s="167" t="s">
        <v>10475</v>
      </c>
      <c r="AA144" s="176">
        <v>3517</v>
      </c>
      <c r="AB144" s="167" t="s">
        <v>11254</v>
      </c>
      <c r="AC144" s="176">
        <v>3517</v>
      </c>
      <c r="AD144" s="167" t="s">
        <v>11254</v>
      </c>
      <c r="AE144" s="176">
        <v>2532.2399999999998</v>
      </c>
    </row>
    <row r="145" spans="1:31">
      <c r="A145" s="178">
        <v>108116509910</v>
      </c>
      <c r="B145" s="166">
        <v>46115</v>
      </c>
      <c r="C145" s="167" t="s">
        <v>3781</v>
      </c>
      <c r="D145" s="167"/>
      <c r="E145" s="167"/>
      <c r="F145" s="167" t="s">
        <v>3782</v>
      </c>
      <c r="G145" s="167" t="s">
        <v>3614</v>
      </c>
      <c r="H145" s="168"/>
      <c r="I145" s="167"/>
      <c r="J145" s="169">
        <v>26137</v>
      </c>
      <c r="K145" s="167" t="s">
        <v>55</v>
      </c>
      <c r="L145" s="169">
        <v>5</v>
      </c>
      <c r="M145" s="167" t="s">
        <v>3604</v>
      </c>
      <c r="N145" s="169">
        <v>1140</v>
      </c>
      <c r="O145" s="167" t="s">
        <v>3505</v>
      </c>
      <c r="P145" s="167" t="s">
        <v>3783</v>
      </c>
      <c r="Q145" s="167" t="s">
        <v>3506</v>
      </c>
      <c r="R145" s="167" t="s">
        <v>3528</v>
      </c>
      <c r="S145" s="169">
        <v>2</v>
      </c>
      <c r="T145" s="167" t="s">
        <v>3629</v>
      </c>
      <c r="U145" s="169" t="s">
        <v>3630</v>
      </c>
      <c r="V145" s="167" t="s">
        <v>3784</v>
      </c>
      <c r="W145" s="167" t="s">
        <v>3785</v>
      </c>
      <c r="X145" s="170" t="s">
        <v>157</v>
      </c>
      <c r="Y145" s="171" t="s">
        <v>3786</v>
      </c>
      <c r="Z145" s="167" t="s">
        <v>10476</v>
      </c>
      <c r="AA145" s="176">
        <v>2700</v>
      </c>
      <c r="AB145" s="167" t="s">
        <v>11254</v>
      </c>
      <c r="AC145" s="176">
        <v>2700</v>
      </c>
      <c r="AD145" s="167" t="s">
        <v>11254</v>
      </c>
      <c r="AE145" s="176">
        <v>16065</v>
      </c>
    </row>
    <row r="146" spans="1:31">
      <c r="A146" s="178">
        <v>108116509910</v>
      </c>
      <c r="B146" s="166">
        <v>46115</v>
      </c>
      <c r="C146" s="167" t="s">
        <v>3781</v>
      </c>
      <c r="D146" s="167"/>
      <c r="E146" s="167"/>
      <c r="F146" s="167" t="s">
        <v>3782</v>
      </c>
      <c r="G146" s="167" t="s">
        <v>3614</v>
      </c>
      <c r="H146" s="168"/>
      <c r="I146" s="167"/>
      <c r="J146" s="169">
        <v>26137</v>
      </c>
      <c r="K146" s="167" t="s">
        <v>55</v>
      </c>
      <c r="L146" s="169">
        <v>5</v>
      </c>
      <c r="M146" s="167" t="s">
        <v>3604</v>
      </c>
      <c r="N146" s="169">
        <v>1140</v>
      </c>
      <c r="O146" s="167" t="s">
        <v>3505</v>
      </c>
      <c r="P146" s="167" t="s">
        <v>3783</v>
      </c>
      <c r="Q146" s="167" t="s">
        <v>3506</v>
      </c>
      <c r="R146" s="167" t="s">
        <v>3528</v>
      </c>
      <c r="S146" s="169">
        <v>1</v>
      </c>
      <c r="T146" s="167" t="s">
        <v>3629</v>
      </c>
      <c r="U146" s="169" t="s">
        <v>3630</v>
      </c>
      <c r="V146" s="167" t="s">
        <v>3787</v>
      </c>
      <c r="W146" s="167" t="s">
        <v>3788</v>
      </c>
      <c r="X146" s="170" t="s">
        <v>157</v>
      </c>
      <c r="Y146" s="171" t="s">
        <v>3786</v>
      </c>
      <c r="Z146" s="167" t="s">
        <v>10476</v>
      </c>
      <c r="AA146" s="176">
        <v>3780</v>
      </c>
      <c r="AB146" s="167" t="s">
        <v>11254</v>
      </c>
      <c r="AC146" s="176">
        <v>3780</v>
      </c>
      <c r="AD146" s="167" t="s">
        <v>11254</v>
      </c>
      <c r="AE146" s="176">
        <v>22491</v>
      </c>
    </row>
    <row r="147" spans="1:31">
      <c r="A147" s="178">
        <v>108117301830</v>
      </c>
      <c r="B147" s="166">
        <v>46115</v>
      </c>
      <c r="C147" s="167" t="s">
        <v>3524</v>
      </c>
      <c r="D147" s="167" t="s">
        <v>3525</v>
      </c>
      <c r="E147" s="167" t="s">
        <v>3526</v>
      </c>
      <c r="F147" s="167" t="s">
        <v>3501</v>
      </c>
      <c r="G147" s="167" t="s">
        <v>3502</v>
      </c>
      <c r="H147" s="168">
        <v>46118</v>
      </c>
      <c r="I147" s="167"/>
      <c r="J147" s="169">
        <v>26137</v>
      </c>
      <c r="K147" s="167" t="s">
        <v>55</v>
      </c>
      <c r="L147" s="169">
        <v>1</v>
      </c>
      <c r="M147" s="167" t="s">
        <v>3513</v>
      </c>
      <c r="N147" s="169">
        <v>0.3</v>
      </c>
      <c r="O147" s="167" t="s">
        <v>3505</v>
      </c>
      <c r="P147" s="167"/>
      <c r="Q147" s="167" t="s">
        <v>3514</v>
      </c>
      <c r="R147" s="167" t="s">
        <v>3528</v>
      </c>
      <c r="S147" s="169">
        <v>2</v>
      </c>
      <c r="T147" s="167" t="s">
        <v>3529</v>
      </c>
      <c r="U147" s="169" t="s">
        <v>3530</v>
      </c>
      <c r="V147" s="167" t="s">
        <v>3789</v>
      </c>
      <c r="W147" s="167" t="s">
        <v>3790</v>
      </c>
      <c r="X147" s="170" t="s">
        <v>159</v>
      </c>
      <c r="Y147" s="171" t="s">
        <v>3791</v>
      </c>
      <c r="Z147" s="167" t="s">
        <v>10477</v>
      </c>
      <c r="AA147" s="176">
        <v>700</v>
      </c>
      <c r="AB147" s="167" t="s">
        <v>11254</v>
      </c>
      <c r="AC147" s="176">
        <v>700</v>
      </c>
      <c r="AD147" s="167" t="s">
        <v>11254</v>
      </c>
      <c r="AE147" s="176">
        <v>148.62</v>
      </c>
    </row>
    <row r="148" spans="1:31">
      <c r="A148" s="178">
        <v>108117301830</v>
      </c>
      <c r="B148" s="166">
        <v>46115</v>
      </c>
      <c r="C148" s="167" t="s">
        <v>3524</v>
      </c>
      <c r="D148" s="167" t="s">
        <v>3525</v>
      </c>
      <c r="E148" s="167" t="s">
        <v>3526</v>
      </c>
      <c r="F148" s="167" t="s">
        <v>3501</v>
      </c>
      <c r="G148" s="167" t="s">
        <v>3502</v>
      </c>
      <c r="H148" s="168">
        <v>46118</v>
      </c>
      <c r="I148" s="167"/>
      <c r="J148" s="169">
        <v>26137</v>
      </c>
      <c r="K148" s="167" t="s">
        <v>55</v>
      </c>
      <c r="L148" s="169">
        <v>1</v>
      </c>
      <c r="M148" s="167" t="s">
        <v>3513</v>
      </c>
      <c r="N148" s="169">
        <v>0.3</v>
      </c>
      <c r="O148" s="167" t="s">
        <v>3505</v>
      </c>
      <c r="P148" s="167"/>
      <c r="Q148" s="167" t="s">
        <v>3514</v>
      </c>
      <c r="R148" s="167" t="s">
        <v>3528</v>
      </c>
      <c r="S148" s="169">
        <v>1</v>
      </c>
      <c r="T148" s="167" t="s">
        <v>3529</v>
      </c>
      <c r="U148" s="169" t="s">
        <v>3530</v>
      </c>
      <c r="V148" s="167" t="s">
        <v>3792</v>
      </c>
      <c r="W148" s="167" t="s">
        <v>3793</v>
      </c>
      <c r="X148" s="170" t="s">
        <v>159</v>
      </c>
      <c r="Y148" s="171" t="s">
        <v>3791</v>
      </c>
      <c r="Z148" s="167" t="s">
        <v>10477</v>
      </c>
      <c r="AA148" s="176">
        <v>700</v>
      </c>
      <c r="AB148" s="167" t="s">
        <v>11254</v>
      </c>
      <c r="AC148" s="176">
        <v>700</v>
      </c>
      <c r="AD148" s="167" t="s">
        <v>11254</v>
      </c>
      <c r="AE148" s="176">
        <v>541.07000000000005</v>
      </c>
    </row>
    <row r="149" spans="1:31">
      <c r="A149" s="178">
        <v>108117806160</v>
      </c>
      <c r="B149" s="166">
        <v>46115</v>
      </c>
      <c r="C149" s="167" t="s">
        <v>3524</v>
      </c>
      <c r="D149" s="167" t="s">
        <v>3525</v>
      </c>
      <c r="E149" s="167" t="s">
        <v>3526</v>
      </c>
      <c r="F149" s="167" t="s">
        <v>3501</v>
      </c>
      <c r="G149" s="167" t="s">
        <v>3502</v>
      </c>
      <c r="H149" s="168">
        <v>46118</v>
      </c>
      <c r="I149" s="167"/>
      <c r="J149" s="169">
        <v>26137</v>
      </c>
      <c r="K149" s="167" t="s">
        <v>55</v>
      </c>
      <c r="L149" s="169">
        <v>15</v>
      </c>
      <c r="M149" s="167" t="s">
        <v>3513</v>
      </c>
      <c r="N149" s="169">
        <v>78</v>
      </c>
      <c r="O149" s="167" t="s">
        <v>3505</v>
      </c>
      <c r="P149" s="167"/>
      <c r="Q149" s="167" t="s">
        <v>3527</v>
      </c>
      <c r="R149" s="167" t="s">
        <v>3528</v>
      </c>
      <c r="S149" s="169">
        <v>2</v>
      </c>
      <c r="T149" s="167" t="s">
        <v>3560</v>
      </c>
      <c r="U149" s="169" t="s">
        <v>3561</v>
      </c>
      <c r="V149" s="167" t="s">
        <v>3562</v>
      </c>
      <c r="W149" s="167" t="s">
        <v>3563</v>
      </c>
      <c r="X149" s="170" t="s">
        <v>157</v>
      </c>
      <c r="Y149" s="171" t="s">
        <v>3794</v>
      </c>
      <c r="Z149" s="167" t="s">
        <v>10478</v>
      </c>
      <c r="AA149" s="176">
        <v>14400</v>
      </c>
      <c r="AB149" s="167" t="s">
        <v>11254</v>
      </c>
      <c r="AC149" s="176">
        <v>14400</v>
      </c>
      <c r="AD149" s="167" t="s">
        <v>11254</v>
      </c>
      <c r="AE149" s="176">
        <v>10080</v>
      </c>
    </row>
    <row r="150" spans="1:31">
      <c r="A150" s="178">
        <v>108117806160</v>
      </c>
      <c r="B150" s="166">
        <v>46115</v>
      </c>
      <c r="C150" s="167" t="s">
        <v>3524</v>
      </c>
      <c r="D150" s="167" t="s">
        <v>3525</v>
      </c>
      <c r="E150" s="167" t="s">
        <v>3526</v>
      </c>
      <c r="F150" s="167" t="s">
        <v>3501</v>
      </c>
      <c r="G150" s="167" t="s">
        <v>3502</v>
      </c>
      <c r="H150" s="168">
        <v>46118</v>
      </c>
      <c r="I150" s="167"/>
      <c r="J150" s="169">
        <v>26137</v>
      </c>
      <c r="K150" s="167" t="s">
        <v>55</v>
      </c>
      <c r="L150" s="169">
        <v>15</v>
      </c>
      <c r="M150" s="167" t="s">
        <v>3513</v>
      </c>
      <c r="N150" s="169">
        <v>78</v>
      </c>
      <c r="O150" s="167" t="s">
        <v>3505</v>
      </c>
      <c r="P150" s="167"/>
      <c r="Q150" s="167" t="s">
        <v>3527</v>
      </c>
      <c r="R150" s="167" t="s">
        <v>3528</v>
      </c>
      <c r="S150" s="169">
        <v>1</v>
      </c>
      <c r="T150" s="167" t="s">
        <v>3560</v>
      </c>
      <c r="U150" s="169" t="s">
        <v>3561</v>
      </c>
      <c r="V150" s="167" t="s">
        <v>3562</v>
      </c>
      <c r="W150" s="167" t="s">
        <v>3563</v>
      </c>
      <c r="X150" s="170" t="s">
        <v>157</v>
      </c>
      <c r="Y150" s="171" t="s">
        <v>3794</v>
      </c>
      <c r="Z150" s="167" t="s">
        <v>10478</v>
      </c>
      <c r="AA150" s="176">
        <v>3600</v>
      </c>
      <c r="AB150" s="167" t="s">
        <v>11254</v>
      </c>
      <c r="AC150" s="176">
        <v>3600</v>
      </c>
      <c r="AD150" s="167" t="s">
        <v>11254</v>
      </c>
      <c r="AE150" s="176">
        <v>2520</v>
      </c>
    </row>
    <row r="151" spans="1:31">
      <c r="A151" s="178">
        <v>108117903940</v>
      </c>
      <c r="B151" s="166">
        <v>46115</v>
      </c>
      <c r="C151" s="167" t="s">
        <v>3524</v>
      </c>
      <c r="D151" s="167" t="s">
        <v>3525</v>
      </c>
      <c r="E151" s="167" t="s">
        <v>3526</v>
      </c>
      <c r="F151" s="167" t="s">
        <v>3501</v>
      </c>
      <c r="G151" s="167" t="s">
        <v>3502</v>
      </c>
      <c r="H151" s="168">
        <v>46118</v>
      </c>
      <c r="I151" s="167"/>
      <c r="J151" s="169">
        <v>26137</v>
      </c>
      <c r="K151" s="167" t="s">
        <v>55</v>
      </c>
      <c r="L151" s="169">
        <v>2</v>
      </c>
      <c r="M151" s="167" t="s">
        <v>3513</v>
      </c>
      <c r="N151" s="169">
        <v>4.9000000000000004</v>
      </c>
      <c r="O151" s="167" t="s">
        <v>3505</v>
      </c>
      <c r="P151" s="167"/>
      <c r="Q151" s="167" t="s">
        <v>3527</v>
      </c>
      <c r="R151" s="167" t="s">
        <v>3528</v>
      </c>
      <c r="S151" s="169">
        <v>2</v>
      </c>
      <c r="T151" s="167" t="s">
        <v>3529</v>
      </c>
      <c r="U151" s="169" t="s">
        <v>3530</v>
      </c>
      <c r="V151" s="167" t="s">
        <v>3795</v>
      </c>
      <c r="W151" s="167" t="s">
        <v>3796</v>
      </c>
      <c r="X151" s="170" t="s">
        <v>157</v>
      </c>
      <c r="Y151" s="171" t="s">
        <v>3797</v>
      </c>
      <c r="Z151" s="167" t="s">
        <v>10479</v>
      </c>
      <c r="AA151" s="176">
        <v>2500</v>
      </c>
      <c r="AB151" s="167" t="s">
        <v>11254</v>
      </c>
      <c r="AC151" s="176">
        <v>2500</v>
      </c>
      <c r="AD151" s="167" t="s">
        <v>11254</v>
      </c>
      <c r="AE151" s="176">
        <v>17050</v>
      </c>
    </row>
    <row r="152" spans="1:31">
      <c r="A152" s="178">
        <v>108117903940</v>
      </c>
      <c r="B152" s="166">
        <v>46115</v>
      </c>
      <c r="C152" s="167" t="s">
        <v>3524</v>
      </c>
      <c r="D152" s="167" t="s">
        <v>3525</v>
      </c>
      <c r="E152" s="167" t="s">
        <v>3526</v>
      </c>
      <c r="F152" s="167" t="s">
        <v>3501</v>
      </c>
      <c r="G152" s="167" t="s">
        <v>3502</v>
      </c>
      <c r="H152" s="168">
        <v>46118</v>
      </c>
      <c r="I152" s="167"/>
      <c r="J152" s="169">
        <v>26137</v>
      </c>
      <c r="K152" s="167" t="s">
        <v>55</v>
      </c>
      <c r="L152" s="169">
        <v>2</v>
      </c>
      <c r="M152" s="167" t="s">
        <v>3513</v>
      </c>
      <c r="N152" s="169">
        <v>4.9000000000000004</v>
      </c>
      <c r="O152" s="167" t="s">
        <v>3505</v>
      </c>
      <c r="P152" s="167"/>
      <c r="Q152" s="167" t="s">
        <v>3527</v>
      </c>
      <c r="R152" s="167" t="s">
        <v>3528</v>
      </c>
      <c r="S152" s="169">
        <v>1</v>
      </c>
      <c r="T152" s="167" t="s">
        <v>3529</v>
      </c>
      <c r="U152" s="169" t="s">
        <v>3530</v>
      </c>
      <c r="V152" s="167" t="s">
        <v>3798</v>
      </c>
      <c r="W152" s="167" t="s">
        <v>3799</v>
      </c>
      <c r="X152" s="170" t="s">
        <v>3533</v>
      </c>
      <c r="Y152" s="171" t="s">
        <v>3797</v>
      </c>
      <c r="Z152" s="167" t="s">
        <v>10479</v>
      </c>
      <c r="AA152" s="176">
        <v>4900</v>
      </c>
      <c r="AB152" s="167" t="s">
        <v>11254</v>
      </c>
      <c r="AC152" s="176">
        <v>4900</v>
      </c>
      <c r="AD152" s="167" t="s">
        <v>11254</v>
      </c>
      <c r="AE152" s="176">
        <v>18375</v>
      </c>
    </row>
    <row r="153" spans="1:31">
      <c r="A153" s="178">
        <v>108117937800</v>
      </c>
      <c r="B153" s="166">
        <v>46115</v>
      </c>
      <c r="C153" s="167" t="s">
        <v>3610</v>
      </c>
      <c r="D153" s="167" t="s">
        <v>3525</v>
      </c>
      <c r="E153" s="167" t="s">
        <v>3526</v>
      </c>
      <c r="F153" s="167" t="s">
        <v>3501</v>
      </c>
      <c r="G153" s="167" t="s">
        <v>3502</v>
      </c>
      <c r="H153" s="168">
        <v>46118</v>
      </c>
      <c r="I153" s="167"/>
      <c r="J153" s="169">
        <v>26137</v>
      </c>
      <c r="K153" s="167" t="s">
        <v>55</v>
      </c>
      <c r="L153" s="169">
        <v>1</v>
      </c>
      <c r="M153" s="167" t="s">
        <v>3504</v>
      </c>
      <c r="N153" s="169">
        <v>2.5</v>
      </c>
      <c r="O153" s="167" t="s">
        <v>3505</v>
      </c>
      <c r="P153" s="167"/>
      <c r="Q153" s="167" t="s">
        <v>3527</v>
      </c>
      <c r="R153" s="167" t="s">
        <v>3800</v>
      </c>
      <c r="S153" s="169">
        <v>1</v>
      </c>
      <c r="T153" s="167" t="s">
        <v>2058</v>
      </c>
      <c r="U153" s="169" t="s">
        <v>3801</v>
      </c>
      <c r="V153" s="167" t="s">
        <v>3802</v>
      </c>
      <c r="W153" s="167"/>
      <c r="X153" s="170" t="s">
        <v>3619</v>
      </c>
      <c r="Y153" s="171" t="s">
        <v>3803</v>
      </c>
      <c r="Z153" s="167" t="s">
        <v>10480</v>
      </c>
      <c r="AA153" s="176">
        <v>86</v>
      </c>
      <c r="AB153" s="167" t="s">
        <v>11254</v>
      </c>
      <c r="AC153" s="176">
        <v>86</v>
      </c>
      <c r="AD153" s="167" t="s">
        <v>11254</v>
      </c>
      <c r="AE153" s="176">
        <v>1333</v>
      </c>
    </row>
    <row r="154" spans="1:31">
      <c r="A154" s="178">
        <v>108117937910</v>
      </c>
      <c r="B154" s="166">
        <v>46115</v>
      </c>
      <c r="C154" s="167" t="s">
        <v>3524</v>
      </c>
      <c r="D154" s="167" t="s">
        <v>3525</v>
      </c>
      <c r="E154" s="167" t="s">
        <v>3526</v>
      </c>
      <c r="F154" s="167" t="s">
        <v>3501</v>
      </c>
      <c r="G154" s="167" t="s">
        <v>3502</v>
      </c>
      <c r="H154" s="168">
        <v>46118</v>
      </c>
      <c r="I154" s="167"/>
      <c r="J154" s="169">
        <v>26137</v>
      </c>
      <c r="K154" s="167" t="s">
        <v>55</v>
      </c>
      <c r="L154" s="169">
        <v>1</v>
      </c>
      <c r="M154" s="167" t="s">
        <v>3504</v>
      </c>
      <c r="N154" s="169">
        <v>0.3</v>
      </c>
      <c r="O154" s="167" t="s">
        <v>3505</v>
      </c>
      <c r="P154" s="167"/>
      <c r="Q154" s="167" t="s">
        <v>3514</v>
      </c>
      <c r="R154" s="167" t="s">
        <v>3528</v>
      </c>
      <c r="S154" s="169">
        <v>1</v>
      </c>
      <c r="T154" s="167" t="s">
        <v>3540</v>
      </c>
      <c r="U154" s="169" t="s">
        <v>3541</v>
      </c>
      <c r="V154" s="167" t="s">
        <v>3804</v>
      </c>
      <c r="W154" s="167" t="s">
        <v>3805</v>
      </c>
      <c r="X154" s="170" t="s">
        <v>160</v>
      </c>
      <c r="Y154" s="171" t="s">
        <v>3806</v>
      </c>
      <c r="Z154" s="167" t="s">
        <v>10481</v>
      </c>
      <c r="AA154" s="176">
        <v>3000</v>
      </c>
      <c r="AB154" s="167" t="s">
        <v>11254</v>
      </c>
      <c r="AC154" s="176">
        <v>3000</v>
      </c>
      <c r="AD154" s="167" t="s">
        <v>11254</v>
      </c>
      <c r="AE154" s="176">
        <v>22.8</v>
      </c>
    </row>
    <row r="155" spans="1:31">
      <c r="A155" s="178">
        <v>108121316550</v>
      </c>
      <c r="B155" s="166">
        <v>46118</v>
      </c>
      <c r="C155" s="167" t="s">
        <v>3524</v>
      </c>
      <c r="D155" s="167" t="s">
        <v>3525</v>
      </c>
      <c r="E155" s="167" t="s">
        <v>3526</v>
      </c>
      <c r="F155" s="167" t="s">
        <v>3501</v>
      </c>
      <c r="G155" s="167" t="s">
        <v>3502</v>
      </c>
      <c r="H155" s="168">
        <v>46119</v>
      </c>
      <c r="I155" s="167"/>
      <c r="J155" s="169">
        <v>26142</v>
      </c>
      <c r="K155" s="167" t="s">
        <v>55</v>
      </c>
      <c r="L155" s="169">
        <v>1</v>
      </c>
      <c r="M155" s="167" t="s">
        <v>3513</v>
      </c>
      <c r="N155" s="169">
        <v>1.7</v>
      </c>
      <c r="O155" s="167" t="s">
        <v>3505</v>
      </c>
      <c r="P155" s="167"/>
      <c r="Q155" s="167" t="s">
        <v>3514</v>
      </c>
      <c r="R155" s="167" t="s">
        <v>3528</v>
      </c>
      <c r="S155" s="169">
        <v>4</v>
      </c>
      <c r="T155" s="167" t="s">
        <v>3535</v>
      </c>
      <c r="U155" s="169" t="s">
        <v>3536</v>
      </c>
      <c r="V155" s="167" t="s">
        <v>3807</v>
      </c>
      <c r="W155" s="167" t="s">
        <v>3808</v>
      </c>
      <c r="X155" s="170" t="s">
        <v>3533</v>
      </c>
      <c r="Y155" s="171" t="s">
        <v>3809</v>
      </c>
      <c r="Z155" s="167" t="s">
        <v>10482</v>
      </c>
      <c r="AA155" s="176">
        <v>20000</v>
      </c>
      <c r="AB155" s="167" t="s">
        <v>11254</v>
      </c>
      <c r="AC155" s="176">
        <v>20000</v>
      </c>
      <c r="AD155" s="167" t="s">
        <v>11254</v>
      </c>
      <c r="AE155" s="176">
        <v>180</v>
      </c>
    </row>
    <row r="156" spans="1:31">
      <c r="A156" s="178">
        <v>108121316550</v>
      </c>
      <c r="B156" s="166">
        <v>46118</v>
      </c>
      <c r="C156" s="167" t="s">
        <v>3524</v>
      </c>
      <c r="D156" s="167" t="s">
        <v>3525</v>
      </c>
      <c r="E156" s="167" t="s">
        <v>3526</v>
      </c>
      <c r="F156" s="167" t="s">
        <v>3501</v>
      </c>
      <c r="G156" s="167" t="s">
        <v>3502</v>
      </c>
      <c r="H156" s="168">
        <v>46119</v>
      </c>
      <c r="I156" s="167"/>
      <c r="J156" s="169">
        <v>26142</v>
      </c>
      <c r="K156" s="167" t="s">
        <v>55</v>
      </c>
      <c r="L156" s="169">
        <v>1</v>
      </c>
      <c r="M156" s="167" t="s">
        <v>3513</v>
      </c>
      <c r="N156" s="169">
        <v>1.7</v>
      </c>
      <c r="O156" s="167" t="s">
        <v>3505</v>
      </c>
      <c r="P156" s="167"/>
      <c r="Q156" s="167" t="s">
        <v>3514</v>
      </c>
      <c r="R156" s="167" t="s">
        <v>3528</v>
      </c>
      <c r="S156" s="169">
        <v>3</v>
      </c>
      <c r="T156" s="167" t="s">
        <v>3535</v>
      </c>
      <c r="U156" s="169" t="s">
        <v>3536</v>
      </c>
      <c r="V156" s="167" t="s">
        <v>3810</v>
      </c>
      <c r="W156" s="167" t="s">
        <v>3811</v>
      </c>
      <c r="X156" s="170" t="s">
        <v>3533</v>
      </c>
      <c r="Y156" s="171" t="s">
        <v>3809</v>
      </c>
      <c r="Z156" s="167" t="s">
        <v>10482</v>
      </c>
      <c r="AA156" s="176">
        <v>50000</v>
      </c>
      <c r="AB156" s="167" t="s">
        <v>11254</v>
      </c>
      <c r="AC156" s="176">
        <v>50000</v>
      </c>
      <c r="AD156" s="167" t="s">
        <v>11254</v>
      </c>
      <c r="AE156" s="176">
        <v>400</v>
      </c>
    </row>
    <row r="157" spans="1:31">
      <c r="A157" s="178">
        <v>108121316550</v>
      </c>
      <c r="B157" s="166">
        <v>46118</v>
      </c>
      <c r="C157" s="167" t="s">
        <v>3524</v>
      </c>
      <c r="D157" s="167" t="s">
        <v>3525</v>
      </c>
      <c r="E157" s="167" t="s">
        <v>3526</v>
      </c>
      <c r="F157" s="167" t="s">
        <v>3501</v>
      </c>
      <c r="G157" s="167" t="s">
        <v>3502</v>
      </c>
      <c r="H157" s="168">
        <v>46119</v>
      </c>
      <c r="I157" s="167"/>
      <c r="J157" s="169">
        <v>26142</v>
      </c>
      <c r="K157" s="167" t="s">
        <v>55</v>
      </c>
      <c r="L157" s="169">
        <v>1</v>
      </c>
      <c r="M157" s="167" t="s">
        <v>3513</v>
      </c>
      <c r="N157" s="169">
        <v>1.7</v>
      </c>
      <c r="O157" s="167" t="s">
        <v>3505</v>
      </c>
      <c r="P157" s="167"/>
      <c r="Q157" s="167" t="s">
        <v>3514</v>
      </c>
      <c r="R157" s="167" t="s">
        <v>3528</v>
      </c>
      <c r="S157" s="169">
        <v>2</v>
      </c>
      <c r="T157" s="167" t="s">
        <v>3535</v>
      </c>
      <c r="U157" s="169" t="s">
        <v>3536</v>
      </c>
      <c r="V157" s="167" t="s">
        <v>3812</v>
      </c>
      <c r="W157" s="167" t="s">
        <v>3813</v>
      </c>
      <c r="X157" s="170" t="s">
        <v>3533</v>
      </c>
      <c r="Y157" s="171" t="s">
        <v>3809</v>
      </c>
      <c r="Z157" s="167" t="s">
        <v>10482</v>
      </c>
      <c r="AA157" s="176">
        <v>50000</v>
      </c>
      <c r="AB157" s="167" t="s">
        <v>11254</v>
      </c>
      <c r="AC157" s="176">
        <v>50000</v>
      </c>
      <c r="AD157" s="167" t="s">
        <v>11254</v>
      </c>
      <c r="AE157" s="176">
        <v>400</v>
      </c>
    </row>
    <row r="158" spans="1:31">
      <c r="A158" s="178">
        <v>108121316550</v>
      </c>
      <c r="B158" s="166">
        <v>46118</v>
      </c>
      <c r="C158" s="167" t="s">
        <v>3524</v>
      </c>
      <c r="D158" s="167" t="s">
        <v>3525</v>
      </c>
      <c r="E158" s="167" t="s">
        <v>3526</v>
      </c>
      <c r="F158" s="167" t="s">
        <v>3501</v>
      </c>
      <c r="G158" s="167" t="s">
        <v>3502</v>
      </c>
      <c r="H158" s="168">
        <v>46119</v>
      </c>
      <c r="I158" s="167"/>
      <c r="J158" s="169">
        <v>26142</v>
      </c>
      <c r="K158" s="167" t="s">
        <v>55</v>
      </c>
      <c r="L158" s="169">
        <v>1</v>
      </c>
      <c r="M158" s="167" t="s">
        <v>3513</v>
      </c>
      <c r="N158" s="169">
        <v>1.7</v>
      </c>
      <c r="O158" s="167" t="s">
        <v>3505</v>
      </c>
      <c r="P158" s="167"/>
      <c r="Q158" s="167" t="s">
        <v>3514</v>
      </c>
      <c r="R158" s="167" t="s">
        <v>3528</v>
      </c>
      <c r="S158" s="169">
        <v>1</v>
      </c>
      <c r="T158" s="167" t="s">
        <v>3535</v>
      </c>
      <c r="U158" s="169" t="s">
        <v>3536</v>
      </c>
      <c r="V158" s="167" t="s">
        <v>3807</v>
      </c>
      <c r="W158" s="167" t="s">
        <v>3808</v>
      </c>
      <c r="X158" s="170" t="s">
        <v>3533</v>
      </c>
      <c r="Y158" s="171" t="s">
        <v>3809</v>
      </c>
      <c r="Z158" s="167" t="s">
        <v>10482</v>
      </c>
      <c r="AA158" s="176">
        <v>10000</v>
      </c>
      <c r="AB158" s="167" t="s">
        <v>11254</v>
      </c>
      <c r="AC158" s="176">
        <v>10000</v>
      </c>
      <c r="AD158" s="167" t="s">
        <v>11254</v>
      </c>
      <c r="AE158" s="176">
        <v>90</v>
      </c>
    </row>
    <row r="159" spans="1:31">
      <c r="A159" s="178">
        <v>108121441740</v>
      </c>
      <c r="B159" s="166">
        <v>46118</v>
      </c>
      <c r="C159" s="167" t="s">
        <v>3524</v>
      </c>
      <c r="D159" s="167" t="s">
        <v>3525</v>
      </c>
      <c r="E159" s="167" t="s">
        <v>3526</v>
      </c>
      <c r="F159" s="167" t="s">
        <v>3501</v>
      </c>
      <c r="G159" s="167" t="s">
        <v>3502</v>
      </c>
      <c r="H159" s="168">
        <v>46119</v>
      </c>
      <c r="I159" s="167" t="s">
        <v>3814</v>
      </c>
      <c r="J159" s="169">
        <v>26142</v>
      </c>
      <c r="K159" s="167" t="s">
        <v>55</v>
      </c>
      <c r="L159" s="169">
        <v>6</v>
      </c>
      <c r="M159" s="167" t="s">
        <v>3513</v>
      </c>
      <c r="N159" s="169">
        <v>22.5</v>
      </c>
      <c r="O159" s="167" t="s">
        <v>3505</v>
      </c>
      <c r="P159" s="167"/>
      <c r="Q159" s="167" t="s">
        <v>3506</v>
      </c>
      <c r="R159" s="167" t="s">
        <v>3528</v>
      </c>
      <c r="S159" s="169">
        <v>1</v>
      </c>
      <c r="T159" s="167" t="s">
        <v>3587</v>
      </c>
      <c r="U159" s="169" t="s">
        <v>3588</v>
      </c>
      <c r="V159" s="167" t="s">
        <v>3815</v>
      </c>
      <c r="W159" s="167" t="s">
        <v>3816</v>
      </c>
      <c r="X159" s="170" t="s">
        <v>3533</v>
      </c>
      <c r="Y159" s="171" t="s">
        <v>3817</v>
      </c>
      <c r="Z159" s="167" t="s">
        <v>10483</v>
      </c>
      <c r="AA159" s="176">
        <v>2340</v>
      </c>
      <c r="AB159" s="167" t="s">
        <v>11254</v>
      </c>
      <c r="AC159" s="176">
        <v>2340</v>
      </c>
      <c r="AD159" s="167" t="s">
        <v>11254</v>
      </c>
      <c r="AE159" s="176">
        <v>3779.24</v>
      </c>
    </row>
    <row r="160" spans="1:31">
      <c r="A160" s="178">
        <v>108123355760</v>
      </c>
      <c r="B160" s="166">
        <v>46118</v>
      </c>
      <c r="C160" s="167" t="s">
        <v>3524</v>
      </c>
      <c r="D160" s="167" t="s">
        <v>3525</v>
      </c>
      <c r="E160" s="167" t="s">
        <v>3526</v>
      </c>
      <c r="F160" s="167" t="s">
        <v>3501</v>
      </c>
      <c r="G160" s="167" t="s">
        <v>3502</v>
      </c>
      <c r="H160" s="168">
        <v>46119</v>
      </c>
      <c r="I160" s="167"/>
      <c r="J160" s="169">
        <v>26142</v>
      </c>
      <c r="K160" s="167" t="s">
        <v>55</v>
      </c>
      <c r="L160" s="169">
        <v>1</v>
      </c>
      <c r="M160" s="167" t="s">
        <v>3513</v>
      </c>
      <c r="N160" s="169">
        <v>1.1000000000000001</v>
      </c>
      <c r="O160" s="167" t="s">
        <v>3505</v>
      </c>
      <c r="P160" s="167"/>
      <c r="Q160" s="167" t="s">
        <v>3527</v>
      </c>
      <c r="R160" s="167" t="s">
        <v>3528</v>
      </c>
      <c r="S160" s="169">
        <v>1</v>
      </c>
      <c r="T160" s="167" t="s">
        <v>3545</v>
      </c>
      <c r="U160" s="169" t="s">
        <v>3546</v>
      </c>
      <c r="V160" s="167" t="s">
        <v>3818</v>
      </c>
      <c r="W160" s="167" t="s">
        <v>3819</v>
      </c>
      <c r="X160" s="170" t="s">
        <v>157</v>
      </c>
      <c r="Y160" s="171" t="s">
        <v>3820</v>
      </c>
      <c r="Z160" s="167" t="s">
        <v>10484</v>
      </c>
      <c r="AA160" s="176">
        <v>27000</v>
      </c>
      <c r="AB160" s="167" t="s">
        <v>11254</v>
      </c>
      <c r="AC160" s="176">
        <v>27000</v>
      </c>
      <c r="AD160" s="167" t="s">
        <v>11254</v>
      </c>
      <c r="AE160" s="176">
        <v>908.55</v>
      </c>
    </row>
    <row r="161" spans="1:31">
      <c r="A161" s="178">
        <v>108123426350</v>
      </c>
      <c r="B161" s="166">
        <v>46118</v>
      </c>
      <c r="C161" s="167" t="s">
        <v>3524</v>
      </c>
      <c r="D161" s="167" t="s">
        <v>3525</v>
      </c>
      <c r="E161" s="167" t="s">
        <v>3526</v>
      </c>
      <c r="F161" s="167" t="s">
        <v>3501</v>
      </c>
      <c r="G161" s="167" t="s">
        <v>3502</v>
      </c>
      <c r="H161" s="168">
        <v>46119</v>
      </c>
      <c r="I161" s="167"/>
      <c r="J161" s="169">
        <v>26142</v>
      </c>
      <c r="K161" s="167" t="s">
        <v>55</v>
      </c>
      <c r="L161" s="169">
        <v>1</v>
      </c>
      <c r="M161" s="167" t="s">
        <v>3513</v>
      </c>
      <c r="N161" s="169">
        <v>7.2</v>
      </c>
      <c r="O161" s="167" t="s">
        <v>3505</v>
      </c>
      <c r="P161" s="167"/>
      <c r="Q161" s="167" t="s">
        <v>3514</v>
      </c>
      <c r="R161" s="167" t="s">
        <v>3528</v>
      </c>
      <c r="S161" s="169">
        <v>15</v>
      </c>
      <c r="T161" s="167" t="s">
        <v>3529</v>
      </c>
      <c r="U161" s="169" t="s">
        <v>3530</v>
      </c>
      <c r="V161" s="167" t="s">
        <v>3821</v>
      </c>
      <c r="W161" s="167" t="s">
        <v>3822</v>
      </c>
      <c r="X161" s="170" t="s">
        <v>157</v>
      </c>
      <c r="Y161" s="171" t="s">
        <v>3823</v>
      </c>
      <c r="Z161" s="167" t="s">
        <v>10485</v>
      </c>
      <c r="AA161" s="176">
        <v>12000</v>
      </c>
      <c r="AB161" s="167" t="s">
        <v>11254</v>
      </c>
      <c r="AC161" s="176">
        <v>12000</v>
      </c>
      <c r="AD161" s="167" t="s">
        <v>11254</v>
      </c>
      <c r="AE161" s="176">
        <v>397.2</v>
      </c>
    </row>
    <row r="162" spans="1:31">
      <c r="A162" s="178">
        <v>108123426350</v>
      </c>
      <c r="B162" s="166">
        <v>46118</v>
      </c>
      <c r="C162" s="167" t="s">
        <v>3524</v>
      </c>
      <c r="D162" s="167" t="s">
        <v>3525</v>
      </c>
      <c r="E162" s="167" t="s">
        <v>3526</v>
      </c>
      <c r="F162" s="167" t="s">
        <v>3501</v>
      </c>
      <c r="G162" s="167" t="s">
        <v>3502</v>
      </c>
      <c r="H162" s="168">
        <v>46119</v>
      </c>
      <c r="I162" s="167"/>
      <c r="J162" s="169">
        <v>26142</v>
      </c>
      <c r="K162" s="167" t="s">
        <v>55</v>
      </c>
      <c r="L162" s="169">
        <v>1</v>
      </c>
      <c r="M162" s="167" t="s">
        <v>3513</v>
      </c>
      <c r="N162" s="169">
        <v>7.2</v>
      </c>
      <c r="O162" s="167" t="s">
        <v>3505</v>
      </c>
      <c r="P162" s="167"/>
      <c r="Q162" s="167" t="s">
        <v>3514</v>
      </c>
      <c r="R162" s="167" t="s">
        <v>3528</v>
      </c>
      <c r="S162" s="169">
        <v>14</v>
      </c>
      <c r="T162" s="167" t="s">
        <v>3560</v>
      </c>
      <c r="U162" s="169" t="s">
        <v>3561</v>
      </c>
      <c r="V162" s="167" t="s">
        <v>3824</v>
      </c>
      <c r="W162" s="167" t="s">
        <v>3825</v>
      </c>
      <c r="X162" s="170" t="s">
        <v>159</v>
      </c>
      <c r="Y162" s="171" t="s">
        <v>3823</v>
      </c>
      <c r="Z162" s="167" t="s">
        <v>10485</v>
      </c>
      <c r="AA162" s="176">
        <v>15000</v>
      </c>
      <c r="AB162" s="167" t="s">
        <v>11254</v>
      </c>
      <c r="AC162" s="176">
        <v>15000</v>
      </c>
      <c r="AD162" s="167" t="s">
        <v>11254</v>
      </c>
      <c r="AE162" s="176">
        <v>40.5</v>
      </c>
    </row>
    <row r="163" spans="1:31">
      <c r="A163" s="178">
        <v>108123426350</v>
      </c>
      <c r="B163" s="166">
        <v>46118</v>
      </c>
      <c r="C163" s="167" t="s">
        <v>3524</v>
      </c>
      <c r="D163" s="167" t="s">
        <v>3525</v>
      </c>
      <c r="E163" s="167" t="s">
        <v>3526</v>
      </c>
      <c r="F163" s="167" t="s">
        <v>3501</v>
      </c>
      <c r="G163" s="167" t="s">
        <v>3502</v>
      </c>
      <c r="H163" s="168">
        <v>46119</v>
      </c>
      <c r="I163" s="167"/>
      <c r="J163" s="169">
        <v>26142</v>
      </c>
      <c r="K163" s="167" t="s">
        <v>55</v>
      </c>
      <c r="L163" s="169">
        <v>1</v>
      </c>
      <c r="M163" s="167" t="s">
        <v>3513</v>
      </c>
      <c r="N163" s="169">
        <v>7.2</v>
      </c>
      <c r="O163" s="167" t="s">
        <v>3505</v>
      </c>
      <c r="P163" s="167"/>
      <c r="Q163" s="167" t="s">
        <v>3514</v>
      </c>
      <c r="R163" s="167" t="s">
        <v>3528</v>
      </c>
      <c r="S163" s="169">
        <v>13</v>
      </c>
      <c r="T163" s="167" t="s">
        <v>3529</v>
      </c>
      <c r="U163" s="169" t="s">
        <v>3530</v>
      </c>
      <c r="V163" s="167" t="s">
        <v>3821</v>
      </c>
      <c r="W163" s="167" t="s">
        <v>3822</v>
      </c>
      <c r="X163" s="170" t="s">
        <v>157</v>
      </c>
      <c r="Y163" s="171" t="s">
        <v>3823</v>
      </c>
      <c r="Z163" s="167" t="s">
        <v>10485</v>
      </c>
      <c r="AA163" s="176">
        <v>3000</v>
      </c>
      <c r="AB163" s="167" t="s">
        <v>11254</v>
      </c>
      <c r="AC163" s="176">
        <v>3000</v>
      </c>
      <c r="AD163" s="167" t="s">
        <v>11254</v>
      </c>
      <c r="AE163" s="176">
        <v>99.3</v>
      </c>
    </row>
    <row r="164" spans="1:31">
      <c r="A164" s="178">
        <v>108123426350</v>
      </c>
      <c r="B164" s="166">
        <v>46118</v>
      </c>
      <c r="C164" s="167" t="s">
        <v>3524</v>
      </c>
      <c r="D164" s="167" t="s">
        <v>3525</v>
      </c>
      <c r="E164" s="167" t="s">
        <v>3526</v>
      </c>
      <c r="F164" s="167" t="s">
        <v>3501</v>
      </c>
      <c r="G164" s="167" t="s">
        <v>3502</v>
      </c>
      <c r="H164" s="168">
        <v>46119</v>
      </c>
      <c r="I164" s="167"/>
      <c r="J164" s="169">
        <v>26142</v>
      </c>
      <c r="K164" s="167" t="s">
        <v>55</v>
      </c>
      <c r="L164" s="169">
        <v>1</v>
      </c>
      <c r="M164" s="167" t="s">
        <v>3513</v>
      </c>
      <c r="N164" s="169">
        <v>7.2</v>
      </c>
      <c r="O164" s="167" t="s">
        <v>3505</v>
      </c>
      <c r="P164" s="167"/>
      <c r="Q164" s="167" t="s">
        <v>3514</v>
      </c>
      <c r="R164" s="167" t="s">
        <v>3528</v>
      </c>
      <c r="S164" s="169">
        <v>12</v>
      </c>
      <c r="T164" s="167" t="s">
        <v>3529</v>
      </c>
      <c r="U164" s="169" t="s">
        <v>3530</v>
      </c>
      <c r="V164" s="167" t="s">
        <v>3826</v>
      </c>
      <c r="W164" s="167" t="s">
        <v>3827</v>
      </c>
      <c r="X164" s="170" t="s">
        <v>157</v>
      </c>
      <c r="Y164" s="171" t="s">
        <v>3823</v>
      </c>
      <c r="Z164" s="167" t="s">
        <v>10485</v>
      </c>
      <c r="AA164" s="176">
        <v>3000</v>
      </c>
      <c r="AB164" s="167" t="s">
        <v>11254</v>
      </c>
      <c r="AC164" s="176">
        <v>3000</v>
      </c>
      <c r="AD164" s="167" t="s">
        <v>11254</v>
      </c>
      <c r="AE164" s="176">
        <v>99.3</v>
      </c>
    </row>
    <row r="165" spans="1:31">
      <c r="A165" s="178">
        <v>108123426350</v>
      </c>
      <c r="B165" s="166">
        <v>46118</v>
      </c>
      <c r="C165" s="167" t="s">
        <v>3524</v>
      </c>
      <c r="D165" s="167" t="s">
        <v>3525</v>
      </c>
      <c r="E165" s="167" t="s">
        <v>3526</v>
      </c>
      <c r="F165" s="167" t="s">
        <v>3501</v>
      </c>
      <c r="G165" s="167" t="s">
        <v>3502</v>
      </c>
      <c r="H165" s="168">
        <v>46119</v>
      </c>
      <c r="I165" s="167"/>
      <c r="J165" s="169">
        <v>26142</v>
      </c>
      <c r="K165" s="167" t="s">
        <v>55</v>
      </c>
      <c r="L165" s="169">
        <v>1</v>
      </c>
      <c r="M165" s="167" t="s">
        <v>3513</v>
      </c>
      <c r="N165" s="169">
        <v>7.2</v>
      </c>
      <c r="O165" s="167" t="s">
        <v>3505</v>
      </c>
      <c r="P165" s="167"/>
      <c r="Q165" s="167" t="s">
        <v>3514</v>
      </c>
      <c r="R165" s="167" t="s">
        <v>3528</v>
      </c>
      <c r="S165" s="169">
        <v>11</v>
      </c>
      <c r="T165" s="167" t="s">
        <v>3529</v>
      </c>
      <c r="U165" s="169" t="s">
        <v>3530</v>
      </c>
      <c r="V165" s="167" t="s">
        <v>3821</v>
      </c>
      <c r="W165" s="167" t="s">
        <v>3822</v>
      </c>
      <c r="X165" s="170" t="s">
        <v>157</v>
      </c>
      <c r="Y165" s="171" t="s">
        <v>3823</v>
      </c>
      <c r="Z165" s="167" t="s">
        <v>10485</v>
      </c>
      <c r="AA165" s="176">
        <v>3000</v>
      </c>
      <c r="AB165" s="167" t="s">
        <v>11254</v>
      </c>
      <c r="AC165" s="176">
        <v>3000</v>
      </c>
      <c r="AD165" s="167" t="s">
        <v>11254</v>
      </c>
      <c r="AE165" s="176">
        <v>99.3</v>
      </c>
    </row>
    <row r="166" spans="1:31">
      <c r="A166" s="178">
        <v>108123426350</v>
      </c>
      <c r="B166" s="166">
        <v>46118</v>
      </c>
      <c r="C166" s="167" t="s">
        <v>3524</v>
      </c>
      <c r="D166" s="167" t="s">
        <v>3525</v>
      </c>
      <c r="E166" s="167" t="s">
        <v>3526</v>
      </c>
      <c r="F166" s="167" t="s">
        <v>3501</v>
      </c>
      <c r="G166" s="167" t="s">
        <v>3502</v>
      </c>
      <c r="H166" s="168">
        <v>46119</v>
      </c>
      <c r="I166" s="167"/>
      <c r="J166" s="169">
        <v>26142</v>
      </c>
      <c r="K166" s="167" t="s">
        <v>55</v>
      </c>
      <c r="L166" s="169">
        <v>1</v>
      </c>
      <c r="M166" s="167" t="s">
        <v>3513</v>
      </c>
      <c r="N166" s="169">
        <v>7.2</v>
      </c>
      <c r="O166" s="167" t="s">
        <v>3505</v>
      </c>
      <c r="P166" s="167"/>
      <c r="Q166" s="167" t="s">
        <v>3514</v>
      </c>
      <c r="R166" s="167" t="s">
        <v>3528</v>
      </c>
      <c r="S166" s="169">
        <v>10</v>
      </c>
      <c r="T166" s="167" t="s">
        <v>3529</v>
      </c>
      <c r="U166" s="169" t="s">
        <v>3530</v>
      </c>
      <c r="V166" s="167" t="s">
        <v>3821</v>
      </c>
      <c r="W166" s="167" t="s">
        <v>3822</v>
      </c>
      <c r="X166" s="170" t="s">
        <v>157</v>
      </c>
      <c r="Y166" s="171" t="s">
        <v>3823</v>
      </c>
      <c r="Z166" s="167" t="s">
        <v>10485</v>
      </c>
      <c r="AA166" s="176">
        <v>9000</v>
      </c>
      <c r="AB166" s="167" t="s">
        <v>11254</v>
      </c>
      <c r="AC166" s="176">
        <v>9000</v>
      </c>
      <c r="AD166" s="167" t="s">
        <v>11254</v>
      </c>
      <c r="AE166" s="176">
        <v>297.89999999999998</v>
      </c>
    </row>
    <row r="167" spans="1:31">
      <c r="A167" s="178">
        <v>108123426350</v>
      </c>
      <c r="B167" s="166">
        <v>46118</v>
      </c>
      <c r="C167" s="167" t="s">
        <v>3524</v>
      </c>
      <c r="D167" s="167" t="s">
        <v>3525</v>
      </c>
      <c r="E167" s="167" t="s">
        <v>3526</v>
      </c>
      <c r="F167" s="167" t="s">
        <v>3501</v>
      </c>
      <c r="G167" s="167" t="s">
        <v>3502</v>
      </c>
      <c r="H167" s="168">
        <v>46119</v>
      </c>
      <c r="I167" s="167"/>
      <c r="J167" s="169">
        <v>26142</v>
      </c>
      <c r="K167" s="167" t="s">
        <v>55</v>
      </c>
      <c r="L167" s="169">
        <v>1</v>
      </c>
      <c r="M167" s="167" t="s">
        <v>3513</v>
      </c>
      <c r="N167" s="169">
        <v>7.2</v>
      </c>
      <c r="O167" s="167" t="s">
        <v>3505</v>
      </c>
      <c r="P167" s="167"/>
      <c r="Q167" s="167" t="s">
        <v>3514</v>
      </c>
      <c r="R167" s="167" t="s">
        <v>3528</v>
      </c>
      <c r="S167" s="169">
        <v>9</v>
      </c>
      <c r="T167" s="167" t="s">
        <v>3529</v>
      </c>
      <c r="U167" s="169" t="s">
        <v>3530</v>
      </c>
      <c r="V167" s="167" t="s">
        <v>3821</v>
      </c>
      <c r="W167" s="167" t="s">
        <v>3822</v>
      </c>
      <c r="X167" s="170" t="s">
        <v>157</v>
      </c>
      <c r="Y167" s="171" t="s">
        <v>3823</v>
      </c>
      <c r="Z167" s="167" t="s">
        <v>10485</v>
      </c>
      <c r="AA167" s="176">
        <v>9000</v>
      </c>
      <c r="AB167" s="167" t="s">
        <v>11254</v>
      </c>
      <c r="AC167" s="176">
        <v>9000</v>
      </c>
      <c r="AD167" s="167" t="s">
        <v>11254</v>
      </c>
      <c r="AE167" s="176">
        <v>297.89999999999998</v>
      </c>
    </row>
    <row r="168" spans="1:31">
      <c r="A168" s="178">
        <v>108123426350</v>
      </c>
      <c r="B168" s="166">
        <v>46118</v>
      </c>
      <c r="C168" s="167" t="s">
        <v>3524</v>
      </c>
      <c r="D168" s="167" t="s">
        <v>3525</v>
      </c>
      <c r="E168" s="167" t="s">
        <v>3526</v>
      </c>
      <c r="F168" s="167" t="s">
        <v>3501</v>
      </c>
      <c r="G168" s="167" t="s">
        <v>3502</v>
      </c>
      <c r="H168" s="168">
        <v>46119</v>
      </c>
      <c r="I168" s="167"/>
      <c r="J168" s="169">
        <v>26142</v>
      </c>
      <c r="K168" s="167" t="s">
        <v>55</v>
      </c>
      <c r="L168" s="169">
        <v>1</v>
      </c>
      <c r="M168" s="167" t="s">
        <v>3513</v>
      </c>
      <c r="N168" s="169">
        <v>7.2</v>
      </c>
      <c r="O168" s="167" t="s">
        <v>3505</v>
      </c>
      <c r="P168" s="167"/>
      <c r="Q168" s="167" t="s">
        <v>3514</v>
      </c>
      <c r="R168" s="167" t="s">
        <v>3528</v>
      </c>
      <c r="S168" s="169">
        <v>8</v>
      </c>
      <c r="T168" s="167" t="s">
        <v>3529</v>
      </c>
      <c r="U168" s="169" t="s">
        <v>3530</v>
      </c>
      <c r="V168" s="167" t="s">
        <v>3821</v>
      </c>
      <c r="W168" s="167" t="s">
        <v>3822</v>
      </c>
      <c r="X168" s="170" t="s">
        <v>157</v>
      </c>
      <c r="Y168" s="171" t="s">
        <v>3823</v>
      </c>
      <c r="Z168" s="167" t="s">
        <v>10485</v>
      </c>
      <c r="AA168" s="176">
        <v>6000</v>
      </c>
      <c r="AB168" s="167" t="s">
        <v>11254</v>
      </c>
      <c r="AC168" s="176">
        <v>6000</v>
      </c>
      <c r="AD168" s="167" t="s">
        <v>11254</v>
      </c>
      <c r="AE168" s="176">
        <v>198.6</v>
      </c>
    </row>
    <row r="169" spans="1:31">
      <c r="A169" s="178">
        <v>108123426350</v>
      </c>
      <c r="B169" s="166">
        <v>46118</v>
      </c>
      <c r="C169" s="167" t="s">
        <v>3524</v>
      </c>
      <c r="D169" s="167" t="s">
        <v>3525</v>
      </c>
      <c r="E169" s="167" t="s">
        <v>3526</v>
      </c>
      <c r="F169" s="167" t="s">
        <v>3501</v>
      </c>
      <c r="G169" s="167" t="s">
        <v>3502</v>
      </c>
      <c r="H169" s="168">
        <v>46119</v>
      </c>
      <c r="I169" s="167"/>
      <c r="J169" s="169">
        <v>26142</v>
      </c>
      <c r="K169" s="167" t="s">
        <v>55</v>
      </c>
      <c r="L169" s="169">
        <v>1</v>
      </c>
      <c r="M169" s="167" t="s">
        <v>3513</v>
      </c>
      <c r="N169" s="169">
        <v>7.2</v>
      </c>
      <c r="O169" s="167" t="s">
        <v>3505</v>
      </c>
      <c r="P169" s="167"/>
      <c r="Q169" s="167" t="s">
        <v>3514</v>
      </c>
      <c r="R169" s="167" t="s">
        <v>3528</v>
      </c>
      <c r="S169" s="169">
        <v>7</v>
      </c>
      <c r="T169" s="167" t="s">
        <v>3529</v>
      </c>
      <c r="U169" s="169" t="s">
        <v>3530</v>
      </c>
      <c r="V169" s="167" t="s">
        <v>3821</v>
      </c>
      <c r="W169" s="167" t="s">
        <v>3822</v>
      </c>
      <c r="X169" s="170" t="s">
        <v>157</v>
      </c>
      <c r="Y169" s="171" t="s">
        <v>3823</v>
      </c>
      <c r="Z169" s="167" t="s">
        <v>10485</v>
      </c>
      <c r="AA169" s="176">
        <v>3000</v>
      </c>
      <c r="AB169" s="167" t="s">
        <v>11254</v>
      </c>
      <c r="AC169" s="176">
        <v>3000</v>
      </c>
      <c r="AD169" s="167" t="s">
        <v>11254</v>
      </c>
      <c r="AE169" s="176">
        <v>99.3</v>
      </c>
    </row>
    <row r="170" spans="1:31">
      <c r="A170" s="178">
        <v>108123426350</v>
      </c>
      <c r="B170" s="166">
        <v>46118</v>
      </c>
      <c r="C170" s="167" t="s">
        <v>3524</v>
      </c>
      <c r="D170" s="167" t="s">
        <v>3525</v>
      </c>
      <c r="E170" s="167" t="s">
        <v>3526</v>
      </c>
      <c r="F170" s="167" t="s">
        <v>3501</v>
      </c>
      <c r="G170" s="167" t="s">
        <v>3502</v>
      </c>
      <c r="H170" s="168">
        <v>46119</v>
      </c>
      <c r="I170" s="167"/>
      <c r="J170" s="169">
        <v>26142</v>
      </c>
      <c r="K170" s="167" t="s">
        <v>55</v>
      </c>
      <c r="L170" s="169">
        <v>1</v>
      </c>
      <c r="M170" s="167" t="s">
        <v>3513</v>
      </c>
      <c r="N170" s="169">
        <v>7.2</v>
      </c>
      <c r="O170" s="167" t="s">
        <v>3505</v>
      </c>
      <c r="P170" s="167"/>
      <c r="Q170" s="167" t="s">
        <v>3514</v>
      </c>
      <c r="R170" s="167" t="s">
        <v>3528</v>
      </c>
      <c r="S170" s="169">
        <v>6</v>
      </c>
      <c r="T170" s="167" t="s">
        <v>3529</v>
      </c>
      <c r="U170" s="169" t="s">
        <v>3530</v>
      </c>
      <c r="V170" s="167" t="s">
        <v>3821</v>
      </c>
      <c r="W170" s="167" t="s">
        <v>3822</v>
      </c>
      <c r="X170" s="170" t="s">
        <v>157</v>
      </c>
      <c r="Y170" s="171" t="s">
        <v>3823</v>
      </c>
      <c r="Z170" s="167" t="s">
        <v>10485</v>
      </c>
      <c r="AA170" s="176">
        <v>15000</v>
      </c>
      <c r="AB170" s="167" t="s">
        <v>11254</v>
      </c>
      <c r="AC170" s="176">
        <v>15000</v>
      </c>
      <c r="AD170" s="167" t="s">
        <v>11254</v>
      </c>
      <c r="AE170" s="176">
        <v>496.5</v>
      </c>
    </row>
    <row r="171" spans="1:31">
      <c r="A171" s="178">
        <v>108123426350</v>
      </c>
      <c r="B171" s="166">
        <v>46118</v>
      </c>
      <c r="C171" s="167" t="s">
        <v>3524</v>
      </c>
      <c r="D171" s="167" t="s">
        <v>3525</v>
      </c>
      <c r="E171" s="167" t="s">
        <v>3526</v>
      </c>
      <c r="F171" s="167" t="s">
        <v>3501</v>
      </c>
      <c r="G171" s="167" t="s">
        <v>3502</v>
      </c>
      <c r="H171" s="168">
        <v>46119</v>
      </c>
      <c r="I171" s="167"/>
      <c r="J171" s="169">
        <v>26142</v>
      </c>
      <c r="K171" s="167" t="s">
        <v>55</v>
      </c>
      <c r="L171" s="169">
        <v>1</v>
      </c>
      <c r="M171" s="167" t="s">
        <v>3513</v>
      </c>
      <c r="N171" s="169">
        <v>7.2</v>
      </c>
      <c r="O171" s="167" t="s">
        <v>3505</v>
      </c>
      <c r="P171" s="167"/>
      <c r="Q171" s="167" t="s">
        <v>3514</v>
      </c>
      <c r="R171" s="167" t="s">
        <v>3528</v>
      </c>
      <c r="S171" s="169">
        <v>5</v>
      </c>
      <c r="T171" s="167" t="s">
        <v>3529</v>
      </c>
      <c r="U171" s="169" t="s">
        <v>3530</v>
      </c>
      <c r="V171" s="167" t="s">
        <v>3821</v>
      </c>
      <c r="W171" s="167" t="s">
        <v>3822</v>
      </c>
      <c r="X171" s="170" t="s">
        <v>157</v>
      </c>
      <c r="Y171" s="171" t="s">
        <v>3823</v>
      </c>
      <c r="Z171" s="167" t="s">
        <v>10485</v>
      </c>
      <c r="AA171" s="176">
        <v>9000</v>
      </c>
      <c r="AB171" s="167" t="s">
        <v>11254</v>
      </c>
      <c r="AC171" s="176">
        <v>9000</v>
      </c>
      <c r="AD171" s="167" t="s">
        <v>11254</v>
      </c>
      <c r="AE171" s="176">
        <v>297.89999999999998</v>
      </c>
    </row>
    <row r="172" spans="1:31">
      <c r="A172" s="178">
        <v>108123426350</v>
      </c>
      <c r="B172" s="166">
        <v>46118</v>
      </c>
      <c r="C172" s="167" t="s">
        <v>3524</v>
      </c>
      <c r="D172" s="167" t="s">
        <v>3525</v>
      </c>
      <c r="E172" s="167" t="s">
        <v>3526</v>
      </c>
      <c r="F172" s="167" t="s">
        <v>3501</v>
      </c>
      <c r="G172" s="167" t="s">
        <v>3502</v>
      </c>
      <c r="H172" s="168">
        <v>46119</v>
      </c>
      <c r="I172" s="167"/>
      <c r="J172" s="169">
        <v>26142</v>
      </c>
      <c r="K172" s="167" t="s">
        <v>55</v>
      </c>
      <c r="L172" s="169">
        <v>1</v>
      </c>
      <c r="M172" s="167" t="s">
        <v>3513</v>
      </c>
      <c r="N172" s="169">
        <v>7.2</v>
      </c>
      <c r="O172" s="167" t="s">
        <v>3505</v>
      </c>
      <c r="P172" s="167"/>
      <c r="Q172" s="167" t="s">
        <v>3514</v>
      </c>
      <c r="R172" s="167" t="s">
        <v>3528</v>
      </c>
      <c r="S172" s="169">
        <v>4</v>
      </c>
      <c r="T172" s="167" t="s">
        <v>3529</v>
      </c>
      <c r="U172" s="169" t="s">
        <v>3530</v>
      </c>
      <c r="V172" s="167" t="s">
        <v>3821</v>
      </c>
      <c r="W172" s="167" t="s">
        <v>3822</v>
      </c>
      <c r="X172" s="170" t="s">
        <v>157</v>
      </c>
      <c r="Y172" s="171" t="s">
        <v>3823</v>
      </c>
      <c r="Z172" s="167" t="s">
        <v>10485</v>
      </c>
      <c r="AA172" s="176">
        <v>9000</v>
      </c>
      <c r="AB172" s="167" t="s">
        <v>11254</v>
      </c>
      <c r="AC172" s="176">
        <v>9000</v>
      </c>
      <c r="AD172" s="167" t="s">
        <v>11254</v>
      </c>
      <c r="AE172" s="176">
        <v>297.89999999999998</v>
      </c>
    </row>
    <row r="173" spans="1:31">
      <c r="A173" s="178">
        <v>108123426350</v>
      </c>
      <c r="B173" s="166">
        <v>46118</v>
      </c>
      <c r="C173" s="167" t="s">
        <v>3524</v>
      </c>
      <c r="D173" s="167" t="s">
        <v>3525</v>
      </c>
      <c r="E173" s="167" t="s">
        <v>3526</v>
      </c>
      <c r="F173" s="167" t="s">
        <v>3501</v>
      </c>
      <c r="G173" s="167" t="s">
        <v>3502</v>
      </c>
      <c r="H173" s="168">
        <v>46119</v>
      </c>
      <c r="I173" s="167"/>
      <c r="J173" s="169">
        <v>26142</v>
      </c>
      <c r="K173" s="167" t="s">
        <v>55</v>
      </c>
      <c r="L173" s="169">
        <v>1</v>
      </c>
      <c r="M173" s="167" t="s">
        <v>3513</v>
      </c>
      <c r="N173" s="169">
        <v>7.2</v>
      </c>
      <c r="O173" s="167" t="s">
        <v>3505</v>
      </c>
      <c r="P173" s="167"/>
      <c r="Q173" s="167" t="s">
        <v>3514</v>
      </c>
      <c r="R173" s="167" t="s">
        <v>3528</v>
      </c>
      <c r="S173" s="169">
        <v>3</v>
      </c>
      <c r="T173" s="167" t="s">
        <v>3529</v>
      </c>
      <c r="U173" s="169" t="s">
        <v>3530</v>
      </c>
      <c r="V173" s="167" t="s">
        <v>3821</v>
      </c>
      <c r="W173" s="167" t="s">
        <v>3822</v>
      </c>
      <c r="X173" s="170" t="s">
        <v>157</v>
      </c>
      <c r="Y173" s="171" t="s">
        <v>3823</v>
      </c>
      <c r="Z173" s="167" t="s">
        <v>10485</v>
      </c>
      <c r="AA173" s="176">
        <v>15000</v>
      </c>
      <c r="AB173" s="167" t="s">
        <v>11254</v>
      </c>
      <c r="AC173" s="176">
        <v>15000</v>
      </c>
      <c r="AD173" s="167" t="s">
        <v>11254</v>
      </c>
      <c r="AE173" s="176">
        <v>496.5</v>
      </c>
    </row>
    <row r="174" spans="1:31">
      <c r="A174" s="178">
        <v>108123426350</v>
      </c>
      <c r="B174" s="166">
        <v>46118</v>
      </c>
      <c r="C174" s="167" t="s">
        <v>3524</v>
      </c>
      <c r="D174" s="167" t="s">
        <v>3525</v>
      </c>
      <c r="E174" s="167" t="s">
        <v>3526</v>
      </c>
      <c r="F174" s="167" t="s">
        <v>3501</v>
      </c>
      <c r="G174" s="167" t="s">
        <v>3502</v>
      </c>
      <c r="H174" s="168">
        <v>46119</v>
      </c>
      <c r="I174" s="167"/>
      <c r="J174" s="169">
        <v>26142</v>
      </c>
      <c r="K174" s="167" t="s">
        <v>55</v>
      </c>
      <c r="L174" s="169">
        <v>1</v>
      </c>
      <c r="M174" s="167" t="s">
        <v>3513</v>
      </c>
      <c r="N174" s="169">
        <v>7.2</v>
      </c>
      <c r="O174" s="167" t="s">
        <v>3505</v>
      </c>
      <c r="P174" s="167"/>
      <c r="Q174" s="167" t="s">
        <v>3514</v>
      </c>
      <c r="R174" s="167" t="s">
        <v>3528</v>
      </c>
      <c r="S174" s="169">
        <v>2</v>
      </c>
      <c r="T174" s="167" t="s">
        <v>3529</v>
      </c>
      <c r="U174" s="169" t="s">
        <v>3530</v>
      </c>
      <c r="V174" s="167" t="s">
        <v>3821</v>
      </c>
      <c r="W174" s="167" t="s">
        <v>3822</v>
      </c>
      <c r="X174" s="170" t="s">
        <v>157</v>
      </c>
      <c r="Y174" s="171" t="s">
        <v>3823</v>
      </c>
      <c r="Z174" s="167" t="s">
        <v>10485</v>
      </c>
      <c r="AA174" s="176">
        <v>3000</v>
      </c>
      <c r="AB174" s="167" t="s">
        <v>11254</v>
      </c>
      <c r="AC174" s="176">
        <v>3000</v>
      </c>
      <c r="AD174" s="167" t="s">
        <v>11254</v>
      </c>
      <c r="AE174" s="176">
        <v>99.3</v>
      </c>
    </row>
    <row r="175" spans="1:31">
      <c r="A175" s="178">
        <v>108123426350</v>
      </c>
      <c r="B175" s="166">
        <v>46118</v>
      </c>
      <c r="C175" s="167" t="s">
        <v>3524</v>
      </c>
      <c r="D175" s="167" t="s">
        <v>3525</v>
      </c>
      <c r="E175" s="167" t="s">
        <v>3526</v>
      </c>
      <c r="F175" s="167" t="s">
        <v>3501</v>
      </c>
      <c r="G175" s="167" t="s">
        <v>3502</v>
      </c>
      <c r="H175" s="168">
        <v>46119</v>
      </c>
      <c r="I175" s="167"/>
      <c r="J175" s="169">
        <v>26142</v>
      </c>
      <c r="K175" s="167" t="s">
        <v>55</v>
      </c>
      <c r="L175" s="169">
        <v>1</v>
      </c>
      <c r="M175" s="167" t="s">
        <v>3513</v>
      </c>
      <c r="N175" s="169">
        <v>7.2</v>
      </c>
      <c r="O175" s="167" t="s">
        <v>3505</v>
      </c>
      <c r="P175" s="167"/>
      <c r="Q175" s="167" t="s">
        <v>3514</v>
      </c>
      <c r="R175" s="167" t="s">
        <v>3528</v>
      </c>
      <c r="S175" s="169">
        <v>1</v>
      </c>
      <c r="T175" s="167" t="s">
        <v>3529</v>
      </c>
      <c r="U175" s="169" t="s">
        <v>3530</v>
      </c>
      <c r="V175" s="167" t="s">
        <v>3821</v>
      </c>
      <c r="W175" s="167" t="s">
        <v>3822</v>
      </c>
      <c r="X175" s="170" t="s">
        <v>157</v>
      </c>
      <c r="Y175" s="171" t="s">
        <v>3823</v>
      </c>
      <c r="Z175" s="167" t="s">
        <v>10485</v>
      </c>
      <c r="AA175" s="176">
        <v>6000</v>
      </c>
      <c r="AB175" s="167" t="s">
        <v>11254</v>
      </c>
      <c r="AC175" s="176">
        <v>6000</v>
      </c>
      <c r="AD175" s="167" t="s">
        <v>11254</v>
      </c>
      <c r="AE175" s="176">
        <v>198.6</v>
      </c>
    </row>
    <row r="176" spans="1:31">
      <c r="A176" s="178">
        <v>108123498710</v>
      </c>
      <c r="B176" s="166">
        <v>46118</v>
      </c>
      <c r="C176" s="167" t="s">
        <v>3524</v>
      </c>
      <c r="D176" s="167" t="s">
        <v>3525</v>
      </c>
      <c r="E176" s="167" t="s">
        <v>3526</v>
      </c>
      <c r="F176" s="167" t="s">
        <v>3501</v>
      </c>
      <c r="G176" s="167" t="s">
        <v>3502</v>
      </c>
      <c r="H176" s="168">
        <v>46119</v>
      </c>
      <c r="I176" s="167"/>
      <c r="J176" s="169">
        <v>26142</v>
      </c>
      <c r="K176" s="167" t="s">
        <v>55</v>
      </c>
      <c r="L176" s="169">
        <v>1</v>
      </c>
      <c r="M176" s="167" t="s">
        <v>3513</v>
      </c>
      <c r="N176" s="169">
        <v>0.5</v>
      </c>
      <c r="O176" s="167" t="s">
        <v>3505</v>
      </c>
      <c r="P176" s="167"/>
      <c r="Q176" s="167" t="s">
        <v>3514</v>
      </c>
      <c r="R176" s="167" t="s">
        <v>3528</v>
      </c>
      <c r="S176" s="169">
        <v>1</v>
      </c>
      <c r="T176" s="167" t="s">
        <v>3529</v>
      </c>
      <c r="U176" s="169" t="s">
        <v>3530</v>
      </c>
      <c r="V176" s="167" t="s">
        <v>3828</v>
      </c>
      <c r="W176" s="167" t="s">
        <v>3829</v>
      </c>
      <c r="X176" s="170" t="s">
        <v>159</v>
      </c>
      <c r="Y176" s="171" t="s">
        <v>3830</v>
      </c>
      <c r="Z176" s="167" t="s">
        <v>10486</v>
      </c>
      <c r="AA176" s="176">
        <v>4296</v>
      </c>
      <c r="AB176" s="167" t="s">
        <v>11254</v>
      </c>
      <c r="AC176" s="176">
        <v>4296</v>
      </c>
      <c r="AD176" s="167" t="s">
        <v>11254</v>
      </c>
      <c r="AE176" s="176">
        <v>902.16</v>
      </c>
    </row>
    <row r="177" spans="1:31">
      <c r="A177" s="178">
        <v>108123568010</v>
      </c>
      <c r="B177" s="166">
        <v>46118</v>
      </c>
      <c r="C177" s="167" t="s">
        <v>3524</v>
      </c>
      <c r="D177" s="167" t="s">
        <v>3525</v>
      </c>
      <c r="E177" s="167" t="s">
        <v>3526</v>
      </c>
      <c r="F177" s="167" t="s">
        <v>3501</v>
      </c>
      <c r="G177" s="167" t="s">
        <v>3502</v>
      </c>
      <c r="H177" s="168">
        <v>46119</v>
      </c>
      <c r="I177" s="167"/>
      <c r="J177" s="169">
        <v>26142</v>
      </c>
      <c r="K177" s="167" t="s">
        <v>55</v>
      </c>
      <c r="L177" s="169">
        <v>1</v>
      </c>
      <c r="M177" s="167" t="s">
        <v>3513</v>
      </c>
      <c r="N177" s="169">
        <v>2.6</v>
      </c>
      <c r="O177" s="167" t="s">
        <v>3505</v>
      </c>
      <c r="P177" s="167"/>
      <c r="Q177" s="167" t="s">
        <v>3514</v>
      </c>
      <c r="R177" s="167" t="s">
        <v>3528</v>
      </c>
      <c r="S177" s="169">
        <v>4</v>
      </c>
      <c r="T177" s="167" t="s">
        <v>3529</v>
      </c>
      <c r="U177" s="169" t="s">
        <v>3530</v>
      </c>
      <c r="V177" s="167" t="s">
        <v>3831</v>
      </c>
      <c r="W177" s="167" t="s">
        <v>3832</v>
      </c>
      <c r="X177" s="170" t="s">
        <v>160</v>
      </c>
      <c r="Y177" s="171" t="s">
        <v>3833</v>
      </c>
      <c r="Z177" s="167" t="s">
        <v>10487</v>
      </c>
      <c r="AA177" s="176">
        <v>4500</v>
      </c>
      <c r="AB177" s="167" t="s">
        <v>11254</v>
      </c>
      <c r="AC177" s="176">
        <v>4500</v>
      </c>
      <c r="AD177" s="167" t="s">
        <v>11254</v>
      </c>
      <c r="AE177" s="176">
        <v>108</v>
      </c>
    </row>
    <row r="178" spans="1:31">
      <c r="A178" s="178">
        <v>108123568010</v>
      </c>
      <c r="B178" s="166">
        <v>46118</v>
      </c>
      <c r="C178" s="167" t="s">
        <v>3524</v>
      </c>
      <c r="D178" s="167" t="s">
        <v>3525</v>
      </c>
      <c r="E178" s="167" t="s">
        <v>3526</v>
      </c>
      <c r="F178" s="167" t="s">
        <v>3501</v>
      </c>
      <c r="G178" s="167" t="s">
        <v>3502</v>
      </c>
      <c r="H178" s="168">
        <v>46119</v>
      </c>
      <c r="I178" s="167"/>
      <c r="J178" s="169">
        <v>26142</v>
      </c>
      <c r="K178" s="167" t="s">
        <v>55</v>
      </c>
      <c r="L178" s="169">
        <v>1</v>
      </c>
      <c r="M178" s="167" t="s">
        <v>3513</v>
      </c>
      <c r="N178" s="169">
        <v>2.6</v>
      </c>
      <c r="O178" s="167" t="s">
        <v>3505</v>
      </c>
      <c r="P178" s="167"/>
      <c r="Q178" s="167" t="s">
        <v>3514</v>
      </c>
      <c r="R178" s="167" t="s">
        <v>3528</v>
      </c>
      <c r="S178" s="169">
        <v>3</v>
      </c>
      <c r="T178" s="167" t="s">
        <v>3529</v>
      </c>
      <c r="U178" s="169" t="s">
        <v>3530</v>
      </c>
      <c r="V178" s="167" t="s">
        <v>3834</v>
      </c>
      <c r="W178" s="167" t="s">
        <v>3835</v>
      </c>
      <c r="X178" s="170" t="s">
        <v>160</v>
      </c>
      <c r="Y178" s="171" t="s">
        <v>3833</v>
      </c>
      <c r="Z178" s="167" t="s">
        <v>10487</v>
      </c>
      <c r="AA178" s="176">
        <v>1500</v>
      </c>
      <c r="AB178" s="167" t="s">
        <v>11254</v>
      </c>
      <c r="AC178" s="176">
        <v>1500</v>
      </c>
      <c r="AD178" s="167" t="s">
        <v>11254</v>
      </c>
      <c r="AE178" s="176">
        <v>804</v>
      </c>
    </row>
    <row r="179" spans="1:31">
      <c r="A179" s="178">
        <v>108123568010</v>
      </c>
      <c r="B179" s="166">
        <v>46118</v>
      </c>
      <c r="C179" s="167" t="s">
        <v>3524</v>
      </c>
      <c r="D179" s="167" t="s">
        <v>3525</v>
      </c>
      <c r="E179" s="167" t="s">
        <v>3526</v>
      </c>
      <c r="F179" s="167" t="s">
        <v>3501</v>
      </c>
      <c r="G179" s="167" t="s">
        <v>3502</v>
      </c>
      <c r="H179" s="168">
        <v>46119</v>
      </c>
      <c r="I179" s="167"/>
      <c r="J179" s="169">
        <v>26142</v>
      </c>
      <c r="K179" s="167" t="s">
        <v>55</v>
      </c>
      <c r="L179" s="169">
        <v>1</v>
      </c>
      <c r="M179" s="167" t="s">
        <v>3513</v>
      </c>
      <c r="N179" s="169">
        <v>2.6</v>
      </c>
      <c r="O179" s="167" t="s">
        <v>3505</v>
      </c>
      <c r="P179" s="167"/>
      <c r="Q179" s="167" t="s">
        <v>3514</v>
      </c>
      <c r="R179" s="167" t="s">
        <v>3528</v>
      </c>
      <c r="S179" s="169">
        <v>2</v>
      </c>
      <c r="T179" s="167" t="s">
        <v>3529</v>
      </c>
      <c r="U179" s="169" t="s">
        <v>3530</v>
      </c>
      <c r="V179" s="167" t="s">
        <v>3836</v>
      </c>
      <c r="W179" s="167" t="s">
        <v>3837</v>
      </c>
      <c r="X179" s="170" t="s">
        <v>160</v>
      </c>
      <c r="Y179" s="171" t="s">
        <v>3833</v>
      </c>
      <c r="Z179" s="167" t="s">
        <v>10487</v>
      </c>
      <c r="AA179" s="176">
        <v>1200</v>
      </c>
      <c r="AB179" s="167" t="s">
        <v>11254</v>
      </c>
      <c r="AC179" s="176">
        <v>1200</v>
      </c>
      <c r="AD179" s="167" t="s">
        <v>11254</v>
      </c>
      <c r="AE179" s="176">
        <v>1214.4000000000001</v>
      </c>
    </row>
    <row r="180" spans="1:31">
      <c r="A180" s="178">
        <v>108123568010</v>
      </c>
      <c r="B180" s="166">
        <v>46118</v>
      </c>
      <c r="C180" s="167" t="s">
        <v>3524</v>
      </c>
      <c r="D180" s="167" t="s">
        <v>3525</v>
      </c>
      <c r="E180" s="167" t="s">
        <v>3526</v>
      </c>
      <c r="F180" s="167" t="s">
        <v>3501</v>
      </c>
      <c r="G180" s="167" t="s">
        <v>3502</v>
      </c>
      <c r="H180" s="168">
        <v>46119</v>
      </c>
      <c r="I180" s="167"/>
      <c r="J180" s="169">
        <v>26142</v>
      </c>
      <c r="K180" s="167" t="s">
        <v>55</v>
      </c>
      <c r="L180" s="169">
        <v>1</v>
      </c>
      <c r="M180" s="167" t="s">
        <v>3513</v>
      </c>
      <c r="N180" s="169">
        <v>2.6</v>
      </c>
      <c r="O180" s="167" t="s">
        <v>3505</v>
      </c>
      <c r="P180" s="167"/>
      <c r="Q180" s="167" t="s">
        <v>3514</v>
      </c>
      <c r="R180" s="167" t="s">
        <v>3528</v>
      </c>
      <c r="S180" s="169">
        <v>1</v>
      </c>
      <c r="T180" s="167" t="s">
        <v>3529</v>
      </c>
      <c r="U180" s="169" t="s">
        <v>3530</v>
      </c>
      <c r="V180" s="167" t="s">
        <v>3838</v>
      </c>
      <c r="W180" s="167" t="s">
        <v>3839</v>
      </c>
      <c r="X180" s="170" t="s">
        <v>160</v>
      </c>
      <c r="Y180" s="171" t="s">
        <v>3833</v>
      </c>
      <c r="Z180" s="167" t="s">
        <v>10487</v>
      </c>
      <c r="AA180" s="176">
        <v>2000</v>
      </c>
      <c r="AB180" s="167" t="s">
        <v>11254</v>
      </c>
      <c r="AC180" s="176">
        <v>2000</v>
      </c>
      <c r="AD180" s="167" t="s">
        <v>11254</v>
      </c>
      <c r="AE180" s="176">
        <v>11052</v>
      </c>
    </row>
    <row r="181" spans="1:31">
      <c r="A181" s="178">
        <v>108123641030</v>
      </c>
      <c r="B181" s="166">
        <v>46118</v>
      </c>
      <c r="C181" s="167" t="s">
        <v>3524</v>
      </c>
      <c r="D181" s="167" t="s">
        <v>3525</v>
      </c>
      <c r="E181" s="167" t="s">
        <v>3526</v>
      </c>
      <c r="F181" s="167" t="s">
        <v>3501</v>
      </c>
      <c r="G181" s="167" t="s">
        <v>3502</v>
      </c>
      <c r="H181" s="168">
        <v>46119</v>
      </c>
      <c r="I181" s="167"/>
      <c r="J181" s="169">
        <v>26142</v>
      </c>
      <c r="K181" s="167" t="s">
        <v>55</v>
      </c>
      <c r="L181" s="169">
        <v>6</v>
      </c>
      <c r="M181" s="167" t="s">
        <v>3513</v>
      </c>
      <c r="N181" s="169">
        <v>95.9</v>
      </c>
      <c r="O181" s="167" t="s">
        <v>3505</v>
      </c>
      <c r="P181" s="167"/>
      <c r="Q181" s="167" t="s">
        <v>3527</v>
      </c>
      <c r="R181" s="167" t="s">
        <v>3528</v>
      </c>
      <c r="S181" s="169">
        <v>2</v>
      </c>
      <c r="T181" s="167" t="s">
        <v>3708</v>
      </c>
      <c r="U181" s="169" t="s">
        <v>3709</v>
      </c>
      <c r="V181" s="167" t="s">
        <v>3840</v>
      </c>
      <c r="W181" s="167" t="s">
        <v>3841</v>
      </c>
      <c r="X181" s="170" t="s">
        <v>3533</v>
      </c>
      <c r="Y181" s="171" t="s">
        <v>3842</v>
      </c>
      <c r="Z181" s="167" t="s">
        <v>10488</v>
      </c>
      <c r="AA181" s="176">
        <v>30000</v>
      </c>
      <c r="AB181" s="167" t="s">
        <v>11254</v>
      </c>
      <c r="AC181" s="176">
        <v>19.2</v>
      </c>
      <c r="AD181" s="167" t="s">
        <v>11256</v>
      </c>
      <c r="AE181" s="176">
        <v>1200</v>
      </c>
    </row>
    <row r="182" spans="1:31">
      <c r="A182" s="178">
        <v>108123641030</v>
      </c>
      <c r="B182" s="166">
        <v>46118</v>
      </c>
      <c r="C182" s="167" t="s">
        <v>3524</v>
      </c>
      <c r="D182" s="167" t="s">
        <v>3525</v>
      </c>
      <c r="E182" s="167" t="s">
        <v>3526</v>
      </c>
      <c r="F182" s="167" t="s">
        <v>3501</v>
      </c>
      <c r="G182" s="167" t="s">
        <v>3502</v>
      </c>
      <c r="H182" s="168">
        <v>46119</v>
      </c>
      <c r="I182" s="167"/>
      <c r="J182" s="169">
        <v>26142</v>
      </c>
      <c r="K182" s="167" t="s">
        <v>55</v>
      </c>
      <c r="L182" s="169">
        <v>6</v>
      </c>
      <c r="M182" s="167" t="s">
        <v>3513</v>
      </c>
      <c r="N182" s="169">
        <v>95.9</v>
      </c>
      <c r="O182" s="167" t="s">
        <v>3505</v>
      </c>
      <c r="P182" s="167"/>
      <c r="Q182" s="167" t="s">
        <v>3527</v>
      </c>
      <c r="R182" s="167" t="s">
        <v>3528</v>
      </c>
      <c r="S182" s="169">
        <v>1</v>
      </c>
      <c r="T182" s="167" t="s">
        <v>3678</v>
      </c>
      <c r="U182" s="169" t="s">
        <v>3679</v>
      </c>
      <c r="V182" s="167" t="s">
        <v>3843</v>
      </c>
      <c r="W182" s="167" t="s">
        <v>3844</v>
      </c>
      <c r="X182" s="170" t="s">
        <v>3533</v>
      </c>
      <c r="Y182" s="171" t="s">
        <v>3842</v>
      </c>
      <c r="Z182" s="167" t="s">
        <v>10488</v>
      </c>
      <c r="AA182" s="176">
        <v>180000</v>
      </c>
      <c r="AB182" s="167" t="s">
        <v>11254</v>
      </c>
      <c r="AC182" s="176">
        <v>75.599999999999994</v>
      </c>
      <c r="AD182" s="167" t="s">
        <v>11256</v>
      </c>
      <c r="AE182" s="176">
        <v>14400</v>
      </c>
    </row>
    <row r="183" spans="1:31">
      <c r="A183" s="178">
        <v>108123682440</v>
      </c>
      <c r="B183" s="166">
        <v>46118</v>
      </c>
      <c r="C183" s="167" t="s">
        <v>3524</v>
      </c>
      <c r="D183" s="167" t="s">
        <v>3525</v>
      </c>
      <c r="E183" s="167" t="s">
        <v>3526</v>
      </c>
      <c r="F183" s="167" t="s">
        <v>3501</v>
      </c>
      <c r="G183" s="167" t="s">
        <v>3502</v>
      </c>
      <c r="H183" s="168">
        <v>46119</v>
      </c>
      <c r="I183" s="167"/>
      <c r="J183" s="169">
        <v>26142</v>
      </c>
      <c r="K183" s="167" t="s">
        <v>55</v>
      </c>
      <c r="L183" s="169">
        <v>1</v>
      </c>
      <c r="M183" s="167" t="s">
        <v>3513</v>
      </c>
      <c r="N183" s="169">
        <v>1.4</v>
      </c>
      <c r="O183" s="167" t="s">
        <v>3505</v>
      </c>
      <c r="P183" s="167"/>
      <c r="Q183" s="167" t="s">
        <v>3527</v>
      </c>
      <c r="R183" s="167" t="s">
        <v>3528</v>
      </c>
      <c r="S183" s="169">
        <v>1</v>
      </c>
      <c r="T183" s="167" t="s">
        <v>3529</v>
      </c>
      <c r="U183" s="169" t="s">
        <v>3530</v>
      </c>
      <c r="V183" s="167" t="s">
        <v>3845</v>
      </c>
      <c r="W183" s="167" t="s">
        <v>3846</v>
      </c>
      <c r="X183" s="170" t="s">
        <v>3533</v>
      </c>
      <c r="Y183" s="171" t="s">
        <v>3847</v>
      </c>
      <c r="Z183" s="167" t="s">
        <v>10489</v>
      </c>
      <c r="AA183" s="176">
        <v>5000</v>
      </c>
      <c r="AB183" s="167" t="s">
        <v>11254</v>
      </c>
      <c r="AC183" s="176">
        <v>5000</v>
      </c>
      <c r="AD183" s="167" t="s">
        <v>11254</v>
      </c>
      <c r="AE183" s="176">
        <v>4035</v>
      </c>
    </row>
    <row r="184" spans="1:31">
      <c r="A184" s="178">
        <v>108123914950</v>
      </c>
      <c r="B184" s="166">
        <v>46118</v>
      </c>
      <c r="C184" s="167" t="s">
        <v>3524</v>
      </c>
      <c r="D184" s="167" t="s">
        <v>3525</v>
      </c>
      <c r="E184" s="167" t="s">
        <v>3526</v>
      </c>
      <c r="F184" s="167" t="s">
        <v>3501</v>
      </c>
      <c r="G184" s="167" t="s">
        <v>3502</v>
      </c>
      <c r="H184" s="168">
        <v>46119</v>
      </c>
      <c r="I184" s="167"/>
      <c r="J184" s="169">
        <v>26142</v>
      </c>
      <c r="K184" s="167" t="s">
        <v>55</v>
      </c>
      <c r="L184" s="169">
        <v>12</v>
      </c>
      <c r="M184" s="167" t="s">
        <v>3513</v>
      </c>
      <c r="N184" s="169">
        <v>14.4</v>
      </c>
      <c r="O184" s="167" t="s">
        <v>3505</v>
      </c>
      <c r="P184" s="167"/>
      <c r="Q184" s="167" t="s">
        <v>3527</v>
      </c>
      <c r="R184" s="167" t="s">
        <v>3528</v>
      </c>
      <c r="S184" s="169">
        <v>12</v>
      </c>
      <c r="T184" s="167" t="s">
        <v>3540</v>
      </c>
      <c r="U184" s="169" t="s">
        <v>3541</v>
      </c>
      <c r="V184" s="167" t="s">
        <v>3848</v>
      </c>
      <c r="W184" s="167" t="s">
        <v>3849</v>
      </c>
      <c r="X184" s="170" t="s">
        <v>159</v>
      </c>
      <c r="Y184" s="171" t="s">
        <v>3850</v>
      </c>
      <c r="Z184" s="167" t="s">
        <v>10490</v>
      </c>
      <c r="AA184" s="176">
        <v>3000</v>
      </c>
      <c r="AB184" s="167" t="s">
        <v>11254</v>
      </c>
      <c r="AC184" s="176">
        <v>3000</v>
      </c>
      <c r="AD184" s="167" t="s">
        <v>11254</v>
      </c>
      <c r="AE184" s="176">
        <v>165</v>
      </c>
    </row>
    <row r="185" spans="1:31">
      <c r="A185" s="178">
        <v>108123914950</v>
      </c>
      <c r="B185" s="166">
        <v>46118</v>
      </c>
      <c r="C185" s="167" t="s">
        <v>3524</v>
      </c>
      <c r="D185" s="167" t="s">
        <v>3525</v>
      </c>
      <c r="E185" s="167" t="s">
        <v>3526</v>
      </c>
      <c r="F185" s="167" t="s">
        <v>3501</v>
      </c>
      <c r="G185" s="167" t="s">
        <v>3502</v>
      </c>
      <c r="H185" s="168">
        <v>46119</v>
      </c>
      <c r="I185" s="167"/>
      <c r="J185" s="169">
        <v>26142</v>
      </c>
      <c r="K185" s="167" t="s">
        <v>55</v>
      </c>
      <c r="L185" s="169">
        <v>12</v>
      </c>
      <c r="M185" s="167" t="s">
        <v>3513</v>
      </c>
      <c r="N185" s="169">
        <v>14.4</v>
      </c>
      <c r="O185" s="167" t="s">
        <v>3505</v>
      </c>
      <c r="P185" s="167"/>
      <c r="Q185" s="167" t="s">
        <v>3527</v>
      </c>
      <c r="R185" s="167" t="s">
        <v>3528</v>
      </c>
      <c r="S185" s="169">
        <v>11</v>
      </c>
      <c r="T185" s="167" t="s">
        <v>3529</v>
      </c>
      <c r="U185" s="169" t="s">
        <v>3530</v>
      </c>
      <c r="V185" s="167" t="s">
        <v>3851</v>
      </c>
      <c r="W185" s="167" t="s">
        <v>3852</v>
      </c>
      <c r="X185" s="170" t="s">
        <v>159</v>
      </c>
      <c r="Y185" s="171" t="s">
        <v>3850</v>
      </c>
      <c r="Z185" s="167" t="s">
        <v>10490</v>
      </c>
      <c r="AA185" s="176">
        <v>3000</v>
      </c>
      <c r="AB185" s="167" t="s">
        <v>11254</v>
      </c>
      <c r="AC185" s="176">
        <v>3000</v>
      </c>
      <c r="AD185" s="167" t="s">
        <v>11254</v>
      </c>
      <c r="AE185" s="176">
        <v>254.1</v>
      </c>
    </row>
    <row r="186" spans="1:31">
      <c r="A186" s="178">
        <v>108123914950</v>
      </c>
      <c r="B186" s="166">
        <v>46118</v>
      </c>
      <c r="C186" s="167" t="s">
        <v>3524</v>
      </c>
      <c r="D186" s="167" t="s">
        <v>3525</v>
      </c>
      <c r="E186" s="167" t="s">
        <v>3526</v>
      </c>
      <c r="F186" s="167" t="s">
        <v>3501</v>
      </c>
      <c r="G186" s="167" t="s">
        <v>3502</v>
      </c>
      <c r="H186" s="168">
        <v>46119</v>
      </c>
      <c r="I186" s="167"/>
      <c r="J186" s="169">
        <v>26142</v>
      </c>
      <c r="K186" s="167" t="s">
        <v>55</v>
      </c>
      <c r="L186" s="169">
        <v>12</v>
      </c>
      <c r="M186" s="167" t="s">
        <v>3513</v>
      </c>
      <c r="N186" s="169">
        <v>14.4</v>
      </c>
      <c r="O186" s="167" t="s">
        <v>3505</v>
      </c>
      <c r="P186" s="167"/>
      <c r="Q186" s="167" t="s">
        <v>3527</v>
      </c>
      <c r="R186" s="167" t="s">
        <v>3528</v>
      </c>
      <c r="S186" s="169">
        <v>10</v>
      </c>
      <c r="T186" s="167" t="s">
        <v>3535</v>
      </c>
      <c r="U186" s="169" t="s">
        <v>3536</v>
      </c>
      <c r="V186" s="167" t="s">
        <v>3853</v>
      </c>
      <c r="W186" s="167" t="s">
        <v>3854</v>
      </c>
      <c r="X186" s="170" t="s">
        <v>157</v>
      </c>
      <c r="Y186" s="171" t="s">
        <v>3850</v>
      </c>
      <c r="Z186" s="167" t="s">
        <v>10490</v>
      </c>
      <c r="AA186" s="176">
        <v>10000</v>
      </c>
      <c r="AB186" s="167" t="s">
        <v>11254</v>
      </c>
      <c r="AC186" s="176">
        <v>10000</v>
      </c>
      <c r="AD186" s="167" t="s">
        <v>11254</v>
      </c>
      <c r="AE186" s="176">
        <v>2.8</v>
      </c>
    </row>
    <row r="187" spans="1:31">
      <c r="A187" s="178">
        <v>108123914950</v>
      </c>
      <c r="B187" s="166">
        <v>46118</v>
      </c>
      <c r="C187" s="167" t="s">
        <v>3524</v>
      </c>
      <c r="D187" s="167" t="s">
        <v>3525</v>
      </c>
      <c r="E187" s="167" t="s">
        <v>3526</v>
      </c>
      <c r="F187" s="167" t="s">
        <v>3501</v>
      </c>
      <c r="G187" s="167" t="s">
        <v>3502</v>
      </c>
      <c r="H187" s="168">
        <v>46119</v>
      </c>
      <c r="I187" s="167"/>
      <c r="J187" s="169">
        <v>26142</v>
      </c>
      <c r="K187" s="167" t="s">
        <v>55</v>
      </c>
      <c r="L187" s="169">
        <v>12</v>
      </c>
      <c r="M187" s="167" t="s">
        <v>3513</v>
      </c>
      <c r="N187" s="169">
        <v>14.4</v>
      </c>
      <c r="O187" s="167" t="s">
        <v>3505</v>
      </c>
      <c r="P187" s="167"/>
      <c r="Q187" s="167" t="s">
        <v>3527</v>
      </c>
      <c r="R187" s="167" t="s">
        <v>3528</v>
      </c>
      <c r="S187" s="169">
        <v>9</v>
      </c>
      <c r="T187" s="167" t="s">
        <v>3560</v>
      </c>
      <c r="U187" s="169" t="s">
        <v>3561</v>
      </c>
      <c r="V187" s="167" t="s">
        <v>3855</v>
      </c>
      <c r="W187" s="167" t="s">
        <v>3856</v>
      </c>
      <c r="X187" s="170" t="s">
        <v>160</v>
      </c>
      <c r="Y187" s="171" t="s">
        <v>3850</v>
      </c>
      <c r="Z187" s="167" t="s">
        <v>10490</v>
      </c>
      <c r="AA187" s="176">
        <v>60000</v>
      </c>
      <c r="AB187" s="167" t="s">
        <v>11254</v>
      </c>
      <c r="AC187" s="176">
        <v>60000</v>
      </c>
      <c r="AD187" s="167" t="s">
        <v>11254</v>
      </c>
      <c r="AE187" s="176">
        <v>24</v>
      </c>
    </row>
    <row r="188" spans="1:31">
      <c r="A188" s="178">
        <v>108123914950</v>
      </c>
      <c r="B188" s="166">
        <v>46118</v>
      </c>
      <c r="C188" s="167" t="s">
        <v>3524</v>
      </c>
      <c r="D188" s="167" t="s">
        <v>3525</v>
      </c>
      <c r="E188" s="167" t="s">
        <v>3526</v>
      </c>
      <c r="F188" s="167" t="s">
        <v>3501</v>
      </c>
      <c r="G188" s="167" t="s">
        <v>3502</v>
      </c>
      <c r="H188" s="168">
        <v>46119</v>
      </c>
      <c r="I188" s="167"/>
      <c r="J188" s="169">
        <v>26142</v>
      </c>
      <c r="K188" s="167" t="s">
        <v>55</v>
      </c>
      <c r="L188" s="169">
        <v>12</v>
      </c>
      <c r="M188" s="167" t="s">
        <v>3513</v>
      </c>
      <c r="N188" s="169">
        <v>14.4</v>
      </c>
      <c r="O188" s="167" t="s">
        <v>3505</v>
      </c>
      <c r="P188" s="167"/>
      <c r="Q188" s="167" t="s">
        <v>3527</v>
      </c>
      <c r="R188" s="167" t="s">
        <v>3528</v>
      </c>
      <c r="S188" s="169">
        <v>8</v>
      </c>
      <c r="T188" s="167" t="s">
        <v>3560</v>
      </c>
      <c r="U188" s="169" t="s">
        <v>3561</v>
      </c>
      <c r="V188" s="167" t="s">
        <v>3857</v>
      </c>
      <c r="W188" s="167" t="s">
        <v>3858</v>
      </c>
      <c r="X188" s="170" t="s">
        <v>157</v>
      </c>
      <c r="Y188" s="171" t="s">
        <v>3850</v>
      </c>
      <c r="Z188" s="167" t="s">
        <v>10490</v>
      </c>
      <c r="AA188" s="176">
        <v>10000</v>
      </c>
      <c r="AB188" s="167" t="s">
        <v>11254</v>
      </c>
      <c r="AC188" s="176">
        <v>10000</v>
      </c>
      <c r="AD188" s="167" t="s">
        <v>11254</v>
      </c>
      <c r="AE188" s="176">
        <v>16.7</v>
      </c>
    </row>
    <row r="189" spans="1:31">
      <c r="A189" s="178">
        <v>108123914950</v>
      </c>
      <c r="B189" s="166">
        <v>46118</v>
      </c>
      <c r="C189" s="167" t="s">
        <v>3524</v>
      </c>
      <c r="D189" s="167" t="s">
        <v>3525</v>
      </c>
      <c r="E189" s="167" t="s">
        <v>3526</v>
      </c>
      <c r="F189" s="167" t="s">
        <v>3501</v>
      </c>
      <c r="G189" s="167" t="s">
        <v>3502</v>
      </c>
      <c r="H189" s="168">
        <v>46119</v>
      </c>
      <c r="I189" s="167"/>
      <c r="J189" s="169">
        <v>26142</v>
      </c>
      <c r="K189" s="167" t="s">
        <v>55</v>
      </c>
      <c r="L189" s="169">
        <v>12</v>
      </c>
      <c r="M189" s="167" t="s">
        <v>3513</v>
      </c>
      <c r="N189" s="169">
        <v>14.4</v>
      </c>
      <c r="O189" s="167" t="s">
        <v>3505</v>
      </c>
      <c r="P189" s="167"/>
      <c r="Q189" s="167" t="s">
        <v>3527</v>
      </c>
      <c r="R189" s="167" t="s">
        <v>3528</v>
      </c>
      <c r="S189" s="169">
        <v>7</v>
      </c>
      <c r="T189" s="167" t="s">
        <v>3560</v>
      </c>
      <c r="U189" s="169" t="s">
        <v>3561</v>
      </c>
      <c r="V189" s="167" t="s">
        <v>3859</v>
      </c>
      <c r="W189" s="167" t="s">
        <v>3860</v>
      </c>
      <c r="X189" s="170" t="s">
        <v>157</v>
      </c>
      <c r="Y189" s="171" t="s">
        <v>3850</v>
      </c>
      <c r="Z189" s="167" t="s">
        <v>10490</v>
      </c>
      <c r="AA189" s="176">
        <v>600000</v>
      </c>
      <c r="AB189" s="167" t="s">
        <v>11254</v>
      </c>
      <c r="AC189" s="176">
        <v>600000</v>
      </c>
      <c r="AD189" s="167" t="s">
        <v>11254</v>
      </c>
      <c r="AE189" s="176">
        <v>1260</v>
      </c>
    </row>
    <row r="190" spans="1:31">
      <c r="A190" s="178">
        <v>108123914950</v>
      </c>
      <c r="B190" s="166">
        <v>46118</v>
      </c>
      <c r="C190" s="167" t="s">
        <v>3524</v>
      </c>
      <c r="D190" s="167" t="s">
        <v>3525</v>
      </c>
      <c r="E190" s="167" t="s">
        <v>3526</v>
      </c>
      <c r="F190" s="167" t="s">
        <v>3501</v>
      </c>
      <c r="G190" s="167" t="s">
        <v>3502</v>
      </c>
      <c r="H190" s="168">
        <v>46119</v>
      </c>
      <c r="I190" s="167"/>
      <c r="J190" s="169">
        <v>26142</v>
      </c>
      <c r="K190" s="167" t="s">
        <v>55</v>
      </c>
      <c r="L190" s="169">
        <v>12</v>
      </c>
      <c r="M190" s="167" t="s">
        <v>3513</v>
      </c>
      <c r="N190" s="169">
        <v>14.4</v>
      </c>
      <c r="O190" s="167" t="s">
        <v>3505</v>
      </c>
      <c r="P190" s="167"/>
      <c r="Q190" s="167" t="s">
        <v>3527</v>
      </c>
      <c r="R190" s="167" t="s">
        <v>3528</v>
      </c>
      <c r="S190" s="169">
        <v>6</v>
      </c>
      <c r="T190" s="167" t="s">
        <v>3535</v>
      </c>
      <c r="U190" s="169" t="s">
        <v>3536</v>
      </c>
      <c r="V190" s="167" t="s">
        <v>3861</v>
      </c>
      <c r="W190" s="167" t="s">
        <v>3862</v>
      </c>
      <c r="X190" s="170" t="s">
        <v>157</v>
      </c>
      <c r="Y190" s="171" t="s">
        <v>3850</v>
      </c>
      <c r="Z190" s="167" t="s">
        <v>10490</v>
      </c>
      <c r="AA190" s="176">
        <v>20000</v>
      </c>
      <c r="AB190" s="167" t="s">
        <v>11254</v>
      </c>
      <c r="AC190" s="176">
        <v>20000</v>
      </c>
      <c r="AD190" s="167" t="s">
        <v>11254</v>
      </c>
      <c r="AE190" s="176">
        <v>5.6</v>
      </c>
    </row>
    <row r="191" spans="1:31">
      <c r="A191" s="178">
        <v>108123914950</v>
      </c>
      <c r="B191" s="166">
        <v>46118</v>
      </c>
      <c r="C191" s="167" t="s">
        <v>3524</v>
      </c>
      <c r="D191" s="167" t="s">
        <v>3525</v>
      </c>
      <c r="E191" s="167" t="s">
        <v>3526</v>
      </c>
      <c r="F191" s="167" t="s">
        <v>3501</v>
      </c>
      <c r="G191" s="167" t="s">
        <v>3502</v>
      </c>
      <c r="H191" s="168">
        <v>46119</v>
      </c>
      <c r="I191" s="167"/>
      <c r="J191" s="169">
        <v>26142</v>
      </c>
      <c r="K191" s="167" t="s">
        <v>55</v>
      </c>
      <c r="L191" s="169">
        <v>12</v>
      </c>
      <c r="M191" s="167" t="s">
        <v>3513</v>
      </c>
      <c r="N191" s="169">
        <v>14.4</v>
      </c>
      <c r="O191" s="167" t="s">
        <v>3505</v>
      </c>
      <c r="P191" s="167"/>
      <c r="Q191" s="167" t="s">
        <v>3527</v>
      </c>
      <c r="R191" s="167" t="s">
        <v>3528</v>
      </c>
      <c r="S191" s="169">
        <v>5</v>
      </c>
      <c r="T191" s="167" t="s">
        <v>3560</v>
      </c>
      <c r="U191" s="169" t="s">
        <v>3561</v>
      </c>
      <c r="V191" s="167" t="s">
        <v>3855</v>
      </c>
      <c r="W191" s="167" t="s">
        <v>3856</v>
      </c>
      <c r="X191" s="170" t="s">
        <v>160</v>
      </c>
      <c r="Y191" s="171" t="s">
        <v>3850</v>
      </c>
      <c r="Z191" s="167" t="s">
        <v>10490</v>
      </c>
      <c r="AA191" s="176">
        <v>60000</v>
      </c>
      <c r="AB191" s="167" t="s">
        <v>11254</v>
      </c>
      <c r="AC191" s="176">
        <v>60000</v>
      </c>
      <c r="AD191" s="167" t="s">
        <v>11254</v>
      </c>
      <c r="AE191" s="176">
        <v>24</v>
      </c>
    </row>
    <row r="192" spans="1:31">
      <c r="A192" s="178">
        <v>108123914950</v>
      </c>
      <c r="B192" s="166">
        <v>46118</v>
      </c>
      <c r="C192" s="167" t="s">
        <v>3524</v>
      </c>
      <c r="D192" s="167" t="s">
        <v>3525</v>
      </c>
      <c r="E192" s="167" t="s">
        <v>3526</v>
      </c>
      <c r="F192" s="167" t="s">
        <v>3501</v>
      </c>
      <c r="G192" s="167" t="s">
        <v>3502</v>
      </c>
      <c r="H192" s="168">
        <v>46119</v>
      </c>
      <c r="I192" s="167"/>
      <c r="J192" s="169">
        <v>26142</v>
      </c>
      <c r="K192" s="167" t="s">
        <v>55</v>
      </c>
      <c r="L192" s="169">
        <v>12</v>
      </c>
      <c r="M192" s="167" t="s">
        <v>3513</v>
      </c>
      <c r="N192" s="169">
        <v>14.4</v>
      </c>
      <c r="O192" s="167" t="s">
        <v>3505</v>
      </c>
      <c r="P192" s="167"/>
      <c r="Q192" s="167" t="s">
        <v>3527</v>
      </c>
      <c r="R192" s="167" t="s">
        <v>3528</v>
      </c>
      <c r="S192" s="169">
        <v>4</v>
      </c>
      <c r="T192" s="167" t="s">
        <v>3560</v>
      </c>
      <c r="U192" s="169" t="s">
        <v>3561</v>
      </c>
      <c r="V192" s="167" t="s">
        <v>3857</v>
      </c>
      <c r="W192" s="167" t="s">
        <v>3858</v>
      </c>
      <c r="X192" s="170" t="s">
        <v>157</v>
      </c>
      <c r="Y192" s="171" t="s">
        <v>3850</v>
      </c>
      <c r="Z192" s="167" t="s">
        <v>10490</v>
      </c>
      <c r="AA192" s="176">
        <v>10000</v>
      </c>
      <c r="AB192" s="167" t="s">
        <v>11254</v>
      </c>
      <c r="AC192" s="176">
        <v>10000</v>
      </c>
      <c r="AD192" s="167" t="s">
        <v>11254</v>
      </c>
      <c r="AE192" s="176">
        <v>16.7</v>
      </c>
    </row>
    <row r="193" spans="1:31">
      <c r="A193" s="178">
        <v>108123914950</v>
      </c>
      <c r="B193" s="166">
        <v>46118</v>
      </c>
      <c r="C193" s="167" t="s">
        <v>3524</v>
      </c>
      <c r="D193" s="167" t="s">
        <v>3525</v>
      </c>
      <c r="E193" s="167" t="s">
        <v>3526</v>
      </c>
      <c r="F193" s="167" t="s">
        <v>3501</v>
      </c>
      <c r="G193" s="167" t="s">
        <v>3502</v>
      </c>
      <c r="H193" s="168">
        <v>46119</v>
      </c>
      <c r="I193" s="167"/>
      <c r="J193" s="169">
        <v>26142</v>
      </c>
      <c r="K193" s="167" t="s">
        <v>55</v>
      </c>
      <c r="L193" s="169">
        <v>12</v>
      </c>
      <c r="M193" s="167" t="s">
        <v>3513</v>
      </c>
      <c r="N193" s="169">
        <v>14.4</v>
      </c>
      <c r="O193" s="167" t="s">
        <v>3505</v>
      </c>
      <c r="P193" s="167"/>
      <c r="Q193" s="167" t="s">
        <v>3527</v>
      </c>
      <c r="R193" s="167" t="s">
        <v>3528</v>
      </c>
      <c r="S193" s="169">
        <v>3</v>
      </c>
      <c r="T193" s="167" t="s">
        <v>3560</v>
      </c>
      <c r="U193" s="169" t="s">
        <v>3561</v>
      </c>
      <c r="V193" s="167" t="s">
        <v>3857</v>
      </c>
      <c r="W193" s="167" t="s">
        <v>3858</v>
      </c>
      <c r="X193" s="170" t="s">
        <v>157</v>
      </c>
      <c r="Y193" s="171" t="s">
        <v>3850</v>
      </c>
      <c r="Z193" s="167" t="s">
        <v>10490</v>
      </c>
      <c r="AA193" s="176">
        <v>40000</v>
      </c>
      <c r="AB193" s="167" t="s">
        <v>11254</v>
      </c>
      <c r="AC193" s="176">
        <v>40000</v>
      </c>
      <c r="AD193" s="167" t="s">
        <v>11254</v>
      </c>
      <c r="AE193" s="176">
        <v>66.8</v>
      </c>
    </row>
    <row r="194" spans="1:31">
      <c r="A194" s="178">
        <v>108123914950</v>
      </c>
      <c r="B194" s="166">
        <v>46118</v>
      </c>
      <c r="C194" s="167" t="s">
        <v>3524</v>
      </c>
      <c r="D194" s="167" t="s">
        <v>3525</v>
      </c>
      <c r="E194" s="167" t="s">
        <v>3526</v>
      </c>
      <c r="F194" s="167" t="s">
        <v>3501</v>
      </c>
      <c r="G194" s="167" t="s">
        <v>3502</v>
      </c>
      <c r="H194" s="168">
        <v>46119</v>
      </c>
      <c r="I194" s="167"/>
      <c r="J194" s="169">
        <v>26142</v>
      </c>
      <c r="K194" s="167" t="s">
        <v>55</v>
      </c>
      <c r="L194" s="169">
        <v>12</v>
      </c>
      <c r="M194" s="167" t="s">
        <v>3513</v>
      </c>
      <c r="N194" s="169">
        <v>14.4</v>
      </c>
      <c r="O194" s="167" t="s">
        <v>3505</v>
      </c>
      <c r="P194" s="167"/>
      <c r="Q194" s="167" t="s">
        <v>3527</v>
      </c>
      <c r="R194" s="167" t="s">
        <v>3528</v>
      </c>
      <c r="S194" s="169">
        <v>2</v>
      </c>
      <c r="T194" s="167" t="s">
        <v>3560</v>
      </c>
      <c r="U194" s="169" t="s">
        <v>3561</v>
      </c>
      <c r="V194" s="167" t="s">
        <v>3857</v>
      </c>
      <c r="W194" s="167" t="s">
        <v>3858</v>
      </c>
      <c r="X194" s="170" t="s">
        <v>157</v>
      </c>
      <c r="Y194" s="171" t="s">
        <v>3850</v>
      </c>
      <c r="Z194" s="167" t="s">
        <v>10490</v>
      </c>
      <c r="AA194" s="176">
        <v>10000</v>
      </c>
      <c r="AB194" s="167" t="s">
        <v>11254</v>
      </c>
      <c r="AC194" s="176">
        <v>10000</v>
      </c>
      <c r="AD194" s="167" t="s">
        <v>11254</v>
      </c>
      <c r="AE194" s="176">
        <v>16.7</v>
      </c>
    </row>
    <row r="195" spans="1:31">
      <c r="A195" s="178">
        <v>108123914950</v>
      </c>
      <c r="B195" s="166">
        <v>46118</v>
      </c>
      <c r="C195" s="167" t="s">
        <v>3524</v>
      </c>
      <c r="D195" s="167" t="s">
        <v>3525</v>
      </c>
      <c r="E195" s="167" t="s">
        <v>3526</v>
      </c>
      <c r="F195" s="167" t="s">
        <v>3501</v>
      </c>
      <c r="G195" s="167" t="s">
        <v>3502</v>
      </c>
      <c r="H195" s="168">
        <v>46119</v>
      </c>
      <c r="I195" s="167"/>
      <c r="J195" s="169">
        <v>26142</v>
      </c>
      <c r="K195" s="167" t="s">
        <v>55</v>
      </c>
      <c r="L195" s="169">
        <v>12</v>
      </c>
      <c r="M195" s="167" t="s">
        <v>3513</v>
      </c>
      <c r="N195" s="169">
        <v>14.4</v>
      </c>
      <c r="O195" s="167" t="s">
        <v>3505</v>
      </c>
      <c r="P195" s="167"/>
      <c r="Q195" s="167" t="s">
        <v>3527</v>
      </c>
      <c r="R195" s="167" t="s">
        <v>3528</v>
      </c>
      <c r="S195" s="169">
        <v>1</v>
      </c>
      <c r="T195" s="167" t="s">
        <v>3560</v>
      </c>
      <c r="U195" s="169" t="s">
        <v>3561</v>
      </c>
      <c r="V195" s="167" t="s">
        <v>3855</v>
      </c>
      <c r="W195" s="167" t="s">
        <v>3856</v>
      </c>
      <c r="X195" s="170" t="s">
        <v>160</v>
      </c>
      <c r="Y195" s="171" t="s">
        <v>3850</v>
      </c>
      <c r="Z195" s="167" t="s">
        <v>10490</v>
      </c>
      <c r="AA195" s="176">
        <v>60000</v>
      </c>
      <c r="AB195" s="167" t="s">
        <v>11254</v>
      </c>
      <c r="AC195" s="176">
        <v>60000</v>
      </c>
      <c r="AD195" s="167" t="s">
        <v>11254</v>
      </c>
      <c r="AE195" s="176">
        <v>24</v>
      </c>
    </row>
    <row r="196" spans="1:31">
      <c r="A196" s="178">
        <v>108124033140</v>
      </c>
      <c r="B196" s="166">
        <v>46118</v>
      </c>
      <c r="C196" s="167" t="s">
        <v>3524</v>
      </c>
      <c r="D196" s="167" t="s">
        <v>3525</v>
      </c>
      <c r="E196" s="167" t="s">
        <v>3526</v>
      </c>
      <c r="F196" s="167" t="s">
        <v>3501</v>
      </c>
      <c r="G196" s="167" t="s">
        <v>3502</v>
      </c>
      <c r="H196" s="168">
        <v>46119</v>
      </c>
      <c r="I196" s="167"/>
      <c r="J196" s="169">
        <v>26142</v>
      </c>
      <c r="K196" s="167" t="s">
        <v>55</v>
      </c>
      <c r="L196" s="169">
        <v>1</v>
      </c>
      <c r="M196" s="167" t="s">
        <v>3513</v>
      </c>
      <c r="N196" s="169">
        <v>4.2</v>
      </c>
      <c r="O196" s="167" t="s">
        <v>3505</v>
      </c>
      <c r="P196" s="167"/>
      <c r="Q196" s="167" t="s">
        <v>3514</v>
      </c>
      <c r="R196" s="167" t="s">
        <v>3528</v>
      </c>
      <c r="S196" s="169">
        <v>1</v>
      </c>
      <c r="T196" s="167" t="s">
        <v>3529</v>
      </c>
      <c r="U196" s="169" t="s">
        <v>3530</v>
      </c>
      <c r="V196" s="167" t="s">
        <v>3863</v>
      </c>
      <c r="W196" s="167" t="s">
        <v>3864</v>
      </c>
      <c r="X196" s="170" t="s">
        <v>3533</v>
      </c>
      <c r="Y196" s="171" t="s">
        <v>3865</v>
      </c>
      <c r="Z196" s="167" t="s">
        <v>10491</v>
      </c>
      <c r="AA196" s="176">
        <v>3000</v>
      </c>
      <c r="AB196" s="167" t="s">
        <v>11254</v>
      </c>
      <c r="AC196" s="176">
        <v>3000</v>
      </c>
      <c r="AD196" s="167" t="s">
        <v>11254</v>
      </c>
      <c r="AE196" s="176">
        <v>26520</v>
      </c>
    </row>
    <row r="197" spans="1:31">
      <c r="A197" s="178">
        <v>108124072560</v>
      </c>
      <c r="B197" s="166">
        <v>46118</v>
      </c>
      <c r="C197" s="167" t="s">
        <v>3524</v>
      </c>
      <c r="D197" s="167" t="s">
        <v>3525</v>
      </c>
      <c r="E197" s="167" t="s">
        <v>3526</v>
      </c>
      <c r="F197" s="167" t="s">
        <v>3501</v>
      </c>
      <c r="G197" s="167" t="s">
        <v>3502</v>
      </c>
      <c r="H197" s="168">
        <v>46119</v>
      </c>
      <c r="I197" s="167"/>
      <c r="J197" s="169">
        <v>26142</v>
      </c>
      <c r="K197" s="167" t="s">
        <v>55</v>
      </c>
      <c r="L197" s="169">
        <v>5</v>
      </c>
      <c r="M197" s="167" t="s">
        <v>3513</v>
      </c>
      <c r="N197" s="169">
        <v>58.4</v>
      </c>
      <c r="O197" s="167" t="s">
        <v>3505</v>
      </c>
      <c r="P197" s="167"/>
      <c r="Q197" s="167" t="s">
        <v>3527</v>
      </c>
      <c r="R197" s="167" t="s">
        <v>3528</v>
      </c>
      <c r="S197" s="169">
        <v>2</v>
      </c>
      <c r="T197" s="167" t="s">
        <v>3703</v>
      </c>
      <c r="U197" s="169" t="s">
        <v>3704</v>
      </c>
      <c r="V197" s="167" t="s">
        <v>3866</v>
      </c>
      <c r="W197" s="167" t="s">
        <v>3867</v>
      </c>
      <c r="X197" s="170" t="s">
        <v>160</v>
      </c>
      <c r="Y197" s="171" t="s">
        <v>3868</v>
      </c>
      <c r="Z197" s="167" t="s">
        <v>10492</v>
      </c>
      <c r="AA197" s="176">
        <v>402</v>
      </c>
      <c r="AB197" s="167" t="s">
        <v>11254</v>
      </c>
      <c r="AC197" s="176">
        <v>402</v>
      </c>
      <c r="AD197" s="167" t="s">
        <v>11254</v>
      </c>
      <c r="AE197" s="176">
        <v>2902.44</v>
      </c>
    </row>
    <row r="198" spans="1:31">
      <c r="A198" s="178">
        <v>108124072560</v>
      </c>
      <c r="B198" s="166">
        <v>46118</v>
      </c>
      <c r="C198" s="167" t="s">
        <v>3524</v>
      </c>
      <c r="D198" s="167" t="s">
        <v>3525</v>
      </c>
      <c r="E198" s="167" t="s">
        <v>3526</v>
      </c>
      <c r="F198" s="167" t="s">
        <v>3501</v>
      </c>
      <c r="G198" s="167" t="s">
        <v>3502</v>
      </c>
      <c r="H198" s="168">
        <v>46119</v>
      </c>
      <c r="I198" s="167"/>
      <c r="J198" s="169">
        <v>26142</v>
      </c>
      <c r="K198" s="167" t="s">
        <v>55</v>
      </c>
      <c r="L198" s="169">
        <v>5</v>
      </c>
      <c r="M198" s="167" t="s">
        <v>3513</v>
      </c>
      <c r="N198" s="169">
        <v>58.4</v>
      </c>
      <c r="O198" s="167" t="s">
        <v>3505</v>
      </c>
      <c r="P198" s="167"/>
      <c r="Q198" s="167" t="s">
        <v>3527</v>
      </c>
      <c r="R198" s="167" t="s">
        <v>3528</v>
      </c>
      <c r="S198" s="169">
        <v>1</v>
      </c>
      <c r="T198" s="167" t="s">
        <v>3703</v>
      </c>
      <c r="U198" s="169" t="s">
        <v>3704</v>
      </c>
      <c r="V198" s="167" t="s">
        <v>3869</v>
      </c>
      <c r="W198" s="167" t="s">
        <v>3870</v>
      </c>
      <c r="X198" s="170" t="s">
        <v>160</v>
      </c>
      <c r="Y198" s="171" t="s">
        <v>3868</v>
      </c>
      <c r="Z198" s="167" t="s">
        <v>10492</v>
      </c>
      <c r="AA198" s="176">
        <v>500</v>
      </c>
      <c r="AB198" s="167" t="s">
        <v>11254</v>
      </c>
      <c r="AC198" s="176">
        <v>500</v>
      </c>
      <c r="AD198" s="167" t="s">
        <v>11254</v>
      </c>
      <c r="AE198" s="176">
        <v>3800</v>
      </c>
    </row>
    <row r="199" spans="1:31">
      <c r="A199" s="178">
        <v>108124116220</v>
      </c>
      <c r="B199" s="166">
        <v>46118</v>
      </c>
      <c r="C199" s="167" t="s">
        <v>3524</v>
      </c>
      <c r="D199" s="167" t="s">
        <v>3525</v>
      </c>
      <c r="E199" s="167" t="s">
        <v>3526</v>
      </c>
      <c r="F199" s="167" t="s">
        <v>3501</v>
      </c>
      <c r="G199" s="167" t="s">
        <v>3502</v>
      </c>
      <c r="H199" s="168">
        <v>46119</v>
      </c>
      <c r="I199" s="167"/>
      <c r="J199" s="169">
        <v>26142</v>
      </c>
      <c r="K199" s="167" t="s">
        <v>55</v>
      </c>
      <c r="L199" s="169">
        <v>7</v>
      </c>
      <c r="M199" s="167" t="s">
        <v>3513</v>
      </c>
      <c r="N199" s="169">
        <v>5.6</v>
      </c>
      <c r="O199" s="167" t="s">
        <v>3505</v>
      </c>
      <c r="P199" s="167"/>
      <c r="Q199" s="167" t="s">
        <v>3527</v>
      </c>
      <c r="R199" s="167" t="s">
        <v>3528</v>
      </c>
      <c r="S199" s="169">
        <v>4</v>
      </c>
      <c r="T199" s="167" t="s">
        <v>3535</v>
      </c>
      <c r="U199" s="169" t="s">
        <v>3536</v>
      </c>
      <c r="V199" s="167" t="s">
        <v>3871</v>
      </c>
      <c r="W199" s="167" t="s">
        <v>3872</v>
      </c>
      <c r="X199" s="170" t="s">
        <v>3533</v>
      </c>
      <c r="Y199" s="171" t="s">
        <v>3873</v>
      </c>
      <c r="Z199" s="167" t="s">
        <v>10493</v>
      </c>
      <c r="AA199" s="176">
        <v>110000</v>
      </c>
      <c r="AB199" s="167" t="s">
        <v>11254</v>
      </c>
      <c r="AC199" s="176">
        <v>110000</v>
      </c>
      <c r="AD199" s="167" t="s">
        <v>11254</v>
      </c>
      <c r="AE199" s="176">
        <v>77</v>
      </c>
    </row>
    <row r="200" spans="1:31">
      <c r="A200" s="178">
        <v>108124116220</v>
      </c>
      <c r="B200" s="166">
        <v>46118</v>
      </c>
      <c r="C200" s="167" t="s">
        <v>3524</v>
      </c>
      <c r="D200" s="167" t="s">
        <v>3525</v>
      </c>
      <c r="E200" s="167" t="s">
        <v>3526</v>
      </c>
      <c r="F200" s="167" t="s">
        <v>3501</v>
      </c>
      <c r="G200" s="167" t="s">
        <v>3502</v>
      </c>
      <c r="H200" s="168">
        <v>46119</v>
      </c>
      <c r="I200" s="167"/>
      <c r="J200" s="169">
        <v>26142</v>
      </c>
      <c r="K200" s="167" t="s">
        <v>55</v>
      </c>
      <c r="L200" s="169">
        <v>7</v>
      </c>
      <c r="M200" s="167" t="s">
        <v>3513</v>
      </c>
      <c r="N200" s="169">
        <v>5.6</v>
      </c>
      <c r="O200" s="167" t="s">
        <v>3505</v>
      </c>
      <c r="P200" s="167"/>
      <c r="Q200" s="167" t="s">
        <v>3527</v>
      </c>
      <c r="R200" s="167" t="s">
        <v>3528</v>
      </c>
      <c r="S200" s="169">
        <v>3</v>
      </c>
      <c r="T200" s="167" t="s">
        <v>3535</v>
      </c>
      <c r="U200" s="169" t="s">
        <v>3536</v>
      </c>
      <c r="V200" s="167" t="s">
        <v>3874</v>
      </c>
      <c r="W200" s="167" t="s">
        <v>3875</v>
      </c>
      <c r="X200" s="170" t="s">
        <v>157</v>
      </c>
      <c r="Y200" s="171" t="s">
        <v>3873</v>
      </c>
      <c r="Z200" s="167" t="s">
        <v>10493</v>
      </c>
      <c r="AA200" s="176">
        <v>160000</v>
      </c>
      <c r="AB200" s="167" t="s">
        <v>11254</v>
      </c>
      <c r="AC200" s="176">
        <v>160000</v>
      </c>
      <c r="AD200" s="167" t="s">
        <v>11254</v>
      </c>
      <c r="AE200" s="176">
        <v>112</v>
      </c>
    </row>
    <row r="201" spans="1:31">
      <c r="A201" s="178">
        <v>108124116220</v>
      </c>
      <c r="B201" s="166">
        <v>46118</v>
      </c>
      <c r="C201" s="167" t="s">
        <v>3524</v>
      </c>
      <c r="D201" s="167" t="s">
        <v>3525</v>
      </c>
      <c r="E201" s="167" t="s">
        <v>3526</v>
      </c>
      <c r="F201" s="167" t="s">
        <v>3501</v>
      </c>
      <c r="G201" s="167" t="s">
        <v>3502</v>
      </c>
      <c r="H201" s="168">
        <v>46119</v>
      </c>
      <c r="I201" s="167"/>
      <c r="J201" s="169">
        <v>26142</v>
      </c>
      <c r="K201" s="167" t="s">
        <v>55</v>
      </c>
      <c r="L201" s="169">
        <v>7</v>
      </c>
      <c r="M201" s="167" t="s">
        <v>3513</v>
      </c>
      <c r="N201" s="169">
        <v>5.6</v>
      </c>
      <c r="O201" s="167" t="s">
        <v>3505</v>
      </c>
      <c r="P201" s="167"/>
      <c r="Q201" s="167" t="s">
        <v>3527</v>
      </c>
      <c r="R201" s="167" t="s">
        <v>3528</v>
      </c>
      <c r="S201" s="169">
        <v>2</v>
      </c>
      <c r="T201" s="167" t="s">
        <v>3535</v>
      </c>
      <c r="U201" s="169" t="s">
        <v>3536</v>
      </c>
      <c r="V201" s="167" t="s">
        <v>3874</v>
      </c>
      <c r="W201" s="167" t="s">
        <v>3875</v>
      </c>
      <c r="X201" s="170" t="s">
        <v>157</v>
      </c>
      <c r="Y201" s="171" t="s">
        <v>3873</v>
      </c>
      <c r="Z201" s="167" t="s">
        <v>10493</v>
      </c>
      <c r="AA201" s="176">
        <v>90000</v>
      </c>
      <c r="AB201" s="167" t="s">
        <v>11254</v>
      </c>
      <c r="AC201" s="176">
        <v>90000</v>
      </c>
      <c r="AD201" s="167" t="s">
        <v>11254</v>
      </c>
      <c r="AE201" s="176">
        <v>63</v>
      </c>
    </row>
    <row r="202" spans="1:31">
      <c r="A202" s="178">
        <v>108124116220</v>
      </c>
      <c r="B202" s="166">
        <v>46118</v>
      </c>
      <c r="C202" s="167" t="s">
        <v>3524</v>
      </c>
      <c r="D202" s="167" t="s">
        <v>3525</v>
      </c>
      <c r="E202" s="167" t="s">
        <v>3526</v>
      </c>
      <c r="F202" s="167" t="s">
        <v>3501</v>
      </c>
      <c r="G202" s="167" t="s">
        <v>3502</v>
      </c>
      <c r="H202" s="168">
        <v>46119</v>
      </c>
      <c r="I202" s="167"/>
      <c r="J202" s="169">
        <v>26142</v>
      </c>
      <c r="K202" s="167" t="s">
        <v>55</v>
      </c>
      <c r="L202" s="169">
        <v>7</v>
      </c>
      <c r="M202" s="167" t="s">
        <v>3513</v>
      </c>
      <c r="N202" s="169">
        <v>5.6</v>
      </c>
      <c r="O202" s="167" t="s">
        <v>3505</v>
      </c>
      <c r="P202" s="167"/>
      <c r="Q202" s="167" t="s">
        <v>3527</v>
      </c>
      <c r="R202" s="167" t="s">
        <v>3528</v>
      </c>
      <c r="S202" s="169">
        <v>1</v>
      </c>
      <c r="T202" s="167" t="s">
        <v>3535</v>
      </c>
      <c r="U202" s="169" t="s">
        <v>3536</v>
      </c>
      <c r="V202" s="167" t="s">
        <v>3876</v>
      </c>
      <c r="W202" s="167" t="s">
        <v>3877</v>
      </c>
      <c r="X202" s="170" t="s">
        <v>3533</v>
      </c>
      <c r="Y202" s="171" t="s">
        <v>3873</v>
      </c>
      <c r="Z202" s="167" t="s">
        <v>10493</v>
      </c>
      <c r="AA202" s="176">
        <v>30000</v>
      </c>
      <c r="AB202" s="167" t="s">
        <v>11254</v>
      </c>
      <c r="AC202" s="176">
        <v>30000</v>
      </c>
      <c r="AD202" s="167" t="s">
        <v>11254</v>
      </c>
      <c r="AE202" s="176">
        <v>21</v>
      </c>
    </row>
    <row r="203" spans="1:31">
      <c r="A203" s="178">
        <v>108124121600</v>
      </c>
      <c r="B203" s="166">
        <v>46118</v>
      </c>
      <c r="C203" s="167" t="s">
        <v>3524</v>
      </c>
      <c r="D203" s="167" t="s">
        <v>3525</v>
      </c>
      <c r="E203" s="167" t="s">
        <v>3526</v>
      </c>
      <c r="F203" s="167" t="s">
        <v>3501</v>
      </c>
      <c r="G203" s="167" t="s">
        <v>3502</v>
      </c>
      <c r="H203" s="168">
        <v>46119</v>
      </c>
      <c r="I203" s="167"/>
      <c r="J203" s="169">
        <v>26142</v>
      </c>
      <c r="K203" s="167" t="s">
        <v>55</v>
      </c>
      <c r="L203" s="169">
        <v>1</v>
      </c>
      <c r="M203" s="167" t="s">
        <v>3513</v>
      </c>
      <c r="N203" s="169">
        <v>0.5</v>
      </c>
      <c r="O203" s="167" t="s">
        <v>3505</v>
      </c>
      <c r="P203" s="167"/>
      <c r="Q203" s="167" t="s">
        <v>3514</v>
      </c>
      <c r="R203" s="167" t="s">
        <v>3528</v>
      </c>
      <c r="S203" s="169">
        <v>1</v>
      </c>
      <c r="T203" s="167" t="s">
        <v>3560</v>
      </c>
      <c r="U203" s="169" t="s">
        <v>3561</v>
      </c>
      <c r="V203" s="167" t="s">
        <v>3878</v>
      </c>
      <c r="W203" s="167" t="s">
        <v>3879</v>
      </c>
      <c r="X203" s="170" t="s">
        <v>160</v>
      </c>
      <c r="Y203" s="171" t="s">
        <v>3880</v>
      </c>
      <c r="Z203" s="167" t="s">
        <v>10494</v>
      </c>
      <c r="AA203" s="176">
        <v>4000</v>
      </c>
      <c r="AB203" s="167" t="s">
        <v>11254</v>
      </c>
      <c r="AC203" s="176">
        <v>4000</v>
      </c>
      <c r="AD203" s="167" t="s">
        <v>11254</v>
      </c>
      <c r="AE203" s="176">
        <v>12.12</v>
      </c>
    </row>
    <row r="204" spans="1:31">
      <c r="A204" s="178">
        <v>108124141310</v>
      </c>
      <c r="B204" s="166">
        <v>46118</v>
      </c>
      <c r="C204" s="167" t="s">
        <v>3524</v>
      </c>
      <c r="D204" s="167" t="s">
        <v>3525</v>
      </c>
      <c r="E204" s="167" t="s">
        <v>3526</v>
      </c>
      <c r="F204" s="167" t="s">
        <v>3501</v>
      </c>
      <c r="G204" s="167" t="s">
        <v>3502</v>
      </c>
      <c r="H204" s="168">
        <v>46119</v>
      </c>
      <c r="I204" s="167"/>
      <c r="J204" s="169">
        <v>26142</v>
      </c>
      <c r="K204" s="167" t="s">
        <v>55</v>
      </c>
      <c r="L204" s="169">
        <v>1</v>
      </c>
      <c r="M204" s="167" t="s">
        <v>3513</v>
      </c>
      <c r="N204" s="169">
        <v>1.3</v>
      </c>
      <c r="O204" s="167" t="s">
        <v>3505</v>
      </c>
      <c r="P204" s="167"/>
      <c r="Q204" s="167" t="s">
        <v>3527</v>
      </c>
      <c r="R204" s="167" t="s">
        <v>3528</v>
      </c>
      <c r="S204" s="169">
        <v>1</v>
      </c>
      <c r="T204" s="167" t="s">
        <v>3529</v>
      </c>
      <c r="U204" s="169" t="s">
        <v>3530</v>
      </c>
      <c r="V204" s="167" t="s">
        <v>3881</v>
      </c>
      <c r="W204" s="167" t="s">
        <v>3882</v>
      </c>
      <c r="X204" s="170" t="s">
        <v>157</v>
      </c>
      <c r="Y204" s="171" t="s">
        <v>3883</v>
      </c>
      <c r="Z204" s="167" t="s">
        <v>10495</v>
      </c>
      <c r="AA204" s="176">
        <v>3000</v>
      </c>
      <c r="AB204" s="167" t="s">
        <v>11254</v>
      </c>
      <c r="AC204" s="176">
        <v>3000</v>
      </c>
      <c r="AD204" s="167" t="s">
        <v>11254</v>
      </c>
      <c r="AE204" s="176">
        <v>1500</v>
      </c>
    </row>
    <row r="205" spans="1:31">
      <c r="A205" s="178">
        <v>108124172220</v>
      </c>
      <c r="B205" s="166">
        <v>46118</v>
      </c>
      <c r="C205" s="167" t="s">
        <v>3524</v>
      </c>
      <c r="D205" s="167" t="s">
        <v>3525</v>
      </c>
      <c r="E205" s="167" t="s">
        <v>3526</v>
      </c>
      <c r="F205" s="167" t="s">
        <v>3501</v>
      </c>
      <c r="G205" s="167" t="s">
        <v>3502</v>
      </c>
      <c r="H205" s="168">
        <v>46119</v>
      </c>
      <c r="I205" s="167"/>
      <c r="J205" s="169">
        <v>26142</v>
      </c>
      <c r="K205" s="167" t="s">
        <v>55</v>
      </c>
      <c r="L205" s="169">
        <v>6</v>
      </c>
      <c r="M205" s="167" t="s">
        <v>3513</v>
      </c>
      <c r="N205" s="169">
        <v>56.7</v>
      </c>
      <c r="O205" s="167" t="s">
        <v>3505</v>
      </c>
      <c r="P205" s="167"/>
      <c r="Q205" s="167" t="s">
        <v>3527</v>
      </c>
      <c r="R205" s="167" t="s">
        <v>3528</v>
      </c>
      <c r="S205" s="169">
        <v>3</v>
      </c>
      <c r="T205" s="167" t="s">
        <v>3529</v>
      </c>
      <c r="U205" s="169" t="s">
        <v>3530</v>
      </c>
      <c r="V205" s="167" t="s">
        <v>3669</v>
      </c>
      <c r="W205" s="167" t="s">
        <v>3670</v>
      </c>
      <c r="X205" s="170" t="s">
        <v>157</v>
      </c>
      <c r="Y205" s="171" t="s">
        <v>3884</v>
      </c>
      <c r="Z205" s="167" t="s">
        <v>10496</v>
      </c>
      <c r="AA205" s="176">
        <v>320</v>
      </c>
      <c r="AB205" s="167" t="s">
        <v>11254</v>
      </c>
      <c r="AC205" s="176">
        <v>320</v>
      </c>
      <c r="AD205" s="167" t="s">
        <v>11254</v>
      </c>
      <c r="AE205" s="176">
        <v>32844.800000000003</v>
      </c>
    </row>
    <row r="206" spans="1:31">
      <c r="A206" s="178">
        <v>108124172220</v>
      </c>
      <c r="B206" s="166">
        <v>46118</v>
      </c>
      <c r="C206" s="167" t="s">
        <v>3524</v>
      </c>
      <c r="D206" s="167" t="s">
        <v>3525</v>
      </c>
      <c r="E206" s="167" t="s">
        <v>3526</v>
      </c>
      <c r="F206" s="167" t="s">
        <v>3501</v>
      </c>
      <c r="G206" s="167" t="s">
        <v>3502</v>
      </c>
      <c r="H206" s="168">
        <v>46119</v>
      </c>
      <c r="I206" s="167"/>
      <c r="J206" s="169">
        <v>26142</v>
      </c>
      <c r="K206" s="167" t="s">
        <v>55</v>
      </c>
      <c r="L206" s="169">
        <v>6</v>
      </c>
      <c r="M206" s="167" t="s">
        <v>3513</v>
      </c>
      <c r="N206" s="169">
        <v>56.7</v>
      </c>
      <c r="O206" s="167" t="s">
        <v>3505</v>
      </c>
      <c r="P206" s="167"/>
      <c r="Q206" s="167" t="s">
        <v>3527</v>
      </c>
      <c r="R206" s="167" t="s">
        <v>3528</v>
      </c>
      <c r="S206" s="169">
        <v>2</v>
      </c>
      <c r="T206" s="167" t="s">
        <v>3529</v>
      </c>
      <c r="U206" s="169" t="s">
        <v>3530</v>
      </c>
      <c r="V206" s="167" t="s">
        <v>3669</v>
      </c>
      <c r="W206" s="167" t="s">
        <v>3670</v>
      </c>
      <c r="X206" s="170" t="s">
        <v>157</v>
      </c>
      <c r="Y206" s="171" t="s">
        <v>3884</v>
      </c>
      <c r="Z206" s="167" t="s">
        <v>10496</v>
      </c>
      <c r="AA206" s="176">
        <v>120</v>
      </c>
      <c r="AB206" s="167" t="s">
        <v>11254</v>
      </c>
      <c r="AC206" s="176">
        <v>120</v>
      </c>
      <c r="AD206" s="167" t="s">
        <v>11254</v>
      </c>
      <c r="AE206" s="176">
        <v>12316.8</v>
      </c>
    </row>
    <row r="207" spans="1:31">
      <c r="A207" s="178">
        <v>108124172220</v>
      </c>
      <c r="B207" s="166">
        <v>46118</v>
      </c>
      <c r="C207" s="167" t="s">
        <v>3524</v>
      </c>
      <c r="D207" s="167" t="s">
        <v>3525</v>
      </c>
      <c r="E207" s="167" t="s">
        <v>3526</v>
      </c>
      <c r="F207" s="167" t="s">
        <v>3501</v>
      </c>
      <c r="G207" s="167" t="s">
        <v>3502</v>
      </c>
      <c r="H207" s="168">
        <v>46119</v>
      </c>
      <c r="I207" s="167"/>
      <c r="J207" s="169">
        <v>26142</v>
      </c>
      <c r="K207" s="167" t="s">
        <v>55</v>
      </c>
      <c r="L207" s="169">
        <v>6</v>
      </c>
      <c r="M207" s="167" t="s">
        <v>3513</v>
      </c>
      <c r="N207" s="169">
        <v>56.7</v>
      </c>
      <c r="O207" s="167" t="s">
        <v>3505</v>
      </c>
      <c r="P207" s="167"/>
      <c r="Q207" s="167" t="s">
        <v>3527</v>
      </c>
      <c r="R207" s="167" t="s">
        <v>3528</v>
      </c>
      <c r="S207" s="169">
        <v>1</v>
      </c>
      <c r="T207" s="167" t="s">
        <v>3529</v>
      </c>
      <c r="U207" s="169" t="s">
        <v>3530</v>
      </c>
      <c r="V207" s="167" t="s">
        <v>3669</v>
      </c>
      <c r="W207" s="167" t="s">
        <v>3670</v>
      </c>
      <c r="X207" s="170" t="s">
        <v>157</v>
      </c>
      <c r="Y207" s="171" t="s">
        <v>3884</v>
      </c>
      <c r="Z207" s="167" t="s">
        <v>10496</v>
      </c>
      <c r="AA207" s="176">
        <v>5400</v>
      </c>
      <c r="AB207" s="167" t="s">
        <v>11254</v>
      </c>
      <c r="AC207" s="176">
        <v>5400</v>
      </c>
      <c r="AD207" s="167" t="s">
        <v>11254</v>
      </c>
      <c r="AE207" s="176">
        <v>554256</v>
      </c>
    </row>
    <row r="208" spans="1:31">
      <c r="A208" s="178">
        <v>108124255300</v>
      </c>
      <c r="B208" s="166">
        <v>46118</v>
      </c>
      <c r="C208" s="167" t="s">
        <v>3524</v>
      </c>
      <c r="D208" s="167" t="s">
        <v>3525</v>
      </c>
      <c r="E208" s="167" t="s">
        <v>3526</v>
      </c>
      <c r="F208" s="167" t="s">
        <v>3501</v>
      </c>
      <c r="G208" s="167" t="s">
        <v>3502</v>
      </c>
      <c r="H208" s="168">
        <v>46119</v>
      </c>
      <c r="I208" s="167"/>
      <c r="J208" s="169">
        <v>26142</v>
      </c>
      <c r="K208" s="167" t="s">
        <v>55</v>
      </c>
      <c r="L208" s="169">
        <v>2</v>
      </c>
      <c r="M208" s="167" t="s">
        <v>3513</v>
      </c>
      <c r="N208" s="169">
        <v>17.2</v>
      </c>
      <c r="O208" s="167" t="s">
        <v>3505</v>
      </c>
      <c r="P208" s="167"/>
      <c r="Q208" s="167" t="s">
        <v>3527</v>
      </c>
      <c r="R208" s="167" t="s">
        <v>3528</v>
      </c>
      <c r="S208" s="169">
        <v>1</v>
      </c>
      <c r="T208" s="167" t="s">
        <v>3529</v>
      </c>
      <c r="U208" s="169" t="s">
        <v>3530</v>
      </c>
      <c r="V208" s="167" t="s">
        <v>3885</v>
      </c>
      <c r="W208" s="167" t="s">
        <v>3886</v>
      </c>
      <c r="X208" s="170" t="s">
        <v>3533</v>
      </c>
      <c r="Y208" s="171" t="s">
        <v>3887</v>
      </c>
      <c r="Z208" s="167" t="s">
        <v>10497</v>
      </c>
      <c r="AA208" s="176">
        <v>54000</v>
      </c>
      <c r="AB208" s="167" t="s">
        <v>11254</v>
      </c>
      <c r="AC208" s="176">
        <v>54000</v>
      </c>
      <c r="AD208" s="167" t="s">
        <v>11254</v>
      </c>
      <c r="AE208" s="176">
        <v>5400</v>
      </c>
    </row>
    <row r="209" spans="1:31">
      <c r="A209" s="178">
        <v>108124355400</v>
      </c>
      <c r="B209" s="166">
        <v>46118</v>
      </c>
      <c r="C209" s="167" t="s">
        <v>3524</v>
      </c>
      <c r="D209" s="167" t="s">
        <v>3525</v>
      </c>
      <c r="E209" s="167" t="s">
        <v>3526</v>
      </c>
      <c r="F209" s="167" t="s">
        <v>3501</v>
      </c>
      <c r="G209" s="167" t="s">
        <v>3502</v>
      </c>
      <c r="H209" s="168">
        <v>46119</v>
      </c>
      <c r="I209" s="167"/>
      <c r="J209" s="169">
        <v>26142</v>
      </c>
      <c r="K209" s="167" t="s">
        <v>55</v>
      </c>
      <c r="L209" s="169">
        <v>1</v>
      </c>
      <c r="M209" s="167" t="s">
        <v>3513</v>
      </c>
      <c r="N209" s="169">
        <v>1.4</v>
      </c>
      <c r="O209" s="167" t="s">
        <v>3505</v>
      </c>
      <c r="P209" s="167"/>
      <c r="Q209" s="167" t="s">
        <v>3527</v>
      </c>
      <c r="R209" s="167" t="s">
        <v>3528</v>
      </c>
      <c r="S209" s="169">
        <v>1</v>
      </c>
      <c r="T209" s="167" t="s">
        <v>3529</v>
      </c>
      <c r="U209" s="169" t="s">
        <v>3530</v>
      </c>
      <c r="V209" s="167" t="s">
        <v>3888</v>
      </c>
      <c r="W209" s="167" t="s">
        <v>3889</v>
      </c>
      <c r="X209" s="170" t="s">
        <v>157</v>
      </c>
      <c r="Y209" s="171" t="s">
        <v>3890</v>
      </c>
      <c r="Z209" s="167" t="s">
        <v>10498</v>
      </c>
      <c r="AA209" s="176">
        <v>1500</v>
      </c>
      <c r="AB209" s="167" t="s">
        <v>11254</v>
      </c>
      <c r="AC209" s="176">
        <v>1500</v>
      </c>
      <c r="AD209" s="167" t="s">
        <v>11254</v>
      </c>
      <c r="AE209" s="176">
        <v>10065</v>
      </c>
    </row>
    <row r="210" spans="1:31">
      <c r="A210" s="178">
        <v>108124494330</v>
      </c>
      <c r="B210" s="166">
        <v>46118</v>
      </c>
      <c r="C210" s="167" t="s">
        <v>3781</v>
      </c>
      <c r="D210" s="167"/>
      <c r="E210" s="167"/>
      <c r="F210" s="167" t="s">
        <v>3782</v>
      </c>
      <c r="G210" s="167" t="s">
        <v>3614</v>
      </c>
      <c r="H210" s="168"/>
      <c r="I210" s="167"/>
      <c r="J210" s="169">
        <v>26142</v>
      </c>
      <c r="K210" s="167" t="s">
        <v>55</v>
      </c>
      <c r="L210" s="169">
        <v>19</v>
      </c>
      <c r="M210" s="167" t="s">
        <v>3513</v>
      </c>
      <c r="N210" s="169">
        <v>129.88</v>
      </c>
      <c r="O210" s="167" t="s">
        <v>3505</v>
      </c>
      <c r="P210" s="167" t="s">
        <v>3891</v>
      </c>
      <c r="Q210" s="167" t="s">
        <v>3506</v>
      </c>
      <c r="R210" s="167" t="s">
        <v>3528</v>
      </c>
      <c r="S210" s="169">
        <v>4</v>
      </c>
      <c r="T210" s="167" t="s">
        <v>3892</v>
      </c>
      <c r="U210" s="169" t="s">
        <v>3893</v>
      </c>
      <c r="V210" s="167" t="s">
        <v>3894</v>
      </c>
      <c r="W210" s="167" t="s">
        <v>3895</v>
      </c>
      <c r="X210" s="170" t="s">
        <v>157</v>
      </c>
      <c r="Y210" s="171" t="s">
        <v>3896</v>
      </c>
      <c r="Z210" s="167" t="s">
        <v>10499</v>
      </c>
      <c r="AA210" s="176">
        <v>302</v>
      </c>
      <c r="AB210" s="167" t="s">
        <v>11254</v>
      </c>
      <c r="AC210" s="176">
        <v>302</v>
      </c>
      <c r="AD210" s="167" t="s">
        <v>11254</v>
      </c>
      <c r="AE210" s="176">
        <v>1558.32</v>
      </c>
    </row>
    <row r="211" spans="1:31">
      <c r="A211" s="178">
        <v>108124494330</v>
      </c>
      <c r="B211" s="166">
        <v>46118</v>
      </c>
      <c r="C211" s="167" t="s">
        <v>3781</v>
      </c>
      <c r="D211" s="167"/>
      <c r="E211" s="167"/>
      <c r="F211" s="167" t="s">
        <v>3782</v>
      </c>
      <c r="G211" s="167" t="s">
        <v>3614</v>
      </c>
      <c r="H211" s="168"/>
      <c r="I211" s="167"/>
      <c r="J211" s="169">
        <v>26142</v>
      </c>
      <c r="K211" s="167" t="s">
        <v>55</v>
      </c>
      <c r="L211" s="169">
        <v>19</v>
      </c>
      <c r="M211" s="167" t="s">
        <v>3513</v>
      </c>
      <c r="N211" s="169">
        <v>129.88</v>
      </c>
      <c r="O211" s="167" t="s">
        <v>3505</v>
      </c>
      <c r="P211" s="167" t="s">
        <v>3891</v>
      </c>
      <c r="Q211" s="167" t="s">
        <v>3506</v>
      </c>
      <c r="R211" s="167" t="s">
        <v>3528</v>
      </c>
      <c r="S211" s="169">
        <v>3</v>
      </c>
      <c r="T211" s="167" t="s">
        <v>3897</v>
      </c>
      <c r="U211" s="169" t="s">
        <v>3648</v>
      </c>
      <c r="V211" s="167" t="s">
        <v>3898</v>
      </c>
      <c r="W211" s="167" t="s">
        <v>3899</v>
      </c>
      <c r="X211" s="170" t="s">
        <v>157</v>
      </c>
      <c r="Y211" s="171" t="s">
        <v>3896</v>
      </c>
      <c r="Z211" s="167" t="s">
        <v>10499</v>
      </c>
      <c r="AA211" s="176">
        <v>9800</v>
      </c>
      <c r="AB211" s="167" t="s">
        <v>11254</v>
      </c>
      <c r="AC211" s="176">
        <v>9800</v>
      </c>
      <c r="AD211" s="167" t="s">
        <v>11254</v>
      </c>
      <c r="AE211" s="176">
        <v>1450.4</v>
      </c>
    </row>
    <row r="212" spans="1:31">
      <c r="A212" s="178">
        <v>108124494330</v>
      </c>
      <c r="B212" s="166">
        <v>46118</v>
      </c>
      <c r="C212" s="167" t="s">
        <v>3781</v>
      </c>
      <c r="D212" s="167"/>
      <c r="E212" s="167"/>
      <c r="F212" s="167" t="s">
        <v>3782</v>
      </c>
      <c r="G212" s="167" t="s">
        <v>3614</v>
      </c>
      <c r="H212" s="168"/>
      <c r="I212" s="167"/>
      <c r="J212" s="169">
        <v>26142</v>
      </c>
      <c r="K212" s="167" t="s">
        <v>55</v>
      </c>
      <c r="L212" s="169">
        <v>19</v>
      </c>
      <c r="M212" s="167" t="s">
        <v>3513</v>
      </c>
      <c r="N212" s="169">
        <v>129.88</v>
      </c>
      <c r="O212" s="167" t="s">
        <v>3505</v>
      </c>
      <c r="P212" s="167" t="s">
        <v>3891</v>
      </c>
      <c r="Q212" s="167" t="s">
        <v>3506</v>
      </c>
      <c r="R212" s="167" t="s">
        <v>3528</v>
      </c>
      <c r="S212" s="169">
        <v>2</v>
      </c>
      <c r="T212" s="167" t="s">
        <v>3892</v>
      </c>
      <c r="U212" s="169" t="s">
        <v>3893</v>
      </c>
      <c r="V212" s="167" t="s">
        <v>3900</v>
      </c>
      <c r="W212" s="167" t="s">
        <v>3901</v>
      </c>
      <c r="X212" s="170" t="s">
        <v>157</v>
      </c>
      <c r="Y212" s="171" t="s">
        <v>3896</v>
      </c>
      <c r="Z212" s="167" t="s">
        <v>10499</v>
      </c>
      <c r="AA212" s="176">
        <v>310</v>
      </c>
      <c r="AB212" s="167" t="s">
        <v>11254</v>
      </c>
      <c r="AC212" s="176">
        <v>310</v>
      </c>
      <c r="AD212" s="167" t="s">
        <v>11254</v>
      </c>
      <c r="AE212" s="176">
        <v>1165.5999999999999</v>
      </c>
    </row>
    <row r="213" spans="1:31">
      <c r="A213" s="178">
        <v>108124494330</v>
      </c>
      <c r="B213" s="166">
        <v>46118</v>
      </c>
      <c r="C213" s="167" t="s">
        <v>3781</v>
      </c>
      <c r="D213" s="167"/>
      <c r="E213" s="167"/>
      <c r="F213" s="167" t="s">
        <v>3782</v>
      </c>
      <c r="G213" s="167" t="s">
        <v>3614</v>
      </c>
      <c r="H213" s="168"/>
      <c r="I213" s="167"/>
      <c r="J213" s="169">
        <v>26142</v>
      </c>
      <c r="K213" s="167" t="s">
        <v>55</v>
      </c>
      <c r="L213" s="169">
        <v>19</v>
      </c>
      <c r="M213" s="167" t="s">
        <v>3513</v>
      </c>
      <c r="N213" s="169">
        <v>129.88</v>
      </c>
      <c r="O213" s="167" t="s">
        <v>3505</v>
      </c>
      <c r="P213" s="167" t="s">
        <v>3891</v>
      </c>
      <c r="Q213" s="167" t="s">
        <v>3506</v>
      </c>
      <c r="R213" s="167" t="s">
        <v>3528</v>
      </c>
      <c r="S213" s="169">
        <v>1</v>
      </c>
      <c r="T213" s="167" t="s">
        <v>3892</v>
      </c>
      <c r="U213" s="169" t="s">
        <v>3893</v>
      </c>
      <c r="V213" s="167" t="s">
        <v>3902</v>
      </c>
      <c r="W213" s="167" t="s">
        <v>3903</v>
      </c>
      <c r="X213" s="170" t="s">
        <v>157</v>
      </c>
      <c r="Y213" s="171" t="s">
        <v>3896</v>
      </c>
      <c r="Z213" s="167" t="s">
        <v>10499</v>
      </c>
      <c r="AA213" s="176">
        <v>767</v>
      </c>
      <c r="AB213" s="167" t="s">
        <v>11254</v>
      </c>
      <c r="AC213" s="176">
        <v>767</v>
      </c>
      <c r="AD213" s="167" t="s">
        <v>11254</v>
      </c>
      <c r="AE213" s="176">
        <v>4302.87</v>
      </c>
    </row>
    <row r="214" spans="1:31">
      <c r="A214" s="178">
        <v>108126469400</v>
      </c>
      <c r="B214" s="166">
        <v>46119</v>
      </c>
      <c r="C214" s="167" t="s">
        <v>3524</v>
      </c>
      <c r="D214" s="167" t="s">
        <v>3525</v>
      </c>
      <c r="E214" s="167" t="s">
        <v>3526</v>
      </c>
      <c r="F214" s="167" t="s">
        <v>3501</v>
      </c>
      <c r="G214" s="167" t="s">
        <v>3502</v>
      </c>
      <c r="H214" s="168">
        <v>46120</v>
      </c>
      <c r="I214" s="167"/>
      <c r="J214" s="169">
        <v>26142</v>
      </c>
      <c r="K214" s="167" t="s">
        <v>55</v>
      </c>
      <c r="L214" s="169">
        <v>2</v>
      </c>
      <c r="M214" s="167" t="s">
        <v>3513</v>
      </c>
      <c r="N214" s="169">
        <v>4</v>
      </c>
      <c r="O214" s="167" t="s">
        <v>3505</v>
      </c>
      <c r="P214" s="167"/>
      <c r="Q214" s="167" t="s">
        <v>3527</v>
      </c>
      <c r="R214" s="167" t="s">
        <v>3528</v>
      </c>
      <c r="S214" s="169">
        <v>10</v>
      </c>
      <c r="T214" s="167" t="s">
        <v>3535</v>
      </c>
      <c r="U214" s="169" t="s">
        <v>3536</v>
      </c>
      <c r="V214" s="167" t="s">
        <v>3904</v>
      </c>
      <c r="W214" s="167" t="s">
        <v>3905</v>
      </c>
      <c r="X214" s="170" t="s">
        <v>157</v>
      </c>
      <c r="Y214" s="171" t="s">
        <v>3906</v>
      </c>
      <c r="Z214" s="167" t="s">
        <v>10500</v>
      </c>
      <c r="AA214" s="176">
        <v>50000</v>
      </c>
      <c r="AB214" s="167" t="s">
        <v>11254</v>
      </c>
      <c r="AC214" s="176">
        <v>50000</v>
      </c>
      <c r="AD214" s="167" t="s">
        <v>11254</v>
      </c>
      <c r="AE214" s="176">
        <v>14</v>
      </c>
    </row>
    <row r="215" spans="1:31">
      <c r="A215" s="178">
        <v>108126469400</v>
      </c>
      <c r="B215" s="166">
        <v>46119</v>
      </c>
      <c r="C215" s="167" t="s">
        <v>3524</v>
      </c>
      <c r="D215" s="167" t="s">
        <v>3525</v>
      </c>
      <c r="E215" s="167" t="s">
        <v>3526</v>
      </c>
      <c r="F215" s="167" t="s">
        <v>3501</v>
      </c>
      <c r="G215" s="167" t="s">
        <v>3502</v>
      </c>
      <c r="H215" s="168">
        <v>46120</v>
      </c>
      <c r="I215" s="167"/>
      <c r="J215" s="169">
        <v>26142</v>
      </c>
      <c r="K215" s="167" t="s">
        <v>55</v>
      </c>
      <c r="L215" s="169">
        <v>2</v>
      </c>
      <c r="M215" s="167" t="s">
        <v>3513</v>
      </c>
      <c r="N215" s="169">
        <v>4</v>
      </c>
      <c r="O215" s="167" t="s">
        <v>3505</v>
      </c>
      <c r="P215" s="167"/>
      <c r="Q215" s="167" t="s">
        <v>3527</v>
      </c>
      <c r="R215" s="167" t="s">
        <v>3528</v>
      </c>
      <c r="S215" s="169">
        <v>9</v>
      </c>
      <c r="T215" s="167" t="s">
        <v>3535</v>
      </c>
      <c r="U215" s="169" t="s">
        <v>3536</v>
      </c>
      <c r="V215" s="167" t="s">
        <v>3907</v>
      </c>
      <c r="W215" s="167" t="s">
        <v>3908</v>
      </c>
      <c r="X215" s="170" t="s">
        <v>157</v>
      </c>
      <c r="Y215" s="171" t="s">
        <v>3906</v>
      </c>
      <c r="Z215" s="167" t="s">
        <v>10500</v>
      </c>
      <c r="AA215" s="176">
        <v>20000</v>
      </c>
      <c r="AB215" s="167" t="s">
        <v>11254</v>
      </c>
      <c r="AC215" s="176">
        <v>20000</v>
      </c>
      <c r="AD215" s="167" t="s">
        <v>11254</v>
      </c>
      <c r="AE215" s="176">
        <v>5.8</v>
      </c>
    </row>
    <row r="216" spans="1:31">
      <c r="A216" s="178">
        <v>108126469400</v>
      </c>
      <c r="B216" s="166">
        <v>46119</v>
      </c>
      <c r="C216" s="167" t="s">
        <v>3524</v>
      </c>
      <c r="D216" s="167" t="s">
        <v>3525</v>
      </c>
      <c r="E216" s="167" t="s">
        <v>3526</v>
      </c>
      <c r="F216" s="167" t="s">
        <v>3501</v>
      </c>
      <c r="G216" s="167" t="s">
        <v>3502</v>
      </c>
      <c r="H216" s="168">
        <v>46120</v>
      </c>
      <c r="I216" s="167"/>
      <c r="J216" s="169">
        <v>26142</v>
      </c>
      <c r="K216" s="167" t="s">
        <v>55</v>
      </c>
      <c r="L216" s="169">
        <v>2</v>
      </c>
      <c r="M216" s="167" t="s">
        <v>3513</v>
      </c>
      <c r="N216" s="169">
        <v>4</v>
      </c>
      <c r="O216" s="167" t="s">
        <v>3505</v>
      </c>
      <c r="P216" s="167"/>
      <c r="Q216" s="167" t="s">
        <v>3527</v>
      </c>
      <c r="R216" s="167" t="s">
        <v>3528</v>
      </c>
      <c r="S216" s="169">
        <v>8</v>
      </c>
      <c r="T216" s="167" t="s">
        <v>3535</v>
      </c>
      <c r="U216" s="169" t="s">
        <v>3536</v>
      </c>
      <c r="V216" s="167" t="s">
        <v>3909</v>
      </c>
      <c r="W216" s="167" t="s">
        <v>3910</v>
      </c>
      <c r="X216" s="170" t="s">
        <v>157</v>
      </c>
      <c r="Y216" s="171" t="s">
        <v>3906</v>
      </c>
      <c r="Z216" s="167" t="s">
        <v>10500</v>
      </c>
      <c r="AA216" s="176">
        <v>20000</v>
      </c>
      <c r="AB216" s="167" t="s">
        <v>11254</v>
      </c>
      <c r="AC216" s="176">
        <v>20000</v>
      </c>
      <c r="AD216" s="167" t="s">
        <v>11254</v>
      </c>
      <c r="AE216" s="176">
        <v>140</v>
      </c>
    </row>
    <row r="217" spans="1:31">
      <c r="A217" s="178">
        <v>108126469400</v>
      </c>
      <c r="B217" s="166">
        <v>46119</v>
      </c>
      <c r="C217" s="167" t="s">
        <v>3524</v>
      </c>
      <c r="D217" s="167" t="s">
        <v>3525</v>
      </c>
      <c r="E217" s="167" t="s">
        <v>3526</v>
      </c>
      <c r="F217" s="167" t="s">
        <v>3501</v>
      </c>
      <c r="G217" s="167" t="s">
        <v>3502</v>
      </c>
      <c r="H217" s="168">
        <v>46120</v>
      </c>
      <c r="I217" s="167"/>
      <c r="J217" s="169">
        <v>26142</v>
      </c>
      <c r="K217" s="167" t="s">
        <v>55</v>
      </c>
      <c r="L217" s="169">
        <v>2</v>
      </c>
      <c r="M217" s="167" t="s">
        <v>3513</v>
      </c>
      <c r="N217" s="169">
        <v>4</v>
      </c>
      <c r="O217" s="167" t="s">
        <v>3505</v>
      </c>
      <c r="P217" s="167"/>
      <c r="Q217" s="167" t="s">
        <v>3527</v>
      </c>
      <c r="R217" s="167" t="s">
        <v>3528</v>
      </c>
      <c r="S217" s="169">
        <v>7</v>
      </c>
      <c r="T217" s="167" t="s">
        <v>3535</v>
      </c>
      <c r="U217" s="169" t="s">
        <v>3536</v>
      </c>
      <c r="V217" s="167" t="s">
        <v>3911</v>
      </c>
      <c r="W217" s="167" t="s">
        <v>3912</v>
      </c>
      <c r="X217" s="170" t="s">
        <v>160</v>
      </c>
      <c r="Y217" s="171" t="s">
        <v>3906</v>
      </c>
      <c r="Z217" s="167" t="s">
        <v>10500</v>
      </c>
      <c r="AA217" s="176">
        <v>10000</v>
      </c>
      <c r="AB217" s="167" t="s">
        <v>11254</v>
      </c>
      <c r="AC217" s="176">
        <v>10000</v>
      </c>
      <c r="AD217" s="167" t="s">
        <v>11254</v>
      </c>
      <c r="AE217" s="176">
        <v>2.9</v>
      </c>
    </row>
    <row r="218" spans="1:31">
      <c r="A218" s="178">
        <v>108126469400</v>
      </c>
      <c r="B218" s="166">
        <v>46119</v>
      </c>
      <c r="C218" s="167" t="s">
        <v>3524</v>
      </c>
      <c r="D218" s="167" t="s">
        <v>3525</v>
      </c>
      <c r="E218" s="167" t="s">
        <v>3526</v>
      </c>
      <c r="F218" s="167" t="s">
        <v>3501</v>
      </c>
      <c r="G218" s="167" t="s">
        <v>3502</v>
      </c>
      <c r="H218" s="168">
        <v>46120</v>
      </c>
      <c r="I218" s="167"/>
      <c r="J218" s="169">
        <v>26142</v>
      </c>
      <c r="K218" s="167" t="s">
        <v>55</v>
      </c>
      <c r="L218" s="169">
        <v>2</v>
      </c>
      <c r="M218" s="167" t="s">
        <v>3513</v>
      </c>
      <c r="N218" s="169">
        <v>4</v>
      </c>
      <c r="O218" s="167" t="s">
        <v>3505</v>
      </c>
      <c r="P218" s="167"/>
      <c r="Q218" s="167" t="s">
        <v>3527</v>
      </c>
      <c r="R218" s="167" t="s">
        <v>3528</v>
      </c>
      <c r="S218" s="169">
        <v>6</v>
      </c>
      <c r="T218" s="167" t="s">
        <v>3535</v>
      </c>
      <c r="U218" s="169" t="s">
        <v>3536</v>
      </c>
      <c r="V218" s="167" t="s">
        <v>3735</v>
      </c>
      <c r="W218" s="167" t="s">
        <v>3736</v>
      </c>
      <c r="X218" s="170" t="s">
        <v>157</v>
      </c>
      <c r="Y218" s="171" t="s">
        <v>3906</v>
      </c>
      <c r="Z218" s="167" t="s">
        <v>10500</v>
      </c>
      <c r="AA218" s="176">
        <v>20000</v>
      </c>
      <c r="AB218" s="167" t="s">
        <v>11254</v>
      </c>
      <c r="AC218" s="176">
        <v>20000</v>
      </c>
      <c r="AD218" s="167" t="s">
        <v>11254</v>
      </c>
      <c r="AE218" s="176">
        <v>149.80000000000001</v>
      </c>
    </row>
    <row r="219" spans="1:31">
      <c r="A219" s="178">
        <v>108126469400</v>
      </c>
      <c r="B219" s="166">
        <v>46119</v>
      </c>
      <c r="C219" s="167" t="s">
        <v>3524</v>
      </c>
      <c r="D219" s="167" t="s">
        <v>3525</v>
      </c>
      <c r="E219" s="167" t="s">
        <v>3526</v>
      </c>
      <c r="F219" s="167" t="s">
        <v>3501</v>
      </c>
      <c r="G219" s="167" t="s">
        <v>3502</v>
      </c>
      <c r="H219" s="168">
        <v>46120</v>
      </c>
      <c r="I219" s="167"/>
      <c r="J219" s="169">
        <v>26142</v>
      </c>
      <c r="K219" s="167" t="s">
        <v>55</v>
      </c>
      <c r="L219" s="169">
        <v>2</v>
      </c>
      <c r="M219" s="167" t="s">
        <v>3513</v>
      </c>
      <c r="N219" s="169">
        <v>4</v>
      </c>
      <c r="O219" s="167" t="s">
        <v>3505</v>
      </c>
      <c r="P219" s="167"/>
      <c r="Q219" s="167" t="s">
        <v>3527</v>
      </c>
      <c r="R219" s="167" t="s">
        <v>3528</v>
      </c>
      <c r="S219" s="169">
        <v>5</v>
      </c>
      <c r="T219" s="167" t="s">
        <v>3535</v>
      </c>
      <c r="U219" s="169" t="s">
        <v>3536</v>
      </c>
      <c r="V219" s="167" t="s">
        <v>3913</v>
      </c>
      <c r="W219" s="167" t="s">
        <v>3914</v>
      </c>
      <c r="X219" s="170" t="s">
        <v>160</v>
      </c>
      <c r="Y219" s="171" t="s">
        <v>3906</v>
      </c>
      <c r="Z219" s="167" t="s">
        <v>10500</v>
      </c>
      <c r="AA219" s="176">
        <v>10000</v>
      </c>
      <c r="AB219" s="167" t="s">
        <v>11254</v>
      </c>
      <c r="AC219" s="176">
        <v>10000</v>
      </c>
      <c r="AD219" s="167" t="s">
        <v>11254</v>
      </c>
      <c r="AE219" s="176">
        <v>2.7</v>
      </c>
    </row>
    <row r="220" spans="1:31">
      <c r="A220" s="178">
        <v>108126469400</v>
      </c>
      <c r="B220" s="166">
        <v>46119</v>
      </c>
      <c r="C220" s="167" t="s">
        <v>3524</v>
      </c>
      <c r="D220" s="167" t="s">
        <v>3525</v>
      </c>
      <c r="E220" s="167" t="s">
        <v>3526</v>
      </c>
      <c r="F220" s="167" t="s">
        <v>3501</v>
      </c>
      <c r="G220" s="167" t="s">
        <v>3502</v>
      </c>
      <c r="H220" s="168">
        <v>46120</v>
      </c>
      <c r="I220" s="167"/>
      <c r="J220" s="169">
        <v>26142</v>
      </c>
      <c r="K220" s="167" t="s">
        <v>55</v>
      </c>
      <c r="L220" s="169">
        <v>2</v>
      </c>
      <c r="M220" s="167" t="s">
        <v>3513</v>
      </c>
      <c r="N220" s="169">
        <v>4</v>
      </c>
      <c r="O220" s="167" t="s">
        <v>3505</v>
      </c>
      <c r="P220" s="167"/>
      <c r="Q220" s="167" t="s">
        <v>3527</v>
      </c>
      <c r="R220" s="167" t="s">
        <v>3528</v>
      </c>
      <c r="S220" s="169">
        <v>4</v>
      </c>
      <c r="T220" s="167" t="s">
        <v>3535</v>
      </c>
      <c r="U220" s="169" t="s">
        <v>3536</v>
      </c>
      <c r="V220" s="167" t="s">
        <v>3915</v>
      </c>
      <c r="W220" s="167" t="s">
        <v>3916</v>
      </c>
      <c r="X220" s="170" t="s">
        <v>157</v>
      </c>
      <c r="Y220" s="171" t="s">
        <v>3906</v>
      </c>
      <c r="Z220" s="167" t="s">
        <v>10500</v>
      </c>
      <c r="AA220" s="176">
        <v>10000</v>
      </c>
      <c r="AB220" s="167" t="s">
        <v>11254</v>
      </c>
      <c r="AC220" s="176">
        <v>10000</v>
      </c>
      <c r="AD220" s="167" t="s">
        <v>11254</v>
      </c>
      <c r="AE220" s="176">
        <v>70</v>
      </c>
    </row>
    <row r="221" spans="1:31">
      <c r="A221" s="178">
        <v>108126469400</v>
      </c>
      <c r="B221" s="166">
        <v>46119</v>
      </c>
      <c r="C221" s="167" t="s">
        <v>3524</v>
      </c>
      <c r="D221" s="167" t="s">
        <v>3525</v>
      </c>
      <c r="E221" s="167" t="s">
        <v>3526</v>
      </c>
      <c r="F221" s="167" t="s">
        <v>3501</v>
      </c>
      <c r="G221" s="167" t="s">
        <v>3502</v>
      </c>
      <c r="H221" s="168">
        <v>46120</v>
      </c>
      <c r="I221" s="167"/>
      <c r="J221" s="169">
        <v>26142</v>
      </c>
      <c r="K221" s="167" t="s">
        <v>55</v>
      </c>
      <c r="L221" s="169">
        <v>2</v>
      </c>
      <c r="M221" s="167" t="s">
        <v>3513</v>
      </c>
      <c r="N221" s="169">
        <v>4</v>
      </c>
      <c r="O221" s="167" t="s">
        <v>3505</v>
      </c>
      <c r="P221" s="167"/>
      <c r="Q221" s="167" t="s">
        <v>3527</v>
      </c>
      <c r="R221" s="167" t="s">
        <v>3528</v>
      </c>
      <c r="S221" s="169">
        <v>3</v>
      </c>
      <c r="T221" s="167" t="s">
        <v>3535</v>
      </c>
      <c r="U221" s="169" t="s">
        <v>3536</v>
      </c>
      <c r="V221" s="167" t="s">
        <v>3917</v>
      </c>
      <c r="W221" s="167" t="s">
        <v>3918</v>
      </c>
      <c r="X221" s="170" t="s">
        <v>157</v>
      </c>
      <c r="Y221" s="171" t="s">
        <v>3906</v>
      </c>
      <c r="Z221" s="167" t="s">
        <v>10500</v>
      </c>
      <c r="AA221" s="176">
        <v>130000</v>
      </c>
      <c r="AB221" s="167" t="s">
        <v>11254</v>
      </c>
      <c r="AC221" s="176">
        <v>130000</v>
      </c>
      <c r="AD221" s="167" t="s">
        <v>11254</v>
      </c>
      <c r="AE221" s="176">
        <v>49.4</v>
      </c>
    </row>
    <row r="222" spans="1:31">
      <c r="A222" s="178">
        <v>108126469400</v>
      </c>
      <c r="B222" s="166">
        <v>46119</v>
      </c>
      <c r="C222" s="167" t="s">
        <v>3524</v>
      </c>
      <c r="D222" s="167" t="s">
        <v>3525</v>
      </c>
      <c r="E222" s="167" t="s">
        <v>3526</v>
      </c>
      <c r="F222" s="167" t="s">
        <v>3501</v>
      </c>
      <c r="G222" s="167" t="s">
        <v>3502</v>
      </c>
      <c r="H222" s="168">
        <v>46120</v>
      </c>
      <c r="I222" s="167"/>
      <c r="J222" s="169">
        <v>26142</v>
      </c>
      <c r="K222" s="167" t="s">
        <v>55</v>
      </c>
      <c r="L222" s="169">
        <v>2</v>
      </c>
      <c r="M222" s="167" t="s">
        <v>3513</v>
      </c>
      <c r="N222" s="169">
        <v>4</v>
      </c>
      <c r="O222" s="167" t="s">
        <v>3505</v>
      </c>
      <c r="P222" s="167"/>
      <c r="Q222" s="167" t="s">
        <v>3527</v>
      </c>
      <c r="R222" s="167" t="s">
        <v>3528</v>
      </c>
      <c r="S222" s="169">
        <v>2</v>
      </c>
      <c r="T222" s="167" t="s">
        <v>3535</v>
      </c>
      <c r="U222" s="169" t="s">
        <v>3536</v>
      </c>
      <c r="V222" s="167" t="s">
        <v>3917</v>
      </c>
      <c r="W222" s="167" t="s">
        <v>3918</v>
      </c>
      <c r="X222" s="170" t="s">
        <v>157</v>
      </c>
      <c r="Y222" s="171" t="s">
        <v>3906</v>
      </c>
      <c r="Z222" s="167" t="s">
        <v>10500</v>
      </c>
      <c r="AA222" s="176">
        <v>20000</v>
      </c>
      <c r="AB222" s="167" t="s">
        <v>11254</v>
      </c>
      <c r="AC222" s="176">
        <v>20000</v>
      </c>
      <c r="AD222" s="167" t="s">
        <v>11254</v>
      </c>
      <c r="AE222" s="176">
        <v>7.6</v>
      </c>
    </row>
    <row r="223" spans="1:31">
      <c r="A223" s="178">
        <v>108126469400</v>
      </c>
      <c r="B223" s="166">
        <v>46119</v>
      </c>
      <c r="C223" s="167" t="s">
        <v>3524</v>
      </c>
      <c r="D223" s="167" t="s">
        <v>3525</v>
      </c>
      <c r="E223" s="167" t="s">
        <v>3526</v>
      </c>
      <c r="F223" s="167" t="s">
        <v>3501</v>
      </c>
      <c r="G223" s="167" t="s">
        <v>3502</v>
      </c>
      <c r="H223" s="168">
        <v>46120</v>
      </c>
      <c r="I223" s="167"/>
      <c r="J223" s="169">
        <v>26142</v>
      </c>
      <c r="K223" s="167" t="s">
        <v>55</v>
      </c>
      <c r="L223" s="169">
        <v>2</v>
      </c>
      <c r="M223" s="167" t="s">
        <v>3513</v>
      </c>
      <c r="N223" s="169">
        <v>4</v>
      </c>
      <c r="O223" s="167" t="s">
        <v>3505</v>
      </c>
      <c r="P223" s="167"/>
      <c r="Q223" s="167" t="s">
        <v>3527</v>
      </c>
      <c r="R223" s="167" t="s">
        <v>3528</v>
      </c>
      <c r="S223" s="169">
        <v>1</v>
      </c>
      <c r="T223" s="167" t="s">
        <v>3717</v>
      </c>
      <c r="U223" s="169" t="s">
        <v>3718</v>
      </c>
      <c r="V223" s="167" t="s">
        <v>3919</v>
      </c>
      <c r="W223" s="167" t="s">
        <v>3920</v>
      </c>
      <c r="X223" s="170" t="s">
        <v>3533</v>
      </c>
      <c r="Y223" s="171" t="s">
        <v>3906</v>
      </c>
      <c r="Z223" s="167" t="s">
        <v>10500</v>
      </c>
      <c r="AA223" s="176">
        <v>3000</v>
      </c>
      <c r="AB223" s="167" t="s">
        <v>11254</v>
      </c>
      <c r="AC223" s="176">
        <v>3000</v>
      </c>
      <c r="AD223" s="167" t="s">
        <v>11254</v>
      </c>
      <c r="AE223" s="176">
        <v>600</v>
      </c>
    </row>
    <row r="224" spans="1:31">
      <c r="A224" s="178">
        <v>108127628010</v>
      </c>
      <c r="B224" s="166">
        <v>46119</v>
      </c>
      <c r="C224" s="167" t="s">
        <v>3500</v>
      </c>
      <c r="D224" s="167"/>
      <c r="E224" s="167"/>
      <c r="F224" s="167" t="s">
        <v>3501</v>
      </c>
      <c r="G224" s="167" t="s">
        <v>3502</v>
      </c>
      <c r="H224" s="168"/>
      <c r="I224" s="167" t="s">
        <v>3921</v>
      </c>
      <c r="J224" s="169">
        <v>26142</v>
      </c>
      <c r="K224" s="167" t="s">
        <v>55</v>
      </c>
      <c r="L224" s="169">
        <v>2</v>
      </c>
      <c r="M224" s="167" t="s">
        <v>3513</v>
      </c>
      <c r="N224" s="169">
        <v>4</v>
      </c>
      <c r="O224" s="167" t="s">
        <v>3505</v>
      </c>
      <c r="P224" s="167"/>
      <c r="Q224" s="167" t="s">
        <v>3514</v>
      </c>
      <c r="R224" s="167" t="s">
        <v>3515</v>
      </c>
      <c r="S224" s="169">
        <v>1</v>
      </c>
      <c r="T224" s="167" t="s">
        <v>3516</v>
      </c>
      <c r="U224" s="169" t="s">
        <v>3517</v>
      </c>
      <c r="V224" s="167" t="s">
        <v>3922</v>
      </c>
      <c r="W224" s="167" t="s">
        <v>3519</v>
      </c>
      <c r="X224" s="170" t="s">
        <v>157</v>
      </c>
      <c r="Y224" s="171" t="s">
        <v>3923</v>
      </c>
      <c r="Z224" s="167" t="s">
        <v>10501</v>
      </c>
      <c r="AA224" s="176">
        <v>2</v>
      </c>
      <c r="AB224" s="167" t="s">
        <v>11254</v>
      </c>
      <c r="AC224" s="176">
        <v>2</v>
      </c>
      <c r="AD224" s="167" t="s">
        <v>11254</v>
      </c>
      <c r="AE224" s="176">
        <v>5188.68</v>
      </c>
    </row>
    <row r="225" spans="1:31">
      <c r="A225" s="178">
        <v>108127684230</v>
      </c>
      <c r="B225" s="166">
        <v>46119</v>
      </c>
      <c r="C225" s="167" t="s">
        <v>3524</v>
      </c>
      <c r="D225" s="167" t="s">
        <v>3525</v>
      </c>
      <c r="E225" s="167" t="s">
        <v>3526</v>
      </c>
      <c r="F225" s="167" t="s">
        <v>3501</v>
      </c>
      <c r="G225" s="167" t="s">
        <v>3502</v>
      </c>
      <c r="H225" s="168">
        <v>46120</v>
      </c>
      <c r="I225" s="167"/>
      <c r="J225" s="169">
        <v>26142</v>
      </c>
      <c r="K225" s="167" t="s">
        <v>55</v>
      </c>
      <c r="L225" s="169">
        <v>13</v>
      </c>
      <c r="M225" s="167" t="s">
        <v>3504</v>
      </c>
      <c r="N225" s="169">
        <v>125.7</v>
      </c>
      <c r="O225" s="167" t="s">
        <v>3505</v>
      </c>
      <c r="P225" s="167"/>
      <c r="Q225" s="167" t="s">
        <v>3514</v>
      </c>
      <c r="R225" s="167" t="s">
        <v>3528</v>
      </c>
      <c r="S225" s="169">
        <v>25</v>
      </c>
      <c r="T225" s="167" t="s">
        <v>3560</v>
      </c>
      <c r="U225" s="169" t="s">
        <v>3561</v>
      </c>
      <c r="V225" s="167" t="s">
        <v>3924</v>
      </c>
      <c r="W225" s="167" t="s">
        <v>3925</v>
      </c>
      <c r="X225" s="170" t="s">
        <v>160</v>
      </c>
      <c r="Y225" s="171" t="s">
        <v>3926</v>
      </c>
      <c r="Z225" s="167" t="s">
        <v>10502</v>
      </c>
      <c r="AA225" s="176">
        <v>8000</v>
      </c>
      <c r="AB225" s="167" t="s">
        <v>11254</v>
      </c>
      <c r="AC225" s="176">
        <v>8000</v>
      </c>
      <c r="AD225" s="167" t="s">
        <v>11254</v>
      </c>
      <c r="AE225" s="176">
        <v>400</v>
      </c>
    </row>
    <row r="226" spans="1:31">
      <c r="A226" s="178">
        <v>108127684230</v>
      </c>
      <c r="B226" s="166">
        <v>46119</v>
      </c>
      <c r="C226" s="167" t="s">
        <v>3524</v>
      </c>
      <c r="D226" s="167" t="s">
        <v>3525</v>
      </c>
      <c r="E226" s="167" t="s">
        <v>3526</v>
      </c>
      <c r="F226" s="167" t="s">
        <v>3501</v>
      </c>
      <c r="G226" s="167" t="s">
        <v>3502</v>
      </c>
      <c r="H226" s="168">
        <v>46120</v>
      </c>
      <c r="I226" s="167"/>
      <c r="J226" s="169">
        <v>26142</v>
      </c>
      <c r="K226" s="167" t="s">
        <v>55</v>
      </c>
      <c r="L226" s="169">
        <v>13</v>
      </c>
      <c r="M226" s="167" t="s">
        <v>3504</v>
      </c>
      <c r="N226" s="169">
        <v>125.7</v>
      </c>
      <c r="O226" s="167" t="s">
        <v>3505</v>
      </c>
      <c r="P226" s="167"/>
      <c r="Q226" s="167" t="s">
        <v>3514</v>
      </c>
      <c r="R226" s="167" t="s">
        <v>3528</v>
      </c>
      <c r="S226" s="169">
        <v>24</v>
      </c>
      <c r="T226" s="167" t="s">
        <v>3717</v>
      </c>
      <c r="U226" s="169" t="s">
        <v>3718</v>
      </c>
      <c r="V226" s="167" t="s">
        <v>3927</v>
      </c>
      <c r="W226" s="167" t="s">
        <v>3928</v>
      </c>
      <c r="X226" s="170" t="s">
        <v>157</v>
      </c>
      <c r="Y226" s="171" t="s">
        <v>3926</v>
      </c>
      <c r="Z226" s="167" t="s">
        <v>10502</v>
      </c>
      <c r="AA226" s="176">
        <v>800</v>
      </c>
      <c r="AB226" s="167" t="s">
        <v>11254</v>
      </c>
      <c r="AC226" s="176">
        <v>800</v>
      </c>
      <c r="AD226" s="167" t="s">
        <v>11254</v>
      </c>
      <c r="AE226" s="176">
        <v>168</v>
      </c>
    </row>
    <row r="227" spans="1:31">
      <c r="A227" s="178">
        <v>108127684230</v>
      </c>
      <c r="B227" s="166">
        <v>46119</v>
      </c>
      <c r="C227" s="167" t="s">
        <v>3524</v>
      </c>
      <c r="D227" s="167" t="s">
        <v>3525</v>
      </c>
      <c r="E227" s="167" t="s">
        <v>3526</v>
      </c>
      <c r="F227" s="167" t="s">
        <v>3501</v>
      </c>
      <c r="G227" s="167" t="s">
        <v>3502</v>
      </c>
      <c r="H227" s="168">
        <v>46120</v>
      </c>
      <c r="I227" s="167"/>
      <c r="J227" s="169">
        <v>26142</v>
      </c>
      <c r="K227" s="167" t="s">
        <v>55</v>
      </c>
      <c r="L227" s="169">
        <v>13</v>
      </c>
      <c r="M227" s="167" t="s">
        <v>3504</v>
      </c>
      <c r="N227" s="169">
        <v>125.7</v>
      </c>
      <c r="O227" s="167" t="s">
        <v>3505</v>
      </c>
      <c r="P227" s="167"/>
      <c r="Q227" s="167" t="s">
        <v>3514</v>
      </c>
      <c r="R227" s="167" t="s">
        <v>3528</v>
      </c>
      <c r="S227" s="169">
        <v>23</v>
      </c>
      <c r="T227" s="167" t="s">
        <v>3717</v>
      </c>
      <c r="U227" s="169" t="s">
        <v>3718</v>
      </c>
      <c r="V227" s="167" t="s">
        <v>3929</v>
      </c>
      <c r="W227" s="167" t="s">
        <v>3930</v>
      </c>
      <c r="X227" s="170" t="s">
        <v>157</v>
      </c>
      <c r="Y227" s="171" t="s">
        <v>3926</v>
      </c>
      <c r="Z227" s="167" t="s">
        <v>10502</v>
      </c>
      <c r="AA227" s="176">
        <v>800</v>
      </c>
      <c r="AB227" s="167" t="s">
        <v>11254</v>
      </c>
      <c r="AC227" s="176">
        <v>800</v>
      </c>
      <c r="AD227" s="167" t="s">
        <v>11254</v>
      </c>
      <c r="AE227" s="176">
        <v>208</v>
      </c>
    </row>
    <row r="228" spans="1:31">
      <c r="A228" s="178">
        <v>108127684230</v>
      </c>
      <c r="B228" s="166">
        <v>46119</v>
      </c>
      <c r="C228" s="167" t="s">
        <v>3524</v>
      </c>
      <c r="D228" s="167" t="s">
        <v>3525</v>
      </c>
      <c r="E228" s="167" t="s">
        <v>3526</v>
      </c>
      <c r="F228" s="167" t="s">
        <v>3501</v>
      </c>
      <c r="G228" s="167" t="s">
        <v>3502</v>
      </c>
      <c r="H228" s="168">
        <v>46120</v>
      </c>
      <c r="I228" s="167"/>
      <c r="J228" s="169">
        <v>26142</v>
      </c>
      <c r="K228" s="167" t="s">
        <v>55</v>
      </c>
      <c r="L228" s="169">
        <v>13</v>
      </c>
      <c r="M228" s="167" t="s">
        <v>3504</v>
      </c>
      <c r="N228" s="169">
        <v>125.7</v>
      </c>
      <c r="O228" s="167" t="s">
        <v>3505</v>
      </c>
      <c r="P228" s="167"/>
      <c r="Q228" s="167" t="s">
        <v>3514</v>
      </c>
      <c r="R228" s="167" t="s">
        <v>3528</v>
      </c>
      <c r="S228" s="169">
        <v>22</v>
      </c>
      <c r="T228" s="167" t="s">
        <v>3717</v>
      </c>
      <c r="U228" s="169" t="s">
        <v>3718</v>
      </c>
      <c r="V228" s="167" t="s">
        <v>3929</v>
      </c>
      <c r="W228" s="167" t="s">
        <v>3930</v>
      </c>
      <c r="X228" s="170" t="s">
        <v>157</v>
      </c>
      <c r="Y228" s="171" t="s">
        <v>3926</v>
      </c>
      <c r="Z228" s="167" t="s">
        <v>10502</v>
      </c>
      <c r="AA228" s="176">
        <v>2400</v>
      </c>
      <c r="AB228" s="167" t="s">
        <v>11254</v>
      </c>
      <c r="AC228" s="176">
        <v>2400</v>
      </c>
      <c r="AD228" s="167" t="s">
        <v>11254</v>
      </c>
      <c r="AE228" s="176">
        <v>624</v>
      </c>
    </row>
    <row r="229" spans="1:31">
      <c r="A229" s="178">
        <v>108127684230</v>
      </c>
      <c r="B229" s="166">
        <v>46119</v>
      </c>
      <c r="C229" s="167" t="s">
        <v>3524</v>
      </c>
      <c r="D229" s="167" t="s">
        <v>3525</v>
      </c>
      <c r="E229" s="167" t="s">
        <v>3526</v>
      </c>
      <c r="F229" s="167" t="s">
        <v>3501</v>
      </c>
      <c r="G229" s="167" t="s">
        <v>3502</v>
      </c>
      <c r="H229" s="168">
        <v>46120</v>
      </c>
      <c r="I229" s="167"/>
      <c r="J229" s="169">
        <v>26142</v>
      </c>
      <c r="K229" s="167" t="s">
        <v>55</v>
      </c>
      <c r="L229" s="169">
        <v>13</v>
      </c>
      <c r="M229" s="167" t="s">
        <v>3504</v>
      </c>
      <c r="N229" s="169">
        <v>125.7</v>
      </c>
      <c r="O229" s="167" t="s">
        <v>3505</v>
      </c>
      <c r="P229" s="167"/>
      <c r="Q229" s="167" t="s">
        <v>3514</v>
      </c>
      <c r="R229" s="167" t="s">
        <v>3528</v>
      </c>
      <c r="S229" s="169">
        <v>21</v>
      </c>
      <c r="T229" s="167" t="s">
        <v>3717</v>
      </c>
      <c r="U229" s="169" t="s">
        <v>3718</v>
      </c>
      <c r="V229" s="167" t="s">
        <v>3931</v>
      </c>
      <c r="W229" s="167" t="s">
        <v>3932</v>
      </c>
      <c r="X229" s="170" t="s">
        <v>157</v>
      </c>
      <c r="Y229" s="171" t="s">
        <v>3926</v>
      </c>
      <c r="Z229" s="167" t="s">
        <v>10502</v>
      </c>
      <c r="AA229" s="176">
        <v>2000</v>
      </c>
      <c r="AB229" s="167" t="s">
        <v>11254</v>
      </c>
      <c r="AC229" s="176">
        <v>2000</v>
      </c>
      <c r="AD229" s="167" t="s">
        <v>11254</v>
      </c>
      <c r="AE229" s="176">
        <v>940</v>
      </c>
    </row>
    <row r="230" spans="1:31">
      <c r="A230" s="178">
        <v>108127684230</v>
      </c>
      <c r="B230" s="166">
        <v>46119</v>
      </c>
      <c r="C230" s="167" t="s">
        <v>3524</v>
      </c>
      <c r="D230" s="167" t="s">
        <v>3525</v>
      </c>
      <c r="E230" s="167" t="s">
        <v>3526</v>
      </c>
      <c r="F230" s="167" t="s">
        <v>3501</v>
      </c>
      <c r="G230" s="167" t="s">
        <v>3502</v>
      </c>
      <c r="H230" s="168">
        <v>46120</v>
      </c>
      <c r="I230" s="167"/>
      <c r="J230" s="169">
        <v>26142</v>
      </c>
      <c r="K230" s="167" t="s">
        <v>55</v>
      </c>
      <c r="L230" s="169">
        <v>13</v>
      </c>
      <c r="M230" s="167" t="s">
        <v>3504</v>
      </c>
      <c r="N230" s="169">
        <v>125.7</v>
      </c>
      <c r="O230" s="167" t="s">
        <v>3505</v>
      </c>
      <c r="P230" s="167"/>
      <c r="Q230" s="167" t="s">
        <v>3514</v>
      </c>
      <c r="R230" s="167" t="s">
        <v>3528</v>
      </c>
      <c r="S230" s="169">
        <v>20</v>
      </c>
      <c r="T230" s="167" t="s">
        <v>3717</v>
      </c>
      <c r="U230" s="169" t="s">
        <v>3718</v>
      </c>
      <c r="V230" s="167" t="s">
        <v>3933</v>
      </c>
      <c r="W230" s="167" t="s">
        <v>3934</v>
      </c>
      <c r="X230" s="170" t="s">
        <v>157</v>
      </c>
      <c r="Y230" s="171" t="s">
        <v>3926</v>
      </c>
      <c r="Z230" s="167" t="s">
        <v>10502</v>
      </c>
      <c r="AA230" s="176">
        <v>2000</v>
      </c>
      <c r="AB230" s="167" t="s">
        <v>11254</v>
      </c>
      <c r="AC230" s="176">
        <v>2000</v>
      </c>
      <c r="AD230" s="167" t="s">
        <v>11254</v>
      </c>
      <c r="AE230" s="176">
        <v>940</v>
      </c>
    </row>
    <row r="231" spans="1:31">
      <c r="A231" s="178">
        <v>108127684230</v>
      </c>
      <c r="B231" s="166">
        <v>46119</v>
      </c>
      <c r="C231" s="167" t="s">
        <v>3524</v>
      </c>
      <c r="D231" s="167" t="s">
        <v>3525</v>
      </c>
      <c r="E231" s="167" t="s">
        <v>3526</v>
      </c>
      <c r="F231" s="167" t="s">
        <v>3501</v>
      </c>
      <c r="G231" s="167" t="s">
        <v>3502</v>
      </c>
      <c r="H231" s="168">
        <v>46120</v>
      </c>
      <c r="I231" s="167"/>
      <c r="J231" s="169">
        <v>26142</v>
      </c>
      <c r="K231" s="167" t="s">
        <v>55</v>
      </c>
      <c r="L231" s="169">
        <v>13</v>
      </c>
      <c r="M231" s="167" t="s">
        <v>3504</v>
      </c>
      <c r="N231" s="169">
        <v>125.7</v>
      </c>
      <c r="O231" s="167" t="s">
        <v>3505</v>
      </c>
      <c r="P231" s="167"/>
      <c r="Q231" s="167" t="s">
        <v>3514</v>
      </c>
      <c r="R231" s="167" t="s">
        <v>3528</v>
      </c>
      <c r="S231" s="169">
        <v>19</v>
      </c>
      <c r="T231" s="167" t="s">
        <v>3717</v>
      </c>
      <c r="U231" s="169" t="s">
        <v>3718</v>
      </c>
      <c r="V231" s="167" t="s">
        <v>3931</v>
      </c>
      <c r="W231" s="167" t="s">
        <v>3932</v>
      </c>
      <c r="X231" s="170" t="s">
        <v>157</v>
      </c>
      <c r="Y231" s="171" t="s">
        <v>3926</v>
      </c>
      <c r="Z231" s="167" t="s">
        <v>10502</v>
      </c>
      <c r="AA231" s="176">
        <v>2000</v>
      </c>
      <c r="AB231" s="167" t="s">
        <v>11254</v>
      </c>
      <c r="AC231" s="176">
        <v>2000</v>
      </c>
      <c r="AD231" s="167" t="s">
        <v>11254</v>
      </c>
      <c r="AE231" s="176">
        <v>940</v>
      </c>
    </row>
    <row r="232" spans="1:31">
      <c r="A232" s="178">
        <v>108127684230</v>
      </c>
      <c r="B232" s="166">
        <v>46119</v>
      </c>
      <c r="C232" s="167" t="s">
        <v>3524</v>
      </c>
      <c r="D232" s="167" t="s">
        <v>3525</v>
      </c>
      <c r="E232" s="167" t="s">
        <v>3526</v>
      </c>
      <c r="F232" s="167" t="s">
        <v>3501</v>
      </c>
      <c r="G232" s="167" t="s">
        <v>3502</v>
      </c>
      <c r="H232" s="168">
        <v>46120</v>
      </c>
      <c r="I232" s="167"/>
      <c r="J232" s="169">
        <v>26142</v>
      </c>
      <c r="K232" s="167" t="s">
        <v>55</v>
      </c>
      <c r="L232" s="169">
        <v>13</v>
      </c>
      <c r="M232" s="167" t="s">
        <v>3504</v>
      </c>
      <c r="N232" s="169">
        <v>125.7</v>
      </c>
      <c r="O232" s="167" t="s">
        <v>3505</v>
      </c>
      <c r="P232" s="167"/>
      <c r="Q232" s="167" t="s">
        <v>3514</v>
      </c>
      <c r="R232" s="167" t="s">
        <v>3528</v>
      </c>
      <c r="S232" s="169">
        <v>18</v>
      </c>
      <c r="T232" s="167" t="s">
        <v>3717</v>
      </c>
      <c r="U232" s="169" t="s">
        <v>3718</v>
      </c>
      <c r="V232" s="167" t="s">
        <v>3933</v>
      </c>
      <c r="W232" s="167" t="s">
        <v>3934</v>
      </c>
      <c r="X232" s="170" t="s">
        <v>157</v>
      </c>
      <c r="Y232" s="171" t="s">
        <v>3926</v>
      </c>
      <c r="Z232" s="167" t="s">
        <v>10502</v>
      </c>
      <c r="AA232" s="176">
        <v>4000</v>
      </c>
      <c r="AB232" s="167" t="s">
        <v>11254</v>
      </c>
      <c r="AC232" s="176">
        <v>4000</v>
      </c>
      <c r="AD232" s="167" t="s">
        <v>11254</v>
      </c>
      <c r="AE232" s="176">
        <v>1880</v>
      </c>
    </row>
    <row r="233" spans="1:31">
      <c r="A233" s="178">
        <v>108127684230</v>
      </c>
      <c r="B233" s="166">
        <v>46119</v>
      </c>
      <c r="C233" s="167" t="s">
        <v>3524</v>
      </c>
      <c r="D233" s="167" t="s">
        <v>3525</v>
      </c>
      <c r="E233" s="167" t="s">
        <v>3526</v>
      </c>
      <c r="F233" s="167" t="s">
        <v>3501</v>
      </c>
      <c r="G233" s="167" t="s">
        <v>3502</v>
      </c>
      <c r="H233" s="168">
        <v>46120</v>
      </c>
      <c r="I233" s="167"/>
      <c r="J233" s="169">
        <v>26142</v>
      </c>
      <c r="K233" s="167" t="s">
        <v>55</v>
      </c>
      <c r="L233" s="169">
        <v>13</v>
      </c>
      <c r="M233" s="167" t="s">
        <v>3504</v>
      </c>
      <c r="N233" s="169">
        <v>125.7</v>
      </c>
      <c r="O233" s="167" t="s">
        <v>3505</v>
      </c>
      <c r="P233" s="167"/>
      <c r="Q233" s="167" t="s">
        <v>3514</v>
      </c>
      <c r="R233" s="167" t="s">
        <v>3528</v>
      </c>
      <c r="S233" s="169">
        <v>17</v>
      </c>
      <c r="T233" s="167" t="s">
        <v>3717</v>
      </c>
      <c r="U233" s="169" t="s">
        <v>3718</v>
      </c>
      <c r="V233" s="167" t="s">
        <v>3933</v>
      </c>
      <c r="W233" s="167" t="s">
        <v>3934</v>
      </c>
      <c r="X233" s="170" t="s">
        <v>157</v>
      </c>
      <c r="Y233" s="171" t="s">
        <v>3926</v>
      </c>
      <c r="Z233" s="167" t="s">
        <v>10502</v>
      </c>
      <c r="AA233" s="176">
        <v>2000</v>
      </c>
      <c r="AB233" s="167" t="s">
        <v>11254</v>
      </c>
      <c r="AC233" s="176">
        <v>2000</v>
      </c>
      <c r="AD233" s="167" t="s">
        <v>11254</v>
      </c>
      <c r="AE233" s="176">
        <v>940</v>
      </c>
    </row>
    <row r="234" spans="1:31">
      <c r="A234" s="178">
        <v>108127684230</v>
      </c>
      <c r="B234" s="166">
        <v>46119</v>
      </c>
      <c r="C234" s="167" t="s">
        <v>3524</v>
      </c>
      <c r="D234" s="167" t="s">
        <v>3525</v>
      </c>
      <c r="E234" s="167" t="s">
        <v>3526</v>
      </c>
      <c r="F234" s="167" t="s">
        <v>3501</v>
      </c>
      <c r="G234" s="167" t="s">
        <v>3502</v>
      </c>
      <c r="H234" s="168">
        <v>46120</v>
      </c>
      <c r="I234" s="167"/>
      <c r="J234" s="169">
        <v>26142</v>
      </c>
      <c r="K234" s="167" t="s">
        <v>55</v>
      </c>
      <c r="L234" s="169">
        <v>13</v>
      </c>
      <c r="M234" s="167" t="s">
        <v>3504</v>
      </c>
      <c r="N234" s="169">
        <v>125.7</v>
      </c>
      <c r="O234" s="167" t="s">
        <v>3505</v>
      </c>
      <c r="P234" s="167"/>
      <c r="Q234" s="167" t="s">
        <v>3514</v>
      </c>
      <c r="R234" s="167" t="s">
        <v>3528</v>
      </c>
      <c r="S234" s="169">
        <v>16</v>
      </c>
      <c r="T234" s="167" t="s">
        <v>3717</v>
      </c>
      <c r="U234" s="169" t="s">
        <v>3718</v>
      </c>
      <c r="V234" s="167" t="s">
        <v>3935</v>
      </c>
      <c r="W234" s="167" t="s">
        <v>3936</v>
      </c>
      <c r="X234" s="170" t="s">
        <v>157</v>
      </c>
      <c r="Y234" s="171" t="s">
        <v>3926</v>
      </c>
      <c r="Z234" s="167" t="s">
        <v>10502</v>
      </c>
      <c r="AA234" s="176">
        <v>3600</v>
      </c>
      <c r="AB234" s="167" t="s">
        <v>11254</v>
      </c>
      <c r="AC234" s="176">
        <v>3600</v>
      </c>
      <c r="AD234" s="167" t="s">
        <v>11254</v>
      </c>
      <c r="AE234" s="176">
        <v>1368</v>
      </c>
    </row>
    <row r="235" spans="1:31">
      <c r="A235" s="178">
        <v>108127684230</v>
      </c>
      <c r="B235" s="166">
        <v>46119</v>
      </c>
      <c r="C235" s="167" t="s">
        <v>3524</v>
      </c>
      <c r="D235" s="167" t="s">
        <v>3525</v>
      </c>
      <c r="E235" s="167" t="s">
        <v>3526</v>
      </c>
      <c r="F235" s="167" t="s">
        <v>3501</v>
      </c>
      <c r="G235" s="167" t="s">
        <v>3502</v>
      </c>
      <c r="H235" s="168">
        <v>46120</v>
      </c>
      <c r="I235" s="167"/>
      <c r="J235" s="169">
        <v>26142</v>
      </c>
      <c r="K235" s="167" t="s">
        <v>55</v>
      </c>
      <c r="L235" s="169">
        <v>13</v>
      </c>
      <c r="M235" s="167" t="s">
        <v>3504</v>
      </c>
      <c r="N235" s="169">
        <v>125.7</v>
      </c>
      <c r="O235" s="167" t="s">
        <v>3505</v>
      </c>
      <c r="P235" s="167"/>
      <c r="Q235" s="167" t="s">
        <v>3514</v>
      </c>
      <c r="R235" s="167" t="s">
        <v>3528</v>
      </c>
      <c r="S235" s="169">
        <v>15</v>
      </c>
      <c r="T235" s="167" t="s">
        <v>3717</v>
      </c>
      <c r="U235" s="169" t="s">
        <v>3718</v>
      </c>
      <c r="V235" s="167" t="s">
        <v>3937</v>
      </c>
      <c r="W235" s="167" t="s">
        <v>3938</v>
      </c>
      <c r="X235" s="170" t="s">
        <v>157</v>
      </c>
      <c r="Y235" s="171" t="s">
        <v>3926</v>
      </c>
      <c r="Z235" s="167" t="s">
        <v>10502</v>
      </c>
      <c r="AA235" s="176">
        <v>5400</v>
      </c>
      <c r="AB235" s="167" t="s">
        <v>11254</v>
      </c>
      <c r="AC235" s="176">
        <v>5400</v>
      </c>
      <c r="AD235" s="167" t="s">
        <v>11254</v>
      </c>
      <c r="AE235" s="176">
        <v>2052</v>
      </c>
    </row>
    <row r="236" spans="1:31">
      <c r="A236" s="178">
        <v>108127684230</v>
      </c>
      <c r="B236" s="166">
        <v>46119</v>
      </c>
      <c r="C236" s="167" t="s">
        <v>3524</v>
      </c>
      <c r="D236" s="167" t="s">
        <v>3525</v>
      </c>
      <c r="E236" s="167" t="s">
        <v>3526</v>
      </c>
      <c r="F236" s="167" t="s">
        <v>3501</v>
      </c>
      <c r="G236" s="167" t="s">
        <v>3502</v>
      </c>
      <c r="H236" s="168">
        <v>46120</v>
      </c>
      <c r="I236" s="167"/>
      <c r="J236" s="169">
        <v>26142</v>
      </c>
      <c r="K236" s="167" t="s">
        <v>55</v>
      </c>
      <c r="L236" s="169">
        <v>13</v>
      </c>
      <c r="M236" s="167" t="s">
        <v>3504</v>
      </c>
      <c r="N236" s="169">
        <v>125.7</v>
      </c>
      <c r="O236" s="167" t="s">
        <v>3505</v>
      </c>
      <c r="P236" s="167"/>
      <c r="Q236" s="167" t="s">
        <v>3514</v>
      </c>
      <c r="R236" s="167" t="s">
        <v>3528</v>
      </c>
      <c r="S236" s="169">
        <v>14</v>
      </c>
      <c r="T236" s="167" t="s">
        <v>3717</v>
      </c>
      <c r="U236" s="169" t="s">
        <v>3718</v>
      </c>
      <c r="V236" s="167" t="s">
        <v>3937</v>
      </c>
      <c r="W236" s="167" t="s">
        <v>3938</v>
      </c>
      <c r="X236" s="170" t="s">
        <v>157</v>
      </c>
      <c r="Y236" s="171" t="s">
        <v>3926</v>
      </c>
      <c r="Z236" s="167" t="s">
        <v>10502</v>
      </c>
      <c r="AA236" s="176">
        <v>5400</v>
      </c>
      <c r="AB236" s="167" t="s">
        <v>11254</v>
      </c>
      <c r="AC236" s="176">
        <v>5400</v>
      </c>
      <c r="AD236" s="167" t="s">
        <v>11254</v>
      </c>
      <c r="AE236" s="176">
        <v>2052</v>
      </c>
    </row>
    <row r="237" spans="1:31">
      <c r="A237" s="178">
        <v>108127684230</v>
      </c>
      <c r="B237" s="166">
        <v>46119</v>
      </c>
      <c r="C237" s="167" t="s">
        <v>3524</v>
      </c>
      <c r="D237" s="167" t="s">
        <v>3525</v>
      </c>
      <c r="E237" s="167" t="s">
        <v>3526</v>
      </c>
      <c r="F237" s="167" t="s">
        <v>3501</v>
      </c>
      <c r="G237" s="167" t="s">
        <v>3502</v>
      </c>
      <c r="H237" s="168">
        <v>46120</v>
      </c>
      <c r="I237" s="167"/>
      <c r="J237" s="169">
        <v>26142</v>
      </c>
      <c r="K237" s="167" t="s">
        <v>55</v>
      </c>
      <c r="L237" s="169">
        <v>13</v>
      </c>
      <c r="M237" s="167" t="s">
        <v>3504</v>
      </c>
      <c r="N237" s="169">
        <v>125.7</v>
      </c>
      <c r="O237" s="167" t="s">
        <v>3505</v>
      </c>
      <c r="P237" s="167"/>
      <c r="Q237" s="167" t="s">
        <v>3514</v>
      </c>
      <c r="R237" s="167" t="s">
        <v>3528</v>
      </c>
      <c r="S237" s="169">
        <v>13</v>
      </c>
      <c r="T237" s="167" t="s">
        <v>3717</v>
      </c>
      <c r="U237" s="169" t="s">
        <v>3718</v>
      </c>
      <c r="V237" s="167" t="s">
        <v>3937</v>
      </c>
      <c r="W237" s="167" t="s">
        <v>3938</v>
      </c>
      <c r="X237" s="170" t="s">
        <v>157</v>
      </c>
      <c r="Y237" s="171" t="s">
        <v>3926</v>
      </c>
      <c r="Z237" s="167" t="s">
        <v>10502</v>
      </c>
      <c r="AA237" s="176">
        <v>7200</v>
      </c>
      <c r="AB237" s="167" t="s">
        <v>11254</v>
      </c>
      <c r="AC237" s="176">
        <v>7200</v>
      </c>
      <c r="AD237" s="167" t="s">
        <v>11254</v>
      </c>
      <c r="AE237" s="176">
        <v>2736</v>
      </c>
    </row>
    <row r="238" spans="1:31">
      <c r="A238" s="178">
        <v>108127684230</v>
      </c>
      <c r="B238" s="166">
        <v>46119</v>
      </c>
      <c r="C238" s="167" t="s">
        <v>3524</v>
      </c>
      <c r="D238" s="167" t="s">
        <v>3525</v>
      </c>
      <c r="E238" s="167" t="s">
        <v>3526</v>
      </c>
      <c r="F238" s="167" t="s">
        <v>3501</v>
      </c>
      <c r="G238" s="167" t="s">
        <v>3502</v>
      </c>
      <c r="H238" s="168">
        <v>46120</v>
      </c>
      <c r="I238" s="167"/>
      <c r="J238" s="169">
        <v>26142</v>
      </c>
      <c r="K238" s="167" t="s">
        <v>55</v>
      </c>
      <c r="L238" s="169">
        <v>13</v>
      </c>
      <c r="M238" s="167" t="s">
        <v>3504</v>
      </c>
      <c r="N238" s="169">
        <v>125.7</v>
      </c>
      <c r="O238" s="167" t="s">
        <v>3505</v>
      </c>
      <c r="P238" s="167"/>
      <c r="Q238" s="167" t="s">
        <v>3514</v>
      </c>
      <c r="R238" s="167" t="s">
        <v>3528</v>
      </c>
      <c r="S238" s="169">
        <v>12</v>
      </c>
      <c r="T238" s="167" t="s">
        <v>3717</v>
      </c>
      <c r="U238" s="169" t="s">
        <v>3718</v>
      </c>
      <c r="V238" s="167" t="s">
        <v>3935</v>
      </c>
      <c r="W238" s="167" t="s">
        <v>3936</v>
      </c>
      <c r="X238" s="170" t="s">
        <v>157</v>
      </c>
      <c r="Y238" s="171" t="s">
        <v>3926</v>
      </c>
      <c r="Z238" s="167" t="s">
        <v>10502</v>
      </c>
      <c r="AA238" s="176">
        <v>1800</v>
      </c>
      <c r="AB238" s="167" t="s">
        <v>11254</v>
      </c>
      <c r="AC238" s="176">
        <v>1800</v>
      </c>
      <c r="AD238" s="167" t="s">
        <v>11254</v>
      </c>
      <c r="AE238" s="176">
        <v>684</v>
      </c>
    </row>
    <row r="239" spans="1:31">
      <c r="A239" s="178">
        <v>108127684230</v>
      </c>
      <c r="B239" s="166">
        <v>46119</v>
      </c>
      <c r="C239" s="167" t="s">
        <v>3524</v>
      </c>
      <c r="D239" s="167" t="s">
        <v>3525</v>
      </c>
      <c r="E239" s="167" t="s">
        <v>3526</v>
      </c>
      <c r="F239" s="167" t="s">
        <v>3501</v>
      </c>
      <c r="G239" s="167" t="s">
        <v>3502</v>
      </c>
      <c r="H239" s="168">
        <v>46120</v>
      </c>
      <c r="I239" s="167"/>
      <c r="J239" s="169">
        <v>26142</v>
      </c>
      <c r="K239" s="167" t="s">
        <v>55</v>
      </c>
      <c r="L239" s="169">
        <v>13</v>
      </c>
      <c r="M239" s="167" t="s">
        <v>3504</v>
      </c>
      <c r="N239" s="169">
        <v>125.7</v>
      </c>
      <c r="O239" s="167" t="s">
        <v>3505</v>
      </c>
      <c r="P239" s="167"/>
      <c r="Q239" s="167" t="s">
        <v>3514</v>
      </c>
      <c r="R239" s="167" t="s">
        <v>3528</v>
      </c>
      <c r="S239" s="169">
        <v>11</v>
      </c>
      <c r="T239" s="167" t="s">
        <v>3717</v>
      </c>
      <c r="U239" s="169" t="s">
        <v>3718</v>
      </c>
      <c r="V239" s="167" t="s">
        <v>3937</v>
      </c>
      <c r="W239" s="167" t="s">
        <v>3938</v>
      </c>
      <c r="X239" s="170" t="s">
        <v>157</v>
      </c>
      <c r="Y239" s="171" t="s">
        <v>3926</v>
      </c>
      <c r="Z239" s="167" t="s">
        <v>10502</v>
      </c>
      <c r="AA239" s="176">
        <v>3600</v>
      </c>
      <c r="AB239" s="167" t="s">
        <v>11254</v>
      </c>
      <c r="AC239" s="176">
        <v>3600</v>
      </c>
      <c r="AD239" s="167" t="s">
        <v>11254</v>
      </c>
      <c r="AE239" s="176">
        <v>1368</v>
      </c>
    </row>
    <row r="240" spans="1:31">
      <c r="A240" s="178">
        <v>108127684230</v>
      </c>
      <c r="B240" s="166">
        <v>46119</v>
      </c>
      <c r="C240" s="167" t="s">
        <v>3524</v>
      </c>
      <c r="D240" s="167" t="s">
        <v>3525</v>
      </c>
      <c r="E240" s="167" t="s">
        <v>3526</v>
      </c>
      <c r="F240" s="167" t="s">
        <v>3501</v>
      </c>
      <c r="G240" s="167" t="s">
        <v>3502</v>
      </c>
      <c r="H240" s="168">
        <v>46120</v>
      </c>
      <c r="I240" s="167"/>
      <c r="J240" s="169">
        <v>26142</v>
      </c>
      <c r="K240" s="167" t="s">
        <v>55</v>
      </c>
      <c r="L240" s="169">
        <v>13</v>
      </c>
      <c r="M240" s="167" t="s">
        <v>3504</v>
      </c>
      <c r="N240" s="169">
        <v>125.7</v>
      </c>
      <c r="O240" s="167" t="s">
        <v>3505</v>
      </c>
      <c r="P240" s="167"/>
      <c r="Q240" s="167" t="s">
        <v>3514</v>
      </c>
      <c r="R240" s="167" t="s">
        <v>3528</v>
      </c>
      <c r="S240" s="169">
        <v>10</v>
      </c>
      <c r="T240" s="167" t="s">
        <v>3717</v>
      </c>
      <c r="U240" s="169" t="s">
        <v>3718</v>
      </c>
      <c r="V240" s="167" t="s">
        <v>3927</v>
      </c>
      <c r="W240" s="167" t="s">
        <v>3928</v>
      </c>
      <c r="X240" s="170" t="s">
        <v>157</v>
      </c>
      <c r="Y240" s="171" t="s">
        <v>3926</v>
      </c>
      <c r="Z240" s="167" t="s">
        <v>10502</v>
      </c>
      <c r="AA240" s="176">
        <v>12000</v>
      </c>
      <c r="AB240" s="167" t="s">
        <v>11254</v>
      </c>
      <c r="AC240" s="176">
        <v>12000</v>
      </c>
      <c r="AD240" s="167" t="s">
        <v>11254</v>
      </c>
      <c r="AE240" s="176">
        <v>2520</v>
      </c>
    </row>
    <row r="241" spans="1:31">
      <c r="A241" s="178">
        <v>108127684230</v>
      </c>
      <c r="B241" s="166">
        <v>46119</v>
      </c>
      <c r="C241" s="167" t="s">
        <v>3524</v>
      </c>
      <c r="D241" s="167" t="s">
        <v>3525</v>
      </c>
      <c r="E241" s="167" t="s">
        <v>3526</v>
      </c>
      <c r="F241" s="167" t="s">
        <v>3501</v>
      </c>
      <c r="G241" s="167" t="s">
        <v>3502</v>
      </c>
      <c r="H241" s="168">
        <v>46120</v>
      </c>
      <c r="I241" s="167"/>
      <c r="J241" s="169">
        <v>26142</v>
      </c>
      <c r="K241" s="167" t="s">
        <v>55</v>
      </c>
      <c r="L241" s="169">
        <v>13</v>
      </c>
      <c r="M241" s="167" t="s">
        <v>3504</v>
      </c>
      <c r="N241" s="169">
        <v>125.7</v>
      </c>
      <c r="O241" s="167" t="s">
        <v>3505</v>
      </c>
      <c r="P241" s="167"/>
      <c r="Q241" s="167" t="s">
        <v>3514</v>
      </c>
      <c r="R241" s="167" t="s">
        <v>3528</v>
      </c>
      <c r="S241" s="169">
        <v>9</v>
      </c>
      <c r="T241" s="167" t="s">
        <v>3717</v>
      </c>
      <c r="U241" s="169" t="s">
        <v>3718</v>
      </c>
      <c r="V241" s="167" t="s">
        <v>3939</v>
      </c>
      <c r="W241" s="167" t="s">
        <v>3940</v>
      </c>
      <c r="X241" s="170" t="s">
        <v>157</v>
      </c>
      <c r="Y241" s="171" t="s">
        <v>3926</v>
      </c>
      <c r="Z241" s="167" t="s">
        <v>10502</v>
      </c>
      <c r="AA241" s="176">
        <v>10400</v>
      </c>
      <c r="AB241" s="167" t="s">
        <v>11254</v>
      </c>
      <c r="AC241" s="176">
        <v>10400</v>
      </c>
      <c r="AD241" s="167" t="s">
        <v>11254</v>
      </c>
      <c r="AE241" s="176">
        <v>2288</v>
      </c>
    </row>
    <row r="242" spans="1:31">
      <c r="A242" s="178">
        <v>108127684230</v>
      </c>
      <c r="B242" s="166">
        <v>46119</v>
      </c>
      <c r="C242" s="167" t="s">
        <v>3524</v>
      </c>
      <c r="D242" s="167" t="s">
        <v>3525</v>
      </c>
      <c r="E242" s="167" t="s">
        <v>3526</v>
      </c>
      <c r="F242" s="167" t="s">
        <v>3501</v>
      </c>
      <c r="G242" s="167" t="s">
        <v>3502</v>
      </c>
      <c r="H242" s="168">
        <v>46120</v>
      </c>
      <c r="I242" s="167"/>
      <c r="J242" s="169">
        <v>26142</v>
      </c>
      <c r="K242" s="167" t="s">
        <v>55</v>
      </c>
      <c r="L242" s="169">
        <v>13</v>
      </c>
      <c r="M242" s="167" t="s">
        <v>3504</v>
      </c>
      <c r="N242" s="169">
        <v>125.7</v>
      </c>
      <c r="O242" s="167" t="s">
        <v>3505</v>
      </c>
      <c r="P242" s="167"/>
      <c r="Q242" s="167" t="s">
        <v>3514</v>
      </c>
      <c r="R242" s="167" t="s">
        <v>3528</v>
      </c>
      <c r="S242" s="169">
        <v>8</v>
      </c>
      <c r="T242" s="167" t="s">
        <v>3717</v>
      </c>
      <c r="U242" s="169" t="s">
        <v>3718</v>
      </c>
      <c r="V242" s="167" t="s">
        <v>3929</v>
      </c>
      <c r="W242" s="167" t="s">
        <v>3930</v>
      </c>
      <c r="X242" s="170" t="s">
        <v>157</v>
      </c>
      <c r="Y242" s="171" t="s">
        <v>3926</v>
      </c>
      <c r="Z242" s="167" t="s">
        <v>10502</v>
      </c>
      <c r="AA242" s="176">
        <v>4800</v>
      </c>
      <c r="AB242" s="167" t="s">
        <v>11254</v>
      </c>
      <c r="AC242" s="176">
        <v>4800</v>
      </c>
      <c r="AD242" s="167" t="s">
        <v>11254</v>
      </c>
      <c r="AE242" s="176">
        <v>1248</v>
      </c>
    </row>
    <row r="243" spans="1:31">
      <c r="A243" s="178">
        <v>108127684230</v>
      </c>
      <c r="B243" s="166">
        <v>46119</v>
      </c>
      <c r="C243" s="167" t="s">
        <v>3524</v>
      </c>
      <c r="D243" s="167" t="s">
        <v>3525</v>
      </c>
      <c r="E243" s="167" t="s">
        <v>3526</v>
      </c>
      <c r="F243" s="167" t="s">
        <v>3501</v>
      </c>
      <c r="G243" s="167" t="s">
        <v>3502</v>
      </c>
      <c r="H243" s="168">
        <v>46120</v>
      </c>
      <c r="I243" s="167"/>
      <c r="J243" s="169">
        <v>26142</v>
      </c>
      <c r="K243" s="167" t="s">
        <v>55</v>
      </c>
      <c r="L243" s="169">
        <v>13</v>
      </c>
      <c r="M243" s="167" t="s">
        <v>3504</v>
      </c>
      <c r="N243" s="169">
        <v>125.7</v>
      </c>
      <c r="O243" s="167" t="s">
        <v>3505</v>
      </c>
      <c r="P243" s="167"/>
      <c r="Q243" s="167" t="s">
        <v>3514</v>
      </c>
      <c r="R243" s="167" t="s">
        <v>3528</v>
      </c>
      <c r="S243" s="169">
        <v>7</v>
      </c>
      <c r="T243" s="167" t="s">
        <v>3717</v>
      </c>
      <c r="U243" s="169" t="s">
        <v>3718</v>
      </c>
      <c r="V243" s="167" t="s">
        <v>3939</v>
      </c>
      <c r="W243" s="167" t="s">
        <v>3940</v>
      </c>
      <c r="X243" s="170" t="s">
        <v>157</v>
      </c>
      <c r="Y243" s="171" t="s">
        <v>3926</v>
      </c>
      <c r="Z243" s="167" t="s">
        <v>10502</v>
      </c>
      <c r="AA243" s="176">
        <v>1600</v>
      </c>
      <c r="AB243" s="167" t="s">
        <v>11254</v>
      </c>
      <c r="AC243" s="176">
        <v>1600</v>
      </c>
      <c r="AD243" s="167" t="s">
        <v>11254</v>
      </c>
      <c r="AE243" s="176">
        <v>352</v>
      </c>
    </row>
    <row r="244" spans="1:31">
      <c r="A244" s="178">
        <v>108127684230</v>
      </c>
      <c r="B244" s="166">
        <v>46119</v>
      </c>
      <c r="C244" s="167" t="s">
        <v>3524</v>
      </c>
      <c r="D244" s="167" t="s">
        <v>3525</v>
      </c>
      <c r="E244" s="167" t="s">
        <v>3526</v>
      </c>
      <c r="F244" s="167" t="s">
        <v>3501</v>
      </c>
      <c r="G244" s="167" t="s">
        <v>3502</v>
      </c>
      <c r="H244" s="168">
        <v>46120</v>
      </c>
      <c r="I244" s="167"/>
      <c r="J244" s="169">
        <v>26142</v>
      </c>
      <c r="K244" s="167" t="s">
        <v>55</v>
      </c>
      <c r="L244" s="169">
        <v>13</v>
      </c>
      <c r="M244" s="167" t="s">
        <v>3504</v>
      </c>
      <c r="N244" s="169">
        <v>125.7</v>
      </c>
      <c r="O244" s="167" t="s">
        <v>3505</v>
      </c>
      <c r="P244" s="167"/>
      <c r="Q244" s="167" t="s">
        <v>3514</v>
      </c>
      <c r="R244" s="167" t="s">
        <v>3528</v>
      </c>
      <c r="S244" s="169">
        <v>6</v>
      </c>
      <c r="T244" s="167" t="s">
        <v>3717</v>
      </c>
      <c r="U244" s="169" t="s">
        <v>3718</v>
      </c>
      <c r="V244" s="167" t="s">
        <v>3939</v>
      </c>
      <c r="W244" s="167" t="s">
        <v>3940</v>
      </c>
      <c r="X244" s="170" t="s">
        <v>157</v>
      </c>
      <c r="Y244" s="171" t="s">
        <v>3926</v>
      </c>
      <c r="Z244" s="167" t="s">
        <v>10502</v>
      </c>
      <c r="AA244" s="176">
        <v>2400</v>
      </c>
      <c r="AB244" s="167" t="s">
        <v>11254</v>
      </c>
      <c r="AC244" s="176">
        <v>2400</v>
      </c>
      <c r="AD244" s="167" t="s">
        <v>11254</v>
      </c>
      <c r="AE244" s="176">
        <v>528</v>
      </c>
    </row>
    <row r="245" spans="1:31">
      <c r="A245" s="178">
        <v>108127684230</v>
      </c>
      <c r="B245" s="166">
        <v>46119</v>
      </c>
      <c r="C245" s="167" t="s">
        <v>3524</v>
      </c>
      <c r="D245" s="167" t="s">
        <v>3525</v>
      </c>
      <c r="E245" s="167" t="s">
        <v>3526</v>
      </c>
      <c r="F245" s="167" t="s">
        <v>3501</v>
      </c>
      <c r="G245" s="167" t="s">
        <v>3502</v>
      </c>
      <c r="H245" s="168">
        <v>46120</v>
      </c>
      <c r="I245" s="167"/>
      <c r="J245" s="169">
        <v>26142</v>
      </c>
      <c r="K245" s="167" t="s">
        <v>55</v>
      </c>
      <c r="L245" s="169">
        <v>13</v>
      </c>
      <c r="M245" s="167" t="s">
        <v>3504</v>
      </c>
      <c r="N245" s="169">
        <v>125.7</v>
      </c>
      <c r="O245" s="167" t="s">
        <v>3505</v>
      </c>
      <c r="P245" s="167"/>
      <c r="Q245" s="167" t="s">
        <v>3514</v>
      </c>
      <c r="R245" s="167" t="s">
        <v>3528</v>
      </c>
      <c r="S245" s="169">
        <v>5</v>
      </c>
      <c r="T245" s="167" t="s">
        <v>3717</v>
      </c>
      <c r="U245" s="169" t="s">
        <v>3718</v>
      </c>
      <c r="V245" s="167" t="s">
        <v>3937</v>
      </c>
      <c r="W245" s="167" t="s">
        <v>3938</v>
      </c>
      <c r="X245" s="170" t="s">
        <v>157</v>
      </c>
      <c r="Y245" s="171" t="s">
        <v>3926</v>
      </c>
      <c r="Z245" s="167" t="s">
        <v>10502</v>
      </c>
      <c r="AA245" s="176">
        <v>3600</v>
      </c>
      <c r="AB245" s="167" t="s">
        <v>11254</v>
      </c>
      <c r="AC245" s="176">
        <v>3600</v>
      </c>
      <c r="AD245" s="167" t="s">
        <v>11254</v>
      </c>
      <c r="AE245" s="176">
        <v>1368</v>
      </c>
    </row>
    <row r="246" spans="1:31">
      <c r="A246" s="178">
        <v>108127684230</v>
      </c>
      <c r="B246" s="166">
        <v>46119</v>
      </c>
      <c r="C246" s="167" t="s">
        <v>3524</v>
      </c>
      <c r="D246" s="167" t="s">
        <v>3525</v>
      </c>
      <c r="E246" s="167" t="s">
        <v>3526</v>
      </c>
      <c r="F246" s="167" t="s">
        <v>3501</v>
      </c>
      <c r="G246" s="167" t="s">
        <v>3502</v>
      </c>
      <c r="H246" s="168">
        <v>46120</v>
      </c>
      <c r="I246" s="167"/>
      <c r="J246" s="169">
        <v>26142</v>
      </c>
      <c r="K246" s="167" t="s">
        <v>55</v>
      </c>
      <c r="L246" s="169">
        <v>13</v>
      </c>
      <c r="M246" s="167" t="s">
        <v>3504</v>
      </c>
      <c r="N246" s="169">
        <v>125.7</v>
      </c>
      <c r="O246" s="167" t="s">
        <v>3505</v>
      </c>
      <c r="P246" s="167"/>
      <c r="Q246" s="167" t="s">
        <v>3514</v>
      </c>
      <c r="R246" s="167" t="s">
        <v>3528</v>
      </c>
      <c r="S246" s="169">
        <v>4</v>
      </c>
      <c r="T246" s="167" t="s">
        <v>3717</v>
      </c>
      <c r="U246" s="169" t="s">
        <v>3718</v>
      </c>
      <c r="V246" s="167" t="s">
        <v>3927</v>
      </c>
      <c r="W246" s="167" t="s">
        <v>3928</v>
      </c>
      <c r="X246" s="170" t="s">
        <v>157</v>
      </c>
      <c r="Y246" s="171" t="s">
        <v>3926</v>
      </c>
      <c r="Z246" s="167" t="s">
        <v>10502</v>
      </c>
      <c r="AA246" s="176">
        <v>3200</v>
      </c>
      <c r="AB246" s="167" t="s">
        <v>11254</v>
      </c>
      <c r="AC246" s="176">
        <v>3200</v>
      </c>
      <c r="AD246" s="167" t="s">
        <v>11254</v>
      </c>
      <c r="AE246" s="176">
        <v>672</v>
      </c>
    </row>
    <row r="247" spans="1:31">
      <c r="A247" s="178">
        <v>108127684230</v>
      </c>
      <c r="B247" s="166">
        <v>46119</v>
      </c>
      <c r="C247" s="167" t="s">
        <v>3524</v>
      </c>
      <c r="D247" s="167" t="s">
        <v>3525</v>
      </c>
      <c r="E247" s="167" t="s">
        <v>3526</v>
      </c>
      <c r="F247" s="167" t="s">
        <v>3501</v>
      </c>
      <c r="G247" s="167" t="s">
        <v>3502</v>
      </c>
      <c r="H247" s="168">
        <v>46120</v>
      </c>
      <c r="I247" s="167"/>
      <c r="J247" s="169">
        <v>26142</v>
      </c>
      <c r="K247" s="167" t="s">
        <v>55</v>
      </c>
      <c r="L247" s="169">
        <v>13</v>
      </c>
      <c r="M247" s="167" t="s">
        <v>3504</v>
      </c>
      <c r="N247" s="169">
        <v>125.7</v>
      </c>
      <c r="O247" s="167" t="s">
        <v>3505</v>
      </c>
      <c r="P247" s="167"/>
      <c r="Q247" s="167" t="s">
        <v>3514</v>
      </c>
      <c r="R247" s="167" t="s">
        <v>3528</v>
      </c>
      <c r="S247" s="169">
        <v>3</v>
      </c>
      <c r="T247" s="167" t="s">
        <v>3560</v>
      </c>
      <c r="U247" s="169" t="s">
        <v>3561</v>
      </c>
      <c r="V247" s="167" t="s">
        <v>3941</v>
      </c>
      <c r="W247" s="167" t="s">
        <v>3942</v>
      </c>
      <c r="X247" s="170" t="s">
        <v>160</v>
      </c>
      <c r="Y247" s="171" t="s">
        <v>3926</v>
      </c>
      <c r="Z247" s="167" t="s">
        <v>10502</v>
      </c>
      <c r="AA247" s="176">
        <v>4000</v>
      </c>
      <c r="AB247" s="167" t="s">
        <v>11254</v>
      </c>
      <c r="AC247" s="176">
        <v>4000</v>
      </c>
      <c r="AD247" s="167" t="s">
        <v>11254</v>
      </c>
      <c r="AE247" s="176">
        <v>24.56</v>
      </c>
    </row>
    <row r="248" spans="1:31">
      <c r="A248" s="178">
        <v>108127684230</v>
      </c>
      <c r="B248" s="166">
        <v>46119</v>
      </c>
      <c r="C248" s="167" t="s">
        <v>3524</v>
      </c>
      <c r="D248" s="167" t="s">
        <v>3525</v>
      </c>
      <c r="E248" s="167" t="s">
        <v>3526</v>
      </c>
      <c r="F248" s="167" t="s">
        <v>3501</v>
      </c>
      <c r="G248" s="167" t="s">
        <v>3502</v>
      </c>
      <c r="H248" s="168">
        <v>46120</v>
      </c>
      <c r="I248" s="167"/>
      <c r="J248" s="169">
        <v>26142</v>
      </c>
      <c r="K248" s="167" t="s">
        <v>55</v>
      </c>
      <c r="L248" s="169">
        <v>13</v>
      </c>
      <c r="M248" s="167" t="s">
        <v>3504</v>
      </c>
      <c r="N248" s="169">
        <v>125.7</v>
      </c>
      <c r="O248" s="167" t="s">
        <v>3505</v>
      </c>
      <c r="P248" s="167"/>
      <c r="Q248" s="167" t="s">
        <v>3514</v>
      </c>
      <c r="R248" s="167" t="s">
        <v>3528</v>
      </c>
      <c r="S248" s="169">
        <v>2</v>
      </c>
      <c r="T248" s="167" t="s">
        <v>3535</v>
      </c>
      <c r="U248" s="169" t="s">
        <v>3536</v>
      </c>
      <c r="V248" s="167" t="s">
        <v>3943</v>
      </c>
      <c r="W248" s="167" t="s">
        <v>3944</v>
      </c>
      <c r="X248" s="170" t="s">
        <v>160</v>
      </c>
      <c r="Y248" s="171" t="s">
        <v>3926</v>
      </c>
      <c r="Z248" s="167" t="s">
        <v>10502</v>
      </c>
      <c r="AA248" s="176">
        <v>10000</v>
      </c>
      <c r="AB248" s="167" t="s">
        <v>11254</v>
      </c>
      <c r="AC248" s="176">
        <v>10000</v>
      </c>
      <c r="AD248" s="167" t="s">
        <v>11254</v>
      </c>
      <c r="AE248" s="176">
        <v>118</v>
      </c>
    </row>
    <row r="249" spans="1:31">
      <c r="A249" s="178">
        <v>108127684230</v>
      </c>
      <c r="B249" s="166">
        <v>46119</v>
      </c>
      <c r="C249" s="167" t="s">
        <v>3524</v>
      </c>
      <c r="D249" s="167" t="s">
        <v>3525</v>
      </c>
      <c r="E249" s="167" t="s">
        <v>3526</v>
      </c>
      <c r="F249" s="167" t="s">
        <v>3501</v>
      </c>
      <c r="G249" s="167" t="s">
        <v>3502</v>
      </c>
      <c r="H249" s="168">
        <v>46120</v>
      </c>
      <c r="I249" s="167"/>
      <c r="J249" s="169">
        <v>26142</v>
      </c>
      <c r="K249" s="167" t="s">
        <v>55</v>
      </c>
      <c r="L249" s="169">
        <v>13</v>
      </c>
      <c r="M249" s="167" t="s">
        <v>3504</v>
      </c>
      <c r="N249" s="169">
        <v>125.7</v>
      </c>
      <c r="O249" s="167" t="s">
        <v>3505</v>
      </c>
      <c r="P249" s="167"/>
      <c r="Q249" s="167" t="s">
        <v>3514</v>
      </c>
      <c r="R249" s="167" t="s">
        <v>3528</v>
      </c>
      <c r="S249" s="169">
        <v>1</v>
      </c>
      <c r="T249" s="167" t="s">
        <v>3535</v>
      </c>
      <c r="U249" s="169" t="s">
        <v>3536</v>
      </c>
      <c r="V249" s="167" t="s">
        <v>3945</v>
      </c>
      <c r="W249" s="167" t="s">
        <v>3946</v>
      </c>
      <c r="X249" s="170" t="s">
        <v>3533</v>
      </c>
      <c r="Y249" s="171" t="s">
        <v>3926</v>
      </c>
      <c r="Z249" s="167" t="s">
        <v>10502</v>
      </c>
      <c r="AA249" s="176">
        <v>20000</v>
      </c>
      <c r="AB249" s="167" t="s">
        <v>11254</v>
      </c>
      <c r="AC249" s="176">
        <v>20000</v>
      </c>
      <c r="AD249" s="167" t="s">
        <v>11254</v>
      </c>
      <c r="AE249" s="176">
        <v>120</v>
      </c>
    </row>
    <row r="250" spans="1:31">
      <c r="A250" s="178">
        <v>108127806730</v>
      </c>
      <c r="B250" s="166">
        <v>46119</v>
      </c>
      <c r="C250" s="167" t="s">
        <v>3524</v>
      </c>
      <c r="D250" s="167" t="s">
        <v>3525</v>
      </c>
      <c r="E250" s="167" t="s">
        <v>3526</v>
      </c>
      <c r="F250" s="167" t="s">
        <v>3501</v>
      </c>
      <c r="G250" s="167" t="s">
        <v>3502</v>
      </c>
      <c r="H250" s="168">
        <v>46120</v>
      </c>
      <c r="I250" s="167"/>
      <c r="J250" s="169">
        <v>26142</v>
      </c>
      <c r="K250" s="167" t="s">
        <v>55</v>
      </c>
      <c r="L250" s="169">
        <v>1</v>
      </c>
      <c r="M250" s="167" t="s">
        <v>3513</v>
      </c>
      <c r="N250" s="169">
        <v>0.5</v>
      </c>
      <c r="O250" s="167" t="s">
        <v>3505</v>
      </c>
      <c r="P250" s="167"/>
      <c r="Q250" s="167" t="s">
        <v>3514</v>
      </c>
      <c r="R250" s="167" t="s">
        <v>3528</v>
      </c>
      <c r="S250" s="169">
        <v>1</v>
      </c>
      <c r="T250" s="167" t="s">
        <v>3535</v>
      </c>
      <c r="U250" s="169" t="s">
        <v>3536</v>
      </c>
      <c r="V250" s="167" t="s">
        <v>3947</v>
      </c>
      <c r="W250" s="167" t="s">
        <v>3948</v>
      </c>
      <c r="X250" s="170" t="s">
        <v>3533</v>
      </c>
      <c r="Y250" s="171" t="s">
        <v>3949</v>
      </c>
      <c r="Z250" s="167" t="s">
        <v>10503</v>
      </c>
      <c r="AA250" s="176">
        <v>4000</v>
      </c>
      <c r="AB250" s="167" t="s">
        <v>11254</v>
      </c>
      <c r="AC250" s="176">
        <v>4000</v>
      </c>
      <c r="AD250" s="167" t="s">
        <v>11254</v>
      </c>
      <c r="AE250" s="176">
        <v>71.2</v>
      </c>
    </row>
    <row r="251" spans="1:31">
      <c r="A251" s="178">
        <v>108127820950</v>
      </c>
      <c r="B251" s="166">
        <v>46119</v>
      </c>
      <c r="C251" s="167" t="s">
        <v>3524</v>
      </c>
      <c r="D251" s="167" t="s">
        <v>3525</v>
      </c>
      <c r="E251" s="167" t="s">
        <v>3526</v>
      </c>
      <c r="F251" s="167" t="s">
        <v>3501</v>
      </c>
      <c r="G251" s="167" t="s">
        <v>3502</v>
      </c>
      <c r="H251" s="168">
        <v>46120</v>
      </c>
      <c r="I251" s="167"/>
      <c r="J251" s="169">
        <v>26142</v>
      </c>
      <c r="K251" s="167" t="s">
        <v>55</v>
      </c>
      <c r="L251" s="169">
        <v>1</v>
      </c>
      <c r="M251" s="167" t="s">
        <v>3513</v>
      </c>
      <c r="N251" s="169">
        <v>1</v>
      </c>
      <c r="O251" s="167" t="s">
        <v>3505</v>
      </c>
      <c r="P251" s="167"/>
      <c r="Q251" s="167" t="s">
        <v>3527</v>
      </c>
      <c r="R251" s="167" t="s">
        <v>3528</v>
      </c>
      <c r="S251" s="169">
        <v>1</v>
      </c>
      <c r="T251" s="167" t="s">
        <v>3529</v>
      </c>
      <c r="U251" s="169" t="s">
        <v>3530</v>
      </c>
      <c r="V251" s="167" t="s">
        <v>3950</v>
      </c>
      <c r="W251" s="167" t="s">
        <v>3951</v>
      </c>
      <c r="X251" s="170" t="s">
        <v>157</v>
      </c>
      <c r="Y251" s="171" t="s">
        <v>3952</v>
      </c>
      <c r="Z251" s="167" t="s">
        <v>10504</v>
      </c>
      <c r="AA251" s="176">
        <v>3000</v>
      </c>
      <c r="AB251" s="167" t="s">
        <v>11254</v>
      </c>
      <c r="AC251" s="176">
        <v>3000</v>
      </c>
      <c r="AD251" s="167" t="s">
        <v>11254</v>
      </c>
      <c r="AE251" s="176">
        <v>270</v>
      </c>
    </row>
    <row r="252" spans="1:31">
      <c r="A252" s="178">
        <v>108127884100</v>
      </c>
      <c r="B252" s="166">
        <v>46119</v>
      </c>
      <c r="C252" s="167" t="s">
        <v>3524</v>
      </c>
      <c r="D252" s="167" t="s">
        <v>3525</v>
      </c>
      <c r="E252" s="167" t="s">
        <v>3526</v>
      </c>
      <c r="F252" s="167" t="s">
        <v>3501</v>
      </c>
      <c r="G252" s="167" t="s">
        <v>3502</v>
      </c>
      <c r="H252" s="168">
        <v>46120</v>
      </c>
      <c r="I252" s="167"/>
      <c r="J252" s="169">
        <v>26142</v>
      </c>
      <c r="K252" s="167" t="s">
        <v>55</v>
      </c>
      <c r="L252" s="169">
        <v>1</v>
      </c>
      <c r="M252" s="167" t="s">
        <v>3513</v>
      </c>
      <c r="N252" s="169">
        <v>0.5</v>
      </c>
      <c r="O252" s="167" t="s">
        <v>3505</v>
      </c>
      <c r="P252" s="167"/>
      <c r="Q252" s="167" t="s">
        <v>3514</v>
      </c>
      <c r="R252" s="167" t="s">
        <v>3528</v>
      </c>
      <c r="S252" s="169">
        <v>2</v>
      </c>
      <c r="T252" s="167" t="s">
        <v>3529</v>
      </c>
      <c r="U252" s="169" t="s">
        <v>3530</v>
      </c>
      <c r="V252" s="167" t="s">
        <v>3953</v>
      </c>
      <c r="W252" s="167" t="s">
        <v>3954</v>
      </c>
      <c r="X252" s="170" t="s">
        <v>159</v>
      </c>
      <c r="Y252" s="171" t="s">
        <v>3955</v>
      </c>
      <c r="Z252" s="167" t="s">
        <v>10505</v>
      </c>
      <c r="AA252" s="176">
        <v>600</v>
      </c>
      <c r="AB252" s="167" t="s">
        <v>11254</v>
      </c>
      <c r="AC252" s="176">
        <v>600</v>
      </c>
      <c r="AD252" s="167" t="s">
        <v>11254</v>
      </c>
      <c r="AE252" s="176">
        <v>164.4</v>
      </c>
    </row>
    <row r="253" spans="1:31">
      <c r="A253" s="178">
        <v>108127884100</v>
      </c>
      <c r="B253" s="166">
        <v>46119</v>
      </c>
      <c r="C253" s="167" t="s">
        <v>3524</v>
      </c>
      <c r="D253" s="167" t="s">
        <v>3525</v>
      </c>
      <c r="E253" s="167" t="s">
        <v>3526</v>
      </c>
      <c r="F253" s="167" t="s">
        <v>3501</v>
      </c>
      <c r="G253" s="167" t="s">
        <v>3502</v>
      </c>
      <c r="H253" s="168">
        <v>46120</v>
      </c>
      <c r="I253" s="167"/>
      <c r="J253" s="169">
        <v>26142</v>
      </c>
      <c r="K253" s="167" t="s">
        <v>55</v>
      </c>
      <c r="L253" s="169">
        <v>1</v>
      </c>
      <c r="M253" s="167" t="s">
        <v>3513</v>
      </c>
      <c r="N253" s="169">
        <v>0.5</v>
      </c>
      <c r="O253" s="167" t="s">
        <v>3505</v>
      </c>
      <c r="P253" s="167"/>
      <c r="Q253" s="167" t="s">
        <v>3514</v>
      </c>
      <c r="R253" s="167" t="s">
        <v>3528</v>
      </c>
      <c r="S253" s="169">
        <v>1</v>
      </c>
      <c r="T253" s="167" t="s">
        <v>3529</v>
      </c>
      <c r="U253" s="169" t="s">
        <v>3530</v>
      </c>
      <c r="V253" s="167" t="s">
        <v>3956</v>
      </c>
      <c r="W253" s="167" t="s">
        <v>3957</v>
      </c>
      <c r="X253" s="170" t="s">
        <v>159</v>
      </c>
      <c r="Y253" s="171" t="s">
        <v>3955</v>
      </c>
      <c r="Z253" s="167" t="s">
        <v>10505</v>
      </c>
      <c r="AA253" s="176">
        <v>1000</v>
      </c>
      <c r="AB253" s="167" t="s">
        <v>11254</v>
      </c>
      <c r="AC253" s="176">
        <v>1000</v>
      </c>
      <c r="AD253" s="167" t="s">
        <v>11254</v>
      </c>
      <c r="AE253" s="176">
        <v>81</v>
      </c>
    </row>
    <row r="254" spans="1:31">
      <c r="A254" s="178">
        <v>108127935750</v>
      </c>
      <c r="B254" s="166">
        <v>46119</v>
      </c>
      <c r="C254" s="167" t="s">
        <v>3524</v>
      </c>
      <c r="D254" s="167" t="s">
        <v>3525</v>
      </c>
      <c r="E254" s="167" t="s">
        <v>3526</v>
      </c>
      <c r="F254" s="167" t="s">
        <v>3501</v>
      </c>
      <c r="G254" s="167" t="s">
        <v>3502</v>
      </c>
      <c r="H254" s="168">
        <v>46120</v>
      </c>
      <c r="I254" s="167"/>
      <c r="J254" s="169">
        <v>26142</v>
      </c>
      <c r="K254" s="167" t="s">
        <v>55</v>
      </c>
      <c r="L254" s="169">
        <v>1</v>
      </c>
      <c r="M254" s="167" t="s">
        <v>3513</v>
      </c>
      <c r="N254" s="169">
        <v>0.5</v>
      </c>
      <c r="O254" s="167" t="s">
        <v>3505</v>
      </c>
      <c r="P254" s="167"/>
      <c r="Q254" s="167" t="s">
        <v>3527</v>
      </c>
      <c r="R254" s="167" t="s">
        <v>3528</v>
      </c>
      <c r="S254" s="169">
        <v>1</v>
      </c>
      <c r="T254" s="167" t="s">
        <v>3529</v>
      </c>
      <c r="U254" s="169" t="s">
        <v>3530</v>
      </c>
      <c r="V254" s="167" t="s">
        <v>3958</v>
      </c>
      <c r="W254" s="167" t="s">
        <v>3959</v>
      </c>
      <c r="X254" s="170" t="s">
        <v>160</v>
      </c>
      <c r="Y254" s="171" t="s">
        <v>3960</v>
      </c>
      <c r="Z254" s="167" t="s">
        <v>10506</v>
      </c>
      <c r="AA254" s="176">
        <v>4000</v>
      </c>
      <c r="AB254" s="167" t="s">
        <v>11254</v>
      </c>
      <c r="AC254" s="176">
        <v>4000</v>
      </c>
      <c r="AD254" s="167" t="s">
        <v>11254</v>
      </c>
      <c r="AE254" s="176">
        <v>236</v>
      </c>
    </row>
    <row r="255" spans="1:31">
      <c r="A255" s="178">
        <v>108128097450</v>
      </c>
      <c r="B255" s="166">
        <v>46119</v>
      </c>
      <c r="C255" s="167" t="s">
        <v>3524</v>
      </c>
      <c r="D255" s="167" t="s">
        <v>3525</v>
      </c>
      <c r="E255" s="167" t="s">
        <v>3526</v>
      </c>
      <c r="F255" s="167" t="s">
        <v>3501</v>
      </c>
      <c r="G255" s="167" t="s">
        <v>3502</v>
      </c>
      <c r="H255" s="168">
        <v>46120</v>
      </c>
      <c r="I255" s="167"/>
      <c r="J255" s="169">
        <v>26142</v>
      </c>
      <c r="K255" s="167" t="s">
        <v>55</v>
      </c>
      <c r="L255" s="169">
        <v>2</v>
      </c>
      <c r="M255" s="167" t="s">
        <v>3513</v>
      </c>
      <c r="N255" s="169">
        <v>16</v>
      </c>
      <c r="O255" s="167" t="s">
        <v>3505</v>
      </c>
      <c r="P255" s="167"/>
      <c r="Q255" s="167" t="s">
        <v>3514</v>
      </c>
      <c r="R255" s="167" t="s">
        <v>3528</v>
      </c>
      <c r="S255" s="169">
        <v>1</v>
      </c>
      <c r="T255" s="167" t="s">
        <v>3961</v>
      </c>
      <c r="U255" s="169" t="s">
        <v>3962</v>
      </c>
      <c r="V255" s="167" t="s">
        <v>3963</v>
      </c>
      <c r="W255" s="167" t="s">
        <v>3964</v>
      </c>
      <c r="X255" s="170" t="s">
        <v>3533</v>
      </c>
      <c r="Y255" s="171" t="s">
        <v>3965</v>
      </c>
      <c r="Z255" s="167" t="s">
        <v>10507</v>
      </c>
      <c r="AA255" s="176">
        <v>7000</v>
      </c>
      <c r="AB255" s="167" t="s">
        <v>11254</v>
      </c>
      <c r="AC255" s="176">
        <v>7000</v>
      </c>
      <c r="AD255" s="167" t="s">
        <v>11254</v>
      </c>
      <c r="AE255" s="176">
        <v>4900</v>
      </c>
    </row>
    <row r="256" spans="1:31">
      <c r="A256" s="178">
        <v>108128202600</v>
      </c>
      <c r="B256" s="166">
        <v>46119</v>
      </c>
      <c r="C256" s="167" t="s">
        <v>3524</v>
      </c>
      <c r="D256" s="167" t="s">
        <v>3525</v>
      </c>
      <c r="E256" s="167" t="s">
        <v>3526</v>
      </c>
      <c r="F256" s="167" t="s">
        <v>3501</v>
      </c>
      <c r="G256" s="167" t="s">
        <v>3502</v>
      </c>
      <c r="H256" s="168">
        <v>46120</v>
      </c>
      <c r="I256" s="167"/>
      <c r="J256" s="169">
        <v>26142</v>
      </c>
      <c r="K256" s="167" t="s">
        <v>55</v>
      </c>
      <c r="L256" s="169">
        <v>1</v>
      </c>
      <c r="M256" s="167" t="s">
        <v>3513</v>
      </c>
      <c r="N256" s="169">
        <v>1</v>
      </c>
      <c r="O256" s="167" t="s">
        <v>3505</v>
      </c>
      <c r="P256" s="167"/>
      <c r="Q256" s="167" t="s">
        <v>3514</v>
      </c>
      <c r="R256" s="167" t="s">
        <v>3528</v>
      </c>
      <c r="S256" s="169">
        <v>4</v>
      </c>
      <c r="T256" s="167" t="s">
        <v>3529</v>
      </c>
      <c r="U256" s="169" t="s">
        <v>3530</v>
      </c>
      <c r="V256" s="167" t="s">
        <v>3966</v>
      </c>
      <c r="W256" s="167" t="s">
        <v>3967</v>
      </c>
      <c r="X256" s="170" t="s">
        <v>159</v>
      </c>
      <c r="Y256" s="171" t="s">
        <v>3968</v>
      </c>
      <c r="Z256" s="167" t="s">
        <v>10508</v>
      </c>
      <c r="AA256" s="176">
        <v>2100</v>
      </c>
      <c r="AB256" s="167" t="s">
        <v>11254</v>
      </c>
      <c r="AC256" s="176">
        <v>2100</v>
      </c>
      <c r="AD256" s="167" t="s">
        <v>11254</v>
      </c>
      <c r="AE256" s="176">
        <v>907.2</v>
      </c>
    </row>
    <row r="257" spans="1:31">
      <c r="A257" s="178">
        <v>108128202600</v>
      </c>
      <c r="B257" s="166">
        <v>46119</v>
      </c>
      <c r="C257" s="167" t="s">
        <v>3524</v>
      </c>
      <c r="D257" s="167" t="s">
        <v>3525</v>
      </c>
      <c r="E257" s="167" t="s">
        <v>3526</v>
      </c>
      <c r="F257" s="167" t="s">
        <v>3501</v>
      </c>
      <c r="G257" s="167" t="s">
        <v>3502</v>
      </c>
      <c r="H257" s="168">
        <v>46120</v>
      </c>
      <c r="I257" s="167"/>
      <c r="J257" s="169">
        <v>26142</v>
      </c>
      <c r="K257" s="167" t="s">
        <v>55</v>
      </c>
      <c r="L257" s="169">
        <v>1</v>
      </c>
      <c r="M257" s="167" t="s">
        <v>3513</v>
      </c>
      <c r="N257" s="169">
        <v>1</v>
      </c>
      <c r="O257" s="167" t="s">
        <v>3505</v>
      </c>
      <c r="P257" s="167"/>
      <c r="Q257" s="167" t="s">
        <v>3514</v>
      </c>
      <c r="R257" s="167" t="s">
        <v>3528</v>
      </c>
      <c r="S257" s="169">
        <v>3</v>
      </c>
      <c r="T257" s="167" t="s">
        <v>3529</v>
      </c>
      <c r="U257" s="169" t="s">
        <v>3530</v>
      </c>
      <c r="V257" s="167" t="s">
        <v>3969</v>
      </c>
      <c r="W257" s="167" t="s">
        <v>3970</v>
      </c>
      <c r="X257" s="170" t="s">
        <v>159</v>
      </c>
      <c r="Y257" s="171" t="s">
        <v>3968</v>
      </c>
      <c r="Z257" s="167" t="s">
        <v>10508</v>
      </c>
      <c r="AA257" s="176">
        <v>100</v>
      </c>
      <c r="AB257" s="167" t="s">
        <v>11254</v>
      </c>
      <c r="AC257" s="176">
        <v>100</v>
      </c>
      <c r="AD257" s="167" t="s">
        <v>11254</v>
      </c>
      <c r="AE257" s="176">
        <v>34.700000000000003</v>
      </c>
    </row>
    <row r="258" spans="1:31">
      <c r="A258" s="178">
        <v>108128202600</v>
      </c>
      <c r="B258" s="166">
        <v>46119</v>
      </c>
      <c r="C258" s="167" t="s">
        <v>3524</v>
      </c>
      <c r="D258" s="167" t="s">
        <v>3525</v>
      </c>
      <c r="E258" s="167" t="s">
        <v>3526</v>
      </c>
      <c r="F258" s="167" t="s">
        <v>3501</v>
      </c>
      <c r="G258" s="167" t="s">
        <v>3502</v>
      </c>
      <c r="H258" s="168">
        <v>46120</v>
      </c>
      <c r="I258" s="167"/>
      <c r="J258" s="169">
        <v>26142</v>
      </c>
      <c r="K258" s="167" t="s">
        <v>55</v>
      </c>
      <c r="L258" s="169">
        <v>1</v>
      </c>
      <c r="M258" s="167" t="s">
        <v>3513</v>
      </c>
      <c r="N258" s="169">
        <v>1</v>
      </c>
      <c r="O258" s="167" t="s">
        <v>3505</v>
      </c>
      <c r="P258" s="167"/>
      <c r="Q258" s="167" t="s">
        <v>3514</v>
      </c>
      <c r="R258" s="167" t="s">
        <v>3528</v>
      </c>
      <c r="S258" s="169">
        <v>2</v>
      </c>
      <c r="T258" s="167" t="s">
        <v>3971</v>
      </c>
      <c r="U258" s="169" t="s">
        <v>3972</v>
      </c>
      <c r="V258" s="167" t="s">
        <v>3973</v>
      </c>
      <c r="W258" s="167" t="s">
        <v>3974</v>
      </c>
      <c r="X258" s="170" t="s">
        <v>159</v>
      </c>
      <c r="Y258" s="171" t="s">
        <v>3968</v>
      </c>
      <c r="Z258" s="167" t="s">
        <v>10508</v>
      </c>
      <c r="AA258" s="176">
        <v>1000</v>
      </c>
      <c r="AB258" s="167" t="s">
        <v>11254</v>
      </c>
      <c r="AC258" s="176">
        <v>1000</v>
      </c>
      <c r="AD258" s="167" t="s">
        <v>11254</v>
      </c>
      <c r="AE258" s="176">
        <v>64</v>
      </c>
    </row>
    <row r="259" spans="1:31">
      <c r="A259" s="178">
        <v>108128202600</v>
      </c>
      <c r="B259" s="166">
        <v>46119</v>
      </c>
      <c r="C259" s="167" t="s">
        <v>3524</v>
      </c>
      <c r="D259" s="167" t="s">
        <v>3525</v>
      </c>
      <c r="E259" s="167" t="s">
        <v>3526</v>
      </c>
      <c r="F259" s="167" t="s">
        <v>3501</v>
      </c>
      <c r="G259" s="167" t="s">
        <v>3502</v>
      </c>
      <c r="H259" s="168">
        <v>46120</v>
      </c>
      <c r="I259" s="167"/>
      <c r="J259" s="169">
        <v>26142</v>
      </c>
      <c r="K259" s="167" t="s">
        <v>55</v>
      </c>
      <c r="L259" s="169">
        <v>1</v>
      </c>
      <c r="M259" s="167" t="s">
        <v>3513</v>
      </c>
      <c r="N259" s="169">
        <v>1</v>
      </c>
      <c r="O259" s="167" t="s">
        <v>3505</v>
      </c>
      <c r="P259" s="167"/>
      <c r="Q259" s="167" t="s">
        <v>3514</v>
      </c>
      <c r="R259" s="167" t="s">
        <v>3528</v>
      </c>
      <c r="S259" s="169">
        <v>1</v>
      </c>
      <c r="T259" s="167" t="s">
        <v>3540</v>
      </c>
      <c r="U259" s="169" t="s">
        <v>3541</v>
      </c>
      <c r="V259" s="167" t="s">
        <v>3975</v>
      </c>
      <c r="W259" s="167" t="s">
        <v>3976</v>
      </c>
      <c r="X259" s="170" t="s">
        <v>159</v>
      </c>
      <c r="Y259" s="171" t="s">
        <v>3968</v>
      </c>
      <c r="Z259" s="167" t="s">
        <v>10508</v>
      </c>
      <c r="AA259" s="176">
        <v>2000</v>
      </c>
      <c r="AB259" s="167" t="s">
        <v>11254</v>
      </c>
      <c r="AC259" s="176">
        <v>2000</v>
      </c>
      <c r="AD259" s="167" t="s">
        <v>11254</v>
      </c>
      <c r="AE259" s="176">
        <v>48</v>
      </c>
    </row>
    <row r="260" spans="1:31">
      <c r="A260" s="178">
        <v>108128303620</v>
      </c>
      <c r="B260" s="166">
        <v>46119</v>
      </c>
      <c r="C260" s="167" t="s">
        <v>3610</v>
      </c>
      <c r="D260" s="167" t="s">
        <v>3525</v>
      </c>
      <c r="E260" s="167" t="s">
        <v>3526</v>
      </c>
      <c r="F260" s="167" t="s">
        <v>3613</v>
      </c>
      <c r="G260" s="167" t="s">
        <v>3614</v>
      </c>
      <c r="H260" s="168">
        <v>46119</v>
      </c>
      <c r="I260" s="167"/>
      <c r="J260" s="169">
        <v>1</v>
      </c>
      <c r="K260" s="167" t="s">
        <v>48</v>
      </c>
      <c r="L260" s="169">
        <v>200</v>
      </c>
      <c r="M260" s="167" t="s">
        <v>3504</v>
      </c>
      <c r="N260" s="169">
        <v>4200</v>
      </c>
      <c r="O260" s="167" t="s">
        <v>3505</v>
      </c>
      <c r="P260" s="167" t="s">
        <v>3977</v>
      </c>
      <c r="Q260" s="167" t="s">
        <v>3506</v>
      </c>
      <c r="R260" s="167" t="s">
        <v>3978</v>
      </c>
      <c r="S260" s="169">
        <v>1</v>
      </c>
      <c r="T260" s="167"/>
      <c r="U260" s="169" t="s">
        <v>3979</v>
      </c>
      <c r="V260" s="167" t="s">
        <v>3980</v>
      </c>
      <c r="W260" s="167"/>
      <c r="X260" s="170" t="s">
        <v>3619</v>
      </c>
      <c r="Y260" s="171" t="s">
        <v>3981</v>
      </c>
      <c r="Z260" s="167" t="s">
        <v>10509</v>
      </c>
      <c r="AA260" s="176">
        <v>200</v>
      </c>
      <c r="AB260" s="167" t="s">
        <v>11254</v>
      </c>
      <c r="AC260" s="176">
        <v>200</v>
      </c>
      <c r="AD260" s="167" t="s">
        <v>11254</v>
      </c>
      <c r="AE260" s="176">
        <v>45000000</v>
      </c>
    </row>
    <row r="261" spans="1:31">
      <c r="A261" s="178">
        <v>108129542360</v>
      </c>
      <c r="B261" s="166">
        <v>46120</v>
      </c>
      <c r="C261" s="167" t="s">
        <v>3610</v>
      </c>
      <c r="D261" s="167" t="s">
        <v>3525</v>
      </c>
      <c r="E261" s="167" t="s">
        <v>3526</v>
      </c>
      <c r="F261" s="167" t="s">
        <v>3613</v>
      </c>
      <c r="G261" s="167" t="s">
        <v>3614</v>
      </c>
      <c r="H261" s="168">
        <v>46120</v>
      </c>
      <c r="I261" s="167"/>
      <c r="J261" s="169">
        <v>1</v>
      </c>
      <c r="K261" s="167" t="s">
        <v>48</v>
      </c>
      <c r="L261" s="169">
        <v>22</v>
      </c>
      <c r="M261" s="167" t="s">
        <v>3504</v>
      </c>
      <c r="N261" s="169">
        <v>1044.0999999999999</v>
      </c>
      <c r="O261" s="167" t="s">
        <v>3505</v>
      </c>
      <c r="P261" s="167" t="s">
        <v>3982</v>
      </c>
      <c r="Q261" s="167" t="s">
        <v>3506</v>
      </c>
      <c r="R261" s="167" t="s">
        <v>3983</v>
      </c>
      <c r="S261" s="169">
        <v>20</v>
      </c>
      <c r="T261" s="167"/>
      <c r="U261" s="169" t="s">
        <v>3984</v>
      </c>
      <c r="V261" s="167" t="s">
        <v>3985</v>
      </c>
      <c r="W261" s="167"/>
      <c r="X261" s="170" t="s">
        <v>3619</v>
      </c>
      <c r="Y261" s="171" t="s">
        <v>3986</v>
      </c>
      <c r="Z261" s="167" t="s">
        <v>10510</v>
      </c>
      <c r="AA261" s="176">
        <v>400</v>
      </c>
      <c r="AB261" s="167" t="s">
        <v>11258</v>
      </c>
      <c r="AC261" s="176">
        <v>400</v>
      </c>
      <c r="AD261" s="167" t="s">
        <v>11258</v>
      </c>
      <c r="AE261" s="176">
        <v>46000000</v>
      </c>
    </row>
    <row r="262" spans="1:31">
      <c r="A262" s="178">
        <v>108129542360</v>
      </c>
      <c r="B262" s="166">
        <v>46120</v>
      </c>
      <c r="C262" s="167" t="s">
        <v>3610</v>
      </c>
      <c r="D262" s="167" t="s">
        <v>3525</v>
      </c>
      <c r="E262" s="167" t="s">
        <v>3526</v>
      </c>
      <c r="F262" s="167" t="s">
        <v>3613</v>
      </c>
      <c r="G262" s="167" t="s">
        <v>3614</v>
      </c>
      <c r="H262" s="168">
        <v>46120</v>
      </c>
      <c r="I262" s="167"/>
      <c r="J262" s="169">
        <v>1</v>
      </c>
      <c r="K262" s="167" t="s">
        <v>48</v>
      </c>
      <c r="L262" s="169">
        <v>22</v>
      </c>
      <c r="M262" s="167" t="s">
        <v>3504</v>
      </c>
      <c r="N262" s="169">
        <v>1044.0999999999999</v>
      </c>
      <c r="O262" s="167" t="s">
        <v>3505</v>
      </c>
      <c r="P262" s="167" t="s">
        <v>3982</v>
      </c>
      <c r="Q262" s="167" t="s">
        <v>3506</v>
      </c>
      <c r="R262" s="167" t="s">
        <v>3983</v>
      </c>
      <c r="S262" s="169">
        <v>19</v>
      </c>
      <c r="T262" s="167"/>
      <c r="U262" s="169" t="s">
        <v>3987</v>
      </c>
      <c r="V262" s="167" t="s">
        <v>3988</v>
      </c>
      <c r="W262" s="167"/>
      <c r="X262" s="170" t="s">
        <v>3619</v>
      </c>
      <c r="Y262" s="171" t="s">
        <v>3986</v>
      </c>
      <c r="Z262" s="167" t="s">
        <v>10510</v>
      </c>
      <c r="AA262" s="176">
        <v>2</v>
      </c>
      <c r="AB262" s="167" t="s">
        <v>11255</v>
      </c>
      <c r="AC262" s="176">
        <v>200</v>
      </c>
      <c r="AD262" s="167" t="s">
        <v>11258</v>
      </c>
      <c r="AE262" s="176">
        <v>7600000</v>
      </c>
    </row>
    <row r="263" spans="1:31">
      <c r="A263" s="178">
        <v>108129542360</v>
      </c>
      <c r="B263" s="166">
        <v>46120</v>
      </c>
      <c r="C263" s="167" t="s">
        <v>3610</v>
      </c>
      <c r="D263" s="167" t="s">
        <v>3525</v>
      </c>
      <c r="E263" s="167" t="s">
        <v>3526</v>
      </c>
      <c r="F263" s="167" t="s">
        <v>3613</v>
      </c>
      <c r="G263" s="167" t="s">
        <v>3614</v>
      </c>
      <c r="H263" s="168">
        <v>46120</v>
      </c>
      <c r="I263" s="167"/>
      <c r="J263" s="169">
        <v>1</v>
      </c>
      <c r="K263" s="167" t="s">
        <v>48</v>
      </c>
      <c r="L263" s="169">
        <v>22</v>
      </c>
      <c r="M263" s="167" t="s">
        <v>3504</v>
      </c>
      <c r="N263" s="169">
        <v>1044.0999999999999</v>
      </c>
      <c r="O263" s="167" t="s">
        <v>3505</v>
      </c>
      <c r="P263" s="167" t="s">
        <v>3982</v>
      </c>
      <c r="Q263" s="167" t="s">
        <v>3506</v>
      </c>
      <c r="R263" s="167" t="s">
        <v>3983</v>
      </c>
      <c r="S263" s="169">
        <v>18</v>
      </c>
      <c r="T263" s="167"/>
      <c r="U263" s="169" t="s">
        <v>3989</v>
      </c>
      <c r="V263" s="167" t="s">
        <v>3990</v>
      </c>
      <c r="W263" s="167"/>
      <c r="X263" s="170" t="s">
        <v>3619</v>
      </c>
      <c r="Y263" s="171" t="s">
        <v>3986</v>
      </c>
      <c r="Z263" s="167" t="s">
        <v>10510</v>
      </c>
      <c r="AA263" s="176">
        <v>20</v>
      </c>
      <c r="AB263" s="167" t="s">
        <v>11255</v>
      </c>
      <c r="AC263" s="176">
        <v>2</v>
      </c>
      <c r="AD263" s="167" t="s">
        <v>11256</v>
      </c>
      <c r="AE263" s="176">
        <v>130000</v>
      </c>
    </row>
    <row r="264" spans="1:31">
      <c r="A264" s="178">
        <v>108129542360</v>
      </c>
      <c r="B264" s="166">
        <v>46120</v>
      </c>
      <c r="C264" s="167" t="s">
        <v>3610</v>
      </c>
      <c r="D264" s="167" t="s">
        <v>3525</v>
      </c>
      <c r="E264" s="167" t="s">
        <v>3526</v>
      </c>
      <c r="F264" s="167" t="s">
        <v>3613</v>
      </c>
      <c r="G264" s="167" t="s">
        <v>3614</v>
      </c>
      <c r="H264" s="168">
        <v>46120</v>
      </c>
      <c r="I264" s="167"/>
      <c r="J264" s="169">
        <v>1</v>
      </c>
      <c r="K264" s="167" t="s">
        <v>48</v>
      </c>
      <c r="L264" s="169">
        <v>22</v>
      </c>
      <c r="M264" s="167" t="s">
        <v>3504</v>
      </c>
      <c r="N264" s="169">
        <v>1044.0999999999999</v>
      </c>
      <c r="O264" s="167" t="s">
        <v>3505</v>
      </c>
      <c r="P264" s="167" t="s">
        <v>3982</v>
      </c>
      <c r="Q264" s="167" t="s">
        <v>3506</v>
      </c>
      <c r="R264" s="167" t="s">
        <v>3983</v>
      </c>
      <c r="S264" s="169">
        <v>17</v>
      </c>
      <c r="T264" s="167"/>
      <c r="U264" s="169" t="s">
        <v>3648</v>
      </c>
      <c r="V264" s="167" t="s">
        <v>3991</v>
      </c>
      <c r="W264" s="167"/>
      <c r="X264" s="170" t="s">
        <v>3619</v>
      </c>
      <c r="Y264" s="171" t="s">
        <v>3986</v>
      </c>
      <c r="Z264" s="167" t="s">
        <v>10510</v>
      </c>
      <c r="AA264" s="176">
        <v>100</v>
      </c>
      <c r="AB264" s="167" t="s">
        <v>11254</v>
      </c>
      <c r="AC264" s="176">
        <v>100</v>
      </c>
      <c r="AD264" s="167" t="s">
        <v>11254</v>
      </c>
      <c r="AE264" s="176">
        <v>1700000</v>
      </c>
    </row>
    <row r="265" spans="1:31">
      <c r="A265" s="178">
        <v>108129542360</v>
      </c>
      <c r="B265" s="166">
        <v>46120</v>
      </c>
      <c r="C265" s="167" t="s">
        <v>3610</v>
      </c>
      <c r="D265" s="167" t="s">
        <v>3525</v>
      </c>
      <c r="E265" s="167" t="s">
        <v>3526</v>
      </c>
      <c r="F265" s="167" t="s">
        <v>3613</v>
      </c>
      <c r="G265" s="167" t="s">
        <v>3614</v>
      </c>
      <c r="H265" s="168">
        <v>46120</v>
      </c>
      <c r="I265" s="167"/>
      <c r="J265" s="169">
        <v>1</v>
      </c>
      <c r="K265" s="167" t="s">
        <v>48</v>
      </c>
      <c r="L265" s="169">
        <v>22</v>
      </c>
      <c r="M265" s="167" t="s">
        <v>3504</v>
      </c>
      <c r="N265" s="169">
        <v>1044.0999999999999</v>
      </c>
      <c r="O265" s="167" t="s">
        <v>3505</v>
      </c>
      <c r="P265" s="167" t="s">
        <v>3982</v>
      </c>
      <c r="Q265" s="167" t="s">
        <v>3506</v>
      </c>
      <c r="R265" s="167" t="s">
        <v>3983</v>
      </c>
      <c r="S265" s="169">
        <v>16</v>
      </c>
      <c r="T265" s="167"/>
      <c r="U265" s="169" t="s">
        <v>3992</v>
      </c>
      <c r="V265" s="167" t="s">
        <v>3993</v>
      </c>
      <c r="W265" s="167"/>
      <c r="X265" s="170" t="s">
        <v>3619</v>
      </c>
      <c r="Y265" s="171" t="s">
        <v>3986</v>
      </c>
      <c r="Z265" s="167" t="s">
        <v>10510</v>
      </c>
      <c r="AA265" s="176">
        <v>100</v>
      </c>
      <c r="AB265" s="167" t="s">
        <v>11254</v>
      </c>
      <c r="AC265" s="176">
        <v>100</v>
      </c>
      <c r="AD265" s="167" t="s">
        <v>11254</v>
      </c>
      <c r="AE265" s="176">
        <v>8500000</v>
      </c>
    </row>
    <row r="266" spans="1:31">
      <c r="A266" s="178">
        <v>108129542360</v>
      </c>
      <c r="B266" s="166">
        <v>46120</v>
      </c>
      <c r="C266" s="167" t="s">
        <v>3610</v>
      </c>
      <c r="D266" s="167" t="s">
        <v>3525</v>
      </c>
      <c r="E266" s="167" t="s">
        <v>3526</v>
      </c>
      <c r="F266" s="167" t="s">
        <v>3613</v>
      </c>
      <c r="G266" s="167" t="s">
        <v>3614</v>
      </c>
      <c r="H266" s="168">
        <v>46120</v>
      </c>
      <c r="I266" s="167"/>
      <c r="J266" s="169">
        <v>1</v>
      </c>
      <c r="K266" s="167" t="s">
        <v>48</v>
      </c>
      <c r="L266" s="169">
        <v>22</v>
      </c>
      <c r="M266" s="167" t="s">
        <v>3504</v>
      </c>
      <c r="N266" s="169">
        <v>1044.0999999999999</v>
      </c>
      <c r="O266" s="167" t="s">
        <v>3505</v>
      </c>
      <c r="P266" s="167" t="s">
        <v>3982</v>
      </c>
      <c r="Q266" s="167" t="s">
        <v>3506</v>
      </c>
      <c r="R266" s="167" t="s">
        <v>3983</v>
      </c>
      <c r="S266" s="169">
        <v>15</v>
      </c>
      <c r="T266" s="167"/>
      <c r="U266" s="169" t="s">
        <v>3994</v>
      </c>
      <c r="V266" s="167" t="s">
        <v>3995</v>
      </c>
      <c r="W266" s="167"/>
      <c r="X266" s="170" t="s">
        <v>3619</v>
      </c>
      <c r="Y266" s="171" t="s">
        <v>3986</v>
      </c>
      <c r="Z266" s="167" t="s">
        <v>10510</v>
      </c>
      <c r="AA266" s="176">
        <v>20</v>
      </c>
      <c r="AB266" s="167" t="s">
        <v>11255</v>
      </c>
      <c r="AC266" s="176">
        <v>16</v>
      </c>
      <c r="AD266" s="167" t="s">
        <v>11256</v>
      </c>
      <c r="AE266" s="176">
        <v>3100000</v>
      </c>
    </row>
    <row r="267" spans="1:31">
      <c r="A267" s="178">
        <v>108129542360</v>
      </c>
      <c r="B267" s="166">
        <v>46120</v>
      </c>
      <c r="C267" s="167" t="s">
        <v>3610</v>
      </c>
      <c r="D267" s="167" t="s">
        <v>3525</v>
      </c>
      <c r="E267" s="167" t="s">
        <v>3526</v>
      </c>
      <c r="F267" s="167" t="s">
        <v>3613</v>
      </c>
      <c r="G267" s="167" t="s">
        <v>3614</v>
      </c>
      <c r="H267" s="168">
        <v>46120</v>
      </c>
      <c r="I267" s="167"/>
      <c r="J267" s="169">
        <v>1</v>
      </c>
      <c r="K267" s="167" t="s">
        <v>48</v>
      </c>
      <c r="L267" s="169">
        <v>22</v>
      </c>
      <c r="M267" s="167" t="s">
        <v>3504</v>
      </c>
      <c r="N267" s="169">
        <v>1044.0999999999999</v>
      </c>
      <c r="O267" s="167" t="s">
        <v>3505</v>
      </c>
      <c r="P267" s="167" t="s">
        <v>3982</v>
      </c>
      <c r="Q267" s="167" t="s">
        <v>3506</v>
      </c>
      <c r="R267" s="167" t="s">
        <v>3983</v>
      </c>
      <c r="S267" s="169">
        <v>14</v>
      </c>
      <c r="T267" s="167"/>
      <c r="U267" s="169" t="s">
        <v>3984</v>
      </c>
      <c r="V267" s="167" t="s">
        <v>3996</v>
      </c>
      <c r="W267" s="167"/>
      <c r="X267" s="170" t="s">
        <v>3619</v>
      </c>
      <c r="Y267" s="171" t="s">
        <v>3986</v>
      </c>
      <c r="Z267" s="167" t="s">
        <v>10510</v>
      </c>
      <c r="AA267" s="176">
        <v>400</v>
      </c>
      <c r="AB267" s="167" t="s">
        <v>11258</v>
      </c>
      <c r="AC267" s="176">
        <v>400</v>
      </c>
      <c r="AD267" s="167" t="s">
        <v>11258</v>
      </c>
      <c r="AE267" s="176">
        <v>3800000</v>
      </c>
    </row>
    <row r="268" spans="1:31">
      <c r="A268" s="178">
        <v>108129542360</v>
      </c>
      <c r="B268" s="166">
        <v>46120</v>
      </c>
      <c r="C268" s="167" t="s">
        <v>3610</v>
      </c>
      <c r="D268" s="167" t="s">
        <v>3525</v>
      </c>
      <c r="E268" s="167" t="s">
        <v>3526</v>
      </c>
      <c r="F268" s="167" t="s">
        <v>3613</v>
      </c>
      <c r="G268" s="167" t="s">
        <v>3614</v>
      </c>
      <c r="H268" s="168">
        <v>46120</v>
      </c>
      <c r="I268" s="167"/>
      <c r="J268" s="169">
        <v>1</v>
      </c>
      <c r="K268" s="167" t="s">
        <v>48</v>
      </c>
      <c r="L268" s="169">
        <v>22</v>
      </c>
      <c r="M268" s="167" t="s">
        <v>3504</v>
      </c>
      <c r="N268" s="169">
        <v>1044.0999999999999</v>
      </c>
      <c r="O268" s="167" t="s">
        <v>3505</v>
      </c>
      <c r="P268" s="167" t="s">
        <v>3982</v>
      </c>
      <c r="Q268" s="167" t="s">
        <v>3506</v>
      </c>
      <c r="R268" s="167" t="s">
        <v>3983</v>
      </c>
      <c r="S268" s="169">
        <v>13</v>
      </c>
      <c r="T268" s="167"/>
      <c r="U268" s="169" t="s">
        <v>3984</v>
      </c>
      <c r="V268" s="167" t="s">
        <v>3997</v>
      </c>
      <c r="W268" s="167"/>
      <c r="X268" s="170" t="s">
        <v>3619</v>
      </c>
      <c r="Y268" s="171" t="s">
        <v>3986</v>
      </c>
      <c r="Z268" s="167" t="s">
        <v>10510</v>
      </c>
      <c r="AA268" s="176">
        <v>400</v>
      </c>
      <c r="AB268" s="167" t="s">
        <v>11258</v>
      </c>
      <c r="AC268" s="176">
        <v>400</v>
      </c>
      <c r="AD268" s="167" t="s">
        <v>11258</v>
      </c>
      <c r="AE268" s="176">
        <v>20400000</v>
      </c>
    </row>
    <row r="269" spans="1:31">
      <c r="A269" s="178">
        <v>108129542360</v>
      </c>
      <c r="B269" s="166">
        <v>46120</v>
      </c>
      <c r="C269" s="167" t="s">
        <v>3610</v>
      </c>
      <c r="D269" s="167" t="s">
        <v>3525</v>
      </c>
      <c r="E269" s="167" t="s">
        <v>3526</v>
      </c>
      <c r="F269" s="167" t="s">
        <v>3613</v>
      </c>
      <c r="G269" s="167" t="s">
        <v>3614</v>
      </c>
      <c r="H269" s="168">
        <v>46120</v>
      </c>
      <c r="I269" s="167"/>
      <c r="J269" s="169">
        <v>1</v>
      </c>
      <c r="K269" s="167" t="s">
        <v>48</v>
      </c>
      <c r="L269" s="169">
        <v>22</v>
      </c>
      <c r="M269" s="167" t="s">
        <v>3504</v>
      </c>
      <c r="N269" s="169">
        <v>1044.0999999999999</v>
      </c>
      <c r="O269" s="167" t="s">
        <v>3505</v>
      </c>
      <c r="P269" s="167" t="s">
        <v>3982</v>
      </c>
      <c r="Q269" s="167" t="s">
        <v>3506</v>
      </c>
      <c r="R269" s="167" t="s">
        <v>3983</v>
      </c>
      <c r="S269" s="169">
        <v>12</v>
      </c>
      <c r="T269" s="167"/>
      <c r="U269" s="169" t="s">
        <v>3984</v>
      </c>
      <c r="V269" s="167" t="s">
        <v>3998</v>
      </c>
      <c r="W269" s="167"/>
      <c r="X269" s="170" t="s">
        <v>3619</v>
      </c>
      <c r="Y269" s="171" t="s">
        <v>3986</v>
      </c>
      <c r="Z269" s="167" t="s">
        <v>10510</v>
      </c>
      <c r="AA269" s="176">
        <v>200</v>
      </c>
      <c r="AB269" s="167" t="s">
        <v>11258</v>
      </c>
      <c r="AC269" s="176">
        <v>200</v>
      </c>
      <c r="AD269" s="167" t="s">
        <v>11258</v>
      </c>
      <c r="AE269" s="176">
        <v>117000000</v>
      </c>
    </row>
    <row r="270" spans="1:31">
      <c r="A270" s="178">
        <v>108129542360</v>
      </c>
      <c r="B270" s="166">
        <v>46120</v>
      </c>
      <c r="C270" s="167" t="s">
        <v>3610</v>
      </c>
      <c r="D270" s="167" t="s">
        <v>3525</v>
      </c>
      <c r="E270" s="167" t="s">
        <v>3526</v>
      </c>
      <c r="F270" s="167" t="s">
        <v>3613</v>
      </c>
      <c r="G270" s="167" t="s">
        <v>3614</v>
      </c>
      <c r="H270" s="168">
        <v>46120</v>
      </c>
      <c r="I270" s="167"/>
      <c r="J270" s="169">
        <v>1</v>
      </c>
      <c r="K270" s="167" t="s">
        <v>48</v>
      </c>
      <c r="L270" s="169">
        <v>22</v>
      </c>
      <c r="M270" s="167" t="s">
        <v>3504</v>
      </c>
      <c r="N270" s="169">
        <v>1044.0999999999999</v>
      </c>
      <c r="O270" s="167" t="s">
        <v>3505</v>
      </c>
      <c r="P270" s="167" t="s">
        <v>3982</v>
      </c>
      <c r="Q270" s="167" t="s">
        <v>3506</v>
      </c>
      <c r="R270" s="167" t="s">
        <v>3983</v>
      </c>
      <c r="S270" s="169">
        <v>11</v>
      </c>
      <c r="T270" s="167"/>
      <c r="U270" s="169" t="s">
        <v>3984</v>
      </c>
      <c r="V270" s="167" t="s">
        <v>3999</v>
      </c>
      <c r="W270" s="167"/>
      <c r="X270" s="170" t="s">
        <v>3619</v>
      </c>
      <c r="Y270" s="171" t="s">
        <v>3986</v>
      </c>
      <c r="Z270" s="167" t="s">
        <v>10510</v>
      </c>
      <c r="AA270" s="176">
        <v>100</v>
      </c>
      <c r="AB270" s="167" t="s">
        <v>11258</v>
      </c>
      <c r="AC270" s="176">
        <v>100</v>
      </c>
      <c r="AD270" s="167" t="s">
        <v>11258</v>
      </c>
      <c r="AE270" s="176">
        <v>8400000</v>
      </c>
    </row>
    <row r="271" spans="1:31">
      <c r="A271" s="178">
        <v>108129542360</v>
      </c>
      <c r="B271" s="166">
        <v>46120</v>
      </c>
      <c r="C271" s="167" t="s">
        <v>3610</v>
      </c>
      <c r="D271" s="167" t="s">
        <v>3525</v>
      </c>
      <c r="E271" s="167" t="s">
        <v>3526</v>
      </c>
      <c r="F271" s="167" t="s">
        <v>3613</v>
      </c>
      <c r="G271" s="167" t="s">
        <v>3614</v>
      </c>
      <c r="H271" s="168">
        <v>46120</v>
      </c>
      <c r="I271" s="167"/>
      <c r="J271" s="169">
        <v>1</v>
      </c>
      <c r="K271" s="167" t="s">
        <v>48</v>
      </c>
      <c r="L271" s="169">
        <v>22</v>
      </c>
      <c r="M271" s="167" t="s">
        <v>3504</v>
      </c>
      <c r="N271" s="169">
        <v>1044.0999999999999</v>
      </c>
      <c r="O271" s="167" t="s">
        <v>3505</v>
      </c>
      <c r="P271" s="167" t="s">
        <v>3982</v>
      </c>
      <c r="Q271" s="167" t="s">
        <v>3506</v>
      </c>
      <c r="R271" s="167" t="s">
        <v>3983</v>
      </c>
      <c r="S271" s="169">
        <v>10</v>
      </c>
      <c r="T271" s="167"/>
      <c r="U271" s="169" t="s">
        <v>3984</v>
      </c>
      <c r="V271" s="167" t="s">
        <v>4000</v>
      </c>
      <c r="W271" s="167"/>
      <c r="X271" s="170" t="s">
        <v>3619</v>
      </c>
      <c r="Y271" s="171" t="s">
        <v>3986</v>
      </c>
      <c r="Z271" s="167" t="s">
        <v>10510</v>
      </c>
      <c r="AA271" s="176">
        <v>1000</v>
      </c>
      <c r="AB271" s="167" t="s">
        <v>11258</v>
      </c>
      <c r="AC271" s="176">
        <v>1000</v>
      </c>
      <c r="AD271" s="167" t="s">
        <v>11258</v>
      </c>
      <c r="AE271" s="176">
        <v>15600000</v>
      </c>
    </row>
    <row r="272" spans="1:31">
      <c r="A272" s="178">
        <v>108129542360</v>
      </c>
      <c r="B272" s="166">
        <v>46120</v>
      </c>
      <c r="C272" s="167" t="s">
        <v>3610</v>
      </c>
      <c r="D272" s="167" t="s">
        <v>3525</v>
      </c>
      <c r="E272" s="167" t="s">
        <v>3526</v>
      </c>
      <c r="F272" s="167" t="s">
        <v>3613</v>
      </c>
      <c r="G272" s="167" t="s">
        <v>3614</v>
      </c>
      <c r="H272" s="168">
        <v>46120</v>
      </c>
      <c r="I272" s="167"/>
      <c r="J272" s="169">
        <v>1</v>
      </c>
      <c r="K272" s="167" t="s">
        <v>48</v>
      </c>
      <c r="L272" s="169">
        <v>22</v>
      </c>
      <c r="M272" s="167" t="s">
        <v>3504</v>
      </c>
      <c r="N272" s="169">
        <v>1044.0999999999999</v>
      </c>
      <c r="O272" s="167" t="s">
        <v>3505</v>
      </c>
      <c r="P272" s="167" t="s">
        <v>3982</v>
      </c>
      <c r="Q272" s="167" t="s">
        <v>3506</v>
      </c>
      <c r="R272" s="167" t="s">
        <v>3983</v>
      </c>
      <c r="S272" s="169">
        <v>9</v>
      </c>
      <c r="T272" s="167"/>
      <c r="U272" s="169" t="s">
        <v>3984</v>
      </c>
      <c r="V272" s="167" t="s">
        <v>4001</v>
      </c>
      <c r="W272" s="167"/>
      <c r="X272" s="170" t="s">
        <v>3619</v>
      </c>
      <c r="Y272" s="171" t="s">
        <v>3986</v>
      </c>
      <c r="Z272" s="167" t="s">
        <v>10510</v>
      </c>
      <c r="AA272" s="176">
        <v>1000</v>
      </c>
      <c r="AB272" s="167" t="s">
        <v>11258</v>
      </c>
      <c r="AC272" s="176">
        <v>1000</v>
      </c>
      <c r="AD272" s="167" t="s">
        <v>11258</v>
      </c>
      <c r="AE272" s="176">
        <v>15600000</v>
      </c>
    </row>
    <row r="273" spans="1:31">
      <c r="A273" s="178">
        <v>108129542360</v>
      </c>
      <c r="B273" s="166">
        <v>46120</v>
      </c>
      <c r="C273" s="167" t="s">
        <v>3610</v>
      </c>
      <c r="D273" s="167" t="s">
        <v>3525</v>
      </c>
      <c r="E273" s="167" t="s">
        <v>3526</v>
      </c>
      <c r="F273" s="167" t="s">
        <v>3613</v>
      </c>
      <c r="G273" s="167" t="s">
        <v>3614</v>
      </c>
      <c r="H273" s="168">
        <v>46120</v>
      </c>
      <c r="I273" s="167"/>
      <c r="J273" s="169">
        <v>1</v>
      </c>
      <c r="K273" s="167" t="s">
        <v>48</v>
      </c>
      <c r="L273" s="169">
        <v>22</v>
      </c>
      <c r="M273" s="167" t="s">
        <v>3504</v>
      </c>
      <c r="N273" s="169">
        <v>1044.0999999999999</v>
      </c>
      <c r="O273" s="167" t="s">
        <v>3505</v>
      </c>
      <c r="P273" s="167" t="s">
        <v>3982</v>
      </c>
      <c r="Q273" s="167" t="s">
        <v>3506</v>
      </c>
      <c r="R273" s="167" t="s">
        <v>3983</v>
      </c>
      <c r="S273" s="169">
        <v>8</v>
      </c>
      <c r="T273" s="167"/>
      <c r="U273" s="169" t="s">
        <v>3984</v>
      </c>
      <c r="V273" s="167" t="s">
        <v>4002</v>
      </c>
      <c r="W273" s="167"/>
      <c r="X273" s="170" t="s">
        <v>3619</v>
      </c>
      <c r="Y273" s="171" t="s">
        <v>3986</v>
      </c>
      <c r="Z273" s="167" t="s">
        <v>10510</v>
      </c>
      <c r="AA273" s="176">
        <v>400</v>
      </c>
      <c r="AB273" s="167" t="s">
        <v>11258</v>
      </c>
      <c r="AC273" s="176">
        <v>400</v>
      </c>
      <c r="AD273" s="167" t="s">
        <v>11258</v>
      </c>
      <c r="AE273" s="176">
        <v>12800000</v>
      </c>
    </row>
    <row r="274" spans="1:31">
      <c r="A274" s="178">
        <v>108129542360</v>
      </c>
      <c r="B274" s="166">
        <v>46120</v>
      </c>
      <c r="C274" s="167" t="s">
        <v>3610</v>
      </c>
      <c r="D274" s="167" t="s">
        <v>3525</v>
      </c>
      <c r="E274" s="167" t="s">
        <v>3526</v>
      </c>
      <c r="F274" s="167" t="s">
        <v>3613</v>
      </c>
      <c r="G274" s="167" t="s">
        <v>3614</v>
      </c>
      <c r="H274" s="168">
        <v>46120</v>
      </c>
      <c r="I274" s="167"/>
      <c r="J274" s="169">
        <v>1</v>
      </c>
      <c r="K274" s="167" t="s">
        <v>48</v>
      </c>
      <c r="L274" s="169">
        <v>22</v>
      </c>
      <c r="M274" s="167" t="s">
        <v>3504</v>
      </c>
      <c r="N274" s="169">
        <v>1044.0999999999999</v>
      </c>
      <c r="O274" s="167" t="s">
        <v>3505</v>
      </c>
      <c r="P274" s="167" t="s">
        <v>3982</v>
      </c>
      <c r="Q274" s="167" t="s">
        <v>3506</v>
      </c>
      <c r="R274" s="167" t="s">
        <v>3983</v>
      </c>
      <c r="S274" s="169">
        <v>7</v>
      </c>
      <c r="T274" s="167"/>
      <c r="U274" s="169" t="s">
        <v>4003</v>
      </c>
      <c r="V274" s="167" t="s">
        <v>4004</v>
      </c>
      <c r="W274" s="167"/>
      <c r="X274" s="170" t="s">
        <v>3619</v>
      </c>
      <c r="Y274" s="171" t="s">
        <v>3986</v>
      </c>
      <c r="Z274" s="167" t="s">
        <v>10510</v>
      </c>
      <c r="AA274" s="176">
        <v>200</v>
      </c>
      <c r="AB274" s="167" t="s">
        <v>11254</v>
      </c>
      <c r="AC274" s="176">
        <v>200</v>
      </c>
      <c r="AD274" s="167" t="s">
        <v>11254</v>
      </c>
      <c r="AE274" s="176">
        <v>7000000</v>
      </c>
    </row>
    <row r="275" spans="1:31">
      <c r="A275" s="178">
        <v>108129542360</v>
      </c>
      <c r="B275" s="166">
        <v>46120</v>
      </c>
      <c r="C275" s="167" t="s">
        <v>3610</v>
      </c>
      <c r="D275" s="167" t="s">
        <v>3525</v>
      </c>
      <c r="E275" s="167" t="s">
        <v>3526</v>
      </c>
      <c r="F275" s="167" t="s">
        <v>3613</v>
      </c>
      <c r="G275" s="167" t="s">
        <v>3614</v>
      </c>
      <c r="H275" s="168">
        <v>46120</v>
      </c>
      <c r="I275" s="167"/>
      <c r="J275" s="169">
        <v>1</v>
      </c>
      <c r="K275" s="167" t="s">
        <v>48</v>
      </c>
      <c r="L275" s="169">
        <v>22</v>
      </c>
      <c r="M275" s="167" t="s">
        <v>3504</v>
      </c>
      <c r="N275" s="169">
        <v>1044.0999999999999</v>
      </c>
      <c r="O275" s="167" t="s">
        <v>3505</v>
      </c>
      <c r="P275" s="167" t="s">
        <v>3982</v>
      </c>
      <c r="Q275" s="167" t="s">
        <v>3506</v>
      </c>
      <c r="R275" s="167" t="s">
        <v>3983</v>
      </c>
      <c r="S275" s="169">
        <v>6</v>
      </c>
      <c r="T275" s="167"/>
      <c r="U275" s="169" t="s">
        <v>3989</v>
      </c>
      <c r="V275" s="167" t="s">
        <v>4005</v>
      </c>
      <c r="W275" s="167"/>
      <c r="X275" s="170" t="s">
        <v>3619</v>
      </c>
      <c r="Y275" s="171" t="s">
        <v>3986</v>
      </c>
      <c r="Z275" s="167" t="s">
        <v>10510</v>
      </c>
      <c r="AA275" s="176">
        <v>500</v>
      </c>
      <c r="AB275" s="167" t="s">
        <v>11255</v>
      </c>
      <c r="AC275" s="176">
        <v>75</v>
      </c>
      <c r="AD275" s="167" t="s">
        <v>11256</v>
      </c>
      <c r="AE275" s="176">
        <v>4900000</v>
      </c>
    </row>
    <row r="276" spans="1:31">
      <c r="A276" s="178">
        <v>108129542360</v>
      </c>
      <c r="B276" s="166">
        <v>46120</v>
      </c>
      <c r="C276" s="167" t="s">
        <v>3610</v>
      </c>
      <c r="D276" s="167" t="s">
        <v>3525</v>
      </c>
      <c r="E276" s="167" t="s">
        <v>3526</v>
      </c>
      <c r="F276" s="167" t="s">
        <v>3613</v>
      </c>
      <c r="G276" s="167" t="s">
        <v>3614</v>
      </c>
      <c r="H276" s="168">
        <v>46120</v>
      </c>
      <c r="I276" s="167"/>
      <c r="J276" s="169">
        <v>1</v>
      </c>
      <c r="K276" s="167" t="s">
        <v>48</v>
      </c>
      <c r="L276" s="169">
        <v>22</v>
      </c>
      <c r="M276" s="167" t="s">
        <v>3504</v>
      </c>
      <c r="N276" s="169">
        <v>1044.0999999999999</v>
      </c>
      <c r="O276" s="167" t="s">
        <v>3505</v>
      </c>
      <c r="P276" s="167" t="s">
        <v>3982</v>
      </c>
      <c r="Q276" s="167" t="s">
        <v>3506</v>
      </c>
      <c r="R276" s="167" t="s">
        <v>3983</v>
      </c>
      <c r="S276" s="169">
        <v>5</v>
      </c>
      <c r="T276" s="167"/>
      <c r="U276" s="169" t="s">
        <v>3984</v>
      </c>
      <c r="V276" s="167" t="s">
        <v>4006</v>
      </c>
      <c r="W276" s="167"/>
      <c r="X276" s="170" t="s">
        <v>3619</v>
      </c>
      <c r="Y276" s="171" t="s">
        <v>3986</v>
      </c>
      <c r="Z276" s="167" t="s">
        <v>10510</v>
      </c>
      <c r="AA276" s="176">
        <v>5</v>
      </c>
      <c r="AB276" s="167" t="s">
        <v>11255</v>
      </c>
      <c r="AC276" s="176">
        <v>500</v>
      </c>
      <c r="AD276" s="167" t="s">
        <v>11258</v>
      </c>
      <c r="AE276" s="176">
        <v>4250000</v>
      </c>
    </row>
    <row r="277" spans="1:31">
      <c r="A277" s="178">
        <v>108129542360</v>
      </c>
      <c r="B277" s="166">
        <v>46120</v>
      </c>
      <c r="C277" s="167" t="s">
        <v>3610</v>
      </c>
      <c r="D277" s="167" t="s">
        <v>3525</v>
      </c>
      <c r="E277" s="167" t="s">
        <v>3526</v>
      </c>
      <c r="F277" s="167" t="s">
        <v>3613</v>
      </c>
      <c r="G277" s="167" t="s">
        <v>3614</v>
      </c>
      <c r="H277" s="168">
        <v>46120</v>
      </c>
      <c r="I277" s="167"/>
      <c r="J277" s="169">
        <v>1</v>
      </c>
      <c r="K277" s="167" t="s">
        <v>48</v>
      </c>
      <c r="L277" s="169">
        <v>22</v>
      </c>
      <c r="M277" s="167" t="s">
        <v>3504</v>
      </c>
      <c r="N277" s="169">
        <v>1044.0999999999999</v>
      </c>
      <c r="O277" s="167" t="s">
        <v>3505</v>
      </c>
      <c r="P277" s="167" t="s">
        <v>3982</v>
      </c>
      <c r="Q277" s="167" t="s">
        <v>3506</v>
      </c>
      <c r="R277" s="167" t="s">
        <v>3983</v>
      </c>
      <c r="S277" s="169">
        <v>4</v>
      </c>
      <c r="T277" s="167"/>
      <c r="U277" s="169" t="s">
        <v>4007</v>
      </c>
      <c r="V277" s="167" t="s">
        <v>4008</v>
      </c>
      <c r="W277" s="167"/>
      <c r="X277" s="170" t="s">
        <v>3619</v>
      </c>
      <c r="Y277" s="171" t="s">
        <v>3986</v>
      </c>
      <c r="Z277" s="167" t="s">
        <v>10510</v>
      </c>
      <c r="AA277" s="176">
        <v>1</v>
      </c>
      <c r="AB277" s="167" t="s">
        <v>11254</v>
      </c>
      <c r="AC277" s="176">
        <v>1</v>
      </c>
      <c r="AD277" s="167" t="s">
        <v>11254</v>
      </c>
      <c r="AE277" s="176">
        <v>4500000</v>
      </c>
    </row>
    <row r="278" spans="1:31">
      <c r="A278" s="178">
        <v>108129542360</v>
      </c>
      <c r="B278" s="166">
        <v>46120</v>
      </c>
      <c r="C278" s="167" t="s">
        <v>3610</v>
      </c>
      <c r="D278" s="167" t="s">
        <v>3525</v>
      </c>
      <c r="E278" s="167" t="s">
        <v>3526</v>
      </c>
      <c r="F278" s="167" t="s">
        <v>3613</v>
      </c>
      <c r="G278" s="167" t="s">
        <v>3614</v>
      </c>
      <c r="H278" s="168">
        <v>46120</v>
      </c>
      <c r="I278" s="167"/>
      <c r="J278" s="169">
        <v>1</v>
      </c>
      <c r="K278" s="167" t="s">
        <v>48</v>
      </c>
      <c r="L278" s="169">
        <v>22</v>
      </c>
      <c r="M278" s="167" t="s">
        <v>3504</v>
      </c>
      <c r="N278" s="169">
        <v>1044.0999999999999</v>
      </c>
      <c r="O278" s="167" t="s">
        <v>3505</v>
      </c>
      <c r="P278" s="167" t="s">
        <v>3982</v>
      </c>
      <c r="Q278" s="167" t="s">
        <v>3506</v>
      </c>
      <c r="R278" s="167" t="s">
        <v>3983</v>
      </c>
      <c r="S278" s="169">
        <v>3</v>
      </c>
      <c r="T278" s="167"/>
      <c r="U278" s="169" t="s">
        <v>3987</v>
      </c>
      <c r="V278" s="167" t="s">
        <v>4009</v>
      </c>
      <c r="W278" s="167"/>
      <c r="X278" s="170" t="s">
        <v>3619</v>
      </c>
      <c r="Y278" s="171" t="s">
        <v>3986</v>
      </c>
      <c r="Z278" s="167" t="s">
        <v>10510</v>
      </c>
      <c r="AA278" s="176">
        <v>100</v>
      </c>
      <c r="AB278" s="167" t="s">
        <v>11258</v>
      </c>
      <c r="AC278" s="176">
        <v>100</v>
      </c>
      <c r="AD278" s="167" t="s">
        <v>11258</v>
      </c>
      <c r="AE278" s="176">
        <v>1300000</v>
      </c>
    </row>
    <row r="279" spans="1:31">
      <c r="A279" s="178">
        <v>108129542360</v>
      </c>
      <c r="B279" s="166">
        <v>46120</v>
      </c>
      <c r="C279" s="167" t="s">
        <v>3610</v>
      </c>
      <c r="D279" s="167" t="s">
        <v>3525</v>
      </c>
      <c r="E279" s="167" t="s">
        <v>3526</v>
      </c>
      <c r="F279" s="167" t="s">
        <v>3613</v>
      </c>
      <c r="G279" s="167" t="s">
        <v>3614</v>
      </c>
      <c r="H279" s="168">
        <v>46120</v>
      </c>
      <c r="I279" s="167"/>
      <c r="J279" s="169">
        <v>1</v>
      </c>
      <c r="K279" s="167" t="s">
        <v>48</v>
      </c>
      <c r="L279" s="169">
        <v>22</v>
      </c>
      <c r="M279" s="167" t="s">
        <v>3504</v>
      </c>
      <c r="N279" s="169">
        <v>1044.0999999999999</v>
      </c>
      <c r="O279" s="167" t="s">
        <v>3505</v>
      </c>
      <c r="P279" s="167" t="s">
        <v>3982</v>
      </c>
      <c r="Q279" s="167" t="s">
        <v>3506</v>
      </c>
      <c r="R279" s="167" t="s">
        <v>3983</v>
      </c>
      <c r="S279" s="169">
        <v>2</v>
      </c>
      <c r="T279" s="167"/>
      <c r="U279" s="169" t="s">
        <v>3989</v>
      </c>
      <c r="V279" s="167" t="s">
        <v>4010</v>
      </c>
      <c r="W279" s="167"/>
      <c r="X279" s="170" t="s">
        <v>3619</v>
      </c>
      <c r="Y279" s="171" t="s">
        <v>3986</v>
      </c>
      <c r="Z279" s="167" t="s">
        <v>10510</v>
      </c>
      <c r="AA279" s="176">
        <v>10</v>
      </c>
      <c r="AB279" s="167" t="s">
        <v>11255</v>
      </c>
      <c r="AC279" s="176">
        <v>1</v>
      </c>
      <c r="AD279" s="167" t="s">
        <v>11256</v>
      </c>
      <c r="AE279" s="176">
        <v>50000</v>
      </c>
    </row>
    <row r="280" spans="1:31">
      <c r="A280" s="178">
        <v>108129542360</v>
      </c>
      <c r="B280" s="166">
        <v>46120</v>
      </c>
      <c r="C280" s="167" t="s">
        <v>3610</v>
      </c>
      <c r="D280" s="167" t="s">
        <v>3525</v>
      </c>
      <c r="E280" s="167" t="s">
        <v>3526</v>
      </c>
      <c r="F280" s="167" t="s">
        <v>3613</v>
      </c>
      <c r="G280" s="167" t="s">
        <v>3614</v>
      </c>
      <c r="H280" s="168">
        <v>46120</v>
      </c>
      <c r="I280" s="167"/>
      <c r="J280" s="169">
        <v>1</v>
      </c>
      <c r="K280" s="167" t="s">
        <v>48</v>
      </c>
      <c r="L280" s="169">
        <v>22</v>
      </c>
      <c r="M280" s="167" t="s">
        <v>3504</v>
      </c>
      <c r="N280" s="169">
        <v>1044.0999999999999</v>
      </c>
      <c r="O280" s="167" t="s">
        <v>3505</v>
      </c>
      <c r="P280" s="167" t="s">
        <v>3982</v>
      </c>
      <c r="Q280" s="167" t="s">
        <v>3506</v>
      </c>
      <c r="R280" s="167" t="s">
        <v>3983</v>
      </c>
      <c r="S280" s="169">
        <v>1</v>
      </c>
      <c r="T280" s="167"/>
      <c r="U280" s="169" t="s">
        <v>3648</v>
      </c>
      <c r="V280" s="167" t="s">
        <v>4011</v>
      </c>
      <c r="W280" s="167"/>
      <c r="X280" s="170" t="s">
        <v>3619</v>
      </c>
      <c r="Y280" s="171" t="s">
        <v>3986</v>
      </c>
      <c r="Z280" s="167" t="s">
        <v>10510</v>
      </c>
      <c r="AA280" s="176">
        <v>20</v>
      </c>
      <c r="AB280" s="167" t="s">
        <v>11259</v>
      </c>
      <c r="AC280" s="176">
        <v>10000</v>
      </c>
      <c r="AD280" s="167" t="s">
        <v>11254</v>
      </c>
      <c r="AE280" s="176">
        <v>780000</v>
      </c>
    </row>
    <row r="281" spans="1:31">
      <c r="A281" s="178">
        <v>108129641100</v>
      </c>
      <c r="B281" s="166">
        <v>46120</v>
      </c>
      <c r="C281" s="167" t="s">
        <v>3524</v>
      </c>
      <c r="D281" s="167" t="s">
        <v>3525</v>
      </c>
      <c r="E281" s="167" t="s">
        <v>3526</v>
      </c>
      <c r="F281" s="167" t="s">
        <v>3501</v>
      </c>
      <c r="G281" s="167" t="s">
        <v>3502</v>
      </c>
      <c r="H281" s="168">
        <v>46121</v>
      </c>
      <c r="I281" s="167"/>
      <c r="J281" s="169">
        <v>26142</v>
      </c>
      <c r="K281" s="167" t="s">
        <v>55</v>
      </c>
      <c r="L281" s="169">
        <v>7</v>
      </c>
      <c r="M281" s="167" t="s">
        <v>3513</v>
      </c>
      <c r="N281" s="169">
        <v>48.5</v>
      </c>
      <c r="O281" s="167" t="s">
        <v>3505</v>
      </c>
      <c r="P281" s="167"/>
      <c r="Q281" s="167" t="s">
        <v>3514</v>
      </c>
      <c r="R281" s="167" t="s">
        <v>3528</v>
      </c>
      <c r="S281" s="169">
        <v>1</v>
      </c>
      <c r="T281" s="167" t="s">
        <v>3587</v>
      </c>
      <c r="U281" s="169" t="s">
        <v>3588</v>
      </c>
      <c r="V281" s="167" t="s">
        <v>4012</v>
      </c>
      <c r="W281" s="167" t="s">
        <v>3779</v>
      </c>
      <c r="X281" s="170" t="s">
        <v>3533</v>
      </c>
      <c r="Y281" s="171" t="s">
        <v>4013</v>
      </c>
      <c r="Z281" s="167" t="s">
        <v>10511</v>
      </c>
      <c r="AA281" s="176">
        <v>8450</v>
      </c>
      <c r="AB281" s="167" t="s">
        <v>11254</v>
      </c>
      <c r="AC281" s="176">
        <v>8450</v>
      </c>
      <c r="AD281" s="167" t="s">
        <v>11254</v>
      </c>
      <c r="AE281" s="176">
        <v>6084</v>
      </c>
    </row>
    <row r="282" spans="1:31">
      <c r="A282" s="178">
        <v>108131233930</v>
      </c>
      <c r="B282" s="166">
        <v>46120</v>
      </c>
      <c r="C282" s="167" t="s">
        <v>3524</v>
      </c>
      <c r="D282" s="167" t="s">
        <v>3525</v>
      </c>
      <c r="E282" s="167" t="s">
        <v>3526</v>
      </c>
      <c r="F282" s="167" t="s">
        <v>3501</v>
      </c>
      <c r="G282" s="167" t="s">
        <v>3502</v>
      </c>
      <c r="H282" s="168">
        <v>46121</v>
      </c>
      <c r="I282" s="167"/>
      <c r="J282" s="169">
        <v>26142</v>
      </c>
      <c r="K282" s="167" t="s">
        <v>55</v>
      </c>
      <c r="L282" s="169">
        <v>14</v>
      </c>
      <c r="M282" s="167" t="s">
        <v>3513</v>
      </c>
      <c r="N282" s="169">
        <v>65.2</v>
      </c>
      <c r="O282" s="167" t="s">
        <v>3505</v>
      </c>
      <c r="P282" s="167"/>
      <c r="Q282" s="167" t="s">
        <v>3527</v>
      </c>
      <c r="R282" s="167" t="s">
        <v>3528</v>
      </c>
      <c r="S282" s="169">
        <v>21</v>
      </c>
      <c r="T282" s="167" t="s">
        <v>3535</v>
      </c>
      <c r="U282" s="169" t="s">
        <v>3536</v>
      </c>
      <c r="V282" s="167" t="s">
        <v>4014</v>
      </c>
      <c r="W282" s="167" t="s">
        <v>4015</v>
      </c>
      <c r="X282" s="170" t="s">
        <v>157</v>
      </c>
      <c r="Y282" s="171" t="s">
        <v>4016</v>
      </c>
      <c r="Z282" s="167" t="s">
        <v>10512</v>
      </c>
      <c r="AA282" s="176">
        <v>20000</v>
      </c>
      <c r="AB282" s="167" t="s">
        <v>11254</v>
      </c>
      <c r="AC282" s="176">
        <v>20000</v>
      </c>
      <c r="AD282" s="167" t="s">
        <v>11254</v>
      </c>
      <c r="AE282" s="176">
        <v>5</v>
      </c>
    </row>
    <row r="283" spans="1:31">
      <c r="A283" s="178">
        <v>108131233930</v>
      </c>
      <c r="B283" s="166">
        <v>46120</v>
      </c>
      <c r="C283" s="167" t="s">
        <v>3524</v>
      </c>
      <c r="D283" s="167" t="s">
        <v>3525</v>
      </c>
      <c r="E283" s="167" t="s">
        <v>3526</v>
      </c>
      <c r="F283" s="167" t="s">
        <v>3501</v>
      </c>
      <c r="G283" s="167" t="s">
        <v>3502</v>
      </c>
      <c r="H283" s="168">
        <v>46121</v>
      </c>
      <c r="I283" s="167"/>
      <c r="J283" s="169">
        <v>26142</v>
      </c>
      <c r="K283" s="167" t="s">
        <v>55</v>
      </c>
      <c r="L283" s="169">
        <v>14</v>
      </c>
      <c r="M283" s="167" t="s">
        <v>3513</v>
      </c>
      <c r="N283" s="169">
        <v>65.2</v>
      </c>
      <c r="O283" s="167" t="s">
        <v>3505</v>
      </c>
      <c r="P283" s="167"/>
      <c r="Q283" s="167" t="s">
        <v>3527</v>
      </c>
      <c r="R283" s="167" t="s">
        <v>3528</v>
      </c>
      <c r="S283" s="169">
        <v>20</v>
      </c>
      <c r="T283" s="167" t="s">
        <v>3560</v>
      </c>
      <c r="U283" s="169" t="s">
        <v>3561</v>
      </c>
      <c r="V283" s="167" t="s">
        <v>4017</v>
      </c>
      <c r="W283" s="167" t="s">
        <v>4018</v>
      </c>
      <c r="X283" s="170" t="s">
        <v>157</v>
      </c>
      <c r="Y283" s="171" t="s">
        <v>4016</v>
      </c>
      <c r="Z283" s="167" t="s">
        <v>10512</v>
      </c>
      <c r="AA283" s="176">
        <v>18000</v>
      </c>
      <c r="AB283" s="167" t="s">
        <v>11254</v>
      </c>
      <c r="AC283" s="176">
        <v>18000</v>
      </c>
      <c r="AD283" s="167" t="s">
        <v>11254</v>
      </c>
      <c r="AE283" s="176">
        <v>106.2</v>
      </c>
    </row>
    <row r="284" spans="1:31">
      <c r="A284" s="178">
        <v>108131233930</v>
      </c>
      <c r="B284" s="166">
        <v>46120</v>
      </c>
      <c r="C284" s="167" t="s">
        <v>3524</v>
      </c>
      <c r="D284" s="167" t="s">
        <v>3525</v>
      </c>
      <c r="E284" s="167" t="s">
        <v>3526</v>
      </c>
      <c r="F284" s="167" t="s">
        <v>3501</v>
      </c>
      <c r="G284" s="167" t="s">
        <v>3502</v>
      </c>
      <c r="H284" s="168">
        <v>46121</v>
      </c>
      <c r="I284" s="167"/>
      <c r="J284" s="169">
        <v>26142</v>
      </c>
      <c r="K284" s="167" t="s">
        <v>55</v>
      </c>
      <c r="L284" s="169">
        <v>14</v>
      </c>
      <c r="M284" s="167" t="s">
        <v>3513</v>
      </c>
      <c r="N284" s="169">
        <v>65.2</v>
      </c>
      <c r="O284" s="167" t="s">
        <v>3505</v>
      </c>
      <c r="P284" s="167"/>
      <c r="Q284" s="167" t="s">
        <v>3527</v>
      </c>
      <c r="R284" s="167" t="s">
        <v>3528</v>
      </c>
      <c r="S284" s="169">
        <v>19</v>
      </c>
      <c r="T284" s="167" t="s">
        <v>3535</v>
      </c>
      <c r="U284" s="169" t="s">
        <v>3536</v>
      </c>
      <c r="V284" s="167" t="s">
        <v>4019</v>
      </c>
      <c r="W284" s="167" t="s">
        <v>4020</v>
      </c>
      <c r="X284" s="170" t="s">
        <v>157</v>
      </c>
      <c r="Y284" s="171" t="s">
        <v>4016</v>
      </c>
      <c r="Z284" s="167" t="s">
        <v>10512</v>
      </c>
      <c r="AA284" s="176">
        <v>200000</v>
      </c>
      <c r="AB284" s="167" t="s">
        <v>11254</v>
      </c>
      <c r="AC284" s="176">
        <v>200000</v>
      </c>
      <c r="AD284" s="167" t="s">
        <v>11254</v>
      </c>
      <c r="AE284" s="176">
        <v>40</v>
      </c>
    </row>
    <row r="285" spans="1:31">
      <c r="A285" s="178">
        <v>108131233930</v>
      </c>
      <c r="B285" s="166">
        <v>46120</v>
      </c>
      <c r="C285" s="167" t="s">
        <v>3524</v>
      </c>
      <c r="D285" s="167" t="s">
        <v>3525</v>
      </c>
      <c r="E285" s="167" t="s">
        <v>3526</v>
      </c>
      <c r="F285" s="167" t="s">
        <v>3501</v>
      </c>
      <c r="G285" s="167" t="s">
        <v>3502</v>
      </c>
      <c r="H285" s="168">
        <v>46121</v>
      </c>
      <c r="I285" s="167"/>
      <c r="J285" s="169">
        <v>26142</v>
      </c>
      <c r="K285" s="167" t="s">
        <v>55</v>
      </c>
      <c r="L285" s="169">
        <v>14</v>
      </c>
      <c r="M285" s="167" t="s">
        <v>3513</v>
      </c>
      <c r="N285" s="169">
        <v>65.2</v>
      </c>
      <c r="O285" s="167" t="s">
        <v>3505</v>
      </c>
      <c r="P285" s="167"/>
      <c r="Q285" s="167" t="s">
        <v>3527</v>
      </c>
      <c r="R285" s="167" t="s">
        <v>3528</v>
      </c>
      <c r="S285" s="169">
        <v>18</v>
      </c>
      <c r="T285" s="167" t="s">
        <v>3535</v>
      </c>
      <c r="U285" s="169" t="s">
        <v>3536</v>
      </c>
      <c r="V285" s="167" t="s">
        <v>4019</v>
      </c>
      <c r="W285" s="167" t="s">
        <v>4020</v>
      </c>
      <c r="X285" s="170" t="s">
        <v>157</v>
      </c>
      <c r="Y285" s="171" t="s">
        <v>4016</v>
      </c>
      <c r="Z285" s="167" t="s">
        <v>10512</v>
      </c>
      <c r="AA285" s="176">
        <v>10000</v>
      </c>
      <c r="AB285" s="167" t="s">
        <v>11254</v>
      </c>
      <c r="AC285" s="176">
        <v>10000</v>
      </c>
      <c r="AD285" s="167" t="s">
        <v>11254</v>
      </c>
      <c r="AE285" s="176">
        <v>2</v>
      </c>
    </row>
    <row r="286" spans="1:31">
      <c r="A286" s="178">
        <v>108131233930</v>
      </c>
      <c r="B286" s="166">
        <v>46120</v>
      </c>
      <c r="C286" s="167" t="s">
        <v>3524</v>
      </c>
      <c r="D286" s="167" t="s">
        <v>3525</v>
      </c>
      <c r="E286" s="167" t="s">
        <v>3526</v>
      </c>
      <c r="F286" s="167" t="s">
        <v>3501</v>
      </c>
      <c r="G286" s="167" t="s">
        <v>3502</v>
      </c>
      <c r="H286" s="168">
        <v>46121</v>
      </c>
      <c r="I286" s="167"/>
      <c r="J286" s="169">
        <v>26142</v>
      </c>
      <c r="K286" s="167" t="s">
        <v>55</v>
      </c>
      <c r="L286" s="169">
        <v>14</v>
      </c>
      <c r="M286" s="167" t="s">
        <v>3513</v>
      </c>
      <c r="N286" s="169">
        <v>65.2</v>
      </c>
      <c r="O286" s="167" t="s">
        <v>3505</v>
      </c>
      <c r="P286" s="167"/>
      <c r="Q286" s="167" t="s">
        <v>3527</v>
      </c>
      <c r="R286" s="167" t="s">
        <v>3528</v>
      </c>
      <c r="S286" s="169">
        <v>17</v>
      </c>
      <c r="T286" s="167" t="s">
        <v>3535</v>
      </c>
      <c r="U286" s="169" t="s">
        <v>3536</v>
      </c>
      <c r="V286" s="167" t="s">
        <v>4021</v>
      </c>
      <c r="W286" s="167" t="s">
        <v>4022</v>
      </c>
      <c r="X286" s="170" t="s">
        <v>157</v>
      </c>
      <c r="Y286" s="171" t="s">
        <v>4016</v>
      </c>
      <c r="Z286" s="167" t="s">
        <v>10512</v>
      </c>
      <c r="AA286" s="176">
        <v>210000</v>
      </c>
      <c r="AB286" s="167" t="s">
        <v>11254</v>
      </c>
      <c r="AC286" s="176">
        <v>210000</v>
      </c>
      <c r="AD286" s="167" t="s">
        <v>11254</v>
      </c>
      <c r="AE286" s="176">
        <v>63</v>
      </c>
    </row>
    <row r="287" spans="1:31">
      <c r="A287" s="178">
        <v>108131233930</v>
      </c>
      <c r="B287" s="166">
        <v>46120</v>
      </c>
      <c r="C287" s="167" t="s">
        <v>3524</v>
      </c>
      <c r="D287" s="167" t="s">
        <v>3525</v>
      </c>
      <c r="E287" s="167" t="s">
        <v>3526</v>
      </c>
      <c r="F287" s="167" t="s">
        <v>3501</v>
      </c>
      <c r="G287" s="167" t="s">
        <v>3502</v>
      </c>
      <c r="H287" s="168">
        <v>46121</v>
      </c>
      <c r="I287" s="167"/>
      <c r="J287" s="169">
        <v>26142</v>
      </c>
      <c r="K287" s="167" t="s">
        <v>55</v>
      </c>
      <c r="L287" s="169">
        <v>14</v>
      </c>
      <c r="M287" s="167" t="s">
        <v>3513</v>
      </c>
      <c r="N287" s="169">
        <v>65.2</v>
      </c>
      <c r="O287" s="167" t="s">
        <v>3505</v>
      </c>
      <c r="P287" s="167"/>
      <c r="Q287" s="167" t="s">
        <v>3527</v>
      </c>
      <c r="R287" s="167" t="s">
        <v>3528</v>
      </c>
      <c r="S287" s="169">
        <v>16</v>
      </c>
      <c r="T287" s="167" t="s">
        <v>3560</v>
      </c>
      <c r="U287" s="169" t="s">
        <v>3561</v>
      </c>
      <c r="V287" s="167" t="s">
        <v>4023</v>
      </c>
      <c r="W287" s="167" t="s">
        <v>4024</v>
      </c>
      <c r="X287" s="170" t="s">
        <v>157</v>
      </c>
      <c r="Y287" s="171" t="s">
        <v>4016</v>
      </c>
      <c r="Z287" s="167" t="s">
        <v>10512</v>
      </c>
      <c r="AA287" s="176">
        <v>30000</v>
      </c>
      <c r="AB287" s="167" t="s">
        <v>11254</v>
      </c>
      <c r="AC287" s="176">
        <v>30000</v>
      </c>
      <c r="AD287" s="167" t="s">
        <v>11254</v>
      </c>
      <c r="AE287" s="176">
        <v>10.8</v>
      </c>
    </row>
    <row r="288" spans="1:31">
      <c r="A288" s="178">
        <v>108131233930</v>
      </c>
      <c r="B288" s="166">
        <v>46120</v>
      </c>
      <c r="C288" s="167" t="s">
        <v>3524</v>
      </c>
      <c r="D288" s="167" t="s">
        <v>3525</v>
      </c>
      <c r="E288" s="167" t="s">
        <v>3526</v>
      </c>
      <c r="F288" s="167" t="s">
        <v>3501</v>
      </c>
      <c r="G288" s="167" t="s">
        <v>3502</v>
      </c>
      <c r="H288" s="168">
        <v>46121</v>
      </c>
      <c r="I288" s="167"/>
      <c r="J288" s="169">
        <v>26142</v>
      </c>
      <c r="K288" s="167" t="s">
        <v>55</v>
      </c>
      <c r="L288" s="169">
        <v>14</v>
      </c>
      <c r="M288" s="167" t="s">
        <v>3513</v>
      </c>
      <c r="N288" s="169">
        <v>65.2</v>
      </c>
      <c r="O288" s="167" t="s">
        <v>3505</v>
      </c>
      <c r="P288" s="167"/>
      <c r="Q288" s="167" t="s">
        <v>3527</v>
      </c>
      <c r="R288" s="167" t="s">
        <v>3528</v>
      </c>
      <c r="S288" s="169">
        <v>15</v>
      </c>
      <c r="T288" s="167" t="s">
        <v>3560</v>
      </c>
      <c r="U288" s="169" t="s">
        <v>3561</v>
      </c>
      <c r="V288" s="167" t="s">
        <v>4025</v>
      </c>
      <c r="W288" s="167" t="s">
        <v>4026</v>
      </c>
      <c r="X288" s="170" t="s">
        <v>157</v>
      </c>
      <c r="Y288" s="171" t="s">
        <v>4016</v>
      </c>
      <c r="Z288" s="167" t="s">
        <v>10512</v>
      </c>
      <c r="AA288" s="176">
        <v>15000</v>
      </c>
      <c r="AB288" s="167" t="s">
        <v>11254</v>
      </c>
      <c r="AC288" s="176">
        <v>15000</v>
      </c>
      <c r="AD288" s="167" t="s">
        <v>11254</v>
      </c>
      <c r="AE288" s="176">
        <v>8.25</v>
      </c>
    </row>
    <row r="289" spans="1:31">
      <c r="A289" s="178">
        <v>108131233930</v>
      </c>
      <c r="B289" s="166">
        <v>46120</v>
      </c>
      <c r="C289" s="167" t="s">
        <v>3524</v>
      </c>
      <c r="D289" s="167" t="s">
        <v>3525</v>
      </c>
      <c r="E289" s="167" t="s">
        <v>3526</v>
      </c>
      <c r="F289" s="167" t="s">
        <v>3501</v>
      </c>
      <c r="G289" s="167" t="s">
        <v>3502</v>
      </c>
      <c r="H289" s="168">
        <v>46121</v>
      </c>
      <c r="I289" s="167"/>
      <c r="J289" s="169">
        <v>26142</v>
      </c>
      <c r="K289" s="167" t="s">
        <v>55</v>
      </c>
      <c r="L289" s="169">
        <v>14</v>
      </c>
      <c r="M289" s="167" t="s">
        <v>3513</v>
      </c>
      <c r="N289" s="169">
        <v>65.2</v>
      </c>
      <c r="O289" s="167" t="s">
        <v>3505</v>
      </c>
      <c r="P289" s="167"/>
      <c r="Q289" s="167" t="s">
        <v>3527</v>
      </c>
      <c r="R289" s="167" t="s">
        <v>3528</v>
      </c>
      <c r="S289" s="169">
        <v>14</v>
      </c>
      <c r="T289" s="167" t="s">
        <v>3535</v>
      </c>
      <c r="U289" s="169" t="s">
        <v>3536</v>
      </c>
      <c r="V289" s="167" t="s">
        <v>4027</v>
      </c>
      <c r="W289" s="167" t="s">
        <v>4028</v>
      </c>
      <c r="X289" s="170" t="s">
        <v>160</v>
      </c>
      <c r="Y289" s="171" t="s">
        <v>4016</v>
      </c>
      <c r="Z289" s="167" t="s">
        <v>10512</v>
      </c>
      <c r="AA289" s="176">
        <v>5000</v>
      </c>
      <c r="AB289" s="167" t="s">
        <v>11254</v>
      </c>
      <c r="AC289" s="176">
        <v>5000</v>
      </c>
      <c r="AD289" s="167" t="s">
        <v>11254</v>
      </c>
      <c r="AE289" s="176">
        <v>20</v>
      </c>
    </row>
    <row r="290" spans="1:31">
      <c r="A290" s="178">
        <v>108131233930</v>
      </c>
      <c r="B290" s="166">
        <v>46120</v>
      </c>
      <c r="C290" s="167" t="s">
        <v>3524</v>
      </c>
      <c r="D290" s="167" t="s">
        <v>3525</v>
      </c>
      <c r="E290" s="167" t="s">
        <v>3526</v>
      </c>
      <c r="F290" s="167" t="s">
        <v>3501</v>
      </c>
      <c r="G290" s="167" t="s">
        <v>3502</v>
      </c>
      <c r="H290" s="168">
        <v>46121</v>
      </c>
      <c r="I290" s="167"/>
      <c r="J290" s="169">
        <v>26142</v>
      </c>
      <c r="K290" s="167" t="s">
        <v>55</v>
      </c>
      <c r="L290" s="169">
        <v>14</v>
      </c>
      <c r="M290" s="167" t="s">
        <v>3513</v>
      </c>
      <c r="N290" s="169">
        <v>65.2</v>
      </c>
      <c r="O290" s="167" t="s">
        <v>3505</v>
      </c>
      <c r="P290" s="167"/>
      <c r="Q290" s="167" t="s">
        <v>3527</v>
      </c>
      <c r="R290" s="167" t="s">
        <v>3528</v>
      </c>
      <c r="S290" s="169">
        <v>13</v>
      </c>
      <c r="T290" s="167" t="s">
        <v>3560</v>
      </c>
      <c r="U290" s="169" t="s">
        <v>3561</v>
      </c>
      <c r="V290" s="167" t="s">
        <v>4029</v>
      </c>
      <c r="W290" s="167" t="s">
        <v>4030</v>
      </c>
      <c r="X290" s="170" t="s">
        <v>3533</v>
      </c>
      <c r="Y290" s="171" t="s">
        <v>4016</v>
      </c>
      <c r="Z290" s="167" t="s">
        <v>10512</v>
      </c>
      <c r="AA290" s="176">
        <v>2000</v>
      </c>
      <c r="AB290" s="167" t="s">
        <v>11254</v>
      </c>
      <c r="AC290" s="176">
        <v>2000</v>
      </c>
      <c r="AD290" s="167" t="s">
        <v>11254</v>
      </c>
      <c r="AE290" s="176">
        <v>30</v>
      </c>
    </row>
    <row r="291" spans="1:31">
      <c r="A291" s="178">
        <v>108131233930</v>
      </c>
      <c r="B291" s="166">
        <v>46120</v>
      </c>
      <c r="C291" s="167" t="s">
        <v>3524</v>
      </c>
      <c r="D291" s="167" t="s">
        <v>3525</v>
      </c>
      <c r="E291" s="167" t="s">
        <v>3526</v>
      </c>
      <c r="F291" s="167" t="s">
        <v>3501</v>
      </c>
      <c r="G291" s="167" t="s">
        <v>3502</v>
      </c>
      <c r="H291" s="168">
        <v>46121</v>
      </c>
      <c r="I291" s="167"/>
      <c r="J291" s="169">
        <v>26142</v>
      </c>
      <c r="K291" s="167" t="s">
        <v>55</v>
      </c>
      <c r="L291" s="169">
        <v>14</v>
      </c>
      <c r="M291" s="167" t="s">
        <v>3513</v>
      </c>
      <c r="N291" s="169">
        <v>65.2</v>
      </c>
      <c r="O291" s="167" t="s">
        <v>3505</v>
      </c>
      <c r="P291" s="167"/>
      <c r="Q291" s="167" t="s">
        <v>3527</v>
      </c>
      <c r="R291" s="167" t="s">
        <v>3528</v>
      </c>
      <c r="S291" s="169">
        <v>12</v>
      </c>
      <c r="T291" s="167" t="s">
        <v>3560</v>
      </c>
      <c r="U291" s="169" t="s">
        <v>3561</v>
      </c>
      <c r="V291" s="167" t="s">
        <v>4029</v>
      </c>
      <c r="W291" s="167" t="s">
        <v>4030</v>
      </c>
      <c r="X291" s="170" t="s">
        <v>3533</v>
      </c>
      <c r="Y291" s="171" t="s">
        <v>4016</v>
      </c>
      <c r="Z291" s="167" t="s">
        <v>10512</v>
      </c>
      <c r="AA291" s="176">
        <v>4000</v>
      </c>
      <c r="AB291" s="167" t="s">
        <v>11254</v>
      </c>
      <c r="AC291" s="176">
        <v>4000</v>
      </c>
      <c r="AD291" s="167" t="s">
        <v>11254</v>
      </c>
      <c r="AE291" s="176">
        <v>60</v>
      </c>
    </row>
    <row r="292" spans="1:31">
      <c r="A292" s="178">
        <v>108131233930</v>
      </c>
      <c r="B292" s="166">
        <v>46120</v>
      </c>
      <c r="C292" s="167" t="s">
        <v>3524</v>
      </c>
      <c r="D292" s="167" t="s">
        <v>3525</v>
      </c>
      <c r="E292" s="167" t="s">
        <v>3526</v>
      </c>
      <c r="F292" s="167" t="s">
        <v>3501</v>
      </c>
      <c r="G292" s="167" t="s">
        <v>3502</v>
      </c>
      <c r="H292" s="168">
        <v>46121</v>
      </c>
      <c r="I292" s="167"/>
      <c r="J292" s="169">
        <v>26142</v>
      </c>
      <c r="K292" s="167" t="s">
        <v>55</v>
      </c>
      <c r="L292" s="169">
        <v>14</v>
      </c>
      <c r="M292" s="167" t="s">
        <v>3513</v>
      </c>
      <c r="N292" s="169">
        <v>65.2</v>
      </c>
      <c r="O292" s="167" t="s">
        <v>3505</v>
      </c>
      <c r="P292" s="167"/>
      <c r="Q292" s="167" t="s">
        <v>3527</v>
      </c>
      <c r="R292" s="167" t="s">
        <v>3528</v>
      </c>
      <c r="S292" s="169">
        <v>11</v>
      </c>
      <c r="T292" s="167" t="s">
        <v>3535</v>
      </c>
      <c r="U292" s="169" t="s">
        <v>3536</v>
      </c>
      <c r="V292" s="167" t="s">
        <v>4031</v>
      </c>
      <c r="W292" s="167" t="s">
        <v>4032</v>
      </c>
      <c r="X292" s="170" t="s">
        <v>160</v>
      </c>
      <c r="Y292" s="171" t="s">
        <v>4016</v>
      </c>
      <c r="Z292" s="167" t="s">
        <v>10512</v>
      </c>
      <c r="AA292" s="176">
        <v>30000</v>
      </c>
      <c r="AB292" s="167" t="s">
        <v>11254</v>
      </c>
      <c r="AC292" s="176">
        <v>30000</v>
      </c>
      <c r="AD292" s="167" t="s">
        <v>11254</v>
      </c>
      <c r="AE292" s="176">
        <v>6</v>
      </c>
    </row>
    <row r="293" spans="1:31">
      <c r="A293" s="178">
        <v>108131233930</v>
      </c>
      <c r="B293" s="166">
        <v>46120</v>
      </c>
      <c r="C293" s="167" t="s">
        <v>3524</v>
      </c>
      <c r="D293" s="167" t="s">
        <v>3525</v>
      </c>
      <c r="E293" s="167" t="s">
        <v>3526</v>
      </c>
      <c r="F293" s="167" t="s">
        <v>3501</v>
      </c>
      <c r="G293" s="167" t="s">
        <v>3502</v>
      </c>
      <c r="H293" s="168">
        <v>46121</v>
      </c>
      <c r="I293" s="167"/>
      <c r="J293" s="169">
        <v>26142</v>
      </c>
      <c r="K293" s="167" t="s">
        <v>55</v>
      </c>
      <c r="L293" s="169">
        <v>14</v>
      </c>
      <c r="M293" s="167" t="s">
        <v>3513</v>
      </c>
      <c r="N293" s="169">
        <v>65.2</v>
      </c>
      <c r="O293" s="167" t="s">
        <v>3505</v>
      </c>
      <c r="P293" s="167"/>
      <c r="Q293" s="167" t="s">
        <v>3527</v>
      </c>
      <c r="R293" s="167" t="s">
        <v>3528</v>
      </c>
      <c r="S293" s="169">
        <v>10</v>
      </c>
      <c r="T293" s="167" t="s">
        <v>3535</v>
      </c>
      <c r="U293" s="169" t="s">
        <v>3536</v>
      </c>
      <c r="V293" s="167" t="s">
        <v>4031</v>
      </c>
      <c r="W293" s="167" t="s">
        <v>4032</v>
      </c>
      <c r="X293" s="170" t="s">
        <v>160</v>
      </c>
      <c r="Y293" s="171" t="s">
        <v>4016</v>
      </c>
      <c r="Z293" s="167" t="s">
        <v>10512</v>
      </c>
      <c r="AA293" s="176">
        <v>10000</v>
      </c>
      <c r="AB293" s="167" t="s">
        <v>11254</v>
      </c>
      <c r="AC293" s="176">
        <v>10000</v>
      </c>
      <c r="AD293" s="167" t="s">
        <v>11254</v>
      </c>
      <c r="AE293" s="176">
        <v>2</v>
      </c>
    </row>
    <row r="294" spans="1:31">
      <c r="A294" s="178">
        <v>108131233930</v>
      </c>
      <c r="B294" s="166">
        <v>46120</v>
      </c>
      <c r="C294" s="167" t="s">
        <v>3524</v>
      </c>
      <c r="D294" s="167" t="s">
        <v>3525</v>
      </c>
      <c r="E294" s="167" t="s">
        <v>3526</v>
      </c>
      <c r="F294" s="167" t="s">
        <v>3501</v>
      </c>
      <c r="G294" s="167" t="s">
        <v>3502</v>
      </c>
      <c r="H294" s="168">
        <v>46121</v>
      </c>
      <c r="I294" s="167"/>
      <c r="J294" s="169">
        <v>26142</v>
      </c>
      <c r="K294" s="167" t="s">
        <v>55</v>
      </c>
      <c r="L294" s="169">
        <v>14</v>
      </c>
      <c r="M294" s="167" t="s">
        <v>3513</v>
      </c>
      <c r="N294" s="169">
        <v>65.2</v>
      </c>
      <c r="O294" s="167" t="s">
        <v>3505</v>
      </c>
      <c r="P294" s="167"/>
      <c r="Q294" s="167" t="s">
        <v>3527</v>
      </c>
      <c r="R294" s="167" t="s">
        <v>3528</v>
      </c>
      <c r="S294" s="169">
        <v>9</v>
      </c>
      <c r="T294" s="167" t="s">
        <v>3535</v>
      </c>
      <c r="U294" s="169" t="s">
        <v>3536</v>
      </c>
      <c r="V294" s="167" t="s">
        <v>4031</v>
      </c>
      <c r="W294" s="167" t="s">
        <v>4032</v>
      </c>
      <c r="X294" s="170" t="s">
        <v>160</v>
      </c>
      <c r="Y294" s="171" t="s">
        <v>4016</v>
      </c>
      <c r="Z294" s="167" t="s">
        <v>10512</v>
      </c>
      <c r="AA294" s="176">
        <v>10000</v>
      </c>
      <c r="AB294" s="167" t="s">
        <v>11254</v>
      </c>
      <c r="AC294" s="176">
        <v>10000</v>
      </c>
      <c r="AD294" s="167" t="s">
        <v>11254</v>
      </c>
      <c r="AE294" s="176">
        <v>2</v>
      </c>
    </row>
    <row r="295" spans="1:31">
      <c r="A295" s="178">
        <v>108131233930</v>
      </c>
      <c r="B295" s="166">
        <v>46120</v>
      </c>
      <c r="C295" s="167" t="s">
        <v>3524</v>
      </c>
      <c r="D295" s="167" t="s">
        <v>3525</v>
      </c>
      <c r="E295" s="167" t="s">
        <v>3526</v>
      </c>
      <c r="F295" s="167" t="s">
        <v>3501</v>
      </c>
      <c r="G295" s="167" t="s">
        <v>3502</v>
      </c>
      <c r="H295" s="168">
        <v>46121</v>
      </c>
      <c r="I295" s="167"/>
      <c r="J295" s="169">
        <v>26142</v>
      </c>
      <c r="K295" s="167" t="s">
        <v>55</v>
      </c>
      <c r="L295" s="169">
        <v>14</v>
      </c>
      <c r="M295" s="167" t="s">
        <v>3513</v>
      </c>
      <c r="N295" s="169">
        <v>65.2</v>
      </c>
      <c r="O295" s="167" t="s">
        <v>3505</v>
      </c>
      <c r="P295" s="167"/>
      <c r="Q295" s="167" t="s">
        <v>3527</v>
      </c>
      <c r="R295" s="167" t="s">
        <v>3528</v>
      </c>
      <c r="S295" s="169">
        <v>8</v>
      </c>
      <c r="T295" s="167" t="s">
        <v>3535</v>
      </c>
      <c r="U295" s="169" t="s">
        <v>3536</v>
      </c>
      <c r="V295" s="167" t="s">
        <v>4031</v>
      </c>
      <c r="W295" s="167" t="s">
        <v>4032</v>
      </c>
      <c r="X295" s="170" t="s">
        <v>160</v>
      </c>
      <c r="Y295" s="171" t="s">
        <v>4016</v>
      </c>
      <c r="Z295" s="167" t="s">
        <v>10512</v>
      </c>
      <c r="AA295" s="176">
        <v>20000</v>
      </c>
      <c r="AB295" s="167" t="s">
        <v>11254</v>
      </c>
      <c r="AC295" s="176">
        <v>20000</v>
      </c>
      <c r="AD295" s="167" t="s">
        <v>11254</v>
      </c>
      <c r="AE295" s="176">
        <v>4</v>
      </c>
    </row>
    <row r="296" spans="1:31">
      <c r="A296" s="178">
        <v>108131233930</v>
      </c>
      <c r="B296" s="166">
        <v>46120</v>
      </c>
      <c r="C296" s="167" t="s">
        <v>3524</v>
      </c>
      <c r="D296" s="167" t="s">
        <v>3525</v>
      </c>
      <c r="E296" s="167" t="s">
        <v>3526</v>
      </c>
      <c r="F296" s="167" t="s">
        <v>3501</v>
      </c>
      <c r="G296" s="167" t="s">
        <v>3502</v>
      </c>
      <c r="H296" s="168">
        <v>46121</v>
      </c>
      <c r="I296" s="167"/>
      <c r="J296" s="169">
        <v>26142</v>
      </c>
      <c r="K296" s="167" t="s">
        <v>55</v>
      </c>
      <c r="L296" s="169">
        <v>14</v>
      </c>
      <c r="M296" s="167" t="s">
        <v>3513</v>
      </c>
      <c r="N296" s="169">
        <v>65.2</v>
      </c>
      <c r="O296" s="167" t="s">
        <v>3505</v>
      </c>
      <c r="P296" s="167"/>
      <c r="Q296" s="167" t="s">
        <v>3527</v>
      </c>
      <c r="R296" s="167" t="s">
        <v>3528</v>
      </c>
      <c r="S296" s="169">
        <v>7</v>
      </c>
      <c r="T296" s="167" t="s">
        <v>3535</v>
      </c>
      <c r="U296" s="169" t="s">
        <v>3536</v>
      </c>
      <c r="V296" s="167" t="s">
        <v>4033</v>
      </c>
      <c r="W296" s="167" t="s">
        <v>4034</v>
      </c>
      <c r="X296" s="170" t="s">
        <v>160</v>
      </c>
      <c r="Y296" s="171" t="s">
        <v>4016</v>
      </c>
      <c r="Z296" s="167" t="s">
        <v>10512</v>
      </c>
      <c r="AA296" s="176">
        <v>10000</v>
      </c>
      <c r="AB296" s="167" t="s">
        <v>11254</v>
      </c>
      <c r="AC296" s="176">
        <v>10000</v>
      </c>
      <c r="AD296" s="167" t="s">
        <v>11254</v>
      </c>
      <c r="AE296" s="176">
        <v>3</v>
      </c>
    </row>
    <row r="297" spans="1:31">
      <c r="A297" s="178">
        <v>108131233930</v>
      </c>
      <c r="B297" s="166">
        <v>46120</v>
      </c>
      <c r="C297" s="167" t="s">
        <v>3524</v>
      </c>
      <c r="D297" s="167" t="s">
        <v>3525</v>
      </c>
      <c r="E297" s="167" t="s">
        <v>3526</v>
      </c>
      <c r="F297" s="167" t="s">
        <v>3501</v>
      </c>
      <c r="G297" s="167" t="s">
        <v>3502</v>
      </c>
      <c r="H297" s="168">
        <v>46121</v>
      </c>
      <c r="I297" s="167"/>
      <c r="J297" s="169">
        <v>26142</v>
      </c>
      <c r="K297" s="167" t="s">
        <v>55</v>
      </c>
      <c r="L297" s="169">
        <v>14</v>
      </c>
      <c r="M297" s="167" t="s">
        <v>3513</v>
      </c>
      <c r="N297" s="169">
        <v>65.2</v>
      </c>
      <c r="O297" s="167" t="s">
        <v>3505</v>
      </c>
      <c r="P297" s="167"/>
      <c r="Q297" s="167" t="s">
        <v>3527</v>
      </c>
      <c r="R297" s="167" t="s">
        <v>3528</v>
      </c>
      <c r="S297" s="169">
        <v>6</v>
      </c>
      <c r="T297" s="167" t="s">
        <v>3535</v>
      </c>
      <c r="U297" s="169" t="s">
        <v>3536</v>
      </c>
      <c r="V297" s="167" t="s">
        <v>4035</v>
      </c>
      <c r="W297" s="167" t="s">
        <v>4036</v>
      </c>
      <c r="X297" s="170" t="s">
        <v>157</v>
      </c>
      <c r="Y297" s="171" t="s">
        <v>4016</v>
      </c>
      <c r="Z297" s="167" t="s">
        <v>10512</v>
      </c>
      <c r="AA297" s="176">
        <v>40000</v>
      </c>
      <c r="AB297" s="167" t="s">
        <v>11254</v>
      </c>
      <c r="AC297" s="176">
        <v>40000</v>
      </c>
      <c r="AD297" s="167" t="s">
        <v>11254</v>
      </c>
      <c r="AE297" s="176">
        <v>11.2</v>
      </c>
    </row>
    <row r="298" spans="1:31">
      <c r="A298" s="178">
        <v>108131233930</v>
      </c>
      <c r="B298" s="166">
        <v>46120</v>
      </c>
      <c r="C298" s="167" t="s">
        <v>3524</v>
      </c>
      <c r="D298" s="167" t="s">
        <v>3525</v>
      </c>
      <c r="E298" s="167" t="s">
        <v>3526</v>
      </c>
      <c r="F298" s="167" t="s">
        <v>3501</v>
      </c>
      <c r="G298" s="167" t="s">
        <v>3502</v>
      </c>
      <c r="H298" s="168">
        <v>46121</v>
      </c>
      <c r="I298" s="167"/>
      <c r="J298" s="169">
        <v>26142</v>
      </c>
      <c r="K298" s="167" t="s">
        <v>55</v>
      </c>
      <c r="L298" s="169">
        <v>14</v>
      </c>
      <c r="M298" s="167" t="s">
        <v>3513</v>
      </c>
      <c r="N298" s="169">
        <v>65.2</v>
      </c>
      <c r="O298" s="167" t="s">
        <v>3505</v>
      </c>
      <c r="P298" s="167"/>
      <c r="Q298" s="167" t="s">
        <v>3527</v>
      </c>
      <c r="R298" s="167" t="s">
        <v>3528</v>
      </c>
      <c r="S298" s="169">
        <v>5</v>
      </c>
      <c r="T298" s="167" t="s">
        <v>3535</v>
      </c>
      <c r="U298" s="169" t="s">
        <v>3536</v>
      </c>
      <c r="V298" s="167" t="s">
        <v>4037</v>
      </c>
      <c r="W298" s="167" t="s">
        <v>3742</v>
      </c>
      <c r="X298" s="170" t="s">
        <v>157</v>
      </c>
      <c r="Y298" s="171" t="s">
        <v>4016</v>
      </c>
      <c r="Z298" s="167" t="s">
        <v>10512</v>
      </c>
      <c r="AA298" s="176">
        <v>10000</v>
      </c>
      <c r="AB298" s="167" t="s">
        <v>11254</v>
      </c>
      <c r="AC298" s="176">
        <v>10000</v>
      </c>
      <c r="AD298" s="167" t="s">
        <v>11254</v>
      </c>
      <c r="AE298" s="176">
        <v>2.8</v>
      </c>
    </row>
    <row r="299" spans="1:31">
      <c r="A299" s="178">
        <v>108131233930</v>
      </c>
      <c r="B299" s="166">
        <v>46120</v>
      </c>
      <c r="C299" s="167" t="s">
        <v>3524</v>
      </c>
      <c r="D299" s="167" t="s">
        <v>3525</v>
      </c>
      <c r="E299" s="167" t="s">
        <v>3526</v>
      </c>
      <c r="F299" s="167" t="s">
        <v>3501</v>
      </c>
      <c r="G299" s="167" t="s">
        <v>3502</v>
      </c>
      <c r="H299" s="168">
        <v>46121</v>
      </c>
      <c r="I299" s="167"/>
      <c r="J299" s="169">
        <v>26142</v>
      </c>
      <c r="K299" s="167" t="s">
        <v>55</v>
      </c>
      <c r="L299" s="169">
        <v>14</v>
      </c>
      <c r="M299" s="167" t="s">
        <v>3513</v>
      </c>
      <c r="N299" s="169">
        <v>65.2</v>
      </c>
      <c r="O299" s="167" t="s">
        <v>3505</v>
      </c>
      <c r="P299" s="167"/>
      <c r="Q299" s="167" t="s">
        <v>3527</v>
      </c>
      <c r="R299" s="167" t="s">
        <v>3528</v>
      </c>
      <c r="S299" s="169">
        <v>4</v>
      </c>
      <c r="T299" s="167" t="s">
        <v>3535</v>
      </c>
      <c r="U299" s="169" t="s">
        <v>3536</v>
      </c>
      <c r="V299" s="167" t="s">
        <v>3739</v>
      </c>
      <c r="W299" s="167" t="s">
        <v>3740</v>
      </c>
      <c r="X299" s="170" t="s">
        <v>157</v>
      </c>
      <c r="Y299" s="171" t="s">
        <v>4016</v>
      </c>
      <c r="Z299" s="167" t="s">
        <v>10512</v>
      </c>
      <c r="AA299" s="176">
        <v>5000</v>
      </c>
      <c r="AB299" s="167" t="s">
        <v>11254</v>
      </c>
      <c r="AC299" s="176">
        <v>5000</v>
      </c>
      <c r="AD299" s="167" t="s">
        <v>11254</v>
      </c>
      <c r="AE299" s="176">
        <v>22.65</v>
      </c>
    </row>
    <row r="300" spans="1:31">
      <c r="A300" s="178">
        <v>108131233930</v>
      </c>
      <c r="B300" s="166">
        <v>46120</v>
      </c>
      <c r="C300" s="167" t="s">
        <v>3524</v>
      </c>
      <c r="D300" s="167" t="s">
        <v>3525</v>
      </c>
      <c r="E300" s="167" t="s">
        <v>3526</v>
      </c>
      <c r="F300" s="167" t="s">
        <v>3501</v>
      </c>
      <c r="G300" s="167" t="s">
        <v>3502</v>
      </c>
      <c r="H300" s="168">
        <v>46121</v>
      </c>
      <c r="I300" s="167"/>
      <c r="J300" s="169">
        <v>26142</v>
      </c>
      <c r="K300" s="167" t="s">
        <v>55</v>
      </c>
      <c r="L300" s="169">
        <v>14</v>
      </c>
      <c r="M300" s="167" t="s">
        <v>3513</v>
      </c>
      <c r="N300" s="169">
        <v>65.2</v>
      </c>
      <c r="O300" s="167" t="s">
        <v>3505</v>
      </c>
      <c r="P300" s="167"/>
      <c r="Q300" s="167" t="s">
        <v>3527</v>
      </c>
      <c r="R300" s="167" t="s">
        <v>3528</v>
      </c>
      <c r="S300" s="169">
        <v>3</v>
      </c>
      <c r="T300" s="167" t="s">
        <v>3717</v>
      </c>
      <c r="U300" s="169" t="s">
        <v>3718</v>
      </c>
      <c r="V300" s="167" t="s">
        <v>4038</v>
      </c>
      <c r="W300" s="167" t="s">
        <v>4039</v>
      </c>
      <c r="X300" s="170" t="s">
        <v>157</v>
      </c>
      <c r="Y300" s="171" t="s">
        <v>4016</v>
      </c>
      <c r="Z300" s="167" t="s">
        <v>10512</v>
      </c>
      <c r="AA300" s="176">
        <v>30000</v>
      </c>
      <c r="AB300" s="167" t="s">
        <v>11254</v>
      </c>
      <c r="AC300" s="176">
        <v>30000</v>
      </c>
      <c r="AD300" s="167" t="s">
        <v>11254</v>
      </c>
      <c r="AE300" s="176">
        <v>2718</v>
      </c>
    </row>
    <row r="301" spans="1:31">
      <c r="A301" s="178">
        <v>108131233930</v>
      </c>
      <c r="B301" s="166">
        <v>46120</v>
      </c>
      <c r="C301" s="167" t="s">
        <v>3524</v>
      </c>
      <c r="D301" s="167" t="s">
        <v>3525</v>
      </c>
      <c r="E301" s="167" t="s">
        <v>3526</v>
      </c>
      <c r="F301" s="167" t="s">
        <v>3501</v>
      </c>
      <c r="G301" s="167" t="s">
        <v>3502</v>
      </c>
      <c r="H301" s="168">
        <v>46121</v>
      </c>
      <c r="I301" s="167"/>
      <c r="J301" s="169">
        <v>26142</v>
      </c>
      <c r="K301" s="167" t="s">
        <v>55</v>
      </c>
      <c r="L301" s="169">
        <v>14</v>
      </c>
      <c r="M301" s="167" t="s">
        <v>3513</v>
      </c>
      <c r="N301" s="169">
        <v>65.2</v>
      </c>
      <c r="O301" s="167" t="s">
        <v>3505</v>
      </c>
      <c r="P301" s="167"/>
      <c r="Q301" s="167" t="s">
        <v>3527</v>
      </c>
      <c r="R301" s="167" t="s">
        <v>3528</v>
      </c>
      <c r="S301" s="169">
        <v>2</v>
      </c>
      <c r="T301" s="167" t="s">
        <v>3717</v>
      </c>
      <c r="U301" s="169" t="s">
        <v>3718</v>
      </c>
      <c r="V301" s="167" t="s">
        <v>4038</v>
      </c>
      <c r="W301" s="167" t="s">
        <v>4039</v>
      </c>
      <c r="X301" s="170" t="s">
        <v>157</v>
      </c>
      <c r="Y301" s="171" t="s">
        <v>4016</v>
      </c>
      <c r="Z301" s="167" t="s">
        <v>10512</v>
      </c>
      <c r="AA301" s="176">
        <v>10500</v>
      </c>
      <c r="AB301" s="167" t="s">
        <v>11254</v>
      </c>
      <c r="AC301" s="176">
        <v>10500</v>
      </c>
      <c r="AD301" s="167" t="s">
        <v>11254</v>
      </c>
      <c r="AE301" s="176">
        <v>951.3</v>
      </c>
    </row>
    <row r="302" spans="1:31">
      <c r="A302" s="178">
        <v>108131233930</v>
      </c>
      <c r="B302" s="166">
        <v>46120</v>
      </c>
      <c r="C302" s="167" t="s">
        <v>3524</v>
      </c>
      <c r="D302" s="167" t="s">
        <v>3525</v>
      </c>
      <c r="E302" s="167" t="s">
        <v>3526</v>
      </c>
      <c r="F302" s="167" t="s">
        <v>3501</v>
      </c>
      <c r="G302" s="167" t="s">
        <v>3502</v>
      </c>
      <c r="H302" s="168">
        <v>46121</v>
      </c>
      <c r="I302" s="167"/>
      <c r="J302" s="169">
        <v>26142</v>
      </c>
      <c r="K302" s="167" t="s">
        <v>55</v>
      </c>
      <c r="L302" s="169">
        <v>14</v>
      </c>
      <c r="M302" s="167" t="s">
        <v>3513</v>
      </c>
      <c r="N302" s="169">
        <v>65.2</v>
      </c>
      <c r="O302" s="167" t="s">
        <v>3505</v>
      </c>
      <c r="P302" s="167"/>
      <c r="Q302" s="167" t="s">
        <v>3527</v>
      </c>
      <c r="R302" s="167" t="s">
        <v>3528</v>
      </c>
      <c r="S302" s="169">
        <v>1</v>
      </c>
      <c r="T302" s="167" t="s">
        <v>3717</v>
      </c>
      <c r="U302" s="169" t="s">
        <v>3718</v>
      </c>
      <c r="V302" s="167" t="s">
        <v>4038</v>
      </c>
      <c r="W302" s="167" t="s">
        <v>4039</v>
      </c>
      <c r="X302" s="170" t="s">
        <v>157</v>
      </c>
      <c r="Y302" s="171" t="s">
        <v>4016</v>
      </c>
      <c r="Z302" s="167" t="s">
        <v>10512</v>
      </c>
      <c r="AA302" s="176">
        <v>22500</v>
      </c>
      <c r="AB302" s="167" t="s">
        <v>11254</v>
      </c>
      <c r="AC302" s="176">
        <v>22500</v>
      </c>
      <c r="AD302" s="167" t="s">
        <v>11254</v>
      </c>
      <c r="AE302" s="176">
        <v>2038.5</v>
      </c>
    </row>
    <row r="303" spans="1:31">
      <c r="A303" s="178">
        <v>108131696150</v>
      </c>
      <c r="B303" s="166">
        <v>46120</v>
      </c>
      <c r="C303" s="167" t="s">
        <v>3524</v>
      </c>
      <c r="D303" s="167" t="s">
        <v>3525</v>
      </c>
      <c r="E303" s="167" t="s">
        <v>3526</v>
      </c>
      <c r="F303" s="167" t="s">
        <v>3501</v>
      </c>
      <c r="G303" s="167" t="s">
        <v>3502</v>
      </c>
      <c r="H303" s="168">
        <v>46121</v>
      </c>
      <c r="I303" s="167"/>
      <c r="J303" s="169">
        <v>26142</v>
      </c>
      <c r="K303" s="167" t="s">
        <v>55</v>
      </c>
      <c r="L303" s="169">
        <v>1</v>
      </c>
      <c r="M303" s="167" t="s">
        <v>3513</v>
      </c>
      <c r="N303" s="169">
        <v>1</v>
      </c>
      <c r="O303" s="167" t="s">
        <v>3505</v>
      </c>
      <c r="P303" s="167"/>
      <c r="Q303" s="167" t="s">
        <v>3527</v>
      </c>
      <c r="R303" s="167" t="s">
        <v>3528</v>
      </c>
      <c r="S303" s="169">
        <v>1</v>
      </c>
      <c r="T303" s="167" t="s">
        <v>4040</v>
      </c>
      <c r="U303" s="169" t="s">
        <v>4041</v>
      </c>
      <c r="V303" s="167" t="s">
        <v>4042</v>
      </c>
      <c r="W303" s="167" t="s">
        <v>4043</v>
      </c>
      <c r="X303" s="170" t="s">
        <v>3533</v>
      </c>
      <c r="Y303" s="171" t="s">
        <v>4044</v>
      </c>
      <c r="Z303" s="167" t="s">
        <v>10513</v>
      </c>
      <c r="AA303" s="176">
        <v>1000</v>
      </c>
      <c r="AB303" s="167" t="s">
        <v>11254</v>
      </c>
      <c r="AC303" s="176">
        <v>1000</v>
      </c>
      <c r="AD303" s="167" t="s">
        <v>11254</v>
      </c>
      <c r="AE303" s="176">
        <v>313</v>
      </c>
    </row>
    <row r="304" spans="1:31">
      <c r="A304" s="178">
        <v>108131832320</v>
      </c>
      <c r="B304" s="166">
        <v>46120</v>
      </c>
      <c r="C304" s="167" t="s">
        <v>3524</v>
      </c>
      <c r="D304" s="167" t="s">
        <v>3525</v>
      </c>
      <c r="E304" s="167" t="s">
        <v>3526</v>
      </c>
      <c r="F304" s="167" t="s">
        <v>3501</v>
      </c>
      <c r="G304" s="167" t="s">
        <v>3502</v>
      </c>
      <c r="H304" s="168">
        <v>46121</v>
      </c>
      <c r="I304" s="167"/>
      <c r="J304" s="169">
        <v>26142</v>
      </c>
      <c r="K304" s="167" t="s">
        <v>55</v>
      </c>
      <c r="L304" s="169">
        <v>1</v>
      </c>
      <c r="M304" s="167" t="s">
        <v>3513</v>
      </c>
      <c r="N304" s="169">
        <v>5.9</v>
      </c>
      <c r="O304" s="167" t="s">
        <v>3505</v>
      </c>
      <c r="P304" s="167"/>
      <c r="Q304" s="167" t="s">
        <v>3514</v>
      </c>
      <c r="R304" s="167" t="s">
        <v>3528</v>
      </c>
      <c r="S304" s="169">
        <v>1</v>
      </c>
      <c r="T304" s="167" t="s">
        <v>3535</v>
      </c>
      <c r="U304" s="169" t="s">
        <v>3536</v>
      </c>
      <c r="V304" s="167" t="s">
        <v>4045</v>
      </c>
      <c r="W304" s="167" t="s">
        <v>4046</v>
      </c>
      <c r="X304" s="170" t="s">
        <v>3533</v>
      </c>
      <c r="Y304" s="171" t="s">
        <v>4047</v>
      </c>
      <c r="Z304" s="167" t="s">
        <v>10514</v>
      </c>
      <c r="AA304" s="176">
        <v>6000</v>
      </c>
      <c r="AB304" s="167" t="s">
        <v>11254</v>
      </c>
      <c r="AC304" s="176">
        <v>6000</v>
      </c>
      <c r="AD304" s="167" t="s">
        <v>11254</v>
      </c>
      <c r="AE304" s="176">
        <v>2775</v>
      </c>
    </row>
    <row r="305" spans="1:31">
      <c r="A305" s="178">
        <v>108131840020</v>
      </c>
      <c r="B305" s="166">
        <v>46120</v>
      </c>
      <c r="C305" s="167" t="s">
        <v>3524</v>
      </c>
      <c r="D305" s="167" t="s">
        <v>3525</v>
      </c>
      <c r="E305" s="167" t="s">
        <v>3526</v>
      </c>
      <c r="F305" s="167" t="s">
        <v>3501</v>
      </c>
      <c r="G305" s="167" t="s">
        <v>3502</v>
      </c>
      <c r="H305" s="168">
        <v>46121</v>
      </c>
      <c r="I305" s="167"/>
      <c r="J305" s="169">
        <v>26142</v>
      </c>
      <c r="K305" s="167" t="s">
        <v>55</v>
      </c>
      <c r="L305" s="169">
        <v>1</v>
      </c>
      <c r="M305" s="167" t="s">
        <v>3504</v>
      </c>
      <c r="N305" s="169">
        <v>66.2</v>
      </c>
      <c r="O305" s="167" t="s">
        <v>3505</v>
      </c>
      <c r="P305" s="167"/>
      <c r="Q305" s="167" t="s">
        <v>3514</v>
      </c>
      <c r="R305" s="167" t="s">
        <v>3528</v>
      </c>
      <c r="S305" s="169">
        <v>23</v>
      </c>
      <c r="T305" s="167" t="s">
        <v>3545</v>
      </c>
      <c r="U305" s="169" t="s">
        <v>3546</v>
      </c>
      <c r="V305" s="167" t="s">
        <v>4048</v>
      </c>
      <c r="W305" s="167" t="s">
        <v>4049</v>
      </c>
      <c r="X305" s="170" t="s">
        <v>157</v>
      </c>
      <c r="Y305" s="171" t="s">
        <v>4050</v>
      </c>
      <c r="Z305" s="167" t="s">
        <v>10515</v>
      </c>
      <c r="AA305" s="176">
        <v>6000</v>
      </c>
      <c r="AB305" s="167" t="s">
        <v>11254</v>
      </c>
      <c r="AC305" s="176">
        <v>6000</v>
      </c>
      <c r="AD305" s="167" t="s">
        <v>11254</v>
      </c>
      <c r="AE305" s="176">
        <v>97.8</v>
      </c>
    </row>
    <row r="306" spans="1:31">
      <c r="A306" s="178">
        <v>108131840020</v>
      </c>
      <c r="B306" s="166">
        <v>46120</v>
      </c>
      <c r="C306" s="167" t="s">
        <v>3524</v>
      </c>
      <c r="D306" s="167" t="s">
        <v>3525</v>
      </c>
      <c r="E306" s="167" t="s">
        <v>3526</v>
      </c>
      <c r="F306" s="167" t="s">
        <v>3501</v>
      </c>
      <c r="G306" s="167" t="s">
        <v>3502</v>
      </c>
      <c r="H306" s="168">
        <v>46121</v>
      </c>
      <c r="I306" s="167"/>
      <c r="J306" s="169">
        <v>26142</v>
      </c>
      <c r="K306" s="167" t="s">
        <v>55</v>
      </c>
      <c r="L306" s="169">
        <v>1</v>
      </c>
      <c r="M306" s="167" t="s">
        <v>3504</v>
      </c>
      <c r="N306" s="169">
        <v>66.2</v>
      </c>
      <c r="O306" s="167" t="s">
        <v>3505</v>
      </c>
      <c r="P306" s="167"/>
      <c r="Q306" s="167" t="s">
        <v>3514</v>
      </c>
      <c r="R306" s="167" t="s">
        <v>3528</v>
      </c>
      <c r="S306" s="169">
        <v>22</v>
      </c>
      <c r="T306" s="167" t="s">
        <v>4051</v>
      </c>
      <c r="U306" s="169" t="s">
        <v>4052</v>
      </c>
      <c r="V306" s="167" t="s">
        <v>4053</v>
      </c>
      <c r="W306" s="167" t="s">
        <v>4054</v>
      </c>
      <c r="X306" s="170" t="s">
        <v>3533</v>
      </c>
      <c r="Y306" s="171" t="s">
        <v>4050</v>
      </c>
      <c r="Z306" s="167" t="s">
        <v>10515</v>
      </c>
      <c r="AA306" s="176">
        <v>9000</v>
      </c>
      <c r="AB306" s="167" t="s">
        <v>11254</v>
      </c>
      <c r="AC306" s="176">
        <v>9000</v>
      </c>
      <c r="AD306" s="167" t="s">
        <v>11254</v>
      </c>
      <c r="AE306" s="176">
        <v>878.4</v>
      </c>
    </row>
    <row r="307" spans="1:31">
      <c r="A307" s="178">
        <v>108131840020</v>
      </c>
      <c r="B307" s="166">
        <v>46120</v>
      </c>
      <c r="C307" s="167" t="s">
        <v>3524</v>
      </c>
      <c r="D307" s="167" t="s">
        <v>3525</v>
      </c>
      <c r="E307" s="167" t="s">
        <v>3526</v>
      </c>
      <c r="F307" s="167" t="s">
        <v>3501</v>
      </c>
      <c r="G307" s="167" t="s">
        <v>3502</v>
      </c>
      <c r="H307" s="168">
        <v>46121</v>
      </c>
      <c r="I307" s="167"/>
      <c r="J307" s="169">
        <v>26142</v>
      </c>
      <c r="K307" s="167" t="s">
        <v>55</v>
      </c>
      <c r="L307" s="169">
        <v>1</v>
      </c>
      <c r="M307" s="167" t="s">
        <v>3504</v>
      </c>
      <c r="N307" s="169">
        <v>66.2</v>
      </c>
      <c r="O307" s="167" t="s">
        <v>3505</v>
      </c>
      <c r="P307" s="167"/>
      <c r="Q307" s="167" t="s">
        <v>3514</v>
      </c>
      <c r="R307" s="167" t="s">
        <v>3528</v>
      </c>
      <c r="S307" s="169">
        <v>21</v>
      </c>
      <c r="T307" s="167" t="s">
        <v>3545</v>
      </c>
      <c r="U307" s="169" t="s">
        <v>3546</v>
      </c>
      <c r="V307" s="167" t="s">
        <v>4055</v>
      </c>
      <c r="W307" s="167" t="s">
        <v>4056</v>
      </c>
      <c r="X307" s="170" t="s">
        <v>3533</v>
      </c>
      <c r="Y307" s="171" t="s">
        <v>4050</v>
      </c>
      <c r="Z307" s="167" t="s">
        <v>10515</v>
      </c>
      <c r="AA307" s="176">
        <v>9000</v>
      </c>
      <c r="AB307" s="167" t="s">
        <v>11254</v>
      </c>
      <c r="AC307" s="176">
        <v>9000</v>
      </c>
      <c r="AD307" s="167" t="s">
        <v>11254</v>
      </c>
      <c r="AE307" s="176">
        <v>466.02</v>
      </c>
    </row>
    <row r="308" spans="1:31">
      <c r="A308" s="178">
        <v>108131840020</v>
      </c>
      <c r="B308" s="166">
        <v>46120</v>
      </c>
      <c r="C308" s="167" t="s">
        <v>3524</v>
      </c>
      <c r="D308" s="167" t="s">
        <v>3525</v>
      </c>
      <c r="E308" s="167" t="s">
        <v>3526</v>
      </c>
      <c r="F308" s="167" t="s">
        <v>3501</v>
      </c>
      <c r="G308" s="167" t="s">
        <v>3502</v>
      </c>
      <c r="H308" s="168">
        <v>46121</v>
      </c>
      <c r="I308" s="167"/>
      <c r="J308" s="169">
        <v>26142</v>
      </c>
      <c r="K308" s="167" t="s">
        <v>55</v>
      </c>
      <c r="L308" s="169">
        <v>1</v>
      </c>
      <c r="M308" s="167" t="s">
        <v>3504</v>
      </c>
      <c r="N308" s="169">
        <v>66.2</v>
      </c>
      <c r="O308" s="167" t="s">
        <v>3505</v>
      </c>
      <c r="P308" s="167"/>
      <c r="Q308" s="167" t="s">
        <v>3514</v>
      </c>
      <c r="R308" s="167" t="s">
        <v>3528</v>
      </c>
      <c r="S308" s="169">
        <v>20</v>
      </c>
      <c r="T308" s="167" t="s">
        <v>3540</v>
      </c>
      <c r="U308" s="169" t="s">
        <v>3541</v>
      </c>
      <c r="V308" s="167" t="s">
        <v>4057</v>
      </c>
      <c r="W308" s="167" t="s">
        <v>3690</v>
      </c>
      <c r="X308" s="170" t="s">
        <v>3533</v>
      </c>
      <c r="Y308" s="171" t="s">
        <v>4050</v>
      </c>
      <c r="Z308" s="167" t="s">
        <v>10515</v>
      </c>
      <c r="AA308" s="176">
        <v>18000</v>
      </c>
      <c r="AB308" s="167" t="s">
        <v>11254</v>
      </c>
      <c r="AC308" s="176">
        <v>18000</v>
      </c>
      <c r="AD308" s="167" t="s">
        <v>11254</v>
      </c>
      <c r="AE308" s="176">
        <v>504</v>
      </c>
    </row>
    <row r="309" spans="1:31">
      <c r="A309" s="178">
        <v>108131840020</v>
      </c>
      <c r="B309" s="166">
        <v>46120</v>
      </c>
      <c r="C309" s="167" t="s">
        <v>3524</v>
      </c>
      <c r="D309" s="167" t="s">
        <v>3525</v>
      </c>
      <c r="E309" s="167" t="s">
        <v>3526</v>
      </c>
      <c r="F309" s="167" t="s">
        <v>3501</v>
      </c>
      <c r="G309" s="167" t="s">
        <v>3502</v>
      </c>
      <c r="H309" s="168">
        <v>46121</v>
      </c>
      <c r="I309" s="167"/>
      <c r="J309" s="169">
        <v>26142</v>
      </c>
      <c r="K309" s="167" t="s">
        <v>55</v>
      </c>
      <c r="L309" s="169">
        <v>1</v>
      </c>
      <c r="M309" s="167" t="s">
        <v>3504</v>
      </c>
      <c r="N309" s="169">
        <v>66.2</v>
      </c>
      <c r="O309" s="167" t="s">
        <v>3505</v>
      </c>
      <c r="P309" s="167"/>
      <c r="Q309" s="167" t="s">
        <v>3514</v>
      </c>
      <c r="R309" s="167" t="s">
        <v>3528</v>
      </c>
      <c r="S309" s="169">
        <v>19</v>
      </c>
      <c r="T309" s="167" t="s">
        <v>3540</v>
      </c>
      <c r="U309" s="169" t="s">
        <v>3541</v>
      </c>
      <c r="V309" s="167" t="s">
        <v>4057</v>
      </c>
      <c r="W309" s="167" t="s">
        <v>3690</v>
      </c>
      <c r="X309" s="170" t="s">
        <v>3533</v>
      </c>
      <c r="Y309" s="171" t="s">
        <v>4050</v>
      </c>
      <c r="Z309" s="167" t="s">
        <v>10515</v>
      </c>
      <c r="AA309" s="176">
        <v>3000</v>
      </c>
      <c r="AB309" s="167" t="s">
        <v>11254</v>
      </c>
      <c r="AC309" s="176">
        <v>3000</v>
      </c>
      <c r="AD309" s="167" t="s">
        <v>11254</v>
      </c>
      <c r="AE309" s="176">
        <v>84</v>
      </c>
    </row>
    <row r="310" spans="1:31">
      <c r="A310" s="178">
        <v>108131840020</v>
      </c>
      <c r="B310" s="166">
        <v>46120</v>
      </c>
      <c r="C310" s="167" t="s">
        <v>3524</v>
      </c>
      <c r="D310" s="167" t="s">
        <v>3525</v>
      </c>
      <c r="E310" s="167" t="s">
        <v>3526</v>
      </c>
      <c r="F310" s="167" t="s">
        <v>3501</v>
      </c>
      <c r="G310" s="167" t="s">
        <v>3502</v>
      </c>
      <c r="H310" s="168">
        <v>46121</v>
      </c>
      <c r="I310" s="167"/>
      <c r="J310" s="169">
        <v>26142</v>
      </c>
      <c r="K310" s="167" t="s">
        <v>55</v>
      </c>
      <c r="L310" s="169">
        <v>1</v>
      </c>
      <c r="M310" s="167" t="s">
        <v>3504</v>
      </c>
      <c r="N310" s="169">
        <v>66.2</v>
      </c>
      <c r="O310" s="167" t="s">
        <v>3505</v>
      </c>
      <c r="P310" s="167"/>
      <c r="Q310" s="167" t="s">
        <v>3514</v>
      </c>
      <c r="R310" s="167" t="s">
        <v>3528</v>
      </c>
      <c r="S310" s="169">
        <v>18</v>
      </c>
      <c r="T310" s="167" t="s">
        <v>3560</v>
      </c>
      <c r="U310" s="169" t="s">
        <v>3561</v>
      </c>
      <c r="V310" s="167" t="s">
        <v>4058</v>
      </c>
      <c r="W310" s="167" t="s">
        <v>4059</v>
      </c>
      <c r="X310" s="170" t="s">
        <v>3533</v>
      </c>
      <c r="Y310" s="171" t="s">
        <v>4050</v>
      </c>
      <c r="Z310" s="167" t="s">
        <v>10515</v>
      </c>
      <c r="AA310" s="176">
        <v>84000</v>
      </c>
      <c r="AB310" s="167" t="s">
        <v>11254</v>
      </c>
      <c r="AC310" s="176">
        <v>84000</v>
      </c>
      <c r="AD310" s="167" t="s">
        <v>11254</v>
      </c>
      <c r="AE310" s="176">
        <v>17329.2</v>
      </c>
    </row>
    <row r="311" spans="1:31">
      <c r="A311" s="178">
        <v>108131840020</v>
      </c>
      <c r="B311" s="166">
        <v>46120</v>
      </c>
      <c r="C311" s="167" t="s">
        <v>3524</v>
      </c>
      <c r="D311" s="167" t="s">
        <v>3525</v>
      </c>
      <c r="E311" s="167" t="s">
        <v>3526</v>
      </c>
      <c r="F311" s="167" t="s">
        <v>3501</v>
      </c>
      <c r="G311" s="167" t="s">
        <v>3502</v>
      </c>
      <c r="H311" s="168">
        <v>46121</v>
      </c>
      <c r="I311" s="167"/>
      <c r="J311" s="169">
        <v>26142</v>
      </c>
      <c r="K311" s="167" t="s">
        <v>55</v>
      </c>
      <c r="L311" s="169">
        <v>1</v>
      </c>
      <c r="M311" s="167" t="s">
        <v>3504</v>
      </c>
      <c r="N311" s="169">
        <v>66.2</v>
      </c>
      <c r="O311" s="167" t="s">
        <v>3505</v>
      </c>
      <c r="P311" s="167"/>
      <c r="Q311" s="167" t="s">
        <v>3514</v>
      </c>
      <c r="R311" s="167" t="s">
        <v>3528</v>
      </c>
      <c r="S311" s="169">
        <v>17</v>
      </c>
      <c r="T311" s="167" t="s">
        <v>3560</v>
      </c>
      <c r="U311" s="169" t="s">
        <v>3561</v>
      </c>
      <c r="V311" s="167" t="s">
        <v>4058</v>
      </c>
      <c r="W311" s="167" t="s">
        <v>4059</v>
      </c>
      <c r="X311" s="170" t="s">
        <v>3533</v>
      </c>
      <c r="Y311" s="171" t="s">
        <v>4050</v>
      </c>
      <c r="Z311" s="167" t="s">
        <v>10515</v>
      </c>
      <c r="AA311" s="176">
        <v>18000</v>
      </c>
      <c r="AB311" s="167" t="s">
        <v>11254</v>
      </c>
      <c r="AC311" s="176">
        <v>18000</v>
      </c>
      <c r="AD311" s="167" t="s">
        <v>11254</v>
      </c>
      <c r="AE311" s="176">
        <v>3713.4</v>
      </c>
    </row>
    <row r="312" spans="1:31">
      <c r="A312" s="178">
        <v>108131840020</v>
      </c>
      <c r="B312" s="166">
        <v>46120</v>
      </c>
      <c r="C312" s="167" t="s">
        <v>3524</v>
      </c>
      <c r="D312" s="167" t="s">
        <v>3525</v>
      </c>
      <c r="E312" s="167" t="s">
        <v>3526</v>
      </c>
      <c r="F312" s="167" t="s">
        <v>3501</v>
      </c>
      <c r="G312" s="167" t="s">
        <v>3502</v>
      </c>
      <c r="H312" s="168">
        <v>46121</v>
      </c>
      <c r="I312" s="167"/>
      <c r="J312" s="169">
        <v>26142</v>
      </c>
      <c r="K312" s="167" t="s">
        <v>55</v>
      </c>
      <c r="L312" s="169">
        <v>1</v>
      </c>
      <c r="M312" s="167" t="s">
        <v>3504</v>
      </c>
      <c r="N312" s="169">
        <v>66.2</v>
      </c>
      <c r="O312" s="167" t="s">
        <v>3505</v>
      </c>
      <c r="P312" s="167"/>
      <c r="Q312" s="167" t="s">
        <v>3514</v>
      </c>
      <c r="R312" s="167" t="s">
        <v>3528</v>
      </c>
      <c r="S312" s="169">
        <v>16</v>
      </c>
      <c r="T312" s="167" t="s">
        <v>3560</v>
      </c>
      <c r="U312" s="169" t="s">
        <v>3561</v>
      </c>
      <c r="V312" s="167" t="s">
        <v>4060</v>
      </c>
      <c r="W312" s="167" t="s">
        <v>4061</v>
      </c>
      <c r="X312" s="170" t="s">
        <v>3533</v>
      </c>
      <c r="Y312" s="171" t="s">
        <v>4050</v>
      </c>
      <c r="Z312" s="167" t="s">
        <v>10515</v>
      </c>
      <c r="AA312" s="176">
        <v>10000</v>
      </c>
      <c r="AB312" s="167" t="s">
        <v>11254</v>
      </c>
      <c r="AC312" s="176">
        <v>10000</v>
      </c>
      <c r="AD312" s="167" t="s">
        <v>11254</v>
      </c>
      <c r="AE312" s="176">
        <v>57</v>
      </c>
    </row>
    <row r="313" spans="1:31">
      <c r="A313" s="178">
        <v>108131840020</v>
      </c>
      <c r="B313" s="166">
        <v>46120</v>
      </c>
      <c r="C313" s="167" t="s">
        <v>3524</v>
      </c>
      <c r="D313" s="167" t="s">
        <v>3525</v>
      </c>
      <c r="E313" s="167" t="s">
        <v>3526</v>
      </c>
      <c r="F313" s="167" t="s">
        <v>3501</v>
      </c>
      <c r="G313" s="167" t="s">
        <v>3502</v>
      </c>
      <c r="H313" s="168">
        <v>46121</v>
      </c>
      <c r="I313" s="167"/>
      <c r="J313" s="169">
        <v>26142</v>
      </c>
      <c r="K313" s="167" t="s">
        <v>55</v>
      </c>
      <c r="L313" s="169">
        <v>1</v>
      </c>
      <c r="M313" s="167" t="s">
        <v>3504</v>
      </c>
      <c r="N313" s="169">
        <v>66.2</v>
      </c>
      <c r="O313" s="167" t="s">
        <v>3505</v>
      </c>
      <c r="P313" s="167"/>
      <c r="Q313" s="167" t="s">
        <v>3514</v>
      </c>
      <c r="R313" s="167" t="s">
        <v>3528</v>
      </c>
      <c r="S313" s="169">
        <v>15</v>
      </c>
      <c r="T313" s="167" t="s">
        <v>3540</v>
      </c>
      <c r="U313" s="169" t="s">
        <v>3541</v>
      </c>
      <c r="V313" s="167" t="s">
        <v>4057</v>
      </c>
      <c r="W313" s="167" t="s">
        <v>3690</v>
      </c>
      <c r="X313" s="170" t="s">
        <v>3533</v>
      </c>
      <c r="Y313" s="171" t="s">
        <v>4050</v>
      </c>
      <c r="Z313" s="167" t="s">
        <v>10515</v>
      </c>
      <c r="AA313" s="176">
        <v>6000</v>
      </c>
      <c r="AB313" s="167" t="s">
        <v>11254</v>
      </c>
      <c r="AC313" s="176">
        <v>6000</v>
      </c>
      <c r="AD313" s="167" t="s">
        <v>11254</v>
      </c>
      <c r="AE313" s="176">
        <v>168</v>
      </c>
    </row>
    <row r="314" spans="1:31">
      <c r="A314" s="178">
        <v>108131840020</v>
      </c>
      <c r="B314" s="166">
        <v>46120</v>
      </c>
      <c r="C314" s="167" t="s">
        <v>3524</v>
      </c>
      <c r="D314" s="167" t="s">
        <v>3525</v>
      </c>
      <c r="E314" s="167" t="s">
        <v>3526</v>
      </c>
      <c r="F314" s="167" t="s">
        <v>3501</v>
      </c>
      <c r="G314" s="167" t="s">
        <v>3502</v>
      </c>
      <c r="H314" s="168">
        <v>46121</v>
      </c>
      <c r="I314" s="167"/>
      <c r="J314" s="169">
        <v>26142</v>
      </c>
      <c r="K314" s="167" t="s">
        <v>55</v>
      </c>
      <c r="L314" s="169">
        <v>1</v>
      </c>
      <c r="M314" s="167" t="s">
        <v>3504</v>
      </c>
      <c r="N314" s="169">
        <v>66.2</v>
      </c>
      <c r="O314" s="167" t="s">
        <v>3505</v>
      </c>
      <c r="P314" s="167"/>
      <c r="Q314" s="167" t="s">
        <v>3514</v>
      </c>
      <c r="R314" s="167" t="s">
        <v>3528</v>
      </c>
      <c r="S314" s="169">
        <v>14</v>
      </c>
      <c r="T314" s="167" t="s">
        <v>3545</v>
      </c>
      <c r="U314" s="169" t="s">
        <v>3546</v>
      </c>
      <c r="V314" s="167" t="s">
        <v>4055</v>
      </c>
      <c r="W314" s="167" t="s">
        <v>4056</v>
      </c>
      <c r="X314" s="170" t="s">
        <v>3533</v>
      </c>
      <c r="Y314" s="171" t="s">
        <v>4050</v>
      </c>
      <c r="Z314" s="167" t="s">
        <v>10515</v>
      </c>
      <c r="AA314" s="176">
        <v>6000</v>
      </c>
      <c r="AB314" s="167" t="s">
        <v>11254</v>
      </c>
      <c r="AC314" s="176">
        <v>6000</v>
      </c>
      <c r="AD314" s="167" t="s">
        <v>11254</v>
      </c>
      <c r="AE314" s="176">
        <v>310.68</v>
      </c>
    </row>
    <row r="315" spans="1:31">
      <c r="A315" s="178">
        <v>108131840020</v>
      </c>
      <c r="B315" s="166">
        <v>46120</v>
      </c>
      <c r="C315" s="167" t="s">
        <v>3524</v>
      </c>
      <c r="D315" s="167" t="s">
        <v>3525</v>
      </c>
      <c r="E315" s="167" t="s">
        <v>3526</v>
      </c>
      <c r="F315" s="167" t="s">
        <v>3501</v>
      </c>
      <c r="G315" s="167" t="s">
        <v>3502</v>
      </c>
      <c r="H315" s="168">
        <v>46121</v>
      </c>
      <c r="I315" s="167"/>
      <c r="J315" s="169">
        <v>26142</v>
      </c>
      <c r="K315" s="167" t="s">
        <v>55</v>
      </c>
      <c r="L315" s="169">
        <v>1</v>
      </c>
      <c r="M315" s="167" t="s">
        <v>3504</v>
      </c>
      <c r="N315" s="169">
        <v>66.2</v>
      </c>
      <c r="O315" s="167" t="s">
        <v>3505</v>
      </c>
      <c r="P315" s="167"/>
      <c r="Q315" s="167" t="s">
        <v>3514</v>
      </c>
      <c r="R315" s="167" t="s">
        <v>3528</v>
      </c>
      <c r="S315" s="169">
        <v>13</v>
      </c>
      <c r="T315" s="167" t="s">
        <v>3545</v>
      </c>
      <c r="U315" s="169" t="s">
        <v>3546</v>
      </c>
      <c r="V315" s="167" t="s">
        <v>4062</v>
      </c>
      <c r="W315" s="167" t="s">
        <v>4063</v>
      </c>
      <c r="X315" s="170" t="s">
        <v>3533</v>
      </c>
      <c r="Y315" s="171" t="s">
        <v>4050</v>
      </c>
      <c r="Z315" s="167" t="s">
        <v>10515</v>
      </c>
      <c r="AA315" s="176">
        <v>9000</v>
      </c>
      <c r="AB315" s="167" t="s">
        <v>11254</v>
      </c>
      <c r="AC315" s="176">
        <v>9000</v>
      </c>
      <c r="AD315" s="167" t="s">
        <v>11254</v>
      </c>
      <c r="AE315" s="176">
        <v>151.19999999999999</v>
      </c>
    </row>
    <row r="316" spans="1:31">
      <c r="A316" s="178">
        <v>108131840020</v>
      </c>
      <c r="B316" s="166">
        <v>46120</v>
      </c>
      <c r="C316" s="167" t="s">
        <v>3524</v>
      </c>
      <c r="D316" s="167" t="s">
        <v>3525</v>
      </c>
      <c r="E316" s="167" t="s">
        <v>3526</v>
      </c>
      <c r="F316" s="167" t="s">
        <v>3501</v>
      </c>
      <c r="G316" s="167" t="s">
        <v>3502</v>
      </c>
      <c r="H316" s="168">
        <v>46121</v>
      </c>
      <c r="I316" s="167"/>
      <c r="J316" s="169">
        <v>26142</v>
      </c>
      <c r="K316" s="167" t="s">
        <v>55</v>
      </c>
      <c r="L316" s="169">
        <v>1</v>
      </c>
      <c r="M316" s="167" t="s">
        <v>3504</v>
      </c>
      <c r="N316" s="169">
        <v>66.2</v>
      </c>
      <c r="O316" s="167" t="s">
        <v>3505</v>
      </c>
      <c r="P316" s="167"/>
      <c r="Q316" s="167" t="s">
        <v>3514</v>
      </c>
      <c r="R316" s="167" t="s">
        <v>3528</v>
      </c>
      <c r="S316" s="169">
        <v>12</v>
      </c>
      <c r="T316" s="167" t="s">
        <v>3545</v>
      </c>
      <c r="U316" s="169" t="s">
        <v>3546</v>
      </c>
      <c r="V316" s="167" t="s">
        <v>4064</v>
      </c>
      <c r="W316" s="167" t="s">
        <v>4065</v>
      </c>
      <c r="X316" s="170" t="s">
        <v>3533</v>
      </c>
      <c r="Y316" s="171" t="s">
        <v>4050</v>
      </c>
      <c r="Z316" s="167" t="s">
        <v>10515</v>
      </c>
      <c r="AA316" s="176">
        <v>3000</v>
      </c>
      <c r="AB316" s="167" t="s">
        <v>11254</v>
      </c>
      <c r="AC316" s="176">
        <v>3000</v>
      </c>
      <c r="AD316" s="167" t="s">
        <v>11254</v>
      </c>
      <c r="AE316" s="176">
        <v>155.34</v>
      </c>
    </row>
    <row r="317" spans="1:31">
      <c r="A317" s="178">
        <v>108131840020</v>
      </c>
      <c r="B317" s="166">
        <v>46120</v>
      </c>
      <c r="C317" s="167" t="s">
        <v>3524</v>
      </c>
      <c r="D317" s="167" t="s">
        <v>3525</v>
      </c>
      <c r="E317" s="167" t="s">
        <v>3526</v>
      </c>
      <c r="F317" s="167" t="s">
        <v>3501</v>
      </c>
      <c r="G317" s="167" t="s">
        <v>3502</v>
      </c>
      <c r="H317" s="168">
        <v>46121</v>
      </c>
      <c r="I317" s="167"/>
      <c r="J317" s="169">
        <v>26142</v>
      </c>
      <c r="K317" s="167" t="s">
        <v>55</v>
      </c>
      <c r="L317" s="169">
        <v>1</v>
      </c>
      <c r="M317" s="167" t="s">
        <v>3504</v>
      </c>
      <c r="N317" s="169">
        <v>66.2</v>
      </c>
      <c r="O317" s="167" t="s">
        <v>3505</v>
      </c>
      <c r="P317" s="167"/>
      <c r="Q317" s="167" t="s">
        <v>3514</v>
      </c>
      <c r="R317" s="167" t="s">
        <v>3528</v>
      </c>
      <c r="S317" s="169">
        <v>11</v>
      </c>
      <c r="T317" s="167" t="s">
        <v>3545</v>
      </c>
      <c r="U317" s="169" t="s">
        <v>3546</v>
      </c>
      <c r="V317" s="167" t="s">
        <v>4066</v>
      </c>
      <c r="W317" s="167" t="s">
        <v>4067</v>
      </c>
      <c r="X317" s="170" t="s">
        <v>3533</v>
      </c>
      <c r="Y317" s="171" t="s">
        <v>4050</v>
      </c>
      <c r="Z317" s="167" t="s">
        <v>10515</v>
      </c>
      <c r="AA317" s="176">
        <v>3000</v>
      </c>
      <c r="AB317" s="167" t="s">
        <v>11254</v>
      </c>
      <c r="AC317" s="176">
        <v>3000</v>
      </c>
      <c r="AD317" s="167" t="s">
        <v>11254</v>
      </c>
      <c r="AE317" s="176">
        <v>105.6</v>
      </c>
    </row>
    <row r="318" spans="1:31">
      <c r="A318" s="178">
        <v>108131840020</v>
      </c>
      <c r="B318" s="166">
        <v>46120</v>
      </c>
      <c r="C318" s="167" t="s">
        <v>3524</v>
      </c>
      <c r="D318" s="167" t="s">
        <v>3525</v>
      </c>
      <c r="E318" s="167" t="s">
        <v>3526</v>
      </c>
      <c r="F318" s="167" t="s">
        <v>3501</v>
      </c>
      <c r="G318" s="167" t="s">
        <v>3502</v>
      </c>
      <c r="H318" s="168">
        <v>46121</v>
      </c>
      <c r="I318" s="167"/>
      <c r="J318" s="169">
        <v>26142</v>
      </c>
      <c r="K318" s="167" t="s">
        <v>55</v>
      </c>
      <c r="L318" s="169">
        <v>1</v>
      </c>
      <c r="M318" s="167" t="s">
        <v>3504</v>
      </c>
      <c r="N318" s="169">
        <v>66.2</v>
      </c>
      <c r="O318" s="167" t="s">
        <v>3505</v>
      </c>
      <c r="P318" s="167"/>
      <c r="Q318" s="167" t="s">
        <v>3514</v>
      </c>
      <c r="R318" s="167" t="s">
        <v>3528</v>
      </c>
      <c r="S318" s="169">
        <v>10</v>
      </c>
      <c r="T318" s="167" t="s">
        <v>3545</v>
      </c>
      <c r="U318" s="169" t="s">
        <v>3546</v>
      </c>
      <c r="V318" s="167" t="s">
        <v>4066</v>
      </c>
      <c r="W318" s="167" t="s">
        <v>4067</v>
      </c>
      <c r="X318" s="170" t="s">
        <v>3533</v>
      </c>
      <c r="Y318" s="171" t="s">
        <v>4050</v>
      </c>
      <c r="Z318" s="167" t="s">
        <v>10515</v>
      </c>
      <c r="AA318" s="176">
        <v>6000</v>
      </c>
      <c r="AB318" s="167" t="s">
        <v>11254</v>
      </c>
      <c r="AC318" s="176">
        <v>6000</v>
      </c>
      <c r="AD318" s="167" t="s">
        <v>11254</v>
      </c>
      <c r="AE318" s="176">
        <v>211.2</v>
      </c>
    </row>
    <row r="319" spans="1:31">
      <c r="A319" s="178">
        <v>108131840020</v>
      </c>
      <c r="B319" s="166">
        <v>46120</v>
      </c>
      <c r="C319" s="167" t="s">
        <v>3524</v>
      </c>
      <c r="D319" s="167" t="s">
        <v>3525</v>
      </c>
      <c r="E319" s="167" t="s">
        <v>3526</v>
      </c>
      <c r="F319" s="167" t="s">
        <v>3501</v>
      </c>
      <c r="G319" s="167" t="s">
        <v>3502</v>
      </c>
      <c r="H319" s="168">
        <v>46121</v>
      </c>
      <c r="I319" s="167"/>
      <c r="J319" s="169">
        <v>26142</v>
      </c>
      <c r="K319" s="167" t="s">
        <v>55</v>
      </c>
      <c r="L319" s="169">
        <v>1</v>
      </c>
      <c r="M319" s="167" t="s">
        <v>3504</v>
      </c>
      <c r="N319" s="169">
        <v>66.2</v>
      </c>
      <c r="O319" s="167" t="s">
        <v>3505</v>
      </c>
      <c r="P319" s="167"/>
      <c r="Q319" s="167" t="s">
        <v>3514</v>
      </c>
      <c r="R319" s="167" t="s">
        <v>3528</v>
      </c>
      <c r="S319" s="169">
        <v>9</v>
      </c>
      <c r="T319" s="167" t="s">
        <v>3545</v>
      </c>
      <c r="U319" s="169" t="s">
        <v>3546</v>
      </c>
      <c r="V319" s="167" t="s">
        <v>4055</v>
      </c>
      <c r="W319" s="167" t="s">
        <v>4056</v>
      </c>
      <c r="X319" s="170" t="s">
        <v>3533</v>
      </c>
      <c r="Y319" s="171" t="s">
        <v>4050</v>
      </c>
      <c r="Z319" s="167" t="s">
        <v>10515</v>
      </c>
      <c r="AA319" s="176">
        <v>9000</v>
      </c>
      <c r="AB319" s="167" t="s">
        <v>11254</v>
      </c>
      <c r="AC319" s="176">
        <v>9000</v>
      </c>
      <c r="AD319" s="167" t="s">
        <v>11254</v>
      </c>
      <c r="AE319" s="176">
        <v>466.02</v>
      </c>
    </row>
    <row r="320" spans="1:31">
      <c r="A320" s="178">
        <v>108131840020</v>
      </c>
      <c r="B320" s="166">
        <v>46120</v>
      </c>
      <c r="C320" s="167" t="s">
        <v>3524</v>
      </c>
      <c r="D320" s="167" t="s">
        <v>3525</v>
      </c>
      <c r="E320" s="167" t="s">
        <v>3526</v>
      </c>
      <c r="F320" s="167" t="s">
        <v>3501</v>
      </c>
      <c r="G320" s="167" t="s">
        <v>3502</v>
      </c>
      <c r="H320" s="168">
        <v>46121</v>
      </c>
      <c r="I320" s="167"/>
      <c r="J320" s="169">
        <v>26142</v>
      </c>
      <c r="K320" s="167" t="s">
        <v>55</v>
      </c>
      <c r="L320" s="169">
        <v>1</v>
      </c>
      <c r="M320" s="167" t="s">
        <v>3504</v>
      </c>
      <c r="N320" s="169">
        <v>66.2</v>
      </c>
      <c r="O320" s="167" t="s">
        <v>3505</v>
      </c>
      <c r="P320" s="167"/>
      <c r="Q320" s="167" t="s">
        <v>3514</v>
      </c>
      <c r="R320" s="167" t="s">
        <v>3528</v>
      </c>
      <c r="S320" s="169">
        <v>8</v>
      </c>
      <c r="T320" s="167" t="s">
        <v>3560</v>
      </c>
      <c r="U320" s="169" t="s">
        <v>3561</v>
      </c>
      <c r="V320" s="167" t="s">
        <v>4068</v>
      </c>
      <c r="W320" s="167" t="s">
        <v>4069</v>
      </c>
      <c r="X320" s="170" t="s">
        <v>160</v>
      </c>
      <c r="Y320" s="171" t="s">
        <v>4050</v>
      </c>
      <c r="Z320" s="167" t="s">
        <v>10515</v>
      </c>
      <c r="AA320" s="176">
        <v>10000</v>
      </c>
      <c r="AB320" s="167" t="s">
        <v>11254</v>
      </c>
      <c r="AC320" s="176">
        <v>10000</v>
      </c>
      <c r="AD320" s="167" t="s">
        <v>11254</v>
      </c>
      <c r="AE320" s="176">
        <v>17.2</v>
      </c>
    </row>
    <row r="321" spans="1:31">
      <c r="A321" s="178">
        <v>108131840020</v>
      </c>
      <c r="B321" s="166">
        <v>46120</v>
      </c>
      <c r="C321" s="167" t="s">
        <v>3524</v>
      </c>
      <c r="D321" s="167" t="s">
        <v>3525</v>
      </c>
      <c r="E321" s="167" t="s">
        <v>3526</v>
      </c>
      <c r="F321" s="167" t="s">
        <v>3501</v>
      </c>
      <c r="G321" s="167" t="s">
        <v>3502</v>
      </c>
      <c r="H321" s="168">
        <v>46121</v>
      </c>
      <c r="I321" s="167"/>
      <c r="J321" s="169">
        <v>26142</v>
      </c>
      <c r="K321" s="167" t="s">
        <v>55</v>
      </c>
      <c r="L321" s="169">
        <v>1</v>
      </c>
      <c r="M321" s="167" t="s">
        <v>3504</v>
      </c>
      <c r="N321" s="169">
        <v>66.2</v>
      </c>
      <c r="O321" s="167" t="s">
        <v>3505</v>
      </c>
      <c r="P321" s="167"/>
      <c r="Q321" s="167" t="s">
        <v>3514</v>
      </c>
      <c r="R321" s="167" t="s">
        <v>3528</v>
      </c>
      <c r="S321" s="169">
        <v>7</v>
      </c>
      <c r="T321" s="167" t="s">
        <v>4051</v>
      </c>
      <c r="U321" s="169" t="s">
        <v>4052</v>
      </c>
      <c r="V321" s="167" t="s">
        <v>4070</v>
      </c>
      <c r="W321" s="167" t="s">
        <v>4071</v>
      </c>
      <c r="X321" s="170" t="s">
        <v>3533</v>
      </c>
      <c r="Y321" s="171" t="s">
        <v>4050</v>
      </c>
      <c r="Z321" s="167" t="s">
        <v>10515</v>
      </c>
      <c r="AA321" s="176">
        <v>9000</v>
      </c>
      <c r="AB321" s="167" t="s">
        <v>11254</v>
      </c>
      <c r="AC321" s="176">
        <v>9000</v>
      </c>
      <c r="AD321" s="167" t="s">
        <v>11254</v>
      </c>
      <c r="AE321" s="176">
        <v>4140</v>
      </c>
    </row>
    <row r="322" spans="1:31">
      <c r="A322" s="178">
        <v>108131840020</v>
      </c>
      <c r="B322" s="166">
        <v>46120</v>
      </c>
      <c r="C322" s="167" t="s">
        <v>3524</v>
      </c>
      <c r="D322" s="167" t="s">
        <v>3525</v>
      </c>
      <c r="E322" s="167" t="s">
        <v>3526</v>
      </c>
      <c r="F322" s="167" t="s">
        <v>3501</v>
      </c>
      <c r="G322" s="167" t="s">
        <v>3502</v>
      </c>
      <c r="H322" s="168">
        <v>46121</v>
      </c>
      <c r="I322" s="167"/>
      <c r="J322" s="169">
        <v>26142</v>
      </c>
      <c r="K322" s="167" t="s">
        <v>55</v>
      </c>
      <c r="L322" s="169">
        <v>1</v>
      </c>
      <c r="M322" s="167" t="s">
        <v>3504</v>
      </c>
      <c r="N322" s="169">
        <v>66.2</v>
      </c>
      <c r="O322" s="167" t="s">
        <v>3505</v>
      </c>
      <c r="P322" s="167"/>
      <c r="Q322" s="167" t="s">
        <v>3514</v>
      </c>
      <c r="R322" s="167" t="s">
        <v>3528</v>
      </c>
      <c r="S322" s="169">
        <v>6</v>
      </c>
      <c r="T322" s="167" t="s">
        <v>3529</v>
      </c>
      <c r="U322" s="169" t="s">
        <v>3530</v>
      </c>
      <c r="V322" s="167" t="s">
        <v>4072</v>
      </c>
      <c r="W322" s="167" t="s">
        <v>4073</v>
      </c>
      <c r="X322" s="170" t="s">
        <v>3533</v>
      </c>
      <c r="Y322" s="171" t="s">
        <v>4050</v>
      </c>
      <c r="Z322" s="167" t="s">
        <v>10515</v>
      </c>
      <c r="AA322" s="176">
        <v>4500</v>
      </c>
      <c r="AB322" s="167" t="s">
        <v>11254</v>
      </c>
      <c r="AC322" s="176">
        <v>4500</v>
      </c>
      <c r="AD322" s="167" t="s">
        <v>11254</v>
      </c>
      <c r="AE322" s="176">
        <v>132600.15</v>
      </c>
    </row>
    <row r="323" spans="1:31">
      <c r="A323" s="178">
        <v>108131840020</v>
      </c>
      <c r="B323" s="166">
        <v>46120</v>
      </c>
      <c r="C323" s="167" t="s">
        <v>3524</v>
      </c>
      <c r="D323" s="167" t="s">
        <v>3525</v>
      </c>
      <c r="E323" s="167" t="s">
        <v>3526</v>
      </c>
      <c r="F323" s="167" t="s">
        <v>3501</v>
      </c>
      <c r="G323" s="167" t="s">
        <v>3502</v>
      </c>
      <c r="H323" s="168">
        <v>46121</v>
      </c>
      <c r="I323" s="167"/>
      <c r="J323" s="169">
        <v>26142</v>
      </c>
      <c r="K323" s="167" t="s">
        <v>55</v>
      </c>
      <c r="L323" s="169">
        <v>1</v>
      </c>
      <c r="M323" s="167" t="s">
        <v>3504</v>
      </c>
      <c r="N323" s="169">
        <v>66.2</v>
      </c>
      <c r="O323" s="167" t="s">
        <v>3505</v>
      </c>
      <c r="P323" s="167"/>
      <c r="Q323" s="167" t="s">
        <v>3514</v>
      </c>
      <c r="R323" s="167" t="s">
        <v>3528</v>
      </c>
      <c r="S323" s="169">
        <v>5</v>
      </c>
      <c r="T323" s="167" t="s">
        <v>3540</v>
      </c>
      <c r="U323" s="169" t="s">
        <v>3541</v>
      </c>
      <c r="V323" s="167" t="s">
        <v>4074</v>
      </c>
      <c r="W323" s="167" t="s">
        <v>4075</v>
      </c>
      <c r="X323" s="170" t="s">
        <v>3533</v>
      </c>
      <c r="Y323" s="171" t="s">
        <v>4050</v>
      </c>
      <c r="Z323" s="167" t="s">
        <v>10515</v>
      </c>
      <c r="AA323" s="176">
        <v>48000</v>
      </c>
      <c r="AB323" s="167" t="s">
        <v>11254</v>
      </c>
      <c r="AC323" s="176">
        <v>48000</v>
      </c>
      <c r="AD323" s="167" t="s">
        <v>11254</v>
      </c>
      <c r="AE323" s="176">
        <v>1440</v>
      </c>
    </row>
    <row r="324" spans="1:31">
      <c r="A324" s="178">
        <v>108131840020</v>
      </c>
      <c r="B324" s="166">
        <v>46120</v>
      </c>
      <c r="C324" s="167" t="s">
        <v>3524</v>
      </c>
      <c r="D324" s="167" t="s">
        <v>3525</v>
      </c>
      <c r="E324" s="167" t="s">
        <v>3526</v>
      </c>
      <c r="F324" s="167" t="s">
        <v>3501</v>
      </c>
      <c r="G324" s="167" t="s">
        <v>3502</v>
      </c>
      <c r="H324" s="168">
        <v>46121</v>
      </c>
      <c r="I324" s="167"/>
      <c r="J324" s="169">
        <v>26142</v>
      </c>
      <c r="K324" s="167" t="s">
        <v>55</v>
      </c>
      <c r="L324" s="169">
        <v>1</v>
      </c>
      <c r="M324" s="167" t="s">
        <v>3504</v>
      </c>
      <c r="N324" s="169">
        <v>66.2</v>
      </c>
      <c r="O324" s="167" t="s">
        <v>3505</v>
      </c>
      <c r="P324" s="167"/>
      <c r="Q324" s="167" t="s">
        <v>3514</v>
      </c>
      <c r="R324" s="167" t="s">
        <v>3528</v>
      </c>
      <c r="S324" s="169">
        <v>4</v>
      </c>
      <c r="T324" s="167" t="s">
        <v>3540</v>
      </c>
      <c r="U324" s="169" t="s">
        <v>3541</v>
      </c>
      <c r="V324" s="167" t="s">
        <v>4074</v>
      </c>
      <c r="W324" s="167" t="s">
        <v>4075</v>
      </c>
      <c r="X324" s="170" t="s">
        <v>3533</v>
      </c>
      <c r="Y324" s="171" t="s">
        <v>4050</v>
      </c>
      <c r="Z324" s="167" t="s">
        <v>10515</v>
      </c>
      <c r="AA324" s="176">
        <v>8000</v>
      </c>
      <c r="AB324" s="167" t="s">
        <v>11254</v>
      </c>
      <c r="AC324" s="176">
        <v>8000</v>
      </c>
      <c r="AD324" s="167" t="s">
        <v>11254</v>
      </c>
      <c r="AE324" s="176">
        <v>240</v>
      </c>
    </row>
    <row r="325" spans="1:31">
      <c r="A325" s="178">
        <v>108131840020</v>
      </c>
      <c r="B325" s="166">
        <v>46120</v>
      </c>
      <c r="C325" s="167" t="s">
        <v>3524</v>
      </c>
      <c r="D325" s="167" t="s">
        <v>3525</v>
      </c>
      <c r="E325" s="167" t="s">
        <v>3526</v>
      </c>
      <c r="F325" s="167" t="s">
        <v>3501</v>
      </c>
      <c r="G325" s="167" t="s">
        <v>3502</v>
      </c>
      <c r="H325" s="168">
        <v>46121</v>
      </c>
      <c r="I325" s="167"/>
      <c r="J325" s="169">
        <v>26142</v>
      </c>
      <c r="K325" s="167" t="s">
        <v>55</v>
      </c>
      <c r="L325" s="169">
        <v>1</v>
      </c>
      <c r="M325" s="167" t="s">
        <v>3504</v>
      </c>
      <c r="N325" s="169">
        <v>66.2</v>
      </c>
      <c r="O325" s="167" t="s">
        <v>3505</v>
      </c>
      <c r="P325" s="167"/>
      <c r="Q325" s="167" t="s">
        <v>3514</v>
      </c>
      <c r="R325" s="167" t="s">
        <v>3528</v>
      </c>
      <c r="S325" s="169">
        <v>3</v>
      </c>
      <c r="T325" s="167" t="s">
        <v>3535</v>
      </c>
      <c r="U325" s="169" t="s">
        <v>3536</v>
      </c>
      <c r="V325" s="167" t="s">
        <v>4076</v>
      </c>
      <c r="W325" s="167" t="s">
        <v>4077</v>
      </c>
      <c r="X325" s="170" t="s">
        <v>3533</v>
      </c>
      <c r="Y325" s="171" t="s">
        <v>4050</v>
      </c>
      <c r="Z325" s="167" t="s">
        <v>10515</v>
      </c>
      <c r="AA325" s="176">
        <v>150000</v>
      </c>
      <c r="AB325" s="167" t="s">
        <v>11254</v>
      </c>
      <c r="AC325" s="176">
        <v>150000</v>
      </c>
      <c r="AD325" s="167" t="s">
        <v>11254</v>
      </c>
      <c r="AE325" s="176">
        <v>345</v>
      </c>
    </row>
    <row r="326" spans="1:31">
      <c r="A326" s="178">
        <v>108131840020</v>
      </c>
      <c r="B326" s="166">
        <v>46120</v>
      </c>
      <c r="C326" s="167" t="s">
        <v>3524</v>
      </c>
      <c r="D326" s="167" t="s">
        <v>3525</v>
      </c>
      <c r="E326" s="167" t="s">
        <v>3526</v>
      </c>
      <c r="F326" s="167" t="s">
        <v>3501</v>
      </c>
      <c r="G326" s="167" t="s">
        <v>3502</v>
      </c>
      <c r="H326" s="168">
        <v>46121</v>
      </c>
      <c r="I326" s="167"/>
      <c r="J326" s="169">
        <v>26142</v>
      </c>
      <c r="K326" s="167" t="s">
        <v>55</v>
      </c>
      <c r="L326" s="169">
        <v>1</v>
      </c>
      <c r="M326" s="167" t="s">
        <v>3504</v>
      </c>
      <c r="N326" s="169">
        <v>66.2</v>
      </c>
      <c r="O326" s="167" t="s">
        <v>3505</v>
      </c>
      <c r="P326" s="167"/>
      <c r="Q326" s="167" t="s">
        <v>3514</v>
      </c>
      <c r="R326" s="167" t="s">
        <v>3528</v>
      </c>
      <c r="S326" s="169">
        <v>2</v>
      </c>
      <c r="T326" s="167" t="s">
        <v>3529</v>
      </c>
      <c r="U326" s="169" t="s">
        <v>3530</v>
      </c>
      <c r="V326" s="167" t="s">
        <v>4078</v>
      </c>
      <c r="W326" s="167" t="s">
        <v>4079</v>
      </c>
      <c r="X326" s="170" t="s">
        <v>3533</v>
      </c>
      <c r="Y326" s="171" t="s">
        <v>4050</v>
      </c>
      <c r="Z326" s="167" t="s">
        <v>10515</v>
      </c>
      <c r="AA326" s="176">
        <v>1000</v>
      </c>
      <c r="AB326" s="167" t="s">
        <v>11254</v>
      </c>
      <c r="AC326" s="176">
        <v>1000</v>
      </c>
      <c r="AD326" s="167" t="s">
        <v>11254</v>
      </c>
      <c r="AE326" s="176">
        <v>2384.6</v>
      </c>
    </row>
    <row r="327" spans="1:31">
      <c r="A327" s="178">
        <v>108131840020</v>
      </c>
      <c r="B327" s="166">
        <v>46120</v>
      </c>
      <c r="C327" s="167" t="s">
        <v>3524</v>
      </c>
      <c r="D327" s="167" t="s">
        <v>3525</v>
      </c>
      <c r="E327" s="167" t="s">
        <v>3526</v>
      </c>
      <c r="F327" s="167" t="s">
        <v>3501</v>
      </c>
      <c r="G327" s="167" t="s">
        <v>3502</v>
      </c>
      <c r="H327" s="168">
        <v>46121</v>
      </c>
      <c r="I327" s="167"/>
      <c r="J327" s="169">
        <v>26142</v>
      </c>
      <c r="K327" s="167" t="s">
        <v>55</v>
      </c>
      <c r="L327" s="169">
        <v>1</v>
      </c>
      <c r="M327" s="167" t="s">
        <v>3504</v>
      </c>
      <c r="N327" s="169">
        <v>66.2</v>
      </c>
      <c r="O327" s="167" t="s">
        <v>3505</v>
      </c>
      <c r="P327" s="167"/>
      <c r="Q327" s="167" t="s">
        <v>3514</v>
      </c>
      <c r="R327" s="167" t="s">
        <v>3528</v>
      </c>
      <c r="S327" s="169">
        <v>1</v>
      </c>
      <c r="T327" s="167" t="s">
        <v>3529</v>
      </c>
      <c r="U327" s="169" t="s">
        <v>3530</v>
      </c>
      <c r="V327" s="167" t="s">
        <v>4078</v>
      </c>
      <c r="W327" s="167" t="s">
        <v>4079</v>
      </c>
      <c r="X327" s="170" t="s">
        <v>3533</v>
      </c>
      <c r="Y327" s="171" t="s">
        <v>4050</v>
      </c>
      <c r="Z327" s="167" t="s">
        <v>10515</v>
      </c>
      <c r="AA327" s="176">
        <v>2000</v>
      </c>
      <c r="AB327" s="167" t="s">
        <v>11254</v>
      </c>
      <c r="AC327" s="176">
        <v>2000</v>
      </c>
      <c r="AD327" s="167" t="s">
        <v>11254</v>
      </c>
      <c r="AE327" s="176">
        <v>4769.2</v>
      </c>
    </row>
    <row r="328" spans="1:31">
      <c r="A328" s="178">
        <v>108132156160</v>
      </c>
      <c r="B328" s="166">
        <v>46120</v>
      </c>
      <c r="C328" s="167" t="s">
        <v>3524</v>
      </c>
      <c r="D328" s="167" t="s">
        <v>3525</v>
      </c>
      <c r="E328" s="167" t="s">
        <v>3526</v>
      </c>
      <c r="F328" s="167" t="s">
        <v>4080</v>
      </c>
      <c r="G328" s="167" t="s">
        <v>3603</v>
      </c>
      <c r="H328" s="168">
        <v>46121</v>
      </c>
      <c r="I328" s="167"/>
      <c r="J328" s="169">
        <v>26142</v>
      </c>
      <c r="K328" s="167" t="s">
        <v>55</v>
      </c>
      <c r="L328" s="169">
        <v>1</v>
      </c>
      <c r="M328" s="167" t="s">
        <v>3504</v>
      </c>
      <c r="N328" s="169">
        <v>171</v>
      </c>
      <c r="O328" s="167" t="s">
        <v>3505</v>
      </c>
      <c r="P328" s="167"/>
      <c r="Q328" s="167" t="s">
        <v>3527</v>
      </c>
      <c r="R328" s="167" t="s">
        <v>3528</v>
      </c>
      <c r="S328" s="169">
        <v>1</v>
      </c>
      <c r="T328" s="167" t="s">
        <v>3892</v>
      </c>
      <c r="U328" s="169" t="s">
        <v>3893</v>
      </c>
      <c r="V328" s="167" t="s">
        <v>4081</v>
      </c>
      <c r="W328" s="167" t="s">
        <v>4082</v>
      </c>
      <c r="X328" s="170" t="s">
        <v>3533</v>
      </c>
      <c r="Y328" s="171" t="s">
        <v>4083</v>
      </c>
      <c r="Z328" s="167" t="s">
        <v>10516</v>
      </c>
      <c r="AA328" s="176">
        <v>594</v>
      </c>
      <c r="AB328" s="167" t="s">
        <v>11254</v>
      </c>
      <c r="AC328" s="176">
        <v>594</v>
      </c>
      <c r="AD328" s="167" t="s">
        <v>11254</v>
      </c>
      <c r="AE328" s="176">
        <v>4039.2</v>
      </c>
    </row>
    <row r="329" spans="1:31">
      <c r="A329" s="178">
        <v>108132353820</v>
      </c>
      <c r="B329" s="166">
        <v>46121</v>
      </c>
      <c r="C329" s="167" t="s">
        <v>3610</v>
      </c>
      <c r="D329" s="167" t="s">
        <v>3525</v>
      </c>
      <c r="E329" s="167" t="s">
        <v>3526</v>
      </c>
      <c r="F329" s="167" t="s">
        <v>3613</v>
      </c>
      <c r="G329" s="167" t="s">
        <v>3614</v>
      </c>
      <c r="H329" s="168">
        <v>46121</v>
      </c>
      <c r="I329" s="167"/>
      <c r="J329" s="169">
        <v>1</v>
      </c>
      <c r="K329" s="167" t="s">
        <v>48</v>
      </c>
      <c r="L329" s="169">
        <v>407</v>
      </c>
      <c r="M329" s="167" t="s">
        <v>4084</v>
      </c>
      <c r="N329" s="169">
        <v>688</v>
      </c>
      <c r="O329" s="167" t="s">
        <v>3505</v>
      </c>
      <c r="P329" s="167" t="s">
        <v>4085</v>
      </c>
      <c r="Q329" s="167" t="s">
        <v>3506</v>
      </c>
      <c r="R329" s="167" t="s">
        <v>4086</v>
      </c>
      <c r="S329" s="169">
        <v>3</v>
      </c>
      <c r="T329" s="167"/>
      <c r="U329" s="169" t="s">
        <v>4087</v>
      </c>
      <c r="V329" s="167" t="s">
        <v>4088</v>
      </c>
      <c r="W329" s="167"/>
      <c r="X329" s="170" t="s">
        <v>3619</v>
      </c>
      <c r="Y329" s="171" t="s">
        <v>4089</v>
      </c>
      <c r="Z329" s="167" t="s">
        <v>10517</v>
      </c>
      <c r="AA329" s="176">
        <v>400</v>
      </c>
      <c r="AB329" s="167" t="s">
        <v>11254</v>
      </c>
      <c r="AC329" s="176">
        <v>400</v>
      </c>
      <c r="AD329" s="167" t="s">
        <v>11254</v>
      </c>
      <c r="AE329" s="176">
        <v>280126000</v>
      </c>
    </row>
    <row r="330" spans="1:31">
      <c r="A330" s="178">
        <v>108132353820</v>
      </c>
      <c r="B330" s="166">
        <v>46121</v>
      </c>
      <c r="C330" s="167" t="s">
        <v>3610</v>
      </c>
      <c r="D330" s="167" t="s">
        <v>3525</v>
      </c>
      <c r="E330" s="167" t="s">
        <v>3526</v>
      </c>
      <c r="F330" s="167" t="s">
        <v>3613</v>
      </c>
      <c r="G330" s="167" t="s">
        <v>3614</v>
      </c>
      <c r="H330" s="168">
        <v>46121</v>
      </c>
      <c r="I330" s="167"/>
      <c r="J330" s="169">
        <v>1</v>
      </c>
      <c r="K330" s="167" t="s">
        <v>48</v>
      </c>
      <c r="L330" s="169">
        <v>407</v>
      </c>
      <c r="M330" s="167" t="s">
        <v>4084</v>
      </c>
      <c r="N330" s="169">
        <v>688</v>
      </c>
      <c r="O330" s="167" t="s">
        <v>3505</v>
      </c>
      <c r="P330" s="167" t="s">
        <v>4085</v>
      </c>
      <c r="Q330" s="167" t="s">
        <v>3506</v>
      </c>
      <c r="R330" s="167" t="s">
        <v>4086</v>
      </c>
      <c r="S330" s="169">
        <v>2</v>
      </c>
      <c r="T330" s="167"/>
      <c r="U330" s="169" t="s">
        <v>4090</v>
      </c>
      <c r="V330" s="167" t="s">
        <v>4091</v>
      </c>
      <c r="W330" s="167"/>
      <c r="X330" s="170" t="s">
        <v>3619</v>
      </c>
      <c r="Y330" s="171" t="s">
        <v>4089</v>
      </c>
      <c r="Z330" s="167" t="s">
        <v>10517</v>
      </c>
      <c r="AA330" s="176">
        <v>4</v>
      </c>
      <c r="AB330" s="167" t="s">
        <v>11254</v>
      </c>
      <c r="AC330" s="176">
        <v>4</v>
      </c>
      <c r="AD330" s="167" t="s">
        <v>11254</v>
      </c>
      <c r="AE330" s="176">
        <v>13400000</v>
      </c>
    </row>
    <row r="331" spans="1:31">
      <c r="A331" s="178">
        <v>108132353820</v>
      </c>
      <c r="B331" s="166">
        <v>46121</v>
      </c>
      <c r="C331" s="167" t="s">
        <v>3610</v>
      </c>
      <c r="D331" s="167" t="s">
        <v>3525</v>
      </c>
      <c r="E331" s="167" t="s">
        <v>3526</v>
      </c>
      <c r="F331" s="167" t="s">
        <v>3613</v>
      </c>
      <c r="G331" s="167" t="s">
        <v>3614</v>
      </c>
      <c r="H331" s="168">
        <v>46121</v>
      </c>
      <c r="I331" s="167"/>
      <c r="J331" s="169">
        <v>1</v>
      </c>
      <c r="K331" s="167" t="s">
        <v>48</v>
      </c>
      <c r="L331" s="169">
        <v>407</v>
      </c>
      <c r="M331" s="167" t="s">
        <v>4084</v>
      </c>
      <c r="N331" s="169">
        <v>688</v>
      </c>
      <c r="O331" s="167" t="s">
        <v>3505</v>
      </c>
      <c r="P331" s="167" t="s">
        <v>4085</v>
      </c>
      <c r="Q331" s="167" t="s">
        <v>3506</v>
      </c>
      <c r="R331" s="167" t="s">
        <v>4086</v>
      </c>
      <c r="S331" s="169">
        <v>1</v>
      </c>
      <c r="T331" s="167"/>
      <c r="U331" s="169" t="s">
        <v>3630</v>
      </c>
      <c r="V331" s="167" t="s">
        <v>4092</v>
      </c>
      <c r="W331" s="167"/>
      <c r="X331" s="170" t="s">
        <v>3619</v>
      </c>
      <c r="Y331" s="171" t="s">
        <v>4089</v>
      </c>
      <c r="Z331" s="167" t="s">
        <v>10517</v>
      </c>
      <c r="AA331" s="176">
        <v>3</v>
      </c>
      <c r="AB331" s="167" t="s">
        <v>11254</v>
      </c>
      <c r="AC331" s="176">
        <v>3</v>
      </c>
      <c r="AD331" s="167" t="s">
        <v>11254</v>
      </c>
      <c r="AE331" s="176">
        <v>21516000</v>
      </c>
    </row>
    <row r="332" spans="1:31">
      <c r="A332" s="178">
        <v>108134446340</v>
      </c>
      <c r="B332" s="166">
        <v>46121</v>
      </c>
      <c r="C332" s="167" t="s">
        <v>3524</v>
      </c>
      <c r="D332" s="167" t="s">
        <v>3525</v>
      </c>
      <c r="E332" s="167" t="s">
        <v>3526</v>
      </c>
      <c r="F332" s="167" t="s">
        <v>3501</v>
      </c>
      <c r="G332" s="167" t="s">
        <v>3502</v>
      </c>
      <c r="H332" s="168">
        <v>46122</v>
      </c>
      <c r="I332" s="167"/>
      <c r="J332" s="169">
        <v>26142</v>
      </c>
      <c r="K332" s="167" t="s">
        <v>55</v>
      </c>
      <c r="L332" s="169">
        <v>3</v>
      </c>
      <c r="M332" s="167" t="s">
        <v>3513</v>
      </c>
      <c r="N332" s="169">
        <v>13.5</v>
      </c>
      <c r="O332" s="167" t="s">
        <v>3505</v>
      </c>
      <c r="P332" s="167"/>
      <c r="Q332" s="167" t="s">
        <v>3527</v>
      </c>
      <c r="R332" s="167" t="s">
        <v>3528</v>
      </c>
      <c r="S332" s="169">
        <v>1</v>
      </c>
      <c r="T332" s="167" t="s">
        <v>3540</v>
      </c>
      <c r="U332" s="169" t="s">
        <v>3541</v>
      </c>
      <c r="V332" s="167" t="s">
        <v>4093</v>
      </c>
      <c r="W332" s="167" t="s">
        <v>4094</v>
      </c>
      <c r="X332" s="170" t="s">
        <v>3533</v>
      </c>
      <c r="Y332" s="171" t="s">
        <v>4095</v>
      </c>
      <c r="Z332" s="167" t="s">
        <v>10518</v>
      </c>
      <c r="AA332" s="176">
        <v>201000</v>
      </c>
      <c r="AB332" s="167" t="s">
        <v>11254</v>
      </c>
      <c r="AC332" s="176">
        <v>201000</v>
      </c>
      <c r="AD332" s="167" t="s">
        <v>11254</v>
      </c>
      <c r="AE332" s="176">
        <v>7919.4</v>
      </c>
    </row>
    <row r="333" spans="1:31">
      <c r="A333" s="178">
        <v>108134679660</v>
      </c>
      <c r="B333" s="166">
        <v>46121</v>
      </c>
      <c r="C333" s="167" t="s">
        <v>3524</v>
      </c>
      <c r="D333" s="167" t="s">
        <v>3525</v>
      </c>
      <c r="E333" s="167" t="s">
        <v>3526</v>
      </c>
      <c r="F333" s="167" t="s">
        <v>3501</v>
      </c>
      <c r="G333" s="167" t="s">
        <v>3502</v>
      </c>
      <c r="H333" s="168">
        <v>46122</v>
      </c>
      <c r="I333" s="167"/>
      <c r="J333" s="169">
        <v>26142</v>
      </c>
      <c r="K333" s="167" t="s">
        <v>55</v>
      </c>
      <c r="L333" s="169">
        <v>1</v>
      </c>
      <c r="M333" s="167" t="s">
        <v>3513</v>
      </c>
      <c r="N333" s="169">
        <v>1.2</v>
      </c>
      <c r="O333" s="167" t="s">
        <v>3505</v>
      </c>
      <c r="P333" s="167"/>
      <c r="Q333" s="167" t="s">
        <v>3514</v>
      </c>
      <c r="R333" s="167" t="s">
        <v>3528</v>
      </c>
      <c r="S333" s="169">
        <v>12</v>
      </c>
      <c r="T333" s="167" t="s">
        <v>3560</v>
      </c>
      <c r="U333" s="169" t="s">
        <v>3561</v>
      </c>
      <c r="V333" s="167" t="s">
        <v>4096</v>
      </c>
      <c r="W333" s="167" t="s">
        <v>4097</v>
      </c>
      <c r="X333" s="170" t="s">
        <v>159</v>
      </c>
      <c r="Y333" s="171" t="s">
        <v>4098</v>
      </c>
      <c r="Z333" s="167" t="s">
        <v>10519</v>
      </c>
      <c r="AA333" s="176">
        <v>500</v>
      </c>
      <c r="AB333" s="167" t="s">
        <v>11254</v>
      </c>
      <c r="AC333" s="176">
        <v>500</v>
      </c>
      <c r="AD333" s="167" t="s">
        <v>11254</v>
      </c>
      <c r="AE333" s="176">
        <v>4.0999999999999996</v>
      </c>
    </row>
    <row r="334" spans="1:31">
      <c r="A334" s="178">
        <v>108134679660</v>
      </c>
      <c r="B334" s="166">
        <v>46121</v>
      </c>
      <c r="C334" s="167" t="s">
        <v>3524</v>
      </c>
      <c r="D334" s="167" t="s">
        <v>3525</v>
      </c>
      <c r="E334" s="167" t="s">
        <v>3526</v>
      </c>
      <c r="F334" s="167" t="s">
        <v>3501</v>
      </c>
      <c r="G334" s="167" t="s">
        <v>3502</v>
      </c>
      <c r="H334" s="168">
        <v>46122</v>
      </c>
      <c r="I334" s="167"/>
      <c r="J334" s="169">
        <v>26142</v>
      </c>
      <c r="K334" s="167" t="s">
        <v>55</v>
      </c>
      <c r="L334" s="169">
        <v>1</v>
      </c>
      <c r="M334" s="167" t="s">
        <v>3513</v>
      </c>
      <c r="N334" s="169">
        <v>1.2</v>
      </c>
      <c r="O334" s="167" t="s">
        <v>3505</v>
      </c>
      <c r="P334" s="167"/>
      <c r="Q334" s="167" t="s">
        <v>3514</v>
      </c>
      <c r="R334" s="167" t="s">
        <v>3528</v>
      </c>
      <c r="S334" s="169">
        <v>11</v>
      </c>
      <c r="T334" s="167" t="s">
        <v>4051</v>
      </c>
      <c r="U334" s="169" t="s">
        <v>4052</v>
      </c>
      <c r="V334" s="167" t="s">
        <v>4099</v>
      </c>
      <c r="W334" s="167" t="s">
        <v>4100</v>
      </c>
      <c r="X334" s="170" t="s">
        <v>159</v>
      </c>
      <c r="Y334" s="171" t="s">
        <v>4098</v>
      </c>
      <c r="Z334" s="167" t="s">
        <v>10519</v>
      </c>
      <c r="AA334" s="176">
        <v>700</v>
      </c>
      <c r="AB334" s="167" t="s">
        <v>11254</v>
      </c>
      <c r="AC334" s="176">
        <v>700</v>
      </c>
      <c r="AD334" s="167" t="s">
        <v>11254</v>
      </c>
      <c r="AE334" s="176">
        <v>178.47</v>
      </c>
    </row>
    <row r="335" spans="1:31">
      <c r="A335" s="178">
        <v>108134679660</v>
      </c>
      <c r="B335" s="166">
        <v>46121</v>
      </c>
      <c r="C335" s="167" t="s">
        <v>3524</v>
      </c>
      <c r="D335" s="167" t="s">
        <v>3525</v>
      </c>
      <c r="E335" s="167" t="s">
        <v>3526</v>
      </c>
      <c r="F335" s="167" t="s">
        <v>3501</v>
      </c>
      <c r="G335" s="167" t="s">
        <v>3502</v>
      </c>
      <c r="H335" s="168">
        <v>46122</v>
      </c>
      <c r="I335" s="167"/>
      <c r="J335" s="169">
        <v>26142</v>
      </c>
      <c r="K335" s="167" t="s">
        <v>55</v>
      </c>
      <c r="L335" s="169">
        <v>1</v>
      </c>
      <c r="M335" s="167" t="s">
        <v>3513</v>
      </c>
      <c r="N335" s="169">
        <v>1.2</v>
      </c>
      <c r="O335" s="167" t="s">
        <v>3505</v>
      </c>
      <c r="P335" s="167"/>
      <c r="Q335" s="167" t="s">
        <v>3514</v>
      </c>
      <c r="R335" s="167" t="s">
        <v>3528</v>
      </c>
      <c r="S335" s="169">
        <v>10</v>
      </c>
      <c r="T335" s="167" t="s">
        <v>3560</v>
      </c>
      <c r="U335" s="169" t="s">
        <v>3561</v>
      </c>
      <c r="V335" s="167" t="s">
        <v>4101</v>
      </c>
      <c r="W335" s="167" t="s">
        <v>4102</v>
      </c>
      <c r="X335" s="170" t="s">
        <v>159</v>
      </c>
      <c r="Y335" s="171" t="s">
        <v>4098</v>
      </c>
      <c r="Z335" s="167" t="s">
        <v>10519</v>
      </c>
      <c r="AA335" s="176">
        <v>2000</v>
      </c>
      <c r="AB335" s="167" t="s">
        <v>11254</v>
      </c>
      <c r="AC335" s="176">
        <v>2000</v>
      </c>
      <c r="AD335" s="167" t="s">
        <v>11254</v>
      </c>
      <c r="AE335" s="176">
        <v>94</v>
      </c>
    </row>
    <row r="336" spans="1:31">
      <c r="A336" s="178">
        <v>108134679660</v>
      </c>
      <c r="B336" s="166">
        <v>46121</v>
      </c>
      <c r="C336" s="167" t="s">
        <v>3524</v>
      </c>
      <c r="D336" s="167" t="s">
        <v>3525</v>
      </c>
      <c r="E336" s="167" t="s">
        <v>3526</v>
      </c>
      <c r="F336" s="167" t="s">
        <v>3501</v>
      </c>
      <c r="G336" s="167" t="s">
        <v>3502</v>
      </c>
      <c r="H336" s="168">
        <v>46122</v>
      </c>
      <c r="I336" s="167"/>
      <c r="J336" s="169">
        <v>26142</v>
      </c>
      <c r="K336" s="167" t="s">
        <v>55</v>
      </c>
      <c r="L336" s="169">
        <v>1</v>
      </c>
      <c r="M336" s="167" t="s">
        <v>3513</v>
      </c>
      <c r="N336" s="169">
        <v>1.2</v>
      </c>
      <c r="O336" s="167" t="s">
        <v>3505</v>
      </c>
      <c r="P336" s="167"/>
      <c r="Q336" s="167" t="s">
        <v>3514</v>
      </c>
      <c r="R336" s="167" t="s">
        <v>3528</v>
      </c>
      <c r="S336" s="169">
        <v>9</v>
      </c>
      <c r="T336" s="167" t="s">
        <v>3560</v>
      </c>
      <c r="U336" s="169" t="s">
        <v>3561</v>
      </c>
      <c r="V336" s="167" t="s">
        <v>4103</v>
      </c>
      <c r="W336" s="167" t="s">
        <v>4104</v>
      </c>
      <c r="X336" s="170" t="s">
        <v>159</v>
      </c>
      <c r="Y336" s="171" t="s">
        <v>4098</v>
      </c>
      <c r="Z336" s="167" t="s">
        <v>10519</v>
      </c>
      <c r="AA336" s="176">
        <v>250</v>
      </c>
      <c r="AB336" s="167" t="s">
        <v>11254</v>
      </c>
      <c r="AC336" s="176">
        <v>250</v>
      </c>
      <c r="AD336" s="167" t="s">
        <v>11254</v>
      </c>
      <c r="AE336" s="176">
        <v>13</v>
      </c>
    </row>
    <row r="337" spans="1:31">
      <c r="A337" s="178">
        <v>108134679660</v>
      </c>
      <c r="B337" s="166">
        <v>46121</v>
      </c>
      <c r="C337" s="167" t="s">
        <v>3524</v>
      </c>
      <c r="D337" s="167" t="s">
        <v>3525</v>
      </c>
      <c r="E337" s="167" t="s">
        <v>3526</v>
      </c>
      <c r="F337" s="167" t="s">
        <v>3501</v>
      </c>
      <c r="G337" s="167" t="s">
        <v>3502</v>
      </c>
      <c r="H337" s="168">
        <v>46122</v>
      </c>
      <c r="I337" s="167"/>
      <c r="J337" s="169">
        <v>26142</v>
      </c>
      <c r="K337" s="167" t="s">
        <v>55</v>
      </c>
      <c r="L337" s="169">
        <v>1</v>
      </c>
      <c r="M337" s="167" t="s">
        <v>3513</v>
      </c>
      <c r="N337" s="169">
        <v>1.2</v>
      </c>
      <c r="O337" s="167" t="s">
        <v>3505</v>
      </c>
      <c r="P337" s="167"/>
      <c r="Q337" s="167" t="s">
        <v>3514</v>
      </c>
      <c r="R337" s="167" t="s">
        <v>3528</v>
      </c>
      <c r="S337" s="169">
        <v>8</v>
      </c>
      <c r="T337" s="167" t="s">
        <v>3560</v>
      </c>
      <c r="U337" s="169" t="s">
        <v>3561</v>
      </c>
      <c r="V337" s="167" t="s">
        <v>4105</v>
      </c>
      <c r="W337" s="167" t="s">
        <v>4106</v>
      </c>
      <c r="X337" s="170" t="s">
        <v>159</v>
      </c>
      <c r="Y337" s="171" t="s">
        <v>4098</v>
      </c>
      <c r="Z337" s="167" t="s">
        <v>10519</v>
      </c>
      <c r="AA337" s="176">
        <v>100</v>
      </c>
      <c r="AB337" s="167" t="s">
        <v>11254</v>
      </c>
      <c r="AC337" s="176">
        <v>100</v>
      </c>
      <c r="AD337" s="167" t="s">
        <v>11254</v>
      </c>
      <c r="AE337" s="176">
        <v>11.3</v>
      </c>
    </row>
    <row r="338" spans="1:31">
      <c r="A338" s="178">
        <v>108134679660</v>
      </c>
      <c r="B338" s="166">
        <v>46121</v>
      </c>
      <c r="C338" s="167" t="s">
        <v>3524</v>
      </c>
      <c r="D338" s="167" t="s">
        <v>3525</v>
      </c>
      <c r="E338" s="167" t="s">
        <v>3526</v>
      </c>
      <c r="F338" s="167" t="s">
        <v>3501</v>
      </c>
      <c r="G338" s="167" t="s">
        <v>3502</v>
      </c>
      <c r="H338" s="168">
        <v>46122</v>
      </c>
      <c r="I338" s="167"/>
      <c r="J338" s="169">
        <v>26142</v>
      </c>
      <c r="K338" s="167" t="s">
        <v>55</v>
      </c>
      <c r="L338" s="169">
        <v>1</v>
      </c>
      <c r="M338" s="167" t="s">
        <v>3513</v>
      </c>
      <c r="N338" s="169">
        <v>1.2</v>
      </c>
      <c r="O338" s="167" t="s">
        <v>3505</v>
      </c>
      <c r="P338" s="167"/>
      <c r="Q338" s="167" t="s">
        <v>3514</v>
      </c>
      <c r="R338" s="167" t="s">
        <v>3528</v>
      </c>
      <c r="S338" s="169">
        <v>7</v>
      </c>
      <c r="T338" s="167" t="s">
        <v>3560</v>
      </c>
      <c r="U338" s="169" t="s">
        <v>3561</v>
      </c>
      <c r="V338" s="167" t="s">
        <v>4107</v>
      </c>
      <c r="W338" s="167" t="s">
        <v>4108</v>
      </c>
      <c r="X338" s="170" t="s">
        <v>159</v>
      </c>
      <c r="Y338" s="171" t="s">
        <v>4098</v>
      </c>
      <c r="Z338" s="167" t="s">
        <v>10519</v>
      </c>
      <c r="AA338" s="176">
        <v>100</v>
      </c>
      <c r="AB338" s="167" t="s">
        <v>11254</v>
      </c>
      <c r="AC338" s="176">
        <v>100</v>
      </c>
      <c r="AD338" s="167" t="s">
        <v>11254</v>
      </c>
      <c r="AE338" s="176">
        <v>32.979999999999997</v>
      </c>
    </row>
    <row r="339" spans="1:31">
      <c r="A339" s="178">
        <v>108134679660</v>
      </c>
      <c r="B339" s="166">
        <v>46121</v>
      </c>
      <c r="C339" s="167" t="s">
        <v>3524</v>
      </c>
      <c r="D339" s="167" t="s">
        <v>3525</v>
      </c>
      <c r="E339" s="167" t="s">
        <v>3526</v>
      </c>
      <c r="F339" s="167" t="s">
        <v>3501</v>
      </c>
      <c r="G339" s="167" t="s">
        <v>3502</v>
      </c>
      <c r="H339" s="168">
        <v>46122</v>
      </c>
      <c r="I339" s="167"/>
      <c r="J339" s="169">
        <v>26142</v>
      </c>
      <c r="K339" s="167" t="s">
        <v>55</v>
      </c>
      <c r="L339" s="169">
        <v>1</v>
      </c>
      <c r="M339" s="167" t="s">
        <v>3513</v>
      </c>
      <c r="N339" s="169">
        <v>1.2</v>
      </c>
      <c r="O339" s="167" t="s">
        <v>3505</v>
      </c>
      <c r="P339" s="167"/>
      <c r="Q339" s="167" t="s">
        <v>3514</v>
      </c>
      <c r="R339" s="167" t="s">
        <v>3528</v>
      </c>
      <c r="S339" s="169">
        <v>6</v>
      </c>
      <c r="T339" s="167" t="s">
        <v>3560</v>
      </c>
      <c r="U339" s="169" t="s">
        <v>3561</v>
      </c>
      <c r="V339" s="167" t="s">
        <v>4109</v>
      </c>
      <c r="W339" s="167" t="s">
        <v>4110</v>
      </c>
      <c r="X339" s="170" t="s">
        <v>159</v>
      </c>
      <c r="Y339" s="171" t="s">
        <v>4098</v>
      </c>
      <c r="Z339" s="167" t="s">
        <v>10519</v>
      </c>
      <c r="AA339" s="176">
        <v>1000</v>
      </c>
      <c r="AB339" s="167" t="s">
        <v>11254</v>
      </c>
      <c r="AC339" s="176">
        <v>1000</v>
      </c>
      <c r="AD339" s="167" t="s">
        <v>11254</v>
      </c>
      <c r="AE339" s="176">
        <v>1.1299999999999999</v>
      </c>
    </row>
    <row r="340" spans="1:31">
      <c r="A340" s="178">
        <v>108134679660</v>
      </c>
      <c r="B340" s="166">
        <v>46121</v>
      </c>
      <c r="C340" s="167" t="s">
        <v>3524</v>
      </c>
      <c r="D340" s="167" t="s">
        <v>3525</v>
      </c>
      <c r="E340" s="167" t="s">
        <v>3526</v>
      </c>
      <c r="F340" s="167" t="s">
        <v>3501</v>
      </c>
      <c r="G340" s="167" t="s">
        <v>3502</v>
      </c>
      <c r="H340" s="168">
        <v>46122</v>
      </c>
      <c r="I340" s="167"/>
      <c r="J340" s="169">
        <v>26142</v>
      </c>
      <c r="K340" s="167" t="s">
        <v>55</v>
      </c>
      <c r="L340" s="169">
        <v>1</v>
      </c>
      <c r="M340" s="167" t="s">
        <v>3513</v>
      </c>
      <c r="N340" s="169">
        <v>1.2</v>
      </c>
      <c r="O340" s="167" t="s">
        <v>3505</v>
      </c>
      <c r="P340" s="167"/>
      <c r="Q340" s="167" t="s">
        <v>3514</v>
      </c>
      <c r="R340" s="167" t="s">
        <v>3528</v>
      </c>
      <c r="S340" s="169">
        <v>5</v>
      </c>
      <c r="T340" s="167" t="s">
        <v>3560</v>
      </c>
      <c r="U340" s="169" t="s">
        <v>3561</v>
      </c>
      <c r="V340" s="167" t="s">
        <v>4111</v>
      </c>
      <c r="W340" s="167" t="s">
        <v>4112</v>
      </c>
      <c r="X340" s="170" t="s">
        <v>159</v>
      </c>
      <c r="Y340" s="171" t="s">
        <v>4098</v>
      </c>
      <c r="Z340" s="167" t="s">
        <v>10519</v>
      </c>
      <c r="AA340" s="176">
        <v>3000</v>
      </c>
      <c r="AB340" s="167" t="s">
        <v>11254</v>
      </c>
      <c r="AC340" s="176">
        <v>3000</v>
      </c>
      <c r="AD340" s="167" t="s">
        <v>11254</v>
      </c>
      <c r="AE340" s="176">
        <v>78</v>
      </c>
    </row>
    <row r="341" spans="1:31">
      <c r="A341" s="178">
        <v>108134679660</v>
      </c>
      <c r="B341" s="166">
        <v>46121</v>
      </c>
      <c r="C341" s="167" t="s">
        <v>3524</v>
      </c>
      <c r="D341" s="167" t="s">
        <v>3525</v>
      </c>
      <c r="E341" s="167" t="s">
        <v>3526</v>
      </c>
      <c r="F341" s="167" t="s">
        <v>3501</v>
      </c>
      <c r="G341" s="167" t="s">
        <v>3502</v>
      </c>
      <c r="H341" s="168">
        <v>46122</v>
      </c>
      <c r="I341" s="167"/>
      <c r="J341" s="169">
        <v>26142</v>
      </c>
      <c r="K341" s="167" t="s">
        <v>55</v>
      </c>
      <c r="L341" s="169">
        <v>1</v>
      </c>
      <c r="M341" s="167" t="s">
        <v>3513</v>
      </c>
      <c r="N341" s="169">
        <v>1.2</v>
      </c>
      <c r="O341" s="167" t="s">
        <v>3505</v>
      </c>
      <c r="P341" s="167"/>
      <c r="Q341" s="167" t="s">
        <v>3514</v>
      </c>
      <c r="R341" s="167" t="s">
        <v>3528</v>
      </c>
      <c r="S341" s="169">
        <v>4</v>
      </c>
      <c r="T341" s="167" t="s">
        <v>3535</v>
      </c>
      <c r="U341" s="169" t="s">
        <v>3536</v>
      </c>
      <c r="V341" s="167" t="s">
        <v>4113</v>
      </c>
      <c r="W341" s="167" t="s">
        <v>4114</v>
      </c>
      <c r="X341" s="170" t="s">
        <v>159</v>
      </c>
      <c r="Y341" s="171" t="s">
        <v>4098</v>
      </c>
      <c r="Z341" s="167" t="s">
        <v>10519</v>
      </c>
      <c r="AA341" s="176">
        <v>500</v>
      </c>
      <c r="AB341" s="167" t="s">
        <v>11254</v>
      </c>
      <c r="AC341" s="176">
        <v>500</v>
      </c>
      <c r="AD341" s="167" t="s">
        <v>11254</v>
      </c>
      <c r="AE341" s="176">
        <v>3.05</v>
      </c>
    </row>
    <row r="342" spans="1:31">
      <c r="A342" s="178">
        <v>108134679660</v>
      </c>
      <c r="B342" s="166">
        <v>46121</v>
      </c>
      <c r="C342" s="167" t="s">
        <v>3524</v>
      </c>
      <c r="D342" s="167" t="s">
        <v>3525</v>
      </c>
      <c r="E342" s="167" t="s">
        <v>3526</v>
      </c>
      <c r="F342" s="167" t="s">
        <v>3501</v>
      </c>
      <c r="G342" s="167" t="s">
        <v>3502</v>
      </c>
      <c r="H342" s="168">
        <v>46122</v>
      </c>
      <c r="I342" s="167"/>
      <c r="J342" s="169">
        <v>26142</v>
      </c>
      <c r="K342" s="167" t="s">
        <v>55</v>
      </c>
      <c r="L342" s="169">
        <v>1</v>
      </c>
      <c r="M342" s="167" t="s">
        <v>3513</v>
      </c>
      <c r="N342" s="169">
        <v>1.2</v>
      </c>
      <c r="O342" s="167" t="s">
        <v>3505</v>
      </c>
      <c r="P342" s="167"/>
      <c r="Q342" s="167" t="s">
        <v>3514</v>
      </c>
      <c r="R342" s="167" t="s">
        <v>3528</v>
      </c>
      <c r="S342" s="169">
        <v>3</v>
      </c>
      <c r="T342" s="167" t="s">
        <v>3529</v>
      </c>
      <c r="U342" s="169" t="s">
        <v>3530</v>
      </c>
      <c r="V342" s="167" t="s">
        <v>4115</v>
      </c>
      <c r="W342" s="167" t="s">
        <v>4116</v>
      </c>
      <c r="X342" s="170" t="s">
        <v>159</v>
      </c>
      <c r="Y342" s="171" t="s">
        <v>4098</v>
      </c>
      <c r="Z342" s="167" t="s">
        <v>10519</v>
      </c>
      <c r="AA342" s="176">
        <v>100</v>
      </c>
      <c r="AB342" s="167" t="s">
        <v>11254</v>
      </c>
      <c r="AC342" s="176">
        <v>100</v>
      </c>
      <c r="AD342" s="167" t="s">
        <v>11254</v>
      </c>
      <c r="AE342" s="176">
        <v>18.62</v>
      </c>
    </row>
    <row r="343" spans="1:31">
      <c r="A343" s="178">
        <v>108134679660</v>
      </c>
      <c r="B343" s="166">
        <v>46121</v>
      </c>
      <c r="C343" s="167" t="s">
        <v>3524</v>
      </c>
      <c r="D343" s="167" t="s">
        <v>3525</v>
      </c>
      <c r="E343" s="167" t="s">
        <v>3526</v>
      </c>
      <c r="F343" s="167" t="s">
        <v>3501</v>
      </c>
      <c r="G343" s="167" t="s">
        <v>3502</v>
      </c>
      <c r="H343" s="168">
        <v>46122</v>
      </c>
      <c r="I343" s="167"/>
      <c r="J343" s="169">
        <v>26142</v>
      </c>
      <c r="K343" s="167" t="s">
        <v>55</v>
      </c>
      <c r="L343" s="169">
        <v>1</v>
      </c>
      <c r="M343" s="167" t="s">
        <v>3513</v>
      </c>
      <c r="N343" s="169">
        <v>1.2</v>
      </c>
      <c r="O343" s="167" t="s">
        <v>3505</v>
      </c>
      <c r="P343" s="167"/>
      <c r="Q343" s="167" t="s">
        <v>3514</v>
      </c>
      <c r="R343" s="167" t="s">
        <v>3528</v>
      </c>
      <c r="S343" s="169">
        <v>2</v>
      </c>
      <c r="T343" s="167" t="s">
        <v>3560</v>
      </c>
      <c r="U343" s="169" t="s">
        <v>3561</v>
      </c>
      <c r="V343" s="167" t="s">
        <v>4117</v>
      </c>
      <c r="W343" s="167" t="s">
        <v>4118</v>
      </c>
      <c r="X343" s="170" t="s">
        <v>159</v>
      </c>
      <c r="Y343" s="171" t="s">
        <v>4098</v>
      </c>
      <c r="Z343" s="167" t="s">
        <v>10519</v>
      </c>
      <c r="AA343" s="176">
        <v>4200</v>
      </c>
      <c r="AB343" s="167" t="s">
        <v>11254</v>
      </c>
      <c r="AC343" s="176">
        <v>4200</v>
      </c>
      <c r="AD343" s="167" t="s">
        <v>11254</v>
      </c>
      <c r="AE343" s="176">
        <v>283.83999999999997</v>
      </c>
    </row>
    <row r="344" spans="1:31">
      <c r="A344" s="178">
        <v>108134679660</v>
      </c>
      <c r="B344" s="166">
        <v>46121</v>
      </c>
      <c r="C344" s="167" t="s">
        <v>3524</v>
      </c>
      <c r="D344" s="167" t="s">
        <v>3525</v>
      </c>
      <c r="E344" s="167" t="s">
        <v>3526</v>
      </c>
      <c r="F344" s="167" t="s">
        <v>3501</v>
      </c>
      <c r="G344" s="167" t="s">
        <v>3502</v>
      </c>
      <c r="H344" s="168">
        <v>46122</v>
      </c>
      <c r="I344" s="167"/>
      <c r="J344" s="169">
        <v>26142</v>
      </c>
      <c r="K344" s="167" t="s">
        <v>55</v>
      </c>
      <c r="L344" s="169">
        <v>1</v>
      </c>
      <c r="M344" s="167" t="s">
        <v>3513</v>
      </c>
      <c r="N344" s="169">
        <v>1.2</v>
      </c>
      <c r="O344" s="167" t="s">
        <v>3505</v>
      </c>
      <c r="P344" s="167"/>
      <c r="Q344" s="167" t="s">
        <v>3514</v>
      </c>
      <c r="R344" s="167" t="s">
        <v>3528</v>
      </c>
      <c r="S344" s="169">
        <v>1</v>
      </c>
      <c r="T344" s="167" t="s">
        <v>3560</v>
      </c>
      <c r="U344" s="169" t="s">
        <v>3561</v>
      </c>
      <c r="V344" s="167" t="s">
        <v>4119</v>
      </c>
      <c r="W344" s="167" t="s">
        <v>4120</v>
      </c>
      <c r="X344" s="170" t="s">
        <v>159</v>
      </c>
      <c r="Y344" s="171" t="s">
        <v>4098</v>
      </c>
      <c r="Z344" s="167" t="s">
        <v>10519</v>
      </c>
      <c r="AA344" s="176">
        <v>3500</v>
      </c>
      <c r="AB344" s="167" t="s">
        <v>11254</v>
      </c>
      <c r="AC344" s="176">
        <v>3500</v>
      </c>
      <c r="AD344" s="167" t="s">
        <v>11254</v>
      </c>
      <c r="AE344" s="176">
        <v>112</v>
      </c>
    </row>
    <row r="345" spans="1:31">
      <c r="A345" s="178">
        <v>108135797450</v>
      </c>
      <c r="B345" s="166">
        <v>46121</v>
      </c>
      <c r="C345" s="167" t="s">
        <v>3524</v>
      </c>
      <c r="D345" s="167" t="s">
        <v>3525</v>
      </c>
      <c r="E345" s="167" t="s">
        <v>3526</v>
      </c>
      <c r="F345" s="167" t="s">
        <v>3501</v>
      </c>
      <c r="G345" s="167" t="s">
        <v>3502</v>
      </c>
      <c r="H345" s="168">
        <v>46122</v>
      </c>
      <c r="I345" s="167"/>
      <c r="J345" s="169">
        <v>26142</v>
      </c>
      <c r="K345" s="167" t="s">
        <v>55</v>
      </c>
      <c r="L345" s="169">
        <v>1</v>
      </c>
      <c r="M345" s="167" t="s">
        <v>3513</v>
      </c>
      <c r="N345" s="169">
        <v>0.3</v>
      </c>
      <c r="O345" s="167" t="s">
        <v>3505</v>
      </c>
      <c r="P345" s="167"/>
      <c r="Q345" s="167" t="s">
        <v>3514</v>
      </c>
      <c r="R345" s="167" t="s">
        <v>3528</v>
      </c>
      <c r="S345" s="169">
        <v>1</v>
      </c>
      <c r="T345" s="167" t="s">
        <v>3971</v>
      </c>
      <c r="U345" s="169" t="s">
        <v>3972</v>
      </c>
      <c r="V345" s="167" t="s">
        <v>4121</v>
      </c>
      <c r="W345" s="167" t="s">
        <v>4122</v>
      </c>
      <c r="X345" s="170" t="s">
        <v>157</v>
      </c>
      <c r="Y345" s="171" t="s">
        <v>4123</v>
      </c>
      <c r="Z345" s="167" t="s">
        <v>10520</v>
      </c>
      <c r="AA345" s="176">
        <v>2000</v>
      </c>
      <c r="AB345" s="167" t="s">
        <v>11254</v>
      </c>
      <c r="AC345" s="176">
        <v>2000</v>
      </c>
      <c r="AD345" s="167" t="s">
        <v>11254</v>
      </c>
      <c r="AE345" s="176">
        <v>67</v>
      </c>
    </row>
    <row r="346" spans="1:31">
      <c r="A346" s="178">
        <v>108135908310</v>
      </c>
      <c r="B346" s="166">
        <v>46121</v>
      </c>
      <c r="C346" s="167" t="s">
        <v>3524</v>
      </c>
      <c r="D346" s="167" t="s">
        <v>3525</v>
      </c>
      <c r="E346" s="167" t="s">
        <v>3526</v>
      </c>
      <c r="F346" s="167" t="s">
        <v>3501</v>
      </c>
      <c r="G346" s="167" t="s">
        <v>3502</v>
      </c>
      <c r="H346" s="168">
        <v>46122</v>
      </c>
      <c r="I346" s="167"/>
      <c r="J346" s="169">
        <v>26142</v>
      </c>
      <c r="K346" s="167" t="s">
        <v>55</v>
      </c>
      <c r="L346" s="169">
        <v>1</v>
      </c>
      <c r="M346" s="167" t="s">
        <v>3513</v>
      </c>
      <c r="N346" s="169">
        <v>1.2</v>
      </c>
      <c r="O346" s="167" t="s">
        <v>3505</v>
      </c>
      <c r="P346" s="167"/>
      <c r="Q346" s="167" t="s">
        <v>3527</v>
      </c>
      <c r="R346" s="167" t="s">
        <v>3528</v>
      </c>
      <c r="S346" s="169">
        <v>1</v>
      </c>
      <c r="T346" s="167" t="s">
        <v>3529</v>
      </c>
      <c r="U346" s="169" t="s">
        <v>3530</v>
      </c>
      <c r="V346" s="167" t="s">
        <v>4124</v>
      </c>
      <c r="W346" s="167" t="s">
        <v>4125</v>
      </c>
      <c r="X346" s="170" t="s">
        <v>3533</v>
      </c>
      <c r="Y346" s="171" t="s">
        <v>4126</v>
      </c>
      <c r="Z346" s="167" t="s">
        <v>10521</v>
      </c>
      <c r="AA346" s="176">
        <v>3000</v>
      </c>
      <c r="AB346" s="167" t="s">
        <v>11254</v>
      </c>
      <c r="AC346" s="176">
        <v>3000</v>
      </c>
      <c r="AD346" s="167" t="s">
        <v>11254</v>
      </c>
      <c r="AE346" s="176">
        <v>4428</v>
      </c>
    </row>
    <row r="347" spans="1:31">
      <c r="A347" s="178">
        <v>108135955760</v>
      </c>
      <c r="B347" s="166">
        <v>46121</v>
      </c>
      <c r="C347" s="167" t="s">
        <v>3524</v>
      </c>
      <c r="D347" s="167" t="s">
        <v>3525</v>
      </c>
      <c r="E347" s="167" t="s">
        <v>3526</v>
      </c>
      <c r="F347" s="167" t="s">
        <v>3501</v>
      </c>
      <c r="G347" s="167" t="s">
        <v>3502</v>
      </c>
      <c r="H347" s="168">
        <v>46122</v>
      </c>
      <c r="I347" s="167"/>
      <c r="J347" s="169">
        <v>26142</v>
      </c>
      <c r="K347" s="167" t="s">
        <v>55</v>
      </c>
      <c r="L347" s="169">
        <v>8</v>
      </c>
      <c r="M347" s="167" t="s">
        <v>3513</v>
      </c>
      <c r="N347" s="169">
        <v>16.600000000000001</v>
      </c>
      <c r="O347" s="167" t="s">
        <v>3505</v>
      </c>
      <c r="P347" s="167"/>
      <c r="Q347" s="167" t="s">
        <v>3514</v>
      </c>
      <c r="R347" s="167" t="s">
        <v>3528</v>
      </c>
      <c r="S347" s="169">
        <v>11</v>
      </c>
      <c r="T347" s="167" t="s">
        <v>3540</v>
      </c>
      <c r="U347" s="169" t="s">
        <v>3541</v>
      </c>
      <c r="V347" s="167" t="s">
        <v>4127</v>
      </c>
      <c r="W347" s="167" t="s">
        <v>4128</v>
      </c>
      <c r="X347" s="170" t="s">
        <v>3533</v>
      </c>
      <c r="Y347" s="171" t="s">
        <v>4129</v>
      </c>
      <c r="Z347" s="167" t="s">
        <v>10522</v>
      </c>
      <c r="AA347" s="176">
        <v>18000</v>
      </c>
      <c r="AB347" s="167" t="s">
        <v>11254</v>
      </c>
      <c r="AC347" s="176">
        <v>18000</v>
      </c>
      <c r="AD347" s="167" t="s">
        <v>11254</v>
      </c>
      <c r="AE347" s="176">
        <v>342</v>
      </c>
    </row>
    <row r="348" spans="1:31">
      <c r="A348" s="178">
        <v>108135955760</v>
      </c>
      <c r="B348" s="166">
        <v>46121</v>
      </c>
      <c r="C348" s="167" t="s">
        <v>3524</v>
      </c>
      <c r="D348" s="167" t="s">
        <v>3525</v>
      </c>
      <c r="E348" s="167" t="s">
        <v>3526</v>
      </c>
      <c r="F348" s="167" t="s">
        <v>3501</v>
      </c>
      <c r="G348" s="167" t="s">
        <v>3502</v>
      </c>
      <c r="H348" s="168">
        <v>46122</v>
      </c>
      <c r="I348" s="167"/>
      <c r="J348" s="169">
        <v>26142</v>
      </c>
      <c r="K348" s="167" t="s">
        <v>55</v>
      </c>
      <c r="L348" s="169">
        <v>8</v>
      </c>
      <c r="M348" s="167" t="s">
        <v>3513</v>
      </c>
      <c r="N348" s="169">
        <v>16.600000000000001</v>
      </c>
      <c r="O348" s="167" t="s">
        <v>3505</v>
      </c>
      <c r="P348" s="167"/>
      <c r="Q348" s="167" t="s">
        <v>3514</v>
      </c>
      <c r="R348" s="167" t="s">
        <v>3528</v>
      </c>
      <c r="S348" s="169">
        <v>10</v>
      </c>
      <c r="T348" s="167" t="s">
        <v>3540</v>
      </c>
      <c r="U348" s="169" t="s">
        <v>3541</v>
      </c>
      <c r="V348" s="167" t="s">
        <v>4127</v>
      </c>
      <c r="W348" s="167" t="s">
        <v>4128</v>
      </c>
      <c r="X348" s="170" t="s">
        <v>3533</v>
      </c>
      <c r="Y348" s="171" t="s">
        <v>4129</v>
      </c>
      <c r="Z348" s="167" t="s">
        <v>10522</v>
      </c>
      <c r="AA348" s="176">
        <v>12000</v>
      </c>
      <c r="AB348" s="167" t="s">
        <v>11254</v>
      </c>
      <c r="AC348" s="176">
        <v>12000</v>
      </c>
      <c r="AD348" s="167" t="s">
        <v>11254</v>
      </c>
      <c r="AE348" s="176">
        <v>228</v>
      </c>
    </row>
    <row r="349" spans="1:31">
      <c r="A349" s="178">
        <v>108135955760</v>
      </c>
      <c r="B349" s="166">
        <v>46121</v>
      </c>
      <c r="C349" s="167" t="s">
        <v>3524</v>
      </c>
      <c r="D349" s="167" t="s">
        <v>3525</v>
      </c>
      <c r="E349" s="167" t="s">
        <v>3526</v>
      </c>
      <c r="F349" s="167" t="s">
        <v>3501</v>
      </c>
      <c r="G349" s="167" t="s">
        <v>3502</v>
      </c>
      <c r="H349" s="168">
        <v>46122</v>
      </c>
      <c r="I349" s="167"/>
      <c r="J349" s="169">
        <v>26142</v>
      </c>
      <c r="K349" s="167" t="s">
        <v>55</v>
      </c>
      <c r="L349" s="169">
        <v>8</v>
      </c>
      <c r="M349" s="167" t="s">
        <v>3513</v>
      </c>
      <c r="N349" s="169">
        <v>16.600000000000001</v>
      </c>
      <c r="O349" s="167" t="s">
        <v>3505</v>
      </c>
      <c r="P349" s="167"/>
      <c r="Q349" s="167" t="s">
        <v>3514</v>
      </c>
      <c r="R349" s="167" t="s">
        <v>3528</v>
      </c>
      <c r="S349" s="169">
        <v>9</v>
      </c>
      <c r="T349" s="167" t="s">
        <v>3529</v>
      </c>
      <c r="U349" s="169" t="s">
        <v>3530</v>
      </c>
      <c r="V349" s="167" t="s">
        <v>4130</v>
      </c>
      <c r="W349" s="167" t="s">
        <v>4131</v>
      </c>
      <c r="X349" s="170" t="s">
        <v>157</v>
      </c>
      <c r="Y349" s="171" t="s">
        <v>4129</v>
      </c>
      <c r="Z349" s="167" t="s">
        <v>10522</v>
      </c>
      <c r="AA349" s="176">
        <v>6000</v>
      </c>
      <c r="AB349" s="167" t="s">
        <v>11254</v>
      </c>
      <c r="AC349" s="176">
        <v>6000</v>
      </c>
      <c r="AD349" s="167" t="s">
        <v>11254</v>
      </c>
      <c r="AE349" s="176">
        <v>1452</v>
      </c>
    </row>
    <row r="350" spans="1:31">
      <c r="A350" s="178">
        <v>108135955760</v>
      </c>
      <c r="B350" s="166">
        <v>46121</v>
      </c>
      <c r="C350" s="167" t="s">
        <v>3524</v>
      </c>
      <c r="D350" s="167" t="s">
        <v>3525</v>
      </c>
      <c r="E350" s="167" t="s">
        <v>3526</v>
      </c>
      <c r="F350" s="167" t="s">
        <v>3501</v>
      </c>
      <c r="G350" s="167" t="s">
        <v>3502</v>
      </c>
      <c r="H350" s="168">
        <v>46122</v>
      </c>
      <c r="I350" s="167"/>
      <c r="J350" s="169">
        <v>26142</v>
      </c>
      <c r="K350" s="167" t="s">
        <v>55</v>
      </c>
      <c r="L350" s="169">
        <v>8</v>
      </c>
      <c r="M350" s="167" t="s">
        <v>3513</v>
      </c>
      <c r="N350" s="169">
        <v>16.600000000000001</v>
      </c>
      <c r="O350" s="167" t="s">
        <v>3505</v>
      </c>
      <c r="P350" s="167"/>
      <c r="Q350" s="167" t="s">
        <v>3514</v>
      </c>
      <c r="R350" s="167" t="s">
        <v>3528</v>
      </c>
      <c r="S350" s="169">
        <v>8</v>
      </c>
      <c r="T350" s="167" t="s">
        <v>3529</v>
      </c>
      <c r="U350" s="169" t="s">
        <v>3530</v>
      </c>
      <c r="V350" s="167" t="s">
        <v>4130</v>
      </c>
      <c r="W350" s="167" t="s">
        <v>4131</v>
      </c>
      <c r="X350" s="170" t="s">
        <v>157</v>
      </c>
      <c r="Y350" s="171" t="s">
        <v>4129</v>
      </c>
      <c r="Z350" s="167" t="s">
        <v>10522</v>
      </c>
      <c r="AA350" s="176">
        <v>3000</v>
      </c>
      <c r="AB350" s="167" t="s">
        <v>11254</v>
      </c>
      <c r="AC350" s="176">
        <v>3000</v>
      </c>
      <c r="AD350" s="167" t="s">
        <v>11254</v>
      </c>
      <c r="AE350" s="176">
        <v>726</v>
      </c>
    </row>
    <row r="351" spans="1:31">
      <c r="A351" s="178">
        <v>108135955760</v>
      </c>
      <c r="B351" s="166">
        <v>46121</v>
      </c>
      <c r="C351" s="167" t="s">
        <v>3524</v>
      </c>
      <c r="D351" s="167" t="s">
        <v>3525</v>
      </c>
      <c r="E351" s="167" t="s">
        <v>3526</v>
      </c>
      <c r="F351" s="167" t="s">
        <v>3501</v>
      </c>
      <c r="G351" s="167" t="s">
        <v>3502</v>
      </c>
      <c r="H351" s="168">
        <v>46122</v>
      </c>
      <c r="I351" s="167"/>
      <c r="J351" s="169">
        <v>26142</v>
      </c>
      <c r="K351" s="167" t="s">
        <v>55</v>
      </c>
      <c r="L351" s="169">
        <v>8</v>
      </c>
      <c r="M351" s="167" t="s">
        <v>3513</v>
      </c>
      <c r="N351" s="169">
        <v>16.600000000000001</v>
      </c>
      <c r="O351" s="167" t="s">
        <v>3505</v>
      </c>
      <c r="P351" s="167"/>
      <c r="Q351" s="167" t="s">
        <v>3514</v>
      </c>
      <c r="R351" s="167" t="s">
        <v>3528</v>
      </c>
      <c r="S351" s="169">
        <v>7</v>
      </c>
      <c r="T351" s="167" t="s">
        <v>3529</v>
      </c>
      <c r="U351" s="169" t="s">
        <v>3530</v>
      </c>
      <c r="V351" s="167" t="s">
        <v>4132</v>
      </c>
      <c r="W351" s="167" t="s">
        <v>4133</v>
      </c>
      <c r="X351" s="170" t="s">
        <v>160</v>
      </c>
      <c r="Y351" s="171" t="s">
        <v>4129</v>
      </c>
      <c r="Z351" s="167" t="s">
        <v>10522</v>
      </c>
      <c r="AA351" s="176">
        <v>3000</v>
      </c>
      <c r="AB351" s="167" t="s">
        <v>11254</v>
      </c>
      <c r="AC351" s="176">
        <v>3000</v>
      </c>
      <c r="AD351" s="167" t="s">
        <v>11254</v>
      </c>
      <c r="AE351" s="176">
        <v>399</v>
      </c>
    </row>
    <row r="352" spans="1:31">
      <c r="A352" s="178">
        <v>108135955760</v>
      </c>
      <c r="B352" s="166">
        <v>46121</v>
      </c>
      <c r="C352" s="167" t="s">
        <v>3524</v>
      </c>
      <c r="D352" s="167" t="s">
        <v>3525</v>
      </c>
      <c r="E352" s="167" t="s">
        <v>3526</v>
      </c>
      <c r="F352" s="167" t="s">
        <v>3501</v>
      </c>
      <c r="G352" s="167" t="s">
        <v>3502</v>
      </c>
      <c r="H352" s="168">
        <v>46122</v>
      </c>
      <c r="I352" s="167"/>
      <c r="J352" s="169">
        <v>26142</v>
      </c>
      <c r="K352" s="167" t="s">
        <v>55</v>
      </c>
      <c r="L352" s="169">
        <v>8</v>
      </c>
      <c r="M352" s="167" t="s">
        <v>3513</v>
      </c>
      <c r="N352" s="169">
        <v>16.600000000000001</v>
      </c>
      <c r="O352" s="167" t="s">
        <v>3505</v>
      </c>
      <c r="P352" s="167"/>
      <c r="Q352" s="167" t="s">
        <v>3514</v>
      </c>
      <c r="R352" s="167" t="s">
        <v>3528</v>
      </c>
      <c r="S352" s="169">
        <v>6</v>
      </c>
      <c r="T352" s="167" t="s">
        <v>3529</v>
      </c>
      <c r="U352" s="169" t="s">
        <v>3530</v>
      </c>
      <c r="V352" s="167" t="s">
        <v>4134</v>
      </c>
      <c r="W352" s="167" t="s">
        <v>4135</v>
      </c>
      <c r="X352" s="170" t="s">
        <v>160</v>
      </c>
      <c r="Y352" s="171" t="s">
        <v>4129</v>
      </c>
      <c r="Z352" s="167" t="s">
        <v>10522</v>
      </c>
      <c r="AA352" s="176">
        <v>3000</v>
      </c>
      <c r="AB352" s="167" t="s">
        <v>11254</v>
      </c>
      <c r="AC352" s="176">
        <v>3000</v>
      </c>
      <c r="AD352" s="167" t="s">
        <v>11254</v>
      </c>
      <c r="AE352" s="176">
        <v>181.2</v>
      </c>
    </row>
    <row r="353" spans="1:31">
      <c r="A353" s="178">
        <v>108135955760</v>
      </c>
      <c r="B353" s="166">
        <v>46121</v>
      </c>
      <c r="C353" s="167" t="s">
        <v>3524</v>
      </c>
      <c r="D353" s="167" t="s">
        <v>3525</v>
      </c>
      <c r="E353" s="167" t="s">
        <v>3526</v>
      </c>
      <c r="F353" s="167" t="s">
        <v>3501</v>
      </c>
      <c r="G353" s="167" t="s">
        <v>3502</v>
      </c>
      <c r="H353" s="168">
        <v>46122</v>
      </c>
      <c r="I353" s="167"/>
      <c r="J353" s="169">
        <v>26142</v>
      </c>
      <c r="K353" s="167" t="s">
        <v>55</v>
      </c>
      <c r="L353" s="169">
        <v>8</v>
      </c>
      <c r="M353" s="167" t="s">
        <v>3513</v>
      </c>
      <c r="N353" s="169">
        <v>16.600000000000001</v>
      </c>
      <c r="O353" s="167" t="s">
        <v>3505</v>
      </c>
      <c r="P353" s="167"/>
      <c r="Q353" s="167" t="s">
        <v>3514</v>
      </c>
      <c r="R353" s="167" t="s">
        <v>3528</v>
      </c>
      <c r="S353" s="169">
        <v>5</v>
      </c>
      <c r="T353" s="167" t="s">
        <v>3545</v>
      </c>
      <c r="U353" s="169" t="s">
        <v>3546</v>
      </c>
      <c r="V353" s="167" t="s">
        <v>4136</v>
      </c>
      <c r="W353" s="167" t="s">
        <v>3626</v>
      </c>
      <c r="X353" s="170" t="s">
        <v>157</v>
      </c>
      <c r="Y353" s="171" t="s">
        <v>4129</v>
      </c>
      <c r="Z353" s="167" t="s">
        <v>10522</v>
      </c>
      <c r="AA353" s="176">
        <v>20000</v>
      </c>
      <c r="AB353" s="167" t="s">
        <v>11254</v>
      </c>
      <c r="AC353" s="176">
        <v>20000</v>
      </c>
      <c r="AD353" s="167" t="s">
        <v>11254</v>
      </c>
      <c r="AE353" s="176">
        <v>3800</v>
      </c>
    </row>
    <row r="354" spans="1:31">
      <c r="A354" s="178">
        <v>108135955760</v>
      </c>
      <c r="B354" s="166">
        <v>46121</v>
      </c>
      <c r="C354" s="167" t="s">
        <v>3524</v>
      </c>
      <c r="D354" s="167" t="s">
        <v>3525</v>
      </c>
      <c r="E354" s="167" t="s">
        <v>3526</v>
      </c>
      <c r="F354" s="167" t="s">
        <v>3501</v>
      </c>
      <c r="G354" s="167" t="s">
        <v>3502</v>
      </c>
      <c r="H354" s="168">
        <v>46122</v>
      </c>
      <c r="I354" s="167"/>
      <c r="J354" s="169">
        <v>26142</v>
      </c>
      <c r="K354" s="167" t="s">
        <v>55</v>
      </c>
      <c r="L354" s="169">
        <v>8</v>
      </c>
      <c r="M354" s="167" t="s">
        <v>3513</v>
      </c>
      <c r="N354" s="169">
        <v>16.600000000000001</v>
      </c>
      <c r="O354" s="167" t="s">
        <v>3505</v>
      </c>
      <c r="P354" s="167"/>
      <c r="Q354" s="167" t="s">
        <v>3514</v>
      </c>
      <c r="R354" s="167" t="s">
        <v>3528</v>
      </c>
      <c r="S354" s="169">
        <v>4</v>
      </c>
      <c r="T354" s="167" t="s">
        <v>3545</v>
      </c>
      <c r="U354" s="169" t="s">
        <v>3546</v>
      </c>
      <c r="V354" s="167" t="s">
        <v>4136</v>
      </c>
      <c r="W354" s="167" t="s">
        <v>3626</v>
      </c>
      <c r="X354" s="170" t="s">
        <v>157</v>
      </c>
      <c r="Y354" s="171" t="s">
        <v>4129</v>
      </c>
      <c r="Z354" s="167" t="s">
        <v>10522</v>
      </c>
      <c r="AA354" s="176">
        <v>25000</v>
      </c>
      <c r="AB354" s="167" t="s">
        <v>11254</v>
      </c>
      <c r="AC354" s="176">
        <v>25000</v>
      </c>
      <c r="AD354" s="167" t="s">
        <v>11254</v>
      </c>
      <c r="AE354" s="176">
        <v>4750</v>
      </c>
    </row>
    <row r="355" spans="1:31">
      <c r="A355" s="178">
        <v>108135955760</v>
      </c>
      <c r="B355" s="166">
        <v>46121</v>
      </c>
      <c r="C355" s="167" t="s">
        <v>3524</v>
      </c>
      <c r="D355" s="167" t="s">
        <v>3525</v>
      </c>
      <c r="E355" s="167" t="s">
        <v>3526</v>
      </c>
      <c r="F355" s="167" t="s">
        <v>3501</v>
      </c>
      <c r="G355" s="167" t="s">
        <v>3502</v>
      </c>
      <c r="H355" s="168">
        <v>46122</v>
      </c>
      <c r="I355" s="167"/>
      <c r="J355" s="169">
        <v>26142</v>
      </c>
      <c r="K355" s="167" t="s">
        <v>55</v>
      </c>
      <c r="L355" s="169">
        <v>8</v>
      </c>
      <c r="M355" s="167" t="s">
        <v>3513</v>
      </c>
      <c r="N355" s="169">
        <v>16.600000000000001</v>
      </c>
      <c r="O355" s="167" t="s">
        <v>3505</v>
      </c>
      <c r="P355" s="167"/>
      <c r="Q355" s="167" t="s">
        <v>3514</v>
      </c>
      <c r="R355" s="167" t="s">
        <v>3528</v>
      </c>
      <c r="S355" s="169">
        <v>3</v>
      </c>
      <c r="T355" s="167" t="s">
        <v>3545</v>
      </c>
      <c r="U355" s="169" t="s">
        <v>3546</v>
      </c>
      <c r="V355" s="167" t="s">
        <v>4137</v>
      </c>
      <c r="W355" s="167" t="s">
        <v>4138</v>
      </c>
      <c r="X355" s="170" t="s">
        <v>160</v>
      </c>
      <c r="Y355" s="171" t="s">
        <v>4129</v>
      </c>
      <c r="Z355" s="167" t="s">
        <v>10522</v>
      </c>
      <c r="AA355" s="176">
        <v>3000</v>
      </c>
      <c r="AB355" s="167" t="s">
        <v>11254</v>
      </c>
      <c r="AC355" s="176">
        <v>3000</v>
      </c>
      <c r="AD355" s="167" t="s">
        <v>11254</v>
      </c>
      <c r="AE355" s="176">
        <v>40.5</v>
      </c>
    </row>
    <row r="356" spans="1:31">
      <c r="A356" s="178">
        <v>108135955760</v>
      </c>
      <c r="B356" s="166">
        <v>46121</v>
      </c>
      <c r="C356" s="167" t="s">
        <v>3524</v>
      </c>
      <c r="D356" s="167" t="s">
        <v>3525</v>
      </c>
      <c r="E356" s="167" t="s">
        <v>3526</v>
      </c>
      <c r="F356" s="167" t="s">
        <v>3501</v>
      </c>
      <c r="G356" s="167" t="s">
        <v>3502</v>
      </c>
      <c r="H356" s="168">
        <v>46122</v>
      </c>
      <c r="I356" s="167"/>
      <c r="J356" s="169">
        <v>26142</v>
      </c>
      <c r="K356" s="167" t="s">
        <v>55</v>
      </c>
      <c r="L356" s="169">
        <v>8</v>
      </c>
      <c r="M356" s="167" t="s">
        <v>3513</v>
      </c>
      <c r="N356" s="169">
        <v>16.600000000000001</v>
      </c>
      <c r="O356" s="167" t="s">
        <v>3505</v>
      </c>
      <c r="P356" s="167"/>
      <c r="Q356" s="167" t="s">
        <v>3514</v>
      </c>
      <c r="R356" s="167" t="s">
        <v>3528</v>
      </c>
      <c r="S356" s="169">
        <v>2</v>
      </c>
      <c r="T356" s="167" t="s">
        <v>3540</v>
      </c>
      <c r="U356" s="169" t="s">
        <v>3541</v>
      </c>
      <c r="V356" s="167" t="s">
        <v>4139</v>
      </c>
      <c r="W356" s="167" t="s">
        <v>4140</v>
      </c>
      <c r="X356" s="170" t="s">
        <v>3533</v>
      </c>
      <c r="Y356" s="171" t="s">
        <v>4129</v>
      </c>
      <c r="Z356" s="167" t="s">
        <v>10522</v>
      </c>
      <c r="AA356" s="176">
        <v>3000</v>
      </c>
      <c r="AB356" s="167" t="s">
        <v>11254</v>
      </c>
      <c r="AC356" s="176">
        <v>3000</v>
      </c>
      <c r="AD356" s="167" t="s">
        <v>11254</v>
      </c>
      <c r="AE356" s="176">
        <v>324</v>
      </c>
    </row>
    <row r="357" spans="1:31">
      <c r="A357" s="178">
        <v>108135955760</v>
      </c>
      <c r="B357" s="166">
        <v>46121</v>
      </c>
      <c r="C357" s="167" t="s">
        <v>3524</v>
      </c>
      <c r="D357" s="167" t="s">
        <v>3525</v>
      </c>
      <c r="E357" s="167" t="s">
        <v>3526</v>
      </c>
      <c r="F357" s="167" t="s">
        <v>3501</v>
      </c>
      <c r="G357" s="167" t="s">
        <v>3502</v>
      </c>
      <c r="H357" s="168">
        <v>46122</v>
      </c>
      <c r="I357" s="167"/>
      <c r="J357" s="169">
        <v>26142</v>
      </c>
      <c r="K357" s="167" t="s">
        <v>55</v>
      </c>
      <c r="L357" s="169">
        <v>8</v>
      </c>
      <c r="M357" s="167" t="s">
        <v>3513</v>
      </c>
      <c r="N357" s="169">
        <v>16.600000000000001</v>
      </c>
      <c r="O357" s="167" t="s">
        <v>3505</v>
      </c>
      <c r="P357" s="167"/>
      <c r="Q357" s="167" t="s">
        <v>3514</v>
      </c>
      <c r="R357" s="167" t="s">
        <v>3528</v>
      </c>
      <c r="S357" s="169">
        <v>1</v>
      </c>
      <c r="T357" s="167" t="s">
        <v>3529</v>
      </c>
      <c r="U357" s="169" t="s">
        <v>3530</v>
      </c>
      <c r="V357" s="167" t="s">
        <v>3571</v>
      </c>
      <c r="W357" s="167" t="s">
        <v>3572</v>
      </c>
      <c r="X357" s="170" t="s">
        <v>157</v>
      </c>
      <c r="Y357" s="171" t="s">
        <v>4129</v>
      </c>
      <c r="Z357" s="167" t="s">
        <v>10522</v>
      </c>
      <c r="AA357" s="176">
        <v>7500</v>
      </c>
      <c r="AB357" s="167" t="s">
        <v>11254</v>
      </c>
      <c r="AC357" s="176">
        <v>7500</v>
      </c>
      <c r="AD357" s="167" t="s">
        <v>11254</v>
      </c>
      <c r="AE357" s="176">
        <v>312.08</v>
      </c>
    </row>
    <row r="358" spans="1:31">
      <c r="A358" s="178">
        <v>108136010840</v>
      </c>
      <c r="B358" s="166">
        <v>46121</v>
      </c>
      <c r="C358" s="167" t="s">
        <v>3524</v>
      </c>
      <c r="D358" s="167" t="s">
        <v>3525</v>
      </c>
      <c r="E358" s="167" t="s">
        <v>3526</v>
      </c>
      <c r="F358" s="167" t="s">
        <v>3501</v>
      </c>
      <c r="G358" s="167" t="s">
        <v>3502</v>
      </c>
      <c r="H358" s="168">
        <v>46122</v>
      </c>
      <c r="I358" s="167" t="s">
        <v>4141</v>
      </c>
      <c r="J358" s="169">
        <v>26142</v>
      </c>
      <c r="K358" s="167" t="s">
        <v>55</v>
      </c>
      <c r="L358" s="169">
        <v>5</v>
      </c>
      <c r="M358" s="167" t="s">
        <v>3513</v>
      </c>
      <c r="N358" s="169">
        <v>140</v>
      </c>
      <c r="O358" s="167" t="s">
        <v>3505</v>
      </c>
      <c r="P358" s="167"/>
      <c r="Q358" s="167" t="s">
        <v>3527</v>
      </c>
      <c r="R358" s="167" t="s">
        <v>4142</v>
      </c>
      <c r="S358" s="169">
        <v>1</v>
      </c>
      <c r="T358" s="167" t="s">
        <v>4143</v>
      </c>
      <c r="U358" s="169" t="s">
        <v>4144</v>
      </c>
      <c r="V358" s="167" t="s">
        <v>4145</v>
      </c>
      <c r="W358" s="167"/>
      <c r="X358" s="170" t="s">
        <v>3619</v>
      </c>
      <c r="Y358" s="171" t="s">
        <v>4146</v>
      </c>
      <c r="Z358" s="167" t="s">
        <v>10523</v>
      </c>
      <c r="AA358" s="176">
        <v>100</v>
      </c>
      <c r="AB358" s="167" t="s">
        <v>11256</v>
      </c>
      <c r="AC358" s="176">
        <v>100</v>
      </c>
      <c r="AD358" s="167" t="s">
        <v>11256</v>
      </c>
      <c r="AE358" s="176">
        <v>21260</v>
      </c>
    </row>
    <row r="359" spans="1:31">
      <c r="A359" s="178">
        <v>108136189600</v>
      </c>
      <c r="B359" s="166">
        <v>46121</v>
      </c>
      <c r="C359" s="167" t="s">
        <v>3610</v>
      </c>
      <c r="D359" s="167" t="s">
        <v>3525</v>
      </c>
      <c r="E359" s="167" t="s">
        <v>3526</v>
      </c>
      <c r="F359" s="167" t="s">
        <v>3613</v>
      </c>
      <c r="G359" s="167" t="s">
        <v>3614</v>
      </c>
      <c r="H359" s="168">
        <v>46121</v>
      </c>
      <c r="I359" s="167"/>
      <c r="J359" s="169">
        <v>1</v>
      </c>
      <c r="K359" s="167" t="s">
        <v>48</v>
      </c>
      <c r="L359" s="169">
        <v>2</v>
      </c>
      <c r="M359" s="167" t="s">
        <v>3504</v>
      </c>
      <c r="N359" s="169">
        <v>51.8</v>
      </c>
      <c r="O359" s="167" t="s">
        <v>3505</v>
      </c>
      <c r="P359" s="167" t="s">
        <v>4147</v>
      </c>
      <c r="Q359" s="167" t="s">
        <v>3506</v>
      </c>
      <c r="R359" s="167" t="s">
        <v>4148</v>
      </c>
      <c r="S359" s="169">
        <v>1</v>
      </c>
      <c r="T359" s="167"/>
      <c r="U359" s="169" t="s">
        <v>3648</v>
      </c>
      <c r="V359" s="167" t="s">
        <v>4149</v>
      </c>
      <c r="W359" s="167"/>
      <c r="X359" s="170" t="s">
        <v>3619</v>
      </c>
      <c r="Y359" s="171" t="s">
        <v>4150</v>
      </c>
      <c r="Z359" s="167" t="s">
        <v>10524</v>
      </c>
      <c r="AA359" s="176">
        <v>2000</v>
      </c>
      <c r="AB359" s="167" t="s">
        <v>11254</v>
      </c>
      <c r="AC359" s="176">
        <v>50</v>
      </c>
      <c r="AD359" s="167" t="s">
        <v>11256</v>
      </c>
      <c r="AE359" s="176">
        <v>27000000</v>
      </c>
    </row>
    <row r="360" spans="1:31">
      <c r="A360" s="178">
        <v>108136906250</v>
      </c>
      <c r="B360" s="166">
        <v>46122</v>
      </c>
      <c r="C360" s="167" t="s">
        <v>3524</v>
      </c>
      <c r="D360" s="167" t="s">
        <v>3525</v>
      </c>
      <c r="E360" s="167" t="s">
        <v>3526</v>
      </c>
      <c r="F360" s="167" t="s">
        <v>3501</v>
      </c>
      <c r="G360" s="167" t="s">
        <v>3502</v>
      </c>
      <c r="H360" s="168">
        <v>46125</v>
      </c>
      <c r="I360" s="167"/>
      <c r="J360" s="169">
        <v>26142</v>
      </c>
      <c r="K360" s="167" t="s">
        <v>55</v>
      </c>
      <c r="L360" s="169">
        <v>1</v>
      </c>
      <c r="M360" s="167" t="s">
        <v>3513</v>
      </c>
      <c r="N360" s="169">
        <v>0.1</v>
      </c>
      <c r="O360" s="167" t="s">
        <v>3505</v>
      </c>
      <c r="P360" s="167"/>
      <c r="Q360" s="167" t="s">
        <v>3514</v>
      </c>
      <c r="R360" s="167" t="s">
        <v>3528</v>
      </c>
      <c r="S360" s="169">
        <v>1</v>
      </c>
      <c r="T360" s="167" t="s">
        <v>3529</v>
      </c>
      <c r="U360" s="169" t="s">
        <v>3530</v>
      </c>
      <c r="V360" s="167" t="s">
        <v>4151</v>
      </c>
      <c r="W360" s="167" t="s">
        <v>4152</v>
      </c>
      <c r="X360" s="170" t="s">
        <v>159</v>
      </c>
      <c r="Y360" s="171" t="s">
        <v>4153</v>
      </c>
      <c r="Z360" s="167" t="s">
        <v>10525</v>
      </c>
      <c r="AA360" s="176">
        <v>100</v>
      </c>
      <c r="AB360" s="167" t="s">
        <v>11254</v>
      </c>
      <c r="AC360" s="176">
        <v>100</v>
      </c>
      <c r="AD360" s="167" t="s">
        <v>11254</v>
      </c>
      <c r="AE360" s="176">
        <v>18</v>
      </c>
    </row>
    <row r="361" spans="1:31">
      <c r="A361" s="178">
        <v>108136909900</v>
      </c>
      <c r="B361" s="166">
        <v>46122</v>
      </c>
      <c r="C361" s="167" t="s">
        <v>3524</v>
      </c>
      <c r="D361" s="167" t="s">
        <v>3525</v>
      </c>
      <c r="E361" s="167" t="s">
        <v>3526</v>
      </c>
      <c r="F361" s="167" t="s">
        <v>3501</v>
      </c>
      <c r="G361" s="167" t="s">
        <v>3502</v>
      </c>
      <c r="H361" s="168">
        <v>46125</v>
      </c>
      <c r="I361" s="167"/>
      <c r="J361" s="169">
        <v>26142</v>
      </c>
      <c r="K361" s="167" t="s">
        <v>55</v>
      </c>
      <c r="L361" s="169">
        <v>2</v>
      </c>
      <c r="M361" s="167" t="s">
        <v>3513</v>
      </c>
      <c r="N361" s="169">
        <v>2.2000000000000002</v>
      </c>
      <c r="O361" s="167" t="s">
        <v>3505</v>
      </c>
      <c r="P361" s="167"/>
      <c r="Q361" s="167" t="s">
        <v>3527</v>
      </c>
      <c r="R361" s="167" t="s">
        <v>3528</v>
      </c>
      <c r="S361" s="169">
        <v>2</v>
      </c>
      <c r="T361" s="167" t="s">
        <v>3703</v>
      </c>
      <c r="U361" s="169" t="s">
        <v>3704</v>
      </c>
      <c r="V361" s="167" t="s">
        <v>4154</v>
      </c>
      <c r="W361" s="167" t="s">
        <v>4155</v>
      </c>
      <c r="X361" s="170" t="s">
        <v>159</v>
      </c>
      <c r="Y361" s="171" t="s">
        <v>4156</v>
      </c>
      <c r="Z361" s="167" t="s">
        <v>10526</v>
      </c>
      <c r="AA361" s="176">
        <v>16</v>
      </c>
      <c r="AB361" s="167" t="s">
        <v>11254</v>
      </c>
      <c r="AC361" s="176">
        <v>16</v>
      </c>
      <c r="AD361" s="167" t="s">
        <v>11254</v>
      </c>
      <c r="AE361" s="176">
        <v>0.16</v>
      </c>
    </row>
    <row r="362" spans="1:31">
      <c r="A362" s="178">
        <v>108136909900</v>
      </c>
      <c r="B362" s="166">
        <v>46122</v>
      </c>
      <c r="C362" s="167" t="s">
        <v>3524</v>
      </c>
      <c r="D362" s="167" t="s">
        <v>3525</v>
      </c>
      <c r="E362" s="167" t="s">
        <v>3526</v>
      </c>
      <c r="F362" s="167" t="s">
        <v>3501</v>
      </c>
      <c r="G362" s="167" t="s">
        <v>3502</v>
      </c>
      <c r="H362" s="168">
        <v>46125</v>
      </c>
      <c r="I362" s="167"/>
      <c r="J362" s="169">
        <v>26142</v>
      </c>
      <c r="K362" s="167" t="s">
        <v>55</v>
      </c>
      <c r="L362" s="169">
        <v>2</v>
      </c>
      <c r="M362" s="167" t="s">
        <v>3513</v>
      </c>
      <c r="N362" s="169">
        <v>2.2000000000000002</v>
      </c>
      <c r="O362" s="167" t="s">
        <v>3505</v>
      </c>
      <c r="P362" s="167"/>
      <c r="Q362" s="167" t="s">
        <v>3527</v>
      </c>
      <c r="R362" s="167" t="s">
        <v>3528</v>
      </c>
      <c r="S362" s="169">
        <v>1</v>
      </c>
      <c r="T362" s="167" t="s">
        <v>3703</v>
      </c>
      <c r="U362" s="169" t="s">
        <v>3704</v>
      </c>
      <c r="V362" s="167" t="s">
        <v>4154</v>
      </c>
      <c r="W362" s="167" t="s">
        <v>4155</v>
      </c>
      <c r="X362" s="170" t="s">
        <v>159</v>
      </c>
      <c r="Y362" s="171" t="s">
        <v>4156</v>
      </c>
      <c r="Z362" s="167" t="s">
        <v>10526</v>
      </c>
      <c r="AA362" s="176">
        <v>256</v>
      </c>
      <c r="AB362" s="167" t="s">
        <v>11254</v>
      </c>
      <c r="AC362" s="176">
        <v>256</v>
      </c>
      <c r="AD362" s="167" t="s">
        <v>11254</v>
      </c>
      <c r="AE362" s="176">
        <v>1280</v>
      </c>
    </row>
    <row r="363" spans="1:31">
      <c r="A363" s="178">
        <v>108137732840</v>
      </c>
      <c r="B363" s="166">
        <v>46122</v>
      </c>
      <c r="C363" s="167" t="s">
        <v>3500</v>
      </c>
      <c r="D363" s="167"/>
      <c r="E363" s="167"/>
      <c r="F363" s="167" t="s">
        <v>3501</v>
      </c>
      <c r="G363" s="167" t="s">
        <v>3502</v>
      </c>
      <c r="H363" s="168"/>
      <c r="I363" s="167" t="s">
        <v>4157</v>
      </c>
      <c r="J363" s="169">
        <v>26142</v>
      </c>
      <c r="K363" s="167" t="s">
        <v>55</v>
      </c>
      <c r="L363" s="169">
        <v>1</v>
      </c>
      <c r="M363" s="167" t="s">
        <v>3504</v>
      </c>
      <c r="N363" s="169">
        <v>115.8</v>
      </c>
      <c r="O363" s="167" t="s">
        <v>3505</v>
      </c>
      <c r="P363" s="167"/>
      <c r="Q363" s="167" t="s">
        <v>3514</v>
      </c>
      <c r="R363" s="167" t="s">
        <v>3515</v>
      </c>
      <c r="S363" s="169">
        <v>3</v>
      </c>
      <c r="T363" s="167" t="s">
        <v>3516</v>
      </c>
      <c r="U363" s="169" t="s">
        <v>3517</v>
      </c>
      <c r="V363" s="167" t="s">
        <v>4158</v>
      </c>
      <c r="W363" s="167" t="s">
        <v>3519</v>
      </c>
      <c r="X363" s="170" t="s">
        <v>157</v>
      </c>
      <c r="Y363" s="171" t="s">
        <v>4159</v>
      </c>
      <c r="Z363" s="167" t="s">
        <v>10527</v>
      </c>
      <c r="AA363" s="176">
        <v>5</v>
      </c>
      <c r="AB363" s="167" t="s">
        <v>11254</v>
      </c>
      <c r="AC363" s="176">
        <v>5</v>
      </c>
      <c r="AD363" s="167" t="s">
        <v>11254</v>
      </c>
      <c r="AE363" s="176">
        <v>12971.7</v>
      </c>
    </row>
    <row r="364" spans="1:31">
      <c r="A364" s="178">
        <v>108137732840</v>
      </c>
      <c r="B364" s="166">
        <v>46122</v>
      </c>
      <c r="C364" s="167" t="s">
        <v>3500</v>
      </c>
      <c r="D364" s="167"/>
      <c r="E364" s="167"/>
      <c r="F364" s="167" t="s">
        <v>3501</v>
      </c>
      <c r="G364" s="167" t="s">
        <v>3502</v>
      </c>
      <c r="H364" s="168"/>
      <c r="I364" s="167" t="s">
        <v>4157</v>
      </c>
      <c r="J364" s="169">
        <v>26142</v>
      </c>
      <c r="K364" s="167" t="s">
        <v>55</v>
      </c>
      <c r="L364" s="169">
        <v>1</v>
      </c>
      <c r="M364" s="167" t="s">
        <v>3504</v>
      </c>
      <c r="N364" s="169">
        <v>115.8</v>
      </c>
      <c r="O364" s="167" t="s">
        <v>3505</v>
      </c>
      <c r="P364" s="167"/>
      <c r="Q364" s="167" t="s">
        <v>3514</v>
      </c>
      <c r="R364" s="167" t="s">
        <v>3515</v>
      </c>
      <c r="S364" s="169">
        <v>2</v>
      </c>
      <c r="T364" s="167" t="s">
        <v>3516</v>
      </c>
      <c r="U364" s="169" t="s">
        <v>3517</v>
      </c>
      <c r="V364" s="167" t="s">
        <v>4158</v>
      </c>
      <c r="W364" s="167" t="s">
        <v>3519</v>
      </c>
      <c r="X364" s="170" t="s">
        <v>157</v>
      </c>
      <c r="Y364" s="171" t="s">
        <v>4159</v>
      </c>
      <c r="Z364" s="167" t="s">
        <v>10527</v>
      </c>
      <c r="AA364" s="176">
        <v>1</v>
      </c>
      <c r="AB364" s="167" t="s">
        <v>11254</v>
      </c>
      <c r="AC364" s="176">
        <v>1</v>
      </c>
      <c r="AD364" s="167" t="s">
        <v>11254</v>
      </c>
      <c r="AE364" s="176">
        <v>2594.34</v>
      </c>
    </row>
    <row r="365" spans="1:31">
      <c r="A365" s="178">
        <v>108137732840</v>
      </c>
      <c r="B365" s="166">
        <v>46122</v>
      </c>
      <c r="C365" s="167" t="s">
        <v>3500</v>
      </c>
      <c r="D365" s="167"/>
      <c r="E365" s="167"/>
      <c r="F365" s="167" t="s">
        <v>3501</v>
      </c>
      <c r="G365" s="167" t="s">
        <v>3502</v>
      </c>
      <c r="H365" s="168"/>
      <c r="I365" s="167" t="s">
        <v>4157</v>
      </c>
      <c r="J365" s="169">
        <v>26142</v>
      </c>
      <c r="K365" s="167" t="s">
        <v>55</v>
      </c>
      <c r="L365" s="169">
        <v>1</v>
      </c>
      <c r="M365" s="167" t="s">
        <v>3504</v>
      </c>
      <c r="N365" s="169">
        <v>115.8</v>
      </c>
      <c r="O365" s="167" t="s">
        <v>3505</v>
      </c>
      <c r="P365" s="167"/>
      <c r="Q365" s="167" t="s">
        <v>3514</v>
      </c>
      <c r="R365" s="167" t="s">
        <v>3515</v>
      </c>
      <c r="S365" s="169">
        <v>1</v>
      </c>
      <c r="T365" s="167" t="s">
        <v>3516</v>
      </c>
      <c r="U365" s="169" t="s">
        <v>3517</v>
      </c>
      <c r="V365" s="167" t="s">
        <v>4158</v>
      </c>
      <c r="W365" s="167" t="s">
        <v>3519</v>
      </c>
      <c r="X365" s="170" t="s">
        <v>157</v>
      </c>
      <c r="Y365" s="171" t="s">
        <v>4159</v>
      </c>
      <c r="Z365" s="167" t="s">
        <v>10527</v>
      </c>
      <c r="AA365" s="176">
        <v>1</v>
      </c>
      <c r="AB365" s="167" t="s">
        <v>11254</v>
      </c>
      <c r="AC365" s="176">
        <v>1</v>
      </c>
      <c r="AD365" s="167" t="s">
        <v>11254</v>
      </c>
      <c r="AE365" s="176">
        <v>2594.34</v>
      </c>
    </row>
    <row r="366" spans="1:31">
      <c r="A366" s="178">
        <v>108137766810</v>
      </c>
      <c r="B366" s="166">
        <v>46122</v>
      </c>
      <c r="C366" s="167" t="s">
        <v>3610</v>
      </c>
      <c r="D366" s="167" t="s">
        <v>3525</v>
      </c>
      <c r="E366" s="167" t="s">
        <v>3526</v>
      </c>
      <c r="F366" s="167" t="s">
        <v>3501</v>
      </c>
      <c r="G366" s="167" t="s">
        <v>3502</v>
      </c>
      <c r="H366" s="168">
        <v>46125</v>
      </c>
      <c r="I366" s="167"/>
      <c r="J366" s="169">
        <v>26142</v>
      </c>
      <c r="K366" s="167" t="s">
        <v>55</v>
      </c>
      <c r="L366" s="169">
        <v>1</v>
      </c>
      <c r="M366" s="167" t="s">
        <v>3504</v>
      </c>
      <c r="N366" s="169">
        <v>115.8</v>
      </c>
      <c r="O366" s="167" t="s">
        <v>3505</v>
      </c>
      <c r="P366" s="167"/>
      <c r="Q366" s="167" t="s">
        <v>3514</v>
      </c>
      <c r="R366" s="167" t="s">
        <v>4160</v>
      </c>
      <c r="S366" s="169">
        <v>2</v>
      </c>
      <c r="T366" s="167"/>
      <c r="U366" s="169" t="s">
        <v>3630</v>
      </c>
      <c r="V366" s="167" t="s">
        <v>4161</v>
      </c>
      <c r="W366" s="167"/>
      <c r="X366" s="170" t="s">
        <v>3619</v>
      </c>
      <c r="Y366" s="171" t="s">
        <v>4159</v>
      </c>
      <c r="Z366" s="167" t="s">
        <v>10527</v>
      </c>
      <c r="AA366" s="176">
        <v>1</v>
      </c>
      <c r="AB366" s="167" t="s">
        <v>11260</v>
      </c>
      <c r="AC366" s="176">
        <v>2</v>
      </c>
      <c r="AD366" s="167" t="s">
        <v>11254</v>
      </c>
      <c r="AE366" s="176">
        <v>85</v>
      </c>
    </row>
    <row r="367" spans="1:31">
      <c r="A367" s="178">
        <v>108137766810</v>
      </c>
      <c r="B367" s="166">
        <v>46122</v>
      </c>
      <c r="C367" s="167" t="s">
        <v>3610</v>
      </c>
      <c r="D367" s="167" t="s">
        <v>3525</v>
      </c>
      <c r="E367" s="167" t="s">
        <v>3526</v>
      </c>
      <c r="F367" s="167" t="s">
        <v>3501</v>
      </c>
      <c r="G367" s="167" t="s">
        <v>3502</v>
      </c>
      <c r="H367" s="168">
        <v>46125</v>
      </c>
      <c r="I367" s="167"/>
      <c r="J367" s="169">
        <v>26142</v>
      </c>
      <c r="K367" s="167" t="s">
        <v>55</v>
      </c>
      <c r="L367" s="169">
        <v>1</v>
      </c>
      <c r="M367" s="167" t="s">
        <v>3504</v>
      </c>
      <c r="N367" s="169">
        <v>115.8</v>
      </c>
      <c r="O367" s="167" t="s">
        <v>3505</v>
      </c>
      <c r="P367" s="167"/>
      <c r="Q367" s="167" t="s">
        <v>3514</v>
      </c>
      <c r="R367" s="167" t="s">
        <v>4160</v>
      </c>
      <c r="S367" s="169">
        <v>1</v>
      </c>
      <c r="T367" s="167" t="s">
        <v>2058</v>
      </c>
      <c r="U367" s="169" t="s">
        <v>4162</v>
      </c>
      <c r="V367" s="167" t="s">
        <v>4163</v>
      </c>
      <c r="W367" s="167"/>
      <c r="X367" s="170" t="s">
        <v>3619</v>
      </c>
      <c r="Y367" s="171" t="s">
        <v>4159</v>
      </c>
      <c r="Z367" s="167" t="s">
        <v>10527</v>
      </c>
      <c r="AA367" s="176">
        <v>1</v>
      </c>
      <c r="AB367" s="167" t="s">
        <v>11254</v>
      </c>
      <c r="AC367" s="176">
        <v>1</v>
      </c>
      <c r="AD367" s="167" t="s">
        <v>11254</v>
      </c>
      <c r="AE367" s="176">
        <v>60</v>
      </c>
    </row>
    <row r="368" spans="1:31">
      <c r="A368" s="178">
        <v>108137842300</v>
      </c>
      <c r="B368" s="166">
        <v>46122</v>
      </c>
      <c r="C368" s="167" t="s">
        <v>3524</v>
      </c>
      <c r="D368" s="167" t="s">
        <v>3525</v>
      </c>
      <c r="E368" s="167" t="s">
        <v>3526</v>
      </c>
      <c r="F368" s="167" t="s">
        <v>3501</v>
      </c>
      <c r="G368" s="167" t="s">
        <v>3502</v>
      </c>
      <c r="H368" s="168">
        <v>46125</v>
      </c>
      <c r="I368" s="167"/>
      <c r="J368" s="169">
        <v>26142</v>
      </c>
      <c r="K368" s="167" t="s">
        <v>55</v>
      </c>
      <c r="L368" s="169">
        <v>1</v>
      </c>
      <c r="M368" s="167" t="s">
        <v>3504</v>
      </c>
      <c r="N368" s="169">
        <v>115.8</v>
      </c>
      <c r="O368" s="167" t="s">
        <v>3505</v>
      </c>
      <c r="P368" s="167"/>
      <c r="Q368" s="167" t="s">
        <v>3514</v>
      </c>
      <c r="R368" s="167" t="s">
        <v>3528</v>
      </c>
      <c r="S368" s="169">
        <v>20</v>
      </c>
      <c r="T368" s="167" t="s">
        <v>4164</v>
      </c>
      <c r="U368" s="169" t="s">
        <v>3667</v>
      </c>
      <c r="V368" s="167" t="s">
        <v>4165</v>
      </c>
      <c r="W368" s="167" t="s">
        <v>4166</v>
      </c>
      <c r="X368" s="170" t="s">
        <v>159</v>
      </c>
      <c r="Y368" s="171" t="s">
        <v>4159</v>
      </c>
      <c r="Z368" s="167" t="s">
        <v>10527</v>
      </c>
      <c r="AA368" s="176">
        <v>9371</v>
      </c>
      <c r="AB368" s="167" t="s">
        <v>11254</v>
      </c>
      <c r="AC368" s="176">
        <v>9371</v>
      </c>
      <c r="AD368" s="167" t="s">
        <v>11254</v>
      </c>
      <c r="AE368" s="176">
        <v>93.71</v>
      </c>
    </row>
    <row r="369" spans="1:31">
      <c r="A369" s="178">
        <v>108137842300</v>
      </c>
      <c r="B369" s="166">
        <v>46122</v>
      </c>
      <c r="C369" s="167" t="s">
        <v>3524</v>
      </c>
      <c r="D369" s="167" t="s">
        <v>3525</v>
      </c>
      <c r="E369" s="167" t="s">
        <v>3526</v>
      </c>
      <c r="F369" s="167" t="s">
        <v>3501</v>
      </c>
      <c r="G369" s="167" t="s">
        <v>3502</v>
      </c>
      <c r="H369" s="168">
        <v>46125</v>
      </c>
      <c r="I369" s="167"/>
      <c r="J369" s="169">
        <v>26142</v>
      </c>
      <c r="K369" s="167" t="s">
        <v>55</v>
      </c>
      <c r="L369" s="169">
        <v>1</v>
      </c>
      <c r="M369" s="167" t="s">
        <v>3504</v>
      </c>
      <c r="N369" s="169">
        <v>115.8</v>
      </c>
      <c r="O369" s="167" t="s">
        <v>3505</v>
      </c>
      <c r="P369" s="167"/>
      <c r="Q369" s="167" t="s">
        <v>3514</v>
      </c>
      <c r="R369" s="167" t="s">
        <v>3528</v>
      </c>
      <c r="S369" s="169">
        <v>19</v>
      </c>
      <c r="T369" s="167" t="s">
        <v>3560</v>
      </c>
      <c r="U369" s="169" t="s">
        <v>3561</v>
      </c>
      <c r="V369" s="167" t="s">
        <v>4167</v>
      </c>
      <c r="W369" s="167" t="s">
        <v>4168</v>
      </c>
      <c r="X369" s="170" t="s">
        <v>159</v>
      </c>
      <c r="Y369" s="171" t="s">
        <v>4159</v>
      </c>
      <c r="Z369" s="167" t="s">
        <v>10527</v>
      </c>
      <c r="AA369" s="176">
        <v>1886</v>
      </c>
      <c r="AB369" s="167" t="s">
        <v>11254</v>
      </c>
      <c r="AC369" s="176">
        <v>1886</v>
      </c>
      <c r="AD369" s="167" t="s">
        <v>11254</v>
      </c>
      <c r="AE369" s="176">
        <v>81.097999999999999</v>
      </c>
    </row>
    <row r="370" spans="1:31">
      <c r="A370" s="178">
        <v>108137842300</v>
      </c>
      <c r="B370" s="166">
        <v>46122</v>
      </c>
      <c r="C370" s="167" t="s">
        <v>3524</v>
      </c>
      <c r="D370" s="167" t="s">
        <v>3525</v>
      </c>
      <c r="E370" s="167" t="s">
        <v>3526</v>
      </c>
      <c r="F370" s="167" t="s">
        <v>3501</v>
      </c>
      <c r="G370" s="167" t="s">
        <v>3502</v>
      </c>
      <c r="H370" s="168">
        <v>46125</v>
      </c>
      <c r="I370" s="167"/>
      <c r="J370" s="169">
        <v>26142</v>
      </c>
      <c r="K370" s="167" t="s">
        <v>55</v>
      </c>
      <c r="L370" s="169">
        <v>1</v>
      </c>
      <c r="M370" s="167" t="s">
        <v>3504</v>
      </c>
      <c r="N370" s="169">
        <v>115.8</v>
      </c>
      <c r="O370" s="167" t="s">
        <v>3505</v>
      </c>
      <c r="P370" s="167"/>
      <c r="Q370" s="167" t="s">
        <v>3514</v>
      </c>
      <c r="R370" s="167" t="s">
        <v>3528</v>
      </c>
      <c r="S370" s="169">
        <v>18</v>
      </c>
      <c r="T370" s="167" t="s">
        <v>3535</v>
      </c>
      <c r="U370" s="169" t="s">
        <v>3536</v>
      </c>
      <c r="V370" s="167" t="s">
        <v>4169</v>
      </c>
      <c r="W370" s="167" t="s">
        <v>3763</v>
      </c>
      <c r="X370" s="170" t="s">
        <v>159</v>
      </c>
      <c r="Y370" s="171" t="s">
        <v>4159</v>
      </c>
      <c r="Z370" s="167" t="s">
        <v>10527</v>
      </c>
      <c r="AA370" s="176">
        <v>2000</v>
      </c>
      <c r="AB370" s="167" t="s">
        <v>11254</v>
      </c>
      <c r="AC370" s="176">
        <v>2000</v>
      </c>
      <c r="AD370" s="167" t="s">
        <v>11254</v>
      </c>
      <c r="AE370" s="176">
        <v>0.9</v>
      </c>
    </row>
    <row r="371" spans="1:31">
      <c r="A371" s="178">
        <v>108137842300</v>
      </c>
      <c r="B371" s="166">
        <v>46122</v>
      </c>
      <c r="C371" s="167" t="s">
        <v>3524</v>
      </c>
      <c r="D371" s="167" t="s">
        <v>3525</v>
      </c>
      <c r="E371" s="167" t="s">
        <v>3526</v>
      </c>
      <c r="F371" s="167" t="s">
        <v>3501</v>
      </c>
      <c r="G371" s="167" t="s">
        <v>3502</v>
      </c>
      <c r="H371" s="168">
        <v>46125</v>
      </c>
      <c r="I371" s="167"/>
      <c r="J371" s="169">
        <v>26142</v>
      </c>
      <c r="K371" s="167" t="s">
        <v>55</v>
      </c>
      <c r="L371" s="169">
        <v>1</v>
      </c>
      <c r="M371" s="167" t="s">
        <v>3504</v>
      </c>
      <c r="N371" s="169">
        <v>115.8</v>
      </c>
      <c r="O371" s="167" t="s">
        <v>3505</v>
      </c>
      <c r="P371" s="167"/>
      <c r="Q371" s="167" t="s">
        <v>3514</v>
      </c>
      <c r="R371" s="167" t="s">
        <v>3528</v>
      </c>
      <c r="S371" s="169">
        <v>17</v>
      </c>
      <c r="T371" s="167" t="s">
        <v>3535</v>
      </c>
      <c r="U371" s="169" t="s">
        <v>3536</v>
      </c>
      <c r="V371" s="167" t="s">
        <v>4170</v>
      </c>
      <c r="W371" s="167" t="s">
        <v>4171</v>
      </c>
      <c r="X371" s="170" t="s">
        <v>159</v>
      </c>
      <c r="Y371" s="171" t="s">
        <v>4159</v>
      </c>
      <c r="Z371" s="167" t="s">
        <v>10527</v>
      </c>
      <c r="AA371" s="176">
        <v>2500</v>
      </c>
      <c r="AB371" s="167" t="s">
        <v>11254</v>
      </c>
      <c r="AC371" s="176">
        <v>2500</v>
      </c>
      <c r="AD371" s="167" t="s">
        <v>11254</v>
      </c>
      <c r="AE371" s="176">
        <v>15</v>
      </c>
    </row>
    <row r="372" spans="1:31">
      <c r="A372" s="178">
        <v>108137842300</v>
      </c>
      <c r="B372" s="166">
        <v>46122</v>
      </c>
      <c r="C372" s="167" t="s">
        <v>3524</v>
      </c>
      <c r="D372" s="167" t="s">
        <v>3525</v>
      </c>
      <c r="E372" s="167" t="s">
        <v>3526</v>
      </c>
      <c r="F372" s="167" t="s">
        <v>3501</v>
      </c>
      <c r="G372" s="167" t="s">
        <v>3502</v>
      </c>
      <c r="H372" s="168">
        <v>46125</v>
      </c>
      <c r="I372" s="167"/>
      <c r="J372" s="169">
        <v>26142</v>
      </c>
      <c r="K372" s="167" t="s">
        <v>55</v>
      </c>
      <c r="L372" s="169">
        <v>1</v>
      </c>
      <c r="M372" s="167" t="s">
        <v>3504</v>
      </c>
      <c r="N372" s="169">
        <v>115.8</v>
      </c>
      <c r="O372" s="167" t="s">
        <v>3505</v>
      </c>
      <c r="P372" s="167"/>
      <c r="Q372" s="167" t="s">
        <v>3514</v>
      </c>
      <c r="R372" s="167" t="s">
        <v>3528</v>
      </c>
      <c r="S372" s="169">
        <v>16</v>
      </c>
      <c r="T372" s="167" t="s">
        <v>3560</v>
      </c>
      <c r="U372" s="169" t="s">
        <v>3561</v>
      </c>
      <c r="V372" s="167" t="s">
        <v>4172</v>
      </c>
      <c r="W372" s="167" t="s">
        <v>4173</v>
      </c>
      <c r="X372" s="170" t="s">
        <v>159</v>
      </c>
      <c r="Y372" s="171" t="s">
        <v>4159</v>
      </c>
      <c r="Z372" s="167" t="s">
        <v>10527</v>
      </c>
      <c r="AA372" s="176">
        <v>10000</v>
      </c>
      <c r="AB372" s="167" t="s">
        <v>11254</v>
      </c>
      <c r="AC372" s="176">
        <v>10000</v>
      </c>
      <c r="AD372" s="167" t="s">
        <v>11254</v>
      </c>
      <c r="AE372" s="176">
        <v>31</v>
      </c>
    </row>
    <row r="373" spans="1:31">
      <c r="A373" s="178">
        <v>108137842300</v>
      </c>
      <c r="B373" s="166">
        <v>46122</v>
      </c>
      <c r="C373" s="167" t="s">
        <v>3524</v>
      </c>
      <c r="D373" s="167" t="s">
        <v>3525</v>
      </c>
      <c r="E373" s="167" t="s">
        <v>3526</v>
      </c>
      <c r="F373" s="167" t="s">
        <v>3501</v>
      </c>
      <c r="G373" s="167" t="s">
        <v>3502</v>
      </c>
      <c r="H373" s="168">
        <v>46125</v>
      </c>
      <c r="I373" s="167"/>
      <c r="J373" s="169">
        <v>26142</v>
      </c>
      <c r="K373" s="167" t="s">
        <v>55</v>
      </c>
      <c r="L373" s="169">
        <v>1</v>
      </c>
      <c r="M373" s="167" t="s">
        <v>3504</v>
      </c>
      <c r="N373" s="169">
        <v>115.8</v>
      </c>
      <c r="O373" s="167" t="s">
        <v>3505</v>
      </c>
      <c r="P373" s="167"/>
      <c r="Q373" s="167" t="s">
        <v>3514</v>
      </c>
      <c r="R373" s="167" t="s">
        <v>3528</v>
      </c>
      <c r="S373" s="169">
        <v>15</v>
      </c>
      <c r="T373" s="167" t="s">
        <v>3529</v>
      </c>
      <c r="U373" s="169" t="s">
        <v>3530</v>
      </c>
      <c r="V373" s="167" t="s">
        <v>4174</v>
      </c>
      <c r="W373" s="167" t="s">
        <v>4175</v>
      </c>
      <c r="X373" s="170" t="s">
        <v>159</v>
      </c>
      <c r="Y373" s="171" t="s">
        <v>4159</v>
      </c>
      <c r="Z373" s="167" t="s">
        <v>10527</v>
      </c>
      <c r="AA373" s="176">
        <v>100</v>
      </c>
      <c r="AB373" s="167" t="s">
        <v>11254</v>
      </c>
      <c r="AC373" s="176">
        <v>100</v>
      </c>
      <c r="AD373" s="167" t="s">
        <v>11254</v>
      </c>
      <c r="AE373" s="176">
        <v>13200</v>
      </c>
    </row>
    <row r="374" spans="1:31">
      <c r="A374" s="178">
        <v>108137842300</v>
      </c>
      <c r="B374" s="166">
        <v>46122</v>
      </c>
      <c r="C374" s="167" t="s">
        <v>3524</v>
      </c>
      <c r="D374" s="167" t="s">
        <v>3525</v>
      </c>
      <c r="E374" s="167" t="s">
        <v>3526</v>
      </c>
      <c r="F374" s="167" t="s">
        <v>3501</v>
      </c>
      <c r="G374" s="167" t="s">
        <v>3502</v>
      </c>
      <c r="H374" s="168">
        <v>46125</v>
      </c>
      <c r="I374" s="167"/>
      <c r="J374" s="169">
        <v>26142</v>
      </c>
      <c r="K374" s="167" t="s">
        <v>55</v>
      </c>
      <c r="L374" s="169">
        <v>1</v>
      </c>
      <c r="M374" s="167" t="s">
        <v>3504</v>
      </c>
      <c r="N374" s="169">
        <v>115.8</v>
      </c>
      <c r="O374" s="167" t="s">
        <v>3505</v>
      </c>
      <c r="P374" s="167"/>
      <c r="Q374" s="167" t="s">
        <v>3514</v>
      </c>
      <c r="R374" s="167" t="s">
        <v>3528</v>
      </c>
      <c r="S374" s="169">
        <v>14</v>
      </c>
      <c r="T374" s="167" t="s">
        <v>3529</v>
      </c>
      <c r="U374" s="169" t="s">
        <v>3530</v>
      </c>
      <c r="V374" s="167" t="s">
        <v>4176</v>
      </c>
      <c r="W374" s="167" t="s">
        <v>4177</v>
      </c>
      <c r="X374" s="170" t="s">
        <v>159</v>
      </c>
      <c r="Y374" s="171" t="s">
        <v>4159</v>
      </c>
      <c r="Z374" s="167" t="s">
        <v>10527</v>
      </c>
      <c r="AA374" s="176">
        <v>25</v>
      </c>
      <c r="AB374" s="167" t="s">
        <v>11254</v>
      </c>
      <c r="AC374" s="176">
        <v>25</v>
      </c>
      <c r="AD374" s="167" t="s">
        <v>11254</v>
      </c>
      <c r="AE374" s="176">
        <v>6400</v>
      </c>
    </row>
    <row r="375" spans="1:31">
      <c r="A375" s="178">
        <v>108137842300</v>
      </c>
      <c r="B375" s="166">
        <v>46122</v>
      </c>
      <c r="C375" s="167" t="s">
        <v>3524</v>
      </c>
      <c r="D375" s="167" t="s">
        <v>3525</v>
      </c>
      <c r="E375" s="167" t="s">
        <v>3526</v>
      </c>
      <c r="F375" s="167" t="s">
        <v>3501</v>
      </c>
      <c r="G375" s="167" t="s">
        <v>3502</v>
      </c>
      <c r="H375" s="168">
        <v>46125</v>
      </c>
      <c r="I375" s="167"/>
      <c r="J375" s="169">
        <v>26142</v>
      </c>
      <c r="K375" s="167" t="s">
        <v>55</v>
      </c>
      <c r="L375" s="169">
        <v>1</v>
      </c>
      <c r="M375" s="167" t="s">
        <v>3504</v>
      </c>
      <c r="N375" s="169">
        <v>115.8</v>
      </c>
      <c r="O375" s="167" t="s">
        <v>3505</v>
      </c>
      <c r="P375" s="167"/>
      <c r="Q375" s="167" t="s">
        <v>3514</v>
      </c>
      <c r="R375" s="167" t="s">
        <v>3528</v>
      </c>
      <c r="S375" s="169">
        <v>13</v>
      </c>
      <c r="T375" s="167" t="s">
        <v>3703</v>
      </c>
      <c r="U375" s="169" t="s">
        <v>3704</v>
      </c>
      <c r="V375" s="167" t="s">
        <v>4178</v>
      </c>
      <c r="W375" s="167" t="s">
        <v>4179</v>
      </c>
      <c r="X375" s="170" t="s">
        <v>160</v>
      </c>
      <c r="Y375" s="171" t="s">
        <v>4159</v>
      </c>
      <c r="Z375" s="167" t="s">
        <v>10527</v>
      </c>
      <c r="AA375" s="176">
        <v>300</v>
      </c>
      <c r="AB375" s="167" t="s">
        <v>11254</v>
      </c>
      <c r="AC375" s="176">
        <v>300</v>
      </c>
      <c r="AD375" s="167" t="s">
        <v>11254</v>
      </c>
      <c r="AE375" s="176">
        <v>3426</v>
      </c>
    </row>
    <row r="376" spans="1:31">
      <c r="A376" s="178">
        <v>108137842300</v>
      </c>
      <c r="B376" s="166">
        <v>46122</v>
      </c>
      <c r="C376" s="167" t="s">
        <v>3524</v>
      </c>
      <c r="D376" s="167" t="s">
        <v>3525</v>
      </c>
      <c r="E376" s="167" t="s">
        <v>3526</v>
      </c>
      <c r="F376" s="167" t="s">
        <v>3501</v>
      </c>
      <c r="G376" s="167" t="s">
        <v>3502</v>
      </c>
      <c r="H376" s="168">
        <v>46125</v>
      </c>
      <c r="I376" s="167"/>
      <c r="J376" s="169">
        <v>26142</v>
      </c>
      <c r="K376" s="167" t="s">
        <v>55</v>
      </c>
      <c r="L376" s="169">
        <v>1</v>
      </c>
      <c r="M376" s="167" t="s">
        <v>3504</v>
      </c>
      <c r="N376" s="169">
        <v>115.8</v>
      </c>
      <c r="O376" s="167" t="s">
        <v>3505</v>
      </c>
      <c r="P376" s="167"/>
      <c r="Q376" s="167" t="s">
        <v>3514</v>
      </c>
      <c r="R376" s="167" t="s">
        <v>3528</v>
      </c>
      <c r="S376" s="169">
        <v>12</v>
      </c>
      <c r="T376" s="167" t="s">
        <v>3535</v>
      </c>
      <c r="U376" s="169" t="s">
        <v>3536</v>
      </c>
      <c r="V376" s="167" t="s">
        <v>4180</v>
      </c>
      <c r="W376" s="167" t="s">
        <v>4181</v>
      </c>
      <c r="X376" s="170" t="s">
        <v>159</v>
      </c>
      <c r="Y376" s="171" t="s">
        <v>4159</v>
      </c>
      <c r="Z376" s="167" t="s">
        <v>10527</v>
      </c>
      <c r="AA376" s="176">
        <v>3000</v>
      </c>
      <c r="AB376" s="167" t="s">
        <v>11254</v>
      </c>
      <c r="AC376" s="176">
        <v>3000</v>
      </c>
      <c r="AD376" s="167" t="s">
        <v>11254</v>
      </c>
      <c r="AE376" s="176">
        <v>1050</v>
      </c>
    </row>
    <row r="377" spans="1:31">
      <c r="A377" s="178">
        <v>108137842300</v>
      </c>
      <c r="B377" s="166">
        <v>46122</v>
      </c>
      <c r="C377" s="167" t="s">
        <v>3524</v>
      </c>
      <c r="D377" s="167" t="s">
        <v>3525</v>
      </c>
      <c r="E377" s="167" t="s">
        <v>3526</v>
      </c>
      <c r="F377" s="167" t="s">
        <v>3501</v>
      </c>
      <c r="G377" s="167" t="s">
        <v>3502</v>
      </c>
      <c r="H377" s="168">
        <v>46125</v>
      </c>
      <c r="I377" s="167"/>
      <c r="J377" s="169">
        <v>26142</v>
      </c>
      <c r="K377" s="167" t="s">
        <v>55</v>
      </c>
      <c r="L377" s="169">
        <v>1</v>
      </c>
      <c r="M377" s="167" t="s">
        <v>3504</v>
      </c>
      <c r="N377" s="169">
        <v>115.8</v>
      </c>
      <c r="O377" s="167" t="s">
        <v>3505</v>
      </c>
      <c r="P377" s="167"/>
      <c r="Q377" s="167" t="s">
        <v>3514</v>
      </c>
      <c r="R377" s="167" t="s">
        <v>3528</v>
      </c>
      <c r="S377" s="169">
        <v>11</v>
      </c>
      <c r="T377" s="167" t="s">
        <v>3587</v>
      </c>
      <c r="U377" s="169" t="s">
        <v>3588</v>
      </c>
      <c r="V377" s="167" t="s">
        <v>4182</v>
      </c>
      <c r="W377" s="167" t="s">
        <v>4183</v>
      </c>
      <c r="X377" s="170" t="s">
        <v>159</v>
      </c>
      <c r="Y377" s="171" t="s">
        <v>4159</v>
      </c>
      <c r="Z377" s="167" t="s">
        <v>10527</v>
      </c>
      <c r="AA377" s="176">
        <v>400</v>
      </c>
      <c r="AB377" s="167" t="s">
        <v>11254</v>
      </c>
      <c r="AC377" s="176">
        <v>400</v>
      </c>
      <c r="AD377" s="167" t="s">
        <v>11254</v>
      </c>
      <c r="AE377" s="176">
        <v>84</v>
      </c>
    </row>
    <row r="378" spans="1:31">
      <c r="A378" s="178">
        <v>108137842300</v>
      </c>
      <c r="B378" s="166">
        <v>46122</v>
      </c>
      <c r="C378" s="167" t="s">
        <v>3524</v>
      </c>
      <c r="D378" s="167" t="s">
        <v>3525</v>
      </c>
      <c r="E378" s="167" t="s">
        <v>3526</v>
      </c>
      <c r="F378" s="167" t="s">
        <v>3501</v>
      </c>
      <c r="G378" s="167" t="s">
        <v>3502</v>
      </c>
      <c r="H378" s="168">
        <v>46125</v>
      </c>
      <c r="I378" s="167"/>
      <c r="J378" s="169">
        <v>26142</v>
      </c>
      <c r="K378" s="167" t="s">
        <v>55</v>
      </c>
      <c r="L378" s="169">
        <v>1</v>
      </c>
      <c r="M378" s="167" t="s">
        <v>3504</v>
      </c>
      <c r="N378" s="169">
        <v>115.8</v>
      </c>
      <c r="O378" s="167" t="s">
        <v>3505</v>
      </c>
      <c r="P378" s="167"/>
      <c r="Q378" s="167" t="s">
        <v>3514</v>
      </c>
      <c r="R378" s="167" t="s">
        <v>3528</v>
      </c>
      <c r="S378" s="169">
        <v>10</v>
      </c>
      <c r="T378" s="167" t="s">
        <v>3535</v>
      </c>
      <c r="U378" s="169" t="s">
        <v>3536</v>
      </c>
      <c r="V378" s="167" t="s">
        <v>4184</v>
      </c>
      <c r="W378" s="167" t="s">
        <v>4185</v>
      </c>
      <c r="X378" s="170" t="s">
        <v>159</v>
      </c>
      <c r="Y378" s="171" t="s">
        <v>4159</v>
      </c>
      <c r="Z378" s="167" t="s">
        <v>10527</v>
      </c>
      <c r="AA378" s="176">
        <v>1464</v>
      </c>
      <c r="AB378" s="167" t="s">
        <v>11254</v>
      </c>
      <c r="AC378" s="176">
        <v>1464</v>
      </c>
      <c r="AD378" s="167" t="s">
        <v>11254</v>
      </c>
      <c r="AE378" s="176">
        <v>380.64</v>
      </c>
    </row>
    <row r="379" spans="1:31">
      <c r="A379" s="178">
        <v>108137842300</v>
      </c>
      <c r="B379" s="166">
        <v>46122</v>
      </c>
      <c r="C379" s="167" t="s">
        <v>3524</v>
      </c>
      <c r="D379" s="167" t="s">
        <v>3525</v>
      </c>
      <c r="E379" s="167" t="s">
        <v>3526</v>
      </c>
      <c r="F379" s="167" t="s">
        <v>3501</v>
      </c>
      <c r="G379" s="167" t="s">
        <v>3502</v>
      </c>
      <c r="H379" s="168">
        <v>46125</v>
      </c>
      <c r="I379" s="167"/>
      <c r="J379" s="169">
        <v>26142</v>
      </c>
      <c r="K379" s="167" t="s">
        <v>55</v>
      </c>
      <c r="L379" s="169">
        <v>1</v>
      </c>
      <c r="M379" s="167" t="s">
        <v>3504</v>
      </c>
      <c r="N379" s="169">
        <v>115.8</v>
      </c>
      <c r="O379" s="167" t="s">
        <v>3505</v>
      </c>
      <c r="P379" s="167"/>
      <c r="Q379" s="167" t="s">
        <v>3514</v>
      </c>
      <c r="R379" s="167" t="s">
        <v>3528</v>
      </c>
      <c r="S379" s="169">
        <v>9</v>
      </c>
      <c r="T379" s="167" t="s">
        <v>3529</v>
      </c>
      <c r="U379" s="169" t="s">
        <v>3530</v>
      </c>
      <c r="V379" s="167" t="s">
        <v>4186</v>
      </c>
      <c r="W379" s="167">
        <v>45252299</v>
      </c>
      <c r="X379" s="170" t="s">
        <v>160</v>
      </c>
      <c r="Y379" s="171" t="s">
        <v>4159</v>
      </c>
      <c r="Z379" s="167" t="s">
        <v>10527</v>
      </c>
      <c r="AA379" s="176">
        <v>250</v>
      </c>
      <c r="AB379" s="167" t="s">
        <v>11254</v>
      </c>
      <c r="AC379" s="176">
        <v>250</v>
      </c>
      <c r="AD379" s="167" t="s">
        <v>11254</v>
      </c>
      <c r="AE379" s="176">
        <v>7.5</v>
      </c>
    </row>
    <row r="380" spans="1:31">
      <c r="A380" s="178">
        <v>108137842300</v>
      </c>
      <c r="B380" s="166">
        <v>46122</v>
      </c>
      <c r="C380" s="167" t="s">
        <v>3524</v>
      </c>
      <c r="D380" s="167" t="s">
        <v>3525</v>
      </c>
      <c r="E380" s="167" t="s">
        <v>3526</v>
      </c>
      <c r="F380" s="167" t="s">
        <v>3501</v>
      </c>
      <c r="G380" s="167" t="s">
        <v>3502</v>
      </c>
      <c r="H380" s="168">
        <v>46125</v>
      </c>
      <c r="I380" s="167"/>
      <c r="J380" s="169">
        <v>26142</v>
      </c>
      <c r="K380" s="167" t="s">
        <v>55</v>
      </c>
      <c r="L380" s="169">
        <v>1</v>
      </c>
      <c r="M380" s="167" t="s">
        <v>3504</v>
      </c>
      <c r="N380" s="169">
        <v>115.8</v>
      </c>
      <c r="O380" s="167" t="s">
        <v>3505</v>
      </c>
      <c r="P380" s="167"/>
      <c r="Q380" s="167" t="s">
        <v>3514</v>
      </c>
      <c r="R380" s="167" t="s">
        <v>3528</v>
      </c>
      <c r="S380" s="169">
        <v>8</v>
      </c>
      <c r="T380" s="167" t="s">
        <v>3529</v>
      </c>
      <c r="U380" s="169" t="s">
        <v>3530</v>
      </c>
      <c r="V380" s="167" t="s">
        <v>4187</v>
      </c>
      <c r="W380" s="167">
        <v>45126100</v>
      </c>
      <c r="X380" s="170" t="s">
        <v>160</v>
      </c>
      <c r="Y380" s="171" t="s">
        <v>4159</v>
      </c>
      <c r="Z380" s="167" t="s">
        <v>10527</v>
      </c>
      <c r="AA380" s="176">
        <v>1085</v>
      </c>
      <c r="AB380" s="167" t="s">
        <v>11254</v>
      </c>
      <c r="AC380" s="176">
        <v>1085</v>
      </c>
      <c r="AD380" s="167" t="s">
        <v>11254</v>
      </c>
      <c r="AE380" s="176">
        <v>2777.6</v>
      </c>
    </row>
    <row r="381" spans="1:31">
      <c r="A381" s="178">
        <v>108137842300</v>
      </c>
      <c r="B381" s="166">
        <v>46122</v>
      </c>
      <c r="C381" s="167" t="s">
        <v>3524</v>
      </c>
      <c r="D381" s="167" t="s">
        <v>3525</v>
      </c>
      <c r="E381" s="167" t="s">
        <v>3526</v>
      </c>
      <c r="F381" s="167" t="s">
        <v>3501</v>
      </c>
      <c r="G381" s="167" t="s">
        <v>3502</v>
      </c>
      <c r="H381" s="168">
        <v>46125</v>
      </c>
      <c r="I381" s="167"/>
      <c r="J381" s="169">
        <v>26142</v>
      </c>
      <c r="K381" s="167" t="s">
        <v>55</v>
      </c>
      <c r="L381" s="169">
        <v>1</v>
      </c>
      <c r="M381" s="167" t="s">
        <v>3504</v>
      </c>
      <c r="N381" s="169">
        <v>115.8</v>
      </c>
      <c r="O381" s="167" t="s">
        <v>3505</v>
      </c>
      <c r="P381" s="167"/>
      <c r="Q381" s="167" t="s">
        <v>3514</v>
      </c>
      <c r="R381" s="167" t="s">
        <v>3528</v>
      </c>
      <c r="S381" s="169">
        <v>7</v>
      </c>
      <c r="T381" s="167" t="s">
        <v>3717</v>
      </c>
      <c r="U381" s="169" t="s">
        <v>3718</v>
      </c>
      <c r="V381" s="167" t="s">
        <v>4188</v>
      </c>
      <c r="W381" s="167" t="s">
        <v>4189</v>
      </c>
      <c r="X381" s="170" t="s">
        <v>159</v>
      </c>
      <c r="Y381" s="171" t="s">
        <v>4159</v>
      </c>
      <c r="Z381" s="167" t="s">
        <v>10527</v>
      </c>
      <c r="AA381" s="176">
        <v>210</v>
      </c>
      <c r="AB381" s="167" t="s">
        <v>11254</v>
      </c>
      <c r="AC381" s="176">
        <v>210</v>
      </c>
      <c r="AD381" s="167" t="s">
        <v>11254</v>
      </c>
      <c r="AE381" s="176">
        <v>73.5</v>
      </c>
    </row>
    <row r="382" spans="1:31">
      <c r="A382" s="178">
        <v>108137842300</v>
      </c>
      <c r="B382" s="166">
        <v>46122</v>
      </c>
      <c r="C382" s="167" t="s">
        <v>3524</v>
      </c>
      <c r="D382" s="167" t="s">
        <v>3525</v>
      </c>
      <c r="E382" s="167" t="s">
        <v>3526</v>
      </c>
      <c r="F382" s="167" t="s">
        <v>3501</v>
      </c>
      <c r="G382" s="167" t="s">
        <v>3502</v>
      </c>
      <c r="H382" s="168">
        <v>46125</v>
      </c>
      <c r="I382" s="167"/>
      <c r="J382" s="169">
        <v>26142</v>
      </c>
      <c r="K382" s="167" t="s">
        <v>55</v>
      </c>
      <c r="L382" s="169">
        <v>1</v>
      </c>
      <c r="M382" s="167" t="s">
        <v>3504</v>
      </c>
      <c r="N382" s="169">
        <v>115.8</v>
      </c>
      <c r="O382" s="167" t="s">
        <v>3505</v>
      </c>
      <c r="P382" s="167"/>
      <c r="Q382" s="167" t="s">
        <v>3514</v>
      </c>
      <c r="R382" s="167" t="s">
        <v>3528</v>
      </c>
      <c r="S382" s="169">
        <v>6</v>
      </c>
      <c r="T382" s="167" t="s">
        <v>3678</v>
      </c>
      <c r="U382" s="169" t="s">
        <v>3679</v>
      </c>
      <c r="V382" s="167" t="s">
        <v>4190</v>
      </c>
      <c r="W382" s="167" t="s">
        <v>4191</v>
      </c>
      <c r="X382" s="170" t="s">
        <v>159</v>
      </c>
      <c r="Y382" s="171" t="s">
        <v>4159</v>
      </c>
      <c r="Z382" s="167" t="s">
        <v>10527</v>
      </c>
      <c r="AA382" s="176">
        <v>400</v>
      </c>
      <c r="AB382" s="167" t="s">
        <v>11254</v>
      </c>
      <c r="AC382" s="176">
        <v>0.12</v>
      </c>
      <c r="AD382" s="167" t="s">
        <v>11256</v>
      </c>
      <c r="AE382" s="176">
        <v>2.76</v>
      </c>
    </row>
    <row r="383" spans="1:31">
      <c r="A383" s="178">
        <v>108137842300</v>
      </c>
      <c r="B383" s="166">
        <v>46122</v>
      </c>
      <c r="C383" s="167" t="s">
        <v>3524</v>
      </c>
      <c r="D383" s="167" t="s">
        <v>3525</v>
      </c>
      <c r="E383" s="167" t="s">
        <v>3526</v>
      </c>
      <c r="F383" s="167" t="s">
        <v>3501</v>
      </c>
      <c r="G383" s="167" t="s">
        <v>3502</v>
      </c>
      <c r="H383" s="168">
        <v>46125</v>
      </c>
      <c r="I383" s="167"/>
      <c r="J383" s="169">
        <v>26142</v>
      </c>
      <c r="K383" s="167" t="s">
        <v>55</v>
      </c>
      <c r="L383" s="169">
        <v>1</v>
      </c>
      <c r="M383" s="167" t="s">
        <v>3504</v>
      </c>
      <c r="N383" s="169">
        <v>115.8</v>
      </c>
      <c r="O383" s="167" t="s">
        <v>3505</v>
      </c>
      <c r="P383" s="167"/>
      <c r="Q383" s="167" t="s">
        <v>3514</v>
      </c>
      <c r="R383" s="167" t="s">
        <v>3528</v>
      </c>
      <c r="S383" s="169">
        <v>5</v>
      </c>
      <c r="T383" s="167" t="s">
        <v>3678</v>
      </c>
      <c r="U383" s="169" t="s">
        <v>3679</v>
      </c>
      <c r="V383" s="167" t="s">
        <v>4192</v>
      </c>
      <c r="W383" s="167" t="s">
        <v>4193</v>
      </c>
      <c r="X383" s="170" t="s">
        <v>159</v>
      </c>
      <c r="Y383" s="171" t="s">
        <v>4159</v>
      </c>
      <c r="Z383" s="167" t="s">
        <v>10527</v>
      </c>
      <c r="AA383" s="176">
        <v>250</v>
      </c>
      <c r="AB383" s="167" t="s">
        <v>11254</v>
      </c>
      <c r="AC383" s="176">
        <v>0.06</v>
      </c>
      <c r="AD383" s="167" t="s">
        <v>11256</v>
      </c>
      <c r="AE383" s="176">
        <v>30</v>
      </c>
    </row>
    <row r="384" spans="1:31">
      <c r="A384" s="178">
        <v>108137842300</v>
      </c>
      <c r="B384" s="166">
        <v>46122</v>
      </c>
      <c r="C384" s="167" t="s">
        <v>3524</v>
      </c>
      <c r="D384" s="167" t="s">
        <v>3525</v>
      </c>
      <c r="E384" s="167" t="s">
        <v>3526</v>
      </c>
      <c r="F384" s="167" t="s">
        <v>3501</v>
      </c>
      <c r="G384" s="167" t="s">
        <v>3502</v>
      </c>
      <c r="H384" s="168">
        <v>46125</v>
      </c>
      <c r="I384" s="167"/>
      <c r="J384" s="169">
        <v>26142</v>
      </c>
      <c r="K384" s="167" t="s">
        <v>55</v>
      </c>
      <c r="L384" s="169">
        <v>1</v>
      </c>
      <c r="M384" s="167" t="s">
        <v>3504</v>
      </c>
      <c r="N384" s="169">
        <v>115.8</v>
      </c>
      <c r="O384" s="167" t="s">
        <v>3505</v>
      </c>
      <c r="P384" s="167"/>
      <c r="Q384" s="167" t="s">
        <v>3514</v>
      </c>
      <c r="R384" s="167" t="s">
        <v>3528</v>
      </c>
      <c r="S384" s="169">
        <v>4</v>
      </c>
      <c r="T384" s="167" t="s">
        <v>4194</v>
      </c>
      <c r="U384" s="169" t="s">
        <v>3893</v>
      </c>
      <c r="V384" s="167" t="s">
        <v>4195</v>
      </c>
      <c r="W384" s="167" t="s">
        <v>4196</v>
      </c>
      <c r="X384" s="170" t="s">
        <v>159</v>
      </c>
      <c r="Y384" s="171" t="s">
        <v>4159</v>
      </c>
      <c r="Z384" s="167" t="s">
        <v>10527</v>
      </c>
      <c r="AA384" s="176">
        <v>186</v>
      </c>
      <c r="AB384" s="167" t="s">
        <v>11254</v>
      </c>
      <c r="AC384" s="176">
        <v>186</v>
      </c>
      <c r="AD384" s="167" t="s">
        <v>11254</v>
      </c>
      <c r="AE384" s="176">
        <v>399.9</v>
      </c>
    </row>
    <row r="385" spans="1:31">
      <c r="A385" s="178">
        <v>108137842300</v>
      </c>
      <c r="B385" s="166">
        <v>46122</v>
      </c>
      <c r="C385" s="167" t="s">
        <v>3524</v>
      </c>
      <c r="D385" s="167" t="s">
        <v>3525</v>
      </c>
      <c r="E385" s="167" t="s">
        <v>3526</v>
      </c>
      <c r="F385" s="167" t="s">
        <v>3501</v>
      </c>
      <c r="G385" s="167" t="s">
        <v>3502</v>
      </c>
      <c r="H385" s="168">
        <v>46125</v>
      </c>
      <c r="I385" s="167"/>
      <c r="J385" s="169">
        <v>26142</v>
      </c>
      <c r="K385" s="167" t="s">
        <v>55</v>
      </c>
      <c r="L385" s="169">
        <v>1</v>
      </c>
      <c r="M385" s="167" t="s">
        <v>3504</v>
      </c>
      <c r="N385" s="169">
        <v>115.8</v>
      </c>
      <c r="O385" s="167" t="s">
        <v>3505</v>
      </c>
      <c r="P385" s="167"/>
      <c r="Q385" s="167" t="s">
        <v>3514</v>
      </c>
      <c r="R385" s="167" t="s">
        <v>3528</v>
      </c>
      <c r="S385" s="169">
        <v>3</v>
      </c>
      <c r="T385" s="167" t="s">
        <v>4194</v>
      </c>
      <c r="U385" s="169" t="s">
        <v>3893</v>
      </c>
      <c r="V385" s="167" t="s">
        <v>4197</v>
      </c>
      <c r="W385" s="167" t="s">
        <v>4198</v>
      </c>
      <c r="X385" s="170" t="s">
        <v>159</v>
      </c>
      <c r="Y385" s="171" t="s">
        <v>4159</v>
      </c>
      <c r="Z385" s="167" t="s">
        <v>10527</v>
      </c>
      <c r="AA385" s="176">
        <v>186</v>
      </c>
      <c r="AB385" s="167" t="s">
        <v>11254</v>
      </c>
      <c r="AC385" s="176">
        <v>186</v>
      </c>
      <c r="AD385" s="167" t="s">
        <v>11254</v>
      </c>
      <c r="AE385" s="176">
        <v>444.54</v>
      </c>
    </row>
    <row r="386" spans="1:31">
      <c r="A386" s="178">
        <v>108137842300</v>
      </c>
      <c r="B386" s="166">
        <v>46122</v>
      </c>
      <c r="C386" s="167" t="s">
        <v>3524</v>
      </c>
      <c r="D386" s="167" t="s">
        <v>3525</v>
      </c>
      <c r="E386" s="167" t="s">
        <v>3526</v>
      </c>
      <c r="F386" s="167" t="s">
        <v>3501</v>
      </c>
      <c r="G386" s="167" t="s">
        <v>3502</v>
      </c>
      <c r="H386" s="168">
        <v>46125</v>
      </c>
      <c r="I386" s="167"/>
      <c r="J386" s="169">
        <v>26142</v>
      </c>
      <c r="K386" s="167" t="s">
        <v>55</v>
      </c>
      <c r="L386" s="169">
        <v>1</v>
      </c>
      <c r="M386" s="167" t="s">
        <v>3504</v>
      </c>
      <c r="N386" s="169">
        <v>115.8</v>
      </c>
      <c r="O386" s="167" t="s">
        <v>3505</v>
      </c>
      <c r="P386" s="167"/>
      <c r="Q386" s="167" t="s">
        <v>3514</v>
      </c>
      <c r="R386" s="167" t="s">
        <v>3528</v>
      </c>
      <c r="S386" s="169">
        <v>2</v>
      </c>
      <c r="T386" s="167" t="s">
        <v>3529</v>
      </c>
      <c r="U386" s="169" t="s">
        <v>3530</v>
      </c>
      <c r="V386" s="167" t="s">
        <v>4199</v>
      </c>
      <c r="W386" s="167" t="s">
        <v>4200</v>
      </c>
      <c r="X386" s="170" t="s">
        <v>160</v>
      </c>
      <c r="Y386" s="171" t="s">
        <v>4159</v>
      </c>
      <c r="Z386" s="167" t="s">
        <v>10527</v>
      </c>
      <c r="AA386" s="176">
        <v>600</v>
      </c>
      <c r="AB386" s="167" t="s">
        <v>11254</v>
      </c>
      <c r="AC386" s="176">
        <v>600</v>
      </c>
      <c r="AD386" s="167" t="s">
        <v>11254</v>
      </c>
      <c r="AE386" s="176">
        <v>138.96</v>
      </c>
    </row>
    <row r="387" spans="1:31">
      <c r="A387" s="178">
        <v>108137842300</v>
      </c>
      <c r="B387" s="166">
        <v>46122</v>
      </c>
      <c r="C387" s="167" t="s">
        <v>3524</v>
      </c>
      <c r="D387" s="167" t="s">
        <v>3525</v>
      </c>
      <c r="E387" s="167" t="s">
        <v>3526</v>
      </c>
      <c r="F387" s="167" t="s">
        <v>3501</v>
      </c>
      <c r="G387" s="167" t="s">
        <v>3502</v>
      </c>
      <c r="H387" s="168">
        <v>46125</v>
      </c>
      <c r="I387" s="167"/>
      <c r="J387" s="169">
        <v>26142</v>
      </c>
      <c r="K387" s="167" t="s">
        <v>55</v>
      </c>
      <c r="L387" s="169">
        <v>1</v>
      </c>
      <c r="M387" s="167" t="s">
        <v>3504</v>
      </c>
      <c r="N387" s="169">
        <v>115.8</v>
      </c>
      <c r="O387" s="167" t="s">
        <v>3505</v>
      </c>
      <c r="P387" s="167"/>
      <c r="Q387" s="167" t="s">
        <v>3514</v>
      </c>
      <c r="R387" s="167" t="s">
        <v>3528</v>
      </c>
      <c r="S387" s="169">
        <v>1</v>
      </c>
      <c r="T387" s="167" t="s">
        <v>4201</v>
      </c>
      <c r="U387" s="169" t="s">
        <v>4202</v>
      </c>
      <c r="V387" s="167" t="s">
        <v>4203</v>
      </c>
      <c r="W387" s="167" t="s">
        <v>4204</v>
      </c>
      <c r="X387" s="170" t="s">
        <v>159</v>
      </c>
      <c r="Y387" s="171" t="s">
        <v>4159</v>
      </c>
      <c r="Z387" s="167" t="s">
        <v>10527</v>
      </c>
      <c r="AA387" s="176">
        <v>6</v>
      </c>
      <c r="AB387" s="167" t="s">
        <v>11254</v>
      </c>
      <c r="AC387" s="176">
        <v>6</v>
      </c>
      <c r="AD387" s="167" t="s">
        <v>11254</v>
      </c>
      <c r="AE387" s="176">
        <v>568.20000000000005</v>
      </c>
    </row>
    <row r="388" spans="1:31">
      <c r="A388" s="178">
        <v>108137874020</v>
      </c>
      <c r="B388" s="166">
        <v>46122</v>
      </c>
      <c r="C388" s="167" t="s">
        <v>3500</v>
      </c>
      <c r="D388" s="167"/>
      <c r="E388" s="167"/>
      <c r="F388" s="167" t="s">
        <v>3501</v>
      </c>
      <c r="G388" s="167" t="s">
        <v>3502</v>
      </c>
      <c r="H388" s="168"/>
      <c r="I388" s="167"/>
      <c r="J388" s="169">
        <v>26142</v>
      </c>
      <c r="K388" s="167" t="s">
        <v>55</v>
      </c>
      <c r="L388" s="169">
        <v>1</v>
      </c>
      <c r="M388" s="167" t="s">
        <v>3504</v>
      </c>
      <c r="N388" s="169">
        <v>115.8</v>
      </c>
      <c r="O388" s="167" t="s">
        <v>3505</v>
      </c>
      <c r="P388" s="167"/>
      <c r="Q388" s="167" t="s">
        <v>3514</v>
      </c>
      <c r="R388" s="167" t="s">
        <v>3507</v>
      </c>
      <c r="S388" s="169">
        <v>1</v>
      </c>
      <c r="T388" s="167" t="s">
        <v>4205</v>
      </c>
      <c r="U388" s="169" t="s">
        <v>4206</v>
      </c>
      <c r="V388" s="167" t="s">
        <v>4207</v>
      </c>
      <c r="W388" s="167"/>
      <c r="X388" s="170" t="s">
        <v>157</v>
      </c>
      <c r="Y388" s="171" t="s">
        <v>4159</v>
      </c>
      <c r="Z388" s="167" t="s">
        <v>10527</v>
      </c>
      <c r="AA388" s="176">
        <v>1</v>
      </c>
      <c r="AB388" s="167" t="s">
        <v>11254</v>
      </c>
      <c r="AC388" s="176">
        <v>1</v>
      </c>
      <c r="AD388" s="167" t="s">
        <v>11254</v>
      </c>
      <c r="AE388" s="176">
        <v>24468</v>
      </c>
    </row>
    <row r="389" spans="1:31">
      <c r="A389" s="178">
        <v>108139416450</v>
      </c>
      <c r="B389" s="166">
        <v>46122</v>
      </c>
      <c r="C389" s="167" t="s">
        <v>3524</v>
      </c>
      <c r="D389" s="167" t="s">
        <v>3525</v>
      </c>
      <c r="E389" s="167" t="s">
        <v>3526</v>
      </c>
      <c r="F389" s="167" t="s">
        <v>3501</v>
      </c>
      <c r="G389" s="167" t="s">
        <v>3502</v>
      </c>
      <c r="H389" s="168">
        <v>46125</v>
      </c>
      <c r="I389" s="167"/>
      <c r="J389" s="169">
        <v>26142</v>
      </c>
      <c r="K389" s="167" t="s">
        <v>55</v>
      </c>
      <c r="L389" s="169">
        <v>15</v>
      </c>
      <c r="M389" s="167" t="s">
        <v>3513</v>
      </c>
      <c r="N389" s="169">
        <v>118.9</v>
      </c>
      <c r="O389" s="167" t="s">
        <v>3505</v>
      </c>
      <c r="P389" s="167"/>
      <c r="Q389" s="167" t="s">
        <v>3527</v>
      </c>
      <c r="R389" s="167" t="s">
        <v>3528</v>
      </c>
      <c r="S389" s="169">
        <v>6</v>
      </c>
      <c r="T389" s="167" t="s">
        <v>3961</v>
      </c>
      <c r="U389" s="169" t="s">
        <v>3962</v>
      </c>
      <c r="V389" s="167" t="s">
        <v>4208</v>
      </c>
      <c r="W389" s="167" t="s">
        <v>4209</v>
      </c>
      <c r="X389" s="170" t="s">
        <v>3533</v>
      </c>
      <c r="Y389" s="171" t="s">
        <v>4210</v>
      </c>
      <c r="Z389" s="167" t="s">
        <v>10528</v>
      </c>
      <c r="AA389" s="176">
        <v>15000</v>
      </c>
      <c r="AB389" s="167" t="s">
        <v>11254</v>
      </c>
      <c r="AC389" s="176">
        <v>15000</v>
      </c>
      <c r="AD389" s="167" t="s">
        <v>11254</v>
      </c>
      <c r="AE389" s="176">
        <v>3240</v>
      </c>
    </row>
    <row r="390" spans="1:31">
      <c r="A390" s="178">
        <v>108139416450</v>
      </c>
      <c r="B390" s="166">
        <v>46122</v>
      </c>
      <c r="C390" s="167" t="s">
        <v>3524</v>
      </c>
      <c r="D390" s="167" t="s">
        <v>3525</v>
      </c>
      <c r="E390" s="167" t="s">
        <v>3526</v>
      </c>
      <c r="F390" s="167" t="s">
        <v>3501</v>
      </c>
      <c r="G390" s="167" t="s">
        <v>3502</v>
      </c>
      <c r="H390" s="168">
        <v>46125</v>
      </c>
      <c r="I390" s="167"/>
      <c r="J390" s="169">
        <v>26142</v>
      </c>
      <c r="K390" s="167" t="s">
        <v>55</v>
      </c>
      <c r="L390" s="169">
        <v>15</v>
      </c>
      <c r="M390" s="167" t="s">
        <v>3513</v>
      </c>
      <c r="N390" s="169">
        <v>118.9</v>
      </c>
      <c r="O390" s="167" t="s">
        <v>3505</v>
      </c>
      <c r="P390" s="167"/>
      <c r="Q390" s="167" t="s">
        <v>3527</v>
      </c>
      <c r="R390" s="167" t="s">
        <v>3528</v>
      </c>
      <c r="S390" s="169">
        <v>5</v>
      </c>
      <c r="T390" s="167" t="s">
        <v>3560</v>
      </c>
      <c r="U390" s="169" t="s">
        <v>3561</v>
      </c>
      <c r="V390" s="167" t="s">
        <v>4211</v>
      </c>
      <c r="W390" s="167" t="s">
        <v>4212</v>
      </c>
      <c r="X390" s="170" t="s">
        <v>3533</v>
      </c>
      <c r="Y390" s="171" t="s">
        <v>4210</v>
      </c>
      <c r="Z390" s="167" t="s">
        <v>10528</v>
      </c>
      <c r="AA390" s="176">
        <v>9125</v>
      </c>
      <c r="AB390" s="167" t="s">
        <v>11254</v>
      </c>
      <c r="AC390" s="176">
        <v>9125</v>
      </c>
      <c r="AD390" s="167" t="s">
        <v>11254</v>
      </c>
      <c r="AE390" s="176">
        <v>8212.5</v>
      </c>
    </row>
    <row r="391" spans="1:31">
      <c r="A391" s="178">
        <v>108139416450</v>
      </c>
      <c r="B391" s="166">
        <v>46122</v>
      </c>
      <c r="C391" s="167" t="s">
        <v>3524</v>
      </c>
      <c r="D391" s="167" t="s">
        <v>3525</v>
      </c>
      <c r="E391" s="167" t="s">
        <v>3526</v>
      </c>
      <c r="F391" s="167" t="s">
        <v>3501</v>
      </c>
      <c r="G391" s="167" t="s">
        <v>3502</v>
      </c>
      <c r="H391" s="168">
        <v>46125</v>
      </c>
      <c r="I391" s="167"/>
      <c r="J391" s="169">
        <v>26142</v>
      </c>
      <c r="K391" s="167" t="s">
        <v>55</v>
      </c>
      <c r="L391" s="169">
        <v>15</v>
      </c>
      <c r="M391" s="167" t="s">
        <v>3513</v>
      </c>
      <c r="N391" s="169">
        <v>118.9</v>
      </c>
      <c r="O391" s="167" t="s">
        <v>3505</v>
      </c>
      <c r="P391" s="167"/>
      <c r="Q391" s="167" t="s">
        <v>3527</v>
      </c>
      <c r="R391" s="167" t="s">
        <v>3528</v>
      </c>
      <c r="S391" s="169">
        <v>4</v>
      </c>
      <c r="T391" s="167" t="s">
        <v>3535</v>
      </c>
      <c r="U391" s="169" t="s">
        <v>3536</v>
      </c>
      <c r="V391" s="167" t="s">
        <v>4213</v>
      </c>
      <c r="W391" s="167" t="s">
        <v>4214</v>
      </c>
      <c r="X391" s="170" t="s">
        <v>3533</v>
      </c>
      <c r="Y391" s="171" t="s">
        <v>4210</v>
      </c>
      <c r="Z391" s="167" t="s">
        <v>10528</v>
      </c>
      <c r="AA391" s="176">
        <v>10000</v>
      </c>
      <c r="AB391" s="167" t="s">
        <v>11254</v>
      </c>
      <c r="AC391" s="176">
        <v>10000</v>
      </c>
      <c r="AD391" s="167" t="s">
        <v>11254</v>
      </c>
      <c r="AE391" s="176">
        <v>94</v>
      </c>
    </row>
    <row r="392" spans="1:31">
      <c r="A392" s="178">
        <v>108139416450</v>
      </c>
      <c r="B392" s="166">
        <v>46122</v>
      </c>
      <c r="C392" s="167" t="s">
        <v>3524</v>
      </c>
      <c r="D392" s="167" t="s">
        <v>3525</v>
      </c>
      <c r="E392" s="167" t="s">
        <v>3526</v>
      </c>
      <c r="F392" s="167" t="s">
        <v>3501</v>
      </c>
      <c r="G392" s="167" t="s">
        <v>3502</v>
      </c>
      <c r="H392" s="168">
        <v>46125</v>
      </c>
      <c r="I392" s="167"/>
      <c r="J392" s="169">
        <v>26142</v>
      </c>
      <c r="K392" s="167" t="s">
        <v>55</v>
      </c>
      <c r="L392" s="169">
        <v>15</v>
      </c>
      <c r="M392" s="167" t="s">
        <v>3513</v>
      </c>
      <c r="N392" s="169">
        <v>118.9</v>
      </c>
      <c r="O392" s="167" t="s">
        <v>3505</v>
      </c>
      <c r="P392" s="167"/>
      <c r="Q392" s="167" t="s">
        <v>3527</v>
      </c>
      <c r="R392" s="167" t="s">
        <v>3528</v>
      </c>
      <c r="S392" s="169">
        <v>3</v>
      </c>
      <c r="T392" s="167" t="s">
        <v>3717</v>
      </c>
      <c r="U392" s="169" t="s">
        <v>3718</v>
      </c>
      <c r="V392" s="167" t="s">
        <v>4215</v>
      </c>
      <c r="W392" s="167" t="s">
        <v>4216</v>
      </c>
      <c r="X392" s="170" t="s">
        <v>160</v>
      </c>
      <c r="Y392" s="171" t="s">
        <v>4210</v>
      </c>
      <c r="Z392" s="167" t="s">
        <v>10528</v>
      </c>
      <c r="AA392" s="176">
        <v>10000</v>
      </c>
      <c r="AB392" s="167" t="s">
        <v>11254</v>
      </c>
      <c r="AC392" s="176">
        <v>10000</v>
      </c>
      <c r="AD392" s="167" t="s">
        <v>11254</v>
      </c>
      <c r="AE392" s="176">
        <v>25</v>
      </c>
    </row>
    <row r="393" spans="1:31">
      <c r="A393" s="178">
        <v>108139416450</v>
      </c>
      <c r="B393" s="166">
        <v>46122</v>
      </c>
      <c r="C393" s="167" t="s">
        <v>3524</v>
      </c>
      <c r="D393" s="167" t="s">
        <v>3525</v>
      </c>
      <c r="E393" s="167" t="s">
        <v>3526</v>
      </c>
      <c r="F393" s="167" t="s">
        <v>3501</v>
      </c>
      <c r="G393" s="167" t="s">
        <v>3502</v>
      </c>
      <c r="H393" s="168">
        <v>46125</v>
      </c>
      <c r="I393" s="167"/>
      <c r="J393" s="169">
        <v>26142</v>
      </c>
      <c r="K393" s="167" t="s">
        <v>55</v>
      </c>
      <c r="L393" s="169">
        <v>15</v>
      </c>
      <c r="M393" s="167" t="s">
        <v>3513</v>
      </c>
      <c r="N393" s="169">
        <v>118.9</v>
      </c>
      <c r="O393" s="167" t="s">
        <v>3505</v>
      </c>
      <c r="P393" s="167"/>
      <c r="Q393" s="167" t="s">
        <v>3527</v>
      </c>
      <c r="R393" s="167" t="s">
        <v>3528</v>
      </c>
      <c r="S393" s="169">
        <v>2</v>
      </c>
      <c r="T393" s="167" t="s">
        <v>4217</v>
      </c>
      <c r="U393" s="169" t="s">
        <v>3536</v>
      </c>
      <c r="V393" s="167" t="s">
        <v>4218</v>
      </c>
      <c r="W393" s="167" t="s">
        <v>4219</v>
      </c>
      <c r="X393" s="170" t="s">
        <v>160</v>
      </c>
      <c r="Y393" s="171" t="s">
        <v>4210</v>
      </c>
      <c r="Z393" s="167" t="s">
        <v>10528</v>
      </c>
      <c r="AA393" s="176">
        <v>12000</v>
      </c>
      <c r="AB393" s="167" t="s">
        <v>11254</v>
      </c>
      <c r="AC393" s="176">
        <v>12000</v>
      </c>
      <c r="AD393" s="167" t="s">
        <v>11254</v>
      </c>
      <c r="AE393" s="176">
        <v>621.84</v>
      </c>
    </row>
    <row r="394" spans="1:31">
      <c r="A394" s="178">
        <v>108139416450</v>
      </c>
      <c r="B394" s="166">
        <v>46122</v>
      </c>
      <c r="C394" s="167" t="s">
        <v>3524</v>
      </c>
      <c r="D394" s="167" t="s">
        <v>3525</v>
      </c>
      <c r="E394" s="167" t="s">
        <v>3526</v>
      </c>
      <c r="F394" s="167" t="s">
        <v>3501</v>
      </c>
      <c r="G394" s="167" t="s">
        <v>3502</v>
      </c>
      <c r="H394" s="168">
        <v>46125</v>
      </c>
      <c r="I394" s="167"/>
      <c r="J394" s="169">
        <v>26142</v>
      </c>
      <c r="K394" s="167" t="s">
        <v>55</v>
      </c>
      <c r="L394" s="169">
        <v>15</v>
      </c>
      <c r="M394" s="167" t="s">
        <v>3513</v>
      </c>
      <c r="N394" s="169">
        <v>118.9</v>
      </c>
      <c r="O394" s="167" t="s">
        <v>3505</v>
      </c>
      <c r="P394" s="167"/>
      <c r="Q394" s="167" t="s">
        <v>3527</v>
      </c>
      <c r="R394" s="167" t="s">
        <v>3528</v>
      </c>
      <c r="S394" s="169">
        <v>1</v>
      </c>
      <c r="T394" s="167" t="s">
        <v>3535</v>
      </c>
      <c r="U394" s="169" t="s">
        <v>3536</v>
      </c>
      <c r="V394" s="167" t="s">
        <v>4220</v>
      </c>
      <c r="W394" s="167" t="s">
        <v>4221</v>
      </c>
      <c r="X394" s="170" t="s">
        <v>3533</v>
      </c>
      <c r="Y394" s="171" t="s">
        <v>4210</v>
      </c>
      <c r="Z394" s="167" t="s">
        <v>10528</v>
      </c>
      <c r="AA394" s="176">
        <v>5000</v>
      </c>
      <c r="AB394" s="167" t="s">
        <v>11254</v>
      </c>
      <c r="AC394" s="176">
        <v>5000</v>
      </c>
      <c r="AD394" s="167" t="s">
        <v>11254</v>
      </c>
      <c r="AE394" s="176">
        <v>62.5</v>
      </c>
    </row>
    <row r="395" spans="1:31">
      <c r="A395" s="178">
        <v>108139420800</v>
      </c>
      <c r="B395" s="166">
        <v>46122</v>
      </c>
      <c r="C395" s="167" t="s">
        <v>3524</v>
      </c>
      <c r="D395" s="167" t="s">
        <v>3525</v>
      </c>
      <c r="E395" s="167" t="s">
        <v>3526</v>
      </c>
      <c r="F395" s="167" t="s">
        <v>3501</v>
      </c>
      <c r="G395" s="167" t="s">
        <v>3502</v>
      </c>
      <c r="H395" s="168">
        <v>46125</v>
      </c>
      <c r="I395" s="167"/>
      <c r="J395" s="169">
        <v>26142</v>
      </c>
      <c r="K395" s="167" t="s">
        <v>55</v>
      </c>
      <c r="L395" s="169">
        <v>2</v>
      </c>
      <c r="M395" s="167" t="s">
        <v>3513</v>
      </c>
      <c r="N395" s="169">
        <v>4.0999999999999996</v>
      </c>
      <c r="O395" s="167" t="s">
        <v>3505</v>
      </c>
      <c r="P395" s="167"/>
      <c r="Q395" s="167" t="s">
        <v>3527</v>
      </c>
      <c r="R395" s="167" t="s">
        <v>3528</v>
      </c>
      <c r="S395" s="169">
        <v>2</v>
      </c>
      <c r="T395" s="167" t="s">
        <v>3529</v>
      </c>
      <c r="U395" s="169" t="s">
        <v>3530</v>
      </c>
      <c r="V395" s="167" t="s">
        <v>4222</v>
      </c>
      <c r="W395" s="167" t="s">
        <v>4223</v>
      </c>
      <c r="X395" s="170" t="s">
        <v>157</v>
      </c>
      <c r="Y395" s="171" t="s">
        <v>4224</v>
      </c>
      <c r="Z395" s="167" t="s">
        <v>10529</v>
      </c>
      <c r="AA395" s="176">
        <v>3000</v>
      </c>
      <c r="AB395" s="167" t="s">
        <v>11254</v>
      </c>
      <c r="AC395" s="176">
        <v>3000</v>
      </c>
      <c r="AD395" s="167" t="s">
        <v>11254</v>
      </c>
      <c r="AE395" s="176">
        <v>1350</v>
      </c>
    </row>
    <row r="396" spans="1:31">
      <c r="A396" s="178">
        <v>108139420800</v>
      </c>
      <c r="B396" s="166">
        <v>46122</v>
      </c>
      <c r="C396" s="167" t="s">
        <v>3524</v>
      </c>
      <c r="D396" s="167" t="s">
        <v>3525</v>
      </c>
      <c r="E396" s="167" t="s">
        <v>3526</v>
      </c>
      <c r="F396" s="167" t="s">
        <v>3501</v>
      </c>
      <c r="G396" s="167" t="s">
        <v>3502</v>
      </c>
      <c r="H396" s="168">
        <v>46125</v>
      </c>
      <c r="I396" s="167"/>
      <c r="J396" s="169">
        <v>26142</v>
      </c>
      <c r="K396" s="167" t="s">
        <v>55</v>
      </c>
      <c r="L396" s="169">
        <v>2</v>
      </c>
      <c r="M396" s="167" t="s">
        <v>3513</v>
      </c>
      <c r="N396" s="169">
        <v>4.0999999999999996</v>
      </c>
      <c r="O396" s="167" t="s">
        <v>3505</v>
      </c>
      <c r="P396" s="167"/>
      <c r="Q396" s="167" t="s">
        <v>3527</v>
      </c>
      <c r="R396" s="167" t="s">
        <v>3528</v>
      </c>
      <c r="S396" s="169">
        <v>1</v>
      </c>
      <c r="T396" s="167" t="s">
        <v>3529</v>
      </c>
      <c r="U396" s="169" t="s">
        <v>3530</v>
      </c>
      <c r="V396" s="167" t="s">
        <v>4222</v>
      </c>
      <c r="W396" s="167" t="s">
        <v>4223</v>
      </c>
      <c r="X396" s="170" t="s">
        <v>157</v>
      </c>
      <c r="Y396" s="171" t="s">
        <v>4224</v>
      </c>
      <c r="Z396" s="167" t="s">
        <v>10529</v>
      </c>
      <c r="AA396" s="176">
        <v>12000</v>
      </c>
      <c r="AB396" s="167" t="s">
        <v>11254</v>
      </c>
      <c r="AC396" s="176">
        <v>12000</v>
      </c>
      <c r="AD396" s="167" t="s">
        <v>11254</v>
      </c>
      <c r="AE396" s="176">
        <v>5400</v>
      </c>
    </row>
    <row r="397" spans="1:31">
      <c r="A397" s="178">
        <v>108139606260</v>
      </c>
      <c r="B397" s="166">
        <v>46122</v>
      </c>
      <c r="C397" s="167" t="s">
        <v>3524</v>
      </c>
      <c r="D397" s="167" t="s">
        <v>3525</v>
      </c>
      <c r="E397" s="167" t="s">
        <v>3526</v>
      </c>
      <c r="F397" s="167" t="s">
        <v>3501</v>
      </c>
      <c r="G397" s="167" t="s">
        <v>3502</v>
      </c>
      <c r="H397" s="168">
        <v>46125</v>
      </c>
      <c r="I397" s="167"/>
      <c r="J397" s="169">
        <v>26142</v>
      </c>
      <c r="K397" s="167" t="s">
        <v>55</v>
      </c>
      <c r="L397" s="169">
        <v>5</v>
      </c>
      <c r="M397" s="167" t="s">
        <v>3513</v>
      </c>
      <c r="N397" s="169">
        <v>27.2</v>
      </c>
      <c r="O397" s="167" t="s">
        <v>3505</v>
      </c>
      <c r="P397" s="167"/>
      <c r="Q397" s="167" t="s">
        <v>3514</v>
      </c>
      <c r="R397" s="167" t="s">
        <v>3528</v>
      </c>
      <c r="S397" s="169">
        <v>5</v>
      </c>
      <c r="T397" s="167" t="s">
        <v>3560</v>
      </c>
      <c r="U397" s="169" t="s">
        <v>3561</v>
      </c>
      <c r="V397" s="167" t="s">
        <v>4225</v>
      </c>
      <c r="W397" s="167" t="s">
        <v>4226</v>
      </c>
      <c r="X397" s="170" t="s">
        <v>157</v>
      </c>
      <c r="Y397" s="171" t="s">
        <v>4227</v>
      </c>
      <c r="Z397" s="167" t="s">
        <v>10530</v>
      </c>
      <c r="AA397" s="176">
        <v>8000</v>
      </c>
      <c r="AB397" s="167" t="s">
        <v>11254</v>
      </c>
      <c r="AC397" s="176">
        <v>8000</v>
      </c>
      <c r="AD397" s="167" t="s">
        <v>11254</v>
      </c>
      <c r="AE397" s="176">
        <v>11886.4</v>
      </c>
    </row>
    <row r="398" spans="1:31">
      <c r="A398" s="178">
        <v>108139606260</v>
      </c>
      <c r="B398" s="166">
        <v>46122</v>
      </c>
      <c r="C398" s="167" t="s">
        <v>3524</v>
      </c>
      <c r="D398" s="167" t="s">
        <v>3525</v>
      </c>
      <c r="E398" s="167" t="s">
        <v>3526</v>
      </c>
      <c r="F398" s="167" t="s">
        <v>3501</v>
      </c>
      <c r="G398" s="167" t="s">
        <v>3502</v>
      </c>
      <c r="H398" s="168">
        <v>46125</v>
      </c>
      <c r="I398" s="167"/>
      <c r="J398" s="169">
        <v>26142</v>
      </c>
      <c r="K398" s="167" t="s">
        <v>55</v>
      </c>
      <c r="L398" s="169">
        <v>5</v>
      </c>
      <c r="M398" s="167" t="s">
        <v>3513</v>
      </c>
      <c r="N398" s="169">
        <v>27.2</v>
      </c>
      <c r="O398" s="167" t="s">
        <v>3505</v>
      </c>
      <c r="P398" s="167"/>
      <c r="Q398" s="167" t="s">
        <v>3514</v>
      </c>
      <c r="R398" s="167" t="s">
        <v>3528</v>
      </c>
      <c r="S398" s="169">
        <v>4</v>
      </c>
      <c r="T398" s="167" t="s">
        <v>3560</v>
      </c>
      <c r="U398" s="169" t="s">
        <v>3561</v>
      </c>
      <c r="V398" s="167" t="s">
        <v>4225</v>
      </c>
      <c r="W398" s="167" t="s">
        <v>4226</v>
      </c>
      <c r="X398" s="170" t="s">
        <v>157</v>
      </c>
      <c r="Y398" s="171" t="s">
        <v>4227</v>
      </c>
      <c r="Z398" s="167" t="s">
        <v>10530</v>
      </c>
      <c r="AA398" s="176">
        <v>7600</v>
      </c>
      <c r="AB398" s="167" t="s">
        <v>11254</v>
      </c>
      <c r="AC398" s="176">
        <v>7600</v>
      </c>
      <c r="AD398" s="167" t="s">
        <v>11254</v>
      </c>
      <c r="AE398" s="176">
        <v>11292.08</v>
      </c>
    </row>
    <row r="399" spans="1:31">
      <c r="A399" s="178">
        <v>108139606260</v>
      </c>
      <c r="B399" s="166">
        <v>46122</v>
      </c>
      <c r="C399" s="167" t="s">
        <v>3524</v>
      </c>
      <c r="D399" s="167" t="s">
        <v>3525</v>
      </c>
      <c r="E399" s="167" t="s">
        <v>3526</v>
      </c>
      <c r="F399" s="167" t="s">
        <v>3501</v>
      </c>
      <c r="G399" s="167" t="s">
        <v>3502</v>
      </c>
      <c r="H399" s="168">
        <v>46125</v>
      </c>
      <c r="I399" s="167"/>
      <c r="J399" s="169">
        <v>26142</v>
      </c>
      <c r="K399" s="167" t="s">
        <v>55</v>
      </c>
      <c r="L399" s="169">
        <v>5</v>
      </c>
      <c r="M399" s="167" t="s">
        <v>3513</v>
      </c>
      <c r="N399" s="169">
        <v>27.2</v>
      </c>
      <c r="O399" s="167" t="s">
        <v>3505</v>
      </c>
      <c r="P399" s="167"/>
      <c r="Q399" s="167" t="s">
        <v>3514</v>
      </c>
      <c r="R399" s="167" t="s">
        <v>3528</v>
      </c>
      <c r="S399" s="169">
        <v>3</v>
      </c>
      <c r="T399" s="167" t="s">
        <v>3560</v>
      </c>
      <c r="U399" s="169" t="s">
        <v>3561</v>
      </c>
      <c r="V399" s="167" t="s">
        <v>4225</v>
      </c>
      <c r="W399" s="167" t="s">
        <v>4226</v>
      </c>
      <c r="X399" s="170" t="s">
        <v>157</v>
      </c>
      <c r="Y399" s="171" t="s">
        <v>4227</v>
      </c>
      <c r="Z399" s="167" t="s">
        <v>10530</v>
      </c>
      <c r="AA399" s="176">
        <v>800</v>
      </c>
      <c r="AB399" s="167" t="s">
        <v>11254</v>
      </c>
      <c r="AC399" s="176">
        <v>800</v>
      </c>
      <c r="AD399" s="167" t="s">
        <v>11254</v>
      </c>
      <c r="AE399" s="176">
        <v>1188.6400000000001</v>
      </c>
    </row>
    <row r="400" spans="1:31">
      <c r="A400" s="178">
        <v>108139606260</v>
      </c>
      <c r="B400" s="166">
        <v>46122</v>
      </c>
      <c r="C400" s="167" t="s">
        <v>3524</v>
      </c>
      <c r="D400" s="167" t="s">
        <v>3525</v>
      </c>
      <c r="E400" s="167" t="s">
        <v>3526</v>
      </c>
      <c r="F400" s="167" t="s">
        <v>3501</v>
      </c>
      <c r="G400" s="167" t="s">
        <v>3502</v>
      </c>
      <c r="H400" s="168">
        <v>46125</v>
      </c>
      <c r="I400" s="167"/>
      <c r="J400" s="169">
        <v>26142</v>
      </c>
      <c r="K400" s="167" t="s">
        <v>55</v>
      </c>
      <c r="L400" s="169">
        <v>5</v>
      </c>
      <c r="M400" s="167" t="s">
        <v>3513</v>
      </c>
      <c r="N400" s="169">
        <v>27.2</v>
      </c>
      <c r="O400" s="167" t="s">
        <v>3505</v>
      </c>
      <c r="P400" s="167"/>
      <c r="Q400" s="167" t="s">
        <v>3514</v>
      </c>
      <c r="R400" s="167" t="s">
        <v>3528</v>
      </c>
      <c r="S400" s="169">
        <v>2</v>
      </c>
      <c r="T400" s="167" t="s">
        <v>3560</v>
      </c>
      <c r="U400" s="169" t="s">
        <v>3561</v>
      </c>
      <c r="V400" s="167" t="s">
        <v>4225</v>
      </c>
      <c r="W400" s="167" t="s">
        <v>4226</v>
      </c>
      <c r="X400" s="170" t="s">
        <v>157</v>
      </c>
      <c r="Y400" s="171" t="s">
        <v>4227</v>
      </c>
      <c r="Z400" s="167" t="s">
        <v>10530</v>
      </c>
      <c r="AA400" s="176">
        <v>2400</v>
      </c>
      <c r="AB400" s="167" t="s">
        <v>11254</v>
      </c>
      <c r="AC400" s="176">
        <v>2400</v>
      </c>
      <c r="AD400" s="167" t="s">
        <v>11254</v>
      </c>
      <c r="AE400" s="176">
        <v>3565.92</v>
      </c>
    </row>
    <row r="401" spans="1:31">
      <c r="A401" s="178">
        <v>108139606260</v>
      </c>
      <c r="B401" s="166">
        <v>46122</v>
      </c>
      <c r="C401" s="167" t="s">
        <v>3524</v>
      </c>
      <c r="D401" s="167" t="s">
        <v>3525</v>
      </c>
      <c r="E401" s="167" t="s">
        <v>3526</v>
      </c>
      <c r="F401" s="167" t="s">
        <v>3501</v>
      </c>
      <c r="G401" s="167" t="s">
        <v>3502</v>
      </c>
      <c r="H401" s="168">
        <v>46125</v>
      </c>
      <c r="I401" s="167"/>
      <c r="J401" s="169">
        <v>26142</v>
      </c>
      <c r="K401" s="167" t="s">
        <v>55</v>
      </c>
      <c r="L401" s="169">
        <v>5</v>
      </c>
      <c r="M401" s="167" t="s">
        <v>3513</v>
      </c>
      <c r="N401" s="169">
        <v>27.2</v>
      </c>
      <c r="O401" s="167" t="s">
        <v>3505</v>
      </c>
      <c r="P401" s="167"/>
      <c r="Q401" s="167" t="s">
        <v>3514</v>
      </c>
      <c r="R401" s="167" t="s">
        <v>3528</v>
      </c>
      <c r="S401" s="169">
        <v>1</v>
      </c>
      <c r="T401" s="167" t="s">
        <v>3560</v>
      </c>
      <c r="U401" s="169" t="s">
        <v>3561</v>
      </c>
      <c r="V401" s="167" t="s">
        <v>4225</v>
      </c>
      <c r="W401" s="167" t="s">
        <v>4226</v>
      </c>
      <c r="X401" s="170" t="s">
        <v>157</v>
      </c>
      <c r="Y401" s="171" t="s">
        <v>4227</v>
      </c>
      <c r="Z401" s="167" t="s">
        <v>10530</v>
      </c>
      <c r="AA401" s="176">
        <v>7200</v>
      </c>
      <c r="AB401" s="167" t="s">
        <v>11254</v>
      </c>
      <c r="AC401" s="176">
        <v>7200</v>
      </c>
      <c r="AD401" s="167" t="s">
        <v>11254</v>
      </c>
      <c r="AE401" s="176">
        <v>10697.76</v>
      </c>
    </row>
    <row r="402" spans="1:31">
      <c r="A402" s="178">
        <v>108139678730</v>
      </c>
      <c r="B402" s="166">
        <v>46122</v>
      </c>
      <c r="C402" s="167" t="s">
        <v>3524</v>
      </c>
      <c r="D402" s="167" t="s">
        <v>3525</v>
      </c>
      <c r="E402" s="167" t="s">
        <v>3526</v>
      </c>
      <c r="F402" s="167" t="s">
        <v>3501</v>
      </c>
      <c r="G402" s="167" t="s">
        <v>3502</v>
      </c>
      <c r="H402" s="168">
        <v>46125</v>
      </c>
      <c r="I402" s="167"/>
      <c r="J402" s="169">
        <v>26142</v>
      </c>
      <c r="K402" s="167" t="s">
        <v>55</v>
      </c>
      <c r="L402" s="169">
        <v>5</v>
      </c>
      <c r="M402" s="167" t="s">
        <v>3513</v>
      </c>
      <c r="N402" s="169">
        <v>32.4</v>
      </c>
      <c r="O402" s="167" t="s">
        <v>3505</v>
      </c>
      <c r="P402" s="167"/>
      <c r="Q402" s="167" t="s">
        <v>3527</v>
      </c>
      <c r="R402" s="167" t="s">
        <v>3528</v>
      </c>
      <c r="S402" s="169">
        <v>12</v>
      </c>
      <c r="T402" s="167" t="s">
        <v>3560</v>
      </c>
      <c r="U402" s="169" t="s">
        <v>3561</v>
      </c>
      <c r="V402" s="167" t="s">
        <v>4228</v>
      </c>
      <c r="W402" s="167" t="s">
        <v>4229</v>
      </c>
      <c r="X402" s="170" t="s">
        <v>157</v>
      </c>
      <c r="Y402" s="171" t="s">
        <v>4230</v>
      </c>
      <c r="Z402" s="167" t="s">
        <v>10531</v>
      </c>
      <c r="AA402" s="176">
        <v>4000</v>
      </c>
      <c r="AB402" s="167" t="s">
        <v>11254</v>
      </c>
      <c r="AC402" s="176">
        <v>4000</v>
      </c>
      <c r="AD402" s="167" t="s">
        <v>11254</v>
      </c>
      <c r="AE402" s="176">
        <v>38.4</v>
      </c>
    </row>
    <row r="403" spans="1:31">
      <c r="A403" s="178">
        <v>108139678730</v>
      </c>
      <c r="B403" s="166">
        <v>46122</v>
      </c>
      <c r="C403" s="167" t="s">
        <v>3524</v>
      </c>
      <c r="D403" s="167" t="s">
        <v>3525</v>
      </c>
      <c r="E403" s="167" t="s">
        <v>3526</v>
      </c>
      <c r="F403" s="167" t="s">
        <v>3501</v>
      </c>
      <c r="G403" s="167" t="s">
        <v>3502</v>
      </c>
      <c r="H403" s="168">
        <v>46125</v>
      </c>
      <c r="I403" s="167"/>
      <c r="J403" s="169">
        <v>26142</v>
      </c>
      <c r="K403" s="167" t="s">
        <v>55</v>
      </c>
      <c r="L403" s="169">
        <v>5</v>
      </c>
      <c r="M403" s="167" t="s">
        <v>3513</v>
      </c>
      <c r="N403" s="169">
        <v>32.4</v>
      </c>
      <c r="O403" s="167" t="s">
        <v>3505</v>
      </c>
      <c r="P403" s="167"/>
      <c r="Q403" s="167" t="s">
        <v>3527</v>
      </c>
      <c r="R403" s="167" t="s">
        <v>3528</v>
      </c>
      <c r="S403" s="169">
        <v>11</v>
      </c>
      <c r="T403" s="167" t="s">
        <v>3560</v>
      </c>
      <c r="U403" s="169" t="s">
        <v>3561</v>
      </c>
      <c r="V403" s="167" t="s">
        <v>4231</v>
      </c>
      <c r="W403" s="167" t="s">
        <v>4232</v>
      </c>
      <c r="X403" s="170" t="s">
        <v>3533</v>
      </c>
      <c r="Y403" s="171" t="s">
        <v>4230</v>
      </c>
      <c r="Z403" s="167" t="s">
        <v>10531</v>
      </c>
      <c r="AA403" s="176">
        <v>260000</v>
      </c>
      <c r="AB403" s="167" t="s">
        <v>11254</v>
      </c>
      <c r="AC403" s="176">
        <v>260000</v>
      </c>
      <c r="AD403" s="167" t="s">
        <v>11254</v>
      </c>
      <c r="AE403" s="176">
        <v>520</v>
      </c>
    </row>
    <row r="404" spans="1:31">
      <c r="A404" s="178">
        <v>108139678730</v>
      </c>
      <c r="B404" s="166">
        <v>46122</v>
      </c>
      <c r="C404" s="167" t="s">
        <v>3524</v>
      </c>
      <c r="D404" s="167" t="s">
        <v>3525</v>
      </c>
      <c r="E404" s="167" t="s">
        <v>3526</v>
      </c>
      <c r="F404" s="167" t="s">
        <v>3501</v>
      </c>
      <c r="G404" s="167" t="s">
        <v>3502</v>
      </c>
      <c r="H404" s="168">
        <v>46125</v>
      </c>
      <c r="I404" s="167"/>
      <c r="J404" s="169">
        <v>26142</v>
      </c>
      <c r="K404" s="167" t="s">
        <v>55</v>
      </c>
      <c r="L404" s="169">
        <v>5</v>
      </c>
      <c r="M404" s="167" t="s">
        <v>3513</v>
      </c>
      <c r="N404" s="169">
        <v>32.4</v>
      </c>
      <c r="O404" s="167" t="s">
        <v>3505</v>
      </c>
      <c r="P404" s="167"/>
      <c r="Q404" s="167" t="s">
        <v>3527</v>
      </c>
      <c r="R404" s="167" t="s">
        <v>3528</v>
      </c>
      <c r="S404" s="169">
        <v>10</v>
      </c>
      <c r="T404" s="167" t="s">
        <v>3560</v>
      </c>
      <c r="U404" s="169" t="s">
        <v>3561</v>
      </c>
      <c r="V404" s="167" t="s">
        <v>4233</v>
      </c>
      <c r="W404" s="167" t="s">
        <v>4234</v>
      </c>
      <c r="X404" s="170" t="s">
        <v>157</v>
      </c>
      <c r="Y404" s="171" t="s">
        <v>4230</v>
      </c>
      <c r="Z404" s="167" t="s">
        <v>10531</v>
      </c>
      <c r="AA404" s="176">
        <v>30000</v>
      </c>
      <c r="AB404" s="167" t="s">
        <v>11254</v>
      </c>
      <c r="AC404" s="176">
        <v>30000</v>
      </c>
      <c r="AD404" s="167" t="s">
        <v>11254</v>
      </c>
      <c r="AE404" s="176">
        <v>795</v>
      </c>
    </row>
    <row r="405" spans="1:31">
      <c r="A405" s="178">
        <v>108139678730</v>
      </c>
      <c r="B405" s="166">
        <v>46122</v>
      </c>
      <c r="C405" s="167" t="s">
        <v>3524</v>
      </c>
      <c r="D405" s="167" t="s">
        <v>3525</v>
      </c>
      <c r="E405" s="167" t="s">
        <v>3526</v>
      </c>
      <c r="F405" s="167" t="s">
        <v>3501</v>
      </c>
      <c r="G405" s="167" t="s">
        <v>3502</v>
      </c>
      <c r="H405" s="168">
        <v>46125</v>
      </c>
      <c r="I405" s="167"/>
      <c r="J405" s="169">
        <v>26142</v>
      </c>
      <c r="K405" s="167" t="s">
        <v>55</v>
      </c>
      <c r="L405" s="169">
        <v>5</v>
      </c>
      <c r="M405" s="167" t="s">
        <v>3513</v>
      </c>
      <c r="N405" s="169">
        <v>32.4</v>
      </c>
      <c r="O405" s="167" t="s">
        <v>3505</v>
      </c>
      <c r="P405" s="167"/>
      <c r="Q405" s="167" t="s">
        <v>3527</v>
      </c>
      <c r="R405" s="167" t="s">
        <v>3528</v>
      </c>
      <c r="S405" s="169">
        <v>9</v>
      </c>
      <c r="T405" s="167" t="s">
        <v>3560</v>
      </c>
      <c r="U405" s="169" t="s">
        <v>3561</v>
      </c>
      <c r="V405" s="167" t="s">
        <v>4235</v>
      </c>
      <c r="W405" s="167" t="s">
        <v>4236</v>
      </c>
      <c r="X405" s="170" t="s">
        <v>157</v>
      </c>
      <c r="Y405" s="171" t="s">
        <v>4230</v>
      </c>
      <c r="Z405" s="167" t="s">
        <v>10531</v>
      </c>
      <c r="AA405" s="176">
        <v>52000</v>
      </c>
      <c r="AB405" s="167" t="s">
        <v>11254</v>
      </c>
      <c r="AC405" s="176">
        <v>52000</v>
      </c>
      <c r="AD405" s="167" t="s">
        <v>11254</v>
      </c>
      <c r="AE405" s="176">
        <v>182</v>
      </c>
    </row>
    <row r="406" spans="1:31">
      <c r="A406" s="178">
        <v>108139678730</v>
      </c>
      <c r="B406" s="166">
        <v>46122</v>
      </c>
      <c r="C406" s="167" t="s">
        <v>3524</v>
      </c>
      <c r="D406" s="167" t="s">
        <v>3525</v>
      </c>
      <c r="E406" s="167" t="s">
        <v>3526</v>
      </c>
      <c r="F406" s="167" t="s">
        <v>3501</v>
      </c>
      <c r="G406" s="167" t="s">
        <v>3502</v>
      </c>
      <c r="H406" s="168">
        <v>46125</v>
      </c>
      <c r="I406" s="167"/>
      <c r="J406" s="169">
        <v>26142</v>
      </c>
      <c r="K406" s="167" t="s">
        <v>55</v>
      </c>
      <c r="L406" s="169">
        <v>5</v>
      </c>
      <c r="M406" s="167" t="s">
        <v>3513</v>
      </c>
      <c r="N406" s="169">
        <v>32.4</v>
      </c>
      <c r="O406" s="167" t="s">
        <v>3505</v>
      </c>
      <c r="P406" s="167"/>
      <c r="Q406" s="167" t="s">
        <v>3527</v>
      </c>
      <c r="R406" s="167" t="s">
        <v>3528</v>
      </c>
      <c r="S406" s="169">
        <v>8</v>
      </c>
      <c r="T406" s="167" t="s">
        <v>3560</v>
      </c>
      <c r="U406" s="169" t="s">
        <v>3561</v>
      </c>
      <c r="V406" s="167" t="s">
        <v>4237</v>
      </c>
      <c r="W406" s="167" t="s">
        <v>4238</v>
      </c>
      <c r="X406" s="170" t="s">
        <v>160</v>
      </c>
      <c r="Y406" s="171" t="s">
        <v>4230</v>
      </c>
      <c r="Z406" s="167" t="s">
        <v>10531</v>
      </c>
      <c r="AA406" s="176">
        <v>4000</v>
      </c>
      <c r="AB406" s="167" t="s">
        <v>11254</v>
      </c>
      <c r="AC406" s="176">
        <v>4000</v>
      </c>
      <c r="AD406" s="167" t="s">
        <v>11254</v>
      </c>
      <c r="AE406" s="176">
        <v>9.6</v>
      </c>
    </row>
    <row r="407" spans="1:31">
      <c r="A407" s="178">
        <v>108139678730</v>
      </c>
      <c r="B407" s="166">
        <v>46122</v>
      </c>
      <c r="C407" s="167" t="s">
        <v>3524</v>
      </c>
      <c r="D407" s="167" t="s">
        <v>3525</v>
      </c>
      <c r="E407" s="167" t="s">
        <v>3526</v>
      </c>
      <c r="F407" s="167" t="s">
        <v>3501</v>
      </c>
      <c r="G407" s="167" t="s">
        <v>3502</v>
      </c>
      <c r="H407" s="168">
        <v>46125</v>
      </c>
      <c r="I407" s="167"/>
      <c r="J407" s="169">
        <v>26142</v>
      </c>
      <c r="K407" s="167" t="s">
        <v>55</v>
      </c>
      <c r="L407" s="169">
        <v>5</v>
      </c>
      <c r="M407" s="167" t="s">
        <v>3513</v>
      </c>
      <c r="N407" s="169">
        <v>32.4</v>
      </c>
      <c r="O407" s="167" t="s">
        <v>3505</v>
      </c>
      <c r="P407" s="167"/>
      <c r="Q407" s="167" t="s">
        <v>3527</v>
      </c>
      <c r="R407" s="167" t="s">
        <v>3528</v>
      </c>
      <c r="S407" s="169">
        <v>7</v>
      </c>
      <c r="T407" s="167" t="s">
        <v>3560</v>
      </c>
      <c r="U407" s="169" t="s">
        <v>3561</v>
      </c>
      <c r="V407" s="167" t="s">
        <v>4239</v>
      </c>
      <c r="W407" s="167" t="s">
        <v>4240</v>
      </c>
      <c r="X407" s="170" t="s">
        <v>157</v>
      </c>
      <c r="Y407" s="171" t="s">
        <v>4230</v>
      </c>
      <c r="Z407" s="167" t="s">
        <v>10531</v>
      </c>
      <c r="AA407" s="176">
        <v>60000</v>
      </c>
      <c r="AB407" s="167" t="s">
        <v>11254</v>
      </c>
      <c r="AC407" s="176">
        <v>60000</v>
      </c>
      <c r="AD407" s="167" t="s">
        <v>11254</v>
      </c>
      <c r="AE407" s="176">
        <v>78</v>
      </c>
    </row>
    <row r="408" spans="1:31">
      <c r="A408" s="178">
        <v>108139678730</v>
      </c>
      <c r="B408" s="166">
        <v>46122</v>
      </c>
      <c r="C408" s="167" t="s">
        <v>3524</v>
      </c>
      <c r="D408" s="167" t="s">
        <v>3525</v>
      </c>
      <c r="E408" s="167" t="s">
        <v>3526</v>
      </c>
      <c r="F408" s="167" t="s">
        <v>3501</v>
      </c>
      <c r="G408" s="167" t="s">
        <v>3502</v>
      </c>
      <c r="H408" s="168">
        <v>46125</v>
      </c>
      <c r="I408" s="167"/>
      <c r="J408" s="169">
        <v>26142</v>
      </c>
      <c r="K408" s="167" t="s">
        <v>55</v>
      </c>
      <c r="L408" s="169">
        <v>5</v>
      </c>
      <c r="M408" s="167" t="s">
        <v>3513</v>
      </c>
      <c r="N408" s="169">
        <v>32.4</v>
      </c>
      <c r="O408" s="167" t="s">
        <v>3505</v>
      </c>
      <c r="P408" s="167"/>
      <c r="Q408" s="167" t="s">
        <v>3527</v>
      </c>
      <c r="R408" s="167" t="s">
        <v>3528</v>
      </c>
      <c r="S408" s="169">
        <v>6</v>
      </c>
      <c r="T408" s="167" t="s">
        <v>3560</v>
      </c>
      <c r="U408" s="169" t="s">
        <v>3561</v>
      </c>
      <c r="V408" s="167" t="s">
        <v>4239</v>
      </c>
      <c r="W408" s="167" t="s">
        <v>4240</v>
      </c>
      <c r="X408" s="170" t="s">
        <v>157</v>
      </c>
      <c r="Y408" s="171" t="s">
        <v>4230</v>
      </c>
      <c r="Z408" s="167" t="s">
        <v>10531</v>
      </c>
      <c r="AA408" s="176">
        <v>10000</v>
      </c>
      <c r="AB408" s="167" t="s">
        <v>11254</v>
      </c>
      <c r="AC408" s="176">
        <v>10000</v>
      </c>
      <c r="AD408" s="167" t="s">
        <v>11254</v>
      </c>
      <c r="AE408" s="176">
        <v>13</v>
      </c>
    </row>
    <row r="409" spans="1:31">
      <c r="A409" s="178">
        <v>108139678730</v>
      </c>
      <c r="B409" s="166">
        <v>46122</v>
      </c>
      <c r="C409" s="167" t="s">
        <v>3524</v>
      </c>
      <c r="D409" s="167" t="s">
        <v>3525</v>
      </c>
      <c r="E409" s="167" t="s">
        <v>3526</v>
      </c>
      <c r="F409" s="167" t="s">
        <v>3501</v>
      </c>
      <c r="G409" s="167" t="s">
        <v>3502</v>
      </c>
      <c r="H409" s="168">
        <v>46125</v>
      </c>
      <c r="I409" s="167"/>
      <c r="J409" s="169">
        <v>26142</v>
      </c>
      <c r="K409" s="167" t="s">
        <v>55</v>
      </c>
      <c r="L409" s="169">
        <v>5</v>
      </c>
      <c r="M409" s="167" t="s">
        <v>3513</v>
      </c>
      <c r="N409" s="169">
        <v>32.4</v>
      </c>
      <c r="O409" s="167" t="s">
        <v>3505</v>
      </c>
      <c r="P409" s="167"/>
      <c r="Q409" s="167" t="s">
        <v>3527</v>
      </c>
      <c r="R409" s="167" t="s">
        <v>3528</v>
      </c>
      <c r="S409" s="169">
        <v>5</v>
      </c>
      <c r="T409" s="167" t="s">
        <v>3560</v>
      </c>
      <c r="U409" s="169" t="s">
        <v>3561</v>
      </c>
      <c r="V409" s="167" t="s">
        <v>4241</v>
      </c>
      <c r="W409" s="167" t="s">
        <v>4242</v>
      </c>
      <c r="X409" s="170" t="s">
        <v>157</v>
      </c>
      <c r="Y409" s="171" t="s">
        <v>4230</v>
      </c>
      <c r="Z409" s="167" t="s">
        <v>10531</v>
      </c>
      <c r="AA409" s="176">
        <v>630000</v>
      </c>
      <c r="AB409" s="167" t="s">
        <v>11254</v>
      </c>
      <c r="AC409" s="176">
        <v>630000</v>
      </c>
      <c r="AD409" s="167" t="s">
        <v>11254</v>
      </c>
      <c r="AE409" s="176">
        <v>346.5</v>
      </c>
    </row>
    <row r="410" spans="1:31">
      <c r="A410" s="178">
        <v>108139678730</v>
      </c>
      <c r="B410" s="166">
        <v>46122</v>
      </c>
      <c r="C410" s="167" t="s">
        <v>3524</v>
      </c>
      <c r="D410" s="167" t="s">
        <v>3525</v>
      </c>
      <c r="E410" s="167" t="s">
        <v>3526</v>
      </c>
      <c r="F410" s="167" t="s">
        <v>3501</v>
      </c>
      <c r="G410" s="167" t="s">
        <v>3502</v>
      </c>
      <c r="H410" s="168">
        <v>46125</v>
      </c>
      <c r="I410" s="167"/>
      <c r="J410" s="169">
        <v>26142</v>
      </c>
      <c r="K410" s="167" t="s">
        <v>55</v>
      </c>
      <c r="L410" s="169">
        <v>5</v>
      </c>
      <c r="M410" s="167" t="s">
        <v>3513</v>
      </c>
      <c r="N410" s="169">
        <v>32.4</v>
      </c>
      <c r="O410" s="167" t="s">
        <v>3505</v>
      </c>
      <c r="P410" s="167"/>
      <c r="Q410" s="167" t="s">
        <v>3527</v>
      </c>
      <c r="R410" s="167" t="s">
        <v>3528</v>
      </c>
      <c r="S410" s="169">
        <v>4</v>
      </c>
      <c r="T410" s="167" t="s">
        <v>3560</v>
      </c>
      <c r="U410" s="169" t="s">
        <v>3561</v>
      </c>
      <c r="V410" s="167" t="s">
        <v>4241</v>
      </c>
      <c r="W410" s="167" t="s">
        <v>4242</v>
      </c>
      <c r="X410" s="170" t="s">
        <v>157</v>
      </c>
      <c r="Y410" s="171" t="s">
        <v>4230</v>
      </c>
      <c r="Z410" s="167" t="s">
        <v>10531</v>
      </c>
      <c r="AA410" s="176">
        <v>90000</v>
      </c>
      <c r="AB410" s="167" t="s">
        <v>11254</v>
      </c>
      <c r="AC410" s="176">
        <v>90000</v>
      </c>
      <c r="AD410" s="167" t="s">
        <v>11254</v>
      </c>
      <c r="AE410" s="176">
        <v>49.5</v>
      </c>
    </row>
    <row r="411" spans="1:31">
      <c r="A411" s="178">
        <v>108139678730</v>
      </c>
      <c r="B411" s="166">
        <v>46122</v>
      </c>
      <c r="C411" s="167" t="s">
        <v>3524</v>
      </c>
      <c r="D411" s="167" t="s">
        <v>3525</v>
      </c>
      <c r="E411" s="167" t="s">
        <v>3526</v>
      </c>
      <c r="F411" s="167" t="s">
        <v>3501</v>
      </c>
      <c r="G411" s="167" t="s">
        <v>3502</v>
      </c>
      <c r="H411" s="168">
        <v>46125</v>
      </c>
      <c r="I411" s="167"/>
      <c r="J411" s="169">
        <v>26142</v>
      </c>
      <c r="K411" s="167" t="s">
        <v>55</v>
      </c>
      <c r="L411" s="169">
        <v>5</v>
      </c>
      <c r="M411" s="167" t="s">
        <v>3513</v>
      </c>
      <c r="N411" s="169">
        <v>32.4</v>
      </c>
      <c r="O411" s="167" t="s">
        <v>3505</v>
      </c>
      <c r="P411" s="167"/>
      <c r="Q411" s="167" t="s">
        <v>3527</v>
      </c>
      <c r="R411" s="167" t="s">
        <v>3528</v>
      </c>
      <c r="S411" s="169">
        <v>3</v>
      </c>
      <c r="T411" s="167" t="s">
        <v>3560</v>
      </c>
      <c r="U411" s="169" t="s">
        <v>3561</v>
      </c>
      <c r="V411" s="167" t="s">
        <v>4243</v>
      </c>
      <c r="W411" s="167" t="s">
        <v>4244</v>
      </c>
      <c r="X411" s="170" t="s">
        <v>3533</v>
      </c>
      <c r="Y411" s="171" t="s">
        <v>4230</v>
      </c>
      <c r="Z411" s="167" t="s">
        <v>10531</v>
      </c>
      <c r="AA411" s="176">
        <v>24000</v>
      </c>
      <c r="AB411" s="167" t="s">
        <v>11254</v>
      </c>
      <c r="AC411" s="176">
        <v>24000</v>
      </c>
      <c r="AD411" s="167" t="s">
        <v>11254</v>
      </c>
      <c r="AE411" s="176">
        <v>105.6</v>
      </c>
    </row>
    <row r="412" spans="1:31">
      <c r="A412" s="178">
        <v>108139678730</v>
      </c>
      <c r="B412" s="166">
        <v>46122</v>
      </c>
      <c r="C412" s="167" t="s">
        <v>3524</v>
      </c>
      <c r="D412" s="167" t="s">
        <v>3525</v>
      </c>
      <c r="E412" s="167" t="s">
        <v>3526</v>
      </c>
      <c r="F412" s="167" t="s">
        <v>3501</v>
      </c>
      <c r="G412" s="167" t="s">
        <v>3502</v>
      </c>
      <c r="H412" s="168">
        <v>46125</v>
      </c>
      <c r="I412" s="167"/>
      <c r="J412" s="169">
        <v>26142</v>
      </c>
      <c r="K412" s="167" t="s">
        <v>55</v>
      </c>
      <c r="L412" s="169">
        <v>5</v>
      </c>
      <c r="M412" s="167" t="s">
        <v>3513</v>
      </c>
      <c r="N412" s="169">
        <v>32.4</v>
      </c>
      <c r="O412" s="167" t="s">
        <v>3505</v>
      </c>
      <c r="P412" s="167"/>
      <c r="Q412" s="167" t="s">
        <v>3527</v>
      </c>
      <c r="R412" s="167" t="s">
        <v>3528</v>
      </c>
      <c r="S412" s="169">
        <v>2</v>
      </c>
      <c r="T412" s="167" t="s">
        <v>3560</v>
      </c>
      <c r="U412" s="169" t="s">
        <v>3561</v>
      </c>
      <c r="V412" s="167" t="s">
        <v>4245</v>
      </c>
      <c r="W412" s="167" t="s">
        <v>4246</v>
      </c>
      <c r="X412" s="170" t="s">
        <v>3533</v>
      </c>
      <c r="Y412" s="171" t="s">
        <v>4230</v>
      </c>
      <c r="Z412" s="167" t="s">
        <v>10531</v>
      </c>
      <c r="AA412" s="176">
        <v>2500</v>
      </c>
      <c r="AB412" s="167" t="s">
        <v>11254</v>
      </c>
      <c r="AC412" s="176">
        <v>2500</v>
      </c>
      <c r="AD412" s="167" t="s">
        <v>11254</v>
      </c>
      <c r="AE412" s="176">
        <v>152.5</v>
      </c>
    </row>
    <row r="413" spans="1:31">
      <c r="A413" s="178">
        <v>108139678730</v>
      </c>
      <c r="B413" s="166">
        <v>46122</v>
      </c>
      <c r="C413" s="167" t="s">
        <v>3524</v>
      </c>
      <c r="D413" s="167" t="s">
        <v>3525</v>
      </c>
      <c r="E413" s="167" t="s">
        <v>3526</v>
      </c>
      <c r="F413" s="167" t="s">
        <v>3501</v>
      </c>
      <c r="G413" s="167" t="s">
        <v>3502</v>
      </c>
      <c r="H413" s="168">
        <v>46125</v>
      </c>
      <c r="I413" s="167"/>
      <c r="J413" s="169">
        <v>26142</v>
      </c>
      <c r="K413" s="167" t="s">
        <v>55</v>
      </c>
      <c r="L413" s="169">
        <v>5</v>
      </c>
      <c r="M413" s="167" t="s">
        <v>3513</v>
      </c>
      <c r="N413" s="169">
        <v>32.4</v>
      </c>
      <c r="O413" s="167" t="s">
        <v>3505</v>
      </c>
      <c r="P413" s="167"/>
      <c r="Q413" s="167" t="s">
        <v>3527</v>
      </c>
      <c r="R413" s="167" t="s">
        <v>3528</v>
      </c>
      <c r="S413" s="169">
        <v>1</v>
      </c>
      <c r="T413" s="167" t="s">
        <v>3560</v>
      </c>
      <c r="U413" s="169" t="s">
        <v>3561</v>
      </c>
      <c r="V413" s="167" t="s">
        <v>4247</v>
      </c>
      <c r="W413" s="167" t="s">
        <v>4248</v>
      </c>
      <c r="X413" s="170" t="s">
        <v>3533</v>
      </c>
      <c r="Y413" s="171" t="s">
        <v>4230</v>
      </c>
      <c r="Z413" s="167" t="s">
        <v>10531</v>
      </c>
      <c r="AA413" s="176">
        <v>52000</v>
      </c>
      <c r="AB413" s="167" t="s">
        <v>11254</v>
      </c>
      <c r="AC413" s="176">
        <v>52000</v>
      </c>
      <c r="AD413" s="167" t="s">
        <v>11254</v>
      </c>
      <c r="AE413" s="176">
        <v>156</v>
      </c>
    </row>
    <row r="414" spans="1:31">
      <c r="A414" s="178">
        <v>108139935410</v>
      </c>
      <c r="B414" s="166">
        <v>46122</v>
      </c>
      <c r="C414" s="167" t="s">
        <v>3524</v>
      </c>
      <c r="D414" s="167" t="s">
        <v>3525</v>
      </c>
      <c r="E414" s="167" t="s">
        <v>3526</v>
      </c>
      <c r="F414" s="167" t="s">
        <v>3501</v>
      </c>
      <c r="G414" s="167" t="s">
        <v>3502</v>
      </c>
      <c r="H414" s="168">
        <v>46125</v>
      </c>
      <c r="I414" s="167"/>
      <c r="J414" s="169">
        <v>26142</v>
      </c>
      <c r="K414" s="167" t="s">
        <v>55</v>
      </c>
      <c r="L414" s="169">
        <v>5</v>
      </c>
      <c r="M414" s="167" t="s">
        <v>3513</v>
      </c>
      <c r="N414" s="169">
        <v>31.7</v>
      </c>
      <c r="O414" s="167" t="s">
        <v>3505</v>
      </c>
      <c r="P414" s="167"/>
      <c r="Q414" s="167" t="s">
        <v>3527</v>
      </c>
      <c r="R414" s="167" t="s">
        <v>3528</v>
      </c>
      <c r="S414" s="169">
        <v>9</v>
      </c>
      <c r="T414" s="167" t="s">
        <v>3560</v>
      </c>
      <c r="U414" s="169" t="s">
        <v>3561</v>
      </c>
      <c r="V414" s="167" t="s">
        <v>4249</v>
      </c>
      <c r="W414" s="167" t="s">
        <v>4250</v>
      </c>
      <c r="X414" s="170" t="s">
        <v>3533</v>
      </c>
      <c r="Y414" s="171" t="s">
        <v>4251</v>
      </c>
      <c r="Z414" s="167" t="s">
        <v>10532</v>
      </c>
      <c r="AA414" s="176">
        <v>30000</v>
      </c>
      <c r="AB414" s="167" t="s">
        <v>11254</v>
      </c>
      <c r="AC414" s="176">
        <v>30000</v>
      </c>
      <c r="AD414" s="167" t="s">
        <v>11254</v>
      </c>
      <c r="AE414" s="176">
        <v>849</v>
      </c>
    </row>
    <row r="415" spans="1:31">
      <c r="A415" s="178">
        <v>108139935410</v>
      </c>
      <c r="B415" s="166">
        <v>46122</v>
      </c>
      <c r="C415" s="167" t="s">
        <v>3524</v>
      </c>
      <c r="D415" s="167" t="s">
        <v>3525</v>
      </c>
      <c r="E415" s="167" t="s">
        <v>3526</v>
      </c>
      <c r="F415" s="167" t="s">
        <v>3501</v>
      </c>
      <c r="G415" s="167" t="s">
        <v>3502</v>
      </c>
      <c r="H415" s="168">
        <v>46125</v>
      </c>
      <c r="I415" s="167"/>
      <c r="J415" s="169">
        <v>26142</v>
      </c>
      <c r="K415" s="167" t="s">
        <v>55</v>
      </c>
      <c r="L415" s="169">
        <v>5</v>
      </c>
      <c r="M415" s="167" t="s">
        <v>3513</v>
      </c>
      <c r="N415" s="169">
        <v>31.7</v>
      </c>
      <c r="O415" s="167" t="s">
        <v>3505</v>
      </c>
      <c r="P415" s="167"/>
      <c r="Q415" s="167" t="s">
        <v>3527</v>
      </c>
      <c r="R415" s="167" t="s">
        <v>3528</v>
      </c>
      <c r="S415" s="169">
        <v>8</v>
      </c>
      <c r="T415" s="167" t="s">
        <v>3560</v>
      </c>
      <c r="U415" s="169" t="s">
        <v>3561</v>
      </c>
      <c r="V415" s="167" t="s">
        <v>4252</v>
      </c>
      <c r="W415" s="167" t="s">
        <v>4253</v>
      </c>
      <c r="X415" s="170" t="s">
        <v>3533</v>
      </c>
      <c r="Y415" s="171" t="s">
        <v>4251</v>
      </c>
      <c r="Z415" s="167" t="s">
        <v>10532</v>
      </c>
      <c r="AA415" s="176">
        <v>20000</v>
      </c>
      <c r="AB415" s="167" t="s">
        <v>11254</v>
      </c>
      <c r="AC415" s="176">
        <v>20000</v>
      </c>
      <c r="AD415" s="167" t="s">
        <v>11254</v>
      </c>
      <c r="AE415" s="176">
        <v>66</v>
      </c>
    </row>
    <row r="416" spans="1:31">
      <c r="A416" s="178">
        <v>108139935410</v>
      </c>
      <c r="B416" s="166">
        <v>46122</v>
      </c>
      <c r="C416" s="167" t="s">
        <v>3524</v>
      </c>
      <c r="D416" s="167" t="s">
        <v>3525</v>
      </c>
      <c r="E416" s="167" t="s">
        <v>3526</v>
      </c>
      <c r="F416" s="167" t="s">
        <v>3501</v>
      </c>
      <c r="G416" s="167" t="s">
        <v>3502</v>
      </c>
      <c r="H416" s="168">
        <v>46125</v>
      </c>
      <c r="I416" s="167"/>
      <c r="J416" s="169">
        <v>26142</v>
      </c>
      <c r="K416" s="167" t="s">
        <v>55</v>
      </c>
      <c r="L416" s="169">
        <v>5</v>
      </c>
      <c r="M416" s="167" t="s">
        <v>3513</v>
      </c>
      <c r="N416" s="169">
        <v>31.7</v>
      </c>
      <c r="O416" s="167" t="s">
        <v>3505</v>
      </c>
      <c r="P416" s="167"/>
      <c r="Q416" s="167" t="s">
        <v>3527</v>
      </c>
      <c r="R416" s="167" t="s">
        <v>3528</v>
      </c>
      <c r="S416" s="169">
        <v>7</v>
      </c>
      <c r="T416" s="167" t="s">
        <v>3560</v>
      </c>
      <c r="U416" s="169" t="s">
        <v>3561</v>
      </c>
      <c r="V416" s="167" t="s">
        <v>4249</v>
      </c>
      <c r="W416" s="167" t="s">
        <v>4250</v>
      </c>
      <c r="X416" s="170" t="s">
        <v>3533</v>
      </c>
      <c r="Y416" s="171" t="s">
        <v>4251</v>
      </c>
      <c r="Z416" s="167" t="s">
        <v>10532</v>
      </c>
      <c r="AA416" s="176">
        <v>2500</v>
      </c>
      <c r="AB416" s="167" t="s">
        <v>11254</v>
      </c>
      <c r="AC416" s="176">
        <v>2500</v>
      </c>
      <c r="AD416" s="167" t="s">
        <v>11254</v>
      </c>
      <c r="AE416" s="176">
        <v>70.75</v>
      </c>
    </row>
    <row r="417" spans="1:31">
      <c r="A417" s="178">
        <v>108139935410</v>
      </c>
      <c r="B417" s="166">
        <v>46122</v>
      </c>
      <c r="C417" s="167" t="s">
        <v>3524</v>
      </c>
      <c r="D417" s="167" t="s">
        <v>3525</v>
      </c>
      <c r="E417" s="167" t="s">
        <v>3526</v>
      </c>
      <c r="F417" s="167" t="s">
        <v>3501</v>
      </c>
      <c r="G417" s="167" t="s">
        <v>3502</v>
      </c>
      <c r="H417" s="168">
        <v>46125</v>
      </c>
      <c r="I417" s="167"/>
      <c r="J417" s="169">
        <v>26142</v>
      </c>
      <c r="K417" s="167" t="s">
        <v>55</v>
      </c>
      <c r="L417" s="169">
        <v>5</v>
      </c>
      <c r="M417" s="167" t="s">
        <v>3513</v>
      </c>
      <c r="N417" s="169">
        <v>31.7</v>
      </c>
      <c r="O417" s="167" t="s">
        <v>3505</v>
      </c>
      <c r="P417" s="167"/>
      <c r="Q417" s="167" t="s">
        <v>3527</v>
      </c>
      <c r="R417" s="167" t="s">
        <v>3528</v>
      </c>
      <c r="S417" s="169">
        <v>6</v>
      </c>
      <c r="T417" s="167" t="s">
        <v>3560</v>
      </c>
      <c r="U417" s="169" t="s">
        <v>3561</v>
      </c>
      <c r="V417" s="167" t="s">
        <v>4254</v>
      </c>
      <c r="W417" s="167" t="s">
        <v>4255</v>
      </c>
      <c r="X417" s="170" t="s">
        <v>3533</v>
      </c>
      <c r="Y417" s="171" t="s">
        <v>4251</v>
      </c>
      <c r="Z417" s="167" t="s">
        <v>10532</v>
      </c>
      <c r="AA417" s="176">
        <v>13500</v>
      </c>
      <c r="AB417" s="167" t="s">
        <v>11254</v>
      </c>
      <c r="AC417" s="176">
        <v>13500</v>
      </c>
      <c r="AD417" s="167" t="s">
        <v>11254</v>
      </c>
      <c r="AE417" s="176">
        <v>3510</v>
      </c>
    </row>
    <row r="418" spans="1:31">
      <c r="A418" s="178">
        <v>108139935410</v>
      </c>
      <c r="B418" s="166">
        <v>46122</v>
      </c>
      <c r="C418" s="167" t="s">
        <v>3524</v>
      </c>
      <c r="D418" s="167" t="s">
        <v>3525</v>
      </c>
      <c r="E418" s="167" t="s">
        <v>3526</v>
      </c>
      <c r="F418" s="167" t="s">
        <v>3501</v>
      </c>
      <c r="G418" s="167" t="s">
        <v>3502</v>
      </c>
      <c r="H418" s="168">
        <v>46125</v>
      </c>
      <c r="I418" s="167"/>
      <c r="J418" s="169">
        <v>26142</v>
      </c>
      <c r="K418" s="167" t="s">
        <v>55</v>
      </c>
      <c r="L418" s="169">
        <v>5</v>
      </c>
      <c r="M418" s="167" t="s">
        <v>3513</v>
      </c>
      <c r="N418" s="169">
        <v>31.7</v>
      </c>
      <c r="O418" s="167" t="s">
        <v>3505</v>
      </c>
      <c r="P418" s="167"/>
      <c r="Q418" s="167" t="s">
        <v>3527</v>
      </c>
      <c r="R418" s="167" t="s">
        <v>3528</v>
      </c>
      <c r="S418" s="169">
        <v>5</v>
      </c>
      <c r="T418" s="167" t="s">
        <v>3560</v>
      </c>
      <c r="U418" s="169" t="s">
        <v>3561</v>
      </c>
      <c r="V418" s="167" t="s">
        <v>4256</v>
      </c>
      <c r="W418" s="167" t="s">
        <v>4257</v>
      </c>
      <c r="X418" s="170" t="s">
        <v>3533</v>
      </c>
      <c r="Y418" s="171" t="s">
        <v>4251</v>
      </c>
      <c r="Z418" s="167" t="s">
        <v>10532</v>
      </c>
      <c r="AA418" s="176">
        <v>40000</v>
      </c>
      <c r="AB418" s="167" t="s">
        <v>11254</v>
      </c>
      <c r="AC418" s="176">
        <v>40000</v>
      </c>
      <c r="AD418" s="167" t="s">
        <v>11254</v>
      </c>
      <c r="AE418" s="176">
        <v>77.2</v>
      </c>
    </row>
    <row r="419" spans="1:31">
      <c r="A419" s="178">
        <v>108139935410</v>
      </c>
      <c r="B419" s="166">
        <v>46122</v>
      </c>
      <c r="C419" s="167" t="s">
        <v>3524</v>
      </c>
      <c r="D419" s="167" t="s">
        <v>3525</v>
      </c>
      <c r="E419" s="167" t="s">
        <v>3526</v>
      </c>
      <c r="F419" s="167" t="s">
        <v>3501</v>
      </c>
      <c r="G419" s="167" t="s">
        <v>3502</v>
      </c>
      <c r="H419" s="168">
        <v>46125</v>
      </c>
      <c r="I419" s="167"/>
      <c r="J419" s="169">
        <v>26142</v>
      </c>
      <c r="K419" s="167" t="s">
        <v>55</v>
      </c>
      <c r="L419" s="169">
        <v>5</v>
      </c>
      <c r="M419" s="167" t="s">
        <v>3513</v>
      </c>
      <c r="N419" s="169">
        <v>31.7</v>
      </c>
      <c r="O419" s="167" t="s">
        <v>3505</v>
      </c>
      <c r="P419" s="167"/>
      <c r="Q419" s="167" t="s">
        <v>3527</v>
      </c>
      <c r="R419" s="167" t="s">
        <v>3528</v>
      </c>
      <c r="S419" s="169">
        <v>4</v>
      </c>
      <c r="T419" s="167" t="s">
        <v>3717</v>
      </c>
      <c r="U419" s="169" t="s">
        <v>3718</v>
      </c>
      <c r="V419" s="167" t="s">
        <v>4258</v>
      </c>
      <c r="W419" s="167" t="s">
        <v>4259</v>
      </c>
      <c r="X419" s="170" t="s">
        <v>3533</v>
      </c>
      <c r="Y419" s="171" t="s">
        <v>4251</v>
      </c>
      <c r="Z419" s="167" t="s">
        <v>10532</v>
      </c>
      <c r="AA419" s="176">
        <v>16000</v>
      </c>
      <c r="AB419" s="167" t="s">
        <v>11254</v>
      </c>
      <c r="AC419" s="176">
        <v>16000</v>
      </c>
      <c r="AD419" s="167" t="s">
        <v>11254</v>
      </c>
      <c r="AE419" s="176">
        <v>720</v>
      </c>
    </row>
    <row r="420" spans="1:31">
      <c r="A420" s="178">
        <v>108139935410</v>
      </c>
      <c r="B420" s="166">
        <v>46122</v>
      </c>
      <c r="C420" s="167" t="s">
        <v>3524</v>
      </c>
      <c r="D420" s="167" t="s">
        <v>3525</v>
      </c>
      <c r="E420" s="167" t="s">
        <v>3526</v>
      </c>
      <c r="F420" s="167" t="s">
        <v>3501</v>
      </c>
      <c r="G420" s="167" t="s">
        <v>3502</v>
      </c>
      <c r="H420" s="168">
        <v>46125</v>
      </c>
      <c r="I420" s="167"/>
      <c r="J420" s="169">
        <v>26142</v>
      </c>
      <c r="K420" s="167" t="s">
        <v>55</v>
      </c>
      <c r="L420" s="169">
        <v>5</v>
      </c>
      <c r="M420" s="167" t="s">
        <v>3513</v>
      </c>
      <c r="N420" s="169">
        <v>31.7</v>
      </c>
      <c r="O420" s="167" t="s">
        <v>3505</v>
      </c>
      <c r="P420" s="167"/>
      <c r="Q420" s="167" t="s">
        <v>3527</v>
      </c>
      <c r="R420" s="167" t="s">
        <v>3528</v>
      </c>
      <c r="S420" s="169">
        <v>3</v>
      </c>
      <c r="T420" s="167" t="s">
        <v>3717</v>
      </c>
      <c r="U420" s="169" t="s">
        <v>3718</v>
      </c>
      <c r="V420" s="167" t="s">
        <v>4260</v>
      </c>
      <c r="W420" s="167" t="s">
        <v>4261</v>
      </c>
      <c r="X420" s="170" t="s">
        <v>3533</v>
      </c>
      <c r="Y420" s="171" t="s">
        <v>4251</v>
      </c>
      <c r="Z420" s="167" t="s">
        <v>10532</v>
      </c>
      <c r="AA420" s="176">
        <v>20000</v>
      </c>
      <c r="AB420" s="167" t="s">
        <v>11254</v>
      </c>
      <c r="AC420" s="176">
        <v>20000</v>
      </c>
      <c r="AD420" s="167" t="s">
        <v>11254</v>
      </c>
      <c r="AE420" s="176">
        <v>244</v>
      </c>
    </row>
    <row r="421" spans="1:31">
      <c r="A421" s="178">
        <v>108139935410</v>
      </c>
      <c r="B421" s="166">
        <v>46122</v>
      </c>
      <c r="C421" s="167" t="s">
        <v>3524</v>
      </c>
      <c r="D421" s="167" t="s">
        <v>3525</v>
      </c>
      <c r="E421" s="167" t="s">
        <v>3526</v>
      </c>
      <c r="F421" s="167" t="s">
        <v>3501</v>
      </c>
      <c r="G421" s="167" t="s">
        <v>3502</v>
      </c>
      <c r="H421" s="168">
        <v>46125</v>
      </c>
      <c r="I421" s="167"/>
      <c r="J421" s="169">
        <v>26142</v>
      </c>
      <c r="K421" s="167" t="s">
        <v>55</v>
      </c>
      <c r="L421" s="169">
        <v>5</v>
      </c>
      <c r="M421" s="167" t="s">
        <v>3513</v>
      </c>
      <c r="N421" s="169">
        <v>31.7</v>
      </c>
      <c r="O421" s="167" t="s">
        <v>3505</v>
      </c>
      <c r="P421" s="167"/>
      <c r="Q421" s="167" t="s">
        <v>3527</v>
      </c>
      <c r="R421" s="167" t="s">
        <v>3528</v>
      </c>
      <c r="S421" s="169">
        <v>2</v>
      </c>
      <c r="T421" s="167" t="s">
        <v>3717</v>
      </c>
      <c r="U421" s="169" t="s">
        <v>3718</v>
      </c>
      <c r="V421" s="167" t="s">
        <v>4262</v>
      </c>
      <c r="W421" s="167" t="s">
        <v>4263</v>
      </c>
      <c r="X421" s="170" t="s">
        <v>3533</v>
      </c>
      <c r="Y421" s="171" t="s">
        <v>4251</v>
      </c>
      <c r="Z421" s="167" t="s">
        <v>10532</v>
      </c>
      <c r="AA421" s="176">
        <v>30000</v>
      </c>
      <c r="AB421" s="167" t="s">
        <v>11254</v>
      </c>
      <c r="AC421" s="176">
        <v>30000</v>
      </c>
      <c r="AD421" s="167" t="s">
        <v>11254</v>
      </c>
      <c r="AE421" s="176">
        <v>14190</v>
      </c>
    </row>
    <row r="422" spans="1:31">
      <c r="A422" s="178">
        <v>108139935410</v>
      </c>
      <c r="B422" s="166">
        <v>46122</v>
      </c>
      <c r="C422" s="167" t="s">
        <v>3524</v>
      </c>
      <c r="D422" s="167" t="s">
        <v>3525</v>
      </c>
      <c r="E422" s="167" t="s">
        <v>3526</v>
      </c>
      <c r="F422" s="167" t="s">
        <v>3501</v>
      </c>
      <c r="G422" s="167" t="s">
        <v>3502</v>
      </c>
      <c r="H422" s="168">
        <v>46125</v>
      </c>
      <c r="I422" s="167"/>
      <c r="J422" s="169">
        <v>26142</v>
      </c>
      <c r="K422" s="167" t="s">
        <v>55</v>
      </c>
      <c r="L422" s="169">
        <v>5</v>
      </c>
      <c r="M422" s="167" t="s">
        <v>3513</v>
      </c>
      <c r="N422" s="169">
        <v>31.7</v>
      </c>
      <c r="O422" s="167" t="s">
        <v>3505</v>
      </c>
      <c r="P422" s="167"/>
      <c r="Q422" s="167" t="s">
        <v>3527</v>
      </c>
      <c r="R422" s="167" t="s">
        <v>3528</v>
      </c>
      <c r="S422" s="169">
        <v>1</v>
      </c>
      <c r="T422" s="167" t="s">
        <v>3560</v>
      </c>
      <c r="U422" s="169" t="s">
        <v>3561</v>
      </c>
      <c r="V422" s="167" t="s">
        <v>4249</v>
      </c>
      <c r="W422" s="167" t="s">
        <v>4250</v>
      </c>
      <c r="X422" s="170" t="s">
        <v>3533</v>
      </c>
      <c r="Y422" s="171" t="s">
        <v>4251</v>
      </c>
      <c r="Z422" s="167" t="s">
        <v>10532</v>
      </c>
      <c r="AA422" s="176">
        <v>30000</v>
      </c>
      <c r="AB422" s="167" t="s">
        <v>11254</v>
      </c>
      <c r="AC422" s="176">
        <v>30000</v>
      </c>
      <c r="AD422" s="167" t="s">
        <v>11254</v>
      </c>
      <c r="AE422" s="176">
        <v>849</v>
      </c>
    </row>
    <row r="423" spans="1:31">
      <c r="A423" s="178">
        <v>108140158230</v>
      </c>
      <c r="B423" s="166">
        <v>46122</v>
      </c>
      <c r="C423" s="167" t="s">
        <v>3524</v>
      </c>
      <c r="D423" s="167" t="s">
        <v>3525</v>
      </c>
      <c r="E423" s="167" t="s">
        <v>3526</v>
      </c>
      <c r="F423" s="167" t="s">
        <v>3501</v>
      </c>
      <c r="G423" s="167" t="s">
        <v>3502</v>
      </c>
      <c r="H423" s="168">
        <v>46125</v>
      </c>
      <c r="I423" s="167"/>
      <c r="J423" s="169">
        <v>26142</v>
      </c>
      <c r="K423" s="167" t="s">
        <v>55</v>
      </c>
      <c r="L423" s="169">
        <v>4</v>
      </c>
      <c r="M423" s="167" t="s">
        <v>3513</v>
      </c>
      <c r="N423" s="169">
        <v>15.5</v>
      </c>
      <c r="O423" s="167" t="s">
        <v>3505</v>
      </c>
      <c r="P423" s="167"/>
      <c r="Q423" s="167" t="s">
        <v>3514</v>
      </c>
      <c r="R423" s="167" t="s">
        <v>3528</v>
      </c>
      <c r="S423" s="169">
        <v>2</v>
      </c>
      <c r="T423" s="167" t="s">
        <v>3529</v>
      </c>
      <c r="U423" s="169" t="s">
        <v>3530</v>
      </c>
      <c r="V423" s="167" t="s">
        <v>4264</v>
      </c>
      <c r="W423" s="167" t="s">
        <v>4265</v>
      </c>
      <c r="X423" s="170" t="s">
        <v>157</v>
      </c>
      <c r="Y423" s="171" t="s">
        <v>4266</v>
      </c>
      <c r="Z423" s="167" t="s">
        <v>10533</v>
      </c>
      <c r="AA423" s="176">
        <v>1328</v>
      </c>
      <c r="AB423" s="167" t="s">
        <v>11254</v>
      </c>
      <c r="AC423" s="176">
        <v>1328</v>
      </c>
      <c r="AD423" s="167" t="s">
        <v>11254</v>
      </c>
      <c r="AE423" s="176">
        <v>95456.639999999999</v>
      </c>
    </row>
    <row r="424" spans="1:31">
      <c r="A424" s="178">
        <v>108140158230</v>
      </c>
      <c r="B424" s="166">
        <v>46122</v>
      </c>
      <c r="C424" s="167" t="s">
        <v>3524</v>
      </c>
      <c r="D424" s="167" t="s">
        <v>3525</v>
      </c>
      <c r="E424" s="167" t="s">
        <v>3526</v>
      </c>
      <c r="F424" s="167" t="s">
        <v>3501</v>
      </c>
      <c r="G424" s="167" t="s">
        <v>3502</v>
      </c>
      <c r="H424" s="168">
        <v>46125</v>
      </c>
      <c r="I424" s="167"/>
      <c r="J424" s="169">
        <v>26142</v>
      </c>
      <c r="K424" s="167" t="s">
        <v>55</v>
      </c>
      <c r="L424" s="169">
        <v>4</v>
      </c>
      <c r="M424" s="167" t="s">
        <v>3513</v>
      </c>
      <c r="N424" s="169">
        <v>15.5</v>
      </c>
      <c r="O424" s="167" t="s">
        <v>3505</v>
      </c>
      <c r="P424" s="167"/>
      <c r="Q424" s="167" t="s">
        <v>3514</v>
      </c>
      <c r="R424" s="167" t="s">
        <v>3528</v>
      </c>
      <c r="S424" s="169">
        <v>1</v>
      </c>
      <c r="T424" s="167" t="s">
        <v>3529</v>
      </c>
      <c r="U424" s="169" t="s">
        <v>3530</v>
      </c>
      <c r="V424" s="167" t="s">
        <v>4267</v>
      </c>
      <c r="W424" s="167" t="s">
        <v>4268</v>
      </c>
      <c r="X424" s="170" t="s">
        <v>157</v>
      </c>
      <c r="Y424" s="171" t="s">
        <v>4266</v>
      </c>
      <c r="Z424" s="167" t="s">
        <v>10533</v>
      </c>
      <c r="AA424" s="176">
        <v>10105</v>
      </c>
      <c r="AB424" s="167" t="s">
        <v>11254</v>
      </c>
      <c r="AC424" s="176">
        <v>10105</v>
      </c>
      <c r="AD424" s="167" t="s">
        <v>11254</v>
      </c>
      <c r="AE424" s="176">
        <v>726347.4</v>
      </c>
    </row>
    <row r="425" spans="1:31">
      <c r="A425" s="178">
        <v>108142735630</v>
      </c>
      <c r="B425" s="166">
        <v>46125</v>
      </c>
      <c r="C425" s="167" t="s">
        <v>3524</v>
      </c>
      <c r="D425" s="167" t="s">
        <v>3525</v>
      </c>
      <c r="E425" s="167" t="s">
        <v>3526</v>
      </c>
      <c r="F425" s="167" t="s">
        <v>3501</v>
      </c>
      <c r="G425" s="167" t="s">
        <v>3502</v>
      </c>
      <c r="H425" s="168">
        <v>46126</v>
      </c>
      <c r="I425" s="167"/>
      <c r="J425" s="169">
        <v>26117</v>
      </c>
      <c r="K425" s="167" t="s">
        <v>55</v>
      </c>
      <c r="L425" s="169">
        <v>4</v>
      </c>
      <c r="M425" s="167" t="s">
        <v>3513</v>
      </c>
      <c r="N425" s="169">
        <v>36</v>
      </c>
      <c r="O425" s="167" t="s">
        <v>3505</v>
      </c>
      <c r="P425" s="167"/>
      <c r="Q425" s="167" t="s">
        <v>4269</v>
      </c>
      <c r="R425" s="167" t="s">
        <v>3528</v>
      </c>
      <c r="S425" s="169">
        <v>1</v>
      </c>
      <c r="T425" s="167" t="s">
        <v>3529</v>
      </c>
      <c r="U425" s="169" t="s">
        <v>3530</v>
      </c>
      <c r="V425" s="167" t="s">
        <v>4270</v>
      </c>
      <c r="W425" s="167" t="s">
        <v>3566</v>
      </c>
      <c r="X425" s="170" t="s">
        <v>157</v>
      </c>
      <c r="Y425" s="171" t="s">
        <v>4271</v>
      </c>
      <c r="Z425" s="167" t="s">
        <v>10534</v>
      </c>
      <c r="AA425" s="176">
        <v>13440</v>
      </c>
      <c r="AB425" s="167" t="s">
        <v>11254</v>
      </c>
      <c r="AC425" s="176">
        <v>13440</v>
      </c>
      <c r="AD425" s="167" t="s">
        <v>11254</v>
      </c>
      <c r="AE425" s="176">
        <v>90182.399999999994</v>
      </c>
    </row>
    <row r="426" spans="1:31">
      <c r="A426" s="178">
        <v>108142844940</v>
      </c>
      <c r="B426" s="166">
        <v>46125</v>
      </c>
      <c r="C426" s="167" t="s">
        <v>3524</v>
      </c>
      <c r="D426" s="167" t="s">
        <v>3525</v>
      </c>
      <c r="E426" s="167" t="s">
        <v>3526</v>
      </c>
      <c r="F426" s="167" t="s">
        <v>3501</v>
      </c>
      <c r="G426" s="167" t="s">
        <v>3502</v>
      </c>
      <c r="H426" s="168">
        <v>46126</v>
      </c>
      <c r="I426" s="167"/>
      <c r="J426" s="169">
        <v>26117</v>
      </c>
      <c r="K426" s="167" t="s">
        <v>55</v>
      </c>
      <c r="L426" s="169">
        <v>2</v>
      </c>
      <c r="M426" s="167" t="s">
        <v>3513</v>
      </c>
      <c r="N426" s="169">
        <v>19</v>
      </c>
      <c r="O426" s="167" t="s">
        <v>3505</v>
      </c>
      <c r="P426" s="167"/>
      <c r="Q426" s="167" t="s">
        <v>3514</v>
      </c>
      <c r="R426" s="167" t="s">
        <v>3528</v>
      </c>
      <c r="S426" s="169">
        <v>1</v>
      </c>
      <c r="T426" s="167" t="s">
        <v>3529</v>
      </c>
      <c r="U426" s="169" t="s">
        <v>3530</v>
      </c>
      <c r="V426" s="167" t="s">
        <v>4272</v>
      </c>
      <c r="W426" s="167" t="s">
        <v>4273</v>
      </c>
      <c r="X426" s="170" t="s">
        <v>3533</v>
      </c>
      <c r="Y426" s="171" t="s">
        <v>4274</v>
      </c>
      <c r="Z426" s="167" t="s">
        <v>10535</v>
      </c>
      <c r="AA426" s="176">
        <v>6000</v>
      </c>
      <c r="AB426" s="167" t="s">
        <v>11254</v>
      </c>
      <c r="AC426" s="176">
        <v>6000</v>
      </c>
      <c r="AD426" s="167" t="s">
        <v>11254</v>
      </c>
      <c r="AE426" s="176">
        <v>99300</v>
      </c>
    </row>
    <row r="427" spans="1:31">
      <c r="A427" s="178">
        <v>108143193320</v>
      </c>
      <c r="B427" s="166">
        <v>46125</v>
      </c>
      <c r="C427" s="167" t="s">
        <v>3524</v>
      </c>
      <c r="D427" s="167" t="s">
        <v>3525</v>
      </c>
      <c r="E427" s="167" t="s">
        <v>3526</v>
      </c>
      <c r="F427" s="167" t="s">
        <v>3501</v>
      </c>
      <c r="G427" s="167" t="s">
        <v>3502</v>
      </c>
      <c r="H427" s="168">
        <v>46126</v>
      </c>
      <c r="I427" s="167"/>
      <c r="J427" s="169">
        <v>26117</v>
      </c>
      <c r="K427" s="167" t="s">
        <v>55</v>
      </c>
      <c r="L427" s="169">
        <v>1</v>
      </c>
      <c r="M427" s="167" t="s">
        <v>3513</v>
      </c>
      <c r="N427" s="169">
        <v>0.2</v>
      </c>
      <c r="O427" s="167" t="s">
        <v>3505</v>
      </c>
      <c r="P427" s="167"/>
      <c r="Q427" s="167" t="s">
        <v>3514</v>
      </c>
      <c r="R427" s="167" t="s">
        <v>3528</v>
      </c>
      <c r="S427" s="169">
        <v>1</v>
      </c>
      <c r="T427" s="167" t="s">
        <v>3717</v>
      </c>
      <c r="U427" s="169" t="s">
        <v>3718</v>
      </c>
      <c r="V427" s="167" t="s">
        <v>4275</v>
      </c>
      <c r="W427" s="167" t="s">
        <v>4276</v>
      </c>
      <c r="X427" s="170" t="s">
        <v>159</v>
      </c>
      <c r="Y427" s="171" t="s">
        <v>4277</v>
      </c>
      <c r="Z427" s="167" t="s">
        <v>10536</v>
      </c>
      <c r="AA427" s="176">
        <v>100</v>
      </c>
      <c r="AB427" s="167" t="s">
        <v>11254</v>
      </c>
      <c r="AC427" s="176">
        <v>100</v>
      </c>
      <c r="AD427" s="167" t="s">
        <v>11254</v>
      </c>
      <c r="AE427" s="176">
        <v>185</v>
      </c>
    </row>
    <row r="428" spans="1:31">
      <c r="A428" s="178">
        <v>108143387660</v>
      </c>
      <c r="B428" s="166">
        <v>46125</v>
      </c>
      <c r="C428" s="167" t="s">
        <v>3524</v>
      </c>
      <c r="D428" s="167" t="s">
        <v>3525</v>
      </c>
      <c r="E428" s="167" t="s">
        <v>3526</v>
      </c>
      <c r="F428" s="167" t="s">
        <v>3501</v>
      </c>
      <c r="G428" s="167" t="s">
        <v>3502</v>
      </c>
      <c r="H428" s="168">
        <v>46126</v>
      </c>
      <c r="I428" s="167"/>
      <c r="J428" s="169">
        <v>26117</v>
      </c>
      <c r="K428" s="167" t="s">
        <v>55</v>
      </c>
      <c r="L428" s="169">
        <v>2</v>
      </c>
      <c r="M428" s="167" t="s">
        <v>3513</v>
      </c>
      <c r="N428" s="169">
        <v>13.9</v>
      </c>
      <c r="O428" s="167" t="s">
        <v>3505</v>
      </c>
      <c r="P428" s="167"/>
      <c r="Q428" s="167" t="s">
        <v>3514</v>
      </c>
      <c r="R428" s="167" t="s">
        <v>3528</v>
      </c>
      <c r="S428" s="169">
        <v>1</v>
      </c>
      <c r="T428" s="167" t="s">
        <v>3560</v>
      </c>
      <c r="U428" s="169" t="s">
        <v>3561</v>
      </c>
      <c r="V428" s="167" t="s">
        <v>4278</v>
      </c>
      <c r="W428" s="167" t="s">
        <v>4279</v>
      </c>
      <c r="X428" s="170" t="s">
        <v>3533</v>
      </c>
      <c r="Y428" s="171" t="s">
        <v>4280</v>
      </c>
      <c r="Z428" s="167" t="s">
        <v>10537</v>
      </c>
      <c r="AA428" s="176">
        <v>316000</v>
      </c>
      <c r="AB428" s="167" t="s">
        <v>11254</v>
      </c>
      <c r="AC428" s="176">
        <v>316000</v>
      </c>
      <c r="AD428" s="167" t="s">
        <v>11254</v>
      </c>
      <c r="AE428" s="176">
        <v>2016.08</v>
      </c>
    </row>
    <row r="429" spans="1:31">
      <c r="A429" s="178">
        <v>108145082510</v>
      </c>
      <c r="B429" s="166">
        <v>46125</v>
      </c>
      <c r="C429" s="167" t="s">
        <v>3524</v>
      </c>
      <c r="D429" s="167" t="s">
        <v>3525</v>
      </c>
      <c r="E429" s="167" t="s">
        <v>3526</v>
      </c>
      <c r="F429" s="167" t="s">
        <v>3501</v>
      </c>
      <c r="G429" s="167" t="s">
        <v>3502</v>
      </c>
      <c r="H429" s="168">
        <v>46126</v>
      </c>
      <c r="I429" s="167" t="s">
        <v>4281</v>
      </c>
      <c r="J429" s="169">
        <v>26117</v>
      </c>
      <c r="K429" s="167" t="s">
        <v>55</v>
      </c>
      <c r="L429" s="169">
        <v>9</v>
      </c>
      <c r="M429" s="167" t="s">
        <v>3513</v>
      </c>
      <c r="N429" s="169">
        <v>74.5</v>
      </c>
      <c r="O429" s="167" t="s">
        <v>3505</v>
      </c>
      <c r="P429" s="167"/>
      <c r="Q429" s="167" t="s">
        <v>3527</v>
      </c>
      <c r="R429" s="167" t="s">
        <v>3528</v>
      </c>
      <c r="S429" s="169">
        <v>2</v>
      </c>
      <c r="T429" s="167" t="s">
        <v>3717</v>
      </c>
      <c r="U429" s="169" t="s">
        <v>3718</v>
      </c>
      <c r="V429" s="167" t="s">
        <v>4282</v>
      </c>
      <c r="W429" s="167" t="s">
        <v>4283</v>
      </c>
      <c r="X429" s="170" t="s">
        <v>3533</v>
      </c>
      <c r="Y429" s="171" t="s">
        <v>4284</v>
      </c>
      <c r="Z429" s="167" t="s">
        <v>10538</v>
      </c>
      <c r="AA429" s="176">
        <v>3600</v>
      </c>
      <c r="AB429" s="167" t="s">
        <v>11254</v>
      </c>
      <c r="AC429" s="176">
        <v>3600</v>
      </c>
      <c r="AD429" s="167" t="s">
        <v>11254</v>
      </c>
      <c r="AE429" s="176">
        <v>5256</v>
      </c>
    </row>
    <row r="430" spans="1:31">
      <c r="A430" s="178">
        <v>108145082510</v>
      </c>
      <c r="B430" s="166">
        <v>46125</v>
      </c>
      <c r="C430" s="167" t="s">
        <v>3524</v>
      </c>
      <c r="D430" s="167" t="s">
        <v>3525</v>
      </c>
      <c r="E430" s="167" t="s">
        <v>3526</v>
      </c>
      <c r="F430" s="167" t="s">
        <v>3501</v>
      </c>
      <c r="G430" s="167" t="s">
        <v>3502</v>
      </c>
      <c r="H430" s="168">
        <v>46126</v>
      </c>
      <c r="I430" s="167" t="s">
        <v>4281</v>
      </c>
      <c r="J430" s="169">
        <v>26117</v>
      </c>
      <c r="K430" s="167" t="s">
        <v>55</v>
      </c>
      <c r="L430" s="169">
        <v>9</v>
      </c>
      <c r="M430" s="167" t="s">
        <v>3513</v>
      </c>
      <c r="N430" s="169">
        <v>74.5</v>
      </c>
      <c r="O430" s="167" t="s">
        <v>3505</v>
      </c>
      <c r="P430" s="167"/>
      <c r="Q430" s="167" t="s">
        <v>3527</v>
      </c>
      <c r="R430" s="167" t="s">
        <v>3528</v>
      </c>
      <c r="S430" s="169">
        <v>2</v>
      </c>
      <c r="T430" s="167" t="s">
        <v>3717</v>
      </c>
      <c r="U430" s="169" t="s">
        <v>3718</v>
      </c>
      <c r="V430" s="167" t="s">
        <v>4282</v>
      </c>
      <c r="W430" s="167" t="s">
        <v>4283</v>
      </c>
      <c r="X430" s="170" t="s">
        <v>3533</v>
      </c>
      <c r="Y430" s="171" t="s">
        <v>4284</v>
      </c>
      <c r="Z430" s="167" t="s">
        <v>10538</v>
      </c>
      <c r="AA430" s="176">
        <v>3600</v>
      </c>
      <c r="AB430" s="167" t="s">
        <v>11254</v>
      </c>
      <c r="AC430" s="176">
        <v>3600</v>
      </c>
      <c r="AD430" s="167" t="s">
        <v>11254</v>
      </c>
      <c r="AE430" s="176">
        <v>5256</v>
      </c>
    </row>
    <row r="431" spans="1:31">
      <c r="A431" s="178">
        <v>108145082510</v>
      </c>
      <c r="B431" s="166">
        <v>46125</v>
      </c>
      <c r="C431" s="167" t="s">
        <v>3524</v>
      </c>
      <c r="D431" s="167" t="s">
        <v>3525</v>
      </c>
      <c r="E431" s="167" t="s">
        <v>3526</v>
      </c>
      <c r="F431" s="167" t="s">
        <v>3501</v>
      </c>
      <c r="G431" s="167" t="s">
        <v>3502</v>
      </c>
      <c r="H431" s="168">
        <v>46126</v>
      </c>
      <c r="I431" s="167" t="s">
        <v>4281</v>
      </c>
      <c r="J431" s="169">
        <v>26117</v>
      </c>
      <c r="K431" s="167" t="s">
        <v>55</v>
      </c>
      <c r="L431" s="169">
        <v>9</v>
      </c>
      <c r="M431" s="167" t="s">
        <v>3513</v>
      </c>
      <c r="N431" s="169">
        <v>74.5</v>
      </c>
      <c r="O431" s="167" t="s">
        <v>3505</v>
      </c>
      <c r="P431" s="167"/>
      <c r="Q431" s="167" t="s">
        <v>3527</v>
      </c>
      <c r="R431" s="167" t="s">
        <v>3528</v>
      </c>
      <c r="S431" s="169">
        <v>1</v>
      </c>
      <c r="T431" s="167" t="s">
        <v>3717</v>
      </c>
      <c r="U431" s="169" t="s">
        <v>3718</v>
      </c>
      <c r="V431" s="167" t="s">
        <v>4285</v>
      </c>
      <c r="W431" s="167" t="s">
        <v>4286</v>
      </c>
      <c r="X431" s="170" t="s">
        <v>3533</v>
      </c>
      <c r="Y431" s="171" t="s">
        <v>4284</v>
      </c>
      <c r="Z431" s="167" t="s">
        <v>10538</v>
      </c>
      <c r="AA431" s="176">
        <v>3500</v>
      </c>
      <c r="AB431" s="167" t="s">
        <v>11254</v>
      </c>
      <c r="AC431" s="176">
        <v>3500</v>
      </c>
      <c r="AD431" s="167" t="s">
        <v>11254</v>
      </c>
      <c r="AE431" s="176">
        <v>1494.5</v>
      </c>
    </row>
    <row r="432" spans="1:31">
      <c r="A432" s="178">
        <v>108145082510</v>
      </c>
      <c r="B432" s="166">
        <v>46125</v>
      </c>
      <c r="C432" s="167" t="s">
        <v>3524</v>
      </c>
      <c r="D432" s="167" t="s">
        <v>3525</v>
      </c>
      <c r="E432" s="167" t="s">
        <v>3526</v>
      </c>
      <c r="F432" s="167" t="s">
        <v>3501</v>
      </c>
      <c r="G432" s="167" t="s">
        <v>3502</v>
      </c>
      <c r="H432" s="168">
        <v>46126</v>
      </c>
      <c r="I432" s="167" t="s">
        <v>4281</v>
      </c>
      <c r="J432" s="169">
        <v>26117</v>
      </c>
      <c r="K432" s="167" t="s">
        <v>55</v>
      </c>
      <c r="L432" s="169">
        <v>9</v>
      </c>
      <c r="M432" s="167" t="s">
        <v>3513</v>
      </c>
      <c r="N432" s="169">
        <v>74.5</v>
      </c>
      <c r="O432" s="167" t="s">
        <v>3505</v>
      </c>
      <c r="P432" s="167"/>
      <c r="Q432" s="167" t="s">
        <v>3527</v>
      </c>
      <c r="R432" s="167" t="s">
        <v>3528</v>
      </c>
      <c r="S432" s="169">
        <v>1</v>
      </c>
      <c r="T432" s="167" t="s">
        <v>3717</v>
      </c>
      <c r="U432" s="169" t="s">
        <v>3718</v>
      </c>
      <c r="V432" s="167" t="s">
        <v>4285</v>
      </c>
      <c r="W432" s="167" t="s">
        <v>4286</v>
      </c>
      <c r="X432" s="170" t="s">
        <v>3533</v>
      </c>
      <c r="Y432" s="171" t="s">
        <v>4284</v>
      </c>
      <c r="Z432" s="167" t="s">
        <v>10538</v>
      </c>
      <c r="AA432" s="176">
        <v>3500</v>
      </c>
      <c r="AB432" s="167" t="s">
        <v>11254</v>
      </c>
      <c r="AC432" s="176">
        <v>3500</v>
      </c>
      <c r="AD432" s="167" t="s">
        <v>11254</v>
      </c>
      <c r="AE432" s="176">
        <v>1494.5</v>
      </c>
    </row>
    <row r="433" spans="1:31">
      <c r="A433" s="178">
        <v>108145835820</v>
      </c>
      <c r="B433" s="166">
        <v>46125</v>
      </c>
      <c r="C433" s="167" t="s">
        <v>3524</v>
      </c>
      <c r="D433" s="167" t="s">
        <v>3525</v>
      </c>
      <c r="E433" s="167" t="s">
        <v>3526</v>
      </c>
      <c r="F433" s="167" t="s">
        <v>3501</v>
      </c>
      <c r="G433" s="167" t="s">
        <v>3502</v>
      </c>
      <c r="H433" s="168">
        <v>46126</v>
      </c>
      <c r="I433" s="167" t="s">
        <v>4287</v>
      </c>
      <c r="J433" s="169">
        <v>26117</v>
      </c>
      <c r="K433" s="167" t="s">
        <v>55</v>
      </c>
      <c r="L433" s="169">
        <v>15</v>
      </c>
      <c r="M433" s="167" t="s">
        <v>3504</v>
      </c>
      <c r="N433" s="169">
        <v>3310</v>
      </c>
      <c r="O433" s="167" t="s">
        <v>3505</v>
      </c>
      <c r="P433" s="167"/>
      <c r="Q433" s="167" t="s">
        <v>3506</v>
      </c>
      <c r="R433" s="167" t="s">
        <v>3528</v>
      </c>
      <c r="S433" s="169">
        <v>10</v>
      </c>
      <c r="T433" s="167" t="s">
        <v>3892</v>
      </c>
      <c r="U433" s="169" t="s">
        <v>3893</v>
      </c>
      <c r="V433" s="167" t="s">
        <v>4288</v>
      </c>
      <c r="W433" s="167" t="s">
        <v>4082</v>
      </c>
      <c r="X433" s="170" t="s">
        <v>3533</v>
      </c>
      <c r="Y433" s="171" t="s">
        <v>4289</v>
      </c>
      <c r="Z433" s="167" t="s">
        <v>10539</v>
      </c>
      <c r="AA433" s="176">
        <v>10395</v>
      </c>
      <c r="AB433" s="167" t="s">
        <v>11254</v>
      </c>
      <c r="AC433" s="176">
        <v>10395</v>
      </c>
      <c r="AD433" s="167" t="s">
        <v>11254</v>
      </c>
      <c r="AE433" s="176">
        <v>70686</v>
      </c>
    </row>
    <row r="434" spans="1:31">
      <c r="A434" s="178">
        <v>108145835820</v>
      </c>
      <c r="B434" s="166">
        <v>46125</v>
      </c>
      <c r="C434" s="167" t="s">
        <v>3524</v>
      </c>
      <c r="D434" s="167" t="s">
        <v>3525</v>
      </c>
      <c r="E434" s="167" t="s">
        <v>3526</v>
      </c>
      <c r="F434" s="167" t="s">
        <v>3501</v>
      </c>
      <c r="G434" s="167" t="s">
        <v>3502</v>
      </c>
      <c r="H434" s="168">
        <v>46126</v>
      </c>
      <c r="I434" s="167" t="s">
        <v>4287</v>
      </c>
      <c r="J434" s="169">
        <v>26117</v>
      </c>
      <c r="K434" s="167" t="s">
        <v>55</v>
      </c>
      <c r="L434" s="169">
        <v>15</v>
      </c>
      <c r="M434" s="167" t="s">
        <v>3504</v>
      </c>
      <c r="N434" s="169">
        <v>3310</v>
      </c>
      <c r="O434" s="167" t="s">
        <v>3505</v>
      </c>
      <c r="P434" s="167"/>
      <c r="Q434" s="167" t="s">
        <v>3506</v>
      </c>
      <c r="R434" s="167" t="s">
        <v>3528</v>
      </c>
      <c r="S434" s="169">
        <v>9</v>
      </c>
      <c r="T434" s="167" t="s">
        <v>3529</v>
      </c>
      <c r="U434" s="169" t="s">
        <v>3530</v>
      </c>
      <c r="V434" s="167" t="s">
        <v>4290</v>
      </c>
      <c r="W434" s="167" t="s">
        <v>4291</v>
      </c>
      <c r="X434" s="170" t="s">
        <v>3533</v>
      </c>
      <c r="Y434" s="171" t="s">
        <v>4289</v>
      </c>
      <c r="Z434" s="167" t="s">
        <v>10539</v>
      </c>
      <c r="AA434" s="176">
        <v>10000</v>
      </c>
      <c r="AB434" s="167" t="s">
        <v>11254</v>
      </c>
      <c r="AC434" s="176">
        <v>10000</v>
      </c>
      <c r="AD434" s="167" t="s">
        <v>11254</v>
      </c>
      <c r="AE434" s="176">
        <v>17300</v>
      </c>
    </row>
    <row r="435" spans="1:31">
      <c r="A435" s="178">
        <v>108145835820</v>
      </c>
      <c r="B435" s="166">
        <v>46125</v>
      </c>
      <c r="C435" s="167" t="s">
        <v>3524</v>
      </c>
      <c r="D435" s="167" t="s">
        <v>3525</v>
      </c>
      <c r="E435" s="167" t="s">
        <v>3526</v>
      </c>
      <c r="F435" s="167" t="s">
        <v>3501</v>
      </c>
      <c r="G435" s="167" t="s">
        <v>3502</v>
      </c>
      <c r="H435" s="168">
        <v>46126</v>
      </c>
      <c r="I435" s="167" t="s">
        <v>4287</v>
      </c>
      <c r="J435" s="169">
        <v>26117</v>
      </c>
      <c r="K435" s="167" t="s">
        <v>55</v>
      </c>
      <c r="L435" s="169">
        <v>15</v>
      </c>
      <c r="M435" s="167" t="s">
        <v>3504</v>
      </c>
      <c r="N435" s="169">
        <v>3310</v>
      </c>
      <c r="O435" s="167" t="s">
        <v>3505</v>
      </c>
      <c r="P435" s="167"/>
      <c r="Q435" s="167" t="s">
        <v>3506</v>
      </c>
      <c r="R435" s="167" t="s">
        <v>3528</v>
      </c>
      <c r="S435" s="169">
        <v>8</v>
      </c>
      <c r="T435" s="167" t="s">
        <v>3717</v>
      </c>
      <c r="U435" s="169" t="s">
        <v>3718</v>
      </c>
      <c r="V435" s="167" t="s">
        <v>4292</v>
      </c>
      <c r="W435" s="167" t="s">
        <v>4293</v>
      </c>
      <c r="X435" s="170" t="s">
        <v>3533</v>
      </c>
      <c r="Y435" s="171" t="s">
        <v>4289</v>
      </c>
      <c r="Z435" s="167" t="s">
        <v>10539</v>
      </c>
      <c r="AA435" s="176">
        <v>66000</v>
      </c>
      <c r="AB435" s="167" t="s">
        <v>11254</v>
      </c>
      <c r="AC435" s="176">
        <v>66000</v>
      </c>
      <c r="AD435" s="167" t="s">
        <v>11254</v>
      </c>
      <c r="AE435" s="176">
        <v>2970</v>
      </c>
    </row>
    <row r="436" spans="1:31">
      <c r="A436" s="178">
        <v>108145835820</v>
      </c>
      <c r="B436" s="166">
        <v>46125</v>
      </c>
      <c r="C436" s="167" t="s">
        <v>3524</v>
      </c>
      <c r="D436" s="167" t="s">
        <v>3525</v>
      </c>
      <c r="E436" s="167" t="s">
        <v>3526</v>
      </c>
      <c r="F436" s="167" t="s">
        <v>3501</v>
      </c>
      <c r="G436" s="167" t="s">
        <v>3502</v>
      </c>
      <c r="H436" s="168">
        <v>46126</v>
      </c>
      <c r="I436" s="167" t="s">
        <v>4287</v>
      </c>
      <c r="J436" s="169">
        <v>26117</v>
      </c>
      <c r="K436" s="167" t="s">
        <v>55</v>
      </c>
      <c r="L436" s="169">
        <v>15</v>
      </c>
      <c r="M436" s="167" t="s">
        <v>3504</v>
      </c>
      <c r="N436" s="169">
        <v>3310</v>
      </c>
      <c r="O436" s="167" t="s">
        <v>3505</v>
      </c>
      <c r="P436" s="167"/>
      <c r="Q436" s="167" t="s">
        <v>3506</v>
      </c>
      <c r="R436" s="167" t="s">
        <v>3528</v>
      </c>
      <c r="S436" s="169">
        <v>7</v>
      </c>
      <c r="T436" s="167" t="s">
        <v>3717</v>
      </c>
      <c r="U436" s="169" t="s">
        <v>3718</v>
      </c>
      <c r="V436" s="167" t="s">
        <v>4294</v>
      </c>
      <c r="W436" s="167" t="s">
        <v>4295</v>
      </c>
      <c r="X436" s="170" t="s">
        <v>3533</v>
      </c>
      <c r="Y436" s="171" t="s">
        <v>4289</v>
      </c>
      <c r="Z436" s="167" t="s">
        <v>10539</v>
      </c>
      <c r="AA436" s="176">
        <v>8000</v>
      </c>
      <c r="AB436" s="167" t="s">
        <v>11254</v>
      </c>
      <c r="AC436" s="176">
        <v>8000</v>
      </c>
      <c r="AD436" s="167" t="s">
        <v>11254</v>
      </c>
      <c r="AE436" s="176">
        <v>3728</v>
      </c>
    </row>
    <row r="437" spans="1:31">
      <c r="A437" s="178">
        <v>108145835820</v>
      </c>
      <c r="B437" s="166">
        <v>46125</v>
      </c>
      <c r="C437" s="167" t="s">
        <v>3524</v>
      </c>
      <c r="D437" s="167" t="s">
        <v>3525</v>
      </c>
      <c r="E437" s="167" t="s">
        <v>3526</v>
      </c>
      <c r="F437" s="167" t="s">
        <v>3501</v>
      </c>
      <c r="G437" s="167" t="s">
        <v>3502</v>
      </c>
      <c r="H437" s="168">
        <v>46126</v>
      </c>
      <c r="I437" s="167" t="s">
        <v>4287</v>
      </c>
      <c r="J437" s="169">
        <v>26117</v>
      </c>
      <c r="K437" s="167" t="s">
        <v>55</v>
      </c>
      <c r="L437" s="169">
        <v>15</v>
      </c>
      <c r="M437" s="167" t="s">
        <v>3504</v>
      </c>
      <c r="N437" s="169">
        <v>3310</v>
      </c>
      <c r="O437" s="167" t="s">
        <v>3505</v>
      </c>
      <c r="P437" s="167"/>
      <c r="Q437" s="167" t="s">
        <v>3506</v>
      </c>
      <c r="R437" s="167" t="s">
        <v>3528</v>
      </c>
      <c r="S437" s="169">
        <v>6</v>
      </c>
      <c r="T437" s="167" t="s">
        <v>3717</v>
      </c>
      <c r="U437" s="169" t="s">
        <v>3718</v>
      </c>
      <c r="V437" s="167" t="s">
        <v>4296</v>
      </c>
      <c r="W437" s="167" t="s">
        <v>4283</v>
      </c>
      <c r="X437" s="170" t="s">
        <v>3533</v>
      </c>
      <c r="Y437" s="171" t="s">
        <v>4289</v>
      </c>
      <c r="Z437" s="167" t="s">
        <v>10539</v>
      </c>
      <c r="AA437" s="176">
        <v>5400</v>
      </c>
      <c r="AB437" s="167" t="s">
        <v>11254</v>
      </c>
      <c r="AC437" s="176">
        <v>5400</v>
      </c>
      <c r="AD437" s="167" t="s">
        <v>11254</v>
      </c>
      <c r="AE437" s="176">
        <v>7884</v>
      </c>
    </row>
    <row r="438" spans="1:31">
      <c r="A438" s="178">
        <v>108145835820</v>
      </c>
      <c r="B438" s="166">
        <v>46125</v>
      </c>
      <c r="C438" s="167" t="s">
        <v>3524</v>
      </c>
      <c r="D438" s="167" t="s">
        <v>3525</v>
      </c>
      <c r="E438" s="167" t="s">
        <v>3526</v>
      </c>
      <c r="F438" s="167" t="s">
        <v>3501</v>
      </c>
      <c r="G438" s="167" t="s">
        <v>3502</v>
      </c>
      <c r="H438" s="168">
        <v>46126</v>
      </c>
      <c r="I438" s="167" t="s">
        <v>4287</v>
      </c>
      <c r="J438" s="169">
        <v>26117</v>
      </c>
      <c r="K438" s="167" t="s">
        <v>55</v>
      </c>
      <c r="L438" s="169">
        <v>15</v>
      </c>
      <c r="M438" s="167" t="s">
        <v>3504</v>
      </c>
      <c r="N438" s="169">
        <v>3310</v>
      </c>
      <c r="O438" s="167" t="s">
        <v>3505</v>
      </c>
      <c r="P438" s="167"/>
      <c r="Q438" s="167" t="s">
        <v>3506</v>
      </c>
      <c r="R438" s="167" t="s">
        <v>3528</v>
      </c>
      <c r="S438" s="169">
        <v>5</v>
      </c>
      <c r="T438" s="167" t="s">
        <v>3717</v>
      </c>
      <c r="U438" s="169" t="s">
        <v>3718</v>
      </c>
      <c r="V438" s="167" t="s">
        <v>4297</v>
      </c>
      <c r="W438" s="167" t="s">
        <v>4298</v>
      </c>
      <c r="X438" s="170" t="s">
        <v>3533</v>
      </c>
      <c r="Y438" s="171" t="s">
        <v>4289</v>
      </c>
      <c r="Z438" s="167" t="s">
        <v>10539</v>
      </c>
      <c r="AA438" s="176">
        <v>7000</v>
      </c>
      <c r="AB438" s="167" t="s">
        <v>11254</v>
      </c>
      <c r="AC438" s="176">
        <v>7000</v>
      </c>
      <c r="AD438" s="167" t="s">
        <v>11254</v>
      </c>
      <c r="AE438" s="176">
        <v>3290</v>
      </c>
    </row>
    <row r="439" spans="1:31">
      <c r="A439" s="178">
        <v>108145835820</v>
      </c>
      <c r="B439" s="166">
        <v>46125</v>
      </c>
      <c r="C439" s="167" t="s">
        <v>3524</v>
      </c>
      <c r="D439" s="167" t="s">
        <v>3525</v>
      </c>
      <c r="E439" s="167" t="s">
        <v>3526</v>
      </c>
      <c r="F439" s="167" t="s">
        <v>3501</v>
      </c>
      <c r="G439" s="167" t="s">
        <v>3502</v>
      </c>
      <c r="H439" s="168">
        <v>46126</v>
      </c>
      <c r="I439" s="167" t="s">
        <v>4287</v>
      </c>
      <c r="J439" s="169">
        <v>26117</v>
      </c>
      <c r="K439" s="167" t="s">
        <v>55</v>
      </c>
      <c r="L439" s="169">
        <v>15</v>
      </c>
      <c r="M439" s="167" t="s">
        <v>3504</v>
      </c>
      <c r="N439" s="169">
        <v>3310</v>
      </c>
      <c r="O439" s="167" t="s">
        <v>3505</v>
      </c>
      <c r="P439" s="167"/>
      <c r="Q439" s="167" t="s">
        <v>3506</v>
      </c>
      <c r="R439" s="167" t="s">
        <v>3528</v>
      </c>
      <c r="S439" s="169">
        <v>4</v>
      </c>
      <c r="T439" s="167" t="s">
        <v>3717</v>
      </c>
      <c r="U439" s="169" t="s">
        <v>3718</v>
      </c>
      <c r="V439" s="167" t="s">
        <v>4299</v>
      </c>
      <c r="W439" s="167" t="s">
        <v>4300</v>
      </c>
      <c r="X439" s="170" t="s">
        <v>3533</v>
      </c>
      <c r="Y439" s="171" t="s">
        <v>4289</v>
      </c>
      <c r="Z439" s="167" t="s">
        <v>10539</v>
      </c>
      <c r="AA439" s="176">
        <v>4500</v>
      </c>
      <c r="AB439" s="167" t="s">
        <v>11254</v>
      </c>
      <c r="AC439" s="176">
        <v>4500</v>
      </c>
      <c r="AD439" s="167" t="s">
        <v>11254</v>
      </c>
      <c r="AE439" s="176">
        <v>1921.5</v>
      </c>
    </row>
    <row r="440" spans="1:31">
      <c r="A440" s="178">
        <v>108145835820</v>
      </c>
      <c r="B440" s="166">
        <v>46125</v>
      </c>
      <c r="C440" s="167" t="s">
        <v>3524</v>
      </c>
      <c r="D440" s="167" t="s">
        <v>3525</v>
      </c>
      <c r="E440" s="167" t="s">
        <v>3526</v>
      </c>
      <c r="F440" s="167" t="s">
        <v>3501</v>
      </c>
      <c r="G440" s="167" t="s">
        <v>3502</v>
      </c>
      <c r="H440" s="168">
        <v>46126</v>
      </c>
      <c r="I440" s="167" t="s">
        <v>4287</v>
      </c>
      <c r="J440" s="169">
        <v>26117</v>
      </c>
      <c r="K440" s="167" t="s">
        <v>55</v>
      </c>
      <c r="L440" s="169">
        <v>15</v>
      </c>
      <c r="M440" s="167" t="s">
        <v>3504</v>
      </c>
      <c r="N440" s="169">
        <v>3310</v>
      </c>
      <c r="O440" s="167" t="s">
        <v>3505</v>
      </c>
      <c r="P440" s="167"/>
      <c r="Q440" s="167" t="s">
        <v>3506</v>
      </c>
      <c r="R440" s="167" t="s">
        <v>3528</v>
      </c>
      <c r="S440" s="169">
        <v>3</v>
      </c>
      <c r="T440" s="167" t="s">
        <v>3529</v>
      </c>
      <c r="U440" s="169" t="s">
        <v>3530</v>
      </c>
      <c r="V440" s="167" t="s">
        <v>4301</v>
      </c>
      <c r="W440" s="167" t="s">
        <v>4302</v>
      </c>
      <c r="X440" s="170" t="s">
        <v>3533</v>
      </c>
      <c r="Y440" s="171" t="s">
        <v>4289</v>
      </c>
      <c r="Z440" s="167" t="s">
        <v>10539</v>
      </c>
      <c r="AA440" s="176">
        <v>10000</v>
      </c>
      <c r="AB440" s="167" t="s">
        <v>11254</v>
      </c>
      <c r="AC440" s="176">
        <v>10000</v>
      </c>
      <c r="AD440" s="167" t="s">
        <v>11254</v>
      </c>
      <c r="AE440" s="176">
        <v>9270</v>
      </c>
    </row>
    <row r="441" spans="1:31">
      <c r="A441" s="178">
        <v>108145835820</v>
      </c>
      <c r="B441" s="166">
        <v>46125</v>
      </c>
      <c r="C441" s="167" t="s">
        <v>3524</v>
      </c>
      <c r="D441" s="167" t="s">
        <v>3525</v>
      </c>
      <c r="E441" s="167" t="s">
        <v>3526</v>
      </c>
      <c r="F441" s="167" t="s">
        <v>3501</v>
      </c>
      <c r="G441" s="167" t="s">
        <v>3502</v>
      </c>
      <c r="H441" s="168">
        <v>46126</v>
      </c>
      <c r="I441" s="167" t="s">
        <v>4287</v>
      </c>
      <c r="J441" s="169">
        <v>26117</v>
      </c>
      <c r="K441" s="167" t="s">
        <v>55</v>
      </c>
      <c r="L441" s="169">
        <v>15</v>
      </c>
      <c r="M441" s="167" t="s">
        <v>3504</v>
      </c>
      <c r="N441" s="169">
        <v>3310</v>
      </c>
      <c r="O441" s="167" t="s">
        <v>3505</v>
      </c>
      <c r="P441" s="167"/>
      <c r="Q441" s="167" t="s">
        <v>3506</v>
      </c>
      <c r="R441" s="167" t="s">
        <v>3528</v>
      </c>
      <c r="S441" s="169">
        <v>2</v>
      </c>
      <c r="T441" s="167" t="s">
        <v>3529</v>
      </c>
      <c r="U441" s="169" t="s">
        <v>3530</v>
      </c>
      <c r="V441" s="167" t="s">
        <v>4303</v>
      </c>
      <c r="W441" s="167" t="s">
        <v>4304</v>
      </c>
      <c r="X441" s="170" t="s">
        <v>3533</v>
      </c>
      <c r="Y441" s="171" t="s">
        <v>4289</v>
      </c>
      <c r="Z441" s="167" t="s">
        <v>10539</v>
      </c>
      <c r="AA441" s="176">
        <v>33000</v>
      </c>
      <c r="AB441" s="167" t="s">
        <v>11254</v>
      </c>
      <c r="AC441" s="176">
        <v>33000</v>
      </c>
      <c r="AD441" s="167" t="s">
        <v>11254</v>
      </c>
      <c r="AE441" s="176">
        <v>6807.9</v>
      </c>
    </row>
    <row r="442" spans="1:31">
      <c r="A442" s="178">
        <v>108145835820</v>
      </c>
      <c r="B442" s="166">
        <v>46125</v>
      </c>
      <c r="C442" s="167" t="s">
        <v>3524</v>
      </c>
      <c r="D442" s="167" t="s">
        <v>3525</v>
      </c>
      <c r="E442" s="167" t="s">
        <v>3526</v>
      </c>
      <c r="F442" s="167" t="s">
        <v>3501</v>
      </c>
      <c r="G442" s="167" t="s">
        <v>3502</v>
      </c>
      <c r="H442" s="168">
        <v>46126</v>
      </c>
      <c r="I442" s="167" t="s">
        <v>4287</v>
      </c>
      <c r="J442" s="169">
        <v>26117</v>
      </c>
      <c r="K442" s="167" t="s">
        <v>55</v>
      </c>
      <c r="L442" s="169">
        <v>15</v>
      </c>
      <c r="M442" s="167" t="s">
        <v>3504</v>
      </c>
      <c r="N442" s="169">
        <v>3310</v>
      </c>
      <c r="O442" s="167" t="s">
        <v>3505</v>
      </c>
      <c r="P442" s="167"/>
      <c r="Q442" s="167" t="s">
        <v>3506</v>
      </c>
      <c r="R442" s="167" t="s">
        <v>3528</v>
      </c>
      <c r="S442" s="169">
        <v>1</v>
      </c>
      <c r="T442" s="167" t="s">
        <v>3529</v>
      </c>
      <c r="U442" s="169" t="s">
        <v>3530</v>
      </c>
      <c r="V442" s="167" t="s">
        <v>4305</v>
      </c>
      <c r="W442" s="167" t="s">
        <v>4306</v>
      </c>
      <c r="X442" s="170" t="s">
        <v>3533</v>
      </c>
      <c r="Y442" s="171" t="s">
        <v>4289</v>
      </c>
      <c r="Z442" s="167" t="s">
        <v>10539</v>
      </c>
      <c r="AA442" s="176">
        <v>34000</v>
      </c>
      <c r="AB442" s="167" t="s">
        <v>11254</v>
      </c>
      <c r="AC442" s="176">
        <v>34000</v>
      </c>
      <c r="AD442" s="167" t="s">
        <v>11254</v>
      </c>
      <c r="AE442" s="176">
        <v>30634</v>
      </c>
    </row>
    <row r="443" spans="1:31">
      <c r="A443" s="178">
        <v>108146010710</v>
      </c>
      <c r="B443" s="166">
        <v>46125</v>
      </c>
      <c r="C443" s="167" t="s">
        <v>3524</v>
      </c>
      <c r="D443" s="167" t="s">
        <v>3525</v>
      </c>
      <c r="E443" s="167" t="s">
        <v>3526</v>
      </c>
      <c r="F443" s="167" t="s">
        <v>3501</v>
      </c>
      <c r="G443" s="167" t="s">
        <v>3502</v>
      </c>
      <c r="H443" s="168">
        <v>46126</v>
      </c>
      <c r="I443" s="167"/>
      <c r="J443" s="169">
        <v>26117</v>
      </c>
      <c r="K443" s="167" t="s">
        <v>55</v>
      </c>
      <c r="L443" s="169">
        <v>1</v>
      </c>
      <c r="M443" s="167" t="s">
        <v>3513</v>
      </c>
      <c r="N443" s="169">
        <v>0.5</v>
      </c>
      <c r="O443" s="167" t="s">
        <v>3505</v>
      </c>
      <c r="P443" s="167"/>
      <c r="Q443" s="167" t="s">
        <v>3514</v>
      </c>
      <c r="R443" s="167" t="s">
        <v>3528</v>
      </c>
      <c r="S443" s="169">
        <v>1</v>
      </c>
      <c r="T443" s="167" t="s">
        <v>3529</v>
      </c>
      <c r="U443" s="169" t="s">
        <v>3530</v>
      </c>
      <c r="V443" s="167" t="s">
        <v>4307</v>
      </c>
      <c r="W443" s="167" t="s">
        <v>4308</v>
      </c>
      <c r="X443" s="170" t="s">
        <v>160</v>
      </c>
      <c r="Y443" s="171" t="s">
        <v>4309</v>
      </c>
      <c r="Z443" s="167" t="s">
        <v>10540</v>
      </c>
      <c r="AA443" s="176">
        <v>1000</v>
      </c>
      <c r="AB443" s="167" t="s">
        <v>11254</v>
      </c>
      <c r="AC443" s="176">
        <v>1000</v>
      </c>
      <c r="AD443" s="167" t="s">
        <v>11254</v>
      </c>
      <c r="AE443" s="176">
        <v>1210</v>
      </c>
    </row>
    <row r="444" spans="1:31">
      <c r="A444" s="178">
        <v>108146056760</v>
      </c>
      <c r="B444" s="166">
        <v>46125</v>
      </c>
      <c r="C444" s="167" t="s">
        <v>3524</v>
      </c>
      <c r="D444" s="167" t="s">
        <v>3525</v>
      </c>
      <c r="E444" s="167" t="s">
        <v>3526</v>
      </c>
      <c r="F444" s="167" t="s">
        <v>3501</v>
      </c>
      <c r="G444" s="167" t="s">
        <v>3502</v>
      </c>
      <c r="H444" s="168">
        <v>46126</v>
      </c>
      <c r="I444" s="167"/>
      <c r="J444" s="169">
        <v>26117</v>
      </c>
      <c r="K444" s="167" t="s">
        <v>55</v>
      </c>
      <c r="L444" s="169">
        <v>1</v>
      </c>
      <c r="M444" s="167" t="s">
        <v>3513</v>
      </c>
      <c r="N444" s="169">
        <v>0.4</v>
      </c>
      <c r="O444" s="167" t="s">
        <v>3505</v>
      </c>
      <c r="P444" s="167"/>
      <c r="Q444" s="167" t="s">
        <v>3527</v>
      </c>
      <c r="R444" s="167" t="s">
        <v>3528</v>
      </c>
      <c r="S444" s="169">
        <v>1</v>
      </c>
      <c r="T444" s="167" t="s">
        <v>3529</v>
      </c>
      <c r="U444" s="169" t="s">
        <v>3530</v>
      </c>
      <c r="V444" s="167" t="s">
        <v>4310</v>
      </c>
      <c r="W444" s="167" t="s">
        <v>4311</v>
      </c>
      <c r="X444" s="170" t="s">
        <v>157</v>
      </c>
      <c r="Y444" s="171" t="s">
        <v>4312</v>
      </c>
      <c r="Z444" s="167" t="s">
        <v>10541</v>
      </c>
      <c r="AA444" s="176">
        <v>500</v>
      </c>
      <c r="AB444" s="167" t="s">
        <v>11254</v>
      </c>
      <c r="AC444" s="176">
        <v>500</v>
      </c>
      <c r="AD444" s="167" t="s">
        <v>11254</v>
      </c>
      <c r="AE444" s="176">
        <v>1230</v>
      </c>
    </row>
    <row r="445" spans="1:31">
      <c r="A445" s="178">
        <v>108146112760</v>
      </c>
      <c r="B445" s="166">
        <v>46125</v>
      </c>
      <c r="C445" s="167" t="s">
        <v>3524</v>
      </c>
      <c r="D445" s="167" t="s">
        <v>3525</v>
      </c>
      <c r="E445" s="167" t="s">
        <v>3526</v>
      </c>
      <c r="F445" s="167" t="s">
        <v>3501</v>
      </c>
      <c r="G445" s="167" t="s">
        <v>3502</v>
      </c>
      <c r="H445" s="168">
        <v>46126</v>
      </c>
      <c r="I445" s="167"/>
      <c r="J445" s="169">
        <v>26117</v>
      </c>
      <c r="K445" s="167" t="s">
        <v>55</v>
      </c>
      <c r="L445" s="169">
        <v>1</v>
      </c>
      <c r="M445" s="167" t="s">
        <v>3504</v>
      </c>
      <c r="N445" s="169">
        <v>96.6</v>
      </c>
      <c r="O445" s="167" t="s">
        <v>3505</v>
      </c>
      <c r="P445" s="167"/>
      <c r="Q445" s="167" t="s">
        <v>3514</v>
      </c>
      <c r="R445" s="167" t="s">
        <v>3528</v>
      </c>
      <c r="S445" s="169">
        <v>30</v>
      </c>
      <c r="T445" s="167" t="s">
        <v>3535</v>
      </c>
      <c r="U445" s="169" t="s">
        <v>3536</v>
      </c>
      <c r="V445" s="167" t="s">
        <v>4313</v>
      </c>
      <c r="W445" s="167" t="s">
        <v>4314</v>
      </c>
      <c r="X445" s="170" t="s">
        <v>3533</v>
      </c>
      <c r="Y445" s="171" t="s">
        <v>4315</v>
      </c>
      <c r="Z445" s="167" t="s">
        <v>10542</v>
      </c>
      <c r="AA445" s="176">
        <v>5000</v>
      </c>
      <c r="AB445" s="167" t="s">
        <v>11254</v>
      </c>
      <c r="AC445" s="176">
        <v>5000</v>
      </c>
      <c r="AD445" s="167" t="s">
        <v>11254</v>
      </c>
      <c r="AE445" s="176">
        <v>17.05</v>
      </c>
    </row>
    <row r="446" spans="1:31">
      <c r="A446" s="178">
        <v>108146112760</v>
      </c>
      <c r="B446" s="166">
        <v>46125</v>
      </c>
      <c r="C446" s="167" t="s">
        <v>3524</v>
      </c>
      <c r="D446" s="167" t="s">
        <v>3525</v>
      </c>
      <c r="E446" s="167" t="s">
        <v>3526</v>
      </c>
      <c r="F446" s="167" t="s">
        <v>3501</v>
      </c>
      <c r="G446" s="167" t="s">
        <v>3502</v>
      </c>
      <c r="H446" s="168">
        <v>46126</v>
      </c>
      <c r="I446" s="167"/>
      <c r="J446" s="169">
        <v>26117</v>
      </c>
      <c r="K446" s="167" t="s">
        <v>55</v>
      </c>
      <c r="L446" s="169">
        <v>1</v>
      </c>
      <c r="M446" s="167" t="s">
        <v>3504</v>
      </c>
      <c r="N446" s="169">
        <v>96.6</v>
      </c>
      <c r="O446" s="167" t="s">
        <v>3505</v>
      </c>
      <c r="P446" s="167"/>
      <c r="Q446" s="167" t="s">
        <v>3514</v>
      </c>
      <c r="R446" s="167" t="s">
        <v>3528</v>
      </c>
      <c r="S446" s="169">
        <v>29</v>
      </c>
      <c r="T446" s="167" t="s">
        <v>3961</v>
      </c>
      <c r="U446" s="169" t="s">
        <v>3962</v>
      </c>
      <c r="V446" s="167" t="s">
        <v>4316</v>
      </c>
      <c r="W446" s="167" t="s">
        <v>4317</v>
      </c>
      <c r="X446" s="170" t="s">
        <v>3533</v>
      </c>
      <c r="Y446" s="171" t="s">
        <v>4315</v>
      </c>
      <c r="Z446" s="167" t="s">
        <v>10542</v>
      </c>
      <c r="AA446" s="176">
        <v>9000</v>
      </c>
      <c r="AB446" s="167" t="s">
        <v>11254</v>
      </c>
      <c r="AC446" s="176">
        <v>9000</v>
      </c>
      <c r="AD446" s="167" t="s">
        <v>11254</v>
      </c>
      <c r="AE446" s="176">
        <v>4763.7</v>
      </c>
    </row>
    <row r="447" spans="1:31">
      <c r="A447" s="178">
        <v>108146112760</v>
      </c>
      <c r="B447" s="166">
        <v>46125</v>
      </c>
      <c r="C447" s="167" t="s">
        <v>3524</v>
      </c>
      <c r="D447" s="167" t="s">
        <v>3525</v>
      </c>
      <c r="E447" s="167" t="s">
        <v>3526</v>
      </c>
      <c r="F447" s="167" t="s">
        <v>3501</v>
      </c>
      <c r="G447" s="167" t="s">
        <v>3502</v>
      </c>
      <c r="H447" s="168">
        <v>46126</v>
      </c>
      <c r="I447" s="167"/>
      <c r="J447" s="169">
        <v>26117</v>
      </c>
      <c r="K447" s="167" t="s">
        <v>55</v>
      </c>
      <c r="L447" s="169">
        <v>1</v>
      </c>
      <c r="M447" s="167" t="s">
        <v>3504</v>
      </c>
      <c r="N447" s="169">
        <v>96.6</v>
      </c>
      <c r="O447" s="167" t="s">
        <v>3505</v>
      </c>
      <c r="P447" s="167"/>
      <c r="Q447" s="167" t="s">
        <v>3514</v>
      </c>
      <c r="R447" s="167" t="s">
        <v>3528</v>
      </c>
      <c r="S447" s="169">
        <v>28</v>
      </c>
      <c r="T447" s="167" t="s">
        <v>3545</v>
      </c>
      <c r="U447" s="169" t="s">
        <v>3546</v>
      </c>
      <c r="V447" s="167" t="s">
        <v>4318</v>
      </c>
      <c r="W447" s="167" t="s">
        <v>4319</v>
      </c>
      <c r="X447" s="170" t="s">
        <v>3533</v>
      </c>
      <c r="Y447" s="171" t="s">
        <v>4315</v>
      </c>
      <c r="Z447" s="167" t="s">
        <v>10542</v>
      </c>
      <c r="AA447" s="176">
        <v>5000</v>
      </c>
      <c r="AB447" s="167" t="s">
        <v>11254</v>
      </c>
      <c r="AC447" s="176">
        <v>5000</v>
      </c>
      <c r="AD447" s="167" t="s">
        <v>11254</v>
      </c>
      <c r="AE447" s="176">
        <v>1583.5</v>
      </c>
    </row>
    <row r="448" spans="1:31">
      <c r="A448" s="178">
        <v>108146112760</v>
      </c>
      <c r="B448" s="166">
        <v>46125</v>
      </c>
      <c r="C448" s="167" t="s">
        <v>3524</v>
      </c>
      <c r="D448" s="167" t="s">
        <v>3525</v>
      </c>
      <c r="E448" s="167" t="s">
        <v>3526</v>
      </c>
      <c r="F448" s="167" t="s">
        <v>3501</v>
      </c>
      <c r="G448" s="167" t="s">
        <v>3502</v>
      </c>
      <c r="H448" s="168">
        <v>46126</v>
      </c>
      <c r="I448" s="167"/>
      <c r="J448" s="169">
        <v>26117</v>
      </c>
      <c r="K448" s="167" t="s">
        <v>55</v>
      </c>
      <c r="L448" s="169">
        <v>1</v>
      </c>
      <c r="M448" s="167" t="s">
        <v>3504</v>
      </c>
      <c r="N448" s="169">
        <v>96.6</v>
      </c>
      <c r="O448" s="167" t="s">
        <v>3505</v>
      </c>
      <c r="P448" s="167"/>
      <c r="Q448" s="167" t="s">
        <v>3514</v>
      </c>
      <c r="R448" s="167" t="s">
        <v>3528</v>
      </c>
      <c r="S448" s="169">
        <v>27</v>
      </c>
      <c r="T448" s="167" t="s">
        <v>3529</v>
      </c>
      <c r="U448" s="169" t="s">
        <v>3530</v>
      </c>
      <c r="V448" s="167" t="s">
        <v>4072</v>
      </c>
      <c r="W448" s="167" t="s">
        <v>4073</v>
      </c>
      <c r="X448" s="170" t="s">
        <v>3533</v>
      </c>
      <c r="Y448" s="171" t="s">
        <v>4315</v>
      </c>
      <c r="Z448" s="167" t="s">
        <v>10542</v>
      </c>
      <c r="AA448" s="176">
        <v>2000</v>
      </c>
      <c r="AB448" s="167" t="s">
        <v>11254</v>
      </c>
      <c r="AC448" s="176">
        <v>2000</v>
      </c>
      <c r="AD448" s="167" t="s">
        <v>11254</v>
      </c>
      <c r="AE448" s="176">
        <v>58933.4</v>
      </c>
    </row>
    <row r="449" spans="1:31">
      <c r="A449" s="178">
        <v>108146112760</v>
      </c>
      <c r="B449" s="166">
        <v>46125</v>
      </c>
      <c r="C449" s="167" t="s">
        <v>3524</v>
      </c>
      <c r="D449" s="167" t="s">
        <v>3525</v>
      </c>
      <c r="E449" s="167" t="s">
        <v>3526</v>
      </c>
      <c r="F449" s="167" t="s">
        <v>3501</v>
      </c>
      <c r="G449" s="167" t="s">
        <v>3502</v>
      </c>
      <c r="H449" s="168">
        <v>46126</v>
      </c>
      <c r="I449" s="167"/>
      <c r="J449" s="169">
        <v>26117</v>
      </c>
      <c r="K449" s="167" t="s">
        <v>55</v>
      </c>
      <c r="L449" s="169">
        <v>1</v>
      </c>
      <c r="M449" s="167" t="s">
        <v>3504</v>
      </c>
      <c r="N449" s="169">
        <v>96.6</v>
      </c>
      <c r="O449" s="167" t="s">
        <v>3505</v>
      </c>
      <c r="P449" s="167"/>
      <c r="Q449" s="167" t="s">
        <v>3514</v>
      </c>
      <c r="R449" s="167" t="s">
        <v>3528</v>
      </c>
      <c r="S449" s="169">
        <v>26</v>
      </c>
      <c r="T449" s="167" t="s">
        <v>3529</v>
      </c>
      <c r="U449" s="169" t="s">
        <v>3530</v>
      </c>
      <c r="V449" s="167" t="s">
        <v>4320</v>
      </c>
      <c r="W449" s="167" t="s">
        <v>4321</v>
      </c>
      <c r="X449" s="170" t="s">
        <v>3533</v>
      </c>
      <c r="Y449" s="171" t="s">
        <v>4315</v>
      </c>
      <c r="Z449" s="167" t="s">
        <v>10542</v>
      </c>
      <c r="AA449" s="176">
        <v>1000</v>
      </c>
      <c r="AB449" s="167" t="s">
        <v>11254</v>
      </c>
      <c r="AC449" s="176">
        <v>1000</v>
      </c>
      <c r="AD449" s="167" t="s">
        <v>11254</v>
      </c>
      <c r="AE449" s="176">
        <v>1714.6</v>
      </c>
    </row>
    <row r="450" spans="1:31">
      <c r="A450" s="178">
        <v>108146112760</v>
      </c>
      <c r="B450" s="166">
        <v>46125</v>
      </c>
      <c r="C450" s="167" t="s">
        <v>3524</v>
      </c>
      <c r="D450" s="167" t="s">
        <v>3525</v>
      </c>
      <c r="E450" s="167" t="s">
        <v>3526</v>
      </c>
      <c r="F450" s="167" t="s">
        <v>3501</v>
      </c>
      <c r="G450" s="167" t="s">
        <v>3502</v>
      </c>
      <c r="H450" s="168">
        <v>46126</v>
      </c>
      <c r="I450" s="167"/>
      <c r="J450" s="169">
        <v>26117</v>
      </c>
      <c r="K450" s="167" t="s">
        <v>55</v>
      </c>
      <c r="L450" s="169">
        <v>1</v>
      </c>
      <c r="M450" s="167" t="s">
        <v>3504</v>
      </c>
      <c r="N450" s="169">
        <v>96.6</v>
      </c>
      <c r="O450" s="167" t="s">
        <v>3505</v>
      </c>
      <c r="P450" s="167"/>
      <c r="Q450" s="167" t="s">
        <v>3514</v>
      </c>
      <c r="R450" s="167" t="s">
        <v>3528</v>
      </c>
      <c r="S450" s="169">
        <v>25</v>
      </c>
      <c r="T450" s="167" t="s">
        <v>3529</v>
      </c>
      <c r="U450" s="169" t="s">
        <v>3530</v>
      </c>
      <c r="V450" s="167" t="s">
        <v>4320</v>
      </c>
      <c r="W450" s="167" t="s">
        <v>4321</v>
      </c>
      <c r="X450" s="170" t="s">
        <v>3533</v>
      </c>
      <c r="Y450" s="171" t="s">
        <v>4315</v>
      </c>
      <c r="Z450" s="167" t="s">
        <v>10542</v>
      </c>
      <c r="AA450" s="176">
        <v>12000</v>
      </c>
      <c r="AB450" s="167" t="s">
        <v>11254</v>
      </c>
      <c r="AC450" s="176">
        <v>12000</v>
      </c>
      <c r="AD450" s="167" t="s">
        <v>11254</v>
      </c>
      <c r="AE450" s="176">
        <v>20575.2</v>
      </c>
    </row>
    <row r="451" spans="1:31">
      <c r="A451" s="178">
        <v>108146112760</v>
      </c>
      <c r="B451" s="166">
        <v>46125</v>
      </c>
      <c r="C451" s="167" t="s">
        <v>3524</v>
      </c>
      <c r="D451" s="167" t="s">
        <v>3525</v>
      </c>
      <c r="E451" s="167" t="s">
        <v>3526</v>
      </c>
      <c r="F451" s="167" t="s">
        <v>3501</v>
      </c>
      <c r="G451" s="167" t="s">
        <v>3502</v>
      </c>
      <c r="H451" s="168">
        <v>46126</v>
      </c>
      <c r="I451" s="167"/>
      <c r="J451" s="169">
        <v>26117</v>
      </c>
      <c r="K451" s="167" t="s">
        <v>55</v>
      </c>
      <c r="L451" s="169">
        <v>1</v>
      </c>
      <c r="M451" s="167" t="s">
        <v>3504</v>
      </c>
      <c r="N451" s="169">
        <v>96.6</v>
      </c>
      <c r="O451" s="167" t="s">
        <v>3505</v>
      </c>
      <c r="P451" s="167"/>
      <c r="Q451" s="167" t="s">
        <v>3514</v>
      </c>
      <c r="R451" s="167" t="s">
        <v>3528</v>
      </c>
      <c r="S451" s="169">
        <v>24</v>
      </c>
      <c r="T451" s="167" t="s">
        <v>3535</v>
      </c>
      <c r="U451" s="169" t="s">
        <v>3536</v>
      </c>
      <c r="V451" s="167" t="s">
        <v>4322</v>
      </c>
      <c r="W451" s="167" t="s">
        <v>4323</v>
      </c>
      <c r="X451" s="170" t="s">
        <v>3533</v>
      </c>
      <c r="Y451" s="171" t="s">
        <v>4315</v>
      </c>
      <c r="Z451" s="167" t="s">
        <v>10542</v>
      </c>
      <c r="AA451" s="176">
        <v>35000</v>
      </c>
      <c r="AB451" s="167" t="s">
        <v>11254</v>
      </c>
      <c r="AC451" s="176">
        <v>35000</v>
      </c>
      <c r="AD451" s="167" t="s">
        <v>11254</v>
      </c>
      <c r="AE451" s="176">
        <v>105</v>
      </c>
    </row>
    <row r="452" spans="1:31">
      <c r="A452" s="178">
        <v>108146112760</v>
      </c>
      <c r="B452" s="166">
        <v>46125</v>
      </c>
      <c r="C452" s="167" t="s">
        <v>3524</v>
      </c>
      <c r="D452" s="167" t="s">
        <v>3525</v>
      </c>
      <c r="E452" s="167" t="s">
        <v>3526</v>
      </c>
      <c r="F452" s="167" t="s">
        <v>3501</v>
      </c>
      <c r="G452" s="167" t="s">
        <v>3502</v>
      </c>
      <c r="H452" s="168">
        <v>46126</v>
      </c>
      <c r="I452" s="167"/>
      <c r="J452" s="169">
        <v>26117</v>
      </c>
      <c r="K452" s="167" t="s">
        <v>55</v>
      </c>
      <c r="L452" s="169">
        <v>1</v>
      </c>
      <c r="M452" s="167" t="s">
        <v>3504</v>
      </c>
      <c r="N452" s="169">
        <v>96.6</v>
      </c>
      <c r="O452" s="167" t="s">
        <v>3505</v>
      </c>
      <c r="P452" s="167"/>
      <c r="Q452" s="167" t="s">
        <v>3514</v>
      </c>
      <c r="R452" s="167" t="s">
        <v>3528</v>
      </c>
      <c r="S452" s="169">
        <v>23</v>
      </c>
      <c r="T452" s="167" t="s">
        <v>3535</v>
      </c>
      <c r="U452" s="169" t="s">
        <v>3536</v>
      </c>
      <c r="V452" s="167" t="s">
        <v>4324</v>
      </c>
      <c r="W452" s="167" t="s">
        <v>4325</v>
      </c>
      <c r="X452" s="170" t="s">
        <v>3533</v>
      </c>
      <c r="Y452" s="171" t="s">
        <v>4315</v>
      </c>
      <c r="Z452" s="167" t="s">
        <v>10542</v>
      </c>
      <c r="AA452" s="176">
        <v>25000</v>
      </c>
      <c r="AB452" s="167" t="s">
        <v>11254</v>
      </c>
      <c r="AC452" s="176">
        <v>25000</v>
      </c>
      <c r="AD452" s="167" t="s">
        <v>11254</v>
      </c>
      <c r="AE452" s="176">
        <v>75</v>
      </c>
    </row>
    <row r="453" spans="1:31">
      <c r="A453" s="178">
        <v>108146112760</v>
      </c>
      <c r="B453" s="166">
        <v>46125</v>
      </c>
      <c r="C453" s="167" t="s">
        <v>3524</v>
      </c>
      <c r="D453" s="167" t="s">
        <v>3525</v>
      </c>
      <c r="E453" s="167" t="s">
        <v>3526</v>
      </c>
      <c r="F453" s="167" t="s">
        <v>3501</v>
      </c>
      <c r="G453" s="167" t="s">
        <v>3502</v>
      </c>
      <c r="H453" s="168">
        <v>46126</v>
      </c>
      <c r="I453" s="167"/>
      <c r="J453" s="169">
        <v>26117</v>
      </c>
      <c r="K453" s="167" t="s">
        <v>55</v>
      </c>
      <c r="L453" s="169">
        <v>1</v>
      </c>
      <c r="M453" s="167" t="s">
        <v>3504</v>
      </c>
      <c r="N453" s="169">
        <v>96.6</v>
      </c>
      <c r="O453" s="167" t="s">
        <v>3505</v>
      </c>
      <c r="P453" s="167"/>
      <c r="Q453" s="167" t="s">
        <v>3514</v>
      </c>
      <c r="R453" s="167" t="s">
        <v>3528</v>
      </c>
      <c r="S453" s="169">
        <v>22</v>
      </c>
      <c r="T453" s="167" t="s">
        <v>3535</v>
      </c>
      <c r="U453" s="169" t="s">
        <v>3536</v>
      </c>
      <c r="V453" s="167" t="s">
        <v>4324</v>
      </c>
      <c r="W453" s="167" t="s">
        <v>4325</v>
      </c>
      <c r="X453" s="170" t="s">
        <v>3533</v>
      </c>
      <c r="Y453" s="171" t="s">
        <v>4315</v>
      </c>
      <c r="Z453" s="167" t="s">
        <v>10542</v>
      </c>
      <c r="AA453" s="176">
        <v>5000</v>
      </c>
      <c r="AB453" s="167" t="s">
        <v>11254</v>
      </c>
      <c r="AC453" s="176">
        <v>5000</v>
      </c>
      <c r="AD453" s="167" t="s">
        <v>11254</v>
      </c>
      <c r="AE453" s="176">
        <v>15</v>
      </c>
    </row>
    <row r="454" spans="1:31">
      <c r="A454" s="178">
        <v>108146112760</v>
      </c>
      <c r="B454" s="166">
        <v>46125</v>
      </c>
      <c r="C454" s="167" t="s">
        <v>3524</v>
      </c>
      <c r="D454" s="167" t="s">
        <v>3525</v>
      </c>
      <c r="E454" s="167" t="s">
        <v>3526</v>
      </c>
      <c r="F454" s="167" t="s">
        <v>3501</v>
      </c>
      <c r="G454" s="167" t="s">
        <v>3502</v>
      </c>
      <c r="H454" s="168">
        <v>46126</v>
      </c>
      <c r="I454" s="167"/>
      <c r="J454" s="169">
        <v>26117</v>
      </c>
      <c r="K454" s="167" t="s">
        <v>55</v>
      </c>
      <c r="L454" s="169">
        <v>1</v>
      </c>
      <c r="M454" s="167" t="s">
        <v>3504</v>
      </c>
      <c r="N454" s="169">
        <v>96.6</v>
      </c>
      <c r="O454" s="167" t="s">
        <v>3505</v>
      </c>
      <c r="P454" s="167"/>
      <c r="Q454" s="167" t="s">
        <v>3514</v>
      </c>
      <c r="R454" s="167" t="s">
        <v>3528</v>
      </c>
      <c r="S454" s="169">
        <v>21</v>
      </c>
      <c r="T454" s="167" t="s">
        <v>3535</v>
      </c>
      <c r="U454" s="169" t="s">
        <v>3536</v>
      </c>
      <c r="V454" s="167" t="s">
        <v>4322</v>
      </c>
      <c r="W454" s="167" t="s">
        <v>4323</v>
      </c>
      <c r="X454" s="170" t="s">
        <v>3533</v>
      </c>
      <c r="Y454" s="171" t="s">
        <v>4315</v>
      </c>
      <c r="Z454" s="167" t="s">
        <v>10542</v>
      </c>
      <c r="AA454" s="176">
        <v>25000</v>
      </c>
      <c r="AB454" s="167" t="s">
        <v>11254</v>
      </c>
      <c r="AC454" s="176">
        <v>25000</v>
      </c>
      <c r="AD454" s="167" t="s">
        <v>11254</v>
      </c>
      <c r="AE454" s="176">
        <v>75</v>
      </c>
    </row>
    <row r="455" spans="1:31">
      <c r="A455" s="178">
        <v>108146112760</v>
      </c>
      <c r="B455" s="166">
        <v>46125</v>
      </c>
      <c r="C455" s="167" t="s">
        <v>3524</v>
      </c>
      <c r="D455" s="167" t="s">
        <v>3525</v>
      </c>
      <c r="E455" s="167" t="s">
        <v>3526</v>
      </c>
      <c r="F455" s="167" t="s">
        <v>3501</v>
      </c>
      <c r="G455" s="167" t="s">
        <v>3502</v>
      </c>
      <c r="H455" s="168">
        <v>46126</v>
      </c>
      <c r="I455" s="167"/>
      <c r="J455" s="169">
        <v>26117</v>
      </c>
      <c r="K455" s="167" t="s">
        <v>55</v>
      </c>
      <c r="L455" s="169">
        <v>1</v>
      </c>
      <c r="M455" s="167" t="s">
        <v>3504</v>
      </c>
      <c r="N455" s="169">
        <v>96.6</v>
      </c>
      <c r="O455" s="167" t="s">
        <v>3505</v>
      </c>
      <c r="P455" s="167"/>
      <c r="Q455" s="167" t="s">
        <v>3514</v>
      </c>
      <c r="R455" s="167" t="s">
        <v>3528</v>
      </c>
      <c r="S455" s="169">
        <v>20</v>
      </c>
      <c r="T455" s="167" t="s">
        <v>3535</v>
      </c>
      <c r="U455" s="169" t="s">
        <v>3536</v>
      </c>
      <c r="V455" s="167" t="s">
        <v>4076</v>
      </c>
      <c r="W455" s="167" t="s">
        <v>4077</v>
      </c>
      <c r="X455" s="170" t="s">
        <v>3533</v>
      </c>
      <c r="Y455" s="171" t="s">
        <v>4315</v>
      </c>
      <c r="Z455" s="167" t="s">
        <v>10542</v>
      </c>
      <c r="AA455" s="176">
        <v>90000</v>
      </c>
      <c r="AB455" s="167" t="s">
        <v>11254</v>
      </c>
      <c r="AC455" s="176">
        <v>90000</v>
      </c>
      <c r="AD455" s="167" t="s">
        <v>11254</v>
      </c>
      <c r="AE455" s="176">
        <v>207</v>
      </c>
    </row>
    <row r="456" spans="1:31">
      <c r="A456" s="178">
        <v>108146112760</v>
      </c>
      <c r="B456" s="166">
        <v>46125</v>
      </c>
      <c r="C456" s="167" t="s">
        <v>3524</v>
      </c>
      <c r="D456" s="167" t="s">
        <v>3525</v>
      </c>
      <c r="E456" s="167" t="s">
        <v>3526</v>
      </c>
      <c r="F456" s="167" t="s">
        <v>3501</v>
      </c>
      <c r="G456" s="167" t="s">
        <v>3502</v>
      </c>
      <c r="H456" s="168">
        <v>46126</v>
      </c>
      <c r="I456" s="167"/>
      <c r="J456" s="169">
        <v>26117</v>
      </c>
      <c r="K456" s="167" t="s">
        <v>55</v>
      </c>
      <c r="L456" s="169">
        <v>1</v>
      </c>
      <c r="M456" s="167" t="s">
        <v>3504</v>
      </c>
      <c r="N456" s="169">
        <v>96.6</v>
      </c>
      <c r="O456" s="167" t="s">
        <v>3505</v>
      </c>
      <c r="P456" s="167"/>
      <c r="Q456" s="167" t="s">
        <v>3514</v>
      </c>
      <c r="R456" s="167" t="s">
        <v>3528</v>
      </c>
      <c r="S456" s="169">
        <v>19</v>
      </c>
      <c r="T456" s="167" t="s">
        <v>3535</v>
      </c>
      <c r="U456" s="169" t="s">
        <v>3536</v>
      </c>
      <c r="V456" s="167" t="s">
        <v>4076</v>
      </c>
      <c r="W456" s="167" t="s">
        <v>4077</v>
      </c>
      <c r="X456" s="170" t="s">
        <v>3533</v>
      </c>
      <c r="Y456" s="171" t="s">
        <v>4315</v>
      </c>
      <c r="Z456" s="167" t="s">
        <v>10542</v>
      </c>
      <c r="AA456" s="176">
        <v>130000</v>
      </c>
      <c r="AB456" s="167" t="s">
        <v>11254</v>
      </c>
      <c r="AC456" s="176">
        <v>130000</v>
      </c>
      <c r="AD456" s="167" t="s">
        <v>11254</v>
      </c>
      <c r="AE456" s="176">
        <v>299</v>
      </c>
    </row>
    <row r="457" spans="1:31">
      <c r="A457" s="178">
        <v>108146112760</v>
      </c>
      <c r="B457" s="166">
        <v>46125</v>
      </c>
      <c r="C457" s="167" t="s">
        <v>3524</v>
      </c>
      <c r="D457" s="167" t="s">
        <v>3525</v>
      </c>
      <c r="E457" s="167" t="s">
        <v>3526</v>
      </c>
      <c r="F457" s="167" t="s">
        <v>3501</v>
      </c>
      <c r="G457" s="167" t="s">
        <v>3502</v>
      </c>
      <c r="H457" s="168">
        <v>46126</v>
      </c>
      <c r="I457" s="167"/>
      <c r="J457" s="169">
        <v>26117</v>
      </c>
      <c r="K457" s="167" t="s">
        <v>55</v>
      </c>
      <c r="L457" s="169">
        <v>1</v>
      </c>
      <c r="M457" s="167" t="s">
        <v>3504</v>
      </c>
      <c r="N457" s="169">
        <v>96.6</v>
      </c>
      <c r="O457" s="167" t="s">
        <v>3505</v>
      </c>
      <c r="P457" s="167"/>
      <c r="Q457" s="167" t="s">
        <v>3514</v>
      </c>
      <c r="R457" s="167" t="s">
        <v>3528</v>
      </c>
      <c r="S457" s="169">
        <v>18</v>
      </c>
      <c r="T457" s="167" t="s">
        <v>3560</v>
      </c>
      <c r="U457" s="169" t="s">
        <v>3561</v>
      </c>
      <c r="V457" s="167" t="s">
        <v>4058</v>
      </c>
      <c r="W457" s="167" t="s">
        <v>4059</v>
      </c>
      <c r="X457" s="170" t="s">
        <v>3533</v>
      </c>
      <c r="Y457" s="171" t="s">
        <v>4315</v>
      </c>
      <c r="Z457" s="167" t="s">
        <v>10542</v>
      </c>
      <c r="AA457" s="176">
        <v>12000</v>
      </c>
      <c r="AB457" s="167" t="s">
        <v>11254</v>
      </c>
      <c r="AC457" s="176">
        <v>12000</v>
      </c>
      <c r="AD457" s="167" t="s">
        <v>11254</v>
      </c>
      <c r="AE457" s="176">
        <v>2475.6</v>
      </c>
    </row>
    <row r="458" spans="1:31">
      <c r="A458" s="178">
        <v>108146112760</v>
      </c>
      <c r="B458" s="166">
        <v>46125</v>
      </c>
      <c r="C458" s="167" t="s">
        <v>3524</v>
      </c>
      <c r="D458" s="167" t="s">
        <v>3525</v>
      </c>
      <c r="E458" s="167" t="s">
        <v>3526</v>
      </c>
      <c r="F458" s="167" t="s">
        <v>3501</v>
      </c>
      <c r="G458" s="167" t="s">
        <v>3502</v>
      </c>
      <c r="H458" s="168">
        <v>46126</v>
      </c>
      <c r="I458" s="167"/>
      <c r="J458" s="169">
        <v>26117</v>
      </c>
      <c r="K458" s="167" t="s">
        <v>55</v>
      </c>
      <c r="L458" s="169">
        <v>1</v>
      </c>
      <c r="M458" s="167" t="s">
        <v>3504</v>
      </c>
      <c r="N458" s="169">
        <v>96.6</v>
      </c>
      <c r="O458" s="167" t="s">
        <v>3505</v>
      </c>
      <c r="P458" s="167"/>
      <c r="Q458" s="167" t="s">
        <v>3514</v>
      </c>
      <c r="R458" s="167" t="s">
        <v>3528</v>
      </c>
      <c r="S458" s="169">
        <v>17</v>
      </c>
      <c r="T458" s="167" t="s">
        <v>3545</v>
      </c>
      <c r="U458" s="169" t="s">
        <v>3546</v>
      </c>
      <c r="V458" s="167" t="s">
        <v>4048</v>
      </c>
      <c r="W458" s="167" t="s">
        <v>4049</v>
      </c>
      <c r="X458" s="170" t="s">
        <v>157</v>
      </c>
      <c r="Y458" s="171" t="s">
        <v>4315</v>
      </c>
      <c r="Z458" s="167" t="s">
        <v>10542</v>
      </c>
      <c r="AA458" s="176">
        <v>12000</v>
      </c>
      <c r="AB458" s="167" t="s">
        <v>11254</v>
      </c>
      <c r="AC458" s="176">
        <v>12000</v>
      </c>
      <c r="AD458" s="167" t="s">
        <v>11254</v>
      </c>
      <c r="AE458" s="176">
        <v>195.6</v>
      </c>
    </row>
    <row r="459" spans="1:31">
      <c r="A459" s="178">
        <v>108146112760</v>
      </c>
      <c r="B459" s="166">
        <v>46125</v>
      </c>
      <c r="C459" s="167" t="s">
        <v>3524</v>
      </c>
      <c r="D459" s="167" t="s">
        <v>3525</v>
      </c>
      <c r="E459" s="167" t="s">
        <v>3526</v>
      </c>
      <c r="F459" s="167" t="s">
        <v>3501</v>
      </c>
      <c r="G459" s="167" t="s">
        <v>3502</v>
      </c>
      <c r="H459" s="168">
        <v>46126</v>
      </c>
      <c r="I459" s="167"/>
      <c r="J459" s="169">
        <v>26117</v>
      </c>
      <c r="K459" s="167" t="s">
        <v>55</v>
      </c>
      <c r="L459" s="169">
        <v>1</v>
      </c>
      <c r="M459" s="167" t="s">
        <v>3504</v>
      </c>
      <c r="N459" s="169">
        <v>96.6</v>
      </c>
      <c r="O459" s="167" t="s">
        <v>3505</v>
      </c>
      <c r="P459" s="167"/>
      <c r="Q459" s="167" t="s">
        <v>3514</v>
      </c>
      <c r="R459" s="167" t="s">
        <v>3528</v>
      </c>
      <c r="S459" s="169">
        <v>16</v>
      </c>
      <c r="T459" s="167" t="s">
        <v>3560</v>
      </c>
      <c r="U459" s="169" t="s">
        <v>3561</v>
      </c>
      <c r="V459" s="167" t="s">
        <v>4326</v>
      </c>
      <c r="W459" s="167" t="s">
        <v>4327</v>
      </c>
      <c r="X459" s="170" t="s">
        <v>157</v>
      </c>
      <c r="Y459" s="171" t="s">
        <v>4315</v>
      </c>
      <c r="Z459" s="167" t="s">
        <v>10542</v>
      </c>
      <c r="AA459" s="176">
        <v>8000</v>
      </c>
      <c r="AB459" s="167" t="s">
        <v>11254</v>
      </c>
      <c r="AC459" s="176">
        <v>8000</v>
      </c>
      <c r="AD459" s="167" t="s">
        <v>11254</v>
      </c>
      <c r="AE459" s="176">
        <v>1812.8</v>
      </c>
    </row>
    <row r="460" spans="1:31">
      <c r="A460" s="178">
        <v>108146112760</v>
      </c>
      <c r="B460" s="166">
        <v>46125</v>
      </c>
      <c r="C460" s="167" t="s">
        <v>3524</v>
      </c>
      <c r="D460" s="167" t="s">
        <v>3525</v>
      </c>
      <c r="E460" s="167" t="s">
        <v>3526</v>
      </c>
      <c r="F460" s="167" t="s">
        <v>3501</v>
      </c>
      <c r="G460" s="167" t="s">
        <v>3502</v>
      </c>
      <c r="H460" s="168">
        <v>46126</v>
      </c>
      <c r="I460" s="167"/>
      <c r="J460" s="169">
        <v>26117</v>
      </c>
      <c r="K460" s="167" t="s">
        <v>55</v>
      </c>
      <c r="L460" s="169">
        <v>1</v>
      </c>
      <c r="M460" s="167" t="s">
        <v>3504</v>
      </c>
      <c r="N460" s="169">
        <v>96.6</v>
      </c>
      <c r="O460" s="167" t="s">
        <v>3505</v>
      </c>
      <c r="P460" s="167"/>
      <c r="Q460" s="167" t="s">
        <v>3514</v>
      </c>
      <c r="R460" s="167" t="s">
        <v>3528</v>
      </c>
      <c r="S460" s="169">
        <v>15</v>
      </c>
      <c r="T460" s="167" t="s">
        <v>3560</v>
      </c>
      <c r="U460" s="169" t="s">
        <v>3561</v>
      </c>
      <c r="V460" s="167" t="s">
        <v>4058</v>
      </c>
      <c r="W460" s="167" t="s">
        <v>4059</v>
      </c>
      <c r="X460" s="170" t="s">
        <v>3533</v>
      </c>
      <c r="Y460" s="171" t="s">
        <v>4315</v>
      </c>
      <c r="Z460" s="167" t="s">
        <v>10542</v>
      </c>
      <c r="AA460" s="176">
        <v>4000</v>
      </c>
      <c r="AB460" s="167" t="s">
        <v>11254</v>
      </c>
      <c r="AC460" s="176">
        <v>4000</v>
      </c>
      <c r="AD460" s="167" t="s">
        <v>11254</v>
      </c>
      <c r="AE460" s="176">
        <v>825.2</v>
      </c>
    </row>
    <row r="461" spans="1:31">
      <c r="A461" s="178">
        <v>108146112760</v>
      </c>
      <c r="B461" s="166">
        <v>46125</v>
      </c>
      <c r="C461" s="167" t="s">
        <v>3524</v>
      </c>
      <c r="D461" s="167" t="s">
        <v>3525</v>
      </c>
      <c r="E461" s="167" t="s">
        <v>3526</v>
      </c>
      <c r="F461" s="167" t="s">
        <v>3501</v>
      </c>
      <c r="G461" s="167" t="s">
        <v>3502</v>
      </c>
      <c r="H461" s="168">
        <v>46126</v>
      </c>
      <c r="I461" s="167"/>
      <c r="J461" s="169">
        <v>26117</v>
      </c>
      <c r="K461" s="167" t="s">
        <v>55</v>
      </c>
      <c r="L461" s="169">
        <v>1</v>
      </c>
      <c r="M461" s="167" t="s">
        <v>3504</v>
      </c>
      <c r="N461" s="169">
        <v>96.6</v>
      </c>
      <c r="O461" s="167" t="s">
        <v>3505</v>
      </c>
      <c r="P461" s="167"/>
      <c r="Q461" s="167" t="s">
        <v>3514</v>
      </c>
      <c r="R461" s="167" t="s">
        <v>3528</v>
      </c>
      <c r="S461" s="169">
        <v>14</v>
      </c>
      <c r="T461" s="167" t="s">
        <v>3535</v>
      </c>
      <c r="U461" s="169" t="s">
        <v>3536</v>
      </c>
      <c r="V461" s="167" t="s">
        <v>4328</v>
      </c>
      <c r="W461" s="167" t="s">
        <v>4329</v>
      </c>
      <c r="X461" s="170" t="s">
        <v>3533</v>
      </c>
      <c r="Y461" s="171" t="s">
        <v>4315</v>
      </c>
      <c r="Z461" s="167" t="s">
        <v>10542</v>
      </c>
      <c r="AA461" s="176">
        <v>160000</v>
      </c>
      <c r="AB461" s="167" t="s">
        <v>11254</v>
      </c>
      <c r="AC461" s="176">
        <v>160000</v>
      </c>
      <c r="AD461" s="167" t="s">
        <v>11254</v>
      </c>
      <c r="AE461" s="176">
        <v>384</v>
      </c>
    </row>
    <row r="462" spans="1:31">
      <c r="A462" s="178">
        <v>108146112760</v>
      </c>
      <c r="B462" s="166">
        <v>46125</v>
      </c>
      <c r="C462" s="167" t="s">
        <v>3524</v>
      </c>
      <c r="D462" s="167" t="s">
        <v>3525</v>
      </c>
      <c r="E462" s="167" t="s">
        <v>3526</v>
      </c>
      <c r="F462" s="167" t="s">
        <v>3501</v>
      </c>
      <c r="G462" s="167" t="s">
        <v>3502</v>
      </c>
      <c r="H462" s="168">
        <v>46126</v>
      </c>
      <c r="I462" s="167"/>
      <c r="J462" s="169">
        <v>26117</v>
      </c>
      <c r="K462" s="167" t="s">
        <v>55</v>
      </c>
      <c r="L462" s="169">
        <v>1</v>
      </c>
      <c r="M462" s="167" t="s">
        <v>3504</v>
      </c>
      <c r="N462" s="169">
        <v>96.6</v>
      </c>
      <c r="O462" s="167" t="s">
        <v>3505</v>
      </c>
      <c r="P462" s="167"/>
      <c r="Q462" s="167" t="s">
        <v>3514</v>
      </c>
      <c r="R462" s="167" t="s">
        <v>3528</v>
      </c>
      <c r="S462" s="169">
        <v>13</v>
      </c>
      <c r="T462" s="167" t="s">
        <v>3540</v>
      </c>
      <c r="U462" s="169" t="s">
        <v>3541</v>
      </c>
      <c r="V462" s="167" t="s">
        <v>4057</v>
      </c>
      <c r="W462" s="167" t="s">
        <v>3690</v>
      </c>
      <c r="X462" s="170" t="s">
        <v>3533</v>
      </c>
      <c r="Y462" s="171" t="s">
        <v>4315</v>
      </c>
      <c r="Z462" s="167" t="s">
        <v>10542</v>
      </c>
      <c r="AA462" s="176">
        <v>27000</v>
      </c>
      <c r="AB462" s="167" t="s">
        <v>11254</v>
      </c>
      <c r="AC462" s="176">
        <v>27000</v>
      </c>
      <c r="AD462" s="167" t="s">
        <v>11254</v>
      </c>
      <c r="AE462" s="176">
        <v>756</v>
      </c>
    </row>
    <row r="463" spans="1:31">
      <c r="A463" s="178">
        <v>108146112760</v>
      </c>
      <c r="B463" s="166">
        <v>46125</v>
      </c>
      <c r="C463" s="167" t="s">
        <v>3524</v>
      </c>
      <c r="D463" s="167" t="s">
        <v>3525</v>
      </c>
      <c r="E463" s="167" t="s">
        <v>3526</v>
      </c>
      <c r="F463" s="167" t="s">
        <v>3501</v>
      </c>
      <c r="G463" s="167" t="s">
        <v>3502</v>
      </c>
      <c r="H463" s="168">
        <v>46126</v>
      </c>
      <c r="I463" s="167"/>
      <c r="J463" s="169">
        <v>26117</v>
      </c>
      <c r="K463" s="167" t="s">
        <v>55</v>
      </c>
      <c r="L463" s="169">
        <v>1</v>
      </c>
      <c r="M463" s="167" t="s">
        <v>3504</v>
      </c>
      <c r="N463" s="169">
        <v>96.6</v>
      </c>
      <c r="O463" s="167" t="s">
        <v>3505</v>
      </c>
      <c r="P463" s="167"/>
      <c r="Q463" s="167" t="s">
        <v>3514</v>
      </c>
      <c r="R463" s="167" t="s">
        <v>3528</v>
      </c>
      <c r="S463" s="169">
        <v>12</v>
      </c>
      <c r="T463" s="167" t="s">
        <v>3560</v>
      </c>
      <c r="U463" s="169" t="s">
        <v>3561</v>
      </c>
      <c r="V463" s="167" t="s">
        <v>4330</v>
      </c>
      <c r="W463" s="167" t="s">
        <v>4331</v>
      </c>
      <c r="X463" s="170" t="s">
        <v>3533</v>
      </c>
      <c r="Y463" s="171" t="s">
        <v>4315</v>
      </c>
      <c r="Z463" s="167" t="s">
        <v>10542</v>
      </c>
      <c r="AA463" s="176">
        <v>50000</v>
      </c>
      <c r="AB463" s="167" t="s">
        <v>11254</v>
      </c>
      <c r="AC463" s="176">
        <v>50000</v>
      </c>
      <c r="AD463" s="167" t="s">
        <v>11254</v>
      </c>
      <c r="AE463" s="176">
        <v>110</v>
      </c>
    </row>
    <row r="464" spans="1:31">
      <c r="A464" s="178">
        <v>108146112760</v>
      </c>
      <c r="B464" s="166">
        <v>46125</v>
      </c>
      <c r="C464" s="167" t="s">
        <v>3524</v>
      </c>
      <c r="D464" s="167" t="s">
        <v>3525</v>
      </c>
      <c r="E464" s="167" t="s">
        <v>3526</v>
      </c>
      <c r="F464" s="167" t="s">
        <v>3501</v>
      </c>
      <c r="G464" s="167" t="s">
        <v>3502</v>
      </c>
      <c r="H464" s="168">
        <v>46126</v>
      </c>
      <c r="I464" s="167"/>
      <c r="J464" s="169">
        <v>26117</v>
      </c>
      <c r="K464" s="167" t="s">
        <v>55</v>
      </c>
      <c r="L464" s="169">
        <v>1</v>
      </c>
      <c r="M464" s="167" t="s">
        <v>3504</v>
      </c>
      <c r="N464" s="169">
        <v>96.6</v>
      </c>
      <c r="O464" s="167" t="s">
        <v>3505</v>
      </c>
      <c r="P464" s="167"/>
      <c r="Q464" s="167" t="s">
        <v>3514</v>
      </c>
      <c r="R464" s="167" t="s">
        <v>3528</v>
      </c>
      <c r="S464" s="169">
        <v>11</v>
      </c>
      <c r="T464" s="167" t="s">
        <v>3535</v>
      </c>
      <c r="U464" s="169" t="s">
        <v>3536</v>
      </c>
      <c r="V464" s="167" t="s">
        <v>4332</v>
      </c>
      <c r="W464" s="167" t="s">
        <v>4333</v>
      </c>
      <c r="X464" s="170" t="s">
        <v>3533</v>
      </c>
      <c r="Y464" s="171" t="s">
        <v>4315</v>
      </c>
      <c r="Z464" s="167" t="s">
        <v>10542</v>
      </c>
      <c r="AA464" s="176">
        <v>230000</v>
      </c>
      <c r="AB464" s="167" t="s">
        <v>11254</v>
      </c>
      <c r="AC464" s="176">
        <v>230000</v>
      </c>
      <c r="AD464" s="167" t="s">
        <v>11254</v>
      </c>
      <c r="AE464" s="176">
        <v>552</v>
      </c>
    </row>
    <row r="465" spans="1:31">
      <c r="A465" s="178">
        <v>108146112760</v>
      </c>
      <c r="B465" s="166">
        <v>46125</v>
      </c>
      <c r="C465" s="167" t="s">
        <v>3524</v>
      </c>
      <c r="D465" s="167" t="s">
        <v>3525</v>
      </c>
      <c r="E465" s="167" t="s">
        <v>3526</v>
      </c>
      <c r="F465" s="167" t="s">
        <v>3501</v>
      </c>
      <c r="G465" s="167" t="s">
        <v>3502</v>
      </c>
      <c r="H465" s="168">
        <v>46126</v>
      </c>
      <c r="I465" s="167"/>
      <c r="J465" s="169">
        <v>26117</v>
      </c>
      <c r="K465" s="167" t="s">
        <v>55</v>
      </c>
      <c r="L465" s="169">
        <v>1</v>
      </c>
      <c r="M465" s="167" t="s">
        <v>3504</v>
      </c>
      <c r="N465" s="169">
        <v>96.6</v>
      </c>
      <c r="O465" s="167" t="s">
        <v>3505</v>
      </c>
      <c r="P465" s="167"/>
      <c r="Q465" s="167" t="s">
        <v>3514</v>
      </c>
      <c r="R465" s="167" t="s">
        <v>3528</v>
      </c>
      <c r="S465" s="169">
        <v>10</v>
      </c>
      <c r="T465" s="167" t="s">
        <v>3535</v>
      </c>
      <c r="U465" s="169" t="s">
        <v>3536</v>
      </c>
      <c r="V465" s="167" t="s">
        <v>4332</v>
      </c>
      <c r="W465" s="167" t="s">
        <v>4333</v>
      </c>
      <c r="X465" s="170" t="s">
        <v>3533</v>
      </c>
      <c r="Y465" s="171" t="s">
        <v>4315</v>
      </c>
      <c r="Z465" s="167" t="s">
        <v>10542</v>
      </c>
      <c r="AA465" s="176">
        <v>310000</v>
      </c>
      <c r="AB465" s="167" t="s">
        <v>11254</v>
      </c>
      <c r="AC465" s="176">
        <v>310000</v>
      </c>
      <c r="AD465" s="167" t="s">
        <v>11254</v>
      </c>
      <c r="AE465" s="176">
        <v>744</v>
      </c>
    </row>
    <row r="466" spans="1:31">
      <c r="A466" s="178">
        <v>108146112760</v>
      </c>
      <c r="B466" s="166">
        <v>46125</v>
      </c>
      <c r="C466" s="167" t="s">
        <v>3524</v>
      </c>
      <c r="D466" s="167" t="s">
        <v>3525</v>
      </c>
      <c r="E466" s="167" t="s">
        <v>3526</v>
      </c>
      <c r="F466" s="167" t="s">
        <v>3501</v>
      </c>
      <c r="G466" s="167" t="s">
        <v>3502</v>
      </c>
      <c r="H466" s="168">
        <v>46126</v>
      </c>
      <c r="I466" s="167"/>
      <c r="J466" s="169">
        <v>26117</v>
      </c>
      <c r="K466" s="167" t="s">
        <v>55</v>
      </c>
      <c r="L466" s="169">
        <v>1</v>
      </c>
      <c r="M466" s="167" t="s">
        <v>3504</v>
      </c>
      <c r="N466" s="169">
        <v>96.6</v>
      </c>
      <c r="O466" s="167" t="s">
        <v>3505</v>
      </c>
      <c r="P466" s="167"/>
      <c r="Q466" s="167" t="s">
        <v>3514</v>
      </c>
      <c r="R466" s="167" t="s">
        <v>3528</v>
      </c>
      <c r="S466" s="169">
        <v>9</v>
      </c>
      <c r="T466" s="167" t="s">
        <v>3535</v>
      </c>
      <c r="U466" s="169" t="s">
        <v>3536</v>
      </c>
      <c r="V466" s="167" t="s">
        <v>4334</v>
      </c>
      <c r="W466" s="167" t="s">
        <v>4335</v>
      </c>
      <c r="X466" s="170" t="s">
        <v>3533</v>
      </c>
      <c r="Y466" s="171" t="s">
        <v>4315</v>
      </c>
      <c r="Z466" s="167" t="s">
        <v>10542</v>
      </c>
      <c r="AA466" s="176">
        <v>5000</v>
      </c>
      <c r="AB466" s="167" t="s">
        <v>11254</v>
      </c>
      <c r="AC466" s="176">
        <v>5000</v>
      </c>
      <c r="AD466" s="167" t="s">
        <v>11254</v>
      </c>
      <c r="AE466" s="176">
        <v>15.5</v>
      </c>
    </row>
    <row r="467" spans="1:31">
      <c r="A467" s="178">
        <v>108146112760</v>
      </c>
      <c r="B467" s="166">
        <v>46125</v>
      </c>
      <c r="C467" s="167" t="s">
        <v>3524</v>
      </c>
      <c r="D467" s="167" t="s">
        <v>3525</v>
      </c>
      <c r="E467" s="167" t="s">
        <v>3526</v>
      </c>
      <c r="F467" s="167" t="s">
        <v>3501</v>
      </c>
      <c r="G467" s="167" t="s">
        <v>3502</v>
      </c>
      <c r="H467" s="168">
        <v>46126</v>
      </c>
      <c r="I467" s="167"/>
      <c r="J467" s="169">
        <v>26117</v>
      </c>
      <c r="K467" s="167" t="s">
        <v>55</v>
      </c>
      <c r="L467" s="169">
        <v>1</v>
      </c>
      <c r="M467" s="167" t="s">
        <v>3504</v>
      </c>
      <c r="N467" s="169">
        <v>96.6</v>
      </c>
      <c r="O467" s="167" t="s">
        <v>3505</v>
      </c>
      <c r="P467" s="167"/>
      <c r="Q467" s="167" t="s">
        <v>3514</v>
      </c>
      <c r="R467" s="167" t="s">
        <v>3528</v>
      </c>
      <c r="S467" s="169">
        <v>8</v>
      </c>
      <c r="T467" s="167" t="s">
        <v>3535</v>
      </c>
      <c r="U467" s="169" t="s">
        <v>3536</v>
      </c>
      <c r="V467" s="167" t="s">
        <v>4336</v>
      </c>
      <c r="W467" s="167" t="s">
        <v>4337</v>
      </c>
      <c r="X467" s="170" t="s">
        <v>159</v>
      </c>
      <c r="Y467" s="171" t="s">
        <v>4315</v>
      </c>
      <c r="Z467" s="167" t="s">
        <v>10542</v>
      </c>
      <c r="AA467" s="176">
        <v>10000</v>
      </c>
      <c r="AB467" s="167" t="s">
        <v>11254</v>
      </c>
      <c r="AC467" s="176">
        <v>10000</v>
      </c>
      <c r="AD467" s="167" t="s">
        <v>11254</v>
      </c>
      <c r="AE467" s="176">
        <v>15.9</v>
      </c>
    </row>
    <row r="468" spans="1:31">
      <c r="A468" s="178">
        <v>108146112760</v>
      </c>
      <c r="B468" s="166">
        <v>46125</v>
      </c>
      <c r="C468" s="167" t="s">
        <v>3524</v>
      </c>
      <c r="D468" s="167" t="s">
        <v>3525</v>
      </c>
      <c r="E468" s="167" t="s">
        <v>3526</v>
      </c>
      <c r="F468" s="167" t="s">
        <v>3501</v>
      </c>
      <c r="G468" s="167" t="s">
        <v>3502</v>
      </c>
      <c r="H468" s="168">
        <v>46126</v>
      </c>
      <c r="I468" s="167"/>
      <c r="J468" s="169">
        <v>26117</v>
      </c>
      <c r="K468" s="167" t="s">
        <v>55</v>
      </c>
      <c r="L468" s="169">
        <v>1</v>
      </c>
      <c r="M468" s="167" t="s">
        <v>3504</v>
      </c>
      <c r="N468" s="169">
        <v>96.6</v>
      </c>
      <c r="O468" s="167" t="s">
        <v>3505</v>
      </c>
      <c r="P468" s="167"/>
      <c r="Q468" s="167" t="s">
        <v>3514</v>
      </c>
      <c r="R468" s="167" t="s">
        <v>3528</v>
      </c>
      <c r="S468" s="169">
        <v>7</v>
      </c>
      <c r="T468" s="167" t="s">
        <v>3717</v>
      </c>
      <c r="U468" s="169" t="s">
        <v>3718</v>
      </c>
      <c r="V468" s="167" t="s">
        <v>4338</v>
      </c>
      <c r="W468" s="167" t="s">
        <v>4339</v>
      </c>
      <c r="X468" s="170" t="s">
        <v>160</v>
      </c>
      <c r="Y468" s="171" t="s">
        <v>4315</v>
      </c>
      <c r="Z468" s="167" t="s">
        <v>10542</v>
      </c>
      <c r="AA468" s="176">
        <v>2000</v>
      </c>
      <c r="AB468" s="167" t="s">
        <v>11254</v>
      </c>
      <c r="AC468" s="176">
        <v>2000</v>
      </c>
      <c r="AD468" s="167" t="s">
        <v>11254</v>
      </c>
      <c r="AE468" s="176">
        <v>428.02</v>
      </c>
    </row>
    <row r="469" spans="1:31">
      <c r="A469" s="178">
        <v>108146112760</v>
      </c>
      <c r="B469" s="166">
        <v>46125</v>
      </c>
      <c r="C469" s="167" t="s">
        <v>3524</v>
      </c>
      <c r="D469" s="167" t="s">
        <v>3525</v>
      </c>
      <c r="E469" s="167" t="s">
        <v>3526</v>
      </c>
      <c r="F469" s="167" t="s">
        <v>3501</v>
      </c>
      <c r="G469" s="167" t="s">
        <v>3502</v>
      </c>
      <c r="H469" s="168">
        <v>46126</v>
      </c>
      <c r="I469" s="167"/>
      <c r="J469" s="169">
        <v>26117</v>
      </c>
      <c r="K469" s="167" t="s">
        <v>55</v>
      </c>
      <c r="L469" s="169">
        <v>1</v>
      </c>
      <c r="M469" s="167" t="s">
        <v>3504</v>
      </c>
      <c r="N469" s="169">
        <v>96.6</v>
      </c>
      <c r="O469" s="167" t="s">
        <v>3505</v>
      </c>
      <c r="P469" s="167"/>
      <c r="Q469" s="167" t="s">
        <v>3514</v>
      </c>
      <c r="R469" s="167" t="s">
        <v>3528</v>
      </c>
      <c r="S469" s="169">
        <v>6</v>
      </c>
      <c r="T469" s="167" t="s">
        <v>3535</v>
      </c>
      <c r="U469" s="169" t="s">
        <v>3536</v>
      </c>
      <c r="V469" s="167" t="s">
        <v>4340</v>
      </c>
      <c r="W469" s="167" t="s">
        <v>4341</v>
      </c>
      <c r="X469" s="170" t="s">
        <v>3533</v>
      </c>
      <c r="Y469" s="171" t="s">
        <v>4315</v>
      </c>
      <c r="Z469" s="167" t="s">
        <v>10542</v>
      </c>
      <c r="AA469" s="176">
        <v>50000</v>
      </c>
      <c r="AB469" s="167" t="s">
        <v>11254</v>
      </c>
      <c r="AC469" s="176">
        <v>50000</v>
      </c>
      <c r="AD469" s="167" t="s">
        <v>11254</v>
      </c>
      <c r="AE469" s="176">
        <v>120</v>
      </c>
    </row>
    <row r="470" spans="1:31">
      <c r="A470" s="178">
        <v>108146112760</v>
      </c>
      <c r="B470" s="166">
        <v>46125</v>
      </c>
      <c r="C470" s="167" t="s">
        <v>3524</v>
      </c>
      <c r="D470" s="167" t="s">
        <v>3525</v>
      </c>
      <c r="E470" s="167" t="s">
        <v>3526</v>
      </c>
      <c r="F470" s="167" t="s">
        <v>3501</v>
      </c>
      <c r="G470" s="167" t="s">
        <v>3502</v>
      </c>
      <c r="H470" s="168">
        <v>46126</v>
      </c>
      <c r="I470" s="167"/>
      <c r="J470" s="169">
        <v>26117</v>
      </c>
      <c r="K470" s="167" t="s">
        <v>55</v>
      </c>
      <c r="L470" s="169">
        <v>1</v>
      </c>
      <c r="M470" s="167" t="s">
        <v>3504</v>
      </c>
      <c r="N470" s="169">
        <v>96.6</v>
      </c>
      <c r="O470" s="167" t="s">
        <v>3505</v>
      </c>
      <c r="P470" s="167"/>
      <c r="Q470" s="167" t="s">
        <v>3514</v>
      </c>
      <c r="R470" s="167" t="s">
        <v>3528</v>
      </c>
      <c r="S470" s="169">
        <v>5</v>
      </c>
      <c r="T470" s="167" t="s">
        <v>3529</v>
      </c>
      <c r="U470" s="169" t="s">
        <v>3530</v>
      </c>
      <c r="V470" s="167" t="s">
        <v>4342</v>
      </c>
      <c r="W470" s="167" t="s">
        <v>4343</v>
      </c>
      <c r="X470" s="170" t="s">
        <v>3533</v>
      </c>
      <c r="Y470" s="171" t="s">
        <v>4315</v>
      </c>
      <c r="Z470" s="167" t="s">
        <v>10542</v>
      </c>
      <c r="AA470" s="176">
        <v>3000</v>
      </c>
      <c r="AB470" s="167" t="s">
        <v>11254</v>
      </c>
      <c r="AC470" s="176">
        <v>3000</v>
      </c>
      <c r="AD470" s="167" t="s">
        <v>11254</v>
      </c>
      <c r="AE470" s="176">
        <v>7470</v>
      </c>
    </row>
    <row r="471" spans="1:31">
      <c r="A471" s="178">
        <v>108146112760</v>
      </c>
      <c r="B471" s="166">
        <v>46125</v>
      </c>
      <c r="C471" s="167" t="s">
        <v>3524</v>
      </c>
      <c r="D471" s="167" t="s">
        <v>3525</v>
      </c>
      <c r="E471" s="167" t="s">
        <v>3526</v>
      </c>
      <c r="F471" s="167" t="s">
        <v>3501</v>
      </c>
      <c r="G471" s="167" t="s">
        <v>3502</v>
      </c>
      <c r="H471" s="168">
        <v>46126</v>
      </c>
      <c r="I471" s="167"/>
      <c r="J471" s="169">
        <v>26117</v>
      </c>
      <c r="K471" s="167" t="s">
        <v>55</v>
      </c>
      <c r="L471" s="169">
        <v>1</v>
      </c>
      <c r="M471" s="167" t="s">
        <v>3504</v>
      </c>
      <c r="N471" s="169">
        <v>96.6</v>
      </c>
      <c r="O471" s="167" t="s">
        <v>3505</v>
      </c>
      <c r="P471" s="167"/>
      <c r="Q471" s="167" t="s">
        <v>3514</v>
      </c>
      <c r="R471" s="167" t="s">
        <v>3528</v>
      </c>
      <c r="S471" s="169">
        <v>4</v>
      </c>
      <c r="T471" s="167" t="s">
        <v>3535</v>
      </c>
      <c r="U471" s="169" t="s">
        <v>3536</v>
      </c>
      <c r="V471" s="167" t="s">
        <v>4344</v>
      </c>
      <c r="W471" s="167" t="s">
        <v>4345</v>
      </c>
      <c r="X471" s="170" t="s">
        <v>3533</v>
      </c>
      <c r="Y471" s="171" t="s">
        <v>4315</v>
      </c>
      <c r="Z471" s="167" t="s">
        <v>10542</v>
      </c>
      <c r="AA471" s="176">
        <v>10000</v>
      </c>
      <c r="AB471" s="167" t="s">
        <v>11254</v>
      </c>
      <c r="AC471" s="176">
        <v>10000</v>
      </c>
      <c r="AD471" s="167" t="s">
        <v>11254</v>
      </c>
      <c r="AE471" s="176">
        <v>24</v>
      </c>
    </row>
    <row r="472" spans="1:31">
      <c r="A472" s="178">
        <v>108146112760</v>
      </c>
      <c r="B472" s="166">
        <v>46125</v>
      </c>
      <c r="C472" s="167" t="s">
        <v>3524</v>
      </c>
      <c r="D472" s="167" t="s">
        <v>3525</v>
      </c>
      <c r="E472" s="167" t="s">
        <v>3526</v>
      </c>
      <c r="F472" s="167" t="s">
        <v>3501</v>
      </c>
      <c r="G472" s="167" t="s">
        <v>3502</v>
      </c>
      <c r="H472" s="168">
        <v>46126</v>
      </c>
      <c r="I472" s="167"/>
      <c r="J472" s="169">
        <v>26117</v>
      </c>
      <c r="K472" s="167" t="s">
        <v>55</v>
      </c>
      <c r="L472" s="169">
        <v>1</v>
      </c>
      <c r="M472" s="167" t="s">
        <v>3504</v>
      </c>
      <c r="N472" s="169">
        <v>96.6</v>
      </c>
      <c r="O472" s="167" t="s">
        <v>3505</v>
      </c>
      <c r="P472" s="167"/>
      <c r="Q472" s="167" t="s">
        <v>3514</v>
      </c>
      <c r="R472" s="167" t="s">
        <v>3528</v>
      </c>
      <c r="S472" s="169">
        <v>3</v>
      </c>
      <c r="T472" s="167" t="s">
        <v>3535</v>
      </c>
      <c r="U472" s="169" t="s">
        <v>3536</v>
      </c>
      <c r="V472" s="167" t="s">
        <v>4346</v>
      </c>
      <c r="W472" s="167" t="s">
        <v>4347</v>
      </c>
      <c r="X472" s="170" t="s">
        <v>3533</v>
      </c>
      <c r="Y472" s="171" t="s">
        <v>4315</v>
      </c>
      <c r="Z472" s="167" t="s">
        <v>10542</v>
      </c>
      <c r="AA472" s="176">
        <v>10000</v>
      </c>
      <c r="AB472" s="167" t="s">
        <v>11254</v>
      </c>
      <c r="AC472" s="176">
        <v>10000</v>
      </c>
      <c r="AD472" s="167" t="s">
        <v>11254</v>
      </c>
      <c r="AE472" s="176">
        <v>24</v>
      </c>
    </row>
    <row r="473" spans="1:31">
      <c r="A473" s="178">
        <v>108146112760</v>
      </c>
      <c r="B473" s="166">
        <v>46125</v>
      </c>
      <c r="C473" s="167" t="s">
        <v>3524</v>
      </c>
      <c r="D473" s="167" t="s">
        <v>3525</v>
      </c>
      <c r="E473" s="167" t="s">
        <v>3526</v>
      </c>
      <c r="F473" s="167" t="s">
        <v>3501</v>
      </c>
      <c r="G473" s="167" t="s">
        <v>3502</v>
      </c>
      <c r="H473" s="168">
        <v>46126</v>
      </c>
      <c r="I473" s="167"/>
      <c r="J473" s="169">
        <v>26117</v>
      </c>
      <c r="K473" s="167" t="s">
        <v>55</v>
      </c>
      <c r="L473" s="169">
        <v>1</v>
      </c>
      <c r="M473" s="167" t="s">
        <v>3504</v>
      </c>
      <c r="N473" s="169">
        <v>96.6</v>
      </c>
      <c r="O473" s="167" t="s">
        <v>3505</v>
      </c>
      <c r="P473" s="167"/>
      <c r="Q473" s="167" t="s">
        <v>3514</v>
      </c>
      <c r="R473" s="167" t="s">
        <v>3528</v>
      </c>
      <c r="S473" s="169">
        <v>2</v>
      </c>
      <c r="T473" s="167" t="s">
        <v>3535</v>
      </c>
      <c r="U473" s="169" t="s">
        <v>3536</v>
      </c>
      <c r="V473" s="167" t="s">
        <v>4348</v>
      </c>
      <c r="W473" s="167" t="s">
        <v>4349</v>
      </c>
      <c r="X473" s="170" t="s">
        <v>3533</v>
      </c>
      <c r="Y473" s="171" t="s">
        <v>4315</v>
      </c>
      <c r="Z473" s="167" t="s">
        <v>10542</v>
      </c>
      <c r="AA473" s="176">
        <v>10000</v>
      </c>
      <c r="AB473" s="167" t="s">
        <v>11254</v>
      </c>
      <c r="AC473" s="176">
        <v>10000</v>
      </c>
      <c r="AD473" s="167" t="s">
        <v>11254</v>
      </c>
      <c r="AE473" s="176">
        <v>24.2</v>
      </c>
    </row>
    <row r="474" spans="1:31">
      <c r="A474" s="178">
        <v>108146112760</v>
      </c>
      <c r="B474" s="166">
        <v>46125</v>
      </c>
      <c r="C474" s="167" t="s">
        <v>3524</v>
      </c>
      <c r="D474" s="167" t="s">
        <v>3525</v>
      </c>
      <c r="E474" s="167" t="s">
        <v>3526</v>
      </c>
      <c r="F474" s="167" t="s">
        <v>3501</v>
      </c>
      <c r="G474" s="167" t="s">
        <v>3502</v>
      </c>
      <c r="H474" s="168">
        <v>46126</v>
      </c>
      <c r="I474" s="167"/>
      <c r="J474" s="169">
        <v>26117</v>
      </c>
      <c r="K474" s="167" t="s">
        <v>55</v>
      </c>
      <c r="L474" s="169">
        <v>1</v>
      </c>
      <c r="M474" s="167" t="s">
        <v>3504</v>
      </c>
      <c r="N474" s="169">
        <v>96.6</v>
      </c>
      <c r="O474" s="167" t="s">
        <v>3505</v>
      </c>
      <c r="P474" s="167"/>
      <c r="Q474" s="167" t="s">
        <v>3514</v>
      </c>
      <c r="R474" s="167" t="s">
        <v>3528</v>
      </c>
      <c r="S474" s="169">
        <v>1</v>
      </c>
      <c r="T474" s="167" t="s">
        <v>3540</v>
      </c>
      <c r="U474" s="169" t="s">
        <v>3541</v>
      </c>
      <c r="V474" s="167" t="s">
        <v>4350</v>
      </c>
      <c r="W474" s="167" t="s">
        <v>4351</v>
      </c>
      <c r="X474" s="170" t="s">
        <v>3533</v>
      </c>
      <c r="Y474" s="171" t="s">
        <v>4315</v>
      </c>
      <c r="Z474" s="167" t="s">
        <v>10542</v>
      </c>
      <c r="AA474" s="176">
        <v>9000</v>
      </c>
      <c r="AB474" s="167" t="s">
        <v>11254</v>
      </c>
      <c r="AC474" s="176">
        <v>9000</v>
      </c>
      <c r="AD474" s="167" t="s">
        <v>11254</v>
      </c>
      <c r="AE474" s="176">
        <v>360</v>
      </c>
    </row>
    <row r="475" spans="1:31">
      <c r="A475" s="178">
        <v>108146134020</v>
      </c>
      <c r="B475" s="166">
        <v>46125</v>
      </c>
      <c r="C475" s="167" t="s">
        <v>3524</v>
      </c>
      <c r="D475" s="167" t="s">
        <v>3525</v>
      </c>
      <c r="E475" s="167" t="s">
        <v>3526</v>
      </c>
      <c r="F475" s="167" t="s">
        <v>3501</v>
      </c>
      <c r="G475" s="167" t="s">
        <v>3502</v>
      </c>
      <c r="H475" s="168">
        <v>46126</v>
      </c>
      <c r="I475" s="167"/>
      <c r="J475" s="169">
        <v>26117</v>
      </c>
      <c r="K475" s="167" t="s">
        <v>55</v>
      </c>
      <c r="L475" s="169">
        <v>4</v>
      </c>
      <c r="M475" s="167" t="s">
        <v>3513</v>
      </c>
      <c r="N475" s="169">
        <v>10.9</v>
      </c>
      <c r="O475" s="167" t="s">
        <v>3505</v>
      </c>
      <c r="P475" s="167"/>
      <c r="Q475" s="167" t="s">
        <v>3514</v>
      </c>
      <c r="R475" s="167" t="s">
        <v>3528</v>
      </c>
      <c r="S475" s="169">
        <v>4</v>
      </c>
      <c r="T475" s="167" t="s">
        <v>3560</v>
      </c>
      <c r="U475" s="169" t="s">
        <v>3561</v>
      </c>
      <c r="V475" s="167" t="s">
        <v>4225</v>
      </c>
      <c r="W475" s="167" t="s">
        <v>4226</v>
      </c>
      <c r="X475" s="170" t="s">
        <v>157</v>
      </c>
      <c r="Y475" s="171" t="s">
        <v>4352</v>
      </c>
      <c r="Z475" s="167" t="s">
        <v>10543</v>
      </c>
      <c r="AA475" s="176">
        <v>2800</v>
      </c>
      <c r="AB475" s="167" t="s">
        <v>11254</v>
      </c>
      <c r="AC475" s="176">
        <v>2800</v>
      </c>
      <c r="AD475" s="167" t="s">
        <v>11254</v>
      </c>
      <c r="AE475" s="176">
        <v>4160.24</v>
      </c>
    </row>
    <row r="476" spans="1:31">
      <c r="A476" s="178">
        <v>108146134020</v>
      </c>
      <c r="B476" s="166">
        <v>46125</v>
      </c>
      <c r="C476" s="167" t="s">
        <v>3524</v>
      </c>
      <c r="D476" s="167" t="s">
        <v>3525</v>
      </c>
      <c r="E476" s="167" t="s">
        <v>3526</v>
      </c>
      <c r="F476" s="167" t="s">
        <v>3501</v>
      </c>
      <c r="G476" s="167" t="s">
        <v>3502</v>
      </c>
      <c r="H476" s="168">
        <v>46126</v>
      </c>
      <c r="I476" s="167"/>
      <c r="J476" s="169">
        <v>26117</v>
      </c>
      <c r="K476" s="167" t="s">
        <v>55</v>
      </c>
      <c r="L476" s="169">
        <v>4</v>
      </c>
      <c r="M476" s="167" t="s">
        <v>3513</v>
      </c>
      <c r="N476" s="169">
        <v>10.9</v>
      </c>
      <c r="O476" s="167" t="s">
        <v>3505</v>
      </c>
      <c r="P476" s="167"/>
      <c r="Q476" s="167" t="s">
        <v>3514</v>
      </c>
      <c r="R476" s="167" t="s">
        <v>3528</v>
      </c>
      <c r="S476" s="169">
        <v>3</v>
      </c>
      <c r="T476" s="167" t="s">
        <v>3560</v>
      </c>
      <c r="U476" s="169" t="s">
        <v>3561</v>
      </c>
      <c r="V476" s="167" t="s">
        <v>4225</v>
      </c>
      <c r="W476" s="167" t="s">
        <v>4226</v>
      </c>
      <c r="X476" s="170" t="s">
        <v>157</v>
      </c>
      <c r="Y476" s="171" t="s">
        <v>4352</v>
      </c>
      <c r="Z476" s="167" t="s">
        <v>10543</v>
      </c>
      <c r="AA476" s="176">
        <v>400</v>
      </c>
      <c r="AB476" s="167" t="s">
        <v>11254</v>
      </c>
      <c r="AC476" s="176">
        <v>400</v>
      </c>
      <c r="AD476" s="167" t="s">
        <v>11254</v>
      </c>
      <c r="AE476" s="176">
        <v>594.32000000000005</v>
      </c>
    </row>
    <row r="477" spans="1:31">
      <c r="A477" s="178">
        <v>108146134020</v>
      </c>
      <c r="B477" s="166">
        <v>46125</v>
      </c>
      <c r="C477" s="167" t="s">
        <v>3524</v>
      </c>
      <c r="D477" s="167" t="s">
        <v>3525</v>
      </c>
      <c r="E477" s="167" t="s">
        <v>3526</v>
      </c>
      <c r="F477" s="167" t="s">
        <v>3501</v>
      </c>
      <c r="G477" s="167" t="s">
        <v>3502</v>
      </c>
      <c r="H477" s="168">
        <v>46126</v>
      </c>
      <c r="I477" s="167"/>
      <c r="J477" s="169">
        <v>26117</v>
      </c>
      <c r="K477" s="167" t="s">
        <v>55</v>
      </c>
      <c r="L477" s="169">
        <v>4</v>
      </c>
      <c r="M477" s="167" t="s">
        <v>3513</v>
      </c>
      <c r="N477" s="169">
        <v>10.9</v>
      </c>
      <c r="O477" s="167" t="s">
        <v>3505</v>
      </c>
      <c r="P477" s="167"/>
      <c r="Q477" s="167" t="s">
        <v>3514</v>
      </c>
      <c r="R477" s="167" t="s">
        <v>3528</v>
      </c>
      <c r="S477" s="169">
        <v>2</v>
      </c>
      <c r="T477" s="167" t="s">
        <v>3560</v>
      </c>
      <c r="U477" s="169" t="s">
        <v>3561</v>
      </c>
      <c r="V477" s="167" t="s">
        <v>4225</v>
      </c>
      <c r="W477" s="167" t="s">
        <v>4226</v>
      </c>
      <c r="X477" s="170" t="s">
        <v>157</v>
      </c>
      <c r="Y477" s="171" t="s">
        <v>4352</v>
      </c>
      <c r="Z477" s="167" t="s">
        <v>10543</v>
      </c>
      <c r="AA477" s="176">
        <v>6400</v>
      </c>
      <c r="AB477" s="167" t="s">
        <v>11254</v>
      </c>
      <c r="AC477" s="176">
        <v>6400</v>
      </c>
      <c r="AD477" s="167" t="s">
        <v>11254</v>
      </c>
      <c r="AE477" s="176">
        <v>9509.1200000000008</v>
      </c>
    </row>
    <row r="478" spans="1:31">
      <c r="A478" s="178">
        <v>108146134020</v>
      </c>
      <c r="B478" s="166">
        <v>46125</v>
      </c>
      <c r="C478" s="167" t="s">
        <v>3524</v>
      </c>
      <c r="D478" s="167" t="s">
        <v>3525</v>
      </c>
      <c r="E478" s="167" t="s">
        <v>3526</v>
      </c>
      <c r="F478" s="167" t="s">
        <v>3501</v>
      </c>
      <c r="G478" s="167" t="s">
        <v>3502</v>
      </c>
      <c r="H478" s="168">
        <v>46126</v>
      </c>
      <c r="I478" s="167"/>
      <c r="J478" s="169">
        <v>26117</v>
      </c>
      <c r="K478" s="167" t="s">
        <v>55</v>
      </c>
      <c r="L478" s="169">
        <v>4</v>
      </c>
      <c r="M478" s="167" t="s">
        <v>3513</v>
      </c>
      <c r="N478" s="169">
        <v>10.9</v>
      </c>
      <c r="O478" s="167" t="s">
        <v>3505</v>
      </c>
      <c r="P478" s="167"/>
      <c r="Q478" s="167" t="s">
        <v>3514</v>
      </c>
      <c r="R478" s="167" t="s">
        <v>3528</v>
      </c>
      <c r="S478" s="169">
        <v>1</v>
      </c>
      <c r="T478" s="167" t="s">
        <v>3560</v>
      </c>
      <c r="U478" s="169" t="s">
        <v>3561</v>
      </c>
      <c r="V478" s="167" t="s">
        <v>4225</v>
      </c>
      <c r="W478" s="167" t="s">
        <v>4226</v>
      </c>
      <c r="X478" s="170" t="s">
        <v>157</v>
      </c>
      <c r="Y478" s="171" t="s">
        <v>4352</v>
      </c>
      <c r="Z478" s="167" t="s">
        <v>10543</v>
      </c>
      <c r="AA478" s="176">
        <v>400</v>
      </c>
      <c r="AB478" s="167" t="s">
        <v>11254</v>
      </c>
      <c r="AC478" s="176">
        <v>400</v>
      </c>
      <c r="AD478" s="167" t="s">
        <v>11254</v>
      </c>
      <c r="AE478" s="176">
        <v>594.32000000000005</v>
      </c>
    </row>
    <row r="479" spans="1:31">
      <c r="A479" s="178">
        <v>108146136450</v>
      </c>
      <c r="B479" s="166">
        <v>46125</v>
      </c>
      <c r="C479" s="167" t="s">
        <v>3524</v>
      </c>
      <c r="D479" s="167" t="s">
        <v>3525</v>
      </c>
      <c r="E479" s="167" t="s">
        <v>3526</v>
      </c>
      <c r="F479" s="167" t="s">
        <v>3501</v>
      </c>
      <c r="G479" s="167" t="s">
        <v>3502</v>
      </c>
      <c r="H479" s="168">
        <v>46126</v>
      </c>
      <c r="I479" s="167"/>
      <c r="J479" s="169">
        <v>26117</v>
      </c>
      <c r="K479" s="167" t="s">
        <v>55</v>
      </c>
      <c r="L479" s="169">
        <v>8</v>
      </c>
      <c r="M479" s="167" t="s">
        <v>3513</v>
      </c>
      <c r="N479" s="169">
        <v>42.4</v>
      </c>
      <c r="O479" s="167" t="s">
        <v>3505</v>
      </c>
      <c r="P479" s="167"/>
      <c r="Q479" s="167" t="s">
        <v>3527</v>
      </c>
      <c r="R479" s="167" t="s">
        <v>3528</v>
      </c>
      <c r="S479" s="169">
        <v>1</v>
      </c>
      <c r="T479" s="167" t="s">
        <v>3587</v>
      </c>
      <c r="U479" s="169" t="s">
        <v>3588</v>
      </c>
      <c r="V479" s="167" t="s">
        <v>4353</v>
      </c>
      <c r="W479" s="167" t="s">
        <v>4354</v>
      </c>
      <c r="X479" s="170" t="s">
        <v>157</v>
      </c>
      <c r="Y479" s="171" t="s">
        <v>4355</v>
      </c>
      <c r="Z479" s="167" t="s">
        <v>10544</v>
      </c>
      <c r="AA479" s="176">
        <v>10800</v>
      </c>
      <c r="AB479" s="167" t="s">
        <v>11254</v>
      </c>
      <c r="AC479" s="176">
        <v>10800</v>
      </c>
      <c r="AD479" s="167" t="s">
        <v>11254</v>
      </c>
      <c r="AE479" s="176">
        <v>21319.200000000001</v>
      </c>
    </row>
    <row r="480" spans="1:31">
      <c r="A480" s="178">
        <v>108146166330</v>
      </c>
      <c r="B480" s="166">
        <v>46125</v>
      </c>
      <c r="C480" s="167" t="s">
        <v>3524</v>
      </c>
      <c r="D480" s="167" t="s">
        <v>3525</v>
      </c>
      <c r="E480" s="167" t="s">
        <v>3526</v>
      </c>
      <c r="F480" s="167" t="s">
        <v>3501</v>
      </c>
      <c r="G480" s="167" t="s">
        <v>3502</v>
      </c>
      <c r="H480" s="168">
        <v>46126</v>
      </c>
      <c r="I480" s="167"/>
      <c r="J480" s="169">
        <v>26117</v>
      </c>
      <c r="K480" s="167" t="s">
        <v>55</v>
      </c>
      <c r="L480" s="169">
        <v>1</v>
      </c>
      <c r="M480" s="167" t="s">
        <v>3513</v>
      </c>
      <c r="N480" s="169">
        <v>0.3</v>
      </c>
      <c r="O480" s="167" t="s">
        <v>3505</v>
      </c>
      <c r="P480" s="167"/>
      <c r="Q480" s="167" t="s">
        <v>3514</v>
      </c>
      <c r="R480" s="167" t="s">
        <v>3528</v>
      </c>
      <c r="S480" s="169">
        <v>1</v>
      </c>
      <c r="T480" s="167" t="s">
        <v>3560</v>
      </c>
      <c r="U480" s="169" t="s">
        <v>3561</v>
      </c>
      <c r="V480" s="167" t="s">
        <v>4356</v>
      </c>
      <c r="W480" s="167" t="s">
        <v>4357</v>
      </c>
      <c r="X480" s="170" t="s">
        <v>160</v>
      </c>
      <c r="Y480" s="171" t="s">
        <v>4358</v>
      </c>
      <c r="Z480" s="167" t="s">
        <v>10545</v>
      </c>
      <c r="AA480" s="176">
        <v>10000</v>
      </c>
      <c r="AB480" s="167" t="s">
        <v>11254</v>
      </c>
      <c r="AC480" s="176">
        <v>10000</v>
      </c>
      <c r="AD480" s="167" t="s">
        <v>11254</v>
      </c>
      <c r="AE480" s="176">
        <v>23.8</v>
      </c>
    </row>
    <row r="481" spans="1:31">
      <c r="A481" s="178">
        <v>108146217100</v>
      </c>
      <c r="B481" s="166">
        <v>46125</v>
      </c>
      <c r="C481" s="167" t="s">
        <v>3524</v>
      </c>
      <c r="D481" s="167" t="s">
        <v>3525</v>
      </c>
      <c r="E481" s="167" t="s">
        <v>3526</v>
      </c>
      <c r="F481" s="167" t="s">
        <v>3501</v>
      </c>
      <c r="G481" s="167" t="s">
        <v>3502</v>
      </c>
      <c r="H481" s="168">
        <v>46126</v>
      </c>
      <c r="I481" s="167"/>
      <c r="J481" s="169">
        <v>26117</v>
      </c>
      <c r="K481" s="167" t="s">
        <v>55</v>
      </c>
      <c r="L481" s="169">
        <v>1</v>
      </c>
      <c r="M481" s="167" t="s">
        <v>3513</v>
      </c>
      <c r="N481" s="169">
        <v>4.4000000000000004</v>
      </c>
      <c r="O481" s="167" t="s">
        <v>3505</v>
      </c>
      <c r="P481" s="167"/>
      <c r="Q481" s="167" t="s">
        <v>3514</v>
      </c>
      <c r="R481" s="167" t="s">
        <v>3528</v>
      </c>
      <c r="S481" s="169">
        <v>2</v>
      </c>
      <c r="T481" s="167" t="s">
        <v>3529</v>
      </c>
      <c r="U481" s="169" t="s">
        <v>3530</v>
      </c>
      <c r="V481" s="167" t="s">
        <v>4359</v>
      </c>
      <c r="W481" s="167" t="s">
        <v>4360</v>
      </c>
      <c r="X481" s="170" t="s">
        <v>160</v>
      </c>
      <c r="Y481" s="171" t="s">
        <v>4361</v>
      </c>
      <c r="Z481" s="167" t="s">
        <v>10546</v>
      </c>
      <c r="AA481" s="176">
        <v>2500</v>
      </c>
      <c r="AB481" s="167" t="s">
        <v>11254</v>
      </c>
      <c r="AC481" s="176">
        <v>2500</v>
      </c>
      <c r="AD481" s="167" t="s">
        <v>11254</v>
      </c>
      <c r="AE481" s="176">
        <v>4045</v>
      </c>
    </row>
    <row r="482" spans="1:31">
      <c r="A482" s="178">
        <v>108146217100</v>
      </c>
      <c r="B482" s="166">
        <v>46125</v>
      </c>
      <c r="C482" s="167" t="s">
        <v>3524</v>
      </c>
      <c r="D482" s="167" t="s">
        <v>3525</v>
      </c>
      <c r="E482" s="167" t="s">
        <v>3526</v>
      </c>
      <c r="F482" s="167" t="s">
        <v>3501</v>
      </c>
      <c r="G482" s="167" t="s">
        <v>3502</v>
      </c>
      <c r="H482" s="168">
        <v>46126</v>
      </c>
      <c r="I482" s="167"/>
      <c r="J482" s="169">
        <v>26117</v>
      </c>
      <c r="K482" s="167" t="s">
        <v>55</v>
      </c>
      <c r="L482" s="169">
        <v>1</v>
      </c>
      <c r="M482" s="167" t="s">
        <v>3513</v>
      </c>
      <c r="N482" s="169">
        <v>4.4000000000000004</v>
      </c>
      <c r="O482" s="167" t="s">
        <v>3505</v>
      </c>
      <c r="P482" s="167"/>
      <c r="Q482" s="167" t="s">
        <v>3514</v>
      </c>
      <c r="R482" s="167" t="s">
        <v>3528</v>
      </c>
      <c r="S482" s="169">
        <v>1</v>
      </c>
      <c r="T482" s="167" t="s">
        <v>3529</v>
      </c>
      <c r="U482" s="169" t="s">
        <v>3530</v>
      </c>
      <c r="V482" s="167" t="s">
        <v>4359</v>
      </c>
      <c r="W482" s="167" t="s">
        <v>4360</v>
      </c>
      <c r="X482" s="170" t="s">
        <v>160</v>
      </c>
      <c r="Y482" s="171" t="s">
        <v>4361</v>
      </c>
      <c r="Z482" s="167" t="s">
        <v>10546</v>
      </c>
      <c r="AA482" s="176">
        <v>5000</v>
      </c>
      <c r="AB482" s="167" t="s">
        <v>11254</v>
      </c>
      <c r="AC482" s="176">
        <v>5000</v>
      </c>
      <c r="AD482" s="167" t="s">
        <v>11254</v>
      </c>
      <c r="AE482" s="176">
        <v>8090</v>
      </c>
    </row>
    <row r="483" spans="1:31">
      <c r="A483" s="178">
        <v>108146224430</v>
      </c>
      <c r="B483" s="166">
        <v>46125</v>
      </c>
      <c r="C483" s="167" t="s">
        <v>3524</v>
      </c>
      <c r="D483" s="167" t="s">
        <v>3525</v>
      </c>
      <c r="E483" s="167" t="s">
        <v>3526</v>
      </c>
      <c r="F483" s="167" t="s">
        <v>3501</v>
      </c>
      <c r="G483" s="167" t="s">
        <v>3502</v>
      </c>
      <c r="H483" s="168">
        <v>46126</v>
      </c>
      <c r="I483" s="167"/>
      <c r="J483" s="169">
        <v>26117</v>
      </c>
      <c r="K483" s="167" t="s">
        <v>55</v>
      </c>
      <c r="L483" s="169">
        <v>1</v>
      </c>
      <c r="M483" s="167" t="s">
        <v>3513</v>
      </c>
      <c r="N483" s="169">
        <v>0.6</v>
      </c>
      <c r="O483" s="167" t="s">
        <v>3505</v>
      </c>
      <c r="P483" s="167"/>
      <c r="Q483" s="167" t="s">
        <v>3527</v>
      </c>
      <c r="R483" s="167" t="s">
        <v>3528</v>
      </c>
      <c r="S483" s="169">
        <v>1</v>
      </c>
      <c r="T483" s="167" t="s">
        <v>4051</v>
      </c>
      <c r="U483" s="169" t="s">
        <v>4052</v>
      </c>
      <c r="V483" s="167" t="s">
        <v>4362</v>
      </c>
      <c r="W483" s="167" t="s">
        <v>4363</v>
      </c>
      <c r="X483" s="170" t="s">
        <v>160</v>
      </c>
      <c r="Y483" s="171" t="s">
        <v>4364</v>
      </c>
      <c r="Z483" s="167" t="s">
        <v>10547</v>
      </c>
      <c r="AA483" s="176">
        <v>3000</v>
      </c>
      <c r="AB483" s="167" t="s">
        <v>11254</v>
      </c>
      <c r="AC483" s="176">
        <v>3000</v>
      </c>
      <c r="AD483" s="167" t="s">
        <v>11254</v>
      </c>
      <c r="AE483" s="176">
        <v>270</v>
      </c>
    </row>
    <row r="484" spans="1:31">
      <c r="A484" s="178">
        <v>108146255120</v>
      </c>
      <c r="B484" s="166">
        <v>46125</v>
      </c>
      <c r="C484" s="167" t="s">
        <v>3524</v>
      </c>
      <c r="D484" s="167" t="s">
        <v>3525</v>
      </c>
      <c r="E484" s="167" t="s">
        <v>3526</v>
      </c>
      <c r="F484" s="167" t="s">
        <v>3501</v>
      </c>
      <c r="G484" s="167" t="s">
        <v>3502</v>
      </c>
      <c r="H484" s="168">
        <v>46126</v>
      </c>
      <c r="I484" s="167"/>
      <c r="J484" s="169">
        <v>26117</v>
      </c>
      <c r="K484" s="167" t="s">
        <v>55</v>
      </c>
      <c r="L484" s="169">
        <v>1</v>
      </c>
      <c r="M484" s="167" t="s">
        <v>3513</v>
      </c>
      <c r="N484" s="169">
        <v>0.5</v>
      </c>
      <c r="O484" s="167" t="s">
        <v>3505</v>
      </c>
      <c r="P484" s="167"/>
      <c r="Q484" s="167" t="s">
        <v>3514</v>
      </c>
      <c r="R484" s="167" t="s">
        <v>3528</v>
      </c>
      <c r="S484" s="169">
        <v>1</v>
      </c>
      <c r="T484" s="167" t="s">
        <v>3535</v>
      </c>
      <c r="U484" s="169" t="s">
        <v>3536</v>
      </c>
      <c r="V484" s="167" t="s">
        <v>4365</v>
      </c>
      <c r="W484" s="167" t="s">
        <v>4366</v>
      </c>
      <c r="X484" s="170" t="s">
        <v>3533</v>
      </c>
      <c r="Y484" s="171" t="s">
        <v>4367</v>
      </c>
      <c r="Z484" s="167" t="s">
        <v>10548</v>
      </c>
      <c r="AA484" s="176">
        <v>10000</v>
      </c>
      <c r="AB484" s="167" t="s">
        <v>11254</v>
      </c>
      <c r="AC484" s="176">
        <v>10000</v>
      </c>
      <c r="AD484" s="167" t="s">
        <v>11254</v>
      </c>
      <c r="AE484" s="176">
        <v>11</v>
      </c>
    </row>
    <row r="485" spans="1:31">
      <c r="A485" s="178">
        <v>108146263300</v>
      </c>
      <c r="B485" s="166">
        <v>46125</v>
      </c>
      <c r="C485" s="167" t="s">
        <v>3524</v>
      </c>
      <c r="D485" s="167" t="s">
        <v>3525</v>
      </c>
      <c r="E485" s="167" t="s">
        <v>3526</v>
      </c>
      <c r="F485" s="167" t="s">
        <v>3501</v>
      </c>
      <c r="G485" s="167" t="s">
        <v>3502</v>
      </c>
      <c r="H485" s="168">
        <v>46126</v>
      </c>
      <c r="I485" s="167"/>
      <c r="J485" s="169">
        <v>26117</v>
      </c>
      <c r="K485" s="167" t="s">
        <v>55</v>
      </c>
      <c r="L485" s="169">
        <v>1</v>
      </c>
      <c r="M485" s="167" t="s">
        <v>3513</v>
      </c>
      <c r="N485" s="169">
        <v>1</v>
      </c>
      <c r="O485" s="167" t="s">
        <v>3505</v>
      </c>
      <c r="P485" s="167"/>
      <c r="Q485" s="167" t="s">
        <v>3514</v>
      </c>
      <c r="R485" s="167" t="s">
        <v>3528</v>
      </c>
      <c r="S485" s="169">
        <v>1</v>
      </c>
      <c r="T485" s="167" t="s">
        <v>3535</v>
      </c>
      <c r="U485" s="169" t="s">
        <v>3536</v>
      </c>
      <c r="V485" s="167" t="s">
        <v>4368</v>
      </c>
      <c r="W485" s="167" t="s">
        <v>4369</v>
      </c>
      <c r="X485" s="170" t="s">
        <v>3533</v>
      </c>
      <c r="Y485" s="171" t="s">
        <v>4370</v>
      </c>
      <c r="Z485" s="167" t="s">
        <v>10549</v>
      </c>
      <c r="AA485" s="176">
        <v>60000</v>
      </c>
      <c r="AB485" s="167" t="s">
        <v>11254</v>
      </c>
      <c r="AC485" s="176">
        <v>60000</v>
      </c>
      <c r="AD485" s="167" t="s">
        <v>11254</v>
      </c>
      <c r="AE485" s="176">
        <v>138</v>
      </c>
    </row>
    <row r="486" spans="1:31">
      <c r="A486" s="178">
        <v>108146278660</v>
      </c>
      <c r="B486" s="166">
        <v>46125</v>
      </c>
      <c r="C486" s="167" t="s">
        <v>3524</v>
      </c>
      <c r="D486" s="167" t="s">
        <v>3525</v>
      </c>
      <c r="E486" s="167" t="s">
        <v>3526</v>
      </c>
      <c r="F486" s="167" t="s">
        <v>3501</v>
      </c>
      <c r="G486" s="167" t="s">
        <v>3502</v>
      </c>
      <c r="H486" s="168">
        <v>46126</v>
      </c>
      <c r="I486" s="167"/>
      <c r="J486" s="169">
        <v>26117</v>
      </c>
      <c r="K486" s="167" t="s">
        <v>55</v>
      </c>
      <c r="L486" s="169">
        <v>1</v>
      </c>
      <c r="M486" s="167" t="s">
        <v>3513</v>
      </c>
      <c r="N486" s="169">
        <v>1.3</v>
      </c>
      <c r="O486" s="167" t="s">
        <v>3505</v>
      </c>
      <c r="P486" s="167"/>
      <c r="Q486" s="167" t="s">
        <v>3527</v>
      </c>
      <c r="R486" s="167" t="s">
        <v>3528</v>
      </c>
      <c r="S486" s="169">
        <v>1</v>
      </c>
      <c r="T486" s="167" t="s">
        <v>3560</v>
      </c>
      <c r="U486" s="169" t="s">
        <v>3561</v>
      </c>
      <c r="V486" s="167" t="s">
        <v>4371</v>
      </c>
      <c r="W486" s="167" t="s">
        <v>4372</v>
      </c>
      <c r="X486" s="170" t="s">
        <v>3533</v>
      </c>
      <c r="Y486" s="171" t="s">
        <v>4373</v>
      </c>
      <c r="Z486" s="167" t="s">
        <v>10550</v>
      </c>
      <c r="AA486" s="176">
        <v>7500</v>
      </c>
      <c r="AB486" s="167" t="s">
        <v>11254</v>
      </c>
      <c r="AC486" s="176">
        <v>7500</v>
      </c>
      <c r="AD486" s="167" t="s">
        <v>11254</v>
      </c>
      <c r="AE486" s="176">
        <v>531.75</v>
      </c>
    </row>
    <row r="487" spans="1:31">
      <c r="A487" s="178">
        <v>108146308650</v>
      </c>
      <c r="B487" s="166">
        <v>46125</v>
      </c>
      <c r="C487" s="167" t="s">
        <v>3524</v>
      </c>
      <c r="D487" s="167" t="s">
        <v>3525</v>
      </c>
      <c r="E487" s="167" t="s">
        <v>3526</v>
      </c>
      <c r="F487" s="167" t="s">
        <v>3501</v>
      </c>
      <c r="G487" s="167" t="s">
        <v>3502</v>
      </c>
      <c r="H487" s="168">
        <v>46126</v>
      </c>
      <c r="I487" s="167"/>
      <c r="J487" s="169">
        <v>26117</v>
      </c>
      <c r="K487" s="167" t="s">
        <v>55</v>
      </c>
      <c r="L487" s="169">
        <v>1</v>
      </c>
      <c r="M487" s="167" t="s">
        <v>3513</v>
      </c>
      <c r="N487" s="169">
        <v>0.6</v>
      </c>
      <c r="O487" s="167" t="s">
        <v>3505</v>
      </c>
      <c r="P487" s="167"/>
      <c r="Q487" s="167" t="s">
        <v>3527</v>
      </c>
      <c r="R487" s="167" t="s">
        <v>3528</v>
      </c>
      <c r="S487" s="169">
        <v>1</v>
      </c>
      <c r="T487" s="167" t="s">
        <v>3535</v>
      </c>
      <c r="U487" s="169" t="s">
        <v>3536</v>
      </c>
      <c r="V487" s="167" t="s">
        <v>4374</v>
      </c>
      <c r="W487" s="167" t="s">
        <v>4375</v>
      </c>
      <c r="X487" s="170" t="s">
        <v>3533</v>
      </c>
      <c r="Y487" s="171" t="s">
        <v>4376</v>
      </c>
      <c r="Z487" s="167" t="s">
        <v>10551</v>
      </c>
      <c r="AA487" s="176">
        <v>10000</v>
      </c>
      <c r="AB487" s="167" t="s">
        <v>11254</v>
      </c>
      <c r="AC487" s="176">
        <v>10000</v>
      </c>
      <c r="AD487" s="167" t="s">
        <v>11254</v>
      </c>
      <c r="AE487" s="176">
        <v>32.799999999999997</v>
      </c>
    </row>
    <row r="488" spans="1:31">
      <c r="A488" s="178">
        <v>108146360450</v>
      </c>
      <c r="B488" s="166">
        <v>46125</v>
      </c>
      <c r="C488" s="167" t="s">
        <v>3524</v>
      </c>
      <c r="D488" s="167" t="s">
        <v>3525</v>
      </c>
      <c r="E488" s="167" t="s">
        <v>3526</v>
      </c>
      <c r="F488" s="167" t="s">
        <v>3501</v>
      </c>
      <c r="G488" s="167" t="s">
        <v>3502</v>
      </c>
      <c r="H488" s="168">
        <v>46126</v>
      </c>
      <c r="I488" s="167"/>
      <c r="J488" s="169">
        <v>26117</v>
      </c>
      <c r="K488" s="167" t="s">
        <v>55</v>
      </c>
      <c r="L488" s="169">
        <v>1</v>
      </c>
      <c r="M488" s="167" t="s">
        <v>3513</v>
      </c>
      <c r="N488" s="169">
        <v>1.5</v>
      </c>
      <c r="O488" s="167" t="s">
        <v>3505</v>
      </c>
      <c r="P488" s="167"/>
      <c r="Q488" s="167" t="s">
        <v>3514</v>
      </c>
      <c r="R488" s="167" t="s">
        <v>3528</v>
      </c>
      <c r="S488" s="169">
        <v>1</v>
      </c>
      <c r="T488" s="167" t="s">
        <v>3717</v>
      </c>
      <c r="U488" s="169" t="s">
        <v>3718</v>
      </c>
      <c r="V488" s="167" t="s">
        <v>4377</v>
      </c>
      <c r="W488" s="167" t="s">
        <v>4378</v>
      </c>
      <c r="X488" s="170" t="s">
        <v>160</v>
      </c>
      <c r="Y488" s="171" t="s">
        <v>4379</v>
      </c>
      <c r="Z488" s="167" t="s">
        <v>10552</v>
      </c>
      <c r="AA488" s="176">
        <v>1000</v>
      </c>
      <c r="AB488" s="167" t="s">
        <v>11254</v>
      </c>
      <c r="AC488" s="176">
        <v>1000</v>
      </c>
      <c r="AD488" s="167" t="s">
        <v>11254</v>
      </c>
      <c r="AE488" s="176">
        <v>367</v>
      </c>
    </row>
    <row r="489" spans="1:31">
      <c r="A489" s="178">
        <v>108146390920</v>
      </c>
      <c r="B489" s="166">
        <v>46125</v>
      </c>
      <c r="C489" s="167" t="s">
        <v>3524</v>
      </c>
      <c r="D489" s="167" t="s">
        <v>3525</v>
      </c>
      <c r="E489" s="167" t="s">
        <v>3526</v>
      </c>
      <c r="F489" s="167" t="s">
        <v>3501</v>
      </c>
      <c r="G489" s="167" t="s">
        <v>3502</v>
      </c>
      <c r="H489" s="168">
        <v>46126</v>
      </c>
      <c r="I489" s="167"/>
      <c r="J489" s="169">
        <v>26117</v>
      </c>
      <c r="K489" s="167" t="s">
        <v>55</v>
      </c>
      <c r="L489" s="169">
        <v>1</v>
      </c>
      <c r="M489" s="167" t="s">
        <v>3513</v>
      </c>
      <c r="N489" s="169">
        <v>1.9</v>
      </c>
      <c r="O489" s="167" t="s">
        <v>3505</v>
      </c>
      <c r="P489" s="167"/>
      <c r="Q489" s="167" t="s">
        <v>3527</v>
      </c>
      <c r="R489" s="167" t="s">
        <v>3528</v>
      </c>
      <c r="S489" s="169">
        <v>1</v>
      </c>
      <c r="T489" s="167" t="s">
        <v>3535</v>
      </c>
      <c r="U489" s="169" t="s">
        <v>3536</v>
      </c>
      <c r="V489" s="167" t="s">
        <v>4380</v>
      </c>
      <c r="W489" s="167" t="s">
        <v>4381</v>
      </c>
      <c r="X489" s="170" t="s">
        <v>3533</v>
      </c>
      <c r="Y489" s="171" t="s">
        <v>4382</v>
      </c>
      <c r="Z489" s="167" t="s">
        <v>10553</v>
      </c>
      <c r="AA489" s="176">
        <v>110000</v>
      </c>
      <c r="AB489" s="167" t="s">
        <v>11254</v>
      </c>
      <c r="AC489" s="176">
        <v>110000</v>
      </c>
      <c r="AD489" s="167" t="s">
        <v>11254</v>
      </c>
      <c r="AE489" s="176">
        <v>1980</v>
      </c>
    </row>
    <row r="490" spans="1:31">
      <c r="A490" s="178">
        <v>108146418110</v>
      </c>
      <c r="B490" s="166">
        <v>46125</v>
      </c>
      <c r="C490" s="167" t="s">
        <v>3524</v>
      </c>
      <c r="D490" s="167" t="s">
        <v>3525</v>
      </c>
      <c r="E490" s="167" t="s">
        <v>3526</v>
      </c>
      <c r="F490" s="167" t="s">
        <v>3501</v>
      </c>
      <c r="G490" s="167" t="s">
        <v>3502</v>
      </c>
      <c r="H490" s="168">
        <v>46126</v>
      </c>
      <c r="I490" s="167"/>
      <c r="J490" s="169">
        <v>26117</v>
      </c>
      <c r="K490" s="167" t="s">
        <v>55</v>
      </c>
      <c r="L490" s="169">
        <v>1</v>
      </c>
      <c r="M490" s="167" t="s">
        <v>3513</v>
      </c>
      <c r="N490" s="169">
        <v>0.3</v>
      </c>
      <c r="O490" s="167" t="s">
        <v>3505</v>
      </c>
      <c r="P490" s="167"/>
      <c r="Q490" s="167" t="s">
        <v>3514</v>
      </c>
      <c r="R490" s="167" t="s">
        <v>3528</v>
      </c>
      <c r="S490" s="169">
        <v>1</v>
      </c>
      <c r="T490" s="167" t="s">
        <v>3529</v>
      </c>
      <c r="U490" s="169" t="s">
        <v>3530</v>
      </c>
      <c r="V490" s="167" t="s">
        <v>4383</v>
      </c>
      <c r="W490" s="167" t="s">
        <v>4384</v>
      </c>
      <c r="X490" s="170" t="s">
        <v>159</v>
      </c>
      <c r="Y490" s="171" t="s">
        <v>4385</v>
      </c>
      <c r="Z490" s="167" t="s">
        <v>10554</v>
      </c>
      <c r="AA490" s="176">
        <v>2100</v>
      </c>
      <c r="AB490" s="167" t="s">
        <v>11254</v>
      </c>
      <c r="AC490" s="176">
        <v>2100</v>
      </c>
      <c r="AD490" s="167" t="s">
        <v>11254</v>
      </c>
      <c r="AE490" s="176">
        <v>308.7</v>
      </c>
    </row>
    <row r="491" spans="1:31">
      <c r="A491" s="178">
        <v>108146440620</v>
      </c>
      <c r="B491" s="166">
        <v>46125</v>
      </c>
      <c r="C491" s="167" t="s">
        <v>3500</v>
      </c>
      <c r="D491" s="167"/>
      <c r="E491" s="167"/>
      <c r="F491" s="167" t="s">
        <v>3501</v>
      </c>
      <c r="G491" s="167" t="s">
        <v>3502</v>
      </c>
      <c r="H491" s="168"/>
      <c r="I491" s="167" t="s">
        <v>4386</v>
      </c>
      <c r="J491" s="169">
        <v>26117</v>
      </c>
      <c r="K491" s="167" t="s">
        <v>55</v>
      </c>
      <c r="L491" s="169">
        <v>9</v>
      </c>
      <c r="M491" s="167" t="s">
        <v>3513</v>
      </c>
      <c r="N491" s="169">
        <v>18</v>
      </c>
      <c r="O491" s="167" t="s">
        <v>3505</v>
      </c>
      <c r="P491" s="167"/>
      <c r="Q491" s="167" t="s">
        <v>3514</v>
      </c>
      <c r="R491" s="167" t="s">
        <v>3515</v>
      </c>
      <c r="S491" s="169">
        <v>1</v>
      </c>
      <c r="T491" s="167" t="s">
        <v>3516</v>
      </c>
      <c r="U491" s="169" t="s">
        <v>3517</v>
      </c>
      <c r="V491" s="167" t="s">
        <v>4387</v>
      </c>
      <c r="W491" s="167" t="s">
        <v>3519</v>
      </c>
      <c r="X491" s="170" t="s">
        <v>157</v>
      </c>
      <c r="Y491" s="171" t="s">
        <v>4388</v>
      </c>
      <c r="Z491" s="167" t="s">
        <v>10555</v>
      </c>
      <c r="AA491" s="176">
        <v>9</v>
      </c>
      <c r="AB491" s="167" t="s">
        <v>11254</v>
      </c>
      <c r="AC491" s="176">
        <v>9</v>
      </c>
      <c r="AD491" s="167" t="s">
        <v>11254</v>
      </c>
      <c r="AE491" s="176">
        <v>23349.06</v>
      </c>
    </row>
    <row r="492" spans="1:31">
      <c r="A492" s="178">
        <v>108146461620</v>
      </c>
      <c r="B492" s="166">
        <v>46125</v>
      </c>
      <c r="C492" s="167" t="s">
        <v>3524</v>
      </c>
      <c r="D492" s="167" t="s">
        <v>3525</v>
      </c>
      <c r="E492" s="167" t="s">
        <v>3526</v>
      </c>
      <c r="F492" s="167" t="s">
        <v>3501</v>
      </c>
      <c r="G492" s="167" t="s">
        <v>3502</v>
      </c>
      <c r="H492" s="168">
        <v>46126</v>
      </c>
      <c r="I492" s="167"/>
      <c r="J492" s="169">
        <v>26117</v>
      </c>
      <c r="K492" s="167" t="s">
        <v>55</v>
      </c>
      <c r="L492" s="169">
        <v>1</v>
      </c>
      <c r="M492" s="167" t="s">
        <v>3513</v>
      </c>
      <c r="N492" s="169">
        <v>1.1000000000000001</v>
      </c>
      <c r="O492" s="167" t="s">
        <v>3505</v>
      </c>
      <c r="P492" s="167"/>
      <c r="Q492" s="167" t="s">
        <v>3527</v>
      </c>
      <c r="R492" s="167" t="s">
        <v>3528</v>
      </c>
      <c r="S492" s="169">
        <v>1</v>
      </c>
      <c r="T492" s="167" t="s">
        <v>3529</v>
      </c>
      <c r="U492" s="169" t="s">
        <v>3530</v>
      </c>
      <c r="V492" s="167" t="s">
        <v>4389</v>
      </c>
      <c r="W492" s="167" t="s">
        <v>3839</v>
      </c>
      <c r="X492" s="170" t="s">
        <v>160</v>
      </c>
      <c r="Y492" s="171" t="s">
        <v>4390</v>
      </c>
      <c r="Z492" s="167" t="s">
        <v>10556</v>
      </c>
      <c r="AA492" s="176">
        <v>2000</v>
      </c>
      <c r="AB492" s="167" t="s">
        <v>11254</v>
      </c>
      <c r="AC492" s="176">
        <v>2000</v>
      </c>
      <c r="AD492" s="167" t="s">
        <v>11254</v>
      </c>
      <c r="AE492" s="176">
        <v>11760</v>
      </c>
    </row>
    <row r="493" spans="1:31">
      <c r="A493" s="178">
        <v>108146486450</v>
      </c>
      <c r="B493" s="166">
        <v>46125</v>
      </c>
      <c r="C493" s="167" t="s">
        <v>3524</v>
      </c>
      <c r="D493" s="167" t="s">
        <v>3525</v>
      </c>
      <c r="E493" s="167" t="s">
        <v>3526</v>
      </c>
      <c r="F493" s="167" t="s">
        <v>3501</v>
      </c>
      <c r="G493" s="167" t="s">
        <v>3502</v>
      </c>
      <c r="H493" s="168">
        <v>46126</v>
      </c>
      <c r="I493" s="167"/>
      <c r="J493" s="169">
        <v>26117</v>
      </c>
      <c r="K493" s="167" t="s">
        <v>55</v>
      </c>
      <c r="L493" s="169">
        <v>3</v>
      </c>
      <c r="M493" s="167" t="s">
        <v>3513</v>
      </c>
      <c r="N493" s="169">
        <v>4.3</v>
      </c>
      <c r="O493" s="167" t="s">
        <v>3505</v>
      </c>
      <c r="P493" s="167"/>
      <c r="Q493" s="167" t="s">
        <v>3527</v>
      </c>
      <c r="R493" s="167" t="s">
        <v>3528</v>
      </c>
      <c r="S493" s="169">
        <v>3</v>
      </c>
      <c r="T493" s="167" t="s">
        <v>3529</v>
      </c>
      <c r="U493" s="169" t="s">
        <v>3530</v>
      </c>
      <c r="V493" s="167" t="s">
        <v>4391</v>
      </c>
      <c r="W493" s="167" t="s">
        <v>3822</v>
      </c>
      <c r="X493" s="170" t="s">
        <v>157</v>
      </c>
      <c r="Y493" s="171" t="s">
        <v>4392</v>
      </c>
      <c r="Z493" s="167" t="s">
        <v>10557</v>
      </c>
      <c r="AA493" s="176">
        <v>3000</v>
      </c>
      <c r="AB493" s="167" t="s">
        <v>11254</v>
      </c>
      <c r="AC493" s="176">
        <v>3000</v>
      </c>
      <c r="AD493" s="167" t="s">
        <v>11254</v>
      </c>
      <c r="AE493" s="176">
        <v>270</v>
      </c>
    </row>
    <row r="494" spans="1:31">
      <c r="A494" s="178">
        <v>108146486450</v>
      </c>
      <c r="B494" s="166">
        <v>46125</v>
      </c>
      <c r="C494" s="167" t="s">
        <v>3524</v>
      </c>
      <c r="D494" s="167" t="s">
        <v>3525</v>
      </c>
      <c r="E494" s="167" t="s">
        <v>3526</v>
      </c>
      <c r="F494" s="167" t="s">
        <v>3501</v>
      </c>
      <c r="G494" s="167" t="s">
        <v>3502</v>
      </c>
      <c r="H494" s="168">
        <v>46126</v>
      </c>
      <c r="I494" s="167"/>
      <c r="J494" s="169">
        <v>26117</v>
      </c>
      <c r="K494" s="167" t="s">
        <v>55</v>
      </c>
      <c r="L494" s="169">
        <v>3</v>
      </c>
      <c r="M494" s="167" t="s">
        <v>3513</v>
      </c>
      <c r="N494" s="169">
        <v>4.3</v>
      </c>
      <c r="O494" s="167" t="s">
        <v>3505</v>
      </c>
      <c r="P494" s="167"/>
      <c r="Q494" s="167" t="s">
        <v>3527</v>
      </c>
      <c r="R494" s="167" t="s">
        <v>3528</v>
      </c>
      <c r="S494" s="169">
        <v>2</v>
      </c>
      <c r="T494" s="167" t="s">
        <v>3529</v>
      </c>
      <c r="U494" s="169" t="s">
        <v>3530</v>
      </c>
      <c r="V494" s="167" t="s">
        <v>4391</v>
      </c>
      <c r="W494" s="167" t="s">
        <v>3822</v>
      </c>
      <c r="X494" s="170" t="s">
        <v>157</v>
      </c>
      <c r="Y494" s="171" t="s">
        <v>4392</v>
      </c>
      <c r="Z494" s="167" t="s">
        <v>10557</v>
      </c>
      <c r="AA494" s="176">
        <v>12000</v>
      </c>
      <c r="AB494" s="167" t="s">
        <v>11254</v>
      </c>
      <c r="AC494" s="176">
        <v>12000</v>
      </c>
      <c r="AD494" s="167" t="s">
        <v>11254</v>
      </c>
      <c r="AE494" s="176">
        <v>1080</v>
      </c>
    </row>
    <row r="495" spans="1:31">
      <c r="A495" s="178">
        <v>108146486450</v>
      </c>
      <c r="B495" s="166">
        <v>46125</v>
      </c>
      <c r="C495" s="167" t="s">
        <v>3524</v>
      </c>
      <c r="D495" s="167" t="s">
        <v>3525</v>
      </c>
      <c r="E495" s="167" t="s">
        <v>3526</v>
      </c>
      <c r="F495" s="167" t="s">
        <v>3501</v>
      </c>
      <c r="G495" s="167" t="s">
        <v>3502</v>
      </c>
      <c r="H495" s="168">
        <v>46126</v>
      </c>
      <c r="I495" s="167"/>
      <c r="J495" s="169">
        <v>26117</v>
      </c>
      <c r="K495" s="167" t="s">
        <v>55</v>
      </c>
      <c r="L495" s="169">
        <v>3</v>
      </c>
      <c r="M495" s="167" t="s">
        <v>3513</v>
      </c>
      <c r="N495" s="169">
        <v>4.3</v>
      </c>
      <c r="O495" s="167" t="s">
        <v>3505</v>
      </c>
      <c r="P495" s="167"/>
      <c r="Q495" s="167" t="s">
        <v>3527</v>
      </c>
      <c r="R495" s="167" t="s">
        <v>3528</v>
      </c>
      <c r="S495" s="169">
        <v>1</v>
      </c>
      <c r="T495" s="167" t="s">
        <v>3529</v>
      </c>
      <c r="U495" s="169" t="s">
        <v>3530</v>
      </c>
      <c r="V495" s="167" t="s">
        <v>4393</v>
      </c>
      <c r="W495" s="167" t="s">
        <v>4394</v>
      </c>
      <c r="X495" s="170" t="s">
        <v>3533</v>
      </c>
      <c r="Y495" s="171" t="s">
        <v>4392</v>
      </c>
      <c r="Z495" s="167" t="s">
        <v>10557</v>
      </c>
      <c r="AA495" s="176">
        <v>7500</v>
      </c>
      <c r="AB495" s="167" t="s">
        <v>11254</v>
      </c>
      <c r="AC495" s="176">
        <v>7500</v>
      </c>
      <c r="AD495" s="167" t="s">
        <v>11254</v>
      </c>
      <c r="AE495" s="176">
        <v>1447.5</v>
      </c>
    </row>
    <row r="496" spans="1:31">
      <c r="A496" s="178">
        <v>108146511430</v>
      </c>
      <c r="B496" s="166">
        <v>46125</v>
      </c>
      <c r="C496" s="167" t="s">
        <v>3524</v>
      </c>
      <c r="D496" s="167" t="s">
        <v>3525</v>
      </c>
      <c r="E496" s="167" t="s">
        <v>3526</v>
      </c>
      <c r="F496" s="167" t="s">
        <v>3501</v>
      </c>
      <c r="G496" s="167" t="s">
        <v>3502</v>
      </c>
      <c r="H496" s="168">
        <v>46126</v>
      </c>
      <c r="I496" s="167"/>
      <c r="J496" s="169">
        <v>26117</v>
      </c>
      <c r="K496" s="167" t="s">
        <v>55</v>
      </c>
      <c r="L496" s="169">
        <v>1</v>
      </c>
      <c r="M496" s="167" t="s">
        <v>3513</v>
      </c>
      <c r="N496" s="169">
        <v>7.5</v>
      </c>
      <c r="O496" s="167" t="s">
        <v>3505</v>
      </c>
      <c r="P496" s="167"/>
      <c r="Q496" s="167" t="s">
        <v>3514</v>
      </c>
      <c r="R496" s="167" t="s">
        <v>3528</v>
      </c>
      <c r="S496" s="169">
        <v>1</v>
      </c>
      <c r="T496" s="167" t="s">
        <v>3560</v>
      </c>
      <c r="U496" s="169" t="s">
        <v>3561</v>
      </c>
      <c r="V496" s="167" t="s">
        <v>4395</v>
      </c>
      <c r="W496" s="167" t="s">
        <v>4396</v>
      </c>
      <c r="X496" s="170" t="s">
        <v>3533</v>
      </c>
      <c r="Y496" s="171" t="s">
        <v>4397</v>
      </c>
      <c r="Z496" s="167" t="s">
        <v>10558</v>
      </c>
      <c r="AA496" s="176">
        <v>2500</v>
      </c>
      <c r="AB496" s="167" t="s">
        <v>11254</v>
      </c>
      <c r="AC496" s="176">
        <v>2500</v>
      </c>
      <c r="AD496" s="167" t="s">
        <v>11254</v>
      </c>
      <c r="AE496" s="176">
        <v>1170</v>
      </c>
    </row>
    <row r="497" spans="1:31">
      <c r="A497" s="178">
        <v>108146540460</v>
      </c>
      <c r="B497" s="166">
        <v>46125</v>
      </c>
      <c r="C497" s="167" t="s">
        <v>3524</v>
      </c>
      <c r="D497" s="167" t="s">
        <v>3525</v>
      </c>
      <c r="E497" s="167" t="s">
        <v>3526</v>
      </c>
      <c r="F497" s="167" t="s">
        <v>3501</v>
      </c>
      <c r="G497" s="167" t="s">
        <v>3502</v>
      </c>
      <c r="H497" s="168">
        <v>46126</v>
      </c>
      <c r="I497" s="167"/>
      <c r="J497" s="169">
        <v>26117</v>
      </c>
      <c r="K497" s="167" t="s">
        <v>55</v>
      </c>
      <c r="L497" s="169">
        <v>15</v>
      </c>
      <c r="M497" s="167" t="s">
        <v>3513</v>
      </c>
      <c r="N497" s="169">
        <v>96.8</v>
      </c>
      <c r="O497" s="167" t="s">
        <v>3505</v>
      </c>
      <c r="P497" s="167"/>
      <c r="Q497" s="167" t="s">
        <v>3527</v>
      </c>
      <c r="R497" s="167" t="s">
        <v>3528</v>
      </c>
      <c r="S497" s="169">
        <v>3</v>
      </c>
      <c r="T497" s="167" t="s">
        <v>3708</v>
      </c>
      <c r="U497" s="169" t="s">
        <v>3709</v>
      </c>
      <c r="V497" s="167" t="s">
        <v>3710</v>
      </c>
      <c r="W497" s="167" t="s">
        <v>3711</v>
      </c>
      <c r="X497" s="170" t="s">
        <v>157</v>
      </c>
      <c r="Y497" s="171" t="s">
        <v>4398</v>
      </c>
      <c r="Z497" s="167" t="s">
        <v>10559</v>
      </c>
      <c r="AA497" s="176">
        <v>30000</v>
      </c>
      <c r="AB497" s="167" t="s">
        <v>11254</v>
      </c>
      <c r="AC497" s="176">
        <v>12</v>
      </c>
      <c r="AD497" s="167" t="s">
        <v>11256</v>
      </c>
      <c r="AE497" s="176">
        <v>600</v>
      </c>
    </row>
    <row r="498" spans="1:31">
      <c r="A498" s="178">
        <v>108146540460</v>
      </c>
      <c r="B498" s="166">
        <v>46125</v>
      </c>
      <c r="C498" s="167" t="s">
        <v>3524</v>
      </c>
      <c r="D498" s="167" t="s">
        <v>3525</v>
      </c>
      <c r="E498" s="167" t="s">
        <v>3526</v>
      </c>
      <c r="F498" s="167" t="s">
        <v>3501</v>
      </c>
      <c r="G498" s="167" t="s">
        <v>3502</v>
      </c>
      <c r="H498" s="168">
        <v>46126</v>
      </c>
      <c r="I498" s="167"/>
      <c r="J498" s="169">
        <v>26117</v>
      </c>
      <c r="K498" s="167" t="s">
        <v>55</v>
      </c>
      <c r="L498" s="169">
        <v>15</v>
      </c>
      <c r="M498" s="167" t="s">
        <v>3513</v>
      </c>
      <c r="N498" s="169">
        <v>96.8</v>
      </c>
      <c r="O498" s="167" t="s">
        <v>3505</v>
      </c>
      <c r="P498" s="167"/>
      <c r="Q498" s="167" t="s">
        <v>3527</v>
      </c>
      <c r="R498" s="167" t="s">
        <v>3528</v>
      </c>
      <c r="S498" s="169">
        <v>2</v>
      </c>
      <c r="T498" s="167" t="s">
        <v>4399</v>
      </c>
      <c r="U498" s="169" t="s">
        <v>3630</v>
      </c>
      <c r="V498" s="167" t="s">
        <v>4400</v>
      </c>
      <c r="W498" s="167" t="s">
        <v>4401</v>
      </c>
      <c r="X498" s="170" t="s">
        <v>157</v>
      </c>
      <c r="Y498" s="171" t="s">
        <v>4398</v>
      </c>
      <c r="Z498" s="167" t="s">
        <v>10559</v>
      </c>
      <c r="AA498" s="176">
        <v>88000</v>
      </c>
      <c r="AB498" s="167" t="s">
        <v>11254</v>
      </c>
      <c r="AC498" s="176">
        <v>88000</v>
      </c>
      <c r="AD498" s="167" t="s">
        <v>11254</v>
      </c>
      <c r="AE498" s="176">
        <v>5984</v>
      </c>
    </row>
    <row r="499" spans="1:31">
      <c r="A499" s="178">
        <v>108146540460</v>
      </c>
      <c r="B499" s="166">
        <v>46125</v>
      </c>
      <c r="C499" s="167" t="s">
        <v>3524</v>
      </c>
      <c r="D499" s="167" t="s">
        <v>3525</v>
      </c>
      <c r="E499" s="167" t="s">
        <v>3526</v>
      </c>
      <c r="F499" s="167" t="s">
        <v>3501</v>
      </c>
      <c r="G499" s="167" t="s">
        <v>3502</v>
      </c>
      <c r="H499" s="168">
        <v>46126</v>
      </c>
      <c r="I499" s="167"/>
      <c r="J499" s="169">
        <v>26117</v>
      </c>
      <c r="K499" s="167" t="s">
        <v>55</v>
      </c>
      <c r="L499" s="169">
        <v>15</v>
      </c>
      <c r="M499" s="167" t="s">
        <v>3513</v>
      </c>
      <c r="N499" s="169">
        <v>96.8</v>
      </c>
      <c r="O499" s="167" t="s">
        <v>3505</v>
      </c>
      <c r="P499" s="167"/>
      <c r="Q499" s="167" t="s">
        <v>3527</v>
      </c>
      <c r="R499" s="167" t="s">
        <v>3528</v>
      </c>
      <c r="S499" s="169">
        <v>1</v>
      </c>
      <c r="T499" s="167" t="s">
        <v>4402</v>
      </c>
      <c r="U499" s="169" t="s">
        <v>4403</v>
      </c>
      <c r="V499" s="167" t="s">
        <v>4404</v>
      </c>
      <c r="W499" s="167" t="s">
        <v>4405</v>
      </c>
      <c r="X499" s="170" t="s">
        <v>157</v>
      </c>
      <c r="Y499" s="171" t="s">
        <v>4398</v>
      </c>
      <c r="Z499" s="167" t="s">
        <v>10559</v>
      </c>
      <c r="AA499" s="176">
        <v>64800</v>
      </c>
      <c r="AB499" s="167" t="s">
        <v>11254</v>
      </c>
      <c r="AC499" s="176">
        <v>42.77</v>
      </c>
      <c r="AD499" s="167" t="s">
        <v>11256</v>
      </c>
      <c r="AE499" s="176">
        <v>3888</v>
      </c>
    </row>
    <row r="500" spans="1:31">
      <c r="A500" s="178">
        <v>108146584340</v>
      </c>
      <c r="B500" s="166">
        <v>46125</v>
      </c>
      <c r="C500" s="167" t="s">
        <v>3524</v>
      </c>
      <c r="D500" s="167" t="s">
        <v>3525</v>
      </c>
      <c r="E500" s="167" t="s">
        <v>3526</v>
      </c>
      <c r="F500" s="167" t="s">
        <v>3501</v>
      </c>
      <c r="G500" s="167" t="s">
        <v>3502</v>
      </c>
      <c r="H500" s="168">
        <v>46126</v>
      </c>
      <c r="I500" s="167"/>
      <c r="J500" s="169">
        <v>26117</v>
      </c>
      <c r="K500" s="167" t="s">
        <v>55</v>
      </c>
      <c r="L500" s="169">
        <v>1</v>
      </c>
      <c r="M500" s="167" t="s">
        <v>3513</v>
      </c>
      <c r="N500" s="169">
        <v>13.6</v>
      </c>
      <c r="O500" s="167" t="s">
        <v>3505</v>
      </c>
      <c r="P500" s="167"/>
      <c r="Q500" s="167" t="s">
        <v>3527</v>
      </c>
      <c r="R500" s="167" t="s">
        <v>3528</v>
      </c>
      <c r="S500" s="169">
        <v>1</v>
      </c>
      <c r="T500" s="167" t="s">
        <v>3529</v>
      </c>
      <c r="U500" s="169" t="s">
        <v>3530</v>
      </c>
      <c r="V500" s="167" t="s">
        <v>3888</v>
      </c>
      <c r="W500" s="167" t="s">
        <v>3889</v>
      </c>
      <c r="X500" s="170" t="s">
        <v>157</v>
      </c>
      <c r="Y500" s="171" t="s">
        <v>4406</v>
      </c>
      <c r="Z500" s="167" t="s">
        <v>10560</v>
      </c>
      <c r="AA500" s="176">
        <v>20000</v>
      </c>
      <c r="AB500" s="167" t="s">
        <v>11254</v>
      </c>
      <c r="AC500" s="176">
        <v>20000</v>
      </c>
      <c r="AD500" s="167" t="s">
        <v>11254</v>
      </c>
      <c r="AE500" s="176">
        <v>134200</v>
      </c>
    </row>
    <row r="501" spans="1:31">
      <c r="A501" s="178">
        <v>108147095560</v>
      </c>
      <c r="B501" s="166">
        <v>46126</v>
      </c>
      <c r="C501" s="167" t="s">
        <v>3524</v>
      </c>
      <c r="D501" s="167" t="s">
        <v>3525</v>
      </c>
      <c r="E501" s="167" t="s">
        <v>3526</v>
      </c>
      <c r="F501" s="167" t="s">
        <v>3501</v>
      </c>
      <c r="G501" s="167" t="s">
        <v>3502</v>
      </c>
      <c r="H501" s="168">
        <v>46127</v>
      </c>
      <c r="I501" s="167"/>
      <c r="J501" s="169">
        <v>26117</v>
      </c>
      <c r="K501" s="167" t="s">
        <v>55</v>
      </c>
      <c r="L501" s="169">
        <v>4</v>
      </c>
      <c r="M501" s="167" t="s">
        <v>3513</v>
      </c>
      <c r="N501" s="169">
        <v>30</v>
      </c>
      <c r="O501" s="167" t="s">
        <v>3505</v>
      </c>
      <c r="P501" s="167"/>
      <c r="Q501" s="167" t="s">
        <v>3527</v>
      </c>
      <c r="R501" s="167" t="s">
        <v>3528</v>
      </c>
      <c r="S501" s="169">
        <v>2</v>
      </c>
      <c r="T501" s="167" t="s">
        <v>3529</v>
      </c>
      <c r="U501" s="169" t="s">
        <v>3530</v>
      </c>
      <c r="V501" s="167" t="s">
        <v>3550</v>
      </c>
      <c r="W501" s="167" t="s">
        <v>3551</v>
      </c>
      <c r="X501" s="170" t="s">
        <v>3533</v>
      </c>
      <c r="Y501" s="171" t="s">
        <v>4407</v>
      </c>
      <c r="Z501" s="167" t="s">
        <v>10561</v>
      </c>
      <c r="AA501" s="176">
        <v>3000</v>
      </c>
      <c r="AB501" s="167" t="s">
        <v>11254</v>
      </c>
      <c r="AC501" s="176">
        <v>3000</v>
      </c>
      <c r="AD501" s="167" t="s">
        <v>11254</v>
      </c>
      <c r="AE501" s="176">
        <v>53460</v>
      </c>
    </row>
    <row r="502" spans="1:31">
      <c r="A502" s="178">
        <v>108147095560</v>
      </c>
      <c r="B502" s="166">
        <v>46126</v>
      </c>
      <c r="C502" s="167" t="s">
        <v>3524</v>
      </c>
      <c r="D502" s="167" t="s">
        <v>3525</v>
      </c>
      <c r="E502" s="167" t="s">
        <v>3526</v>
      </c>
      <c r="F502" s="167" t="s">
        <v>3501</v>
      </c>
      <c r="G502" s="167" t="s">
        <v>3502</v>
      </c>
      <c r="H502" s="168">
        <v>46127</v>
      </c>
      <c r="I502" s="167"/>
      <c r="J502" s="169">
        <v>26117</v>
      </c>
      <c r="K502" s="167" t="s">
        <v>55</v>
      </c>
      <c r="L502" s="169">
        <v>4</v>
      </c>
      <c r="M502" s="167" t="s">
        <v>3513</v>
      </c>
      <c r="N502" s="169">
        <v>30</v>
      </c>
      <c r="O502" s="167" t="s">
        <v>3505</v>
      </c>
      <c r="P502" s="167"/>
      <c r="Q502" s="167" t="s">
        <v>3527</v>
      </c>
      <c r="R502" s="167" t="s">
        <v>3528</v>
      </c>
      <c r="S502" s="169">
        <v>1</v>
      </c>
      <c r="T502" s="167" t="s">
        <v>3529</v>
      </c>
      <c r="U502" s="169" t="s">
        <v>3530</v>
      </c>
      <c r="V502" s="167" t="s">
        <v>3550</v>
      </c>
      <c r="W502" s="167" t="s">
        <v>3551</v>
      </c>
      <c r="X502" s="170" t="s">
        <v>3533</v>
      </c>
      <c r="Y502" s="171" t="s">
        <v>4407</v>
      </c>
      <c r="Z502" s="167" t="s">
        <v>10561</v>
      </c>
      <c r="AA502" s="176">
        <v>3000</v>
      </c>
      <c r="AB502" s="167" t="s">
        <v>11254</v>
      </c>
      <c r="AC502" s="176">
        <v>3000</v>
      </c>
      <c r="AD502" s="167" t="s">
        <v>11254</v>
      </c>
      <c r="AE502" s="176">
        <v>53460</v>
      </c>
    </row>
    <row r="503" spans="1:31">
      <c r="A503" s="178">
        <v>108147103740</v>
      </c>
      <c r="B503" s="166">
        <v>46126</v>
      </c>
      <c r="C503" s="167" t="s">
        <v>3524</v>
      </c>
      <c r="D503" s="167" t="s">
        <v>3525</v>
      </c>
      <c r="E503" s="167" t="s">
        <v>3526</v>
      </c>
      <c r="F503" s="167" t="s">
        <v>3501</v>
      </c>
      <c r="G503" s="167" t="s">
        <v>3502</v>
      </c>
      <c r="H503" s="168">
        <v>46127</v>
      </c>
      <c r="I503" s="167"/>
      <c r="J503" s="169">
        <v>26117</v>
      </c>
      <c r="K503" s="167" t="s">
        <v>55</v>
      </c>
      <c r="L503" s="169">
        <v>1</v>
      </c>
      <c r="M503" s="167" t="s">
        <v>3513</v>
      </c>
      <c r="N503" s="169">
        <v>2.9</v>
      </c>
      <c r="O503" s="167" t="s">
        <v>3505</v>
      </c>
      <c r="P503" s="167"/>
      <c r="Q503" s="167" t="s">
        <v>3514</v>
      </c>
      <c r="R503" s="167" t="s">
        <v>3528</v>
      </c>
      <c r="S503" s="169">
        <v>1</v>
      </c>
      <c r="T503" s="167" t="s">
        <v>4408</v>
      </c>
      <c r="U503" s="169" t="s">
        <v>3893</v>
      </c>
      <c r="V503" s="167" t="s">
        <v>4409</v>
      </c>
      <c r="W503" s="167" t="s">
        <v>4410</v>
      </c>
      <c r="X503" s="170" t="s">
        <v>3533</v>
      </c>
      <c r="Y503" s="171" t="s">
        <v>4411</v>
      </c>
      <c r="Z503" s="167" t="s">
        <v>10562</v>
      </c>
      <c r="AA503" s="176">
        <v>20</v>
      </c>
      <c r="AB503" s="167" t="s">
        <v>11254</v>
      </c>
      <c r="AC503" s="176">
        <v>20</v>
      </c>
      <c r="AD503" s="167" t="s">
        <v>11254</v>
      </c>
      <c r="AE503" s="176">
        <v>10</v>
      </c>
    </row>
    <row r="504" spans="1:31">
      <c r="A504" s="178">
        <v>108147391700</v>
      </c>
      <c r="B504" s="166">
        <v>46126</v>
      </c>
      <c r="C504" s="167" t="s">
        <v>3524</v>
      </c>
      <c r="D504" s="167" t="s">
        <v>3525</v>
      </c>
      <c r="E504" s="167" t="s">
        <v>3526</v>
      </c>
      <c r="F504" s="167" t="s">
        <v>3501</v>
      </c>
      <c r="G504" s="167" t="s">
        <v>3502</v>
      </c>
      <c r="H504" s="168">
        <v>46127</v>
      </c>
      <c r="I504" s="167"/>
      <c r="J504" s="169">
        <v>26117</v>
      </c>
      <c r="K504" s="167" t="s">
        <v>55</v>
      </c>
      <c r="L504" s="169">
        <v>6</v>
      </c>
      <c r="M504" s="167" t="s">
        <v>3513</v>
      </c>
      <c r="N504" s="169">
        <v>3</v>
      </c>
      <c r="O504" s="167" t="s">
        <v>3505</v>
      </c>
      <c r="P504" s="167"/>
      <c r="Q504" s="167" t="s">
        <v>3527</v>
      </c>
      <c r="R504" s="167" t="s">
        <v>3528</v>
      </c>
      <c r="S504" s="169">
        <v>6</v>
      </c>
      <c r="T504" s="167" t="s">
        <v>4040</v>
      </c>
      <c r="U504" s="169" t="s">
        <v>4041</v>
      </c>
      <c r="V504" s="167" t="s">
        <v>4412</v>
      </c>
      <c r="W504" s="167" t="s">
        <v>4413</v>
      </c>
      <c r="X504" s="170" t="s">
        <v>157</v>
      </c>
      <c r="Y504" s="171" t="s">
        <v>4414</v>
      </c>
      <c r="Z504" s="167" t="s">
        <v>10563</v>
      </c>
      <c r="AA504" s="176">
        <v>1000</v>
      </c>
      <c r="AB504" s="167" t="s">
        <v>11254</v>
      </c>
      <c r="AC504" s="176">
        <v>1000</v>
      </c>
      <c r="AD504" s="167" t="s">
        <v>11254</v>
      </c>
      <c r="AE504" s="176">
        <v>161</v>
      </c>
    </row>
    <row r="505" spans="1:31">
      <c r="A505" s="178">
        <v>108147391700</v>
      </c>
      <c r="B505" s="166">
        <v>46126</v>
      </c>
      <c r="C505" s="167" t="s">
        <v>3524</v>
      </c>
      <c r="D505" s="167" t="s">
        <v>3525</v>
      </c>
      <c r="E505" s="167" t="s">
        <v>3526</v>
      </c>
      <c r="F505" s="167" t="s">
        <v>3501</v>
      </c>
      <c r="G505" s="167" t="s">
        <v>3502</v>
      </c>
      <c r="H505" s="168">
        <v>46127</v>
      </c>
      <c r="I505" s="167"/>
      <c r="J505" s="169">
        <v>26117</v>
      </c>
      <c r="K505" s="167" t="s">
        <v>55</v>
      </c>
      <c r="L505" s="169">
        <v>6</v>
      </c>
      <c r="M505" s="167" t="s">
        <v>3513</v>
      </c>
      <c r="N505" s="169">
        <v>3</v>
      </c>
      <c r="O505" s="167" t="s">
        <v>3505</v>
      </c>
      <c r="P505" s="167"/>
      <c r="Q505" s="167" t="s">
        <v>3527</v>
      </c>
      <c r="R505" s="167" t="s">
        <v>3528</v>
      </c>
      <c r="S505" s="169">
        <v>5</v>
      </c>
      <c r="T505" s="167" t="s">
        <v>4040</v>
      </c>
      <c r="U505" s="169" t="s">
        <v>4041</v>
      </c>
      <c r="V505" s="167" t="s">
        <v>4415</v>
      </c>
      <c r="W505" s="167" t="s">
        <v>4416</v>
      </c>
      <c r="X505" s="170" t="s">
        <v>157</v>
      </c>
      <c r="Y505" s="171" t="s">
        <v>4414</v>
      </c>
      <c r="Z505" s="167" t="s">
        <v>10563</v>
      </c>
      <c r="AA505" s="176">
        <v>5000</v>
      </c>
      <c r="AB505" s="167" t="s">
        <v>11254</v>
      </c>
      <c r="AC505" s="176">
        <v>5000</v>
      </c>
      <c r="AD505" s="167" t="s">
        <v>11254</v>
      </c>
      <c r="AE505" s="176">
        <v>340</v>
      </c>
    </row>
    <row r="506" spans="1:31">
      <c r="A506" s="178">
        <v>108147391700</v>
      </c>
      <c r="B506" s="166">
        <v>46126</v>
      </c>
      <c r="C506" s="167" t="s">
        <v>3524</v>
      </c>
      <c r="D506" s="167" t="s">
        <v>3525</v>
      </c>
      <c r="E506" s="167" t="s">
        <v>3526</v>
      </c>
      <c r="F506" s="167" t="s">
        <v>3501</v>
      </c>
      <c r="G506" s="167" t="s">
        <v>3502</v>
      </c>
      <c r="H506" s="168">
        <v>46127</v>
      </c>
      <c r="I506" s="167"/>
      <c r="J506" s="169">
        <v>26117</v>
      </c>
      <c r="K506" s="167" t="s">
        <v>55</v>
      </c>
      <c r="L506" s="169">
        <v>6</v>
      </c>
      <c r="M506" s="167" t="s">
        <v>3513</v>
      </c>
      <c r="N506" s="169">
        <v>3</v>
      </c>
      <c r="O506" s="167" t="s">
        <v>3505</v>
      </c>
      <c r="P506" s="167"/>
      <c r="Q506" s="167" t="s">
        <v>3527</v>
      </c>
      <c r="R506" s="167" t="s">
        <v>3528</v>
      </c>
      <c r="S506" s="169">
        <v>4</v>
      </c>
      <c r="T506" s="167" t="s">
        <v>4040</v>
      </c>
      <c r="U506" s="169" t="s">
        <v>4041</v>
      </c>
      <c r="V506" s="167" t="s">
        <v>4412</v>
      </c>
      <c r="W506" s="167" t="s">
        <v>4413</v>
      </c>
      <c r="X506" s="170" t="s">
        <v>157</v>
      </c>
      <c r="Y506" s="171" t="s">
        <v>4414</v>
      </c>
      <c r="Z506" s="167" t="s">
        <v>10563</v>
      </c>
      <c r="AA506" s="176">
        <v>1000</v>
      </c>
      <c r="AB506" s="167" t="s">
        <v>11254</v>
      </c>
      <c r="AC506" s="176">
        <v>1000</v>
      </c>
      <c r="AD506" s="167" t="s">
        <v>11254</v>
      </c>
      <c r="AE506" s="176">
        <v>161</v>
      </c>
    </row>
    <row r="507" spans="1:31">
      <c r="A507" s="178">
        <v>108147391700</v>
      </c>
      <c r="B507" s="166">
        <v>46126</v>
      </c>
      <c r="C507" s="167" t="s">
        <v>3524</v>
      </c>
      <c r="D507" s="167" t="s">
        <v>3525</v>
      </c>
      <c r="E507" s="167" t="s">
        <v>3526</v>
      </c>
      <c r="F507" s="167" t="s">
        <v>3501</v>
      </c>
      <c r="G507" s="167" t="s">
        <v>3502</v>
      </c>
      <c r="H507" s="168">
        <v>46127</v>
      </c>
      <c r="I507" s="167"/>
      <c r="J507" s="169">
        <v>26117</v>
      </c>
      <c r="K507" s="167" t="s">
        <v>55</v>
      </c>
      <c r="L507" s="169">
        <v>6</v>
      </c>
      <c r="M507" s="167" t="s">
        <v>3513</v>
      </c>
      <c r="N507" s="169">
        <v>3</v>
      </c>
      <c r="O507" s="167" t="s">
        <v>3505</v>
      </c>
      <c r="P507" s="167"/>
      <c r="Q507" s="167" t="s">
        <v>3527</v>
      </c>
      <c r="R507" s="167" t="s">
        <v>3528</v>
      </c>
      <c r="S507" s="169">
        <v>3</v>
      </c>
      <c r="T507" s="167" t="s">
        <v>4040</v>
      </c>
      <c r="U507" s="169" t="s">
        <v>4041</v>
      </c>
      <c r="V507" s="167" t="s">
        <v>4417</v>
      </c>
      <c r="W507" s="167" t="s">
        <v>4418</v>
      </c>
      <c r="X507" s="170" t="s">
        <v>157</v>
      </c>
      <c r="Y507" s="171" t="s">
        <v>4414</v>
      </c>
      <c r="Z507" s="167" t="s">
        <v>10563</v>
      </c>
      <c r="AA507" s="176">
        <v>2000</v>
      </c>
      <c r="AB507" s="167" t="s">
        <v>11254</v>
      </c>
      <c r="AC507" s="176">
        <v>2000</v>
      </c>
      <c r="AD507" s="167" t="s">
        <v>11254</v>
      </c>
      <c r="AE507" s="176">
        <v>500</v>
      </c>
    </row>
    <row r="508" spans="1:31">
      <c r="A508" s="178">
        <v>108147391700</v>
      </c>
      <c r="B508" s="166">
        <v>46126</v>
      </c>
      <c r="C508" s="167" t="s">
        <v>3524</v>
      </c>
      <c r="D508" s="167" t="s">
        <v>3525</v>
      </c>
      <c r="E508" s="167" t="s">
        <v>3526</v>
      </c>
      <c r="F508" s="167" t="s">
        <v>3501</v>
      </c>
      <c r="G508" s="167" t="s">
        <v>3502</v>
      </c>
      <c r="H508" s="168">
        <v>46127</v>
      </c>
      <c r="I508" s="167"/>
      <c r="J508" s="169">
        <v>26117</v>
      </c>
      <c r="K508" s="167" t="s">
        <v>55</v>
      </c>
      <c r="L508" s="169">
        <v>6</v>
      </c>
      <c r="M508" s="167" t="s">
        <v>3513</v>
      </c>
      <c r="N508" s="169">
        <v>3</v>
      </c>
      <c r="O508" s="167" t="s">
        <v>3505</v>
      </c>
      <c r="P508" s="167"/>
      <c r="Q508" s="167" t="s">
        <v>3527</v>
      </c>
      <c r="R508" s="167" t="s">
        <v>3528</v>
      </c>
      <c r="S508" s="169">
        <v>2</v>
      </c>
      <c r="T508" s="167" t="s">
        <v>4040</v>
      </c>
      <c r="U508" s="169" t="s">
        <v>4041</v>
      </c>
      <c r="V508" s="167" t="s">
        <v>4419</v>
      </c>
      <c r="W508" s="167" t="s">
        <v>4420</v>
      </c>
      <c r="X508" s="170" t="s">
        <v>157</v>
      </c>
      <c r="Y508" s="171" t="s">
        <v>4414</v>
      </c>
      <c r="Z508" s="167" t="s">
        <v>10563</v>
      </c>
      <c r="AA508" s="176">
        <v>1000</v>
      </c>
      <c r="AB508" s="167" t="s">
        <v>11254</v>
      </c>
      <c r="AC508" s="176">
        <v>1000</v>
      </c>
      <c r="AD508" s="167" t="s">
        <v>11254</v>
      </c>
      <c r="AE508" s="176">
        <v>250</v>
      </c>
    </row>
    <row r="509" spans="1:31">
      <c r="A509" s="178">
        <v>108147391700</v>
      </c>
      <c r="B509" s="166">
        <v>46126</v>
      </c>
      <c r="C509" s="167" t="s">
        <v>3524</v>
      </c>
      <c r="D509" s="167" t="s">
        <v>3525</v>
      </c>
      <c r="E509" s="167" t="s">
        <v>3526</v>
      </c>
      <c r="F509" s="167" t="s">
        <v>3501</v>
      </c>
      <c r="G509" s="167" t="s">
        <v>3502</v>
      </c>
      <c r="H509" s="168">
        <v>46127</v>
      </c>
      <c r="I509" s="167"/>
      <c r="J509" s="169">
        <v>26117</v>
      </c>
      <c r="K509" s="167" t="s">
        <v>55</v>
      </c>
      <c r="L509" s="169">
        <v>6</v>
      </c>
      <c r="M509" s="167" t="s">
        <v>3513</v>
      </c>
      <c r="N509" s="169">
        <v>3</v>
      </c>
      <c r="O509" s="167" t="s">
        <v>3505</v>
      </c>
      <c r="P509" s="167"/>
      <c r="Q509" s="167" t="s">
        <v>3527</v>
      </c>
      <c r="R509" s="167" t="s">
        <v>3528</v>
      </c>
      <c r="S509" s="169">
        <v>1</v>
      </c>
      <c r="T509" s="167" t="s">
        <v>4040</v>
      </c>
      <c r="U509" s="169" t="s">
        <v>4041</v>
      </c>
      <c r="V509" s="167" t="s">
        <v>4417</v>
      </c>
      <c r="W509" s="167" t="s">
        <v>4418</v>
      </c>
      <c r="X509" s="170" t="s">
        <v>157</v>
      </c>
      <c r="Y509" s="171" t="s">
        <v>4414</v>
      </c>
      <c r="Z509" s="167" t="s">
        <v>10563</v>
      </c>
      <c r="AA509" s="176">
        <v>2500</v>
      </c>
      <c r="AB509" s="167" t="s">
        <v>11254</v>
      </c>
      <c r="AC509" s="176">
        <v>2500</v>
      </c>
      <c r="AD509" s="167" t="s">
        <v>11254</v>
      </c>
      <c r="AE509" s="176">
        <v>402.5</v>
      </c>
    </row>
    <row r="510" spans="1:31">
      <c r="A510" s="178">
        <v>108149688030</v>
      </c>
      <c r="B510" s="166">
        <v>46126</v>
      </c>
      <c r="C510" s="167" t="s">
        <v>3500</v>
      </c>
      <c r="D510" s="167"/>
      <c r="E510" s="167"/>
      <c r="F510" s="167" t="s">
        <v>3501</v>
      </c>
      <c r="G510" s="167" t="s">
        <v>3502</v>
      </c>
      <c r="H510" s="168"/>
      <c r="I510" s="167" t="s">
        <v>4421</v>
      </c>
      <c r="J510" s="169">
        <v>26117</v>
      </c>
      <c r="K510" s="167" t="s">
        <v>55</v>
      </c>
      <c r="L510" s="169">
        <v>2</v>
      </c>
      <c r="M510" s="167" t="s">
        <v>3513</v>
      </c>
      <c r="N510" s="169">
        <v>2</v>
      </c>
      <c r="O510" s="167" t="s">
        <v>3505</v>
      </c>
      <c r="P510" s="167"/>
      <c r="Q510" s="167" t="s">
        <v>3514</v>
      </c>
      <c r="R510" s="167" t="s">
        <v>3515</v>
      </c>
      <c r="S510" s="169">
        <v>1</v>
      </c>
      <c r="T510" s="167" t="s">
        <v>3516</v>
      </c>
      <c r="U510" s="169" t="s">
        <v>3517</v>
      </c>
      <c r="V510" s="167" t="s">
        <v>4422</v>
      </c>
      <c r="W510" s="167" t="s">
        <v>3519</v>
      </c>
      <c r="X510" s="170" t="s">
        <v>157</v>
      </c>
      <c r="Y510" s="171" t="s">
        <v>4423</v>
      </c>
      <c r="Z510" s="167" t="s">
        <v>10564</v>
      </c>
      <c r="AA510" s="176">
        <v>2</v>
      </c>
      <c r="AB510" s="167" t="s">
        <v>11254</v>
      </c>
      <c r="AC510" s="176">
        <v>2</v>
      </c>
      <c r="AD510" s="167" t="s">
        <v>11254</v>
      </c>
      <c r="AE510" s="176">
        <v>5188.68</v>
      </c>
    </row>
    <row r="511" spans="1:31">
      <c r="A511" s="178">
        <v>108149853930</v>
      </c>
      <c r="B511" s="166">
        <v>46126</v>
      </c>
      <c r="C511" s="167" t="s">
        <v>3524</v>
      </c>
      <c r="D511" s="167" t="s">
        <v>3525</v>
      </c>
      <c r="E511" s="167" t="s">
        <v>3526</v>
      </c>
      <c r="F511" s="167" t="s">
        <v>3501</v>
      </c>
      <c r="G511" s="167" t="s">
        <v>3502</v>
      </c>
      <c r="H511" s="168">
        <v>46127</v>
      </c>
      <c r="I511" s="167"/>
      <c r="J511" s="169">
        <v>26117</v>
      </c>
      <c r="K511" s="167" t="s">
        <v>55</v>
      </c>
      <c r="L511" s="169">
        <v>9</v>
      </c>
      <c r="M511" s="167" t="s">
        <v>3513</v>
      </c>
      <c r="N511" s="169">
        <v>46</v>
      </c>
      <c r="O511" s="167" t="s">
        <v>3505</v>
      </c>
      <c r="P511" s="167"/>
      <c r="Q511" s="167" t="s">
        <v>3527</v>
      </c>
      <c r="R511" s="167" t="s">
        <v>3528</v>
      </c>
      <c r="S511" s="169">
        <v>2</v>
      </c>
      <c r="T511" s="167" t="s">
        <v>3892</v>
      </c>
      <c r="U511" s="169" t="s">
        <v>3893</v>
      </c>
      <c r="V511" s="167" t="s">
        <v>4424</v>
      </c>
      <c r="W511" s="167" t="s">
        <v>4425</v>
      </c>
      <c r="X511" s="170" t="s">
        <v>160</v>
      </c>
      <c r="Y511" s="171" t="s">
        <v>4426</v>
      </c>
      <c r="Z511" s="167" t="s">
        <v>10565</v>
      </c>
      <c r="AA511" s="176">
        <v>1100</v>
      </c>
      <c r="AB511" s="167" t="s">
        <v>11254</v>
      </c>
      <c r="AC511" s="176">
        <v>1100</v>
      </c>
      <c r="AD511" s="167" t="s">
        <v>11254</v>
      </c>
      <c r="AE511" s="176">
        <v>1694</v>
      </c>
    </row>
    <row r="512" spans="1:31">
      <c r="A512" s="178">
        <v>108149853930</v>
      </c>
      <c r="B512" s="166">
        <v>46126</v>
      </c>
      <c r="C512" s="167" t="s">
        <v>3524</v>
      </c>
      <c r="D512" s="167" t="s">
        <v>3525</v>
      </c>
      <c r="E512" s="167" t="s">
        <v>3526</v>
      </c>
      <c r="F512" s="167" t="s">
        <v>3501</v>
      </c>
      <c r="G512" s="167" t="s">
        <v>3502</v>
      </c>
      <c r="H512" s="168">
        <v>46127</v>
      </c>
      <c r="I512" s="167"/>
      <c r="J512" s="169">
        <v>26117</v>
      </c>
      <c r="K512" s="167" t="s">
        <v>55</v>
      </c>
      <c r="L512" s="169">
        <v>9</v>
      </c>
      <c r="M512" s="167" t="s">
        <v>3513</v>
      </c>
      <c r="N512" s="169">
        <v>46</v>
      </c>
      <c r="O512" s="167" t="s">
        <v>3505</v>
      </c>
      <c r="P512" s="167"/>
      <c r="Q512" s="167" t="s">
        <v>3527</v>
      </c>
      <c r="R512" s="167" t="s">
        <v>3528</v>
      </c>
      <c r="S512" s="169">
        <v>1</v>
      </c>
      <c r="T512" s="167" t="s">
        <v>3892</v>
      </c>
      <c r="U512" s="169" t="s">
        <v>3893</v>
      </c>
      <c r="V512" s="167" t="s">
        <v>4424</v>
      </c>
      <c r="W512" s="167" t="s">
        <v>4425</v>
      </c>
      <c r="X512" s="170" t="s">
        <v>160</v>
      </c>
      <c r="Y512" s="171" t="s">
        <v>4426</v>
      </c>
      <c r="Z512" s="167" t="s">
        <v>10565</v>
      </c>
      <c r="AA512" s="176">
        <v>1550</v>
      </c>
      <c r="AB512" s="167" t="s">
        <v>11254</v>
      </c>
      <c r="AC512" s="176">
        <v>1550</v>
      </c>
      <c r="AD512" s="167" t="s">
        <v>11254</v>
      </c>
      <c r="AE512" s="176">
        <v>2387</v>
      </c>
    </row>
    <row r="513" spans="1:31">
      <c r="A513" s="178">
        <v>108150022260</v>
      </c>
      <c r="B513" s="166">
        <v>46126</v>
      </c>
      <c r="C513" s="167" t="s">
        <v>3524</v>
      </c>
      <c r="D513" s="167" t="s">
        <v>3525</v>
      </c>
      <c r="E513" s="167" t="s">
        <v>3526</v>
      </c>
      <c r="F513" s="167" t="s">
        <v>3501</v>
      </c>
      <c r="G513" s="167" t="s">
        <v>3502</v>
      </c>
      <c r="H513" s="168">
        <v>46127</v>
      </c>
      <c r="I513" s="167"/>
      <c r="J513" s="169">
        <v>26117</v>
      </c>
      <c r="K513" s="167" t="s">
        <v>55</v>
      </c>
      <c r="L513" s="169">
        <v>1</v>
      </c>
      <c r="M513" s="167" t="s">
        <v>3513</v>
      </c>
      <c r="N513" s="169">
        <v>2.9</v>
      </c>
      <c r="O513" s="167" t="s">
        <v>3505</v>
      </c>
      <c r="P513" s="167"/>
      <c r="Q513" s="167" t="s">
        <v>3514</v>
      </c>
      <c r="R513" s="167" t="s">
        <v>3528</v>
      </c>
      <c r="S513" s="169">
        <v>2</v>
      </c>
      <c r="T513" s="167" t="s">
        <v>3529</v>
      </c>
      <c r="U513" s="169" t="s">
        <v>3530</v>
      </c>
      <c r="V513" s="167" t="s">
        <v>4427</v>
      </c>
      <c r="W513" s="167" t="s">
        <v>4428</v>
      </c>
      <c r="X513" s="170" t="s">
        <v>157</v>
      </c>
      <c r="Y513" s="171" t="s">
        <v>4429</v>
      </c>
      <c r="Z513" s="167" t="s">
        <v>10566</v>
      </c>
      <c r="AA513" s="176">
        <v>18000</v>
      </c>
      <c r="AB513" s="167" t="s">
        <v>11254</v>
      </c>
      <c r="AC513" s="176">
        <v>18000</v>
      </c>
      <c r="AD513" s="167" t="s">
        <v>11254</v>
      </c>
      <c r="AE513" s="176">
        <v>1980</v>
      </c>
    </row>
    <row r="514" spans="1:31">
      <c r="A514" s="178">
        <v>108150022260</v>
      </c>
      <c r="B514" s="166">
        <v>46126</v>
      </c>
      <c r="C514" s="167" t="s">
        <v>3524</v>
      </c>
      <c r="D514" s="167" t="s">
        <v>3525</v>
      </c>
      <c r="E514" s="167" t="s">
        <v>3526</v>
      </c>
      <c r="F514" s="167" t="s">
        <v>3501</v>
      </c>
      <c r="G514" s="167" t="s">
        <v>3502</v>
      </c>
      <c r="H514" s="168">
        <v>46127</v>
      </c>
      <c r="I514" s="167"/>
      <c r="J514" s="169">
        <v>26117</v>
      </c>
      <c r="K514" s="167" t="s">
        <v>55</v>
      </c>
      <c r="L514" s="169">
        <v>1</v>
      </c>
      <c r="M514" s="167" t="s">
        <v>3513</v>
      </c>
      <c r="N514" s="169">
        <v>2.9</v>
      </c>
      <c r="O514" s="167" t="s">
        <v>3505</v>
      </c>
      <c r="P514" s="167"/>
      <c r="Q514" s="167" t="s">
        <v>3514</v>
      </c>
      <c r="R514" s="167" t="s">
        <v>3528</v>
      </c>
      <c r="S514" s="169">
        <v>1</v>
      </c>
      <c r="T514" s="167" t="s">
        <v>3529</v>
      </c>
      <c r="U514" s="169" t="s">
        <v>3530</v>
      </c>
      <c r="V514" s="167" t="s">
        <v>4430</v>
      </c>
      <c r="W514" s="167" t="s">
        <v>4431</v>
      </c>
      <c r="X514" s="170" t="s">
        <v>157</v>
      </c>
      <c r="Y514" s="171" t="s">
        <v>4429</v>
      </c>
      <c r="Z514" s="167" t="s">
        <v>10566</v>
      </c>
      <c r="AA514" s="176">
        <v>15000</v>
      </c>
      <c r="AB514" s="167" t="s">
        <v>11254</v>
      </c>
      <c r="AC514" s="176">
        <v>15000</v>
      </c>
      <c r="AD514" s="167" t="s">
        <v>11254</v>
      </c>
      <c r="AE514" s="176">
        <v>1740</v>
      </c>
    </row>
    <row r="515" spans="1:31">
      <c r="A515" s="178">
        <v>108150039800</v>
      </c>
      <c r="B515" s="166">
        <v>46126</v>
      </c>
      <c r="C515" s="167" t="s">
        <v>3524</v>
      </c>
      <c r="D515" s="167" t="s">
        <v>3525</v>
      </c>
      <c r="E515" s="167" t="s">
        <v>3526</v>
      </c>
      <c r="F515" s="167" t="s">
        <v>3501</v>
      </c>
      <c r="G515" s="167" t="s">
        <v>3502</v>
      </c>
      <c r="H515" s="168">
        <v>46127</v>
      </c>
      <c r="I515" s="167"/>
      <c r="J515" s="169">
        <v>26117</v>
      </c>
      <c r="K515" s="167" t="s">
        <v>55</v>
      </c>
      <c r="L515" s="169">
        <v>1</v>
      </c>
      <c r="M515" s="167" t="s">
        <v>3513</v>
      </c>
      <c r="N515" s="169">
        <v>0.7</v>
      </c>
      <c r="O515" s="167" t="s">
        <v>3505</v>
      </c>
      <c r="P515" s="167"/>
      <c r="Q515" s="167" t="s">
        <v>3527</v>
      </c>
      <c r="R515" s="167" t="s">
        <v>3528</v>
      </c>
      <c r="S515" s="169">
        <v>1</v>
      </c>
      <c r="T515" s="167" t="s">
        <v>3971</v>
      </c>
      <c r="U515" s="169" t="s">
        <v>3972</v>
      </c>
      <c r="V515" s="167" t="s">
        <v>4432</v>
      </c>
      <c r="W515" s="167" t="s">
        <v>4433</v>
      </c>
      <c r="X515" s="170" t="s">
        <v>159</v>
      </c>
      <c r="Y515" s="171" t="s">
        <v>4434</v>
      </c>
      <c r="Z515" s="167" t="s">
        <v>10567</v>
      </c>
      <c r="AA515" s="176">
        <v>100</v>
      </c>
      <c r="AB515" s="167" t="s">
        <v>11254</v>
      </c>
      <c r="AC515" s="176">
        <v>100</v>
      </c>
      <c r="AD515" s="167" t="s">
        <v>11254</v>
      </c>
      <c r="AE515" s="176">
        <v>11.3</v>
      </c>
    </row>
    <row r="516" spans="1:31">
      <c r="A516" s="178">
        <v>108150082020</v>
      </c>
      <c r="B516" s="166">
        <v>46126</v>
      </c>
      <c r="C516" s="167" t="s">
        <v>3524</v>
      </c>
      <c r="D516" s="167" t="s">
        <v>3525</v>
      </c>
      <c r="E516" s="167" t="s">
        <v>3526</v>
      </c>
      <c r="F516" s="167" t="s">
        <v>3501</v>
      </c>
      <c r="G516" s="167" t="s">
        <v>3502</v>
      </c>
      <c r="H516" s="168">
        <v>46127</v>
      </c>
      <c r="I516" s="167"/>
      <c r="J516" s="169">
        <v>26117</v>
      </c>
      <c r="K516" s="167" t="s">
        <v>55</v>
      </c>
      <c r="L516" s="169">
        <v>1</v>
      </c>
      <c r="M516" s="167" t="s">
        <v>3513</v>
      </c>
      <c r="N516" s="169">
        <v>1.5</v>
      </c>
      <c r="O516" s="167" t="s">
        <v>3505</v>
      </c>
      <c r="P516" s="167"/>
      <c r="Q516" s="167" t="s">
        <v>3514</v>
      </c>
      <c r="R516" s="167" t="s">
        <v>3528</v>
      </c>
      <c r="S516" s="169">
        <v>1</v>
      </c>
      <c r="T516" s="167" t="s">
        <v>3529</v>
      </c>
      <c r="U516" s="169" t="s">
        <v>3530</v>
      </c>
      <c r="V516" s="167" t="s">
        <v>4435</v>
      </c>
      <c r="W516" s="167" t="s">
        <v>4360</v>
      </c>
      <c r="X516" s="170" t="s">
        <v>160</v>
      </c>
      <c r="Y516" s="171" t="s">
        <v>4436</v>
      </c>
      <c r="Z516" s="167" t="s">
        <v>10568</v>
      </c>
      <c r="AA516" s="176">
        <v>2500</v>
      </c>
      <c r="AB516" s="167" t="s">
        <v>11254</v>
      </c>
      <c r="AC516" s="176">
        <v>2500</v>
      </c>
      <c r="AD516" s="167" t="s">
        <v>11254</v>
      </c>
      <c r="AE516" s="176">
        <v>4045</v>
      </c>
    </row>
    <row r="517" spans="1:31">
      <c r="A517" s="178">
        <v>108150196820</v>
      </c>
      <c r="B517" s="166">
        <v>46126</v>
      </c>
      <c r="C517" s="167" t="s">
        <v>3524</v>
      </c>
      <c r="D517" s="167" t="s">
        <v>3525</v>
      </c>
      <c r="E517" s="167" t="s">
        <v>3526</v>
      </c>
      <c r="F517" s="167" t="s">
        <v>3501</v>
      </c>
      <c r="G517" s="167" t="s">
        <v>3502</v>
      </c>
      <c r="H517" s="168">
        <v>46127</v>
      </c>
      <c r="I517" s="167"/>
      <c r="J517" s="169">
        <v>26117</v>
      </c>
      <c r="K517" s="167" t="s">
        <v>55</v>
      </c>
      <c r="L517" s="169">
        <v>1</v>
      </c>
      <c r="M517" s="167" t="s">
        <v>3513</v>
      </c>
      <c r="N517" s="169">
        <v>0.5</v>
      </c>
      <c r="O517" s="167" t="s">
        <v>3505</v>
      </c>
      <c r="P517" s="167"/>
      <c r="Q517" s="167" t="s">
        <v>3527</v>
      </c>
      <c r="R517" s="167" t="s">
        <v>3528</v>
      </c>
      <c r="S517" s="169">
        <v>1</v>
      </c>
      <c r="T517" s="167" t="s">
        <v>3529</v>
      </c>
      <c r="U517" s="169" t="s">
        <v>3530</v>
      </c>
      <c r="V517" s="167" t="s">
        <v>4437</v>
      </c>
      <c r="W517" s="167" t="s">
        <v>3832</v>
      </c>
      <c r="X517" s="170" t="s">
        <v>160</v>
      </c>
      <c r="Y517" s="171" t="s">
        <v>4438</v>
      </c>
      <c r="Z517" s="167" t="s">
        <v>10569</v>
      </c>
      <c r="AA517" s="176">
        <v>3000</v>
      </c>
      <c r="AB517" s="167" t="s">
        <v>11254</v>
      </c>
      <c r="AC517" s="176">
        <v>3000</v>
      </c>
      <c r="AD517" s="167" t="s">
        <v>11254</v>
      </c>
      <c r="AE517" s="176">
        <v>72</v>
      </c>
    </row>
    <row r="518" spans="1:31">
      <c r="A518" s="178">
        <v>108150324220</v>
      </c>
      <c r="B518" s="166">
        <v>46126</v>
      </c>
      <c r="C518" s="167" t="s">
        <v>3524</v>
      </c>
      <c r="D518" s="167" t="s">
        <v>3525</v>
      </c>
      <c r="E518" s="167" t="s">
        <v>3526</v>
      </c>
      <c r="F518" s="167" t="s">
        <v>3501</v>
      </c>
      <c r="G518" s="167" t="s">
        <v>3502</v>
      </c>
      <c r="H518" s="168">
        <v>46127</v>
      </c>
      <c r="I518" s="167"/>
      <c r="J518" s="169">
        <v>26117</v>
      </c>
      <c r="K518" s="167" t="s">
        <v>55</v>
      </c>
      <c r="L518" s="169">
        <v>1</v>
      </c>
      <c r="M518" s="167" t="s">
        <v>3513</v>
      </c>
      <c r="N518" s="169">
        <v>0.7</v>
      </c>
      <c r="O518" s="167" t="s">
        <v>3505</v>
      </c>
      <c r="P518" s="167"/>
      <c r="Q518" s="167" t="s">
        <v>3514</v>
      </c>
      <c r="R518" s="167" t="s">
        <v>3528</v>
      </c>
      <c r="S518" s="169">
        <v>1</v>
      </c>
      <c r="T518" s="167" t="s">
        <v>3540</v>
      </c>
      <c r="U518" s="169" t="s">
        <v>3541</v>
      </c>
      <c r="V518" s="167" t="s">
        <v>4439</v>
      </c>
      <c r="W518" s="167" t="s">
        <v>3777</v>
      </c>
      <c r="X518" s="170" t="s">
        <v>159</v>
      </c>
      <c r="Y518" s="171" t="s">
        <v>4440</v>
      </c>
      <c r="Z518" s="167" t="s">
        <v>10570</v>
      </c>
      <c r="AA518" s="176">
        <v>90</v>
      </c>
      <c r="AB518" s="167" t="s">
        <v>11254</v>
      </c>
      <c r="AC518" s="176">
        <v>90</v>
      </c>
      <c r="AD518" s="167" t="s">
        <v>11254</v>
      </c>
      <c r="AE518" s="176">
        <v>4.1399999999999997</v>
      </c>
    </row>
    <row r="519" spans="1:31">
      <c r="A519" s="178">
        <v>108150324810</v>
      </c>
      <c r="B519" s="166">
        <v>46126</v>
      </c>
      <c r="C519" s="167" t="s">
        <v>3524</v>
      </c>
      <c r="D519" s="167" t="s">
        <v>3525</v>
      </c>
      <c r="E519" s="167" t="s">
        <v>3526</v>
      </c>
      <c r="F519" s="167" t="s">
        <v>3501</v>
      </c>
      <c r="G519" s="167" t="s">
        <v>3502</v>
      </c>
      <c r="H519" s="168">
        <v>46127</v>
      </c>
      <c r="I519" s="167"/>
      <c r="J519" s="169">
        <v>26117</v>
      </c>
      <c r="K519" s="167" t="s">
        <v>55</v>
      </c>
      <c r="L519" s="169">
        <v>1</v>
      </c>
      <c r="M519" s="167" t="s">
        <v>3513</v>
      </c>
      <c r="N519" s="169">
        <v>1.1000000000000001</v>
      </c>
      <c r="O519" s="167" t="s">
        <v>3505</v>
      </c>
      <c r="P519" s="167"/>
      <c r="Q519" s="167" t="s">
        <v>3514</v>
      </c>
      <c r="R519" s="167" t="s">
        <v>3528</v>
      </c>
      <c r="S519" s="169">
        <v>1</v>
      </c>
      <c r="T519" s="167" t="s">
        <v>3529</v>
      </c>
      <c r="U519" s="169" t="s">
        <v>3530</v>
      </c>
      <c r="V519" s="167" t="s">
        <v>4441</v>
      </c>
      <c r="W519" s="167" t="s">
        <v>4442</v>
      </c>
      <c r="X519" s="170" t="s">
        <v>157</v>
      </c>
      <c r="Y519" s="171" t="s">
        <v>4443</v>
      </c>
      <c r="Z519" s="167" t="s">
        <v>10571</v>
      </c>
      <c r="AA519" s="176">
        <v>10000</v>
      </c>
      <c r="AB519" s="167" t="s">
        <v>11254</v>
      </c>
      <c r="AC519" s="176">
        <v>10000</v>
      </c>
      <c r="AD519" s="167" t="s">
        <v>11254</v>
      </c>
      <c r="AE519" s="176">
        <v>1150</v>
      </c>
    </row>
    <row r="520" spans="1:31">
      <c r="A520" s="178">
        <v>108150384420</v>
      </c>
      <c r="B520" s="166">
        <v>46126</v>
      </c>
      <c r="C520" s="167" t="s">
        <v>3524</v>
      </c>
      <c r="D520" s="167" t="s">
        <v>3525</v>
      </c>
      <c r="E520" s="167" t="s">
        <v>3526</v>
      </c>
      <c r="F520" s="167" t="s">
        <v>3501</v>
      </c>
      <c r="G520" s="167" t="s">
        <v>3502</v>
      </c>
      <c r="H520" s="168">
        <v>46127</v>
      </c>
      <c r="I520" s="167"/>
      <c r="J520" s="169">
        <v>26117</v>
      </c>
      <c r="K520" s="167" t="s">
        <v>55</v>
      </c>
      <c r="L520" s="169">
        <v>1</v>
      </c>
      <c r="M520" s="167" t="s">
        <v>3513</v>
      </c>
      <c r="N520" s="169">
        <v>0.7</v>
      </c>
      <c r="O520" s="167" t="s">
        <v>3505</v>
      </c>
      <c r="P520" s="167"/>
      <c r="Q520" s="167" t="s">
        <v>3527</v>
      </c>
      <c r="R520" s="167" t="s">
        <v>3528</v>
      </c>
      <c r="S520" s="169">
        <v>2</v>
      </c>
      <c r="T520" s="167" t="s">
        <v>3529</v>
      </c>
      <c r="U520" s="169" t="s">
        <v>3530</v>
      </c>
      <c r="V520" s="167" t="s">
        <v>4444</v>
      </c>
      <c r="W520" s="167" t="s">
        <v>4445</v>
      </c>
      <c r="X520" s="170" t="s">
        <v>159</v>
      </c>
      <c r="Y520" s="171" t="s">
        <v>4446</v>
      </c>
      <c r="Z520" s="167" t="s">
        <v>10572</v>
      </c>
      <c r="AA520" s="176">
        <v>3000</v>
      </c>
      <c r="AB520" s="167" t="s">
        <v>11254</v>
      </c>
      <c r="AC520" s="176">
        <v>3000</v>
      </c>
      <c r="AD520" s="167" t="s">
        <v>11254</v>
      </c>
      <c r="AE520" s="176">
        <v>450</v>
      </c>
    </row>
    <row r="521" spans="1:31">
      <c r="A521" s="178">
        <v>108150384420</v>
      </c>
      <c r="B521" s="166">
        <v>46126</v>
      </c>
      <c r="C521" s="167" t="s">
        <v>3524</v>
      </c>
      <c r="D521" s="167" t="s">
        <v>3525</v>
      </c>
      <c r="E521" s="167" t="s">
        <v>3526</v>
      </c>
      <c r="F521" s="167" t="s">
        <v>3501</v>
      </c>
      <c r="G521" s="167" t="s">
        <v>3502</v>
      </c>
      <c r="H521" s="168">
        <v>46127</v>
      </c>
      <c r="I521" s="167"/>
      <c r="J521" s="169">
        <v>26117</v>
      </c>
      <c r="K521" s="167" t="s">
        <v>55</v>
      </c>
      <c r="L521" s="169">
        <v>1</v>
      </c>
      <c r="M521" s="167" t="s">
        <v>3513</v>
      </c>
      <c r="N521" s="169">
        <v>0.7</v>
      </c>
      <c r="O521" s="167" t="s">
        <v>3505</v>
      </c>
      <c r="P521" s="167"/>
      <c r="Q521" s="167" t="s">
        <v>3527</v>
      </c>
      <c r="R521" s="167" t="s">
        <v>3528</v>
      </c>
      <c r="S521" s="169">
        <v>1</v>
      </c>
      <c r="T521" s="167" t="s">
        <v>3545</v>
      </c>
      <c r="U521" s="169" t="s">
        <v>3546</v>
      </c>
      <c r="V521" s="167" t="s">
        <v>4447</v>
      </c>
      <c r="W521" s="167" t="s">
        <v>4448</v>
      </c>
      <c r="X521" s="170" t="s">
        <v>159</v>
      </c>
      <c r="Y521" s="171" t="s">
        <v>4446</v>
      </c>
      <c r="Z521" s="167" t="s">
        <v>10572</v>
      </c>
      <c r="AA521" s="176">
        <v>8000</v>
      </c>
      <c r="AB521" s="167" t="s">
        <v>11254</v>
      </c>
      <c r="AC521" s="176">
        <v>8000</v>
      </c>
      <c r="AD521" s="167" t="s">
        <v>11254</v>
      </c>
      <c r="AE521" s="176">
        <v>640</v>
      </c>
    </row>
    <row r="522" spans="1:31">
      <c r="A522" s="178">
        <v>108150394700</v>
      </c>
      <c r="B522" s="166">
        <v>46126</v>
      </c>
      <c r="C522" s="167" t="s">
        <v>3524</v>
      </c>
      <c r="D522" s="167" t="s">
        <v>3525</v>
      </c>
      <c r="E522" s="167" t="s">
        <v>3526</v>
      </c>
      <c r="F522" s="167" t="s">
        <v>3501</v>
      </c>
      <c r="G522" s="167" t="s">
        <v>3502</v>
      </c>
      <c r="H522" s="168">
        <v>46127</v>
      </c>
      <c r="I522" s="167"/>
      <c r="J522" s="169">
        <v>26117</v>
      </c>
      <c r="K522" s="167" t="s">
        <v>55</v>
      </c>
      <c r="L522" s="169">
        <v>1</v>
      </c>
      <c r="M522" s="167" t="s">
        <v>3513</v>
      </c>
      <c r="N522" s="169">
        <v>1.6</v>
      </c>
      <c r="O522" s="167" t="s">
        <v>3505</v>
      </c>
      <c r="P522" s="167"/>
      <c r="Q522" s="167" t="s">
        <v>3514</v>
      </c>
      <c r="R522" s="167" t="s">
        <v>3528</v>
      </c>
      <c r="S522" s="169">
        <v>1</v>
      </c>
      <c r="T522" s="167" t="s">
        <v>3529</v>
      </c>
      <c r="U522" s="169" t="s">
        <v>3530</v>
      </c>
      <c r="V522" s="167" t="s">
        <v>4435</v>
      </c>
      <c r="W522" s="167" t="s">
        <v>4360</v>
      </c>
      <c r="X522" s="170" t="s">
        <v>160</v>
      </c>
      <c r="Y522" s="171" t="s">
        <v>4449</v>
      </c>
      <c r="Z522" s="167" t="s">
        <v>10573</v>
      </c>
      <c r="AA522" s="176">
        <v>2500</v>
      </c>
      <c r="AB522" s="167" t="s">
        <v>11254</v>
      </c>
      <c r="AC522" s="176">
        <v>2500</v>
      </c>
      <c r="AD522" s="167" t="s">
        <v>11254</v>
      </c>
      <c r="AE522" s="176">
        <v>4045</v>
      </c>
    </row>
    <row r="523" spans="1:31">
      <c r="A523" s="178">
        <v>108150442260</v>
      </c>
      <c r="B523" s="166">
        <v>46126</v>
      </c>
      <c r="C523" s="167" t="s">
        <v>3524</v>
      </c>
      <c r="D523" s="167" t="s">
        <v>3525</v>
      </c>
      <c r="E523" s="167" t="s">
        <v>3526</v>
      </c>
      <c r="F523" s="167" t="s">
        <v>3501</v>
      </c>
      <c r="G523" s="167" t="s">
        <v>3502</v>
      </c>
      <c r="H523" s="168">
        <v>46127</v>
      </c>
      <c r="I523" s="167"/>
      <c r="J523" s="169">
        <v>26117</v>
      </c>
      <c r="K523" s="167" t="s">
        <v>55</v>
      </c>
      <c r="L523" s="169">
        <v>1</v>
      </c>
      <c r="M523" s="167" t="s">
        <v>3513</v>
      </c>
      <c r="N523" s="169">
        <v>1.7</v>
      </c>
      <c r="O523" s="167" t="s">
        <v>3505</v>
      </c>
      <c r="P523" s="167"/>
      <c r="Q523" s="167" t="s">
        <v>3514</v>
      </c>
      <c r="R523" s="167" t="s">
        <v>3528</v>
      </c>
      <c r="S523" s="169">
        <v>1</v>
      </c>
      <c r="T523" s="167" t="s">
        <v>3529</v>
      </c>
      <c r="U523" s="169" t="s">
        <v>3530</v>
      </c>
      <c r="V523" s="167" t="s">
        <v>4435</v>
      </c>
      <c r="W523" s="167" t="s">
        <v>4360</v>
      </c>
      <c r="X523" s="170" t="s">
        <v>160</v>
      </c>
      <c r="Y523" s="171" t="s">
        <v>4450</v>
      </c>
      <c r="Z523" s="167" t="s">
        <v>10574</v>
      </c>
      <c r="AA523" s="176">
        <v>2500</v>
      </c>
      <c r="AB523" s="167" t="s">
        <v>11254</v>
      </c>
      <c r="AC523" s="176">
        <v>2500</v>
      </c>
      <c r="AD523" s="167" t="s">
        <v>11254</v>
      </c>
      <c r="AE523" s="176">
        <v>4045</v>
      </c>
    </row>
    <row r="524" spans="1:31">
      <c r="A524" s="178">
        <v>108150462560</v>
      </c>
      <c r="B524" s="166">
        <v>46126</v>
      </c>
      <c r="C524" s="167" t="s">
        <v>3524</v>
      </c>
      <c r="D524" s="167" t="s">
        <v>3525</v>
      </c>
      <c r="E524" s="167" t="s">
        <v>3526</v>
      </c>
      <c r="F524" s="167" t="s">
        <v>3501</v>
      </c>
      <c r="G524" s="167" t="s">
        <v>3502</v>
      </c>
      <c r="H524" s="168">
        <v>46127</v>
      </c>
      <c r="I524" s="167"/>
      <c r="J524" s="169">
        <v>26117</v>
      </c>
      <c r="K524" s="167" t="s">
        <v>55</v>
      </c>
      <c r="L524" s="169">
        <v>1</v>
      </c>
      <c r="M524" s="167" t="s">
        <v>3513</v>
      </c>
      <c r="N524" s="169">
        <v>1.5</v>
      </c>
      <c r="O524" s="167" t="s">
        <v>3505</v>
      </c>
      <c r="P524" s="167"/>
      <c r="Q524" s="167" t="s">
        <v>3514</v>
      </c>
      <c r="R524" s="167" t="s">
        <v>3528</v>
      </c>
      <c r="S524" s="169">
        <v>1</v>
      </c>
      <c r="T524" s="167" t="s">
        <v>3529</v>
      </c>
      <c r="U524" s="169" t="s">
        <v>3530</v>
      </c>
      <c r="V524" s="167" t="s">
        <v>4451</v>
      </c>
      <c r="W524" s="167" t="s">
        <v>4452</v>
      </c>
      <c r="X524" s="170" t="s">
        <v>3533</v>
      </c>
      <c r="Y524" s="171" t="s">
        <v>4453</v>
      </c>
      <c r="Z524" s="167" t="s">
        <v>10575</v>
      </c>
      <c r="AA524" s="176">
        <v>1000</v>
      </c>
      <c r="AB524" s="167" t="s">
        <v>11254</v>
      </c>
      <c r="AC524" s="176">
        <v>1000</v>
      </c>
      <c r="AD524" s="167" t="s">
        <v>11254</v>
      </c>
      <c r="AE524" s="176">
        <v>45050</v>
      </c>
    </row>
    <row r="525" spans="1:31">
      <c r="A525" s="178">
        <v>108150493730</v>
      </c>
      <c r="B525" s="166">
        <v>46126</v>
      </c>
      <c r="C525" s="167" t="s">
        <v>3524</v>
      </c>
      <c r="D525" s="167" t="s">
        <v>3525</v>
      </c>
      <c r="E525" s="167" t="s">
        <v>3526</v>
      </c>
      <c r="F525" s="167" t="s">
        <v>3501</v>
      </c>
      <c r="G525" s="167" t="s">
        <v>3502</v>
      </c>
      <c r="H525" s="168">
        <v>46127</v>
      </c>
      <c r="I525" s="167"/>
      <c r="J525" s="169">
        <v>26117</v>
      </c>
      <c r="K525" s="167" t="s">
        <v>55</v>
      </c>
      <c r="L525" s="169">
        <v>7</v>
      </c>
      <c r="M525" s="167" t="s">
        <v>3513</v>
      </c>
      <c r="N525" s="169">
        <v>107.5</v>
      </c>
      <c r="O525" s="167" t="s">
        <v>3505</v>
      </c>
      <c r="P525" s="167"/>
      <c r="Q525" s="167" t="s">
        <v>3527</v>
      </c>
      <c r="R525" s="167" t="s">
        <v>3528</v>
      </c>
      <c r="S525" s="169">
        <v>1</v>
      </c>
      <c r="T525" s="167" t="s">
        <v>3529</v>
      </c>
      <c r="U525" s="169" t="s">
        <v>3530</v>
      </c>
      <c r="V525" s="167" t="s">
        <v>4454</v>
      </c>
      <c r="W525" s="167" t="s">
        <v>4455</v>
      </c>
      <c r="X525" s="170" t="s">
        <v>3533</v>
      </c>
      <c r="Y525" s="171" t="s">
        <v>4456</v>
      </c>
      <c r="Z525" s="167" t="s">
        <v>10576</v>
      </c>
      <c r="AA525" s="176">
        <v>1968</v>
      </c>
      <c r="AB525" s="167" t="s">
        <v>11254</v>
      </c>
      <c r="AC525" s="176">
        <v>1968</v>
      </c>
      <c r="AD525" s="167" t="s">
        <v>11254</v>
      </c>
      <c r="AE525" s="176">
        <v>446342.40000000002</v>
      </c>
    </row>
    <row r="526" spans="1:31">
      <c r="A526" s="178">
        <v>108150642940</v>
      </c>
      <c r="B526" s="166">
        <v>46126</v>
      </c>
      <c r="C526" s="167" t="s">
        <v>3524</v>
      </c>
      <c r="D526" s="167" t="s">
        <v>3525</v>
      </c>
      <c r="E526" s="167" t="s">
        <v>3526</v>
      </c>
      <c r="F526" s="167" t="s">
        <v>3501</v>
      </c>
      <c r="G526" s="167" t="s">
        <v>3502</v>
      </c>
      <c r="H526" s="168">
        <v>46127</v>
      </c>
      <c r="I526" s="167"/>
      <c r="J526" s="169">
        <v>26117</v>
      </c>
      <c r="K526" s="167" t="s">
        <v>55</v>
      </c>
      <c r="L526" s="169">
        <v>10</v>
      </c>
      <c r="M526" s="167" t="s">
        <v>3513</v>
      </c>
      <c r="N526" s="169">
        <v>37.200000000000003</v>
      </c>
      <c r="O526" s="167" t="s">
        <v>3505</v>
      </c>
      <c r="P526" s="167"/>
      <c r="Q526" s="167" t="s">
        <v>3527</v>
      </c>
      <c r="R526" s="167" t="s">
        <v>3528</v>
      </c>
      <c r="S526" s="169">
        <v>8</v>
      </c>
      <c r="T526" s="167" t="s">
        <v>3529</v>
      </c>
      <c r="U526" s="169" t="s">
        <v>3530</v>
      </c>
      <c r="V526" s="167" t="s">
        <v>4457</v>
      </c>
      <c r="W526" s="167" t="s">
        <v>4458</v>
      </c>
      <c r="X526" s="170" t="s">
        <v>3533</v>
      </c>
      <c r="Y526" s="171" t="s">
        <v>4459</v>
      </c>
      <c r="Z526" s="167" t="s">
        <v>10577</v>
      </c>
      <c r="AA526" s="176">
        <v>4400</v>
      </c>
      <c r="AB526" s="167" t="s">
        <v>11254</v>
      </c>
      <c r="AC526" s="176">
        <v>4400</v>
      </c>
      <c r="AD526" s="167" t="s">
        <v>11254</v>
      </c>
      <c r="AE526" s="176">
        <v>13978.8</v>
      </c>
    </row>
    <row r="527" spans="1:31">
      <c r="A527" s="178">
        <v>108150642940</v>
      </c>
      <c r="B527" s="166">
        <v>46126</v>
      </c>
      <c r="C527" s="167" t="s">
        <v>3524</v>
      </c>
      <c r="D527" s="167" t="s">
        <v>3525</v>
      </c>
      <c r="E527" s="167" t="s">
        <v>3526</v>
      </c>
      <c r="F527" s="167" t="s">
        <v>3501</v>
      </c>
      <c r="G527" s="167" t="s">
        <v>3502</v>
      </c>
      <c r="H527" s="168">
        <v>46127</v>
      </c>
      <c r="I527" s="167"/>
      <c r="J527" s="169">
        <v>26117</v>
      </c>
      <c r="K527" s="167" t="s">
        <v>55</v>
      </c>
      <c r="L527" s="169">
        <v>10</v>
      </c>
      <c r="M527" s="167" t="s">
        <v>3513</v>
      </c>
      <c r="N527" s="169">
        <v>37.200000000000003</v>
      </c>
      <c r="O527" s="167" t="s">
        <v>3505</v>
      </c>
      <c r="P527" s="167"/>
      <c r="Q527" s="167" t="s">
        <v>3527</v>
      </c>
      <c r="R527" s="167" t="s">
        <v>3528</v>
      </c>
      <c r="S527" s="169">
        <v>7</v>
      </c>
      <c r="T527" s="167" t="s">
        <v>3529</v>
      </c>
      <c r="U527" s="169" t="s">
        <v>3530</v>
      </c>
      <c r="V527" s="167" t="s">
        <v>4460</v>
      </c>
      <c r="W527" s="167" t="s">
        <v>4461</v>
      </c>
      <c r="X527" s="170" t="s">
        <v>3533</v>
      </c>
      <c r="Y527" s="171" t="s">
        <v>4459</v>
      </c>
      <c r="Z527" s="167" t="s">
        <v>10577</v>
      </c>
      <c r="AA527" s="176">
        <v>4400</v>
      </c>
      <c r="AB527" s="167" t="s">
        <v>11254</v>
      </c>
      <c r="AC527" s="176">
        <v>4400</v>
      </c>
      <c r="AD527" s="167" t="s">
        <v>11254</v>
      </c>
      <c r="AE527" s="176">
        <v>13978.8</v>
      </c>
    </row>
    <row r="528" spans="1:31">
      <c r="A528" s="178">
        <v>108150642940</v>
      </c>
      <c r="B528" s="166">
        <v>46126</v>
      </c>
      <c r="C528" s="167" t="s">
        <v>3524</v>
      </c>
      <c r="D528" s="167" t="s">
        <v>3525</v>
      </c>
      <c r="E528" s="167" t="s">
        <v>3526</v>
      </c>
      <c r="F528" s="167" t="s">
        <v>3501</v>
      </c>
      <c r="G528" s="167" t="s">
        <v>3502</v>
      </c>
      <c r="H528" s="168">
        <v>46127</v>
      </c>
      <c r="I528" s="167"/>
      <c r="J528" s="169">
        <v>26117</v>
      </c>
      <c r="K528" s="167" t="s">
        <v>55</v>
      </c>
      <c r="L528" s="169">
        <v>10</v>
      </c>
      <c r="M528" s="167" t="s">
        <v>3513</v>
      </c>
      <c r="N528" s="169">
        <v>37.200000000000003</v>
      </c>
      <c r="O528" s="167" t="s">
        <v>3505</v>
      </c>
      <c r="P528" s="167"/>
      <c r="Q528" s="167" t="s">
        <v>3527</v>
      </c>
      <c r="R528" s="167" t="s">
        <v>3528</v>
      </c>
      <c r="S528" s="169">
        <v>6</v>
      </c>
      <c r="T528" s="167" t="s">
        <v>3529</v>
      </c>
      <c r="U528" s="169" t="s">
        <v>3530</v>
      </c>
      <c r="V528" s="167" t="s">
        <v>4462</v>
      </c>
      <c r="W528" s="167" t="s">
        <v>4463</v>
      </c>
      <c r="X528" s="170" t="s">
        <v>3533</v>
      </c>
      <c r="Y528" s="171" t="s">
        <v>4459</v>
      </c>
      <c r="Z528" s="167" t="s">
        <v>10577</v>
      </c>
      <c r="AA528" s="176">
        <v>420</v>
      </c>
      <c r="AB528" s="167" t="s">
        <v>11254</v>
      </c>
      <c r="AC528" s="176">
        <v>420</v>
      </c>
      <c r="AD528" s="167" t="s">
        <v>11254</v>
      </c>
      <c r="AE528" s="176">
        <v>66816.539999999994</v>
      </c>
    </row>
    <row r="529" spans="1:31">
      <c r="A529" s="178">
        <v>108150642940</v>
      </c>
      <c r="B529" s="166">
        <v>46126</v>
      </c>
      <c r="C529" s="167" t="s">
        <v>3524</v>
      </c>
      <c r="D529" s="167" t="s">
        <v>3525</v>
      </c>
      <c r="E529" s="167" t="s">
        <v>3526</v>
      </c>
      <c r="F529" s="167" t="s">
        <v>3501</v>
      </c>
      <c r="G529" s="167" t="s">
        <v>3502</v>
      </c>
      <c r="H529" s="168">
        <v>46127</v>
      </c>
      <c r="I529" s="167"/>
      <c r="J529" s="169">
        <v>26117</v>
      </c>
      <c r="K529" s="167" t="s">
        <v>55</v>
      </c>
      <c r="L529" s="169">
        <v>10</v>
      </c>
      <c r="M529" s="167" t="s">
        <v>3513</v>
      </c>
      <c r="N529" s="169">
        <v>37.200000000000003</v>
      </c>
      <c r="O529" s="167" t="s">
        <v>3505</v>
      </c>
      <c r="P529" s="167"/>
      <c r="Q529" s="167" t="s">
        <v>3527</v>
      </c>
      <c r="R529" s="167" t="s">
        <v>3528</v>
      </c>
      <c r="S529" s="169">
        <v>5</v>
      </c>
      <c r="T529" s="167" t="s">
        <v>3529</v>
      </c>
      <c r="U529" s="169" t="s">
        <v>3530</v>
      </c>
      <c r="V529" s="167" t="s">
        <v>4462</v>
      </c>
      <c r="W529" s="167" t="s">
        <v>4463</v>
      </c>
      <c r="X529" s="170" t="s">
        <v>3533</v>
      </c>
      <c r="Y529" s="171" t="s">
        <v>4459</v>
      </c>
      <c r="Z529" s="167" t="s">
        <v>10577</v>
      </c>
      <c r="AA529" s="176">
        <v>180</v>
      </c>
      <c r="AB529" s="167" t="s">
        <v>11254</v>
      </c>
      <c r="AC529" s="176">
        <v>180</v>
      </c>
      <c r="AD529" s="167" t="s">
        <v>11254</v>
      </c>
      <c r="AE529" s="176">
        <v>28635.66</v>
      </c>
    </row>
    <row r="530" spans="1:31">
      <c r="A530" s="178">
        <v>108150642940</v>
      </c>
      <c r="B530" s="166">
        <v>46126</v>
      </c>
      <c r="C530" s="167" t="s">
        <v>3524</v>
      </c>
      <c r="D530" s="167" t="s">
        <v>3525</v>
      </c>
      <c r="E530" s="167" t="s">
        <v>3526</v>
      </c>
      <c r="F530" s="167" t="s">
        <v>3501</v>
      </c>
      <c r="G530" s="167" t="s">
        <v>3502</v>
      </c>
      <c r="H530" s="168">
        <v>46127</v>
      </c>
      <c r="I530" s="167"/>
      <c r="J530" s="169">
        <v>26117</v>
      </c>
      <c r="K530" s="167" t="s">
        <v>55</v>
      </c>
      <c r="L530" s="169">
        <v>10</v>
      </c>
      <c r="M530" s="167" t="s">
        <v>3513</v>
      </c>
      <c r="N530" s="169">
        <v>37.200000000000003</v>
      </c>
      <c r="O530" s="167" t="s">
        <v>3505</v>
      </c>
      <c r="P530" s="167"/>
      <c r="Q530" s="167" t="s">
        <v>3527</v>
      </c>
      <c r="R530" s="167" t="s">
        <v>3528</v>
      </c>
      <c r="S530" s="169">
        <v>4</v>
      </c>
      <c r="T530" s="167" t="s">
        <v>3535</v>
      </c>
      <c r="U530" s="169" t="s">
        <v>3536</v>
      </c>
      <c r="V530" s="167" t="s">
        <v>3871</v>
      </c>
      <c r="W530" s="167" t="s">
        <v>3872</v>
      </c>
      <c r="X530" s="170" t="s">
        <v>3533</v>
      </c>
      <c r="Y530" s="171" t="s">
        <v>4459</v>
      </c>
      <c r="Z530" s="167" t="s">
        <v>10577</v>
      </c>
      <c r="AA530" s="176">
        <v>260000</v>
      </c>
      <c r="AB530" s="167" t="s">
        <v>11254</v>
      </c>
      <c r="AC530" s="176">
        <v>260000</v>
      </c>
      <c r="AD530" s="167" t="s">
        <v>11254</v>
      </c>
      <c r="AE530" s="176">
        <v>182</v>
      </c>
    </row>
    <row r="531" spans="1:31">
      <c r="A531" s="178">
        <v>108150642940</v>
      </c>
      <c r="B531" s="166">
        <v>46126</v>
      </c>
      <c r="C531" s="167" t="s">
        <v>3524</v>
      </c>
      <c r="D531" s="167" t="s">
        <v>3525</v>
      </c>
      <c r="E531" s="167" t="s">
        <v>3526</v>
      </c>
      <c r="F531" s="167" t="s">
        <v>3501</v>
      </c>
      <c r="G531" s="167" t="s">
        <v>3502</v>
      </c>
      <c r="H531" s="168">
        <v>46127</v>
      </c>
      <c r="I531" s="167"/>
      <c r="J531" s="169">
        <v>26117</v>
      </c>
      <c r="K531" s="167" t="s">
        <v>55</v>
      </c>
      <c r="L531" s="169">
        <v>10</v>
      </c>
      <c r="M531" s="167" t="s">
        <v>3513</v>
      </c>
      <c r="N531" s="169">
        <v>37.200000000000003</v>
      </c>
      <c r="O531" s="167" t="s">
        <v>3505</v>
      </c>
      <c r="P531" s="167"/>
      <c r="Q531" s="167" t="s">
        <v>3527</v>
      </c>
      <c r="R531" s="167" t="s">
        <v>3528</v>
      </c>
      <c r="S531" s="169">
        <v>3</v>
      </c>
      <c r="T531" s="167" t="s">
        <v>3560</v>
      </c>
      <c r="U531" s="169" t="s">
        <v>3561</v>
      </c>
      <c r="V531" s="167" t="s">
        <v>4464</v>
      </c>
      <c r="W531" s="167" t="s">
        <v>4465</v>
      </c>
      <c r="X531" s="170" t="s">
        <v>160</v>
      </c>
      <c r="Y531" s="171" t="s">
        <v>4459</v>
      </c>
      <c r="Z531" s="167" t="s">
        <v>10577</v>
      </c>
      <c r="AA531" s="176">
        <v>4000</v>
      </c>
      <c r="AB531" s="167" t="s">
        <v>11254</v>
      </c>
      <c r="AC531" s="176">
        <v>4000</v>
      </c>
      <c r="AD531" s="167" t="s">
        <v>11254</v>
      </c>
      <c r="AE531" s="176">
        <v>18.68</v>
      </c>
    </row>
    <row r="532" spans="1:31">
      <c r="A532" s="178">
        <v>108150642940</v>
      </c>
      <c r="B532" s="166">
        <v>46126</v>
      </c>
      <c r="C532" s="167" t="s">
        <v>3524</v>
      </c>
      <c r="D532" s="167" t="s">
        <v>3525</v>
      </c>
      <c r="E532" s="167" t="s">
        <v>3526</v>
      </c>
      <c r="F532" s="167" t="s">
        <v>3501</v>
      </c>
      <c r="G532" s="167" t="s">
        <v>3502</v>
      </c>
      <c r="H532" s="168">
        <v>46127</v>
      </c>
      <c r="I532" s="167"/>
      <c r="J532" s="169">
        <v>26117</v>
      </c>
      <c r="K532" s="167" t="s">
        <v>55</v>
      </c>
      <c r="L532" s="169">
        <v>10</v>
      </c>
      <c r="M532" s="167" t="s">
        <v>3513</v>
      </c>
      <c r="N532" s="169">
        <v>37.200000000000003</v>
      </c>
      <c r="O532" s="167" t="s">
        <v>3505</v>
      </c>
      <c r="P532" s="167"/>
      <c r="Q532" s="167" t="s">
        <v>3527</v>
      </c>
      <c r="R532" s="167" t="s">
        <v>3528</v>
      </c>
      <c r="S532" s="169">
        <v>2</v>
      </c>
      <c r="T532" s="167" t="s">
        <v>3560</v>
      </c>
      <c r="U532" s="169" t="s">
        <v>3561</v>
      </c>
      <c r="V532" s="167" t="s">
        <v>4464</v>
      </c>
      <c r="W532" s="167" t="s">
        <v>4465</v>
      </c>
      <c r="X532" s="170" t="s">
        <v>160</v>
      </c>
      <c r="Y532" s="171" t="s">
        <v>4459</v>
      </c>
      <c r="Z532" s="167" t="s">
        <v>10577</v>
      </c>
      <c r="AA532" s="176">
        <v>16000</v>
      </c>
      <c r="AB532" s="167" t="s">
        <v>11254</v>
      </c>
      <c r="AC532" s="176">
        <v>16000</v>
      </c>
      <c r="AD532" s="167" t="s">
        <v>11254</v>
      </c>
      <c r="AE532" s="176">
        <v>74.72</v>
      </c>
    </row>
    <row r="533" spans="1:31">
      <c r="A533" s="178">
        <v>108150642940</v>
      </c>
      <c r="B533" s="166">
        <v>46126</v>
      </c>
      <c r="C533" s="167" t="s">
        <v>3524</v>
      </c>
      <c r="D533" s="167" t="s">
        <v>3525</v>
      </c>
      <c r="E533" s="167" t="s">
        <v>3526</v>
      </c>
      <c r="F533" s="167" t="s">
        <v>3501</v>
      </c>
      <c r="G533" s="167" t="s">
        <v>3502</v>
      </c>
      <c r="H533" s="168">
        <v>46127</v>
      </c>
      <c r="I533" s="167"/>
      <c r="J533" s="169">
        <v>26117</v>
      </c>
      <c r="K533" s="167" t="s">
        <v>55</v>
      </c>
      <c r="L533" s="169">
        <v>10</v>
      </c>
      <c r="M533" s="167" t="s">
        <v>3513</v>
      </c>
      <c r="N533" s="169">
        <v>37.200000000000003</v>
      </c>
      <c r="O533" s="167" t="s">
        <v>3505</v>
      </c>
      <c r="P533" s="167"/>
      <c r="Q533" s="167" t="s">
        <v>3527</v>
      </c>
      <c r="R533" s="167" t="s">
        <v>3528</v>
      </c>
      <c r="S533" s="169">
        <v>1</v>
      </c>
      <c r="T533" s="167" t="s">
        <v>3560</v>
      </c>
      <c r="U533" s="169" t="s">
        <v>3561</v>
      </c>
      <c r="V533" s="167" t="s">
        <v>4466</v>
      </c>
      <c r="W533" s="167" t="s">
        <v>4467</v>
      </c>
      <c r="X533" s="170" t="s">
        <v>160</v>
      </c>
      <c r="Y533" s="171" t="s">
        <v>4459</v>
      </c>
      <c r="Z533" s="167" t="s">
        <v>10577</v>
      </c>
      <c r="AA533" s="176">
        <v>10000</v>
      </c>
      <c r="AB533" s="167" t="s">
        <v>11254</v>
      </c>
      <c r="AC533" s="176">
        <v>10000</v>
      </c>
      <c r="AD533" s="167" t="s">
        <v>11254</v>
      </c>
      <c r="AE533" s="176">
        <v>13.5</v>
      </c>
    </row>
    <row r="534" spans="1:31">
      <c r="A534" s="178">
        <v>108150714710</v>
      </c>
      <c r="B534" s="166">
        <v>46126</v>
      </c>
      <c r="C534" s="167" t="s">
        <v>3524</v>
      </c>
      <c r="D534" s="167" t="s">
        <v>3525</v>
      </c>
      <c r="E534" s="167" t="s">
        <v>3526</v>
      </c>
      <c r="F534" s="167" t="s">
        <v>3501</v>
      </c>
      <c r="G534" s="167" t="s">
        <v>3502</v>
      </c>
      <c r="H534" s="168">
        <v>46127</v>
      </c>
      <c r="I534" s="167"/>
      <c r="J534" s="169">
        <v>26117</v>
      </c>
      <c r="K534" s="167" t="s">
        <v>55</v>
      </c>
      <c r="L534" s="169">
        <v>1</v>
      </c>
      <c r="M534" s="167" t="s">
        <v>3513</v>
      </c>
      <c r="N534" s="169">
        <v>11.2</v>
      </c>
      <c r="O534" s="167" t="s">
        <v>3505</v>
      </c>
      <c r="P534" s="167"/>
      <c r="Q534" s="167" t="s">
        <v>3527</v>
      </c>
      <c r="R534" s="167" t="s">
        <v>3528</v>
      </c>
      <c r="S534" s="169">
        <v>10</v>
      </c>
      <c r="T534" s="167" t="s">
        <v>3560</v>
      </c>
      <c r="U534" s="169" t="s">
        <v>3561</v>
      </c>
      <c r="V534" s="167" t="s">
        <v>4468</v>
      </c>
      <c r="W534" s="167" t="s">
        <v>4469</v>
      </c>
      <c r="X534" s="170" t="s">
        <v>3533</v>
      </c>
      <c r="Y534" s="171" t="s">
        <v>4470</v>
      </c>
      <c r="Z534" s="167" t="s">
        <v>10578</v>
      </c>
      <c r="AA534" s="176">
        <v>9000</v>
      </c>
      <c r="AB534" s="167" t="s">
        <v>11254</v>
      </c>
      <c r="AC534" s="176">
        <v>9000</v>
      </c>
      <c r="AD534" s="167" t="s">
        <v>11254</v>
      </c>
      <c r="AE534" s="176">
        <v>590.4</v>
      </c>
    </row>
    <row r="535" spans="1:31">
      <c r="A535" s="178">
        <v>108150714710</v>
      </c>
      <c r="B535" s="166">
        <v>46126</v>
      </c>
      <c r="C535" s="167" t="s">
        <v>3524</v>
      </c>
      <c r="D535" s="167" t="s">
        <v>3525</v>
      </c>
      <c r="E535" s="167" t="s">
        <v>3526</v>
      </c>
      <c r="F535" s="167" t="s">
        <v>3501</v>
      </c>
      <c r="G535" s="167" t="s">
        <v>3502</v>
      </c>
      <c r="H535" s="168">
        <v>46127</v>
      </c>
      <c r="I535" s="167"/>
      <c r="J535" s="169">
        <v>26117</v>
      </c>
      <c r="K535" s="167" t="s">
        <v>55</v>
      </c>
      <c r="L535" s="169">
        <v>1</v>
      </c>
      <c r="M535" s="167" t="s">
        <v>3513</v>
      </c>
      <c r="N535" s="169">
        <v>11.2</v>
      </c>
      <c r="O535" s="167" t="s">
        <v>3505</v>
      </c>
      <c r="P535" s="167"/>
      <c r="Q535" s="167" t="s">
        <v>3527</v>
      </c>
      <c r="R535" s="167" t="s">
        <v>3528</v>
      </c>
      <c r="S535" s="169">
        <v>9</v>
      </c>
      <c r="T535" s="167" t="s">
        <v>3560</v>
      </c>
      <c r="U535" s="169" t="s">
        <v>3561</v>
      </c>
      <c r="V535" s="167" t="s">
        <v>4471</v>
      </c>
      <c r="W535" s="167" t="s">
        <v>4472</v>
      </c>
      <c r="X535" s="170" t="s">
        <v>3533</v>
      </c>
      <c r="Y535" s="171" t="s">
        <v>4470</v>
      </c>
      <c r="Z535" s="167" t="s">
        <v>10578</v>
      </c>
      <c r="AA535" s="176">
        <v>22000</v>
      </c>
      <c r="AB535" s="167" t="s">
        <v>11254</v>
      </c>
      <c r="AC535" s="176">
        <v>22000</v>
      </c>
      <c r="AD535" s="167" t="s">
        <v>11254</v>
      </c>
      <c r="AE535" s="176">
        <v>2162.6</v>
      </c>
    </row>
    <row r="536" spans="1:31">
      <c r="A536" s="178">
        <v>108150714710</v>
      </c>
      <c r="B536" s="166">
        <v>46126</v>
      </c>
      <c r="C536" s="167" t="s">
        <v>3524</v>
      </c>
      <c r="D536" s="167" t="s">
        <v>3525</v>
      </c>
      <c r="E536" s="167" t="s">
        <v>3526</v>
      </c>
      <c r="F536" s="167" t="s">
        <v>3501</v>
      </c>
      <c r="G536" s="167" t="s">
        <v>3502</v>
      </c>
      <c r="H536" s="168">
        <v>46127</v>
      </c>
      <c r="I536" s="167"/>
      <c r="J536" s="169">
        <v>26117</v>
      </c>
      <c r="K536" s="167" t="s">
        <v>55</v>
      </c>
      <c r="L536" s="169">
        <v>1</v>
      </c>
      <c r="M536" s="167" t="s">
        <v>3513</v>
      </c>
      <c r="N536" s="169">
        <v>11.2</v>
      </c>
      <c r="O536" s="167" t="s">
        <v>3505</v>
      </c>
      <c r="P536" s="167"/>
      <c r="Q536" s="167" t="s">
        <v>3527</v>
      </c>
      <c r="R536" s="167" t="s">
        <v>3528</v>
      </c>
      <c r="S536" s="169">
        <v>8</v>
      </c>
      <c r="T536" s="167" t="s">
        <v>3717</v>
      </c>
      <c r="U536" s="169" t="s">
        <v>3718</v>
      </c>
      <c r="V536" s="167" t="s">
        <v>4473</v>
      </c>
      <c r="W536" s="167" t="s">
        <v>4474</v>
      </c>
      <c r="X536" s="170" t="s">
        <v>3533</v>
      </c>
      <c r="Y536" s="171" t="s">
        <v>4470</v>
      </c>
      <c r="Z536" s="167" t="s">
        <v>10578</v>
      </c>
      <c r="AA536" s="176">
        <v>16000</v>
      </c>
      <c r="AB536" s="167" t="s">
        <v>11254</v>
      </c>
      <c r="AC536" s="176">
        <v>16000</v>
      </c>
      <c r="AD536" s="167" t="s">
        <v>11254</v>
      </c>
      <c r="AE536" s="176">
        <v>177.6</v>
      </c>
    </row>
    <row r="537" spans="1:31">
      <c r="A537" s="178">
        <v>108150714710</v>
      </c>
      <c r="B537" s="166">
        <v>46126</v>
      </c>
      <c r="C537" s="167" t="s">
        <v>3524</v>
      </c>
      <c r="D537" s="167" t="s">
        <v>3525</v>
      </c>
      <c r="E537" s="167" t="s">
        <v>3526</v>
      </c>
      <c r="F537" s="167" t="s">
        <v>3501</v>
      </c>
      <c r="G537" s="167" t="s">
        <v>3502</v>
      </c>
      <c r="H537" s="168">
        <v>46127</v>
      </c>
      <c r="I537" s="167"/>
      <c r="J537" s="169">
        <v>26117</v>
      </c>
      <c r="K537" s="167" t="s">
        <v>55</v>
      </c>
      <c r="L537" s="169">
        <v>1</v>
      </c>
      <c r="M537" s="167" t="s">
        <v>3513</v>
      </c>
      <c r="N537" s="169">
        <v>11.2</v>
      </c>
      <c r="O537" s="167" t="s">
        <v>3505</v>
      </c>
      <c r="P537" s="167"/>
      <c r="Q537" s="167" t="s">
        <v>3527</v>
      </c>
      <c r="R537" s="167" t="s">
        <v>3528</v>
      </c>
      <c r="S537" s="169">
        <v>7</v>
      </c>
      <c r="T537" s="167" t="s">
        <v>3717</v>
      </c>
      <c r="U537" s="169" t="s">
        <v>3718</v>
      </c>
      <c r="V537" s="167" t="s">
        <v>4475</v>
      </c>
      <c r="W537" s="167" t="s">
        <v>4476</v>
      </c>
      <c r="X537" s="170" t="s">
        <v>3533</v>
      </c>
      <c r="Y537" s="171" t="s">
        <v>4470</v>
      </c>
      <c r="Z537" s="167" t="s">
        <v>10578</v>
      </c>
      <c r="AA537" s="176">
        <v>36000</v>
      </c>
      <c r="AB537" s="167" t="s">
        <v>11254</v>
      </c>
      <c r="AC537" s="176">
        <v>36000</v>
      </c>
      <c r="AD537" s="167" t="s">
        <v>11254</v>
      </c>
      <c r="AE537" s="176">
        <v>207</v>
      </c>
    </row>
    <row r="538" spans="1:31">
      <c r="A538" s="178">
        <v>108150714710</v>
      </c>
      <c r="B538" s="166">
        <v>46126</v>
      </c>
      <c r="C538" s="167" t="s">
        <v>3524</v>
      </c>
      <c r="D538" s="167" t="s">
        <v>3525</v>
      </c>
      <c r="E538" s="167" t="s">
        <v>3526</v>
      </c>
      <c r="F538" s="167" t="s">
        <v>3501</v>
      </c>
      <c r="G538" s="167" t="s">
        <v>3502</v>
      </c>
      <c r="H538" s="168">
        <v>46127</v>
      </c>
      <c r="I538" s="167"/>
      <c r="J538" s="169">
        <v>26117</v>
      </c>
      <c r="K538" s="167" t="s">
        <v>55</v>
      </c>
      <c r="L538" s="169">
        <v>1</v>
      </c>
      <c r="M538" s="167" t="s">
        <v>3513</v>
      </c>
      <c r="N538" s="169">
        <v>11.2</v>
      </c>
      <c r="O538" s="167" t="s">
        <v>3505</v>
      </c>
      <c r="P538" s="167"/>
      <c r="Q538" s="167" t="s">
        <v>3527</v>
      </c>
      <c r="R538" s="167" t="s">
        <v>3528</v>
      </c>
      <c r="S538" s="169">
        <v>6</v>
      </c>
      <c r="T538" s="167" t="s">
        <v>3560</v>
      </c>
      <c r="U538" s="169" t="s">
        <v>3561</v>
      </c>
      <c r="V538" s="167" t="s">
        <v>4477</v>
      </c>
      <c r="W538" s="167" t="s">
        <v>4478</v>
      </c>
      <c r="X538" s="170" t="s">
        <v>3533</v>
      </c>
      <c r="Y538" s="171" t="s">
        <v>4470</v>
      </c>
      <c r="Z538" s="167" t="s">
        <v>10578</v>
      </c>
      <c r="AA538" s="176">
        <v>4000</v>
      </c>
      <c r="AB538" s="167" t="s">
        <v>11254</v>
      </c>
      <c r="AC538" s="176">
        <v>4000</v>
      </c>
      <c r="AD538" s="167" t="s">
        <v>11254</v>
      </c>
      <c r="AE538" s="176">
        <v>344</v>
      </c>
    </row>
    <row r="539" spans="1:31">
      <c r="A539" s="178">
        <v>108150714710</v>
      </c>
      <c r="B539" s="166">
        <v>46126</v>
      </c>
      <c r="C539" s="167" t="s">
        <v>3524</v>
      </c>
      <c r="D539" s="167" t="s">
        <v>3525</v>
      </c>
      <c r="E539" s="167" t="s">
        <v>3526</v>
      </c>
      <c r="F539" s="167" t="s">
        <v>3501</v>
      </c>
      <c r="G539" s="167" t="s">
        <v>3502</v>
      </c>
      <c r="H539" s="168">
        <v>46127</v>
      </c>
      <c r="I539" s="167"/>
      <c r="J539" s="169">
        <v>26117</v>
      </c>
      <c r="K539" s="167" t="s">
        <v>55</v>
      </c>
      <c r="L539" s="169">
        <v>1</v>
      </c>
      <c r="M539" s="167" t="s">
        <v>3513</v>
      </c>
      <c r="N539" s="169">
        <v>11.2</v>
      </c>
      <c r="O539" s="167" t="s">
        <v>3505</v>
      </c>
      <c r="P539" s="167"/>
      <c r="Q539" s="167" t="s">
        <v>3527</v>
      </c>
      <c r="R539" s="167" t="s">
        <v>3528</v>
      </c>
      <c r="S539" s="169">
        <v>5</v>
      </c>
      <c r="T539" s="167" t="s">
        <v>3535</v>
      </c>
      <c r="U539" s="169" t="s">
        <v>3536</v>
      </c>
      <c r="V539" s="167" t="s">
        <v>4479</v>
      </c>
      <c r="W539" s="167" t="s">
        <v>4480</v>
      </c>
      <c r="X539" s="170" t="s">
        <v>3533</v>
      </c>
      <c r="Y539" s="171" t="s">
        <v>4470</v>
      </c>
      <c r="Z539" s="167" t="s">
        <v>10578</v>
      </c>
      <c r="AA539" s="176">
        <v>20000</v>
      </c>
      <c r="AB539" s="167" t="s">
        <v>11254</v>
      </c>
      <c r="AC539" s="176">
        <v>20000</v>
      </c>
      <c r="AD539" s="167" t="s">
        <v>11254</v>
      </c>
      <c r="AE539" s="176">
        <v>67</v>
      </c>
    </row>
    <row r="540" spans="1:31">
      <c r="A540" s="178">
        <v>108150714710</v>
      </c>
      <c r="B540" s="166">
        <v>46126</v>
      </c>
      <c r="C540" s="167" t="s">
        <v>3524</v>
      </c>
      <c r="D540" s="167" t="s">
        <v>3525</v>
      </c>
      <c r="E540" s="167" t="s">
        <v>3526</v>
      </c>
      <c r="F540" s="167" t="s">
        <v>3501</v>
      </c>
      <c r="G540" s="167" t="s">
        <v>3502</v>
      </c>
      <c r="H540" s="168">
        <v>46127</v>
      </c>
      <c r="I540" s="167"/>
      <c r="J540" s="169">
        <v>26117</v>
      </c>
      <c r="K540" s="167" t="s">
        <v>55</v>
      </c>
      <c r="L540" s="169">
        <v>1</v>
      </c>
      <c r="M540" s="167" t="s">
        <v>3513</v>
      </c>
      <c r="N540" s="169">
        <v>11.2</v>
      </c>
      <c r="O540" s="167" t="s">
        <v>3505</v>
      </c>
      <c r="P540" s="167"/>
      <c r="Q540" s="167" t="s">
        <v>3527</v>
      </c>
      <c r="R540" s="167" t="s">
        <v>3528</v>
      </c>
      <c r="S540" s="169">
        <v>4</v>
      </c>
      <c r="T540" s="167" t="s">
        <v>3560</v>
      </c>
      <c r="U540" s="169" t="s">
        <v>3561</v>
      </c>
      <c r="V540" s="167" t="s">
        <v>4481</v>
      </c>
      <c r="W540" s="167" t="s">
        <v>4482</v>
      </c>
      <c r="X540" s="170" t="s">
        <v>3533</v>
      </c>
      <c r="Y540" s="171" t="s">
        <v>4470</v>
      </c>
      <c r="Z540" s="167" t="s">
        <v>10578</v>
      </c>
      <c r="AA540" s="176">
        <v>15000</v>
      </c>
      <c r="AB540" s="167" t="s">
        <v>11254</v>
      </c>
      <c r="AC540" s="176">
        <v>15000</v>
      </c>
      <c r="AD540" s="167" t="s">
        <v>11254</v>
      </c>
      <c r="AE540" s="176">
        <v>499.5</v>
      </c>
    </row>
    <row r="541" spans="1:31">
      <c r="A541" s="178">
        <v>108150714710</v>
      </c>
      <c r="B541" s="166">
        <v>46126</v>
      </c>
      <c r="C541" s="167" t="s">
        <v>3524</v>
      </c>
      <c r="D541" s="167" t="s">
        <v>3525</v>
      </c>
      <c r="E541" s="167" t="s">
        <v>3526</v>
      </c>
      <c r="F541" s="167" t="s">
        <v>3501</v>
      </c>
      <c r="G541" s="167" t="s">
        <v>3502</v>
      </c>
      <c r="H541" s="168">
        <v>46127</v>
      </c>
      <c r="I541" s="167"/>
      <c r="J541" s="169">
        <v>26117</v>
      </c>
      <c r="K541" s="167" t="s">
        <v>55</v>
      </c>
      <c r="L541" s="169">
        <v>1</v>
      </c>
      <c r="M541" s="167" t="s">
        <v>3513</v>
      </c>
      <c r="N541" s="169">
        <v>11.2</v>
      </c>
      <c r="O541" s="167" t="s">
        <v>3505</v>
      </c>
      <c r="P541" s="167"/>
      <c r="Q541" s="167" t="s">
        <v>3527</v>
      </c>
      <c r="R541" s="167" t="s">
        <v>3528</v>
      </c>
      <c r="S541" s="169">
        <v>3</v>
      </c>
      <c r="T541" s="167" t="s">
        <v>3560</v>
      </c>
      <c r="U541" s="169" t="s">
        <v>3561</v>
      </c>
      <c r="V541" s="167" t="s">
        <v>4483</v>
      </c>
      <c r="W541" s="167" t="s">
        <v>4484</v>
      </c>
      <c r="X541" s="170" t="s">
        <v>3533</v>
      </c>
      <c r="Y541" s="171" t="s">
        <v>4470</v>
      </c>
      <c r="Z541" s="167" t="s">
        <v>10578</v>
      </c>
      <c r="AA541" s="176">
        <v>2500</v>
      </c>
      <c r="AB541" s="167" t="s">
        <v>11254</v>
      </c>
      <c r="AC541" s="176">
        <v>2500</v>
      </c>
      <c r="AD541" s="167" t="s">
        <v>11254</v>
      </c>
      <c r="AE541" s="176">
        <v>42.25</v>
      </c>
    </row>
    <row r="542" spans="1:31">
      <c r="A542" s="178">
        <v>108150714710</v>
      </c>
      <c r="B542" s="166">
        <v>46126</v>
      </c>
      <c r="C542" s="167" t="s">
        <v>3524</v>
      </c>
      <c r="D542" s="167" t="s">
        <v>3525</v>
      </c>
      <c r="E542" s="167" t="s">
        <v>3526</v>
      </c>
      <c r="F542" s="167" t="s">
        <v>3501</v>
      </c>
      <c r="G542" s="167" t="s">
        <v>3502</v>
      </c>
      <c r="H542" s="168">
        <v>46127</v>
      </c>
      <c r="I542" s="167"/>
      <c r="J542" s="169">
        <v>26117</v>
      </c>
      <c r="K542" s="167" t="s">
        <v>55</v>
      </c>
      <c r="L542" s="169">
        <v>1</v>
      </c>
      <c r="M542" s="167" t="s">
        <v>3513</v>
      </c>
      <c r="N542" s="169">
        <v>11.2</v>
      </c>
      <c r="O542" s="167" t="s">
        <v>3505</v>
      </c>
      <c r="P542" s="167"/>
      <c r="Q542" s="167" t="s">
        <v>3527</v>
      </c>
      <c r="R542" s="167" t="s">
        <v>3528</v>
      </c>
      <c r="S542" s="169">
        <v>2</v>
      </c>
      <c r="T542" s="167" t="s">
        <v>3587</v>
      </c>
      <c r="U542" s="169" t="s">
        <v>3588</v>
      </c>
      <c r="V542" s="167" t="s">
        <v>4485</v>
      </c>
      <c r="W542" s="167" t="s">
        <v>4486</v>
      </c>
      <c r="X542" s="170" t="s">
        <v>3533</v>
      </c>
      <c r="Y542" s="171" t="s">
        <v>4470</v>
      </c>
      <c r="Z542" s="167" t="s">
        <v>10578</v>
      </c>
      <c r="AA542" s="176">
        <v>4000</v>
      </c>
      <c r="AB542" s="167" t="s">
        <v>11254</v>
      </c>
      <c r="AC542" s="176">
        <v>4000</v>
      </c>
      <c r="AD542" s="167" t="s">
        <v>11254</v>
      </c>
      <c r="AE542" s="176">
        <v>960</v>
      </c>
    </row>
    <row r="543" spans="1:31">
      <c r="A543" s="178">
        <v>108150714710</v>
      </c>
      <c r="B543" s="166">
        <v>46126</v>
      </c>
      <c r="C543" s="167" t="s">
        <v>3524</v>
      </c>
      <c r="D543" s="167" t="s">
        <v>3525</v>
      </c>
      <c r="E543" s="167" t="s">
        <v>3526</v>
      </c>
      <c r="F543" s="167" t="s">
        <v>3501</v>
      </c>
      <c r="G543" s="167" t="s">
        <v>3502</v>
      </c>
      <c r="H543" s="168">
        <v>46127</v>
      </c>
      <c r="I543" s="167"/>
      <c r="J543" s="169">
        <v>26117</v>
      </c>
      <c r="K543" s="167" t="s">
        <v>55</v>
      </c>
      <c r="L543" s="169">
        <v>1</v>
      </c>
      <c r="M543" s="167" t="s">
        <v>3513</v>
      </c>
      <c r="N543" s="169">
        <v>11.2</v>
      </c>
      <c r="O543" s="167" t="s">
        <v>3505</v>
      </c>
      <c r="P543" s="167"/>
      <c r="Q543" s="167" t="s">
        <v>3527</v>
      </c>
      <c r="R543" s="167" t="s">
        <v>3528</v>
      </c>
      <c r="S543" s="169">
        <v>1</v>
      </c>
      <c r="T543" s="167" t="s">
        <v>3587</v>
      </c>
      <c r="U543" s="169" t="s">
        <v>3588</v>
      </c>
      <c r="V543" s="167" t="s">
        <v>4485</v>
      </c>
      <c r="W543" s="167" t="s">
        <v>4486</v>
      </c>
      <c r="X543" s="170" t="s">
        <v>3533</v>
      </c>
      <c r="Y543" s="171" t="s">
        <v>4470</v>
      </c>
      <c r="Z543" s="167" t="s">
        <v>10578</v>
      </c>
      <c r="AA543" s="176">
        <v>800</v>
      </c>
      <c r="AB543" s="167" t="s">
        <v>11254</v>
      </c>
      <c r="AC543" s="176">
        <v>800</v>
      </c>
      <c r="AD543" s="167" t="s">
        <v>11254</v>
      </c>
      <c r="AE543" s="176">
        <v>192</v>
      </c>
    </row>
    <row r="544" spans="1:31">
      <c r="A544" s="178">
        <v>108152327840</v>
      </c>
      <c r="B544" s="166">
        <v>46127</v>
      </c>
      <c r="C544" s="167" t="s">
        <v>3524</v>
      </c>
      <c r="D544" s="167" t="s">
        <v>3525</v>
      </c>
      <c r="E544" s="167" t="s">
        <v>3526</v>
      </c>
      <c r="F544" s="167" t="s">
        <v>3501</v>
      </c>
      <c r="G544" s="167" t="s">
        <v>3502</v>
      </c>
      <c r="H544" s="168">
        <v>46128</v>
      </c>
      <c r="I544" s="167"/>
      <c r="J544" s="169">
        <v>26117</v>
      </c>
      <c r="K544" s="167" t="s">
        <v>55</v>
      </c>
      <c r="L544" s="169">
        <v>1</v>
      </c>
      <c r="M544" s="167" t="s">
        <v>3513</v>
      </c>
      <c r="N544" s="169">
        <v>0.1</v>
      </c>
      <c r="O544" s="167" t="s">
        <v>3505</v>
      </c>
      <c r="P544" s="167"/>
      <c r="Q544" s="167" t="s">
        <v>3514</v>
      </c>
      <c r="R544" s="167" t="s">
        <v>3528</v>
      </c>
      <c r="S544" s="169">
        <v>1</v>
      </c>
      <c r="T544" s="167" t="s">
        <v>3971</v>
      </c>
      <c r="U544" s="169" t="s">
        <v>3972</v>
      </c>
      <c r="V544" s="167" t="s">
        <v>4487</v>
      </c>
      <c r="W544" s="167" t="s">
        <v>4488</v>
      </c>
      <c r="X544" s="170" t="s">
        <v>159</v>
      </c>
      <c r="Y544" s="171" t="s">
        <v>4489</v>
      </c>
      <c r="Z544" s="167" t="s">
        <v>10579</v>
      </c>
      <c r="AA544" s="176">
        <v>800</v>
      </c>
      <c r="AB544" s="167" t="s">
        <v>11254</v>
      </c>
      <c r="AC544" s="176">
        <v>800</v>
      </c>
      <c r="AD544" s="167" t="s">
        <v>11254</v>
      </c>
      <c r="AE544" s="176">
        <v>136</v>
      </c>
    </row>
    <row r="545" spans="1:31">
      <c r="A545" s="178">
        <v>108152504350</v>
      </c>
      <c r="B545" s="166">
        <v>46127</v>
      </c>
      <c r="C545" s="167" t="s">
        <v>3524</v>
      </c>
      <c r="D545" s="167" t="s">
        <v>3525</v>
      </c>
      <c r="E545" s="167" t="s">
        <v>3526</v>
      </c>
      <c r="F545" s="167" t="s">
        <v>3602</v>
      </c>
      <c r="G545" s="167" t="s">
        <v>3603</v>
      </c>
      <c r="H545" s="168">
        <v>46128</v>
      </c>
      <c r="I545" s="167"/>
      <c r="J545" s="169">
        <v>26117</v>
      </c>
      <c r="K545" s="167" t="s">
        <v>55</v>
      </c>
      <c r="L545" s="169">
        <v>1</v>
      </c>
      <c r="M545" s="167" t="s">
        <v>3604</v>
      </c>
      <c r="N545" s="169">
        <v>141.88</v>
      </c>
      <c r="O545" s="167" t="s">
        <v>3505</v>
      </c>
      <c r="P545" s="167"/>
      <c r="Q545" s="167" t="s">
        <v>4490</v>
      </c>
      <c r="R545" s="167" t="s">
        <v>3528</v>
      </c>
      <c r="S545" s="169">
        <v>1</v>
      </c>
      <c r="T545" s="167" t="s">
        <v>3703</v>
      </c>
      <c r="U545" s="169" t="s">
        <v>3704</v>
      </c>
      <c r="V545" s="167" t="s">
        <v>4491</v>
      </c>
      <c r="W545" s="167" t="s">
        <v>4492</v>
      </c>
      <c r="X545" s="170" t="s">
        <v>157</v>
      </c>
      <c r="Y545" s="171" t="s">
        <v>4493</v>
      </c>
      <c r="Z545" s="167" t="s">
        <v>10580</v>
      </c>
      <c r="AA545" s="176">
        <v>770</v>
      </c>
      <c r="AB545" s="167" t="s">
        <v>11254</v>
      </c>
      <c r="AC545" s="176">
        <v>770</v>
      </c>
      <c r="AD545" s="167" t="s">
        <v>11254</v>
      </c>
      <c r="AE545" s="176">
        <v>96096</v>
      </c>
    </row>
    <row r="546" spans="1:31">
      <c r="A546" s="178">
        <v>108153272620</v>
      </c>
      <c r="B546" s="166">
        <v>46127</v>
      </c>
      <c r="C546" s="167" t="s">
        <v>3524</v>
      </c>
      <c r="D546" s="167" t="s">
        <v>3525</v>
      </c>
      <c r="E546" s="167" t="s">
        <v>3526</v>
      </c>
      <c r="F546" s="167" t="s">
        <v>3501</v>
      </c>
      <c r="G546" s="167" t="s">
        <v>3502</v>
      </c>
      <c r="H546" s="168">
        <v>46128</v>
      </c>
      <c r="I546" s="167"/>
      <c r="J546" s="169">
        <v>26117</v>
      </c>
      <c r="K546" s="167" t="s">
        <v>55</v>
      </c>
      <c r="L546" s="169">
        <v>1</v>
      </c>
      <c r="M546" s="167" t="s">
        <v>3513</v>
      </c>
      <c r="N546" s="169">
        <v>0.8</v>
      </c>
      <c r="O546" s="167" t="s">
        <v>3505</v>
      </c>
      <c r="P546" s="167"/>
      <c r="Q546" s="167" t="s">
        <v>3527</v>
      </c>
      <c r="R546" s="167" t="s">
        <v>3528</v>
      </c>
      <c r="S546" s="169">
        <v>4</v>
      </c>
      <c r="T546" s="167" t="s">
        <v>3535</v>
      </c>
      <c r="U546" s="169" t="s">
        <v>3536</v>
      </c>
      <c r="V546" s="167" t="s">
        <v>4494</v>
      </c>
      <c r="W546" s="167" t="s">
        <v>4495</v>
      </c>
      <c r="X546" s="170" t="s">
        <v>157</v>
      </c>
      <c r="Y546" s="171" t="s">
        <v>4496</v>
      </c>
      <c r="Z546" s="167" t="s">
        <v>10581</v>
      </c>
      <c r="AA546" s="176">
        <v>30000</v>
      </c>
      <c r="AB546" s="167" t="s">
        <v>11254</v>
      </c>
      <c r="AC546" s="176">
        <v>30000</v>
      </c>
      <c r="AD546" s="167" t="s">
        <v>11254</v>
      </c>
      <c r="AE546" s="176">
        <v>163.5</v>
      </c>
    </row>
    <row r="547" spans="1:31">
      <c r="A547" s="178">
        <v>108153272620</v>
      </c>
      <c r="B547" s="166">
        <v>46127</v>
      </c>
      <c r="C547" s="167" t="s">
        <v>3524</v>
      </c>
      <c r="D547" s="167" t="s">
        <v>3525</v>
      </c>
      <c r="E547" s="167" t="s">
        <v>3526</v>
      </c>
      <c r="F547" s="167" t="s">
        <v>3501</v>
      </c>
      <c r="G547" s="167" t="s">
        <v>3502</v>
      </c>
      <c r="H547" s="168">
        <v>46128</v>
      </c>
      <c r="I547" s="167"/>
      <c r="J547" s="169">
        <v>26117</v>
      </c>
      <c r="K547" s="167" t="s">
        <v>55</v>
      </c>
      <c r="L547" s="169">
        <v>1</v>
      </c>
      <c r="M547" s="167" t="s">
        <v>3513</v>
      </c>
      <c r="N547" s="169">
        <v>0.8</v>
      </c>
      <c r="O547" s="167" t="s">
        <v>3505</v>
      </c>
      <c r="P547" s="167"/>
      <c r="Q547" s="167" t="s">
        <v>3527</v>
      </c>
      <c r="R547" s="167" t="s">
        <v>3528</v>
      </c>
      <c r="S547" s="169">
        <v>3</v>
      </c>
      <c r="T547" s="167" t="s">
        <v>3535</v>
      </c>
      <c r="U547" s="169" t="s">
        <v>3536</v>
      </c>
      <c r="V547" s="167" t="s">
        <v>4494</v>
      </c>
      <c r="W547" s="167" t="s">
        <v>4495</v>
      </c>
      <c r="X547" s="170" t="s">
        <v>157</v>
      </c>
      <c r="Y547" s="171" t="s">
        <v>4496</v>
      </c>
      <c r="Z547" s="167" t="s">
        <v>10581</v>
      </c>
      <c r="AA547" s="176">
        <v>10000</v>
      </c>
      <c r="AB547" s="167" t="s">
        <v>11254</v>
      </c>
      <c r="AC547" s="176">
        <v>10000</v>
      </c>
      <c r="AD547" s="167" t="s">
        <v>11254</v>
      </c>
      <c r="AE547" s="176">
        <v>54.5</v>
      </c>
    </row>
    <row r="548" spans="1:31">
      <c r="A548" s="178">
        <v>108153272620</v>
      </c>
      <c r="B548" s="166">
        <v>46127</v>
      </c>
      <c r="C548" s="167" t="s">
        <v>3524</v>
      </c>
      <c r="D548" s="167" t="s">
        <v>3525</v>
      </c>
      <c r="E548" s="167" t="s">
        <v>3526</v>
      </c>
      <c r="F548" s="167" t="s">
        <v>3501</v>
      </c>
      <c r="G548" s="167" t="s">
        <v>3502</v>
      </c>
      <c r="H548" s="168">
        <v>46128</v>
      </c>
      <c r="I548" s="167"/>
      <c r="J548" s="169">
        <v>26117</v>
      </c>
      <c r="K548" s="167" t="s">
        <v>55</v>
      </c>
      <c r="L548" s="169">
        <v>1</v>
      </c>
      <c r="M548" s="167" t="s">
        <v>3513</v>
      </c>
      <c r="N548" s="169">
        <v>0.8</v>
      </c>
      <c r="O548" s="167" t="s">
        <v>3505</v>
      </c>
      <c r="P548" s="167"/>
      <c r="Q548" s="167" t="s">
        <v>3527</v>
      </c>
      <c r="R548" s="167" t="s">
        <v>3528</v>
      </c>
      <c r="S548" s="169">
        <v>2</v>
      </c>
      <c r="T548" s="167" t="s">
        <v>3535</v>
      </c>
      <c r="U548" s="169" t="s">
        <v>3536</v>
      </c>
      <c r="V548" s="167" t="s">
        <v>4494</v>
      </c>
      <c r="W548" s="167" t="s">
        <v>4495</v>
      </c>
      <c r="X548" s="170" t="s">
        <v>157</v>
      </c>
      <c r="Y548" s="171" t="s">
        <v>4496</v>
      </c>
      <c r="Z548" s="167" t="s">
        <v>10581</v>
      </c>
      <c r="AA548" s="176">
        <v>10000</v>
      </c>
      <c r="AB548" s="167" t="s">
        <v>11254</v>
      </c>
      <c r="AC548" s="176">
        <v>10000</v>
      </c>
      <c r="AD548" s="167" t="s">
        <v>11254</v>
      </c>
      <c r="AE548" s="176">
        <v>54.5</v>
      </c>
    </row>
    <row r="549" spans="1:31">
      <c r="A549" s="178">
        <v>108153272620</v>
      </c>
      <c r="B549" s="166">
        <v>46127</v>
      </c>
      <c r="C549" s="167" t="s">
        <v>3524</v>
      </c>
      <c r="D549" s="167" t="s">
        <v>3525</v>
      </c>
      <c r="E549" s="167" t="s">
        <v>3526</v>
      </c>
      <c r="F549" s="167" t="s">
        <v>3501</v>
      </c>
      <c r="G549" s="167" t="s">
        <v>3502</v>
      </c>
      <c r="H549" s="168">
        <v>46128</v>
      </c>
      <c r="I549" s="167"/>
      <c r="J549" s="169">
        <v>26117</v>
      </c>
      <c r="K549" s="167" t="s">
        <v>55</v>
      </c>
      <c r="L549" s="169">
        <v>1</v>
      </c>
      <c r="M549" s="167" t="s">
        <v>3513</v>
      </c>
      <c r="N549" s="169">
        <v>0.8</v>
      </c>
      <c r="O549" s="167" t="s">
        <v>3505</v>
      </c>
      <c r="P549" s="167"/>
      <c r="Q549" s="167" t="s">
        <v>3527</v>
      </c>
      <c r="R549" s="167" t="s">
        <v>3528</v>
      </c>
      <c r="S549" s="169">
        <v>1</v>
      </c>
      <c r="T549" s="167" t="s">
        <v>3535</v>
      </c>
      <c r="U549" s="169" t="s">
        <v>3536</v>
      </c>
      <c r="V549" s="167" t="s">
        <v>4497</v>
      </c>
      <c r="W549" s="167" t="s">
        <v>4498</v>
      </c>
      <c r="X549" s="170" t="s">
        <v>157</v>
      </c>
      <c r="Y549" s="171" t="s">
        <v>4496</v>
      </c>
      <c r="Z549" s="167" t="s">
        <v>10581</v>
      </c>
      <c r="AA549" s="176">
        <v>10000</v>
      </c>
      <c r="AB549" s="167" t="s">
        <v>11254</v>
      </c>
      <c r="AC549" s="176">
        <v>10000</v>
      </c>
      <c r="AD549" s="167" t="s">
        <v>11254</v>
      </c>
      <c r="AE549" s="176">
        <v>54.5</v>
      </c>
    </row>
    <row r="550" spans="1:31">
      <c r="A550" s="178">
        <v>108153965620</v>
      </c>
      <c r="B550" s="166">
        <v>46127</v>
      </c>
      <c r="C550" s="167" t="s">
        <v>3524</v>
      </c>
      <c r="D550" s="167" t="s">
        <v>3525</v>
      </c>
      <c r="E550" s="167" t="s">
        <v>3526</v>
      </c>
      <c r="F550" s="167" t="s">
        <v>3501</v>
      </c>
      <c r="G550" s="167" t="s">
        <v>3502</v>
      </c>
      <c r="H550" s="168">
        <v>46128</v>
      </c>
      <c r="I550" s="167" t="s">
        <v>4499</v>
      </c>
      <c r="J550" s="169">
        <v>26117</v>
      </c>
      <c r="K550" s="167" t="s">
        <v>55</v>
      </c>
      <c r="L550" s="169">
        <v>19</v>
      </c>
      <c r="M550" s="167" t="s">
        <v>3504</v>
      </c>
      <c r="N550" s="169">
        <v>61.5</v>
      </c>
      <c r="O550" s="167" t="s">
        <v>3505</v>
      </c>
      <c r="P550" s="167"/>
      <c r="Q550" s="167" t="s">
        <v>3506</v>
      </c>
      <c r="R550" s="167" t="s">
        <v>3528</v>
      </c>
      <c r="S550" s="169">
        <v>16</v>
      </c>
      <c r="T550" s="167" t="s">
        <v>3529</v>
      </c>
      <c r="U550" s="169" t="s">
        <v>3530</v>
      </c>
      <c r="V550" s="167" t="s">
        <v>4130</v>
      </c>
      <c r="W550" s="167" t="s">
        <v>4131</v>
      </c>
      <c r="X550" s="170" t="s">
        <v>157</v>
      </c>
      <c r="Y550" s="171" t="s">
        <v>4500</v>
      </c>
      <c r="Z550" s="167" t="s">
        <v>10582</v>
      </c>
      <c r="AA550" s="176">
        <v>3000</v>
      </c>
      <c r="AB550" s="167" t="s">
        <v>11254</v>
      </c>
      <c r="AC550" s="176">
        <v>3000</v>
      </c>
      <c r="AD550" s="167" t="s">
        <v>11254</v>
      </c>
      <c r="AE550" s="176">
        <v>726</v>
      </c>
    </row>
    <row r="551" spans="1:31">
      <c r="A551" s="178">
        <v>108153965620</v>
      </c>
      <c r="B551" s="166">
        <v>46127</v>
      </c>
      <c r="C551" s="167" t="s">
        <v>3524</v>
      </c>
      <c r="D551" s="167" t="s">
        <v>3525</v>
      </c>
      <c r="E551" s="167" t="s">
        <v>3526</v>
      </c>
      <c r="F551" s="167" t="s">
        <v>3501</v>
      </c>
      <c r="G551" s="167" t="s">
        <v>3502</v>
      </c>
      <c r="H551" s="168">
        <v>46128</v>
      </c>
      <c r="I551" s="167" t="s">
        <v>4499</v>
      </c>
      <c r="J551" s="169">
        <v>26117</v>
      </c>
      <c r="K551" s="167" t="s">
        <v>55</v>
      </c>
      <c r="L551" s="169">
        <v>19</v>
      </c>
      <c r="M551" s="167" t="s">
        <v>3504</v>
      </c>
      <c r="N551" s="169">
        <v>61.5</v>
      </c>
      <c r="O551" s="167" t="s">
        <v>3505</v>
      </c>
      <c r="P551" s="167"/>
      <c r="Q551" s="167" t="s">
        <v>3506</v>
      </c>
      <c r="R551" s="167" t="s">
        <v>3528</v>
      </c>
      <c r="S551" s="169">
        <v>15</v>
      </c>
      <c r="T551" s="167" t="s">
        <v>3717</v>
      </c>
      <c r="U551" s="169" t="s">
        <v>3718</v>
      </c>
      <c r="V551" s="167" t="s">
        <v>4501</v>
      </c>
      <c r="W551" s="167" t="s">
        <v>4502</v>
      </c>
      <c r="X551" s="170" t="s">
        <v>157</v>
      </c>
      <c r="Y551" s="171" t="s">
        <v>4500</v>
      </c>
      <c r="Z551" s="167" t="s">
        <v>10582</v>
      </c>
      <c r="AA551" s="176">
        <v>1600</v>
      </c>
      <c r="AB551" s="167" t="s">
        <v>11254</v>
      </c>
      <c r="AC551" s="176">
        <v>1600</v>
      </c>
      <c r="AD551" s="167" t="s">
        <v>11254</v>
      </c>
      <c r="AE551" s="176">
        <v>463.68</v>
      </c>
    </row>
    <row r="552" spans="1:31">
      <c r="A552" s="178">
        <v>108153965620</v>
      </c>
      <c r="B552" s="166">
        <v>46127</v>
      </c>
      <c r="C552" s="167" t="s">
        <v>3524</v>
      </c>
      <c r="D552" s="167" t="s">
        <v>3525</v>
      </c>
      <c r="E552" s="167" t="s">
        <v>3526</v>
      </c>
      <c r="F552" s="167" t="s">
        <v>3501</v>
      </c>
      <c r="G552" s="167" t="s">
        <v>3502</v>
      </c>
      <c r="H552" s="168">
        <v>46128</v>
      </c>
      <c r="I552" s="167" t="s">
        <v>4499</v>
      </c>
      <c r="J552" s="169">
        <v>26117</v>
      </c>
      <c r="K552" s="167" t="s">
        <v>55</v>
      </c>
      <c r="L552" s="169">
        <v>19</v>
      </c>
      <c r="M552" s="167" t="s">
        <v>3504</v>
      </c>
      <c r="N552" s="169">
        <v>61.5</v>
      </c>
      <c r="O552" s="167" t="s">
        <v>3505</v>
      </c>
      <c r="P552" s="167"/>
      <c r="Q552" s="167" t="s">
        <v>3506</v>
      </c>
      <c r="R552" s="167" t="s">
        <v>3528</v>
      </c>
      <c r="S552" s="169">
        <v>14</v>
      </c>
      <c r="T552" s="167" t="s">
        <v>3717</v>
      </c>
      <c r="U552" s="169" t="s">
        <v>3718</v>
      </c>
      <c r="V552" s="167" t="s">
        <v>4503</v>
      </c>
      <c r="W552" s="167" t="s">
        <v>4504</v>
      </c>
      <c r="X552" s="170" t="s">
        <v>157</v>
      </c>
      <c r="Y552" s="171" t="s">
        <v>4500</v>
      </c>
      <c r="Z552" s="167" t="s">
        <v>10582</v>
      </c>
      <c r="AA552" s="176">
        <v>3000</v>
      </c>
      <c r="AB552" s="167" t="s">
        <v>11254</v>
      </c>
      <c r="AC552" s="176">
        <v>3000</v>
      </c>
      <c r="AD552" s="167" t="s">
        <v>11254</v>
      </c>
      <c r="AE552" s="176">
        <v>720</v>
      </c>
    </row>
    <row r="553" spans="1:31">
      <c r="A553" s="178">
        <v>108153965620</v>
      </c>
      <c r="B553" s="166">
        <v>46127</v>
      </c>
      <c r="C553" s="167" t="s">
        <v>3524</v>
      </c>
      <c r="D553" s="167" t="s">
        <v>3525</v>
      </c>
      <c r="E553" s="167" t="s">
        <v>3526</v>
      </c>
      <c r="F553" s="167" t="s">
        <v>3501</v>
      </c>
      <c r="G553" s="167" t="s">
        <v>3502</v>
      </c>
      <c r="H553" s="168">
        <v>46128</v>
      </c>
      <c r="I553" s="167" t="s">
        <v>4499</v>
      </c>
      <c r="J553" s="169">
        <v>26117</v>
      </c>
      <c r="K553" s="167" t="s">
        <v>55</v>
      </c>
      <c r="L553" s="169">
        <v>19</v>
      </c>
      <c r="M553" s="167" t="s">
        <v>3504</v>
      </c>
      <c r="N553" s="169">
        <v>61.5</v>
      </c>
      <c r="O553" s="167" t="s">
        <v>3505</v>
      </c>
      <c r="P553" s="167"/>
      <c r="Q553" s="167" t="s">
        <v>3506</v>
      </c>
      <c r="R553" s="167" t="s">
        <v>3528</v>
      </c>
      <c r="S553" s="169">
        <v>13</v>
      </c>
      <c r="T553" s="167" t="s">
        <v>3529</v>
      </c>
      <c r="U553" s="169" t="s">
        <v>3530</v>
      </c>
      <c r="V553" s="167" t="s">
        <v>4505</v>
      </c>
      <c r="W553" s="167" t="s">
        <v>4506</v>
      </c>
      <c r="X553" s="170" t="s">
        <v>160</v>
      </c>
      <c r="Y553" s="171" t="s">
        <v>4500</v>
      </c>
      <c r="Z553" s="167" t="s">
        <v>10582</v>
      </c>
      <c r="AA553" s="176">
        <v>3000</v>
      </c>
      <c r="AB553" s="167" t="s">
        <v>11254</v>
      </c>
      <c r="AC553" s="176">
        <v>3000</v>
      </c>
      <c r="AD553" s="167" t="s">
        <v>11254</v>
      </c>
      <c r="AE553" s="176">
        <v>166.77</v>
      </c>
    </row>
    <row r="554" spans="1:31">
      <c r="A554" s="178">
        <v>108153965620</v>
      </c>
      <c r="B554" s="166">
        <v>46127</v>
      </c>
      <c r="C554" s="167" t="s">
        <v>3524</v>
      </c>
      <c r="D554" s="167" t="s">
        <v>3525</v>
      </c>
      <c r="E554" s="167" t="s">
        <v>3526</v>
      </c>
      <c r="F554" s="167" t="s">
        <v>3501</v>
      </c>
      <c r="G554" s="167" t="s">
        <v>3502</v>
      </c>
      <c r="H554" s="168">
        <v>46128</v>
      </c>
      <c r="I554" s="167" t="s">
        <v>4499</v>
      </c>
      <c r="J554" s="169">
        <v>26117</v>
      </c>
      <c r="K554" s="167" t="s">
        <v>55</v>
      </c>
      <c r="L554" s="169">
        <v>19</v>
      </c>
      <c r="M554" s="167" t="s">
        <v>3504</v>
      </c>
      <c r="N554" s="169">
        <v>61.5</v>
      </c>
      <c r="O554" s="167" t="s">
        <v>3505</v>
      </c>
      <c r="P554" s="167"/>
      <c r="Q554" s="167" t="s">
        <v>3506</v>
      </c>
      <c r="R554" s="167" t="s">
        <v>3528</v>
      </c>
      <c r="S554" s="169">
        <v>12</v>
      </c>
      <c r="T554" s="167" t="s">
        <v>3535</v>
      </c>
      <c r="U554" s="169" t="s">
        <v>3536</v>
      </c>
      <c r="V554" s="167" t="s">
        <v>3943</v>
      </c>
      <c r="W554" s="167" t="s">
        <v>3944</v>
      </c>
      <c r="X554" s="170" t="s">
        <v>160</v>
      </c>
      <c r="Y554" s="171" t="s">
        <v>4500</v>
      </c>
      <c r="Z554" s="167" t="s">
        <v>10582</v>
      </c>
      <c r="AA554" s="176">
        <v>10000</v>
      </c>
      <c r="AB554" s="167" t="s">
        <v>11254</v>
      </c>
      <c r="AC554" s="176">
        <v>10000</v>
      </c>
      <c r="AD554" s="167" t="s">
        <v>11254</v>
      </c>
      <c r="AE554" s="176">
        <v>118</v>
      </c>
    </row>
    <row r="555" spans="1:31">
      <c r="A555" s="178">
        <v>108153965620</v>
      </c>
      <c r="B555" s="166">
        <v>46127</v>
      </c>
      <c r="C555" s="167" t="s">
        <v>3524</v>
      </c>
      <c r="D555" s="167" t="s">
        <v>3525</v>
      </c>
      <c r="E555" s="167" t="s">
        <v>3526</v>
      </c>
      <c r="F555" s="167" t="s">
        <v>3501</v>
      </c>
      <c r="G555" s="167" t="s">
        <v>3502</v>
      </c>
      <c r="H555" s="168">
        <v>46128</v>
      </c>
      <c r="I555" s="167" t="s">
        <v>4499</v>
      </c>
      <c r="J555" s="169">
        <v>26117</v>
      </c>
      <c r="K555" s="167" t="s">
        <v>55</v>
      </c>
      <c r="L555" s="169">
        <v>19</v>
      </c>
      <c r="M555" s="167" t="s">
        <v>3504</v>
      </c>
      <c r="N555" s="169">
        <v>61.5</v>
      </c>
      <c r="O555" s="167" t="s">
        <v>3505</v>
      </c>
      <c r="P555" s="167"/>
      <c r="Q555" s="167" t="s">
        <v>3506</v>
      </c>
      <c r="R555" s="167" t="s">
        <v>3528</v>
      </c>
      <c r="S555" s="169">
        <v>11</v>
      </c>
      <c r="T555" s="167" t="s">
        <v>3529</v>
      </c>
      <c r="U555" s="169" t="s">
        <v>3530</v>
      </c>
      <c r="V555" s="167" t="s">
        <v>4130</v>
      </c>
      <c r="W555" s="167" t="s">
        <v>4131</v>
      </c>
      <c r="X555" s="170" t="s">
        <v>157</v>
      </c>
      <c r="Y555" s="171" t="s">
        <v>4500</v>
      </c>
      <c r="Z555" s="167" t="s">
        <v>10582</v>
      </c>
      <c r="AA555" s="176">
        <v>9000</v>
      </c>
      <c r="AB555" s="167" t="s">
        <v>11254</v>
      </c>
      <c r="AC555" s="176">
        <v>9000</v>
      </c>
      <c r="AD555" s="167" t="s">
        <v>11254</v>
      </c>
      <c r="AE555" s="176">
        <v>2178</v>
      </c>
    </row>
    <row r="556" spans="1:31">
      <c r="A556" s="178">
        <v>108153965620</v>
      </c>
      <c r="B556" s="166">
        <v>46127</v>
      </c>
      <c r="C556" s="167" t="s">
        <v>3524</v>
      </c>
      <c r="D556" s="167" t="s">
        <v>3525</v>
      </c>
      <c r="E556" s="167" t="s">
        <v>3526</v>
      </c>
      <c r="F556" s="167" t="s">
        <v>3501</v>
      </c>
      <c r="G556" s="167" t="s">
        <v>3502</v>
      </c>
      <c r="H556" s="168">
        <v>46128</v>
      </c>
      <c r="I556" s="167" t="s">
        <v>4499</v>
      </c>
      <c r="J556" s="169">
        <v>26117</v>
      </c>
      <c r="K556" s="167" t="s">
        <v>55</v>
      </c>
      <c r="L556" s="169">
        <v>19</v>
      </c>
      <c r="M556" s="167" t="s">
        <v>3504</v>
      </c>
      <c r="N556" s="169">
        <v>61.5</v>
      </c>
      <c r="O556" s="167" t="s">
        <v>3505</v>
      </c>
      <c r="P556" s="167"/>
      <c r="Q556" s="167" t="s">
        <v>3506</v>
      </c>
      <c r="R556" s="167" t="s">
        <v>3528</v>
      </c>
      <c r="S556" s="169">
        <v>10</v>
      </c>
      <c r="T556" s="167" t="s">
        <v>3717</v>
      </c>
      <c r="U556" s="169" t="s">
        <v>3718</v>
      </c>
      <c r="V556" s="167" t="s">
        <v>4503</v>
      </c>
      <c r="W556" s="167" t="s">
        <v>4504</v>
      </c>
      <c r="X556" s="170" t="s">
        <v>157</v>
      </c>
      <c r="Y556" s="171" t="s">
        <v>4500</v>
      </c>
      <c r="Z556" s="167" t="s">
        <v>10582</v>
      </c>
      <c r="AA556" s="176">
        <v>3000</v>
      </c>
      <c r="AB556" s="167" t="s">
        <v>11254</v>
      </c>
      <c r="AC556" s="176">
        <v>3000</v>
      </c>
      <c r="AD556" s="167" t="s">
        <v>11254</v>
      </c>
      <c r="AE556" s="176">
        <v>720</v>
      </c>
    </row>
    <row r="557" spans="1:31">
      <c r="A557" s="178">
        <v>108153965620</v>
      </c>
      <c r="B557" s="166">
        <v>46127</v>
      </c>
      <c r="C557" s="167" t="s">
        <v>3524</v>
      </c>
      <c r="D557" s="167" t="s">
        <v>3525</v>
      </c>
      <c r="E557" s="167" t="s">
        <v>3526</v>
      </c>
      <c r="F557" s="167" t="s">
        <v>3501</v>
      </c>
      <c r="G557" s="167" t="s">
        <v>3502</v>
      </c>
      <c r="H557" s="168">
        <v>46128</v>
      </c>
      <c r="I557" s="167" t="s">
        <v>4499</v>
      </c>
      <c r="J557" s="169">
        <v>26117</v>
      </c>
      <c r="K557" s="167" t="s">
        <v>55</v>
      </c>
      <c r="L557" s="169">
        <v>19</v>
      </c>
      <c r="M557" s="167" t="s">
        <v>3504</v>
      </c>
      <c r="N557" s="169">
        <v>61.5</v>
      </c>
      <c r="O557" s="167" t="s">
        <v>3505</v>
      </c>
      <c r="P557" s="167"/>
      <c r="Q557" s="167" t="s">
        <v>3506</v>
      </c>
      <c r="R557" s="167" t="s">
        <v>3528</v>
      </c>
      <c r="S557" s="169">
        <v>9</v>
      </c>
      <c r="T557" s="167" t="s">
        <v>3560</v>
      </c>
      <c r="U557" s="169" t="s">
        <v>3561</v>
      </c>
      <c r="V557" s="167" t="s">
        <v>3924</v>
      </c>
      <c r="W557" s="167" t="s">
        <v>3925</v>
      </c>
      <c r="X557" s="170" t="s">
        <v>160</v>
      </c>
      <c r="Y557" s="171" t="s">
        <v>4500</v>
      </c>
      <c r="Z557" s="167" t="s">
        <v>10582</v>
      </c>
      <c r="AA557" s="176">
        <v>3000</v>
      </c>
      <c r="AB557" s="167" t="s">
        <v>11254</v>
      </c>
      <c r="AC557" s="176">
        <v>3000</v>
      </c>
      <c r="AD557" s="167" t="s">
        <v>11254</v>
      </c>
      <c r="AE557" s="176">
        <v>150</v>
      </c>
    </row>
    <row r="558" spans="1:31">
      <c r="A558" s="178">
        <v>108153965620</v>
      </c>
      <c r="B558" s="166">
        <v>46127</v>
      </c>
      <c r="C558" s="167" t="s">
        <v>3524</v>
      </c>
      <c r="D558" s="167" t="s">
        <v>3525</v>
      </c>
      <c r="E558" s="167" t="s">
        <v>3526</v>
      </c>
      <c r="F558" s="167" t="s">
        <v>3501</v>
      </c>
      <c r="G558" s="167" t="s">
        <v>3502</v>
      </c>
      <c r="H558" s="168">
        <v>46128</v>
      </c>
      <c r="I558" s="167" t="s">
        <v>4499</v>
      </c>
      <c r="J558" s="169">
        <v>26117</v>
      </c>
      <c r="K558" s="167" t="s">
        <v>55</v>
      </c>
      <c r="L558" s="169">
        <v>19</v>
      </c>
      <c r="M558" s="167" t="s">
        <v>3504</v>
      </c>
      <c r="N558" s="169">
        <v>61.5</v>
      </c>
      <c r="O558" s="167" t="s">
        <v>3505</v>
      </c>
      <c r="P558" s="167"/>
      <c r="Q558" s="167" t="s">
        <v>3506</v>
      </c>
      <c r="R558" s="167" t="s">
        <v>3528</v>
      </c>
      <c r="S558" s="169">
        <v>8</v>
      </c>
      <c r="T558" s="167" t="s">
        <v>3529</v>
      </c>
      <c r="U558" s="169" t="s">
        <v>3530</v>
      </c>
      <c r="V558" s="167" t="s">
        <v>4507</v>
      </c>
      <c r="W558" s="167" t="s">
        <v>4508</v>
      </c>
      <c r="X558" s="170" t="s">
        <v>157</v>
      </c>
      <c r="Y558" s="171" t="s">
        <v>4500</v>
      </c>
      <c r="Z558" s="167" t="s">
        <v>10582</v>
      </c>
      <c r="AA558" s="176">
        <v>3000</v>
      </c>
      <c r="AB558" s="167" t="s">
        <v>11254</v>
      </c>
      <c r="AC558" s="176">
        <v>3000</v>
      </c>
      <c r="AD558" s="167" t="s">
        <v>11254</v>
      </c>
      <c r="AE558" s="176">
        <v>726</v>
      </c>
    </row>
    <row r="559" spans="1:31">
      <c r="A559" s="178">
        <v>108153965620</v>
      </c>
      <c r="B559" s="166">
        <v>46127</v>
      </c>
      <c r="C559" s="167" t="s">
        <v>3524</v>
      </c>
      <c r="D559" s="167" t="s">
        <v>3525</v>
      </c>
      <c r="E559" s="167" t="s">
        <v>3526</v>
      </c>
      <c r="F559" s="167" t="s">
        <v>3501</v>
      </c>
      <c r="G559" s="167" t="s">
        <v>3502</v>
      </c>
      <c r="H559" s="168">
        <v>46128</v>
      </c>
      <c r="I559" s="167" t="s">
        <v>4499</v>
      </c>
      <c r="J559" s="169">
        <v>26117</v>
      </c>
      <c r="K559" s="167" t="s">
        <v>55</v>
      </c>
      <c r="L559" s="169">
        <v>19</v>
      </c>
      <c r="M559" s="167" t="s">
        <v>3504</v>
      </c>
      <c r="N559" s="169">
        <v>61.5</v>
      </c>
      <c r="O559" s="167" t="s">
        <v>3505</v>
      </c>
      <c r="P559" s="167"/>
      <c r="Q559" s="167" t="s">
        <v>3506</v>
      </c>
      <c r="R559" s="167" t="s">
        <v>3528</v>
      </c>
      <c r="S559" s="169">
        <v>7</v>
      </c>
      <c r="T559" s="167" t="s">
        <v>3540</v>
      </c>
      <c r="U559" s="169" t="s">
        <v>3541</v>
      </c>
      <c r="V559" s="167" t="s">
        <v>4509</v>
      </c>
      <c r="W559" s="167" t="s">
        <v>4510</v>
      </c>
      <c r="X559" s="170" t="s">
        <v>160</v>
      </c>
      <c r="Y559" s="171" t="s">
        <v>4500</v>
      </c>
      <c r="Z559" s="167" t="s">
        <v>10582</v>
      </c>
      <c r="AA559" s="176">
        <v>6000</v>
      </c>
      <c r="AB559" s="167" t="s">
        <v>11254</v>
      </c>
      <c r="AC559" s="176">
        <v>6000</v>
      </c>
      <c r="AD559" s="167" t="s">
        <v>11254</v>
      </c>
      <c r="AE559" s="176">
        <v>942</v>
      </c>
    </row>
    <row r="560" spans="1:31">
      <c r="A560" s="178">
        <v>108153965620</v>
      </c>
      <c r="B560" s="166">
        <v>46127</v>
      </c>
      <c r="C560" s="167" t="s">
        <v>3524</v>
      </c>
      <c r="D560" s="167" t="s">
        <v>3525</v>
      </c>
      <c r="E560" s="167" t="s">
        <v>3526</v>
      </c>
      <c r="F560" s="167" t="s">
        <v>3501</v>
      </c>
      <c r="G560" s="167" t="s">
        <v>3502</v>
      </c>
      <c r="H560" s="168">
        <v>46128</v>
      </c>
      <c r="I560" s="167" t="s">
        <v>4499</v>
      </c>
      <c r="J560" s="169">
        <v>26117</v>
      </c>
      <c r="K560" s="167" t="s">
        <v>55</v>
      </c>
      <c r="L560" s="169">
        <v>19</v>
      </c>
      <c r="M560" s="167" t="s">
        <v>3504</v>
      </c>
      <c r="N560" s="169">
        <v>61.5</v>
      </c>
      <c r="O560" s="167" t="s">
        <v>3505</v>
      </c>
      <c r="P560" s="167"/>
      <c r="Q560" s="167" t="s">
        <v>3506</v>
      </c>
      <c r="R560" s="167" t="s">
        <v>3528</v>
      </c>
      <c r="S560" s="169">
        <v>6</v>
      </c>
      <c r="T560" s="167" t="s">
        <v>3540</v>
      </c>
      <c r="U560" s="169" t="s">
        <v>3541</v>
      </c>
      <c r="V560" s="167" t="s">
        <v>4093</v>
      </c>
      <c r="W560" s="167" t="s">
        <v>4094</v>
      </c>
      <c r="X560" s="170" t="s">
        <v>3533</v>
      </c>
      <c r="Y560" s="171" t="s">
        <v>4500</v>
      </c>
      <c r="Z560" s="167" t="s">
        <v>10582</v>
      </c>
      <c r="AA560" s="176">
        <v>3000</v>
      </c>
      <c r="AB560" s="167" t="s">
        <v>11254</v>
      </c>
      <c r="AC560" s="176">
        <v>3000</v>
      </c>
      <c r="AD560" s="167" t="s">
        <v>11254</v>
      </c>
      <c r="AE560" s="176">
        <v>118.2</v>
      </c>
    </row>
    <row r="561" spans="1:31">
      <c r="A561" s="178">
        <v>108153965620</v>
      </c>
      <c r="B561" s="166">
        <v>46127</v>
      </c>
      <c r="C561" s="167" t="s">
        <v>3524</v>
      </c>
      <c r="D561" s="167" t="s">
        <v>3525</v>
      </c>
      <c r="E561" s="167" t="s">
        <v>3526</v>
      </c>
      <c r="F561" s="167" t="s">
        <v>3501</v>
      </c>
      <c r="G561" s="167" t="s">
        <v>3502</v>
      </c>
      <c r="H561" s="168">
        <v>46128</v>
      </c>
      <c r="I561" s="167" t="s">
        <v>4499</v>
      </c>
      <c r="J561" s="169">
        <v>26117</v>
      </c>
      <c r="K561" s="167" t="s">
        <v>55</v>
      </c>
      <c r="L561" s="169">
        <v>19</v>
      </c>
      <c r="M561" s="167" t="s">
        <v>3504</v>
      </c>
      <c r="N561" s="169">
        <v>61.5</v>
      </c>
      <c r="O561" s="167" t="s">
        <v>3505</v>
      </c>
      <c r="P561" s="167"/>
      <c r="Q561" s="167" t="s">
        <v>3506</v>
      </c>
      <c r="R561" s="167" t="s">
        <v>3528</v>
      </c>
      <c r="S561" s="169">
        <v>5</v>
      </c>
      <c r="T561" s="167" t="s">
        <v>3540</v>
      </c>
      <c r="U561" s="169" t="s">
        <v>3541</v>
      </c>
      <c r="V561" s="167" t="s">
        <v>4093</v>
      </c>
      <c r="W561" s="167" t="s">
        <v>4094</v>
      </c>
      <c r="X561" s="170" t="s">
        <v>3533</v>
      </c>
      <c r="Y561" s="171" t="s">
        <v>4500</v>
      </c>
      <c r="Z561" s="167" t="s">
        <v>10582</v>
      </c>
      <c r="AA561" s="176">
        <v>585000</v>
      </c>
      <c r="AB561" s="167" t="s">
        <v>11254</v>
      </c>
      <c r="AC561" s="176">
        <v>585000</v>
      </c>
      <c r="AD561" s="167" t="s">
        <v>11254</v>
      </c>
      <c r="AE561" s="176">
        <v>23049</v>
      </c>
    </row>
    <row r="562" spans="1:31">
      <c r="A562" s="178">
        <v>108153965620</v>
      </c>
      <c r="B562" s="166">
        <v>46127</v>
      </c>
      <c r="C562" s="167" t="s">
        <v>3524</v>
      </c>
      <c r="D562" s="167" t="s">
        <v>3525</v>
      </c>
      <c r="E562" s="167" t="s">
        <v>3526</v>
      </c>
      <c r="F562" s="167" t="s">
        <v>3501</v>
      </c>
      <c r="G562" s="167" t="s">
        <v>3502</v>
      </c>
      <c r="H562" s="168">
        <v>46128</v>
      </c>
      <c r="I562" s="167" t="s">
        <v>4499</v>
      </c>
      <c r="J562" s="169">
        <v>26117</v>
      </c>
      <c r="K562" s="167" t="s">
        <v>55</v>
      </c>
      <c r="L562" s="169">
        <v>19</v>
      </c>
      <c r="M562" s="167" t="s">
        <v>3504</v>
      </c>
      <c r="N562" s="169">
        <v>61.5</v>
      </c>
      <c r="O562" s="167" t="s">
        <v>3505</v>
      </c>
      <c r="P562" s="167"/>
      <c r="Q562" s="167" t="s">
        <v>3506</v>
      </c>
      <c r="R562" s="167" t="s">
        <v>3528</v>
      </c>
      <c r="S562" s="169">
        <v>4</v>
      </c>
      <c r="T562" s="167" t="s">
        <v>3540</v>
      </c>
      <c r="U562" s="169" t="s">
        <v>3541</v>
      </c>
      <c r="V562" s="167" t="s">
        <v>4093</v>
      </c>
      <c r="W562" s="167" t="s">
        <v>4094</v>
      </c>
      <c r="X562" s="170" t="s">
        <v>3533</v>
      </c>
      <c r="Y562" s="171" t="s">
        <v>4500</v>
      </c>
      <c r="Z562" s="167" t="s">
        <v>10582</v>
      </c>
      <c r="AA562" s="176">
        <v>153000</v>
      </c>
      <c r="AB562" s="167" t="s">
        <v>11254</v>
      </c>
      <c r="AC562" s="176">
        <v>153000</v>
      </c>
      <c r="AD562" s="167" t="s">
        <v>11254</v>
      </c>
      <c r="AE562" s="176">
        <v>6028.2</v>
      </c>
    </row>
    <row r="563" spans="1:31">
      <c r="A563" s="178">
        <v>108153965620</v>
      </c>
      <c r="B563" s="166">
        <v>46127</v>
      </c>
      <c r="C563" s="167" t="s">
        <v>3524</v>
      </c>
      <c r="D563" s="167" t="s">
        <v>3525</v>
      </c>
      <c r="E563" s="167" t="s">
        <v>3526</v>
      </c>
      <c r="F563" s="167" t="s">
        <v>3501</v>
      </c>
      <c r="G563" s="167" t="s">
        <v>3502</v>
      </c>
      <c r="H563" s="168">
        <v>46128</v>
      </c>
      <c r="I563" s="167" t="s">
        <v>4499</v>
      </c>
      <c r="J563" s="169">
        <v>26117</v>
      </c>
      <c r="K563" s="167" t="s">
        <v>55</v>
      </c>
      <c r="L563" s="169">
        <v>19</v>
      </c>
      <c r="M563" s="167" t="s">
        <v>3504</v>
      </c>
      <c r="N563" s="169">
        <v>61.5</v>
      </c>
      <c r="O563" s="167" t="s">
        <v>3505</v>
      </c>
      <c r="P563" s="167"/>
      <c r="Q563" s="167" t="s">
        <v>3506</v>
      </c>
      <c r="R563" s="167" t="s">
        <v>3528</v>
      </c>
      <c r="S563" s="169">
        <v>3</v>
      </c>
      <c r="T563" s="167" t="s">
        <v>3529</v>
      </c>
      <c r="U563" s="169" t="s">
        <v>3530</v>
      </c>
      <c r="V563" s="167" t="s">
        <v>4130</v>
      </c>
      <c r="W563" s="167" t="s">
        <v>4131</v>
      </c>
      <c r="X563" s="170" t="s">
        <v>157</v>
      </c>
      <c r="Y563" s="171" t="s">
        <v>4500</v>
      </c>
      <c r="Z563" s="167" t="s">
        <v>10582</v>
      </c>
      <c r="AA563" s="176">
        <v>3000</v>
      </c>
      <c r="AB563" s="167" t="s">
        <v>11254</v>
      </c>
      <c r="AC563" s="176">
        <v>3000</v>
      </c>
      <c r="AD563" s="167" t="s">
        <v>11254</v>
      </c>
      <c r="AE563" s="176">
        <v>726</v>
      </c>
    </row>
    <row r="564" spans="1:31">
      <c r="A564" s="178">
        <v>108153965620</v>
      </c>
      <c r="B564" s="166">
        <v>46127</v>
      </c>
      <c r="C564" s="167" t="s">
        <v>3524</v>
      </c>
      <c r="D564" s="167" t="s">
        <v>3525</v>
      </c>
      <c r="E564" s="167" t="s">
        <v>3526</v>
      </c>
      <c r="F564" s="167" t="s">
        <v>3501</v>
      </c>
      <c r="G564" s="167" t="s">
        <v>3502</v>
      </c>
      <c r="H564" s="168">
        <v>46128</v>
      </c>
      <c r="I564" s="167" t="s">
        <v>4499</v>
      </c>
      <c r="J564" s="169">
        <v>26117</v>
      </c>
      <c r="K564" s="167" t="s">
        <v>55</v>
      </c>
      <c r="L564" s="169">
        <v>19</v>
      </c>
      <c r="M564" s="167" t="s">
        <v>3504</v>
      </c>
      <c r="N564" s="169">
        <v>61.5</v>
      </c>
      <c r="O564" s="167" t="s">
        <v>3505</v>
      </c>
      <c r="P564" s="167"/>
      <c r="Q564" s="167" t="s">
        <v>3506</v>
      </c>
      <c r="R564" s="167" t="s">
        <v>3528</v>
      </c>
      <c r="S564" s="169">
        <v>2</v>
      </c>
      <c r="T564" s="167" t="s">
        <v>3545</v>
      </c>
      <c r="U564" s="169" t="s">
        <v>3546</v>
      </c>
      <c r="V564" s="167" t="s">
        <v>4511</v>
      </c>
      <c r="W564" s="167" t="s">
        <v>4512</v>
      </c>
      <c r="X564" s="170" t="s">
        <v>157</v>
      </c>
      <c r="Y564" s="171" t="s">
        <v>4500</v>
      </c>
      <c r="Z564" s="167" t="s">
        <v>10582</v>
      </c>
      <c r="AA564" s="176">
        <v>6000</v>
      </c>
      <c r="AB564" s="167" t="s">
        <v>11254</v>
      </c>
      <c r="AC564" s="176">
        <v>6000</v>
      </c>
      <c r="AD564" s="167" t="s">
        <v>11254</v>
      </c>
      <c r="AE564" s="176">
        <v>72</v>
      </c>
    </row>
    <row r="565" spans="1:31">
      <c r="A565" s="178">
        <v>108153965620</v>
      </c>
      <c r="B565" s="166">
        <v>46127</v>
      </c>
      <c r="C565" s="167" t="s">
        <v>3524</v>
      </c>
      <c r="D565" s="167" t="s">
        <v>3525</v>
      </c>
      <c r="E565" s="167" t="s">
        <v>3526</v>
      </c>
      <c r="F565" s="167" t="s">
        <v>3501</v>
      </c>
      <c r="G565" s="167" t="s">
        <v>3502</v>
      </c>
      <c r="H565" s="168">
        <v>46128</v>
      </c>
      <c r="I565" s="167" t="s">
        <v>4499</v>
      </c>
      <c r="J565" s="169">
        <v>26117</v>
      </c>
      <c r="K565" s="167" t="s">
        <v>55</v>
      </c>
      <c r="L565" s="169">
        <v>19</v>
      </c>
      <c r="M565" s="167" t="s">
        <v>3504</v>
      </c>
      <c r="N565" s="169">
        <v>61.5</v>
      </c>
      <c r="O565" s="167" t="s">
        <v>3505</v>
      </c>
      <c r="P565" s="167"/>
      <c r="Q565" s="167" t="s">
        <v>3506</v>
      </c>
      <c r="R565" s="167" t="s">
        <v>3528</v>
      </c>
      <c r="S565" s="169">
        <v>1</v>
      </c>
      <c r="T565" s="167" t="s">
        <v>3560</v>
      </c>
      <c r="U565" s="169" t="s">
        <v>3561</v>
      </c>
      <c r="V565" s="167" t="s">
        <v>4513</v>
      </c>
      <c r="W565" s="167" t="s">
        <v>4514</v>
      </c>
      <c r="X565" s="170" t="s">
        <v>157</v>
      </c>
      <c r="Y565" s="171" t="s">
        <v>4500</v>
      </c>
      <c r="Z565" s="167" t="s">
        <v>10582</v>
      </c>
      <c r="AA565" s="176">
        <v>90000</v>
      </c>
      <c r="AB565" s="167" t="s">
        <v>11254</v>
      </c>
      <c r="AC565" s="176">
        <v>90000</v>
      </c>
      <c r="AD565" s="167" t="s">
        <v>11254</v>
      </c>
      <c r="AE565" s="176">
        <v>850.5</v>
      </c>
    </row>
    <row r="566" spans="1:31">
      <c r="A566" s="178">
        <v>108154130930</v>
      </c>
      <c r="B566" s="166">
        <v>46127</v>
      </c>
      <c r="C566" s="167" t="s">
        <v>3524</v>
      </c>
      <c r="D566" s="167" t="s">
        <v>3525</v>
      </c>
      <c r="E566" s="167" t="s">
        <v>3526</v>
      </c>
      <c r="F566" s="167" t="s">
        <v>3501</v>
      </c>
      <c r="G566" s="167" t="s">
        <v>3502</v>
      </c>
      <c r="H566" s="168">
        <v>46128</v>
      </c>
      <c r="I566" s="167"/>
      <c r="J566" s="169">
        <v>26117</v>
      </c>
      <c r="K566" s="167" t="s">
        <v>55</v>
      </c>
      <c r="L566" s="169">
        <v>1</v>
      </c>
      <c r="M566" s="167" t="s">
        <v>3513</v>
      </c>
      <c r="N566" s="169">
        <v>0.4</v>
      </c>
      <c r="O566" s="167" t="s">
        <v>3505</v>
      </c>
      <c r="P566" s="167"/>
      <c r="Q566" s="167" t="s">
        <v>3527</v>
      </c>
      <c r="R566" s="167" t="s">
        <v>3528</v>
      </c>
      <c r="S566" s="169">
        <v>1</v>
      </c>
      <c r="T566" s="167" t="s">
        <v>3529</v>
      </c>
      <c r="U566" s="169" t="s">
        <v>3530</v>
      </c>
      <c r="V566" s="167" t="s">
        <v>4310</v>
      </c>
      <c r="W566" s="167" t="s">
        <v>4311</v>
      </c>
      <c r="X566" s="170" t="s">
        <v>157</v>
      </c>
      <c r="Y566" s="171" t="s">
        <v>4515</v>
      </c>
      <c r="Z566" s="167" t="s">
        <v>10583</v>
      </c>
      <c r="AA566" s="176">
        <v>500</v>
      </c>
      <c r="AB566" s="167" t="s">
        <v>11254</v>
      </c>
      <c r="AC566" s="176">
        <v>500</v>
      </c>
      <c r="AD566" s="167" t="s">
        <v>11254</v>
      </c>
      <c r="AE566" s="176">
        <v>1230</v>
      </c>
    </row>
    <row r="567" spans="1:31">
      <c r="A567" s="178">
        <v>108154244110</v>
      </c>
      <c r="B567" s="166">
        <v>46127</v>
      </c>
      <c r="C567" s="167" t="s">
        <v>3524</v>
      </c>
      <c r="D567" s="167" t="s">
        <v>3525</v>
      </c>
      <c r="E567" s="167" t="s">
        <v>3526</v>
      </c>
      <c r="F567" s="167" t="s">
        <v>3501</v>
      </c>
      <c r="G567" s="167" t="s">
        <v>3502</v>
      </c>
      <c r="H567" s="168">
        <v>46128</v>
      </c>
      <c r="I567" s="167"/>
      <c r="J567" s="169">
        <v>26117</v>
      </c>
      <c r="K567" s="167" t="s">
        <v>55</v>
      </c>
      <c r="L567" s="169">
        <v>18</v>
      </c>
      <c r="M567" s="167" t="s">
        <v>3513</v>
      </c>
      <c r="N567" s="169">
        <v>14.2</v>
      </c>
      <c r="O567" s="167" t="s">
        <v>3505</v>
      </c>
      <c r="P567" s="167"/>
      <c r="Q567" s="167" t="s">
        <v>3527</v>
      </c>
      <c r="R567" s="167" t="s">
        <v>3528</v>
      </c>
      <c r="S567" s="169">
        <v>32</v>
      </c>
      <c r="T567" s="167" t="s">
        <v>3717</v>
      </c>
      <c r="U567" s="169" t="s">
        <v>3718</v>
      </c>
      <c r="V567" s="167" t="s">
        <v>4516</v>
      </c>
      <c r="W567" s="167" t="s">
        <v>4517</v>
      </c>
      <c r="X567" s="170" t="s">
        <v>157</v>
      </c>
      <c r="Y567" s="171" t="s">
        <v>4518</v>
      </c>
      <c r="Z567" s="167" t="s">
        <v>10584</v>
      </c>
      <c r="AA567" s="176">
        <v>16000</v>
      </c>
      <c r="AB567" s="167" t="s">
        <v>11254</v>
      </c>
      <c r="AC567" s="176">
        <v>16000</v>
      </c>
      <c r="AD567" s="167" t="s">
        <v>11254</v>
      </c>
      <c r="AE567" s="176">
        <v>96</v>
      </c>
    </row>
    <row r="568" spans="1:31">
      <c r="A568" s="178">
        <v>108154244110</v>
      </c>
      <c r="B568" s="166">
        <v>46127</v>
      </c>
      <c r="C568" s="167" t="s">
        <v>3524</v>
      </c>
      <c r="D568" s="167" t="s">
        <v>3525</v>
      </c>
      <c r="E568" s="167" t="s">
        <v>3526</v>
      </c>
      <c r="F568" s="167" t="s">
        <v>3501</v>
      </c>
      <c r="G568" s="167" t="s">
        <v>3502</v>
      </c>
      <c r="H568" s="168">
        <v>46128</v>
      </c>
      <c r="I568" s="167"/>
      <c r="J568" s="169">
        <v>26117</v>
      </c>
      <c r="K568" s="167" t="s">
        <v>55</v>
      </c>
      <c r="L568" s="169">
        <v>18</v>
      </c>
      <c r="M568" s="167" t="s">
        <v>3513</v>
      </c>
      <c r="N568" s="169">
        <v>14.2</v>
      </c>
      <c r="O568" s="167" t="s">
        <v>3505</v>
      </c>
      <c r="P568" s="167"/>
      <c r="Q568" s="167" t="s">
        <v>3527</v>
      </c>
      <c r="R568" s="167" t="s">
        <v>3528</v>
      </c>
      <c r="S568" s="169">
        <v>31</v>
      </c>
      <c r="T568" s="167" t="s">
        <v>3535</v>
      </c>
      <c r="U568" s="169" t="s">
        <v>3536</v>
      </c>
      <c r="V568" s="167" t="s">
        <v>4519</v>
      </c>
      <c r="W568" s="167" t="s">
        <v>4015</v>
      </c>
      <c r="X568" s="170" t="s">
        <v>157</v>
      </c>
      <c r="Y568" s="171" t="s">
        <v>4518</v>
      </c>
      <c r="Z568" s="167" t="s">
        <v>10584</v>
      </c>
      <c r="AA568" s="176">
        <v>30000</v>
      </c>
      <c r="AB568" s="167" t="s">
        <v>11254</v>
      </c>
      <c r="AC568" s="176">
        <v>30000</v>
      </c>
      <c r="AD568" s="167" t="s">
        <v>11254</v>
      </c>
      <c r="AE568" s="176">
        <v>7.5</v>
      </c>
    </row>
    <row r="569" spans="1:31">
      <c r="A569" s="178">
        <v>108154244110</v>
      </c>
      <c r="B569" s="166">
        <v>46127</v>
      </c>
      <c r="C569" s="167" t="s">
        <v>3524</v>
      </c>
      <c r="D569" s="167" t="s">
        <v>3525</v>
      </c>
      <c r="E569" s="167" t="s">
        <v>3526</v>
      </c>
      <c r="F569" s="167" t="s">
        <v>3501</v>
      </c>
      <c r="G569" s="167" t="s">
        <v>3502</v>
      </c>
      <c r="H569" s="168">
        <v>46128</v>
      </c>
      <c r="I569" s="167"/>
      <c r="J569" s="169">
        <v>26117</v>
      </c>
      <c r="K569" s="167" t="s">
        <v>55</v>
      </c>
      <c r="L569" s="169">
        <v>18</v>
      </c>
      <c r="M569" s="167" t="s">
        <v>3513</v>
      </c>
      <c r="N569" s="169">
        <v>14.2</v>
      </c>
      <c r="O569" s="167" t="s">
        <v>3505</v>
      </c>
      <c r="P569" s="167"/>
      <c r="Q569" s="167" t="s">
        <v>3527</v>
      </c>
      <c r="R569" s="167" t="s">
        <v>3528</v>
      </c>
      <c r="S569" s="169">
        <v>30</v>
      </c>
      <c r="T569" s="167" t="s">
        <v>3535</v>
      </c>
      <c r="U569" s="169" t="s">
        <v>3536</v>
      </c>
      <c r="V569" s="167" t="s">
        <v>4035</v>
      </c>
      <c r="W569" s="167" t="s">
        <v>4036</v>
      </c>
      <c r="X569" s="170" t="s">
        <v>157</v>
      </c>
      <c r="Y569" s="171" t="s">
        <v>4518</v>
      </c>
      <c r="Z569" s="167" t="s">
        <v>10584</v>
      </c>
      <c r="AA569" s="176">
        <v>60000</v>
      </c>
      <c r="AB569" s="167" t="s">
        <v>11254</v>
      </c>
      <c r="AC569" s="176">
        <v>60000</v>
      </c>
      <c r="AD569" s="167" t="s">
        <v>11254</v>
      </c>
      <c r="AE569" s="176">
        <v>16.8</v>
      </c>
    </row>
    <row r="570" spans="1:31">
      <c r="A570" s="178">
        <v>108154244110</v>
      </c>
      <c r="B570" s="166">
        <v>46127</v>
      </c>
      <c r="C570" s="167" t="s">
        <v>3524</v>
      </c>
      <c r="D570" s="167" t="s">
        <v>3525</v>
      </c>
      <c r="E570" s="167" t="s">
        <v>3526</v>
      </c>
      <c r="F570" s="167" t="s">
        <v>3501</v>
      </c>
      <c r="G570" s="167" t="s">
        <v>3502</v>
      </c>
      <c r="H570" s="168">
        <v>46128</v>
      </c>
      <c r="I570" s="167"/>
      <c r="J570" s="169">
        <v>26117</v>
      </c>
      <c r="K570" s="167" t="s">
        <v>55</v>
      </c>
      <c r="L570" s="169">
        <v>18</v>
      </c>
      <c r="M570" s="167" t="s">
        <v>3513</v>
      </c>
      <c r="N570" s="169">
        <v>14.2</v>
      </c>
      <c r="O570" s="167" t="s">
        <v>3505</v>
      </c>
      <c r="P570" s="167"/>
      <c r="Q570" s="167" t="s">
        <v>3527</v>
      </c>
      <c r="R570" s="167" t="s">
        <v>3528</v>
      </c>
      <c r="S570" s="169">
        <v>29</v>
      </c>
      <c r="T570" s="167" t="s">
        <v>3560</v>
      </c>
      <c r="U570" s="169" t="s">
        <v>3561</v>
      </c>
      <c r="V570" s="167" t="s">
        <v>4520</v>
      </c>
      <c r="W570" s="167" t="s">
        <v>4521</v>
      </c>
      <c r="X570" s="170" t="s">
        <v>159</v>
      </c>
      <c r="Y570" s="171" t="s">
        <v>4518</v>
      </c>
      <c r="Z570" s="167" t="s">
        <v>10584</v>
      </c>
      <c r="AA570" s="176">
        <v>4000</v>
      </c>
      <c r="AB570" s="167" t="s">
        <v>11254</v>
      </c>
      <c r="AC570" s="176">
        <v>4000</v>
      </c>
      <c r="AD570" s="167" t="s">
        <v>11254</v>
      </c>
      <c r="AE570" s="176">
        <v>232</v>
      </c>
    </row>
    <row r="571" spans="1:31">
      <c r="A571" s="178">
        <v>108154244110</v>
      </c>
      <c r="B571" s="166">
        <v>46127</v>
      </c>
      <c r="C571" s="167" t="s">
        <v>3524</v>
      </c>
      <c r="D571" s="167" t="s">
        <v>3525</v>
      </c>
      <c r="E571" s="167" t="s">
        <v>3526</v>
      </c>
      <c r="F571" s="167" t="s">
        <v>3501</v>
      </c>
      <c r="G571" s="167" t="s">
        <v>3502</v>
      </c>
      <c r="H571" s="168">
        <v>46128</v>
      </c>
      <c r="I571" s="167"/>
      <c r="J571" s="169">
        <v>26117</v>
      </c>
      <c r="K571" s="167" t="s">
        <v>55</v>
      </c>
      <c r="L571" s="169">
        <v>18</v>
      </c>
      <c r="M571" s="167" t="s">
        <v>3513</v>
      </c>
      <c r="N571" s="169">
        <v>14.2</v>
      </c>
      <c r="O571" s="167" t="s">
        <v>3505</v>
      </c>
      <c r="P571" s="167"/>
      <c r="Q571" s="167" t="s">
        <v>3527</v>
      </c>
      <c r="R571" s="167" t="s">
        <v>3528</v>
      </c>
      <c r="S571" s="169">
        <v>28</v>
      </c>
      <c r="T571" s="167" t="s">
        <v>3535</v>
      </c>
      <c r="U571" s="169" t="s">
        <v>3536</v>
      </c>
      <c r="V571" s="167" t="s">
        <v>4522</v>
      </c>
      <c r="W571" s="167" t="s">
        <v>4523</v>
      </c>
      <c r="X571" s="170" t="s">
        <v>160</v>
      </c>
      <c r="Y571" s="171" t="s">
        <v>4518</v>
      </c>
      <c r="Z571" s="167" t="s">
        <v>10584</v>
      </c>
      <c r="AA571" s="176">
        <v>10000</v>
      </c>
      <c r="AB571" s="167" t="s">
        <v>11254</v>
      </c>
      <c r="AC571" s="176">
        <v>10000</v>
      </c>
      <c r="AD571" s="167" t="s">
        <v>11254</v>
      </c>
      <c r="AE571" s="176">
        <v>2</v>
      </c>
    </row>
    <row r="572" spans="1:31">
      <c r="A572" s="178">
        <v>108154244110</v>
      </c>
      <c r="B572" s="166">
        <v>46127</v>
      </c>
      <c r="C572" s="167" t="s">
        <v>3524</v>
      </c>
      <c r="D572" s="167" t="s">
        <v>3525</v>
      </c>
      <c r="E572" s="167" t="s">
        <v>3526</v>
      </c>
      <c r="F572" s="167" t="s">
        <v>3501</v>
      </c>
      <c r="G572" s="167" t="s">
        <v>3502</v>
      </c>
      <c r="H572" s="168">
        <v>46128</v>
      </c>
      <c r="I572" s="167"/>
      <c r="J572" s="169">
        <v>26117</v>
      </c>
      <c r="K572" s="167" t="s">
        <v>55</v>
      </c>
      <c r="L572" s="169">
        <v>18</v>
      </c>
      <c r="M572" s="167" t="s">
        <v>3513</v>
      </c>
      <c r="N572" s="169">
        <v>14.2</v>
      </c>
      <c r="O572" s="167" t="s">
        <v>3505</v>
      </c>
      <c r="P572" s="167"/>
      <c r="Q572" s="167" t="s">
        <v>3527</v>
      </c>
      <c r="R572" s="167" t="s">
        <v>3528</v>
      </c>
      <c r="S572" s="169">
        <v>27</v>
      </c>
      <c r="T572" s="167" t="s">
        <v>3535</v>
      </c>
      <c r="U572" s="169" t="s">
        <v>3536</v>
      </c>
      <c r="V572" s="167" t="s">
        <v>4524</v>
      </c>
      <c r="W572" s="167" t="s">
        <v>4525</v>
      </c>
      <c r="X572" s="170" t="s">
        <v>160</v>
      </c>
      <c r="Y572" s="171" t="s">
        <v>4518</v>
      </c>
      <c r="Z572" s="167" t="s">
        <v>10584</v>
      </c>
      <c r="AA572" s="176">
        <v>10000</v>
      </c>
      <c r="AB572" s="167" t="s">
        <v>11254</v>
      </c>
      <c r="AC572" s="176">
        <v>10000</v>
      </c>
      <c r="AD572" s="167" t="s">
        <v>11254</v>
      </c>
      <c r="AE572" s="176">
        <v>2</v>
      </c>
    </row>
    <row r="573" spans="1:31">
      <c r="A573" s="178">
        <v>108154244110</v>
      </c>
      <c r="B573" s="166">
        <v>46127</v>
      </c>
      <c r="C573" s="167" t="s">
        <v>3524</v>
      </c>
      <c r="D573" s="167" t="s">
        <v>3525</v>
      </c>
      <c r="E573" s="167" t="s">
        <v>3526</v>
      </c>
      <c r="F573" s="167" t="s">
        <v>3501</v>
      </c>
      <c r="G573" s="167" t="s">
        <v>3502</v>
      </c>
      <c r="H573" s="168">
        <v>46128</v>
      </c>
      <c r="I573" s="167"/>
      <c r="J573" s="169">
        <v>26117</v>
      </c>
      <c r="K573" s="167" t="s">
        <v>55</v>
      </c>
      <c r="L573" s="169">
        <v>18</v>
      </c>
      <c r="M573" s="167" t="s">
        <v>3513</v>
      </c>
      <c r="N573" s="169">
        <v>14.2</v>
      </c>
      <c r="O573" s="167" t="s">
        <v>3505</v>
      </c>
      <c r="P573" s="167"/>
      <c r="Q573" s="167" t="s">
        <v>3527</v>
      </c>
      <c r="R573" s="167" t="s">
        <v>3528</v>
      </c>
      <c r="S573" s="169">
        <v>26</v>
      </c>
      <c r="T573" s="167" t="s">
        <v>3535</v>
      </c>
      <c r="U573" s="169" t="s">
        <v>3536</v>
      </c>
      <c r="V573" s="167" t="s">
        <v>4522</v>
      </c>
      <c r="W573" s="167" t="s">
        <v>4523</v>
      </c>
      <c r="X573" s="170" t="s">
        <v>160</v>
      </c>
      <c r="Y573" s="171" t="s">
        <v>4518</v>
      </c>
      <c r="Z573" s="167" t="s">
        <v>10584</v>
      </c>
      <c r="AA573" s="176">
        <v>10000</v>
      </c>
      <c r="AB573" s="167" t="s">
        <v>11254</v>
      </c>
      <c r="AC573" s="176">
        <v>10000</v>
      </c>
      <c r="AD573" s="167" t="s">
        <v>11254</v>
      </c>
      <c r="AE573" s="176">
        <v>2</v>
      </c>
    </row>
    <row r="574" spans="1:31">
      <c r="A574" s="178">
        <v>108154244110</v>
      </c>
      <c r="B574" s="166">
        <v>46127</v>
      </c>
      <c r="C574" s="167" t="s">
        <v>3524</v>
      </c>
      <c r="D574" s="167" t="s">
        <v>3525</v>
      </c>
      <c r="E574" s="167" t="s">
        <v>3526</v>
      </c>
      <c r="F574" s="167" t="s">
        <v>3501</v>
      </c>
      <c r="G574" s="167" t="s">
        <v>3502</v>
      </c>
      <c r="H574" s="168">
        <v>46128</v>
      </c>
      <c r="I574" s="167"/>
      <c r="J574" s="169">
        <v>26117</v>
      </c>
      <c r="K574" s="167" t="s">
        <v>55</v>
      </c>
      <c r="L574" s="169">
        <v>18</v>
      </c>
      <c r="M574" s="167" t="s">
        <v>3513</v>
      </c>
      <c r="N574" s="169">
        <v>14.2</v>
      </c>
      <c r="O574" s="167" t="s">
        <v>3505</v>
      </c>
      <c r="P574" s="167"/>
      <c r="Q574" s="167" t="s">
        <v>3527</v>
      </c>
      <c r="R574" s="167" t="s">
        <v>3528</v>
      </c>
      <c r="S574" s="169">
        <v>25</v>
      </c>
      <c r="T574" s="167" t="s">
        <v>3560</v>
      </c>
      <c r="U574" s="169" t="s">
        <v>3561</v>
      </c>
      <c r="V574" s="167" t="s">
        <v>4526</v>
      </c>
      <c r="W574" s="167" t="s">
        <v>4527</v>
      </c>
      <c r="X574" s="170" t="s">
        <v>157</v>
      </c>
      <c r="Y574" s="171" t="s">
        <v>4518</v>
      </c>
      <c r="Z574" s="167" t="s">
        <v>10584</v>
      </c>
      <c r="AA574" s="176">
        <v>10000</v>
      </c>
      <c r="AB574" s="167" t="s">
        <v>11254</v>
      </c>
      <c r="AC574" s="176">
        <v>10000</v>
      </c>
      <c r="AD574" s="167" t="s">
        <v>11254</v>
      </c>
      <c r="AE574" s="176">
        <v>4</v>
      </c>
    </row>
    <row r="575" spans="1:31">
      <c r="A575" s="178">
        <v>108154244110</v>
      </c>
      <c r="B575" s="166">
        <v>46127</v>
      </c>
      <c r="C575" s="167" t="s">
        <v>3524</v>
      </c>
      <c r="D575" s="167" t="s">
        <v>3525</v>
      </c>
      <c r="E575" s="167" t="s">
        <v>3526</v>
      </c>
      <c r="F575" s="167" t="s">
        <v>3501</v>
      </c>
      <c r="G575" s="167" t="s">
        <v>3502</v>
      </c>
      <c r="H575" s="168">
        <v>46128</v>
      </c>
      <c r="I575" s="167"/>
      <c r="J575" s="169">
        <v>26117</v>
      </c>
      <c r="K575" s="167" t="s">
        <v>55</v>
      </c>
      <c r="L575" s="169">
        <v>18</v>
      </c>
      <c r="M575" s="167" t="s">
        <v>3513</v>
      </c>
      <c r="N575" s="169">
        <v>14.2</v>
      </c>
      <c r="O575" s="167" t="s">
        <v>3505</v>
      </c>
      <c r="P575" s="167"/>
      <c r="Q575" s="167" t="s">
        <v>3527</v>
      </c>
      <c r="R575" s="167" t="s">
        <v>3528</v>
      </c>
      <c r="S575" s="169">
        <v>24</v>
      </c>
      <c r="T575" s="167" t="s">
        <v>3560</v>
      </c>
      <c r="U575" s="169" t="s">
        <v>3561</v>
      </c>
      <c r="V575" s="167" t="s">
        <v>4528</v>
      </c>
      <c r="W575" s="167" t="s">
        <v>4529</v>
      </c>
      <c r="X575" s="170" t="s">
        <v>160</v>
      </c>
      <c r="Y575" s="171" t="s">
        <v>4518</v>
      </c>
      <c r="Z575" s="167" t="s">
        <v>10584</v>
      </c>
      <c r="AA575" s="176">
        <v>4000</v>
      </c>
      <c r="AB575" s="167" t="s">
        <v>11254</v>
      </c>
      <c r="AC575" s="176">
        <v>4000</v>
      </c>
      <c r="AD575" s="167" t="s">
        <v>11254</v>
      </c>
      <c r="AE575" s="176">
        <v>4.2</v>
      </c>
    </row>
    <row r="576" spans="1:31">
      <c r="A576" s="178">
        <v>108154244110</v>
      </c>
      <c r="B576" s="166">
        <v>46127</v>
      </c>
      <c r="C576" s="167" t="s">
        <v>3524</v>
      </c>
      <c r="D576" s="167" t="s">
        <v>3525</v>
      </c>
      <c r="E576" s="167" t="s">
        <v>3526</v>
      </c>
      <c r="F576" s="167" t="s">
        <v>3501</v>
      </c>
      <c r="G576" s="167" t="s">
        <v>3502</v>
      </c>
      <c r="H576" s="168">
        <v>46128</v>
      </c>
      <c r="I576" s="167"/>
      <c r="J576" s="169">
        <v>26117</v>
      </c>
      <c r="K576" s="167" t="s">
        <v>55</v>
      </c>
      <c r="L576" s="169">
        <v>18</v>
      </c>
      <c r="M576" s="167" t="s">
        <v>3513</v>
      </c>
      <c r="N576" s="169">
        <v>14.2</v>
      </c>
      <c r="O576" s="167" t="s">
        <v>3505</v>
      </c>
      <c r="P576" s="167"/>
      <c r="Q576" s="167" t="s">
        <v>3527</v>
      </c>
      <c r="R576" s="167" t="s">
        <v>3528</v>
      </c>
      <c r="S576" s="169">
        <v>23</v>
      </c>
      <c r="T576" s="167" t="s">
        <v>3560</v>
      </c>
      <c r="U576" s="169" t="s">
        <v>3561</v>
      </c>
      <c r="V576" s="167" t="s">
        <v>4530</v>
      </c>
      <c r="W576" s="167" t="s">
        <v>4531</v>
      </c>
      <c r="X576" s="170" t="s">
        <v>157</v>
      </c>
      <c r="Y576" s="171" t="s">
        <v>4518</v>
      </c>
      <c r="Z576" s="167" t="s">
        <v>10584</v>
      </c>
      <c r="AA576" s="176">
        <v>10000</v>
      </c>
      <c r="AB576" s="167" t="s">
        <v>11254</v>
      </c>
      <c r="AC576" s="176">
        <v>10000</v>
      </c>
      <c r="AD576" s="167" t="s">
        <v>11254</v>
      </c>
      <c r="AE576" s="176">
        <v>4</v>
      </c>
    </row>
    <row r="577" spans="1:31">
      <c r="A577" s="178">
        <v>108154244110</v>
      </c>
      <c r="B577" s="166">
        <v>46127</v>
      </c>
      <c r="C577" s="167" t="s">
        <v>3524</v>
      </c>
      <c r="D577" s="167" t="s">
        <v>3525</v>
      </c>
      <c r="E577" s="167" t="s">
        <v>3526</v>
      </c>
      <c r="F577" s="167" t="s">
        <v>3501</v>
      </c>
      <c r="G577" s="167" t="s">
        <v>3502</v>
      </c>
      <c r="H577" s="168">
        <v>46128</v>
      </c>
      <c r="I577" s="167"/>
      <c r="J577" s="169">
        <v>26117</v>
      </c>
      <c r="K577" s="167" t="s">
        <v>55</v>
      </c>
      <c r="L577" s="169">
        <v>18</v>
      </c>
      <c r="M577" s="167" t="s">
        <v>3513</v>
      </c>
      <c r="N577" s="169">
        <v>14.2</v>
      </c>
      <c r="O577" s="167" t="s">
        <v>3505</v>
      </c>
      <c r="P577" s="167"/>
      <c r="Q577" s="167" t="s">
        <v>3527</v>
      </c>
      <c r="R577" s="167" t="s">
        <v>3528</v>
      </c>
      <c r="S577" s="169">
        <v>22</v>
      </c>
      <c r="T577" s="167" t="s">
        <v>3560</v>
      </c>
      <c r="U577" s="169" t="s">
        <v>3561</v>
      </c>
      <c r="V577" s="167" t="s">
        <v>4526</v>
      </c>
      <c r="W577" s="167" t="s">
        <v>4527</v>
      </c>
      <c r="X577" s="170" t="s">
        <v>157</v>
      </c>
      <c r="Y577" s="171" t="s">
        <v>4518</v>
      </c>
      <c r="Z577" s="167" t="s">
        <v>10584</v>
      </c>
      <c r="AA577" s="176">
        <v>10000</v>
      </c>
      <c r="AB577" s="167" t="s">
        <v>11254</v>
      </c>
      <c r="AC577" s="176">
        <v>10000</v>
      </c>
      <c r="AD577" s="167" t="s">
        <v>11254</v>
      </c>
      <c r="AE577" s="176">
        <v>4</v>
      </c>
    </row>
    <row r="578" spans="1:31">
      <c r="A578" s="178">
        <v>108154244110</v>
      </c>
      <c r="B578" s="166">
        <v>46127</v>
      </c>
      <c r="C578" s="167" t="s">
        <v>3524</v>
      </c>
      <c r="D578" s="167" t="s">
        <v>3525</v>
      </c>
      <c r="E578" s="167" t="s">
        <v>3526</v>
      </c>
      <c r="F578" s="167" t="s">
        <v>3501</v>
      </c>
      <c r="G578" s="167" t="s">
        <v>3502</v>
      </c>
      <c r="H578" s="168">
        <v>46128</v>
      </c>
      <c r="I578" s="167"/>
      <c r="J578" s="169">
        <v>26117</v>
      </c>
      <c r="K578" s="167" t="s">
        <v>55</v>
      </c>
      <c r="L578" s="169">
        <v>18</v>
      </c>
      <c r="M578" s="167" t="s">
        <v>3513</v>
      </c>
      <c r="N578" s="169">
        <v>14.2</v>
      </c>
      <c r="O578" s="167" t="s">
        <v>3505</v>
      </c>
      <c r="P578" s="167"/>
      <c r="Q578" s="167" t="s">
        <v>3527</v>
      </c>
      <c r="R578" s="167" t="s">
        <v>3528</v>
      </c>
      <c r="S578" s="169">
        <v>21</v>
      </c>
      <c r="T578" s="167" t="s">
        <v>3560</v>
      </c>
      <c r="U578" s="169" t="s">
        <v>3561</v>
      </c>
      <c r="V578" s="167" t="s">
        <v>4532</v>
      </c>
      <c r="W578" s="167" t="s">
        <v>4533</v>
      </c>
      <c r="X578" s="170" t="s">
        <v>160</v>
      </c>
      <c r="Y578" s="171" t="s">
        <v>4518</v>
      </c>
      <c r="Z578" s="167" t="s">
        <v>10584</v>
      </c>
      <c r="AA578" s="176">
        <v>10000</v>
      </c>
      <c r="AB578" s="167" t="s">
        <v>11254</v>
      </c>
      <c r="AC578" s="176">
        <v>10000</v>
      </c>
      <c r="AD578" s="167" t="s">
        <v>11254</v>
      </c>
      <c r="AE578" s="176">
        <v>4</v>
      </c>
    </row>
    <row r="579" spans="1:31">
      <c r="A579" s="178">
        <v>108154244110</v>
      </c>
      <c r="B579" s="166">
        <v>46127</v>
      </c>
      <c r="C579" s="167" t="s">
        <v>3524</v>
      </c>
      <c r="D579" s="167" t="s">
        <v>3525</v>
      </c>
      <c r="E579" s="167" t="s">
        <v>3526</v>
      </c>
      <c r="F579" s="167" t="s">
        <v>3501</v>
      </c>
      <c r="G579" s="167" t="s">
        <v>3502</v>
      </c>
      <c r="H579" s="168">
        <v>46128</v>
      </c>
      <c r="I579" s="167"/>
      <c r="J579" s="169">
        <v>26117</v>
      </c>
      <c r="K579" s="167" t="s">
        <v>55</v>
      </c>
      <c r="L579" s="169">
        <v>18</v>
      </c>
      <c r="M579" s="167" t="s">
        <v>3513</v>
      </c>
      <c r="N579" s="169">
        <v>14.2</v>
      </c>
      <c r="O579" s="167" t="s">
        <v>3505</v>
      </c>
      <c r="P579" s="167"/>
      <c r="Q579" s="167" t="s">
        <v>3527</v>
      </c>
      <c r="R579" s="167" t="s">
        <v>3528</v>
      </c>
      <c r="S579" s="169">
        <v>20</v>
      </c>
      <c r="T579" s="167" t="s">
        <v>3560</v>
      </c>
      <c r="U579" s="169" t="s">
        <v>3561</v>
      </c>
      <c r="V579" s="167" t="s">
        <v>4534</v>
      </c>
      <c r="W579" s="167" t="s">
        <v>4535</v>
      </c>
      <c r="X579" s="170" t="s">
        <v>160</v>
      </c>
      <c r="Y579" s="171" t="s">
        <v>4518</v>
      </c>
      <c r="Z579" s="167" t="s">
        <v>10584</v>
      </c>
      <c r="AA579" s="176">
        <v>10000</v>
      </c>
      <c r="AB579" s="167" t="s">
        <v>11254</v>
      </c>
      <c r="AC579" s="176">
        <v>10000</v>
      </c>
      <c r="AD579" s="167" t="s">
        <v>11254</v>
      </c>
      <c r="AE579" s="176">
        <v>4</v>
      </c>
    </row>
    <row r="580" spans="1:31">
      <c r="A580" s="178">
        <v>108154244110</v>
      </c>
      <c r="B580" s="166">
        <v>46127</v>
      </c>
      <c r="C580" s="167" t="s">
        <v>3524</v>
      </c>
      <c r="D580" s="167" t="s">
        <v>3525</v>
      </c>
      <c r="E580" s="167" t="s">
        <v>3526</v>
      </c>
      <c r="F580" s="167" t="s">
        <v>3501</v>
      </c>
      <c r="G580" s="167" t="s">
        <v>3502</v>
      </c>
      <c r="H580" s="168">
        <v>46128</v>
      </c>
      <c r="I580" s="167"/>
      <c r="J580" s="169">
        <v>26117</v>
      </c>
      <c r="K580" s="167" t="s">
        <v>55</v>
      </c>
      <c r="L580" s="169">
        <v>18</v>
      </c>
      <c r="M580" s="167" t="s">
        <v>3513</v>
      </c>
      <c r="N580" s="169">
        <v>14.2</v>
      </c>
      <c r="O580" s="167" t="s">
        <v>3505</v>
      </c>
      <c r="P580" s="167"/>
      <c r="Q580" s="167" t="s">
        <v>3527</v>
      </c>
      <c r="R580" s="167" t="s">
        <v>3528</v>
      </c>
      <c r="S580" s="169">
        <v>19</v>
      </c>
      <c r="T580" s="167" t="s">
        <v>3560</v>
      </c>
      <c r="U580" s="169" t="s">
        <v>3561</v>
      </c>
      <c r="V580" s="167" t="s">
        <v>4536</v>
      </c>
      <c r="W580" s="167" t="s">
        <v>4537</v>
      </c>
      <c r="X580" s="170" t="s">
        <v>157</v>
      </c>
      <c r="Y580" s="171" t="s">
        <v>4518</v>
      </c>
      <c r="Z580" s="167" t="s">
        <v>10584</v>
      </c>
      <c r="AA580" s="176">
        <v>75000</v>
      </c>
      <c r="AB580" s="167" t="s">
        <v>11254</v>
      </c>
      <c r="AC580" s="176">
        <v>75000</v>
      </c>
      <c r="AD580" s="167" t="s">
        <v>11254</v>
      </c>
      <c r="AE580" s="176">
        <v>31.5</v>
      </c>
    </row>
    <row r="581" spans="1:31">
      <c r="A581" s="178">
        <v>108154244110</v>
      </c>
      <c r="B581" s="166">
        <v>46127</v>
      </c>
      <c r="C581" s="167" t="s">
        <v>3524</v>
      </c>
      <c r="D581" s="167" t="s">
        <v>3525</v>
      </c>
      <c r="E581" s="167" t="s">
        <v>3526</v>
      </c>
      <c r="F581" s="167" t="s">
        <v>3501</v>
      </c>
      <c r="G581" s="167" t="s">
        <v>3502</v>
      </c>
      <c r="H581" s="168">
        <v>46128</v>
      </c>
      <c r="I581" s="167"/>
      <c r="J581" s="169">
        <v>26117</v>
      </c>
      <c r="K581" s="167" t="s">
        <v>55</v>
      </c>
      <c r="L581" s="169">
        <v>18</v>
      </c>
      <c r="M581" s="167" t="s">
        <v>3513</v>
      </c>
      <c r="N581" s="169">
        <v>14.2</v>
      </c>
      <c r="O581" s="167" t="s">
        <v>3505</v>
      </c>
      <c r="P581" s="167"/>
      <c r="Q581" s="167" t="s">
        <v>3527</v>
      </c>
      <c r="R581" s="167" t="s">
        <v>3528</v>
      </c>
      <c r="S581" s="169">
        <v>18</v>
      </c>
      <c r="T581" s="167" t="s">
        <v>3560</v>
      </c>
      <c r="U581" s="169" t="s">
        <v>3561</v>
      </c>
      <c r="V581" s="167" t="s">
        <v>4538</v>
      </c>
      <c r="W581" s="167" t="s">
        <v>4539</v>
      </c>
      <c r="X581" s="170" t="s">
        <v>3533</v>
      </c>
      <c r="Y581" s="171" t="s">
        <v>4518</v>
      </c>
      <c r="Z581" s="167" t="s">
        <v>10584</v>
      </c>
      <c r="AA581" s="176">
        <v>4000</v>
      </c>
      <c r="AB581" s="167" t="s">
        <v>11254</v>
      </c>
      <c r="AC581" s="176">
        <v>4000</v>
      </c>
      <c r="AD581" s="167" t="s">
        <v>11254</v>
      </c>
      <c r="AE581" s="176">
        <v>494</v>
      </c>
    </row>
    <row r="582" spans="1:31">
      <c r="A582" s="178">
        <v>108154244110</v>
      </c>
      <c r="B582" s="166">
        <v>46127</v>
      </c>
      <c r="C582" s="167" t="s">
        <v>3524</v>
      </c>
      <c r="D582" s="167" t="s">
        <v>3525</v>
      </c>
      <c r="E582" s="167" t="s">
        <v>3526</v>
      </c>
      <c r="F582" s="167" t="s">
        <v>3501</v>
      </c>
      <c r="G582" s="167" t="s">
        <v>3502</v>
      </c>
      <c r="H582" s="168">
        <v>46128</v>
      </c>
      <c r="I582" s="167"/>
      <c r="J582" s="169">
        <v>26117</v>
      </c>
      <c r="K582" s="167" t="s">
        <v>55</v>
      </c>
      <c r="L582" s="169">
        <v>18</v>
      </c>
      <c r="M582" s="167" t="s">
        <v>3513</v>
      </c>
      <c r="N582" s="169">
        <v>14.2</v>
      </c>
      <c r="O582" s="167" t="s">
        <v>3505</v>
      </c>
      <c r="P582" s="167"/>
      <c r="Q582" s="167" t="s">
        <v>3527</v>
      </c>
      <c r="R582" s="167" t="s">
        <v>3528</v>
      </c>
      <c r="S582" s="169">
        <v>17</v>
      </c>
      <c r="T582" s="167" t="s">
        <v>3560</v>
      </c>
      <c r="U582" s="169" t="s">
        <v>3561</v>
      </c>
      <c r="V582" s="167" t="s">
        <v>4538</v>
      </c>
      <c r="W582" s="167" t="s">
        <v>4539</v>
      </c>
      <c r="X582" s="170" t="s">
        <v>3533</v>
      </c>
      <c r="Y582" s="171" t="s">
        <v>4518</v>
      </c>
      <c r="Z582" s="167" t="s">
        <v>10584</v>
      </c>
      <c r="AA582" s="176">
        <v>2000</v>
      </c>
      <c r="AB582" s="167" t="s">
        <v>11254</v>
      </c>
      <c r="AC582" s="176">
        <v>2000</v>
      </c>
      <c r="AD582" s="167" t="s">
        <v>11254</v>
      </c>
      <c r="AE582" s="176">
        <v>247</v>
      </c>
    </row>
    <row r="583" spans="1:31">
      <c r="A583" s="178">
        <v>108154244110</v>
      </c>
      <c r="B583" s="166">
        <v>46127</v>
      </c>
      <c r="C583" s="167" t="s">
        <v>3524</v>
      </c>
      <c r="D583" s="167" t="s">
        <v>3525</v>
      </c>
      <c r="E583" s="167" t="s">
        <v>3526</v>
      </c>
      <c r="F583" s="167" t="s">
        <v>3501</v>
      </c>
      <c r="G583" s="167" t="s">
        <v>3502</v>
      </c>
      <c r="H583" s="168">
        <v>46128</v>
      </c>
      <c r="I583" s="167"/>
      <c r="J583" s="169">
        <v>26117</v>
      </c>
      <c r="K583" s="167" t="s">
        <v>55</v>
      </c>
      <c r="L583" s="169">
        <v>18</v>
      </c>
      <c r="M583" s="167" t="s">
        <v>3513</v>
      </c>
      <c r="N583" s="169">
        <v>14.2</v>
      </c>
      <c r="O583" s="167" t="s">
        <v>3505</v>
      </c>
      <c r="P583" s="167"/>
      <c r="Q583" s="167" t="s">
        <v>3527</v>
      </c>
      <c r="R583" s="167" t="s">
        <v>3528</v>
      </c>
      <c r="S583" s="169">
        <v>16</v>
      </c>
      <c r="T583" s="167" t="s">
        <v>3560</v>
      </c>
      <c r="U583" s="169" t="s">
        <v>3561</v>
      </c>
      <c r="V583" s="167" t="s">
        <v>4540</v>
      </c>
      <c r="W583" s="167" t="s">
        <v>4541</v>
      </c>
      <c r="X583" s="170" t="s">
        <v>3533</v>
      </c>
      <c r="Y583" s="171" t="s">
        <v>4518</v>
      </c>
      <c r="Z583" s="167" t="s">
        <v>10584</v>
      </c>
      <c r="AA583" s="176">
        <v>22000</v>
      </c>
      <c r="AB583" s="167" t="s">
        <v>11254</v>
      </c>
      <c r="AC583" s="176">
        <v>22000</v>
      </c>
      <c r="AD583" s="167" t="s">
        <v>11254</v>
      </c>
      <c r="AE583" s="176">
        <v>605</v>
      </c>
    </row>
    <row r="584" spans="1:31">
      <c r="A584" s="178">
        <v>108154244110</v>
      </c>
      <c r="B584" s="166">
        <v>46127</v>
      </c>
      <c r="C584" s="167" t="s">
        <v>3524</v>
      </c>
      <c r="D584" s="167" t="s">
        <v>3525</v>
      </c>
      <c r="E584" s="167" t="s">
        <v>3526</v>
      </c>
      <c r="F584" s="167" t="s">
        <v>3501</v>
      </c>
      <c r="G584" s="167" t="s">
        <v>3502</v>
      </c>
      <c r="H584" s="168">
        <v>46128</v>
      </c>
      <c r="I584" s="167"/>
      <c r="J584" s="169">
        <v>26117</v>
      </c>
      <c r="K584" s="167" t="s">
        <v>55</v>
      </c>
      <c r="L584" s="169">
        <v>18</v>
      </c>
      <c r="M584" s="167" t="s">
        <v>3513</v>
      </c>
      <c r="N584" s="169">
        <v>14.2</v>
      </c>
      <c r="O584" s="167" t="s">
        <v>3505</v>
      </c>
      <c r="P584" s="167"/>
      <c r="Q584" s="167" t="s">
        <v>3527</v>
      </c>
      <c r="R584" s="167" t="s">
        <v>3528</v>
      </c>
      <c r="S584" s="169">
        <v>15</v>
      </c>
      <c r="T584" s="167" t="s">
        <v>3535</v>
      </c>
      <c r="U584" s="169" t="s">
        <v>3536</v>
      </c>
      <c r="V584" s="167" t="s">
        <v>4542</v>
      </c>
      <c r="W584" s="167" t="s">
        <v>4543</v>
      </c>
      <c r="X584" s="170" t="s">
        <v>157</v>
      </c>
      <c r="Y584" s="171" t="s">
        <v>4518</v>
      </c>
      <c r="Z584" s="167" t="s">
        <v>10584</v>
      </c>
      <c r="AA584" s="176">
        <v>20000</v>
      </c>
      <c r="AB584" s="167" t="s">
        <v>11254</v>
      </c>
      <c r="AC584" s="176">
        <v>20000</v>
      </c>
      <c r="AD584" s="167" t="s">
        <v>11254</v>
      </c>
      <c r="AE584" s="176">
        <v>5.6</v>
      </c>
    </row>
    <row r="585" spans="1:31">
      <c r="A585" s="178">
        <v>108154244110</v>
      </c>
      <c r="B585" s="166">
        <v>46127</v>
      </c>
      <c r="C585" s="167" t="s">
        <v>3524</v>
      </c>
      <c r="D585" s="167" t="s">
        <v>3525</v>
      </c>
      <c r="E585" s="167" t="s">
        <v>3526</v>
      </c>
      <c r="F585" s="167" t="s">
        <v>3501</v>
      </c>
      <c r="G585" s="167" t="s">
        <v>3502</v>
      </c>
      <c r="H585" s="168">
        <v>46128</v>
      </c>
      <c r="I585" s="167"/>
      <c r="J585" s="169">
        <v>26117</v>
      </c>
      <c r="K585" s="167" t="s">
        <v>55</v>
      </c>
      <c r="L585" s="169">
        <v>18</v>
      </c>
      <c r="M585" s="167" t="s">
        <v>3513</v>
      </c>
      <c r="N585" s="169">
        <v>14.2</v>
      </c>
      <c r="O585" s="167" t="s">
        <v>3505</v>
      </c>
      <c r="P585" s="167"/>
      <c r="Q585" s="167" t="s">
        <v>3527</v>
      </c>
      <c r="R585" s="167" t="s">
        <v>3528</v>
      </c>
      <c r="S585" s="169">
        <v>14</v>
      </c>
      <c r="T585" s="167" t="s">
        <v>3535</v>
      </c>
      <c r="U585" s="169" t="s">
        <v>3536</v>
      </c>
      <c r="V585" s="167" t="s">
        <v>4544</v>
      </c>
      <c r="W585" s="167" t="s">
        <v>4545</v>
      </c>
      <c r="X585" s="170" t="s">
        <v>159</v>
      </c>
      <c r="Y585" s="171" t="s">
        <v>4518</v>
      </c>
      <c r="Z585" s="167" t="s">
        <v>10584</v>
      </c>
      <c r="AA585" s="176">
        <v>10000</v>
      </c>
      <c r="AB585" s="167" t="s">
        <v>11254</v>
      </c>
      <c r="AC585" s="176">
        <v>10000</v>
      </c>
      <c r="AD585" s="167" t="s">
        <v>11254</v>
      </c>
      <c r="AE585" s="176">
        <v>3</v>
      </c>
    </row>
    <row r="586" spans="1:31">
      <c r="A586" s="178">
        <v>108154244110</v>
      </c>
      <c r="B586" s="166">
        <v>46127</v>
      </c>
      <c r="C586" s="167" t="s">
        <v>3524</v>
      </c>
      <c r="D586" s="167" t="s">
        <v>3525</v>
      </c>
      <c r="E586" s="167" t="s">
        <v>3526</v>
      </c>
      <c r="F586" s="167" t="s">
        <v>3501</v>
      </c>
      <c r="G586" s="167" t="s">
        <v>3502</v>
      </c>
      <c r="H586" s="168">
        <v>46128</v>
      </c>
      <c r="I586" s="167"/>
      <c r="J586" s="169">
        <v>26117</v>
      </c>
      <c r="K586" s="167" t="s">
        <v>55</v>
      </c>
      <c r="L586" s="169">
        <v>18</v>
      </c>
      <c r="M586" s="167" t="s">
        <v>3513</v>
      </c>
      <c r="N586" s="169">
        <v>14.2</v>
      </c>
      <c r="O586" s="167" t="s">
        <v>3505</v>
      </c>
      <c r="P586" s="167"/>
      <c r="Q586" s="167" t="s">
        <v>3527</v>
      </c>
      <c r="R586" s="167" t="s">
        <v>3528</v>
      </c>
      <c r="S586" s="169">
        <v>13</v>
      </c>
      <c r="T586" s="167" t="s">
        <v>3535</v>
      </c>
      <c r="U586" s="169" t="s">
        <v>3536</v>
      </c>
      <c r="V586" s="167" t="s">
        <v>4542</v>
      </c>
      <c r="W586" s="167" t="s">
        <v>4543</v>
      </c>
      <c r="X586" s="170" t="s">
        <v>157</v>
      </c>
      <c r="Y586" s="171" t="s">
        <v>4518</v>
      </c>
      <c r="Z586" s="167" t="s">
        <v>10584</v>
      </c>
      <c r="AA586" s="176">
        <v>20000</v>
      </c>
      <c r="AB586" s="167" t="s">
        <v>11254</v>
      </c>
      <c r="AC586" s="176">
        <v>20000</v>
      </c>
      <c r="AD586" s="167" t="s">
        <v>11254</v>
      </c>
      <c r="AE586" s="176">
        <v>5.6</v>
      </c>
    </row>
    <row r="587" spans="1:31">
      <c r="A587" s="178">
        <v>108154244110</v>
      </c>
      <c r="B587" s="166">
        <v>46127</v>
      </c>
      <c r="C587" s="167" t="s">
        <v>3524</v>
      </c>
      <c r="D587" s="167" t="s">
        <v>3525</v>
      </c>
      <c r="E587" s="167" t="s">
        <v>3526</v>
      </c>
      <c r="F587" s="167" t="s">
        <v>3501</v>
      </c>
      <c r="G587" s="167" t="s">
        <v>3502</v>
      </c>
      <c r="H587" s="168">
        <v>46128</v>
      </c>
      <c r="I587" s="167"/>
      <c r="J587" s="169">
        <v>26117</v>
      </c>
      <c r="K587" s="167" t="s">
        <v>55</v>
      </c>
      <c r="L587" s="169">
        <v>18</v>
      </c>
      <c r="M587" s="167" t="s">
        <v>3513</v>
      </c>
      <c r="N587" s="169">
        <v>14.2</v>
      </c>
      <c r="O587" s="167" t="s">
        <v>3505</v>
      </c>
      <c r="P587" s="167"/>
      <c r="Q587" s="167" t="s">
        <v>3527</v>
      </c>
      <c r="R587" s="167" t="s">
        <v>3528</v>
      </c>
      <c r="S587" s="169">
        <v>12</v>
      </c>
      <c r="T587" s="167" t="s">
        <v>3535</v>
      </c>
      <c r="U587" s="169" t="s">
        <v>3536</v>
      </c>
      <c r="V587" s="167" t="s">
        <v>4546</v>
      </c>
      <c r="W587" s="167" t="s">
        <v>4547</v>
      </c>
      <c r="X587" s="170" t="s">
        <v>157</v>
      </c>
      <c r="Y587" s="171" t="s">
        <v>4518</v>
      </c>
      <c r="Z587" s="167" t="s">
        <v>10584</v>
      </c>
      <c r="AA587" s="176">
        <v>290000</v>
      </c>
      <c r="AB587" s="167" t="s">
        <v>11254</v>
      </c>
      <c r="AC587" s="176">
        <v>290000</v>
      </c>
      <c r="AD587" s="167" t="s">
        <v>11254</v>
      </c>
      <c r="AE587" s="176">
        <v>1566</v>
      </c>
    </row>
    <row r="588" spans="1:31">
      <c r="A588" s="178">
        <v>108154244110</v>
      </c>
      <c r="B588" s="166">
        <v>46127</v>
      </c>
      <c r="C588" s="167" t="s">
        <v>3524</v>
      </c>
      <c r="D588" s="167" t="s">
        <v>3525</v>
      </c>
      <c r="E588" s="167" t="s">
        <v>3526</v>
      </c>
      <c r="F588" s="167" t="s">
        <v>3501</v>
      </c>
      <c r="G588" s="167" t="s">
        <v>3502</v>
      </c>
      <c r="H588" s="168">
        <v>46128</v>
      </c>
      <c r="I588" s="167"/>
      <c r="J588" s="169">
        <v>26117</v>
      </c>
      <c r="K588" s="167" t="s">
        <v>55</v>
      </c>
      <c r="L588" s="169">
        <v>18</v>
      </c>
      <c r="M588" s="167" t="s">
        <v>3513</v>
      </c>
      <c r="N588" s="169">
        <v>14.2</v>
      </c>
      <c r="O588" s="167" t="s">
        <v>3505</v>
      </c>
      <c r="P588" s="167"/>
      <c r="Q588" s="167" t="s">
        <v>3527</v>
      </c>
      <c r="R588" s="167" t="s">
        <v>3528</v>
      </c>
      <c r="S588" s="169">
        <v>11</v>
      </c>
      <c r="T588" s="167" t="s">
        <v>3535</v>
      </c>
      <c r="U588" s="169" t="s">
        <v>3536</v>
      </c>
      <c r="V588" s="167" t="s">
        <v>4546</v>
      </c>
      <c r="W588" s="167" t="s">
        <v>4547</v>
      </c>
      <c r="X588" s="170" t="s">
        <v>157</v>
      </c>
      <c r="Y588" s="171" t="s">
        <v>4518</v>
      </c>
      <c r="Z588" s="167" t="s">
        <v>10584</v>
      </c>
      <c r="AA588" s="176">
        <v>20000</v>
      </c>
      <c r="AB588" s="167" t="s">
        <v>11254</v>
      </c>
      <c r="AC588" s="176">
        <v>20000</v>
      </c>
      <c r="AD588" s="167" t="s">
        <v>11254</v>
      </c>
      <c r="AE588" s="176">
        <v>108</v>
      </c>
    </row>
    <row r="589" spans="1:31">
      <c r="A589" s="178">
        <v>108154244110</v>
      </c>
      <c r="B589" s="166">
        <v>46127</v>
      </c>
      <c r="C589" s="167" t="s">
        <v>3524</v>
      </c>
      <c r="D589" s="167" t="s">
        <v>3525</v>
      </c>
      <c r="E589" s="167" t="s">
        <v>3526</v>
      </c>
      <c r="F589" s="167" t="s">
        <v>3501</v>
      </c>
      <c r="G589" s="167" t="s">
        <v>3502</v>
      </c>
      <c r="H589" s="168">
        <v>46128</v>
      </c>
      <c r="I589" s="167"/>
      <c r="J589" s="169">
        <v>26117</v>
      </c>
      <c r="K589" s="167" t="s">
        <v>55</v>
      </c>
      <c r="L589" s="169">
        <v>18</v>
      </c>
      <c r="M589" s="167" t="s">
        <v>3513</v>
      </c>
      <c r="N589" s="169">
        <v>14.2</v>
      </c>
      <c r="O589" s="167" t="s">
        <v>3505</v>
      </c>
      <c r="P589" s="167"/>
      <c r="Q589" s="167" t="s">
        <v>3527</v>
      </c>
      <c r="R589" s="167" t="s">
        <v>3528</v>
      </c>
      <c r="S589" s="169">
        <v>10</v>
      </c>
      <c r="T589" s="167" t="s">
        <v>3535</v>
      </c>
      <c r="U589" s="169" t="s">
        <v>3536</v>
      </c>
      <c r="V589" s="167" t="s">
        <v>4548</v>
      </c>
      <c r="W589" s="167" t="s">
        <v>3726</v>
      </c>
      <c r="X589" s="170" t="s">
        <v>157</v>
      </c>
      <c r="Y589" s="171" t="s">
        <v>4518</v>
      </c>
      <c r="Z589" s="167" t="s">
        <v>10584</v>
      </c>
      <c r="AA589" s="176">
        <v>30000</v>
      </c>
      <c r="AB589" s="167" t="s">
        <v>11254</v>
      </c>
      <c r="AC589" s="176">
        <v>30000</v>
      </c>
      <c r="AD589" s="167" t="s">
        <v>11254</v>
      </c>
      <c r="AE589" s="176">
        <v>7.8</v>
      </c>
    </row>
    <row r="590" spans="1:31">
      <c r="A590" s="178">
        <v>108154244110</v>
      </c>
      <c r="B590" s="166">
        <v>46127</v>
      </c>
      <c r="C590" s="167" t="s">
        <v>3524</v>
      </c>
      <c r="D590" s="167" t="s">
        <v>3525</v>
      </c>
      <c r="E590" s="167" t="s">
        <v>3526</v>
      </c>
      <c r="F590" s="167" t="s">
        <v>3501</v>
      </c>
      <c r="G590" s="167" t="s">
        <v>3502</v>
      </c>
      <c r="H590" s="168">
        <v>46128</v>
      </c>
      <c r="I590" s="167"/>
      <c r="J590" s="169">
        <v>26117</v>
      </c>
      <c r="K590" s="167" t="s">
        <v>55</v>
      </c>
      <c r="L590" s="169">
        <v>18</v>
      </c>
      <c r="M590" s="167" t="s">
        <v>3513</v>
      </c>
      <c r="N590" s="169">
        <v>14.2</v>
      </c>
      <c r="O590" s="167" t="s">
        <v>3505</v>
      </c>
      <c r="P590" s="167"/>
      <c r="Q590" s="167" t="s">
        <v>3527</v>
      </c>
      <c r="R590" s="167" t="s">
        <v>3528</v>
      </c>
      <c r="S590" s="169">
        <v>9</v>
      </c>
      <c r="T590" s="167" t="s">
        <v>3535</v>
      </c>
      <c r="U590" s="169" t="s">
        <v>3536</v>
      </c>
      <c r="V590" s="167" t="s">
        <v>4549</v>
      </c>
      <c r="W590" s="167" t="s">
        <v>4550</v>
      </c>
      <c r="X590" s="170" t="s">
        <v>157</v>
      </c>
      <c r="Y590" s="171" t="s">
        <v>4518</v>
      </c>
      <c r="Z590" s="167" t="s">
        <v>10584</v>
      </c>
      <c r="AA590" s="176">
        <v>10000</v>
      </c>
      <c r="AB590" s="167" t="s">
        <v>11254</v>
      </c>
      <c r="AC590" s="176">
        <v>10000</v>
      </c>
      <c r="AD590" s="167" t="s">
        <v>11254</v>
      </c>
      <c r="AE590" s="176">
        <v>2.8</v>
      </c>
    </row>
    <row r="591" spans="1:31">
      <c r="A591" s="178">
        <v>108154244110</v>
      </c>
      <c r="B591" s="166">
        <v>46127</v>
      </c>
      <c r="C591" s="167" t="s">
        <v>3524</v>
      </c>
      <c r="D591" s="167" t="s">
        <v>3525</v>
      </c>
      <c r="E591" s="167" t="s">
        <v>3526</v>
      </c>
      <c r="F591" s="167" t="s">
        <v>3501</v>
      </c>
      <c r="G591" s="167" t="s">
        <v>3502</v>
      </c>
      <c r="H591" s="168">
        <v>46128</v>
      </c>
      <c r="I591" s="167"/>
      <c r="J591" s="169">
        <v>26117</v>
      </c>
      <c r="K591" s="167" t="s">
        <v>55</v>
      </c>
      <c r="L591" s="169">
        <v>18</v>
      </c>
      <c r="M591" s="167" t="s">
        <v>3513</v>
      </c>
      <c r="N591" s="169">
        <v>14.2</v>
      </c>
      <c r="O591" s="167" t="s">
        <v>3505</v>
      </c>
      <c r="P591" s="167"/>
      <c r="Q591" s="167" t="s">
        <v>3527</v>
      </c>
      <c r="R591" s="167" t="s">
        <v>3528</v>
      </c>
      <c r="S591" s="169">
        <v>8</v>
      </c>
      <c r="T591" s="167" t="s">
        <v>3535</v>
      </c>
      <c r="U591" s="169" t="s">
        <v>3536</v>
      </c>
      <c r="V591" s="167" t="s">
        <v>4551</v>
      </c>
      <c r="W591" s="167" t="s">
        <v>4552</v>
      </c>
      <c r="X591" s="170" t="s">
        <v>160</v>
      </c>
      <c r="Y591" s="171" t="s">
        <v>4518</v>
      </c>
      <c r="Z591" s="167" t="s">
        <v>10584</v>
      </c>
      <c r="AA591" s="176">
        <v>10000</v>
      </c>
      <c r="AB591" s="167" t="s">
        <v>11254</v>
      </c>
      <c r="AC591" s="176">
        <v>10000</v>
      </c>
      <c r="AD591" s="167" t="s">
        <v>11254</v>
      </c>
      <c r="AE591" s="176">
        <v>2.2000000000000002</v>
      </c>
    </row>
    <row r="592" spans="1:31">
      <c r="A592" s="178">
        <v>108154244110</v>
      </c>
      <c r="B592" s="166">
        <v>46127</v>
      </c>
      <c r="C592" s="167" t="s">
        <v>3524</v>
      </c>
      <c r="D592" s="167" t="s">
        <v>3525</v>
      </c>
      <c r="E592" s="167" t="s">
        <v>3526</v>
      </c>
      <c r="F592" s="167" t="s">
        <v>3501</v>
      </c>
      <c r="G592" s="167" t="s">
        <v>3502</v>
      </c>
      <c r="H592" s="168">
        <v>46128</v>
      </c>
      <c r="I592" s="167"/>
      <c r="J592" s="169">
        <v>26117</v>
      </c>
      <c r="K592" s="167" t="s">
        <v>55</v>
      </c>
      <c r="L592" s="169">
        <v>18</v>
      </c>
      <c r="M592" s="167" t="s">
        <v>3513</v>
      </c>
      <c r="N592" s="169">
        <v>14.2</v>
      </c>
      <c r="O592" s="167" t="s">
        <v>3505</v>
      </c>
      <c r="P592" s="167"/>
      <c r="Q592" s="167" t="s">
        <v>3527</v>
      </c>
      <c r="R592" s="167" t="s">
        <v>3528</v>
      </c>
      <c r="S592" s="169">
        <v>7</v>
      </c>
      <c r="T592" s="167" t="s">
        <v>3535</v>
      </c>
      <c r="U592" s="169" t="s">
        <v>3536</v>
      </c>
      <c r="V592" s="167" t="s">
        <v>4553</v>
      </c>
      <c r="W592" s="167" t="s">
        <v>4554</v>
      </c>
      <c r="X592" s="170" t="s">
        <v>160</v>
      </c>
      <c r="Y592" s="171" t="s">
        <v>4518</v>
      </c>
      <c r="Z592" s="167" t="s">
        <v>10584</v>
      </c>
      <c r="AA592" s="176">
        <v>10000</v>
      </c>
      <c r="AB592" s="167" t="s">
        <v>11254</v>
      </c>
      <c r="AC592" s="176">
        <v>10000</v>
      </c>
      <c r="AD592" s="167" t="s">
        <v>11254</v>
      </c>
      <c r="AE592" s="176">
        <v>3</v>
      </c>
    </row>
    <row r="593" spans="1:31">
      <c r="A593" s="178">
        <v>108154244110</v>
      </c>
      <c r="B593" s="166">
        <v>46127</v>
      </c>
      <c r="C593" s="167" t="s">
        <v>3524</v>
      </c>
      <c r="D593" s="167" t="s">
        <v>3525</v>
      </c>
      <c r="E593" s="167" t="s">
        <v>3526</v>
      </c>
      <c r="F593" s="167" t="s">
        <v>3501</v>
      </c>
      <c r="G593" s="167" t="s">
        <v>3502</v>
      </c>
      <c r="H593" s="168">
        <v>46128</v>
      </c>
      <c r="I593" s="167"/>
      <c r="J593" s="169">
        <v>26117</v>
      </c>
      <c r="K593" s="167" t="s">
        <v>55</v>
      </c>
      <c r="L593" s="169">
        <v>18</v>
      </c>
      <c r="M593" s="167" t="s">
        <v>3513</v>
      </c>
      <c r="N593" s="169">
        <v>14.2</v>
      </c>
      <c r="O593" s="167" t="s">
        <v>3505</v>
      </c>
      <c r="P593" s="167"/>
      <c r="Q593" s="167" t="s">
        <v>3527</v>
      </c>
      <c r="R593" s="167" t="s">
        <v>3528</v>
      </c>
      <c r="S593" s="169">
        <v>6</v>
      </c>
      <c r="T593" s="167" t="s">
        <v>3535</v>
      </c>
      <c r="U593" s="169" t="s">
        <v>3536</v>
      </c>
      <c r="V593" s="167" t="s">
        <v>4555</v>
      </c>
      <c r="W593" s="167" t="s">
        <v>4556</v>
      </c>
      <c r="X593" s="170" t="s">
        <v>160</v>
      </c>
      <c r="Y593" s="171" t="s">
        <v>4518</v>
      </c>
      <c r="Z593" s="167" t="s">
        <v>10584</v>
      </c>
      <c r="AA593" s="176">
        <v>10000</v>
      </c>
      <c r="AB593" s="167" t="s">
        <v>11254</v>
      </c>
      <c r="AC593" s="176">
        <v>10000</v>
      </c>
      <c r="AD593" s="167" t="s">
        <v>11254</v>
      </c>
      <c r="AE593" s="176">
        <v>4</v>
      </c>
    </row>
    <row r="594" spans="1:31">
      <c r="A594" s="178">
        <v>108154244110</v>
      </c>
      <c r="B594" s="166">
        <v>46127</v>
      </c>
      <c r="C594" s="167" t="s">
        <v>3524</v>
      </c>
      <c r="D594" s="167" t="s">
        <v>3525</v>
      </c>
      <c r="E594" s="167" t="s">
        <v>3526</v>
      </c>
      <c r="F594" s="167" t="s">
        <v>3501</v>
      </c>
      <c r="G594" s="167" t="s">
        <v>3502</v>
      </c>
      <c r="H594" s="168">
        <v>46128</v>
      </c>
      <c r="I594" s="167"/>
      <c r="J594" s="169">
        <v>26117</v>
      </c>
      <c r="K594" s="167" t="s">
        <v>55</v>
      </c>
      <c r="L594" s="169">
        <v>18</v>
      </c>
      <c r="M594" s="167" t="s">
        <v>3513</v>
      </c>
      <c r="N594" s="169">
        <v>14.2</v>
      </c>
      <c r="O594" s="167" t="s">
        <v>3505</v>
      </c>
      <c r="P594" s="167"/>
      <c r="Q594" s="167" t="s">
        <v>3527</v>
      </c>
      <c r="R594" s="167" t="s">
        <v>3528</v>
      </c>
      <c r="S594" s="169">
        <v>5</v>
      </c>
      <c r="T594" s="167" t="s">
        <v>3535</v>
      </c>
      <c r="U594" s="169" t="s">
        <v>3536</v>
      </c>
      <c r="V594" s="167" t="s">
        <v>4557</v>
      </c>
      <c r="W594" s="167" t="s">
        <v>4558</v>
      </c>
      <c r="X594" s="170" t="s">
        <v>160</v>
      </c>
      <c r="Y594" s="171" t="s">
        <v>4518</v>
      </c>
      <c r="Z594" s="167" t="s">
        <v>10584</v>
      </c>
      <c r="AA594" s="176">
        <v>10000</v>
      </c>
      <c r="AB594" s="167" t="s">
        <v>11254</v>
      </c>
      <c r="AC594" s="176">
        <v>10000</v>
      </c>
      <c r="AD594" s="167" t="s">
        <v>11254</v>
      </c>
      <c r="AE594" s="176">
        <v>2</v>
      </c>
    </row>
    <row r="595" spans="1:31">
      <c r="A595" s="178">
        <v>108154244110</v>
      </c>
      <c r="B595" s="166">
        <v>46127</v>
      </c>
      <c r="C595" s="167" t="s">
        <v>3524</v>
      </c>
      <c r="D595" s="167" t="s">
        <v>3525</v>
      </c>
      <c r="E595" s="167" t="s">
        <v>3526</v>
      </c>
      <c r="F595" s="167" t="s">
        <v>3501</v>
      </c>
      <c r="G595" s="167" t="s">
        <v>3502</v>
      </c>
      <c r="H595" s="168">
        <v>46128</v>
      </c>
      <c r="I595" s="167"/>
      <c r="J595" s="169">
        <v>26117</v>
      </c>
      <c r="K595" s="167" t="s">
        <v>55</v>
      </c>
      <c r="L595" s="169">
        <v>18</v>
      </c>
      <c r="M595" s="167" t="s">
        <v>3513</v>
      </c>
      <c r="N595" s="169">
        <v>14.2</v>
      </c>
      <c r="O595" s="167" t="s">
        <v>3505</v>
      </c>
      <c r="P595" s="167"/>
      <c r="Q595" s="167" t="s">
        <v>3527</v>
      </c>
      <c r="R595" s="167" t="s">
        <v>3528</v>
      </c>
      <c r="S595" s="169">
        <v>4</v>
      </c>
      <c r="T595" s="167" t="s">
        <v>3535</v>
      </c>
      <c r="U595" s="169" t="s">
        <v>3536</v>
      </c>
      <c r="V595" s="167" t="s">
        <v>4559</v>
      </c>
      <c r="W595" s="167" t="s">
        <v>4560</v>
      </c>
      <c r="X595" s="170" t="s">
        <v>157</v>
      </c>
      <c r="Y595" s="171" t="s">
        <v>4518</v>
      </c>
      <c r="Z595" s="167" t="s">
        <v>10584</v>
      </c>
      <c r="AA595" s="176">
        <v>10000</v>
      </c>
      <c r="AB595" s="167" t="s">
        <v>11254</v>
      </c>
      <c r="AC595" s="176">
        <v>10000</v>
      </c>
      <c r="AD595" s="167" t="s">
        <v>11254</v>
      </c>
      <c r="AE595" s="176">
        <v>2.5</v>
      </c>
    </row>
    <row r="596" spans="1:31">
      <c r="A596" s="178">
        <v>108154244110</v>
      </c>
      <c r="B596" s="166">
        <v>46127</v>
      </c>
      <c r="C596" s="167" t="s">
        <v>3524</v>
      </c>
      <c r="D596" s="167" t="s">
        <v>3525</v>
      </c>
      <c r="E596" s="167" t="s">
        <v>3526</v>
      </c>
      <c r="F596" s="167" t="s">
        <v>3501</v>
      </c>
      <c r="G596" s="167" t="s">
        <v>3502</v>
      </c>
      <c r="H596" s="168">
        <v>46128</v>
      </c>
      <c r="I596" s="167"/>
      <c r="J596" s="169">
        <v>26117</v>
      </c>
      <c r="K596" s="167" t="s">
        <v>55</v>
      </c>
      <c r="L596" s="169">
        <v>18</v>
      </c>
      <c r="M596" s="167" t="s">
        <v>3513</v>
      </c>
      <c r="N596" s="169">
        <v>14.2</v>
      </c>
      <c r="O596" s="167" t="s">
        <v>3505</v>
      </c>
      <c r="P596" s="167"/>
      <c r="Q596" s="167" t="s">
        <v>3527</v>
      </c>
      <c r="R596" s="167" t="s">
        <v>3528</v>
      </c>
      <c r="S596" s="169">
        <v>3</v>
      </c>
      <c r="T596" s="167" t="s">
        <v>3535</v>
      </c>
      <c r="U596" s="169" t="s">
        <v>3536</v>
      </c>
      <c r="V596" s="167" t="s">
        <v>4561</v>
      </c>
      <c r="W596" s="167" t="s">
        <v>4562</v>
      </c>
      <c r="X596" s="170" t="s">
        <v>157</v>
      </c>
      <c r="Y596" s="171" t="s">
        <v>4518</v>
      </c>
      <c r="Z596" s="167" t="s">
        <v>10584</v>
      </c>
      <c r="AA596" s="176">
        <v>12000</v>
      </c>
      <c r="AB596" s="167" t="s">
        <v>11254</v>
      </c>
      <c r="AC596" s="176">
        <v>12000</v>
      </c>
      <c r="AD596" s="167" t="s">
        <v>11254</v>
      </c>
      <c r="AE596" s="176">
        <v>354</v>
      </c>
    </row>
    <row r="597" spans="1:31">
      <c r="A597" s="178">
        <v>108154244110</v>
      </c>
      <c r="B597" s="166">
        <v>46127</v>
      </c>
      <c r="C597" s="167" t="s">
        <v>3524</v>
      </c>
      <c r="D597" s="167" t="s">
        <v>3525</v>
      </c>
      <c r="E597" s="167" t="s">
        <v>3526</v>
      </c>
      <c r="F597" s="167" t="s">
        <v>3501</v>
      </c>
      <c r="G597" s="167" t="s">
        <v>3502</v>
      </c>
      <c r="H597" s="168">
        <v>46128</v>
      </c>
      <c r="I597" s="167"/>
      <c r="J597" s="169">
        <v>26117</v>
      </c>
      <c r="K597" s="167" t="s">
        <v>55</v>
      </c>
      <c r="L597" s="169">
        <v>18</v>
      </c>
      <c r="M597" s="167" t="s">
        <v>3513</v>
      </c>
      <c r="N597" s="169">
        <v>14.2</v>
      </c>
      <c r="O597" s="167" t="s">
        <v>3505</v>
      </c>
      <c r="P597" s="167"/>
      <c r="Q597" s="167" t="s">
        <v>3527</v>
      </c>
      <c r="R597" s="167" t="s">
        <v>3528</v>
      </c>
      <c r="S597" s="169">
        <v>2</v>
      </c>
      <c r="T597" s="167" t="s">
        <v>3535</v>
      </c>
      <c r="U597" s="169" t="s">
        <v>3536</v>
      </c>
      <c r="V597" s="167" t="s">
        <v>4546</v>
      </c>
      <c r="W597" s="167" t="s">
        <v>4547</v>
      </c>
      <c r="X597" s="170" t="s">
        <v>157</v>
      </c>
      <c r="Y597" s="171" t="s">
        <v>4518</v>
      </c>
      <c r="Z597" s="167" t="s">
        <v>10584</v>
      </c>
      <c r="AA597" s="176">
        <v>50000</v>
      </c>
      <c r="AB597" s="167" t="s">
        <v>11254</v>
      </c>
      <c r="AC597" s="176">
        <v>50000</v>
      </c>
      <c r="AD597" s="167" t="s">
        <v>11254</v>
      </c>
      <c r="AE597" s="176">
        <v>270</v>
      </c>
    </row>
    <row r="598" spans="1:31">
      <c r="A598" s="178">
        <v>108154244110</v>
      </c>
      <c r="B598" s="166">
        <v>46127</v>
      </c>
      <c r="C598" s="167" t="s">
        <v>3524</v>
      </c>
      <c r="D598" s="167" t="s">
        <v>3525</v>
      </c>
      <c r="E598" s="167" t="s">
        <v>3526</v>
      </c>
      <c r="F598" s="167" t="s">
        <v>3501</v>
      </c>
      <c r="G598" s="167" t="s">
        <v>3502</v>
      </c>
      <c r="H598" s="168">
        <v>46128</v>
      </c>
      <c r="I598" s="167"/>
      <c r="J598" s="169">
        <v>26117</v>
      </c>
      <c r="K598" s="167" t="s">
        <v>55</v>
      </c>
      <c r="L598" s="169">
        <v>18</v>
      </c>
      <c r="M598" s="167" t="s">
        <v>3513</v>
      </c>
      <c r="N598" s="169">
        <v>14.2</v>
      </c>
      <c r="O598" s="167" t="s">
        <v>3505</v>
      </c>
      <c r="P598" s="167"/>
      <c r="Q598" s="167" t="s">
        <v>3527</v>
      </c>
      <c r="R598" s="167" t="s">
        <v>3528</v>
      </c>
      <c r="S598" s="169">
        <v>1</v>
      </c>
      <c r="T598" s="167" t="s">
        <v>3535</v>
      </c>
      <c r="U598" s="169" t="s">
        <v>3536</v>
      </c>
      <c r="V598" s="167" t="s">
        <v>4563</v>
      </c>
      <c r="W598" s="167" t="s">
        <v>4564</v>
      </c>
      <c r="X598" s="170" t="s">
        <v>159</v>
      </c>
      <c r="Y598" s="171" t="s">
        <v>4518</v>
      </c>
      <c r="Z598" s="167" t="s">
        <v>10584</v>
      </c>
      <c r="AA598" s="176">
        <v>30000</v>
      </c>
      <c r="AB598" s="167" t="s">
        <v>11254</v>
      </c>
      <c r="AC598" s="176">
        <v>30000</v>
      </c>
      <c r="AD598" s="167" t="s">
        <v>11254</v>
      </c>
      <c r="AE598" s="176">
        <v>9</v>
      </c>
    </row>
    <row r="599" spans="1:31">
      <c r="A599" s="178">
        <v>108154274430</v>
      </c>
      <c r="B599" s="166">
        <v>46127</v>
      </c>
      <c r="C599" s="167" t="s">
        <v>3524</v>
      </c>
      <c r="D599" s="167" t="s">
        <v>3525</v>
      </c>
      <c r="E599" s="167" t="s">
        <v>3526</v>
      </c>
      <c r="F599" s="167" t="s">
        <v>3501</v>
      </c>
      <c r="G599" s="167" t="s">
        <v>3502</v>
      </c>
      <c r="H599" s="168">
        <v>46128</v>
      </c>
      <c r="I599" s="167"/>
      <c r="J599" s="169">
        <v>26117</v>
      </c>
      <c r="K599" s="167" t="s">
        <v>55</v>
      </c>
      <c r="L599" s="169">
        <v>1</v>
      </c>
      <c r="M599" s="167" t="s">
        <v>3513</v>
      </c>
      <c r="N599" s="169">
        <v>2.2000000000000002</v>
      </c>
      <c r="O599" s="167" t="s">
        <v>3505</v>
      </c>
      <c r="P599" s="167"/>
      <c r="Q599" s="167" t="s">
        <v>3527</v>
      </c>
      <c r="R599" s="167" t="s">
        <v>3528</v>
      </c>
      <c r="S599" s="169">
        <v>1</v>
      </c>
      <c r="T599" s="167" t="s">
        <v>3703</v>
      </c>
      <c r="U599" s="169" t="s">
        <v>3704</v>
      </c>
      <c r="V599" s="167" t="s">
        <v>4565</v>
      </c>
      <c r="W599" s="167" t="s">
        <v>4155</v>
      </c>
      <c r="X599" s="170" t="s">
        <v>159</v>
      </c>
      <c r="Y599" s="171" t="s">
        <v>4566</v>
      </c>
      <c r="Z599" s="167" t="s">
        <v>10585</v>
      </c>
      <c r="AA599" s="176">
        <v>625</v>
      </c>
      <c r="AB599" s="167" t="s">
        <v>11254</v>
      </c>
      <c r="AC599" s="176">
        <v>625</v>
      </c>
      <c r="AD599" s="167" t="s">
        <v>11254</v>
      </c>
      <c r="AE599" s="176">
        <v>3125</v>
      </c>
    </row>
    <row r="600" spans="1:31">
      <c r="A600" s="178">
        <v>108154360530</v>
      </c>
      <c r="B600" s="166">
        <v>46127</v>
      </c>
      <c r="C600" s="167" t="s">
        <v>3524</v>
      </c>
      <c r="D600" s="167" t="s">
        <v>3525</v>
      </c>
      <c r="E600" s="167" t="s">
        <v>3526</v>
      </c>
      <c r="F600" s="167" t="s">
        <v>3501</v>
      </c>
      <c r="G600" s="167" t="s">
        <v>3502</v>
      </c>
      <c r="H600" s="168">
        <v>46128</v>
      </c>
      <c r="I600" s="167"/>
      <c r="J600" s="169">
        <v>26117</v>
      </c>
      <c r="K600" s="167" t="s">
        <v>55</v>
      </c>
      <c r="L600" s="169">
        <v>1</v>
      </c>
      <c r="M600" s="167" t="s">
        <v>3513</v>
      </c>
      <c r="N600" s="169">
        <v>1.2</v>
      </c>
      <c r="O600" s="167" t="s">
        <v>3505</v>
      </c>
      <c r="P600" s="167"/>
      <c r="Q600" s="167" t="s">
        <v>3527</v>
      </c>
      <c r="R600" s="167" t="s">
        <v>3528</v>
      </c>
      <c r="S600" s="169">
        <v>1</v>
      </c>
      <c r="T600" s="167" t="s">
        <v>3529</v>
      </c>
      <c r="U600" s="169" t="s">
        <v>3530</v>
      </c>
      <c r="V600" s="167" t="s">
        <v>4567</v>
      </c>
      <c r="W600" s="167" t="s">
        <v>4568</v>
      </c>
      <c r="X600" s="170" t="s">
        <v>3533</v>
      </c>
      <c r="Y600" s="171" t="s">
        <v>4569</v>
      </c>
      <c r="Z600" s="167" t="s">
        <v>10586</v>
      </c>
      <c r="AA600" s="176">
        <v>3000</v>
      </c>
      <c r="AB600" s="167" t="s">
        <v>11254</v>
      </c>
      <c r="AC600" s="176">
        <v>3000</v>
      </c>
      <c r="AD600" s="167" t="s">
        <v>11254</v>
      </c>
      <c r="AE600" s="176">
        <v>1170</v>
      </c>
    </row>
    <row r="601" spans="1:31">
      <c r="A601" s="178">
        <v>108154445120</v>
      </c>
      <c r="B601" s="166">
        <v>46127</v>
      </c>
      <c r="C601" s="167" t="s">
        <v>3524</v>
      </c>
      <c r="D601" s="167" t="s">
        <v>3525</v>
      </c>
      <c r="E601" s="167" t="s">
        <v>3526</v>
      </c>
      <c r="F601" s="167" t="s">
        <v>3628</v>
      </c>
      <c r="G601" s="167" t="s">
        <v>3603</v>
      </c>
      <c r="H601" s="168">
        <v>46128</v>
      </c>
      <c r="I601" s="167"/>
      <c r="J601" s="169">
        <v>26117</v>
      </c>
      <c r="K601" s="167" t="s">
        <v>55</v>
      </c>
      <c r="L601" s="169">
        <v>6</v>
      </c>
      <c r="M601" s="167" t="s">
        <v>3604</v>
      </c>
      <c r="N601" s="169">
        <v>1944.0640000000001</v>
      </c>
      <c r="O601" s="167" t="s">
        <v>3505</v>
      </c>
      <c r="P601" s="167"/>
      <c r="Q601" s="167" t="s">
        <v>4490</v>
      </c>
      <c r="R601" s="167" t="s">
        <v>3528</v>
      </c>
      <c r="S601" s="169">
        <v>18</v>
      </c>
      <c r="T601" s="167" t="s">
        <v>3703</v>
      </c>
      <c r="U601" s="169" t="s">
        <v>3704</v>
      </c>
      <c r="V601" s="167" t="s">
        <v>4570</v>
      </c>
      <c r="W601" s="167" t="s">
        <v>4571</v>
      </c>
      <c r="X601" s="170" t="s">
        <v>157</v>
      </c>
      <c r="Y601" s="171" t="s">
        <v>4572</v>
      </c>
      <c r="Z601" s="167" t="s">
        <v>10587</v>
      </c>
      <c r="AA601" s="176">
        <v>575</v>
      </c>
      <c r="AB601" s="167" t="s">
        <v>11254</v>
      </c>
      <c r="AC601" s="176">
        <v>575</v>
      </c>
      <c r="AD601" s="167" t="s">
        <v>11254</v>
      </c>
      <c r="AE601" s="176">
        <v>12333.75</v>
      </c>
    </row>
    <row r="602" spans="1:31">
      <c r="A602" s="178">
        <v>108154445120</v>
      </c>
      <c r="B602" s="166">
        <v>46127</v>
      </c>
      <c r="C602" s="167" t="s">
        <v>3524</v>
      </c>
      <c r="D602" s="167" t="s">
        <v>3525</v>
      </c>
      <c r="E602" s="167" t="s">
        <v>3526</v>
      </c>
      <c r="F602" s="167" t="s">
        <v>3628</v>
      </c>
      <c r="G602" s="167" t="s">
        <v>3603</v>
      </c>
      <c r="H602" s="168">
        <v>46128</v>
      </c>
      <c r="I602" s="167"/>
      <c r="J602" s="169">
        <v>26117</v>
      </c>
      <c r="K602" s="167" t="s">
        <v>55</v>
      </c>
      <c r="L602" s="169">
        <v>6</v>
      </c>
      <c r="M602" s="167" t="s">
        <v>3604</v>
      </c>
      <c r="N602" s="169">
        <v>1944.0640000000001</v>
      </c>
      <c r="O602" s="167" t="s">
        <v>3505</v>
      </c>
      <c r="P602" s="167"/>
      <c r="Q602" s="167" t="s">
        <v>4490</v>
      </c>
      <c r="R602" s="167" t="s">
        <v>3528</v>
      </c>
      <c r="S602" s="169">
        <v>17</v>
      </c>
      <c r="T602" s="167" t="s">
        <v>3703</v>
      </c>
      <c r="U602" s="169" t="s">
        <v>3704</v>
      </c>
      <c r="V602" s="167" t="s">
        <v>4570</v>
      </c>
      <c r="W602" s="167" t="s">
        <v>4571</v>
      </c>
      <c r="X602" s="170" t="s">
        <v>157</v>
      </c>
      <c r="Y602" s="171" t="s">
        <v>4572</v>
      </c>
      <c r="Z602" s="167" t="s">
        <v>10587</v>
      </c>
      <c r="AA602" s="176">
        <v>1500</v>
      </c>
      <c r="AB602" s="167" t="s">
        <v>11254</v>
      </c>
      <c r="AC602" s="176">
        <v>1500</v>
      </c>
      <c r="AD602" s="167" t="s">
        <v>11254</v>
      </c>
      <c r="AE602" s="176">
        <v>32175</v>
      </c>
    </row>
    <row r="603" spans="1:31">
      <c r="A603" s="178">
        <v>108154445120</v>
      </c>
      <c r="B603" s="166">
        <v>46127</v>
      </c>
      <c r="C603" s="167" t="s">
        <v>3524</v>
      </c>
      <c r="D603" s="167" t="s">
        <v>3525</v>
      </c>
      <c r="E603" s="167" t="s">
        <v>3526</v>
      </c>
      <c r="F603" s="167" t="s">
        <v>3628</v>
      </c>
      <c r="G603" s="167" t="s">
        <v>3603</v>
      </c>
      <c r="H603" s="168">
        <v>46128</v>
      </c>
      <c r="I603" s="167"/>
      <c r="J603" s="169">
        <v>26117</v>
      </c>
      <c r="K603" s="167" t="s">
        <v>55</v>
      </c>
      <c r="L603" s="169">
        <v>6</v>
      </c>
      <c r="M603" s="167" t="s">
        <v>3604</v>
      </c>
      <c r="N603" s="169">
        <v>1944.0640000000001</v>
      </c>
      <c r="O603" s="167" t="s">
        <v>3505</v>
      </c>
      <c r="P603" s="167"/>
      <c r="Q603" s="167" t="s">
        <v>4490</v>
      </c>
      <c r="R603" s="167" t="s">
        <v>3528</v>
      </c>
      <c r="S603" s="169">
        <v>16</v>
      </c>
      <c r="T603" s="167" t="s">
        <v>3703</v>
      </c>
      <c r="U603" s="169" t="s">
        <v>3704</v>
      </c>
      <c r="V603" s="167" t="s">
        <v>4570</v>
      </c>
      <c r="W603" s="167" t="s">
        <v>4571</v>
      </c>
      <c r="X603" s="170" t="s">
        <v>157</v>
      </c>
      <c r="Y603" s="171" t="s">
        <v>4572</v>
      </c>
      <c r="Z603" s="167" t="s">
        <v>10587</v>
      </c>
      <c r="AA603" s="176">
        <v>1668</v>
      </c>
      <c r="AB603" s="167" t="s">
        <v>11254</v>
      </c>
      <c r="AC603" s="176">
        <v>1668</v>
      </c>
      <c r="AD603" s="167" t="s">
        <v>11254</v>
      </c>
      <c r="AE603" s="176">
        <v>35778.6</v>
      </c>
    </row>
    <row r="604" spans="1:31">
      <c r="A604" s="178">
        <v>108154445120</v>
      </c>
      <c r="B604" s="166">
        <v>46127</v>
      </c>
      <c r="C604" s="167" t="s">
        <v>3524</v>
      </c>
      <c r="D604" s="167" t="s">
        <v>3525</v>
      </c>
      <c r="E604" s="167" t="s">
        <v>3526</v>
      </c>
      <c r="F604" s="167" t="s">
        <v>3628</v>
      </c>
      <c r="G604" s="167" t="s">
        <v>3603</v>
      </c>
      <c r="H604" s="168">
        <v>46128</v>
      </c>
      <c r="I604" s="167"/>
      <c r="J604" s="169">
        <v>26117</v>
      </c>
      <c r="K604" s="167" t="s">
        <v>55</v>
      </c>
      <c r="L604" s="169">
        <v>6</v>
      </c>
      <c r="M604" s="167" t="s">
        <v>3604</v>
      </c>
      <c r="N604" s="169">
        <v>1944.0640000000001</v>
      </c>
      <c r="O604" s="167" t="s">
        <v>3505</v>
      </c>
      <c r="P604" s="167"/>
      <c r="Q604" s="167" t="s">
        <v>4490</v>
      </c>
      <c r="R604" s="167" t="s">
        <v>3528</v>
      </c>
      <c r="S604" s="169">
        <v>15</v>
      </c>
      <c r="T604" s="167" t="s">
        <v>3703</v>
      </c>
      <c r="U604" s="169" t="s">
        <v>3704</v>
      </c>
      <c r="V604" s="167" t="s">
        <v>4570</v>
      </c>
      <c r="W604" s="167" t="s">
        <v>4571</v>
      </c>
      <c r="X604" s="170" t="s">
        <v>157</v>
      </c>
      <c r="Y604" s="171" t="s">
        <v>4572</v>
      </c>
      <c r="Z604" s="167" t="s">
        <v>10587</v>
      </c>
      <c r="AA604" s="176">
        <v>1500</v>
      </c>
      <c r="AB604" s="167" t="s">
        <v>11254</v>
      </c>
      <c r="AC604" s="176">
        <v>1500</v>
      </c>
      <c r="AD604" s="167" t="s">
        <v>11254</v>
      </c>
      <c r="AE604" s="176">
        <v>32175</v>
      </c>
    </row>
    <row r="605" spans="1:31">
      <c r="A605" s="178">
        <v>108154445120</v>
      </c>
      <c r="B605" s="166">
        <v>46127</v>
      </c>
      <c r="C605" s="167" t="s">
        <v>3524</v>
      </c>
      <c r="D605" s="167" t="s">
        <v>3525</v>
      </c>
      <c r="E605" s="167" t="s">
        <v>3526</v>
      </c>
      <c r="F605" s="167" t="s">
        <v>3628</v>
      </c>
      <c r="G605" s="167" t="s">
        <v>3603</v>
      </c>
      <c r="H605" s="168">
        <v>46128</v>
      </c>
      <c r="I605" s="167"/>
      <c r="J605" s="169">
        <v>26117</v>
      </c>
      <c r="K605" s="167" t="s">
        <v>55</v>
      </c>
      <c r="L605" s="169">
        <v>6</v>
      </c>
      <c r="M605" s="167" t="s">
        <v>3604</v>
      </c>
      <c r="N605" s="169">
        <v>1944.0640000000001</v>
      </c>
      <c r="O605" s="167" t="s">
        <v>3505</v>
      </c>
      <c r="P605" s="167"/>
      <c r="Q605" s="167" t="s">
        <v>4490</v>
      </c>
      <c r="R605" s="167" t="s">
        <v>3528</v>
      </c>
      <c r="S605" s="169">
        <v>14</v>
      </c>
      <c r="T605" s="167" t="s">
        <v>3703</v>
      </c>
      <c r="U605" s="169" t="s">
        <v>3704</v>
      </c>
      <c r="V605" s="167" t="s">
        <v>4570</v>
      </c>
      <c r="W605" s="167" t="s">
        <v>4571</v>
      </c>
      <c r="X605" s="170" t="s">
        <v>157</v>
      </c>
      <c r="Y605" s="171" t="s">
        <v>4572</v>
      </c>
      <c r="Z605" s="167" t="s">
        <v>10587</v>
      </c>
      <c r="AA605" s="176">
        <v>1650</v>
      </c>
      <c r="AB605" s="167" t="s">
        <v>11254</v>
      </c>
      <c r="AC605" s="176">
        <v>1650</v>
      </c>
      <c r="AD605" s="167" t="s">
        <v>11254</v>
      </c>
      <c r="AE605" s="176">
        <v>35392.5</v>
      </c>
    </row>
    <row r="606" spans="1:31">
      <c r="A606" s="178">
        <v>108154445120</v>
      </c>
      <c r="B606" s="166">
        <v>46127</v>
      </c>
      <c r="C606" s="167" t="s">
        <v>3524</v>
      </c>
      <c r="D606" s="167" t="s">
        <v>3525</v>
      </c>
      <c r="E606" s="167" t="s">
        <v>3526</v>
      </c>
      <c r="F606" s="167" t="s">
        <v>3628</v>
      </c>
      <c r="G606" s="167" t="s">
        <v>3603</v>
      </c>
      <c r="H606" s="168">
        <v>46128</v>
      </c>
      <c r="I606" s="167"/>
      <c r="J606" s="169">
        <v>26117</v>
      </c>
      <c r="K606" s="167" t="s">
        <v>55</v>
      </c>
      <c r="L606" s="169">
        <v>6</v>
      </c>
      <c r="M606" s="167" t="s">
        <v>3604</v>
      </c>
      <c r="N606" s="169">
        <v>1944.0640000000001</v>
      </c>
      <c r="O606" s="167" t="s">
        <v>3505</v>
      </c>
      <c r="P606" s="167"/>
      <c r="Q606" s="167" t="s">
        <v>4490</v>
      </c>
      <c r="R606" s="167" t="s">
        <v>3528</v>
      </c>
      <c r="S606" s="169">
        <v>13</v>
      </c>
      <c r="T606" s="167" t="s">
        <v>3703</v>
      </c>
      <c r="U606" s="169" t="s">
        <v>3704</v>
      </c>
      <c r="V606" s="167" t="s">
        <v>4570</v>
      </c>
      <c r="W606" s="167" t="s">
        <v>4571</v>
      </c>
      <c r="X606" s="170" t="s">
        <v>157</v>
      </c>
      <c r="Y606" s="171" t="s">
        <v>4572</v>
      </c>
      <c r="Z606" s="167" t="s">
        <v>10587</v>
      </c>
      <c r="AA606" s="176">
        <v>1600</v>
      </c>
      <c r="AB606" s="167" t="s">
        <v>11254</v>
      </c>
      <c r="AC606" s="176">
        <v>1600</v>
      </c>
      <c r="AD606" s="167" t="s">
        <v>11254</v>
      </c>
      <c r="AE606" s="176">
        <v>34320</v>
      </c>
    </row>
    <row r="607" spans="1:31">
      <c r="A607" s="178">
        <v>108154445120</v>
      </c>
      <c r="B607" s="166">
        <v>46127</v>
      </c>
      <c r="C607" s="167" t="s">
        <v>3524</v>
      </c>
      <c r="D607" s="167" t="s">
        <v>3525</v>
      </c>
      <c r="E607" s="167" t="s">
        <v>3526</v>
      </c>
      <c r="F607" s="167" t="s">
        <v>3628</v>
      </c>
      <c r="G607" s="167" t="s">
        <v>3603</v>
      </c>
      <c r="H607" s="168">
        <v>46128</v>
      </c>
      <c r="I607" s="167"/>
      <c r="J607" s="169">
        <v>26117</v>
      </c>
      <c r="K607" s="167" t="s">
        <v>55</v>
      </c>
      <c r="L607" s="169">
        <v>6</v>
      </c>
      <c r="M607" s="167" t="s">
        <v>3604</v>
      </c>
      <c r="N607" s="169">
        <v>1944.0640000000001</v>
      </c>
      <c r="O607" s="167" t="s">
        <v>3505</v>
      </c>
      <c r="P607" s="167"/>
      <c r="Q607" s="167" t="s">
        <v>4490</v>
      </c>
      <c r="R607" s="167" t="s">
        <v>3528</v>
      </c>
      <c r="S607" s="169">
        <v>12</v>
      </c>
      <c r="T607" s="167" t="s">
        <v>3703</v>
      </c>
      <c r="U607" s="169" t="s">
        <v>3704</v>
      </c>
      <c r="V607" s="167" t="s">
        <v>4570</v>
      </c>
      <c r="W607" s="167" t="s">
        <v>4571</v>
      </c>
      <c r="X607" s="170" t="s">
        <v>157</v>
      </c>
      <c r="Y607" s="171" t="s">
        <v>4572</v>
      </c>
      <c r="Z607" s="167" t="s">
        <v>10587</v>
      </c>
      <c r="AA607" s="176">
        <v>1600</v>
      </c>
      <c r="AB607" s="167" t="s">
        <v>11254</v>
      </c>
      <c r="AC607" s="176">
        <v>1600</v>
      </c>
      <c r="AD607" s="167" t="s">
        <v>11254</v>
      </c>
      <c r="AE607" s="176">
        <v>34320</v>
      </c>
    </row>
    <row r="608" spans="1:31">
      <c r="A608" s="178">
        <v>108154445120</v>
      </c>
      <c r="B608" s="166">
        <v>46127</v>
      </c>
      <c r="C608" s="167" t="s">
        <v>3524</v>
      </c>
      <c r="D608" s="167" t="s">
        <v>3525</v>
      </c>
      <c r="E608" s="167" t="s">
        <v>3526</v>
      </c>
      <c r="F608" s="167" t="s">
        <v>3628</v>
      </c>
      <c r="G608" s="167" t="s">
        <v>3603</v>
      </c>
      <c r="H608" s="168">
        <v>46128</v>
      </c>
      <c r="I608" s="167"/>
      <c r="J608" s="169">
        <v>26117</v>
      </c>
      <c r="K608" s="167" t="s">
        <v>55</v>
      </c>
      <c r="L608" s="169">
        <v>6</v>
      </c>
      <c r="M608" s="167" t="s">
        <v>3604</v>
      </c>
      <c r="N608" s="169">
        <v>1944.0640000000001</v>
      </c>
      <c r="O608" s="167" t="s">
        <v>3505</v>
      </c>
      <c r="P608" s="167"/>
      <c r="Q608" s="167" t="s">
        <v>4490</v>
      </c>
      <c r="R608" s="167" t="s">
        <v>3528</v>
      </c>
      <c r="S608" s="169">
        <v>11</v>
      </c>
      <c r="T608" s="167" t="s">
        <v>3703</v>
      </c>
      <c r="U608" s="169" t="s">
        <v>3704</v>
      </c>
      <c r="V608" s="167" t="s">
        <v>4570</v>
      </c>
      <c r="W608" s="167" t="s">
        <v>4571</v>
      </c>
      <c r="X608" s="170" t="s">
        <v>157</v>
      </c>
      <c r="Y608" s="171" t="s">
        <v>4572</v>
      </c>
      <c r="Z608" s="167" t="s">
        <v>10587</v>
      </c>
      <c r="AA608" s="176">
        <v>1600</v>
      </c>
      <c r="AB608" s="167" t="s">
        <v>11254</v>
      </c>
      <c r="AC608" s="176">
        <v>1600</v>
      </c>
      <c r="AD608" s="167" t="s">
        <v>11254</v>
      </c>
      <c r="AE608" s="176">
        <v>34320</v>
      </c>
    </row>
    <row r="609" spans="1:31">
      <c r="A609" s="178">
        <v>108154445120</v>
      </c>
      <c r="B609" s="166">
        <v>46127</v>
      </c>
      <c r="C609" s="167" t="s">
        <v>3524</v>
      </c>
      <c r="D609" s="167" t="s">
        <v>3525</v>
      </c>
      <c r="E609" s="167" t="s">
        <v>3526</v>
      </c>
      <c r="F609" s="167" t="s">
        <v>3628</v>
      </c>
      <c r="G609" s="167" t="s">
        <v>3603</v>
      </c>
      <c r="H609" s="168">
        <v>46128</v>
      </c>
      <c r="I609" s="167"/>
      <c r="J609" s="169">
        <v>26117</v>
      </c>
      <c r="K609" s="167" t="s">
        <v>55</v>
      </c>
      <c r="L609" s="169">
        <v>6</v>
      </c>
      <c r="M609" s="167" t="s">
        <v>3604</v>
      </c>
      <c r="N609" s="169">
        <v>1944.0640000000001</v>
      </c>
      <c r="O609" s="167" t="s">
        <v>3505</v>
      </c>
      <c r="P609" s="167"/>
      <c r="Q609" s="167" t="s">
        <v>4490</v>
      </c>
      <c r="R609" s="167" t="s">
        <v>3528</v>
      </c>
      <c r="S609" s="169">
        <v>10</v>
      </c>
      <c r="T609" s="167" t="s">
        <v>3703</v>
      </c>
      <c r="U609" s="169" t="s">
        <v>3704</v>
      </c>
      <c r="V609" s="167" t="s">
        <v>4570</v>
      </c>
      <c r="W609" s="167" t="s">
        <v>4571</v>
      </c>
      <c r="X609" s="170" t="s">
        <v>157</v>
      </c>
      <c r="Y609" s="171" t="s">
        <v>4572</v>
      </c>
      <c r="Z609" s="167" t="s">
        <v>10587</v>
      </c>
      <c r="AA609" s="176">
        <v>335</v>
      </c>
      <c r="AB609" s="167" t="s">
        <v>11254</v>
      </c>
      <c r="AC609" s="176">
        <v>335</v>
      </c>
      <c r="AD609" s="167" t="s">
        <v>11254</v>
      </c>
      <c r="AE609" s="176">
        <v>7185.75</v>
      </c>
    </row>
    <row r="610" spans="1:31">
      <c r="A610" s="178">
        <v>108154445120</v>
      </c>
      <c r="B610" s="166">
        <v>46127</v>
      </c>
      <c r="C610" s="167" t="s">
        <v>3524</v>
      </c>
      <c r="D610" s="167" t="s">
        <v>3525</v>
      </c>
      <c r="E610" s="167" t="s">
        <v>3526</v>
      </c>
      <c r="F610" s="167" t="s">
        <v>3628</v>
      </c>
      <c r="G610" s="167" t="s">
        <v>3603</v>
      </c>
      <c r="H610" s="168">
        <v>46128</v>
      </c>
      <c r="I610" s="167"/>
      <c r="J610" s="169">
        <v>26117</v>
      </c>
      <c r="K610" s="167" t="s">
        <v>55</v>
      </c>
      <c r="L610" s="169">
        <v>6</v>
      </c>
      <c r="M610" s="167" t="s">
        <v>3604</v>
      </c>
      <c r="N610" s="169">
        <v>1944.0640000000001</v>
      </c>
      <c r="O610" s="167" t="s">
        <v>3505</v>
      </c>
      <c r="P610" s="167"/>
      <c r="Q610" s="167" t="s">
        <v>4490</v>
      </c>
      <c r="R610" s="167" t="s">
        <v>3528</v>
      </c>
      <c r="S610" s="169">
        <v>9</v>
      </c>
      <c r="T610" s="167" t="s">
        <v>3703</v>
      </c>
      <c r="U610" s="169" t="s">
        <v>3704</v>
      </c>
      <c r="V610" s="167" t="s">
        <v>4573</v>
      </c>
      <c r="W610" s="167" t="s">
        <v>4574</v>
      </c>
      <c r="X610" s="170" t="s">
        <v>157</v>
      </c>
      <c r="Y610" s="171" t="s">
        <v>4572</v>
      </c>
      <c r="Z610" s="167" t="s">
        <v>10587</v>
      </c>
      <c r="AA610" s="176">
        <v>876</v>
      </c>
      <c r="AB610" s="167" t="s">
        <v>11254</v>
      </c>
      <c r="AC610" s="176">
        <v>876</v>
      </c>
      <c r="AD610" s="167" t="s">
        <v>11254</v>
      </c>
      <c r="AE610" s="176">
        <v>867.24</v>
      </c>
    </row>
    <row r="611" spans="1:31">
      <c r="A611" s="178">
        <v>108154445120</v>
      </c>
      <c r="B611" s="166">
        <v>46127</v>
      </c>
      <c r="C611" s="167" t="s">
        <v>3524</v>
      </c>
      <c r="D611" s="167" t="s">
        <v>3525</v>
      </c>
      <c r="E611" s="167" t="s">
        <v>3526</v>
      </c>
      <c r="F611" s="167" t="s">
        <v>3628</v>
      </c>
      <c r="G611" s="167" t="s">
        <v>3603</v>
      </c>
      <c r="H611" s="168">
        <v>46128</v>
      </c>
      <c r="I611" s="167"/>
      <c r="J611" s="169">
        <v>26117</v>
      </c>
      <c r="K611" s="167" t="s">
        <v>55</v>
      </c>
      <c r="L611" s="169">
        <v>6</v>
      </c>
      <c r="M611" s="167" t="s">
        <v>3604</v>
      </c>
      <c r="N611" s="169">
        <v>1944.0640000000001</v>
      </c>
      <c r="O611" s="167" t="s">
        <v>3505</v>
      </c>
      <c r="P611" s="167"/>
      <c r="Q611" s="167" t="s">
        <v>4490</v>
      </c>
      <c r="R611" s="167" t="s">
        <v>3528</v>
      </c>
      <c r="S611" s="169">
        <v>8</v>
      </c>
      <c r="T611" s="167" t="s">
        <v>3703</v>
      </c>
      <c r="U611" s="169" t="s">
        <v>3704</v>
      </c>
      <c r="V611" s="167" t="s">
        <v>4573</v>
      </c>
      <c r="W611" s="167" t="s">
        <v>4574</v>
      </c>
      <c r="X611" s="170" t="s">
        <v>157</v>
      </c>
      <c r="Y611" s="171" t="s">
        <v>4572</v>
      </c>
      <c r="Z611" s="167" t="s">
        <v>10587</v>
      </c>
      <c r="AA611" s="176">
        <v>6414</v>
      </c>
      <c r="AB611" s="167" t="s">
        <v>11254</v>
      </c>
      <c r="AC611" s="176">
        <v>6414</v>
      </c>
      <c r="AD611" s="167" t="s">
        <v>11254</v>
      </c>
      <c r="AE611" s="176">
        <v>6349.86</v>
      </c>
    </row>
    <row r="612" spans="1:31">
      <c r="A612" s="178">
        <v>108154445120</v>
      </c>
      <c r="B612" s="166">
        <v>46127</v>
      </c>
      <c r="C612" s="167" t="s">
        <v>3524</v>
      </c>
      <c r="D612" s="167" t="s">
        <v>3525</v>
      </c>
      <c r="E612" s="167" t="s">
        <v>3526</v>
      </c>
      <c r="F612" s="167" t="s">
        <v>3628</v>
      </c>
      <c r="G612" s="167" t="s">
        <v>3603</v>
      </c>
      <c r="H612" s="168">
        <v>46128</v>
      </c>
      <c r="I612" s="167"/>
      <c r="J612" s="169">
        <v>26117</v>
      </c>
      <c r="K612" s="167" t="s">
        <v>55</v>
      </c>
      <c r="L612" s="169">
        <v>6</v>
      </c>
      <c r="M612" s="167" t="s">
        <v>3604</v>
      </c>
      <c r="N612" s="169">
        <v>1944.0640000000001</v>
      </c>
      <c r="O612" s="167" t="s">
        <v>3505</v>
      </c>
      <c r="P612" s="167"/>
      <c r="Q612" s="167" t="s">
        <v>4490</v>
      </c>
      <c r="R612" s="167" t="s">
        <v>3528</v>
      </c>
      <c r="S612" s="169">
        <v>7</v>
      </c>
      <c r="T612" s="167" t="s">
        <v>3703</v>
      </c>
      <c r="U612" s="169" t="s">
        <v>3704</v>
      </c>
      <c r="V612" s="167" t="s">
        <v>4575</v>
      </c>
      <c r="W612" s="167" t="s">
        <v>3706</v>
      </c>
      <c r="X612" s="170" t="s">
        <v>157</v>
      </c>
      <c r="Y612" s="171" t="s">
        <v>4572</v>
      </c>
      <c r="Z612" s="167" t="s">
        <v>10587</v>
      </c>
      <c r="AA612" s="176">
        <v>616</v>
      </c>
      <c r="AB612" s="167" t="s">
        <v>11254</v>
      </c>
      <c r="AC612" s="176">
        <v>616</v>
      </c>
      <c r="AD612" s="167" t="s">
        <v>11254</v>
      </c>
      <c r="AE612" s="176">
        <v>5741.12</v>
      </c>
    </row>
    <row r="613" spans="1:31">
      <c r="A613" s="178">
        <v>108154445120</v>
      </c>
      <c r="B613" s="166">
        <v>46127</v>
      </c>
      <c r="C613" s="167" t="s">
        <v>3524</v>
      </c>
      <c r="D613" s="167" t="s">
        <v>3525</v>
      </c>
      <c r="E613" s="167" t="s">
        <v>3526</v>
      </c>
      <c r="F613" s="167" t="s">
        <v>3628</v>
      </c>
      <c r="G613" s="167" t="s">
        <v>3603</v>
      </c>
      <c r="H613" s="168">
        <v>46128</v>
      </c>
      <c r="I613" s="167"/>
      <c r="J613" s="169">
        <v>26117</v>
      </c>
      <c r="K613" s="167" t="s">
        <v>55</v>
      </c>
      <c r="L613" s="169">
        <v>6</v>
      </c>
      <c r="M613" s="167" t="s">
        <v>3604</v>
      </c>
      <c r="N613" s="169">
        <v>1944.0640000000001</v>
      </c>
      <c r="O613" s="167" t="s">
        <v>3505</v>
      </c>
      <c r="P613" s="167"/>
      <c r="Q613" s="167" t="s">
        <v>4490</v>
      </c>
      <c r="R613" s="167" t="s">
        <v>3528</v>
      </c>
      <c r="S613" s="169">
        <v>6</v>
      </c>
      <c r="T613" s="167" t="s">
        <v>3703</v>
      </c>
      <c r="U613" s="169" t="s">
        <v>3704</v>
      </c>
      <c r="V613" s="167" t="s">
        <v>4575</v>
      </c>
      <c r="W613" s="167" t="s">
        <v>3706</v>
      </c>
      <c r="X613" s="170" t="s">
        <v>157</v>
      </c>
      <c r="Y613" s="171" t="s">
        <v>4572</v>
      </c>
      <c r="Z613" s="167" t="s">
        <v>10587</v>
      </c>
      <c r="AA613" s="176">
        <v>2346</v>
      </c>
      <c r="AB613" s="167" t="s">
        <v>11254</v>
      </c>
      <c r="AC613" s="176">
        <v>2346</v>
      </c>
      <c r="AD613" s="167" t="s">
        <v>11254</v>
      </c>
      <c r="AE613" s="176">
        <v>21864.720000000001</v>
      </c>
    </row>
    <row r="614" spans="1:31">
      <c r="A614" s="178">
        <v>108154445120</v>
      </c>
      <c r="B614" s="166">
        <v>46127</v>
      </c>
      <c r="C614" s="167" t="s">
        <v>3524</v>
      </c>
      <c r="D614" s="167" t="s">
        <v>3525</v>
      </c>
      <c r="E614" s="167" t="s">
        <v>3526</v>
      </c>
      <c r="F614" s="167" t="s">
        <v>3628</v>
      </c>
      <c r="G614" s="167" t="s">
        <v>3603</v>
      </c>
      <c r="H614" s="168">
        <v>46128</v>
      </c>
      <c r="I614" s="167"/>
      <c r="J614" s="169">
        <v>26117</v>
      </c>
      <c r="K614" s="167" t="s">
        <v>55</v>
      </c>
      <c r="L614" s="169">
        <v>6</v>
      </c>
      <c r="M614" s="167" t="s">
        <v>3604</v>
      </c>
      <c r="N614" s="169">
        <v>1944.0640000000001</v>
      </c>
      <c r="O614" s="167" t="s">
        <v>3505</v>
      </c>
      <c r="P614" s="167"/>
      <c r="Q614" s="167" t="s">
        <v>4490</v>
      </c>
      <c r="R614" s="167" t="s">
        <v>3528</v>
      </c>
      <c r="S614" s="169">
        <v>5</v>
      </c>
      <c r="T614" s="167" t="s">
        <v>3703</v>
      </c>
      <c r="U614" s="169" t="s">
        <v>3704</v>
      </c>
      <c r="V614" s="167" t="s">
        <v>4576</v>
      </c>
      <c r="W614" s="167" t="s">
        <v>4577</v>
      </c>
      <c r="X614" s="170" t="s">
        <v>157</v>
      </c>
      <c r="Y614" s="171" t="s">
        <v>4572</v>
      </c>
      <c r="Z614" s="167" t="s">
        <v>10587</v>
      </c>
      <c r="AA614" s="176">
        <v>2</v>
      </c>
      <c r="AB614" s="167" t="s">
        <v>11254</v>
      </c>
      <c r="AC614" s="176">
        <v>2</v>
      </c>
      <c r="AD614" s="167" t="s">
        <v>11254</v>
      </c>
      <c r="AE614" s="176">
        <v>34.44</v>
      </c>
    </row>
    <row r="615" spans="1:31">
      <c r="A615" s="178">
        <v>108154445120</v>
      </c>
      <c r="B615" s="166">
        <v>46127</v>
      </c>
      <c r="C615" s="167" t="s">
        <v>3524</v>
      </c>
      <c r="D615" s="167" t="s">
        <v>3525</v>
      </c>
      <c r="E615" s="167" t="s">
        <v>3526</v>
      </c>
      <c r="F615" s="167" t="s">
        <v>3628</v>
      </c>
      <c r="G615" s="167" t="s">
        <v>3603</v>
      </c>
      <c r="H615" s="168">
        <v>46128</v>
      </c>
      <c r="I615" s="167"/>
      <c r="J615" s="169">
        <v>26117</v>
      </c>
      <c r="K615" s="167" t="s">
        <v>55</v>
      </c>
      <c r="L615" s="169">
        <v>6</v>
      </c>
      <c r="M615" s="167" t="s">
        <v>3604</v>
      </c>
      <c r="N615" s="169">
        <v>1944.0640000000001</v>
      </c>
      <c r="O615" s="167" t="s">
        <v>3505</v>
      </c>
      <c r="P615" s="167"/>
      <c r="Q615" s="167" t="s">
        <v>4490</v>
      </c>
      <c r="R615" s="167" t="s">
        <v>3528</v>
      </c>
      <c r="S615" s="169">
        <v>4</v>
      </c>
      <c r="T615" s="167" t="s">
        <v>3703</v>
      </c>
      <c r="U615" s="169" t="s">
        <v>3704</v>
      </c>
      <c r="V615" s="167" t="s">
        <v>4576</v>
      </c>
      <c r="W615" s="167" t="s">
        <v>4577</v>
      </c>
      <c r="X615" s="170" t="s">
        <v>157</v>
      </c>
      <c r="Y615" s="171" t="s">
        <v>4572</v>
      </c>
      <c r="Z615" s="167" t="s">
        <v>10587</v>
      </c>
      <c r="AA615" s="176">
        <v>1050</v>
      </c>
      <c r="AB615" s="167" t="s">
        <v>11254</v>
      </c>
      <c r="AC615" s="176">
        <v>1050</v>
      </c>
      <c r="AD615" s="167" t="s">
        <v>11254</v>
      </c>
      <c r="AE615" s="176">
        <v>18081</v>
      </c>
    </row>
    <row r="616" spans="1:31">
      <c r="A616" s="178">
        <v>108154445120</v>
      </c>
      <c r="B616" s="166">
        <v>46127</v>
      </c>
      <c r="C616" s="167" t="s">
        <v>3524</v>
      </c>
      <c r="D616" s="167" t="s">
        <v>3525</v>
      </c>
      <c r="E616" s="167" t="s">
        <v>3526</v>
      </c>
      <c r="F616" s="167" t="s">
        <v>3628</v>
      </c>
      <c r="G616" s="167" t="s">
        <v>3603</v>
      </c>
      <c r="H616" s="168">
        <v>46128</v>
      </c>
      <c r="I616" s="167"/>
      <c r="J616" s="169">
        <v>26117</v>
      </c>
      <c r="K616" s="167" t="s">
        <v>55</v>
      </c>
      <c r="L616" s="169">
        <v>6</v>
      </c>
      <c r="M616" s="167" t="s">
        <v>3604</v>
      </c>
      <c r="N616" s="169">
        <v>1944.0640000000001</v>
      </c>
      <c r="O616" s="167" t="s">
        <v>3505</v>
      </c>
      <c r="P616" s="167"/>
      <c r="Q616" s="167" t="s">
        <v>4490</v>
      </c>
      <c r="R616" s="167" t="s">
        <v>3528</v>
      </c>
      <c r="S616" s="169">
        <v>3</v>
      </c>
      <c r="T616" s="167" t="s">
        <v>3703</v>
      </c>
      <c r="U616" s="169" t="s">
        <v>3704</v>
      </c>
      <c r="V616" s="167" t="s">
        <v>4578</v>
      </c>
      <c r="W616" s="167" t="s">
        <v>4579</v>
      </c>
      <c r="X616" s="170" t="s">
        <v>157</v>
      </c>
      <c r="Y616" s="171" t="s">
        <v>4572</v>
      </c>
      <c r="Z616" s="167" t="s">
        <v>10587</v>
      </c>
      <c r="AA616" s="176">
        <v>1728</v>
      </c>
      <c r="AB616" s="167" t="s">
        <v>11254</v>
      </c>
      <c r="AC616" s="176">
        <v>1728</v>
      </c>
      <c r="AD616" s="167" t="s">
        <v>11254</v>
      </c>
      <c r="AE616" s="176">
        <v>2868.48</v>
      </c>
    </row>
    <row r="617" spans="1:31">
      <c r="A617" s="178">
        <v>108154445120</v>
      </c>
      <c r="B617" s="166">
        <v>46127</v>
      </c>
      <c r="C617" s="167" t="s">
        <v>3524</v>
      </c>
      <c r="D617" s="167" t="s">
        <v>3525</v>
      </c>
      <c r="E617" s="167" t="s">
        <v>3526</v>
      </c>
      <c r="F617" s="167" t="s">
        <v>3628</v>
      </c>
      <c r="G617" s="167" t="s">
        <v>3603</v>
      </c>
      <c r="H617" s="168">
        <v>46128</v>
      </c>
      <c r="I617" s="167"/>
      <c r="J617" s="169">
        <v>26117</v>
      </c>
      <c r="K617" s="167" t="s">
        <v>55</v>
      </c>
      <c r="L617" s="169">
        <v>6</v>
      </c>
      <c r="M617" s="167" t="s">
        <v>3604</v>
      </c>
      <c r="N617" s="169">
        <v>1944.0640000000001</v>
      </c>
      <c r="O617" s="167" t="s">
        <v>3505</v>
      </c>
      <c r="P617" s="167"/>
      <c r="Q617" s="167" t="s">
        <v>4490</v>
      </c>
      <c r="R617" s="167" t="s">
        <v>3528</v>
      </c>
      <c r="S617" s="169">
        <v>2</v>
      </c>
      <c r="T617" s="167" t="s">
        <v>3703</v>
      </c>
      <c r="U617" s="169" t="s">
        <v>3704</v>
      </c>
      <c r="V617" s="167" t="s">
        <v>4578</v>
      </c>
      <c r="W617" s="167" t="s">
        <v>4579</v>
      </c>
      <c r="X617" s="170" t="s">
        <v>157</v>
      </c>
      <c r="Y617" s="171" t="s">
        <v>4572</v>
      </c>
      <c r="Z617" s="167" t="s">
        <v>10587</v>
      </c>
      <c r="AA617" s="176">
        <v>2340</v>
      </c>
      <c r="AB617" s="167" t="s">
        <v>11254</v>
      </c>
      <c r="AC617" s="176">
        <v>2340</v>
      </c>
      <c r="AD617" s="167" t="s">
        <v>11254</v>
      </c>
      <c r="AE617" s="176">
        <v>3884.4</v>
      </c>
    </row>
    <row r="618" spans="1:31">
      <c r="A618" s="178">
        <v>108154445120</v>
      </c>
      <c r="B618" s="166">
        <v>46127</v>
      </c>
      <c r="C618" s="167" t="s">
        <v>3524</v>
      </c>
      <c r="D618" s="167" t="s">
        <v>3525</v>
      </c>
      <c r="E618" s="167" t="s">
        <v>3526</v>
      </c>
      <c r="F618" s="167" t="s">
        <v>3628</v>
      </c>
      <c r="G618" s="167" t="s">
        <v>3603</v>
      </c>
      <c r="H618" s="168">
        <v>46128</v>
      </c>
      <c r="I618" s="167"/>
      <c r="J618" s="169">
        <v>26117</v>
      </c>
      <c r="K618" s="167" t="s">
        <v>55</v>
      </c>
      <c r="L618" s="169">
        <v>6</v>
      </c>
      <c r="M618" s="167" t="s">
        <v>3604</v>
      </c>
      <c r="N618" s="169">
        <v>1944.0640000000001</v>
      </c>
      <c r="O618" s="167" t="s">
        <v>3505</v>
      </c>
      <c r="P618" s="167"/>
      <c r="Q618" s="167" t="s">
        <v>4490</v>
      </c>
      <c r="R618" s="167" t="s">
        <v>3528</v>
      </c>
      <c r="S618" s="169">
        <v>1</v>
      </c>
      <c r="T618" s="167" t="s">
        <v>3703</v>
      </c>
      <c r="U618" s="169" t="s">
        <v>3704</v>
      </c>
      <c r="V618" s="167" t="s">
        <v>4578</v>
      </c>
      <c r="W618" s="167" t="s">
        <v>4579</v>
      </c>
      <c r="X618" s="170" t="s">
        <v>157</v>
      </c>
      <c r="Y618" s="171" t="s">
        <v>4572</v>
      </c>
      <c r="Z618" s="167" t="s">
        <v>10587</v>
      </c>
      <c r="AA618" s="176">
        <v>1212</v>
      </c>
      <c r="AB618" s="167" t="s">
        <v>11254</v>
      </c>
      <c r="AC618" s="176">
        <v>1212</v>
      </c>
      <c r="AD618" s="167" t="s">
        <v>11254</v>
      </c>
      <c r="AE618" s="176">
        <v>2011.92</v>
      </c>
    </row>
    <row r="619" spans="1:31">
      <c r="A619" s="178">
        <v>108154544260</v>
      </c>
      <c r="B619" s="166">
        <v>46127</v>
      </c>
      <c r="C619" s="167" t="s">
        <v>3610</v>
      </c>
      <c r="D619" s="167" t="s">
        <v>3525</v>
      </c>
      <c r="E619" s="167" t="s">
        <v>3526</v>
      </c>
      <c r="F619" s="167" t="s">
        <v>3613</v>
      </c>
      <c r="G619" s="167" t="s">
        <v>3614</v>
      </c>
      <c r="H619" s="168">
        <v>46127</v>
      </c>
      <c r="I619" s="167"/>
      <c r="J619" s="169">
        <v>1</v>
      </c>
      <c r="K619" s="167" t="s">
        <v>48</v>
      </c>
      <c r="L619" s="169">
        <v>48</v>
      </c>
      <c r="M619" s="167" t="s">
        <v>3504</v>
      </c>
      <c r="N619" s="169">
        <v>490</v>
      </c>
      <c r="O619" s="167" t="s">
        <v>3505</v>
      </c>
      <c r="P619" s="167" t="s">
        <v>4580</v>
      </c>
      <c r="Q619" s="167" t="s">
        <v>3506</v>
      </c>
      <c r="R619" s="167" t="s">
        <v>4581</v>
      </c>
      <c r="S619" s="169">
        <v>17</v>
      </c>
      <c r="T619" s="167"/>
      <c r="U619" s="169" t="s">
        <v>4582</v>
      </c>
      <c r="V619" s="167" t="s">
        <v>4583</v>
      </c>
      <c r="W619" s="167"/>
      <c r="X619" s="170" t="s">
        <v>3619</v>
      </c>
      <c r="Y619" s="171" t="s">
        <v>4584</v>
      </c>
      <c r="Z619" s="167" t="s">
        <v>10588</v>
      </c>
      <c r="AA619" s="176">
        <v>100</v>
      </c>
      <c r="AB619" s="167" t="s">
        <v>11254</v>
      </c>
      <c r="AC619" s="176">
        <v>100</v>
      </c>
      <c r="AD619" s="167" t="s">
        <v>11254</v>
      </c>
      <c r="AE619" s="176">
        <v>800000</v>
      </c>
    </row>
    <row r="620" spans="1:31">
      <c r="A620" s="178">
        <v>108154544260</v>
      </c>
      <c r="B620" s="166">
        <v>46127</v>
      </c>
      <c r="C620" s="167" t="s">
        <v>3610</v>
      </c>
      <c r="D620" s="167" t="s">
        <v>3525</v>
      </c>
      <c r="E620" s="167" t="s">
        <v>3526</v>
      </c>
      <c r="F620" s="167" t="s">
        <v>3613</v>
      </c>
      <c r="G620" s="167" t="s">
        <v>3614</v>
      </c>
      <c r="H620" s="168">
        <v>46127</v>
      </c>
      <c r="I620" s="167"/>
      <c r="J620" s="169">
        <v>1</v>
      </c>
      <c r="K620" s="167" t="s">
        <v>48</v>
      </c>
      <c r="L620" s="169">
        <v>48</v>
      </c>
      <c r="M620" s="167" t="s">
        <v>3504</v>
      </c>
      <c r="N620" s="169">
        <v>490</v>
      </c>
      <c r="O620" s="167" t="s">
        <v>3505</v>
      </c>
      <c r="P620" s="167" t="s">
        <v>4580</v>
      </c>
      <c r="Q620" s="167" t="s">
        <v>3506</v>
      </c>
      <c r="R620" s="167" t="s">
        <v>4581</v>
      </c>
      <c r="S620" s="169">
        <v>16</v>
      </c>
      <c r="T620" s="167"/>
      <c r="U620" s="169" t="s">
        <v>4582</v>
      </c>
      <c r="V620" s="167" t="s">
        <v>4585</v>
      </c>
      <c r="W620" s="167"/>
      <c r="X620" s="170" t="s">
        <v>3619</v>
      </c>
      <c r="Y620" s="171" t="s">
        <v>4584</v>
      </c>
      <c r="Z620" s="167" t="s">
        <v>10588</v>
      </c>
      <c r="AA620" s="176">
        <v>200</v>
      </c>
      <c r="AB620" s="167" t="s">
        <v>11254</v>
      </c>
      <c r="AC620" s="176">
        <v>200</v>
      </c>
      <c r="AD620" s="167" t="s">
        <v>11254</v>
      </c>
      <c r="AE620" s="176">
        <v>690000</v>
      </c>
    </row>
    <row r="621" spans="1:31">
      <c r="A621" s="178">
        <v>108154544260</v>
      </c>
      <c r="B621" s="166">
        <v>46127</v>
      </c>
      <c r="C621" s="167" t="s">
        <v>3610</v>
      </c>
      <c r="D621" s="167" t="s">
        <v>3525</v>
      </c>
      <c r="E621" s="167" t="s">
        <v>3526</v>
      </c>
      <c r="F621" s="167" t="s">
        <v>3613</v>
      </c>
      <c r="G621" s="167" t="s">
        <v>3614</v>
      </c>
      <c r="H621" s="168">
        <v>46127</v>
      </c>
      <c r="I621" s="167"/>
      <c r="J621" s="169">
        <v>1</v>
      </c>
      <c r="K621" s="167" t="s">
        <v>48</v>
      </c>
      <c r="L621" s="169">
        <v>48</v>
      </c>
      <c r="M621" s="167" t="s">
        <v>3504</v>
      </c>
      <c r="N621" s="169">
        <v>490</v>
      </c>
      <c r="O621" s="167" t="s">
        <v>3505</v>
      </c>
      <c r="P621" s="167" t="s">
        <v>4580</v>
      </c>
      <c r="Q621" s="167" t="s">
        <v>3506</v>
      </c>
      <c r="R621" s="167" t="s">
        <v>4581</v>
      </c>
      <c r="S621" s="169">
        <v>15</v>
      </c>
      <c r="T621" s="167"/>
      <c r="U621" s="169" t="s">
        <v>4582</v>
      </c>
      <c r="V621" s="167" t="s">
        <v>4586</v>
      </c>
      <c r="W621" s="167"/>
      <c r="X621" s="170" t="s">
        <v>3619</v>
      </c>
      <c r="Y621" s="171" t="s">
        <v>4584</v>
      </c>
      <c r="Z621" s="167" t="s">
        <v>10588</v>
      </c>
      <c r="AA621" s="176">
        <v>1000</v>
      </c>
      <c r="AB621" s="167" t="s">
        <v>11254</v>
      </c>
      <c r="AC621" s="176">
        <v>1000</v>
      </c>
      <c r="AD621" s="167" t="s">
        <v>11254</v>
      </c>
      <c r="AE621" s="176">
        <v>600000</v>
      </c>
    </row>
    <row r="622" spans="1:31">
      <c r="A622" s="178">
        <v>108154544260</v>
      </c>
      <c r="B622" s="166">
        <v>46127</v>
      </c>
      <c r="C622" s="167" t="s">
        <v>3610</v>
      </c>
      <c r="D622" s="167" t="s">
        <v>3525</v>
      </c>
      <c r="E622" s="167" t="s">
        <v>3526</v>
      </c>
      <c r="F622" s="167" t="s">
        <v>3613</v>
      </c>
      <c r="G622" s="167" t="s">
        <v>3614</v>
      </c>
      <c r="H622" s="168">
        <v>46127</v>
      </c>
      <c r="I622" s="167"/>
      <c r="J622" s="169">
        <v>1</v>
      </c>
      <c r="K622" s="167" t="s">
        <v>48</v>
      </c>
      <c r="L622" s="169">
        <v>48</v>
      </c>
      <c r="M622" s="167" t="s">
        <v>3504</v>
      </c>
      <c r="N622" s="169">
        <v>490</v>
      </c>
      <c r="O622" s="167" t="s">
        <v>3505</v>
      </c>
      <c r="P622" s="167" t="s">
        <v>4580</v>
      </c>
      <c r="Q622" s="167" t="s">
        <v>3506</v>
      </c>
      <c r="R622" s="167" t="s">
        <v>4581</v>
      </c>
      <c r="S622" s="169">
        <v>14</v>
      </c>
      <c r="T622" s="167"/>
      <c r="U622" s="169" t="s">
        <v>4587</v>
      </c>
      <c r="V622" s="167" t="s">
        <v>4588</v>
      </c>
      <c r="W622" s="167"/>
      <c r="X622" s="170" t="s">
        <v>3619</v>
      </c>
      <c r="Y622" s="171" t="s">
        <v>4584</v>
      </c>
      <c r="Z622" s="167" t="s">
        <v>10588</v>
      </c>
      <c r="AA622" s="176">
        <v>10</v>
      </c>
      <c r="AB622" s="167" t="s">
        <v>11256</v>
      </c>
      <c r="AC622" s="176">
        <v>10</v>
      </c>
      <c r="AD622" s="167" t="s">
        <v>11256</v>
      </c>
      <c r="AE622" s="176">
        <v>600000</v>
      </c>
    </row>
    <row r="623" spans="1:31">
      <c r="A623" s="178">
        <v>108154544260</v>
      </c>
      <c r="B623" s="166">
        <v>46127</v>
      </c>
      <c r="C623" s="167" t="s">
        <v>3610</v>
      </c>
      <c r="D623" s="167" t="s">
        <v>3525</v>
      </c>
      <c r="E623" s="167" t="s">
        <v>3526</v>
      </c>
      <c r="F623" s="167" t="s">
        <v>3613</v>
      </c>
      <c r="G623" s="167" t="s">
        <v>3614</v>
      </c>
      <c r="H623" s="168">
        <v>46127</v>
      </c>
      <c r="I623" s="167"/>
      <c r="J623" s="169">
        <v>1</v>
      </c>
      <c r="K623" s="167" t="s">
        <v>48</v>
      </c>
      <c r="L623" s="169">
        <v>48</v>
      </c>
      <c r="M623" s="167" t="s">
        <v>3504</v>
      </c>
      <c r="N623" s="169">
        <v>490</v>
      </c>
      <c r="O623" s="167" t="s">
        <v>3505</v>
      </c>
      <c r="P623" s="167" t="s">
        <v>4580</v>
      </c>
      <c r="Q623" s="167" t="s">
        <v>3506</v>
      </c>
      <c r="R623" s="167" t="s">
        <v>4581</v>
      </c>
      <c r="S623" s="169">
        <v>13</v>
      </c>
      <c r="T623" s="167"/>
      <c r="U623" s="169" t="s">
        <v>4589</v>
      </c>
      <c r="V623" s="167" t="s">
        <v>4590</v>
      </c>
      <c r="W623" s="167"/>
      <c r="X623" s="170" t="s">
        <v>3619</v>
      </c>
      <c r="Y623" s="171" t="s">
        <v>4584</v>
      </c>
      <c r="Z623" s="167" t="s">
        <v>10588</v>
      </c>
      <c r="AA623" s="176">
        <v>20</v>
      </c>
      <c r="AB623" s="167" t="s">
        <v>11254</v>
      </c>
      <c r="AC623" s="176">
        <v>20</v>
      </c>
      <c r="AD623" s="167" t="s">
        <v>11256</v>
      </c>
      <c r="AE623" s="176">
        <v>900000</v>
      </c>
    </row>
    <row r="624" spans="1:31">
      <c r="A624" s="178">
        <v>108154544260</v>
      </c>
      <c r="B624" s="166">
        <v>46127</v>
      </c>
      <c r="C624" s="167" t="s">
        <v>3610</v>
      </c>
      <c r="D624" s="167" t="s">
        <v>3525</v>
      </c>
      <c r="E624" s="167" t="s">
        <v>3526</v>
      </c>
      <c r="F624" s="167" t="s">
        <v>3613</v>
      </c>
      <c r="G624" s="167" t="s">
        <v>3614</v>
      </c>
      <c r="H624" s="168">
        <v>46127</v>
      </c>
      <c r="I624" s="167"/>
      <c r="J624" s="169">
        <v>1</v>
      </c>
      <c r="K624" s="167" t="s">
        <v>48</v>
      </c>
      <c r="L624" s="169">
        <v>48</v>
      </c>
      <c r="M624" s="167" t="s">
        <v>3504</v>
      </c>
      <c r="N624" s="169">
        <v>490</v>
      </c>
      <c r="O624" s="167" t="s">
        <v>3505</v>
      </c>
      <c r="P624" s="167" t="s">
        <v>4580</v>
      </c>
      <c r="Q624" s="167" t="s">
        <v>3506</v>
      </c>
      <c r="R624" s="167" t="s">
        <v>4581</v>
      </c>
      <c r="S624" s="169">
        <v>12</v>
      </c>
      <c r="T624" s="167"/>
      <c r="U624" s="169" t="s">
        <v>4589</v>
      </c>
      <c r="V624" s="167" t="s">
        <v>4591</v>
      </c>
      <c r="W624" s="167"/>
      <c r="X624" s="170" t="s">
        <v>3619</v>
      </c>
      <c r="Y624" s="171" t="s">
        <v>4584</v>
      </c>
      <c r="Z624" s="167" t="s">
        <v>10588</v>
      </c>
      <c r="AA624" s="176">
        <v>20</v>
      </c>
      <c r="AB624" s="167" t="s">
        <v>11254</v>
      </c>
      <c r="AC624" s="176">
        <v>12</v>
      </c>
      <c r="AD624" s="167" t="s">
        <v>11256</v>
      </c>
      <c r="AE624" s="176">
        <v>600000</v>
      </c>
    </row>
    <row r="625" spans="1:31">
      <c r="A625" s="178">
        <v>108154544260</v>
      </c>
      <c r="B625" s="166">
        <v>46127</v>
      </c>
      <c r="C625" s="167" t="s">
        <v>3610</v>
      </c>
      <c r="D625" s="167" t="s">
        <v>3525</v>
      </c>
      <c r="E625" s="167" t="s">
        <v>3526</v>
      </c>
      <c r="F625" s="167" t="s">
        <v>3613</v>
      </c>
      <c r="G625" s="167" t="s">
        <v>3614</v>
      </c>
      <c r="H625" s="168">
        <v>46127</v>
      </c>
      <c r="I625" s="167"/>
      <c r="J625" s="169">
        <v>1</v>
      </c>
      <c r="K625" s="167" t="s">
        <v>48</v>
      </c>
      <c r="L625" s="169">
        <v>48</v>
      </c>
      <c r="M625" s="167" t="s">
        <v>3504</v>
      </c>
      <c r="N625" s="169">
        <v>490</v>
      </c>
      <c r="O625" s="167" t="s">
        <v>3505</v>
      </c>
      <c r="P625" s="167" t="s">
        <v>4580</v>
      </c>
      <c r="Q625" s="167" t="s">
        <v>3506</v>
      </c>
      <c r="R625" s="167" t="s">
        <v>4581</v>
      </c>
      <c r="S625" s="169">
        <v>11</v>
      </c>
      <c r="T625" s="167"/>
      <c r="U625" s="169" t="s">
        <v>4592</v>
      </c>
      <c r="V625" s="167" t="s">
        <v>4593</v>
      </c>
      <c r="W625" s="167"/>
      <c r="X625" s="170" t="s">
        <v>3619</v>
      </c>
      <c r="Y625" s="171" t="s">
        <v>4584</v>
      </c>
      <c r="Z625" s="167" t="s">
        <v>10588</v>
      </c>
      <c r="AA625" s="176">
        <v>10</v>
      </c>
      <c r="AB625" s="167" t="s">
        <v>11261</v>
      </c>
      <c r="AC625" s="176">
        <v>100</v>
      </c>
      <c r="AD625" s="167" t="s">
        <v>11256</v>
      </c>
      <c r="AE625" s="176">
        <v>3750000</v>
      </c>
    </row>
    <row r="626" spans="1:31">
      <c r="A626" s="178">
        <v>108154544260</v>
      </c>
      <c r="B626" s="166">
        <v>46127</v>
      </c>
      <c r="C626" s="167" t="s">
        <v>3610</v>
      </c>
      <c r="D626" s="167" t="s">
        <v>3525</v>
      </c>
      <c r="E626" s="167" t="s">
        <v>3526</v>
      </c>
      <c r="F626" s="167" t="s">
        <v>3613</v>
      </c>
      <c r="G626" s="167" t="s">
        <v>3614</v>
      </c>
      <c r="H626" s="168">
        <v>46127</v>
      </c>
      <c r="I626" s="167"/>
      <c r="J626" s="169">
        <v>1</v>
      </c>
      <c r="K626" s="167" t="s">
        <v>48</v>
      </c>
      <c r="L626" s="169">
        <v>48</v>
      </c>
      <c r="M626" s="167" t="s">
        <v>3504</v>
      </c>
      <c r="N626" s="169">
        <v>490</v>
      </c>
      <c r="O626" s="167" t="s">
        <v>3505</v>
      </c>
      <c r="P626" s="167" t="s">
        <v>4580</v>
      </c>
      <c r="Q626" s="167" t="s">
        <v>3506</v>
      </c>
      <c r="R626" s="167" t="s">
        <v>4581</v>
      </c>
      <c r="S626" s="169">
        <v>10</v>
      </c>
      <c r="T626" s="167"/>
      <c r="U626" s="169" t="s">
        <v>4592</v>
      </c>
      <c r="V626" s="167" t="s">
        <v>4594</v>
      </c>
      <c r="W626" s="167"/>
      <c r="X626" s="170" t="s">
        <v>3619</v>
      </c>
      <c r="Y626" s="171" t="s">
        <v>4584</v>
      </c>
      <c r="Z626" s="167" t="s">
        <v>10588</v>
      </c>
      <c r="AA626" s="176">
        <v>20</v>
      </c>
      <c r="AB626" s="167" t="s">
        <v>11261</v>
      </c>
      <c r="AC626" s="176">
        <v>300</v>
      </c>
      <c r="AD626" s="167" t="s">
        <v>11256</v>
      </c>
      <c r="AE626" s="176">
        <v>9000000</v>
      </c>
    </row>
    <row r="627" spans="1:31">
      <c r="A627" s="178">
        <v>108154544260</v>
      </c>
      <c r="B627" s="166">
        <v>46127</v>
      </c>
      <c r="C627" s="167" t="s">
        <v>3610</v>
      </c>
      <c r="D627" s="167" t="s">
        <v>3525</v>
      </c>
      <c r="E627" s="167" t="s">
        <v>3526</v>
      </c>
      <c r="F627" s="167" t="s">
        <v>3613</v>
      </c>
      <c r="G627" s="167" t="s">
        <v>3614</v>
      </c>
      <c r="H627" s="168">
        <v>46127</v>
      </c>
      <c r="I627" s="167"/>
      <c r="J627" s="169">
        <v>1</v>
      </c>
      <c r="K627" s="167" t="s">
        <v>48</v>
      </c>
      <c r="L627" s="169">
        <v>48</v>
      </c>
      <c r="M627" s="167" t="s">
        <v>3504</v>
      </c>
      <c r="N627" s="169">
        <v>490</v>
      </c>
      <c r="O627" s="167" t="s">
        <v>3505</v>
      </c>
      <c r="P627" s="167" t="s">
        <v>4580</v>
      </c>
      <c r="Q627" s="167" t="s">
        <v>3506</v>
      </c>
      <c r="R627" s="167" t="s">
        <v>4581</v>
      </c>
      <c r="S627" s="169">
        <v>9</v>
      </c>
      <c r="T627" s="167"/>
      <c r="U627" s="169" t="s">
        <v>4595</v>
      </c>
      <c r="V627" s="167" t="s">
        <v>4596</v>
      </c>
      <c r="W627" s="167"/>
      <c r="X627" s="170" t="s">
        <v>3619</v>
      </c>
      <c r="Y627" s="171" t="s">
        <v>4584</v>
      </c>
      <c r="Z627" s="167" t="s">
        <v>10588</v>
      </c>
      <c r="AA627" s="176">
        <v>200</v>
      </c>
      <c r="AB627" s="167" t="s">
        <v>11254</v>
      </c>
      <c r="AC627" s="176">
        <v>200</v>
      </c>
      <c r="AD627" s="167" t="s">
        <v>11254</v>
      </c>
      <c r="AE627" s="176">
        <v>1600000</v>
      </c>
    </row>
    <row r="628" spans="1:31">
      <c r="A628" s="178">
        <v>108154544260</v>
      </c>
      <c r="B628" s="166">
        <v>46127</v>
      </c>
      <c r="C628" s="167" t="s">
        <v>3610</v>
      </c>
      <c r="D628" s="167" t="s">
        <v>3525</v>
      </c>
      <c r="E628" s="167" t="s">
        <v>3526</v>
      </c>
      <c r="F628" s="167" t="s">
        <v>3613</v>
      </c>
      <c r="G628" s="167" t="s">
        <v>3614</v>
      </c>
      <c r="H628" s="168">
        <v>46127</v>
      </c>
      <c r="I628" s="167"/>
      <c r="J628" s="169">
        <v>1</v>
      </c>
      <c r="K628" s="167" t="s">
        <v>48</v>
      </c>
      <c r="L628" s="169">
        <v>48</v>
      </c>
      <c r="M628" s="167" t="s">
        <v>3504</v>
      </c>
      <c r="N628" s="169">
        <v>490</v>
      </c>
      <c r="O628" s="167" t="s">
        <v>3505</v>
      </c>
      <c r="P628" s="167" t="s">
        <v>4580</v>
      </c>
      <c r="Q628" s="167" t="s">
        <v>3506</v>
      </c>
      <c r="R628" s="167" t="s">
        <v>4581</v>
      </c>
      <c r="S628" s="169">
        <v>8</v>
      </c>
      <c r="T628" s="167"/>
      <c r="U628" s="169" t="s">
        <v>4597</v>
      </c>
      <c r="V628" s="167" t="s">
        <v>4598</v>
      </c>
      <c r="W628" s="167"/>
      <c r="X628" s="170" t="s">
        <v>3619</v>
      </c>
      <c r="Y628" s="171" t="s">
        <v>4584</v>
      </c>
      <c r="Z628" s="167" t="s">
        <v>10588</v>
      </c>
      <c r="AA628" s="176">
        <v>15</v>
      </c>
      <c r="AB628" s="167" t="s">
        <v>11254</v>
      </c>
      <c r="AC628" s="176">
        <v>15</v>
      </c>
      <c r="AD628" s="167" t="s">
        <v>11254</v>
      </c>
      <c r="AE628" s="176">
        <v>2250000</v>
      </c>
    </row>
    <row r="629" spans="1:31">
      <c r="A629" s="178">
        <v>108154544260</v>
      </c>
      <c r="B629" s="166">
        <v>46127</v>
      </c>
      <c r="C629" s="167" t="s">
        <v>3610</v>
      </c>
      <c r="D629" s="167" t="s">
        <v>3525</v>
      </c>
      <c r="E629" s="167" t="s">
        <v>3526</v>
      </c>
      <c r="F629" s="167" t="s">
        <v>3613</v>
      </c>
      <c r="G629" s="167" t="s">
        <v>3614</v>
      </c>
      <c r="H629" s="168">
        <v>46127</v>
      </c>
      <c r="I629" s="167"/>
      <c r="J629" s="169">
        <v>1</v>
      </c>
      <c r="K629" s="167" t="s">
        <v>48</v>
      </c>
      <c r="L629" s="169">
        <v>48</v>
      </c>
      <c r="M629" s="167" t="s">
        <v>3504</v>
      </c>
      <c r="N629" s="169">
        <v>490</v>
      </c>
      <c r="O629" s="167" t="s">
        <v>3505</v>
      </c>
      <c r="P629" s="167" t="s">
        <v>4580</v>
      </c>
      <c r="Q629" s="167" t="s">
        <v>3506</v>
      </c>
      <c r="R629" s="167" t="s">
        <v>4581</v>
      </c>
      <c r="S629" s="169">
        <v>7</v>
      </c>
      <c r="T629" s="167"/>
      <c r="U629" s="169" t="s">
        <v>4041</v>
      </c>
      <c r="V629" s="167" t="s">
        <v>4599</v>
      </c>
      <c r="W629" s="167"/>
      <c r="X629" s="170" t="s">
        <v>3619</v>
      </c>
      <c r="Y629" s="171" t="s">
        <v>4584</v>
      </c>
      <c r="Z629" s="167" t="s">
        <v>10588</v>
      </c>
      <c r="AA629" s="176">
        <v>3200</v>
      </c>
      <c r="AB629" s="167" t="s">
        <v>11254</v>
      </c>
      <c r="AC629" s="176">
        <v>3200</v>
      </c>
      <c r="AD629" s="167" t="s">
        <v>11254</v>
      </c>
      <c r="AE629" s="176">
        <v>3520000</v>
      </c>
    </row>
    <row r="630" spans="1:31">
      <c r="A630" s="178">
        <v>108154544260</v>
      </c>
      <c r="B630" s="166">
        <v>46127</v>
      </c>
      <c r="C630" s="167" t="s">
        <v>3610</v>
      </c>
      <c r="D630" s="167" t="s">
        <v>3525</v>
      </c>
      <c r="E630" s="167" t="s">
        <v>3526</v>
      </c>
      <c r="F630" s="167" t="s">
        <v>3613</v>
      </c>
      <c r="G630" s="167" t="s">
        <v>3614</v>
      </c>
      <c r="H630" s="168">
        <v>46127</v>
      </c>
      <c r="I630" s="167"/>
      <c r="J630" s="169">
        <v>1</v>
      </c>
      <c r="K630" s="167" t="s">
        <v>48</v>
      </c>
      <c r="L630" s="169">
        <v>48</v>
      </c>
      <c r="M630" s="167" t="s">
        <v>3504</v>
      </c>
      <c r="N630" s="169">
        <v>490</v>
      </c>
      <c r="O630" s="167" t="s">
        <v>3505</v>
      </c>
      <c r="P630" s="167" t="s">
        <v>4580</v>
      </c>
      <c r="Q630" s="167" t="s">
        <v>3506</v>
      </c>
      <c r="R630" s="167" t="s">
        <v>4581</v>
      </c>
      <c r="S630" s="169">
        <v>6</v>
      </c>
      <c r="T630" s="167"/>
      <c r="U630" s="169" t="s">
        <v>3994</v>
      </c>
      <c r="V630" s="167" t="s">
        <v>4600</v>
      </c>
      <c r="W630" s="167"/>
      <c r="X630" s="170" t="s">
        <v>3619</v>
      </c>
      <c r="Y630" s="171" t="s">
        <v>4584</v>
      </c>
      <c r="Z630" s="167" t="s">
        <v>10588</v>
      </c>
      <c r="AA630" s="176">
        <v>12</v>
      </c>
      <c r="AB630" s="167" t="s">
        <v>11254</v>
      </c>
      <c r="AC630" s="176">
        <v>30</v>
      </c>
      <c r="AD630" s="167" t="s">
        <v>11256</v>
      </c>
      <c r="AE630" s="176">
        <v>17400000</v>
      </c>
    </row>
    <row r="631" spans="1:31">
      <c r="A631" s="178">
        <v>108154544260</v>
      </c>
      <c r="B631" s="166">
        <v>46127</v>
      </c>
      <c r="C631" s="167" t="s">
        <v>3610</v>
      </c>
      <c r="D631" s="167" t="s">
        <v>3525</v>
      </c>
      <c r="E631" s="167" t="s">
        <v>3526</v>
      </c>
      <c r="F631" s="167" t="s">
        <v>3613</v>
      </c>
      <c r="G631" s="167" t="s">
        <v>3614</v>
      </c>
      <c r="H631" s="168">
        <v>46127</v>
      </c>
      <c r="I631" s="167"/>
      <c r="J631" s="169">
        <v>1</v>
      </c>
      <c r="K631" s="167" t="s">
        <v>48</v>
      </c>
      <c r="L631" s="169">
        <v>48</v>
      </c>
      <c r="M631" s="167" t="s">
        <v>3504</v>
      </c>
      <c r="N631" s="169">
        <v>490</v>
      </c>
      <c r="O631" s="167" t="s">
        <v>3505</v>
      </c>
      <c r="P631" s="167" t="s">
        <v>4580</v>
      </c>
      <c r="Q631" s="167" t="s">
        <v>3506</v>
      </c>
      <c r="R631" s="167" t="s">
        <v>4581</v>
      </c>
      <c r="S631" s="169">
        <v>5</v>
      </c>
      <c r="T631" s="167"/>
      <c r="U631" s="169" t="s">
        <v>4601</v>
      </c>
      <c r="V631" s="167" t="s">
        <v>4602</v>
      </c>
      <c r="W631" s="167"/>
      <c r="X631" s="170" t="s">
        <v>3619</v>
      </c>
      <c r="Y631" s="171" t="s">
        <v>4584</v>
      </c>
      <c r="Z631" s="167" t="s">
        <v>10588</v>
      </c>
      <c r="AA631" s="176">
        <v>20</v>
      </c>
      <c r="AB631" s="167" t="s">
        <v>11254</v>
      </c>
      <c r="AC631" s="176">
        <v>20</v>
      </c>
      <c r="AD631" s="167" t="s">
        <v>11254</v>
      </c>
      <c r="AE631" s="176">
        <v>900000</v>
      </c>
    </row>
    <row r="632" spans="1:31">
      <c r="A632" s="178">
        <v>108154544260</v>
      </c>
      <c r="B632" s="166">
        <v>46127</v>
      </c>
      <c r="C632" s="167" t="s">
        <v>3610</v>
      </c>
      <c r="D632" s="167" t="s">
        <v>3525</v>
      </c>
      <c r="E632" s="167" t="s">
        <v>3526</v>
      </c>
      <c r="F632" s="167" t="s">
        <v>3613</v>
      </c>
      <c r="G632" s="167" t="s">
        <v>3614</v>
      </c>
      <c r="H632" s="168">
        <v>46127</v>
      </c>
      <c r="I632" s="167"/>
      <c r="J632" s="169">
        <v>1</v>
      </c>
      <c r="K632" s="167" t="s">
        <v>48</v>
      </c>
      <c r="L632" s="169">
        <v>48</v>
      </c>
      <c r="M632" s="167" t="s">
        <v>3504</v>
      </c>
      <c r="N632" s="169">
        <v>490</v>
      </c>
      <c r="O632" s="167" t="s">
        <v>3505</v>
      </c>
      <c r="P632" s="167" t="s">
        <v>4580</v>
      </c>
      <c r="Q632" s="167" t="s">
        <v>3506</v>
      </c>
      <c r="R632" s="167" t="s">
        <v>4581</v>
      </c>
      <c r="S632" s="169">
        <v>4</v>
      </c>
      <c r="T632" s="167"/>
      <c r="U632" s="169" t="s">
        <v>4601</v>
      </c>
      <c r="V632" s="167" t="s">
        <v>4603</v>
      </c>
      <c r="W632" s="167"/>
      <c r="X632" s="170" t="s">
        <v>3619</v>
      </c>
      <c r="Y632" s="171" t="s">
        <v>4584</v>
      </c>
      <c r="Z632" s="167" t="s">
        <v>10588</v>
      </c>
      <c r="AA632" s="176">
        <v>20</v>
      </c>
      <c r="AB632" s="167" t="s">
        <v>11254</v>
      </c>
      <c r="AC632" s="176">
        <v>20</v>
      </c>
      <c r="AD632" s="167" t="s">
        <v>11254</v>
      </c>
      <c r="AE632" s="176">
        <v>900000</v>
      </c>
    </row>
    <row r="633" spans="1:31">
      <c r="A633" s="178">
        <v>108154544260</v>
      </c>
      <c r="B633" s="166">
        <v>46127</v>
      </c>
      <c r="C633" s="167" t="s">
        <v>3610</v>
      </c>
      <c r="D633" s="167" t="s">
        <v>3525</v>
      </c>
      <c r="E633" s="167" t="s">
        <v>3526</v>
      </c>
      <c r="F633" s="167" t="s">
        <v>3613</v>
      </c>
      <c r="G633" s="167" t="s">
        <v>3614</v>
      </c>
      <c r="H633" s="168">
        <v>46127</v>
      </c>
      <c r="I633" s="167"/>
      <c r="J633" s="169">
        <v>1</v>
      </c>
      <c r="K633" s="167" t="s">
        <v>48</v>
      </c>
      <c r="L633" s="169">
        <v>48</v>
      </c>
      <c r="M633" s="167" t="s">
        <v>3504</v>
      </c>
      <c r="N633" s="169">
        <v>490</v>
      </c>
      <c r="O633" s="167" t="s">
        <v>3505</v>
      </c>
      <c r="P633" s="167" t="s">
        <v>4580</v>
      </c>
      <c r="Q633" s="167" t="s">
        <v>3506</v>
      </c>
      <c r="R633" s="167" t="s">
        <v>4581</v>
      </c>
      <c r="S633" s="169">
        <v>3</v>
      </c>
      <c r="T633" s="167"/>
      <c r="U633" s="169" t="s">
        <v>4604</v>
      </c>
      <c r="V633" s="167" t="s">
        <v>4605</v>
      </c>
      <c r="W633" s="167"/>
      <c r="X633" s="170" t="s">
        <v>3619</v>
      </c>
      <c r="Y633" s="171" t="s">
        <v>4584</v>
      </c>
      <c r="Z633" s="167" t="s">
        <v>10588</v>
      </c>
      <c r="AA633" s="176">
        <v>1</v>
      </c>
      <c r="AB633" s="167" t="s">
        <v>11254</v>
      </c>
      <c r="AC633" s="176">
        <v>1</v>
      </c>
      <c r="AD633" s="167" t="s">
        <v>11254</v>
      </c>
      <c r="AE633" s="176">
        <v>320000</v>
      </c>
    </row>
    <row r="634" spans="1:31">
      <c r="A634" s="178">
        <v>108154544260</v>
      </c>
      <c r="B634" s="166">
        <v>46127</v>
      </c>
      <c r="C634" s="167" t="s">
        <v>3610</v>
      </c>
      <c r="D634" s="167" t="s">
        <v>3525</v>
      </c>
      <c r="E634" s="167" t="s">
        <v>3526</v>
      </c>
      <c r="F634" s="167" t="s">
        <v>3613</v>
      </c>
      <c r="G634" s="167" t="s">
        <v>3614</v>
      </c>
      <c r="H634" s="168">
        <v>46127</v>
      </c>
      <c r="I634" s="167"/>
      <c r="J634" s="169">
        <v>1</v>
      </c>
      <c r="K634" s="167" t="s">
        <v>48</v>
      </c>
      <c r="L634" s="169">
        <v>48</v>
      </c>
      <c r="M634" s="167" t="s">
        <v>3504</v>
      </c>
      <c r="N634" s="169">
        <v>490</v>
      </c>
      <c r="O634" s="167" t="s">
        <v>3505</v>
      </c>
      <c r="P634" s="167" t="s">
        <v>4580</v>
      </c>
      <c r="Q634" s="167" t="s">
        <v>3506</v>
      </c>
      <c r="R634" s="167" t="s">
        <v>4581</v>
      </c>
      <c r="S634" s="169">
        <v>2</v>
      </c>
      <c r="T634" s="167"/>
      <c r="U634" s="169" t="s">
        <v>4606</v>
      </c>
      <c r="V634" s="167" t="s">
        <v>4607</v>
      </c>
      <c r="W634" s="167"/>
      <c r="X634" s="170" t="s">
        <v>3619</v>
      </c>
      <c r="Y634" s="171" t="s">
        <v>4584</v>
      </c>
      <c r="Z634" s="167" t="s">
        <v>10588</v>
      </c>
      <c r="AA634" s="176">
        <v>5</v>
      </c>
      <c r="AB634" s="167" t="s">
        <v>11255</v>
      </c>
      <c r="AC634" s="176">
        <v>0.5</v>
      </c>
      <c r="AD634" s="167" t="s">
        <v>11256</v>
      </c>
      <c r="AE634" s="176">
        <v>200000</v>
      </c>
    </row>
    <row r="635" spans="1:31">
      <c r="A635" s="178">
        <v>108154544260</v>
      </c>
      <c r="B635" s="166">
        <v>46127</v>
      </c>
      <c r="C635" s="167" t="s">
        <v>3610</v>
      </c>
      <c r="D635" s="167" t="s">
        <v>3525</v>
      </c>
      <c r="E635" s="167" t="s">
        <v>3526</v>
      </c>
      <c r="F635" s="167" t="s">
        <v>3613</v>
      </c>
      <c r="G635" s="167" t="s">
        <v>3614</v>
      </c>
      <c r="H635" s="168">
        <v>46127</v>
      </c>
      <c r="I635" s="167"/>
      <c r="J635" s="169">
        <v>1</v>
      </c>
      <c r="K635" s="167" t="s">
        <v>48</v>
      </c>
      <c r="L635" s="169">
        <v>48</v>
      </c>
      <c r="M635" s="167" t="s">
        <v>3504</v>
      </c>
      <c r="N635" s="169">
        <v>490</v>
      </c>
      <c r="O635" s="167" t="s">
        <v>3505</v>
      </c>
      <c r="P635" s="167" t="s">
        <v>4580</v>
      </c>
      <c r="Q635" s="167" t="s">
        <v>3506</v>
      </c>
      <c r="R635" s="167" t="s">
        <v>4581</v>
      </c>
      <c r="S635" s="169">
        <v>1</v>
      </c>
      <c r="T635" s="167"/>
      <c r="U635" s="169" t="s">
        <v>4608</v>
      </c>
      <c r="V635" s="167" t="s">
        <v>4609</v>
      </c>
      <c r="W635" s="167"/>
      <c r="X635" s="170" t="s">
        <v>3619</v>
      </c>
      <c r="Y635" s="171" t="s">
        <v>4584</v>
      </c>
      <c r="Z635" s="167" t="s">
        <v>10588</v>
      </c>
      <c r="AA635" s="176">
        <v>2</v>
      </c>
      <c r="AB635" s="167" t="s">
        <v>11254</v>
      </c>
      <c r="AC635" s="176">
        <v>2</v>
      </c>
      <c r="AD635" s="167" t="s">
        <v>11254</v>
      </c>
      <c r="AE635" s="176">
        <v>800000</v>
      </c>
    </row>
    <row r="636" spans="1:31">
      <c r="A636" s="178">
        <v>108155127250</v>
      </c>
      <c r="B636" s="166">
        <v>46128</v>
      </c>
      <c r="C636" s="167" t="s">
        <v>3524</v>
      </c>
      <c r="D636" s="167" t="s">
        <v>3525</v>
      </c>
      <c r="E636" s="167" t="s">
        <v>3526</v>
      </c>
      <c r="F636" s="167" t="s">
        <v>3702</v>
      </c>
      <c r="G636" s="167" t="s">
        <v>3603</v>
      </c>
      <c r="H636" s="168">
        <v>46129</v>
      </c>
      <c r="I636" s="167"/>
      <c r="J636" s="169">
        <v>26117</v>
      </c>
      <c r="K636" s="167" t="s">
        <v>55</v>
      </c>
      <c r="L636" s="169">
        <v>3</v>
      </c>
      <c r="M636" s="167" t="s">
        <v>3604</v>
      </c>
      <c r="N636" s="169">
        <v>705.66</v>
      </c>
      <c r="O636" s="167" t="s">
        <v>3505</v>
      </c>
      <c r="P636" s="167"/>
      <c r="Q636" s="167" t="s">
        <v>3527</v>
      </c>
      <c r="R636" s="167" t="s">
        <v>3528</v>
      </c>
      <c r="S636" s="169">
        <v>5</v>
      </c>
      <c r="T636" s="167" t="s">
        <v>3703</v>
      </c>
      <c r="U636" s="169" t="s">
        <v>3704</v>
      </c>
      <c r="V636" s="167" t="s">
        <v>3705</v>
      </c>
      <c r="W636" s="167" t="s">
        <v>3706</v>
      </c>
      <c r="X636" s="170" t="s">
        <v>157</v>
      </c>
      <c r="Y636" s="171" t="s">
        <v>4610</v>
      </c>
      <c r="Z636" s="167" t="s">
        <v>10589</v>
      </c>
      <c r="AA636" s="176">
        <v>1918</v>
      </c>
      <c r="AB636" s="167" t="s">
        <v>11254</v>
      </c>
      <c r="AC636" s="176">
        <v>1918</v>
      </c>
      <c r="AD636" s="167" t="s">
        <v>11254</v>
      </c>
      <c r="AE636" s="176">
        <v>17875.759999999998</v>
      </c>
    </row>
    <row r="637" spans="1:31">
      <c r="A637" s="178">
        <v>108155127250</v>
      </c>
      <c r="B637" s="166">
        <v>46128</v>
      </c>
      <c r="C637" s="167" t="s">
        <v>3524</v>
      </c>
      <c r="D637" s="167" t="s">
        <v>3525</v>
      </c>
      <c r="E637" s="167" t="s">
        <v>3526</v>
      </c>
      <c r="F637" s="167" t="s">
        <v>3702</v>
      </c>
      <c r="G637" s="167" t="s">
        <v>3603</v>
      </c>
      <c r="H637" s="168">
        <v>46129</v>
      </c>
      <c r="I637" s="167"/>
      <c r="J637" s="169">
        <v>26117</v>
      </c>
      <c r="K637" s="167" t="s">
        <v>55</v>
      </c>
      <c r="L637" s="169">
        <v>3</v>
      </c>
      <c r="M637" s="167" t="s">
        <v>3604</v>
      </c>
      <c r="N637" s="169">
        <v>705.66</v>
      </c>
      <c r="O637" s="167" t="s">
        <v>3505</v>
      </c>
      <c r="P637" s="167"/>
      <c r="Q637" s="167" t="s">
        <v>3527</v>
      </c>
      <c r="R637" s="167" t="s">
        <v>3528</v>
      </c>
      <c r="S637" s="169">
        <v>4</v>
      </c>
      <c r="T637" s="167" t="s">
        <v>3703</v>
      </c>
      <c r="U637" s="169" t="s">
        <v>3704</v>
      </c>
      <c r="V637" s="167" t="s">
        <v>3705</v>
      </c>
      <c r="W637" s="167" t="s">
        <v>3706</v>
      </c>
      <c r="X637" s="170" t="s">
        <v>157</v>
      </c>
      <c r="Y637" s="171" t="s">
        <v>4610</v>
      </c>
      <c r="Z637" s="167" t="s">
        <v>10589</v>
      </c>
      <c r="AA637" s="176">
        <v>966</v>
      </c>
      <c r="AB637" s="167" t="s">
        <v>11254</v>
      </c>
      <c r="AC637" s="176">
        <v>966</v>
      </c>
      <c r="AD637" s="167" t="s">
        <v>11254</v>
      </c>
      <c r="AE637" s="176">
        <v>9003.1200000000008</v>
      </c>
    </row>
    <row r="638" spans="1:31">
      <c r="A638" s="178">
        <v>108155127250</v>
      </c>
      <c r="B638" s="166">
        <v>46128</v>
      </c>
      <c r="C638" s="167" t="s">
        <v>3524</v>
      </c>
      <c r="D638" s="167" t="s">
        <v>3525</v>
      </c>
      <c r="E638" s="167" t="s">
        <v>3526</v>
      </c>
      <c r="F638" s="167" t="s">
        <v>3702</v>
      </c>
      <c r="G638" s="167" t="s">
        <v>3603</v>
      </c>
      <c r="H638" s="168">
        <v>46129</v>
      </c>
      <c r="I638" s="167"/>
      <c r="J638" s="169">
        <v>26117</v>
      </c>
      <c r="K638" s="167" t="s">
        <v>55</v>
      </c>
      <c r="L638" s="169">
        <v>3</v>
      </c>
      <c r="M638" s="167" t="s">
        <v>3604</v>
      </c>
      <c r="N638" s="169">
        <v>705.66</v>
      </c>
      <c r="O638" s="167" t="s">
        <v>3505</v>
      </c>
      <c r="P638" s="167"/>
      <c r="Q638" s="167" t="s">
        <v>3527</v>
      </c>
      <c r="R638" s="167" t="s">
        <v>3528</v>
      </c>
      <c r="S638" s="169">
        <v>3</v>
      </c>
      <c r="T638" s="167" t="s">
        <v>3703</v>
      </c>
      <c r="U638" s="169" t="s">
        <v>3704</v>
      </c>
      <c r="V638" s="167" t="s">
        <v>3705</v>
      </c>
      <c r="W638" s="167" t="s">
        <v>3706</v>
      </c>
      <c r="X638" s="170" t="s">
        <v>157</v>
      </c>
      <c r="Y638" s="171" t="s">
        <v>4610</v>
      </c>
      <c r="Z638" s="167" t="s">
        <v>10589</v>
      </c>
      <c r="AA638" s="176">
        <v>3000</v>
      </c>
      <c r="AB638" s="167" t="s">
        <v>11254</v>
      </c>
      <c r="AC638" s="176">
        <v>3000</v>
      </c>
      <c r="AD638" s="167" t="s">
        <v>11254</v>
      </c>
      <c r="AE638" s="176">
        <v>27960</v>
      </c>
    </row>
    <row r="639" spans="1:31">
      <c r="A639" s="178">
        <v>108155127250</v>
      </c>
      <c r="B639" s="166">
        <v>46128</v>
      </c>
      <c r="C639" s="167" t="s">
        <v>3524</v>
      </c>
      <c r="D639" s="167" t="s">
        <v>3525</v>
      </c>
      <c r="E639" s="167" t="s">
        <v>3526</v>
      </c>
      <c r="F639" s="167" t="s">
        <v>3702</v>
      </c>
      <c r="G639" s="167" t="s">
        <v>3603</v>
      </c>
      <c r="H639" s="168">
        <v>46129</v>
      </c>
      <c r="I639" s="167"/>
      <c r="J639" s="169">
        <v>26117</v>
      </c>
      <c r="K639" s="167" t="s">
        <v>55</v>
      </c>
      <c r="L639" s="169">
        <v>3</v>
      </c>
      <c r="M639" s="167" t="s">
        <v>3604</v>
      </c>
      <c r="N639" s="169">
        <v>705.66</v>
      </c>
      <c r="O639" s="167" t="s">
        <v>3505</v>
      </c>
      <c r="P639" s="167"/>
      <c r="Q639" s="167" t="s">
        <v>3527</v>
      </c>
      <c r="R639" s="167" t="s">
        <v>3528</v>
      </c>
      <c r="S639" s="169">
        <v>2</v>
      </c>
      <c r="T639" s="167" t="s">
        <v>3703</v>
      </c>
      <c r="U639" s="169" t="s">
        <v>3704</v>
      </c>
      <c r="V639" s="167" t="s">
        <v>3705</v>
      </c>
      <c r="W639" s="167" t="s">
        <v>3706</v>
      </c>
      <c r="X639" s="170" t="s">
        <v>157</v>
      </c>
      <c r="Y639" s="171" t="s">
        <v>4610</v>
      </c>
      <c r="Z639" s="167" t="s">
        <v>10589</v>
      </c>
      <c r="AA639" s="176">
        <v>306</v>
      </c>
      <c r="AB639" s="167" t="s">
        <v>11254</v>
      </c>
      <c r="AC639" s="176">
        <v>306</v>
      </c>
      <c r="AD639" s="167" t="s">
        <v>11254</v>
      </c>
      <c r="AE639" s="176">
        <v>2851.92</v>
      </c>
    </row>
    <row r="640" spans="1:31">
      <c r="A640" s="178">
        <v>108155127250</v>
      </c>
      <c r="B640" s="166">
        <v>46128</v>
      </c>
      <c r="C640" s="167" t="s">
        <v>3524</v>
      </c>
      <c r="D640" s="167" t="s">
        <v>3525</v>
      </c>
      <c r="E640" s="167" t="s">
        <v>3526</v>
      </c>
      <c r="F640" s="167" t="s">
        <v>3702</v>
      </c>
      <c r="G640" s="167" t="s">
        <v>3603</v>
      </c>
      <c r="H640" s="168">
        <v>46129</v>
      </c>
      <c r="I640" s="167"/>
      <c r="J640" s="169">
        <v>26117</v>
      </c>
      <c r="K640" s="167" t="s">
        <v>55</v>
      </c>
      <c r="L640" s="169">
        <v>3</v>
      </c>
      <c r="M640" s="167" t="s">
        <v>3604</v>
      </c>
      <c r="N640" s="169">
        <v>705.66</v>
      </c>
      <c r="O640" s="167" t="s">
        <v>3505</v>
      </c>
      <c r="P640" s="167"/>
      <c r="Q640" s="167" t="s">
        <v>3527</v>
      </c>
      <c r="R640" s="167" t="s">
        <v>3528</v>
      </c>
      <c r="S640" s="169">
        <v>1</v>
      </c>
      <c r="T640" s="167" t="s">
        <v>3703</v>
      </c>
      <c r="U640" s="169" t="s">
        <v>3704</v>
      </c>
      <c r="V640" s="167" t="s">
        <v>3705</v>
      </c>
      <c r="W640" s="167" t="s">
        <v>3706</v>
      </c>
      <c r="X640" s="170" t="s">
        <v>157</v>
      </c>
      <c r="Y640" s="171" t="s">
        <v>4610</v>
      </c>
      <c r="Z640" s="167" t="s">
        <v>10589</v>
      </c>
      <c r="AA640" s="176">
        <v>2694</v>
      </c>
      <c r="AB640" s="167" t="s">
        <v>11254</v>
      </c>
      <c r="AC640" s="176">
        <v>2694</v>
      </c>
      <c r="AD640" s="167" t="s">
        <v>11254</v>
      </c>
      <c r="AE640" s="176">
        <v>25108.080000000002</v>
      </c>
    </row>
    <row r="641" spans="1:31">
      <c r="A641" s="178">
        <v>108155596510</v>
      </c>
      <c r="B641" s="166">
        <v>46128</v>
      </c>
      <c r="C641" s="167" t="s">
        <v>3524</v>
      </c>
      <c r="D641" s="167" t="s">
        <v>3525</v>
      </c>
      <c r="E641" s="167" t="s">
        <v>3526</v>
      </c>
      <c r="F641" s="167" t="s">
        <v>3501</v>
      </c>
      <c r="G641" s="167" t="s">
        <v>3502</v>
      </c>
      <c r="H641" s="168">
        <v>46129</v>
      </c>
      <c r="I641" s="167"/>
      <c r="J641" s="169">
        <v>26117</v>
      </c>
      <c r="K641" s="167" t="s">
        <v>55</v>
      </c>
      <c r="L641" s="169">
        <v>1</v>
      </c>
      <c r="M641" s="167" t="s">
        <v>3513</v>
      </c>
      <c r="N641" s="169">
        <v>0.5</v>
      </c>
      <c r="O641" s="167" t="s">
        <v>3505</v>
      </c>
      <c r="P641" s="167"/>
      <c r="Q641" s="167" t="s">
        <v>3514</v>
      </c>
      <c r="R641" s="167" t="s">
        <v>3528</v>
      </c>
      <c r="S641" s="169">
        <v>1</v>
      </c>
      <c r="T641" s="167" t="s">
        <v>3529</v>
      </c>
      <c r="U641" s="169" t="s">
        <v>3530</v>
      </c>
      <c r="V641" s="167" t="s">
        <v>4611</v>
      </c>
      <c r="W641" s="167" t="s">
        <v>4612</v>
      </c>
      <c r="X641" s="170" t="s">
        <v>157</v>
      </c>
      <c r="Y641" s="171" t="s">
        <v>4613</v>
      </c>
      <c r="Z641" s="167" t="s">
        <v>10590</v>
      </c>
      <c r="AA641" s="176">
        <v>400</v>
      </c>
      <c r="AB641" s="167" t="s">
        <v>11254</v>
      </c>
      <c r="AC641" s="176">
        <v>400</v>
      </c>
      <c r="AD641" s="167" t="s">
        <v>11254</v>
      </c>
      <c r="AE641" s="176">
        <v>607.21</v>
      </c>
    </row>
    <row r="642" spans="1:31">
      <c r="A642" s="178">
        <v>108155815240</v>
      </c>
      <c r="B642" s="166">
        <v>46128</v>
      </c>
      <c r="C642" s="167" t="s">
        <v>3610</v>
      </c>
      <c r="D642" s="167" t="s">
        <v>3525</v>
      </c>
      <c r="E642" s="167" t="s">
        <v>3526</v>
      </c>
      <c r="F642" s="167" t="s">
        <v>3613</v>
      </c>
      <c r="G642" s="167" t="s">
        <v>3614</v>
      </c>
      <c r="H642" s="168">
        <v>46128</v>
      </c>
      <c r="I642" s="167"/>
      <c r="J642" s="169">
        <v>1</v>
      </c>
      <c r="K642" s="167" t="s">
        <v>48</v>
      </c>
      <c r="L642" s="169">
        <v>1</v>
      </c>
      <c r="M642" s="167" t="s">
        <v>3504</v>
      </c>
      <c r="N642" s="169">
        <v>55</v>
      </c>
      <c r="O642" s="167" t="s">
        <v>3505</v>
      </c>
      <c r="P642" s="167" t="s">
        <v>4614</v>
      </c>
      <c r="Q642" s="167" t="s">
        <v>3506</v>
      </c>
      <c r="R642" s="167" t="s">
        <v>4615</v>
      </c>
      <c r="S642" s="169">
        <v>1</v>
      </c>
      <c r="T642" s="167"/>
      <c r="U642" s="169" t="s">
        <v>4616</v>
      </c>
      <c r="V642" s="167" t="s">
        <v>4617</v>
      </c>
      <c r="W642" s="167"/>
      <c r="X642" s="170" t="s">
        <v>3619</v>
      </c>
      <c r="Y642" s="171" t="s">
        <v>4618</v>
      </c>
      <c r="Z642" s="167" t="s">
        <v>10591</v>
      </c>
      <c r="AA642" s="176">
        <v>12</v>
      </c>
      <c r="AB642" s="167" t="s">
        <v>11260</v>
      </c>
      <c r="AC642" s="176">
        <v>12</v>
      </c>
      <c r="AD642" s="167" t="s">
        <v>11254</v>
      </c>
      <c r="AE642" s="176">
        <v>43200000</v>
      </c>
    </row>
    <row r="643" spans="1:31">
      <c r="A643" s="178">
        <v>108156022220</v>
      </c>
      <c r="B643" s="166">
        <v>46128</v>
      </c>
      <c r="C643" s="167" t="s">
        <v>3524</v>
      </c>
      <c r="D643" s="167" t="s">
        <v>3525</v>
      </c>
      <c r="E643" s="167" t="s">
        <v>3526</v>
      </c>
      <c r="F643" s="167" t="s">
        <v>3501</v>
      </c>
      <c r="G643" s="167" t="s">
        <v>3502</v>
      </c>
      <c r="H643" s="168">
        <v>46129</v>
      </c>
      <c r="I643" s="167"/>
      <c r="J643" s="169">
        <v>26117</v>
      </c>
      <c r="K643" s="167" t="s">
        <v>55</v>
      </c>
      <c r="L643" s="169">
        <v>1</v>
      </c>
      <c r="M643" s="167" t="s">
        <v>3513</v>
      </c>
      <c r="N643" s="169">
        <v>1.6</v>
      </c>
      <c r="O643" s="167" t="s">
        <v>3505</v>
      </c>
      <c r="P643" s="167"/>
      <c r="Q643" s="167" t="s">
        <v>3527</v>
      </c>
      <c r="R643" s="167" t="s">
        <v>3528</v>
      </c>
      <c r="S643" s="169">
        <v>1</v>
      </c>
      <c r="T643" s="167" t="s">
        <v>3529</v>
      </c>
      <c r="U643" s="169" t="s">
        <v>3530</v>
      </c>
      <c r="V643" s="167" t="s">
        <v>4619</v>
      </c>
      <c r="W643" s="167" t="s">
        <v>4620</v>
      </c>
      <c r="X643" s="170" t="s">
        <v>157</v>
      </c>
      <c r="Y643" s="171" t="s">
        <v>4621</v>
      </c>
      <c r="Z643" s="167" t="s">
        <v>10592</v>
      </c>
      <c r="AA643" s="176">
        <v>2000</v>
      </c>
      <c r="AB643" s="167" t="s">
        <v>11254</v>
      </c>
      <c r="AC643" s="176">
        <v>2000</v>
      </c>
      <c r="AD643" s="167" t="s">
        <v>11254</v>
      </c>
      <c r="AE643" s="176">
        <v>15720</v>
      </c>
    </row>
    <row r="644" spans="1:31">
      <c r="A644" s="178">
        <v>108156370820</v>
      </c>
      <c r="B644" s="166">
        <v>46128</v>
      </c>
      <c r="C644" s="167" t="s">
        <v>3524</v>
      </c>
      <c r="D644" s="167" t="s">
        <v>3525</v>
      </c>
      <c r="E644" s="167" t="s">
        <v>3526</v>
      </c>
      <c r="F644" s="167" t="s">
        <v>3501</v>
      </c>
      <c r="G644" s="167" t="s">
        <v>3502</v>
      </c>
      <c r="H644" s="168">
        <v>46129</v>
      </c>
      <c r="I644" s="167"/>
      <c r="J644" s="169">
        <v>26117</v>
      </c>
      <c r="K644" s="167" t="s">
        <v>55</v>
      </c>
      <c r="L644" s="169">
        <v>2</v>
      </c>
      <c r="M644" s="167" t="s">
        <v>3513</v>
      </c>
      <c r="N644" s="169">
        <v>21.6</v>
      </c>
      <c r="O644" s="167" t="s">
        <v>3505</v>
      </c>
      <c r="P644" s="167"/>
      <c r="Q644" s="167" t="s">
        <v>3527</v>
      </c>
      <c r="R644" s="167" t="s">
        <v>3528</v>
      </c>
      <c r="S644" s="169">
        <v>1</v>
      </c>
      <c r="T644" s="167" t="s">
        <v>3529</v>
      </c>
      <c r="U644" s="169" t="s">
        <v>3530</v>
      </c>
      <c r="V644" s="167" t="s">
        <v>4622</v>
      </c>
      <c r="W644" s="167" t="s">
        <v>4623</v>
      </c>
      <c r="X644" s="170" t="s">
        <v>157</v>
      </c>
      <c r="Y644" s="171" t="s">
        <v>4624</v>
      </c>
      <c r="Z644" s="167" t="s">
        <v>10593</v>
      </c>
      <c r="AA644" s="176">
        <v>2596</v>
      </c>
      <c r="AB644" s="167" t="s">
        <v>11254</v>
      </c>
      <c r="AC644" s="176">
        <v>2596</v>
      </c>
      <c r="AD644" s="167" t="s">
        <v>11254</v>
      </c>
      <c r="AE644" s="176">
        <v>249267.92</v>
      </c>
    </row>
    <row r="645" spans="1:31">
      <c r="A645" s="178">
        <v>108157808730</v>
      </c>
      <c r="B645" s="166">
        <v>46128</v>
      </c>
      <c r="C645" s="167" t="s">
        <v>3524</v>
      </c>
      <c r="D645" s="167" t="s">
        <v>3525</v>
      </c>
      <c r="E645" s="167" t="s">
        <v>3526</v>
      </c>
      <c r="F645" s="167" t="s">
        <v>3501</v>
      </c>
      <c r="G645" s="167" t="s">
        <v>3502</v>
      </c>
      <c r="H645" s="168">
        <v>46129</v>
      </c>
      <c r="I645" s="167"/>
      <c r="J645" s="169">
        <v>26117</v>
      </c>
      <c r="K645" s="167" t="s">
        <v>55</v>
      </c>
      <c r="L645" s="169">
        <v>2</v>
      </c>
      <c r="M645" s="167" t="s">
        <v>3513</v>
      </c>
      <c r="N645" s="169">
        <v>2.9</v>
      </c>
      <c r="O645" s="167" t="s">
        <v>3505</v>
      </c>
      <c r="P645" s="167"/>
      <c r="Q645" s="167" t="s">
        <v>3527</v>
      </c>
      <c r="R645" s="167" t="s">
        <v>3528</v>
      </c>
      <c r="S645" s="169">
        <v>2</v>
      </c>
      <c r="T645" s="167" t="s">
        <v>4040</v>
      </c>
      <c r="U645" s="169" t="s">
        <v>4041</v>
      </c>
      <c r="V645" s="167" t="s">
        <v>4419</v>
      </c>
      <c r="W645" s="167" t="s">
        <v>4420</v>
      </c>
      <c r="X645" s="170" t="s">
        <v>157</v>
      </c>
      <c r="Y645" s="171" t="s">
        <v>4625</v>
      </c>
      <c r="Z645" s="167" t="s">
        <v>10594</v>
      </c>
      <c r="AA645" s="176">
        <v>1000</v>
      </c>
      <c r="AB645" s="167" t="s">
        <v>11254</v>
      </c>
      <c r="AC645" s="176">
        <v>1000</v>
      </c>
      <c r="AD645" s="167" t="s">
        <v>11254</v>
      </c>
      <c r="AE645" s="176">
        <v>250</v>
      </c>
    </row>
    <row r="646" spans="1:31">
      <c r="A646" s="178">
        <v>108157808730</v>
      </c>
      <c r="B646" s="166">
        <v>46128</v>
      </c>
      <c r="C646" s="167" t="s">
        <v>3524</v>
      </c>
      <c r="D646" s="167" t="s">
        <v>3525</v>
      </c>
      <c r="E646" s="167" t="s">
        <v>3526</v>
      </c>
      <c r="F646" s="167" t="s">
        <v>3501</v>
      </c>
      <c r="G646" s="167" t="s">
        <v>3502</v>
      </c>
      <c r="H646" s="168">
        <v>46129</v>
      </c>
      <c r="I646" s="167"/>
      <c r="J646" s="169">
        <v>26117</v>
      </c>
      <c r="K646" s="167" t="s">
        <v>55</v>
      </c>
      <c r="L646" s="169">
        <v>2</v>
      </c>
      <c r="M646" s="167" t="s">
        <v>3513</v>
      </c>
      <c r="N646" s="169">
        <v>2.9</v>
      </c>
      <c r="O646" s="167" t="s">
        <v>3505</v>
      </c>
      <c r="P646" s="167"/>
      <c r="Q646" s="167" t="s">
        <v>3527</v>
      </c>
      <c r="R646" s="167" t="s">
        <v>3528</v>
      </c>
      <c r="S646" s="169">
        <v>1</v>
      </c>
      <c r="T646" s="167" t="s">
        <v>4626</v>
      </c>
      <c r="U646" s="169" t="s">
        <v>4627</v>
      </c>
      <c r="V646" s="167" t="s">
        <v>4628</v>
      </c>
      <c r="W646" s="167" t="s">
        <v>4629</v>
      </c>
      <c r="X646" s="170" t="s">
        <v>157</v>
      </c>
      <c r="Y646" s="171" t="s">
        <v>4625</v>
      </c>
      <c r="Z646" s="167" t="s">
        <v>10594</v>
      </c>
      <c r="AA646" s="176">
        <v>50000</v>
      </c>
      <c r="AB646" s="167" t="s">
        <v>11254</v>
      </c>
      <c r="AC646" s="176">
        <v>50000</v>
      </c>
      <c r="AD646" s="167" t="s">
        <v>11254</v>
      </c>
      <c r="AE646" s="176">
        <v>2950</v>
      </c>
    </row>
    <row r="647" spans="1:31">
      <c r="A647" s="178">
        <v>108158053030</v>
      </c>
      <c r="B647" s="166">
        <v>46128</v>
      </c>
      <c r="C647" s="167" t="s">
        <v>3524</v>
      </c>
      <c r="D647" s="167" t="s">
        <v>3525</v>
      </c>
      <c r="E647" s="167" t="s">
        <v>3526</v>
      </c>
      <c r="F647" s="167" t="s">
        <v>3501</v>
      </c>
      <c r="G647" s="167" t="s">
        <v>3502</v>
      </c>
      <c r="H647" s="168">
        <v>46129</v>
      </c>
      <c r="I647" s="167"/>
      <c r="J647" s="169">
        <v>26117</v>
      </c>
      <c r="K647" s="167" t="s">
        <v>55</v>
      </c>
      <c r="L647" s="169">
        <v>1</v>
      </c>
      <c r="M647" s="167" t="s">
        <v>3513</v>
      </c>
      <c r="N647" s="169">
        <v>1.9</v>
      </c>
      <c r="O647" s="167" t="s">
        <v>3505</v>
      </c>
      <c r="P647" s="167"/>
      <c r="Q647" s="167" t="s">
        <v>3527</v>
      </c>
      <c r="R647" s="167" t="s">
        <v>3528</v>
      </c>
      <c r="S647" s="169">
        <v>1</v>
      </c>
      <c r="T647" s="167" t="s">
        <v>3529</v>
      </c>
      <c r="U647" s="169" t="s">
        <v>3530</v>
      </c>
      <c r="V647" s="167" t="s">
        <v>4630</v>
      </c>
      <c r="W647" s="167" t="s">
        <v>4131</v>
      </c>
      <c r="X647" s="170" t="s">
        <v>157</v>
      </c>
      <c r="Y647" s="171" t="s">
        <v>4631</v>
      </c>
      <c r="Z647" s="167" t="s">
        <v>10595</v>
      </c>
      <c r="AA647" s="176">
        <v>15000</v>
      </c>
      <c r="AB647" s="167" t="s">
        <v>11254</v>
      </c>
      <c r="AC647" s="176">
        <v>15000</v>
      </c>
      <c r="AD647" s="167" t="s">
        <v>11254</v>
      </c>
      <c r="AE647" s="176">
        <v>3630</v>
      </c>
    </row>
    <row r="648" spans="1:31">
      <c r="A648" s="178">
        <v>108158332660</v>
      </c>
      <c r="B648" s="166">
        <v>46128</v>
      </c>
      <c r="C648" s="167" t="s">
        <v>3781</v>
      </c>
      <c r="D648" s="167"/>
      <c r="E648" s="167"/>
      <c r="F648" s="167" t="s">
        <v>3782</v>
      </c>
      <c r="G648" s="167" t="s">
        <v>3614</v>
      </c>
      <c r="H648" s="168"/>
      <c r="I648" s="167"/>
      <c r="J648" s="169">
        <v>26117</v>
      </c>
      <c r="K648" s="167" t="s">
        <v>55</v>
      </c>
      <c r="L648" s="169">
        <v>84</v>
      </c>
      <c r="M648" s="167" t="s">
        <v>4084</v>
      </c>
      <c r="N648" s="169">
        <v>433.18</v>
      </c>
      <c r="O648" s="167" t="s">
        <v>3505</v>
      </c>
      <c r="P648" s="167" t="s">
        <v>4632</v>
      </c>
      <c r="Q648" s="167" t="s">
        <v>3506</v>
      </c>
      <c r="R648" s="167" t="s">
        <v>3528</v>
      </c>
      <c r="S648" s="169">
        <v>2</v>
      </c>
      <c r="T648" s="167" t="s">
        <v>4633</v>
      </c>
      <c r="U648" s="169" t="s">
        <v>4634</v>
      </c>
      <c r="V648" s="167" t="s">
        <v>4635</v>
      </c>
      <c r="W648" s="167" t="s">
        <v>4636</v>
      </c>
      <c r="X648" s="170" t="s">
        <v>3533</v>
      </c>
      <c r="Y648" s="171" t="s">
        <v>4637</v>
      </c>
      <c r="Z648" s="167" t="s">
        <v>10596</v>
      </c>
      <c r="AA648" s="176">
        <v>500</v>
      </c>
      <c r="AB648" s="167" t="s">
        <v>11254</v>
      </c>
      <c r="AC648" s="176">
        <v>500</v>
      </c>
      <c r="AD648" s="167" t="s">
        <v>11254</v>
      </c>
      <c r="AE648" s="176">
        <v>1250</v>
      </c>
    </row>
    <row r="649" spans="1:31">
      <c r="A649" s="178">
        <v>108158332660</v>
      </c>
      <c r="B649" s="166">
        <v>46128</v>
      </c>
      <c r="C649" s="167" t="s">
        <v>3781</v>
      </c>
      <c r="D649" s="167"/>
      <c r="E649" s="167"/>
      <c r="F649" s="167" t="s">
        <v>3782</v>
      </c>
      <c r="G649" s="167" t="s">
        <v>3614</v>
      </c>
      <c r="H649" s="168"/>
      <c r="I649" s="167"/>
      <c r="J649" s="169">
        <v>26117</v>
      </c>
      <c r="K649" s="167" t="s">
        <v>55</v>
      </c>
      <c r="L649" s="169">
        <v>84</v>
      </c>
      <c r="M649" s="167" t="s">
        <v>4084</v>
      </c>
      <c r="N649" s="169">
        <v>433.18</v>
      </c>
      <c r="O649" s="167" t="s">
        <v>3505</v>
      </c>
      <c r="P649" s="167" t="s">
        <v>4632</v>
      </c>
      <c r="Q649" s="167" t="s">
        <v>3506</v>
      </c>
      <c r="R649" s="167" t="s">
        <v>3528</v>
      </c>
      <c r="S649" s="169">
        <v>1</v>
      </c>
      <c r="T649" s="167" t="s">
        <v>4633</v>
      </c>
      <c r="U649" s="169" t="s">
        <v>4634</v>
      </c>
      <c r="V649" s="167" t="s">
        <v>4638</v>
      </c>
      <c r="W649" s="167" t="s">
        <v>4639</v>
      </c>
      <c r="X649" s="170" t="s">
        <v>3533</v>
      </c>
      <c r="Y649" s="171" t="s">
        <v>4637</v>
      </c>
      <c r="Z649" s="167" t="s">
        <v>10596</v>
      </c>
      <c r="AA649" s="176">
        <v>500</v>
      </c>
      <c r="AB649" s="167" t="s">
        <v>11254</v>
      </c>
      <c r="AC649" s="176">
        <v>500</v>
      </c>
      <c r="AD649" s="167" t="s">
        <v>11254</v>
      </c>
      <c r="AE649" s="176">
        <v>590</v>
      </c>
    </row>
    <row r="650" spans="1:31">
      <c r="A650" s="178">
        <v>108158355650</v>
      </c>
      <c r="B650" s="166">
        <v>46128</v>
      </c>
      <c r="C650" s="167" t="s">
        <v>3781</v>
      </c>
      <c r="D650" s="167"/>
      <c r="E650" s="167"/>
      <c r="F650" s="167" t="s">
        <v>3782</v>
      </c>
      <c r="G650" s="167" t="s">
        <v>3614</v>
      </c>
      <c r="H650" s="168"/>
      <c r="I650" s="167"/>
      <c r="J650" s="169">
        <v>26117</v>
      </c>
      <c r="K650" s="167" t="s">
        <v>55</v>
      </c>
      <c r="L650" s="169">
        <v>38</v>
      </c>
      <c r="M650" s="167" t="s">
        <v>3513</v>
      </c>
      <c r="N650" s="169">
        <v>232.4</v>
      </c>
      <c r="O650" s="167" t="s">
        <v>3505</v>
      </c>
      <c r="P650" s="167" t="s">
        <v>4640</v>
      </c>
      <c r="Q650" s="167" t="s">
        <v>3506</v>
      </c>
      <c r="R650" s="167" t="s">
        <v>3528</v>
      </c>
      <c r="S650" s="169">
        <v>3</v>
      </c>
      <c r="T650" s="167" t="s">
        <v>3897</v>
      </c>
      <c r="U650" s="169" t="s">
        <v>3648</v>
      </c>
      <c r="V650" s="167" t="s">
        <v>4641</v>
      </c>
      <c r="W650" s="167" t="s">
        <v>3899</v>
      </c>
      <c r="X650" s="170" t="s">
        <v>157</v>
      </c>
      <c r="Y650" s="171" t="s">
        <v>4642</v>
      </c>
      <c r="Z650" s="167" t="s">
        <v>10597</v>
      </c>
      <c r="AA650" s="176">
        <v>9800</v>
      </c>
      <c r="AB650" s="167" t="s">
        <v>11254</v>
      </c>
      <c r="AC650" s="176">
        <v>9800</v>
      </c>
      <c r="AD650" s="167" t="s">
        <v>11254</v>
      </c>
      <c r="AE650" s="176">
        <v>1423.94</v>
      </c>
    </row>
    <row r="651" spans="1:31">
      <c r="A651" s="178">
        <v>108158355650</v>
      </c>
      <c r="B651" s="166">
        <v>46128</v>
      </c>
      <c r="C651" s="167" t="s">
        <v>3781</v>
      </c>
      <c r="D651" s="167"/>
      <c r="E651" s="167"/>
      <c r="F651" s="167" t="s">
        <v>3782</v>
      </c>
      <c r="G651" s="167" t="s">
        <v>3614</v>
      </c>
      <c r="H651" s="168"/>
      <c r="I651" s="167"/>
      <c r="J651" s="169">
        <v>26117</v>
      </c>
      <c r="K651" s="167" t="s">
        <v>55</v>
      </c>
      <c r="L651" s="169">
        <v>38</v>
      </c>
      <c r="M651" s="167" t="s">
        <v>3513</v>
      </c>
      <c r="N651" s="169">
        <v>232.4</v>
      </c>
      <c r="O651" s="167" t="s">
        <v>3505</v>
      </c>
      <c r="P651" s="167" t="s">
        <v>4640</v>
      </c>
      <c r="Q651" s="167" t="s">
        <v>3506</v>
      </c>
      <c r="R651" s="167" t="s">
        <v>3528</v>
      </c>
      <c r="S651" s="169">
        <v>2</v>
      </c>
      <c r="T651" s="167" t="s">
        <v>3897</v>
      </c>
      <c r="U651" s="169" t="s">
        <v>3648</v>
      </c>
      <c r="V651" s="167" t="s">
        <v>4641</v>
      </c>
      <c r="W651" s="167" t="s">
        <v>3899</v>
      </c>
      <c r="X651" s="170" t="s">
        <v>157</v>
      </c>
      <c r="Y651" s="171" t="s">
        <v>4642</v>
      </c>
      <c r="Z651" s="167" t="s">
        <v>10597</v>
      </c>
      <c r="AA651" s="176">
        <v>9800</v>
      </c>
      <c r="AB651" s="167" t="s">
        <v>11254</v>
      </c>
      <c r="AC651" s="176">
        <v>9800</v>
      </c>
      <c r="AD651" s="167" t="s">
        <v>11254</v>
      </c>
      <c r="AE651" s="176">
        <v>1450.4</v>
      </c>
    </row>
    <row r="652" spans="1:31">
      <c r="A652" s="178">
        <v>108158355650</v>
      </c>
      <c r="B652" s="166">
        <v>46128</v>
      </c>
      <c r="C652" s="167" t="s">
        <v>3781</v>
      </c>
      <c r="D652" s="167"/>
      <c r="E652" s="167"/>
      <c r="F652" s="167" t="s">
        <v>3782</v>
      </c>
      <c r="G652" s="167" t="s">
        <v>3614</v>
      </c>
      <c r="H652" s="168"/>
      <c r="I652" s="167"/>
      <c r="J652" s="169">
        <v>26117</v>
      </c>
      <c r="K652" s="167" t="s">
        <v>55</v>
      </c>
      <c r="L652" s="169">
        <v>38</v>
      </c>
      <c r="M652" s="167" t="s">
        <v>3513</v>
      </c>
      <c r="N652" s="169">
        <v>232.4</v>
      </c>
      <c r="O652" s="167" t="s">
        <v>3505</v>
      </c>
      <c r="P652" s="167" t="s">
        <v>4640</v>
      </c>
      <c r="Q652" s="167" t="s">
        <v>3506</v>
      </c>
      <c r="R652" s="167" t="s">
        <v>3528</v>
      </c>
      <c r="S652" s="169">
        <v>1</v>
      </c>
      <c r="T652" s="167" t="s">
        <v>4643</v>
      </c>
      <c r="U652" s="169" t="s">
        <v>3893</v>
      </c>
      <c r="V652" s="167" t="s">
        <v>4644</v>
      </c>
      <c r="W652" s="167" t="s">
        <v>4645</v>
      </c>
      <c r="X652" s="170" t="s">
        <v>157</v>
      </c>
      <c r="Y652" s="171" t="s">
        <v>4642</v>
      </c>
      <c r="Z652" s="167" t="s">
        <v>10597</v>
      </c>
      <c r="AA652" s="176">
        <v>1080</v>
      </c>
      <c r="AB652" s="167" t="s">
        <v>11254</v>
      </c>
      <c r="AC652" s="176">
        <v>1080</v>
      </c>
      <c r="AD652" s="167" t="s">
        <v>11254</v>
      </c>
      <c r="AE652" s="176">
        <v>3322.08</v>
      </c>
    </row>
    <row r="653" spans="1:31">
      <c r="A653" s="178">
        <v>108158525750</v>
      </c>
      <c r="B653" s="166">
        <v>46128</v>
      </c>
      <c r="C653" s="167" t="s">
        <v>3610</v>
      </c>
      <c r="D653" s="167" t="s">
        <v>3525</v>
      </c>
      <c r="E653" s="167" t="s">
        <v>3526</v>
      </c>
      <c r="F653" s="167" t="s">
        <v>3613</v>
      </c>
      <c r="G653" s="167" t="s">
        <v>3614</v>
      </c>
      <c r="H653" s="168">
        <v>46128</v>
      </c>
      <c r="I653" s="167"/>
      <c r="J653" s="169">
        <v>1</v>
      </c>
      <c r="K653" s="167" t="s">
        <v>48</v>
      </c>
      <c r="L653" s="169">
        <v>3</v>
      </c>
      <c r="M653" s="167" t="s">
        <v>3504</v>
      </c>
      <c r="N653" s="169">
        <v>1.5</v>
      </c>
      <c r="O653" s="167" t="s">
        <v>3505</v>
      </c>
      <c r="P653" s="167" t="s">
        <v>4646</v>
      </c>
      <c r="Q653" s="167" t="s">
        <v>3506</v>
      </c>
      <c r="R653" s="167" t="s">
        <v>4647</v>
      </c>
      <c r="S653" s="169">
        <v>1</v>
      </c>
      <c r="T653" s="167"/>
      <c r="U653" s="169" t="s">
        <v>4648</v>
      </c>
      <c r="V653" s="167" t="s">
        <v>4649</v>
      </c>
      <c r="W653" s="167"/>
      <c r="X653" s="170" t="s">
        <v>3619</v>
      </c>
      <c r="Y653" s="171" t="s">
        <v>4650</v>
      </c>
      <c r="Z653" s="167" t="s">
        <v>2023</v>
      </c>
      <c r="AA653" s="176">
        <v>3</v>
      </c>
      <c r="AB653" s="167" t="s">
        <v>11254</v>
      </c>
      <c r="AC653" s="176">
        <v>3</v>
      </c>
      <c r="AD653" s="167" t="s">
        <v>11254</v>
      </c>
      <c r="AE653" s="176">
        <v>17400000</v>
      </c>
    </row>
    <row r="654" spans="1:31">
      <c r="A654" s="178">
        <v>108159416740</v>
      </c>
      <c r="B654" s="166">
        <v>46129</v>
      </c>
      <c r="C654" s="167" t="s">
        <v>3524</v>
      </c>
      <c r="D654" s="167" t="s">
        <v>3525</v>
      </c>
      <c r="E654" s="167" t="s">
        <v>3526</v>
      </c>
      <c r="F654" s="167" t="s">
        <v>3501</v>
      </c>
      <c r="G654" s="167" t="s">
        <v>3502</v>
      </c>
      <c r="H654" s="168">
        <v>46132</v>
      </c>
      <c r="I654" s="167" t="s">
        <v>4651</v>
      </c>
      <c r="J654" s="169">
        <v>26117</v>
      </c>
      <c r="K654" s="167" t="s">
        <v>55</v>
      </c>
      <c r="L654" s="169">
        <v>4</v>
      </c>
      <c r="M654" s="167" t="s">
        <v>3513</v>
      </c>
      <c r="N654" s="169">
        <v>24.2</v>
      </c>
      <c r="O654" s="167" t="s">
        <v>3505</v>
      </c>
      <c r="P654" s="167"/>
      <c r="Q654" s="167" t="s">
        <v>3506</v>
      </c>
      <c r="R654" s="167" t="s">
        <v>3528</v>
      </c>
      <c r="S654" s="169">
        <v>1</v>
      </c>
      <c r="T654" s="167" t="s">
        <v>3529</v>
      </c>
      <c r="U654" s="169" t="s">
        <v>3530</v>
      </c>
      <c r="V654" s="167" t="s">
        <v>4652</v>
      </c>
      <c r="W654" s="167" t="s">
        <v>4653</v>
      </c>
      <c r="X654" s="170" t="s">
        <v>157</v>
      </c>
      <c r="Y654" s="171" t="s">
        <v>4654</v>
      </c>
      <c r="Z654" s="167" t="s">
        <v>10598</v>
      </c>
      <c r="AA654" s="176">
        <v>11541</v>
      </c>
      <c r="AB654" s="167" t="s">
        <v>11254</v>
      </c>
      <c r="AC654" s="176">
        <v>11541</v>
      </c>
      <c r="AD654" s="167" t="s">
        <v>11254</v>
      </c>
      <c r="AE654" s="176">
        <v>767938.14</v>
      </c>
    </row>
    <row r="655" spans="1:31">
      <c r="A655" s="178">
        <v>108160856200</v>
      </c>
      <c r="B655" s="166">
        <v>46129</v>
      </c>
      <c r="C655" s="167" t="s">
        <v>3524</v>
      </c>
      <c r="D655" s="167" t="s">
        <v>3525</v>
      </c>
      <c r="E655" s="167" t="s">
        <v>3526</v>
      </c>
      <c r="F655" s="167" t="s">
        <v>3501</v>
      </c>
      <c r="G655" s="167" t="s">
        <v>3502</v>
      </c>
      <c r="H655" s="168">
        <v>46132</v>
      </c>
      <c r="I655" s="167"/>
      <c r="J655" s="169">
        <v>26117</v>
      </c>
      <c r="K655" s="167" t="s">
        <v>55</v>
      </c>
      <c r="L655" s="169">
        <v>1</v>
      </c>
      <c r="M655" s="167" t="s">
        <v>3513</v>
      </c>
      <c r="N655" s="169">
        <v>1</v>
      </c>
      <c r="O655" s="167" t="s">
        <v>3505</v>
      </c>
      <c r="P655" s="167"/>
      <c r="Q655" s="167" t="s">
        <v>3527</v>
      </c>
      <c r="R655" s="167" t="s">
        <v>3528</v>
      </c>
      <c r="S655" s="169">
        <v>1</v>
      </c>
      <c r="T655" s="167" t="s">
        <v>3529</v>
      </c>
      <c r="U655" s="169" t="s">
        <v>3530</v>
      </c>
      <c r="V655" s="167" t="s">
        <v>4655</v>
      </c>
      <c r="W655" s="167" t="s">
        <v>4656</v>
      </c>
      <c r="X655" s="170" t="s">
        <v>3533</v>
      </c>
      <c r="Y655" s="171" t="s">
        <v>4657</v>
      </c>
      <c r="Z655" s="167" t="s">
        <v>10599</v>
      </c>
      <c r="AA655" s="176">
        <v>2500</v>
      </c>
      <c r="AB655" s="167" t="s">
        <v>11254</v>
      </c>
      <c r="AC655" s="176">
        <v>2500</v>
      </c>
      <c r="AD655" s="167" t="s">
        <v>11254</v>
      </c>
      <c r="AE655" s="176">
        <v>2750</v>
      </c>
    </row>
    <row r="656" spans="1:31">
      <c r="A656" s="178">
        <v>108161038860</v>
      </c>
      <c r="B656" s="166">
        <v>46129</v>
      </c>
      <c r="C656" s="167" t="s">
        <v>3500</v>
      </c>
      <c r="D656" s="167"/>
      <c r="E656" s="167"/>
      <c r="F656" s="167" t="s">
        <v>3501</v>
      </c>
      <c r="G656" s="167" t="s">
        <v>3502</v>
      </c>
      <c r="H656" s="168"/>
      <c r="I656" s="167" t="s">
        <v>4658</v>
      </c>
      <c r="J656" s="169">
        <v>26117</v>
      </c>
      <c r="K656" s="167" t="s">
        <v>55</v>
      </c>
      <c r="L656" s="169">
        <v>2</v>
      </c>
      <c r="M656" s="167" t="s">
        <v>3513</v>
      </c>
      <c r="N656" s="169">
        <v>2</v>
      </c>
      <c r="O656" s="167" t="s">
        <v>3505</v>
      </c>
      <c r="P656" s="167"/>
      <c r="Q656" s="167" t="s">
        <v>3514</v>
      </c>
      <c r="R656" s="167" t="s">
        <v>3515</v>
      </c>
      <c r="S656" s="169">
        <v>1</v>
      </c>
      <c r="T656" s="167" t="s">
        <v>3516</v>
      </c>
      <c r="U656" s="169" t="s">
        <v>3517</v>
      </c>
      <c r="V656" s="167" t="s">
        <v>4659</v>
      </c>
      <c r="W656" s="167" t="s">
        <v>3519</v>
      </c>
      <c r="X656" s="170" t="s">
        <v>157</v>
      </c>
      <c r="Y656" s="171" t="s">
        <v>4660</v>
      </c>
      <c r="Z656" s="167" t="s">
        <v>10600</v>
      </c>
      <c r="AA656" s="176">
        <v>2</v>
      </c>
      <c r="AB656" s="167" t="s">
        <v>11254</v>
      </c>
      <c r="AC656" s="176">
        <v>2</v>
      </c>
      <c r="AD656" s="167" t="s">
        <v>11254</v>
      </c>
      <c r="AE656" s="176">
        <v>5188.68</v>
      </c>
    </row>
    <row r="657" spans="1:31">
      <c r="A657" s="178">
        <v>108161175400</v>
      </c>
      <c r="B657" s="166">
        <v>46129</v>
      </c>
      <c r="C657" s="167" t="s">
        <v>3524</v>
      </c>
      <c r="D657" s="167" t="s">
        <v>3525</v>
      </c>
      <c r="E657" s="167" t="s">
        <v>3526</v>
      </c>
      <c r="F657" s="167" t="s">
        <v>3501</v>
      </c>
      <c r="G657" s="167" t="s">
        <v>3502</v>
      </c>
      <c r="H657" s="168">
        <v>46132</v>
      </c>
      <c r="I657" s="167"/>
      <c r="J657" s="169">
        <v>26117</v>
      </c>
      <c r="K657" s="167" t="s">
        <v>55</v>
      </c>
      <c r="L657" s="169">
        <v>1</v>
      </c>
      <c r="M657" s="167" t="s">
        <v>3513</v>
      </c>
      <c r="N657" s="169">
        <v>0.5</v>
      </c>
      <c r="O657" s="167" t="s">
        <v>3505</v>
      </c>
      <c r="P657" s="167"/>
      <c r="Q657" s="167" t="s">
        <v>3514</v>
      </c>
      <c r="R657" s="167" t="s">
        <v>3528</v>
      </c>
      <c r="S657" s="169">
        <v>1</v>
      </c>
      <c r="T657" s="167" t="s">
        <v>3529</v>
      </c>
      <c r="U657" s="169" t="s">
        <v>3530</v>
      </c>
      <c r="V657" s="167" t="s">
        <v>4441</v>
      </c>
      <c r="W657" s="167" t="s">
        <v>4442</v>
      </c>
      <c r="X657" s="170" t="s">
        <v>157</v>
      </c>
      <c r="Y657" s="171" t="s">
        <v>4661</v>
      </c>
      <c r="Z657" s="167" t="s">
        <v>10601</v>
      </c>
      <c r="AA657" s="176">
        <v>5000</v>
      </c>
      <c r="AB657" s="167" t="s">
        <v>11254</v>
      </c>
      <c r="AC657" s="176">
        <v>5000</v>
      </c>
      <c r="AD657" s="167" t="s">
        <v>11254</v>
      </c>
      <c r="AE657" s="176">
        <v>575</v>
      </c>
    </row>
    <row r="658" spans="1:31">
      <c r="A658" s="178">
        <v>108161217400</v>
      </c>
      <c r="B658" s="166">
        <v>46129</v>
      </c>
      <c r="C658" s="167" t="s">
        <v>3524</v>
      </c>
      <c r="D658" s="167" t="s">
        <v>3525</v>
      </c>
      <c r="E658" s="167" t="s">
        <v>3526</v>
      </c>
      <c r="F658" s="167" t="s">
        <v>3501</v>
      </c>
      <c r="G658" s="167" t="s">
        <v>3502</v>
      </c>
      <c r="H658" s="168">
        <v>46132</v>
      </c>
      <c r="I658" s="167"/>
      <c r="J658" s="169">
        <v>26117</v>
      </c>
      <c r="K658" s="167" t="s">
        <v>55</v>
      </c>
      <c r="L658" s="169">
        <v>1</v>
      </c>
      <c r="M658" s="167" t="s">
        <v>3513</v>
      </c>
      <c r="N658" s="169">
        <v>0.4</v>
      </c>
      <c r="O658" s="167" t="s">
        <v>3505</v>
      </c>
      <c r="P658" s="167"/>
      <c r="Q658" s="167" t="s">
        <v>3514</v>
      </c>
      <c r="R658" s="167" t="s">
        <v>3528</v>
      </c>
      <c r="S658" s="169">
        <v>1</v>
      </c>
      <c r="T658" s="167" t="s">
        <v>3560</v>
      </c>
      <c r="U658" s="169" t="s">
        <v>3561</v>
      </c>
      <c r="V658" s="167" t="s">
        <v>4662</v>
      </c>
      <c r="W658" s="167" t="s">
        <v>4663</v>
      </c>
      <c r="X658" s="170" t="s">
        <v>160</v>
      </c>
      <c r="Y658" s="171" t="s">
        <v>4664</v>
      </c>
      <c r="Z658" s="167" t="s">
        <v>10602</v>
      </c>
      <c r="AA658" s="176">
        <v>1000</v>
      </c>
      <c r="AB658" s="167" t="s">
        <v>11254</v>
      </c>
      <c r="AC658" s="176">
        <v>1000</v>
      </c>
      <c r="AD658" s="167" t="s">
        <v>11254</v>
      </c>
      <c r="AE658" s="176">
        <v>99</v>
      </c>
    </row>
    <row r="659" spans="1:31">
      <c r="A659" s="178">
        <v>108161241200</v>
      </c>
      <c r="B659" s="166">
        <v>46129</v>
      </c>
      <c r="C659" s="167" t="s">
        <v>3524</v>
      </c>
      <c r="D659" s="167" t="s">
        <v>3525</v>
      </c>
      <c r="E659" s="167" t="s">
        <v>3526</v>
      </c>
      <c r="F659" s="167" t="s">
        <v>3501</v>
      </c>
      <c r="G659" s="167" t="s">
        <v>3502</v>
      </c>
      <c r="H659" s="168">
        <v>46132</v>
      </c>
      <c r="I659" s="167"/>
      <c r="J659" s="169">
        <v>26117</v>
      </c>
      <c r="K659" s="167" t="s">
        <v>55</v>
      </c>
      <c r="L659" s="169">
        <v>2</v>
      </c>
      <c r="M659" s="167" t="s">
        <v>3513</v>
      </c>
      <c r="N659" s="169">
        <v>11.9</v>
      </c>
      <c r="O659" s="167" t="s">
        <v>3505</v>
      </c>
      <c r="P659" s="167"/>
      <c r="Q659" s="167" t="s">
        <v>3514</v>
      </c>
      <c r="R659" s="167" t="s">
        <v>3528</v>
      </c>
      <c r="S659" s="169">
        <v>1</v>
      </c>
      <c r="T659" s="167" t="s">
        <v>3717</v>
      </c>
      <c r="U659" s="169" t="s">
        <v>3718</v>
      </c>
      <c r="V659" s="167" t="s">
        <v>4665</v>
      </c>
      <c r="W659" s="167" t="s">
        <v>4666</v>
      </c>
      <c r="X659" s="170" t="s">
        <v>3533</v>
      </c>
      <c r="Y659" s="171" t="s">
        <v>4667</v>
      </c>
      <c r="Z659" s="167" t="s">
        <v>10603</v>
      </c>
      <c r="AA659" s="176">
        <v>54000</v>
      </c>
      <c r="AB659" s="167" t="s">
        <v>11254</v>
      </c>
      <c r="AC659" s="176">
        <v>54000</v>
      </c>
      <c r="AD659" s="167" t="s">
        <v>11254</v>
      </c>
      <c r="AE659" s="176">
        <v>22680</v>
      </c>
    </row>
    <row r="660" spans="1:31">
      <c r="A660" s="178">
        <v>108161452230</v>
      </c>
      <c r="B660" s="166">
        <v>46129</v>
      </c>
      <c r="C660" s="167" t="s">
        <v>3524</v>
      </c>
      <c r="D660" s="167" t="s">
        <v>3525</v>
      </c>
      <c r="E660" s="167" t="s">
        <v>3526</v>
      </c>
      <c r="F660" s="167" t="s">
        <v>3501</v>
      </c>
      <c r="G660" s="167" t="s">
        <v>3502</v>
      </c>
      <c r="H660" s="168">
        <v>46132</v>
      </c>
      <c r="I660" s="167"/>
      <c r="J660" s="169">
        <v>26117</v>
      </c>
      <c r="K660" s="167" t="s">
        <v>55</v>
      </c>
      <c r="L660" s="169">
        <v>1</v>
      </c>
      <c r="M660" s="167" t="s">
        <v>3513</v>
      </c>
      <c r="N660" s="169">
        <v>5.2</v>
      </c>
      <c r="O660" s="167" t="s">
        <v>3505</v>
      </c>
      <c r="P660" s="167"/>
      <c r="Q660" s="167" t="s">
        <v>3527</v>
      </c>
      <c r="R660" s="167" t="s">
        <v>3528</v>
      </c>
      <c r="S660" s="169">
        <v>7</v>
      </c>
      <c r="T660" s="167" t="s">
        <v>3717</v>
      </c>
      <c r="U660" s="169" t="s">
        <v>3718</v>
      </c>
      <c r="V660" s="167" t="s">
        <v>4668</v>
      </c>
      <c r="W660" s="167" t="s">
        <v>4669</v>
      </c>
      <c r="X660" s="170" t="s">
        <v>159</v>
      </c>
      <c r="Y660" s="171" t="s">
        <v>4670</v>
      </c>
      <c r="Z660" s="167" t="s">
        <v>10604</v>
      </c>
      <c r="AA660" s="176">
        <v>3000</v>
      </c>
      <c r="AB660" s="167" t="s">
        <v>11254</v>
      </c>
      <c r="AC660" s="176">
        <v>3000</v>
      </c>
      <c r="AD660" s="167" t="s">
        <v>11254</v>
      </c>
      <c r="AE660" s="176">
        <v>319.8</v>
      </c>
    </row>
    <row r="661" spans="1:31">
      <c r="A661" s="178">
        <v>108161452230</v>
      </c>
      <c r="B661" s="166">
        <v>46129</v>
      </c>
      <c r="C661" s="167" t="s">
        <v>3524</v>
      </c>
      <c r="D661" s="167" t="s">
        <v>3525</v>
      </c>
      <c r="E661" s="167" t="s">
        <v>3526</v>
      </c>
      <c r="F661" s="167" t="s">
        <v>3501</v>
      </c>
      <c r="G661" s="167" t="s">
        <v>3502</v>
      </c>
      <c r="H661" s="168">
        <v>46132</v>
      </c>
      <c r="I661" s="167"/>
      <c r="J661" s="169">
        <v>26117</v>
      </c>
      <c r="K661" s="167" t="s">
        <v>55</v>
      </c>
      <c r="L661" s="169">
        <v>1</v>
      </c>
      <c r="M661" s="167" t="s">
        <v>3513</v>
      </c>
      <c r="N661" s="169">
        <v>5.2</v>
      </c>
      <c r="O661" s="167" t="s">
        <v>3505</v>
      </c>
      <c r="P661" s="167"/>
      <c r="Q661" s="167" t="s">
        <v>3527</v>
      </c>
      <c r="R661" s="167" t="s">
        <v>3528</v>
      </c>
      <c r="S661" s="169">
        <v>6</v>
      </c>
      <c r="T661" s="167" t="s">
        <v>3717</v>
      </c>
      <c r="U661" s="169" t="s">
        <v>3718</v>
      </c>
      <c r="V661" s="167" t="s">
        <v>4671</v>
      </c>
      <c r="W661" s="167" t="s">
        <v>4672</v>
      </c>
      <c r="X661" s="170" t="s">
        <v>159</v>
      </c>
      <c r="Y661" s="171" t="s">
        <v>4670</v>
      </c>
      <c r="Z661" s="167" t="s">
        <v>10604</v>
      </c>
      <c r="AA661" s="176">
        <v>3500</v>
      </c>
      <c r="AB661" s="167" t="s">
        <v>11254</v>
      </c>
      <c r="AC661" s="176">
        <v>3500</v>
      </c>
      <c r="AD661" s="167" t="s">
        <v>11254</v>
      </c>
      <c r="AE661" s="176">
        <v>446.25</v>
      </c>
    </row>
    <row r="662" spans="1:31">
      <c r="A662" s="178">
        <v>108161452230</v>
      </c>
      <c r="B662" s="166">
        <v>46129</v>
      </c>
      <c r="C662" s="167" t="s">
        <v>3524</v>
      </c>
      <c r="D662" s="167" t="s">
        <v>3525</v>
      </c>
      <c r="E662" s="167" t="s">
        <v>3526</v>
      </c>
      <c r="F662" s="167" t="s">
        <v>3501</v>
      </c>
      <c r="G662" s="167" t="s">
        <v>3502</v>
      </c>
      <c r="H662" s="168">
        <v>46132</v>
      </c>
      <c r="I662" s="167"/>
      <c r="J662" s="169">
        <v>26117</v>
      </c>
      <c r="K662" s="167" t="s">
        <v>55</v>
      </c>
      <c r="L662" s="169">
        <v>1</v>
      </c>
      <c r="M662" s="167" t="s">
        <v>3513</v>
      </c>
      <c r="N662" s="169">
        <v>5.2</v>
      </c>
      <c r="O662" s="167" t="s">
        <v>3505</v>
      </c>
      <c r="P662" s="167"/>
      <c r="Q662" s="167" t="s">
        <v>3527</v>
      </c>
      <c r="R662" s="167" t="s">
        <v>3528</v>
      </c>
      <c r="S662" s="169">
        <v>5</v>
      </c>
      <c r="T662" s="167" t="s">
        <v>3717</v>
      </c>
      <c r="U662" s="169" t="s">
        <v>3718</v>
      </c>
      <c r="V662" s="167" t="s">
        <v>4673</v>
      </c>
      <c r="W662" s="167" t="s">
        <v>4674</v>
      </c>
      <c r="X662" s="170" t="s">
        <v>159</v>
      </c>
      <c r="Y662" s="171" t="s">
        <v>4670</v>
      </c>
      <c r="Z662" s="167" t="s">
        <v>10604</v>
      </c>
      <c r="AA662" s="176">
        <v>6000</v>
      </c>
      <c r="AB662" s="167" t="s">
        <v>11254</v>
      </c>
      <c r="AC662" s="176">
        <v>6000</v>
      </c>
      <c r="AD662" s="167" t="s">
        <v>11254</v>
      </c>
      <c r="AE662" s="176">
        <v>930</v>
      </c>
    </row>
    <row r="663" spans="1:31">
      <c r="A663" s="178">
        <v>108161452230</v>
      </c>
      <c r="B663" s="166">
        <v>46129</v>
      </c>
      <c r="C663" s="167" t="s">
        <v>3524</v>
      </c>
      <c r="D663" s="167" t="s">
        <v>3525</v>
      </c>
      <c r="E663" s="167" t="s">
        <v>3526</v>
      </c>
      <c r="F663" s="167" t="s">
        <v>3501</v>
      </c>
      <c r="G663" s="167" t="s">
        <v>3502</v>
      </c>
      <c r="H663" s="168">
        <v>46132</v>
      </c>
      <c r="I663" s="167"/>
      <c r="J663" s="169">
        <v>26117</v>
      </c>
      <c r="K663" s="167" t="s">
        <v>55</v>
      </c>
      <c r="L663" s="169">
        <v>1</v>
      </c>
      <c r="M663" s="167" t="s">
        <v>3513</v>
      </c>
      <c r="N663" s="169">
        <v>5.2</v>
      </c>
      <c r="O663" s="167" t="s">
        <v>3505</v>
      </c>
      <c r="P663" s="167"/>
      <c r="Q663" s="167" t="s">
        <v>3527</v>
      </c>
      <c r="R663" s="167" t="s">
        <v>3528</v>
      </c>
      <c r="S663" s="169">
        <v>4</v>
      </c>
      <c r="T663" s="167" t="s">
        <v>3717</v>
      </c>
      <c r="U663" s="169" t="s">
        <v>3718</v>
      </c>
      <c r="V663" s="167" t="s">
        <v>4675</v>
      </c>
      <c r="W663" s="167" t="s">
        <v>4676</v>
      </c>
      <c r="X663" s="170" t="s">
        <v>159</v>
      </c>
      <c r="Y663" s="171" t="s">
        <v>4670</v>
      </c>
      <c r="Z663" s="167" t="s">
        <v>10604</v>
      </c>
      <c r="AA663" s="176">
        <v>3000</v>
      </c>
      <c r="AB663" s="167" t="s">
        <v>11254</v>
      </c>
      <c r="AC663" s="176">
        <v>3000</v>
      </c>
      <c r="AD663" s="167" t="s">
        <v>11254</v>
      </c>
      <c r="AE663" s="176">
        <v>117.3</v>
      </c>
    </row>
    <row r="664" spans="1:31">
      <c r="A664" s="178">
        <v>108161452230</v>
      </c>
      <c r="B664" s="166">
        <v>46129</v>
      </c>
      <c r="C664" s="167" t="s">
        <v>3524</v>
      </c>
      <c r="D664" s="167" t="s">
        <v>3525</v>
      </c>
      <c r="E664" s="167" t="s">
        <v>3526</v>
      </c>
      <c r="F664" s="167" t="s">
        <v>3501</v>
      </c>
      <c r="G664" s="167" t="s">
        <v>3502</v>
      </c>
      <c r="H664" s="168">
        <v>46132</v>
      </c>
      <c r="I664" s="167"/>
      <c r="J664" s="169">
        <v>26117</v>
      </c>
      <c r="K664" s="167" t="s">
        <v>55</v>
      </c>
      <c r="L664" s="169">
        <v>1</v>
      </c>
      <c r="M664" s="167" t="s">
        <v>3513</v>
      </c>
      <c r="N664" s="169">
        <v>5.2</v>
      </c>
      <c r="O664" s="167" t="s">
        <v>3505</v>
      </c>
      <c r="P664" s="167"/>
      <c r="Q664" s="167" t="s">
        <v>3527</v>
      </c>
      <c r="R664" s="167" t="s">
        <v>3528</v>
      </c>
      <c r="S664" s="169">
        <v>3</v>
      </c>
      <c r="T664" s="167" t="s">
        <v>3717</v>
      </c>
      <c r="U664" s="169" t="s">
        <v>3718</v>
      </c>
      <c r="V664" s="167" t="s">
        <v>4677</v>
      </c>
      <c r="W664" s="167" t="s">
        <v>4678</v>
      </c>
      <c r="X664" s="170" t="s">
        <v>159</v>
      </c>
      <c r="Y664" s="171" t="s">
        <v>4670</v>
      </c>
      <c r="Z664" s="167" t="s">
        <v>10604</v>
      </c>
      <c r="AA664" s="176">
        <v>2000</v>
      </c>
      <c r="AB664" s="167" t="s">
        <v>11254</v>
      </c>
      <c r="AC664" s="176">
        <v>2000</v>
      </c>
      <c r="AD664" s="167" t="s">
        <v>11254</v>
      </c>
      <c r="AE664" s="176">
        <v>53</v>
      </c>
    </row>
    <row r="665" spans="1:31">
      <c r="A665" s="178">
        <v>108161452230</v>
      </c>
      <c r="B665" s="166">
        <v>46129</v>
      </c>
      <c r="C665" s="167" t="s">
        <v>3524</v>
      </c>
      <c r="D665" s="167" t="s">
        <v>3525</v>
      </c>
      <c r="E665" s="167" t="s">
        <v>3526</v>
      </c>
      <c r="F665" s="167" t="s">
        <v>3501</v>
      </c>
      <c r="G665" s="167" t="s">
        <v>3502</v>
      </c>
      <c r="H665" s="168">
        <v>46132</v>
      </c>
      <c r="I665" s="167"/>
      <c r="J665" s="169">
        <v>26117</v>
      </c>
      <c r="K665" s="167" t="s">
        <v>55</v>
      </c>
      <c r="L665" s="169">
        <v>1</v>
      </c>
      <c r="M665" s="167" t="s">
        <v>3513</v>
      </c>
      <c r="N665" s="169">
        <v>5.2</v>
      </c>
      <c r="O665" s="167" t="s">
        <v>3505</v>
      </c>
      <c r="P665" s="167"/>
      <c r="Q665" s="167" t="s">
        <v>3527</v>
      </c>
      <c r="R665" s="167" t="s">
        <v>3528</v>
      </c>
      <c r="S665" s="169">
        <v>2</v>
      </c>
      <c r="T665" s="167" t="s">
        <v>3717</v>
      </c>
      <c r="U665" s="169" t="s">
        <v>3718</v>
      </c>
      <c r="V665" s="167" t="s">
        <v>4679</v>
      </c>
      <c r="W665" s="167" t="s">
        <v>4680</v>
      </c>
      <c r="X665" s="170" t="s">
        <v>159</v>
      </c>
      <c r="Y665" s="171" t="s">
        <v>4670</v>
      </c>
      <c r="Z665" s="167" t="s">
        <v>10604</v>
      </c>
      <c r="AA665" s="176">
        <v>4000</v>
      </c>
      <c r="AB665" s="167" t="s">
        <v>11254</v>
      </c>
      <c r="AC665" s="176">
        <v>4000</v>
      </c>
      <c r="AD665" s="167" t="s">
        <v>11254</v>
      </c>
      <c r="AE665" s="176">
        <v>163.19999999999999</v>
      </c>
    </row>
    <row r="666" spans="1:31">
      <c r="A666" s="178">
        <v>108161452230</v>
      </c>
      <c r="B666" s="166">
        <v>46129</v>
      </c>
      <c r="C666" s="167" t="s">
        <v>3524</v>
      </c>
      <c r="D666" s="167" t="s">
        <v>3525</v>
      </c>
      <c r="E666" s="167" t="s">
        <v>3526</v>
      </c>
      <c r="F666" s="167" t="s">
        <v>3501</v>
      </c>
      <c r="G666" s="167" t="s">
        <v>3502</v>
      </c>
      <c r="H666" s="168">
        <v>46132</v>
      </c>
      <c r="I666" s="167"/>
      <c r="J666" s="169">
        <v>26117</v>
      </c>
      <c r="K666" s="167" t="s">
        <v>55</v>
      </c>
      <c r="L666" s="169">
        <v>1</v>
      </c>
      <c r="M666" s="167" t="s">
        <v>3513</v>
      </c>
      <c r="N666" s="169">
        <v>5.2</v>
      </c>
      <c r="O666" s="167" t="s">
        <v>3505</v>
      </c>
      <c r="P666" s="167"/>
      <c r="Q666" s="167" t="s">
        <v>3527</v>
      </c>
      <c r="R666" s="167" t="s">
        <v>3528</v>
      </c>
      <c r="S666" s="169">
        <v>1</v>
      </c>
      <c r="T666" s="167" t="s">
        <v>3717</v>
      </c>
      <c r="U666" s="169" t="s">
        <v>3718</v>
      </c>
      <c r="V666" s="167" t="s">
        <v>4681</v>
      </c>
      <c r="W666" s="167" t="s">
        <v>4682</v>
      </c>
      <c r="X666" s="170" t="s">
        <v>159</v>
      </c>
      <c r="Y666" s="171" t="s">
        <v>4670</v>
      </c>
      <c r="Z666" s="167" t="s">
        <v>10604</v>
      </c>
      <c r="AA666" s="176">
        <v>4000</v>
      </c>
      <c r="AB666" s="167" t="s">
        <v>11254</v>
      </c>
      <c r="AC666" s="176">
        <v>4000</v>
      </c>
      <c r="AD666" s="167" t="s">
        <v>11254</v>
      </c>
      <c r="AE666" s="176">
        <v>27.2</v>
      </c>
    </row>
    <row r="667" spans="1:31">
      <c r="A667" s="178">
        <v>108161529820</v>
      </c>
      <c r="B667" s="166">
        <v>46129</v>
      </c>
      <c r="C667" s="167" t="s">
        <v>3524</v>
      </c>
      <c r="D667" s="167" t="s">
        <v>3525</v>
      </c>
      <c r="E667" s="167" t="s">
        <v>3526</v>
      </c>
      <c r="F667" s="167" t="s">
        <v>3501</v>
      </c>
      <c r="G667" s="167" t="s">
        <v>3502</v>
      </c>
      <c r="H667" s="168">
        <v>46132</v>
      </c>
      <c r="I667" s="167"/>
      <c r="J667" s="169">
        <v>26117</v>
      </c>
      <c r="K667" s="167" t="s">
        <v>55</v>
      </c>
      <c r="L667" s="169">
        <v>2</v>
      </c>
      <c r="M667" s="167" t="s">
        <v>3513</v>
      </c>
      <c r="N667" s="169">
        <v>4.5999999999999996</v>
      </c>
      <c r="O667" s="167" t="s">
        <v>3505</v>
      </c>
      <c r="P667" s="167"/>
      <c r="Q667" s="167" t="s">
        <v>3527</v>
      </c>
      <c r="R667" s="167" t="s">
        <v>3528</v>
      </c>
      <c r="S667" s="169">
        <v>2</v>
      </c>
      <c r="T667" s="167" t="s">
        <v>3529</v>
      </c>
      <c r="U667" s="169" t="s">
        <v>3530</v>
      </c>
      <c r="V667" s="167" t="s">
        <v>4222</v>
      </c>
      <c r="W667" s="167" t="s">
        <v>4223</v>
      </c>
      <c r="X667" s="170" t="s">
        <v>157</v>
      </c>
      <c r="Y667" s="171" t="s">
        <v>4683</v>
      </c>
      <c r="Z667" s="167" t="s">
        <v>10605</v>
      </c>
      <c r="AA667" s="176">
        <v>9000</v>
      </c>
      <c r="AB667" s="167" t="s">
        <v>11254</v>
      </c>
      <c r="AC667" s="176">
        <v>9000</v>
      </c>
      <c r="AD667" s="167" t="s">
        <v>11254</v>
      </c>
      <c r="AE667" s="176">
        <v>4050</v>
      </c>
    </row>
    <row r="668" spans="1:31">
      <c r="A668" s="178">
        <v>108161529820</v>
      </c>
      <c r="B668" s="166">
        <v>46129</v>
      </c>
      <c r="C668" s="167" t="s">
        <v>3524</v>
      </c>
      <c r="D668" s="167" t="s">
        <v>3525</v>
      </c>
      <c r="E668" s="167" t="s">
        <v>3526</v>
      </c>
      <c r="F668" s="167" t="s">
        <v>3501</v>
      </c>
      <c r="G668" s="167" t="s">
        <v>3502</v>
      </c>
      <c r="H668" s="168">
        <v>46132</v>
      </c>
      <c r="I668" s="167"/>
      <c r="J668" s="169">
        <v>26117</v>
      </c>
      <c r="K668" s="167" t="s">
        <v>55</v>
      </c>
      <c r="L668" s="169">
        <v>2</v>
      </c>
      <c r="M668" s="167" t="s">
        <v>3513</v>
      </c>
      <c r="N668" s="169">
        <v>4.5999999999999996</v>
      </c>
      <c r="O668" s="167" t="s">
        <v>3505</v>
      </c>
      <c r="P668" s="167"/>
      <c r="Q668" s="167" t="s">
        <v>3527</v>
      </c>
      <c r="R668" s="167" t="s">
        <v>3528</v>
      </c>
      <c r="S668" s="169">
        <v>1</v>
      </c>
      <c r="T668" s="167" t="s">
        <v>3529</v>
      </c>
      <c r="U668" s="169" t="s">
        <v>3530</v>
      </c>
      <c r="V668" s="167" t="s">
        <v>4222</v>
      </c>
      <c r="W668" s="167" t="s">
        <v>4223</v>
      </c>
      <c r="X668" s="170" t="s">
        <v>157</v>
      </c>
      <c r="Y668" s="171" t="s">
        <v>4683</v>
      </c>
      <c r="Z668" s="167" t="s">
        <v>10605</v>
      </c>
      <c r="AA668" s="176">
        <v>9000</v>
      </c>
      <c r="AB668" s="167" t="s">
        <v>11254</v>
      </c>
      <c r="AC668" s="176">
        <v>9000</v>
      </c>
      <c r="AD668" s="167" t="s">
        <v>11254</v>
      </c>
      <c r="AE668" s="176">
        <v>4050</v>
      </c>
    </row>
    <row r="669" spans="1:31">
      <c r="A669" s="178">
        <v>108161867920</v>
      </c>
      <c r="B669" s="166">
        <v>46129</v>
      </c>
      <c r="C669" s="167" t="s">
        <v>3524</v>
      </c>
      <c r="D669" s="167" t="s">
        <v>3525</v>
      </c>
      <c r="E669" s="167" t="s">
        <v>3526</v>
      </c>
      <c r="F669" s="167" t="s">
        <v>3501</v>
      </c>
      <c r="G669" s="167" t="s">
        <v>3502</v>
      </c>
      <c r="H669" s="168">
        <v>46132</v>
      </c>
      <c r="I669" s="167"/>
      <c r="J669" s="169">
        <v>26117</v>
      </c>
      <c r="K669" s="167" t="s">
        <v>55</v>
      </c>
      <c r="L669" s="169">
        <v>4</v>
      </c>
      <c r="M669" s="167" t="s">
        <v>3513</v>
      </c>
      <c r="N669" s="169">
        <v>29.9</v>
      </c>
      <c r="O669" s="167" t="s">
        <v>3505</v>
      </c>
      <c r="P669" s="167"/>
      <c r="Q669" s="167" t="s">
        <v>3527</v>
      </c>
      <c r="R669" s="167" t="s">
        <v>3528</v>
      </c>
      <c r="S669" s="169">
        <v>14</v>
      </c>
      <c r="T669" s="167" t="s">
        <v>3560</v>
      </c>
      <c r="U669" s="169" t="s">
        <v>3561</v>
      </c>
      <c r="V669" s="167" t="s">
        <v>4684</v>
      </c>
      <c r="W669" s="167" t="s">
        <v>4685</v>
      </c>
      <c r="X669" s="170" t="s">
        <v>3533</v>
      </c>
      <c r="Y669" s="171" t="s">
        <v>4686</v>
      </c>
      <c r="Z669" s="167" t="s">
        <v>10606</v>
      </c>
      <c r="AA669" s="176">
        <v>16000</v>
      </c>
      <c r="AB669" s="167" t="s">
        <v>11254</v>
      </c>
      <c r="AC669" s="176">
        <v>16000</v>
      </c>
      <c r="AD669" s="167" t="s">
        <v>11254</v>
      </c>
      <c r="AE669" s="176">
        <v>76.8</v>
      </c>
    </row>
    <row r="670" spans="1:31">
      <c r="A670" s="178">
        <v>108161867920</v>
      </c>
      <c r="B670" s="166">
        <v>46129</v>
      </c>
      <c r="C670" s="167" t="s">
        <v>3524</v>
      </c>
      <c r="D670" s="167" t="s">
        <v>3525</v>
      </c>
      <c r="E670" s="167" t="s">
        <v>3526</v>
      </c>
      <c r="F670" s="167" t="s">
        <v>3501</v>
      </c>
      <c r="G670" s="167" t="s">
        <v>3502</v>
      </c>
      <c r="H670" s="168">
        <v>46132</v>
      </c>
      <c r="I670" s="167"/>
      <c r="J670" s="169">
        <v>26117</v>
      </c>
      <c r="K670" s="167" t="s">
        <v>55</v>
      </c>
      <c r="L670" s="169">
        <v>4</v>
      </c>
      <c r="M670" s="167" t="s">
        <v>3513</v>
      </c>
      <c r="N670" s="169">
        <v>29.9</v>
      </c>
      <c r="O670" s="167" t="s">
        <v>3505</v>
      </c>
      <c r="P670" s="167"/>
      <c r="Q670" s="167" t="s">
        <v>3527</v>
      </c>
      <c r="R670" s="167" t="s">
        <v>3528</v>
      </c>
      <c r="S670" s="169">
        <v>13</v>
      </c>
      <c r="T670" s="167" t="s">
        <v>3560</v>
      </c>
      <c r="U670" s="169" t="s">
        <v>3561</v>
      </c>
      <c r="V670" s="167" t="s">
        <v>4228</v>
      </c>
      <c r="W670" s="167" t="s">
        <v>4229</v>
      </c>
      <c r="X670" s="170" t="s">
        <v>157</v>
      </c>
      <c r="Y670" s="171" t="s">
        <v>4686</v>
      </c>
      <c r="Z670" s="167" t="s">
        <v>10606</v>
      </c>
      <c r="AA670" s="176">
        <v>4000</v>
      </c>
      <c r="AB670" s="167" t="s">
        <v>11254</v>
      </c>
      <c r="AC670" s="176">
        <v>4000</v>
      </c>
      <c r="AD670" s="167" t="s">
        <v>11254</v>
      </c>
      <c r="AE670" s="176">
        <v>38.4</v>
      </c>
    </row>
    <row r="671" spans="1:31">
      <c r="A671" s="178">
        <v>108161867920</v>
      </c>
      <c r="B671" s="166">
        <v>46129</v>
      </c>
      <c r="C671" s="167" t="s">
        <v>3524</v>
      </c>
      <c r="D671" s="167" t="s">
        <v>3525</v>
      </c>
      <c r="E671" s="167" t="s">
        <v>3526</v>
      </c>
      <c r="F671" s="167" t="s">
        <v>3501</v>
      </c>
      <c r="G671" s="167" t="s">
        <v>3502</v>
      </c>
      <c r="H671" s="168">
        <v>46132</v>
      </c>
      <c r="I671" s="167"/>
      <c r="J671" s="169">
        <v>26117</v>
      </c>
      <c r="K671" s="167" t="s">
        <v>55</v>
      </c>
      <c r="L671" s="169">
        <v>4</v>
      </c>
      <c r="M671" s="167" t="s">
        <v>3513</v>
      </c>
      <c r="N671" s="169">
        <v>29.9</v>
      </c>
      <c r="O671" s="167" t="s">
        <v>3505</v>
      </c>
      <c r="P671" s="167"/>
      <c r="Q671" s="167" t="s">
        <v>3527</v>
      </c>
      <c r="R671" s="167" t="s">
        <v>3528</v>
      </c>
      <c r="S671" s="169">
        <v>12</v>
      </c>
      <c r="T671" s="167" t="s">
        <v>3560</v>
      </c>
      <c r="U671" s="169" t="s">
        <v>3561</v>
      </c>
      <c r="V671" s="167" t="s">
        <v>4228</v>
      </c>
      <c r="W671" s="167" t="s">
        <v>4229</v>
      </c>
      <c r="X671" s="170" t="s">
        <v>157</v>
      </c>
      <c r="Y671" s="171" t="s">
        <v>4686</v>
      </c>
      <c r="Z671" s="167" t="s">
        <v>10606</v>
      </c>
      <c r="AA671" s="176">
        <v>6000</v>
      </c>
      <c r="AB671" s="167" t="s">
        <v>11254</v>
      </c>
      <c r="AC671" s="176">
        <v>6000</v>
      </c>
      <c r="AD671" s="167" t="s">
        <v>11254</v>
      </c>
      <c r="AE671" s="176">
        <v>57.6</v>
      </c>
    </row>
    <row r="672" spans="1:31">
      <c r="A672" s="178">
        <v>108161867920</v>
      </c>
      <c r="B672" s="166">
        <v>46129</v>
      </c>
      <c r="C672" s="167" t="s">
        <v>3524</v>
      </c>
      <c r="D672" s="167" t="s">
        <v>3525</v>
      </c>
      <c r="E672" s="167" t="s">
        <v>3526</v>
      </c>
      <c r="F672" s="167" t="s">
        <v>3501</v>
      </c>
      <c r="G672" s="167" t="s">
        <v>3502</v>
      </c>
      <c r="H672" s="168">
        <v>46132</v>
      </c>
      <c r="I672" s="167"/>
      <c r="J672" s="169">
        <v>26117</v>
      </c>
      <c r="K672" s="167" t="s">
        <v>55</v>
      </c>
      <c r="L672" s="169">
        <v>4</v>
      </c>
      <c r="M672" s="167" t="s">
        <v>3513</v>
      </c>
      <c r="N672" s="169">
        <v>29.9</v>
      </c>
      <c r="O672" s="167" t="s">
        <v>3505</v>
      </c>
      <c r="P672" s="167"/>
      <c r="Q672" s="167" t="s">
        <v>3527</v>
      </c>
      <c r="R672" s="167" t="s">
        <v>3528</v>
      </c>
      <c r="S672" s="169">
        <v>11</v>
      </c>
      <c r="T672" s="167" t="s">
        <v>3560</v>
      </c>
      <c r="U672" s="169" t="s">
        <v>3561</v>
      </c>
      <c r="V672" s="167" t="s">
        <v>4687</v>
      </c>
      <c r="W672" s="167" t="s">
        <v>4688</v>
      </c>
      <c r="X672" s="170" t="s">
        <v>157</v>
      </c>
      <c r="Y672" s="171" t="s">
        <v>4686</v>
      </c>
      <c r="Z672" s="167" t="s">
        <v>10606</v>
      </c>
      <c r="AA672" s="176">
        <v>48000</v>
      </c>
      <c r="AB672" s="167" t="s">
        <v>11254</v>
      </c>
      <c r="AC672" s="176">
        <v>48000</v>
      </c>
      <c r="AD672" s="167" t="s">
        <v>11254</v>
      </c>
      <c r="AE672" s="176">
        <v>84</v>
      </c>
    </row>
    <row r="673" spans="1:31">
      <c r="A673" s="178">
        <v>108161867920</v>
      </c>
      <c r="B673" s="166">
        <v>46129</v>
      </c>
      <c r="C673" s="167" t="s">
        <v>3524</v>
      </c>
      <c r="D673" s="167" t="s">
        <v>3525</v>
      </c>
      <c r="E673" s="167" t="s">
        <v>3526</v>
      </c>
      <c r="F673" s="167" t="s">
        <v>3501</v>
      </c>
      <c r="G673" s="167" t="s">
        <v>3502</v>
      </c>
      <c r="H673" s="168">
        <v>46132</v>
      </c>
      <c r="I673" s="167"/>
      <c r="J673" s="169">
        <v>26117</v>
      </c>
      <c r="K673" s="167" t="s">
        <v>55</v>
      </c>
      <c r="L673" s="169">
        <v>4</v>
      </c>
      <c r="M673" s="167" t="s">
        <v>3513</v>
      </c>
      <c r="N673" s="169">
        <v>29.9</v>
      </c>
      <c r="O673" s="167" t="s">
        <v>3505</v>
      </c>
      <c r="P673" s="167"/>
      <c r="Q673" s="167" t="s">
        <v>3527</v>
      </c>
      <c r="R673" s="167" t="s">
        <v>3528</v>
      </c>
      <c r="S673" s="169">
        <v>10</v>
      </c>
      <c r="T673" s="167" t="s">
        <v>3560</v>
      </c>
      <c r="U673" s="169" t="s">
        <v>3561</v>
      </c>
      <c r="V673" s="167" t="s">
        <v>4687</v>
      </c>
      <c r="W673" s="167" t="s">
        <v>4688</v>
      </c>
      <c r="X673" s="170" t="s">
        <v>157</v>
      </c>
      <c r="Y673" s="171" t="s">
        <v>4686</v>
      </c>
      <c r="Z673" s="167" t="s">
        <v>10606</v>
      </c>
      <c r="AA673" s="176">
        <v>32000</v>
      </c>
      <c r="AB673" s="167" t="s">
        <v>11254</v>
      </c>
      <c r="AC673" s="176">
        <v>32000</v>
      </c>
      <c r="AD673" s="167" t="s">
        <v>11254</v>
      </c>
      <c r="AE673" s="176">
        <v>56</v>
      </c>
    </row>
    <row r="674" spans="1:31">
      <c r="A674" s="178">
        <v>108161867920</v>
      </c>
      <c r="B674" s="166">
        <v>46129</v>
      </c>
      <c r="C674" s="167" t="s">
        <v>3524</v>
      </c>
      <c r="D674" s="167" t="s">
        <v>3525</v>
      </c>
      <c r="E674" s="167" t="s">
        <v>3526</v>
      </c>
      <c r="F674" s="167" t="s">
        <v>3501</v>
      </c>
      <c r="G674" s="167" t="s">
        <v>3502</v>
      </c>
      <c r="H674" s="168">
        <v>46132</v>
      </c>
      <c r="I674" s="167"/>
      <c r="J674" s="169">
        <v>26117</v>
      </c>
      <c r="K674" s="167" t="s">
        <v>55</v>
      </c>
      <c r="L674" s="169">
        <v>4</v>
      </c>
      <c r="M674" s="167" t="s">
        <v>3513</v>
      </c>
      <c r="N674" s="169">
        <v>29.9</v>
      </c>
      <c r="O674" s="167" t="s">
        <v>3505</v>
      </c>
      <c r="P674" s="167"/>
      <c r="Q674" s="167" t="s">
        <v>3527</v>
      </c>
      <c r="R674" s="167" t="s">
        <v>3528</v>
      </c>
      <c r="S674" s="169">
        <v>9</v>
      </c>
      <c r="T674" s="167" t="s">
        <v>3560</v>
      </c>
      <c r="U674" s="169" t="s">
        <v>3561</v>
      </c>
      <c r="V674" s="167" t="s">
        <v>4235</v>
      </c>
      <c r="W674" s="167" t="s">
        <v>4236</v>
      </c>
      <c r="X674" s="170" t="s">
        <v>157</v>
      </c>
      <c r="Y674" s="171" t="s">
        <v>4686</v>
      </c>
      <c r="Z674" s="167" t="s">
        <v>10606</v>
      </c>
      <c r="AA674" s="176">
        <v>76000</v>
      </c>
      <c r="AB674" s="167" t="s">
        <v>11254</v>
      </c>
      <c r="AC674" s="176">
        <v>76000</v>
      </c>
      <c r="AD674" s="167" t="s">
        <v>11254</v>
      </c>
      <c r="AE674" s="176">
        <v>266</v>
      </c>
    </row>
    <row r="675" spans="1:31">
      <c r="A675" s="178">
        <v>108161867920</v>
      </c>
      <c r="B675" s="166">
        <v>46129</v>
      </c>
      <c r="C675" s="167" t="s">
        <v>3524</v>
      </c>
      <c r="D675" s="167" t="s">
        <v>3525</v>
      </c>
      <c r="E675" s="167" t="s">
        <v>3526</v>
      </c>
      <c r="F675" s="167" t="s">
        <v>3501</v>
      </c>
      <c r="G675" s="167" t="s">
        <v>3502</v>
      </c>
      <c r="H675" s="168">
        <v>46132</v>
      </c>
      <c r="I675" s="167"/>
      <c r="J675" s="169">
        <v>26117</v>
      </c>
      <c r="K675" s="167" t="s">
        <v>55</v>
      </c>
      <c r="L675" s="169">
        <v>4</v>
      </c>
      <c r="M675" s="167" t="s">
        <v>3513</v>
      </c>
      <c r="N675" s="169">
        <v>29.9</v>
      </c>
      <c r="O675" s="167" t="s">
        <v>3505</v>
      </c>
      <c r="P675" s="167"/>
      <c r="Q675" s="167" t="s">
        <v>3527</v>
      </c>
      <c r="R675" s="167" t="s">
        <v>3528</v>
      </c>
      <c r="S675" s="169">
        <v>8</v>
      </c>
      <c r="T675" s="167" t="s">
        <v>3560</v>
      </c>
      <c r="U675" s="169" t="s">
        <v>3561</v>
      </c>
      <c r="V675" s="167" t="s">
        <v>4689</v>
      </c>
      <c r="W675" s="167" t="s">
        <v>4690</v>
      </c>
      <c r="X675" s="170" t="s">
        <v>157</v>
      </c>
      <c r="Y675" s="171" t="s">
        <v>4686</v>
      </c>
      <c r="Z675" s="167" t="s">
        <v>10606</v>
      </c>
      <c r="AA675" s="176">
        <v>10000</v>
      </c>
      <c r="AB675" s="167" t="s">
        <v>11254</v>
      </c>
      <c r="AC675" s="176">
        <v>10000</v>
      </c>
      <c r="AD675" s="167" t="s">
        <v>11254</v>
      </c>
      <c r="AE675" s="176">
        <v>9</v>
      </c>
    </row>
    <row r="676" spans="1:31">
      <c r="A676" s="178">
        <v>108161867920</v>
      </c>
      <c r="B676" s="166">
        <v>46129</v>
      </c>
      <c r="C676" s="167" t="s">
        <v>3524</v>
      </c>
      <c r="D676" s="167" t="s">
        <v>3525</v>
      </c>
      <c r="E676" s="167" t="s">
        <v>3526</v>
      </c>
      <c r="F676" s="167" t="s">
        <v>3501</v>
      </c>
      <c r="G676" s="167" t="s">
        <v>3502</v>
      </c>
      <c r="H676" s="168">
        <v>46132</v>
      </c>
      <c r="I676" s="167"/>
      <c r="J676" s="169">
        <v>26117</v>
      </c>
      <c r="K676" s="167" t="s">
        <v>55</v>
      </c>
      <c r="L676" s="169">
        <v>4</v>
      </c>
      <c r="M676" s="167" t="s">
        <v>3513</v>
      </c>
      <c r="N676" s="169">
        <v>29.9</v>
      </c>
      <c r="O676" s="167" t="s">
        <v>3505</v>
      </c>
      <c r="P676" s="167"/>
      <c r="Q676" s="167" t="s">
        <v>3527</v>
      </c>
      <c r="R676" s="167" t="s">
        <v>3528</v>
      </c>
      <c r="S676" s="169">
        <v>7</v>
      </c>
      <c r="T676" s="167" t="s">
        <v>3560</v>
      </c>
      <c r="U676" s="169" t="s">
        <v>3561</v>
      </c>
      <c r="V676" s="167" t="s">
        <v>4691</v>
      </c>
      <c r="W676" s="167" t="s">
        <v>4692</v>
      </c>
      <c r="X676" s="170" t="s">
        <v>160</v>
      </c>
      <c r="Y676" s="171" t="s">
        <v>4686</v>
      </c>
      <c r="Z676" s="167" t="s">
        <v>10606</v>
      </c>
      <c r="AA676" s="176">
        <v>10000</v>
      </c>
      <c r="AB676" s="167" t="s">
        <v>11254</v>
      </c>
      <c r="AC676" s="176">
        <v>10000</v>
      </c>
      <c r="AD676" s="167" t="s">
        <v>11254</v>
      </c>
      <c r="AE676" s="176">
        <v>13</v>
      </c>
    </row>
    <row r="677" spans="1:31">
      <c r="A677" s="178">
        <v>108161867920</v>
      </c>
      <c r="B677" s="166">
        <v>46129</v>
      </c>
      <c r="C677" s="167" t="s">
        <v>3524</v>
      </c>
      <c r="D677" s="167" t="s">
        <v>3525</v>
      </c>
      <c r="E677" s="167" t="s">
        <v>3526</v>
      </c>
      <c r="F677" s="167" t="s">
        <v>3501</v>
      </c>
      <c r="G677" s="167" t="s">
        <v>3502</v>
      </c>
      <c r="H677" s="168">
        <v>46132</v>
      </c>
      <c r="I677" s="167"/>
      <c r="J677" s="169">
        <v>26117</v>
      </c>
      <c r="K677" s="167" t="s">
        <v>55</v>
      </c>
      <c r="L677" s="169">
        <v>4</v>
      </c>
      <c r="M677" s="167" t="s">
        <v>3513</v>
      </c>
      <c r="N677" s="169">
        <v>29.9</v>
      </c>
      <c r="O677" s="167" t="s">
        <v>3505</v>
      </c>
      <c r="P677" s="167"/>
      <c r="Q677" s="167" t="s">
        <v>3527</v>
      </c>
      <c r="R677" s="167" t="s">
        <v>3528</v>
      </c>
      <c r="S677" s="169">
        <v>6</v>
      </c>
      <c r="T677" s="167" t="s">
        <v>3560</v>
      </c>
      <c r="U677" s="169" t="s">
        <v>3561</v>
      </c>
      <c r="V677" s="167" t="s">
        <v>4239</v>
      </c>
      <c r="W677" s="167" t="s">
        <v>4240</v>
      </c>
      <c r="X677" s="170" t="s">
        <v>157</v>
      </c>
      <c r="Y677" s="171" t="s">
        <v>4686</v>
      </c>
      <c r="Z677" s="167" t="s">
        <v>10606</v>
      </c>
      <c r="AA677" s="176">
        <v>90000</v>
      </c>
      <c r="AB677" s="167" t="s">
        <v>11254</v>
      </c>
      <c r="AC677" s="176">
        <v>90000</v>
      </c>
      <c r="AD677" s="167" t="s">
        <v>11254</v>
      </c>
      <c r="AE677" s="176">
        <v>117</v>
      </c>
    </row>
    <row r="678" spans="1:31">
      <c r="A678" s="178">
        <v>108161867920</v>
      </c>
      <c r="B678" s="166">
        <v>46129</v>
      </c>
      <c r="C678" s="167" t="s">
        <v>3524</v>
      </c>
      <c r="D678" s="167" t="s">
        <v>3525</v>
      </c>
      <c r="E678" s="167" t="s">
        <v>3526</v>
      </c>
      <c r="F678" s="167" t="s">
        <v>3501</v>
      </c>
      <c r="G678" s="167" t="s">
        <v>3502</v>
      </c>
      <c r="H678" s="168">
        <v>46132</v>
      </c>
      <c r="I678" s="167"/>
      <c r="J678" s="169">
        <v>26117</v>
      </c>
      <c r="K678" s="167" t="s">
        <v>55</v>
      </c>
      <c r="L678" s="169">
        <v>4</v>
      </c>
      <c r="M678" s="167" t="s">
        <v>3513</v>
      </c>
      <c r="N678" s="169">
        <v>29.9</v>
      </c>
      <c r="O678" s="167" t="s">
        <v>3505</v>
      </c>
      <c r="P678" s="167"/>
      <c r="Q678" s="167" t="s">
        <v>3527</v>
      </c>
      <c r="R678" s="167" t="s">
        <v>3528</v>
      </c>
      <c r="S678" s="169">
        <v>5</v>
      </c>
      <c r="T678" s="167" t="s">
        <v>3560</v>
      </c>
      <c r="U678" s="169" t="s">
        <v>3561</v>
      </c>
      <c r="V678" s="167" t="s">
        <v>4241</v>
      </c>
      <c r="W678" s="167" t="s">
        <v>4242</v>
      </c>
      <c r="X678" s="170" t="s">
        <v>157</v>
      </c>
      <c r="Y678" s="171" t="s">
        <v>4686</v>
      </c>
      <c r="Z678" s="167" t="s">
        <v>10606</v>
      </c>
      <c r="AA678" s="176">
        <v>1230000</v>
      </c>
      <c r="AB678" s="167" t="s">
        <v>11254</v>
      </c>
      <c r="AC678" s="176">
        <v>1230000</v>
      </c>
      <c r="AD678" s="167" t="s">
        <v>11254</v>
      </c>
      <c r="AE678" s="176">
        <v>676.5</v>
      </c>
    </row>
    <row r="679" spans="1:31">
      <c r="A679" s="178">
        <v>108161867920</v>
      </c>
      <c r="B679" s="166">
        <v>46129</v>
      </c>
      <c r="C679" s="167" t="s">
        <v>3524</v>
      </c>
      <c r="D679" s="167" t="s">
        <v>3525</v>
      </c>
      <c r="E679" s="167" t="s">
        <v>3526</v>
      </c>
      <c r="F679" s="167" t="s">
        <v>3501</v>
      </c>
      <c r="G679" s="167" t="s">
        <v>3502</v>
      </c>
      <c r="H679" s="168">
        <v>46132</v>
      </c>
      <c r="I679" s="167"/>
      <c r="J679" s="169">
        <v>26117</v>
      </c>
      <c r="K679" s="167" t="s">
        <v>55</v>
      </c>
      <c r="L679" s="169">
        <v>4</v>
      </c>
      <c r="M679" s="167" t="s">
        <v>3513</v>
      </c>
      <c r="N679" s="169">
        <v>29.9</v>
      </c>
      <c r="O679" s="167" t="s">
        <v>3505</v>
      </c>
      <c r="P679" s="167"/>
      <c r="Q679" s="167" t="s">
        <v>3527</v>
      </c>
      <c r="R679" s="167" t="s">
        <v>3528</v>
      </c>
      <c r="S679" s="169">
        <v>4</v>
      </c>
      <c r="T679" s="167" t="s">
        <v>3560</v>
      </c>
      <c r="U679" s="169" t="s">
        <v>3561</v>
      </c>
      <c r="V679" s="167" t="s">
        <v>4241</v>
      </c>
      <c r="W679" s="167" t="s">
        <v>4242</v>
      </c>
      <c r="X679" s="170" t="s">
        <v>157</v>
      </c>
      <c r="Y679" s="171" t="s">
        <v>4686</v>
      </c>
      <c r="Z679" s="167" t="s">
        <v>10606</v>
      </c>
      <c r="AA679" s="176">
        <v>10000</v>
      </c>
      <c r="AB679" s="167" t="s">
        <v>11254</v>
      </c>
      <c r="AC679" s="176">
        <v>10000</v>
      </c>
      <c r="AD679" s="167" t="s">
        <v>11254</v>
      </c>
      <c r="AE679" s="176">
        <v>5.5</v>
      </c>
    </row>
    <row r="680" spans="1:31">
      <c r="A680" s="178">
        <v>108161867920</v>
      </c>
      <c r="B680" s="166">
        <v>46129</v>
      </c>
      <c r="C680" s="167" t="s">
        <v>3524</v>
      </c>
      <c r="D680" s="167" t="s">
        <v>3525</v>
      </c>
      <c r="E680" s="167" t="s">
        <v>3526</v>
      </c>
      <c r="F680" s="167" t="s">
        <v>3501</v>
      </c>
      <c r="G680" s="167" t="s">
        <v>3502</v>
      </c>
      <c r="H680" s="168">
        <v>46132</v>
      </c>
      <c r="I680" s="167"/>
      <c r="J680" s="169">
        <v>26117</v>
      </c>
      <c r="K680" s="167" t="s">
        <v>55</v>
      </c>
      <c r="L680" s="169">
        <v>4</v>
      </c>
      <c r="M680" s="167" t="s">
        <v>3513</v>
      </c>
      <c r="N680" s="169">
        <v>29.9</v>
      </c>
      <c r="O680" s="167" t="s">
        <v>3505</v>
      </c>
      <c r="P680" s="167"/>
      <c r="Q680" s="167" t="s">
        <v>3527</v>
      </c>
      <c r="R680" s="167" t="s">
        <v>3528</v>
      </c>
      <c r="S680" s="169">
        <v>3</v>
      </c>
      <c r="T680" s="167" t="s">
        <v>3560</v>
      </c>
      <c r="U680" s="169" t="s">
        <v>3561</v>
      </c>
      <c r="V680" s="167" t="s">
        <v>4693</v>
      </c>
      <c r="W680" s="167" t="s">
        <v>4694</v>
      </c>
      <c r="X680" s="170" t="s">
        <v>3533</v>
      </c>
      <c r="Y680" s="171" t="s">
        <v>4686</v>
      </c>
      <c r="Z680" s="167" t="s">
        <v>10606</v>
      </c>
      <c r="AA680" s="176">
        <v>2000</v>
      </c>
      <c r="AB680" s="167" t="s">
        <v>11254</v>
      </c>
      <c r="AC680" s="176">
        <v>2000</v>
      </c>
      <c r="AD680" s="167" t="s">
        <v>11254</v>
      </c>
      <c r="AE680" s="176">
        <v>356</v>
      </c>
    </row>
    <row r="681" spans="1:31">
      <c r="A681" s="178">
        <v>108161867920</v>
      </c>
      <c r="B681" s="166">
        <v>46129</v>
      </c>
      <c r="C681" s="167" t="s">
        <v>3524</v>
      </c>
      <c r="D681" s="167" t="s">
        <v>3525</v>
      </c>
      <c r="E681" s="167" t="s">
        <v>3526</v>
      </c>
      <c r="F681" s="167" t="s">
        <v>3501</v>
      </c>
      <c r="G681" s="167" t="s">
        <v>3502</v>
      </c>
      <c r="H681" s="168">
        <v>46132</v>
      </c>
      <c r="I681" s="167"/>
      <c r="J681" s="169">
        <v>26117</v>
      </c>
      <c r="K681" s="167" t="s">
        <v>55</v>
      </c>
      <c r="L681" s="169">
        <v>4</v>
      </c>
      <c r="M681" s="167" t="s">
        <v>3513</v>
      </c>
      <c r="N681" s="169">
        <v>29.9</v>
      </c>
      <c r="O681" s="167" t="s">
        <v>3505</v>
      </c>
      <c r="P681" s="167"/>
      <c r="Q681" s="167" t="s">
        <v>3527</v>
      </c>
      <c r="R681" s="167" t="s">
        <v>3528</v>
      </c>
      <c r="S681" s="169">
        <v>2</v>
      </c>
      <c r="T681" s="167" t="s">
        <v>3560</v>
      </c>
      <c r="U681" s="169" t="s">
        <v>3561</v>
      </c>
      <c r="V681" s="167" t="s">
        <v>4245</v>
      </c>
      <c r="W681" s="167" t="s">
        <v>4246</v>
      </c>
      <c r="X681" s="170" t="s">
        <v>3533</v>
      </c>
      <c r="Y681" s="171" t="s">
        <v>4686</v>
      </c>
      <c r="Z681" s="167" t="s">
        <v>10606</v>
      </c>
      <c r="AA681" s="176">
        <v>2500</v>
      </c>
      <c r="AB681" s="167" t="s">
        <v>11254</v>
      </c>
      <c r="AC681" s="176">
        <v>2500</v>
      </c>
      <c r="AD681" s="167" t="s">
        <v>11254</v>
      </c>
      <c r="AE681" s="176">
        <v>152.5</v>
      </c>
    </row>
    <row r="682" spans="1:31">
      <c r="A682" s="178">
        <v>108161867920</v>
      </c>
      <c r="B682" s="166">
        <v>46129</v>
      </c>
      <c r="C682" s="167" t="s">
        <v>3524</v>
      </c>
      <c r="D682" s="167" t="s">
        <v>3525</v>
      </c>
      <c r="E682" s="167" t="s">
        <v>3526</v>
      </c>
      <c r="F682" s="167" t="s">
        <v>3501</v>
      </c>
      <c r="G682" s="167" t="s">
        <v>3502</v>
      </c>
      <c r="H682" s="168">
        <v>46132</v>
      </c>
      <c r="I682" s="167"/>
      <c r="J682" s="169">
        <v>26117</v>
      </c>
      <c r="K682" s="167" t="s">
        <v>55</v>
      </c>
      <c r="L682" s="169">
        <v>4</v>
      </c>
      <c r="M682" s="167" t="s">
        <v>3513</v>
      </c>
      <c r="N682" s="169">
        <v>29.9</v>
      </c>
      <c r="O682" s="167" t="s">
        <v>3505</v>
      </c>
      <c r="P682" s="167"/>
      <c r="Q682" s="167" t="s">
        <v>3527</v>
      </c>
      <c r="R682" s="167" t="s">
        <v>3528</v>
      </c>
      <c r="S682" s="169">
        <v>1</v>
      </c>
      <c r="T682" s="167" t="s">
        <v>3560</v>
      </c>
      <c r="U682" s="169" t="s">
        <v>3561</v>
      </c>
      <c r="V682" s="167" t="s">
        <v>4695</v>
      </c>
      <c r="W682" s="167" t="s">
        <v>4696</v>
      </c>
      <c r="X682" s="170" t="s">
        <v>3533</v>
      </c>
      <c r="Y682" s="171" t="s">
        <v>4686</v>
      </c>
      <c r="Z682" s="167" t="s">
        <v>10606</v>
      </c>
      <c r="AA682" s="176">
        <v>12000</v>
      </c>
      <c r="AB682" s="167" t="s">
        <v>11254</v>
      </c>
      <c r="AC682" s="176">
        <v>12000</v>
      </c>
      <c r="AD682" s="167" t="s">
        <v>11254</v>
      </c>
      <c r="AE682" s="176">
        <v>164.4</v>
      </c>
    </row>
    <row r="683" spans="1:31">
      <c r="A683" s="178">
        <v>108162177210</v>
      </c>
      <c r="B683" s="166">
        <v>46129</v>
      </c>
      <c r="C683" s="167" t="s">
        <v>3524</v>
      </c>
      <c r="D683" s="167" t="s">
        <v>3525</v>
      </c>
      <c r="E683" s="167" t="s">
        <v>3526</v>
      </c>
      <c r="F683" s="167" t="s">
        <v>3501</v>
      </c>
      <c r="G683" s="167" t="s">
        <v>3502</v>
      </c>
      <c r="H683" s="168">
        <v>46132</v>
      </c>
      <c r="I683" s="167"/>
      <c r="J683" s="169">
        <v>26117</v>
      </c>
      <c r="K683" s="167" t="s">
        <v>55</v>
      </c>
      <c r="L683" s="169">
        <v>13</v>
      </c>
      <c r="M683" s="167" t="s">
        <v>3513</v>
      </c>
      <c r="N683" s="169">
        <v>99.5</v>
      </c>
      <c r="O683" s="167" t="s">
        <v>3505</v>
      </c>
      <c r="P683" s="167"/>
      <c r="Q683" s="167" t="s">
        <v>3527</v>
      </c>
      <c r="R683" s="167" t="s">
        <v>3528</v>
      </c>
      <c r="S683" s="169">
        <v>2</v>
      </c>
      <c r="T683" s="167" t="s">
        <v>3717</v>
      </c>
      <c r="U683" s="169" t="s">
        <v>3718</v>
      </c>
      <c r="V683" s="167" t="s">
        <v>4297</v>
      </c>
      <c r="W683" s="167" t="s">
        <v>4298</v>
      </c>
      <c r="X683" s="170" t="s">
        <v>3533</v>
      </c>
      <c r="Y683" s="171" t="s">
        <v>4697</v>
      </c>
      <c r="Z683" s="167" t="s">
        <v>10607</v>
      </c>
      <c r="AA683" s="176">
        <v>16000</v>
      </c>
      <c r="AB683" s="167" t="s">
        <v>11254</v>
      </c>
      <c r="AC683" s="176">
        <v>16000</v>
      </c>
      <c r="AD683" s="167" t="s">
        <v>11254</v>
      </c>
      <c r="AE683" s="176">
        <v>7520</v>
      </c>
    </row>
    <row r="684" spans="1:31">
      <c r="A684" s="178">
        <v>108162177210</v>
      </c>
      <c r="B684" s="166">
        <v>46129</v>
      </c>
      <c r="C684" s="167" t="s">
        <v>3524</v>
      </c>
      <c r="D684" s="167" t="s">
        <v>3525</v>
      </c>
      <c r="E684" s="167" t="s">
        <v>3526</v>
      </c>
      <c r="F684" s="167" t="s">
        <v>3501</v>
      </c>
      <c r="G684" s="167" t="s">
        <v>3502</v>
      </c>
      <c r="H684" s="168">
        <v>46132</v>
      </c>
      <c r="I684" s="167"/>
      <c r="J684" s="169">
        <v>26117</v>
      </c>
      <c r="K684" s="167" t="s">
        <v>55</v>
      </c>
      <c r="L684" s="169">
        <v>13</v>
      </c>
      <c r="M684" s="167" t="s">
        <v>3513</v>
      </c>
      <c r="N684" s="169">
        <v>99.5</v>
      </c>
      <c r="O684" s="167" t="s">
        <v>3505</v>
      </c>
      <c r="P684" s="167"/>
      <c r="Q684" s="167" t="s">
        <v>3527</v>
      </c>
      <c r="R684" s="167" t="s">
        <v>3528</v>
      </c>
      <c r="S684" s="169">
        <v>1</v>
      </c>
      <c r="T684" s="167" t="s">
        <v>3717</v>
      </c>
      <c r="U684" s="169" t="s">
        <v>3718</v>
      </c>
      <c r="V684" s="167" t="s">
        <v>4698</v>
      </c>
      <c r="W684" s="167" t="s">
        <v>4699</v>
      </c>
      <c r="X684" s="170" t="s">
        <v>3533</v>
      </c>
      <c r="Y684" s="171" t="s">
        <v>4697</v>
      </c>
      <c r="Z684" s="167" t="s">
        <v>10607</v>
      </c>
      <c r="AA684" s="176">
        <v>15500</v>
      </c>
      <c r="AB684" s="167" t="s">
        <v>11254</v>
      </c>
      <c r="AC684" s="176">
        <v>15500</v>
      </c>
      <c r="AD684" s="167" t="s">
        <v>11254</v>
      </c>
      <c r="AE684" s="176">
        <v>5363</v>
      </c>
    </row>
    <row r="685" spans="1:31">
      <c r="A685" s="178">
        <v>108162394650</v>
      </c>
      <c r="B685" s="166">
        <v>46129</v>
      </c>
      <c r="C685" s="167" t="s">
        <v>3524</v>
      </c>
      <c r="D685" s="167" t="s">
        <v>3525</v>
      </c>
      <c r="E685" s="167" t="s">
        <v>3526</v>
      </c>
      <c r="F685" s="167" t="s">
        <v>3501</v>
      </c>
      <c r="G685" s="167" t="s">
        <v>3502</v>
      </c>
      <c r="H685" s="168">
        <v>46132</v>
      </c>
      <c r="I685" s="167"/>
      <c r="J685" s="169">
        <v>26117</v>
      </c>
      <c r="K685" s="167" t="s">
        <v>55</v>
      </c>
      <c r="L685" s="169">
        <v>1</v>
      </c>
      <c r="M685" s="167" t="s">
        <v>3513</v>
      </c>
      <c r="N685" s="169">
        <v>1.7</v>
      </c>
      <c r="O685" s="167" t="s">
        <v>3505</v>
      </c>
      <c r="P685" s="167"/>
      <c r="Q685" s="167" t="s">
        <v>3527</v>
      </c>
      <c r="R685" s="167" t="s">
        <v>3528</v>
      </c>
      <c r="S685" s="169">
        <v>1</v>
      </c>
      <c r="T685" s="167" t="s">
        <v>3529</v>
      </c>
      <c r="U685" s="169" t="s">
        <v>3530</v>
      </c>
      <c r="V685" s="167" t="s">
        <v>4630</v>
      </c>
      <c r="W685" s="167" t="s">
        <v>4131</v>
      </c>
      <c r="X685" s="170" t="s">
        <v>157</v>
      </c>
      <c r="Y685" s="171" t="s">
        <v>4700</v>
      </c>
      <c r="Z685" s="167" t="s">
        <v>10608</v>
      </c>
      <c r="AA685" s="176">
        <v>12000</v>
      </c>
      <c r="AB685" s="167" t="s">
        <v>11254</v>
      </c>
      <c r="AC685" s="176">
        <v>12000</v>
      </c>
      <c r="AD685" s="167" t="s">
        <v>11254</v>
      </c>
      <c r="AE685" s="176">
        <v>2904</v>
      </c>
    </row>
    <row r="686" spans="1:31">
      <c r="A686" s="178">
        <v>108162482850</v>
      </c>
      <c r="B686" s="166">
        <v>46129</v>
      </c>
      <c r="C686" s="167" t="s">
        <v>3524</v>
      </c>
      <c r="D686" s="167" t="s">
        <v>3525</v>
      </c>
      <c r="E686" s="167" t="s">
        <v>3526</v>
      </c>
      <c r="F686" s="167" t="s">
        <v>3501</v>
      </c>
      <c r="G686" s="167" t="s">
        <v>3502</v>
      </c>
      <c r="H686" s="168">
        <v>46132</v>
      </c>
      <c r="I686" s="167"/>
      <c r="J686" s="169">
        <v>26117</v>
      </c>
      <c r="K686" s="167" t="s">
        <v>55</v>
      </c>
      <c r="L686" s="169">
        <v>1</v>
      </c>
      <c r="M686" s="167" t="s">
        <v>3513</v>
      </c>
      <c r="N686" s="169">
        <v>10.6</v>
      </c>
      <c r="O686" s="167" t="s">
        <v>3505</v>
      </c>
      <c r="P686" s="167"/>
      <c r="Q686" s="167" t="s">
        <v>3527</v>
      </c>
      <c r="R686" s="167" t="s">
        <v>4701</v>
      </c>
      <c r="S686" s="169">
        <v>1</v>
      </c>
      <c r="T686" s="167" t="s">
        <v>4702</v>
      </c>
      <c r="U686" s="169" t="s">
        <v>4703</v>
      </c>
      <c r="V686" s="167" t="s">
        <v>4704</v>
      </c>
      <c r="W686" s="167"/>
      <c r="X686" s="170" t="s">
        <v>3619</v>
      </c>
      <c r="Y686" s="171" t="s">
        <v>4705</v>
      </c>
      <c r="Z686" s="167" t="s">
        <v>10609</v>
      </c>
      <c r="AA686" s="176">
        <v>10</v>
      </c>
      <c r="AB686" s="167" t="s">
        <v>11256</v>
      </c>
      <c r="AC686" s="176">
        <v>10</v>
      </c>
      <c r="AD686" s="167" t="s">
        <v>11256</v>
      </c>
      <c r="AE686" s="176">
        <v>1536.9</v>
      </c>
    </row>
    <row r="687" spans="1:31">
      <c r="A687" s="178">
        <v>108165040650</v>
      </c>
      <c r="B687" s="166">
        <v>46132</v>
      </c>
      <c r="C687" s="167" t="s">
        <v>3524</v>
      </c>
      <c r="D687" s="167" t="s">
        <v>3525</v>
      </c>
      <c r="E687" s="167" t="s">
        <v>3526</v>
      </c>
      <c r="F687" s="167" t="s">
        <v>3501</v>
      </c>
      <c r="G687" s="167" t="s">
        <v>3502</v>
      </c>
      <c r="H687" s="168">
        <v>46133</v>
      </c>
      <c r="I687" s="167"/>
      <c r="J687" s="169">
        <v>26127</v>
      </c>
      <c r="K687" s="167" t="s">
        <v>55</v>
      </c>
      <c r="L687" s="169">
        <v>1</v>
      </c>
      <c r="M687" s="167" t="s">
        <v>3513</v>
      </c>
      <c r="N687" s="169">
        <v>4</v>
      </c>
      <c r="O687" s="167" t="s">
        <v>3505</v>
      </c>
      <c r="P687" s="167"/>
      <c r="Q687" s="167" t="s">
        <v>3514</v>
      </c>
      <c r="R687" s="167" t="s">
        <v>3528</v>
      </c>
      <c r="S687" s="169">
        <v>3</v>
      </c>
      <c r="T687" s="167" t="s">
        <v>3535</v>
      </c>
      <c r="U687" s="169" t="s">
        <v>3536</v>
      </c>
      <c r="V687" s="167" t="s">
        <v>4706</v>
      </c>
      <c r="W687" s="167" t="s">
        <v>4707</v>
      </c>
      <c r="X687" s="170" t="s">
        <v>3533</v>
      </c>
      <c r="Y687" s="171" t="s">
        <v>4708</v>
      </c>
      <c r="Z687" s="167" t="s">
        <v>10610</v>
      </c>
      <c r="AA687" s="176">
        <v>30000</v>
      </c>
      <c r="AB687" s="167" t="s">
        <v>11254</v>
      </c>
      <c r="AC687" s="176">
        <v>30000</v>
      </c>
      <c r="AD687" s="167" t="s">
        <v>11254</v>
      </c>
      <c r="AE687" s="176">
        <v>330</v>
      </c>
    </row>
    <row r="688" spans="1:31">
      <c r="A688" s="178">
        <v>108165040650</v>
      </c>
      <c r="B688" s="166">
        <v>46132</v>
      </c>
      <c r="C688" s="167" t="s">
        <v>3524</v>
      </c>
      <c r="D688" s="167" t="s">
        <v>3525</v>
      </c>
      <c r="E688" s="167" t="s">
        <v>3526</v>
      </c>
      <c r="F688" s="167" t="s">
        <v>3501</v>
      </c>
      <c r="G688" s="167" t="s">
        <v>3502</v>
      </c>
      <c r="H688" s="168">
        <v>46133</v>
      </c>
      <c r="I688" s="167"/>
      <c r="J688" s="169">
        <v>26127</v>
      </c>
      <c r="K688" s="167" t="s">
        <v>55</v>
      </c>
      <c r="L688" s="169">
        <v>1</v>
      </c>
      <c r="M688" s="167" t="s">
        <v>3513</v>
      </c>
      <c r="N688" s="169">
        <v>4</v>
      </c>
      <c r="O688" s="167" t="s">
        <v>3505</v>
      </c>
      <c r="P688" s="167"/>
      <c r="Q688" s="167" t="s">
        <v>3514</v>
      </c>
      <c r="R688" s="167" t="s">
        <v>3528</v>
      </c>
      <c r="S688" s="169">
        <v>2</v>
      </c>
      <c r="T688" s="167" t="s">
        <v>3535</v>
      </c>
      <c r="U688" s="169" t="s">
        <v>3536</v>
      </c>
      <c r="V688" s="167" t="s">
        <v>4709</v>
      </c>
      <c r="W688" s="167" t="s">
        <v>4710</v>
      </c>
      <c r="X688" s="170" t="s">
        <v>3533</v>
      </c>
      <c r="Y688" s="171" t="s">
        <v>4708</v>
      </c>
      <c r="Z688" s="167" t="s">
        <v>10610</v>
      </c>
      <c r="AA688" s="176">
        <v>10000</v>
      </c>
      <c r="AB688" s="167" t="s">
        <v>11254</v>
      </c>
      <c r="AC688" s="176">
        <v>10000</v>
      </c>
      <c r="AD688" s="167" t="s">
        <v>11254</v>
      </c>
      <c r="AE688" s="176">
        <v>780</v>
      </c>
    </row>
    <row r="689" spans="1:31">
      <c r="A689" s="178">
        <v>108165040650</v>
      </c>
      <c r="B689" s="166">
        <v>46132</v>
      </c>
      <c r="C689" s="167" t="s">
        <v>3524</v>
      </c>
      <c r="D689" s="167" t="s">
        <v>3525</v>
      </c>
      <c r="E689" s="167" t="s">
        <v>3526</v>
      </c>
      <c r="F689" s="167" t="s">
        <v>3501</v>
      </c>
      <c r="G689" s="167" t="s">
        <v>3502</v>
      </c>
      <c r="H689" s="168">
        <v>46133</v>
      </c>
      <c r="I689" s="167"/>
      <c r="J689" s="169">
        <v>26127</v>
      </c>
      <c r="K689" s="167" t="s">
        <v>55</v>
      </c>
      <c r="L689" s="169">
        <v>1</v>
      </c>
      <c r="M689" s="167" t="s">
        <v>3513</v>
      </c>
      <c r="N689" s="169">
        <v>4</v>
      </c>
      <c r="O689" s="167" t="s">
        <v>3505</v>
      </c>
      <c r="P689" s="167"/>
      <c r="Q689" s="167" t="s">
        <v>3514</v>
      </c>
      <c r="R689" s="167" t="s">
        <v>3528</v>
      </c>
      <c r="S689" s="169">
        <v>1</v>
      </c>
      <c r="T689" s="167" t="s">
        <v>3717</v>
      </c>
      <c r="U689" s="169" t="s">
        <v>3718</v>
      </c>
      <c r="V689" s="167" t="s">
        <v>4711</v>
      </c>
      <c r="W689" s="167" t="s">
        <v>4712</v>
      </c>
      <c r="X689" s="170" t="s">
        <v>160</v>
      </c>
      <c r="Y689" s="171" t="s">
        <v>4708</v>
      </c>
      <c r="Z689" s="167" t="s">
        <v>10610</v>
      </c>
      <c r="AA689" s="176">
        <v>2000</v>
      </c>
      <c r="AB689" s="167" t="s">
        <v>11254</v>
      </c>
      <c r="AC689" s="176">
        <v>2000</v>
      </c>
      <c r="AD689" s="167" t="s">
        <v>11254</v>
      </c>
      <c r="AE689" s="176">
        <v>578</v>
      </c>
    </row>
    <row r="690" spans="1:31">
      <c r="A690" s="178">
        <v>108165200730</v>
      </c>
      <c r="B690" s="166">
        <v>46132</v>
      </c>
      <c r="C690" s="167" t="s">
        <v>3610</v>
      </c>
      <c r="D690" s="167" t="s">
        <v>3525</v>
      </c>
      <c r="E690" s="167" t="s">
        <v>3526</v>
      </c>
      <c r="F690" s="167" t="s">
        <v>3613</v>
      </c>
      <c r="G690" s="167" t="s">
        <v>3614</v>
      </c>
      <c r="H690" s="168">
        <v>46132</v>
      </c>
      <c r="I690" s="167"/>
      <c r="J690" s="169">
        <v>1</v>
      </c>
      <c r="K690" s="167" t="s">
        <v>48</v>
      </c>
      <c r="L690" s="169">
        <v>1</v>
      </c>
      <c r="M690" s="167" t="s">
        <v>3513</v>
      </c>
      <c r="N690" s="169">
        <v>5</v>
      </c>
      <c r="O690" s="167" t="s">
        <v>3505</v>
      </c>
      <c r="P690" s="167" t="s">
        <v>4713</v>
      </c>
      <c r="Q690" s="167" t="s">
        <v>3506</v>
      </c>
      <c r="R690" s="167" t="s">
        <v>4714</v>
      </c>
      <c r="S690" s="169">
        <v>6</v>
      </c>
      <c r="T690" s="167"/>
      <c r="U690" s="169" t="s">
        <v>4715</v>
      </c>
      <c r="V690" s="167" t="s">
        <v>4716</v>
      </c>
      <c r="W690" s="167"/>
      <c r="X690" s="170" t="s">
        <v>3619</v>
      </c>
      <c r="Y690" s="171" t="s">
        <v>4717</v>
      </c>
      <c r="Z690" s="167" t="s">
        <v>10611</v>
      </c>
      <c r="AA690" s="176">
        <v>50</v>
      </c>
      <c r="AB690" s="167" t="s">
        <v>11254</v>
      </c>
      <c r="AC690" s="176">
        <v>0.02</v>
      </c>
      <c r="AD690" s="167" t="s">
        <v>11256</v>
      </c>
      <c r="AE690" s="176">
        <v>2900000</v>
      </c>
    </row>
    <row r="691" spans="1:31">
      <c r="A691" s="178">
        <v>108165200730</v>
      </c>
      <c r="B691" s="166">
        <v>46132</v>
      </c>
      <c r="C691" s="167" t="s">
        <v>3610</v>
      </c>
      <c r="D691" s="167" t="s">
        <v>3525</v>
      </c>
      <c r="E691" s="167" t="s">
        <v>3526</v>
      </c>
      <c r="F691" s="167" t="s">
        <v>3613</v>
      </c>
      <c r="G691" s="167" t="s">
        <v>3614</v>
      </c>
      <c r="H691" s="168">
        <v>46132</v>
      </c>
      <c r="I691" s="167"/>
      <c r="J691" s="169">
        <v>1</v>
      </c>
      <c r="K691" s="167" t="s">
        <v>48</v>
      </c>
      <c r="L691" s="169">
        <v>1</v>
      </c>
      <c r="M691" s="167" t="s">
        <v>3513</v>
      </c>
      <c r="N691" s="169">
        <v>5</v>
      </c>
      <c r="O691" s="167" t="s">
        <v>3505</v>
      </c>
      <c r="P691" s="167" t="s">
        <v>4713</v>
      </c>
      <c r="Q691" s="167" t="s">
        <v>3506</v>
      </c>
      <c r="R691" s="167" t="s">
        <v>4714</v>
      </c>
      <c r="S691" s="169">
        <v>5</v>
      </c>
      <c r="T691" s="167"/>
      <c r="U691" s="169" t="s">
        <v>3630</v>
      </c>
      <c r="V691" s="167" t="s">
        <v>4718</v>
      </c>
      <c r="W691" s="167"/>
      <c r="X691" s="170" t="s">
        <v>3619</v>
      </c>
      <c r="Y691" s="171" t="s">
        <v>4717</v>
      </c>
      <c r="Z691" s="167" t="s">
        <v>10611</v>
      </c>
      <c r="AA691" s="176">
        <v>30</v>
      </c>
      <c r="AB691" s="167" t="s">
        <v>11254</v>
      </c>
      <c r="AC691" s="176">
        <v>30</v>
      </c>
      <c r="AD691" s="167" t="s">
        <v>11254</v>
      </c>
      <c r="AE691" s="176">
        <v>8040000</v>
      </c>
    </row>
    <row r="692" spans="1:31">
      <c r="A692" s="178">
        <v>108165200730</v>
      </c>
      <c r="B692" s="166">
        <v>46132</v>
      </c>
      <c r="C692" s="167" t="s">
        <v>3610</v>
      </c>
      <c r="D692" s="167" t="s">
        <v>3525</v>
      </c>
      <c r="E692" s="167" t="s">
        <v>3526</v>
      </c>
      <c r="F692" s="167" t="s">
        <v>3613</v>
      </c>
      <c r="G692" s="167" t="s">
        <v>3614</v>
      </c>
      <c r="H692" s="168">
        <v>46132</v>
      </c>
      <c r="I692" s="167"/>
      <c r="J692" s="169">
        <v>1</v>
      </c>
      <c r="K692" s="167" t="s">
        <v>48</v>
      </c>
      <c r="L692" s="169">
        <v>1</v>
      </c>
      <c r="M692" s="167" t="s">
        <v>3513</v>
      </c>
      <c r="N692" s="169">
        <v>5</v>
      </c>
      <c r="O692" s="167" t="s">
        <v>3505</v>
      </c>
      <c r="P692" s="167" t="s">
        <v>4713</v>
      </c>
      <c r="Q692" s="167" t="s">
        <v>3506</v>
      </c>
      <c r="R692" s="167" t="s">
        <v>4714</v>
      </c>
      <c r="S692" s="169">
        <v>4</v>
      </c>
      <c r="T692" s="167"/>
      <c r="U692" s="169" t="s">
        <v>4719</v>
      </c>
      <c r="V692" s="167" t="s">
        <v>4720</v>
      </c>
      <c r="W692" s="167"/>
      <c r="X692" s="170" t="s">
        <v>3619</v>
      </c>
      <c r="Y692" s="171" t="s">
        <v>4717</v>
      </c>
      <c r="Z692" s="167" t="s">
        <v>10611</v>
      </c>
      <c r="AA692" s="176">
        <v>5</v>
      </c>
      <c r="AB692" s="167" t="s">
        <v>11254</v>
      </c>
      <c r="AC692" s="176">
        <v>5</v>
      </c>
      <c r="AD692" s="167" t="s">
        <v>11254</v>
      </c>
      <c r="AE692" s="176">
        <v>1050000</v>
      </c>
    </row>
    <row r="693" spans="1:31">
      <c r="A693" s="178">
        <v>108165200730</v>
      </c>
      <c r="B693" s="166">
        <v>46132</v>
      </c>
      <c r="C693" s="167" t="s">
        <v>3610</v>
      </c>
      <c r="D693" s="167" t="s">
        <v>3525</v>
      </c>
      <c r="E693" s="167" t="s">
        <v>3526</v>
      </c>
      <c r="F693" s="167" t="s">
        <v>3613</v>
      </c>
      <c r="G693" s="167" t="s">
        <v>3614</v>
      </c>
      <c r="H693" s="168">
        <v>46132</v>
      </c>
      <c r="I693" s="167"/>
      <c r="J693" s="169">
        <v>1</v>
      </c>
      <c r="K693" s="167" t="s">
        <v>48</v>
      </c>
      <c r="L693" s="169">
        <v>1</v>
      </c>
      <c r="M693" s="167" t="s">
        <v>3513</v>
      </c>
      <c r="N693" s="169">
        <v>5</v>
      </c>
      <c r="O693" s="167" t="s">
        <v>3505</v>
      </c>
      <c r="P693" s="167" t="s">
        <v>4713</v>
      </c>
      <c r="Q693" s="167" t="s">
        <v>3506</v>
      </c>
      <c r="R693" s="167" t="s">
        <v>4714</v>
      </c>
      <c r="S693" s="169">
        <v>3</v>
      </c>
      <c r="T693" s="167"/>
      <c r="U693" s="169" t="s">
        <v>4719</v>
      </c>
      <c r="V693" s="167" t="s">
        <v>4721</v>
      </c>
      <c r="W693" s="167"/>
      <c r="X693" s="170" t="s">
        <v>3619</v>
      </c>
      <c r="Y693" s="171" t="s">
        <v>4717</v>
      </c>
      <c r="Z693" s="167" t="s">
        <v>10611</v>
      </c>
      <c r="AA693" s="176">
        <v>5</v>
      </c>
      <c r="AB693" s="167" t="s">
        <v>11254</v>
      </c>
      <c r="AC693" s="176">
        <v>5</v>
      </c>
      <c r="AD693" s="167" t="s">
        <v>11254</v>
      </c>
      <c r="AE693" s="176">
        <v>1075000</v>
      </c>
    </row>
    <row r="694" spans="1:31">
      <c r="A694" s="178">
        <v>108165200730</v>
      </c>
      <c r="B694" s="166">
        <v>46132</v>
      </c>
      <c r="C694" s="167" t="s">
        <v>3610</v>
      </c>
      <c r="D694" s="167" t="s">
        <v>3525</v>
      </c>
      <c r="E694" s="167" t="s">
        <v>3526</v>
      </c>
      <c r="F694" s="167" t="s">
        <v>3613</v>
      </c>
      <c r="G694" s="167" t="s">
        <v>3614</v>
      </c>
      <c r="H694" s="168">
        <v>46132</v>
      </c>
      <c r="I694" s="167"/>
      <c r="J694" s="169">
        <v>1</v>
      </c>
      <c r="K694" s="167" t="s">
        <v>48</v>
      </c>
      <c r="L694" s="169">
        <v>1</v>
      </c>
      <c r="M694" s="167" t="s">
        <v>3513</v>
      </c>
      <c r="N694" s="169">
        <v>5</v>
      </c>
      <c r="O694" s="167" t="s">
        <v>3505</v>
      </c>
      <c r="P694" s="167" t="s">
        <v>4713</v>
      </c>
      <c r="Q694" s="167" t="s">
        <v>3506</v>
      </c>
      <c r="R694" s="167" t="s">
        <v>4714</v>
      </c>
      <c r="S694" s="169">
        <v>2</v>
      </c>
      <c r="T694" s="167"/>
      <c r="U694" s="169" t="s">
        <v>4719</v>
      </c>
      <c r="V694" s="167" t="s">
        <v>4722</v>
      </c>
      <c r="W694" s="167"/>
      <c r="X694" s="170" t="s">
        <v>3619</v>
      </c>
      <c r="Y694" s="171" t="s">
        <v>4717</v>
      </c>
      <c r="Z694" s="167" t="s">
        <v>10611</v>
      </c>
      <c r="AA694" s="176">
        <v>5</v>
      </c>
      <c r="AB694" s="167" t="s">
        <v>11254</v>
      </c>
      <c r="AC694" s="176">
        <v>5</v>
      </c>
      <c r="AD694" s="167" t="s">
        <v>11254</v>
      </c>
      <c r="AE694" s="176">
        <v>1125000</v>
      </c>
    </row>
    <row r="695" spans="1:31">
      <c r="A695" s="178">
        <v>108165200730</v>
      </c>
      <c r="B695" s="166">
        <v>46132</v>
      </c>
      <c r="C695" s="167" t="s">
        <v>3610</v>
      </c>
      <c r="D695" s="167" t="s">
        <v>3525</v>
      </c>
      <c r="E695" s="167" t="s">
        <v>3526</v>
      </c>
      <c r="F695" s="167" t="s">
        <v>3613</v>
      </c>
      <c r="G695" s="167" t="s">
        <v>3614</v>
      </c>
      <c r="H695" s="168">
        <v>46132</v>
      </c>
      <c r="I695" s="167"/>
      <c r="J695" s="169">
        <v>1</v>
      </c>
      <c r="K695" s="167" t="s">
        <v>48</v>
      </c>
      <c r="L695" s="169">
        <v>1</v>
      </c>
      <c r="M695" s="167" t="s">
        <v>3513</v>
      </c>
      <c r="N695" s="169">
        <v>5</v>
      </c>
      <c r="O695" s="167" t="s">
        <v>3505</v>
      </c>
      <c r="P695" s="167" t="s">
        <v>4713</v>
      </c>
      <c r="Q695" s="167" t="s">
        <v>3506</v>
      </c>
      <c r="R695" s="167" t="s">
        <v>4714</v>
      </c>
      <c r="S695" s="169">
        <v>1</v>
      </c>
      <c r="T695" s="167"/>
      <c r="U695" s="169" t="s">
        <v>4719</v>
      </c>
      <c r="V695" s="167" t="s">
        <v>4723</v>
      </c>
      <c r="W695" s="167"/>
      <c r="X695" s="170" t="s">
        <v>3619</v>
      </c>
      <c r="Y695" s="171" t="s">
        <v>4717</v>
      </c>
      <c r="Z695" s="167" t="s">
        <v>10611</v>
      </c>
      <c r="AA695" s="176">
        <v>10</v>
      </c>
      <c r="AB695" s="167" t="s">
        <v>11254</v>
      </c>
      <c r="AC695" s="176">
        <v>10</v>
      </c>
      <c r="AD695" s="167" t="s">
        <v>11254</v>
      </c>
      <c r="AE695" s="176">
        <v>2150000</v>
      </c>
    </row>
    <row r="696" spans="1:31">
      <c r="A696" s="178">
        <v>108165255000</v>
      </c>
      <c r="B696" s="166">
        <v>46132</v>
      </c>
      <c r="C696" s="167" t="s">
        <v>3524</v>
      </c>
      <c r="D696" s="167" t="s">
        <v>3525</v>
      </c>
      <c r="E696" s="167" t="s">
        <v>3526</v>
      </c>
      <c r="F696" s="167" t="s">
        <v>3501</v>
      </c>
      <c r="G696" s="167" t="s">
        <v>3502</v>
      </c>
      <c r="H696" s="168">
        <v>46133</v>
      </c>
      <c r="I696" s="167" t="s">
        <v>4724</v>
      </c>
      <c r="J696" s="169">
        <v>26127</v>
      </c>
      <c r="K696" s="167" t="s">
        <v>55</v>
      </c>
      <c r="L696" s="169">
        <v>10</v>
      </c>
      <c r="M696" s="167" t="s">
        <v>3513</v>
      </c>
      <c r="N696" s="169">
        <v>95.5</v>
      </c>
      <c r="O696" s="167" t="s">
        <v>3505</v>
      </c>
      <c r="P696" s="167"/>
      <c r="Q696" s="167" t="s">
        <v>3506</v>
      </c>
      <c r="R696" s="167" t="s">
        <v>3528</v>
      </c>
      <c r="S696" s="169">
        <v>1</v>
      </c>
      <c r="T696" s="167" t="s">
        <v>3587</v>
      </c>
      <c r="U696" s="169" t="s">
        <v>3588</v>
      </c>
      <c r="V696" s="167" t="s">
        <v>4725</v>
      </c>
      <c r="W696" s="167" t="s">
        <v>4726</v>
      </c>
      <c r="X696" s="170" t="s">
        <v>3533</v>
      </c>
      <c r="Y696" s="171" t="s">
        <v>4727</v>
      </c>
      <c r="Z696" s="167" t="s">
        <v>10612</v>
      </c>
      <c r="AA696" s="176">
        <v>2940</v>
      </c>
      <c r="AB696" s="167" t="s">
        <v>11254</v>
      </c>
      <c r="AC696" s="176">
        <v>2940</v>
      </c>
      <c r="AD696" s="167" t="s">
        <v>11254</v>
      </c>
      <c r="AE696" s="176">
        <v>6938.4</v>
      </c>
    </row>
    <row r="697" spans="1:31">
      <c r="A697" s="178">
        <v>108165270510</v>
      </c>
      <c r="B697" s="166">
        <v>46132</v>
      </c>
      <c r="C697" s="167" t="s">
        <v>3610</v>
      </c>
      <c r="D697" s="167" t="s">
        <v>3525</v>
      </c>
      <c r="E697" s="167" t="s">
        <v>3526</v>
      </c>
      <c r="F697" s="167" t="s">
        <v>3613</v>
      </c>
      <c r="G697" s="167" t="s">
        <v>3614</v>
      </c>
      <c r="H697" s="168">
        <v>46132</v>
      </c>
      <c r="I697" s="167"/>
      <c r="J697" s="169">
        <v>1</v>
      </c>
      <c r="K697" s="167" t="s">
        <v>48</v>
      </c>
      <c r="L697" s="169">
        <v>8</v>
      </c>
      <c r="M697" s="167" t="s">
        <v>3504</v>
      </c>
      <c r="N697" s="169">
        <v>62</v>
      </c>
      <c r="O697" s="167" t="s">
        <v>3505</v>
      </c>
      <c r="P697" s="167" t="s">
        <v>4728</v>
      </c>
      <c r="Q697" s="167" t="s">
        <v>3506</v>
      </c>
      <c r="R697" s="167" t="s">
        <v>4729</v>
      </c>
      <c r="S697" s="169">
        <v>16</v>
      </c>
      <c r="T697" s="167"/>
      <c r="U697" s="169" t="s">
        <v>3648</v>
      </c>
      <c r="V697" s="167" t="s">
        <v>4730</v>
      </c>
      <c r="W697" s="167"/>
      <c r="X697" s="170" t="s">
        <v>3619</v>
      </c>
      <c r="Y697" s="171" t="s">
        <v>4731</v>
      </c>
      <c r="Z697" s="167" t="s">
        <v>10613</v>
      </c>
      <c r="AA697" s="176">
        <v>2</v>
      </c>
      <c r="AB697" s="167" t="s">
        <v>11254</v>
      </c>
      <c r="AC697" s="176">
        <v>2</v>
      </c>
      <c r="AD697" s="167" t="s">
        <v>11254</v>
      </c>
      <c r="AE697" s="176">
        <v>11440000</v>
      </c>
    </row>
    <row r="698" spans="1:31">
      <c r="A698" s="178">
        <v>108165270510</v>
      </c>
      <c r="B698" s="166">
        <v>46132</v>
      </c>
      <c r="C698" s="167" t="s">
        <v>3610</v>
      </c>
      <c r="D698" s="167" t="s">
        <v>3525</v>
      </c>
      <c r="E698" s="167" t="s">
        <v>3526</v>
      </c>
      <c r="F698" s="167" t="s">
        <v>3613</v>
      </c>
      <c r="G698" s="167" t="s">
        <v>3614</v>
      </c>
      <c r="H698" s="168">
        <v>46132</v>
      </c>
      <c r="I698" s="167"/>
      <c r="J698" s="169">
        <v>1</v>
      </c>
      <c r="K698" s="167" t="s">
        <v>48</v>
      </c>
      <c r="L698" s="169">
        <v>8</v>
      </c>
      <c r="M698" s="167" t="s">
        <v>3504</v>
      </c>
      <c r="N698" s="169">
        <v>62</v>
      </c>
      <c r="O698" s="167" t="s">
        <v>3505</v>
      </c>
      <c r="P698" s="167" t="s">
        <v>4728</v>
      </c>
      <c r="Q698" s="167" t="s">
        <v>3506</v>
      </c>
      <c r="R698" s="167" t="s">
        <v>4729</v>
      </c>
      <c r="S698" s="169">
        <v>15</v>
      </c>
      <c r="T698" s="167"/>
      <c r="U698" s="169" t="s">
        <v>3893</v>
      </c>
      <c r="V698" s="167" t="s">
        <v>4732</v>
      </c>
      <c r="W698" s="167"/>
      <c r="X698" s="170" t="s">
        <v>3619</v>
      </c>
      <c r="Y698" s="171" t="s">
        <v>4731</v>
      </c>
      <c r="Z698" s="167" t="s">
        <v>10613</v>
      </c>
      <c r="AA698" s="176">
        <v>1</v>
      </c>
      <c r="AB698" s="167" t="s">
        <v>11254</v>
      </c>
      <c r="AC698" s="176">
        <v>1</v>
      </c>
      <c r="AD698" s="167" t="s">
        <v>11254</v>
      </c>
      <c r="AE698" s="176">
        <v>4590000</v>
      </c>
    </row>
    <row r="699" spans="1:31">
      <c r="A699" s="178">
        <v>108165270510</v>
      </c>
      <c r="B699" s="166">
        <v>46132</v>
      </c>
      <c r="C699" s="167" t="s">
        <v>3610</v>
      </c>
      <c r="D699" s="167" t="s">
        <v>3525</v>
      </c>
      <c r="E699" s="167" t="s">
        <v>3526</v>
      </c>
      <c r="F699" s="167" t="s">
        <v>3613</v>
      </c>
      <c r="G699" s="167" t="s">
        <v>3614</v>
      </c>
      <c r="H699" s="168">
        <v>46132</v>
      </c>
      <c r="I699" s="167"/>
      <c r="J699" s="169">
        <v>1</v>
      </c>
      <c r="K699" s="167" t="s">
        <v>48</v>
      </c>
      <c r="L699" s="169">
        <v>8</v>
      </c>
      <c r="M699" s="167" t="s">
        <v>3504</v>
      </c>
      <c r="N699" s="169">
        <v>62</v>
      </c>
      <c r="O699" s="167" t="s">
        <v>3505</v>
      </c>
      <c r="P699" s="167" t="s">
        <v>4728</v>
      </c>
      <c r="Q699" s="167" t="s">
        <v>3506</v>
      </c>
      <c r="R699" s="167" t="s">
        <v>4729</v>
      </c>
      <c r="S699" s="169">
        <v>14</v>
      </c>
      <c r="T699" s="167"/>
      <c r="U699" s="169" t="s">
        <v>4733</v>
      </c>
      <c r="V699" s="167" t="s">
        <v>4734</v>
      </c>
      <c r="W699" s="167"/>
      <c r="X699" s="170" t="s">
        <v>3619</v>
      </c>
      <c r="Y699" s="171" t="s">
        <v>4731</v>
      </c>
      <c r="Z699" s="167" t="s">
        <v>10613</v>
      </c>
      <c r="AA699" s="176">
        <v>1</v>
      </c>
      <c r="AB699" s="167" t="s">
        <v>11254</v>
      </c>
      <c r="AC699" s="176">
        <v>1</v>
      </c>
      <c r="AD699" s="167" t="s">
        <v>11254</v>
      </c>
      <c r="AE699" s="176">
        <v>6300000</v>
      </c>
    </row>
    <row r="700" spans="1:31">
      <c r="A700" s="178">
        <v>108165270510</v>
      </c>
      <c r="B700" s="166">
        <v>46132</v>
      </c>
      <c r="C700" s="167" t="s">
        <v>3610</v>
      </c>
      <c r="D700" s="167" t="s">
        <v>3525</v>
      </c>
      <c r="E700" s="167" t="s">
        <v>3526</v>
      </c>
      <c r="F700" s="167" t="s">
        <v>3613</v>
      </c>
      <c r="G700" s="167" t="s">
        <v>3614</v>
      </c>
      <c r="H700" s="168">
        <v>46132</v>
      </c>
      <c r="I700" s="167"/>
      <c r="J700" s="169">
        <v>1</v>
      </c>
      <c r="K700" s="167" t="s">
        <v>48</v>
      </c>
      <c r="L700" s="169">
        <v>8</v>
      </c>
      <c r="M700" s="167" t="s">
        <v>3504</v>
      </c>
      <c r="N700" s="169">
        <v>62</v>
      </c>
      <c r="O700" s="167" t="s">
        <v>3505</v>
      </c>
      <c r="P700" s="167" t="s">
        <v>4728</v>
      </c>
      <c r="Q700" s="167" t="s">
        <v>3506</v>
      </c>
      <c r="R700" s="167" t="s">
        <v>4729</v>
      </c>
      <c r="S700" s="169">
        <v>13</v>
      </c>
      <c r="T700" s="167"/>
      <c r="U700" s="169" t="s">
        <v>4733</v>
      </c>
      <c r="V700" s="167" t="s">
        <v>4735</v>
      </c>
      <c r="W700" s="167"/>
      <c r="X700" s="170" t="s">
        <v>3619</v>
      </c>
      <c r="Y700" s="171" t="s">
        <v>4731</v>
      </c>
      <c r="Z700" s="167" t="s">
        <v>10613</v>
      </c>
      <c r="AA700" s="176">
        <v>1</v>
      </c>
      <c r="AB700" s="167" t="s">
        <v>11254</v>
      </c>
      <c r="AC700" s="176">
        <v>1</v>
      </c>
      <c r="AD700" s="167" t="s">
        <v>11254</v>
      </c>
      <c r="AE700" s="176">
        <v>2300000</v>
      </c>
    </row>
    <row r="701" spans="1:31">
      <c r="A701" s="178">
        <v>108165270510</v>
      </c>
      <c r="B701" s="166">
        <v>46132</v>
      </c>
      <c r="C701" s="167" t="s">
        <v>3610</v>
      </c>
      <c r="D701" s="167" t="s">
        <v>3525</v>
      </c>
      <c r="E701" s="167" t="s">
        <v>3526</v>
      </c>
      <c r="F701" s="167" t="s">
        <v>3613</v>
      </c>
      <c r="G701" s="167" t="s">
        <v>3614</v>
      </c>
      <c r="H701" s="168">
        <v>46132</v>
      </c>
      <c r="I701" s="167"/>
      <c r="J701" s="169">
        <v>1</v>
      </c>
      <c r="K701" s="167" t="s">
        <v>48</v>
      </c>
      <c r="L701" s="169">
        <v>8</v>
      </c>
      <c r="M701" s="167" t="s">
        <v>3504</v>
      </c>
      <c r="N701" s="169">
        <v>62</v>
      </c>
      <c r="O701" s="167" t="s">
        <v>3505</v>
      </c>
      <c r="P701" s="167" t="s">
        <v>4728</v>
      </c>
      <c r="Q701" s="167" t="s">
        <v>3506</v>
      </c>
      <c r="R701" s="167" t="s">
        <v>4729</v>
      </c>
      <c r="S701" s="169">
        <v>12</v>
      </c>
      <c r="T701" s="167"/>
      <c r="U701" s="169" t="s">
        <v>3893</v>
      </c>
      <c r="V701" s="167" t="s">
        <v>4736</v>
      </c>
      <c r="W701" s="167"/>
      <c r="X701" s="170" t="s">
        <v>3619</v>
      </c>
      <c r="Y701" s="171" t="s">
        <v>4731</v>
      </c>
      <c r="Z701" s="167" t="s">
        <v>10613</v>
      </c>
      <c r="AA701" s="176">
        <v>1</v>
      </c>
      <c r="AB701" s="167" t="s">
        <v>11254</v>
      </c>
      <c r="AC701" s="176">
        <v>1</v>
      </c>
      <c r="AD701" s="167" t="s">
        <v>11254</v>
      </c>
      <c r="AE701" s="176">
        <v>2900000</v>
      </c>
    </row>
    <row r="702" spans="1:31">
      <c r="A702" s="178">
        <v>108165270510</v>
      </c>
      <c r="B702" s="166">
        <v>46132</v>
      </c>
      <c r="C702" s="167" t="s">
        <v>3610</v>
      </c>
      <c r="D702" s="167" t="s">
        <v>3525</v>
      </c>
      <c r="E702" s="167" t="s">
        <v>3526</v>
      </c>
      <c r="F702" s="167" t="s">
        <v>3613</v>
      </c>
      <c r="G702" s="167" t="s">
        <v>3614</v>
      </c>
      <c r="H702" s="168">
        <v>46132</v>
      </c>
      <c r="I702" s="167"/>
      <c r="J702" s="169">
        <v>1</v>
      </c>
      <c r="K702" s="167" t="s">
        <v>48</v>
      </c>
      <c r="L702" s="169">
        <v>8</v>
      </c>
      <c r="M702" s="167" t="s">
        <v>3504</v>
      </c>
      <c r="N702" s="169">
        <v>62</v>
      </c>
      <c r="O702" s="167" t="s">
        <v>3505</v>
      </c>
      <c r="P702" s="167" t="s">
        <v>4728</v>
      </c>
      <c r="Q702" s="167" t="s">
        <v>3506</v>
      </c>
      <c r="R702" s="167" t="s">
        <v>4729</v>
      </c>
      <c r="S702" s="169">
        <v>11</v>
      </c>
      <c r="T702" s="167"/>
      <c r="U702" s="169" t="s">
        <v>3893</v>
      </c>
      <c r="V702" s="167" t="s">
        <v>4737</v>
      </c>
      <c r="W702" s="167"/>
      <c r="X702" s="170" t="s">
        <v>3619</v>
      </c>
      <c r="Y702" s="171" t="s">
        <v>4731</v>
      </c>
      <c r="Z702" s="167" t="s">
        <v>10613</v>
      </c>
      <c r="AA702" s="176">
        <v>1</v>
      </c>
      <c r="AB702" s="167" t="s">
        <v>11254</v>
      </c>
      <c r="AC702" s="176">
        <v>1</v>
      </c>
      <c r="AD702" s="167" t="s">
        <v>11254</v>
      </c>
      <c r="AE702" s="176">
        <v>2900000</v>
      </c>
    </row>
    <row r="703" spans="1:31">
      <c r="A703" s="178">
        <v>108165270510</v>
      </c>
      <c r="B703" s="166">
        <v>46132</v>
      </c>
      <c r="C703" s="167" t="s">
        <v>3610</v>
      </c>
      <c r="D703" s="167" t="s">
        <v>3525</v>
      </c>
      <c r="E703" s="167" t="s">
        <v>3526</v>
      </c>
      <c r="F703" s="167" t="s">
        <v>3613</v>
      </c>
      <c r="G703" s="167" t="s">
        <v>3614</v>
      </c>
      <c r="H703" s="168">
        <v>46132</v>
      </c>
      <c r="I703" s="167"/>
      <c r="J703" s="169">
        <v>1</v>
      </c>
      <c r="K703" s="167" t="s">
        <v>48</v>
      </c>
      <c r="L703" s="169">
        <v>8</v>
      </c>
      <c r="M703" s="167" t="s">
        <v>3504</v>
      </c>
      <c r="N703" s="169">
        <v>62</v>
      </c>
      <c r="O703" s="167" t="s">
        <v>3505</v>
      </c>
      <c r="P703" s="167" t="s">
        <v>4728</v>
      </c>
      <c r="Q703" s="167" t="s">
        <v>3506</v>
      </c>
      <c r="R703" s="167" t="s">
        <v>4729</v>
      </c>
      <c r="S703" s="169">
        <v>10</v>
      </c>
      <c r="T703" s="167"/>
      <c r="U703" s="169" t="s">
        <v>3648</v>
      </c>
      <c r="V703" s="167" t="s">
        <v>4738</v>
      </c>
      <c r="W703" s="167"/>
      <c r="X703" s="170" t="s">
        <v>3619</v>
      </c>
      <c r="Y703" s="171" t="s">
        <v>4731</v>
      </c>
      <c r="Z703" s="167" t="s">
        <v>10613</v>
      </c>
      <c r="AA703" s="176">
        <v>4</v>
      </c>
      <c r="AB703" s="167" t="s">
        <v>11254</v>
      </c>
      <c r="AC703" s="176">
        <v>4</v>
      </c>
      <c r="AD703" s="167" t="s">
        <v>11254</v>
      </c>
      <c r="AE703" s="176">
        <v>17280000</v>
      </c>
    </row>
    <row r="704" spans="1:31">
      <c r="A704" s="178">
        <v>108165270510</v>
      </c>
      <c r="B704" s="166">
        <v>46132</v>
      </c>
      <c r="C704" s="167" t="s">
        <v>3610</v>
      </c>
      <c r="D704" s="167" t="s">
        <v>3525</v>
      </c>
      <c r="E704" s="167" t="s">
        <v>3526</v>
      </c>
      <c r="F704" s="167" t="s">
        <v>3613</v>
      </c>
      <c r="G704" s="167" t="s">
        <v>3614</v>
      </c>
      <c r="H704" s="168">
        <v>46132</v>
      </c>
      <c r="I704" s="167"/>
      <c r="J704" s="169">
        <v>1</v>
      </c>
      <c r="K704" s="167" t="s">
        <v>48</v>
      </c>
      <c r="L704" s="169">
        <v>8</v>
      </c>
      <c r="M704" s="167" t="s">
        <v>3504</v>
      </c>
      <c r="N704" s="169">
        <v>62</v>
      </c>
      <c r="O704" s="167" t="s">
        <v>3505</v>
      </c>
      <c r="P704" s="167" t="s">
        <v>4728</v>
      </c>
      <c r="Q704" s="167" t="s">
        <v>3506</v>
      </c>
      <c r="R704" s="167" t="s">
        <v>4729</v>
      </c>
      <c r="S704" s="169">
        <v>9</v>
      </c>
      <c r="T704" s="167"/>
      <c r="U704" s="169" t="s">
        <v>4733</v>
      </c>
      <c r="V704" s="167" t="s">
        <v>4739</v>
      </c>
      <c r="W704" s="167" t="s">
        <v>4740</v>
      </c>
      <c r="X704" s="170" t="s">
        <v>159</v>
      </c>
      <c r="Y704" s="171" t="s">
        <v>4731</v>
      </c>
      <c r="Z704" s="167" t="s">
        <v>10613</v>
      </c>
      <c r="AA704" s="176">
        <v>1</v>
      </c>
      <c r="AB704" s="167" t="s">
        <v>11254</v>
      </c>
      <c r="AC704" s="176">
        <v>1</v>
      </c>
      <c r="AD704" s="167" t="s">
        <v>11254</v>
      </c>
      <c r="AE704" s="176">
        <v>2300000</v>
      </c>
    </row>
    <row r="705" spans="1:31">
      <c r="A705" s="178">
        <v>108165270510</v>
      </c>
      <c r="B705" s="166">
        <v>46132</v>
      </c>
      <c r="C705" s="167" t="s">
        <v>3610</v>
      </c>
      <c r="D705" s="167" t="s">
        <v>3525</v>
      </c>
      <c r="E705" s="167" t="s">
        <v>3526</v>
      </c>
      <c r="F705" s="167" t="s">
        <v>3613</v>
      </c>
      <c r="G705" s="167" t="s">
        <v>3614</v>
      </c>
      <c r="H705" s="168">
        <v>46132</v>
      </c>
      <c r="I705" s="167"/>
      <c r="J705" s="169">
        <v>1</v>
      </c>
      <c r="K705" s="167" t="s">
        <v>48</v>
      </c>
      <c r="L705" s="169">
        <v>8</v>
      </c>
      <c r="M705" s="167" t="s">
        <v>3504</v>
      </c>
      <c r="N705" s="169">
        <v>62</v>
      </c>
      <c r="O705" s="167" t="s">
        <v>3505</v>
      </c>
      <c r="P705" s="167" t="s">
        <v>4728</v>
      </c>
      <c r="Q705" s="167" t="s">
        <v>3506</v>
      </c>
      <c r="R705" s="167" t="s">
        <v>4729</v>
      </c>
      <c r="S705" s="169">
        <v>8</v>
      </c>
      <c r="T705" s="167"/>
      <c r="U705" s="169" t="s">
        <v>4733</v>
      </c>
      <c r="V705" s="167" t="s">
        <v>4741</v>
      </c>
      <c r="W705" s="167" t="s">
        <v>4740</v>
      </c>
      <c r="X705" s="170" t="s">
        <v>159</v>
      </c>
      <c r="Y705" s="171" t="s">
        <v>4731</v>
      </c>
      <c r="Z705" s="167" t="s">
        <v>10613</v>
      </c>
      <c r="AA705" s="176">
        <v>1</v>
      </c>
      <c r="AB705" s="167" t="s">
        <v>11254</v>
      </c>
      <c r="AC705" s="176">
        <v>1</v>
      </c>
      <c r="AD705" s="167" t="s">
        <v>11254</v>
      </c>
      <c r="AE705" s="176">
        <v>2300000</v>
      </c>
    </row>
    <row r="706" spans="1:31">
      <c r="A706" s="178">
        <v>108165270510</v>
      </c>
      <c r="B706" s="166">
        <v>46132</v>
      </c>
      <c r="C706" s="167" t="s">
        <v>3610</v>
      </c>
      <c r="D706" s="167" t="s">
        <v>3525</v>
      </c>
      <c r="E706" s="167" t="s">
        <v>3526</v>
      </c>
      <c r="F706" s="167" t="s">
        <v>3613</v>
      </c>
      <c r="G706" s="167" t="s">
        <v>3614</v>
      </c>
      <c r="H706" s="168">
        <v>46132</v>
      </c>
      <c r="I706" s="167"/>
      <c r="J706" s="169">
        <v>1</v>
      </c>
      <c r="K706" s="167" t="s">
        <v>48</v>
      </c>
      <c r="L706" s="169">
        <v>8</v>
      </c>
      <c r="M706" s="167" t="s">
        <v>3504</v>
      </c>
      <c r="N706" s="169">
        <v>62</v>
      </c>
      <c r="O706" s="167" t="s">
        <v>3505</v>
      </c>
      <c r="P706" s="167" t="s">
        <v>4728</v>
      </c>
      <c r="Q706" s="167" t="s">
        <v>3506</v>
      </c>
      <c r="R706" s="167" t="s">
        <v>4729</v>
      </c>
      <c r="S706" s="169">
        <v>7</v>
      </c>
      <c r="T706" s="167"/>
      <c r="U706" s="169" t="s">
        <v>4733</v>
      </c>
      <c r="V706" s="167" t="s">
        <v>4742</v>
      </c>
      <c r="W706" s="167" t="s">
        <v>4743</v>
      </c>
      <c r="X706" s="170" t="s">
        <v>159</v>
      </c>
      <c r="Y706" s="171" t="s">
        <v>4731</v>
      </c>
      <c r="Z706" s="167" t="s">
        <v>10613</v>
      </c>
      <c r="AA706" s="176">
        <v>1</v>
      </c>
      <c r="AB706" s="167" t="s">
        <v>11254</v>
      </c>
      <c r="AC706" s="176">
        <v>1</v>
      </c>
      <c r="AD706" s="167" t="s">
        <v>11254</v>
      </c>
      <c r="AE706" s="176">
        <v>2300000</v>
      </c>
    </row>
    <row r="707" spans="1:31">
      <c r="A707" s="178">
        <v>108165270510</v>
      </c>
      <c r="B707" s="166">
        <v>46132</v>
      </c>
      <c r="C707" s="167" t="s">
        <v>3610</v>
      </c>
      <c r="D707" s="167" t="s">
        <v>3525</v>
      </c>
      <c r="E707" s="167" t="s">
        <v>3526</v>
      </c>
      <c r="F707" s="167" t="s">
        <v>3613</v>
      </c>
      <c r="G707" s="167" t="s">
        <v>3614</v>
      </c>
      <c r="H707" s="168">
        <v>46132</v>
      </c>
      <c r="I707" s="167"/>
      <c r="J707" s="169">
        <v>1</v>
      </c>
      <c r="K707" s="167" t="s">
        <v>48</v>
      </c>
      <c r="L707" s="169">
        <v>8</v>
      </c>
      <c r="M707" s="167" t="s">
        <v>3504</v>
      </c>
      <c r="N707" s="169">
        <v>62</v>
      </c>
      <c r="O707" s="167" t="s">
        <v>3505</v>
      </c>
      <c r="P707" s="167" t="s">
        <v>4728</v>
      </c>
      <c r="Q707" s="167" t="s">
        <v>3506</v>
      </c>
      <c r="R707" s="167" t="s">
        <v>4729</v>
      </c>
      <c r="S707" s="169">
        <v>6</v>
      </c>
      <c r="T707" s="167"/>
      <c r="U707" s="169" t="s">
        <v>4733</v>
      </c>
      <c r="V707" s="167" t="s">
        <v>4744</v>
      </c>
      <c r="W707" s="167" t="s">
        <v>4743</v>
      </c>
      <c r="X707" s="170" t="s">
        <v>159</v>
      </c>
      <c r="Y707" s="171" t="s">
        <v>4731</v>
      </c>
      <c r="Z707" s="167" t="s">
        <v>10613</v>
      </c>
      <c r="AA707" s="176">
        <v>1</v>
      </c>
      <c r="AB707" s="167" t="s">
        <v>11254</v>
      </c>
      <c r="AC707" s="176">
        <v>1</v>
      </c>
      <c r="AD707" s="167" t="s">
        <v>11254</v>
      </c>
      <c r="AE707" s="176">
        <v>2300000</v>
      </c>
    </row>
    <row r="708" spans="1:31">
      <c r="A708" s="178">
        <v>108165270510</v>
      </c>
      <c r="B708" s="166">
        <v>46132</v>
      </c>
      <c r="C708" s="167" t="s">
        <v>3610</v>
      </c>
      <c r="D708" s="167" t="s">
        <v>3525</v>
      </c>
      <c r="E708" s="167" t="s">
        <v>3526</v>
      </c>
      <c r="F708" s="167" t="s">
        <v>3613</v>
      </c>
      <c r="G708" s="167" t="s">
        <v>3614</v>
      </c>
      <c r="H708" s="168">
        <v>46132</v>
      </c>
      <c r="I708" s="167"/>
      <c r="J708" s="169">
        <v>1</v>
      </c>
      <c r="K708" s="167" t="s">
        <v>48</v>
      </c>
      <c r="L708" s="169">
        <v>8</v>
      </c>
      <c r="M708" s="167" t="s">
        <v>3504</v>
      </c>
      <c r="N708" s="169">
        <v>62</v>
      </c>
      <c r="O708" s="167" t="s">
        <v>3505</v>
      </c>
      <c r="P708" s="167" t="s">
        <v>4728</v>
      </c>
      <c r="Q708" s="167" t="s">
        <v>3506</v>
      </c>
      <c r="R708" s="167" t="s">
        <v>4729</v>
      </c>
      <c r="S708" s="169">
        <v>5</v>
      </c>
      <c r="T708" s="167"/>
      <c r="U708" s="169" t="s">
        <v>4733</v>
      </c>
      <c r="V708" s="167" t="s">
        <v>4745</v>
      </c>
      <c r="W708" s="167"/>
      <c r="X708" s="170" t="s">
        <v>3619</v>
      </c>
      <c r="Y708" s="171" t="s">
        <v>4731</v>
      </c>
      <c r="Z708" s="167" t="s">
        <v>10613</v>
      </c>
      <c r="AA708" s="176">
        <v>3</v>
      </c>
      <c r="AB708" s="167" t="s">
        <v>11254</v>
      </c>
      <c r="AC708" s="176">
        <v>3</v>
      </c>
      <c r="AD708" s="167" t="s">
        <v>11254</v>
      </c>
      <c r="AE708" s="176">
        <v>6000000</v>
      </c>
    </row>
    <row r="709" spans="1:31">
      <c r="A709" s="178">
        <v>108165270510</v>
      </c>
      <c r="B709" s="166">
        <v>46132</v>
      </c>
      <c r="C709" s="167" t="s">
        <v>3610</v>
      </c>
      <c r="D709" s="167" t="s">
        <v>3525</v>
      </c>
      <c r="E709" s="167" t="s">
        <v>3526</v>
      </c>
      <c r="F709" s="167" t="s">
        <v>3613</v>
      </c>
      <c r="G709" s="167" t="s">
        <v>3614</v>
      </c>
      <c r="H709" s="168">
        <v>46132</v>
      </c>
      <c r="I709" s="167"/>
      <c r="J709" s="169">
        <v>1</v>
      </c>
      <c r="K709" s="167" t="s">
        <v>48</v>
      </c>
      <c r="L709" s="169">
        <v>8</v>
      </c>
      <c r="M709" s="167" t="s">
        <v>3504</v>
      </c>
      <c r="N709" s="169">
        <v>62</v>
      </c>
      <c r="O709" s="167" t="s">
        <v>3505</v>
      </c>
      <c r="P709" s="167" t="s">
        <v>4728</v>
      </c>
      <c r="Q709" s="167" t="s">
        <v>3506</v>
      </c>
      <c r="R709" s="167" t="s">
        <v>4729</v>
      </c>
      <c r="S709" s="169">
        <v>4</v>
      </c>
      <c r="T709" s="167"/>
      <c r="U709" s="169" t="s">
        <v>3893</v>
      </c>
      <c r="V709" s="167" t="s">
        <v>4746</v>
      </c>
      <c r="W709" s="167"/>
      <c r="X709" s="170" t="s">
        <v>3619</v>
      </c>
      <c r="Y709" s="171" t="s">
        <v>4731</v>
      </c>
      <c r="Z709" s="167" t="s">
        <v>10613</v>
      </c>
      <c r="AA709" s="176">
        <v>1</v>
      </c>
      <c r="AB709" s="167" t="s">
        <v>11254</v>
      </c>
      <c r="AC709" s="176">
        <v>1</v>
      </c>
      <c r="AD709" s="167" t="s">
        <v>11254</v>
      </c>
      <c r="AE709" s="176">
        <v>965000</v>
      </c>
    </row>
    <row r="710" spans="1:31">
      <c r="A710" s="178">
        <v>108165270510</v>
      </c>
      <c r="B710" s="166">
        <v>46132</v>
      </c>
      <c r="C710" s="167" t="s">
        <v>3610</v>
      </c>
      <c r="D710" s="167" t="s">
        <v>3525</v>
      </c>
      <c r="E710" s="167" t="s">
        <v>3526</v>
      </c>
      <c r="F710" s="167" t="s">
        <v>3613</v>
      </c>
      <c r="G710" s="167" t="s">
        <v>3614</v>
      </c>
      <c r="H710" s="168">
        <v>46132</v>
      </c>
      <c r="I710" s="167"/>
      <c r="J710" s="169">
        <v>1</v>
      </c>
      <c r="K710" s="167" t="s">
        <v>48</v>
      </c>
      <c r="L710" s="169">
        <v>8</v>
      </c>
      <c r="M710" s="167" t="s">
        <v>3504</v>
      </c>
      <c r="N710" s="169">
        <v>62</v>
      </c>
      <c r="O710" s="167" t="s">
        <v>3505</v>
      </c>
      <c r="P710" s="167" t="s">
        <v>4728</v>
      </c>
      <c r="Q710" s="167" t="s">
        <v>3506</v>
      </c>
      <c r="R710" s="167" t="s">
        <v>4729</v>
      </c>
      <c r="S710" s="169">
        <v>3</v>
      </c>
      <c r="T710" s="167"/>
      <c r="U710" s="169" t="s">
        <v>3893</v>
      </c>
      <c r="V710" s="167" t="s">
        <v>4747</v>
      </c>
      <c r="W710" s="167"/>
      <c r="X710" s="170" t="s">
        <v>3619</v>
      </c>
      <c r="Y710" s="171" t="s">
        <v>4731</v>
      </c>
      <c r="Z710" s="167" t="s">
        <v>10613</v>
      </c>
      <c r="AA710" s="176">
        <v>1</v>
      </c>
      <c r="AB710" s="167" t="s">
        <v>11254</v>
      </c>
      <c r="AC710" s="176">
        <v>1</v>
      </c>
      <c r="AD710" s="167" t="s">
        <v>11254</v>
      </c>
      <c r="AE710" s="176">
        <v>4450000</v>
      </c>
    </row>
    <row r="711" spans="1:31">
      <c r="A711" s="178">
        <v>108165270510</v>
      </c>
      <c r="B711" s="166">
        <v>46132</v>
      </c>
      <c r="C711" s="167" t="s">
        <v>3610</v>
      </c>
      <c r="D711" s="167" t="s">
        <v>3525</v>
      </c>
      <c r="E711" s="167" t="s">
        <v>3526</v>
      </c>
      <c r="F711" s="167" t="s">
        <v>3613</v>
      </c>
      <c r="G711" s="167" t="s">
        <v>3614</v>
      </c>
      <c r="H711" s="168">
        <v>46132</v>
      </c>
      <c r="I711" s="167"/>
      <c r="J711" s="169">
        <v>1</v>
      </c>
      <c r="K711" s="167" t="s">
        <v>48</v>
      </c>
      <c r="L711" s="169">
        <v>8</v>
      </c>
      <c r="M711" s="167" t="s">
        <v>3504</v>
      </c>
      <c r="N711" s="169">
        <v>62</v>
      </c>
      <c r="O711" s="167" t="s">
        <v>3505</v>
      </c>
      <c r="P711" s="167" t="s">
        <v>4728</v>
      </c>
      <c r="Q711" s="167" t="s">
        <v>3506</v>
      </c>
      <c r="R711" s="167" t="s">
        <v>4729</v>
      </c>
      <c r="S711" s="169">
        <v>2</v>
      </c>
      <c r="T711" s="167"/>
      <c r="U711" s="169" t="s">
        <v>3893</v>
      </c>
      <c r="V711" s="167" t="s">
        <v>4748</v>
      </c>
      <c r="W711" s="167" t="s">
        <v>4740</v>
      </c>
      <c r="X711" s="170" t="s">
        <v>159</v>
      </c>
      <c r="Y711" s="171" t="s">
        <v>4731</v>
      </c>
      <c r="Z711" s="167" t="s">
        <v>10613</v>
      </c>
      <c r="AA711" s="176">
        <v>1</v>
      </c>
      <c r="AB711" s="167" t="s">
        <v>11254</v>
      </c>
      <c r="AC711" s="176">
        <v>1</v>
      </c>
      <c r="AD711" s="167" t="s">
        <v>11254</v>
      </c>
      <c r="AE711" s="176">
        <v>965000</v>
      </c>
    </row>
    <row r="712" spans="1:31">
      <c r="A712" s="178">
        <v>108165270510</v>
      </c>
      <c r="B712" s="166">
        <v>46132</v>
      </c>
      <c r="C712" s="167" t="s">
        <v>3610</v>
      </c>
      <c r="D712" s="167" t="s">
        <v>3525</v>
      </c>
      <c r="E712" s="167" t="s">
        <v>3526</v>
      </c>
      <c r="F712" s="167" t="s">
        <v>3613</v>
      </c>
      <c r="G712" s="167" t="s">
        <v>3614</v>
      </c>
      <c r="H712" s="168">
        <v>46132</v>
      </c>
      <c r="I712" s="167"/>
      <c r="J712" s="169">
        <v>1</v>
      </c>
      <c r="K712" s="167" t="s">
        <v>48</v>
      </c>
      <c r="L712" s="169">
        <v>8</v>
      </c>
      <c r="M712" s="167" t="s">
        <v>3504</v>
      </c>
      <c r="N712" s="169">
        <v>62</v>
      </c>
      <c r="O712" s="167" t="s">
        <v>3505</v>
      </c>
      <c r="P712" s="167" t="s">
        <v>4728</v>
      </c>
      <c r="Q712" s="167" t="s">
        <v>3506</v>
      </c>
      <c r="R712" s="167" t="s">
        <v>4729</v>
      </c>
      <c r="S712" s="169">
        <v>1</v>
      </c>
      <c r="T712" s="167"/>
      <c r="U712" s="169" t="s">
        <v>3893</v>
      </c>
      <c r="V712" s="167" t="s">
        <v>4749</v>
      </c>
      <c r="W712" s="167" t="s">
        <v>4740</v>
      </c>
      <c r="X712" s="170" t="s">
        <v>159</v>
      </c>
      <c r="Y712" s="171" t="s">
        <v>4731</v>
      </c>
      <c r="Z712" s="167" t="s">
        <v>10613</v>
      </c>
      <c r="AA712" s="176">
        <v>1</v>
      </c>
      <c r="AB712" s="167" t="s">
        <v>11254</v>
      </c>
      <c r="AC712" s="176">
        <v>1</v>
      </c>
      <c r="AD712" s="167" t="s">
        <v>11254</v>
      </c>
      <c r="AE712" s="176">
        <v>4450000</v>
      </c>
    </row>
    <row r="713" spans="1:31">
      <c r="A713" s="178">
        <v>108165904010</v>
      </c>
      <c r="B713" s="166">
        <v>46132</v>
      </c>
      <c r="C713" s="167" t="s">
        <v>3524</v>
      </c>
      <c r="D713" s="167" t="s">
        <v>3525</v>
      </c>
      <c r="E713" s="167" t="s">
        <v>3526</v>
      </c>
      <c r="F713" s="167" t="s">
        <v>3501</v>
      </c>
      <c r="G713" s="167" t="s">
        <v>3502</v>
      </c>
      <c r="H713" s="168">
        <v>46133</v>
      </c>
      <c r="I713" s="167" t="s">
        <v>4724</v>
      </c>
      <c r="J713" s="169">
        <v>26127</v>
      </c>
      <c r="K713" s="167" t="s">
        <v>55</v>
      </c>
      <c r="L713" s="169">
        <v>1</v>
      </c>
      <c r="M713" s="167" t="s">
        <v>3513</v>
      </c>
      <c r="N713" s="169">
        <v>1.5</v>
      </c>
      <c r="O713" s="167" t="s">
        <v>3505</v>
      </c>
      <c r="P713" s="167"/>
      <c r="Q713" s="167" t="s">
        <v>3506</v>
      </c>
      <c r="R713" s="167" t="s">
        <v>3528</v>
      </c>
      <c r="S713" s="169">
        <v>1</v>
      </c>
      <c r="T713" s="167" t="s">
        <v>3587</v>
      </c>
      <c r="U713" s="169" t="s">
        <v>3588</v>
      </c>
      <c r="V713" s="167" t="s">
        <v>4750</v>
      </c>
      <c r="W713" s="167" t="s">
        <v>4751</v>
      </c>
      <c r="X713" s="170" t="s">
        <v>3533</v>
      </c>
      <c r="Y713" s="171" t="s">
        <v>4752</v>
      </c>
      <c r="Z713" s="167" t="s">
        <v>10614</v>
      </c>
      <c r="AA713" s="176">
        <v>290</v>
      </c>
      <c r="AB713" s="167" t="s">
        <v>11254</v>
      </c>
      <c r="AC713" s="176">
        <v>290</v>
      </c>
      <c r="AD713" s="167" t="s">
        <v>11254</v>
      </c>
      <c r="AE713" s="176">
        <v>151.66999999999999</v>
      </c>
    </row>
    <row r="714" spans="1:31">
      <c r="A714" s="178">
        <v>108166118210</v>
      </c>
      <c r="B714" s="166">
        <v>46132</v>
      </c>
      <c r="C714" s="167" t="s">
        <v>3524</v>
      </c>
      <c r="D714" s="167" t="s">
        <v>3525</v>
      </c>
      <c r="E714" s="167" t="s">
        <v>3526</v>
      </c>
      <c r="F714" s="167" t="s">
        <v>3501</v>
      </c>
      <c r="G714" s="167" t="s">
        <v>3502</v>
      </c>
      <c r="H714" s="168">
        <v>46132</v>
      </c>
      <c r="I714" s="167"/>
      <c r="J714" s="169">
        <v>26127</v>
      </c>
      <c r="K714" s="167" t="s">
        <v>55</v>
      </c>
      <c r="L714" s="169">
        <v>1</v>
      </c>
      <c r="M714" s="167" t="s">
        <v>3513</v>
      </c>
      <c r="N714" s="169">
        <v>2.7</v>
      </c>
      <c r="O714" s="167" t="s">
        <v>3505</v>
      </c>
      <c r="P714" s="167"/>
      <c r="Q714" s="167" t="s">
        <v>3527</v>
      </c>
      <c r="R714" s="167" t="s">
        <v>3528</v>
      </c>
      <c r="S714" s="169">
        <v>1</v>
      </c>
      <c r="T714" s="167" t="s">
        <v>3529</v>
      </c>
      <c r="U714" s="169" t="s">
        <v>3530</v>
      </c>
      <c r="V714" s="167" t="s">
        <v>4753</v>
      </c>
      <c r="W714" s="167" t="s">
        <v>4754</v>
      </c>
      <c r="X714" s="170" t="s">
        <v>164</v>
      </c>
      <c r="Y714" s="171" t="s">
        <v>4755</v>
      </c>
      <c r="Z714" s="167" t="s">
        <v>10615</v>
      </c>
      <c r="AA714" s="176">
        <v>420</v>
      </c>
      <c r="AB714" s="167" t="s">
        <v>11254</v>
      </c>
      <c r="AC714" s="176">
        <v>420</v>
      </c>
      <c r="AD714" s="167" t="s">
        <v>11254</v>
      </c>
      <c r="AE714" s="176">
        <v>982.8</v>
      </c>
    </row>
    <row r="715" spans="1:31">
      <c r="A715" s="178">
        <v>108166120860</v>
      </c>
      <c r="B715" s="166">
        <v>46132</v>
      </c>
      <c r="C715" s="167" t="s">
        <v>3524</v>
      </c>
      <c r="D715" s="167" t="s">
        <v>3525</v>
      </c>
      <c r="E715" s="167" t="s">
        <v>3526</v>
      </c>
      <c r="F715" s="167" t="s">
        <v>3628</v>
      </c>
      <c r="G715" s="167" t="s">
        <v>3603</v>
      </c>
      <c r="H715" s="168">
        <v>46132</v>
      </c>
      <c r="I715" s="167"/>
      <c r="J715" s="169">
        <v>26127</v>
      </c>
      <c r="K715" s="167" t="s">
        <v>55</v>
      </c>
      <c r="L715" s="169">
        <v>5</v>
      </c>
      <c r="M715" s="167" t="s">
        <v>3604</v>
      </c>
      <c r="N715" s="169">
        <v>2580</v>
      </c>
      <c r="O715" s="167" t="s">
        <v>3505</v>
      </c>
      <c r="P715" s="167"/>
      <c r="Q715" s="167" t="s">
        <v>4490</v>
      </c>
      <c r="R715" s="167" t="s">
        <v>3528</v>
      </c>
      <c r="S715" s="169">
        <v>8</v>
      </c>
      <c r="T715" s="167" t="s">
        <v>4756</v>
      </c>
      <c r="U715" s="169" t="s">
        <v>3648</v>
      </c>
      <c r="V715" s="167" t="s">
        <v>4757</v>
      </c>
      <c r="W715" s="167" t="s">
        <v>4758</v>
      </c>
      <c r="X715" s="170" t="s">
        <v>3533</v>
      </c>
      <c r="Y715" s="171" t="s">
        <v>4759</v>
      </c>
      <c r="Z715" s="167" t="s">
        <v>10616</v>
      </c>
      <c r="AA715" s="176">
        <v>120</v>
      </c>
      <c r="AB715" s="167" t="s">
        <v>11254</v>
      </c>
      <c r="AC715" s="176">
        <v>120</v>
      </c>
      <c r="AD715" s="167" t="s">
        <v>11254</v>
      </c>
      <c r="AE715" s="176">
        <v>679.2</v>
      </c>
    </row>
    <row r="716" spans="1:31">
      <c r="A716" s="178">
        <v>108166120860</v>
      </c>
      <c r="B716" s="166">
        <v>46132</v>
      </c>
      <c r="C716" s="167" t="s">
        <v>3524</v>
      </c>
      <c r="D716" s="167" t="s">
        <v>3525</v>
      </c>
      <c r="E716" s="167" t="s">
        <v>3526</v>
      </c>
      <c r="F716" s="167" t="s">
        <v>3628</v>
      </c>
      <c r="G716" s="167" t="s">
        <v>3603</v>
      </c>
      <c r="H716" s="168">
        <v>46132</v>
      </c>
      <c r="I716" s="167"/>
      <c r="J716" s="169">
        <v>26127</v>
      </c>
      <c r="K716" s="167" t="s">
        <v>55</v>
      </c>
      <c r="L716" s="169">
        <v>5</v>
      </c>
      <c r="M716" s="167" t="s">
        <v>3604</v>
      </c>
      <c r="N716" s="169">
        <v>2580</v>
      </c>
      <c r="O716" s="167" t="s">
        <v>3505</v>
      </c>
      <c r="P716" s="167"/>
      <c r="Q716" s="167" t="s">
        <v>4490</v>
      </c>
      <c r="R716" s="167" t="s">
        <v>3528</v>
      </c>
      <c r="S716" s="169">
        <v>7</v>
      </c>
      <c r="T716" s="167" t="s">
        <v>4756</v>
      </c>
      <c r="U716" s="169" t="s">
        <v>3648</v>
      </c>
      <c r="V716" s="167" t="s">
        <v>4757</v>
      </c>
      <c r="W716" s="167" t="s">
        <v>4758</v>
      </c>
      <c r="X716" s="170" t="s">
        <v>3533</v>
      </c>
      <c r="Y716" s="171" t="s">
        <v>4759</v>
      </c>
      <c r="Z716" s="167" t="s">
        <v>10616</v>
      </c>
      <c r="AA716" s="176">
        <v>480</v>
      </c>
      <c r="AB716" s="167" t="s">
        <v>11254</v>
      </c>
      <c r="AC716" s="176">
        <v>480</v>
      </c>
      <c r="AD716" s="167" t="s">
        <v>11254</v>
      </c>
      <c r="AE716" s="176">
        <v>2716.8</v>
      </c>
    </row>
    <row r="717" spans="1:31">
      <c r="A717" s="178">
        <v>108166120860</v>
      </c>
      <c r="B717" s="166">
        <v>46132</v>
      </c>
      <c r="C717" s="167" t="s">
        <v>3524</v>
      </c>
      <c r="D717" s="167" t="s">
        <v>3525</v>
      </c>
      <c r="E717" s="167" t="s">
        <v>3526</v>
      </c>
      <c r="F717" s="167" t="s">
        <v>3628</v>
      </c>
      <c r="G717" s="167" t="s">
        <v>3603</v>
      </c>
      <c r="H717" s="168">
        <v>46132</v>
      </c>
      <c r="I717" s="167"/>
      <c r="J717" s="169">
        <v>26127</v>
      </c>
      <c r="K717" s="167" t="s">
        <v>55</v>
      </c>
      <c r="L717" s="169">
        <v>5</v>
      </c>
      <c r="M717" s="167" t="s">
        <v>3604</v>
      </c>
      <c r="N717" s="169">
        <v>2580</v>
      </c>
      <c r="O717" s="167" t="s">
        <v>3505</v>
      </c>
      <c r="P717" s="167"/>
      <c r="Q717" s="167" t="s">
        <v>4490</v>
      </c>
      <c r="R717" s="167" t="s">
        <v>3528</v>
      </c>
      <c r="S717" s="169">
        <v>6</v>
      </c>
      <c r="T717" s="167" t="s">
        <v>4756</v>
      </c>
      <c r="U717" s="169" t="s">
        <v>3648</v>
      </c>
      <c r="V717" s="167" t="s">
        <v>4757</v>
      </c>
      <c r="W717" s="167" t="s">
        <v>4758</v>
      </c>
      <c r="X717" s="170" t="s">
        <v>3533</v>
      </c>
      <c r="Y717" s="171" t="s">
        <v>4759</v>
      </c>
      <c r="Z717" s="167" t="s">
        <v>10616</v>
      </c>
      <c r="AA717" s="176">
        <v>600</v>
      </c>
      <c r="AB717" s="167" t="s">
        <v>11254</v>
      </c>
      <c r="AC717" s="176">
        <v>600</v>
      </c>
      <c r="AD717" s="167" t="s">
        <v>11254</v>
      </c>
      <c r="AE717" s="176">
        <v>3396</v>
      </c>
    </row>
    <row r="718" spans="1:31">
      <c r="A718" s="178">
        <v>108166120860</v>
      </c>
      <c r="B718" s="166">
        <v>46132</v>
      </c>
      <c r="C718" s="167" t="s">
        <v>3524</v>
      </c>
      <c r="D718" s="167" t="s">
        <v>3525</v>
      </c>
      <c r="E718" s="167" t="s">
        <v>3526</v>
      </c>
      <c r="F718" s="167" t="s">
        <v>3628</v>
      </c>
      <c r="G718" s="167" t="s">
        <v>3603</v>
      </c>
      <c r="H718" s="168">
        <v>46132</v>
      </c>
      <c r="I718" s="167"/>
      <c r="J718" s="169">
        <v>26127</v>
      </c>
      <c r="K718" s="167" t="s">
        <v>55</v>
      </c>
      <c r="L718" s="169">
        <v>5</v>
      </c>
      <c r="M718" s="167" t="s">
        <v>3604</v>
      </c>
      <c r="N718" s="169">
        <v>2580</v>
      </c>
      <c r="O718" s="167" t="s">
        <v>3505</v>
      </c>
      <c r="P718" s="167"/>
      <c r="Q718" s="167" t="s">
        <v>4490</v>
      </c>
      <c r="R718" s="167" t="s">
        <v>3528</v>
      </c>
      <c r="S718" s="169">
        <v>5</v>
      </c>
      <c r="T718" s="167" t="s">
        <v>4756</v>
      </c>
      <c r="U718" s="169" t="s">
        <v>3648</v>
      </c>
      <c r="V718" s="167" t="s">
        <v>4760</v>
      </c>
      <c r="W718" s="167" t="s">
        <v>4761</v>
      </c>
      <c r="X718" s="170" t="s">
        <v>3533</v>
      </c>
      <c r="Y718" s="171" t="s">
        <v>4759</v>
      </c>
      <c r="Z718" s="167" t="s">
        <v>10616</v>
      </c>
      <c r="AA718" s="176">
        <v>4800</v>
      </c>
      <c r="AB718" s="167" t="s">
        <v>11254</v>
      </c>
      <c r="AC718" s="176">
        <v>4800</v>
      </c>
      <c r="AD718" s="167" t="s">
        <v>11254</v>
      </c>
      <c r="AE718" s="176">
        <v>10848</v>
      </c>
    </row>
    <row r="719" spans="1:31">
      <c r="A719" s="178">
        <v>108166120860</v>
      </c>
      <c r="B719" s="166">
        <v>46132</v>
      </c>
      <c r="C719" s="167" t="s">
        <v>3524</v>
      </c>
      <c r="D719" s="167" t="s">
        <v>3525</v>
      </c>
      <c r="E719" s="167" t="s">
        <v>3526</v>
      </c>
      <c r="F719" s="167" t="s">
        <v>3628</v>
      </c>
      <c r="G719" s="167" t="s">
        <v>3603</v>
      </c>
      <c r="H719" s="168">
        <v>46132</v>
      </c>
      <c r="I719" s="167"/>
      <c r="J719" s="169">
        <v>26127</v>
      </c>
      <c r="K719" s="167" t="s">
        <v>55</v>
      </c>
      <c r="L719" s="169">
        <v>5</v>
      </c>
      <c r="M719" s="167" t="s">
        <v>3604</v>
      </c>
      <c r="N719" s="169">
        <v>2580</v>
      </c>
      <c r="O719" s="167" t="s">
        <v>3505</v>
      </c>
      <c r="P719" s="167"/>
      <c r="Q719" s="167" t="s">
        <v>4490</v>
      </c>
      <c r="R719" s="167" t="s">
        <v>3528</v>
      </c>
      <c r="S719" s="169">
        <v>4</v>
      </c>
      <c r="T719" s="167" t="s">
        <v>4756</v>
      </c>
      <c r="U719" s="169" t="s">
        <v>3648</v>
      </c>
      <c r="V719" s="167" t="s">
        <v>4760</v>
      </c>
      <c r="W719" s="167" t="s">
        <v>4761</v>
      </c>
      <c r="X719" s="170" t="s">
        <v>3533</v>
      </c>
      <c r="Y719" s="171" t="s">
        <v>4759</v>
      </c>
      <c r="Z719" s="167" t="s">
        <v>10616</v>
      </c>
      <c r="AA719" s="176">
        <v>1050</v>
      </c>
      <c r="AB719" s="167" t="s">
        <v>11254</v>
      </c>
      <c r="AC719" s="176">
        <v>1050</v>
      </c>
      <c r="AD719" s="167" t="s">
        <v>11254</v>
      </c>
      <c r="AE719" s="176">
        <v>2373</v>
      </c>
    </row>
    <row r="720" spans="1:31">
      <c r="A720" s="178">
        <v>108166120860</v>
      </c>
      <c r="B720" s="166">
        <v>46132</v>
      </c>
      <c r="C720" s="167" t="s">
        <v>3524</v>
      </c>
      <c r="D720" s="167" t="s">
        <v>3525</v>
      </c>
      <c r="E720" s="167" t="s">
        <v>3526</v>
      </c>
      <c r="F720" s="167" t="s">
        <v>3628</v>
      </c>
      <c r="G720" s="167" t="s">
        <v>3603</v>
      </c>
      <c r="H720" s="168">
        <v>46132</v>
      </c>
      <c r="I720" s="167"/>
      <c r="J720" s="169">
        <v>26127</v>
      </c>
      <c r="K720" s="167" t="s">
        <v>55</v>
      </c>
      <c r="L720" s="169">
        <v>5</v>
      </c>
      <c r="M720" s="167" t="s">
        <v>3604</v>
      </c>
      <c r="N720" s="169">
        <v>2580</v>
      </c>
      <c r="O720" s="167" t="s">
        <v>3505</v>
      </c>
      <c r="P720" s="167"/>
      <c r="Q720" s="167" t="s">
        <v>4490</v>
      </c>
      <c r="R720" s="167" t="s">
        <v>3528</v>
      </c>
      <c r="S720" s="169">
        <v>3</v>
      </c>
      <c r="T720" s="167" t="s">
        <v>4756</v>
      </c>
      <c r="U720" s="169" t="s">
        <v>3648</v>
      </c>
      <c r="V720" s="167" t="s">
        <v>4760</v>
      </c>
      <c r="W720" s="167" t="s">
        <v>4761</v>
      </c>
      <c r="X720" s="170" t="s">
        <v>3533</v>
      </c>
      <c r="Y720" s="171" t="s">
        <v>4759</v>
      </c>
      <c r="Z720" s="167" t="s">
        <v>10616</v>
      </c>
      <c r="AA720" s="176">
        <v>150</v>
      </c>
      <c r="AB720" s="167" t="s">
        <v>11254</v>
      </c>
      <c r="AC720" s="176">
        <v>150</v>
      </c>
      <c r="AD720" s="167" t="s">
        <v>11254</v>
      </c>
      <c r="AE720" s="176">
        <v>339</v>
      </c>
    </row>
    <row r="721" spans="1:31">
      <c r="A721" s="178">
        <v>108166120860</v>
      </c>
      <c r="B721" s="166">
        <v>46132</v>
      </c>
      <c r="C721" s="167" t="s">
        <v>3524</v>
      </c>
      <c r="D721" s="167" t="s">
        <v>3525</v>
      </c>
      <c r="E721" s="167" t="s">
        <v>3526</v>
      </c>
      <c r="F721" s="167" t="s">
        <v>3628</v>
      </c>
      <c r="G721" s="167" t="s">
        <v>3603</v>
      </c>
      <c r="H721" s="168">
        <v>46132</v>
      </c>
      <c r="I721" s="167"/>
      <c r="J721" s="169">
        <v>26127</v>
      </c>
      <c r="K721" s="167" t="s">
        <v>55</v>
      </c>
      <c r="L721" s="169">
        <v>5</v>
      </c>
      <c r="M721" s="167" t="s">
        <v>3604</v>
      </c>
      <c r="N721" s="169">
        <v>2580</v>
      </c>
      <c r="O721" s="167" t="s">
        <v>3505</v>
      </c>
      <c r="P721" s="167"/>
      <c r="Q721" s="167" t="s">
        <v>4490</v>
      </c>
      <c r="R721" s="167" t="s">
        <v>3528</v>
      </c>
      <c r="S721" s="169">
        <v>2</v>
      </c>
      <c r="T721" s="167" t="s">
        <v>4756</v>
      </c>
      <c r="U721" s="169" t="s">
        <v>3648</v>
      </c>
      <c r="V721" s="167" t="s">
        <v>4762</v>
      </c>
      <c r="W721" s="167" t="s">
        <v>4763</v>
      </c>
      <c r="X721" s="170" t="s">
        <v>3533</v>
      </c>
      <c r="Y721" s="171" t="s">
        <v>4759</v>
      </c>
      <c r="Z721" s="167" t="s">
        <v>10616</v>
      </c>
      <c r="AA721" s="176">
        <v>2400</v>
      </c>
      <c r="AB721" s="167" t="s">
        <v>11254</v>
      </c>
      <c r="AC721" s="176">
        <v>2400</v>
      </c>
      <c r="AD721" s="167" t="s">
        <v>11254</v>
      </c>
      <c r="AE721" s="176">
        <v>14664</v>
      </c>
    </row>
    <row r="722" spans="1:31">
      <c r="A722" s="178">
        <v>108166120860</v>
      </c>
      <c r="B722" s="166">
        <v>46132</v>
      </c>
      <c r="C722" s="167" t="s">
        <v>3524</v>
      </c>
      <c r="D722" s="167" t="s">
        <v>3525</v>
      </c>
      <c r="E722" s="167" t="s">
        <v>3526</v>
      </c>
      <c r="F722" s="167" t="s">
        <v>3628</v>
      </c>
      <c r="G722" s="167" t="s">
        <v>3603</v>
      </c>
      <c r="H722" s="168">
        <v>46132</v>
      </c>
      <c r="I722" s="167"/>
      <c r="J722" s="169">
        <v>26127</v>
      </c>
      <c r="K722" s="167" t="s">
        <v>55</v>
      </c>
      <c r="L722" s="169">
        <v>5</v>
      </c>
      <c r="M722" s="167" t="s">
        <v>3604</v>
      </c>
      <c r="N722" s="169">
        <v>2580</v>
      </c>
      <c r="O722" s="167" t="s">
        <v>3505</v>
      </c>
      <c r="P722" s="167"/>
      <c r="Q722" s="167" t="s">
        <v>4490</v>
      </c>
      <c r="R722" s="167" t="s">
        <v>3528</v>
      </c>
      <c r="S722" s="169">
        <v>1</v>
      </c>
      <c r="T722" s="167" t="s">
        <v>4756</v>
      </c>
      <c r="U722" s="169" t="s">
        <v>3648</v>
      </c>
      <c r="V722" s="167" t="s">
        <v>4764</v>
      </c>
      <c r="W722" s="167" t="s">
        <v>4765</v>
      </c>
      <c r="X722" s="170" t="s">
        <v>3533</v>
      </c>
      <c r="Y722" s="171" t="s">
        <v>4759</v>
      </c>
      <c r="Z722" s="167" t="s">
        <v>10616</v>
      </c>
      <c r="AA722" s="176">
        <v>2400</v>
      </c>
      <c r="AB722" s="167" t="s">
        <v>11254</v>
      </c>
      <c r="AC722" s="176">
        <v>2400</v>
      </c>
      <c r="AD722" s="167" t="s">
        <v>11254</v>
      </c>
      <c r="AE722" s="176">
        <v>14592</v>
      </c>
    </row>
    <row r="723" spans="1:31">
      <c r="A723" s="178">
        <v>108166212930</v>
      </c>
      <c r="B723" s="166">
        <v>46132</v>
      </c>
      <c r="C723" s="167" t="s">
        <v>3524</v>
      </c>
      <c r="D723" s="167" t="s">
        <v>3525</v>
      </c>
      <c r="E723" s="167" t="s">
        <v>3526</v>
      </c>
      <c r="F723" s="167" t="s">
        <v>3501</v>
      </c>
      <c r="G723" s="167" t="s">
        <v>3502</v>
      </c>
      <c r="H723" s="168">
        <v>46133</v>
      </c>
      <c r="I723" s="167"/>
      <c r="J723" s="169">
        <v>26127</v>
      </c>
      <c r="K723" s="167" t="s">
        <v>55</v>
      </c>
      <c r="L723" s="169">
        <v>4</v>
      </c>
      <c r="M723" s="167" t="s">
        <v>3513</v>
      </c>
      <c r="N723" s="169">
        <v>26.1</v>
      </c>
      <c r="O723" s="167" t="s">
        <v>3505</v>
      </c>
      <c r="P723" s="167"/>
      <c r="Q723" s="167" t="s">
        <v>3514</v>
      </c>
      <c r="R723" s="167" t="s">
        <v>3528</v>
      </c>
      <c r="S723" s="169">
        <v>1</v>
      </c>
      <c r="T723" s="167" t="s">
        <v>3703</v>
      </c>
      <c r="U723" s="169" t="s">
        <v>3704</v>
      </c>
      <c r="V723" s="167" t="s">
        <v>4766</v>
      </c>
      <c r="W723" s="167" t="s">
        <v>4767</v>
      </c>
      <c r="X723" s="170" t="s">
        <v>157</v>
      </c>
      <c r="Y723" s="171" t="s">
        <v>4768</v>
      </c>
      <c r="Z723" s="167" t="s">
        <v>10617</v>
      </c>
      <c r="AA723" s="176">
        <v>332</v>
      </c>
      <c r="AB723" s="167" t="s">
        <v>11254</v>
      </c>
      <c r="AC723" s="176">
        <v>332</v>
      </c>
      <c r="AD723" s="167" t="s">
        <v>11254</v>
      </c>
      <c r="AE723" s="176">
        <v>5577.6</v>
      </c>
    </row>
    <row r="724" spans="1:31">
      <c r="A724" s="178">
        <v>108166555120</v>
      </c>
      <c r="B724" s="166">
        <v>46132</v>
      </c>
      <c r="C724" s="167" t="s">
        <v>3524</v>
      </c>
      <c r="D724" s="167" t="s">
        <v>3525</v>
      </c>
      <c r="E724" s="167" t="s">
        <v>3526</v>
      </c>
      <c r="F724" s="167" t="s">
        <v>3501</v>
      </c>
      <c r="G724" s="167" t="s">
        <v>3502</v>
      </c>
      <c r="H724" s="168">
        <v>46133</v>
      </c>
      <c r="I724" s="167"/>
      <c r="J724" s="169">
        <v>26127</v>
      </c>
      <c r="K724" s="167" t="s">
        <v>55</v>
      </c>
      <c r="L724" s="169">
        <v>1</v>
      </c>
      <c r="M724" s="167" t="s">
        <v>3513</v>
      </c>
      <c r="N724" s="169">
        <v>0.1</v>
      </c>
      <c r="O724" s="167" t="s">
        <v>3505</v>
      </c>
      <c r="P724" s="167"/>
      <c r="Q724" s="167" t="s">
        <v>3514</v>
      </c>
      <c r="R724" s="167" t="s">
        <v>3528</v>
      </c>
      <c r="S724" s="169">
        <v>1</v>
      </c>
      <c r="T724" s="167" t="s">
        <v>3535</v>
      </c>
      <c r="U724" s="169" t="s">
        <v>3536</v>
      </c>
      <c r="V724" s="167" t="s">
        <v>4769</v>
      </c>
      <c r="W724" s="167" t="s">
        <v>4770</v>
      </c>
      <c r="X724" s="170" t="s">
        <v>157</v>
      </c>
      <c r="Y724" s="171" t="s">
        <v>4771</v>
      </c>
      <c r="Z724" s="167" t="s">
        <v>10618</v>
      </c>
      <c r="AA724" s="176">
        <v>1000</v>
      </c>
      <c r="AB724" s="167" t="s">
        <v>11254</v>
      </c>
      <c r="AC724" s="176">
        <v>1000</v>
      </c>
      <c r="AD724" s="167" t="s">
        <v>11254</v>
      </c>
      <c r="AE724" s="176">
        <v>54</v>
      </c>
    </row>
    <row r="725" spans="1:31">
      <c r="A725" s="178">
        <v>108167349030</v>
      </c>
      <c r="B725" s="166">
        <v>46132</v>
      </c>
      <c r="C725" s="167" t="s">
        <v>3524</v>
      </c>
      <c r="D725" s="167" t="s">
        <v>3525</v>
      </c>
      <c r="E725" s="167" t="s">
        <v>3526</v>
      </c>
      <c r="F725" s="167" t="s">
        <v>3501</v>
      </c>
      <c r="G725" s="167" t="s">
        <v>3502</v>
      </c>
      <c r="H725" s="168">
        <v>46133</v>
      </c>
      <c r="I725" s="167"/>
      <c r="J725" s="169">
        <v>26127</v>
      </c>
      <c r="K725" s="167" t="s">
        <v>55</v>
      </c>
      <c r="L725" s="169">
        <v>2</v>
      </c>
      <c r="M725" s="167" t="s">
        <v>3513</v>
      </c>
      <c r="N725" s="169">
        <v>22</v>
      </c>
      <c r="O725" s="167" t="s">
        <v>3505</v>
      </c>
      <c r="P725" s="167"/>
      <c r="Q725" s="167" t="s">
        <v>3527</v>
      </c>
      <c r="R725" s="167" t="s">
        <v>3528</v>
      </c>
      <c r="S725" s="169">
        <v>1</v>
      </c>
      <c r="T725" s="167" t="s">
        <v>3529</v>
      </c>
      <c r="U725" s="169" t="s">
        <v>3530</v>
      </c>
      <c r="V725" s="167" t="s">
        <v>4772</v>
      </c>
      <c r="W725" s="167" t="s">
        <v>4773</v>
      </c>
      <c r="X725" s="170" t="s">
        <v>157</v>
      </c>
      <c r="Y725" s="171" t="s">
        <v>4774</v>
      </c>
      <c r="Z725" s="167" t="s">
        <v>10619</v>
      </c>
      <c r="AA725" s="176">
        <v>18000</v>
      </c>
      <c r="AB725" s="167" t="s">
        <v>11254</v>
      </c>
      <c r="AC725" s="176">
        <v>18000</v>
      </c>
      <c r="AD725" s="167" t="s">
        <v>11254</v>
      </c>
      <c r="AE725" s="176">
        <v>3465360</v>
      </c>
    </row>
    <row r="726" spans="1:31">
      <c r="A726" s="178">
        <v>108167432550</v>
      </c>
      <c r="B726" s="166">
        <v>46132</v>
      </c>
      <c r="C726" s="167" t="s">
        <v>3524</v>
      </c>
      <c r="D726" s="167" t="s">
        <v>3525</v>
      </c>
      <c r="E726" s="167" t="s">
        <v>3526</v>
      </c>
      <c r="F726" s="167" t="s">
        <v>3501</v>
      </c>
      <c r="G726" s="167" t="s">
        <v>3502</v>
      </c>
      <c r="H726" s="168">
        <v>46133</v>
      </c>
      <c r="I726" s="167" t="s">
        <v>4775</v>
      </c>
      <c r="J726" s="169">
        <v>26127</v>
      </c>
      <c r="K726" s="167" t="s">
        <v>55</v>
      </c>
      <c r="L726" s="169">
        <v>1</v>
      </c>
      <c r="M726" s="167" t="s">
        <v>3604</v>
      </c>
      <c r="N726" s="169">
        <v>137.5</v>
      </c>
      <c r="O726" s="167" t="s">
        <v>3505</v>
      </c>
      <c r="P726" s="167"/>
      <c r="Q726" s="167" t="s">
        <v>3506</v>
      </c>
      <c r="R726" s="167" t="s">
        <v>3528</v>
      </c>
      <c r="S726" s="169">
        <v>1</v>
      </c>
      <c r="T726" s="167" t="s">
        <v>3587</v>
      </c>
      <c r="U726" s="169" t="s">
        <v>3588</v>
      </c>
      <c r="V726" s="167" t="s">
        <v>4725</v>
      </c>
      <c r="W726" s="167" t="s">
        <v>4726</v>
      </c>
      <c r="X726" s="170" t="s">
        <v>3533</v>
      </c>
      <c r="Y726" s="171" t="s">
        <v>4776</v>
      </c>
      <c r="Z726" s="167" t="s">
        <v>10620</v>
      </c>
      <c r="AA726" s="176">
        <v>4116</v>
      </c>
      <c r="AB726" s="167" t="s">
        <v>11254</v>
      </c>
      <c r="AC726" s="176">
        <v>4116</v>
      </c>
      <c r="AD726" s="167" t="s">
        <v>11254</v>
      </c>
      <c r="AE726" s="176">
        <v>9713.76</v>
      </c>
    </row>
    <row r="727" spans="1:31">
      <c r="A727" s="178">
        <v>108167561130</v>
      </c>
      <c r="B727" s="166">
        <v>46132</v>
      </c>
      <c r="C727" s="167" t="s">
        <v>3524</v>
      </c>
      <c r="D727" s="167" t="s">
        <v>3525</v>
      </c>
      <c r="E727" s="167" t="s">
        <v>3526</v>
      </c>
      <c r="F727" s="167" t="s">
        <v>3501</v>
      </c>
      <c r="G727" s="167" t="s">
        <v>3502</v>
      </c>
      <c r="H727" s="168">
        <v>46133</v>
      </c>
      <c r="I727" s="167" t="s">
        <v>4777</v>
      </c>
      <c r="J727" s="169">
        <v>26127</v>
      </c>
      <c r="K727" s="167" t="s">
        <v>55</v>
      </c>
      <c r="L727" s="169">
        <v>9</v>
      </c>
      <c r="M727" s="167" t="s">
        <v>3504</v>
      </c>
      <c r="N727" s="169">
        <v>80</v>
      </c>
      <c r="O727" s="167" t="s">
        <v>3505</v>
      </c>
      <c r="P727" s="167"/>
      <c r="Q727" s="167" t="s">
        <v>3506</v>
      </c>
      <c r="R727" s="167" t="s">
        <v>3528</v>
      </c>
      <c r="S727" s="169">
        <v>1</v>
      </c>
      <c r="T727" s="167" t="s">
        <v>3892</v>
      </c>
      <c r="U727" s="169" t="s">
        <v>3893</v>
      </c>
      <c r="V727" s="167" t="s">
        <v>4288</v>
      </c>
      <c r="W727" s="167" t="s">
        <v>4082</v>
      </c>
      <c r="X727" s="170" t="s">
        <v>3533</v>
      </c>
      <c r="Y727" s="171" t="s">
        <v>4778</v>
      </c>
      <c r="Z727" s="167" t="s">
        <v>10621</v>
      </c>
      <c r="AA727" s="176">
        <v>297</v>
      </c>
      <c r="AB727" s="167" t="s">
        <v>11254</v>
      </c>
      <c r="AC727" s="176">
        <v>297</v>
      </c>
      <c r="AD727" s="167" t="s">
        <v>11254</v>
      </c>
      <c r="AE727" s="176">
        <v>2019.6</v>
      </c>
    </row>
    <row r="728" spans="1:31">
      <c r="A728" s="178">
        <v>108167905640</v>
      </c>
      <c r="B728" s="166">
        <v>46132</v>
      </c>
      <c r="C728" s="167" t="s">
        <v>3524</v>
      </c>
      <c r="D728" s="167" t="s">
        <v>3525</v>
      </c>
      <c r="E728" s="167" t="s">
        <v>3526</v>
      </c>
      <c r="F728" s="167" t="s">
        <v>3501</v>
      </c>
      <c r="G728" s="167" t="s">
        <v>3502</v>
      </c>
      <c r="H728" s="168">
        <v>46133</v>
      </c>
      <c r="I728" s="167"/>
      <c r="J728" s="169">
        <v>26127</v>
      </c>
      <c r="K728" s="167" t="s">
        <v>55</v>
      </c>
      <c r="L728" s="169">
        <v>2</v>
      </c>
      <c r="M728" s="167" t="s">
        <v>3513</v>
      </c>
      <c r="N728" s="169">
        <v>2.4</v>
      </c>
      <c r="O728" s="167" t="s">
        <v>3505</v>
      </c>
      <c r="P728" s="167"/>
      <c r="Q728" s="167" t="s">
        <v>3527</v>
      </c>
      <c r="R728" s="167" t="s">
        <v>3528</v>
      </c>
      <c r="S728" s="169">
        <v>2</v>
      </c>
      <c r="T728" s="167" t="s">
        <v>4051</v>
      </c>
      <c r="U728" s="169" t="s">
        <v>4052</v>
      </c>
      <c r="V728" s="167" t="s">
        <v>4779</v>
      </c>
      <c r="W728" s="167" t="s">
        <v>4780</v>
      </c>
      <c r="X728" s="170" t="s">
        <v>157</v>
      </c>
      <c r="Y728" s="171" t="s">
        <v>4781</v>
      </c>
      <c r="Z728" s="167" t="s">
        <v>10622</v>
      </c>
      <c r="AA728" s="176">
        <v>1540</v>
      </c>
      <c r="AB728" s="167" t="s">
        <v>11254</v>
      </c>
      <c r="AC728" s="176">
        <v>1540</v>
      </c>
      <c r="AD728" s="167" t="s">
        <v>11254</v>
      </c>
      <c r="AE728" s="176">
        <v>1509.2</v>
      </c>
    </row>
    <row r="729" spans="1:31">
      <c r="A729" s="178">
        <v>108167905640</v>
      </c>
      <c r="B729" s="166">
        <v>46132</v>
      </c>
      <c r="C729" s="167" t="s">
        <v>3524</v>
      </c>
      <c r="D729" s="167" t="s">
        <v>3525</v>
      </c>
      <c r="E729" s="167" t="s">
        <v>3526</v>
      </c>
      <c r="F729" s="167" t="s">
        <v>3501</v>
      </c>
      <c r="G729" s="167" t="s">
        <v>3502</v>
      </c>
      <c r="H729" s="168">
        <v>46133</v>
      </c>
      <c r="I729" s="167"/>
      <c r="J729" s="169">
        <v>26127</v>
      </c>
      <c r="K729" s="167" t="s">
        <v>55</v>
      </c>
      <c r="L729" s="169">
        <v>2</v>
      </c>
      <c r="M729" s="167" t="s">
        <v>3513</v>
      </c>
      <c r="N729" s="169">
        <v>2.4</v>
      </c>
      <c r="O729" s="167" t="s">
        <v>3505</v>
      </c>
      <c r="P729" s="167"/>
      <c r="Q729" s="167" t="s">
        <v>3527</v>
      </c>
      <c r="R729" s="167" t="s">
        <v>3528</v>
      </c>
      <c r="S729" s="169">
        <v>1</v>
      </c>
      <c r="T729" s="167" t="s">
        <v>4051</v>
      </c>
      <c r="U729" s="169" t="s">
        <v>4052</v>
      </c>
      <c r="V729" s="167" t="s">
        <v>4782</v>
      </c>
      <c r="W729" s="167" t="s">
        <v>4783</v>
      </c>
      <c r="X729" s="170" t="s">
        <v>157</v>
      </c>
      <c r="Y729" s="171" t="s">
        <v>4781</v>
      </c>
      <c r="Z729" s="167" t="s">
        <v>10622</v>
      </c>
      <c r="AA729" s="176">
        <v>1210</v>
      </c>
      <c r="AB729" s="167" t="s">
        <v>11254</v>
      </c>
      <c r="AC729" s="176">
        <v>1210</v>
      </c>
      <c r="AD729" s="167" t="s">
        <v>11254</v>
      </c>
      <c r="AE729" s="176">
        <v>1185.8</v>
      </c>
    </row>
    <row r="730" spans="1:31">
      <c r="A730" s="178">
        <v>108168160700</v>
      </c>
      <c r="B730" s="166">
        <v>46132</v>
      </c>
      <c r="C730" s="167" t="s">
        <v>3524</v>
      </c>
      <c r="D730" s="167" t="s">
        <v>3525</v>
      </c>
      <c r="E730" s="167" t="s">
        <v>3526</v>
      </c>
      <c r="F730" s="167" t="s">
        <v>3501</v>
      </c>
      <c r="G730" s="167" t="s">
        <v>3502</v>
      </c>
      <c r="H730" s="168">
        <v>46133</v>
      </c>
      <c r="I730" s="167"/>
      <c r="J730" s="169">
        <v>26127</v>
      </c>
      <c r="K730" s="167" t="s">
        <v>55</v>
      </c>
      <c r="L730" s="169">
        <v>1</v>
      </c>
      <c r="M730" s="167" t="s">
        <v>3513</v>
      </c>
      <c r="N730" s="169">
        <v>0.9</v>
      </c>
      <c r="O730" s="167" t="s">
        <v>3505</v>
      </c>
      <c r="P730" s="167"/>
      <c r="Q730" s="167" t="s">
        <v>3514</v>
      </c>
      <c r="R730" s="167" t="s">
        <v>3528</v>
      </c>
      <c r="S730" s="169">
        <v>1</v>
      </c>
      <c r="T730" s="167" t="s">
        <v>3529</v>
      </c>
      <c r="U730" s="169" t="s">
        <v>3530</v>
      </c>
      <c r="V730" s="167" t="s">
        <v>4441</v>
      </c>
      <c r="W730" s="167" t="s">
        <v>4442</v>
      </c>
      <c r="X730" s="170" t="s">
        <v>157</v>
      </c>
      <c r="Y730" s="171" t="s">
        <v>4784</v>
      </c>
      <c r="Z730" s="167" t="s">
        <v>10623</v>
      </c>
      <c r="AA730" s="176">
        <v>5000</v>
      </c>
      <c r="AB730" s="167" t="s">
        <v>11254</v>
      </c>
      <c r="AC730" s="176">
        <v>5000</v>
      </c>
      <c r="AD730" s="167" t="s">
        <v>11254</v>
      </c>
      <c r="AE730" s="176">
        <v>575</v>
      </c>
    </row>
    <row r="731" spans="1:31">
      <c r="A731" s="178">
        <v>108168210250</v>
      </c>
      <c r="B731" s="166">
        <v>46132</v>
      </c>
      <c r="C731" s="167" t="s">
        <v>3524</v>
      </c>
      <c r="D731" s="167" t="s">
        <v>3525</v>
      </c>
      <c r="E731" s="167" t="s">
        <v>3526</v>
      </c>
      <c r="F731" s="167" t="s">
        <v>3501</v>
      </c>
      <c r="G731" s="167" t="s">
        <v>3502</v>
      </c>
      <c r="H731" s="168">
        <v>46133</v>
      </c>
      <c r="I731" s="167"/>
      <c r="J731" s="169">
        <v>26127</v>
      </c>
      <c r="K731" s="167" t="s">
        <v>55</v>
      </c>
      <c r="L731" s="169">
        <v>1</v>
      </c>
      <c r="M731" s="167" t="s">
        <v>3513</v>
      </c>
      <c r="N731" s="169">
        <v>3</v>
      </c>
      <c r="O731" s="167" t="s">
        <v>3505</v>
      </c>
      <c r="P731" s="167"/>
      <c r="Q731" s="167" t="s">
        <v>3527</v>
      </c>
      <c r="R731" s="167" t="s">
        <v>3528</v>
      </c>
      <c r="S731" s="169">
        <v>1</v>
      </c>
      <c r="T731" s="167" t="s">
        <v>3529</v>
      </c>
      <c r="U731" s="169" t="s">
        <v>3530</v>
      </c>
      <c r="V731" s="167" t="s">
        <v>4785</v>
      </c>
      <c r="W731" s="167" t="s">
        <v>4786</v>
      </c>
      <c r="X731" s="170" t="s">
        <v>3533</v>
      </c>
      <c r="Y731" s="171" t="s">
        <v>4787</v>
      </c>
      <c r="Z731" s="167" t="s">
        <v>10624</v>
      </c>
      <c r="AA731" s="176">
        <v>5000</v>
      </c>
      <c r="AB731" s="167" t="s">
        <v>11254</v>
      </c>
      <c r="AC731" s="176">
        <v>5000</v>
      </c>
      <c r="AD731" s="167" t="s">
        <v>11254</v>
      </c>
      <c r="AE731" s="176">
        <v>43500</v>
      </c>
    </row>
    <row r="732" spans="1:31">
      <c r="A732" s="178">
        <v>108168409900</v>
      </c>
      <c r="B732" s="166">
        <v>46132</v>
      </c>
      <c r="C732" s="167" t="s">
        <v>3500</v>
      </c>
      <c r="D732" s="167"/>
      <c r="E732" s="167"/>
      <c r="F732" s="167" t="s">
        <v>3501</v>
      </c>
      <c r="G732" s="167" t="s">
        <v>3502</v>
      </c>
      <c r="H732" s="168"/>
      <c r="I732" s="167" t="s">
        <v>4788</v>
      </c>
      <c r="J732" s="169">
        <v>26127</v>
      </c>
      <c r="K732" s="167" t="s">
        <v>55</v>
      </c>
      <c r="L732" s="169">
        <v>9</v>
      </c>
      <c r="M732" s="167" t="s">
        <v>3513</v>
      </c>
      <c r="N732" s="169">
        <v>18</v>
      </c>
      <c r="O732" s="167" t="s">
        <v>3505</v>
      </c>
      <c r="P732" s="167"/>
      <c r="Q732" s="167" t="s">
        <v>3514</v>
      </c>
      <c r="R732" s="167" t="s">
        <v>3515</v>
      </c>
      <c r="S732" s="169">
        <v>1</v>
      </c>
      <c r="T732" s="167" t="s">
        <v>3516</v>
      </c>
      <c r="U732" s="169" t="s">
        <v>3517</v>
      </c>
      <c r="V732" s="167" t="s">
        <v>4789</v>
      </c>
      <c r="W732" s="167" t="s">
        <v>3519</v>
      </c>
      <c r="X732" s="170" t="s">
        <v>157</v>
      </c>
      <c r="Y732" s="171" t="s">
        <v>4790</v>
      </c>
      <c r="Z732" s="167" t="s">
        <v>10625</v>
      </c>
      <c r="AA732" s="176">
        <v>9</v>
      </c>
      <c r="AB732" s="167" t="s">
        <v>11254</v>
      </c>
      <c r="AC732" s="176">
        <v>9</v>
      </c>
      <c r="AD732" s="167" t="s">
        <v>11254</v>
      </c>
      <c r="AE732" s="176">
        <v>23349.06</v>
      </c>
    </row>
    <row r="733" spans="1:31">
      <c r="A733" s="178">
        <v>108169861660</v>
      </c>
      <c r="B733" s="166">
        <v>46133</v>
      </c>
      <c r="C733" s="167" t="s">
        <v>3524</v>
      </c>
      <c r="D733" s="167" t="s">
        <v>3525</v>
      </c>
      <c r="E733" s="167" t="s">
        <v>3526</v>
      </c>
      <c r="F733" s="167" t="s">
        <v>3628</v>
      </c>
      <c r="G733" s="167" t="s">
        <v>3603</v>
      </c>
      <c r="H733" s="168">
        <v>46133</v>
      </c>
      <c r="I733" s="167"/>
      <c r="J733" s="169">
        <v>26127</v>
      </c>
      <c r="K733" s="167" t="s">
        <v>55</v>
      </c>
      <c r="L733" s="169">
        <v>10</v>
      </c>
      <c r="M733" s="167" t="s">
        <v>3604</v>
      </c>
      <c r="N733" s="169">
        <v>1030.9000000000001</v>
      </c>
      <c r="O733" s="167" t="s">
        <v>3505</v>
      </c>
      <c r="P733" s="167"/>
      <c r="Q733" s="167" t="s">
        <v>3527</v>
      </c>
      <c r="R733" s="167" t="s">
        <v>3528</v>
      </c>
      <c r="S733" s="169">
        <v>2</v>
      </c>
      <c r="T733" s="167" t="s">
        <v>4756</v>
      </c>
      <c r="U733" s="169" t="s">
        <v>3648</v>
      </c>
      <c r="V733" s="167" t="s">
        <v>4791</v>
      </c>
      <c r="W733" s="167" t="s">
        <v>4792</v>
      </c>
      <c r="X733" s="170" t="s">
        <v>3533</v>
      </c>
      <c r="Y733" s="171" t="s">
        <v>4793</v>
      </c>
      <c r="Z733" s="167" t="s">
        <v>10626</v>
      </c>
      <c r="AA733" s="176">
        <v>8784</v>
      </c>
      <c r="AB733" s="167" t="s">
        <v>11254</v>
      </c>
      <c r="AC733" s="176">
        <v>8784</v>
      </c>
      <c r="AD733" s="167" t="s">
        <v>11254</v>
      </c>
      <c r="AE733" s="176">
        <v>3100.75</v>
      </c>
    </row>
    <row r="734" spans="1:31">
      <c r="A734" s="178">
        <v>108169861660</v>
      </c>
      <c r="B734" s="166">
        <v>46133</v>
      </c>
      <c r="C734" s="167" t="s">
        <v>3524</v>
      </c>
      <c r="D734" s="167" t="s">
        <v>3525</v>
      </c>
      <c r="E734" s="167" t="s">
        <v>3526</v>
      </c>
      <c r="F734" s="167" t="s">
        <v>3628</v>
      </c>
      <c r="G734" s="167" t="s">
        <v>3603</v>
      </c>
      <c r="H734" s="168">
        <v>46133</v>
      </c>
      <c r="I734" s="167"/>
      <c r="J734" s="169">
        <v>26127</v>
      </c>
      <c r="K734" s="167" t="s">
        <v>55</v>
      </c>
      <c r="L734" s="169">
        <v>10</v>
      </c>
      <c r="M734" s="167" t="s">
        <v>3604</v>
      </c>
      <c r="N734" s="169">
        <v>1030.9000000000001</v>
      </c>
      <c r="O734" s="167" t="s">
        <v>3505</v>
      </c>
      <c r="P734" s="167"/>
      <c r="Q734" s="167" t="s">
        <v>3527</v>
      </c>
      <c r="R734" s="167" t="s">
        <v>3528</v>
      </c>
      <c r="S734" s="169">
        <v>1</v>
      </c>
      <c r="T734" s="167" t="s">
        <v>4756</v>
      </c>
      <c r="U734" s="169" t="s">
        <v>3648</v>
      </c>
      <c r="V734" s="167" t="s">
        <v>4794</v>
      </c>
      <c r="W734" s="167" t="s">
        <v>4795</v>
      </c>
      <c r="X734" s="170" t="s">
        <v>3533</v>
      </c>
      <c r="Y734" s="171" t="s">
        <v>4793</v>
      </c>
      <c r="Z734" s="167" t="s">
        <v>10626</v>
      </c>
      <c r="AA734" s="176">
        <v>8775</v>
      </c>
      <c r="AB734" s="167" t="s">
        <v>11254</v>
      </c>
      <c r="AC734" s="176">
        <v>8775</v>
      </c>
      <c r="AD734" s="167" t="s">
        <v>11254</v>
      </c>
      <c r="AE734" s="176">
        <v>4878.8999999999996</v>
      </c>
    </row>
    <row r="735" spans="1:31">
      <c r="A735" s="178">
        <v>108170345400</v>
      </c>
      <c r="B735" s="166">
        <v>46133</v>
      </c>
      <c r="C735" s="167" t="s">
        <v>3500</v>
      </c>
      <c r="D735" s="167"/>
      <c r="E735" s="167"/>
      <c r="F735" s="167" t="s">
        <v>3501</v>
      </c>
      <c r="G735" s="167" t="s">
        <v>3502</v>
      </c>
      <c r="H735" s="168"/>
      <c r="I735" s="167" t="s">
        <v>4796</v>
      </c>
      <c r="J735" s="169">
        <v>26127</v>
      </c>
      <c r="K735" s="167" t="s">
        <v>55</v>
      </c>
      <c r="L735" s="169">
        <v>1</v>
      </c>
      <c r="M735" s="167" t="s">
        <v>3604</v>
      </c>
      <c r="N735" s="169">
        <v>25</v>
      </c>
      <c r="O735" s="167" t="s">
        <v>3505</v>
      </c>
      <c r="P735" s="167"/>
      <c r="Q735" s="167" t="s">
        <v>3514</v>
      </c>
      <c r="R735" s="167" t="s">
        <v>3515</v>
      </c>
      <c r="S735" s="169">
        <v>1</v>
      </c>
      <c r="T735" s="167" t="s">
        <v>3516</v>
      </c>
      <c r="U735" s="169" t="s">
        <v>3517</v>
      </c>
      <c r="V735" s="167" t="s">
        <v>4797</v>
      </c>
      <c r="W735" s="167" t="s">
        <v>3519</v>
      </c>
      <c r="X735" s="170" t="s">
        <v>157</v>
      </c>
      <c r="Y735" s="171" t="s">
        <v>4798</v>
      </c>
      <c r="Z735" s="167" t="s">
        <v>10627</v>
      </c>
      <c r="AA735" s="176">
        <v>50</v>
      </c>
      <c r="AB735" s="167" t="s">
        <v>11254</v>
      </c>
      <c r="AC735" s="176">
        <v>50</v>
      </c>
      <c r="AD735" s="167" t="s">
        <v>11254</v>
      </c>
      <c r="AE735" s="176">
        <v>129717</v>
      </c>
    </row>
    <row r="736" spans="1:31">
      <c r="A736" s="178">
        <v>108170826040</v>
      </c>
      <c r="B736" s="166">
        <v>46133</v>
      </c>
      <c r="C736" s="167" t="s">
        <v>3610</v>
      </c>
      <c r="D736" s="167" t="s">
        <v>3525</v>
      </c>
      <c r="E736" s="167" t="s">
        <v>3526</v>
      </c>
      <c r="F736" s="167" t="s">
        <v>3613</v>
      </c>
      <c r="G736" s="167" t="s">
        <v>3614</v>
      </c>
      <c r="H736" s="168">
        <v>46133</v>
      </c>
      <c r="I736" s="167"/>
      <c r="J736" s="169">
        <v>1</v>
      </c>
      <c r="K736" s="167" t="s">
        <v>48</v>
      </c>
      <c r="L736" s="169">
        <v>200</v>
      </c>
      <c r="M736" s="167" t="s">
        <v>3504</v>
      </c>
      <c r="N736" s="169">
        <v>4200</v>
      </c>
      <c r="O736" s="167" t="s">
        <v>3505</v>
      </c>
      <c r="P736" s="167" t="s">
        <v>4799</v>
      </c>
      <c r="Q736" s="167" t="s">
        <v>3506</v>
      </c>
      <c r="R736" s="167" t="s">
        <v>4800</v>
      </c>
      <c r="S736" s="169">
        <v>1</v>
      </c>
      <c r="T736" s="167"/>
      <c r="U736" s="169" t="s">
        <v>3979</v>
      </c>
      <c r="V736" s="167" t="s">
        <v>3980</v>
      </c>
      <c r="W736" s="167"/>
      <c r="X736" s="170" t="s">
        <v>3619</v>
      </c>
      <c r="Y736" s="171" t="s">
        <v>4801</v>
      </c>
      <c r="Z736" s="167" t="s">
        <v>10628</v>
      </c>
      <c r="AA736" s="176">
        <v>200</v>
      </c>
      <c r="AB736" s="167" t="s">
        <v>11254</v>
      </c>
      <c r="AC736" s="176">
        <v>200</v>
      </c>
      <c r="AD736" s="167" t="s">
        <v>11254</v>
      </c>
      <c r="AE736" s="176">
        <v>45000000</v>
      </c>
    </row>
    <row r="737" spans="1:31">
      <c r="A737" s="178">
        <v>108171880500</v>
      </c>
      <c r="B737" s="166">
        <v>46133</v>
      </c>
      <c r="C737" s="167" t="s">
        <v>3524</v>
      </c>
      <c r="D737" s="167" t="s">
        <v>3525</v>
      </c>
      <c r="E737" s="167" t="s">
        <v>3526</v>
      </c>
      <c r="F737" s="167" t="s">
        <v>3501</v>
      </c>
      <c r="G737" s="167" t="s">
        <v>3502</v>
      </c>
      <c r="H737" s="168">
        <v>46134</v>
      </c>
      <c r="I737" s="167"/>
      <c r="J737" s="169">
        <v>26127</v>
      </c>
      <c r="K737" s="167" t="s">
        <v>55</v>
      </c>
      <c r="L737" s="169">
        <v>1</v>
      </c>
      <c r="M737" s="167" t="s">
        <v>3513</v>
      </c>
      <c r="N737" s="169">
        <v>6.6</v>
      </c>
      <c r="O737" s="167" t="s">
        <v>3505</v>
      </c>
      <c r="P737" s="167"/>
      <c r="Q737" s="167" t="s">
        <v>3527</v>
      </c>
      <c r="R737" s="167" t="s">
        <v>3528</v>
      </c>
      <c r="S737" s="169">
        <v>1</v>
      </c>
      <c r="T737" s="167" t="s">
        <v>3560</v>
      </c>
      <c r="U737" s="169" t="s">
        <v>3561</v>
      </c>
      <c r="V737" s="167" t="s">
        <v>4802</v>
      </c>
      <c r="W737" s="167" t="s">
        <v>4803</v>
      </c>
      <c r="X737" s="170" t="s">
        <v>159</v>
      </c>
      <c r="Y737" s="171" t="s">
        <v>4804</v>
      </c>
      <c r="Z737" s="167" t="s">
        <v>10629</v>
      </c>
      <c r="AA737" s="176">
        <v>1200</v>
      </c>
      <c r="AB737" s="167" t="s">
        <v>11254</v>
      </c>
      <c r="AC737" s="176">
        <v>1200</v>
      </c>
      <c r="AD737" s="167" t="s">
        <v>11254</v>
      </c>
      <c r="AE737" s="176">
        <v>825.6</v>
      </c>
    </row>
    <row r="738" spans="1:31">
      <c r="A738" s="178">
        <v>108171895310</v>
      </c>
      <c r="B738" s="166">
        <v>46133</v>
      </c>
      <c r="C738" s="167" t="s">
        <v>3524</v>
      </c>
      <c r="D738" s="167" t="s">
        <v>3525</v>
      </c>
      <c r="E738" s="167" t="s">
        <v>3526</v>
      </c>
      <c r="F738" s="167" t="s">
        <v>3501</v>
      </c>
      <c r="G738" s="167" t="s">
        <v>3502</v>
      </c>
      <c r="H738" s="168">
        <v>46134</v>
      </c>
      <c r="I738" s="167"/>
      <c r="J738" s="169">
        <v>26127</v>
      </c>
      <c r="K738" s="167" t="s">
        <v>55</v>
      </c>
      <c r="L738" s="169">
        <v>1</v>
      </c>
      <c r="M738" s="167" t="s">
        <v>3513</v>
      </c>
      <c r="N738" s="169">
        <v>0.5</v>
      </c>
      <c r="O738" s="167" t="s">
        <v>3505</v>
      </c>
      <c r="P738" s="167"/>
      <c r="Q738" s="167" t="s">
        <v>3527</v>
      </c>
      <c r="R738" s="167" t="s">
        <v>3528</v>
      </c>
      <c r="S738" s="169">
        <v>1</v>
      </c>
      <c r="T738" s="167" t="s">
        <v>3529</v>
      </c>
      <c r="U738" s="169" t="s">
        <v>3530</v>
      </c>
      <c r="V738" s="167" t="s">
        <v>4805</v>
      </c>
      <c r="W738" s="167" t="s">
        <v>4806</v>
      </c>
      <c r="X738" s="170" t="s">
        <v>157</v>
      </c>
      <c r="Y738" s="171" t="s">
        <v>4807</v>
      </c>
      <c r="Z738" s="167" t="s">
        <v>10630</v>
      </c>
      <c r="AA738" s="176">
        <v>1000</v>
      </c>
      <c r="AB738" s="167" t="s">
        <v>11254</v>
      </c>
      <c r="AC738" s="176">
        <v>1000</v>
      </c>
      <c r="AD738" s="167" t="s">
        <v>11254</v>
      </c>
      <c r="AE738" s="176">
        <v>2829</v>
      </c>
    </row>
    <row r="739" spans="1:31">
      <c r="A739" s="178">
        <v>108172062350</v>
      </c>
      <c r="B739" s="166">
        <v>46133</v>
      </c>
      <c r="C739" s="167" t="s">
        <v>3524</v>
      </c>
      <c r="D739" s="167" t="s">
        <v>3525</v>
      </c>
      <c r="E739" s="167" t="s">
        <v>3526</v>
      </c>
      <c r="F739" s="167" t="s">
        <v>3501</v>
      </c>
      <c r="G739" s="167" t="s">
        <v>3502</v>
      </c>
      <c r="H739" s="168">
        <v>46134</v>
      </c>
      <c r="I739" s="167"/>
      <c r="J739" s="169">
        <v>26127</v>
      </c>
      <c r="K739" s="167" t="s">
        <v>55</v>
      </c>
      <c r="L739" s="169">
        <v>1</v>
      </c>
      <c r="M739" s="167" t="s">
        <v>3513</v>
      </c>
      <c r="N739" s="169">
        <v>1.2</v>
      </c>
      <c r="O739" s="167" t="s">
        <v>3505</v>
      </c>
      <c r="P739" s="167"/>
      <c r="Q739" s="167" t="s">
        <v>3514</v>
      </c>
      <c r="R739" s="167" t="s">
        <v>3528</v>
      </c>
      <c r="S739" s="169">
        <v>2</v>
      </c>
      <c r="T739" s="167" t="s">
        <v>3540</v>
      </c>
      <c r="U739" s="169" t="s">
        <v>3541</v>
      </c>
      <c r="V739" s="167" t="s">
        <v>4808</v>
      </c>
      <c r="W739" s="167" t="s">
        <v>4809</v>
      </c>
      <c r="X739" s="170" t="s">
        <v>3533</v>
      </c>
      <c r="Y739" s="171" t="s">
        <v>4810</v>
      </c>
      <c r="Z739" s="167" t="s">
        <v>10631</v>
      </c>
      <c r="AA739" s="176">
        <v>6000</v>
      </c>
      <c r="AB739" s="167" t="s">
        <v>11254</v>
      </c>
      <c r="AC739" s="176">
        <v>6000</v>
      </c>
      <c r="AD739" s="167" t="s">
        <v>11254</v>
      </c>
      <c r="AE739" s="176">
        <v>166.2</v>
      </c>
    </row>
    <row r="740" spans="1:31">
      <c r="A740" s="178">
        <v>108172062350</v>
      </c>
      <c r="B740" s="166">
        <v>46133</v>
      </c>
      <c r="C740" s="167" t="s">
        <v>3524</v>
      </c>
      <c r="D740" s="167" t="s">
        <v>3525</v>
      </c>
      <c r="E740" s="167" t="s">
        <v>3526</v>
      </c>
      <c r="F740" s="167" t="s">
        <v>3501</v>
      </c>
      <c r="G740" s="167" t="s">
        <v>3502</v>
      </c>
      <c r="H740" s="168">
        <v>46134</v>
      </c>
      <c r="I740" s="167"/>
      <c r="J740" s="169">
        <v>26127</v>
      </c>
      <c r="K740" s="167" t="s">
        <v>55</v>
      </c>
      <c r="L740" s="169">
        <v>1</v>
      </c>
      <c r="M740" s="167" t="s">
        <v>3513</v>
      </c>
      <c r="N740" s="169">
        <v>1.2</v>
      </c>
      <c r="O740" s="167" t="s">
        <v>3505</v>
      </c>
      <c r="P740" s="167"/>
      <c r="Q740" s="167" t="s">
        <v>3514</v>
      </c>
      <c r="R740" s="167" t="s">
        <v>3528</v>
      </c>
      <c r="S740" s="169">
        <v>1</v>
      </c>
      <c r="T740" s="167" t="s">
        <v>4217</v>
      </c>
      <c r="U740" s="169" t="s">
        <v>3536</v>
      </c>
      <c r="V740" s="167" t="s">
        <v>4218</v>
      </c>
      <c r="W740" s="167" t="s">
        <v>4219</v>
      </c>
      <c r="X740" s="170" t="s">
        <v>160</v>
      </c>
      <c r="Y740" s="171" t="s">
        <v>4810</v>
      </c>
      <c r="Z740" s="167" t="s">
        <v>10631</v>
      </c>
      <c r="AA740" s="176">
        <v>18000</v>
      </c>
      <c r="AB740" s="167" t="s">
        <v>11254</v>
      </c>
      <c r="AC740" s="176">
        <v>18000</v>
      </c>
      <c r="AD740" s="167" t="s">
        <v>11254</v>
      </c>
      <c r="AE740" s="176">
        <v>932.76</v>
      </c>
    </row>
    <row r="741" spans="1:31">
      <c r="A741" s="178">
        <v>108172078600</v>
      </c>
      <c r="B741" s="166">
        <v>46133</v>
      </c>
      <c r="C741" s="167" t="s">
        <v>3524</v>
      </c>
      <c r="D741" s="167" t="s">
        <v>3525</v>
      </c>
      <c r="E741" s="167" t="s">
        <v>3526</v>
      </c>
      <c r="F741" s="167" t="s">
        <v>3501</v>
      </c>
      <c r="G741" s="167" t="s">
        <v>3502</v>
      </c>
      <c r="H741" s="168">
        <v>46134</v>
      </c>
      <c r="I741" s="167"/>
      <c r="J741" s="169">
        <v>26127</v>
      </c>
      <c r="K741" s="167" t="s">
        <v>55</v>
      </c>
      <c r="L741" s="169">
        <v>1</v>
      </c>
      <c r="M741" s="167" t="s">
        <v>3513</v>
      </c>
      <c r="N741" s="169">
        <v>0.3</v>
      </c>
      <c r="O741" s="167" t="s">
        <v>3505</v>
      </c>
      <c r="P741" s="167"/>
      <c r="Q741" s="167" t="s">
        <v>3527</v>
      </c>
      <c r="R741" s="167" t="s">
        <v>3528</v>
      </c>
      <c r="S741" s="169">
        <v>2</v>
      </c>
      <c r="T741" s="167" t="s">
        <v>3717</v>
      </c>
      <c r="U741" s="169" t="s">
        <v>3718</v>
      </c>
      <c r="V741" s="167" t="s">
        <v>4811</v>
      </c>
      <c r="W741" s="167" t="s">
        <v>4812</v>
      </c>
      <c r="X741" s="170" t="s">
        <v>159</v>
      </c>
      <c r="Y741" s="171" t="s">
        <v>4813</v>
      </c>
      <c r="Z741" s="167" t="s">
        <v>10632</v>
      </c>
      <c r="AA741" s="176">
        <v>1100</v>
      </c>
      <c r="AB741" s="167" t="s">
        <v>11254</v>
      </c>
      <c r="AC741" s="176">
        <v>1100</v>
      </c>
      <c r="AD741" s="167" t="s">
        <v>11254</v>
      </c>
      <c r="AE741" s="176">
        <v>115.94</v>
      </c>
    </row>
    <row r="742" spans="1:31">
      <c r="A742" s="178">
        <v>108172078600</v>
      </c>
      <c r="B742" s="166">
        <v>46133</v>
      </c>
      <c r="C742" s="167" t="s">
        <v>3524</v>
      </c>
      <c r="D742" s="167" t="s">
        <v>3525</v>
      </c>
      <c r="E742" s="167" t="s">
        <v>3526</v>
      </c>
      <c r="F742" s="167" t="s">
        <v>3501</v>
      </c>
      <c r="G742" s="167" t="s">
        <v>3502</v>
      </c>
      <c r="H742" s="168">
        <v>46134</v>
      </c>
      <c r="I742" s="167"/>
      <c r="J742" s="169">
        <v>26127</v>
      </c>
      <c r="K742" s="167" t="s">
        <v>55</v>
      </c>
      <c r="L742" s="169">
        <v>1</v>
      </c>
      <c r="M742" s="167" t="s">
        <v>3513</v>
      </c>
      <c r="N742" s="169">
        <v>0.3</v>
      </c>
      <c r="O742" s="167" t="s">
        <v>3505</v>
      </c>
      <c r="P742" s="167"/>
      <c r="Q742" s="167" t="s">
        <v>3527</v>
      </c>
      <c r="R742" s="167" t="s">
        <v>3528</v>
      </c>
      <c r="S742" s="169">
        <v>1</v>
      </c>
      <c r="T742" s="167" t="s">
        <v>3717</v>
      </c>
      <c r="U742" s="169" t="s">
        <v>3718</v>
      </c>
      <c r="V742" s="167" t="s">
        <v>4814</v>
      </c>
      <c r="W742" s="167" t="s">
        <v>4815</v>
      </c>
      <c r="X742" s="170" t="s">
        <v>159</v>
      </c>
      <c r="Y742" s="171" t="s">
        <v>4813</v>
      </c>
      <c r="Z742" s="167" t="s">
        <v>10632</v>
      </c>
      <c r="AA742" s="176">
        <v>600</v>
      </c>
      <c r="AB742" s="167" t="s">
        <v>11254</v>
      </c>
      <c r="AC742" s="176">
        <v>600</v>
      </c>
      <c r="AD742" s="167" t="s">
        <v>11254</v>
      </c>
      <c r="AE742" s="176">
        <v>60.18</v>
      </c>
    </row>
    <row r="743" spans="1:31">
      <c r="A743" s="178">
        <v>108172130510</v>
      </c>
      <c r="B743" s="166">
        <v>46133</v>
      </c>
      <c r="C743" s="167" t="s">
        <v>3524</v>
      </c>
      <c r="D743" s="167" t="s">
        <v>3525</v>
      </c>
      <c r="E743" s="167" t="s">
        <v>3526</v>
      </c>
      <c r="F743" s="167" t="s">
        <v>3501</v>
      </c>
      <c r="G743" s="167" t="s">
        <v>3502</v>
      </c>
      <c r="H743" s="168">
        <v>46134</v>
      </c>
      <c r="I743" s="167"/>
      <c r="J743" s="169">
        <v>26127</v>
      </c>
      <c r="K743" s="167" t="s">
        <v>55</v>
      </c>
      <c r="L743" s="169">
        <v>1</v>
      </c>
      <c r="M743" s="167" t="s">
        <v>3513</v>
      </c>
      <c r="N743" s="169">
        <v>1.4</v>
      </c>
      <c r="O743" s="167" t="s">
        <v>3505</v>
      </c>
      <c r="P743" s="167"/>
      <c r="Q743" s="167" t="s">
        <v>3514</v>
      </c>
      <c r="R743" s="167" t="s">
        <v>3528</v>
      </c>
      <c r="S743" s="169">
        <v>1</v>
      </c>
      <c r="T743" s="167" t="s">
        <v>3540</v>
      </c>
      <c r="U743" s="169" t="s">
        <v>3541</v>
      </c>
      <c r="V743" s="167" t="s">
        <v>3542</v>
      </c>
      <c r="W743" s="167" t="s">
        <v>3543</v>
      </c>
      <c r="X743" s="170" t="s">
        <v>157</v>
      </c>
      <c r="Y743" s="171" t="s">
        <v>4816</v>
      </c>
      <c r="Z743" s="167" t="s">
        <v>10633</v>
      </c>
      <c r="AA743" s="176">
        <v>18000</v>
      </c>
      <c r="AB743" s="167" t="s">
        <v>11254</v>
      </c>
      <c r="AC743" s="176">
        <v>18000</v>
      </c>
      <c r="AD743" s="167" t="s">
        <v>11254</v>
      </c>
      <c r="AE743" s="176">
        <v>873</v>
      </c>
    </row>
    <row r="744" spans="1:31">
      <c r="A744" s="178">
        <v>108172145060</v>
      </c>
      <c r="B744" s="166">
        <v>46133</v>
      </c>
      <c r="C744" s="167" t="s">
        <v>3524</v>
      </c>
      <c r="D744" s="167" t="s">
        <v>3525</v>
      </c>
      <c r="E744" s="167" t="s">
        <v>3526</v>
      </c>
      <c r="F744" s="167" t="s">
        <v>3501</v>
      </c>
      <c r="G744" s="167" t="s">
        <v>3502</v>
      </c>
      <c r="H744" s="168">
        <v>46134</v>
      </c>
      <c r="I744" s="167"/>
      <c r="J744" s="169">
        <v>26127</v>
      </c>
      <c r="K744" s="167" t="s">
        <v>55</v>
      </c>
      <c r="L744" s="169">
        <v>1</v>
      </c>
      <c r="M744" s="167" t="s">
        <v>3513</v>
      </c>
      <c r="N744" s="169">
        <v>2.9</v>
      </c>
      <c r="O744" s="167" t="s">
        <v>3505</v>
      </c>
      <c r="P744" s="167"/>
      <c r="Q744" s="167" t="s">
        <v>3527</v>
      </c>
      <c r="R744" s="167" t="s">
        <v>3528</v>
      </c>
      <c r="S744" s="169">
        <v>1</v>
      </c>
      <c r="T744" s="167" t="s">
        <v>3529</v>
      </c>
      <c r="U744" s="169" t="s">
        <v>3530</v>
      </c>
      <c r="V744" s="167" t="s">
        <v>4817</v>
      </c>
      <c r="W744" s="167" t="s">
        <v>3551</v>
      </c>
      <c r="X744" s="170" t="s">
        <v>3533</v>
      </c>
      <c r="Y744" s="171" t="s">
        <v>4818</v>
      </c>
      <c r="Z744" s="167" t="s">
        <v>10634</v>
      </c>
      <c r="AA744" s="176">
        <v>600</v>
      </c>
      <c r="AB744" s="167" t="s">
        <v>11254</v>
      </c>
      <c r="AC744" s="176">
        <v>600</v>
      </c>
      <c r="AD744" s="167" t="s">
        <v>11254</v>
      </c>
      <c r="AE744" s="176">
        <v>10692</v>
      </c>
    </row>
    <row r="745" spans="1:31">
      <c r="A745" s="178">
        <v>108172201210</v>
      </c>
      <c r="B745" s="166">
        <v>46133</v>
      </c>
      <c r="C745" s="167" t="s">
        <v>3524</v>
      </c>
      <c r="D745" s="167" t="s">
        <v>3525</v>
      </c>
      <c r="E745" s="167" t="s">
        <v>3526</v>
      </c>
      <c r="F745" s="167" t="s">
        <v>3501</v>
      </c>
      <c r="G745" s="167" t="s">
        <v>3502</v>
      </c>
      <c r="H745" s="168">
        <v>46134</v>
      </c>
      <c r="I745" s="167"/>
      <c r="J745" s="169">
        <v>26127</v>
      </c>
      <c r="K745" s="167" t="s">
        <v>55</v>
      </c>
      <c r="L745" s="169">
        <v>2</v>
      </c>
      <c r="M745" s="167" t="s">
        <v>3513</v>
      </c>
      <c r="N745" s="169">
        <v>10.6</v>
      </c>
      <c r="O745" s="167" t="s">
        <v>3505</v>
      </c>
      <c r="P745" s="167"/>
      <c r="Q745" s="167" t="s">
        <v>3527</v>
      </c>
      <c r="R745" s="167" t="s">
        <v>3528</v>
      </c>
      <c r="S745" s="169">
        <v>1</v>
      </c>
      <c r="T745" s="167" t="s">
        <v>3587</v>
      </c>
      <c r="U745" s="169" t="s">
        <v>3588</v>
      </c>
      <c r="V745" s="167" t="s">
        <v>4353</v>
      </c>
      <c r="W745" s="167" t="s">
        <v>4354</v>
      </c>
      <c r="X745" s="170" t="s">
        <v>157</v>
      </c>
      <c r="Y745" s="171" t="s">
        <v>4819</v>
      </c>
      <c r="Z745" s="167" t="s">
        <v>10635</v>
      </c>
      <c r="AA745" s="176">
        <v>2700</v>
      </c>
      <c r="AB745" s="167" t="s">
        <v>11254</v>
      </c>
      <c r="AC745" s="176">
        <v>2700</v>
      </c>
      <c r="AD745" s="167" t="s">
        <v>11254</v>
      </c>
      <c r="AE745" s="176">
        <v>5329.8</v>
      </c>
    </row>
    <row r="746" spans="1:31">
      <c r="A746" s="178">
        <v>108172275960</v>
      </c>
      <c r="B746" s="166">
        <v>46133</v>
      </c>
      <c r="C746" s="167" t="s">
        <v>3524</v>
      </c>
      <c r="D746" s="167" t="s">
        <v>3525</v>
      </c>
      <c r="E746" s="167" t="s">
        <v>3526</v>
      </c>
      <c r="F746" s="167" t="s">
        <v>3501</v>
      </c>
      <c r="G746" s="167" t="s">
        <v>3502</v>
      </c>
      <c r="H746" s="168">
        <v>46134</v>
      </c>
      <c r="I746" s="167"/>
      <c r="J746" s="169">
        <v>26127</v>
      </c>
      <c r="K746" s="167" t="s">
        <v>55</v>
      </c>
      <c r="L746" s="169">
        <v>2</v>
      </c>
      <c r="M746" s="167" t="s">
        <v>3513</v>
      </c>
      <c r="N746" s="169">
        <v>6.1</v>
      </c>
      <c r="O746" s="167" t="s">
        <v>3505</v>
      </c>
      <c r="P746" s="167"/>
      <c r="Q746" s="167" t="s">
        <v>3527</v>
      </c>
      <c r="R746" s="167" t="s">
        <v>3528</v>
      </c>
      <c r="S746" s="169">
        <v>2</v>
      </c>
      <c r="T746" s="167" t="s">
        <v>4820</v>
      </c>
      <c r="U746" s="169" t="s">
        <v>3660</v>
      </c>
      <c r="V746" s="167" t="s">
        <v>4821</v>
      </c>
      <c r="W746" s="167" t="s">
        <v>4822</v>
      </c>
      <c r="X746" s="170" t="s">
        <v>3533</v>
      </c>
      <c r="Y746" s="171" t="s">
        <v>4823</v>
      </c>
      <c r="Z746" s="167" t="s">
        <v>10636</v>
      </c>
      <c r="AA746" s="176">
        <v>2000</v>
      </c>
      <c r="AB746" s="167" t="s">
        <v>11254</v>
      </c>
      <c r="AC746" s="176">
        <v>2000</v>
      </c>
      <c r="AD746" s="167" t="s">
        <v>11254</v>
      </c>
      <c r="AE746" s="176">
        <v>1012</v>
      </c>
    </row>
    <row r="747" spans="1:31">
      <c r="A747" s="178">
        <v>108172275960</v>
      </c>
      <c r="B747" s="166">
        <v>46133</v>
      </c>
      <c r="C747" s="167" t="s">
        <v>3524</v>
      </c>
      <c r="D747" s="167" t="s">
        <v>3525</v>
      </c>
      <c r="E747" s="167" t="s">
        <v>3526</v>
      </c>
      <c r="F747" s="167" t="s">
        <v>3501</v>
      </c>
      <c r="G747" s="167" t="s">
        <v>3502</v>
      </c>
      <c r="H747" s="168">
        <v>46134</v>
      </c>
      <c r="I747" s="167"/>
      <c r="J747" s="169">
        <v>26127</v>
      </c>
      <c r="K747" s="167" t="s">
        <v>55</v>
      </c>
      <c r="L747" s="169">
        <v>2</v>
      </c>
      <c r="M747" s="167" t="s">
        <v>3513</v>
      </c>
      <c r="N747" s="169">
        <v>6.1</v>
      </c>
      <c r="O747" s="167" t="s">
        <v>3505</v>
      </c>
      <c r="P747" s="167"/>
      <c r="Q747" s="167" t="s">
        <v>3527</v>
      </c>
      <c r="R747" s="167" t="s">
        <v>3528</v>
      </c>
      <c r="S747" s="169">
        <v>1</v>
      </c>
      <c r="T747" s="167" t="s">
        <v>3587</v>
      </c>
      <c r="U747" s="169" t="s">
        <v>3588</v>
      </c>
      <c r="V747" s="167" t="s">
        <v>4824</v>
      </c>
      <c r="W747" s="167" t="s">
        <v>4825</v>
      </c>
      <c r="X747" s="170" t="s">
        <v>160</v>
      </c>
      <c r="Y747" s="171" t="s">
        <v>4823</v>
      </c>
      <c r="Z747" s="167" t="s">
        <v>10636</v>
      </c>
      <c r="AA747" s="176">
        <v>1000</v>
      </c>
      <c r="AB747" s="167" t="s">
        <v>11254</v>
      </c>
      <c r="AC747" s="176">
        <v>1000</v>
      </c>
      <c r="AD747" s="167" t="s">
        <v>11254</v>
      </c>
      <c r="AE747" s="176">
        <v>731</v>
      </c>
    </row>
    <row r="748" spans="1:31">
      <c r="A748" s="178">
        <v>108172330120</v>
      </c>
      <c r="B748" s="166">
        <v>46133</v>
      </c>
      <c r="C748" s="167" t="s">
        <v>3524</v>
      </c>
      <c r="D748" s="167" t="s">
        <v>3525</v>
      </c>
      <c r="E748" s="167" t="s">
        <v>3526</v>
      </c>
      <c r="F748" s="167" t="s">
        <v>3501</v>
      </c>
      <c r="G748" s="167" t="s">
        <v>3502</v>
      </c>
      <c r="H748" s="168">
        <v>46134</v>
      </c>
      <c r="I748" s="167"/>
      <c r="J748" s="169">
        <v>26127</v>
      </c>
      <c r="K748" s="167" t="s">
        <v>55</v>
      </c>
      <c r="L748" s="169">
        <v>1</v>
      </c>
      <c r="M748" s="167" t="s">
        <v>3513</v>
      </c>
      <c r="N748" s="169">
        <v>0.7</v>
      </c>
      <c r="O748" s="167" t="s">
        <v>3505</v>
      </c>
      <c r="P748" s="167"/>
      <c r="Q748" s="167" t="s">
        <v>3514</v>
      </c>
      <c r="R748" s="167" t="s">
        <v>3528</v>
      </c>
      <c r="S748" s="169">
        <v>1</v>
      </c>
      <c r="T748" s="167" t="s">
        <v>3529</v>
      </c>
      <c r="U748" s="169" t="s">
        <v>3530</v>
      </c>
      <c r="V748" s="167" t="s">
        <v>4826</v>
      </c>
      <c r="W748" s="167" t="s">
        <v>4827</v>
      </c>
      <c r="X748" s="170" t="s">
        <v>3533</v>
      </c>
      <c r="Y748" s="171" t="s">
        <v>4828</v>
      </c>
      <c r="Z748" s="167" t="s">
        <v>10637</v>
      </c>
      <c r="AA748" s="176">
        <v>500</v>
      </c>
      <c r="AB748" s="167" t="s">
        <v>11254</v>
      </c>
      <c r="AC748" s="176">
        <v>500</v>
      </c>
      <c r="AD748" s="167" t="s">
        <v>11254</v>
      </c>
      <c r="AE748" s="176">
        <v>40</v>
      </c>
    </row>
    <row r="749" spans="1:31">
      <c r="A749" s="178">
        <v>108172488650</v>
      </c>
      <c r="B749" s="166">
        <v>46133</v>
      </c>
      <c r="C749" s="167" t="s">
        <v>3524</v>
      </c>
      <c r="D749" s="167" t="s">
        <v>3525</v>
      </c>
      <c r="E749" s="167" t="s">
        <v>3526</v>
      </c>
      <c r="F749" s="167" t="s">
        <v>3501</v>
      </c>
      <c r="G749" s="167" t="s">
        <v>3502</v>
      </c>
      <c r="H749" s="168">
        <v>46134</v>
      </c>
      <c r="I749" s="167"/>
      <c r="J749" s="169">
        <v>26127</v>
      </c>
      <c r="K749" s="167" t="s">
        <v>55</v>
      </c>
      <c r="L749" s="169">
        <v>1</v>
      </c>
      <c r="M749" s="167" t="s">
        <v>3513</v>
      </c>
      <c r="N749" s="169">
        <v>4.7</v>
      </c>
      <c r="O749" s="167" t="s">
        <v>3505</v>
      </c>
      <c r="P749" s="167"/>
      <c r="Q749" s="167" t="s">
        <v>3527</v>
      </c>
      <c r="R749" s="167" t="s">
        <v>3528</v>
      </c>
      <c r="S749" s="169">
        <v>2</v>
      </c>
      <c r="T749" s="167" t="s">
        <v>3529</v>
      </c>
      <c r="U749" s="169" t="s">
        <v>3530</v>
      </c>
      <c r="V749" s="167" t="s">
        <v>4829</v>
      </c>
      <c r="W749" s="167" t="s">
        <v>4830</v>
      </c>
      <c r="X749" s="170" t="s">
        <v>3533</v>
      </c>
      <c r="Y749" s="171" t="s">
        <v>4831</v>
      </c>
      <c r="Z749" s="167" t="s">
        <v>10638</v>
      </c>
      <c r="AA749" s="176">
        <v>10000</v>
      </c>
      <c r="AB749" s="167" t="s">
        <v>11254</v>
      </c>
      <c r="AC749" s="176">
        <v>10000</v>
      </c>
      <c r="AD749" s="167" t="s">
        <v>11254</v>
      </c>
      <c r="AE749" s="176">
        <v>9280</v>
      </c>
    </row>
    <row r="750" spans="1:31">
      <c r="A750" s="178">
        <v>108172488650</v>
      </c>
      <c r="B750" s="166">
        <v>46133</v>
      </c>
      <c r="C750" s="167" t="s">
        <v>3524</v>
      </c>
      <c r="D750" s="167" t="s">
        <v>3525</v>
      </c>
      <c r="E750" s="167" t="s">
        <v>3526</v>
      </c>
      <c r="F750" s="167" t="s">
        <v>3501</v>
      </c>
      <c r="G750" s="167" t="s">
        <v>3502</v>
      </c>
      <c r="H750" s="168">
        <v>46134</v>
      </c>
      <c r="I750" s="167"/>
      <c r="J750" s="169">
        <v>26127</v>
      </c>
      <c r="K750" s="167" t="s">
        <v>55</v>
      </c>
      <c r="L750" s="169">
        <v>1</v>
      </c>
      <c r="M750" s="167" t="s">
        <v>3513</v>
      </c>
      <c r="N750" s="169">
        <v>4.7</v>
      </c>
      <c r="O750" s="167" t="s">
        <v>3505</v>
      </c>
      <c r="P750" s="167"/>
      <c r="Q750" s="167" t="s">
        <v>3527</v>
      </c>
      <c r="R750" s="167" t="s">
        <v>3528</v>
      </c>
      <c r="S750" s="169">
        <v>1</v>
      </c>
      <c r="T750" s="167" t="s">
        <v>3529</v>
      </c>
      <c r="U750" s="169" t="s">
        <v>3530</v>
      </c>
      <c r="V750" s="167" t="s">
        <v>4829</v>
      </c>
      <c r="W750" s="167" t="s">
        <v>4830</v>
      </c>
      <c r="X750" s="170" t="s">
        <v>3533</v>
      </c>
      <c r="Y750" s="171" t="s">
        <v>4831</v>
      </c>
      <c r="Z750" s="167" t="s">
        <v>10638</v>
      </c>
      <c r="AA750" s="176">
        <v>2500</v>
      </c>
      <c r="AB750" s="167" t="s">
        <v>11254</v>
      </c>
      <c r="AC750" s="176">
        <v>2500</v>
      </c>
      <c r="AD750" s="167" t="s">
        <v>11254</v>
      </c>
      <c r="AE750" s="176">
        <v>2320</v>
      </c>
    </row>
    <row r="751" spans="1:31">
      <c r="A751" s="178">
        <v>108172580720</v>
      </c>
      <c r="B751" s="166">
        <v>46133</v>
      </c>
      <c r="C751" s="167" t="s">
        <v>3524</v>
      </c>
      <c r="D751" s="167" t="s">
        <v>3525</v>
      </c>
      <c r="E751" s="167" t="s">
        <v>3526</v>
      </c>
      <c r="F751" s="167" t="s">
        <v>3501</v>
      </c>
      <c r="G751" s="167" t="s">
        <v>3502</v>
      </c>
      <c r="H751" s="168">
        <v>46134</v>
      </c>
      <c r="I751" s="167"/>
      <c r="J751" s="169">
        <v>26127</v>
      </c>
      <c r="K751" s="167" t="s">
        <v>55</v>
      </c>
      <c r="L751" s="169">
        <v>4</v>
      </c>
      <c r="M751" s="167" t="s">
        <v>3513</v>
      </c>
      <c r="N751" s="169">
        <v>20</v>
      </c>
      <c r="O751" s="167" t="s">
        <v>3505</v>
      </c>
      <c r="P751" s="167"/>
      <c r="Q751" s="167" t="s">
        <v>3527</v>
      </c>
      <c r="R751" s="167" t="s">
        <v>3528</v>
      </c>
      <c r="S751" s="169">
        <v>1</v>
      </c>
      <c r="T751" s="167" t="s">
        <v>3540</v>
      </c>
      <c r="U751" s="169" t="s">
        <v>3541</v>
      </c>
      <c r="V751" s="167" t="s">
        <v>4093</v>
      </c>
      <c r="W751" s="167" t="s">
        <v>4094</v>
      </c>
      <c r="X751" s="170" t="s">
        <v>3533</v>
      </c>
      <c r="Y751" s="171" t="s">
        <v>4832</v>
      </c>
      <c r="Z751" s="167" t="s">
        <v>10639</v>
      </c>
      <c r="AA751" s="176">
        <v>300000</v>
      </c>
      <c r="AB751" s="167" t="s">
        <v>11254</v>
      </c>
      <c r="AC751" s="176">
        <v>300000</v>
      </c>
      <c r="AD751" s="167" t="s">
        <v>11254</v>
      </c>
      <c r="AE751" s="176">
        <v>11820</v>
      </c>
    </row>
    <row r="752" spans="1:31">
      <c r="A752" s="178">
        <v>108172943910</v>
      </c>
      <c r="B752" s="166">
        <v>46133</v>
      </c>
      <c r="C752" s="167" t="s">
        <v>3524</v>
      </c>
      <c r="D752" s="167" t="s">
        <v>3525</v>
      </c>
      <c r="E752" s="167" t="s">
        <v>3526</v>
      </c>
      <c r="F752" s="167" t="s">
        <v>3501</v>
      </c>
      <c r="G752" s="167" t="s">
        <v>3502</v>
      </c>
      <c r="H752" s="168">
        <v>46134</v>
      </c>
      <c r="I752" s="167"/>
      <c r="J752" s="169">
        <v>26127</v>
      </c>
      <c r="K752" s="167" t="s">
        <v>55</v>
      </c>
      <c r="L752" s="169">
        <v>1</v>
      </c>
      <c r="M752" s="167" t="s">
        <v>3513</v>
      </c>
      <c r="N752" s="169">
        <v>0.9</v>
      </c>
      <c r="O752" s="167" t="s">
        <v>3505</v>
      </c>
      <c r="P752" s="167"/>
      <c r="Q752" s="167" t="s">
        <v>3514</v>
      </c>
      <c r="R752" s="167" t="s">
        <v>3528</v>
      </c>
      <c r="S752" s="169">
        <v>1</v>
      </c>
      <c r="T752" s="167" t="s">
        <v>3529</v>
      </c>
      <c r="U752" s="169" t="s">
        <v>3530</v>
      </c>
      <c r="V752" s="167" t="s">
        <v>4441</v>
      </c>
      <c r="W752" s="167" t="s">
        <v>4442</v>
      </c>
      <c r="X752" s="170" t="s">
        <v>157</v>
      </c>
      <c r="Y752" s="171" t="s">
        <v>4833</v>
      </c>
      <c r="Z752" s="167" t="s">
        <v>10640</v>
      </c>
      <c r="AA752" s="176">
        <v>5000</v>
      </c>
      <c r="AB752" s="167" t="s">
        <v>11254</v>
      </c>
      <c r="AC752" s="176">
        <v>5000</v>
      </c>
      <c r="AD752" s="167" t="s">
        <v>11254</v>
      </c>
      <c r="AE752" s="176">
        <v>575</v>
      </c>
    </row>
    <row r="753" spans="1:31">
      <c r="A753" s="178">
        <v>108173004810</v>
      </c>
      <c r="B753" s="166">
        <v>46133</v>
      </c>
      <c r="C753" s="167" t="s">
        <v>3524</v>
      </c>
      <c r="D753" s="167" t="s">
        <v>3525</v>
      </c>
      <c r="E753" s="167" t="s">
        <v>3526</v>
      </c>
      <c r="F753" s="167" t="s">
        <v>3501</v>
      </c>
      <c r="G753" s="167" t="s">
        <v>3502</v>
      </c>
      <c r="H753" s="168">
        <v>46134</v>
      </c>
      <c r="I753" s="167"/>
      <c r="J753" s="169">
        <v>26127</v>
      </c>
      <c r="K753" s="167" t="s">
        <v>55</v>
      </c>
      <c r="L753" s="169">
        <v>1</v>
      </c>
      <c r="M753" s="167" t="s">
        <v>3513</v>
      </c>
      <c r="N753" s="169">
        <v>4.5999999999999996</v>
      </c>
      <c r="O753" s="167" t="s">
        <v>3505</v>
      </c>
      <c r="P753" s="167"/>
      <c r="Q753" s="167" t="s">
        <v>3514</v>
      </c>
      <c r="R753" s="167" t="s">
        <v>3528</v>
      </c>
      <c r="S753" s="169">
        <v>1</v>
      </c>
      <c r="T753" s="167" t="s">
        <v>3717</v>
      </c>
      <c r="U753" s="169" t="s">
        <v>3718</v>
      </c>
      <c r="V753" s="167" t="s">
        <v>4834</v>
      </c>
      <c r="W753" s="167" t="s">
        <v>4835</v>
      </c>
      <c r="X753" s="170" t="s">
        <v>160</v>
      </c>
      <c r="Y753" s="171" t="s">
        <v>4836</v>
      </c>
      <c r="Z753" s="167" t="s">
        <v>10641</v>
      </c>
      <c r="AA753" s="176">
        <v>1000</v>
      </c>
      <c r="AB753" s="167" t="s">
        <v>11254</v>
      </c>
      <c r="AC753" s="176">
        <v>1000</v>
      </c>
      <c r="AD753" s="167" t="s">
        <v>11254</v>
      </c>
      <c r="AE753" s="176">
        <v>525</v>
      </c>
    </row>
    <row r="754" spans="1:31">
      <c r="A754" s="178">
        <v>108173092200</v>
      </c>
      <c r="B754" s="166">
        <v>46133</v>
      </c>
      <c r="C754" s="167" t="s">
        <v>3524</v>
      </c>
      <c r="D754" s="167" t="s">
        <v>3525</v>
      </c>
      <c r="E754" s="167" t="s">
        <v>3526</v>
      </c>
      <c r="F754" s="167" t="s">
        <v>3501</v>
      </c>
      <c r="G754" s="167" t="s">
        <v>3502</v>
      </c>
      <c r="H754" s="168">
        <v>46134</v>
      </c>
      <c r="I754" s="167"/>
      <c r="J754" s="169">
        <v>26127</v>
      </c>
      <c r="K754" s="167" t="s">
        <v>55</v>
      </c>
      <c r="L754" s="169">
        <v>16</v>
      </c>
      <c r="M754" s="167" t="s">
        <v>3513</v>
      </c>
      <c r="N754" s="169">
        <v>245.2</v>
      </c>
      <c r="O754" s="167" t="s">
        <v>3505</v>
      </c>
      <c r="P754" s="167"/>
      <c r="Q754" s="167" t="s">
        <v>3527</v>
      </c>
      <c r="R754" s="167" t="s">
        <v>3528</v>
      </c>
      <c r="S754" s="169">
        <v>1</v>
      </c>
      <c r="T754" s="167" t="s">
        <v>3529</v>
      </c>
      <c r="U754" s="169" t="s">
        <v>3530</v>
      </c>
      <c r="V754" s="167" t="s">
        <v>4837</v>
      </c>
      <c r="W754" s="167" t="s">
        <v>4838</v>
      </c>
      <c r="X754" s="170" t="s">
        <v>3533</v>
      </c>
      <c r="Y754" s="171" t="s">
        <v>4839</v>
      </c>
      <c r="Z754" s="167" t="s">
        <v>10642</v>
      </c>
      <c r="AA754" s="176">
        <v>2208</v>
      </c>
      <c r="AB754" s="167" t="s">
        <v>11254</v>
      </c>
      <c r="AC754" s="176">
        <v>2208</v>
      </c>
      <c r="AD754" s="167" t="s">
        <v>11254</v>
      </c>
      <c r="AE754" s="176">
        <v>730870.08</v>
      </c>
    </row>
    <row r="755" spans="1:31">
      <c r="A755" s="178">
        <v>108173807010</v>
      </c>
      <c r="B755" s="166">
        <v>46133</v>
      </c>
      <c r="C755" s="167" t="s">
        <v>3610</v>
      </c>
      <c r="D755" s="167" t="s">
        <v>3525</v>
      </c>
      <c r="E755" s="167" t="s">
        <v>3526</v>
      </c>
      <c r="F755" s="167" t="s">
        <v>3613</v>
      </c>
      <c r="G755" s="167" t="s">
        <v>3614</v>
      </c>
      <c r="H755" s="168">
        <v>46133</v>
      </c>
      <c r="I755" s="167"/>
      <c r="J755" s="169">
        <v>1</v>
      </c>
      <c r="K755" s="167" t="s">
        <v>48</v>
      </c>
      <c r="L755" s="169">
        <v>38</v>
      </c>
      <c r="M755" s="167" t="s">
        <v>3504</v>
      </c>
      <c r="N755" s="169">
        <v>80.010000000000005</v>
      </c>
      <c r="O755" s="167" t="s">
        <v>3505</v>
      </c>
      <c r="P755" s="167" t="s">
        <v>4840</v>
      </c>
      <c r="Q755" s="167" t="s">
        <v>3506</v>
      </c>
      <c r="R755" s="167" t="s">
        <v>4841</v>
      </c>
      <c r="S755" s="169">
        <v>6</v>
      </c>
      <c r="T755" s="167"/>
      <c r="U755" s="169" t="s">
        <v>4842</v>
      </c>
      <c r="V755" s="167" t="s">
        <v>4843</v>
      </c>
      <c r="W755" s="167"/>
      <c r="X755" s="170" t="s">
        <v>3619</v>
      </c>
      <c r="Y755" s="171" t="s">
        <v>4844</v>
      </c>
      <c r="Z755" s="167" t="s">
        <v>10643</v>
      </c>
      <c r="AA755" s="176">
        <v>8</v>
      </c>
      <c r="AB755" s="167" t="s">
        <v>11254</v>
      </c>
      <c r="AC755" s="176">
        <v>8</v>
      </c>
      <c r="AD755" s="167" t="s">
        <v>11254</v>
      </c>
      <c r="AE755" s="176">
        <v>3672000</v>
      </c>
    </row>
    <row r="756" spans="1:31">
      <c r="A756" s="178">
        <v>108173807010</v>
      </c>
      <c r="B756" s="166">
        <v>46133</v>
      </c>
      <c r="C756" s="167" t="s">
        <v>3610</v>
      </c>
      <c r="D756" s="167" t="s">
        <v>3525</v>
      </c>
      <c r="E756" s="167" t="s">
        <v>3526</v>
      </c>
      <c r="F756" s="167" t="s">
        <v>3613</v>
      </c>
      <c r="G756" s="167" t="s">
        <v>3614</v>
      </c>
      <c r="H756" s="168">
        <v>46133</v>
      </c>
      <c r="I756" s="167"/>
      <c r="J756" s="169">
        <v>1</v>
      </c>
      <c r="K756" s="167" t="s">
        <v>48</v>
      </c>
      <c r="L756" s="169">
        <v>38</v>
      </c>
      <c r="M756" s="167" t="s">
        <v>3504</v>
      </c>
      <c r="N756" s="169">
        <v>80.010000000000005</v>
      </c>
      <c r="O756" s="167" t="s">
        <v>3505</v>
      </c>
      <c r="P756" s="167" t="s">
        <v>4840</v>
      </c>
      <c r="Q756" s="167" t="s">
        <v>3506</v>
      </c>
      <c r="R756" s="167" t="s">
        <v>4841</v>
      </c>
      <c r="S756" s="169">
        <v>5</v>
      </c>
      <c r="T756" s="167"/>
      <c r="U756" s="169" t="s">
        <v>4845</v>
      </c>
      <c r="V756" s="167" t="s">
        <v>4846</v>
      </c>
      <c r="W756" s="167"/>
      <c r="X756" s="170" t="s">
        <v>3619</v>
      </c>
      <c r="Y756" s="171" t="s">
        <v>4844</v>
      </c>
      <c r="Z756" s="167" t="s">
        <v>10643</v>
      </c>
      <c r="AA756" s="176">
        <v>3</v>
      </c>
      <c r="AB756" s="167" t="s">
        <v>11254</v>
      </c>
      <c r="AC756" s="176">
        <v>3</v>
      </c>
      <c r="AD756" s="167" t="s">
        <v>11254</v>
      </c>
      <c r="AE756" s="176">
        <v>178500000</v>
      </c>
    </row>
    <row r="757" spans="1:31">
      <c r="A757" s="178">
        <v>108173807010</v>
      </c>
      <c r="B757" s="166">
        <v>46133</v>
      </c>
      <c r="C757" s="167" t="s">
        <v>3610</v>
      </c>
      <c r="D757" s="167" t="s">
        <v>3525</v>
      </c>
      <c r="E757" s="167" t="s">
        <v>3526</v>
      </c>
      <c r="F757" s="167" t="s">
        <v>3613</v>
      </c>
      <c r="G757" s="167" t="s">
        <v>3614</v>
      </c>
      <c r="H757" s="168">
        <v>46133</v>
      </c>
      <c r="I757" s="167"/>
      <c r="J757" s="169">
        <v>1</v>
      </c>
      <c r="K757" s="167" t="s">
        <v>48</v>
      </c>
      <c r="L757" s="169">
        <v>38</v>
      </c>
      <c r="M757" s="167" t="s">
        <v>3504</v>
      </c>
      <c r="N757" s="169">
        <v>80.010000000000005</v>
      </c>
      <c r="O757" s="167" t="s">
        <v>3505</v>
      </c>
      <c r="P757" s="167" t="s">
        <v>4840</v>
      </c>
      <c r="Q757" s="167" t="s">
        <v>3506</v>
      </c>
      <c r="R757" s="167" t="s">
        <v>4841</v>
      </c>
      <c r="S757" s="169">
        <v>4</v>
      </c>
      <c r="T757" s="167"/>
      <c r="U757" s="169" t="s">
        <v>4162</v>
      </c>
      <c r="V757" s="167" t="s">
        <v>4847</v>
      </c>
      <c r="W757" s="167"/>
      <c r="X757" s="170" t="s">
        <v>3619</v>
      </c>
      <c r="Y757" s="171" t="s">
        <v>4844</v>
      </c>
      <c r="Z757" s="167" t="s">
        <v>10643</v>
      </c>
      <c r="AA757" s="176">
        <v>1</v>
      </c>
      <c r="AB757" s="167" t="s">
        <v>11255</v>
      </c>
      <c r="AC757" s="176">
        <v>305</v>
      </c>
      <c r="AD757" s="167" t="s">
        <v>11258</v>
      </c>
      <c r="AE757" s="176">
        <v>3990000</v>
      </c>
    </row>
    <row r="758" spans="1:31">
      <c r="A758" s="178">
        <v>108173807010</v>
      </c>
      <c r="B758" s="166">
        <v>46133</v>
      </c>
      <c r="C758" s="167" t="s">
        <v>3610</v>
      </c>
      <c r="D758" s="167" t="s">
        <v>3525</v>
      </c>
      <c r="E758" s="167" t="s">
        <v>3526</v>
      </c>
      <c r="F758" s="167" t="s">
        <v>3613</v>
      </c>
      <c r="G758" s="167" t="s">
        <v>3614</v>
      </c>
      <c r="H758" s="168">
        <v>46133</v>
      </c>
      <c r="I758" s="167"/>
      <c r="J758" s="169">
        <v>1</v>
      </c>
      <c r="K758" s="167" t="s">
        <v>48</v>
      </c>
      <c r="L758" s="169">
        <v>38</v>
      </c>
      <c r="M758" s="167" t="s">
        <v>3504</v>
      </c>
      <c r="N758" s="169">
        <v>80.010000000000005</v>
      </c>
      <c r="O758" s="167" t="s">
        <v>3505</v>
      </c>
      <c r="P758" s="167" t="s">
        <v>4840</v>
      </c>
      <c r="Q758" s="167" t="s">
        <v>3506</v>
      </c>
      <c r="R758" s="167" t="s">
        <v>4841</v>
      </c>
      <c r="S758" s="169">
        <v>3</v>
      </c>
      <c r="T758" s="167"/>
      <c r="U758" s="169" t="s">
        <v>4848</v>
      </c>
      <c r="V758" s="167" t="s">
        <v>4849</v>
      </c>
      <c r="W758" s="167"/>
      <c r="X758" s="170" t="s">
        <v>3619</v>
      </c>
      <c r="Y758" s="171" t="s">
        <v>4844</v>
      </c>
      <c r="Z758" s="167" t="s">
        <v>10643</v>
      </c>
      <c r="AA758" s="176">
        <v>15</v>
      </c>
      <c r="AB758" s="167" t="s">
        <v>11254</v>
      </c>
      <c r="AC758" s="176">
        <v>15</v>
      </c>
      <c r="AD758" s="167" t="s">
        <v>11254</v>
      </c>
      <c r="AE758" s="176">
        <v>1335000</v>
      </c>
    </row>
    <row r="759" spans="1:31">
      <c r="A759" s="178">
        <v>108173807010</v>
      </c>
      <c r="B759" s="166">
        <v>46133</v>
      </c>
      <c r="C759" s="167" t="s">
        <v>3610</v>
      </c>
      <c r="D759" s="167" t="s">
        <v>3525</v>
      </c>
      <c r="E759" s="167" t="s">
        <v>3526</v>
      </c>
      <c r="F759" s="167" t="s">
        <v>3613</v>
      </c>
      <c r="G759" s="167" t="s">
        <v>3614</v>
      </c>
      <c r="H759" s="168">
        <v>46133</v>
      </c>
      <c r="I759" s="167"/>
      <c r="J759" s="169">
        <v>1</v>
      </c>
      <c r="K759" s="167" t="s">
        <v>48</v>
      </c>
      <c r="L759" s="169">
        <v>38</v>
      </c>
      <c r="M759" s="167" t="s">
        <v>3504</v>
      </c>
      <c r="N759" s="169">
        <v>80.010000000000005</v>
      </c>
      <c r="O759" s="167" t="s">
        <v>3505</v>
      </c>
      <c r="P759" s="167" t="s">
        <v>4840</v>
      </c>
      <c r="Q759" s="167" t="s">
        <v>3506</v>
      </c>
      <c r="R759" s="167" t="s">
        <v>4841</v>
      </c>
      <c r="S759" s="169">
        <v>2</v>
      </c>
      <c r="T759" s="167"/>
      <c r="U759" s="169" t="s">
        <v>4848</v>
      </c>
      <c r="V759" s="167" t="s">
        <v>4850</v>
      </c>
      <c r="W759" s="167"/>
      <c r="X759" s="170" t="s">
        <v>3619</v>
      </c>
      <c r="Y759" s="171" t="s">
        <v>4844</v>
      </c>
      <c r="Z759" s="167" t="s">
        <v>10643</v>
      </c>
      <c r="AA759" s="176">
        <v>10</v>
      </c>
      <c r="AB759" s="167" t="s">
        <v>11254</v>
      </c>
      <c r="AC759" s="176">
        <v>10</v>
      </c>
      <c r="AD759" s="167" t="s">
        <v>11254</v>
      </c>
      <c r="AE759" s="176">
        <v>990000</v>
      </c>
    </row>
    <row r="760" spans="1:31">
      <c r="A760" s="178">
        <v>108173807010</v>
      </c>
      <c r="B760" s="166">
        <v>46133</v>
      </c>
      <c r="C760" s="167" t="s">
        <v>3610</v>
      </c>
      <c r="D760" s="167" t="s">
        <v>3525</v>
      </c>
      <c r="E760" s="167" t="s">
        <v>3526</v>
      </c>
      <c r="F760" s="167" t="s">
        <v>3613</v>
      </c>
      <c r="G760" s="167" t="s">
        <v>3614</v>
      </c>
      <c r="H760" s="168">
        <v>46133</v>
      </c>
      <c r="I760" s="167"/>
      <c r="J760" s="169">
        <v>1</v>
      </c>
      <c r="K760" s="167" t="s">
        <v>48</v>
      </c>
      <c r="L760" s="169">
        <v>38</v>
      </c>
      <c r="M760" s="167" t="s">
        <v>3504</v>
      </c>
      <c r="N760" s="169">
        <v>80.010000000000005</v>
      </c>
      <c r="O760" s="167" t="s">
        <v>3505</v>
      </c>
      <c r="P760" s="167" t="s">
        <v>4840</v>
      </c>
      <c r="Q760" s="167" t="s">
        <v>3506</v>
      </c>
      <c r="R760" s="167" t="s">
        <v>4841</v>
      </c>
      <c r="S760" s="169">
        <v>1</v>
      </c>
      <c r="T760" s="167"/>
      <c r="U760" s="169" t="s">
        <v>4851</v>
      </c>
      <c r="V760" s="167" t="s">
        <v>4852</v>
      </c>
      <c r="W760" s="167"/>
      <c r="X760" s="170" t="s">
        <v>3619</v>
      </c>
      <c r="Y760" s="171" t="s">
        <v>4844</v>
      </c>
      <c r="Z760" s="167" t="s">
        <v>10643</v>
      </c>
      <c r="AA760" s="176">
        <v>1</v>
      </c>
      <c r="AB760" s="167" t="s">
        <v>11254</v>
      </c>
      <c r="AC760" s="176">
        <v>1</v>
      </c>
      <c r="AD760" s="167" t="s">
        <v>11254</v>
      </c>
      <c r="AE760" s="176">
        <v>3150000</v>
      </c>
    </row>
    <row r="761" spans="1:31">
      <c r="A761" s="178">
        <v>108174577560</v>
      </c>
      <c r="B761" s="166">
        <v>46134</v>
      </c>
      <c r="C761" s="167" t="s">
        <v>3524</v>
      </c>
      <c r="D761" s="167" t="s">
        <v>3525</v>
      </c>
      <c r="E761" s="167" t="s">
        <v>3526</v>
      </c>
      <c r="F761" s="167" t="s">
        <v>3628</v>
      </c>
      <c r="G761" s="167" t="s">
        <v>3603</v>
      </c>
      <c r="H761" s="168">
        <v>46135</v>
      </c>
      <c r="I761" s="167"/>
      <c r="J761" s="169">
        <v>26127</v>
      </c>
      <c r="K761" s="167" t="s">
        <v>55</v>
      </c>
      <c r="L761" s="169">
        <v>2</v>
      </c>
      <c r="M761" s="167" t="s">
        <v>3604</v>
      </c>
      <c r="N761" s="169">
        <v>896</v>
      </c>
      <c r="O761" s="167" t="s">
        <v>3505</v>
      </c>
      <c r="P761" s="167"/>
      <c r="Q761" s="167" t="s">
        <v>3506</v>
      </c>
      <c r="R761" s="167" t="s">
        <v>3528</v>
      </c>
      <c r="S761" s="169">
        <v>2</v>
      </c>
      <c r="T761" s="167" t="s">
        <v>3703</v>
      </c>
      <c r="U761" s="169" t="s">
        <v>3704</v>
      </c>
      <c r="V761" s="167" t="s">
        <v>4853</v>
      </c>
      <c r="W761" s="167" t="s">
        <v>4854</v>
      </c>
      <c r="X761" s="170" t="s">
        <v>3533</v>
      </c>
      <c r="Y761" s="171" t="s">
        <v>4855</v>
      </c>
      <c r="Z761" s="167" t="s">
        <v>10644</v>
      </c>
      <c r="AA761" s="176">
        <v>4600</v>
      </c>
      <c r="AB761" s="167" t="s">
        <v>11254</v>
      </c>
      <c r="AC761" s="176">
        <v>4600</v>
      </c>
      <c r="AD761" s="167" t="s">
        <v>11254</v>
      </c>
      <c r="AE761" s="176">
        <v>14260</v>
      </c>
    </row>
    <row r="762" spans="1:31">
      <c r="A762" s="178">
        <v>108174577560</v>
      </c>
      <c r="B762" s="166">
        <v>46134</v>
      </c>
      <c r="C762" s="167" t="s">
        <v>3524</v>
      </c>
      <c r="D762" s="167" t="s">
        <v>3525</v>
      </c>
      <c r="E762" s="167" t="s">
        <v>3526</v>
      </c>
      <c r="F762" s="167" t="s">
        <v>3628</v>
      </c>
      <c r="G762" s="167" t="s">
        <v>3603</v>
      </c>
      <c r="H762" s="168">
        <v>46135</v>
      </c>
      <c r="I762" s="167"/>
      <c r="J762" s="169">
        <v>26127</v>
      </c>
      <c r="K762" s="167" t="s">
        <v>55</v>
      </c>
      <c r="L762" s="169">
        <v>2</v>
      </c>
      <c r="M762" s="167" t="s">
        <v>3604</v>
      </c>
      <c r="N762" s="169">
        <v>896</v>
      </c>
      <c r="O762" s="167" t="s">
        <v>3505</v>
      </c>
      <c r="P762" s="167"/>
      <c r="Q762" s="167" t="s">
        <v>3506</v>
      </c>
      <c r="R762" s="167" t="s">
        <v>3528</v>
      </c>
      <c r="S762" s="169">
        <v>1</v>
      </c>
      <c r="T762" s="167" t="s">
        <v>3703</v>
      </c>
      <c r="U762" s="169" t="s">
        <v>3704</v>
      </c>
      <c r="V762" s="167" t="s">
        <v>4856</v>
      </c>
      <c r="W762" s="167" t="s">
        <v>4857</v>
      </c>
      <c r="X762" s="170" t="s">
        <v>3533</v>
      </c>
      <c r="Y762" s="171" t="s">
        <v>4855</v>
      </c>
      <c r="Z762" s="167" t="s">
        <v>10644</v>
      </c>
      <c r="AA762" s="176">
        <v>2500</v>
      </c>
      <c r="AB762" s="167" t="s">
        <v>11254</v>
      </c>
      <c r="AC762" s="176">
        <v>2500</v>
      </c>
      <c r="AD762" s="167" t="s">
        <v>11254</v>
      </c>
      <c r="AE762" s="176">
        <v>29775</v>
      </c>
    </row>
    <row r="763" spans="1:31">
      <c r="A763" s="178">
        <v>108175203030</v>
      </c>
      <c r="B763" s="166">
        <v>46134</v>
      </c>
      <c r="C763" s="167" t="s">
        <v>3524</v>
      </c>
      <c r="D763" s="167" t="s">
        <v>3525</v>
      </c>
      <c r="E763" s="167" t="s">
        <v>3526</v>
      </c>
      <c r="F763" s="167" t="s">
        <v>3501</v>
      </c>
      <c r="G763" s="167" t="s">
        <v>3502</v>
      </c>
      <c r="H763" s="168">
        <v>46135</v>
      </c>
      <c r="I763" s="167"/>
      <c r="J763" s="169">
        <v>26127</v>
      </c>
      <c r="K763" s="167" t="s">
        <v>55</v>
      </c>
      <c r="L763" s="169">
        <v>1</v>
      </c>
      <c r="M763" s="167" t="s">
        <v>3513</v>
      </c>
      <c r="N763" s="169">
        <v>0.3</v>
      </c>
      <c r="O763" s="167" t="s">
        <v>3505</v>
      </c>
      <c r="P763" s="167"/>
      <c r="Q763" s="167" t="s">
        <v>3527</v>
      </c>
      <c r="R763" s="167" t="s">
        <v>3528</v>
      </c>
      <c r="S763" s="169">
        <v>1</v>
      </c>
      <c r="T763" s="167" t="s">
        <v>4040</v>
      </c>
      <c r="U763" s="169" t="s">
        <v>4041</v>
      </c>
      <c r="V763" s="167" t="s">
        <v>4858</v>
      </c>
      <c r="W763" s="167" t="s">
        <v>4859</v>
      </c>
      <c r="X763" s="170" t="s">
        <v>157</v>
      </c>
      <c r="Y763" s="171" t="s">
        <v>4860</v>
      </c>
      <c r="Z763" s="167" t="s">
        <v>10645</v>
      </c>
      <c r="AA763" s="176">
        <v>1065</v>
      </c>
      <c r="AB763" s="167" t="s">
        <v>11254</v>
      </c>
      <c r="AC763" s="176">
        <v>1065</v>
      </c>
      <c r="AD763" s="167" t="s">
        <v>11254</v>
      </c>
      <c r="AE763" s="176">
        <v>266.25</v>
      </c>
    </row>
    <row r="764" spans="1:31">
      <c r="A764" s="178">
        <v>108175288060</v>
      </c>
      <c r="B764" s="166">
        <v>46134</v>
      </c>
      <c r="C764" s="167" t="s">
        <v>3524</v>
      </c>
      <c r="D764" s="167" t="s">
        <v>3525</v>
      </c>
      <c r="E764" s="167" t="s">
        <v>3526</v>
      </c>
      <c r="F764" s="167" t="s">
        <v>3501</v>
      </c>
      <c r="G764" s="167" t="s">
        <v>3502</v>
      </c>
      <c r="H764" s="168">
        <v>46135</v>
      </c>
      <c r="I764" s="167"/>
      <c r="J764" s="169">
        <v>26127</v>
      </c>
      <c r="K764" s="167" t="s">
        <v>55</v>
      </c>
      <c r="L764" s="169">
        <v>22</v>
      </c>
      <c r="M764" s="167" t="s">
        <v>3513</v>
      </c>
      <c r="N764" s="169">
        <v>138.9</v>
      </c>
      <c r="O764" s="167" t="s">
        <v>3505</v>
      </c>
      <c r="P764" s="167"/>
      <c r="Q764" s="167" t="s">
        <v>3527</v>
      </c>
      <c r="R764" s="167" t="s">
        <v>3528</v>
      </c>
      <c r="S764" s="169">
        <v>3</v>
      </c>
      <c r="T764" s="167" t="s">
        <v>3708</v>
      </c>
      <c r="U764" s="169" t="s">
        <v>3709</v>
      </c>
      <c r="V764" s="167" t="s">
        <v>3710</v>
      </c>
      <c r="W764" s="167" t="s">
        <v>3711</v>
      </c>
      <c r="X764" s="170" t="s">
        <v>157</v>
      </c>
      <c r="Y764" s="171" t="s">
        <v>4861</v>
      </c>
      <c r="Z764" s="167" t="s">
        <v>10646</v>
      </c>
      <c r="AA764" s="176">
        <v>30000</v>
      </c>
      <c r="AB764" s="167" t="s">
        <v>11254</v>
      </c>
      <c r="AC764" s="176">
        <v>12</v>
      </c>
      <c r="AD764" s="167" t="s">
        <v>11256</v>
      </c>
      <c r="AE764" s="176">
        <v>600</v>
      </c>
    </row>
    <row r="765" spans="1:31">
      <c r="A765" s="178">
        <v>108175288060</v>
      </c>
      <c r="B765" s="166">
        <v>46134</v>
      </c>
      <c r="C765" s="167" t="s">
        <v>3524</v>
      </c>
      <c r="D765" s="167" t="s">
        <v>3525</v>
      </c>
      <c r="E765" s="167" t="s">
        <v>3526</v>
      </c>
      <c r="F765" s="167" t="s">
        <v>3501</v>
      </c>
      <c r="G765" s="167" t="s">
        <v>3502</v>
      </c>
      <c r="H765" s="168">
        <v>46135</v>
      </c>
      <c r="I765" s="167"/>
      <c r="J765" s="169">
        <v>26127</v>
      </c>
      <c r="K765" s="167" t="s">
        <v>55</v>
      </c>
      <c r="L765" s="169">
        <v>22</v>
      </c>
      <c r="M765" s="167" t="s">
        <v>3513</v>
      </c>
      <c r="N765" s="169">
        <v>138.9</v>
      </c>
      <c r="O765" s="167" t="s">
        <v>3505</v>
      </c>
      <c r="P765" s="167"/>
      <c r="Q765" s="167" t="s">
        <v>3527</v>
      </c>
      <c r="R765" s="167" t="s">
        <v>3528</v>
      </c>
      <c r="S765" s="169">
        <v>2</v>
      </c>
      <c r="T765" s="167" t="s">
        <v>4402</v>
      </c>
      <c r="U765" s="169" t="s">
        <v>4403</v>
      </c>
      <c r="V765" s="167" t="s">
        <v>4404</v>
      </c>
      <c r="W765" s="167" t="s">
        <v>4405</v>
      </c>
      <c r="X765" s="170" t="s">
        <v>157</v>
      </c>
      <c r="Y765" s="171" t="s">
        <v>4861</v>
      </c>
      <c r="Z765" s="167" t="s">
        <v>10646</v>
      </c>
      <c r="AA765" s="176">
        <v>86400</v>
      </c>
      <c r="AB765" s="167" t="s">
        <v>11254</v>
      </c>
      <c r="AC765" s="176">
        <v>57.02</v>
      </c>
      <c r="AD765" s="167" t="s">
        <v>11256</v>
      </c>
      <c r="AE765" s="176">
        <v>5184</v>
      </c>
    </row>
    <row r="766" spans="1:31">
      <c r="A766" s="178">
        <v>108175288060</v>
      </c>
      <c r="B766" s="166">
        <v>46134</v>
      </c>
      <c r="C766" s="167" t="s">
        <v>3524</v>
      </c>
      <c r="D766" s="167" t="s">
        <v>3525</v>
      </c>
      <c r="E766" s="167" t="s">
        <v>3526</v>
      </c>
      <c r="F766" s="167" t="s">
        <v>3501</v>
      </c>
      <c r="G766" s="167" t="s">
        <v>3502</v>
      </c>
      <c r="H766" s="168">
        <v>46135</v>
      </c>
      <c r="I766" s="167"/>
      <c r="J766" s="169">
        <v>26127</v>
      </c>
      <c r="K766" s="167" t="s">
        <v>55</v>
      </c>
      <c r="L766" s="169">
        <v>22</v>
      </c>
      <c r="M766" s="167" t="s">
        <v>3513</v>
      </c>
      <c r="N766" s="169">
        <v>138.9</v>
      </c>
      <c r="O766" s="167" t="s">
        <v>3505</v>
      </c>
      <c r="P766" s="167"/>
      <c r="Q766" s="167" t="s">
        <v>3527</v>
      </c>
      <c r="R766" s="167" t="s">
        <v>3528</v>
      </c>
      <c r="S766" s="169">
        <v>1</v>
      </c>
      <c r="T766" s="167" t="s">
        <v>4402</v>
      </c>
      <c r="U766" s="169" t="s">
        <v>4403</v>
      </c>
      <c r="V766" s="167" t="s">
        <v>4404</v>
      </c>
      <c r="W766" s="167" t="s">
        <v>4405</v>
      </c>
      <c r="X766" s="170" t="s">
        <v>157</v>
      </c>
      <c r="Y766" s="171" t="s">
        <v>4861</v>
      </c>
      <c r="Z766" s="167" t="s">
        <v>10646</v>
      </c>
      <c r="AA766" s="176">
        <v>21600</v>
      </c>
      <c r="AB766" s="167" t="s">
        <v>11254</v>
      </c>
      <c r="AC766" s="176">
        <v>14.26</v>
      </c>
      <c r="AD766" s="167" t="s">
        <v>11256</v>
      </c>
      <c r="AE766" s="176">
        <v>1296</v>
      </c>
    </row>
    <row r="767" spans="1:31">
      <c r="A767" s="178">
        <v>108175398660</v>
      </c>
      <c r="B767" s="166">
        <v>46134</v>
      </c>
      <c r="C767" s="167" t="s">
        <v>3524</v>
      </c>
      <c r="D767" s="167" t="s">
        <v>3525</v>
      </c>
      <c r="E767" s="167" t="s">
        <v>3526</v>
      </c>
      <c r="F767" s="167" t="s">
        <v>3501</v>
      </c>
      <c r="G767" s="167" t="s">
        <v>3502</v>
      </c>
      <c r="H767" s="168">
        <v>46135</v>
      </c>
      <c r="I767" s="167"/>
      <c r="J767" s="169">
        <v>26127</v>
      </c>
      <c r="K767" s="167" t="s">
        <v>55</v>
      </c>
      <c r="L767" s="169">
        <v>10</v>
      </c>
      <c r="M767" s="167" t="s">
        <v>3513</v>
      </c>
      <c r="N767" s="169">
        <v>67.8</v>
      </c>
      <c r="O767" s="167" t="s">
        <v>3505</v>
      </c>
      <c r="P767" s="167"/>
      <c r="Q767" s="167" t="s">
        <v>3514</v>
      </c>
      <c r="R767" s="167" t="s">
        <v>3528</v>
      </c>
      <c r="S767" s="169">
        <v>1</v>
      </c>
      <c r="T767" s="167" t="s">
        <v>3587</v>
      </c>
      <c r="U767" s="169" t="s">
        <v>3588</v>
      </c>
      <c r="V767" s="167" t="s">
        <v>4012</v>
      </c>
      <c r="W767" s="167" t="s">
        <v>3779</v>
      </c>
      <c r="X767" s="170" t="s">
        <v>3533</v>
      </c>
      <c r="Y767" s="171" t="s">
        <v>4862</v>
      </c>
      <c r="Z767" s="167" t="s">
        <v>10647</v>
      </c>
      <c r="AA767" s="176">
        <v>12350</v>
      </c>
      <c r="AB767" s="167" t="s">
        <v>11254</v>
      </c>
      <c r="AC767" s="176">
        <v>12350</v>
      </c>
      <c r="AD767" s="167" t="s">
        <v>11254</v>
      </c>
      <c r="AE767" s="176">
        <v>8892</v>
      </c>
    </row>
    <row r="768" spans="1:31">
      <c r="A768" s="178">
        <v>108175851820</v>
      </c>
      <c r="B768" s="166">
        <v>46134</v>
      </c>
      <c r="C768" s="167" t="s">
        <v>3524</v>
      </c>
      <c r="D768" s="167" t="s">
        <v>3525</v>
      </c>
      <c r="E768" s="167" t="s">
        <v>3526</v>
      </c>
      <c r="F768" s="167" t="s">
        <v>3501</v>
      </c>
      <c r="G768" s="167" t="s">
        <v>3502</v>
      </c>
      <c r="H768" s="168">
        <v>46135</v>
      </c>
      <c r="I768" s="167"/>
      <c r="J768" s="169">
        <v>26127</v>
      </c>
      <c r="K768" s="167" t="s">
        <v>55</v>
      </c>
      <c r="L768" s="169">
        <v>1</v>
      </c>
      <c r="M768" s="167" t="s">
        <v>3513</v>
      </c>
      <c r="N768" s="169">
        <v>13.7</v>
      </c>
      <c r="O768" s="167" t="s">
        <v>3505</v>
      </c>
      <c r="P768" s="167"/>
      <c r="Q768" s="167" t="s">
        <v>3527</v>
      </c>
      <c r="R768" s="167" t="s">
        <v>3528</v>
      </c>
      <c r="S768" s="169">
        <v>2</v>
      </c>
      <c r="T768" s="167" t="s">
        <v>3717</v>
      </c>
      <c r="U768" s="169" t="s">
        <v>3718</v>
      </c>
      <c r="V768" s="167" t="s">
        <v>4863</v>
      </c>
      <c r="W768" s="167" t="s">
        <v>4864</v>
      </c>
      <c r="X768" s="170" t="s">
        <v>3533</v>
      </c>
      <c r="Y768" s="171" t="s">
        <v>4865</v>
      </c>
      <c r="Z768" s="167" t="s">
        <v>10648</v>
      </c>
      <c r="AA768" s="176">
        <v>5500</v>
      </c>
      <c r="AB768" s="167" t="s">
        <v>11254</v>
      </c>
      <c r="AC768" s="176">
        <v>5500</v>
      </c>
      <c r="AD768" s="167" t="s">
        <v>11254</v>
      </c>
      <c r="AE768" s="176">
        <v>3795</v>
      </c>
    </row>
    <row r="769" spans="1:31">
      <c r="A769" s="178">
        <v>108175851820</v>
      </c>
      <c r="B769" s="166">
        <v>46134</v>
      </c>
      <c r="C769" s="167" t="s">
        <v>3524</v>
      </c>
      <c r="D769" s="167" t="s">
        <v>3525</v>
      </c>
      <c r="E769" s="167" t="s">
        <v>3526</v>
      </c>
      <c r="F769" s="167" t="s">
        <v>3501</v>
      </c>
      <c r="G769" s="167" t="s">
        <v>3502</v>
      </c>
      <c r="H769" s="168">
        <v>46135</v>
      </c>
      <c r="I769" s="167"/>
      <c r="J769" s="169">
        <v>26127</v>
      </c>
      <c r="K769" s="167" t="s">
        <v>55</v>
      </c>
      <c r="L769" s="169">
        <v>1</v>
      </c>
      <c r="M769" s="167" t="s">
        <v>3513</v>
      </c>
      <c r="N769" s="169">
        <v>13.7</v>
      </c>
      <c r="O769" s="167" t="s">
        <v>3505</v>
      </c>
      <c r="P769" s="167"/>
      <c r="Q769" s="167" t="s">
        <v>3527</v>
      </c>
      <c r="R769" s="167" t="s">
        <v>3528</v>
      </c>
      <c r="S769" s="169">
        <v>1</v>
      </c>
      <c r="T769" s="167" t="s">
        <v>3717</v>
      </c>
      <c r="U769" s="169" t="s">
        <v>3718</v>
      </c>
      <c r="V769" s="167" t="s">
        <v>4866</v>
      </c>
      <c r="W769" s="167" t="s">
        <v>4867</v>
      </c>
      <c r="X769" s="170" t="s">
        <v>3533</v>
      </c>
      <c r="Y769" s="171" t="s">
        <v>4865</v>
      </c>
      <c r="Z769" s="167" t="s">
        <v>10648</v>
      </c>
      <c r="AA769" s="176">
        <v>2500</v>
      </c>
      <c r="AB769" s="167" t="s">
        <v>11254</v>
      </c>
      <c r="AC769" s="176">
        <v>2500</v>
      </c>
      <c r="AD769" s="167" t="s">
        <v>11254</v>
      </c>
      <c r="AE769" s="176">
        <v>807.5</v>
      </c>
    </row>
    <row r="770" spans="1:31">
      <c r="A770" s="178">
        <v>108176944630</v>
      </c>
      <c r="B770" s="166">
        <v>46134</v>
      </c>
      <c r="C770" s="167" t="s">
        <v>3524</v>
      </c>
      <c r="D770" s="167" t="s">
        <v>3525</v>
      </c>
      <c r="E770" s="167" t="s">
        <v>3526</v>
      </c>
      <c r="F770" s="167" t="s">
        <v>3501</v>
      </c>
      <c r="G770" s="167" t="s">
        <v>3502</v>
      </c>
      <c r="H770" s="168">
        <v>46135</v>
      </c>
      <c r="I770" s="167"/>
      <c r="J770" s="169">
        <v>26127</v>
      </c>
      <c r="K770" s="167" t="s">
        <v>55</v>
      </c>
      <c r="L770" s="169">
        <v>1</v>
      </c>
      <c r="M770" s="167" t="s">
        <v>3513</v>
      </c>
      <c r="N770" s="169">
        <v>1.8</v>
      </c>
      <c r="O770" s="167" t="s">
        <v>3505</v>
      </c>
      <c r="P770" s="167"/>
      <c r="Q770" s="167" t="s">
        <v>3514</v>
      </c>
      <c r="R770" s="167" t="s">
        <v>3528</v>
      </c>
      <c r="S770" s="169">
        <v>1</v>
      </c>
      <c r="T770" s="167" t="s">
        <v>3529</v>
      </c>
      <c r="U770" s="169" t="s">
        <v>3530</v>
      </c>
      <c r="V770" s="167" t="s">
        <v>4868</v>
      </c>
      <c r="W770" s="167" t="s">
        <v>4869</v>
      </c>
      <c r="X770" s="170" t="s">
        <v>157</v>
      </c>
      <c r="Y770" s="171" t="s">
        <v>4870</v>
      </c>
      <c r="Z770" s="167" t="s">
        <v>10649</v>
      </c>
      <c r="AA770" s="176">
        <v>2000</v>
      </c>
      <c r="AB770" s="167" t="s">
        <v>11254</v>
      </c>
      <c r="AC770" s="176">
        <v>2000</v>
      </c>
      <c r="AD770" s="167" t="s">
        <v>11254</v>
      </c>
      <c r="AE770" s="176">
        <v>955.6</v>
      </c>
    </row>
    <row r="771" spans="1:31">
      <c r="A771" s="178">
        <v>108176996320</v>
      </c>
      <c r="B771" s="166">
        <v>46134</v>
      </c>
      <c r="C771" s="167" t="s">
        <v>3524</v>
      </c>
      <c r="D771" s="167" t="s">
        <v>3525</v>
      </c>
      <c r="E771" s="167" t="s">
        <v>3526</v>
      </c>
      <c r="F771" s="167" t="s">
        <v>3501</v>
      </c>
      <c r="G771" s="167" t="s">
        <v>3502</v>
      </c>
      <c r="H771" s="168">
        <v>46135</v>
      </c>
      <c r="I771" s="167"/>
      <c r="J771" s="169">
        <v>26127</v>
      </c>
      <c r="K771" s="167" t="s">
        <v>55</v>
      </c>
      <c r="L771" s="169">
        <v>5</v>
      </c>
      <c r="M771" s="167" t="s">
        <v>3513</v>
      </c>
      <c r="N771" s="169">
        <v>33.700000000000003</v>
      </c>
      <c r="O771" s="167" t="s">
        <v>3505</v>
      </c>
      <c r="P771" s="167"/>
      <c r="Q771" s="167" t="s">
        <v>3527</v>
      </c>
      <c r="R771" s="167" t="s">
        <v>3528</v>
      </c>
      <c r="S771" s="169">
        <v>12</v>
      </c>
      <c r="T771" s="167" t="s">
        <v>3560</v>
      </c>
      <c r="U771" s="169" t="s">
        <v>3561</v>
      </c>
      <c r="V771" s="167" t="s">
        <v>4228</v>
      </c>
      <c r="W771" s="167" t="s">
        <v>4229</v>
      </c>
      <c r="X771" s="170" t="s">
        <v>157</v>
      </c>
      <c r="Y771" s="171" t="s">
        <v>4871</v>
      </c>
      <c r="Z771" s="167" t="s">
        <v>10650</v>
      </c>
      <c r="AA771" s="176">
        <v>126000</v>
      </c>
      <c r="AB771" s="167" t="s">
        <v>11254</v>
      </c>
      <c r="AC771" s="176">
        <v>126000</v>
      </c>
      <c r="AD771" s="167" t="s">
        <v>11254</v>
      </c>
      <c r="AE771" s="176">
        <v>1209.5999999999999</v>
      </c>
    </row>
    <row r="772" spans="1:31">
      <c r="A772" s="178">
        <v>108176996320</v>
      </c>
      <c r="B772" s="166">
        <v>46134</v>
      </c>
      <c r="C772" s="167" t="s">
        <v>3524</v>
      </c>
      <c r="D772" s="167" t="s">
        <v>3525</v>
      </c>
      <c r="E772" s="167" t="s">
        <v>3526</v>
      </c>
      <c r="F772" s="167" t="s">
        <v>3501</v>
      </c>
      <c r="G772" s="167" t="s">
        <v>3502</v>
      </c>
      <c r="H772" s="168">
        <v>46135</v>
      </c>
      <c r="I772" s="167"/>
      <c r="J772" s="169">
        <v>26127</v>
      </c>
      <c r="K772" s="167" t="s">
        <v>55</v>
      </c>
      <c r="L772" s="169">
        <v>5</v>
      </c>
      <c r="M772" s="167" t="s">
        <v>3513</v>
      </c>
      <c r="N772" s="169">
        <v>33.700000000000003</v>
      </c>
      <c r="O772" s="167" t="s">
        <v>3505</v>
      </c>
      <c r="P772" s="167"/>
      <c r="Q772" s="167" t="s">
        <v>3527</v>
      </c>
      <c r="R772" s="167" t="s">
        <v>3528</v>
      </c>
      <c r="S772" s="169">
        <v>11</v>
      </c>
      <c r="T772" s="167" t="s">
        <v>3560</v>
      </c>
      <c r="U772" s="169" t="s">
        <v>3561</v>
      </c>
      <c r="V772" s="167" t="s">
        <v>4233</v>
      </c>
      <c r="W772" s="167" t="s">
        <v>4234</v>
      </c>
      <c r="X772" s="170" t="s">
        <v>157</v>
      </c>
      <c r="Y772" s="171" t="s">
        <v>4871</v>
      </c>
      <c r="Z772" s="167" t="s">
        <v>10650</v>
      </c>
      <c r="AA772" s="176">
        <v>30000</v>
      </c>
      <c r="AB772" s="167" t="s">
        <v>11254</v>
      </c>
      <c r="AC772" s="176">
        <v>30000</v>
      </c>
      <c r="AD772" s="167" t="s">
        <v>11254</v>
      </c>
      <c r="AE772" s="176">
        <v>795</v>
      </c>
    </row>
    <row r="773" spans="1:31">
      <c r="A773" s="178">
        <v>108176996320</v>
      </c>
      <c r="B773" s="166">
        <v>46134</v>
      </c>
      <c r="C773" s="167" t="s">
        <v>3524</v>
      </c>
      <c r="D773" s="167" t="s">
        <v>3525</v>
      </c>
      <c r="E773" s="167" t="s">
        <v>3526</v>
      </c>
      <c r="F773" s="167" t="s">
        <v>3501</v>
      </c>
      <c r="G773" s="167" t="s">
        <v>3502</v>
      </c>
      <c r="H773" s="168">
        <v>46135</v>
      </c>
      <c r="I773" s="167"/>
      <c r="J773" s="169">
        <v>26127</v>
      </c>
      <c r="K773" s="167" t="s">
        <v>55</v>
      </c>
      <c r="L773" s="169">
        <v>5</v>
      </c>
      <c r="M773" s="167" t="s">
        <v>3513</v>
      </c>
      <c r="N773" s="169">
        <v>33.700000000000003</v>
      </c>
      <c r="O773" s="167" t="s">
        <v>3505</v>
      </c>
      <c r="P773" s="167"/>
      <c r="Q773" s="167" t="s">
        <v>3527</v>
      </c>
      <c r="R773" s="167" t="s">
        <v>3528</v>
      </c>
      <c r="S773" s="169">
        <v>10</v>
      </c>
      <c r="T773" s="167" t="s">
        <v>3560</v>
      </c>
      <c r="U773" s="169" t="s">
        <v>3561</v>
      </c>
      <c r="V773" s="167" t="s">
        <v>4233</v>
      </c>
      <c r="W773" s="167" t="s">
        <v>4234</v>
      </c>
      <c r="X773" s="170" t="s">
        <v>157</v>
      </c>
      <c r="Y773" s="171" t="s">
        <v>4871</v>
      </c>
      <c r="Z773" s="167" t="s">
        <v>10650</v>
      </c>
      <c r="AA773" s="176">
        <v>26000</v>
      </c>
      <c r="AB773" s="167" t="s">
        <v>11254</v>
      </c>
      <c r="AC773" s="176">
        <v>26000</v>
      </c>
      <c r="AD773" s="167" t="s">
        <v>11254</v>
      </c>
      <c r="AE773" s="176">
        <v>689</v>
      </c>
    </row>
    <row r="774" spans="1:31">
      <c r="A774" s="178">
        <v>108176996320</v>
      </c>
      <c r="B774" s="166">
        <v>46134</v>
      </c>
      <c r="C774" s="167" t="s">
        <v>3524</v>
      </c>
      <c r="D774" s="167" t="s">
        <v>3525</v>
      </c>
      <c r="E774" s="167" t="s">
        <v>3526</v>
      </c>
      <c r="F774" s="167" t="s">
        <v>3501</v>
      </c>
      <c r="G774" s="167" t="s">
        <v>3502</v>
      </c>
      <c r="H774" s="168">
        <v>46135</v>
      </c>
      <c r="I774" s="167"/>
      <c r="J774" s="169">
        <v>26127</v>
      </c>
      <c r="K774" s="167" t="s">
        <v>55</v>
      </c>
      <c r="L774" s="169">
        <v>5</v>
      </c>
      <c r="M774" s="167" t="s">
        <v>3513</v>
      </c>
      <c r="N774" s="169">
        <v>33.700000000000003</v>
      </c>
      <c r="O774" s="167" t="s">
        <v>3505</v>
      </c>
      <c r="P774" s="167"/>
      <c r="Q774" s="167" t="s">
        <v>3527</v>
      </c>
      <c r="R774" s="167" t="s">
        <v>3528</v>
      </c>
      <c r="S774" s="169">
        <v>9</v>
      </c>
      <c r="T774" s="167" t="s">
        <v>3560</v>
      </c>
      <c r="U774" s="169" t="s">
        <v>3561</v>
      </c>
      <c r="V774" s="167" t="s">
        <v>4233</v>
      </c>
      <c r="W774" s="167" t="s">
        <v>4234</v>
      </c>
      <c r="X774" s="170" t="s">
        <v>157</v>
      </c>
      <c r="Y774" s="171" t="s">
        <v>4871</v>
      </c>
      <c r="Z774" s="167" t="s">
        <v>10650</v>
      </c>
      <c r="AA774" s="176">
        <v>2000</v>
      </c>
      <c r="AB774" s="167" t="s">
        <v>11254</v>
      </c>
      <c r="AC774" s="176">
        <v>2000</v>
      </c>
      <c r="AD774" s="167" t="s">
        <v>11254</v>
      </c>
      <c r="AE774" s="176">
        <v>53</v>
      </c>
    </row>
    <row r="775" spans="1:31">
      <c r="A775" s="178">
        <v>108176996320</v>
      </c>
      <c r="B775" s="166">
        <v>46134</v>
      </c>
      <c r="C775" s="167" t="s">
        <v>3524</v>
      </c>
      <c r="D775" s="167" t="s">
        <v>3525</v>
      </c>
      <c r="E775" s="167" t="s">
        <v>3526</v>
      </c>
      <c r="F775" s="167" t="s">
        <v>3501</v>
      </c>
      <c r="G775" s="167" t="s">
        <v>3502</v>
      </c>
      <c r="H775" s="168">
        <v>46135</v>
      </c>
      <c r="I775" s="167"/>
      <c r="J775" s="169">
        <v>26127</v>
      </c>
      <c r="K775" s="167" t="s">
        <v>55</v>
      </c>
      <c r="L775" s="169">
        <v>5</v>
      </c>
      <c r="M775" s="167" t="s">
        <v>3513</v>
      </c>
      <c r="N775" s="169">
        <v>33.700000000000003</v>
      </c>
      <c r="O775" s="167" t="s">
        <v>3505</v>
      </c>
      <c r="P775" s="167"/>
      <c r="Q775" s="167" t="s">
        <v>3527</v>
      </c>
      <c r="R775" s="167" t="s">
        <v>3528</v>
      </c>
      <c r="S775" s="169">
        <v>8</v>
      </c>
      <c r="T775" s="167" t="s">
        <v>3560</v>
      </c>
      <c r="U775" s="169" t="s">
        <v>3561</v>
      </c>
      <c r="V775" s="167" t="s">
        <v>4235</v>
      </c>
      <c r="W775" s="167" t="s">
        <v>4236</v>
      </c>
      <c r="X775" s="170" t="s">
        <v>157</v>
      </c>
      <c r="Y775" s="171" t="s">
        <v>4871</v>
      </c>
      <c r="Z775" s="167" t="s">
        <v>10650</v>
      </c>
      <c r="AA775" s="176">
        <v>48000</v>
      </c>
      <c r="AB775" s="167" t="s">
        <v>11254</v>
      </c>
      <c r="AC775" s="176">
        <v>48000</v>
      </c>
      <c r="AD775" s="167" t="s">
        <v>11254</v>
      </c>
      <c r="AE775" s="176">
        <v>168</v>
      </c>
    </row>
    <row r="776" spans="1:31">
      <c r="A776" s="178">
        <v>108176996320</v>
      </c>
      <c r="B776" s="166">
        <v>46134</v>
      </c>
      <c r="C776" s="167" t="s">
        <v>3524</v>
      </c>
      <c r="D776" s="167" t="s">
        <v>3525</v>
      </c>
      <c r="E776" s="167" t="s">
        <v>3526</v>
      </c>
      <c r="F776" s="167" t="s">
        <v>3501</v>
      </c>
      <c r="G776" s="167" t="s">
        <v>3502</v>
      </c>
      <c r="H776" s="168">
        <v>46135</v>
      </c>
      <c r="I776" s="167"/>
      <c r="J776" s="169">
        <v>26127</v>
      </c>
      <c r="K776" s="167" t="s">
        <v>55</v>
      </c>
      <c r="L776" s="169">
        <v>5</v>
      </c>
      <c r="M776" s="167" t="s">
        <v>3513</v>
      </c>
      <c r="N776" s="169">
        <v>33.700000000000003</v>
      </c>
      <c r="O776" s="167" t="s">
        <v>3505</v>
      </c>
      <c r="P776" s="167"/>
      <c r="Q776" s="167" t="s">
        <v>3527</v>
      </c>
      <c r="R776" s="167" t="s">
        <v>3528</v>
      </c>
      <c r="S776" s="169">
        <v>7</v>
      </c>
      <c r="T776" s="167" t="s">
        <v>3560</v>
      </c>
      <c r="U776" s="169" t="s">
        <v>3561</v>
      </c>
      <c r="V776" s="167" t="s">
        <v>4872</v>
      </c>
      <c r="W776" s="167" t="s">
        <v>4873</v>
      </c>
      <c r="X776" s="170" t="s">
        <v>157</v>
      </c>
      <c r="Y776" s="171" t="s">
        <v>4871</v>
      </c>
      <c r="Z776" s="167" t="s">
        <v>10650</v>
      </c>
      <c r="AA776" s="176">
        <v>4000</v>
      </c>
      <c r="AB776" s="167" t="s">
        <v>11254</v>
      </c>
      <c r="AC776" s="176">
        <v>4000</v>
      </c>
      <c r="AD776" s="167" t="s">
        <v>11254</v>
      </c>
      <c r="AE776" s="176">
        <v>9.6</v>
      </c>
    </row>
    <row r="777" spans="1:31">
      <c r="A777" s="178">
        <v>108176996320</v>
      </c>
      <c r="B777" s="166">
        <v>46134</v>
      </c>
      <c r="C777" s="167" t="s">
        <v>3524</v>
      </c>
      <c r="D777" s="167" t="s">
        <v>3525</v>
      </c>
      <c r="E777" s="167" t="s">
        <v>3526</v>
      </c>
      <c r="F777" s="167" t="s">
        <v>3501</v>
      </c>
      <c r="G777" s="167" t="s">
        <v>3502</v>
      </c>
      <c r="H777" s="168">
        <v>46135</v>
      </c>
      <c r="I777" s="167"/>
      <c r="J777" s="169">
        <v>26127</v>
      </c>
      <c r="K777" s="167" t="s">
        <v>55</v>
      </c>
      <c r="L777" s="169">
        <v>5</v>
      </c>
      <c r="M777" s="167" t="s">
        <v>3513</v>
      </c>
      <c r="N777" s="169">
        <v>33.700000000000003</v>
      </c>
      <c r="O777" s="167" t="s">
        <v>3505</v>
      </c>
      <c r="P777" s="167"/>
      <c r="Q777" s="167" t="s">
        <v>3527</v>
      </c>
      <c r="R777" s="167" t="s">
        <v>3528</v>
      </c>
      <c r="S777" s="169">
        <v>6</v>
      </c>
      <c r="T777" s="167" t="s">
        <v>3560</v>
      </c>
      <c r="U777" s="169" t="s">
        <v>3561</v>
      </c>
      <c r="V777" s="167" t="s">
        <v>4689</v>
      </c>
      <c r="W777" s="167" t="s">
        <v>4690</v>
      </c>
      <c r="X777" s="170" t="s">
        <v>157</v>
      </c>
      <c r="Y777" s="171" t="s">
        <v>4871</v>
      </c>
      <c r="Z777" s="167" t="s">
        <v>10650</v>
      </c>
      <c r="AA777" s="176">
        <v>10000</v>
      </c>
      <c r="AB777" s="167" t="s">
        <v>11254</v>
      </c>
      <c r="AC777" s="176">
        <v>10000</v>
      </c>
      <c r="AD777" s="167" t="s">
        <v>11254</v>
      </c>
      <c r="AE777" s="176">
        <v>9</v>
      </c>
    </row>
    <row r="778" spans="1:31">
      <c r="A778" s="178">
        <v>108176996320</v>
      </c>
      <c r="B778" s="166">
        <v>46134</v>
      </c>
      <c r="C778" s="167" t="s">
        <v>3524</v>
      </c>
      <c r="D778" s="167" t="s">
        <v>3525</v>
      </c>
      <c r="E778" s="167" t="s">
        <v>3526</v>
      </c>
      <c r="F778" s="167" t="s">
        <v>3501</v>
      </c>
      <c r="G778" s="167" t="s">
        <v>3502</v>
      </c>
      <c r="H778" s="168">
        <v>46135</v>
      </c>
      <c r="I778" s="167"/>
      <c r="J778" s="169">
        <v>26127</v>
      </c>
      <c r="K778" s="167" t="s">
        <v>55</v>
      </c>
      <c r="L778" s="169">
        <v>5</v>
      </c>
      <c r="M778" s="167" t="s">
        <v>3513</v>
      </c>
      <c r="N778" s="169">
        <v>33.700000000000003</v>
      </c>
      <c r="O778" s="167" t="s">
        <v>3505</v>
      </c>
      <c r="P778" s="167"/>
      <c r="Q778" s="167" t="s">
        <v>3527</v>
      </c>
      <c r="R778" s="167" t="s">
        <v>3528</v>
      </c>
      <c r="S778" s="169">
        <v>5</v>
      </c>
      <c r="T778" s="167" t="s">
        <v>3560</v>
      </c>
      <c r="U778" s="169" t="s">
        <v>3561</v>
      </c>
      <c r="V778" s="167" t="s">
        <v>4691</v>
      </c>
      <c r="W778" s="167" t="s">
        <v>4692</v>
      </c>
      <c r="X778" s="170" t="s">
        <v>160</v>
      </c>
      <c r="Y778" s="171" t="s">
        <v>4871</v>
      </c>
      <c r="Z778" s="167" t="s">
        <v>10650</v>
      </c>
      <c r="AA778" s="176">
        <v>10000</v>
      </c>
      <c r="AB778" s="167" t="s">
        <v>11254</v>
      </c>
      <c r="AC778" s="176">
        <v>10000</v>
      </c>
      <c r="AD778" s="167" t="s">
        <v>11254</v>
      </c>
      <c r="AE778" s="176">
        <v>13</v>
      </c>
    </row>
    <row r="779" spans="1:31">
      <c r="A779" s="178">
        <v>108176996320</v>
      </c>
      <c r="B779" s="166">
        <v>46134</v>
      </c>
      <c r="C779" s="167" t="s">
        <v>3524</v>
      </c>
      <c r="D779" s="167" t="s">
        <v>3525</v>
      </c>
      <c r="E779" s="167" t="s">
        <v>3526</v>
      </c>
      <c r="F779" s="167" t="s">
        <v>3501</v>
      </c>
      <c r="G779" s="167" t="s">
        <v>3502</v>
      </c>
      <c r="H779" s="168">
        <v>46135</v>
      </c>
      <c r="I779" s="167"/>
      <c r="J779" s="169">
        <v>26127</v>
      </c>
      <c r="K779" s="167" t="s">
        <v>55</v>
      </c>
      <c r="L779" s="169">
        <v>5</v>
      </c>
      <c r="M779" s="167" t="s">
        <v>3513</v>
      </c>
      <c r="N779" s="169">
        <v>33.700000000000003</v>
      </c>
      <c r="O779" s="167" t="s">
        <v>3505</v>
      </c>
      <c r="P779" s="167"/>
      <c r="Q779" s="167" t="s">
        <v>3527</v>
      </c>
      <c r="R779" s="167" t="s">
        <v>3528</v>
      </c>
      <c r="S779" s="169">
        <v>4</v>
      </c>
      <c r="T779" s="167" t="s">
        <v>3560</v>
      </c>
      <c r="U779" s="169" t="s">
        <v>3561</v>
      </c>
      <c r="V779" s="167" t="s">
        <v>4239</v>
      </c>
      <c r="W779" s="167" t="s">
        <v>4240</v>
      </c>
      <c r="X779" s="170" t="s">
        <v>157</v>
      </c>
      <c r="Y779" s="171" t="s">
        <v>4871</v>
      </c>
      <c r="Z779" s="167" t="s">
        <v>10650</v>
      </c>
      <c r="AA779" s="176">
        <v>80000</v>
      </c>
      <c r="AB779" s="167" t="s">
        <v>11254</v>
      </c>
      <c r="AC779" s="176">
        <v>80000</v>
      </c>
      <c r="AD779" s="167" t="s">
        <v>11254</v>
      </c>
      <c r="AE779" s="176">
        <v>104</v>
      </c>
    </row>
    <row r="780" spans="1:31">
      <c r="A780" s="178">
        <v>108176996320</v>
      </c>
      <c r="B780" s="166">
        <v>46134</v>
      </c>
      <c r="C780" s="167" t="s">
        <v>3524</v>
      </c>
      <c r="D780" s="167" t="s">
        <v>3525</v>
      </c>
      <c r="E780" s="167" t="s">
        <v>3526</v>
      </c>
      <c r="F780" s="167" t="s">
        <v>3501</v>
      </c>
      <c r="G780" s="167" t="s">
        <v>3502</v>
      </c>
      <c r="H780" s="168">
        <v>46135</v>
      </c>
      <c r="I780" s="167"/>
      <c r="J780" s="169">
        <v>26127</v>
      </c>
      <c r="K780" s="167" t="s">
        <v>55</v>
      </c>
      <c r="L780" s="169">
        <v>5</v>
      </c>
      <c r="M780" s="167" t="s">
        <v>3513</v>
      </c>
      <c r="N780" s="169">
        <v>33.700000000000003</v>
      </c>
      <c r="O780" s="167" t="s">
        <v>3505</v>
      </c>
      <c r="P780" s="167"/>
      <c r="Q780" s="167" t="s">
        <v>3527</v>
      </c>
      <c r="R780" s="167" t="s">
        <v>3528</v>
      </c>
      <c r="S780" s="169">
        <v>3</v>
      </c>
      <c r="T780" s="167" t="s">
        <v>3560</v>
      </c>
      <c r="U780" s="169" t="s">
        <v>3561</v>
      </c>
      <c r="V780" s="167" t="s">
        <v>4241</v>
      </c>
      <c r="W780" s="167" t="s">
        <v>4242</v>
      </c>
      <c r="X780" s="170" t="s">
        <v>157</v>
      </c>
      <c r="Y780" s="171" t="s">
        <v>4871</v>
      </c>
      <c r="Z780" s="167" t="s">
        <v>10650</v>
      </c>
      <c r="AA780" s="176">
        <v>1090000</v>
      </c>
      <c r="AB780" s="167" t="s">
        <v>11254</v>
      </c>
      <c r="AC780" s="176">
        <v>1090000</v>
      </c>
      <c r="AD780" s="167" t="s">
        <v>11254</v>
      </c>
      <c r="AE780" s="176">
        <v>599.5</v>
      </c>
    </row>
    <row r="781" spans="1:31">
      <c r="A781" s="178">
        <v>108176996320</v>
      </c>
      <c r="B781" s="166">
        <v>46134</v>
      </c>
      <c r="C781" s="167" t="s">
        <v>3524</v>
      </c>
      <c r="D781" s="167" t="s">
        <v>3525</v>
      </c>
      <c r="E781" s="167" t="s">
        <v>3526</v>
      </c>
      <c r="F781" s="167" t="s">
        <v>3501</v>
      </c>
      <c r="G781" s="167" t="s">
        <v>3502</v>
      </c>
      <c r="H781" s="168">
        <v>46135</v>
      </c>
      <c r="I781" s="167"/>
      <c r="J781" s="169">
        <v>26127</v>
      </c>
      <c r="K781" s="167" t="s">
        <v>55</v>
      </c>
      <c r="L781" s="169">
        <v>5</v>
      </c>
      <c r="M781" s="167" t="s">
        <v>3513</v>
      </c>
      <c r="N781" s="169">
        <v>33.700000000000003</v>
      </c>
      <c r="O781" s="167" t="s">
        <v>3505</v>
      </c>
      <c r="P781" s="167"/>
      <c r="Q781" s="167" t="s">
        <v>3527</v>
      </c>
      <c r="R781" s="167" t="s">
        <v>3528</v>
      </c>
      <c r="S781" s="169">
        <v>2</v>
      </c>
      <c r="T781" s="167" t="s">
        <v>3560</v>
      </c>
      <c r="U781" s="169" t="s">
        <v>3561</v>
      </c>
      <c r="V781" s="167" t="s">
        <v>4874</v>
      </c>
      <c r="W781" s="167" t="s">
        <v>4875</v>
      </c>
      <c r="X781" s="170" t="s">
        <v>3533</v>
      </c>
      <c r="Y781" s="171" t="s">
        <v>4871</v>
      </c>
      <c r="Z781" s="167" t="s">
        <v>10650</v>
      </c>
      <c r="AA781" s="176">
        <v>4000</v>
      </c>
      <c r="AB781" s="167" t="s">
        <v>11254</v>
      </c>
      <c r="AC781" s="176">
        <v>4000</v>
      </c>
      <c r="AD781" s="167" t="s">
        <v>11254</v>
      </c>
      <c r="AE781" s="176">
        <v>38.4</v>
      </c>
    </row>
    <row r="782" spans="1:31">
      <c r="A782" s="178">
        <v>108176996320</v>
      </c>
      <c r="B782" s="166">
        <v>46134</v>
      </c>
      <c r="C782" s="167" t="s">
        <v>3524</v>
      </c>
      <c r="D782" s="167" t="s">
        <v>3525</v>
      </c>
      <c r="E782" s="167" t="s">
        <v>3526</v>
      </c>
      <c r="F782" s="167" t="s">
        <v>3501</v>
      </c>
      <c r="G782" s="167" t="s">
        <v>3502</v>
      </c>
      <c r="H782" s="168">
        <v>46135</v>
      </c>
      <c r="I782" s="167"/>
      <c r="J782" s="169">
        <v>26127</v>
      </c>
      <c r="K782" s="167" t="s">
        <v>55</v>
      </c>
      <c r="L782" s="169">
        <v>5</v>
      </c>
      <c r="M782" s="167" t="s">
        <v>3513</v>
      </c>
      <c r="N782" s="169">
        <v>33.700000000000003</v>
      </c>
      <c r="O782" s="167" t="s">
        <v>3505</v>
      </c>
      <c r="P782" s="167"/>
      <c r="Q782" s="167" t="s">
        <v>3527</v>
      </c>
      <c r="R782" s="167" t="s">
        <v>3528</v>
      </c>
      <c r="S782" s="169">
        <v>1</v>
      </c>
      <c r="T782" s="167" t="s">
        <v>3560</v>
      </c>
      <c r="U782" s="169" t="s">
        <v>3561</v>
      </c>
      <c r="V782" s="167" t="s">
        <v>4876</v>
      </c>
      <c r="W782" s="167" t="s">
        <v>4877</v>
      </c>
      <c r="X782" s="170" t="s">
        <v>160</v>
      </c>
      <c r="Y782" s="171" t="s">
        <v>4871</v>
      </c>
      <c r="Z782" s="167" t="s">
        <v>10650</v>
      </c>
      <c r="AA782" s="176">
        <v>4000</v>
      </c>
      <c r="AB782" s="167" t="s">
        <v>11254</v>
      </c>
      <c r="AC782" s="176">
        <v>4000</v>
      </c>
      <c r="AD782" s="167" t="s">
        <v>11254</v>
      </c>
      <c r="AE782" s="176">
        <v>34</v>
      </c>
    </row>
    <row r="783" spans="1:31">
      <c r="A783" s="178">
        <v>108177080540</v>
      </c>
      <c r="B783" s="166">
        <v>46134</v>
      </c>
      <c r="C783" s="167" t="s">
        <v>3524</v>
      </c>
      <c r="D783" s="167" t="s">
        <v>3525</v>
      </c>
      <c r="E783" s="167" t="s">
        <v>3526</v>
      </c>
      <c r="F783" s="167" t="s">
        <v>3501</v>
      </c>
      <c r="G783" s="167" t="s">
        <v>3502</v>
      </c>
      <c r="H783" s="168">
        <v>46135</v>
      </c>
      <c r="I783" s="167"/>
      <c r="J783" s="169">
        <v>26127</v>
      </c>
      <c r="K783" s="167" t="s">
        <v>55</v>
      </c>
      <c r="L783" s="169">
        <v>21</v>
      </c>
      <c r="M783" s="167" t="s">
        <v>3513</v>
      </c>
      <c r="N783" s="169">
        <v>111</v>
      </c>
      <c r="O783" s="167" t="s">
        <v>3505</v>
      </c>
      <c r="P783" s="167"/>
      <c r="Q783" s="167" t="s">
        <v>3527</v>
      </c>
      <c r="R783" s="167" t="s">
        <v>3528</v>
      </c>
      <c r="S783" s="169">
        <v>3</v>
      </c>
      <c r="T783" s="167" t="s">
        <v>3560</v>
      </c>
      <c r="U783" s="169" t="s">
        <v>3561</v>
      </c>
      <c r="V783" s="167" t="s">
        <v>3562</v>
      </c>
      <c r="W783" s="167" t="s">
        <v>3563</v>
      </c>
      <c r="X783" s="170" t="s">
        <v>157</v>
      </c>
      <c r="Y783" s="171" t="s">
        <v>4878</v>
      </c>
      <c r="Z783" s="167" t="s">
        <v>10651</v>
      </c>
      <c r="AA783" s="176">
        <v>18000</v>
      </c>
      <c r="AB783" s="167" t="s">
        <v>11254</v>
      </c>
      <c r="AC783" s="176">
        <v>18000</v>
      </c>
      <c r="AD783" s="167" t="s">
        <v>11254</v>
      </c>
      <c r="AE783" s="176">
        <v>12600</v>
      </c>
    </row>
    <row r="784" spans="1:31">
      <c r="A784" s="178">
        <v>108177080540</v>
      </c>
      <c r="B784" s="166">
        <v>46134</v>
      </c>
      <c r="C784" s="167" t="s">
        <v>3524</v>
      </c>
      <c r="D784" s="167" t="s">
        <v>3525</v>
      </c>
      <c r="E784" s="167" t="s">
        <v>3526</v>
      </c>
      <c r="F784" s="167" t="s">
        <v>3501</v>
      </c>
      <c r="G784" s="167" t="s">
        <v>3502</v>
      </c>
      <c r="H784" s="168">
        <v>46135</v>
      </c>
      <c r="I784" s="167"/>
      <c r="J784" s="169">
        <v>26127</v>
      </c>
      <c r="K784" s="167" t="s">
        <v>55</v>
      </c>
      <c r="L784" s="169">
        <v>21</v>
      </c>
      <c r="M784" s="167" t="s">
        <v>3513</v>
      </c>
      <c r="N784" s="169">
        <v>111</v>
      </c>
      <c r="O784" s="167" t="s">
        <v>3505</v>
      </c>
      <c r="P784" s="167"/>
      <c r="Q784" s="167" t="s">
        <v>3527</v>
      </c>
      <c r="R784" s="167" t="s">
        <v>3528</v>
      </c>
      <c r="S784" s="169">
        <v>2</v>
      </c>
      <c r="T784" s="167" t="s">
        <v>3560</v>
      </c>
      <c r="U784" s="169" t="s">
        <v>3561</v>
      </c>
      <c r="V784" s="167" t="s">
        <v>3562</v>
      </c>
      <c r="W784" s="167" t="s">
        <v>3563</v>
      </c>
      <c r="X784" s="170" t="s">
        <v>157</v>
      </c>
      <c r="Y784" s="171" t="s">
        <v>4878</v>
      </c>
      <c r="Z784" s="167" t="s">
        <v>10651</v>
      </c>
      <c r="AA784" s="176">
        <v>3600</v>
      </c>
      <c r="AB784" s="167" t="s">
        <v>11254</v>
      </c>
      <c r="AC784" s="176">
        <v>3600</v>
      </c>
      <c r="AD784" s="167" t="s">
        <v>11254</v>
      </c>
      <c r="AE784" s="176">
        <v>2520</v>
      </c>
    </row>
    <row r="785" spans="1:31">
      <c r="A785" s="178">
        <v>108177080540</v>
      </c>
      <c r="B785" s="166">
        <v>46134</v>
      </c>
      <c r="C785" s="167" t="s">
        <v>3524</v>
      </c>
      <c r="D785" s="167" t="s">
        <v>3525</v>
      </c>
      <c r="E785" s="167" t="s">
        <v>3526</v>
      </c>
      <c r="F785" s="167" t="s">
        <v>3501</v>
      </c>
      <c r="G785" s="167" t="s">
        <v>3502</v>
      </c>
      <c r="H785" s="168">
        <v>46135</v>
      </c>
      <c r="I785" s="167"/>
      <c r="J785" s="169">
        <v>26127</v>
      </c>
      <c r="K785" s="167" t="s">
        <v>55</v>
      </c>
      <c r="L785" s="169">
        <v>21</v>
      </c>
      <c r="M785" s="167" t="s">
        <v>3513</v>
      </c>
      <c r="N785" s="169">
        <v>111</v>
      </c>
      <c r="O785" s="167" t="s">
        <v>3505</v>
      </c>
      <c r="P785" s="167"/>
      <c r="Q785" s="167" t="s">
        <v>3527</v>
      </c>
      <c r="R785" s="167" t="s">
        <v>3528</v>
      </c>
      <c r="S785" s="169">
        <v>1</v>
      </c>
      <c r="T785" s="167" t="s">
        <v>3560</v>
      </c>
      <c r="U785" s="169" t="s">
        <v>3561</v>
      </c>
      <c r="V785" s="167" t="s">
        <v>3562</v>
      </c>
      <c r="W785" s="167" t="s">
        <v>3563</v>
      </c>
      <c r="X785" s="170" t="s">
        <v>157</v>
      </c>
      <c r="Y785" s="171" t="s">
        <v>4878</v>
      </c>
      <c r="Z785" s="167" t="s">
        <v>10651</v>
      </c>
      <c r="AA785" s="176">
        <v>3600</v>
      </c>
      <c r="AB785" s="167" t="s">
        <v>11254</v>
      </c>
      <c r="AC785" s="176">
        <v>3600</v>
      </c>
      <c r="AD785" s="167" t="s">
        <v>11254</v>
      </c>
      <c r="AE785" s="176">
        <v>2520</v>
      </c>
    </row>
    <row r="786" spans="1:31">
      <c r="A786" s="178">
        <v>108177198250</v>
      </c>
      <c r="B786" s="166">
        <v>46134</v>
      </c>
      <c r="C786" s="167" t="s">
        <v>3524</v>
      </c>
      <c r="D786" s="167" t="s">
        <v>3525</v>
      </c>
      <c r="E786" s="167" t="s">
        <v>3526</v>
      </c>
      <c r="F786" s="167" t="s">
        <v>3501</v>
      </c>
      <c r="G786" s="167" t="s">
        <v>3502</v>
      </c>
      <c r="H786" s="168">
        <v>46135</v>
      </c>
      <c r="I786" s="167"/>
      <c r="J786" s="169">
        <v>26127</v>
      </c>
      <c r="K786" s="167" t="s">
        <v>55</v>
      </c>
      <c r="L786" s="169">
        <v>1</v>
      </c>
      <c r="M786" s="167" t="s">
        <v>3513</v>
      </c>
      <c r="N786" s="169">
        <v>10</v>
      </c>
      <c r="O786" s="167" t="s">
        <v>3505</v>
      </c>
      <c r="P786" s="167"/>
      <c r="Q786" s="167" t="s">
        <v>3514</v>
      </c>
      <c r="R786" s="167" t="s">
        <v>3528</v>
      </c>
      <c r="S786" s="169">
        <v>18</v>
      </c>
      <c r="T786" s="167" t="s">
        <v>3535</v>
      </c>
      <c r="U786" s="169" t="s">
        <v>3536</v>
      </c>
      <c r="V786" s="167" t="s">
        <v>4879</v>
      </c>
      <c r="W786" s="167" t="s">
        <v>4880</v>
      </c>
      <c r="X786" s="170" t="s">
        <v>159</v>
      </c>
      <c r="Y786" s="171" t="s">
        <v>4881</v>
      </c>
      <c r="Z786" s="167" t="s">
        <v>10652</v>
      </c>
      <c r="AA786" s="176">
        <v>90000</v>
      </c>
      <c r="AB786" s="167" t="s">
        <v>11254</v>
      </c>
      <c r="AC786" s="176">
        <v>90000</v>
      </c>
      <c r="AD786" s="167" t="s">
        <v>11254</v>
      </c>
      <c r="AE786" s="176">
        <v>63</v>
      </c>
    </row>
    <row r="787" spans="1:31">
      <c r="A787" s="178">
        <v>108177198250</v>
      </c>
      <c r="B787" s="166">
        <v>46134</v>
      </c>
      <c r="C787" s="167" t="s">
        <v>3524</v>
      </c>
      <c r="D787" s="167" t="s">
        <v>3525</v>
      </c>
      <c r="E787" s="167" t="s">
        <v>3526</v>
      </c>
      <c r="F787" s="167" t="s">
        <v>3501</v>
      </c>
      <c r="G787" s="167" t="s">
        <v>3502</v>
      </c>
      <c r="H787" s="168">
        <v>46135</v>
      </c>
      <c r="I787" s="167"/>
      <c r="J787" s="169">
        <v>26127</v>
      </c>
      <c r="K787" s="167" t="s">
        <v>55</v>
      </c>
      <c r="L787" s="169">
        <v>1</v>
      </c>
      <c r="M787" s="167" t="s">
        <v>3513</v>
      </c>
      <c r="N787" s="169">
        <v>10</v>
      </c>
      <c r="O787" s="167" t="s">
        <v>3505</v>
      </c>
      <c r="P787" s="167"/>
      <c r="Q787" s="167" t="s">
        <v>3514</v>
      </c>
      <c r="R787" s="167" t="s">
        <v>3528</v>
      </c>
      <c r="S787" s="169">
        <v>17</v>
      </c>
      <c r="T787" s="167" t="s">
        <v>3529</v>
      </c>
      <c r="U787" s="169" t="s">
        <v>3530</v>
      </c>
      <c r="V787" s="167" t="s">
        <v>4882</v>
      </c>
      <c r="W787" s="167" t="s">
        <v>4883</v>
      </c>
      <c r="X787" s="170" t="s">
        <v>160</v>
      </c>
      <c r="Y787" s="171" t="s">
        <v>4881</v>
      </c>
      <c r="Z787" s="167" t="s">
        <v>10652</v>
      </c>
      <c r="AA787" s="176">
        <v>980</v>
      </c>
      <c r="AB787" s="167" t="s">
        <v>11254</v>
      </c>
      <c r="AC787" s="176">
        <v>980</v>
      </c>
      <c r="AD787" s="167" t="s">
        <v>11254</v>
      </c>
      <c r="AE787" s="176">
        <v>3439.8</v>
      </c>
    </row>
    <row r="788" spans="1:31">
      <c r="A788" s="178">
        <v>108177198250</v>
      </c>
      <c r="B788" s="166">
        <v>46134</v>
      </c>
      <c r="C788" s="167" t="s">
        <v>3524</v>
      </c>
      <c r="D788" s="167" t="s">
        <v>3525</v>
      </c>
      <c r="E788" s="167" t="s">
        <v>3526</v>
      </c>
      <c r="F788" s="167" t="s">
        <v>3501</v>
      </c>
      <c r="G788" s="167" t="s">
        <v>3502</v>
      </c>
      <c r="H788" s="168">
        <v>46135</v>
      </c>
      <c r="I788" s="167"/>
      <c r="J788" s="169">
        <v>26127</v>
      </c>
      <c r="K788" s="167" t="s">
        <v>55</v>
      </c>
      <c r="L788" s="169">
        <v>1</v>
      </c>
      <c r="M788" s="167" t="s">
        <v>3513</v>
      </c>
      <c r="N788" s="169">
        <v>10</v>
      </c>
      <c r="O788" s="167" t="s">
        <v>3505</v>
      </c>
      <c r="P788" s="167"/>
      <c r="Q788" s="167" t="s">
        <v>3514</v>
      </c>
      <c r="R788" s="167" t="s">
        <v>3528</v>
      </c>
      <c r="S788" s="169">
        <v>16</v>
      </c>
      <c r="T788" s="167" t="s">
        <v>3529</v>
      </c>
      <c r="U788" s="169" t="s">
        <v>3530</v>
      </c>
      <c r="V788" s="167" t="s">
        <v>4187</v>
      </c>
      <c r="W788" s="167">
        <v>45126100</v>
      </c>
      <c r="X788" s="170" t="s">
        <v>160</v>
      </c>
      <c r="Y788" s="171" t="s">
        <v>4881</v>
      </c>
      <c r="Z788" s="167" t="s">
        <v>10652</v>
      </c>
      <c r="AA788" s="176">
        <v>1180</v>
      </c>
      <c r="AB788" s="167" t="s">
        <v>11254</v>
      </c>
      <c r="AC788" s="176">
        <v>1180</v>
      </c>
      <c r="AD788" s="167" t="s">
        <v>11254</v>
      </c>
      <c r="AE788" s="176">
        <v>3020.8</v>
      </c>
    </row>
    <row r="789" spans="1:31">
      <c r="A789" s="178">
        <v>108177198250</v>
      </c>
      <c r="B789" s="166">
        <v>46134</v>
      </c>
      <c r="C789" s="167" t="s">
        <v>3524</v>
      </c>
      <c r="D789" s="167" t="s">
        <v>3525</v>
      </c>
      <c r="E789" s="167" t="s">
        <v>3526</v>
      </c>
      <c r="F789" s="167" t="s">
        <v>3501</v>
      </c>
      <c r="G789" s="167" t="s">
        <v>3502</v>
      </c>
      <c r="H789" s="168">
        <v>46135</v>
      </c>
      <c r="I789" s="167"/>
      <c r="J789" s="169">
        <v>26127</v>
      </c>
      <c r="K789" s="167" t="s">
        <v>55</v>
      </c>
      <c r="L789" s="169">
        <v>1</v>
      </c>
      <c r="M789" s="167" t="s">
        <v>3513</v>
      </c>
      <c r="N789" s="169">
        <v>10</v>
      </c>
      <c r="O789" s="167" t="s">
        <v>3505</v>
      </c>
      <c r="P789" s="167"/>
      <c r="Q789" s="167" t="s">
        <v>3514</v>
      </c>
      <c r="R789" s="167" t="s">
        <v>3528</v>
      </c>
      <c r="S789" s="169">
        <v>15</v>
      </c>
      <c r="T789" s="167" t="s">
        <v>3529</v>
      </c>
      <c r="U789" s="169" t="s">
        <v>3530</v>
      </c>
      <c r="V789" s="167" t="s">
        <v>4884</v>
      </c>
      <c r="W789" s="167" t="s">
        <v>4885</v>
      </c>
      <c r="X789" s="170" t="s">
        <v>160</v>
      </c>
      <c r="Y789" s="171" t="s">
        <v>4881</v>
      </c>
      <c r="Z789" s="167" t="s">
        <v>10652</v>
      </c>
      <c r="AA789" s="176">
        <v>90</v>
      </c>
      <c r="AB789" s="167" t="s">
        <v>11254</v>
      </c>
      <c r="AC789" s="176">
        <v>90</v>
      </c>
      <c r="AD789" s="167" t="s">
        <v>11254</v>
      </c>
      <c r="AE789" s="176">
        <v>98.1</v>
      </c>
    </row>
    <row r="790" spans="1:31">
      <c r="A790" s="178">
        <v>108177198250</v>
      </c>
      <c r="B790" s="166">
        <v>46134</v>
      </c>
      <c r="C790" s="167" t="s">
        <v>3524</v>
      </c>
      <c r="D790" s="167" t="s">
        <v>3525</v>
      </c>
      <c r="E790" s="167" t="s">
        <v>3526</v>
      </c>
      <c r="F790" s="167" t="s">
        <v>3501</v>
      </c>
      <c r="G790" s="167" t="s">
        <v>3502</v>
      </c>
      <c r="H790" s="168">
        <v>46135</v>
      </c>
      <c r="I790" s="167"/>
      <c r="J790" s="169">
        <v>26127</v>
      </c>
      <c r="K790" s="167" t="s">
        <v>55</v>
      </c>
      <c r="L790" s="169">
        <v>1</v>
      </c>
      <c r="M790" s="167" t="s">
        <v>3513</v>
      </c>
      <c r="N790" s="169">
        <v>10</v>
      </c>
      <c r="O790" s="167" t="s">
        <v>3505</v>
      </c>
      <c r="P790" s="167"/>
      <c r="Q790" s="167" t="s">
        <v>3514</v>
      </c>
      <c r="R790" s="167" t="s">
        <v>3528</v>
      </c>
      <c r="S790" s="169">
        <v>14</v>
      </c>
      <c r="T790" s="167" t="s">
        <v>3529</v>
      </c>
      <c r="U790" s="169" t="s">
        <v>3530</v>
      </c>
      <c r="V790" s="167" t="s">
        <v>4886</v>
      </c>
      <c r="W790" s="167" t="s">
        <v>4887</v>
      </c>
      <c r="X790" s="170" t="s">
        <v>160</v>
      </c>
      <c r="Y790" s="171" t="s">
        <v>4881</v>
      </c>
      <c r="Z790" s="167" t="s">
        <v>10652</v>
      </c>
      <c r="AA790" s="176">
        <v>179</v>
      </c>
      <c r="AB790" s="167" t="s">
        <v>11254</v>
      </c>
      <c r="AC790" s="176">
        <v>179</v>
      </c>
      <c r="AD790" s="167" t="s">
        <v>11254</v>
      </c>
      <c r="AE790" s="176">
        <v>73.39</v>
      </c>
    </row>
    <row r="791" spans="1:31">
      <c r="A791" s="178">
        <v>108177198250</v>
      </c>
      <c r="B791" s="166">
        <v>46134</v>
      </c>
      <c r="C791" s="167" t="s">
        <v>3524</v>
      </c>
      <c r="D791" s="167" t="s">
        <v>3525</v>
      </c>
      <c r="E791" s="167" t="s">
        <v>3526</v>
      </c>
      <c r="F791" s="167" t="s">
        <v>3501</v>
      </c>
      <c r="G791" s="167" t="s">
        <v>3502</v>
      </c>
      <c r="H791" s="168">
        <v>46135</v>
      </c>
      <c r="I791" s="167"/>
      <c r="J791" s="169">
        <v>26127</v>
      </c>
      <c r="K791" s="167" t="s">
        <v>55</v>
      </c>
      <c r="L791" s="169">
        <v>1</v>
      </c>
      <c r="M791" s="167" t="s">
        <v>3513</v>
      </c>
      <c r="N791" s="169">
        <v>10</v>
      </c>
      <c r="O791" s="167" t="s">
        <v>3505</v>
      </c>
      <c r="P791" s="167"/>
      <c r="Q791" s="167" t="s">
        <v>3514</v>
      </c>
      <c r="R791" s="167" t="s">
        <v>3528</v>
      </c>
      <c r="S791" s="169">
        <v>13</v>
      </c>
      <c r="T791" s="167" t="s">
        <v>3560</v>
      </c>
      <c r="U791" s="169" t="s">
        <v>3561</v>
      </c>
      <c r="V791" s="167" t="s">
        <v>4888</v>
      </c>
      <c r="W791" s="167" t="s">
        <v>4889</v>
      </c>
      <c r="X791" s="170" t="s">
        <v>160</v>
      </c>
      <c r="Y791" s="171" t="s">
        <v>4881</v>
      </c>
      <c r="Z791" s="167" t="s">
        <v>10652</v>
      </c>
      <c r="AA791" s="176">
        <v>600</v>
      </c>
      <c r="AB791" s="167" t="s">
        <v>11254</v>
      </c>
      <c r="AC791" s="176">
        <v>600</v>
      </c>
      <c r="AD791" s="167" t="s">
        <v>11254</v>
      </c>
      <c r="AE791" s="176">
        <v>52.74</v>
      </c>
    </row>
    <row r="792" spans="1:31">
      <c r="A792" s="178">
        <v>108177198250</v>
      </c>
      <c r="B792" s="166">
        <v>46134</v>
      </c>
      <c r="C792" s="167" t="s">
        <v>3524</v>
      </c>
      <c r="D792" s="167" t="s">
        <v>3525</v>
      </c>
      <c r="E792" s="167" t="s">
        <v>3526</v>
      </c>
      <c r="F792" s="167" t="s">
        <v>3501</v>
      </c>
      <c r="G792" s="167" t="s">
        <v>3502</v>
      </c>
      <c r="H792" s="168">
        <v>46135</v>
      </c>
      <c r="I792" s="167"/>
      <c r="J792" s="169">
        <v>26127</v>
      </c>
      <c r="K792" s="167" t="s">
        <v>55</v>
      </c>
      <c r="L792" s="169">
        <v>1</v>
      </c>
      <c r="M792" s="167" t="s">
        <v>3513</v>
      </c>
      <c r="N792" s="169">
        <v>10</v>
      </c>
      <c r="O792" s="167" t="s">
        <v>3505</v>
      </c>
      <c r="P792" s="167"/>
      <c r="Q792" s="167" t="s">
        <v>3514</v>
      </c>
      <c r="R792" s="167" t="s">
        <v>3528</v>
      </c>
      <c r="S792" s="169">
        <v>12</v>
      </c>
      <c r="T792" s="167" t="s">
        <v>3535</v>
      </c>
      <c r="U792" s="169" t="s">
        <v>3536</v>
      </c>
      <c r="V792" s="167" t="s">
        <v>4890</v>
      </c>
      <c r="W792" s="167" t="s">
        <v>4891</v>
      </c>
      <c r="X792" s="170" t="s">
        <v>157</v>
      </c>
      <c r="Y792" s="171" t="s">
        <v>4881</v>
      </c>
      <c r="Z792" s="167" t="s">
        <v>10652</v>
      </c>
      <c r="AA792" s="176">
        <v>196</v>
      </c>
      <c r="AB792" s="167" t="s">
        <v>11254</v>
      </c>
      <c r="AC792" s="176">
        <v>196</v>
      </c>
      <c r="AD792" s="167" t="s">
        <v>11254</v>
      </c>
      <c r="AE792" s="176">
        <v>6.6639999999999997</v>
      </c>
    </row>
    <row r="793" spans="1:31">
      <c r="A793" s="178">
        <v>108177198250</v>
      </c>
      <c r="B793" s="166">
        <v>46134</v>
      </c>
      <c r="C793" s="167" t="s">
        <v>3524</v>
      </c>
      <c r="D793" s="167" t="s">
        <v>3525</v>
      </c>
      <c r="E793" s="167" t="s">
        <v>3526</v>
      </c>
      <c r="F793" s="167" t="s">
        <v>3501</v>
      </c>
      <c r="G793" s="167" t="s">
        <v>3502</v>
      </c>
      <c r="H793" s="168">
        <v>46135</v>
      </c>
      <c r="I793" s="167"/>
      <c r="J793" s="169">
        <v>26127</v>
      </c>
      <c r="K793" s="167" t="s">
        <v>55</v>
      </c>
      <c r="L793" s="169">
        <v>1</v>
      </c>
      <c r="M793" s="167" t="s">
        <v>3513</v>
      </c>
      <c r="N793" s="169">
        <v>10</v>
      </c>
      <c r="O793" s="167" t="s">
        <v>3505</v>
      </c>
      <c r="P793" s="167"/>
      <c r="Q793" s="167" t="s">
        <v>3514</v>
      </c>
      <c r="R793" s="167" t="s">
        <v>3528</v>
      </c>
      <c r="S793" s="169">
        <v>11</v>
      </c>
      <c r="T793" s="167" t="s">
        <v>3529</v>
      </c>
      <c r="U793" s="169" t="s">
        <v>3530</v>
      </c>
      <c r="V793" s="167" t="s">
        <v>4892</v>
      </c>
      <c r="W793" s="167" t="s">
        <v>4265</v>
      </c>
      <c r="X793" s="170" t="s">
        <v>157</v>
      </c>
      <c r="Y793" s="171" t="s">
        <v>4881</v>
      </c>
      <c r="Z793" s="167" t="s">
        <v>10652</v>
      </c>
      <c r="AA793" s="176">
        <v>540</v>
      </c>
      <c r="AB793" s="167" t="s">
        <v>11254</v>
      </c>
      <c r="AC793" s="176">
        <v>540</v>
      </c>
      <c r="AD793" s="167" t="s">
        <v>11254</v>
      </c>
      <c r="AE793" s="176">
        <v>172.8</v>
      </c>
    </row>
    <row r="794" spans="1:31">
      <c r="A794" s="178">
        <v>108177198250</v>
      </c>
      <c r="B794" s="166">
        <v>46134</v>
      </c>
      <c r="C794" s="167" t="s">
        <v>3524</v>
      </c>
      <c r="D794" s="167" t="s">
        <v>3525</v>
      </c>
      <c r="E794" s="167" t="s">
        <v>3526</v>
      </c>
      <c r="F794" s="167" t="s">
        <v>3501</v>
      </c>
      <c r="G794" s="167" t="s">
        <v>3502</v>
      </c>
      <c r="H794" s="168">
        <v>46135</v>
      </c>
      <c r="I794" s="167"/>
      <c r="J794" s="169">
        <v>26127</v>
      </c>
      <c r="K794" s="167" t="s">
        <v>55</v>
      </c>
      <c r="L794" s="169">
        <v>1</v>
      </c>
      <c r="M794" s="167" t="s">
        <v>3513</v>
      </c>
      <c r="N794" s="169">
        <v>10</v>
      </c>
      <c r="O794" s="167" t="s">
        <v>3505</v>
      </c>
      <c r="P794" s="167"/>
      <c r="Q794" s="167" t="s">
        <v>3514</v>
      </c>
      <c r="R794" s="167" t="s">
        <v>3528</v>
      </c>
      <c r="S794" s="169">
        <v>10</v>
      </c>
      <c r="T794" s="167" t="s">
        <v>3560</v>
      </c>
      <c r="U794" s="169" t="s">
        <v>3561</v>
      </c>
      <c r="V794" s="167" t="s">
        <v>4893</v>
      </c>
      <c r="W794" s="167" t="s">
        <v>4894</v>
      </c>
      <c r="X794" s="170" t="s">
        <v>157</v>
      </c>
      <c r="Y794" s="171" t="s">
        <v>4881</v>
      </c>
      <c r="Z794" s="167" t="s">
        <v>10652</v>
      </c>
      <c r="AA794" s="176">
        <v>335</v>
      </c>
      <c r="AB794" s="167" t="s">
        <v>11254</v>
      </c>
      <c r="AC794" s="176">
        <v>335</v>
      </c>
      <c r="AD794" s="167" t="s">
        <v>11254</v>
      </c>
      <c r="AE794" s="176">
        <v>497.74299999999999</v>
      </c>
    </row>
    <row r="795" spans="1:31">
      <c r="A795" s="178">
        <v>108177198250</v>
      </c>
      <c r="B795" s="166">
        <v>46134</v>
      </c>
      <c r="C795" s="167" t="s">
        <v>3524</v>
      </c>
      <c r="D795" s="167" t="s">
        <v>3525</v>
      </c>
      <c r="E795" s="167" t="s">
        <v>3526</v>
      </c>
      <c r="F795" s="167" t="s">
        <v>3501</v>
      </c>
      <c r="G795" s="167" t="s">
        <v>3502</v>
      </c>
      <c r="H795" s="168">
        <v>46135</v>
      </c>
      <c r="I795" s="167"/>
      <c r="J795" s="169">
        <v>26127</v>
      </c>
      <c r="K795" s="167" t="s">
        <v>55</v>
      </c>
      <c r="L795" s="169">
        <v>1</v>
      </c>
      <c r="M795" s="167" t="s">
        <v>3513</v>
      </c>
      <c r="N795" s="169">
        <v>10</v>
      </c>
      <c r="O795" s="167" t="s">
        <v>3505</v>
      </c>
      <c r="P795" s="167"/>
      <c r="Q795" s="167" t="s">
        <v>3514</v>
      </c>
      <c r="R795" s="167" t="s">
        <v>3528</v>
      </c>
      <c r="S795" s="169">
        <v>9</v>
      </c>
      <c r="T795" s="167" t="s">
        <v>3529</v>
      </c>
      <c r="U795" s="169" t="s">
        <v>3530</v>
      </c>
      <c r="V795" s="167" t="s">
        <v>4895</v>
      </c>
      <c r="W795" s="167" t="s">
        <v>4506</v>
      </c>
      <c r="X795" s="170" t="s">
        <v>160</v>
      </c>
      <c r="Y795" s="171" t="s">
        <v>4881</v>
      </c>
      <c r="Z795" s="167" t="s">
        <v>10652</v>
      </c>
      <c r="AA795" s="176">
        <v>140</v>
      </c>
      <c r="AB795" s="167" t="s">
        <v>11254</v>
      </c>
      <c r="AC795" s="176">
        <v>140</v>
      </c>
      <c r="AD795" s="167" t="s">
        <v>11254</v>
      </c>
      <c r="AE795" s="176">
        <v>20.58</v>
      </c>
    </row>
    <row r="796" spans="1:31">
      <c r="A796" s="178">
        <v>108177198250</v>
      </c>
      <c r="B796" s="166">
        <v>46134</v>
      </c>
      <c r="C796" s="167" t="s">
        <v>3524</v>
      </c>
      <c r="D796" s="167" t="s">
        <v>3525</v>
      </c>
      <c r="E796" s="167" t="s">
        <v>3526</v>
      </c>
      <c r="F796" s="167" t="s">
        <v>3501</v>
      </c>
      <c r="G796" s="167" t="s">
        <v>3502</v>
      </c>
      <c r="H796" s="168">
        <v>46135</v>
      </c>
      <c r="I796" s="167"/>
      <c r="J796" s="169">
        <v>26127</v>
      </c>
      <c r="K796" s="167" t="s">
        <v>55</v>
      </c>
      <c r="L796" s="169">
        <v>1</v>
      </c>
      <c r="M796" s="167" t="s">
        <v>3513</v>
      </c>
      <c r="N796" s="169">
        <v>10</v>
      </c>
      <c r="O796" s="167" t="s">
        <v>3505</v>
      </c>
      <c r="P796" s="167"/>
      <c r="Q796" s="167" t="s">
        <v>3514</v>
      </c>
      <c r="R796" s="167" t="s">
        <v>3528</v>
      </c>
      <c r="S796" s="169">
        <v>8</v>
      </c>
      <c r="T796" s="167" t="s">
        <v>3560</v>
      </c>
      <c r="U796" s="169" t="s">
        <v>3561</v>
      </c>
      <c r="V796" s="167" t="s">
        <v>4896</v>
      </c>
      <c r="W796" s="167" t="s">
        <v>4877</v>
      </c>
      <c r="X796" s="170" t="s">
        <v>160</v>
      </c>
      <c r="Y796" s="171" t="s">
        <v>4881</v>
      </c>
      <c r="Z796" s="167" t="s">
        <v>10652</v>
      </c>
      <c r="AA796" s="176">
        <v>3641</v>
      </c>
      <c r="AB796" s="167" t="s">
        <v>11254</v>
      </c>
      <c r="AC796" s="176">
        <v>3641</v>
      </c>
      <c r="AD796" s="167" t="s">
        <v>11254</v>
      </c>
      <c r="AE796" s="176">
        <v>49.153500000000001</v>
      </c>
    </row>
    <row r="797" spans="1:31">
      <c r="A797" s="178">
        <v>108177198250</v>
      </c>
      <c r="B797" s="166">
        <v>46134</v>
      </c>
      <c r="C797" s="167" t="s">
        <v>3524</v>
      </c>
      <c r="D797" s="167" t="s">
        <v>3525</v>
      </c>
      <c r="E797" s="167" t="s">
        <v>3526</v>
      </c>
      <c r="F797" s="167" t="s">
        <v>3501</v>
      </c>
      <c r="G797" s="167" t="s">
        <v>3502</v>
      </c>
      <c r="H797" s="168">
        <v>46135</v>
      </c>
      <c r="I797" s="167"/>
      <c r="J797" s="169">
        <v>26127</v>
      </c>
      <c r="K797" s="167" t="s">
        <v>55</v>
      </c>
      <c r="L797" s="169">
        <v>1</v>
      </c>
      <c r="M797" s="167" t="s">
        <v>3513</v>
      </c>
      <c r="N797" s="169">
        <v>10</v>
      </c>
      <c r="O797" s="167" t="s">
        <v>3505</v>
      </c>
      <c r="P797" s="167"/>
      <c r="Q797" s="167" t="s">
        <v>3514</v>
      </c>
      <c r="R797" s="167" t="s">
        <v>3528</v>
      </c>
      <c r="S797" s="169">
        <v>7</v>
      </c>
      <c r="T797" s="167" t="s">
        <v>3529</v>
      </c>
      <c r="U797" s="169" t="s">
        <v>3530</v>
      </c>
      <c r="V797" s="167" t="s">
        <v>4897</v>
      </c>
      <c r="W797" s="167" t="s">
        <v>4898</v>
      </c>
      <c r="X797" s="170" t="s">
        <v>160</v>
      </c>
      <c r="Y797" s="171" t="s">
        <v>4881</v>
      </c>
      <c r="Z797" s="167" t="s">
        <v>10652</v>
      </c>
      <c r="AA797" s="176">
        <v>2000</v>
      </c>
      <c r="AB797" s="167" t="s">
        <v>11254</v>
      </c>
      <c r="AC797" s="176">
        <v>2000</v>
      </c>
      <c r="AD797" s="167" t="s">
        <v>11254</v>
      </c>
      <c r="AE797" s="176">
        <v>1520</v>
      </c>
    </row>
    <row r="798" spans="1:31">
      <c r="A798" s="178">
        <v>108177198250</v>
      </c>
      <c r="B798" s="166">
        <v>46134</v>
      </c>
      <c r="C798" s="167" t="s">
        <v>3524</v>
      </c>
      <c r="D798" s="167" t="s">
        <v>3525</v>
      </c>
      <c r="E798" s="167" t="s">
        <v>3526</v>
      </c>
      <c r="F798" s="167" t="s">
        <v>3501</v>
      </c>
      <c r="G798" s="167" t="s">
        <v>3502</v>
      </c>
      <c r="H798" s="168">
        <v>46135</v>
      </c>
      <c r="I798" s="167"/>
      <c r="J798" s="169">
        <v>26127</v>
      </c>
      <c r="K798" s="167" t="s">
        <v>55</v>
      </c>
      <c r="L798" s="169">
        <v>1</v>
      </c>
      <c r="M798" s="167" t="s">
        <v>3513</v>
      </c>
      <c r="N798" s="169">
        <v>10</v>
      </c>
      <c r="O798" s="167" t="s">
        <v>3505</v>
      </c>
      <c r="P798" s="167"/>
      <c r="Q798" s="167" t="s">
        <v>3514</v>
      </c>
      <c r="R798" s="167" t="s">
        <v>3528</v>
      </c>
      <c r="S798" s="169">
        <v>6</v>
      </c>
      <c r="T798" s="167" t="s">
        <v>3560</v>
      </c>
      <c r="U798" s="169" t="s">
        <v>3561</v>
      </c>
      <c r="V798" s="167" t="s">
        <v>4899</v>
      </c>
      <c r="W798" s="167" t="s">
        <v>4900</v>
      </c>
      <c r="X798" s="170" t="s">
        <v>160</v>
      </c>
      <c r="Y798" s="171" t="s">
        <v>4881</v>
      </c>
      <c r="Z798" s="167" t="s">
        <v>10652</v>
      </c>
      <c r="AA798" s="176">
        <v>2000</v>
      </c>
      <c r="AB798" s="167" t="s">
        <v>11254</v>
      </c>
      <c r="AC798" s="176">
        <v>2000</v>
      </c>
      <c r="AD798" s="167" t="s">
        <v>11254</v>
      </c>
      <c r="AE798" s="176">
        <v>67.56</v>
      </c>
    </row>
    <row r="799" spans="1:31">
      <c r="A799" s="178">
        <v>108177198250</v>
      </c>
      <c r="B799" s="166">
        <v>46134</v>
      </c>
      <c r="C799" s="167" t="s">
        <v>3524</v>
      </c>
      <c r="D799" s="167" t="s">
        <v>3525</v>
      </c>
      <c r="E799" s="167" t="s">
        <v>3526</v>
      </c>
      <c r="F799" s="167" t="s">
        <v>3501</v>
      </c>
      <c r="G799" s="167" t="s">
        <v>3502</v>
      </c>
      <c r="H799" s="168">
        <v>46135</v>
      </c>
      <c r="I799" s="167"/>
      <c r="J799" s="169">
        <v>26127</v>
      </c>
      <c r="K799" s="167" t="s">
        <v>55</v>
      </c>
      <c r="L799" s="169">
        <v>1</v>
      </c>
      <c r="M799" s="167" t="s">
        <v>3513</v>
      </c>
      <c r="N799" s="169">
        <v>10</v>
      </c>
      <c r="O799" s="167" t="s">
        <v>3505</v>
      </c>
      <c r="P799" s="167"/>
      <c r="Q799" s="167" t="s">
        <v>3514</v>
      </c>
      <c r="R799" s="167" t="s">
        <v>3528</v>
      </c>
      <c r="S799" s="169">
        <v>5</v>
      </c>
      <c r="T799" s="167" t="s">
        <v>3529</v>
      </c>
      <c r="U799" s="169" t="s">
        <v>3530</v>
      </c>
      <c r="V799" s="167" t="s">
        <v>4901</v>
      </c>
      <c r="W799" s="167" t="s">
        <v>4902</v>
      </c>
      <c r="X799" s="170" t="s">
        <v>157</v>
      </c>
      <c r="Y799" s="171" t="s">
        <v>4881</v>
      </c>
      <c r="Z799" s="167" t="s">
        <v>10652</v>
      </c>
      <c r="AA799" s="176">
        <v>81</v>
      </c>
      <c r="AB799" s="167" t="s">
        <v>11254</v>
      </c>
      <c r="AC799" s="176">
        <v>81</v>
      </c>
      <c r="AD799" s="167" t="s">
        <v>11254</v>
      </c>
      <c r="AE799" s="176">
        <v>4617</v>
      </c>
    </row>
    <row r="800" spans="1:31">
      <c r="A800" s="178">
        <v>108177198250</v>
      </c>
      <c r="B800" s="166">
        <v>46134</v>
      </c>
      <c r="C800" s="167" t="s">
        <v>3524</v>
      </c>
      <c r="D800" s="167" t="s">
        <v>3525</v>
      </c>
      <c r="E800" s="167" t="s">
        <v>3526</v>
      </c>
      <c r="F800" s="167" t="s">
        <v>3501</v>
      </c>
      <c r="G800" s="167" t="s">
        <v>3502</v>
      </c>
      <c r="H800" s="168">
        <v>46135</v>
      </c>
      <c r="I800" s="167"/>
      <c r="J800" s="169">
        <v>26127</v>
      </c>
      <c r="K800" s="167" t="s">
        <v>55</v>
      </c>
      <c r="L800" s="169">
        <v>1</v>
      </c>
      <c r="M800" s="167" t="s">
        <v>3513</v>
      </c>
      <c r="N800" s="169">
        <v>10</v>
      </c>
      <c r="O800" s="167" t="s">
        <v>3505</v>
      </c>
      <c r="P800" s="167"/>
      <c r="Q800" s="167" t="s">
        <v>3514</v>
      </c>
      <c r="R800" s="167" t="s">
        <v>3528</v>
      </c>
      <c r="S800" s="169">
        <v>4</v>
      </c>
      <c r="T800" s="167" t="s">
        <v>3529</v>
      </c>
      <c r="U800" s="169" t="s">
        <v>3530</v>
      </c>
      <c r="V800" s="167" t="s">
        <v>3672</v>
      </c>
      <c r="W800" s="167" t="s">
        <v>3673</v>
      </c>
      <c r="X800" s="170" t="s">
        <v>159</v>
      </c>
      <c r="Y800" s="171" t="s">
        <v>4881</v>
      </c>
      <c r="Z800" s="167" t="s">
        <v>10652</v>
      </c>
      <c r="AA800" s="176">
        <v>195</v>
      </c>
      <c r="AB800" s="167" t="s">
        <v>11254</v>
      </c>
      <c r="AC800" s="176">
        <v>195</v>
      </c>
      <c r="AD800" s="167" t="s">
        <v>11254</v>
      </c>
      <c r="AE800" s="176">
        <v>15990</v>
      </c>
    </row>
    <row r="801" spans="1:31">
      <c r="A801" s="178">
        <v>108177198250</v>
      </c>
      <c r="B801" s="166">
        <v>46134</v>
      </c>
      <c r="C801" s="167" t="s">
        <v>3524</v>
      </c>
      <c r="D801" s="167" t="s">
        <v>3525</v>
      </c>
      <c r="E801" s="167" t="s">
        <v>3526</v>
      </c>
      <c r="F801" s="167" t="s">
        <v>3501</v>
      </c>
      <c r="G801" s="167" t="s">
        <v>3502</v>
      </c>
      <c r="H801" s="168">
        <v>46135</v>
      </c>
      <c r="I801" s="167"/>
      <c r="J801" s="169">
        <v>26127</v>
      </c>
      <c r="K801" s="167" t="s">
        <v>55</v>
      </c>
      <c r="L801" s="169">
        <v>1</v>
      </c>
      <c r="M801" s="167" t="s">
        <v>3513</v>
      </c>
      <c r="N801" s="169">
        <v>10</v>
      </c>
      <c r="O801" s="167" t="s">
        <v>3505</v>
      </c>
      <c r="P801" s="167"/>
      <c r="Q801" s="167" t="s">
        <v>3514</v>
      </c>
      <c r="R801" s="167" t="s">
        <v>3528</v>
      </c>
      <c r="S801" s="169">
        <v>3</v>
      </c>
      <c r="T801" s="167" t="s">
        <v>3717</v>
      </c>
      <c r="U801" s="169" t="s">
        <v>3718</v>
      </c>
      <c r="V801" s="167" t="s">
        <v>4903</v>
      </c>
      <c r="W801" s="167" t="s">
        <v>4904</v>
      </c>
      <c r="X801" s="170" t="s">
        <v>160</v>
      </c>
      <c r="Y801" s="171" t="s">
        <v>4881</v>
      </c>
      <c r="Z801" s="167" t="s">
        <v>10652</v>
      </c>
      <c r="AA801" s="176">
        <v>300</v>
      </c>
      <c r="AB801" s="167" t="s">
        <v>11254</v>
      </c>
      <c r="AC801" s="176">
        <v>300</v>
      </c>
      <c r="AD801" s="167" t="s">
        <v>11254</v>
      </c>
      <c r="AE801" s="176">
        <v>159</v>
      </c>
    </row>
    <row r="802" spans="1:31">
      <c r="A802" s="178">
        <v>108177198250</v>
      </c>
      <c r="B802" s="166">
        <v>46134</v>
      </c>
      <c r="C802" s="167" t="s">
        <v>3524</v>
      </c>
      <c r="D802" s="167" t="s">
        <v>3525</v>
      </c>
      <c r="E802" s="167" t="s">
        <v>3526</v>
      </c>
      <c r="F802" s="167" t="s">
        <v>3501</v>
      </c>
      <c r="G802" s="167" t="s">
        <v>3502</v>
      </c>
      <c r="H802" s="168">
        <v>46135</v>
      </c>
      <c r="I802" s="167"/>
      <c r="J802" s="169">
        <v>26127</v>
      </c>
      <c r="K802" s="167" t="s">
        <v>55</v>
      </c>
      <c r="L802" s="169">
        <v>1</v>
      </c>
      <c r="M802" s="167" t="s">
        <v>3513</v>
      </c>
      <c r="N802" s="169">
        <v>10</v>
      </c>
      <c r="O802" s="167" t="s">
        <v>3505</v>
      </c>
      <c r="P802" s="167"/>
      <c r="Q802" s="167" t="s">
        <v>3514</v>
      </c>
      <c r="R802" s="167" t="s">
        <v>3528</v>
      </c>
      <c r="S802" s="169">
        <v>2</v>
      </c>
      <c r="T802" s="167" t="s">
        <v>3529</v>
      </c>
      <c r="U802" s="169" t="s">
        <v>3530</v>
      </c>
      <c r="V802" s="167" t="s">
        <v>4905</v>
      </c>
      <c r="W802" s="167">
        <v>45134352</v>
      </c>
      <c r="X802" s="170" t="s">
        <v>160</v>
      </c>
      <c r="Y802" s="171" t="s">
        <v>4881</v>
      </c>
      <c r="Z802" s="167" t="s">
        <v>10652</v>
      </c>
      <c r="AA802" s="176">
        <v>335</v>
      </c>
      <c r="AB802" s="167" t="s">
        <v>11254</v>
      </c>
      <c r="AC802" s="176">
        <v>335</v>
      </c>
      <c r="AD802" s="167" t="s">
        <v>11254</v>
      </c>
      <c r="AE802" s="176">
        <v>522.6</v>
      </c>
    </row>
    <row r="803" spans="1:31">
      <c r="A803" s="178">
        <v>108177198250</v>
      </c>
      <c r="B803" s="166">
        <v>46134</v>
      </c>
      <c r="C803" s="167" t="s">
        <v>3524</v>
      </c>
      <c r="D803" s="167" t="s">
        <v>3525</v>
      </c>
      <c r="E803" s="167" t="s">
        <v>3526</v>
      </c>
      <c r="F803" s="167" t="s">
        <v>3501</v>
      </c>
      <c r="G803" s="167" t="s">
        <v>3502</v>
      </c>
      <c r="H803" s="168">
        <v>46135</v>
      </c>
      <c r="I803" s="167"/>
      <c r="J803" s="169">
        <v>26127</v>
      </c>
      <c r="K803" s="167" t="s">
        <v>55</v>
      </c>
      <c r="L803" s="169">
        <v>1</v>
      </c>
      <c r="M803" s="167" t="s">
        <v>3513</v>
      </c>
      <c r="N803" s="169">
        <v>10</v>
      </c>
      <c r="O803" s="167" t="s">
        <v>3505</v>
      </c>
      <c r="P803" s="167"/>
      <c r="Q803" s="167" t="s">
        <v>3514</v>
      </c>
      <c r="R803" s="167" t="s">
        <v>3528</v>
      </c>
      <c r="S803" s="169">
        <v>1</v>
      </c>
      <c r="T803" s="167" t="s">
        <v>3535</v>
      </c>
      <c r="U803" s="169" t="s">
        <v>3536</v>
      </c>
      <c r="V803" s="167" t="s">
        <v>4906</v>
      </c>
      <c r="W803" s="167" t="s">
        <v>4907</v>
      </c>
      <c r="X803" s="170" t="s">
        <v>159</v>
      </c>
      <c r="Y803" s="171" t="s">
        <v>4881</v>
      </c>
      <c r="Z803" s="167" t="s">
        <v>10652</v>
      </c>
      <c r="AA803" s="176">
        <v>14977</v>
      </c>
      <c r="AB803" s="167" t="s">
        <v>11254</v>
      </c>
      <c r="AC803" s="176">
        <v>14977</v>
      </c>
      <c r="AD803" s="167" t="s">
        <v>11254</v>
      </c>
      <c r="AE803" s="176">
        <v>16.474699999999999</v>
      </c>
    </row>
    <row r="804" spans="1:31">
      <c r="A804" s="178">
        <v>108177281110</v>
      </c>
      <c r="B804" s="166">
        <v>46134</v>
      </c>
      <c r="C804" s="167" t="s">
        <v>3524</v>
      </c>
      <c r="D804" s="167" t="s">
        <v>3525</v>
      </c>
      <c r="E804" s="167" t="s">
        <v>3526</v>
      </c>
      <c r="F804" s="167" t="s">
        <v>3501</v>
      </c>
      <c r="G804" s="167" t="s">
        <v>3502</v>
      </c>
      <c r="H804" s="168">
        <v>46135</v>
      </c>
      <c r="I804" s="167"/>
      <c r="J804" s="169">
        <v>26127</v>
      </c>
      <c r="K804" s="167" t="s">
        <v>55</v>
      </c>
      <c r="L804" s="169">
        <v>1</v>
      </c>
      <c r="M804" s="167" t="s">
        <v>3513</v>
      </c>
      <c r="N804" s="169">
        <v>1.6</v>
      </c>
      <c r="O804" s="167" t="s">
        <v>3505</v>
      </c>
      <c r="P804" s="167"/>
      <c r="Q804" s="167" t="s">
        <v>3527</v>
      </c>
      <c r="R804" s="167" t="s">
        <v>3528</v>
      </c>
      <c r="S804" s="169">
        <v>6</v>
      </c>
      <c r="T804" s="167" t="s">
        <v>3535</v>
      </c>
      <c r="U804" s="169" t="s">
        <v>3536</v>
      </c>
      <c r="V804" s="167" t="s">
        <v>4908</v>
      </c>
      <c r="W804" s="167" t="s">
        <v>4909</v>
      </c>
      <c r="X804" s="170" t="s">
        <v>160</v>
      </c>
      <c r="Y804" s="171" t="s">
        <v>4910</v>
      </c>
      <c r="Z804" s="167" t="s">
        <v>10653</v>
      </c>
      <c r="AA804" s="176">
        <v>20000</v>
      </c>
      <c r="AB804" s="167" t="s">
        <v>11254</v>
      </c>
      <c r="AC804" s="176">
        <v>20000</v>
      </c>
      <c r="AD804" s="167" t="s">
        <v>11254</v>
      </c>
      <c r="AE804" s="176">
        <v>5.8</v>
      </c>
    </row>
    <row r="805" spans="1:31">
      <c r="A805" s="178">
        <v>108177281110</v>
      </c>
      <c r="B805" s="166">
        <v>46134</v>
      </c>
      <c r="C805" s="167" t="s">
        <v>3524</v>
      </c>
      <c r="D805" s="167" t="s">
        <v>3525</v>
      </c>
      <c r="E805" s="167" t="s">
        <v>3526</v>
      </c>
      <c r="F805" s="167" t="s">
        <v>3501</v>
      </c>
      <c r="G805" s="167" t="s">
        <v>3502</v>
      </c>
      <c r="H805" s="168">
        <v>46135</v>
      </c>
      <c r="I805" s="167"/>
      <c r="J805" s="169">
        <v>26127</v>
      </c>
      <c r="K805" s="167" t="s">
        <v>55</v>
      </c>
      <c r="L805" s="169">
        <v>1</v>
      </c>
      <c r="M805" s="167" t="s">
        <v>3513</v>
      </c>
      <c r="N805" s="169">
        <v>1.6</v>
      </c>
      <c r="O805" s="167" t="s">
        <v>3505</v>
      </c>
      <c r="P805" s="167"/>
      <c r="Q805" s="167" t="s">
        <v>3527</v>
      </c>
      <c r="R805" s="167" t="s">
        <v>3528</v>
      </c>
      <c r="S805" s="169">
        <v>5</v>
      </c>
      <c r="T805" s="167" t="s">
        <v>3535</v>
      </c>
      <c r="U805" s="169" t="s">
        <v>3536</v>
      </c>
      <c r="V805" s="167" t="s">
        <v>3915</v>
      </c>
      <c r="W805" s="167" t="s">
        <v>3916</v>
      </c>
      <c r="X805" s="170" t="s">
        <v>157</v>
      </c>
      <c r="Y805" s="171" t="s">
        <v>4910</v>
      </c>
      <c r="Z805" s="167" t="s">
        <v>10653</v>
      </c>
      <c r="AA805" s="176">
        <v>20000</v>
      </c>
      <c r="AB805" s="167" t="s">
        <v>11254</v>
      </c>
      <c r="AC805" s="176">
        <v>20000</v>
      </c>
      <c r="AD805" s="167" t="s">
        <v>11254</v>
      </c>
      <c r="AE805" s="176">
        <v>140</v>
      </c>
    </row>
    <row r="806" spans="1:31">
      <c r="A806" s="178">
        <v>108177281110</v>
      </c>
      <c r="B806" s="166">
        <v>46134</v>
      </c>
      <c r="C806" s="167" t="s">
        <v>3524</v>
      </c>
      <c r="D806" s="167" t="s">
        <v>3525</v>
      </c>
      <c r="E806" s="167" t="s">
        <v>3526</v>
      </c>
      <c r="F806" s="167" t="s">
        <v>3501</v>
      </c>
      <c r="G806" s="167" t="s">
        <v>3502</v>
      </c>
      <c r="H806" s="168">
        <v>46135</v>
      </c>
      <c r="I806" s="167"/>
      <c r="J806" s="169">
        <v>26127</v>
      </c>
      <c r="K806" s="167" t="s">
        <v>55</v>
      </c>
      <c r="L806" s="169">
        <v>1</v>
      </c>
      <c r="M806" s="167" t="s">
        <v>3513</v>
      </c>
      <c r="N806" s="169">
        <v>1.6</v>
      </c>
      <c r="O806" s="167" t="s">
        <v>3505</v>
      </c>
      <c r="P806" s="167"/>
      <c r="Q806" s="167" t="s">
        <v>3527</v>
      </c>
      <c r="R806" s="167" t="s">
        <v>3528</v>
      </c>
      <c r="S806" s="169">
        <v>4</v>
      </c>
      <c r="T806" s="167" t="s">
        <v>3535</v>
      </c>
      <c r="U806" s="169" t="s">
        <v>3536</v>
      </c>
      <c r="V806" s="167" t="s">
        <v>3913</v>
      </c>
      <c r="W806" s="167" t="s">
        <v>3914</v>
      </c>
      <c r="X806" s="170" t="s">
        <v>160</v>
      </c>
      <c r="Y806" s="171" t="s">
        <v>4910</v>
      </c>
      <c r="Z806" s="167" t="s">
        <v>10653</v>
      </c>
      <c r="AA806" s="176">
        <v>10000</v>
      </c>
      <c r="AB806" s="167" t="s">
        <v>11254</v>
      </c>
      <c r="AC806" s="176">
        <v>10000</v>
      </c>
      <c r="AD806" s="167" t="s">
        <v>11254</v>
      </c>
      <c r="AE806" s="176">
        <v>2.7</v>
      </c>
    </row>
    <row r="807" spans="1:31">
      <c r="A807" s="178">
        <v>108177281110</v>
      </c>
      <c r="B807" s="166">
        <v>46134</v>
      </c>
      <c r="C807" s="167" t="s">
        <v>3524</v>
      </c>
      <c r="D807" s="167" t="s">
        <v>3525</v>
      </c>
      <c r="E807" s="167" t="s">
        <v>3526</v>
      </c>
      <c r="F807" s="167" t="s">
        <v>3501</v>
      </c>
      <c r="G807" s="167" t="s">
        <v>3502</v>
      </c>
      <c r="H807" s="168">
        <v>46135</v>
      </c>
      <c r="I807" s="167"/>
      <c r="J807" s="169">
        <v>26127</v>
      </c>
      <c r="K807" s="167" t="s">
        <v>55</v>
      </c>
      <c r="L807" s="169">
        <v>1</v>
      </c>
      <c r="M807" s="167" t="s">
        <v>3513</v>
      </c>
      <c r="N807" s="169">
        <v>1.6</v>
      </c>
      <c r="O807" s="167" t="s">
        <v>3505</v>
      </c>
      <c r="P807" s="167"/>
      <c r="Q807" s="167" t="s">
        <v>3527</v>
      </c>
      <c r="R807" s="167" t="s">
        <v>3528</v>
      </c>
      <c r="S807" s="169">
        <v>3</v>
      </c>
      <c r="T807" s="167" t="s">
        <v>3535</v>
      </c>
      <c r="U807" s="169" t="s">
        <v>3536</v>
      </c>
      <c r="V807" s="167" t="s">
        <v>3735</v>
      </c>
      <c r="W807" s="167" t="s">
        <v>3736</v>
      </c>
      <c r="X807" s="170" t="s">
        <v>157</v>
      </c>
      <c r="Y807" s="171" t="s">
        <v>4910</v>
      </c>
      <c r="Z807" s="167" t="s">
        <v>10653</v>
      </c>
      <c r="AA807" s="176">
        <v>20000</v>
      </c>
      <c r="AB807" s="167" t="s">
        <v>11254</v>
      </c>
      <c r="AC807" s="176">
        <v>20000</v>
      </c>
      <c r="AD807" s="167" t="s">
        <v>11254</v>
      </c>
      <c r="AE807" s="176">
        <v>149.80000000000001</v>
      </c>
    </row>
    <row r="808" spans="1:31">
      <c r="A808" s="178">
        <v>108177281110</v>
      </c>
      <c r="B808" s="166">
        <v>46134</v>
      </c>
      <c r="C808" s="167" t="s">
        <v>3524</v>
      </c>
      <c r="D808" s="167" t="s">
        <v>3525</v>
      </c>
      <c r="E808" s="167" t="s">
        <v>3526</v>
      </c>
      <c r="F808" s="167" t="s">
        <v>3501</v>
      </c>
      <c r="G808" s="167" t="s">
        <v>3502</v>
      </c>
      <c r="H808" s="168">
        <v>46135</v>
      </c>
      <c r="I808" s="167"/>
      <c r="J808" s="169">
        <v>26127</v>
      </c>
      <c r="K808" s="167" t="s">
        <v>55</v>
      </c>
      <c r="L808" s="169">
        <v>1</v>
      </c>
      <c r="M808" s="167" t="s">
        <v>3513</v>
      </c>
      <c r="N808" s="169">
        <v>1.6</v>
      </c>
      <c r="O808" s="167" t="s">
        <v>3505</v>
      </c>
      <c r="P808" s="167"/>
      <c r="Q808" s="167" t="s">
        <v>3527</v>
      </c>
      <c r="R808" s="167" t="s">
        <v>3528</v>
      </c>
      <c r="S808" s="169">
        <v>2</v>
      </c>
      <c r="T808" s="167" t="s">
        <v>3535</v>
      </c>
      <c r="U808" s="169" t="s">
        <v>3536</v>
      </c>
      <c r="V808" s="167" t="s">
        <v>4911</v>
      </c>
      <c r="W808" s="167" t="s">
        <v>4912</v>
      </c>
      <c r="X808" s="170" t="s">
        <v>160</v>
      </c>
      <c r="Y808" s="171" t="s">
        <v>4910</v>
      </c>
      <c r="Z808" s="167" t="s">
        <v>10653</v>
      </c>
      <c r="AA808" s="176">
        <v>20000</v>
      </c>
      <c r="AB808" s="167" t="s">
        <v>11254</v>
      </c>
      <c r="AC808" s="176">
        <v>20000</v>
      </c>
      <c r="AD808" s="167" t="s">
        <v>11254</v>
      </c>
      <c r="AE808" s="176">
        <v>5.4</v>
      </c>
    </row>
    <row r="809" spans="1:31">
      <c r="A809" s="178">
        <v>108177281110</v>
      </c>
      <c r="B809" s="166">
        <v>46134</v>
      </c>
      <c r="C809" s="167" t="s">
        <v>3524</v>
      </c>
      <c r="D809" s="167" t="s">
        <v>3525</v>
      </c>
      <c r="E809" s="167" t="s">
        <v>3526</v>
      </c>
      <c r="F809" s="167" t="s">
        <v>3501</v>
      </c>
      <c r="G809" s="167" t="s">
        <v>3502</v>
      </c>
      <c r="H809" s="168">
        <v>46135</v>
      </c>
      <c r="I809" s="167"/>
      <c r="J809" s="169">
        <v>26127</v>
      </c>
      <c r="K809" s="167" t="s">
        <v>55</v>
      </c>
      <c r="L809" s="169">
        <v>1</v>
      </c>
      <c r="M809" s="167" t="s">
        <v>3513</v>
      </c>
      <c r="N809" s="169">
        <v>1.6</v>
      </c>
      <c r="O809" s="167" t="s">
        <v>3505</v>
      </c>
      <c r="P809" s="167"/>
      <c r="Q809" s="167" t="s">
        <v>3527</v>
      </c>
      <c r="R809" s="167" t="s">
        <v>3528</v>
      </c>
      <c r="S809" s="169">
        <v>1</v>
      </c>
      <c r="T809" s="167" t="s">
        <v>3535</v>
      </c>
      <c r="U809" s="169" t="s">
        <v>3536</v>
      </c>
      <c r="V809" s="167" t="s">
        <v>4913</v>
      </c>
      <c r="W809" s="167" t="s">
        <v>4914</v>
      </c>
      <c r="X809" s="170" t="s">
        <v>157</v>
      </c>
      <c r="Y809" s="171" t="s">
        <v>4910</v>
      </c>
      <c r="Z809" s="167" t="s">
        <v>10653</v>
      </c>
      <c r="AA809" s="176">
        <v>30000</v>
      </c>
      <c r="AB809" s="167" t="s">
        <v>11254</v>
      </c>
      <c r="AC809" s="176">
        <v>30000</v>
      </c>
      <c r="AD809" s="167" t="s">
        <v>11254</v>
      </c>
      <c r="AE809" s="176">
        <v>210</v>
      </c>
    </row>
    <row r="810" spans="1:31">
      <c r="A810" s="178">
        <v>108177338840</v>
      </c>
      <c r="B810" s="166">
        <v>46134</v>
      </c>
      <c r="C810" s="167" t="s">
        <v>3524</v>
      </c>
      <c r="D810" s="167" t="s">
        <v>3525</v>
      </c>
      <c r="E810" s="167" t="s">
        <v>3526</v>
      </c>
      <c r="F810" s="167" t="s">
        <v>3501</v>
      </c>
      <c r="G810" s="167" t="s">
        <v>3502</v>
      </c>
      <c r="H810" s="168">
        <v>46135</v>
      </c>
      <c r="I810" s="167" t="s">
        <v>4915</v>
      </c>
      <c r="J810" s="169">
        <v>26127</v>
      </c>
      <c r="K810" s="167" t="s">
        <v>55</v>
      </c>
      <c r="L810" s="169">
        <v>44</v>
      </c>
      <c r="M810" s="167" t="s">
        <v>3513</v>
      </c>
      <c r="N810" s="169">
        <v>235</v>
      </c>
      <c r="O810" s="167" t="s">
        <v>3505</v>
      </c>
      <c r="P810" s="167"/>
      <c r="Q810" s="167" t="s">
        <v>3506</v>
      </c>
      <c r="R810" s="167" t="s">
        <v>3528</v>
      </c>
      <c r="S810" s="169">
        <v>48</v>
      </c>
      <c r="T810" s="167" t="s">
        <v>3529</v>
      </c>
      <c r="U810" s="169" t="s">
        <v>3530</v>
      </c>
      <c r="V810" s="167" t="s">
        <v>4916</v>
      </c>
      <c r="W810" s="167" t="s">
        <v>4917</v>
      </c>
      <c r="X810" s="170" t="s">
        <v>3533</v>
      </c>
      <c r="Y810" s="171" t="s">
        <v>4918</v>
      </c>
      <c r="Z810" s="167" t="s">
        <v>10654</v>
      </c>
      <c r="AA810" s="176">
        <v>6000</v>
      </c>
      <c r="AB810" s="167" t="s">
        <v>11254</v>
      </c>
      <c r="AC810" s="176">
        <v>6000</v>
      </c>
      <c r="AD810" s="167" t="s">
        <v>11254</v>
      </c>
      <c r="AE810" s="176">
        <v>4740</v>
      </c>
    </row>
    <row r="811" spans="1:31">
      <c r="A811" s="178">
        <v>108177338840</v>
      </c>
      <c r="B811" s="166">
        <v>46134</v>
      </c>
      <c r="C811" s="167" t="s">
        <v>3524</v>
      </c>
      <c r="D811" s="167" t="s">
        <v>3525</v>
      </c>
      <c r="E811" s="167" t="s">
        <v>3526</v>
      </c>
      <c r="F811" s="167" t="s">
        <v>3501</v>
      </c>
      <c r="G811" s="167" t="s">
        <v>3502</v>
      </c>
      <c r="H811" s="168">
        <v>46135</v>
      </c>
      <c r="I811" s="167" t="s">
        <v>4915</v>
      </c>
      <c r="J811" s="169">
        <v>26127</v>
      </c>
      <c r="K811" s="167" t="s">
        <v>55</v>
      </c>
      <c r="L811" s="169">
        <v>44</v>
      </c>
      <c r="M811" s="167" t="s">
        <v>3513</v>
      </c>
      <c r="N811" s="169">
        <v>235</v>
      </c>
      <c r="O811" s="167" t="s">
        <v>3505</v>
      </c>
      <c r="P811" s="167"/>
      <c r="Q811" s="167" t="s">
        <v>3506</v>
      </c>
      <c r="R811" s="167" t="s">
        <v>3528</v>
      </c>
      <c r="S811" s="169">
        <v>47</v>
      </c>
      <c r="T811" s="167" t="s">
        <v>3535</v>
      </c>
      <c r="U811" s="169" t="s">
        <v>3536</v>
      </c>
      <c r="V811" s="167" t="s">
        <v>4919</v>
      </c>
      <c r="W811" s="167" t="s">
        <v>4920</v>
      </c>
      <c r="X811" s="170" t="s">
        <v>3533</v>
      </c>
      <c r="Y811" s="171" t="s">
        <v>4918</v>
      </c>
      <c r="Z811" s="167" t="s">
        <v>10654</v>
      </c>
      <c r="AA811" s="176">
        <v>20000</v>
      </c>
      <c r="AB811" s="167" t="s">
        <v>11254</v>
      </c>
      <c r="AC811" s="176">
        <v>20000</v>
      </c>
      <c r="AD811" s="167" t="s">
        <v>11254</v>
      </c>
      <c r="AE811" s="176">
        <v>600</v>
      </c>
    </row>
    <row r="812" spans="1:31">
      <c r="A812" s="178">
        <v>108177338840</v>
      </c>
      <c r="B812" s="166">
        <v>46134</v>
      </c>
      <c r="C812" s="167" t="s">
        <v>3524</v>
      </c>
      <c r="D812" s="167" t="s">
        <v>3525</v>
      </c>
      <c r="E812" s="167" t="s">
        <v>3526</v>
      </c>
      <c r="F812" s="167" t="s">
        <v>3501</v>
      </c>
      <c r="G812" s="167" t="s">
        <v>3502</v>
      </c>
      <c r="H812" s="168">
        <v>46135</v>
      </c>
      <c r="I812" s="167" t="s">
        <v>4915</v>
      </c>
      <c r="J812" s="169">
        <v>26127</v>
      </c>
      <c r="K812" s="167" t="s">
        <v>55</v>
      </c>
      <c r="L812" s="169">
        <v>44</v>
      </c>
      <c r="M812" s="167" t="s">
        <v>3513</v>
      </c>
      <c r="N812" s="169">
        <v>235</v>
      </c>
      <c r="O812" s="167" t="s">
        <v>3505</v>
      </c>
      <c r="P812" s="167"/>
      <c r="Q812" s="167" t="s">
        <v>3506</v>
      </c>
      <c r="R812" s="167" t="s">
        <v>3528</v>
      </c>
      <c r="S812" s="169">
        <v>46</v>
      </c>
      <c r="T812" s="167" t="s">
        <v>3717</v>
      </c>
      <c r="U812" s="169" t="s">
        <v>3718</v>
      </c>
      <c r="V812" s="167" t="s">
        <v>4921</v>
      </c>
      <c r="W812" s="167" t="s">
        <v>4922</v>
      </c>
      <c r="X812" s="170" t="s">
        <v>157</v>
      </c>
      <c r="Y812" s="171" t="s">
        <v>4918</v>
      </c>
      <c r="Z812" s="167" t="s">
        <v>10654</v>
      </c>
      <c r="AA812" s="176">
        <v>4000</v>
      </c>
      <c r="AB812" s="167" t="s">
        <v>11254</v>
      </c>
      <c r="AC812" s="176">
        <v>4000</v>
      </c>
      <c r="AD812" s="167" t="s">
        <v>11254</v>
      </c>
      <c r="AE812" s="176">
        <v>1159.2</v>
      </c>
    </row>
    <row r="813" spans="1:31">
      <c r="A813" s="178">
        <v>108177338840</v>
      </c>
      <c r="B813" s="166">
        <v>46134</v>
      </c>
      <c r="C813" s="167" t="s">
        <v>3524</v>
      </c>
      <c r="D813" s="167" t="s">
        <v>3525</v>
      </c>
      <c r="E813" s="167" t="s">
        <v>3526</v>
      </c>
      <c r="F813" s="167" t="s">
        <v>3501</v>
      </c>
      <c r="G813" s="167" t="s">
        <v>3502</v>
      </c>
      <c r="H813" s="168">
        <v>46135</v>
      </c>
      <c r="I813" s="167" t="s">
        <v>4915</v>
      </c>
      <c r="J813" s="169">
        <v>26127</v>
      </c>
      <c r="K813" s="167" t="s">
        <v>55</v>
      </c>
      <c r="L813" s="169">
        <v>44</v>
      </c>
      <c r="M813" s="167" t="s">
        <v>3513</v>
      </c>
      <c r="N813" s="169">
        <v>235</v>
      </c>
      <c r="O813" s="167" t="s">
        <v>3505</v>
      </c>
      <c r="P813" s="167"/>
      <c r="Q813" s="167" t="s">
        <v>3506</v>
      </c>
      <c r="R813" s="167" t="s">
        <v>3528</v>
      </c>
      <c r="S813" s="169">
        <v>45</v>
      </c>
      <c r="T813" s="167" t="s">
        <v>3717</v>
      </c>
      <c r="U813" s="169" t="s">
        <v>3718</v>
      </c>
      <c r="V813" s="167" t="s">
        <v>4923</v>
      </c>
      <c r="W813" s="167" t="s">
        <v>4924</v>
      </c>
      <c r="X813" s="170" t="s">
        <v>157</v>
      </c>
      <c r="Y813" s="171" t="s">
        <v>4918</v>
      </c>
      <c r="Z813" s="167" t="s">
        <v>10654</v>
      </c>
      <c r="AA813" s="176">
        <v>1500</v>
      </c>
      <c r="AB813" s="167" t="s">
        <v>11254</v>
      </c>
      <c r="AC813" s="176">
        <v>1500</v>
      </c>
      <c r="AD813" s="167" t="s">
        <v>11254</v>
      </c>
      <c r="AE813" s="176">
        <v>342</v>
      </c>
    </row>
    <row r="814" spans="1:31">
      <c r="A814" s="178">
        <v>108177338840</v>
      </c>
      <c r="B814" s="166">
        <v>46134</v>
      </c>
      <c r="C814" s="167" t="s">
        <v>3524</v>
      </c>
      <c r="D814" s="167" t="s">
        <v>3525</v>
      </c>
      <c r="E814" s="167" t="s">
        <v>3526</v>
      </c>
      <c r="F814" s="167" t="s">
        <v>3501</v>
      </c>
      <c r="G814" s="167" t="s">
        <v>3502</v>
      </c>
      <c r="H814" s="168">
        <v>46135</v>
      </c>
      <c r="I814" s="167" t="s">
        <v>4915</v>
      </c>
      <c r="J814" s="169">
        <v>26127</v>
      </c>
      <c r="K814" s="167" t="s">
        <v>55</v>
      </c>
      <c r="L814" s="169">
        <v>44</v>
      </c>
      <c r="M814" s="167" t="s">
        <v>3513</v>
      </c>
      <c r="N814" s="169">
        <v>235</v>
      </c>
      <c r="O814" s="167" t="s">
        <v>3505</v>
      </c>
      <c r="P814" s="167"/>
      <c r="Q814" s="167" t="s">
        <v>3506</v>
      </c>
      <c r="R814" s="167" t="s">
        <v>3528</v>
      </c>
      <c r="S814" s="169">
        <v>44</v>
      </c>
      <c r="T814" s="167" t="s">
        <v>3717</v>
      </c>
      <c r="U814" s="169" t="s">
        <v>3718</v>
      </c>
      <c r="V814" s="167" t="s">
        <v>4921</v>
      </c>
      <c r="W814" s="167" t="s">
        <v>4922</v>
      </c>
      <c r="X814" s="170" t="s">
        <v>157</v>
      </c>
      <c r="Y814" s="171" t="s">
        <v>4918</v>
      </c>
      <c r="Z814" s="167" t="s">
        <v>10654</v>
      </c>
      <c r="AA814" s="176">
        <v>800</v>
      </c>
      <c r="AB814" s="167" t="s">
        <v>11254</v>
      </c>
      <c r="AC814" s="176">
        <v>800</v>
      </c>
      <c r="AD814" s="167" t="s">
        <v>11254</v>
      </c>
      <c r="AE814" s="176">
        <v>231.84</v>
      </c>
    </row>
    <row r="815" spans="1:31">
      <c r="A815" s="178">
        <v>108177338840</v>
      </c>
      <c r="B815" s="166">
        <v>46134</v>
      </c>
      <c r="C815" s="167" t="s">
        <v>3524</v>
      </c>
      <c r="D815" s="167" t="s">
        <v>3525</v>
      </c>
      <c r="E815" s="167" t="s">
        <v>3526</v>
      </c>
      <c r="F815" s="167" t="s">
        <v>3501</v>
      </c>
      <c r="G815" s="167" t="s">
        <v>3502</v>
      </c>
      <c r="H815" s="168">
        <v>46135</v>
      </c>
      <c r="I815" s="167" t="s">
        <v>4915</v>
      </c>
      <c r="J815" s="169">
        <v>26127</v>
      </c>
      <c r="K815" s="167" t="s">
        <v>55</v>
      </c>
      <c r="L815" s="169">
        <v>44</v>
      </c>
      <c r="M815" s="167" t="s">
        <v>3513</v>
      </c>
      <c r="N815" s="169">
        <v>235</v>
      </c>
      <c r="O815" s="167" t="s">
        <v>3505</v>
      </c>
      <c r="P815" s="167"/>
      <c r="Q815" s="167" t="s">
        <v>3506</v>
      </c>
      <c r="R815" s="167" t="s">
        <v>3528</v>
      </c>
      <c r="S815" s="169">
        <v>43</v>
      </c>
      <c r="T815" s="167" t="s">
        <v>3560</v>
      </c>
      <c r="U815" s="169" t="s">
        <v>3561</v>
      </c>
      <c r="V815" s="167" t="s">
        <v>4925</v>
      </c>
      <c r="W815" s="167" t="s">
        <v>4926</v>
      </c>
      <c r="X815" s="170" t="s">
        <v>3533</v>
      </c>
      <c r="Y815" s="171" t="s">
        <v>4918</v>
      </c>
      <c r="Z815" s="167" t="s">
        <v>10654</v>
      </c>
      <c r="AA815" s="176">
        <v>41000</v>
      </c>
      <c r="AB815" s="167" t="s">
        <v>11254</v>
      </c>
      <c r="AC815" s="176">
        <v>41000</v>
      </c>
      <c r="AD815" s="167" t="s">
        <v>11254</v>
      </c>
      <c r="AE815" s="176">
        <v>4946.6499999999996</v>
      </c>
    </row>
    <row r="816" spans="1:31">
      <c r="A816" s="178">
        <v>108177338840</v>
      </c>
      <c r="B816" s="166">
        <v>46134</v>
      </c>
      <c r="C816" s="167" t="s">
        <v>3524</v>
      </c>
      <c r="D816" s="167" t="s">
        <v>3525</v>
      </c>
      <c r="E816" s="167" t="s">
        <v>3526</v>
      </c>
      <c r="F816" s="167" t="s">
        <v>3501</v>
      </c>
      <c r="G816" s="167" t="s">
        <v>3502</v>
      </c>
      <c r="H816" s="168">
        <v>46135</v>
      </c>
      <c r="I816" s="167" t="s">
        <v>4915</v>
      </c>
      <c r="J816" s="169">
        <v>26127</v>
      </c>
      <c r="K816" s="167" t="s">
        <v>55</v>
      </c>
      <c r="L816" s="169">
        <v>44</v>
      </c>
      <c r="M816" s="167" t="s">
        <v>3513</v>
      </c>
      <c r="N816" s="169">
        <v>235</v>
      </c>
      <c r="O816" s="167" t="s">
        <v>3505</v>
      </c>
      <c r="P816" s="167"/>
      <c r="Q816" s="167" t="s">
        <v>3506</v>
      </c>
      <c r="R816" s="167" t="s">
        <v>3528</v>
      </c>
      <c r="S816" s="169">
        <v>42</v>
      </c>
      <c r="T816" s="167" t="s">
        <v>3717</v>
      </c>
      <c r="U816" s="169" t="s">
        <v>3718</v>
      </c>
      <c r="V816" s="167" t="s">
        <v>4921</v>
      </c>
      <c r="W816" s="167" t="s">
        <v>4922</v>
      </c>
      <c r="X816" s="170" t="s">
        <v>157</v>
      </c>
      <c r="Y816" s="171" t="s">
        <v>4918</v>
      </c>
      <c r="Z816" s="167" t="s">
        <v>10654</v>
      </c>
      <c r="AA816" s="176">
        <v>1600</v>
      </c>
      <c r="AB816" s="167" t="s">
        <v>11254</v>
      </c>
      <c r="AC816" s="176">
        <v>1600</v>
      </c>
      <c r="AD816" s="167" t="s">
        <v>11254</v>
      </c>
      <c r="AE816" s="176">
        <v>463.68</v>
      </c>
    </row>
    <row r="817" spans="1:31">
      <c r="A817" s="178">
        <v>108177338840</v>
      </c>
      <c r="B817" s="166">
        <v>46134</v>
      </c>
      <c r="C817" s="167" t="s">
        <v>3524</v>
      </c>
      <c r="D817" s="167" t="s">
        <v>3525</v>
      </c>
      <c r="E817" s="167" t="s">
        <v>3526</v>
      </c>
      <c r="F817" s="167" t="s">
        <v>3501</v>
      </c>
      <c r="G817" s="167" t="s">
        <v>3502</v>
      </c>
      <c r="H817" s="168">
        <v>46135</v>
      </c>
      <c r="I817" s="167" t="s">
        <v>4915</v>
      </c>
      <c r="J817" s="169">
        <v>26127</v>
      </c>
      <c r="K817" s="167" t="s">
        <v>55</v>
      </c>
      <c r="L817" s="169">
        <v>44</v>
      </c>
      <c r="M817" s="167" t="s">
        <v>3513</v>
      </c>
      <c r="N817" s="169">
        <v>235</v>
      </c>
      <c r="O817" s="167" t="s">
        <v>3505</v>
      </c>
      <c r="P817" s="167"/>
      <c r="Q817" s="167" t="s">
        <v>3506</v>
      </c>
      <c r="R817" s="167" t="s">
        <v>3528</v>
      </c>
      <c r="S817" s="169">
        <v>41</v>
      </c>
      <c r="T817" s="167" t="s">
        <v>3717</v>
      </c>
      <c r="U817" s="169" t="s">
        <v>3718</v>
      </c>
      <c r="V817" s="167" t="s">
        <v>3931</v>
      </c>
      <c r="W817" s="167" t="s">
        <v>3932</v>
      </c>
      <c r="X817" s="170" t="s">
        <v>157</v>
      </c>
      <c r="Y817" s="171" t="s">
        <v>4918</v>
      </c>
      <c r="Z817" s="167" t="s">
        <v>10654</v>
      </c>
      <c r="AA817" s="176">
        <v>4000</v>
      </c>
      <c r="AB817" s="167" t="s">
        <v>11254</v>
      </c>
      <c r="AC817" s="176">
        <v>4000</v>
      </c>
      <c r="AD817" s="167" t="s">
        <v>11254</v>
      </c>
      <c r="AE817" s="176">
        <v>1880</v>
      </c>
    </row>
    <row r="818" spans="1:31">
      <c r="A818" s="178">
        <v>108177338840</v>
      </c>
      <c r="B818" s="166">
        <v>46134</v>
      </c>
      <c r="C818" s="167" t="s">
        <v>3524</v>
      </c>
      <c r="D818" s="167" t="s">
        <v>3525</v>
      </c>
      <c r="E818" s="167" t="s">
        <v>3526</v>
      </c>
      <c r="F818" s="167" t="s">
        <v>3501</v>
      </c>
      <c r="G818" s="167" t="s">
        <v>3502</v>
      </c>
      <c r="H818" s="168">
        <v>46135</v>
      </c>
      <c r="I818" s="167" t="s">
        <v>4915</v>
      </c>
      <c r="J818" s="169">
        <v>26127</v>
      </c>
      <c r="K818" s="167" t="s">
        <v>55</v>
      </c>
      <c r="L818" s="169">
        <v>44</v>
      </c>
      <c r="M818" s="167" t="s">
        <v>3513</v>
      </c>
      <c r="N818" s="169">
        <v>235</v>
      </c>
      <c r="O818" s="167" t="s">
        <v>3505</v>
      </c>
      <c r="P818" s="167"/>
      <c r="Q818" s="167" t="s">
        <v>3506</v>
      </c>
      <c r="R818" s="167" t="s">
        <v>3528</v>
      </c>
      <c r="S818" s="169">
        <v>40</v>
      </c>
      <c r="T818" s="167" t="s">
        <v>3717</v>
      </c>
      <c r="U818" s="169" t="s">
        <v>3718</v>
      </c>
      <c r="V818" s="167" t="s">
        <v>4501</v>
      </c>
      <c r="W818" s="167" t="s">
        <v>4502</v>
      </c>
      <c r="X818" s="170" t="s">
        <v>157</v>
      </c>
      <c r="Y818" s="171" t="s">
        <v>4918</v>
      </c>
      <c r="Z818" s="167" t="s">
        <v>10654</v>
      </c>
      <c r="AA818" s="176">
        <v>3200</v>
      </c>
      <c r="AB818" s="167" t="s">
        <v>11254</v>
      </c>
      <c r="AC818" s="176">
        <v>3200</v>
      </c>
      <c r="AD818" s="167" t="s">
        <v>11254</v>
      </c>
      <c r="AE818" s="176">
        <v>927.36</v>
      </c>
    </row>
    <row r="819" spans="1:31">
      <c r="A819" s="178">
        <v>108177338840</v>
      </c>
      <c r="B819" s="166">
        <v>46134</v>
      </c>
      <c r="C819" s="167" t="s">
        <v>3524</v>
      </c>
      <c r="D819" s="167" t="s">
        <v>3525</v>
      </c>
      <c r="E819" s="167" t="s">
        <v>3526</v>
      </c>
      <c r="F819" s="167" t="s">
        <v>3501</v>
      </c>
      <c r="G819" s="167" t="s">
        <v>3502</v>
      </c>
      <c r="H819" s="168">
        <v>46135</v>
      </c>
      <c r="I819" s="167" t="s">
        <v>4915</v>
      </c>
      <c r="J819" s="169">
        <v>26127</v>
      </c>
      <c r="K819" s="167" t="s">
        <v>55</v>
      </c>
      <c r="L819" s="169">
        <v>44</v>
      </c>
      <c r="M819" s="167" t="s">
        <v>3513</v>
      </c>
      <c r="N819" s="169">
        <v>235</v>
      </c>
      <c r="O819" s="167" t="s">
        <v>3505</v>
      </c>
      <c r="P819" s="167"/>
      <c r="Q819" s="167" t="s">
        <v>3506</v>
      </c>
      <c r="R819" s="167" t="s">
        <v>3528</v>
      </c>
      <c r="S819" s="169">
        <v>39</v>
      </c>
      <c r="T819" s="167" t="s">
        <v>4217</v>
      </c>
      <c r="U819" s="169" t="s">
        <v>3536</v>
      </c>
      <c r="V819" s="167" t="s">
        <v>4927</v>
      </c>
      <c r="W819" s="167" t="s">
        <v>4928</v>
      </c>
      <c r="X819" s="170" t="s">
        <v>160</v>
      </c>
      <c r="Y819" s="171" t="s">
        <v>4918</v>
      </c>
      <c r="Z819" s="167" t="s">
        <v>10654</v>
      </c>
      <c r="AA819" s="176">
        <v>4000</v>
      </c>
      <c r="AB819" s="167" t="s">
        <v>11254</v>
      </c>
      <c r="AC819" s="176">
        <v>4000</v>
      </c>
      <c r="AD819" s="167" t="s">
        <v>11254</v>
      </c>
      <c r="AE819" s="176">
        <v>38.840000000000003</v>
      </c>
    </row>
    <row r="820" spans="1:31">
      <c r="A820" s="178">
        <v>108177338840</v>
      </c>
      <c r="B820" s="166">
        <v>46134</v>
      </c>
      <c r="C820" s="167" t="s">
        <v>3524</v>
      </c>
      <c r="D820" s="167" t="s">
        <v>3525</v>
      </c>
      <c r="E820" s="167" t="s">
        <v>3526</v>
      </c>
      <c r="F820" s="167" t="s">
        <v>3501</v>
      </c>
      <c r="G820" s="167" t="s">
        <v>3502</v>
      </c>
      <c r="H820" s="168">
        <v>46135</v>
      </c>
      <c r="I820" s="167" t="s">
        <v>4915</v>
      </c>
      <c r="J820" s="169">
        <v>26127</v>
      </c>
      <c r="K820" s="167" t="s">
        <v>55</v>
      </c>
      <c r="L820" s="169">
        <v>44</v>
      </c>
      <c r="M820" s="167" t="s">
        <v>3513</v>
      </c>
      <c r="N820" s="169">
        <v>235</v>
      </c>
      <c r="O820" s="167" t="s">
        <v>3505</v>
      </c>
      <c r="P820" s="167"/>
      <c r="Q820" s="167" t="s">
        <v>3506</v>
      </c>
      <c r="R820" s="167" t="s">
        <v>3528</v>
      </c>
      <c r="S820" s="169">
        <v>38</v>
      </c>
      <c r="T820" s="167" t="s">
        <v>3560</v>
      </c>
      <c r="U820" s="169" t="s">
        <v>3561</v>
      </c>
      <c r="V820" s="167" t="s">
        <v>3924</v>
      </c>
      <c r="W820" s="167" t="s">
        <v>3925</v>
      </c>
      <c r="X820" s="170" t="s">
        <v>160</v>
      </c>
      <c r="Y820" s="171" t="s">
        <v>4918</v>
      </c>
      <c r="Z820" s="167" t="s">
        <v>10654</v>
      </c>
      <c r="AA820" s="176">
        <v>7000</v>
      </c>
      <c r="AB820" s="167" t="s">
        <v>11254</v>
      </c>
      <c r="AC820" s="176">
        <v>7000</v>
      </c>
      <c r="AD820" s="167" t="s">
        <v>11254</v>
      </c>
      <c r="AE820" s="176">
        <v>350</v>
      </c>
    </row>
    <row r="821" spans="1:31">
      <c r="A821" s="178">
        <v>108177338840</v>
      </c>
      <c r="B821" s="166">
        <v>46134</v>
      </c>
      <c r="C821" s="167" t="s">
        <v>3524</v>
      </c>
      <c r="D821" s="167" t="s">
        <v>3525</v>
      </c>
      <c r="E821" s="167" t="s">
        <v>3526</v>
      </c>
      <c r="F821" s="167" t="s">
        <v>3501</v>
      </c>
      <c r="G821" s="167" t="s">
        <v>3502</v>
      </c>
      <c r="H821" s="168">
        <v>46135</v>
      </c>
      <c r="I821" s="167" t="s">
        <v>4915</v>
      </c>
      <c r="J821" s="169">
        <v>26127</v>
      </c>
      <c r="K821" s="167" t="s">
        <v>55</v>
      </c>
      <c r="L821" s="169">
        <v>44</v>
      </c>
      <c r="M821" s="167" t="s">
        <v>3513</v>
      </c>
      <c r="N821" s="169">
        <v>235</v>
      </c>
      <c r="O821" s="167" t="s">
        <v>3505</v>
      </c>
      <c r="P821" s="167"/>
      <c r="Q821" s="167" t="s">
        <v>3506</v>
      </c>
      <c r="R821" s="167" t="s">
        <v>3528</v>
      </c>
      <c r="S821" s="169">
        <v>37</v>
      </c>
      <c r="T821" s="167" t="s">
        <v>3717</v>
      </c>
      <c r="U821" s="169" t="s">
        <v>3718</v>
      </c>
      <c r="V821" s="167" t="s">
        <v>4501</v>
      </c>
      <c r="W821" s="167" t="s">
        <v>4502</v>
      </c>
      <c r="X821" s="170" t="s">
        <v>157</v>
      </c>
      <c r="Y821" s="171" t="s">
        <v>4918</v>
      </c>
      <c r="Z821" s="167" t="s">
        <v>10654</v>
      </c>
      <c r="AA821" s="176">
        <v>2400</v>
      </c>
      <c r="AB821" s="167" t="s">
        <v>11254</v>
      </c>
      <c r="AC821" s="176">
        <v>2400</v>
      </c>
      <c r="AD821" s="167" t="s">
        <v>11254</v>
      </c>
      <c r="AE821" s="176">
        <v>695.52</v>
      </c>
    </row>
    <row r="822" spans="1:31">
      <c r="A822" s="178">
        <v>108177338840</v>
      </c>
      <c r="B822" s="166">
        <v>46134</v>
      </c>
      <c r="C822" s="167" t="s">
        <v>3524</v>
      </c>
      <c r="D822" s="167" t="s">
        <v>3525</v>
      </c>
      <c r="E822" s="167" t="s">
        <v>3526</v>
      </c>
      <c r="F822" s="167" t="s">
        <v>3501</v>
      </c>
      <c r="G822" s="167" t="s">
        <v>3502</v>
      </c>
      <c r="H822" s="168">
        <v>46135</v>
      </c>
      <c r="I822" s="167" t="s">
        <v>4915</v>
      </c>
      <c r="J822" s="169">
        <v>26127</v>
      </c>
      <c r="K822" s="167" t="s">
        <v>55</v>
      </c>
      <c r="L822" s="169">
        <v>44</v>
      </c>
      <c r="M822" s="167" t="s">
        <v>3513</v>
      </c>
      <c r="N822" s="169">
        <v>235</v>
      </c>
      <c r="O822" s="167" t="s">
        <v>3505</v>
      </c>
      <c r="P822" s="167"/>
      <c r="Q822" s="167" t="s">
        <v>3506</v>
      </c>
      <c r="R822" s="167" t="s">
        <v>3528</v>
      </c>
      <c r="S822" s="169">
        <v>36</v>
      </c>
      <c r="T822" s="167" t="s">
        <v>3717</v>
      </c>
      <c r="U822" s="169" t="s">
        <v>3718</v>
      </c>
      <c r="V822" s="167" t="s">
        <v>3927</v>
      </c>
      <c r="W822" s="167" t="s">
        <v>3928</v>
      </c>
      <c r="X822" s="170" t="s">
        <v>157</v>
      </c>
      <c r="Y822" s="171" t="s">
        <v>4918</v>
      </c>
      <c r="Z822" s="167" t="s">
        <v>10654</v>
      </c>
      <c r="AA822" s="176">
        <v>800</v>
      </c>
      <c r="AB822" s="167" t="s">
        <v>11254</v>
      </c>
      <c r="AC822" s="176">
        <v>800</v>
      </c>
      <c r="AD822" s="167" t="s">
        <v>11254</v>
      </c>
      <c r="AE822" s="176">
        <v>168</v>
      </c>
    </row>
    <row r="823" spans="1:31">
      <c r="A823" s="178">
        <v>108177338840</v>
      </c>
      <c r="B823" s="166">
        <v>46134</v>
      </c>
      <c r="C823" s="167" t="s">
        <v>3524</v>
      </c>
      <c r="D823" s="167" t="s">
        <v>3525</v>
      </c>
      <c r="E823" s="167" t="s">
        <v>3526</v>
      </c>
      <c r="F823" s="167" t="s">
        <v>3501</v>
      </c>
      <c r="G823" s="167" t="s">
        <v>3502</v>
      </c>
      <c r="H823" s="168">
        <v>46135</v>
      </c>
      <c r="I823" s="167" t="s">
        <v>4915</v>
      </c>
      <c r="J823" s="169">
        <v>26127</v>
      </c>
      <c r="K823" s="167" t="s">
        <v>55</v>
      </c>
      <c r="L823" s="169">
        <v>44</v>
      </c>
      <c r="M823" s="167" t="s">
        <v>3513</v>
      </c>
      <c r="N823" s="169">
        <v>235</v>
      </c>
      <c r="O823" s="167" t="s">
        <v>3505</v>
      </c>
      <c r="P823" s="167"/>
      <c r="Q823" s="167" t="s">
        <v>3506</v>
      </c>
      <c r="R823" s="167" t="s">
        <v>3528</v>
      </c>
      <c r="S823" s="169">
        <v>35</v>
      </c>
      <c r="T823" s="167" t="s">
        <v>4051</v>
      </c>
      <c r="U823" s="169" t="s">
        <v>4052</v>
      </c>
      <c r="V823" s="167" t="s">
        <v>4929</v>
      </c>
      <c r="W823" s="167" t="s">
        <v>4930</v>
      </c>
      <c r="X823" s="170" t="s">
        <v>160</v>
      </c>
      <c r="Y823" s="171" t="s">
        <v>4918</v>
      </c>
      <c r="Z823" s="167" t="s">
        <v>10654</v>
      </c>
      <c r="AA823" s="176">
        <v>5000</v>
      </c>
      <c r="AB823" s="167" t="s">
        <v>11254</v>
      </c>
      <c r="AC823" s="176">
        <v>5000</v>
      </c>
      <c r="AD823" s="167" t="s">
        <v>11254</v>
      </c>
      <c r="AE823" s="176">
        <v>549</v>
      </c>
    </row>
    <row r="824" spans="1:31">
      <c r="A824" s="178">
        <v>108177338840</v>
      </c>
      <c r="B824" s="166">
        <v>46134</v>
      </c>
      <c r="C824" s="167" t="s">
        <v>3524</v>
      </c>
      <c r="D824" s="167" t="s">
        <v>3525</v>
      </c>
      <c r="E824" s="167" t="s">
        <v>3526</v>
      </c>
      <c r="F824" s="167" t="s">
        <v>3501</v>
      </c>
      <c r="G824" s="167" t="s">
        <v>3502</v>
      </c>
      <c r="H824" s="168">
        <v>46135</v>
      </c>
      <c r="I824" s="167" t="s">
        <v>4915</v>
      </c>
      <c r="J824" s="169">
        <v>26127</v>
      </c>
      <c r="K824" s="167" t="s">
        <v>55</v>
      </c>
      <c r="L824" s="169">
        <v>44</v>
      </c>
      <c r="M824" s="167" t="s">
        <v>3513</v>
      </c>
      <c r="N824" s="169">
        <v>235</v>
      </c>
      <c r="O824" s="167" t="s">
        <v>3505</v>
      </c>
      <c r="P824" s="167"/>
      <c r="Q824" s="167" t="s">
        <v>3506</v>
      </c>
      <c r="R824" s="167" t="s">
        <v>3528</v>
      </c>
      <c r="S824" s="169">
        <v>34</v>
      </c>
      <c r="T824" s="167" t="s">
        <v>3717</v>
      </c>
      <c r="U824" s="169" t="s">
        <v>3718</v>
      </c>
      <c r="V824" s="167" t="s">
        <v>4501</v>
      </c>
      <c r="W824" s="167" t="s">
        <v>4502</v>
      </c>
      <c r="X824" s="170" t="s">
        <v>157</v>
      </c>
      <c r="Y824" s="171" t="s">
        <v>4918</v>
      </c>
      <c r="Z824" s="167" t="s">
        <v>10654</v>
      </c>
      <c r="AA824" s="176">
        <v>800</v>
      </c>
      <c r="AB824" s="167" t="s">
        <v>11254</v>
      </c>
      <c r="AC824" s="176">
        <v>800</v>
      </c>
      <c r="AD824" s="167" t="s">
        <v>11254</v>
      </c>
      <c r="AE824" s="176">
        <v>231.84</v>
      </c>
    </row>
    <row r="825" spans="1:31">
      <c r="A825" s="178">
        <v>108177338840</v>
      </c>
      <c r="B825" s="166">
        <v>46134</v>
      </c>
      <c r="C825" s="167" t="s">
        <v>3524</v>
      </c>
      <c r="D825" s="167" t="s">
        <v>3525</v>
      </c>
      <c r="E825" s="167" t="s">
        <v>3526</v>
      </c>
      <c r="F825" s="167" t="s">
        <v>3501</v>
      </c>
      <c r="G825" s="167" t="s">
        <v>3502</v>
      </c>
      <c r="H825" s="168">
        <v>46135</v>
      </c>
      <c r="I825" s="167" t="s">
        <v>4915</v>
      </c>
      <c r="J825" s="169">
        <v>26127</v>
      </c>
      <c r="K825" s="167" t="s">
        <v>55</v>
      </c>
      <c r="L825" s="169">
        <v>44</v>
      </c>
      <c r="M825" s="167" t="s">
        <v>3513</v>
      </c>
      <c r="N825" s="169">
        <v>235</v>
      </c>
      <c r="O825" s="167" t="s">
        <v>3505</v>
      </c>
      <c r="P825" s="167"/>
      <c r="Q825" s="167" t="s">
        <v>3506</v>
      </c>
      <c r="R825" s="167" t="s">
        <v>3528</v>
      </c>
      <c r="S825" s="169">
        <v>33</v>
      </c>
      <c r="T825" s="167" t="s">
        <v>3717</v>
      </c>
      <c r="U825" s="169" t="s">
        <v>3718</v>
      </c>
      <c r="V825" s="167" t="s">
        <v>3927</v>
      </c>
      <c r="W825" s="167" t="s">
        <v>3928</v>
      </c>
      <c r="X825" s="170" t="s">
        <v>157</v>
      </c>
      <c r="Y825" s="171" t="s">
        <v>4918</v>
      </c>
      <c r="Z825" s="167" t="s">
        <v>10654</v>
      </c>
      <c r="AA825" s="176">
        <v>18400</v>
      </c>
      <c r="AB825" s="167" t="s">
        <v>11254</v>
      </c>
      <c r="AC825" s="176">
        <v>18400</v>
      </c>
      <c r="AD825" s="167" t="s">
        <v>11254</v>
      </c>
      <c r="AE825" s="176">
        <v>3864</v>
      </c>
    </row>
    <row r="826" spans="1:31">
      <c r="A826" s="178">
        <v>108177338840</v>
      </c>
      <c r="B826" s="166">
        <v>46134</v>
      </c>
      <c r="C826" s="167" t="s">
        <v>3524</v>
      </c>
      <c r="D826" s="167" t="s">
        <v>3525</v>
      </c>
      <c r="E826" s="167" t="s">
        <v>3526</v>
      </c>
      <c r="F826" s="167" t="s">
        <v>3501</v>
      </c>
      <c r="G826" s="167" t="s">
        <v>3502</v>
      </c>
      <c r="H826" s="168">
        <v>46135</v>
      </c>
      <c r="I826" s="167" t="s">
        <v>4915</v>
      </c>
      <c r="J826" s="169">
        <v>26127</v>
      </c>
      <c r="K826" s="167" t="s">
        <v>55</v>
      </c>
      <c r="L826" s="169">
        <v>44</v>
      </c>
      <c r="M826" s="167" t="s">
        <v>3513</v>
      </c>
      <c r="N826" s="169">
        <v>235</v>
      </c>
      <c r="O826" s="167" t="s">
        <v>3505</v>
      </c>
      <c r="P826" s="167"/>
      <c r="Q826" s="167" t="s">
        <v>3506</v>
      </c>
      <c r="R826" s="167" t="s">
        <v>3528</v>
      </c>
      <c r="S826" s="169">
        <v>32</v>
      </c>
      <c r="T826" s="167" t="s">
        <v>3717</v>
      </c>
      <c r="U826" s="169" t="s">
        <v>3718</v>
      </c>
      <c r="V826" s="167" t="s">
        <v>3939</v>
      </c>
      <c r="W826" s="167" t="s">
        <v>3940</v>
      </c>
      <c r="X826" s="170" t="s">
        <v>157</v>
      </c>
      <c r="Y826" s="171" t="s">
        <v>4918</v>
      </c>
      <c r="Z826" s="167" t="s">
        <v>10654</v>
      </c>
      <c r="AA826" s="176">
        <v>14400</v>
      </c>
      <c r="AB826" s="167" t="s">
        <v>11254</v>
      </c>
      <c r="AC826" s="176">
        <v>14400</v>
      </c>
      <c r="AD826" s="167" t="s">
        <v>11254</v>
      </c>
      <c r="AE826" s="176">
        <v>3168</v>
      </c>
    </row>
    <row r="827" spans="1:31">
      <c r="A827" s="178">
        <v>108177338840</v>
      </c>
      <c r="B827" s="166">
        <v>46134</v>
      </c>
      <c r="C827" s="167" t="s">
        <v>3524</v>
      </c>
      <c r="D827" s="167" t="s">
        <v>3525</v>
      </c>
      <c r="E827" s="167" t="s">
        <v>3526</v>
      </c>
      <c r="F827" s="167" t="s">
        <v>3501</v>
      </c>
      <c r="G827" s="167" t="s">
        <v>3502</v>
      </c>
      <c r="H827" s="168">
        <v>46135</v>
      </c>
      <c r="I827" s="167" t="s">
        <v>4915</v>
      </c>
      <c r="J827" s="169">
        <v>26127</v>
      </c>
      <c r="K827" s="167" t="s">
        <v>55</v>
      </c>
      <c r="L827" s="169">
        <v>44</v>
      </c>
      <c r="M827" s="167" t="s">
        <v>3513</v>
      </c>
      <c r="N827" s="169">
        <v>235</v>
      </c>
      <c r="O827" s="167" t="s">
        <v>3505</v>
      </c>
      <c r="P827" s="167"/>
      <c r="Q827" s="167" t="s">
        <v>3506</v>
      </c>
      <c r="R827" s="167" t="s">
        <v>3528</v>
      </c>
      <c r="S827" s="169">
        <v>31</v>
      </c>
      <c r="T827" s="167" t="s">
        <v>3717</v>
      </c>
      <c r="U827" s="169" t="s">
        <v>3718</v>
      </c>
      <c r="V827" s="167" t="s">
        <v>3929</v>
      </c>
      <c r="W827" s="167" t="s">
        <v>3930</v>
      </c>
      <c r="X827" s="170" t="s">
        <v>157</v>
      </c>
      <c r="Y827" s="171" t="s">
        <v>4918</v>
      </c>
      <c r="Z827" s="167" t="s">
        <v>10654</v>
      </c>
      <c r="AA827" s="176">
        <v>19200</v>
      </c>
      <c r="AB827" s="167" t="s">
        <v>11254</v>
      </c>
      <c r="AC827" s="176">
        <v>19200</v>
      </c>
      <c r="AD827" s="167" t="s">
        <v>11254</v>
      </c>
      <c r="AE827" s="176">
        <v>4992</v>
      </c>
    </row>
    <row r="828" spans="1:31">
      <c r="A828" s="178">
        <v>108177338840</v>
      </c>
      <c r="B828" s="166">
        <v>46134</v>
      </c>
      <c r="C828" s="167" t="s">
        <v>3524</v>
      </c>
      <c r="D828" s="167" t="s">
        <v>3525</v>
      </c>
      <c r="E828" s="167" t="s">
        <v>3526</v>
      </c>
      <c r="F828" s="167" t="s">
        <v>3501</v>
      </c>
      <c r="G828" s="167" t="s">
        <v>3502</v>
      </c>
      <c r="H828" s="168">
        <v>46135</v>
      </c>
      <c r="I828" s="167" t="s">
        <v>4915</v>
      </c>
      <c r="J828" s="169">
        <v>26127</v>
      </c>
      <c r="K828" s="167" t="s">
        <v>55</v>
      </c>
      <c r="L828" s="169">
        <v>44</v>
      </c>
      <c r="M828" s="167" t="s">
        <v>3513</v>
      </c>
      <c r="N828" s="169">
        <v>235</v>
      </c>
      <c r="O828" s="167" t="s">
        <v>3505</v>
      </c>
      <c r="P828" s="167"/>
      <c r="Q828" s="167" t="s">
        <v>3506</v>
      </c>
      <c r="R828" s="167" t="s">
        <v>3528</v>
      </c>
      <c r="S828" s="169">
        <v>30</v>
      </c>
      <c r="T828" s="167" t="s">
        <v>3717</v>
      </c>
      <c r="U828" s="169" t="s">
        <v>3718</v>
      </c>
      <c r="V828" s="167" t="s">
        <v>4931</v>
      </c>
      <c r="W828" s="167" t="s">
        <v>4932</v>
      </c>
      <c r="X828" s="170" t="s">
        <v>157</v>
      </c>
      <c r="Y828" s="171" t="s">
        <v>4918</v>
      </c>
      <c r="Z828" s="167" t="s">
        <v>10654</v>
      </c>
      <c r="AA828" s="176">
        <v>3000</v>
      </c>
      <c r="AB828" s="167" t="s">
        <v>11254</v>
      </c>
      <c r="AC828" s="176">
        <v>3000</v>
      </c>
      <c r="AD828" s="167" t="s">
        <v>11254</v>
      </c>
      <c r="AE828" s="176">
        <v>1821</v>
      </c>
    </row>
    <row r="829" spans="1:31">
      <c r="A829" s="178">
        <v>108177338840</v>
      </c>
      <c r="B829" s="166">
        <v>46134</v>
      </c>
      <c r="C829" s="167" t="s">
        <v>3524</v>
      </c>
      <c r="D829" s="167" t="s">
        <v>3525</v>
      </c>
      <c r="E829" s="167" t="s">
        <v>3526</v>
      </c>
      <c r="F829" s="167" t="s">
        <v>3501</v>
      </c>
      <c r="G829" s="167" t="s">
        <v>3502</v>
      </c>
      <c r="H829" s="168">
        <v>46135</v>
      </c>
      <c r="I829" s="167" t="s">
        <v>4915</v>
      </c>
      <c r="J829" s="169">
        <v>26127</v>
      </c>
      <c r="K829" s="167" t="s">
        <v>55</v>
      </c>
      <c r="L829" s="169">
        <v>44</v>
      </c>
      <c r="M829" s="167" t="s">
        <v>3513</v>
      </c>
      <c r="N829" s="169">
        <v>235</v>
      </c>
      <c r="O829" s="167" t="s">
        <v>3505</v>
      </c>
      <c r="P829" s="167"/>
      <c r="Q829" s="167" t="s">
        <v>3506</v>
      </c>
      <c r="R829" s="167" t="s">
        <v>3528</v>
      </c>
      <c r="S829" s="169">
        <v>29</v>
      </c>
      <c r="T829" s="167" t="s">
        <v>3560</v>
      </c>
      <c r="U829" s="169" t="s">
        <v>3561</v>
      </c>
      <c r="V829" s="167" t="s">
        <v>3924</v>
      </c>
      <c r="W829" s="167" t="s">
        <v>3925</v>
      </c>
      <c r="X829" s="170" t="s">
        <v>160</v>
      </c>
      <c r="Y829" s="171" t="s">
        <v>4918</v>
      </c>
      <c r="Z829" s="167" t="s">
        <v>10654</v>
      </c>
      <c r="AA829" s="176">
        <v>13000</v>
      </c>
      <c r="AB829" s="167" t="s">
        <v>11254</v>
      </c>
      <c r="AC829" s="176">
        <v>13000</v>
      </c>
      <c r="AD829" s="167" t="s">
        <v>11254</v>
      </c>
      <c r="AE829" s="176">
        <v>650</v>
      </c>
    </row>
    <row r="830" spans="1:31">
      <c r="A830" s="178">
        <v>108177338840</v>
      </c>
      <c r="B830" s="166">
        <v>46134</v>
      </c>
      <c r="C830" s="167" t="s">
        <v>3524</v>
      </c>
      <c r="D830" s="167" t="s">
        <v>3525</v>
      </c>
      <c r="E830" s="167" t="s">
        <v>3526</v>
      </c>
      <c r="F830" s="167" t="s">
        <v>3501</v>
      </c>
      <c r="G830" s="167" t="s">
        <v>3502</v>
      </c>
      <c r="H830" s="168">
        <v>46135</v>
      </c>
      <c r="I830" s="167" t="s">
        <v>4915</v>
      </c>
      <c r="J830" s="169">
        <v>26127</v>
      </c>
      <c r="K830" s="167" t="s">
        <v>55</v>
      </c>
      <c r="L830" s="169">
        <v>44</v>
      </c>
      <c r="M830" s="167" t="s">
        <v>3513</v>
      </c>
      <c r="N830" s="169">
        <v>235</v>
      </c>
      <c r="O830" s="167" t="s">
        <v>3505</v>
      </c>
      <c r="P830" s="167"/>
      <c r="Q830" s="167" t="s">
        <v>3506</v>
      </c>
      <c r="R830" s="167" t="s">
        <v>3528</v>
      </c>
      <c r="S830" s="169">
        <v>28</v>
      </c>
      <c r="T830" s="167" t="s">
        <v>3540</v>
      </c>
      <c r="U830" s="169" t="s">
        <v>3541</v>
      </c>
      <c r="V830" s="167" t="s">
        <v>4933</v>
      </c>
      <c r="W830" s="167" t="s">
        <v>4934</v>
      </c>
      <c r="X830" s="170" t="s">
        <v>3533</v>
      </c>
      <c r="Y830" s="171" t="s">
        <v>4918</v>
      </c>
      <c r="Z830" s="167" t="s">
        <v>10654</v>
      </c>
      <c r="AA830" s="176">
        <v>8000</v>
      </c>
      <c r="AB830" s="167" t="s">
        <v>11254</v>
      </c>
      <c r="AC830" s="176">
        <v>8000</v>
      </c>
      <c r="AD830" s="167" t="s">
        <v>11254</v>
      </c>
      <c r="AE830" s="176">
        <v>672.8</v>
      </c>
    </row>
    <row r="831" spans="1:31">
      <c r="A831" s="178">
        <v>108177338840</v>
      </c>
      <c r="B831" s="166">
        <v>46134</v>
      </c>
      <c r="C831" s="167" t="s">
        <v>3524</v>
      </c>
      <c r="D831" s="167" t="s">
        <v>3525</v>
      </c>
      <c r="E831" s="167" t="s">
        <v>3526</v>
      </c>
      <c r="F831" s="167" t="s">
        <v>3501</v>
      </c>
      <c r="G831" s="167" t="s">
        <v>3502</v>
      </c>
      <c r="H831" s="168">
        <v>46135</v>
      </c>
      <c r="I831" s="167" t="s">
        <v>4915</v>
      </c>
      <c r="J831" s="169">
        <v>26127</v>
      </c>
      <c r="K831" s="167" t="s">
        <v>55</v>
      </c>
      <c r="L831" s="169">
        <v>44</v>
      </c>
      <c r="M831" s="167" t="s">
        <v>3513</v>
      </c>
      <c r="N831" s="169">
        <v>235</v>
      </c>
      <c r="O831" s="167" t="s">
        <v>3505</v>
      </c>
      <c r="P831" s="167"/>
      <c r="Q831" s="167" t="s">
        <v>3506</v>
      </c>
      <c r="R831" s="167" t="s">
        <v>3528</v>
      </c>
      <c r="S831" s="169">
        <v>27</v>
      </c>
      <c r="T831" s="167" t="s">
        <v>3535</v>
      </c>
      <c r="U831" s="169" t="s">
        <v>3536</v>
      </c>
      <c r="V831" s="167" t="s">
        <v>4935</v>
      </c>
      <c r="W831" s="167" t="s">
        <v>4936</v>
      </c>
      <c r="X831" s="170" t="s">
        <v>3533</v>
      </c>
      <c r="Y831" s="171" t="s">
        <v>4918</v>
      </c>
      <c r="Z831" s="167" t="s">
        <v>10654</v>
      </c>
      <c r="AA831" s="176">
        <v>10000</v>
      </c>
      <c r="AB831" s="167" t="s">
        <v>11254</v>
      </c>
      <c r="AC831" s="176">
        <v>10000</v>
      </c>
      <c r="AD831" s="167" t="s">
        <v>11254</v>
      </c>
      <c r="AE831" s="176">
        <v>24</v>
      </c>
    </row>
    <row r="832" spans="1:31">
      <c r="A832" s="178">
        <v>108177338840</v>
      </c>
      <c r="B832" s="166">
        <v>46134</v>
      </c>
      <c r="C832" s="167" t="s">
        <v>3524</v>
      </c>
      <c r="D832" s="167" t="s">
        <v>3525</v>
      </c>
      <c r="E832" s="167" t="s">
        <v>3526</v>
      </c>
      <c r="F832" s="167" t="s">
        <v>3501</v>
      </c>
      <c r="G832" s="167" t="s">
        <v>3502</v>
      </c>
      <c r="H832" s="168">
        <v>46135</v>
      </c>
      <c r="I832" s="167" t="s">
        <v>4915</v>
      </c>
      <c r="J832" s="169">
        <v>26127</v>
      </c>
      <c r="K832" s="167" t="s">
        <v>55</v>
      </c>
      <c r="L832" s="169">
        <v>44</v>
      </c>
      <c r="M832" s="167" t="s">
        <v>3513</v>
      </c>
      <c r="N832" s="169">
        <v>235</v>
      </c>
      <c r="O832" s="167" t="s">
        <v>3505</v>
      </c>
      <c r="P832" s="167"/>
      <c r="Q832" s="167" t="s">
        <v>3506</v>
      </c>
      <c r="R832" s="167" t="s">
        <v>3528</v>
      </c>
      <c r="S832" s="169">
        <v>26</v>
      </c>
      <c r="T832" s="167" t="s">
        <v>3529</v>
      </c>
      <c r="U832" s="169" t="s">
        <v>3530</v>
      </c>
      <c r="V832" s="167" t="s">
        <v>3568</v>
      </c>
      <c r="W832" s="167" t="s">
        <v>3569</v>
      </c>
      <c r="X832" s="170" t="s">
        <v>157</v>
      </c>
      <c r="Y832" s="171" t="s">
        <v>4918</v>
      </c>
      <c r="Z832" s="167" t="s">
        <v>10654</v>
      </c>
      <c r="AA832" s="176">
        <v>2500</v>
      </c>
      <c r="AB832" s="167" t="s">
        <v>11254</v>
      </c>
      <c r="AC832" s="176">
        <v>2500</v>
      </c>
      <c r="AD832" s="167" t="s">
        <v>11254</v>
      </c>
      <c r="AE832" s="176">
        <v>385</v>
      </c>
    </row>
    <row r="833" spans="1:31">
      <c r="A833" s="178">
        <v>108177338840</v>
      </c>
      <c r="B833" s="166">
        <v>46134</v>
      </c>
      <c r="C833" s="167" t="s">
        <v>3524</v>
      </c>
      <c r="D833" s="167" t="s">
        <v>3525</v>
      </c>
      <c r="E833" s="167" t="s">
        <v>3526</v>
      </c>
      <c r="F833" s="167" t="s">
        <v>3501</v>
      </c>
      <c r="G833" s="167" t="s">
        <v>3502</v>
      </c>
      <c r="H833" s="168">
        <v>46135</v>
      </c>
      <c r="I833" s="167" t="s">
        <v>4915</v>
      </c>
      <c r="J833" s="169">
        <v>26127</v>
      </c>
      <c r="K833" s="167" t="s">
        <v>55</v>
      </c>
      <c r="L833" s="169">
        <v>44</v>
      </c>
      <c r="M833" s="167" t="s">
        <v>3513</v>
      </c>
      <c r="N833" s="169">
        <v>235</v>
      </c>
      <c r="O833" s="167" t="s">
        <v>3505</v>
      </c>
      <c r="P833" s="167"/>
      <c r="Q833" s="167" t="s">
        <v>3506</v>
      </c>
      <c r="R833" s="167" t="s">
        <v>3528</v>
      </c>
      <c r="S833" s="169">
        <v>25</v>
      </c>
      <c r="T833" s="167" t="s">
        <v>3717</v>
      </c>
      <c r="U833" s="169" t="s">
        <v>3718</v>
      </c>
      <c r="V833" s="167" t="s">
        <v>4937</v>
      </c>
      <c r="W833" s="167" t="s">
        <v>4938</v>
      </c>
      <c r="X833" s="170" t="s">
        <v>157</v>
      </c>
      <c r="Y833" s="171" t="s">
        <v>4918</v>
      </c>
      <c r="Z833" s="167" t="s">
        <v>10654</v>
      </c>
      <c r="AA833" s="176">
        <v>3000</v>
      </c>
      <c r="AB833" s="167" t="s">
        <v>11254</v>
      </c>
      <c r="AC833" s="176">
        <v>3000</v>
      </c>
      <c r="AD833" s="167" t="s">
        <v>11254</v>
      </c>
      <c r="AE833" s="176">
        <v>684</v>
      </c>
    </row>
    <row r="834" spans="1:31">
      <c r="A834" s="178">
        <v>108177338840</v>
      </c>
      <c r="B834" s="166">
        <v>46134</v>
      </c>
      <c r="C834" s="167" t="s">
        <v>3524</v>
      </c>
      <c r="D834" s="167" t="s">
        <v>3525</v>
      </c>
      <c r="E834" s="167" t="s">
        <v>3526</v>
      </c>
      <c r="F834" s="167" t="s">
        <v>3501</v>
      </c>
      <c r="G834" s="167" t="s">
        <v>3502</v>
      </c>
      <c r="H834" s="168">
        <v>46135</v>
      </c>
      <c r="I834" s="167" t="s">
        <v>4915</v>
      </c>
      <c r="J834" s="169">
        <v>26127</v>
      </c>
      <c r="K834" s="167" t="s">
        <v>55</v>
      </c>
      <c r="L834" s="169">
        <v>44</v>
      </c>
      <c r="M834" s="167" t="s">
        <v>3513</v>
      </c>
      <c r="N834" s="169">
        <v>235</v>
      </c>
      <c r="O834" s="167" t="s">
        <v>3505</v>
      </c>
      <c r="P834" s="167"/>
      <c r="Q834" s="167" t="s">
        <v>3506</v>
      </c>
      <c r="R834" s="167" t="s">
        <v>3528</v>
      </c>
      <c r="S834" s="169">
        <v>24</v>
      </c>
      <c r="T834" s="167" t="s">
        <v>3535</v>
      </c>
      <c r="U834" s="169" t="s">
        <v>3536</v>
      </c>
      <c r="V834" s="167" t="s">
        <v>4939</v>
      </c>
      <c r="W834" s="167" t="s">
        <v>4940</v>
      </c>
      <c r="X834" s="170" t="s">
        <v>3533</v>
      </c>
      <c r="Y834" s="171" t="s">
        <v>4918</v>
      </c>
      <c r="Z834" s="167" t="s">
        <v>10654</v>
      </c>
      <c r="AA834" s="176">
        <v>5000</v>
      </c>
      <c r="AB834" s="167" t="s">
        <v>11254</v>
      </c>
      <c r="AC834" s="176">
        <v>5000</v>
      </c>
      <c r="AD834" s="167" t="s">
        <v>11254</v>
      </c>
      <c r="AE834" s="176">
        <v>450</v>
      </c>
    </row>
    <row r="835" spans="1:31">
      <c r="A835" s="178">
        <v>108177338840</v>
      </c>
      <c r="B835" s="166">
        <v>46134</v>
      </c>
      <c r="C835" s="167" t="s">
        <v>3524</v>
      </c>
      <c r="D835" s="167" t="s">
        <v>3525</v>
      </c>
      <c r="E835" s="167" t="s">
        <v>3526</v>
      </c>
      <c r="F835" s="167" t="s">
        <v>3501</v>
      </c>
      <c r="G835" s="167" t="s">
        <v>3502</v>
      </c>
      <c r="H835" s="168">
        <v>46135</v>
      </c>
      <c r="I835" s="167" t="s">
        <v>4915</v>
      </c>
      <c r="J835" s="169">
        <v>26127</v>
      </c>
      <c r="K835" s="167" t="s">
        <v>55</v>
      </c>
      <c r="L835" s="169">
        <v>44</v>
      </c>
      <c r="M835" s="167" t="s">
        <v>3513</v>
      </c>
      <c r="N835" s="169">
        <v>235</v>
      </c>
      <c r="O835" s="167" t="s">
        <v>3505</v>
      </c>
      <c r="P835" s="167"/>
      <c r="Q835" s="167" t="s">
        <v>3506</v>
      </c>
      <c r="R835" s="167" t="s">
        <v>3528</v>
      </c>
      <c r="S835" s="169">
        <v>23</v>
      </c>
      <c r="T835" s="167" t="s">
        <v>3535</v>
      </c>
      <c r="U835" s="169" t="s">
        <v>3536</v>
      </c>
      <c r="V835" s="167" t="s">
        <v>4941</v>
      </c>
      <c r="W835" s="167" t="s">
        <v>4942</v>
      </c>
      <c r="X835" s="170" t="s">
        <v>3533</v>
      </c>
      <c r="Y835" s="171" t="s">
        <v>4918</v>
      </c>
      <c r="Z835" s="167" t="s">
        <v>10654</v>
      </c>
      <c r="AA835" s="176">
        <v>4000</v>
      </c>
      <c r="AB835" s="167" t="s">
        <v>11254</v>
      </c>
      <c r="AC835" s="176">
        <v>4000</v>
      </c>
      <c r="AD835" s="167" t="s">
        <v>11254</v>
      </c>
      <c r="AE835" s="176">
        <v>153.19999999999999</v>
      </c>
    </row>
    <row r="836" spans="1:31">
      <c r="A836" s="178">
        <v>108177338840</v>
      </c>
      <c r="B836" s="166">
        <v>46134</v>
      </c>
      <c r="C836" s="167" t="s">
        <v>3524</v>
      </c>
      <c r="D836" s="167" t="s">
        <v>3525</v>
      </c>
      <c r="E836" s="167" t="s">
        <v>3526</v>
      </c>
      <c r="F836" s="167" t="s">
        <v>3501</v>
      </c>
      <c r="G836" s="167" t="s">
        <v>3502</v>
      </c>
      <c r="H836" s="168">
        <v>46135</v>
      </c>
      <c r="I836" s="167" t="s">
        <v>4915</v>
      </c>
      <c r="J836" s="169">
        <v>26127</v>
      </c>
      <c r="K836" s="167" t="s">
        <v>55</v>
      </c>
      <c r="L836" s="169">
        <v>44</v>
      </c>
      <c r="M836" s="167" t="s">
        <v>3513</v>
      </c>
      <c r="N836" s="169">
        <v>235</v>
      </c>
      <c r="O836" s="167" t="s">
        <v>3505</v>
      </c>
      <c r="P836" s="167"/>
      <c r="Q836" s="167" t="s">
        <v>3506</v>
      </c>
      <c r="R836" s="167" t="s">
        <v>3528</v>
      </c>
      <c r="S836" s="169">
        <v>22</v>
      </c>
      <c r="T836" s="167" t="s">
        <v>3717</v>
      </c>
      <c r="U836" s="169" t="s">
        <v>3718</v>
      </c>
      <c r="V836" s="167" t="s">
        <v>3933</v>
      </c>
      <c r="W836" s="167" t="s">
        <v>3934</v>
      </c>
      <c r="X836" s="170" t="s">
        <v>157</v>
      </c>
      <c r="Y836" s="171" t="s">
        <v>4918</v>
      </c>
      <c r="Z836" s="167" t="s">
        <v>10654</v>
      </c>
      <c r="AA836" s="176">
        <v>4000</v>
      </c>
      <c r="AB836" s="167" t="s">
        <v>11254</v>
      </c>
      <c r="AC836" s="176">
        <v>4000</v>
      </c>
      <c r="AD836" s="167" t="s">
        <v>11254</v>
      </c>
      <c r="AE836" s="176">
        <v>1880</v>
      </c>
    </row>
    <row r="837" spans="1:31">
      <c r="A837" s="178">
        <v>108177338840</v>
      </c>
      <c r="B837" s="166">
        <v>46134</v>
      </c>
      <c r="C837" s="167" t="s">
        <v>3524</v>
      </c>
      <c r="D837" s="167" t="s">
        <v>3525</v>
      </c>
      <c r="E837" s="167" t="s">
        <v>3526</v>
      </c>
      <c r="F837" s="167" t="s">
        <v>3501</v>
      </c>
      <c r="G837" s="167" t="s">
        <v>3502</v>
      </c>
      <c r="H837" s="168">
        <v>46135</v>
      </c>
      <c r="I837" s="167" t="s">
        <v>4915</v>
      </c>
      <c r="J837" s="169">
        <v>26127</v>
      </c>
      <c r="K837" s="167" t="s">
        <v>55</v>
      </c>
      <c r="L837" s="169">
        <v>44</v>
      </c>
      <c r="M837" s="167" t="s">
        <v>3513</v>
      </c>
      <c r="N837" s="169">
        <v>235</v>
      </c>
      <c r="O837" s="167" t="s">
        <v>3505</v>
      </c>
      <c r="P837" s="167"/>
      <c r="Q837" s="167" t="s">
        <v>3506</v>
      </c>
      <c r="R837" s="167" t="s">
        <v>3528</v>
      </c>
      <c r="S837" s="169">
        <v>21</v>
      </c>
      <c r="T837" s="167" t="s">
        <v>3529</v>
      </c>
      <c r="U837" s="169" t="s">
        <v>3530</v>
      </c>
      <c r="V837" s="167" t="s">
        <v>4943</v>
      </c>
      <c r="W837" s="167" t="s">
        <v>4944</v>
      </c>
      <c r="X837" s="170" t="s">
        <v>160</v>
      </c>
      <c r="Y837" s="171" t="s">
        <v>4918</v>
      </c>
      <c r="Z837" s="167" t="s">
        <v>10654</v>
      </c>
      <c r="AA837" s="176">
        <v>3000</v>
      </c>
      <c r="AB837" s="167" t="s">
        <v>11254</v>
      </c>
      <c r="AC837" s="176">
        <v>3000</v>
      </c>
      <c r="AD837" s="167" t="s">
        <v>11254</v>
      </c>
      <c r="AE837" s="176">
        <v>71.94</v>
      </c>
    </row>
    <row r="838" spans="1:31">
      <c r="A838" s="178">
        <v>108177338840</v>
      </c>
      <c r="B838" s="166">
        <v>46134</v>
      </c>
      <c r="C838" s="167" t="s">
        <v>3524</v>
      </c>
      <c r="D838" s="167" t="s">
        <v>3525</v>
      </c>
      <c r="E838" s="167" t="s">
        <v>3526</v>
      </c>
      <c r="F838" s="167" t="s">
        <v>3501</v>
      </c>
      <c r="G838" s="167" t="s">
        <v>3502</v>
      </c>
      <c r="H838" s="168">
        <v>46135</v>
      </c>
      <c r="I838" s="167" t="s">
        <v>4915</v>
      </c>
      <c r="J838" s="169">
        <v>26127</v>
      </c>
      <c r="K838" s="167" t="s">
        <v>55</v>
      </c>
      <c r="L838" s="169">
        <v>44</v>
      </c>
      <c r="M838" s="167" t="s">
        <v>3513</v>
      </c>
      <c r="N838" s="169">
        <v>235</v>
      </c>
      <c r="O838" s="167" t="s">
        <v>3505</v>
      </c>
      <c r="P838" s="167"/>
      <c r="Q838" s="167" t="s">
        <v>3506</v>
      </c>
      <c r="R838" s="167" t="s">
        <v>3528</v>
      </c>
      <c r="S838" s="169">
        <v>20</v>
      </c>
      <c r="T838" s="167" t="s">
        <v>3535</v>
      </c>
      <c r="U838" s="169" t="s">
        <v>3536</v>
      </c>
      <c r="V838" s="167" t="s">
        <v>4945</v>
      </c>
      <c r="W838" s="167" t="s">
        <v>4946</v>
      </c>
      <c r="X838" s="170" t="s">
        <v>157</v>
      </c>
      <c r="Y838" s="171" t="s">
        <v>4918</v>
      </c>
      <c r="Z838" s="167" t="s">
        <v>10654</v>
      </c>
      <c r="AA838" s="176">
        <v>60000</v>
      </c>
      <c r="AB838" s="167" t="s">
        <v>11254</v>
      </c>
      <c r="AC838" s="176">
        <v>60000</v>
      </c>
      <c r="AD838" s="167" t="s">
        <v>11254</v>
      </c>
      <c r="AE838" s="176">
        <v>25.2</v>
      </c>
    </row>
    <row r="839" spans="1:31">
      <c r="A839" s="178">
        <v>108177338840</v>
      </c>
      <c r="B839" s="166">
        <v>46134</v>
      </c>
      <c r="C839" s="167" t="s">
        <v>3524</v>
      </c>
      <c r="D839" s="167" t="s">
        <v>3525</v>
      </c>
      <c r="E839" s="167" t="s">
        <v>3526</v>
      </c>
      <c r="F839" s="167" t="s">
        <v>3501</v>
      </c>
      <c r="G839" s="167" t="s">
        <v>3502</v>
      </c>
      <c r="H839" s="168">
        <v>46135</v>
      </c>
      <c r="I839" s="167" t="s">
        <v>4915</v>
      </c>
      <c r="J839" s="169">
        <v>26127</v>
      </c>
      <c r="K839" s="167" t="s">
        <v>55</v>
      </c>
      <c r="L839" s="169">
        <v>44</v>
      </c>
      <c r="M839" s="167" t="s">
        <v>3513</v>
      </c>
      <c r="N839" s="169">
        <v>235</v>
      </c>
      <c r="O839" s="167" t="s">
        <v>3505</v>
      </c>
      <c r="P839" s="167"/>
      <c r="Q839" s="167" t="s">
        <v>3506</v>
      </c>
      <c r="R839" s="167" t="s">
        <v>3528</v>
      </c>
      <c r="S839" s="169">
        <v>19</v>
      </c>
      <c r="T839" s="167" t="s">
        <v>3535</v>
      </c>
      <c r="U839" s="169" t="s">
        <v>3536</v>
      </c>
      <c r="V839" s="167" t="s">
        <v>4947</v>
      </c>
      <c r="W839" s="167" t="s">
        <v>4948</v>
      </c>
      <c r="X839" s="170" t="s">
        <v>3533</v>
      </c>
      <c r="Y839" s="171" t="s">
        <v>4918</v>
      </c>
      <c r="Z839" s="167" t="s">
        <v>10654</v>
      </c>
      <c r="AA839" s="176">
        <v>5000</v>
      </c>
      <c r="AB839" s="167" t="s">
        <v>11254</v>
      </c>
      <c r="AC839" s="176">
        <v>5000</v>
      </c>
      <c r="AD839" s="167" t="s">
        <v>11254</v>
      </c>
      <c r="AE839" s="176">
        <v>90</v>
      </c>
    </row>
    <row r="840" spans="1:31">
      <c r="A840" s="178">
        <v>108177338840</v>
      </c>
      <c r="B840" s="166">
        <v>46134</v>
      </c>
      <c r="C840" s="167" t="s">
        <v>3524</v>
      </c>
      <c r="D840" s="167" t="s">
        <v>3525</v>
      </c>
      <c r="E840" s="167" t="s">
        <v>3526</v>
      </c>
      <c r="F840" s="167" t="s">
        <v>3501</v>
      </c>
      <c r="G840" s="167" t="s">
        <v>3502</v>
      </c>
      <c r="H840" s="168">
        <v>46135</v>
      </c>
      <c r="I840" s="167" t="s">
        <v>4915</v>
      </c>
      <c r="J840" s="169">
        <v>26127</v>
      </c>
      <c r="K840" s="167" t="s">
        <v>55</v>
      </c>
      <c r="L840" s="169">
        <v>44</v>
      </c>
      <c r="M840" s="167" t="s">
        <v>3513</v>
      </c>
      <c r="N840" s="169">
        <v>235</v>
      </c>
      <c r="O840" s="167" t="s">
        <v>3505</v>
      </c>
      <c r="P840" s="167"/>
      <c r="Q840" s="167" t="s">
        <v>3506</v>
      </c>
      <c r="R840" s="167" t="s">
        <v>3528</v>
      </c>
      <c r="S840" s="169">
        <v>18</v>
      </c>
      <c r="T840" s="167" t="s">
        <v>3535</v>
      </c>
      <c r="U840" s="169" t="s">
        <v>3536</v>
      </c>
      <c r="V840" s="167" t="s">
        <v>4949</v>
      </c>
      <c r="W840" s="167" t="s">
        <v>4950</v>
      </c>
      <c r="X840" s="170" t="s">
        <v>3533</v>
      </c>
      <c r="Y840" s="171" t="s">
        <v>4918</v>
      </c>
      <c r="Z840" s="167" t="s">
        <v>10654</v>
      </c>
      <c r="AA840" s="176">
        <v>5000</v>
      </c>
      <c r="AB840" s="167" t="s">
        <v>11254</v>
      </c>
      <c r="AC840" s="176">
        <v>5000</v>
      </c>
      <c r="AD840" s="167" t="s">
        <v>11254</v>
      </c>
      <c r="AE840" s="176">
        <v>97</v>
      </c>
    </row>
    <row r="841" spans="1:31">
      <c r="A841" s="178">
        <v>108177338840</v>
      </c>
      <c r="B841" s="166">
        <v>46134</v>
      </c>
      <c r="C841" s="167" t="s">
        <v>3524</v>
      </c>
      <c r="D841" s="167" t="s">
        <v>3525</v>
      </c>
      <c r="E841" s="167" t="s">
        <v>3526</v>
      </c>
      <c r="F841" s="167" t="s">
        <v>3501</v>
      </c>
      <c r="G841" s="167" t="s">
        <v>3502</v>
      </c>
      <c r="H841" s="168">
        <v>46135</v>
      </c>
      <c r="I841" s="167" t="s">
        <v>4915</v>
      </c>
      <c r="J841" s="169">
        <v>26127</v>
      </c>
      <c r="K841" s="167" t="s">
        <v>55</v>
      </c>
      <c r="L841" s="169">
        <v>44</v>
      </c>
      <c r="M841" s="167" t="s">
        <v>3513</v>
      </c>
      <c r="N841" s="169">
        <v>235</v>
      </c>
      <c r="O841" s="167" t="s">
        <v>3505</v>
      </c>
      <c r="P841" s="167"/>
      <c r="Q841" s="167" t="s">
        <v>3506</v>
      </c>
      <c r="R841" s="167" t="s">
        <v>3528</v>
      </c>
      <c r="S841" s="169">
        <v>17</v>
      </c>
      <c r="T841" s="167" t="s">
        <v>3535</v>
      </c>
      <c r="U841" s="169" t="s">
        <v>3536</v>
      </c>
      <c r="V841" s="167" t="s">
        <v>4951</v>
      </c>
      <c r="W841" s="167" t="s">
        <v>4952</v>
      </c>
      <c r="X841" s="170" t="s">
        <v>3533</v>
      </c>
      <c r="Y841" s="171" t="s">
        <v>4918</v>
      </c>
      <c r="Z841" s="167" t="s">
        <v>10654</v>
      </c>
      <c r="AA841" s="176">
        <v>10000</v>
      </c>
      <c r="AB841" s="167" t="s">
        <v>11254</v>
      </c>
      <c r="AC841" s="176">
        <v>10000</v>
      </c>
      <c r="AD841" s="167" t="s">
        <v>11254</v>
      </c>
      <c r="AE841" s="176">
        <v>190</v>
      </c>
    </row>
    <row r="842" spans="1:31">
      <c r="A842" s="178">
        <v>108177338840</v>
      </c>
      <c r="B842" s="166">
        <v>46134</v>
      </c>
      <c r="C842" s="167" t="s">
        <v>3524</v>
      </c>
      <c r="D842" s="167" t="s">
        <v>3525</v>
      </c>
      <c r="E842" s="167" t="s">
        <v>3526</v>
      </c>
      <c r="F842" s="167" t="s">
        <v>3501</v>
      </c>
      <c r="G842" s="167" t="s">
        <v>3502</v>
      </c>
      <c r="H842" s="168">
        <v>46135</v>
      </c>
      <c r="I842" s="167" t="s">
        <v>4915</v>
      </c>
      <c r="J842" s="169">
        <v>26127</v>
      </c>
      <c r="K842" s="167" t="s">
        <v>55</v>
      </c>
      <c r="L842" s="169">
        <v>44</v>
      </c>
      <c r="M842" s="167" t="s">
        <v>3513</v>
      </c>
      <c r="N842" s="169">
        <v>235</v>
      </c>
      <c r="O842" s="167" t="s">
        <v>3505</v>
      </c>
      <c r="P842" s="167"/>
      <c r="Q842" s="167" t="s">
        <v>3506</v>
      </c>
      <c r="R842" s="167" t="s">
        <v>3528</v>
      </c>
      <c r="S842" s="169">
        <v>16</v>
      </c>
      <c r="T842" s="167" t="s">
        <v>3971</v>
      </c>
      <c r="U842" s="169" t="s">
        <v>3972</v>
      </c>
      <c r="V842" s="167" t="s">
        <v>4953</v>
      </c>
      <c r="W842" s="167" t="s">
        <v>4954</v>
      </c>
      <c r="X842" s="170" t="s">
        <v>160</v>
      </c>
      <c r="Y842" s="171" t="s">
        <v>4918</v>
      </c>
      <c r="Z842" s="167" t="s">
        <v>10654</v>
      </c>
      <c r="AA842" s="176">
        <v>6000</v>
      </c>
      <c r="AB842" s="167" t="s">
        <v>11254</v>
      </c>
      <c r="AC842" s="176">
        <v>6000</v>
      </c>
      <c r="AD842" s="167" t="s">
        <v>11254</v>
      </c>
      <c r="AE842" s="176">
        <v>124.2</v>
      </c>
    </row>
    <row r="843" spans="1:31">
      <c r="A843" s="178">
        <v>108177338840</v>
      </c>
      <c r="B843" s="166">
        <v>46134</v>
      </c>
      <c r="C843" s="167" t="s">
        <v>3524</v>
      </c>
      <c r="D843" s="167" t="s">
        <v>3525</v>
      </c>
      <c r="E843" s="167" t="s">
        <v>3526</v>
      </c>
      <c r="F843" s="167" t="s">
        <v>3501</v>
      </c>
      <c r="G843" s="167" t="s">
        <v>3502</v>
      </c>
      <c r="H843" s="168">
        <v>46135</v>
      </c>
      <c r="I843" s="167" t="s">
        <v>4915</v>
      </c>
      <c r="J843" s="169">
        <v>26127</v>
      </c>
      <c r="K843" s="167" t="s">
        <v>55</v>
      </c>
      <c r="L843" s="169">
        <v>44</v>
      </c>
      <c r="M843" s="167" t="s">
        <v>3513</v>
      </c>
      <c r="N843" s="169">
        <v>235</v>
      </c>
      <c r="O843" s="167" t="s">
        <v>3505</v>
      </c>
      <c r="P843" s="167"/>
      <c r="Q843" s="167" t="s">
        <v>3506</v>
      </c>
      <c r="R843" s="167" t="s">
        <v>3528</v>
      </c>
      <c r="S843" s="169">
        <v>15</v>
      </c>
      <c r="T843" s="167" t="s">
        <v>3717</v>
      </c>
      <c r="U843" s="169" t="s">
        <v>3718</v>
      </c>
      <c r="V843" s="167" t="s">
        <v>3935</v>
      </c>
      <c r="W843" s="167" t="s">
        <v>3936</v>
      </c>
      <c r="X843" s="170" t="s">
        <v>157</v>
      </c>
      <c r="Y843" s="171" t="s">
        <v>4918</v>
      </c>
      <c r="Z843" s="167" t="s">
        <v>10654</v>
      </c>
      <c r="AA843" s="176">
        <v>1800</v>
      </c>
      <c r="AB843" s="167" t="s">
        <v>11254</v>
      </c>
      <c r="AC843" s="176">
        <v>1800</v>
      </c>
      <c r="AD843" s="167" t="s">
        <v>11254</v>
      </c>
      <c r="AE843" s="176">
        <v>684</v>
      </c>
    </row>
    <row r="844" spans="1:31">
      <c r="A844" s="178">
        <v>108177338840</v>
      </c>
      <c r="B844" s="166">
        <v>46134</v>
      </c>
      <c r="C844" s="167" t="s">
        <v>3524</v>
      </c>
      <c r="D844" s="167" t="s">
        <v>3525</v>
      </c>
      <c r="E844" s="167" t="s">
        <v>3526</v>
      </c>
      <c r="F844" s="167" t="s">
        <v>3501</v>
      </c>
      <c r="G844" s="167" t="s">
        <v>3502</v>
      </c>
      <c r="H844" s="168">
        <v>46135</v>
      </c>
      <c r="I844" s="167" t="s">
        <v>4915</v>
      </c>
      <c r="J844" s="169">
        <v>26127</v>
      </c>
      <c r="K844" s="167" t="s">
        <v>55</v>
      </c>
      <c r="L844" s="169">
        <v>44</v>
      </c>
      <c r="M844" s="167" t="s">
        <v>3513</v>
      </c>
      <c r="N844" s="169">
        <v>235</v>
      </c>
      <c r="O844" s="167" t="s">
        <v>3505</v>
      </c>
      <c r="P844" s="167"/>
      <c r="Q844" s="167" t="s">
        <v>3506</v>
      </c>
      <c r="R844" s="167" t="s">
        <v>3528</v>
      </c>
      <c r="S844" s="169">
        <v>14</v>
      </c>
      <c r="T844" s="167" t="s">
        <v>3961</v>
      </c>
      <c r="U844" s="169" t="s">
        <v>3962</v>
      </c>
      <c r="V844" s="167" t="s">
        <v>4955</v>
      </c>
      <c r="W844" s="167" t="s">
        <v>4956</v>
      </c>
      <c r="X844" s="170" t="s">
        <v>3533</v>
      </c>
      <c r="Y844" s="171" t="s">
        <v>4918</v>
      </c>
      <c r="Z844" s="167" t="s">
        <v>10654</v>
      </c>
      <c r="AA844" s="176">
        <v>1500</v>
      </c>
      <c r="AB844" s="167" t="s">
        <v>11254</v>
      </c>
      <c r="AC844" s="176">
        <v>1500</v>
      </c>
      <c r="AD844" s="167" t="s">
        <v>11254</v>
      </c>
      <c r="AE844" s="176">
        <v>643.5</v>
      </c>
    </row>
    <row r="845" spans="1:31">
      <c r="A845" s="178">
        <v>108177338840</v>
      </c>
      <c r="B845" s="166">
        <v>46134</v>
      </c>
      <c r="C845" s="167" t="s">
        <v>3524</v>
      </c>
      <c r="D845" s="167" t="s">
        <v>3525</v>
      </c>
      <c r="E845" s="167" t="s">
        <v>3526</v>
      </c>
      <c r="F845" s="167" t="s">
        <v>3501</v>
      </c>
      <c r="G845" s="167" t="s">
        <v>3502</v>
      </c>
      <c r="H845" s="168">
        <v>46135</v>
      </c>
      <c r="I845" s="167" t="s">
        <v>4915</v>
      </c>
      <c r="J845" s="169">
        <v>26127</v>
      </c>
      <c r="K845" s="167" t="s">
        <v>55</v>
      </c>
      <c r="L845" s="169">
        <v>44</v>
      </c>
      <c r="M845" s="167" t="s">
        <v>3513</v>
      </c>
      <c r="N845" s="169">
        <v>235</v>
      </c>
      <c r="O845" s="167" t="s">
        <v>3505</v>
      </c>
      <c r="P845" s="167"/>
      <c r="Q845" s="167" t="s">
        <v>3506</v>
      </c>
      <c r="R845" s="167" t="s">
        <v>3528</v>
      </c>
      <c r="S845" s="169">
        <v>13</v>
      </c>
      <c r="T845" s="167" t="s">
        <v>3529</v>
      </c>
      <c r="U845" s="169" t="s">
        <v>3530</v>
      </c>
      <c r="V845" s="167" t="s">
        <v>3571</v>
      </c>
      <c r="W845" s="167" t="s">
        <v>3572</v>
      </c>
      <c r="X845" s="170" t="s">
        <v>157</v>
      </c>
      <c r="Y845" s="171" t="s">
        <v>4918</v>
      </c>
      <c r="Z845" s="167" t="s">
        <v>10654</v>
      </c>
      <c r="AA845" s="176">
        <v>5000</v>
      </c>
      <c r="AB845" s="167" t="s">
        <v>11254</v>
      </c>
      <c r="AC845" s="176">
        <v>5000</v>
      </c>
      <c r="AD845" s="167" t="s">
        <v>11254</v>
      </c>
      <c r="AE845" s="176">
        <v>208.05</v>
      </c>
    </row>
    <row r="846" spans="1:31">
      <c r="A846" s="178">
        <v>108177338840</v>
      </c>
      <c r="B846" s="166">
        <v>46134</v>
      </c>
      <c r="C846" s="167" t="s">
        <v>3524</v>
      </c>
      <c r="D846" s="167" t="s">
        <v>3525</v>
      </c>
      <c r="E846" s="167" t="s">
        <v>3526</v>
      </c>
      <c r="F846" s="167" t="s">
        <v>3501</v>
      </c>
      <c r="G846" s="167" t="s">
        <v>3502</v>
      </c>
      <c r="H846" s="168">
        <v>46135</v>
      </c>
      <c r="I846" s="167" t="s">
        <v>4915</v>
      </c>
      <c r="J846" s="169">
        <v>26127</v>
      </c>
      <c r="K846" s="167" t="s">
        <v>55</v>
      </c>
      <c r="L846" s="169">
        <v>44</v>
      </c>
      <c r="M846" s="167" t="s">
        <v>3513</v>
      </c>
      <c r="N846" s="169">
        <v>235</v>
      </c>
      <c r="O846" s="167" t="s">
        <v>3505</v>
      </c>
      <c r="P846" s="167"/>
      <c r="Q846" s="167" t="s">
        <v>3506</v>
      </c>
      <c r="R846" s="167" t="s">
        <v>3528</v>
      </c>
      <c r="S846" s="169">
        <v>12</v>
      </c>
      <c r="T846" s="167" t="s">
        <v>3529</v>
      </c>
      <c r="U846" s="169" t="s">
        <v>3530</v>
      </c>
      <c r="V846" s="167" t="s">
        <v>4916</v>
      </c>
      <c r="W846" s="167" t="s">
        <v>4917</v>
      </c>
      <c r="X846" s="170" t="s">
        <v>3533</v>
      </c>
      <c r="Y846" s="171" t="s">
        <v>4918</v>
      </c>
      <c r="Z846" s="167" t="s">
        <v>10654</v>
      </c>
      <c r="AA846" s="176">
        <v>8000</v>
      </c>
      <c r="AB846" s="167" t="s">
        <v>11254</v>
      </c>
      <c r="AC846" s="176">
        <v>8000</v>
      </c>
      <c r="AD846" s="167" t="s">
        <v>11254</v>
      </c>
      <c r="AE846" s="176">
        <v>6320</v>
      </c>
    </row>
    <row r="847" spans="1:31">
      <c r="A847" s="178">
        <v>108177338840</v>
      </c>
      <c r="B847" s="166">
        <v>46134</v>
      </c>
      <c r="C847" s="167" t="s">
        <v>3524</v>
      </c>
      <c r="D847" s="167" t="s">
        <v>3525</v>
      </c>
      <c r="E847" s="167" t="s">
        <v>3526</v>
      </c>
      <c r="F847" s="167" t="s">
        <v>3501</v>
      </c>
      <c r="G847" s="167" t="s">
        <v>3502</v>
      </c>
      <c r="H847" s="168">
        <v>46135</v>
      </c>
      <c r="I847" s="167" t="s">
        <v>4915</v>
      </c>
      <c r="J847" s="169">
        <v>26127</v>
      </c>
      <c r="K847" s="167" t="s">
        <v>55</v>
      </c>
      <c r="L847" s="169">
        <v>44</v>
      </c>
      <c r="M847" s="167" t="s">
        <v>3513</v>
      </c>
      <c r="N847" s="169">
        <v>235</v>
      </c>
      <c r="O847" s="167" t="s">
        <v>3505</v>
      </c>
      <c r="P847" s="167"/>
      <c r="Q847" s="167" t="s">
        <v>3506</v>
      </c>
      <c r="R847" s="167" t="s">
        <v>3528</v>
      </c>
      <c r="S847" s="169">
        <v>11</v>
      </c>
      <c r="T847" s="167" t="s">
        <v>3529</v>
      </c>
      <c r="U847" s="169" t="s">
        <v>3530</v>
      </c>
      <c r="V847" s="167" t="s">
        <v>4916</v>
      </c>
      <c r="W847" s="167" t="s">
        <v>4917</v>
      </c>
      <c r="X847" s="170" t="s">
        <v>3533</v>
      </c>
      <c r="Y847" s="171" t="s">
        <v>4918</v>
      </c>
      <c r="Z847" s="167" t="s">
        <v>10654</v>
      </c>
      <c r="AA847" s="176">
        <v>6000</v>
      </c>
      <c r="AB847" s="167" t="s">
        <v>11254</v>
      </c>
      <c r="AC847" s="176">
        <v>6000</v>
      </c>
      <c r="AD847" s="167" t="s">
        <v>11254</v>
      </c>
      <c r="AE847" s="176">
        <v>4740</v>
      </c>
    </row>
    <row r="848" spans="1:31">
      <c r="A848" s="178">
        <v>108177338840</v>
      </c>
      <c r="B848" s="166">
        <v>46134</v>
      </c>
      <c r="C848" s="167" t="s">
        <v>3524</v>
      </c>
      <c r="D848" s="167" t="s">
        <v>3525</v>
      </c>
      <c r="E848" s="167" t="s">
        <v>3526</v>
      </c>
      <c r="F848" s="167" t="s">
        <v>3501</v>
      </c>
      <c r="G848" s="167" t="s">
        <v>3502</v>
      </c>
      <c r="H848" s="168">
        <v>46135</v>
      </c>
      <c r="I848" s="167" t="s">
        <v>4915</v>
      </c>
      <c r="J848" s="169">
        <v>26127</v>
      </c>
      <c r="K848" s="167" t="s">
        <v>55</v>
      </c>
      <c r="L848" s="169">
        <v>44</v>
      </c>
      <c r="M848" s="167" t="s">
        <v>3513</v>
      </c>
      <c r="N848" s="169">
        <v>235</v>
      </c>
      <c r="O848" s="167" t="s">
        <v>3505</v>
      </c>
      <c r="P848" s="167"/>
      <c r="Q848" s="167" t="s">
        <v>3506</v>
      </c>
      <c r="R848" s="167" t="s">
        <v>3528</v>
      </c>
      <c r="S848" s="169">
        <v>10</v>
      </c>
      <c r="T848" s="167" t="s">
        <v>3529</v>
      </c>
      <c r="U848" s="169" t="s">
        <v>3530</v>
      </c>
      <c r="V848" s="167" t="s">
        <v>3571</v>
      </c>
      <c r="W848" s="167" t="s">
        <v>3572</v>
      </c>
      <c r="X848" s="170" t="s">
        <v>157</v>
      </c>
      <c r="Y848" s="171" t="s">
        <v>4918</v>
      </c>
      <c r="Z848" s="167" t="s">
        <v>10654</v>
      </c>
      <c r="AA848" s="176">
        <v>7500</v>
      </c>
      <c r="AB848" s="167" t="s">
        <v>11254</v>
      </c>
      <c r="AC848" s="176">
        <v>7500</v>
      </c>
      <c r="AD848" s="167" t="s">
        <v>11254</v>
      </c>
      <c r="AE848" s="176">
        <v>312.07499999999999</v>
      </c>
    </row>
    <row r="849" spans="1:31">
      <c r="A849" s="178">
        <v>108177338840</v>
      </c>
      <c r="B849" s="166">
        <v>46134</v>
      </c>
      <c r="C849" s="167" t="s">
        <v>3524</v>
      </c>
      <c r="D849" s="167" t="s">
        <v>3525</v>
      </c>
      <c r="E849" s="167" t="s">
        <v>3526</v>
      </c>
      <c r="F849" s="167" t="s">
        <v>3501</v>
      </c>
      <c r="G849" s="167" t="s">
        <v>3502</v>
      </c>
      <c r="H849" s="168">
        <v>46135</v>
      </c>
      <c r="I849" s="167" t="s">
        <v>4915</v>
      </c>
      <c r="J849" s="169">
        <v>26127</v>
      </c>
      <c r="K849" s="167" t="s">
        <v>55</v>
      </c>
      <c r="L849" s="169">
        <v>44</v>
      </c>
      <c r="M849" s="167" t="s">
        <v>3513</v>
      </c>
      <c r="N849" s="169">
        <v>235</v>
      </c>
      <c r="O849" s="167" t="s">
        <v>3505</v>
      </c>
      <c r="P849" s="167"/>
      <c r="Q849" s="167" t="s">
        <v>3506</v>
      </c>
      <c r="R849" s="167" t="s">
        <v>3528</v>
      </c>
      <c r="S849" s="169">
        <v>9</v>
      </c>
      <c r="T849" s="167" t="s">
        <v>3717</v>
      </c>
      <c r="U849" s="169" t="s">
        <v>3718</v>
      </c>
      <c r="V849" s="167" t="s">
        <v>3939</v>
      </c>
      <c r="W849" s="167" t="s">
        <v>3940</v>
      </c>
      <c r="X849" s="170" t="s">
        <v>157</v>
      </c>
      <c r="Y849" s="171" t="s">
        <v>4918</v>
      </c>
      <c r="Z849" s="167" t="s">
        <v>10654</v>
      </c>
      <c r="AA849" s="176">
        <v>3200</v>
      </c>
      <c r="AB849" s="167" t="s">
        <v>11254</v>
      </c>
      <c r="AC849" s="176">
        <v>3200</v>
      </c>
      <c r="AD849" s="167" t="s">
        <v>11254</v>
      </c>
      <c r="AE849" s="176">
        <v>704</v>
      </c>
    </row>
    <row r="850" spans="1:31">
      <c r="A850" s="178">
        <v>108177338840</v>
      </c>
      <c r="B850" s="166">
        <v>46134</v>
      </c>
      <c r="C850" s="167" t="s">
        <v>3524</v>
      </c>
      <c r="D850" s="167" t="s">
        <v>3525</v>
      </c>
      <c r="E850" s="167" t="s">
        <v>3526</v>
      </c>
      <c r="F850" s="167" t="s">
        <v>3501</v>
      </c>
      <c r="G850" s="167" t="s">
        <v>3502</v>
      </c>
      <c r="H850" s="168">
        <v>46135</v>
      </c>
      <c r="I850" s="167" t="s">
        <v>4915</v>
      </c>
      <c r="J850" s="169">
        <v>26127</v>
      </c>
      <c r="K850" s="167" t="s">
        <v>55</v>
      </c>
      <c r="L850" s="169">
        <v>44</v>
      </c>
      <c r="M850" s="167" t="s">
        <v>3513</v>
      </c>
      <c r="N850" s="169">
        <v>235</v>
      </c>
      <c r="O850" s="167" t="s">
        <v>3505</v>
      </c>
      <c r="P850" s="167"/>
      <c r="Q850" s="167" t="s">
        <v>3506</v>
      </c>
      <c r="R850" s="167" t="s">
        <v>3528</v>
      </c>
      <c r="S850" s="169">
        <v>8</v>
      </c>
      <c r="T850" s="167" t="s">
        <v>3717</v>
      </c>
      <c r="U850" s="169" t="s">
        <v>3718</v>
      </c>
      <c r="V850" s="167" t="s">
        <v>3939</v>
      </c>
      <c r="W850" s="167" t="s">
        <v>3940</v>
      </c>
      <c r="X850" s="170" t="s">
        <v>157</v>
      </c>
      <c r="Y850" s="171" t="s">
        <v>4918</v>
      </c>
      <c r="Z850" s="167" t="s">
        <v>10654</v>
      </c>
      <c r="AA850" s="176">
        <v>6400</v>
      </c>
      <c r="AB850" s="167" t="s">
        <v>11254</v>
      </c>
      <c r="AC850" s="176">
        <v>6400</v>
      </c>
      <c r="AD850" s="167" t="s">
        <v>11254</v>
      </c>
      <c r="AE850" s="176">
        <v>1408</v>
      </c>
    </row>
    <row r="851" spans="1:31">
      <c r="A851" s="178">
        <v>108177338840</v>
      </c>
      <c r="B851" s="166">
        <v>46134</v>
      </c>
      <c r="C851" s="167" t="s">
        <v>3524</v>
      </c>
      <c r="D851" s="167" t="s">
        <v>3525</v>
      </c>
      <c r="E851" s="167" t="s">
        <v>3526</v>
      </c>
      <c r="F851" s="167" t="s">
        <v>3501</v>
      </c>
      <c r="G851" s="167" t="s">
        <v>3502</v>
      </c>
      <c r="H851" s="168">
        <v>46135</v>
      </c>
      <c r="I851" s="167" t="s">
        <v>4915</v>
      </c>
      <c r="J851" s="169">
        <v>26127</v>
      </c>
      <c r="K851" s="167" t="s">
        <v>55</v>
      </c>
      <c r="L851" s="169">
        <v>44</v>
      </c>
      <c r="M851" s="167" t="s">
        <v>3513</v>
      </c>
      <c r="N851" s="169">
        <v>235</v>
      </c>
      <c r="O851" s="167" t="s">
        <v>3505</v>
      </c>
      <c r="P851" s="167"/>
      <c r="Q851" s="167" t="s">
        <v>3506</v>
      </c>
      <c r="R851" s="167" t="s">
        <v>3528</v>
      </c>
      <c r="S851" s="169">
        <v>7</v>
      </c>
      <c r="T851" s="167" t="s">
        <v>3961</v>
      </c>
      <c r="U851" s="169" t="s">
        <v>3962</v>
      </c>
      <c r="V851" s="167" t="s">
        <v>4955</v>
      </c>
      <c r="W851" s="167" t="s">
        <v>4956</v>
      </c>
      <c r="X851" s="170" t="s">
        <v>3533</v>
      </c>
      <c r="Y851" s="171" t="s">
        <v>4918</v>
      </c>
      <c r="Z851" s="167" t="s">
        <v>10654</v>
      </c>
      <c r="AA851" s="176">
        <v>1500</v>
      </c>
      <c r="AB851" s="167" t="s">
        <v>11254</v>
      </c>
      <c r="AC851" s="176">
        <v>1500</v>
      </c>
      <c r="AD851" s="167" t="s">
        <v>11254</v>
      </c>
      <c r="AE851" s="176">
        <v>643.5</v>
      </c>
    </row>
    <row r="852" spans="1:31">
      <c r="A852" s="178">
        <v>108177338840</v>
      </c>
      <c r="B852" s="166">
        <v>46134</v>
      </c>
      <c r="C852" s="167" t="s">
        <v>3524</v>
      </c>
      <c r="D852" s="167" t="s">
        <v>3525</v>
      </c>
      <c r="E852" s="167" t="s">
        <v>3526</v>
      </c>
      <c r="F852" s="167" t="s">
        <v>3501</v>
      </c>
      <c r="G852" s="167" t="s">
        <v>3502</v>
      </c>
      <c r="H852" s="168">
        <v>46135</v>
      </c>
      <c r="I852" s="167" t="s">
        <v>4915</v>
      </c>
      <c r="J852" s="169">
        <v>26127</v>
      </c>
      <c r="K852" s="167" t="s">
        <v>55</v>
      </c>
      <c r="L852" s="169">
        <v>44</v>
      </c>
      <c r="M852" s="167" t="s">
        <v>3513</v>
      </c>
      <c r="N852" s="169">
        <v>235</v>
      </c>
      <c r="O852" s="167" t="s">
        <v>3505</v>
      </c>
      <c r="P852" s="167"/>
      <c r="Q852" s="167" t="s">
        <v>3506</v>
      </c>
      <c r="R852" s="167" t="s">
        <v>3528</v>
      </c>
      <c r="S852" s="169">
        <v>6</v>
      </c>
      <c r="T852" s="167" t="s">
        <v>3535</v>
      </c>
      <c r="U852" s="169" t="s">
        <v>3536</v>
      </c>
      <c r="V852" s="167" t="s">
        <v>4957</v>
      </c>
      <c r="W852" s="167" t="s">
        <v>4958</v>
      </c>
      <c r="X852" s="170" t="s">
        <v>3533</v>
      </c>
      <c r="Y852" s="171" t="s">
        <v>4918</v>
      </c>
      <c r="Z852" s="167" t="s">
        <v>10654</v>
      </c>
      <c r="AA852" s="176">
        <v>10000</v>
      </c>
      <c r="AB852" s="167" t="s">
        <v>11254</v>
      </c>
      <c r="AC852" s="176">
        <v>10000</v>
      </c>
      <c r="AD852" s="167" t="s">
        <v>11254</v>
      </c>
      <c r="AE852" s="176">
        <v>50</v>
      </c>
    </row>
    <row r="853" spans="1:31">
      <c r="A853" s="178">
        <v>108177338840</v>
      </c>
      <c r="B853" s="166">
        <v>46134</v>
      </c>
      <c r="C853" s="167" t="s">
        <v>3524</v>
      </c>
      <c r="D853" s="167" t="s">
        <v>3525</v>
      </c>
      <c r="E853" s="167" t="s">
        <v>3526</v>
      </c>
      <c r="F853" s="167" t="s">
        <v>3501</v>
      </c>
      <c r="G853" s="167" t="s">
        <v>3502</v>
      </c>
      <c r="H853" s="168">
        <v>46135</v>
      </c>
      <c r="I853" s="167" t="s">
        <v>4915</v>
      </c>
      <c r="J853" s="169">
        <v>26127</v>
      </c>
      <c r="K853" s="167" t="s">
        <v>55</v>
      </c>
      <c r="L853" s="169">
        <v>44</v>
      </c>
      <c r="M853" s="167" t="s">
        <v>3513</v>
      </c>
      <c r="N853" s="169">
        <v>235</v>
      </c>
      <c r="O853" s="167" t="s">
        <v>3505</v>
      </c>
      <c r="P853" s="167"/>
      <c r="Q853" s="167" t="s">
        <v>3506</v>
      </c>
      <c r="R853" s="167" t="s">
        <v>3528</v>
      </c>
      <c r="S853" s="169">
        <v>5</v>
      </c>
      <c r="T853" s="167" t="s">
        <v>3535</v>
      </c>
      <c r="U853" s="169" t="s">
        <v>3536</v>
      </c>
      <c r="V853" s="167" t="s">
        <v>4959</v>
      </c>
      <c r="W853" s="167" t="s">
        <v>4960</v>
      </c>
      <c r="X853" s="170" t="s">
        <v>3533</v>
      </c>
      <c r="Y853" s="171" t="s">
        <v>4918</v>
      </c>
      <c r="Z853" s="167" t="s">
        <v>10654</v>
      </c>
      <c r="AA853" s="176">
        <v>10000</v>
      </c>
      <c r="AB853" s="167" t="s">
        <v>11254</v>
      </c>
      <c r="AC853" s="176">
        <v>10000</v>
      </c>
      <c r="AD853" s="167" t="s">
        <v>11254</v>
      </c>
      <c r="AE853" s="176">
        <v>23.5</v>
      </c>
    </row>
    <row r="854" spans="1:31">
      <c r="A854" s="178">
        <v>108177338840</v>
      </c>
      <c r="B854" s="166">
        <v>46134</v>
      </c>
      <c r="C854" s="167" t="s">
        <v>3524</v>
      </c>
      <c r="D854" s="167" t="s">
        <v>3525</v>
      </c>
      <c r="E854" s="167" t="s">
        <v>3526</v>
      </c>
      <c r="F854" s="167" t="s">
        <v>3501</v>
      </c>
      <c r="G854" s="167" t="s">
        <v>3502</v>
      </c>
      <c r="H854" s="168">
        <v>46135</v>
      </c>
      <c r="I854" s="167" t="s">
        <v>4915</v>
      </c>
      <c r="J854" s="169">
        <v>26127</v>
      </c>
      <c r="K854" s="167" t="s">
        <v>55</v>
      </c>
      <c r="L854" s="169">
        <v>44</v>
      </c>
      <c r="M854" s="167" t="s">
        <v>3513</v>
      </c>
      <c r="N854" s="169">
        <v>235</v>
      </c>
      <c r="O854" s="167" t="s">
        <v>3505</v>
      </c>
      <c r="P854" s="167"/>
      <c r="Q854" s="167" t="s">
        <v>3506</v>
      </c>
      <c r="R854" s="167" t="s">
        <v>3528</v>
      </c>
      <c r="S854" s="169">
        <v>4</v>
      </c>
      <c r="T854" s="167" t="s">
        <v>3529</v>
      </c>
      <c r="U854" s="169" t="s">
        <v>3530</v>
      </c>
      <c r="V854" s="167" t="s">
        <v>3571</v>
      </c>
      <c r="W854" s="167" t="s">
        <v>3572</v>
      </c>
      <c r="X854" s="170" t="s">
        <v>157</v>
      </c>
      <c r="Y854" s="171" t="s">
        <v>4918</v>
      </c>
      <c r="Z854" s="167" t="s">
        <v>10654</v>
      </c>
      <c r="AA854" s="176">
        <v>30000</v>
      </c>
      <c r="AB854" s="167" t="s">
        <v>11254</v>
      </c>
      <c r="AC854" s="176">
        <v>30000</v>
      </c>
      <c r="AD854" s="167" t="s">
        <v>11254</v>
      </c>
      <c r="AE854" s="176">
        <v>1248.3</v>
      </c>
    </row>
    <row r="855" spans="1:31">
      <c r="A855" s="178">
        <v>108177338840</v>
      </c>
      <c r="B855" s="166">
        <v>46134</v>
      </c>
      <c r="C855" s="167" t="s">
        <v>3524</v>
      </c>
      <c r="D855" s="167" t="s">
        <v>3525</v>
      </c>
      <c r="E855" s="167" t="s">
        <v>3526</v>
      </c>
      <c r="F855" s="167" t="s">
        <v>3501</v>
      </c>
      <c r="G855" s="167" t="s">
        <v>3502</v>
      </c>
      <c r="H855" s="168">
        <v>46135</v>
      </c>
      <c r="I855" s="167" t="s">
        <v>4915</v>
      </c>
      <c r="J855" s="169">
        <v>26127</v>
      </c>
      <c r="K855" s="167" t="s">
        <v>55</v>
      </c>
      <c r="L855" s="169">
        <v>44</v>
      </c>
      <c r="M855" s="167" t="s">
        <v>3513</v>
      </c>
      <c r="N855" s="169">
        <v>235</v>
      </c>
      <c r="O855" s="167" t="s">
        <v>3505</v>
      </c>
      <c r="P855" s="167"/>
      <c r="Q855" s="167" t="s">
        <v>3506</v>
      </c>
      <c r="R855" s="167" t="s">
        <v>3528</v>
      </c>
      <c r="S855" s="169">
        <v>3</v>
      </c>
      <c r="T855" s="167" t="s">
        <v>3529</v>
      </c>
      <c r="U855" s="169" t="s">
        <v>3530</v>
      </c>
      <c r="V855" s="167" t="s">
        <v>3571</v>
      </c>
      <c r="W855" s="167" t="s">
        <v>3572</v>
      </c>
      <c r="X855" s="170" t="s">
        <v>157</v>
      </c>
      <c r="Y855" s="171" t="s">
        <v>4918</v>
      </c>
      <c r="Z855" s="167" t="s">
        <v>10654</v>
      </c>
      <c r="AA855" s="176">
        <v>5000</v>
      </c>
      <c r="AB855" s="167" t="s">
        <v>11254</v>
      </c>
      <c r="AC855" s="176">
        <v>5000</v>
      </c>
      <c r="AD855" s="167" t="s">
        <v>11254</v>
      </c>
      <c r="AE855" s="176">
        <v>208.05</v>
      </c>
    </row>
    <row r="856" spans="1:31">
      <c r="A856" s="178">
        <v>108177338840</v>
      </c>
      <c r="B856" s="166">
        <v>46134</v>
      </c>
      <c r="C856" s="167" t="s">
        <v>3524</v>
      </c>
      <c r="D856" s="167" t="s">
        <v>3525</v>
      </c>
      <c r="E856" s="167" t="s">
        <v>3526</v>
      </c>
      <c r="F856" s="167" t="s">
        <v>3501</v>
      </c>
      <c r="G856" s="167" t="s">
        <v>3502</v>
      </c>
      <c r="H856" s="168">
        <v>46135</v>
      </c>
      <c r="I856" s="167" t="s">
        <v>4915</v>
      </c>
      <c r="J856" s="169">
        <v>26127</v>
      </c>
      <c r="K856" s="167" t="s">
        <v>55</v>
      </c>
      <c r="L856" s="169">
        <v>44</v>
      </c>
      <c r="M856" s="167" t="s">
        <v>3513</v>
      </c>
      <c r="N856" s="169">
        <v>235</v>
      </c>
      <c r="O856" s="167" t="s">
        <v>3505</v>
      </c>
      <c r="P856" s="167"/>
      <c r="Q856" s="167" t="s">
        <v>3506</v>
      </c>
      <c r="R856" s="167" t="s">
        <v>3528</v>
      </c>
      <c r="S856" s="169">
        <v>2</v>
      </c>
      <c r="T856" s="167" t="s">
        <v>3529</v>
      </c>
      <c r="U856" s="169" t="s">
        <v>3530</v>
      </c>
      <c r="V856" s="167" t="s">
        <v>3571</v>
      </c>
      <c r="W856" s="167" t="s">
        <v>3572</v>
      </c>
      <c r="X856" s="170" t="s">
        <v>157</v>
      </c>
      <c r="Y856" s="171" t="s">
        <v>4918</v>
      </c>
      <c r="Z856" s="167" t="s">
        <v>10654</v>
      </c>
      <c r="AA856" s="176">
        <v>12500</v>
      </c>
      <c r="AB856" s="167" t="s">
        <v>11254</v>
      </c>
      <c r="AC856" s="176">
        <v>12500</v>
      </c>
      <c r="AD856" s="167" t="s">
        <v>11254</v>
      </c>
      <c r="AE856" s="176">
        <v>520.125</v>
      </c>
    </row>
    <row r="857" spans="1:31">
      <c r="A857" s="178">
        <v>108177338840</v>
      </c>
      <c r="B857" s="166">
        <v>46134</v>
      </c>
      <c r="C857" s="167" t="s">
        <v>3524</v>
      </c>
      <c r="D857" s="167" t="s">
        <v>3525</v>
      </c>
      <c r="E857" s="167" t="s">
        <v>3526</v>
      </c>
      <c r="F857" s="167" t="s">
        <v>3501</v>
      </c>
      <c r="G857" s="167" t="s">
        <v>3502</v>
      </c>
      <c r="H857" s="168">
        <v>46135</v>
      </c>
      <c r="I857" s="167" t="s">
        <v>4915</v>
      </c>
      <c r="J857" s="169">
        <v>26127</v>
      </c>
      <c r="K857" s="167" t="s">
        <v>55</v>
      </c>
      <c r="L857" s="169">
        <v>44</v>
      </c>
      <c r="M857" s="167" t="s">
        <v>3513</v>
      </c>
      <c r="N857" s="169">
        <v>235</v>
      </c>
      <c r="O857" s="167" t="s">
        <v>3505</v>
      </c>
      <c r="P857" s="167"/>
      <c r="Q857" s="167" t="s">
        <v>3506</v>
      </c>
      <c r="R857" s="167" t="s">
        <v>3528</v>
      </c>
      <c r="S857" s="169">
        <v>1</v>
      </c>
      <c r="T857" s="167" t="s">
        <v>3529</v>
      </c>
      <c r="U857" s="169" t="s">
        <v>3530</v>
      </c>
      <c r="V857" s="167" t="s">
        <v>4130</v>
      </c>
      <c r="W857" s="167" t="s">
        <v>4131</v>
      </c>
      <c r="X857" s="170" t="s">
        <v>157</v>
      </c>
      <c r="Y857" s="171" t="s">
        <v>4918</v>
      </c>
      <c r="Z857" s="167" t="s">
        <v>10654</v>
      </c>
      <c r="AA857" s="176">
        <v>3000</v>
      </c>
      <c r="AB857" s="167" t="s">
        <v>11254</v>
      </c>
      <c r="AC857" s="176">
        <v>3000</v>
      </c>
      <c r="AD857" s="167" t="s">
        <v>11254</v>
      </c>
      <c r="AE857" s="176">
        <v>726</v>
      </c>
    </row>
    <row r="858" spans="1:31">
      <c r="A858" s="178">
        <v>108177428330</v>
      </c>
      <c r="B858" s="166">
        <v>46134</v>
      </c>
      <c r="C858" s="167" t="s">
        <v>3524</v>
      </c>
      <c r="D858" s="167" t="s">
        <v>3525</v>
      </c>
      <c r="E858" s="167" t="s">
        <v>3526</v>
      </c>
      <c r="F858" s="167" t="s">
        <v>3501</v>
      </c>
      <c r="G858" s="167" t="s">
        <v>3502</v>
      </c>
      <c r="H858" s="168">
        <v>46135</v>
      </c>
      <c r="I858" s="167"/>
      <c r="J858" s="169">
        <v>26127</v>
      </c>
      <c r="K858" s="167" t="s">
        <v>55</v>
      </c>
      <c r="L858" s="169">
        <v>1</v>
      </c>
      <c r="M858" s="167" t="s">
        <v>3513</v>
      </c>
      <c r="N858" s="169">
        <v>1.6</v>
      </c>
      <c r="O858" s="167" t="s">
        <v>3505</v>
      </c>
      <c r="P858" s="167"/>
      <c r="Q858" s="167" t="s">
        <v>3514</v>
      </c>
      <c r="R858" s="167" t="s">
        <v>3528</v>
      </c>
      <c r="S858" s="169">
        <v>1</v>
      </c>
      <c r="T858" s="167" t="s">
        <v>3529</v>
      </c>
      <c r="U858" s="169" t="s">
        <v>3530</v>
      </c>
      <c r="V858" s="167" t="s">
        <v>4897</v>
      </c>
      <c r="W858" s="167" t="s">
        <v>4898</v>
      </c>
      <c r="X858" s="170" t="s">
        <v>160</v>
      </c>
      <c r="Y858" s="171" t="s">
        <v>4961</v>
      </c>
      <c r="Z858" s="167" t="s">
        <v>10655</v>
      </c>
      <c r="AA858" s="176">
        <v>2500</v>
      </c>
      <c r="AB858" s="167" t="s">
        <v>11254</v>
      </c>
      <c r="AC858" s="176">
        <v>2500</v>
      </c>
      <c r="AD858" s="167" t="s">
        <v>11254</v>
      </c>
      <c r="AE858" s="176">
        <v>1750</v>
      </c>
    </row>
    <row r="859" spans="1:31">
      <c r="A859" s="178">
        <v>108177455260</v>
      </c>
      <c r="B859" s="166">
        <v>46134</v>
      </c>
      <c r="C859" s="167" t="s">
        <v>3524</v>
      </c>
      <c r="D859" s="167" t="s">
        <v>3525</v>
      </c>
      <c r="E859" s="167" t="s">
        <v>3526</v>
      </c>
      <c r="F859" s="167" t="s">
        <v>3501</v>
      </c>
      <c r="G859" s="167" t="s">
        <v>3502</v>
      </c>
      <c r="H859" s="168">
        <v>46135</v>
      </c>
      <c r="I859" s="167"/>
      <c r="J859" s="169">
        <v>26127</v>
      </c>
      <c r="K859" s="167" t="s">
        <v>55</v>
      </c>
      <c r="L859" s="169">
        <v>1</v>
      </c>
      <c r="M859" s="167" t="s">
        <v>3504</v>
      </c>
      <c r="N859" s="169">
        <v>99.3</v>
      </c>
      <c r="O859" s="167" t="s">
        <v>3505</v>
      </c>
      <c r="P859" s="167"/>
      <c r="Q859" s="167" t="s">
        <v>3514</v>
      </c>
      <c r="R859" s="167" t="s">
        <v>3528</v>
      </c>
      <c r="S859" s="169">
        <v>27</v>
      </c>
      <c r="T859" s="167" t="s">
        <v>3545</v>
      </c>
      <c r="U859" s="169" t="s">
        <v>3546</v>
      </c>
      <c r="V859" s="167" t="s">
        <v>4962</v>
      </c>
      <c r="W859" s="167" t="s">
        <v>4963</v>
      </c>
      <c r="X859" s="170" t="s">
        <v>3533</v>
      </c>
      <c r="Y859" s="171" t="s">
        <v>4964</v>
      </c>
      <c r="Z859" s="167" t="s">
        <v>10656</v>
      </c>
      <c r="AA859" s="176">
        <v>3000</v>
      </c>
      <c r="AB859" s="167" t="s">
        <v>11254</v>
      </c>
      <c r="AC859" s="176">
        <v>3000</v>
      </c>
      <c r="AD859" s="167" t="s">
        <v>11254</v>
      </c>
      <c r="AE859" s="176">
        <v>228</v>
      </c>
    </row>
    <row r="860" spans="1:31">
      <c r="A860" s="178">
        <v>108177455260</v>
      </c>
      <c r="B860" s="166">
        <v>46134</v>
      </c>
      <c r="C860" s="167" t="s">
        <v>3524</v>
      </c>
      <c r="D860" s="167" t="s">
        <v>3525</v>
      </c>
      <c r="E860" s="167" t="s">
        <v>3526</v>
      </c>
      <c r="F860" s="167" t="s">
        <v>3501</v>
      </c>
      <c r="G860" s="167" t="s">
        <v>3502</v>
      </c>
      <c r="H860" s="168">
        <v>46135</v>
      </c>
      <c r="I860" s="167"/>
      <c r="J860" s="169">
        <v>26127</v>
      </c>
      <c r="K860" s="167" t="s">
        <v>55</v>
      </c>
      <c r="L860" s="169">
        <v>1</v>
      </c>
      <c r="M860" s="167" t="s">
        <v>3504</v>
      </c>
      <c r="N860" s="169">
        <v>99.3</v>
      </c>
      <c r="O860" s="167" t="s">
        <v>3505</v>
      </c>
      <c r="P860" s="167"/>
      <c r="Q860" s="167" t="s">
        <v>3514</v>
      </c>
      <c r="R860" s="167" t="s">
        <v>3528</v>
      </c>
      <c r="S860" s="169">
        <v>26</v>
      </c>
      <c r="T860" s="167" t="s">
        <v>3545</v>
      </c>
      <c r="U860" s="169" t="s">
        <v>3546</v>
      </c>
      <c r="V860" s="167" t="s">
        <v>4962</v>
      </c>
      <c r="W860" s="167" t="s">
        <v>4963</v>
      </c>
      <c r="X860" s="170" t="s">
        <v>3533</v>
      </c>
      <c r="Y860" s="171" t="s">
        <v>4964</v>
      </c>
      <c r="Z860" s="167" t="s">
        <v>10656</v>
      </c>
      <c r="AA860" s="176">
        <v>3000</v>
      </c>
      <c r="AB860" s="167" t="s">
        <v>11254</v>
      </c>
      <c r="AC860" s="176">
        <v>3000</v>
      </c>
      <c r="AD860" s="167" t="s">
        <v>11254</v>
      </c>
      <c r="AE860" s="176">
        <v>228</v>
      </c>
    </row>
    <row r="861" spans="1:31">
      <c r="A861" s="178">
        <v>108177455260</v>
      </c>
      <c r="B861" s="166">
        <v>46134</v>
      </c>
      <c r="C861" s="167" t="s">
        <v>3524</v>
      </c>
      <c r="D861" s="167" t="s">
        <v>3525</v>
      </c>
      <c r="E861" s="167" t="s">
        <v>3526</v>
      </c>
      <c r="F861" s="167" t="s">
        <v>3501</v>
      </c>
      <c r="G861" s="167" t="s">
        <v>3502</v>
      </c>
      <c r="H861" s="168">
        <v>46135</v>
      </c>
      <c r="I861" s="167"/>
      <c r="J861" s="169">
        <v>26127</v>
      </c>
      <c r="K861" s="167" t="s">
        <v>55</v>
      </c>
      <c r="L861" s="169">
        <v>1</v>
      </c>
      <c r="M861" s="167" t="s">
        <v>3504</v>
      </c>
      <c r="N861" s="169">
        <v>99.3</v>
      </c>
      <c r="O861" s="167" t="s">
        <v>3505</v>
      </c>
      <c r="P861" s="167"/>
      <c r="Q861" s="167" t="s">
        <v>3514</v>
      </c>
      <c r="R861" s="167" t="s">
        <v>3528</v>
      </c>
      <c r="S861" s="169">
        <v>25</v>
      </c>
      <c r="T861" s="167" t="s">
        <v>3560</v>
      </c>
      <c r="U861" s="169" t="s">
        <v>3561</v>
      </c>
      <c r="V861" s="167" t="s">
        <v>4965</v>
      </c>
      <c r="W861" s="167" t="s">
        <v>4966</v>
      </c>
      <c r="X861" s="170" t="s">
        <v>3533</v>
      </c>
      <c r="Y861" s="171" t="s">
        <v>4964</v>
      </c>
      <c r="Z861" s="167" t="s">
        <v>10656</v>
      </c>
      <c r="AA861" s="176">
        <v>4500</v>
      </c>
      <c r="AB861" s="167" t="s">
        <v>11254</v>
      </c>
      <c r="AC861" s="176">
        <v>4500</v>
      </c>
      <c r="AD861" s="167" t="s">
        <v>11254</v>
      </c>
      <c r="AE861" s="176">
        <v>1638.9</v>
      </c>
    </row>
    <row r="862" spans="1:31">
      <c r="A862" s="178">
        <v>108177455260</v>
      </c>
      <c r="B862" s="166">
        <v>46134</v>
      </c>
      <c r="C862" s="167" t="s">
        <v>3524</v>
      </c>
      <c r="D862" s="167" t="s">
        <v>3525</v>
      </c>
      <c r="E862" s="167" t="s">
        <v>3526</v>
      </c>
      <c r="F862" s="167" t="s">
        <v>3501</v>
      </c>
      <c r="G862" s="167" t="s">
        <v>3502</v>
      </c>
      <c r="H862" s="168">
        <v>46135</v>
      </c>
      <c r="I862" s="167"/>
      <c r="J862" s="169">
        <v>26127</v>
      </c>
      <c r="K862" s="167" t="s">
        <v>55</v>
      </c>
      <c r="L862" s="169">
        <v>1</v>
      </c>
      <c r="M862" s="167" t="s">
        <v>3504</v>
      </c>
      <c r="N862" s="169">
        <v>99.3</v>
      </c>
      <c r="O862" s="167" t="s">
        <v>3505</v>
      </c>
      <c r="P862" s="167"/>
      <c r="Q862" s="167" t="s">
        <v>3514</v>
      </c>
      <c r="R862" s="167" t="s">
        <v>3528</v>
      </c>
      <c r="S862" s="169">
        <v>24</v>
      </c>
      <c r="T862" s="167" t="s">
        <v>3560</v>
      </c>
      <c r="U862" s="169" t="s">
        <v>3561</v>
      </c>
      <c r="V862" s="167" t="s">
        <v>4965</v>
      </c>
      <c r="W862" s="167" t="s">
        <v>4966</v>
      </c>
      <c r="X862" s="170" t="s">
        <v>3533</v>
      </c>
      <c r="Y862" s="171" t="s">
        <v>4964</v>
      </c>
      <c r="Z862" s="167" t="s">
        <v>10656</v>
      </c>
      <c r="AA862" s="176">
        <v>500</v>
      </c>
      <c r="AB862" s="167" t="s">
        <v>11254</v>
      </c>
      <c r="AC862" s="176">
        <v>500</v>
      </c>
      <c r="AD862" s="167" t="s">
        <v>11254</v>
      </c>
      <c r="AE862" s="176">
        <v>182.1</v>
      </c>
    </row>
    <row r="863" spans="1:31">
      <c r="A863" s="178">
        <v>108177455260</v>
      </c>
      <c r="B863" s="166">
        <v>46134</v>
      </c>
      <c r="C863" s="167" t="s">
        <v>3524</v>
      </c>
      <c r="D863" s="167" t="s">
        <v>3525</v>
      </c>
      <c r="E863" s="167" t="s">
        <v>3526</v>
      </c>
      <c r="F863" s="167" t="s">
        <v>3501</v>
      </c>
      <c r="G863" s="167" t="s">
        <v>3502</v>
      </c>
      <c r="H863" s="168">
        <v>46135</v>
      </c>
      <c r="I863" s="167"/>
      <c r="J863" s="169">
        <v>26127</v>
      </c>
      <c r="K863" s="167" t="s">
        <v>55</v>
      </c>
      <c r="L863" s="169">
        <v>1</v>
      </c>
      <c r="M863" s="167" t="s">
        <v>3504</v>
      </c>
      <c r="N863" s="169">
        <v>99.3</v>
      </c>
      <c r="O863" s="167" t="s">
        <v>3505</v>
      </c>
      <c r="P863" s="167"/>
      <c r="Q863" s="167" t="s">
        <v>3514</v>
      </c>
      <c r="R863" s="167" t="s">
        <v>3528</v>
      </c>
      <c r="S863" s="169">
        <v>23</v>
      </c>
      <c r="T863" s="167" t="s">
        <v>3560</v>
      </c>
      <c r="U863" s="169" t="s">
        <v>3561</v>
      </c>
      <c r="V863" s="167" t="s">
        <v>4965</v>
      </c>
      <c r="W863" s="167" t="s">
        <v>4966</v>
      </c>
      <c r="X863" s="170" t="s">
        <v>3533</v>
      </c>
      <c r="Y863" s="171" t="s">
        <v>4964</v>
      </c>
      <c r="Z863" s="167" t="s">
        <v>10656</v>
      </c>
      <c r="AA863" s="176">
        <v>5500</v>
      </c>
      <c r="AB863" s="167" t="s">
        <v>11254</v>
      </c>
      <c r="AC863" s="176">
        <v>5500</v>
      </c>
      <c r="AD863" s="167" t="s">
        <v>11254</v>
      </c>
      <c r="AE863" s="176">
        <v>2003.1</v>
      </c>
    </row>
    <row r="864" spans="1:31">
      <c r="A864" s="178">
        <v>108177455260</v>
      </c>
      <c r="B864" s="166">
        <v>46134</v>
      </c>
      <c r="C864" s="167" t="s">
        <v>3524</v>
      </c>
      <c r="D864" s="167" t="s">
        <v>3525</v>
      </c>
      <c r="E864" s="167" t="s">
        <v>3526</v>
      </c>
      <c r="F864" s="167" t="s">
        <v>3501</v>
      </c>
      <c r="G864" s="167" t="s">
        <v>3502</v>
      </c>
      <c r="H864" s="168">
        <v>46135</v>
      </c>
      <c r="I864" s="167"/>
      <c r="J864" s="169">
        <v>26127</v>
      </c>
      <c r="K864" s="167" t="s">
        <v>55</v>
      </c>
      <c r="L864" s="169">
        <v>1</v>
      </c>
      <c r="M864" s="167" t="s">
        <v>3504</v>
      </c>
      <c r="N864" s="169">
        <v>99.3</v>
      </c>
      <c r="O864" s="167" t="s">
        <v>3505</v>
      </c>
      <c r="P864" s="167"/>
      <c r="Q864" s="167" t="s">
        <v>3514</v>
      </c>
      <c r="R864" s="167" t="s">
        <v>3528</v>
      </c>
      <c r="S864" s="169">
        <v>22</v>
      </c>
      <c r="T864" s="167" t="s">
        <v>3535</v>
      </c>
      <c r="U864" s="169" t="s">
        <v>3536</v>
      </c>
      <c r="V864" s="167" t="s">
        <v>4076</v>
      </c>
      <c r="W864" s="167" t="s">
        <v>4077</v>
      </c>
      <c r="X864" s="170" t="s">
        <v>3533</v>
      </c>
      <c r="Y864" s="171" t="s">
        <v>4964</v>
      </c>
      <c r="Z864" s="167" t="s">
        <v>10656</v>
      </c>
      <c r="AA864" s="176">
        <v>20000</v>
      </c>
      <c r="AB864" s="167" t="s">
        <v>11254</v>
      </c>
      <c r="AC864" s="176">
        <v>20000</v>
      </c>
      <c r="AD864" s="167" t="s">
        <v>11254</v>
      </c>
      <c r="AE864" s="176">
        <v>46</v>
      </c>
    </row>
    <row r="865" spans="1:31">
      <c r="A865" s="178">
        <v>108177455260</v>
      </c>
      <c r="B865" s="166">
        <v>46134</v>
      </c>
      <c r="C865" s="167" t="s">
        <v>3524</v>
      </c>
      <c r="D865" s="167" t="s">
        <v>3525</v>
      </c>
      <c r="E865" s="167" t="s">
        <v>3526</v>
      </c>
      <c r="F865" s="167" t="s">
        <v>3501</v>
      </c>
      <c r="G865" s="167" t="s">
        <v>3502</v>
      </c>
      <c r="H865" s="168">
        <v>46135</v>
      </c>
      <c r="I865" s="167"/>
      <c r="J865" s="169">
        <v>26127</v>
      </c>
      <c r="K865" s="167" t="s">
        <v>55</v>
      </c>
      <c r="L865" s="169">
        <v>1</v>
      </c>
      <c r="M865" s="167" t="s">
        <v>3504</v>
      </c>
      <c r="N865" s="169">
        <v>99.3</v>
      </c>
      <c r="O865" s="167" t="s">
        <v>3505</v>
      </c>
      <c r="P865" s="167"/>
      <c r="Q865" s="167" t="s">
        <v>3514</v>
      </c>
      <c r="R865" s="167" t="s">
        <v>3528</v>
      </c>
      <c r="S865" s="169">
        <v>21</v>
      </c>
      <c r="T865" s="167" t="s">
        <v>3540</v>
      </c>
      <c r="U865" s="169" t="s">
        <v>3541</v>
      </c>
      <c r="V865" s="167" t="s">
        <v>4967</v>
      </c>
      <c r="W865" s="167" t="s">
        <v>4968</v>
      </c>
      <c r="X865" s="170" t="s">
        <v>3533</v>
      </c>
      <c r="Y865" s="171" t="s">
        <v>4964</v>
      </c>
      <c r="Z865" s="167" t="s">
        <v>10656</v>
      </c>
      <c r="AA865" s="176">
        <v>3000</v>
      </c>
      <c r="AB865" s="167" t="s">
        <v>11254</v>
      </c>
      <c r="AC865" s="176">
        <v>3000</v>
      </c>
      <c r="AD865" s="167" t="s">
        <v>11254</v>
      </c>
      <c r="AE865" s="176">
        <v>180.6</v>
      </c>
    </row>
    <row r="866" spans="1:31">
      <c r="A866" s="178">
        <v>108177455260</v>
      </c>
      <c r="B866" s="166">
        <v>46134</v>
      </c>
      <c r="C866" s="167" t="s">
        <v>3524</v>
      </c>
      <c r="D866" s="167" t="s">
        <v>3525</v>
      </c>
      <c r="E866" s="167" t="s">
        <v>3526</v>
      </c>
      <c r="F866" s="167" t="s">
        <v>3501</v>
      </c>
      <c r="G866" s="167" t="s">
        <v>3502</v>
      </c>
      <c r="H866" s="168">
        <v>46135</v>
      </c>
      <c r="I866" s="167"/>
      <c r="J866" s="169">
        <v>26127</v>
      </c>
      <c r="K866" s="167" t="s">
        <v>55</v>
      </c>
      <c r="L866" s="169">
        <v>1</v>
      </c>
      <c r="M866" s="167" t="s">
        <v>3504</v>
      </c>
      <c r="N866" s="169">
        <v>99.3</v>
      </c>
      <c r="O866" s="167" t="s">
        <v>3505</v>
      </c>
      <c r="P866" s="167"/>
      <c r="Q866" s="167" t="s">
        <v>3514</v>
      </c>
      <c r="R866" s="167" t="s">
        <v>3528</v>
      </c>
      <c r="S866" s="169">
        <v>20</v>
      </c>
      <c r="T866" s="167" t="s">
        <v>3540</v>
      </c>
      <c r="U866" s="169" t="s">
        <v>3541</v>
      </c>
      <c r="V866" s="167" t="s">
        <v>4967</v>
      </c>
      <c r="W866" s="167" t="s">
        <v>4968</v>
      </c>
      <c r="X866" s="170" t="s">
        <v>3533</v>
      </c>
      <c r="Y866" s="171" t="s">
        <v>4964</v>
      </c>
      <c r="Z866" s="167" t="s">
        <v>10656</v>
      </c>
      <c r="AA866" s="176">
        <v>6000</v>
      </c>
      <c r="AB866" s="167" t="s">
        <v>11254</v>
      </c>
      <c r="AC866" s="176">
        <v>6000</v>
      </c>
      <c r="AD866" s="167" t="s">
        <v>11254</v>
      </c>
      <c r="AE866" s="176">
        <v>361.2</v>
      </c>
    </row>
    <row r="867" spans="1:31">
      <c r="A867" s="178">
        <v>108177455260</v>
      </c>
      <c r="B867" s="166">
        <v>46134</v>
      </c>
      <c r="C867" s="167" t="s">
        <v>3524</v>
      </c>
      <c r="D867" s="167" t="s">
        <v>3525</v>
      </c>
      <c r="E867" s="167" t="s">
        <v>3526</v>
      </c>
      <c r="F867" s="167" t="s">
        <v>3501</v>
      </c>
      <c r="G867" s="167" t="s">
        <v>3502</v>
      </c>
      <c r="H867" s="168">
        <v>46135</v>
      </c>
      <c r="I867" s="167"/>
      <c r="J867" s="169">
        <v>26127</v>
      </c>
      <c r="K867" s="167" t="s">
        <v>55</v>
      </c>
      <c r="L867" s="169">
        <v>1</v>
      </c>
      <c r="M867" s="167" t="s">
        <v>3504</v>
      </c>
      <c r="N867" s="169">
        <v>99.3</v>
      </c>
      <c r="O867" s="167" t="s">
        <v>3505</v>
      </c>
      <c r="P867" s="167"/>
      <c r="Q867" s="167" t="s">
        <v>3514</v>
      </c>
      <c r="R867" s="167" t="s">
        <v>3528</v>
      </c>
      <c r="S867" s="169">
        <v>19</v>
      </c>
      <c r="T867" s="167" t="s">
        <v>3540</v>
      </c>
      <c r="U867" s="169" t="s">
        <v>3541</v>
      </c>
      <c r="V867" s="167" t="s">
        <v>4967</v>
      </c>
      <c r="W867" s="167" t="s">
        <v>4968</v>
      </c>
      <c r="X867" s="170" t="s">
        <v>3533</v>
      </c>
      <c r="Y867" s="171" t="s">
        <v>4964</v>
      </c>
      <c r="Z867" s="167" t="s">
        <v>10656</v>
      </c>
      <c r="AA867" s="176">
        <v>24000</v>
      </c>
      <c r="AB867" s="167" t="s">
        <v>11254</v>
      </c>
      <c r="AC867" s="176">
        <v>24000</v>
      </c>
      <c r="AD867" s="167" t="s">
        <v>11254</v>
      </c>
      <c r="AE867" s="176">
        <v>1444.8</v>
      </c>
    </row>
    <row r="868" spans="1:31">
      <c r="A868" s="178">
        <v>108177455260</v>
      </c>
      <c r="B868" s="166">
        <v>46134</v>
      </c>
      <c r="C868" s="167" t="s">
        <v>3524</v>
      </c>
      <c r="D868" s="167" t="s">
        <v>3525</v>
      </c>
      <c r="E868" s="167" t="s">
        <v>3526</v>
      </c>
      <c r="F868" s="167" t="s">
        <v>3501</v>
      </c>
      <c r="G868" s="167" t="s">
        <v>3502</v>
      </c>
      <c r="H868" s="168">
        <v>46135</v>
      </c>
      <c r="I868" s="167"/>
      <c r="J868" s="169">
        <v>26127</v>
      </c>
      <c r="K868" s="167" t="s">
        <v>55</v>
      </c>
      <c r="L868" s="169">
        <v>1</v>
      </c>
      <c r="M868" s="167" t="s">
        <v>3504</v>
      </c>
      <c r="N868" s="169">
        <v>99.3</v>
      </c>
      <c r="O868" s="167" t="s">
        <v>3505</v>
      </c>
      <c r="P868" s="167"/>
      <c r="Q868" s="167" t="s">
        <v>3514</v>
      </c>
      <c r="R868" s="167" t="s">
        <v>3528</v>
      </c>
      <c r="S868" s="169">
        <v>18</v>
      </c>
      <c r="T868" s="167" t="s">
        <v>3529</v>
      </c>
      <c r="U868" s="169" t="s">
        <v>3530</v>
      </c>
      <c r="V868" s="167" t="s">
        <v>4969</v>
      </c>
      <c r="W868" s="167" t="s">
        <v>4970</v>
      </c>
      <c r="X868" s="170" t="s">
        <v>3533</v>
      </c>
      <c r="Y868" s="171" t="s">
        <v>4964</v>
      </c>
      <c r="Z868" s="167" t="s">
        <v>10656</v>
      </c>
      <c r="AA868" s="176">
        <v>42000</v>
      </c>
      <c r="AB868" s="167" t="s">
        <v>11254</v>
      </c>
      <c r="AC868" s="176">
        <v>42000</v>
      </c>
      <c r="AD868" s="167" t="s">
        <v>11254</v>
      </c>
      <c r="AE868" s="176">
        <v>64902.6</v>
      </c>
    </row>
    <row r="869" spans="1:31">
      <c r="A869" s="178">
        <v>108177455260</v>
      </c>
      <c r="B869" s="166">
        <v>46134</v>
      </c>
      <c r="C869" s="167" t="s">
        <v>3524</v>
      </c>
      <c r="D869" s="167" t="s">
        <v>3525</v>
      </c>
      <c r="E869" s="167" t="s">
        <v>3526</v>
      </c>
      <c r="F869" s="167" t="s">
        <v>3501</v>
      </c>
      <c r="G869" s="167" t="s">
        <v>3502</v>
      </c>
      <c r="H869" s="168">
        <v>46135</v>
      </c>
      <c r="I869" s="167"/>
      <c r="J869" s="169">
        <v>26127</v>
      </c>
      <c r="K869" s="167" t="s">
        <v>55</v>
      </c>
      <c r="L869" s="169">
        <v>1</v>
      </c>
      <c r="M869" s="167" t="s">
        <v>3504</v>
      </c>
      <c r="N869" s="169">
        <v>99.3</v>
      </c>
      <c r="O869" s="167" t="s">
        <v>3505</v>
      </c>
      <c r="P869" s="167"/>
      <c r="Q869" s="167" t="s">
        <v>3514</v>
      </c>
      <c r="R869" s="167" t="s">
        <v>3528</v>
      </c>
      <c r="S869" s="169">
        <v>17</v>
      </c>
      <c r="T869" s="167" t="s">
        <v>3545</v>
      </c>
      <c r="U869" s="169" t="s">
        <v>3546</v>
      </c>
      <c r="V869" s="167" t="s">
        <v>4062</v>
      </c>
      <c r="W869" s="167" t="s">
        <v>4063</v>
      </c>
      <c r="X869" s="170" t="s">
        <v>3533</v>
      </c>
      <c r="Y869" s="171" t="s">
        <v>4964</v>
      </c>
      <c r="Z869" s="167" t="s">
        <v>10656</v>
      </c>
      <c r="AA869" s="176">
        <v>60000</v>
      </c>
      <c r="AB869" s="167" t="s">
        <v>11254</v>
      </c>
      <c r="AC869" s="176">
        <v>60000</v>
      </c>
      <c r="AD869" s="167" t="s">
        <v>11254</v>
      </c>
      <c r="AE869" s="176">
        <v>1008</v>
      </c>
    </row>
    <row r="870" spans="1:31">
      <c r="A870" s="178">
        <v>108177455260</v>
      </c>
      <c r="B870" s="166">
        <v>46134</v>
      </c>
      <c r="C870" s="167" t="s">
        <v>3524</v>
      </c>
      <c r="D870" s="167" t="s">
        <v>3525</v>
      </c>
      <c r="E870" s="167" t="s">
        <v>3526</v>
      </c>
      <c r="F870" s="167" t="s">
        <v>3501</v>
      </c>
      <c r="G870" s="167" t="s">
        <v>3502</v>
      </c>
      <c r="H870" s="168">
        <v>46135</v>
      </c>
      <c r="I870" s="167"/>
      <c r="J870" s="169">
        <v>26127</v>
      </c>
      <c r="K870" s="167" t="s">
        <v>55</v>
      </c>
      <c r="L870" s="169">
        <v>1</v>
      </c>
      <c r="M870" s="167" t="s">
        <v>3504</v>
      </c>
      <c r="N870" s="169">
        <v>99.3</v>
      </c>
      <c r="O870" s="167" t="s">
        <v>3505</v>
      </c>
      <c r="P870" s="167"/>
      <c r="Q870" s="167" t="s">
        <v>3514</v>
      </c>
      <c r="R870" s="167" t="s">
        <v>3528</v>
      </c>
      <c r="S870" s="169">
        <v>16</v>
      </c>
      <c r="T870" s="167" t="s">
        <v>3540</v>
      </c>
      <c r="U870" s="169" t="s">
        <v>3541</v>
      </c>
      <c r="V870" s="167" t="s">
        <v>4971</v>
      </c>
      <c r="W870" s="167" t="s">
        <v>4972</v>
      </c>
      <c r="X870" s="170" t="s">
        <v>3533</v>
      </c>
      <c r="Y870" s="171" t="s">
        <v>4964</v>
      </c>
      <c r="Z870" s="167" t="s">
        <v>10656</v>
      </c>
      <c r="AA870" s="176">
        <v>3000</v>
      </c>
      <c r="AB870" s="167" t="s">
        <v>11254</v>
      </c>
      <c r="AC870" s="176">
        <v>3000</v>
      </c>
      <c r="AD870" s="167" t="s">
        <v>11254</v>
      </c>
      <c r="AE870" s="176">
        <v>62.7</v>
      </c>
    </row>
    <row r="871" spans="1:31">
      <c r="A871" s="178">
        <v>108177455260</v>
      </c>
      <c r="B871" s="166">
        <v>46134</v>
      </c>
      <c r="C871" s="167" t="s">
        <v>3524</v>
      </c>
      <c r="D871" s="167" t="s">
        <v>3525</v>
      </c>
      <c r="E871" s="167" t="s">
        <v>3526</v>
      </c>
      <c r="F871" s="167" t="s">
        <v>3501</v>
      </c>
      <c r="G871" s="167" t="s">
        <v>3502</v>
      </c>
      <c r="H871" s="168">
        <v>46135</v>
      </c>
      <c r="I871" s="167"/>
      <c r="J871" s="169">
        <v>26127</v>
      </c>
      <c r="K871" s="167" t="s">
        <v>55</v>
      </c>
      <c r="L871" s="169">
        <v>1</v>
      </c>
      <c r="M871" s="167" t="s">
        <v>3504</v>
      </c>
      <c r="N871" s="169">
        <v>99.3</v>
      </c>
      <c r="O871" s="167" t="s">
        <v>3505</v>
      </c>
      <c r="P871" s="167"/>
      <c r="Q871" s="167" t="s">
        <v>3514</v>
      </c>
      <c r="R871" s="167" t="s">
        <v>3528</v>
      </c>
      <c r="S871" s="169">
        <v>15</v>
      </c>
      <c r="T871" s="167" t="s">
        <v>3545</v>
      </c>
      <c r="U871" s="169" t="s">
        <v>3546</v>
      </c>
      <c r="V871" s="167" t="s">
        <v>4062</v>
      </c>
      <c r="W871" s="167" t="s">
        <v>4063</v>
      </c>
      <c r="X871" s="170" t="s">
        <v>3533</v>
      </c>
      <c r="Y871" s="171" t="s">
        <v>4964</v>
      </c>
      <c r="Z871" s="167" t="s">
        <v>10656</v>
      </c>
      <c r="AA871" s="176">
        <v>3000</v>
      </c>
      <c r="AB871" s="167" t="s">
        <v>11254</v>
      </c>
      <c r="AC871" s="176">
        <v>3000</v>
      </c>
      <c r="AD871" s="167" t="s">
        <v>11254</v>
      </c>
      <c r="AE871" s="176">
        <v>50.4</v>
      </c>
    </row>
    <row r="872" spans="1:31">
      <c r="A872" s="178">
        <v>108177455260</v>
      </c>
      <c r="B872" s="166">
        <v>46134</v>
      </c>
      <c r="C872" s="167" t="s">
        <v>3524</v>
      </c>
      <c r="D872" s="167" t="s">
        <v>3525</v>
      </c>
      <c r="E872" s="167" t="s">
        <v>3526</v>
      </c>
      <c r="F872" s="167" t="s">
        <v>3501</v>
      </c>
      <c r="G872" s="167" t="s">
        <v>3502</v>
      </c>
      <c r="H872" s="168">
        <v>46135</v>
      </c>
      <c r="I872" s="167"/>
      <c r="J872" s="169">
        <v>26127</v>
      </c>
      <c r="K872" s="167" t="s">
        <v>55</v>
      </c>
      <c r="L872" s="169">
        <v>1</v>
      </c>
      <c r="M872" s="167" t="s">
        <v>3504</v>
      </c>
      <c r="N872" s="169">
        <v>99.3</v>
      </c>
      <c r="O872" s="167" t="s">
        <v>3505</v>
      </c>
      <c r="P872" s="167"/>
      <c r="Q872" s="167" t="s">
        <v>3514</v>
      </c>
      <c r="R872" s="167" t="s">
        <v>3528</v>
      </c>
      <c r="S872" s="169">
        <v>14</v>
      </c>
      <c r="T872" s="167" t="s">
        <v>3540</v>
      </c>
      <c r="U872" s="169" t="s">
        <v>3541</v>
      </c>
      <c r="V872" s="167" t="s">
        <v>4971</v>
      </c>
      <c r="W872" s="167" t="s">
        <v>4972</v>
      </c>
      <c r="X872" s="170" t="s">
        <v>3533</v>
      </c>
      <c r="Y872" s="171" t="s">
        <v>4964</v>
      </c>
      <c r="Z872" s="167" t="s">
        <v>10656</v>
      </c>
      <c r="AA872" s="176">
        <v>3000</v>
      </c>
      <c r="AB872" s="167" t="s">
        <v>11254</v>
      </c>
      <c r="AC872" s="176">
        <v>3000</v>
      </c>
      <c r="AD872" s="167" t="s">
        <v>11254</v>
      </c>
      <c r="AE872" s="176">
        <v>62.7</v>
      </c>
    </row>
    <row r="873" spans="1:31">
      <c r="A873" s="178">
        <v>108177455260</v>
      </c>
      <c r="B873" s="166">
        <v>46134</v>
      </c>
      <c r="C873" s="167" t="s">
        <v>3524</v>
      </c>
      <c r="D873" s="167" t="s">
        <v>3525</v>
      </c>
      <c r="E873" s="167" t="s">
        <v>3526</v>
      </c>
      <c r="F873" s="167" t="s">
        <v>3501</v>
      </c>
      <c r="G873" s="167" t="s">
        <v>3502</v>
      </c>
      <c r="H873" s="168">
        <v>46135</v>
      </c>
      <c r="I873" s="167"/>
      <c r="J873" s="169">
        <v>26127</v>
      </c>
      <c r="K873" s="167" t="s">
        <v>55</v>
      </c>
      <c r="L873" s="169">
        <v>1</v>
      </c>
      <c r="M873" s="167" t="s">
        <v>3504</v>
      </c>
      <c r="N873" s="169">
        <v>99.3</v>
      </c>
      <c r="O873" s="167" t="s">
        <v>3505</v>
      </c>
      <c r="P873" s="167"/>
      <c r="Q873" s="167" t="s">
        <v>3514</v>
      </c>
      <c r="R873" s="167" t="s">
        <v>3528</v>
      </c>
      <c r="S873" s="169">
        <v>13</v>
      </c>
      <c r="T873" s="167" t="s">
        <v>3529</v>
      </c>
      <c r="U873" s="169" t="s">
        <v>3530</v>
      </c>
      <c r="V873" s="167" t="s">
        <v>4973</v>
      </c>
      <c r="W873" s="167" t="s">
        <v>4974</v>
      </c>
      <c r="X873" s="170" t="s">
        <v>3533</v>
      </c>
      <c r="Y873" s="171" t="s">
        <v>4964</v>
      </c>
      <c r="Z873" s="167" t="s">
        <v>10656</v>
      </c>
      <c r="AA873" s="176">
        <v>54000</v>
      </c>
      <c r="AB873" s="167" t="s">
        <v>11254</v>
      </c>
      <c r="AC873" s="176">
        <v>54000</v>
      </c>
      <c r="AD873" s="167" t="s">
        <v>11254</v>
      </c>
      <c r="AE873" s="176">
        <v>38653.199999999997</v>
      </c>
    </row>
    <row r="874" spans="1:31">
      <c r="A874" s="178">
        <v>108177455260</v>
      </c>
      <c r="B874" s="166">
        <v>46134</v>
      </c>
      <c r="C874" s="167" t="s">
        <v>3524</v>
      </c>
      <c r="D874" s="167" t="s">
        <v>3525</v>
      </c>
      <c r="E874" s="167" t="s">
        <v>3526</v>
      </c>
      <c r="F874" s="167" t="s">
        <v>3501</v>
      </c>
      <c r="G874" s="167" t="s">
        <v>3502</v>
      </c>
      <c r="H874" s="168">
        <v>46135</v>
      </c>
      <c r="I874" s="167"/>
      <c r="J874" s="169">
        <v>26127</v>
      </c>
      <c r="K874" s="167" t="s">
        <v>55</v>
      </c>
      <c r="L874" s="169">
        <v>1</v>
      </c>
      <c r="M874" s="167" t="s">
        <v>3504</v>
      </c>
      <c r="N874" s="169">
        <v>99.3</v>
      </c>
      <c r="O874" s="167" t="s">
        <v>3505</v>
      </c>
      <c r="P874" s="167"/>
      <c r="Q874" s="167" t="s">
        <v>3514</v>
      </c>
      <c r="R874" s="167" t="s">
        <v>3528</v>
      </c>
      <c r="S874" s="169">
        <v>12</v>
      </c>
      <c r="T874" s="167" t="s">
        <v>3540</v>
      </c>
      <c r="U874" s="169" t="s">
        <v>3541</v>
      </c>
      <c r="V874" s="167" t="s">
        <v>4971</v>
      </c>
      <c r="W874" s="167" t="s">
        <v>4972</v>
      </c>
      <c r="X874" s="170" t="s">
        <v>3533</v>
      </c>
      <c r="Y874" s="171" t="s">
        <v>4964</v>
      </c>
      <c r="Z874" s="167" t="s">
        <v>10656</v>
      </c>
      <c r="AA874" s="176">
        <v>12000</v>
      </c>
      <c r="AB874" s="167" t="s">
        <v>11254</v>
      </c>
      <c r="AC874" s="176">
        <v>12000</v>
      </c>
      <c r="AD874" s="167" t="s">
        <v>11254</v>
      </c>
      <c r="AE874" s="176">
        <v>250.8</v>
      </c>
    </row>
    <row r="875" spans="1:31">
      <c r="A875" s="178">
        <v>108177455260</v>
      </c>
      <c r="B875" s="166">
        <v>46134</v>
      </c>
      <c r="C875" s="167" t="s">
        <v>3524</v>
      </c>
      <c r="D875" s="167" t="s">
        <v>3525</v>
      </c>
      <c r="E875" s="167" t="s">
        <v>3526</v>
      </c>
      <c r="F875" s="167" t="s">
        <v>3501</v>
      </c>
      <c r="G875" s="167" t="s">
        <v>3502</v>
      </c>
      <c r="H875" s="168">
        <v>46135</v>
      </c>
      <c r="I875" s="167"/>
      <c r="J875" s="169">
        <v>26127</v>
      </c>
      <c r="K875" s="167" t="s">
        <v>55</v>
      </c>
      <c r="L875" s="169">
        <v>1</v>
      </c>
      <c r="M875" s="167" t="s">
        <v>3504</v>
      </c>
      <c r="N875" s="169">
        <v>99.3</v>
      </c>
      <c r="O875" s="167" t="s">
        <v>3505</v>
      </c>
      <c r="P875" s="167"/>
      <c r="Q875" s="167" t="s">
        <v>3514</v>
      </c>
      <c r="R875" s="167" t="s">
        <v>3528</v>
      </c>
      <c r="S875" s="169">
        <v>11</v>
      </c>
      <c r="T875" s="167" t="s">
        <v>3545</v>
      </c>
      <c r="U875" s="169" t="s">
        <v>3546</v>
      </c>
      <c r="V875" s="167" t="s">
        <v>4975</v>
      </c>
      <c r="W875" s="167" t="s">
        <v>4976</v>
      </c>
      <c r="X875" s="170" t="s">
        <v>3533</v>
      </c>
      <c r="Y875" s="171" t="s">
        <v>4964</v>
      </c>
      <c r="Z875" s="167" t="s">
        <v>10656</v>
      </c>
      <c r="AA875" s="176">
        <v>2500</v>
      </c>
      <c r="AB875" s="167" t="s">
        <v>11254</v>
      </c>
      <c r="AC875" s="176">
        <v>2500</v>
      </c>
      <c r="AD875" s="167" t="s">
        <v>11254</v>
      </c>
      <c r="AE875" s="176">
        <v>1375</v>
      </c>
    </row>
    <row r="876" spans="1:31">
      <c r="A876" s="178">
        <v>108177455260</v>
      </c>
      <c r="B876" s="166">
        <v>46134</v>
      </c>
      <c r="C876" s="167" t="s">
        <v>3524</v>
      </c>
      <c r="D876" s="167" t="s">
        <v>3525</v>
      </c>
      <c r="E876" s="167" t="s">
        <v>3526</v>
      </c>
      <c r="F876" s="167" t="s">
        <v>3501</v>
      </c>
      <c r="G876" s="167" t="s">
        <v>3502</v>
      </c>
      <c r="H876" s="168">
        <v>46135</v>
      </c>
      <c r="I876" s="167"/>
      <c r="J876" s="169">
        <v>26127</v>
      </c>
      <c r="K876" s="167" t="s">
        <v>55</v>
      </c>
      <c r="L876" s="169">
        <v>1</v>
      </c>
      <c r="M876" s="167" t="s">
        <v>3504</v>
      </c>
      <c r="N876" s="169">
        <v>99.3</v>
      </c>
      <c r="O876" s="167" t="s">
        <v>3505</v>
      </c>
      <c r="P876" s="167"/>
      <c r="Q876" s="167" t="s">
        <v>3514</v>
      </c>
      <c r="R876" s="167" t="s">
        <v>3528</v>
      </c>
      <c r="S876" s="169">
        <v>10</v>
      </c>
      <c r="T876" s="167" t="s">
        <v>3540</v>
      </c>
      <c r="U876" s="169" t="s">
        <v>3541</v>
      </c>
      <c r="V876" s="167" t="s">
        <v>4977</v>
      </c>
      <c r="W876" s="167" t="s">
        <v>4978</v>
      </c>
      <c r="X876" s="170" t="s">
        <v>3533</v>
      </c>
      <c r="Y876" s="171" t="s">
        <v>4964</v>
      </c>
      <c r="Z876" s="167" t="s">
        <v>10656</v>
      </c>
      <c r="AA876" s="176">
        <v>6000</v>
      </c>
      <c r="AB876" s="167" t="s">
        <v>11254</v>
      </c>
      <c r="AC876" s="176">
        <v>6000</v>
      </c>
      <c r="AD876" s="167" t="s">
        <v>11254</v>
      </c>
      <c r="AE876" s="176">
        <v>636</v>
      </c>
    </row>
    <row r="877" spans="1:31">
      <c r="A877" s="178">
        <v>108177455260</v>
      </c>
      <c r="B877" s="166">
        <v>46134</v>
      </c>
      <c r="C877" s="167" t="s">
        <v>3524</v>
      </c>
      <c r="D877" s="167" t="s">
        <v>3525</v>
      </c>
      <c r="E877" s="167" t="s">
        <v>3526</v>
      </c>
      <c r="F877" s="167" t="s">
        <v>3501</v>
      </c>
      <c r="G877" s="167" t="s">
        <v>3502</v>
      </c>
      <c r="H877" s="168">
        <v>46135</v>
      </c>
      <c r="I877" s="167"/>
      <c r="J877" s="169">
        <v>26127</v>
      </c>
      <c r="K877" s="167" t="s">
        <v>55</v>
      </c>
      <c r="L877" s="169">
        <v>1</v>
      </c>
      <c r="M877" s="167" t="s">
        <v>3504</v>
      </c>
      <c r="N877" s="169">
        <v>99.3</v>
      </c>
      <c r="O877" s="167" t="s">
        <v>3505</v>
      </c>
      <c r="P877" s="167"/>
      <c r="Q877" s="167" t="s">
        <v>3514</v>
      </c>
      <c r="R877" s="167" t="s">
        <v>3528</v>
      </c>
      <c r="S877" s="169">
        <v>9</v>
      </c>
      <c r="T877" s="167" t="s">
        <v>3529</v>
      </c>
      <c r="U877" s="169" t="s">
        <v>3530</v>
      </c>
      <c r="V877" s="167" t="s">
        <v>4979</v>
      </c>
      <c r="W877" s="167" t="s">
        <v>4980</v>
      </c>
      <c r="X877" s="170" t="s">
        <v>3533</v>
      </c>
      <c r="Y877" s="171" t="s">
        <v>4964</v>
      </c>
      <c r="Z877" s="167" t="s">
        <v>10656</v>
      </c>
      <c r="AA877" s="176">
        <v>6000</v>
      </c>
      <c r="AB877" s="167" t="s">
        <v>11254</v>
      </c>
      <c r="AC877" s="176">
        <v>6000</v>
      </c>
      <c r="AD877" s="167" t="s">
        <v>11254</v>
      </c>
      <c r="AE877" s="176">
        <v>2575.8000000000002</v>
      </c>
    </row>
    <row r="878" spans="1:31">
      <c r="A878" s="178">
        <v>108177455260</v>
      </c>
      <c r="B878" s="166">
        <v>46134</v>
      </c>
      <c r="C878" s="167" t="s">
        <v>3524</v>
      </c>
      <c r="D878" s="167" t="s">
        <v>3525</v>
      </c>
      <c r="E878" s="167" t="s">
        <v>3526</v>
      </c>
      <c r="F878" s="167" t="s">
        <v>3501</v>
      </c>
      <c r="G878" s="167" t="s">
        <v>3502</v>
      </c>
      <c r="H878" s="168">
        <v>46135</v>
      </c>
      <c r="I878" s="167"/>
      <c r="J878" s="169">
        <v>26127</v>
      </c>
      <c r="K878" s="167" t="s">
        <v>55</v>
      </c>
      <c r="L878" s="169">
        <v>1</v>
      </c>
      <c r="M878" s="167" t="s">
        <v>3504</v>
      </c>
      <c r="N878" s="169">
        <v>99.3</v>
      </c>
      <c r="O878" s="167" t="s">
        <v>3505</v>
      </c>
      <c r="P878" s="167"/>
      <c r="Q878" s="167" t="s">
        <v>3514</v>
      </c>
      <c r="R878" s="167" t="s">
        <v>3528</v>
      </c>
      <c r="S878" s="169">
        <v>8</v>
      </c>
      <c r="T878" s="167" t="s">
        <v>3529</v>
      </c>
      <c r="U878" s="169" t="s">
        <v>3530</v>
      </c>
      <c r="V878" s="167" t="s">
        <v>4981</v>
      </c>
      <c r="W878" s="167" t="s">
        <v>4982</v>
      </c>
      <c r="X878" s="170" t="s">
        <v>3533</v>
      </c>
      <c r="Y878" s="171" t="s">
        <v>4964</v>
      </c>
      <c r="Z878" s="167" t="s">
        <v>10656</v>
      </c>
      <c r="AA878" s="176">
        <v>3970</v>
      </c>
      <c r="AB878" s="167" t="s">
        <v>11254</v>
      </c>
      <c r="AC878" s="176">
        <v>3970</v>
      </c>
      <c r="AD878" s="167" t="s">
        <v>11254</v>
      </c>
      <c r="AE878" s="176">
        <v>10401.4</v>
      </c>
    </row>
    <row r="879" spans="1:31">
      <c r="A879" s="178">
        <v>108177455260</v>
      </c>
      <c r="B879" s="166">
        <v>46134</v>
      </c>
      <c r="C879" s="167" t="s">
        <v>3524</v>
      </c>
      <c r="D879" s="167" t="s">
        <v>3525</v>
      </c>
      <c r="E879" s="167" t="s">
        <v>3526</v>
      </c>
      <c r="F879" s="167" t="s">
        <v>3501</v>
      </c>
      <c r="G879" s="167" t="s">
        <v>3502</v>
      </c>
      <c r="H879" s="168">
        <v>46135</v>
      </c>
      <c r="I879" s="167"/>
      <c r="J879" s="169">
        <v>26127</v>
      </c>
      <c r="K879" s="167" t="s">
        <v>55</v>
      </c>
      <c r="L879" s="169">
        <v>1</v>
      </c>
      <c r="M879" s="167" t="s">
        <v>3504</v>
      </c>
      <c r="N879" s="169">
        <v>99.3</v>
      </c>
      <c r="O879" s="167" t="s">
        <v>3505</v>
      </c>
      <c r="P879" s="167"/>
      <c r="Q879" s="167" t="s">
        <v>3514</v>
      </c>
      <c r="R879" s="167" t="s">
        <v>3528</v>
      </c>
      <c r="S879" s="169">
        <v>7</v>
      </c>
      <c r="T879" s="167" t="s">
        <v>3545</v>
      </c>
      <c r="U879" s="169" t="s">
        <v>3546</v>
      </c>
      <c r="V879" s="167" t="s">
        <v>4066</v>
      </c>
      <c r="W879" s="167" t="s">
        <v>4067</v>
      </c>
      <c r="X879" s="170" t="s">
        <v>3533</v>
      </c>
      <c r="Y879" s="171" t="s">
        <v>4964</v>
      </c>
      <c r="Z879" s="167" t="s">
        <v>10656</v>
      </c>
      <c r="AA879" s="176">
        <v>3000</v>
      </c>
      <c r="AB879" s="167" t="s">
        <v>11254</v>
      </c>
      <c r="AC879" s="176">
        <v>3000</v>
      </c>
      <c r="AD879" s="167" t="s">
        <v>11254</v>
      </c>
      <c r="AE879" s="176">
        <v>105.6</v>
      </c>
    </row>
    <row r="880" spans="1:31">
      <c r="A880" s="178">
        <v>108177455260</v>
      </c>
      <c r="B880" s="166">
        <v>46134</v>
      </c>
      <c r="C880" s="167" t="s">
        <v>3524</v>
      </c>
      <c r="D880" s="167" t="s">
        <v>3525</v>
      </c>
      <c r="E880" s="167" t="s">
        <v>3526</v>
      </c>
      <c r="F880" s="167" t="s">
        <v>3501</v>
      </c>
      <c r="G880" s="167" t="s">
        <v>3502</v>
      </c>
      <c r="H880" s="168">
        <v>46135</v>
      </c>
      <c r="I880" s="167"/>
      <c r="J880" s="169">
        <v>26127</v>
      </c>
      <c r="K880" s="167" t="s">
        <v>55</v>
      </c>
      <c r="L880" s="169">
        <v>1</v>
      </c>
      <c r="M880" s="167" t="s">
        <v>3504</v>
      </c>
      <c r="N880" s="169">
        <v>99.3</v>
      </c>
      <c r="O880" s="167" t="s">
        <v>3505</v>
      </c>
      <c r="P880" s="167"/>
      <c r="Q880" s="167" t="s">
        <v>3514</v>
      </c>
      <c r="R880" s="167" t="s">
        <v>3528</v>
      </c>
      <c r="S880" s="169">
        <v>6</v>
      </c>
      <c r="T880" s="167" t="s">
        <v>3545</v>
      </c>
      <c r="U880" s="169" t="s">
        <v>3546</v>
      </c>
      <c r="V880" s="167" t="s">
        <v>4983</v>
      </c>
      <c r="W880" s="167" t="s">
        <v>4984</v>
      </c>
      <c r="X880" s="170" t="s">
        <v>3533</v>
      </c>
      <c r="Y880" s="171" t="s">
        <v>4964</v>
      </c>
      <c r="Z880" s="167" t="s">
        <v>10656</v>
      </c>
      <c r="AA880" s="176">
        <v>90000</v>
      </c>
      <c r="AB880" s="167" t="s">
        <v>11254</v>
      </c>
      <c r="AC880" s="176">
        <v>90000</v>
      </c>
      <c r="AD880" s="167" t="s">
        <v>11254</v>
      </c>
      <c r="AE880" s="176">
        <v>27072</v>
      </c>
    </row>
    <row r="881" spans="1:31">
      <c r="A881" s="178">
        <v>108177455260</v>
      </c>
      <c r="B881" s="166">
        <v>46134</v>
      </c>
      <c r="C881" s="167" t="s">
        <v>3524</v>
      </c>
      <c r="D881" s="167" t="s">
        <v>3525</v>
      </c>
      <c r="E881" s="167" t="s">
        <v>3526</v>
      </c>
      <c r="F881" s="167" t="s">
        <v>3501</v>
      </c>
      <c r="G881" s="167" t="s">
        <v>3502</v>
      </c>
      <c r="H881" s="168">
        <v>46135</v>
      </c>
      <c r="I881" s="167"/>
      <c r="J881" s="169">
        <v>26127</v>
      </c>
      <c r="K881" s="167" t="s">
        <v>55</v>
      </c>
      <c r="L881" s="169">
        <v>1</v>
      </c>
      <c r="M881" s="167" t="s">
        <v>3504</v>
      </c>
      <c r="N881" s="169">
        <v>99.3</v>
      </c>
      <c r="O881" s="167" t="s">
        <v>3505</v>
      </c>
      <c r="P881" s="167"/>
      <c r="Q881" s="167" t="s">
        <v>3514</v>
      </c>
      <c r="R881" s="167" t="s">
        <v>3528</v>
      </c>
      <c r="S881" s="169">
        <v>5</v>
      </c>
      <c r="T881" s="167" t="s">
        <v>3529</v>
      </c>
      <c r="U881" s="169" t="s">
        <v>3530</v>
      </c>
      <c r="V881" s="167" t="s">
        <v>4985</v>
      </c>
      <c r="W881" s="167" t="s">
        <v>4986</v>
      </c>
      <c r="X881" s="170" t="s">
        <v>3533</v>
      </c>
      <c r="Y881" s="171" t="s">
        <v>4964</v>
      </c>
      <c r="Z881" s="167" t="s">
        <v>10656</v>
      </c>
      <c r="AA881" s="176">
        <v>15000</v>
      </c>
      <c r="AB881" s="167" t="s">
        <v>11254</v>
      </c>
      <c r="AC881" s="176">
        <v>15000</v>
      </c>
      <c r="AD881" s="167" t="s">
        <v>11254</v>
      </c>
      <c r="AE881" s="176">
        <v>20851.5</v>
      </c>
    </row>
    <row r="882" spans="1:31">
      <c r="A882" s="178">
        <v>108177455260</v>
      </c>
      <c r="B882" s="166">
        <v>46134</v>
      </c>
      <c r="C882" s="167" t="s">
        <v>3524</v>
      </c>
      <c r="D882" s="167" t="s">
        <v>3525</v>
      </c>
      <c r="E882" s="167" t="s">
        <v>3526</v>
      </c>
      <c r="F882" s="167" t="s">
        <v>3501</v>
      </c>
      <c r="G882" s="167" t="s">
        <v>3502</v>
      </c>
      <c r="H882" s="168">
        <v>46135</v>
      </c>
      <c r="I882" s="167"/>
      <c r="J882" s="169">
        <v>26127</v>
      </c>
      <c r="K882" s="167" t="s">
        <v>55</v>
      </c>
      <c r="L882" s="169">
        <v>1</v>
      </c>
      <c r="M882" s="167" t="s">
        <v>3504</v>
      </c>
      <c r="N882" s="169">
        <v>99.3</v>
      </c>
      <c r="O882" s="167" t="s">
        <v>3505</v>
      </c>
      <c r="P882" s="167"/>
      <c r="Q882" s="167" t="s">
        <v>3514</v>
      </c>
      <c r="R882" s="167" t="s">
        <v>3528</v>
      </c>
      <c r="S882" s="169">
        <v>4</v>
      </c>
      <c r="T882" s="167" t="s">
        <v>3971</v>
      </c>
      <c r="U882" s="169" t="s">
        <v>3972</v>
      </c>
      <c r="V882" s="167" t="s">
        <v>4987</v>
      </c>
      <c r="W882" s="167" t="s">
        <v>4988</v>
      </c>
      <c r="X882" s="170" t="s">
        <v>3533</v>
      </c>
      <c r="Y882" s="171" t="s">
        <v>4964</v>
      </c>
      <c r="Z882" s="167" t="s">
        <v>10656</v>
      </c>
      <c r="AA882" s="176">
        <v>3000</v>
      </c>
      <c r="AB882" s="167" t="s">
        <v>11254</v>
      </c>
      <c r="AC882" s="176">
        <v>3000</v>
      </c>
      <c r="AD882" s="167" t="s">
        <v>11254</v>
      </c>
      <c r="AE882" s="176">
        <v>318</v>
      </c>
    </row>
    <row r="883" spans="1:31">
      <c r="A883" s="178">
        <v>108177455260</v>
      </c>
      <c r="B883" s="166">
        <v>46134</v>
      </c>
      <c r="C883" s="167" t="s">
        <v>3524</v>
      </c>
      <c r="D883" s="167" t="s">
        <v>3525</v>
      </c>
      <c r="E883" s="167" t="s">
        <v>3526</v>
      </c>
      <c r="F883" s="167" t="s">
        <v>3501</v>
      </c>
      <c r="G883" s="167" t="s">
        <v>3502</v>
      </c>
      <c r="H883" s="168">
        <v>46135</v>
      </c>
      <c r="I883" s="167"/>
      <c r="J883" s="169">
        <v>26127</v>
      </c>
      <c r="K883" s="167" t="s">
        <v>55</v>
      </c>
      <c r="L883" s="169">
        <v>1</v>
      </c>
      <c r="M883" s="167" t="s">
        <v>3504</v>
      </c>
      <c r="N883" s="169">
        <v>99.3</v>
      </c>
      <c r="O883" s="167" t="s">
        <v>3505</v>
      </c>
      <c r="P883" s="167"/>
      <c r="Q883" s="167" t="s">
        <v>3514</v>
      </c>
      <c r="R883" s="167" t="s">
        <v>3528</v>
      </c>
      <c r="S883" s="169">
        <v>3</v>
      </c>
      <c r="T883" s="167" t="s">
        <v>3971</v>
      </c>
      <c r="U883" s="169" t="s">
        <v>3972</v>
      </c>
      <c r="V883" s="167" t="s">
        <v>4987</v>
      </c>
      <c r="W883" s="167" t="s">
        <v>4988</v>
      </c>
      <c r="X883" s="170" t="s">
        <v>3533</v>
      </c>
      <c r="Y883" s="171" t="s">
        <v>4964</v>
      </c>
      <c r="Z883" s="167" t="s">
        <v>10656</v>
      </c>
      <c r="AA883" s="176">
        <v>3000</v>
      </c>
      <c r="AB883" s="167" t="s">
        <v>11254</v>
      </c>
      <c r="AC883" s="176">
        <v>3000</v>
      </c>
      <c r="AD883" s="167" t="s">
        <v>11254</v>
      </c>
      <c r="AE883" s="176">
        <v>318</v>
      </c>
    </row>
    <row r="884" spans="1:31">
      <c r="A884" s="178">
        <v>108177455260</v>
      </c>
      <c r="B884" s="166">
        <v>46134</v>
      </c>
      <c r="C884" s="167" t="s">
        <v>3524</v>
      </c>
      <c r="D884" s="167" t="s">
        <v>3525</v>
      </c>
      <c r="E884" s="167" t="s">
        <v>3526</v>
      </c>
      <c r="F884" s="167" t="s">
        <v>3501</v>
      </c>
      <c r="G884" s="167" t="s">
        <v>3502</v>
      </c>
      <c r="H884" s="168">
        <v>46135</v>
      </c>
      <c r="I884" s="167"/>
      <c r="J884" s="169">
        <v>26127</v>
      </c>
      <c r="K884" s="167" t="s">
        <v>55</v>
      </c>
      <c r="L884" s="169">
        <v>1</v>
      </c>
      <c r="M884" s="167" t="s">
        <v>3504</v>
      </c>
      <c r="N884" s="169">
        <v>99.3</v>
      </c>
      <c r="O884" s="167" t="s">
        <v>3505</v>
      </c>
      <c r="P884" s="167"/>
      <c r="Q884" s="167" t="s">
        <v>3514</v>
      </c>
      <c r="R884" s="167" t="s">
        <v>3528</v>
      </c>
      <c r="S884" s="169">
        <v>2</v>
      </c>
      <c r="T884" s="167" t="s">
        <v>3971</v>
      </c>
      <c r="U884" s="169" t="s">
        <v>3972</v>
      </c>
      <c r="V884" s="167" t="s">
        <v>4987</v>
      </c>
      <c r="W884" s="167" t="s">
        <v>4988</v>
      </c>
      <c r="X884" s="170" t="s">
        <v>3533</v>
      </c>
      <c r="Y884" s="171" t="s">
        <v>4964</v>
      </c>
      <c r="Z884" s="167" t="s">
        <v>10656</v>
      </c>
      <c r="AA884" s="176">
        <v>9000</v>
      </c>
      <c r="AB884" s="167" t="s">
        <v>11254</v>
      </c>
      <c r="AC884" s="176">
        <v>9000</v>
      </c>
      <c r="AD884" s="167" t="s">
        <v>11254</v>
      </c>
      <c r="AE884" s="176">
        <v>954</v>
      </c>
    </row>
    <row r="885" spans="1:31">
      <c r="A885" s="178">
        <v>108177455260</v>
      </c>
      <c r="B885" s="166">
        <v>46134</v>
      </c>
      <c r="C885" s="167" t="s">
        <v>3524</v>
      </c>
      <c r="D885" s="167" t="s">
        <v>3525</v>
      </c>
      <c r="E885" s="167" t="s">
        <v>3526</v>
      </c>
      <c r="F885" s="167" t="s">
        <v>3501</v>
      </c>
      <c r="G885" s="167" t="s">
        <v>3502</v>
      </c>
      <c r="H885" s="168">
        <v>46135</v>
      </c>
      <c r="I885" s="167"/>
      <c r="J885" s="169">
        <v>26127</v>
      </c>
      <c r="K885" s="167" t="s">
        <v>55</v>
      </c>
      <c r="L885" s="169">
        <v>1</v>
      </c>
      <c r="M885" s="167" t="s">
        <v>3504</v>
      </c>
      <c r="N885" s="169">
        <v>99.3</v>
      </c>
      <c r="O885" s="167" t="s">
        <v>3505</v>
      </c>
      <c r="P885" s="167"/>
      <c r="Q885" s="167" t="s">
        <v>3514</v>
      </c>
      <c r="R885" s="167" t="s">
        <v>3528</v>
      </c>
      <c r="S885" s="169">
        <v>1</v>
      </c>
      <c r="T885" s="167" t="s">
        <v>3540</v>
      </c>
      <c r="U885" s="169" t="s">
        <v>3541</v>
      </c>
      <c r="V885" s="167" t="s">
        <v>4977</v>
      </c>
      <c r="W885" s="167" t="s">
        <v>4978</v>
      </c>
      <c r="X885" s="170" t="s">
        <v>3533</v>
      </c>
      <c r="Y885" s="171" t="s">
        <v>4964</v>
      </c>
      <c r="Z885" s="167" t="s">
        <v>10656</v>
      </c>
      <c r="AA885" s="176">
        <v>9000</v>
      </c>
      <c r="AB885" s="167" t="s">
        <v>11254</v>
      </c>
      <c r="AC885" s="176">
        <v>9000</v>
      </c>
      <c r="AD885" s="167" t="s">
        <v>11254</v>
      </c>
      <c r="AE885" s="176">
        <v>954</v>
      </c>
    </row>
    <row r="886" spans="1:31">
      <c r="A886" s="178">
        <v>108177487350</v>
      </c>
      <c r="B886" s="166">
        <v>46134</v>
      </c>
      <c r="C886" s="167" t="s">
        <v>3524</v>
      </c>
      <c r="D886" s="167" t="s">
        <v>3525</v>
      </c>
      <c r="E886" s="167" t="s">
        <v>3526</v>
      </c>
      <c r="F886" s="167" t="s">
        <v>3501</v>
      </c>
      <c r="G886" s="167" t="s">
        <v>3502</v>
      </c>
      <c r="H886" s="168">
        <v>46135</v>
      </c>
      <c r="I886" s="167"/>
      <c r="J886" s="169">
        <v>26127</v>
      </c>
      <c r="K886" s="167" t="s">
        <v>55</v>
      </c>
      <c r="L886" s="169">
        <v>1</v>
      </c>
      <c r="M886" s="167" t="s">
        <v>3513</v>
      </c>
      <c r="N886" s="169">
        <v>0.9</v>
      </c>
      <c r="O886" s="167" t="s">
        <v>3505</v>
      </c>
      <c r="P886" s="167"/>
      <c r="Q886" s="167" t="s">
        <v>3527</v>
      </c>
      <c r="R886" s="167" t="s">
        <v>3528</v>
      </c>
      <c r="S886" s="169">
        <v>1</v>
      </c>
      <c r="T886" s="167" t="s">
        <v>3529</v>
      </c>
      <c r="U886" s="169" t="s">
        <v>3530</v>
      </c>
      <c r="V886" s="167" t="s">
        <v>4989</v>
      </c>
      <c r="W886" s="167" t="s">
        <v>4990</v>
      </c>
      <c r="X886" s="170" t="s">
        <v>157</v>
      </c>
      <c r="Y886" s="171" t="s">
        <v>4991</v>
      </c>
      <c r="Z886" s="167" t="s">
        <v>10657</v>
      </c>
      <c r="AA886" s="176">
        <v>9000</v>
      </c>
      <c r="AB886" s="167" t="s">
        <v>11254</v>
      </c>
      <c r="AC886" s="176">
        <v>9000</v>
      </c>
      <c r="AD886" s="167" t="s">
        <v>11254</v>
      </c>
      <c r="AE886" s="176">
        <v>2646</v>
      </c>
    </row>
    <row r="887" spans="1:31">
      <c r="A887" s="178">
        <v>108177590620</v>
      </c>
      <c r="B887" s="166">
        <v>46134</v>
      </c>
      <c r="C887" s="167" t="s">
        <v>3610</v>
      </c>
      <c r="D887" s="167" t="s">
        <v>3525</v>
      </c>
      <c r="E887" s="167" t="s">
        <v>3526</v>
      </c>
      <c r="F887" s="167" t="s">
        <v>3501</v>
      </c>
      <c r="G887" s="167" t="s">
        <v>3502</v>
      </c>
      <c r="H887" s="168">
        <v>46135</v>
      </c>
      <c r="I887" s="167"/>
      <c r="J887" s="169">
        <v>26127</v>
      </c>
      <c r="K887" s="167" t="s">
        <v>55</v>
      </c>
      <c r="L887" s="169">
        <v>1</v>
      </c>
      <c r="M887" s="167" t="s">
        <v>4084</v>
      </c>
      <c r="N887" s="169">
        <v>0.5</v>
      </c>
      <c r="O887" s="167" t="s">
        <v>3505</v>
      </c>
      <c r="P887" s="167"/>
      <c r="Q887" s="167" t="s">
        <v>3514</v>
      </c>
      <c r="R887" s="167" t="s">
        <v>4160</v>
      </c>
      <c r="S887" s="169">
        <v>1</v>
      </c>
      <c r="T887" s="167"/>
      <c r="U887" s="169" t="s">
        <v>4992</v>
      </c>
      <c r="V887" s="167" t="s">
        <v>4993</v>
      </c>
      <c r="W887" s="167" t="s">
        <v>4743</v>
      </c>
      <c r="X887" s="170" t="s">
        <v>159</v>
      </c>
      <c r="Y887" s="171" t="s">
        <v>4994</v>
      </c>
      <c r="Z887" s="167" t="s">
        <v>10658</v>
      </c>
      <c r="AA887" s="176">
        <v>1</v>
      </c>
      <c r="AB887" s="167" t="s">
        <v>11254</v>
      </c>
      <c r="AC887" s="176">
        <v>1</v>
      </c>
      <c r="AD887" s="167" t="s">
        <v>11254</v>
      </c>
      <c r="AE887" s="176">
        <v>10</v>
      </c>
    </row>
    <row r="888" spans="1:31">
      <c r="A888" s="178">
        <v>108177912950</v>
      </c>
      <c r="B888" s="166">
        <v>46134</v>
      </c>
      <c r="C888" s="167" t="s">
        <v>3610</v>
      </c>
      <c r="D888" s="167" t="s">
        <v>3525</v>
      </c>
      <c r="E888" s="167" t="s">
        <v>3526</v>
      </c>
      <c r="F888" s="167" t="s">
        <v>3613</v>
      </c>
      <c r="G888" s="167" t="s">
        <v>3614</v>
      </c>
      <c r="H888" s="168">
        <v>46134</v>
      </c>
      <c r="I888" s="167"/>
      <c r="J888" s="169">
        <v>1</v>
      </c>
      <c r="K888" s="167" t="s">
        <v>48</v>
      </c>
      <c r="L888" s="169">
        <v>2</v>
      </c>
      <c r="M888" s="167" t="s">
        <v>4084</v>
      </c>
      <c r="N888" s="169">
        <v>100.6</v>
      </c>
      <c r="O888" s="167" t="s">
        <v>3505</v>
      </c>
      <c r="P888" s="167" t="s">
        <v>4995</v>
      </c>
      <c r="Q888" s="167" t="s">
        <v>3506</v>
      </c>
      <c r="R888" s="167" t="s">
        <v>4996</v>
      </c>
      <c r="S888" s="169">
        <v>3</v>
      </c>
      <c r="T888" s="167"/>
      <c r="U888" s="169" t="s">
        <v>4997</v>
      </c>
      <c r="V888" s="167" t="s">
        <v>4998</v>
      </c>
      <c r="W888" s="167"/>
      <c r="X888" s="170" t="s">
        <v>3619</v>
      </c>
      <c r="Y888" s="171" t="s">
        <v>4999</v>
      </c>
      <c r="Z888" s="167" t="s">
        <v>10659</v>
      </c>
      <c r="AA888" s="176">
        <v>1</v>
      </c>
      <c r="AB888" s="167" t="s">
        <v>11254</v>
      </c>
      <c r="AC888" s="176">
        <v>1</v>
      </c>
      <c r="AD888" s="167" t="s">
        <v>11254</v>
      </c>
      <c r="AE888" s="176">
        <v>35000000</v>
      </c>
    </row>
    <row r="889" spans="1:31">
      <c r="A889" s="178">
        <v>108177912950</v>
      </c>
      <c r="B889" s="166">
        <v>46134</v>
      </c>
      <c r="C889" s="167" t="s">
        <v>3610</v>
      </c>
      <c r="D889" s="167" t="s">
        <v>3525</v>
      </c>
      <c r="E889" s="167" t="s">
        <v>3526</v>
      </c>
      <c r="F889" s="167" t="s">
        <v>3613</v>
      </c>
      <c r="G889" s="167" t="s">
        <v>3614</v>
      </c>
      <c r="H889" s="168">
        <v>46134</v>
      </c>
      <c r="I889" s="167"/>
      <c r="J889" s="169">
        <v>1</v>
      </c>
      <c r="K889" s="167" t="s">
        <v>48</v>
      </c>
      <c r="L889" s="169">
        <v>2</v>
      </c>
      <c r="M889" s="167" t="s">
        <v>4084</v>
      </c>
      <c r="N889" s="169">
        <v>100.6</v>
      </c>
      <c r="O889" s="167" t="s">
        <v>3505</v>
      </c>
      <c r="P889" s="167" t="s">
        <v>4995</v>
      </c>
      <c r="Q889" s="167" t="s">
        <v>3506</v>
      </c>
      <c r="R889" s="167" t="s">
        <v>4996</v>
      </c>
      <c r="S889" s="169">
        <v>2</v>
      </c>
      <c r="T889" s="167"/>
      <c r="U889" s="169" t="s">
        <v>3658</v>
      </c>
      <c r="V889" s="167" t="s">
        <v>5000</v>
      </c>
      <c r="W889" s="167"/>
      <c r="X889" s="170" t="s">
        <v>3619</v>
      </c>
      <c r="Y889" s="171" t="s">
        <v>4999</v>
      </c>
      <c r="Z889" s="167" t="s">
        <v>10659</v>
      </c>
      <c r="AA889" s="176">
        <v>100</v>
      </c>
      <c r="AB889" s="167" t="s">
        <v>11255</v>
      </c>
      <c r="AC889" s="176">
        <v>30</v>
      </c>
      <c r="AD889" s="167" t="s">
        <v>11256</v>
      </c>
      <c r="AE889" s="176">
        <v>5000000</v>
      </c>
    </row>
    <row r="890" spans="1:31">
      <c r="A890" s="178">
        <v>108177912950</v>
      </c>
      <c r="B890" s="166">
        <v>46134</v>
      </c>
      <c r="C890" s="167" t="s">
        <v>3610</v>
      </c>
      <c r="D890" s="167" t="s">
        <v>3525</v>
      </c>
      <c r="E890" s="167" t="s">
        <v>3526</v>
      </c>
      <c r="F890" s="167" t="s">
        <v>3613</v>
      </c>
      <c r="G890" s="167" t="s">
        <v>3614</v>
      </c>
      <c r="H890" s="168">
        <v>46134</v>
      </c>
      <c r="I890" s="167"/>
      <c r="J890" s="169">
        <v>1</v>
      </c>
      <c r="K890" s="167" t="s">
        <v>48</v>
      </c>
      <c r="L890" s="169">
        <v>2</v>
      </c>
      <c r="M890" s="167" t="s">
        <v>4084</v>
      </c>
      <c r="N890" s="169">
        <v>100.6</v>
      </c>
      <c r="O890" s="167" t="s">
        <v>3505</v>
      </c>
      <c r="P890" s="167" t="s">
        <v>4995</v>
      </c>
      <c r="Q890" s="167" t="s">
        <v>3506</v>
      </c>
      <c r="R890" s="167" t="s">
        <v>4996</v>
      </c>
      <c r="S890" s="169">
        <v>1</v>
      </c>
      <c r="T890" s="167"/>
      <c r="U890" s="169" t="s">
        <v>5001</v>
      </c>
      <c r="V890" s="167" t="s">
        <v>5002</v>
      </c>
      <c r="W890" s="167"/>
      <c r="X890" s="170" t="s">
        <v>3619</v>
      </c>
      <c r="Y890" s="171" t="s">
        <v>4999</v>
      </c>
      <c r="Z890" s="167" t="s">
        <v>10659</v>
      </c>
      <c r="AA890" s="176">
        <v>20</v>
      </c>
      <c r="AB890" s="167" t="s">
        <v>11254</v>
      </c>
      <c r="AC890" s="176">
        <v>20</v>
      </c>
      <c r="AD890" s="167" t="s">
        <v>11254</v>
      </c>
      <c r="AE890" s="176">
        <v>6003200</v>
      </c>
    </row>
    <row r="891" spans="1:31">
      <c r="A891" s="178">
        <v>108178400150</v>
      </c>
      <c r="B891" s="166">
        <v>46135</v>
      </c>
      <c r="C891" s="167" t="s">
        <v>3524</v>
      </c>
      <c r="D891" s="167" t="s">
        <v>3525</v>
      </c>
      <c r="E891" s="167" t="s">
        <v>3526</v>
      </c>
      <c r="F891" s="167" t="s">
        <v>3501</v>
      </c>
      <c r="G891" s="167" t="s">
        <v>3502</v>
      </c>
      <c r="H891" s="168">
        <v>46136</v>
      </c>
      <c r="I891" s="167"/>
      <c r="J891" s="169">
        <v>26127</v>
      </c>
      <c r="K891" s="167" t="s">
        <v>55</v>
      </c>
      <c r="L891" s="169">
        <v>25</v>
      </c>
      <c r="M891" s="167" t="s">
        <v>3513</v>
      </c>
      <c r="N891" s="169">
        <v>27.5</v>
      </c>
      <c r="O891" s="167" t="s">
        <v>3505</v>
      </c>
      <c r="P891" s="167"/>
      <c r="Q891" s="167" t="s">
        <v>3527</v>
      </c>
      <c r="R891" s="167" t="s">
        <v>3528</v>
      </c>
      <c r="S891" s="169">
        <v>25</v>
      </c>
      <c r="T891" s="167" t="s">
        <v>3529</v>
      </c>
      <c r="U891" s="169" t="s">
        <v>3530</v>
      </c>
      <c r="V891" s="167" t="s">
        <v>3851</v>
      </c>
      <c r="W891" s="167" t="s">
        <v>3852</v>
      </c>
      <c r="X891" s="170" t="s">
        <v>159</v>
      </c>
      <c r="Y891" s="171" t="s">
        <v>5003</v>
      </c>
      <c r="Z891" s="167" t="s">
        <v>10660</v>
      </c>
      <c r="AA891" s="176">
        <v>3000</v>
      </c>
      <c r="AB891" s="167" t="s">
        <v>11254</v>
      </c>
      <c r="AC891" s="176">
        <v>3000</v>
      </c>
      <c r="AD891" s="167" t="s">
        <v>11254</v>
      </c>
      <c r="AE891" s="176">
        <v>254.1</v>
      </c>
    </row>
    <row r="892" spans="1:31">
      <c r="A892" s="178">
        <v>108178400150</v>
      </c>
      <c r="B892" s="166">
        <v>46135</v>
      </c>
      <c r="C892" s="167" t="s">
        <v>3524</v>
      </c>
      <c r="D892" s="167" t="s">
        <v>3525</v>
      </c>
      <c r="E892" s="167" t="s">
        <v>3526</v>
      </c>
      <c r="F892" s="167" t="s">
        <v>3501</v>
      </c>
      <c r="G892" s="167" t="s">
        <v>3502</v>
      </c>
      <c r="H892" s="168">
        <v>46136</v>
      </c>
      <c r="I892" s="167"/>
      <c r="J892" s="169">
        <v>26127</v>
      </c>
      <c r="K892" s="167" t="s">
        <v>55</v>
      </c>
      <c r="L892" s="169">
        <v>25</v>
      </c>
      <c r="M892" s="167" t="s">
        <v>3513</v>
      </c>
      <c r="N892" s="169">
        <v>27.5</v>
      </c>
      <c r="O892" s="167" t="s">
        <v>3505</v>
      </c>
      <c r="P892" s="167"/>
      <c r="Q892" s="167" t="s">
        <v>3527</v>
      </c>
      <c r="R892" s="167" t="s">
        <v>3528</v>
      </c>
      <c r="S892" s="169">
        <v>24</v>
      </c>
      <c r="T892" s="167" t="s">
        <v>3529</v>
      </c>
      <c r="U892" s="169" t="s">
        <v>3530</v>
      </c>
      <c r="V892" s="167" t="s">
        <v>5004</v>
      </c>
      <c r="W892" s="167" t="s">
        <v>5005</v>
      </c>
      <c r="X892" s="170" t="s">
        <v>159</v>
      </c>
      <c r="Y892" s="171" t="s">
        <v>5003</v>
      </c>
      <c r="Z892" s="167" t="s">
        <v>10660</v>
      </c>
      <c r="AA892" s="176">
        <v>3000</v>
      </c>
      <c r="AB892" s="167" t="s">
        <v>11254</v>
      </c>
      <c r="AC892" s="176">
        <v>3000</v>
      </c>
      <c r="AD892" s="167" t="s">
        <v>11254</v>
      </c>
      <c r="AE892" s="176">
        <v>620.4</v>
      </c>
    </row>
    <row r="893" spans="1:31">
      <c r="A893" s="178">
        <v>108178400150</v>
      </c>
      <c r="B893" s="166">
        <v>46135</v>
      </c>
      <c r="C893" s="167" t="s">
        <v>3524</v>
      </c>
      <c r="D893" s="167" t="s">
        <v>3525</v>
      </c>
      <c r="E893" s="167" t="s">
        <v>3526</v>
      </c>
      <c r="F893" s="167" t="s">
        <v>3501</v>
      </c>
      <c r="G893" s="167" t="s">
        <v>3502</v>
      </c>
      <c r="H893" s="168">
        <v>46136</v>
      </c>
      <c r="I893" s="167"/>
      <c r="J893" s="169">
        <v>26127</v>
      </c>
      <c r="K893" s="167" t="s">
        <v>55</v>
      </c>
      <c r="L893" s="169">
        <v>25</v>
      </c>
      <c r="M893" s="167" t="s">
        <v>3513</v>
      </c>
      <c r="N893" s="169">
        <v>27.5</v>
      </c>
      <c r="O893" s="167" t="s">
        <v>3505</v>
      </c>
      <c r="P893" s="167"/>
      <c r="Q893" s="167" t="s">
        <v>3527</v>
      </c>
      <c r="R893" s="167" t="s">
        <v>3528</v>
      </c>
      <c r="S893" s="169">
        <v>23</v>
      </c>
      <c r="T893" s="167" t="s">
        <v>3529</v>
      </c>
      <c r="U893" s="169" t="s">
        <v>3530</v>
      </c>
      <c r="V893" s="167" t="s">
        <v>5006</v>
      </c>
      <c r="W893" s="167" t="s">
        <v>5007</v>
      </c>
      <c r="X893" s="170" t="s">
        <v>159</v>
      </c>
      <c r="Y893" s="171" t="s">
        <v>5003</v>
      </c>
      <c r="Z893" s="167" t="s">
        <v>10660</v>
      </c>
      <c r="AA893" s="176">
        <v>3000</v>
      </c>
      <c r="AB893" s="167" t="s">
        <v>11254</v>
      </c>
      <c r="AC893" s="176">
        <v>3000</v>
      </c>
      <c r="AD893" s="167" t="s">
        <v>11254</v>
      </c>
      <c r="AE893" s="176">
        <v>255</v>
      </c>
    </row>
    <row r="894" spans="1:31">
      <c r="A894" s="178">
        <v>108178400150</v>
      </c>
      <c r="B894" s="166">
        <v>46135</v>
      </c>
      <c r="C894" s="167" t="s">
        <v>3524</v>
      </c>
      <c r="D894" s="167" t="s">
        <v>3525</v>
      </c>
      <c r="E894" s="167" t="s">
        <v>3526</v>
      </c>
      <c r="F894" s="167" t="s">
        <v>3501</v>
      </c>
      <c r="G894" s="167" t="s">
        <v>3502</v>
      </c>
      <c r="H894" s="168">
        <v>46136</v>
      </c>
      <c r="I894" s="167"/>
      <c r="J894" s="169">
        <v>26127</v>
      </c>
      <c r="K894" s="167" t="s">
        <v>55</v>
      </c>
      <c r="L894" s="169">
        <v>25</v>
      </c>
      <c r="M894" s="167" t="s">
        <v>3513</v>
      </c>
      <c r="N894" s="169">
        <v>27.5</v>
      </c>
      <c r="O894" s="167" t="s">
        <v>3505</v>
      </c>
      <c r="P894" s="167"/>
      <c r="Q894" s="167" t="s">
        <v>3527</v>
      </c>
      <c r="R894" s="167" t="s">
        <v>3528</v>
      </c>
      <c r="S894" s="169">
        <v>22</v>
      </c>
      <c r="T894" s="167" t="s">
        <v>3529</v>
      </c>
      <c r="U894" s="169" t="s">
        <v>3530</v>
      </c>
      <c r="V894" s="167" t="s">
        <v>5008</v>
      </c>
      <c r="W894" s="167" t="s">
        <v>5009</v>
      </c>
      <c r="X894" s="170" t="s">
        <v>159</v>
      </c>
      <c r="Y894" s="171" t="s">
        <v>5003</v>
      </c>
      <c r="Z894" s="167" t="s">
        <v>10660</v>
      </c>
      <c r="AA894" s="176">
        <v>4717</v>
      </c>
      <c r="AB894" s="167" t="s">
        <v>11254</v>
      </c>
      <c r="AC894" s="176">
        <v>4717</v>
      </c>
      <c r="AD894" s="167" t="s">
        <v>11254</v>
      </c>
      <c r="AE894" s="176">
        <v>5448.1350000000002</v>
      </c>
    </row>
    <row r="895" spans="1:31">
      <c r="A895" s="178">
        <v>108178400150</v>
      </c>
      <c r="B895" s="166">
        <v>46135</v>
      </c>
      <c r="C895" s="167" t="s">
        <v>3524</v>
      </c>
      <c r="D895" s="167" t="s">
        <v>3525</v>
      </c>
      <c r="E895" s="167" t="s">
        <v>3526</v>
      </c>
      <c r="F895" s="167" t="s">
        <v>3501</v>
      </c>
      <c r="G895" s="167" t="s">
        <v>3502</v>
      </c>
      <c r="H895" s="168">
        <v>46136</v>
      </c>
      <c r="I895" s="167"/>
      <c r="J895" s="169">
        <v>26127</v>
      </c>
      <c r="K895" s="167" t="s">
        <v>55</v>
      </c>
      <c r="L895" s="169">
        <v>25</v>
      </c>
      <c r="M895" s="167" t="s">
        <v>3513</v>
      </c>
      <c r="N895" s="169">
        <v>27.5</v>
      </c>
      <c r="O895" s="167" t="s">
        <v>3505</v>
      </c>
      <c r="P895" s="167"/>
      <c r="Q895" s="167" t="s">
        <v>3527</v>
      </c>
      <c r="R895" s="167" t="s">
        <v>3528</v>
      </c>
      <c r="S895" s="169">
        <v>21</v>
      </c>
      <c r="T895" s="167" t="s">
        <v>3529</v>
      </c>
      <c r="U895" s="169" t="s">
        <v>3530</v>
      </c>
      <c r="V895" s="167" t="s">
        <v>5008</v>
      </c>
      <c r="W895" s="167" t="s">
        <v>5009</v>
      </c>
      <c r="X895" s="170" t="s">
        <v>159</v>
      </c>
      <c r="Y895" s="171" t="s">
        <v>5003</v>
      </c>
      <c r="Z895" s="167" t="s">
        <v>10660</v>
      </c>
      <c r="AA895" s="176">
        <v>283</v>
      </c>
      <c r="AB895" s="167" t="s">
        <v>11254</v>
      </c>
      <c r="AC895" s="176">
        <v>283</v>
      </c>
      <c r="AD895" s="167" t="s">
        <v>11254</v>
      </c>
      <c r="AE895" s="176">
        <v>326.86500000000001</v>
      </c>
    </row>
    <row r="896" spans="1:31">
      <c r="A896" s="178">
        <v>108178400150</v>
      </c>
      <c r="B896" s="166">
        <v>46135</v>
      </c>
      <c r="C896" s="167" t="s">
        <v>3524</v>
      </c>
      <c r="D896" s="167" t="s">
        <v>3525</v>
      </c>
      <c r="E896" s="167" t="s">
        <v>3526</v>
      </c>
      <c r="F896" s="167" t="s">
        <v>3501</v>
      </c>
      <c r="G896" s="167" t="s">
        <v>3502</v>
      </c>
      <c r="H896" s="168">
        <v>46136</v>
      </c>
      <c r="I896" s="167"/>
      <c r="J896" s="169">
        <v>26127</v>
      </c>
      <c r="K896" s="167" t="s">
        <v>55</v>
      </c>
      <c r="L896" s="169">
        <v>25</v>
      </c>
      <c r="M896" s="167" t="s">
        <v>3513</v>
      </c>
      <c r="N896" s="169">
        <v>27.5</v>
      </c>
      <c r="O896" s="167" t="s">
        <v>3505</v>
      </c>
      <c r="P896" s="167"/>
      <c r="Q896" s="167" t="s">
        <v>3527</v>
      </c>
      <c r="R896" s="167" t="s">
        <v>3528</v>
      </c>
      <c r="S896" s="169">
        <v>20</v>
      </c>
      <c r="T896" s="167" t="s">
        <v>3535</v>
      </c>
      <c r="U896" s="169" t="s">
        <v>3536</v>
      </c>
      <c r="V896" s="167" t="s">
        <v>5010</v>
      </c>
      <c r="W896" s="167" t="s">
        <v>5011</v>
      </c>
      <c r="X896" s="170" t="s">
        <v>157</v>
      </c>
      <c r="Y896" s="171" t="s">
        <v>5003</v>
      </c>
      <c r="Z896" s="167" t="s">
        <v>10660</v>
      </c>
      <c r="AA896" s="176">
        <v>30000</v>
      </c>
      <c r="AB896" s="167" t="s">
        <v>11254</v>
      </c>
      <c r="AC896" s="176">
        <v>30000</v>
      </c>
      <c r="AD896" s="167" t="s">
        <v>11254</v>
      </c>
      <c r="AE896" s="176">
        <v>7.8</v>
      </c>
    </row>
    <row r="897" spans="1:31">
      <c r="A897" s="178">
        <v>108178400150</v>
      </c>
      <c r="B897" s="166">
        <v>46135</v>
      </c>
      <c r="C897" s="167" t="s">
        <v>3524</v>
      </c>
      <c r="D897" s="167" t="s">
        <v>3525</v>
      </c>
      <c r="E897" s="167" t="s">
        <v>3526</v>
      </c>
      <c r="F897" s="167" t="s">
        <v>3501</v>
      </c>
      <c r="G897" s="167" t="s">
        <v>3502</v>
      </c>
      <c r="H897" s="168">
        <v>46136</v>
      </c>
      <c r="I897" s="167"/>
      <c r="J897" s="169">
        <v>26127</v>
      </c>
      <c r="K897" s="167" t="s">
        <v>55</v>
      </c>
      <c r="L897" s="169">
        <v>25</v>
      </c>
      <c r="M897" s="167" t="s">
        <v>3513</v>
      </c>
      <c r="N897" s="169">
        <v>27.5</v>
      </c>
      <c r="O897" s="167" t="s">
        <v>3505</v>
      </c>
      <c r="P897" s="167"/>
      <c r="Q897" s="167" t="s">
        <v>3527</v>
      </c>
      <c r="R897" s="167" t="s">
        <v>3528</v>
      </c>
      <c r="S897" s="169">
        <v>19</v>
      </c>
      <c r="T897" s="167" t="s">
        <v>3560</v>
      </c>
      <c r="U897" s="169" t="s">
        <v>3561</v>
      </c>
      <c r="V897" s="167" t="s">
        <v>3859</v>
      </c>
      <c r="W897" s="167" t="s">
        <v>3860</v>
      </c>
      <c r="X897" s="170" t="s">
        <v>157</v>
      </c>
      <c r="Y897" s="171" t="s">
        <v>5003</v>
      </c>
      <c r="Z897" s="167" t="s">
        <v>10660</v>
      </c>
      <c r="AA897" s="176">
        <v>10000</v>
      </c>
      <c r="AB897" s="167" t="s">
        <v>11254</v>
      </c>
      <c r="AC897" s="176">
        <v>10000</v>
      </c>
      <c r="AD897" s="167" t="s">
        <v>11254</v>
      </c>
      <c r="AE897" s="176">
        <v>21</v>
      </c>
    </row>
    <row r="898" spans="1:31">
      <c r="A898" s="178">
        <v>108178400150</v>
      </c>
      <c r="B898" s="166">
        <v>46135</v>
      </c>
      <c r="C898" s="167" t="s">
        <v>3524</v>
      </c>
      <c r="D898" s="167" t="s">
        <v>3525</v>
      </c>
      <c r="E898" s="167" t="s">
        <v>3526</v>
      </c>
      <c r="F898" s="167" t="s">
        <v>3501</v>
      </c>
      <c r="G898" s="167" t="s">
        <v>3502</v>
      </c>
      <c r="H898" s="168">
        <v>46136</v>
      </c>
      <c r="I898" s="167"/>
      <c r="J898" s="169">
        <v>26127</v>
      </c>
      <c r="K898" s="167" t="s">
        <v>55</v>
      </c>
      <c r="L898" s="169">
        <v>25</v>
      </c>
      <c r="M898" s="167" t="s">
        <v>3513</v>
      </c>
      <c r="N898" s="169">
        <v>27.5</v>
      </c>
      <c r="O898" s="167" t="s">
        <v>3505</v>
      </c>
      <c r="P898" s="167"/>
      <c r="Q898" s="167" t="s">
        <v>3527</v>
      </c>
      <c r="R898" s="167" t="s">
        <v>3528</v>
      </c>
      <c r="S898" s="169">
        <v>18</v>
      </c>
      <c r="T898" s="167" t="s">
        <v>3560</v>
      </c>
      <c r="U898" s="169" t="s">
        <v>3561</v>
      </c>
      <c r="V898" s="167" t="s">
        <v>3859</v>
      </c>
      <c r="W898" s="167" t="s">
        <v>3860</v>
      </c>
      <c r="X898" s="170" t="s">
        <v>157</v>
      </c>
      <c r="Y898" s="171" t="s">
        <v>5003</v>
      </c>
      <c r="Z898" s="167" t="s">
        <v>10660</v>
      </c>
      <c r="AA898" s="176">
        <v>10000</v>
      </c>
      <c r="AB898" s="167" t="s">
        <v>11254</v>
      </c>
      <c r="AC898" s="176">
        <v>10000</v>
      </c>
      <c r="AD898" s="167" t="s">
        <v>11254</v>
      </c>
      <c r="AE898" s="176">
        <v>21</v>
      </c>
    </row>
    <row r="899" spans="1:31">
      <c r="A899" s="178">
        <v>108178400150</v>
      </c>
      <c r="B899" s="166">
        <v>46135</v>
      </c>
      <c r="C899" s="167" t="s">
        <v>3524</v>
      </c>
      <c r="D899" s="167" t="s">
        <v>3525</v>
      </c>
      <c r="E899" s="167" t="s">
        <v>3526</v>
      </c>
      <c r="F899" s="167" t="s">
        <v>3501</v>
      </c>
      <c r="G899" s="167" t="s">
        <v>3502</v>
      </c>
      <c r="H899" s="168">
        <v>46136</v>
      </c>
      <c r="I899" s="167"/>
      <c r="J899" s="169">
        <v>26127</v>
      </c>
      <c r="K899" s="167" t="s">
        <v>55</v>
      </c>
      <c r="L899" s="169">
        <v>25</v>
      </c>
      <c r="M899" s="167" t="s">
        <v>3513</v>
      </c>
      <c r="N899" s="169">
        <v>27.5</v>
      </c>
      <c r="O899" s="167" t="s">
        <v>3505</v>
      </c>
      <c r="P899" s="167"/>
      <c r="Q899" s="167" t="s">
        <v>3527</v>
      </c>
      <c r="R899" s="167" t="s">
        <v>3528</v>
      </c>
      <c r="S899" s="169">
        <v>17</v>
      </c>
      <c r="T899" s="167" t="s">
        <v>3560</v>
      </c>
      <c r="U899" s="169" t="s">
        <v>3561</v>
      </c>
      <c r="V899" s="167" t="s">
        <v>3859</v>
      </c>
      <c r="W899" s="167" t="s">
        <v>3860</v>
      </c>
      <c r="X899" s="170" t="s">
        <v>157</v>
      </c>
      <c r="Y899" s="171" t="s">
        <v>5003</v>
      </c>
      <c r="Z899" s="167" t="s">
        <v>10660</v>
      </c>
      <c r="AA899" s="176">
        <v>70000</v>
      </c>
      <c r="AB899" s="167" t="s">
        <v>11254</v>
      </c>
      <c r="AC899" s="176">
        <v>70000</v>
      </c>
      <c r="AD899" s="167" t="s">
        <v>11254</v>
      </c>
      <c r="AE899" s="176">
        <v>147</v>
      </c>
    </row>
    <row r="900" spans="1:31">
      <c r="A900" s="178">
        <v>108178400150</v>
      </c>
      <c r="B900" s="166">
        <v>46135</v>
      </c>
      <c r="C900" s="167" t="s">
        <v>3524</v>
      </c>
      <c r="D900" s="167" t="s">
        <v>3525</v>
      </c>
      <c r="E900" s="167" t="s">
        <v>3526</v>
      </c>
      <c r="F900" s="167" t="s">
        <v>3501</v>
      </c>
      <c r="G900" s="167" t="s">
        <v>3502</v>
      </c>
      <c r="H900" s="168">
        <v>46136</v>
      </c>
      <c r="I900" s="167"/>
      <c r="J900" s="169">
        <v>26127</v>
      </c>
      <c r="K900" s="167" t="s">
        <v>55</v>
      </c>
      <c r="L900" s="169">
        <v>25</v>
      </c>
      <c r="M900" s="167" t="s">
        <v>3513</v>
      </c>
      <c r="N900" s="169">
        <v>27.5</v>
      </c>
      <c r="O900" s="167" t="s">
        <v>3505</v>
      </c>
      <c r="P900" s="167"/>
      <c r="Q900" s="167" t="s">
        <v>3527</v>
      </c>
      <c r="R900" s="167" t="s">
        <v>3528</v>
      </c>
      <c r="S900" s="169">
        <v>16</v>
      </c>
      <c r="T900" s="167" t="s">
        <v>3560</v>
      </c>
      <c r="U900" s="169" t="s">
        <v>3561</v>
      </c>
      <c r="V900" s="167" t="s">
        <v>5012</v>
      </c>
      <c r="W900" s="167" t="s">
        <v>5013</v>
      </c>
      <c r="X900" s="170" t="s">
        <v>160</v>
      </c>
      <c r="Y900" s="171" t="s">
        <v>5003</v>
      </c>
      <c r="Z900" s="167" t="s">
        <v>10660</v>
      </c>
      <c r="AA900" s="176">
        <v>60000</v>
      </c>
      <c r="AB900" s="167" t="s">
        <v>11254</v>
      </c>
      <c r="AC900" s="176">
        <v>60000</v>
      </c>
      <c r="AD900" s="167" t="s">
        <v>11254</v>
      </c>
      <c r="AE900" s="176">
        <v>25.2</v>
      </c>
    </row>
    <row r="901" spans="1:31">
      <c r="A901" s="178">
        <v>108178400150</v>
      </c>
      <c r="B901" s="166">
        <v>46135</v>
      </c>
      <c r="C901" s="167" t="s">
        <v>3524</v>
      </c>
      <c r="D901" s="167" t="s">
        <v>3525</v>
      </c>
      <c r="E901" s="167" t="s">
        <v>3526</v>
      </c>
      <c r="F901" s="167" t="s">
        <v>3501</v>
      </c>
      <c r="G901" s="167" t="s">
        <v>3502</v>
      </c>
      <c r="H901" s="168">
        <v>46136</v>
      </c>
      <c r="I901" s="167"/>
      <c r="J901" s="169">
        <v>26127</v>
      </c>
      <c r="K901" s="167" t="s">
        <v>55</v>
      </c>
      <c r="L901" s="169">
        <v>25</v>
      </c>
      <c r="M901" s="167" t="s">
        <v>3513</v>
      </c>
      <c r="N901" s="169">
        <v>27.5</v>
      </c>
      <c r="O901" s="167" t="s">
        <v>3505</v>
      </c>
      <c r="P901" s="167"/>
      <c r="Q901" s="167" t="s">
        <v>3527</v>
      </c>
      <c r="R901" s="167" t="s">
        <v>3528</v>
      </c>
      <c r="S901" s="169">
        <v>15</v>
      </c>
      <c r="T901" s="167" t="s">
        <v>3535</v>
      </c>
      <c r="U901" s="169" t="s">
        <v>3536</v>
      </c>
      <c r="V901" s="167" t="s">
        <v>5014</v>
      </c>
      <c r="W901" s="167" t="s">
        <v>5015</v>
      </c>
      <c r="X901" s="170" t="s">
        <v>157</v>
      </c>
      <c r="Y901" s="171" t="s">
        <v>5003</v>
      </c>
      <c r="Z901" s="167" t="s">
        <v>10660</v>
      </c>
      <c r="AA901" s="176">
        <v>20000</v>
      </c>
      <c r="AB901" s="167" t="s">
        <v>11254</v>
      </c>
      <c r="AC901" s="176">
        <v>20000</v>
      </c>
      <c r="AD901" s="167" t="s">
        <v>11254</v>
      </c>
      <c r="AE901" s="176">
        <v>4.8</v>
      </c>
    </row>
    <row r="902" spans="1:31">
      <c r="A902" s="178">
        <v>108178400150</v>
      </c>
      <c r="B902" s="166">
        <v>46135</v>
      </c>
      <c r="C902" s="167" t="s">
        <v>3524</v>
      </c>
      <c r="D902" s="167" t="s">
        <v>3525</v>
      </c>
      <c r="E902" s="167" t="s">
        <v>3526</v>
      </c>
      <c r="F902" s="167" t="s">
        <v>3501</v>
      </c>
      <c r="G902" s="167" t="s">
        <v>3502</v>
      </c>
      <c r="H902" s="168">
        <v>46136</v>
      </c>
      <c r="I902" s="167"/>
      <c r="J902" s="169">
        <v>26127</v>
      </c>
      <c r="K902" s="167" t="s">
        <v>55</v>
      </c>
      <c r="L902" s="169">
        <v>25</v>
      </c>
      <c r="M902" s="167" t="s">
        <v>3513</v>
      </c>
      <c r="N902" s="169">
        <v>27.5</v>
      </c>
      <c r="O902" s="167" t="s">
        <v>3505</v>
      </c>
      <c r="P902" s="167"/>
      <c r="Q902" s="167" t="s">
        <v>3527</v>
      </c>
      <c r="R902" s="167" t="s">
        <v>3528</v>
      </c>
      <c r="S902" s="169">
        <v>14</v>
      </c>
      <c r="T902" s="167" t="s">
        <v>3560</v>
      </c>
      <c r="U902" s="169" t="s">
        <v>3561</v>
      </c>
      <c r="V902" s="167" t="s">
        <v>3859</v>
      </c>
      <c r="W902" s="167" t="s">
        <v>3860</v>
      </c>
      <c r="X902" s="170" t="s">
        <v>157</v>
      </c>
      <c r="Y902" s="171" t="s">
        <v>5003</v>
      </c>
      <c r="Z902" s="167" t="s">
        <v>10660</v>
      </c>
      <c r="AA902" s="176">
        <v>50000</v>
      </c>
      <c r="AB902" s="167" t="s">
        <v>11254</v>
      </c>
      <c r="AC902" s="176">
        <v>50000</v>
      </c>
      <c r="AD902" s="167" t="s">
        <v>11254</v>
      </c>
      <c r="AE902" s="176">
        <v>105</v>
      </c>
    </row>
    <row r="903" spans="1:31">
      <c r="A903" s="178">
        <v>108178400150</v>
      </c>
      <c r="B903" s="166">
        <v>46135</v>
      </c>
      <c r="C903" s="167" t="s">
        <v>3524</v>
      </c>
      <c r="D903" s="167" t="s">
        <v>3525</v>
      </c>
      <c r="E903" s="167" t="s">
        <v>3526</v>
      </c>
      <c r="F903" s="167" t="s">
        <v>3501</v>
      </c>
      <c r="G903" s="167" t="s">
        <v>3502</v>
      </c>
      <c r="H903" s="168">
        <v>46136</v>
      </c>
      <c r="I903" s="167"/>
      <c r="J903" s="169">
        <v>26127</v>
      </c>
      <c r="K903" s="167" t="s">
        <v>55</v>
      </c>
      <c r="L903" s="169">
        <v>25</v>
      </c>
      <c r="M903" s="167" t="s">
        <v>3513</v>
      </c>
      <c r="N903" s="169">
        <v>27.5</v>
      </c>
      <c r="O903" s="167" t="s">
        <v>3505</v>
      </c>
      <c r="P903" s="167"/>
      <c r="Q903" s="167" t="s">
        <v>3527</v>
      </c>
      <c r="R903" s="167" t="s">
        <v>3528</v>
      </c>
      <c r="S903" s="169">
        <v>13</v>
      </c>
      <c r="T903" s="167" t="s">
        <v>3560</v>
      </c>
      <c r="U903" s="169" t="s">
        <v>3561</v>
      </c>
      <c r="V903" s="167" t="s">
        <v>5012</v>
      </c>
      <c r="W903" s="167" t="s">
        <v>5013</v>
      </c>
      <c r="X903" s="170" t="s">
        <v>160</v>
      </c>
      <c r="Y903" s="171" t="s">
        <v>5003</v>
      </c>
      <c r="Z903" s="167" t="s">
        <v>10660</v>
      </c>
      <c r="AA903" s="176">
        <v>220000</v>
      </c>
      <c r="AB903" s="167" t="s">
        <v>11254</v>
      </c>
      <c r="AC903" s="176">
        <v>220000</v>
      </c>
      <c r="AD903" s="167" t="s">
        <v>11254</v>
      </c>
      <c r="AE903" s="176">
        <v>92.4</v>
      </c>
    </row>
    <row r="904" spans="1:31">
      <c r="A904" s="178">
        <v>108178400150</v>
      </c>
      <c r="B904" s="166">
        <v>46135</v>
      </c>
      <c r="C904" s="167" t="s">
        <v>3524</v>
      </c>
      <c r="D904" s="167" t="s">
        <v>3525</v>
      </c>
      <c r="E904" s="167" t="s">
        <v>3526</v>
      </c>
      <c r="F904" s="167" t="s">
        <v>3501</v>
      </c>
      <c r="G904" s="167" t="s">
        <v>3502</v>
      </c>
      <c r="H904" s="168">
        <v>46136</v>
      </c>
      <c r="I904" s="167"/>
      <c r="J904" s="169">
        <v>26127</v>
      </c>
      <c r="K904" s="167" t="s">
        <v>55</v>
      </c>
      <c r="L904" s="169">
        <v>25</v>
      </c>
      <c r="M904" s="167" t="s">
        <v>3513</v>
      </c>
      <c r="N904" s="169">
        <v>27.5</v>
      </c>
      <c r="O904" s="167" t="s">
        <v>3505</v>
      </c>
      <c r="P904" s="167"/>
      <c r="Q904" s="167" t="s">
        <v>3527</v>
      </c>
      <c r="R904" s="167" t="s">
        <v>3528</v>
      </c>
      <c r="S904" s="169">
        <v>12</v>
      </c>
      <c r="T904" s="167" t="s">
        <v>3560</v>
      </c>
      <c r="U904" s="169" t="s">
        <v>3561</v>
      </c>
      <c r="V904" s="167" t="s">
        <v>5016</v>
      </c>
      <c r="W904" s="167" t="s">
        <v>5017</v>
      </c>
      <c r="X904" s="170" t="s">
        <v>160</v>
      </c>
      <c r="Y904" s="171" t="s">
        <v>5003</v>
      </c>
      <c r="Z904" s="167" t="s">
        <v>10660</v>
      </c>
      <c r="AA904" s="176">
        <v>30000</v>
      </c>
      <c r="AB904" s="167" t="s">
        <v>11254</v>
      </c>
      <c r="AC904" s="176">
        <v>30000</v>
      </c>
      <c r="AD904" s="167" t="s">
        <v>11254</v>
      </c>
      <c r="AE904" s="176">
        <v>14.1</v>
      </c>
    </row>
    <row r="905" spans="1:31">
      <c r="A905" s="178">
        <v>108178400150</v>
      </c>
      <c r="B905" s="166">
        <v>46135</v>
      </c>
      <c r="C905" s="167" t="s">
        <v>3524</v>
      </c>
      <c r="D905" s="167" t="s">
        <v>3525</v>
      </c>
      <c r="E905" s="167" t="s">
        <v>3526</v>
      </c>
      <c r="F905" s="167" t="s">
        <v>3501</v>
      </c>
      <c r="G905" s="167" t="s">
        <v>3502</v>
      </c>
      <c r="H905" s="168">
        <v>46136</v>
      </c>
      <c r="I905" s="167"/>
      <c r="J905" s="169">
        <v>26127</v>
      </c>
      <c r="K905" s="167" t="s">
        <v>55</v>
      </c>
      <c r="L905" s="169">
        <v>25</v>
      </c>
      <c r="M905" s="167" t="s">
        <v>3513</v>
      </c>
      <c r="N905" s="169">
        <v>27.5</v>
      </c>
      <c r="O905" s="167" t="s">
        <v>3505</v>
      </c>
      <c r="P905" s="167"/>
      <c r="Q905" s="167" t="s">
        <v>3527</v>
      </c>
      <c r="R905" s="167" t="s">
        <v>3528</v>
      </c>
      <c r="S905" s="169">
        <v>11</v>
      </c>
      <c r="T905" s="167" t="s">
        <v>3560</v>
      </c>
      <c r="U905" s="169" t="s">
        <v>3561</v>
      </c>
      <c r="V905" s="167" t="s">
        <v>5018</v>
      </c>
      <c r="W905" s="167" t="s">
        <v>5019</v>
      </c>
      <c r="X905" s="170" t="s">
        <v>160</v>
      </c>
      <c r="Y905" s="171" t="s">
        <v>5003</v>
      </c>
      <c r="Z905" s="167" t="s">
        <v>10660</v>
      </c>
      <c r="AA905" s="176">
        <v>10000</v>
      </c>
      <c r="AB905" s="167" t="s">
        <v>11254</v>
      </c>
      <c r="AC905" s="176">
        <v>10000</v>
      </c>
      <c r="AD905" s="167" t="s">
        <v>11254</v>
      </c>
      <c r="AE905" s="176">
        <v>5.0999999999999996</v>
      </c>
    </row>
    <row r="906" spans="1:31">
      <c r="A906" s="178">
        <v>108178400150</v>
      </c>
      <c r="B906" s="166">
        <v>46135</v>
      </c>
      <c r="C906" s="167" t="s">
        <v>3524</v>
      </c>
      <c r="D906" s="167" t="s">
        <v>3525</v>
      </c>
      <c r="E906" s="167" t="s">
        <v>3526</v>
      </c>
      <c r="F906" s="167" t="s">
        <v>3501</v>
      </c>
      <c r="G906" s="167" t="s">
        <v>3502</v>
      </c>
      <c r="H906" s="168">
        <v>46136</v>
      </c>
      <c r="I906" s="167"/>
      <c r="J906" s="169">
        <v>26127</v>
      </c>
      <c r="K906" s="167" t="s">
        <v>55</v>
      </c>
      <c r="L906" s="169">
        <v>25</v>
      </c>
      <c r="M906" s="167" t="s">
        <v>3513</v>
      </c>
      <c r="N906" s="169">
        <v>27.5</v>
      </c>
      <c r="O906" s="167" t="s">
        <v>3505</v>
      </c>
      <c r="P906" s="167"/>
      <c r="Q906" s="167" t="s">
        <v>3527</v>
      </c>
      <c r="R906" s="167" t="s">
        <v>3528</v>
      </c>
      <c r="S906" s="169">
        <v>10</v>
      </c>
      <c r="T906" s="167" t="s">
        <v>3535</v>
      </c>
      <c r="U906" s="169" t="s">
        <v>3536</v>
      </c>
      <c r="V906" s="167" t="s">
        <v>5014</v>
      </c>
      <c r="W906" s="167" t="s">
        <v>5015</v>
      </c>
      <c r="X906" s="170" t="s">
        <v>157</v>
      </c>
      <c r="Y906" s="171" t="s">
        <v>5003</v>
      </c>
      <c r="Z906" s="167" t="s">
        <v>10660</v>
      </c>
      <c r="AA906" s="176">
        <v>10000</v>
      </c>
      <c r="AB906" s="167" t="s">
        <v>11254</v>
      </c>
      <c r="AC906" s="176">
        <v>10000</v>
      </c>
      <c r="AD906" s="167" t="s">
        <v>11254</v>
      </c>
      <c r="AE906" s="176">
        <v>2.4</v>
      </c>
    </row>
    <row r="907" spans="1:31">
      <c r="A907" s="178">
        <v>108178400150</v>
      </c>
      <c r="B907" s="166">
        <v>46135</v>
      </c>
      <c r="C907" s="167" t="s">
        <v>3524</v>
      </c>
      <c r="D907" s="167" t="s">
        <v>3525</v>
      </c>
      <c r="E907" s="167" t="s">
        <v>3526</v>
      </c>
      <c r="F907" s="167" t="s">
        <v>3501</v>
      </c>
      <c r="G907" s="167" t="s">
        <v>3502</v>
      </c>
      <c r="H907" s="168">
        <v>46136</v>
      </c>
      <c r="I907" s="167"/>
      <c r="J907" s="169">
        <v>26127</v>
      </c>
      <c r="K907" s="167" t="s">
        <v>55</v>
      </c>
      <c r="L907" s="169">
        <v>25</v>
      </c>
      <c r="M907" s="167" t="s">
        <v>3513</v>
      </c>
      <c r="N907" s="169">
        <v>27.5</v>
      </c>
      <c r="O907" s="167" t="s">
        <v>3505</v>
      </c>
      <c r="P907" s="167"/>
      <c r="Q907" s="167" t="s">
        <v>3527</v>
      </c>
      <c r="R907" s="167" t="s">
        <v>3528</v>
      </c>
      <c r="S907" s="169">
        <v>9</v>
      </c>
      <c r="T907" s="167" t="s">
        <v>3535</v>
      </c>
      <c r="U907" s="169" t="s">
        <v>3536</v>
      </c>
      <c r="V907" s="167" t="s">
        <v>5014</v>
      </c>
      <c r="W907" s="167" t="s">
        <v>5015</v>
      </c>
      <c r="X907" s="170" t="s">
        <v>157</v>
      </c>
      <c r="Y907" s="171" t="s">
        <v>5003</v>
      </c>
      <c r="Z907" s="167" t="s">
        <v>10660</v>
      </c>
      <c r="AA907" s="176">
        <v>10000</v>
      </c>
      <c r="AB907" s="167" t="s">
        <v>11254</v>
      </c>
      <c r="AC907" s="176">
        <v>10000</v>
      </c>
      <c r="AD907" s="167" t="s">
        <v>11254</v>
      </c>
      <c r="AE907" s="176">
        <v>2.4</v>
      </c>
    </row>
    <row r="908" spans="1:31">
      <c r="A908" s="178">
        <v>108178400150</v>
      </c>
      <c r="B908" s="166">
        <v>46135</v>
      </c>
      <c r="C908" s="167" t="s">
        <v>3524</v>
      </c>
      <c r="D908" s="167" t="s">
        <v>3525</v>
      </c>
      <c r="E908" s="167" t="s">
        <v>3526</v>
      </c>
      <c r="F908" s="167" t="s">
        <v>3501</v>
      </c>
      <c r="G908" s="167" t="s">
        <v>3502</v>
      </c>
      <c r="H908" s="168">
        <v>46136</v>
      </c>
      <c r="I908" s="167"/>
      <c r="J908" s="169">
        <v>26127</v>
      </c>
      <c r="K908" s="167" t="s">
        <v>55</v>
      </c>
      <c r="L908" s="169">
        <v>25</v>
      </c>
      <c r="M908" s="167" t="s">
        <v>3513</v>
      </c>
      <c r="N908" s="169">
        <v>27.5</v>
      </c>
      <c r="O908" s="167" t="s">
        <v>3505</v>
      </c>
      <c r="P908" s="167"/>
      <c r="Q908" s="167" t="s">
        <v>3527</v>
      </c>
      <c r="R908" s="167" t="s">
        <v>3528</v>
      </c>
      <c r="S908" s="169">
        <v>8</v>
      </c>
      <c r="T908" s="167" t="s">
        <v>3535</v>
      </c>
      <c r="U908" s="169" t="s">
        <v>3536</v>
      </c>
      <c r="V908" s="167" t="s">
        <v>5014</v>
      </c>
      <c r="W908" s="167" t="s">
        <v>5015</v>
      </c>
      <c r="X908" s="170" t="s">
        <v>157</v>
      </c>
      <c r="Y908" s="171" t="s">
        <v>5003</v>
      </c>
      <c r="Z908" s="167" t="s">
        <v>10660</v>
      </c>
      <c r="AA908" s="176">
        <v>330000</v>
      </c>
      <c r="AB908" s="167" t="s">
        <v>11254</v>
      </c>
      <c r="AC908" s="176">
        <v>330000</v>
      </c>
      <c r="AD908" s="167" t="s">
        <v>11254</v>
      </c>
      <c r="AE908" s="176">
        <v>79.2</v>
      </c>
    </row>
    <row r="909" spans="1:31">
      <c r="A909" s="178">
        <v>108178400150</v>
      </c>
      <c r="B909" s="166">
        <v>46135</v>
      </c>
      <c r="C909" s="167" t="s">
        <v>3524</v>
      </c>
      <c r="D909" s="167" t="s">
        <v>3525</v>
      </c>
      <c r="E909" s="167" t="s">
        <v>3526</v>
      </c>
      <c r="F909" s="167" t="s">
        <v>3501</v>
      </c>
      <c r="G909" s="167" t="s">
        <v>3502</v>
      </c>
      <c r="H909" s="168">
        <v>46136</v>
      </c>
      <c r="I909" s="167"/>
      <c r="J909" s="169">
        <v>26127</v>
      </c>
      <c r="K909" s="167" t="s">
        <v>55</v>
      </c>
      <c r="L909" s="169">
        <v>25</v>
      </c>
      <c r="M909" s="167" t="s">
        <v>3513</v>
      </c>
      <c r="N909" s="169">
        <v>27.5</v>
      </c>
      <c r="O909" s="167" t="s">
        <v>3505</v>
      </c>
      <c r="P909" s="167"/>
      <c r="Q909" s="167" t="s">
        <v>3527</v>
      </c>
      <c r="R909" s="167" t="s">
        <v>3528</v>
      </c>
      <c r="S909" s="169">
        <v>7</v>
      </c>
      <c r="T909" s="167" t="s">
        <v>3535</v>
      </c>
      <c r="U909" s="169" t="s">
        <v>3536</v>
      </c>
      <c r="V909" s="167" t="s">
        <v>5014</v>
      </c>
      <c r="W909" s="167" t="s">
        <v>5015</v>
      </c>
      <c r="X909" s="170" t="s">
        <v>157</v>
      </c>
      <c r="Y909" s="171" t="s">
        <v>5003</v>
      </c>
      <c r="Z909" s="167" t="s">
        <v>10660</v>
      </c>
      <c r="AA909" s="176">
        <v>130000</v>
      </c>
      <c r="AB909" s="167" t="s">
        <v>11254</v>
      </c>
      <c r="AC909" s="176">
        <v>130000</v>
      </c>
      <c r="AD909" s="167" t="s">
        <v>11254</v>
      </c>
      <c r="AE909" s="176">
        <v>31.2</v>
      </c>
    </row>
    <row r="910" spans="1:31">
      <c r="A910" s="178">
        <v>108178400150</v>
      </c>
      <c r="B910" s="166">
        <v>46135</v>
      </c>
      <c r="C910" s="167" t="s">
        <v>3524</v>
      </c>
      <c r="D910" s="167" t="s">
        <v>3525</v>
      </c>
      <c r="E910" s="167" t="s">
        <v>3526</v>
      </c>
      <c r="F910" s="167" t="s">
        <v>3501</v>
      </c>
      <c r="G910" s="167" t="s">
        <v>3502</v>
      </c>
      <c r="H910" s="168">
        <v>46136</v>
      </c>
      <c r="I910" s="167"/>
      <c r="J910" s="169">
        <v>26127</v>
      </c>
      <c r="K910" s="167" t="s">
        <v>55</v>
      </c>
      <c r="L910" s="169">
        <v>25</v>
      </c>
      <c r="M910" s="167" t="s">
        <v>3513</v>
      </c>
      <c r="N910" s="169">
        <v>27.5</v>
      </c>
      <c r="O910" s="167" t="s">
        <v>3505</v>
      </c>
      <c r="P910" s="167"/>
      <c r="Q910" s="167" t="s">
        <v>3527</v>
      </c>
      <c r="R910" s="167" t="s">
        <v>3528</v>
      </c>
      <c r="S910" s="169">
        <v>6</v>
      </c>
      <c r="T910" s="167" t="s">
        <v>3535</v>
      </c>
      <c r="U910" s="169" t="s">
        <v>3536</v>
      </c>
      <c r="V910" s="167" t="s">
        <v>5020</v>
      </c>
      <c r="W910" s="167" t="s">
        <v>5021</v>
      </c>
      <c r="X910" s="170" t="s">
        <v>160</v>
      </c>
      <c r="Y910" s="171" t="s">
        <v>5003</v>
      </c>
      <c r="Z910" s="167" t="s">
        <v>10660</v>
      </c>
      <c r="AA910" s="176">
        <v>10000</v>
      </c>
      <c r="AB910" s="167" t="s">
        <v>11254</v>
      </c>
      <c r="AC910" s="176">
        <v>10000</v>
      </c>
      <c r="AD910" s="167" t="s">
        <v>11254</v>
      </c>
      <c r="AE910" s="176">
        <v>2.7</v>
      </c>
    </row>
    <row r="911" spans="1:31">
      <c r="A911" s="178">
        <v>108178400150</v>
      </c>
      <c r="B911" s="166">
        <v>46135</v>
      </c>
      <c r="C911" s="167" t="s">
        <v>3524</v>
      </c>
      <c r="D911" s="167" t="s">
        <v>3525</v>
      </c>
      <c r="E911" s="167" t="s">
        <v>3526</v>
      </c>
      <c r="F911" s="167" t="s">
        <v>3501</v>
      </c>
      <c r="G911" s="167" t="s">
        <v>3502</v>
      </c>
      <c r="H911" s="168">
        <v>46136</v>
      </c>
      <c r="I911" s="167"/>
      <c r="J911" s="169">
        <v>26127</v>
      </c>
      <c r="K911" s="167" t="s">
        <v>55</v>
      </c>
      <c r="L911" s="169">
        <v>25</v>
      </c>
      <c r="M911" s="167" t="s">
        <v>3513</v>
      </c>
      <c r="N911" s="169">
        <v>27.5</v>
      </c>
      <c r="O911" s="167" t="s">
        <v>3505</v>
      </c>
      <c r="P911" s="167"/>
      <c r="Q911" s="167" t="s">
        <v>3527</v>
      </c>
      <c r="R911" s="167" t="s">
        <v>3528</v>
      </c>
      <c r="S911" s="169">
        <v>5</v>
      </c>
      <c r="T911" s="167" t="s">
        <v>3535</v>
      </c>
      <c r="U911" s="169" t="s">
        <v>3536</v>
      </c>
      <c r="V911" s="167" t="s">
        <v>5020</v>
      </c>
      <c r="W911" s="167" t="s">
        <v>5021</v>
      </c>
      <c r="X911" s="170" t="s">
        <v>160</v>
      </c>
      <c r="Y911" s="171" t="s">
        <v>5003</v>
      </c>
      <c r="Z911" s="167" t="s">
        <v>10660</v>
      </c>
      <c r="AA911" s="176">
        <v>30000</v>
      </c>
      <c r="AB911" s="167" t="s">
        <v>11254</v>
      </c>
      <c r="AC911" s="176">
        <v>30000</v>
      </c>
      <c r="AD911" s="167" t="s">
        <v>11254</v>
      </c>
      <c r="AE911" s="176">
        <v>8.1</v>
      </c>
    </row>
    <row r="912" spans="1:31">
      <c r="A912" s="178">
        <v>108178400150</v>
      </c>
      <c r="B912" s="166">
        <v>46135</v>
      </c>
      <c r="C912" s="167" t="s">
        <v>3524</v>
      </c>
      <c r="D912" s="167" t="s">
        <v>3525</v>
      </c>
      <c r="E912" s="167" t="s">
        <v>3526</v>
      </c>
      <c r="F912" s="167" t="s">
        <v>3501</v>
      </c>
      <c r="G912" s="167" t="s">
        <v>3502</v>
      </c>
      <c r="H912" s="168">
        <v>46136</v>
      </c>
      <c r="I912" s="167"/>
      <c r="J912" s="169">
        <v>26127</v>
      </c>
      <c r="K912" s="167" t="s">
        <v>55</v>
      </c>
      <c r="L912" s="169">
        <v>25</v>
      </c>
      <c r="M912" s="167" t="s">
        <v>3513</v>
      </c>
      <c r="N912" s="169">
        <v>27.5</v>
      </c>
      <c r="O912" s="167" t="s">
        <v>3505</v>
      </c>
      <c r="P912" s="167"/>
      <c r="Q912" s="167" t="s">
        <v>3527</v>
      </c>
      <c r="R912" s="167" t="s">
        <v>3528</v>
      </c>
      <c r="S912" s="169">
        <v>4</v>
      </c>
      <c r="T912" s="167" t="s">
        <v>3535</v>
      </c>
      <c r="U912" s="169" t="s">
        <v>3536</v>
      </c>
      <c r="V912" s="167" t="s">
        <v>5022</v>
      </c>
      <c r="W912" s="167" t="s">
        <v>5023</v>
      </c>
      <c r="X912" s="170" t="s">
        <v>157</v>
      </c>
      <c r="Y912" s="171" t="s">
        <v>5003</v>
      </c>
      <c r="Z912" s="167" t="s">
        <v>10660</v>
      </c>
      <c r="AA912" s="176">
        <v>370000</v>
      </c>
      <c r="AB912" s="167" t="s">
        <v>11254</v>
      </c>
      <c r="AC912" s="176">
        <v>370000</v>
      </c>
      <c r="AD912" s="167" t="s">
        <v>11254</v>
      </c>
      <c r="AE912" s="176">
        <v>99.9</v>
      </c>
    </row>
    <row r="913" spans="1:31">
      <c r="A913" s="178">
        <v>108178400150</v>
      </c>
      <c r="B913" s="166">
        <v>46135</v>
      </c>
      <c r="C913" s="167" t="s">
        <v>3524</v>
      </c>
      <c r="D913" s="167" t="s">
        <v>3525</v>
      </c>
      <c r="E913" s="167" t="s">
        <v>3526</v>
      </c>
      <c r="F913" s="167" t="s">
        <v>3501</v>
      </c>
      <c r="G913" s="167" t="s">
        <v>3502</v>
      </c>
      <c r="H913" s="168">
        <v>46136</v>
      </c>
      <c r="I913" s="167"/>
      <c r="J913" s="169">
        <v>26127</v>
      </c>
      <c r="K913" s="167" t="s">
        <v>55</v>
      </c>
      <c r="L913" s="169">
        <v>25</v>
      </c>
      <c r="M913" s="167" t="s">
        <v>3513</v>
      </c>
      <c r="N913" s="169">
        <v>27.5</v>
      </c>
      <c r="O913" s="167" t="s">
        <v>3505</v>
      </c>
      <c r="P913" s="167"/>
      <c r="Q913" s="167" t="s">
        <v>3527</v>
      </c>
      <c r="R913" s="167" t="s">
        <v>3528</v>
      </c>
      <c r="S913" s="169">
        <v>3</v>
      </c>
      <c r="T913" s="167" t="s">
        <v>3535</v>
      </c>
      <c r="U913" s="169" t="s">
        <v>3536</v>
      </c>
      <c r="V913" s="167" t="s">
        <v>5020</v>
      </c>
      <c r="W913" s="167" t="s">
        <v>5021</v>
      </c>
      <c r="X913" s="170" t="s">
        <v>160</v>
      </c>
      <c r="Y913" s="171" t="s">
        <v>5003</v>
      </c>
      <c r="Z913" s="167" t="s">
        <v>10660</v>
      </c>
      <c r="AA913" s="176">
        <v>10000</v>
      </c>
      <c r="AB913" s="167" t="s">
        <v>11254</v>
      </c>
      <c r="AC913" s="176">
        <v>10000</v>
      </c>
      <c r="AD913" s="167" t="s">
        <v>11254</v>
      </c>
      <c r="AE913" s="176">
        <v>2.7</v>
      </c>
    </row>
    <row r="914" spans="1:31">
      <c r="A914" s="178">
        <v>108178400150</v>
      </c>
      <c r="B914" s="166">
        <v>46135</v>
      </c>
      <c r="C914" s="167" t="s">
        <v>3524</v>
      </c>
      <c r="D914" s="167" t="s">
        <v>3525</v>
      </c>
      <c r="E914" s="167" t="s">
        <v>3526</v>
      </c>
      <c r="F914" s="167" t="s">
        <v>3501</v>
      </c>
      <c r="G914" s="167" t="s">
        <v>3502</v>
      </c>
      <c r="H914" s="168">
        <v>46136</v>
      </c>
      <c r="I914" s="167"/>
      <c r="J914" s="169">
        <v>26127</v>
      </c>
      <c r="K914" s="167" t="s">
        <v>55</v>
      </c>
      <c r="L914" s="169">
        <v>25</v>
      </c>
      <c r="M914" s="167" t="s">
        <v>3513</v>
      </c>
      <c r="N914" s="169">
        <v>27.5</v>
      </c>
      <c r="O914" s="167" t="s">
        <v>3505</v>
      </c>
      <c r="P914" s="167"/>
      <c r="Q914" s="167" t="s">
        <v>3527</v>
      </c>
      <c r="R914" s="167" t="s">
        <v>3528</v>
      </c>
      <c r="S914" s="169">
        <v>2</v>
      </c>
      <c r="T914" s="167" t="s">
        <v>3535</v>
      </c>
      <c r="U914" s="169" t="s">
        <v>3536</v>
      </c>
      <c r="V914" s="167" t="s">
        <v>5014</v>
      </c>
      <c r="W914" s="167" t="s">
        <v>5015</v>
      </c>
      <c r="X914" s="170" t="s">
        <v>157</v>
      </c>
      <c r="Y914" s="171" t="s">
        <v>5003</v>
      </c>
      <c r="Z914" s="167" t="s">
        <v>10660</v>
      </c>
      <c r="AA914" s="176">
        <v>10000</v>
      </c>
      <c r="AB914" s="167" t="s">
        <v>11254</v>
      </c>
      <c r="AC914" s="176">
        <v>10000</v>
      </c>
      <c r="AD914" s="167" t="s">
        <v>11254</v>
      </c>
      <c r="AE914" s="176">
        <v>2.4</v>
      </c>
    </row>
    <row r="915" spans="1:31">
      <c r="A915" s="178">
        <v>108178400150</v>
      </c>
      <c r="B915" s="166">
        <v>46135</v>
      </c>
      <c r="C915" s="167" t="s">
        <v>3524</v>
      </c>
      <c r="D915" s="167" t="s">
        <v>3525</v>
      </c>
      <c r="E915" s="167" t="s">
        <v>3526</v>
      </c>
      <c r="F915" s="167" t="s">
        <v>3501</v>
      </c>
      <c r="G915" s="167" t="s">
        <v>3502</v>
      </c>
      <c r="H915" s="168">
        <v>46136</v>
      </c>
      <c r="I915" s="167"/>
      <c r="J915" s="169">
        <v>26127</v>
      </c>
      <c r="K915" s="167" t="s">
        <v>55</v>
      </c>
      <c r="L915" s="169">
        <v>25</v>
      </c>
      <c r="M915" s="167" t="s">
        <v>3513</v>
      </c>
      <c r="N915" s="169">
        <v>27.5</v>
      </c>
      <c r="O915" s="167" t="s">
        <v>3505</v>
      </c>
      <c r="P915" s="167"/>
      <c r="Q915" s="167" t="s">
        <v>3527</v>
      </c>
      <c r="R915" s="167" t="s">
        <v>3528</v>
      </c>
      <c r="S915" s="169">
        <v>1</v>
      </c>
      <c r="T915" s="167" t="s">
        <v>3535</v>
      </c>
      <c r="U915" s="169" t="s">
        <v>3536</v>
      </c>
      <c r="V915" s="167" t="s">
        <v>5024</v>
      </c>
      <c r="W915" s="167" t="s">
        <v>5025</v>
      </c>
      <c r="X915" s="170" t="s">
        <v>157</v>
      </c>
      <c r="Y915" s="171" t="s">
        <v>5003</v>
      </c>
      <c r="Z915" s="167" t="s">
        <v>10660</v>
      </c>
      <c r="AA915" s="176">
        <v>75000</v>
      </c>
      <c r="AB915" s="167" t="s">
        <v>11254</v>
      </c>
      <c r="AC915" s="176">
        <v>75000</v>
      </c>
      <c r="AD915" s="167" t="s">
        <v>11254</v>
      </c>
      <c r="AE915" s="176">
        <v>600</v>
      </c>
    </row>
    <row r="916" spans="1:31">
      <c r="A916" s="178">
        <v>108179464300</v>
      </c>
      <c r="B916" s="166">
        <v>46135</v>
      </c>
      <c r="C916" s="167" t="s">
        <v>3524</v>
      </c>
      <c r="D916" s="167" t="s">
        <v>3525</v>
      </c>
      <c r="E916" s="167" t="s">
        <v>3526</v>
      </c>
      <c r="F916" s="167" t="s">
        <v>3501</v>
      </c>
      <c r="G916" s="167" t="s">
        <v>3502</v>
      </c>
      <c r="H916" s="168">
        <v>46136</v>
      </c>
      <c r="I916" s="167"/>
      <c r="J916" s="169">
        <v>26127</v>
      </c>
      <c r="K916" s="167" t="s">
        <v>55</v>
      </c>
      <c r="L916" s="169">
        <v>1</v>
      </c>
      <c r="M916" s="167" t="s">
        <v>3513</v>
      </c>
      <c r="N916" s="169">
        <v>0.2</v>
      </c>
      <c r="O916" s="167" t="s">
        <v>3505</v>
      </c>
      <c r="P916" s="167"/>
      <c r="Q916" s="167" t="s">
        <v>3514</v>
      </c>
      <c r="R916" s="167" t="s">
        <v>3528</v>
      </c>
      <c r="S916" s="169">
        <v>1</v>
      </c>
      <c r="T916" s="167" t="s">
        <v>3560</v>
      </c>
      <c r="U916" s="169" t="s">
        <v>3561</v>
      </c>
      <c r="V916" s="167" t="s">
        <v>5026</v>
      </c>
      <c r="W916" s="167" t="s">
        <v>5027</v>
      </c>
      <c r="X916" s="170" t="s">
        <v>157</v>
      </c>
      <c r="Y916" s="171" t="s">
        <v>5028</v>
      </c>
      <c r="Z916" s="167" t="s">
        <v>10661</v>
      </c>
      <c r="AA916" s="176">
        <v>15000</v>
      </c>
      <c r="AB916" s="167" t="s">
        <v>11254</v>
      </c>
      <c r="AC916" s="176">
        <v>15000</v>
      </c>
      <c r="AD916" s="167" t="s">
        <v>11254</v>
      </c>
      <c r="AE916" s="176">
        <v>21</v>
      </c>
    </row>
    <row r="917" spans="1:31">
      <c r="A917" s="178">
        <v>108180503430</v>
      </c>
      <c r="B917" s="166">
        <v>46135</v>
      </c>
      <c r="C917" s="167" t="s">
        <v>3524</v>
      </c>
      <c r="D917" s="167" t="s">
        <v>3525</v>
      </c>
      <c r="E917" s="167" t="s">
        <v>3526</v>
      </c>
      <c r="F917" s="167" t="s">
        <v>3501</v>
      </c>
      <c r="G917" s="167" t="s">
        <v>3502</v>
      </c>
      <c r="H917" s="168">
        <v>46136</v>
      </c>
      <c r="I917" s="167"/>
      <c r="J917" s="169">
        <v>26127</v>
      </c>
      <c r="K917" s="167" t="s">
        <v>55</v>
      </c>
      <c r="L917" s="169">
        <v>1</v>
      </c>
      <c r="M917" s="167" t="s">
        <v>3513</v>
      </c>
      <c r="N917" s="169">
        <v>3.1</v>
      </c>
      <c r="O917" s="167" t="s">
        <v>3505</v>
      </c>
      <c r="P917" s="167"/>
      <c r="Q917" s="167" t="s">
        <v>3527</v>
      </c>
      <c r="R917" s="167" t="s">
        <v>3528</v>
      </c>
      <c r="S917" s="169">
        <v>1</v>
      </c>
      <c r="T917" s="167" t="s">
        <v>3529</v>
      </c>
      <c r="U917" s="169" t="s">
        <v>3530</v>
      </c>
      <c r="V917" s="167" t="s">
        <v>5029</v>
      </c>
      <c r="W917" s="167" t="s">
        <v>5030</v>
      </c>
      <c r="X917" s="170" t="s">
        <v>157</v>
      </c>
      <c r="Y917" s="171" t="s">
        <v>5031</v>
      </c>
      <c r="Z917" s="167" t="s">
        <v>10662</v>
      </c>
      <c r="AA917" s="176">
        <v>12000</v>
      </c>
      <c r="AB917" s="167" t="s">
        <v>11254</v>
      </c>
      <c r="AC917" s="176">
        <v>12000</v>
      </c>
      <c r="AD917" s="167" t="s">
        <v>11254</v>
      </c>
      <c r="AE917" s="176">
        <v>5400</v>
      </c>
    </row>
    <row r="918" spans="1:31">
      <c r="A918" s="178">
        <v>108180719400</v>
      </c>
      <c r="B918" s="166">
        <v>46135</v>
      </c>
      <c r="C918" s="167" t="s">
        <v>3524</v>
      </c>
      <c r="D918" s="167" t="s">
        <v>3525</v>
      </c>
      <c r="E918" s="167" t="s">
        <v>3526</v>
      </c>
      <c r="F918" s="167" t="s">
        <v>3501</v>
      </c>
      <c r="G918" s="167" t="s">
        <v>3502</v>
      </c>
      <c r="H918" s="168">
        <v>46136</v>
      </c>
      <c r="I918" s="167"/>
      <c r="J918" s="169">
        <v>26127</v>
      </c>
      <c r="K918" s="167" t="s">
        <v>55</v>
      </c>
      <c r="L918" s="169">
        <v>1</v>
      </c>
      <c r="M918" s="167" t="s">
        <v>3513</v>
      </c>
      <c r="N918" s="169">
        <v>0.6</v>
      </c>
      <c r="O918" s="167" t="s">
        <v>3505</v>
      </c>
      <c r="P918" s="167"/>
      <c r="Q918" s="167" t="s">
        <v>3527</v>
      </c>
      <c r="R918" s="167" t="s">
        <v>3528</v>
      </c>
      <c r="S918" s="169">
        <v>1</v>
      </c>
      <c r="T918" s="167" t="s">
        <v>3529</v>
      </c>
      <c r="U918" s="169" t="s">
        <v>3530</v>
      </c>
      <c r="V918" s="167" t="s">
        <v>5032</v>
      </c>
      <c r="W918" s="167" t="s">
        <v>5033</v>
      </c>
      <c r="X918" s="170" t="s">
        <v>3533</v>
      </c>
      <c r="Y918" s="171" t="s">
        <v>5034</v>
      </c>
      <c r="Z918" s="167" t="s">
        <v>10663</v>
      </c>
      <c r="AA918" s="176">
        <v>6000</v>
      </c>
      <c r="AB918" s="167" t="s">
        <v>11254</v>
      </c>
      <c r="AC918" s="176">
        <v>6000</v>
      </c>
      <c r="AD918" s="167" t="s">
        <v>11254</v>
      </c>
      <c r="AE918" s="176">
        <v>4236</v>
      </c>
    </row>
    <row r="919" spans="1:31">
      <c r="A919" s="178">
        <v>108180802700</v>
      </c>
      <c r="B919" s="166">
        <v>46135</v>
      </c>
      <c r="C919" s="167" t="s">
        <v>3524</v>
      </c>
      <c r="D919" s="167" t="s">
        <v>3525</v>
      </c>
      <c r="E919" s="167" t="s">
        <v>3526</v>
      </c>
      <c r="F919" s="167" t="s">
        <v>3501</v>
      </c>
      <c r="G919" s="167" t="s">
        <v>3502</v>
      </c>
      <c r="H919" s="168">
        <v>46136</v>
      </c>
      <c r="I919" s="167"/>
      <c r="J919" s="169">
        <v>26127</v>
      </c>
      <c r="K919" s="167" t="s">
        <v>55</v>
      </c>
      <c r="L919" s="169">
        <v>2</v>
      </c>
      <c r="M919" s="167" t="s">
        <v>3513</v>
      </c>
      <c r="N919" s="169">
        <v>32.4</v>
      </c>
      <c r="O919" s="167" t="s">
        <v>3505</v>
      </c>
      <c r="P919" s="167"/>
      <c r="Q919" s="167" t="s">
        <v>3514</v>
      </c>
      <c r="R919" s="167" t="s">
        <v>3528</v>
      </c>
      <c r="S919" s="169">
        <v>1</v>
      </c>
      <c r="T919" s="167" t="s">
        <v>3703</v>
      </c>
      <c r="U919" s="169" t="s">
        <v>3704</v>
      </c>
      <c r="V919" s="167" t="s">
        <v>5035</v>
      </c>
      <c r="W919" s="167" t="s">
        <v>5036</v>
      </c>
      <c r="X919" s="170" t="s">
        <v>164</v>
      </c>
      <c r="Y919" s="171" t="s">
        <v>5037</v>
      </c>
      <c r="Z919" s="167" t="s">
        <v>10664</v>
      </c>
      <c r="AA919" s="176">
        <v>46</v>
      </c>
      <c r="AB919" s="167" t="s">
        <v>11254</v>
      </c>
      <c r="AC919" s="176">
        <v>46</v>
      </c>
      <c r="AD919" s="167" t="s">
        <v>11254</v>
      </c>
      <c r="AE919" s="176">
        <v>5646.5</v>
      </c>
    </row>
    <row r="920" spans="1:31">
      <c r="A920" s="178">
        <v>108180915620</v>
      </c>
      <c r="B920" s="166">
        <v>46135</v>
      </c>
      <c r="C920" s="167" t="s">
        <v>3524</v>
      </c>
      <c r="D920" s="167" t="s">
        <v>3525</v>
      </c>
      <c r="E920" s="167" t="s">
        <v>3526</v>
      </c>
      <c r="F920" s="167" t="s">
        <v>3628</v>
      </c>
      <c r="G920" s="167" t="s">
        <v>3603</v>
      </c>
      <c r="H920" s="168">
        <v>46136</v>
      </c>
      <c r="I920" s="167"/>
      <c r="J920" s="169">
        <v>26127</v>
      </c>
      <c r="K920" s="167" t="s">
        <v>55</v>
      </c>
      <c r="L920" s="169">
        <v>9</v>
      </c>
      <c r="M920" s="167" t="s">
        <v>3604</v>
      </c>
      <c r="N920" s="169">
        <v>2227</v>
      </c>
      <c r="O920" s="167" t="s">
        <v>3505</v>
      </c>
      <c r="P920" s="167"/>
      <c r="Q920" s="167" t="s">
        <v>3527</v>
      </c>
      <c r="R920" s="167" t="s">
        <v>3528</v>
      </c>
      <c r="S920" s="169">
        <v>5</v>
      </c>
      <c r="T920" s="167" t="s">
        <v>3629</v>
      </c>
      <c r="U920" s="169" t="s">
        <v>3630</v>
      </c>
      <c r="V920" s="167" t="s">
        <v>5038</v>
      </c>
      <c r="W920" s="167" t="s">
        <v>5039</v>
      </c>
      <c r="X920" s="170" t="s">
        <v>157</v>
      </c>
      <c r="Y920" s="171" t="s">
        <v>5040</v>
      </c>
      <c r="Z920" s="167" t="s">
        <v>10665</v>
      </c>
      <c r="AA920" s="176">
        <v>3840</v>
      </c>
      <c r="AB920" s="167" t="s">
        <v>11254</v>
      </c>
      <c r="AC920" s="176">
        <v>3840</v>
      </c>
      <c r="AD920" s="167" t="s">
        <v>11254</v>
      </c>
      <c r="AE920" s="176">
        <v>28262.400000000001</v>
      </c>
    </row>
    <row r="921" spans="1:31">
      <c r="A921" s="178">
        <v>108180915620</v>
      </c>
      <c r="B921" s="166">
        <v>46135</v>
      </c>
      <c r="C921" s="167" t="s">
        <v>3524</v>
      </c>
      <c r="D921" s="167" t="s">
        <v>3525</v>
      </c>
      <c r="E921" s="167" t="s">
        <v>3526</v>
      </c>
      <c r="F921" s="167" t="s">
        <v>3628</v>
      </c>
      <c r="G921" s="167" t="s">
        <v>3603</v>
      </c>
      <c r="H921" s="168">
        <v>46136</v>
      </c>
      <c r="I921" s="167"/>
      <c r="J921" s="169">
        <v>26127</v>
      </c>
      <c r="K921" s="167" t="s">
        <v>55</v>
      </c>
      <c r="L921" s="169">
        <v>9</v>
      </c>
      <c r="M921" s="167" t="s">
        <v>3604</v>
      </c>
      <c r="N921" s="169">
        <v>2227</v>
      </c>
      <c r="O921" s="167" t="s">
        <v>3505</v>
      </c>
      <c r="P921" s="167"/>
      <c r="Q921" s="167" t="s">
        <v>3527</v>
      </c>
      <c r="R921" s="167" t="s">
        <v>3528</v>
      </c>
      <c r="S921" s="169">
        <v>4</v>
      </c>
      <c r="T921" s="167" t="s">
        <v>3629</v>
      </c>
      <c r="U921" s="169" t="s">
        <v>3630</v>
      </c>
      <c r="V921" s="167" t="s">
        <v>5038</v>
      </c>
      <c r="W921" s="167" t="s">
        <v>5039</v>
      </c>
      <c r="X921" s="170" t="s">
        <v>157</v>
      </c>
      <c r="Y921" s="171" t="s">
        <v>5040</v>
      </c>
      <c r="Z921" s="167" t="s">
        <v>10665</v>
      </c>
      <c r="AA921" s="176">
        <v>3840</v>
      </c>
      <c r="AB921" s="167" t="s">
        <v>11254</v>
      </c>
      <c r="AC921" s="176">
        <v>3840</v>
      </c>
      <c r="AD921" s="167" t="s">
        <v>11254</v>
      </c>
      <c r="AE921" s="176">
        <v>28262.400000000001</v>
      </c>
    </row>
    <row r="922" spans="1:31">
      <c r="A922" s="178">
        <v>108180915620</v>
      </c>
      <c r="B922" s="166">
        <v>46135</v>
      </c>
      <c r="C922" s="167" t="s">
        <v>3524</v>
      </c>
      <c r="D922" s="167" t="s">
        <v>3525</v>
      </c>
      <c r="E922" s="167" t="s">
        <v>3526</v>
      </c>
      <c r="F922" s="167" t="s">
        <v>3628</v>
      </c>
      <c r="G922" s="167" t="s">
        <v>3603</v>
      </c>
      <c r="H922" s="168">
        <v>46136</v>
      </c>
      <c r="I922" s="167"/>
      <c r="J922" s="169">
        <v>26127</v>
      </c>
      <c r="K922" s="167" t="s">
        <v>55</v>
      </c>
      <c r="L922" s="169">
        <v>9</v>
      </c>
      <c r="M922" s="167" t="s">
        <v>3604</v>
      </c>
      <c r="N922" s="169">
        <v>2227</v>
      </c>
      <c r="O922" s="167" t="s">
        <v>3505</v>
      </c>
      <c r="P922" s="167"/>
      <c r="Q922" s="167" t="s">
        <v>3527</v>
      </c>
      <c r="R922" s="167" t="s">
        <v>3528</v>
      </c>
      <c r="S922" s="169">
        <v>3</v>
      </c>
      <c r="T922" s="167" t="s">
        <v>3629</v>
      </c>
      <c r="U922" s="169" t="s">
        <v>3630</v>
      </c>
      <c r="V922" s="167" t="s">
        <v>3631</v>
      </c>
      <c r="W922" s="167" t="s">
        <v>3632</v>
      </c>
      <c r="X922" s="170" t="s">
        <v>157</v>
      </c>
      <c r="Y922" s="171" t="s">
        <v>5040</v>
      </c>
      <c r="Z922" s="167" t="s">
        <v>10665</v>
      </c>
      <c r="AA922" s="176">
        <v>3840</v>
      </c>
      <c r="AB922" s="167" t="s">
        <v>11254</v>
      </c>
      <c r="AC922" s="176">
        <v>3840</v>
      </c>
      <c r="AD922" s="167" t="s">
        <v>11254</v>
      </c>
      <c r="AE922" s="176">
        <v>28262.400000000001</v>
      </c>
    </row>
    <row r="923" spans="1:31">
      <c r="A923" s="178">
        <v>108180915620</v>
      </c>
      <c r="B923" s="166">
        <v>46135</v>
      </c>
      <c r="C923" s="167" t="s">
        <v>3524</v>
      </c>
      <c r="D923" s="167" t="s">
        <v>3525</v>
      </c>
      <c r="E923" s="167" t="s">
        <v>3526</v>
      </c>
      <c r="F923" s="167" t="s">
        <v>3628</v>
      </c>
      <c r="G923" s="167" t="s">
        <v>3603</v>
      </c>
      <c r="H923" s="168">
        <v>46136</v>
      </c>
      <c r="I923" s="167"/>
      <c r="J923" s="169">
        <v>26127</v>
      </c>
      <c r="K923" s="167" t="s">
        <v>55</v>
      </c>
      <c r="L923" s="169">
        <v>9</v>
      </c>
      <c r="M923" s="167" t="s">
        <v>3604</v>
      </c>
      <c r="N923" s="169">
        <v>2227</v>
      </c>
      <c r="O923" s="167" t="s">
        <v>3505</v>
      </c>
      <c r="P923" s="167"/>
      <c r="Q923" s="167" t="s">
        <v>3527</v>
      </c>
      <c r="R923" s="167" t="s">
        <v>3528</v>
      </c>
      <c r="S923" s="169">
        <v>2</v>
      </c>
      <c r="T923" s="167" t="s">
        <v>3629</v>
      </c>
      <c r="U923" s="169" t="s">
        <v>3630</v>
      </c>
      <c r="V923" s="167" t="s">
        <v>3631</v>
      </c>
      <c r="W923" s="167" t="s">
        <v>3632</v>
      </c>
      <c r="X923" s="170" t="s">
        <v>157</v>
      </c>
      <c r="Y923" s="171" t="s">
        <v>5040</v>
      </c>
      <c r="Z923" s="167" t="s">
        <v>10665</v>
      </c>
      <c r="AA923" s="176">
        <v>3840</v>
      </c>
      <c r="AB923" s="167" t="s">
        <v>11254</v>
      </c>
      <c r="AC923" s="176">
        <v>3840</v>
      </c>
      <c r="AD923" s="167" t="s">
        <v>11254</v>
      </c>
      <c r="AE923" s="176">
        <v>28262.400000000001</v>
      </c>
    </row>
    <row r="924" spans="1:31">
      <c r="A924" s="178">
        <v>108180915620</v>
      </c>
      <c r="B924" s="166">
        <v>46135</v>
      </c>
      <c r="C924" s="167" t="s">
        <v>3524</v>
      </c>
      <c r="D924" s="167" t="s">
        <v>3525</v>
      </c>
      <c r="E924" s="167" t="s">
        <v>3526</v>
      </c>
      <c r="F924" s="167" t="s">
        <v>3628</v>
      </c>
      <c r="G924" s="167" t="s">
        <v>3603</v>
      </c>
      <c r="H924" s="168">
        <v>46136</v>
      </c>
      <c r="I924" s="167"/>
      <c r="J924" s="169">
        <v>26127</v>
      </c>
      <c r="K924" s="167" t="s">
        <v>55</v>
      </c>
      <c r="L924" s="169">
        <v>9</v>
      </c>
      <c r="M924" s="167" t="s">
        <v>3604</v>
      </c>
      <c r="N924" s="169">
        <v>2227</v>
      </c>
      <c r="O924" s="167" t="s">
        <v>3505</v>
      </c>
      <c r="P924" s="167"/>
      <c r="Q924" s="167" t="s">
        <v>3527</v>
      </c>
      <c r="R924" s="167" t="s">
        <v>3528</v>
      </c>
      <c r="S924" s="169">
        <v>1</v>
      </c>
      <c r="T924" s="167" t="s">
        <v>3897</v>
      </c>
      <c r="U924" s="169" t="s">
        <v>3648</v>
      </c>
      <c r="V924" s="167" t="s">
        <v>5041</v>
      </c>
      <c r="W924" s="167" t="s">
        <v>3899</v>
      </c>
      <c r="X924" s="170" t="s">
        <v>157</v>
      </c>
      <c r="Y924" s="171" t="s">
        <v>5040</v>
      </c>
      <c r="Z924" s="167" t="s">
        <v>10665</v>
      </c>
      <c r="AA924" s="176">
        <v>11200</v>
      </c>
      <c r="AB924" s="167" t="s">
        <v>11254</v>
      </c>
      <c r="AC924" s="176">
        <v>11200</v>
      </c>
      <c r="AD924" s="167" t="s">
        <v>11254</v>
      </c>
      <c r="AE924" s="176">
        <v>1627.36</v>
      </c>
    </row>
    <row r="925" spans="1:31">
      <c r="A925" s="178">
        <v>108182230810</v>
      </c>
      <c r="B925" s="166">
        <v>46135</v>
      </c>
      <c r="C925" s="167" t="s">
        <v>3500</v>
      </c>
      <c r="D925" s="167"/>
      <c r="E925" s="167"/>
      <c r="F925" s="167" t="s">
        <v>3501</v>
      </c>
      <c r="G925" s="167" t="s">
        <v>3502</v>
      </c>
      <c r="H925" s="168"/>
      <c r="I925" s="167" t="s">
        <v>5042</v>
      </c>
      <c r="J925" s="169">
        <v>26127</v>
      </c>
      <c r="K925" s="167" t="s">
        <v>55</v>
      </c>
      <c r="L925" s="169">
        <v>2</v>
      </c>
      <c r="M925" s="167" t="s">
        <v>3513</v>
      </c>
      <c r="N925" s="169">
        <v>4</v>
      </c>
      <c r="O925" s="167" t="s">
        <v>3505</v>
      </c>
      <c r="P925" s="167"/>
      <c r="Q925" s="167" t="s">
        <v>3514</v>
      </c>
      <c r="R925" s="167" t="s">
        <v>3515</v>
      </c>
      <c r="S925" s="169">
        <v>1</v>
      </c>
      <c r="T925" s="167" t="s">
        <v>3516</v>
      </c>
      <c r="U925" s="169" t="s">
        <v>3517</v>
      </c>
      <c r="V925" s="167" t="s">
        <v>5043</v>
      </c>
      <c r="W925" s="167" t="s">
        <v>3519</v>
      </c>
      <c r="X925" s="170" t="s">
        <v>157</v>
      </c>
      <c r="Y925" s="171" t="s">
        <v>5044</v>
      </c>
      <c r="Z925" s="167" t="s">
        <v>10666</v>
      </c>
      <c r="AA925" s="176">
        <v>2</v>
      </c>
      <c r="AB925" s="167" t="s">
        <v>11254</v>
      </c>
      <c r="AC925" s="176">
        <v>2</v>
      </c>
      <c r="AD925" s="167" t="s">
        <v>11254</v>
      </c>
      <c r="AE925" s="176">
        <v>5188.68</v>
      </c>
    </row>
    <row r="926" spans="1:31">
      <c r="A926" s="178">
        <v>108183271120</v>
      </c>
      <c r="B926" s="166">
        <v>46136</v>
      </c>
      <c r="C926" s="167" t="s">
        <v>3524</v>
      </c>
      <c r="D926" s="167" t="s">
        <v>3525</v>
      </c>
      <c r="E926" s="167" t="s">
        <v>3526</v>
      </c>
      <c r="F926" s="167" t="s">
        <v>3501</v>
      </c>
      <c r="G926" s="167" t="s">
        <v>3502</v>
      </c>
      <c r="H926" s="168">
        <v>46140</v>
      </c>
      <c r="I926" s="167"/>
      <c r="J926" s="169">
        <v>26127</v>
      </c>
      <c r="K926" s="167" t="s">
        <v>55</v>
      </c>
      <c r="L926" s="169">
        <v>1</v>
      </c>
      <c r="M926" s="167" t="s">
        <v>3513</v>
      </c>
      <c r="N926" s="169">
        <v>5.3</v>
      </c>
      <c r="O926" s="167" t="s">
        <v>3505</v>
      </c>
      <c r="P926" s="167"/>
      <c r="Q926" s="167" t="s">
        <v>3514</v>
      </c>
      <c r="R926" s="167" t="s">
        <v>3528</v>
      </c>
      <c r="S926" s="169">
        <v>2</v>
      </c>
      <c r="T926" s="167" t="s">
        <v>3540</v>
      </c>
      <c r="U926" s="169" t="s">
        <v>3541</v>
      </c>
      <c r="V926" s="167" t="s">
        <v>4977</v>
      </c>
      <c r="W926" s="167" t="s">
        <v>4978</v>
      </c>
      <c r="X926" s="170" t="s">
        <v>3533</v>
      </c>
      <c r="Y926" s="171" t="s">
        <v>5045</v>
      </c>
      <c r="Z926" s="167" t="s">
        <v>10667</v>
      </c>
      <c r="AA926" s="176">
        <v>3000</v>
      </c>
      <c r="AB926" s="167" t="s">
        <v>11254</v>
      </c>
      <c r="AC926" s="176">
        <v>3000</v>
      </c>
      <c r="AD926" s="167" t="s">
        <v>11254</v>
      </c>
      <c r="AE926" s="176">
        <v>318</v>
      </c>
    </row>
    <row r="927" spans="1:31">
      <c r="A927" s="178">
        <v>108183271120</v>
      </c>
      <c r="B927" s="166">
        <v>46136</v>
      </c>
      <c r="C927" s="167" t="s">
        <v>3524</v>
      </c>
      <c r="D927" s="167" t="s">
        <v>3525</v>
      </c>
      <c r="E927" s="167" t="s">
        <v>3526</v>
      </c>
      <c r="F927" s="167" t="s">
        <v>3501</v>
      </c>
      <c r="G927" s="167" t="s">
        <v>3502</v>
      </c>
      <c r="H927" s="168">
        <v>46140</v>
      </c>
      <c r="I927" s="167"/>
      <c r="J927" s="169">
        <v>26127</v>
      </c>
      <c r="K927" s="167" t="s">
        <v>55</v>
      </c>
      <c r="L927" s="169">
        <v>1</v>
      </c>
      <c r="M927" s="167" t="s">
        <v>3513</v>
      </c>
      <c r="N927" s="169">
        <v>5.3</v>
      </c>
      <c r="O927" s="167" t="s">
        <v>3505</v>
      </c>
      <c r="P927" s="167"/>
      <c r="Q927" s="167" t="s">
        <v>3514</v>
      </c>
      <c r="R927" s="167" t="s">
        <v>3528</v>
      </c>
      <c r="S927" s="169">
        <v>1</v>
      </c>
      <c r="T927" s="167" t="s">
        <v>3545</v>
      </c>
      <c r="U927" s="169" t="s">
        <v>3546</v>
      </c>
      <c r="V927" s="167" t="s">
        <v>5046</v>
      </c>
      <c r="W927" s="167" t="s">
        <v>5047</v>
      </c>
      <c r="X927" s="170" t="s">
        <v>3533</v>
      </c>
      <c r="Y927" s="171" t="s">
        <v>5045</v>
      </c>
      <c r="Z927" s="167" t="s">
        <v>10667</v>
      </c>
      <c r="AA927" s="176">
        <v>15000</v>
      </c>
      <c r="AB927" s="167" t="s">
        <v>11254</v>
      </c>
      <c r="AC927" s="176">
        <v>15000</v>
      </c>
      <c r="AD927" s="167" t="s">
        <v>11254</v>
      </c>
      <c r="AE927" s="176">
        <v>11481</v>
      </c>
    </row>
    <row r="928" spans="1:31">
      <c r="A928" s="178">
        <v>108183463620</v>
      </c>
      <c r="B928" s="166">
        <v>46136</v>
      </c>
      <c r="C928" s="167" t="s">
        <v>3524</v>
      </c>
      <c r="D928" s="167" t="s">
        <v>3525</v>
      </c>
      <c r="E928" s="167" t="s">
        <v>3526</v>
      </c>
      <c r="F928" s="167" t="s">
        <v>4080</v>
      </c>
      <c r="G928" s="167" t="s">
        <v>5048</v>
      </c>
      <c r="H928" s="168">
        <v>46140</v>
      </c>
      <c r="I928" s="167"/>
      <c r="J928" s="169">
        <v>26127</v>
      </c>
      <c r="K928" s="167" t="s">
        <v>55</v>
      </c>
      <c r="L928" s="169">
        <v>25</v>
      </c>
      <c r="M928" s="167" t="s">
        <v>3604</v>
      </c>
      <c r="N928" s="169">
        <v>2100.5</v>
      </c>
      <c r="O928" s="167" t="s">
        <v>3505</v>
      </c>
      <c r="P928" s="167"/>
      <c r="Q928" s="167" t="s">
        <v>5049</v>
      </c>
      <c r="R928" s="167" t="s">
        <v>3528</v>
      </c>
      <c r="S928" s="169">
        <v>14</v>
      </c>
      <c r="T928" s="167" t="s">
        <v>3587</v>
      </c>
      <c r="U928" s="169" t="s">
        <v>3588</v>
      </c>
      <c r="V928" s="167" t="s">
        <v>5050</v>
      </c>
      <c r="W928" s="167" t="s">
        <v>5051</v>
      </c>
      <c r="X928" s="170" t="s">
        <v>3533</v>
      </c>
      <c r="Y928" s="171" t="s">
        <v>5052</v>
      </c>
      <c r="Z928" s="167" t="s">
        <v>10668</v>
      </c>
      <c r="AA928" s="176">
        <v>231</v>
      </c>
      <c r="AB928" s="167" t="s">
        <v>11254</v>
      </c>
      <c r="AC928" s="176">
        <v>231</v>
      </c>
      <c r="AD928" s="167" t="s">
        <v>11254</v>
      </c>
      <c r="AE928" s="176">
        <v>898.59</v>
      </c>
    </row>
    <row r="929" spans="1:31">
      <c r="A929" s="178">
        <v>108183463620</v>
      </c>
      <c r="B929" s="166">
        <v>46136</v>
      </c>
      <c r="C929" s="167" t="s">
        <v>3524</v>
      </c>
      <c r="D929" s="167" t="s">
        <v>3525</v>
      </c>
      <c r="E929" s="167" t="s">
        <v>3526</v>
      </c>
      <c r="F929" s="167" t="s">
        <v>4080</v>
      </c>
      <c r="G929" s="167" t="s">
        <v>5048</v>
      </c>
      <c r="H929" s="168">
        <v>46140</v>
      </c>
      <c r="I929" s="167"/>
      <c r="J929" s="169">
        <v>26127</v>
      </c>
      <c r="K929" s="167" t="s">
        <v>55</v>
      </c>
      <c r="L929" s="169">
        <v>25</v>
      </c>
      <c r="M929" s="167" t="s">
        <v>3604</v>
      </c>
      <c r="N929" s="169">
        <v>2100.5</v>
      </c>
      <c r="O929" s="167" t="s">
        <v>3505</v>
      </c>
      <c r="P929" s="167"/>
      <c r="Q929" s="167" t="s">
        <v>5049</v>
      </c>
      <c r="R929" s="167" t="s">
        <v>3528</v>
      </c>
      <c r="S929" s="169">
        <v>13</v>
      </c>
      <c r="T929" s="167" t="s">
        <v>3587</v>
      </c>
      <c r="U929" s="169" t="s">
        <v>3588</v>
      </c>
      <c r="V929" s="167" t="s">
        <v>5050</v>
      </c>
      <c r="W929" s="167" t="s">
        <v>5051</v>
      </c>
      <c r="X929" s="170" t="s">
        <v>3533</v>
      </c>
      <c r="Y929" s="171" t="s">
        <v>5052</v>
      </c>
      <c r="Z929" s="167" t="s">
        <v>10668</v>
      </c>
      <c r="AA929" s="176">
        <v>3000</v>
      </c>
      <c r="AB929" s="167" t="s">
        <v>11254</v>
      </c>
      <c r="AC929" s="176">
        <v>3000</v>
      </c>
      <c r="AD929" s="167" t="s">
        <v>11254</v>
      </c>
      <c r="AE929" s="176">
        <v>11670</v>
      </c>
    </row>
    <row r="930" spans="1:31">
      <c r="A930" s="178">
        <v>108183463620</v>
      </c>
      <c r="B930" s="166">
        <v>46136</v>
      </c>
      <c r="C930" s="167" t="s">
        <v>3524</v>
      </c>
      <c r="D930" s="167" t="s">
        <v>3525</v>
      </c>
      <c r="E930" s="167" t="s">
        <v>3526</v>
      </c>
      <c r="F930" s="167" t="s">
        <v>4080</v>
      </c>
      <c r="G930" s="167" t="s">
        <v>5048</v>
      </c>
      <c r="H930" s="168">
        <v>46140</v>
      </c>
      <c r="I930" s="167"/>
      <c r="J930" s="169">
        <v>26127</v>
      </c>
      <c r="K930" s="167" t="s">
        <v>55</v>
      </c>
      <c r="L930" s="169">
        <v>25</v>
      </c>
      <c r="M930" s="167" t="s">
        <v>3604</v>
      </c>
      <c r="N930" s="169">
        <v>2100.5</v>
      </c>
      <c r="O930" s="167" t="s">
        <v>3505</v>
      </c>
      <c r="P930" s="167"/>
      <c r="Q930" s="167" t="s">
        <v>5049</v>
      </c>
      <c r="R930" s="167" t="s">
        <v>3528</v>
      </c>
      <c r="S930" s="169">
        <v>12</v>
      </c>
      <c r="T930" s="167" t="s">
        <v>3587</v>
      </c>
      <c r="U930" s="169" t="s">
        <v>3588</v>
      </c>
      <c r="V930" s="167" t="s">
        <v>5050</v>
      </c>
      <c r="W930" s="167" t="s">
        <v>5051</v>
      </c>
      <c r="X930" s="170" t="s">
        <v>3533</v>
      </c>
      <c r="Y930" s="171" t="s">
        <v>5052</v>
      </c>
      <c r="Z930" s="167" t="s">
        <v>10668</v>
      </c>
      <c r="AA930" s="176">
        <v>1869</v>
      </c>
      <c r="AB930" s="167" t="s">
        <v>11254</v>
      </c>
      <c r="AC930" s="176">
        <v>1869</v>
      </c>
      <c r="AD930" s="167" t="s">
        <v>11254</v>
      </c>
      <c r="AE930" s="176">
        <v>7270.41</v>
      </c>
    </row>
    <row r="931" spans="1:31">
      <c r="A931" s="178">
        <v>108183463620</v>
      </c>
      <c r="B931" s="166">
        <v>46136</v>
      </c>
      <c r="C931" s="167" t="s">
        <v>3524</v>
      </c>
      <c r="D931" s="167" t="s">
        <v>3525</v>
      </c>
      <c r="E931" s="167" t="s">
        <v>3526</v>
      </c>
      <c r="F931" s="167" t="s">
        <v>4080</v>
      </c>
      <c r="G931" s="167" t="s">
        <v>5048</v>
      </c>
      <c r="H931" s="168">
        <v>46140</v>
      </c>
      <c r="I931" s="167"/>
      <c r="J931" s="169">
        <v>26127</v>
      </c>
      <c r="K931" s="167" t="s">
        <v>55</v>
      </c>
      <c r="L931" s="169">
        <v>25</v>
      </c>
      <c r="M931" s="167" t="s">
        <v>3604</v>
      </c>
      <c r="N931" s="169">
        <v>2100.5</v>
      </c>
      <c r="O931" s="167" t="s">
        <v>3505</v>
      </c>
      <c r="P931" s="167"/>
      <c r="Q931" s="167" t="s">
        <v>5049</v>
      </c>
      <c r="R931" s="167" t="s">
        <v>3528</v>
      </c>
      <c r="S931" s="169">
        <v>11</v>
      </c>
      <c r="T931" s="167" t="s">
        <v>3587</v>
      </c>
      <c r="U931" s="169" t="s">
        <v>3588</v>
      </c>
      <c r="V931" s="167" t="s">
        <v>5053</v>
      </c>
      <c r="W931" s="167" t="s">
        <v>5054</v>
      </c>
      <c r="X931" s="170" t="s">
        <v>3533</v>
      </c>
      <c r="Y931" s="171" t="s">
        <v>5052</v>
      </c>
      <c r="Z931" s="167" t="s">
        <v>10668</v>
      </c>
      <c r="AA931" s="176">
        <v>363</v>
      </c>
      <c r="AB931" s="167" t="s">
        <v>11254</v>
      </c>
      <c r="AC931" s="176">
        <v>363</v>
      </c>
      <c r="AD931" s="167" t="s">
        <v>11254</v>
      </c>
      <c r="AE931" s="176">
        <v>1412.07</v>
      </c>
    </row>
    <row r="932" spans="1:31">
      <c r="A932" s="178">
        <v>108183463620</v>
      </c>
      <c r="B932" s="166">
        <v>46136</v>
      </c>
      <c r="C932" s="167" t="s">
        <v>3524</v>
      </c>
      <c r="D932" s="167" t="s">
        <v>3525</v>
      </c>
      <c r="E932" s="167" t="s">
        <v>3526</v>
      </c>
      <c r="F932" s="167" t="s">
        <v>4080</v>
      </c>
      <c r="G932" s="167" t="s">
        <v>5048</v>
      </c>
      <c r="H932" s="168">
        <v>46140</v>
      </c>
      <c r="I932" s="167"/>
      <c r="J932" s="169">
        <v>26127</v>
      </c>
      <c r="K932" s="167" t="s">
        <v>55</v>
      </c>
      <c r="L932" s="169">
        <v>25</v>
      </c>
      <c r="M932" s="167" t="s">
        <v>3604</v>
      </c>
      <c r="N932" s="169">
        <v>2100.5</v>
      </c>
      <c r="O932" s="167" t="s">
        <v>3505</v>
      </c>
      <c r="P932" s="167"/>
      <c r="Q932" s="167" t="s">
        <v>5049</v>
      </c>
      <c r="R932" s="167" t="s">
        <v>3528</v>
      </c>
      <c r="S932" s="169">
        <v>10</v>
      </c>
      <c r="T932" s="167" t="s">
        <v>3587</v>
      </c>
      <c r="U932" s="169" t="s">
        <v>3588</v>
      </c>
      <c r="V932" s="167" t="s">
        <v>5053</v>
      </c>
      <c r="W932" s="167" t="s">
        <v>5054</v>
      </c>
      <c r="X932" s="170" t="s">
        <v>3533</v>
      </c>
      <c r="Y932" s="171" t="s">
        <v>5052</v>
      </c>
      <c r="Z932" s="167" t="s">
        <v>10668</v>
      </c>
      <c r="AA932" s="176">
        <v>3000</v>
      </c>
      <c r="AB932" s="167" t="s">
        <v>11254</v>
      </c>
      <c r="AC932" s="176">
        <v>3000</v>
      </c>
      <c r="AD932" s="167" t="s">
        <v>11254</v>
      </c>
      <c r="AE932" s="176">
        <v>11670</v>
      </c>
    </row>
    <row r="933" spans="1:31">
      <c r="A933" s="178">
        <v>108183463620</v>
      </c>
      <c r="B933" s="166">
        <v>46136</v>
      </c>
      <c r="C933" s="167" t="s">
        <v>3524</v>
      </c>
      <c r="D933" s="167" t="s">
        <v>3525</v>
      </c>
      <c r="E933" s="167" t="s">
        <v>3526</v>
      </c>
      <c r="F933" s="167" t="s">
        <v>4080</v>
      </c>
      <c r="G933" s="167" t="s">
        <v>5048</v>
      </c>
      <c r="H933" s="168">
        <v>46140</v>
      </c>
      <c r="I933" s="167"/>
      <c r="J933" s="169">
        <v>26127</v>
      </c>
      <c r="K933" s="167" t="s">
        <v>55</v>
      </c>
      <c r="L933" s="169">
        <v>25</v>
      </c>
      <c r="M933" s="167" t="s">
        <v>3604</v>
      </c>
      <c r="N933" s="169">
        <v>2100.5</v>
      </c>
      <c r="O933" s="167" t="s">
        <v>3505</v>
      </c>
      <c r="P933" s="167"/>
      <c r="Q933" s="167" t="s">
        <v>5049</v>
      </c>
      <c r="R933" s="167" t="s">
        <v>3528</v>
      </c>
      <c r="S933" s="169">
        <v>9</v>
      </c>
      <c r="T933" s="167" t="s">
        <v>3587</v>
      </c>
      <c r="U933" s="169" t="s">
        <v>3588</v>
      </c>
      <c r="V933" s="167" t="s">
        <v>5053</v>
      </c>
      <c r="W933" s="167" t="s">
        <v>5054</v>
      </c>
      <c r="X933" s="170" t="s">
        <v>3533</v>
      </c>
      <c r="Y933" s="171" t="s">
        <v>5052</v>
      </c>
      <c r="Z933" s="167" t="s">
        <v>10668</v>
      </c>
      <c r="AA933" s="176">
        <v>1917</v>
      </c>
      <c r="AB933" s="167" t="s">
        <v>11254</v>
      </c>
      <c r="AC933" s="176">
        <v>1917</v>
      </c>
      <c r="AD933" s="167" t="s">
        <v>11254</v>
      </c>
      <c r="AE933" s="176">
        <v>7457.13</v>
      </c>
    </row>
    <row r="934" spans="1:31">
      <c r="A934" s="178">
        <v>108183463620</v>
      </c>
      <c r="B934" s="166">
        <v>46136</v>
      </c>
      <c r="C934" s="167" t="s">
        <v>3524</v>
      </c>
      <c r="D934" s="167" t="s">
        <v>3525</v>
      </c>
      <c r="E934" s="167" t="s">
        <v>3526</v>
      </c>
      <c r="F934" s="167" t="s">
        <v>4080</v>
      </c>
      <c r="G934" s="167" t="s">
        <v>5048</v>
      </c>
      <c r="H934" s="168">
        <v>46140</v>
      </c>
      <c r="I934" s="167"/>
      <c r="J934" s="169">
        <v>26127</v>
      </c>
      <c r="K934" s="167" t="s">
        <v>55</v>
      </c>
      <c r="L934" s="169">
        <v>25</v>
      </c>
      <c r="M934" s="167" t="s">
        <v>3604</v>
      </c>
      <c r="N934" s="169">
        <v>2100.5</v>
      </c>
      <c r="O934" s="167" t="s">
        <v>3505</v>
      </c>
      <c r="P934" s="167"/>
      <c r="Q934" s="167" t="s">
        <v>5049</v>
      </c>
      <c r="R934" s="167" t="s">
        <v>3528</v>
      </c>
      <c r="S934" s="169">
        <v>8</v>
      </c>
      <c r="T934" s="167" t="s">
        <v>3587</v>
      </c>
      <c r="U934" s="169" t="s">
        <v>3588</v>
      </c>
      <c r="V934" s="167" t="s">
        <v>5055</v>
      </c>
      <c r="W934" s="167" t="s">
        <v>5056</v>
      </c>
      <c r="X934" s="170" t="s">
        <v>3533</v>
      </c>
      <c r="Y934" s="171" t="s">
        <v>5052</v>
      </c>
      <c r="Z934" s="167" t="s">
        <v>10668</v>
      </c>
      <c r="AA934" s="176">
        <v>465</v>
      </c>
      <c r="AB934" s="167" t="s">
        <v>11254</v>
      </c>
      <c r="AC934" s="176">
        <v>465</v>
      </c>
      <c r="AD934" s="167" t="s">
        <v>11254</v>
      </c>
      <c r="AE934" s="176">
        <v>1371.75</v>
      </c>
    </row>
    <row r="935" spans="1:31">
      <c r="A935" s="178">
        <v>108183463620</v>
      </c>
      <c r="B935" s="166">
        <v>46136</v>
      </c>
      <c r="C935" s="167" t="s">
        <v>3524</v>
      </c>
      <c r="D935" s="167" t="s">
        <v>3525</v>
      </c>
      <c r="E935" s="167" t="s">
        <v>3526</v>
      </c>
      <c r="F935" s="167" t="s">
        <v>4080</v>
      </c>
      <c r="G935" s="167" t="s">
        <v>5048</v>
      </c>
      <c r="H935" s="168">
        <v>46140</v>
      </c>
      <c r="I935" s="167"/>
      <c r="J935" s="169">
        <v>26127</v>
      </c>
      <c r="K935" s="167" t="s">
        <v>55</v>
      </c>
      <c r="L935" s="169">
        <v>25</v>
      </c>
      <c r="M935" s="167" t="s">
        <v>3604</v>
      </c>
      <c r="N935" s="169">
        <v>2100.5</v>
      </c>
      <c r="O935" s="167" t="s">
        <v>3505</v>
      </c>
      <c r="P935" s="167"/>
      <c r="Q935" s="167" t="s">
        <v>5049</v>
      </c>
      <c r="R935" s="167" t="s">
        <v>3528</v>
      </c>
      <c r="S935" s="169">
        <v>7</v>
      </c>
      <c r="T935" s="167" t="s">
        <v>3587</v>
      </c>
      <c r="U935" s="169" t="s">
        <v>3588</v>
      </c>
      <c r="V935" s="167" t="s">
        <v>5055</v>
      </c>
      <c r="W935" s="167" t="s">
        <v>5056</v>
      </c>
      <c r="X935" s="170" t="s">
        <v>3533</v>
      </c>
      <c r="Y935" s="171" t="s">
        <v>5052</v>
      </c>
      <c r="Z935" s="167" t="s">
        <v>10668</v>
      </c>
      <c r="AA935" s="176">
        <v>4389</v>
      </c>
      <c r="AB935" s="167" t="s">
        <v>11254</v>
      </c>
      <c r="AC935" s="176">
        <v>4389</v>
      </c>
      <c r="AD935" s="167" t="s">
        <v>11254</v>
      </c>
      <c r="AE935" s="176">
        <v>12947.55</v>
      </c>
    </row>
    <row r="936" spans="1:31">
      <c r="A936" s="178">
        <v>108183463620</v>
      </c>
      <c r="B936" s="166">
        <v>46136</v>
      </c>
      <c r="C936" s="167" t="s">
        <v>3524</v>
      </c>
      <c r="D936" s="167" t="s">
        <v>3525</v>
      </c>
      <c r="E936" s="167" t="s">
        <v>3526</v>
      </c>
      <c r="F936" s="167" t="s">
        <v>4080</v>
      </c>
      <c r="G936" s="167" t="s">
        <v>5048</v>
      </c>
      <c r="H936" s="168">
        <v>46140</v>
      </c>
      <c r="I936" s="167"/>
      <c r="J936" s="169">
        <v>26127</v>
      </c>
      <c r="K936" s="167" t="s">
        <v>55</v>
      </c>
      <c r="L936" s="169">
        <v>25</v>
      </c>
      <c r="M936" s="167" t="s">
        <v>3604</v>
      </c>
      <c r="N936" s="169">
        <v>2100.5</v>
      </c>
      <c r="O936" s="167" t="s">
        <v>3505</v>
      </c>
      <c r="P936" s="167"/>
      <c r="Q936" s="167" t="s">
        <v>5049</v>
      </c>
      <c r="R936" s="167" t="s">
        <v>3528</v>
      </c>
      <c r="S936" s="169">
        <v>6</v>
      </c>
      <c r="T936" s="167" t="s">
        <v>3587</v>
      </c>
      <c r="U936" s="169" t="s">
        <v>3588</v>
      </c>
      <c r="V936" s="167" t="s">
        <v>5055</v>
      </c>
      <c r="W936" s="167" t="s">
        <v>5056</v>
      </c>
      <c r="X936" s="170" t="s">
        <v>3533</v>
      </c>
      <c r="Y936" s="171" t="s">
        <v>5052</v>
      </c>
      <c r="Z936" s="167" t="s">
        <v>10668</v>
      </c>
      <c r="AA936" s="176">
        <v>1400</v>
      </c>
      <c r="AB936" s="167" t="s">
        <v>11254</v>
      </c>
      <c r="AC936" s="176">
        <v>1400</v>
      </c>
      <c r="AD936" s="167" t="s">
        <v>11254</v>
      </c>
      <c r="AE936" s="176">
        <v>4130</v>
      </c>
    </row>
    <row r="937" spans="1:31">
      <c r="A937" s="178">
        <v>108183463620</v>
      </c>
      <c r="B937" s="166">
        <v>46136</v>
      </c>
      <c r="C937" s="167" t="s">
        <v>3524</v>
      </c>
      <c r="D937" s="167" t="s">
        <v>3525</v>
      </c>
      <c r="E937" s="167" t="s">
        <v>3526</v>
      </c>
      <c r="F937" s="167" t="s">
        <v>4080</v>
      </c>
      <c r="G937" s="167" t="s">
        <v>5048</v>
      </c>
      <c r="H937" s="168">
        <v>46140</v>
      </c>
      <c r="I937" s="167"/>
      <c r="J937" s="169">
        <v>26127</v>
      </c>
      <c r="K937" s="167" t="s">
        <v>55</v>
      </c>
      <c r="L937" s="169">
        <v>25</v>
      </c>
      <c r="M937" s="167" t="s">
        <v>3604</v>
      </c>
      <c r="N937" s="169">
        <v>2100.5</v>
      </c>
      <c r="O937" s="167" t="s">
        <v>3505</v>
      </c>
      <c r="P937" s="167"/>
      <c r="Q937" s="167" t="s">
        <v>5049</v>
      </c>
      <c r="R937" s="167" t="s">
        <v>3528</v>
      </c>
      <c r="S937" s="169">
        <v>5</v>
      </c>
      <c r="T937" s="167" t="s">
        <v>3587</v>
      </c>
      <c r="U937" s="169" t="s">
        <v>3588</v>
      </c>
      <c r="V937" s="167" t="s">
        <v>5057</v>
      </c>
      <c r="W937" s="167" t="s">
        <v>5058</v>
      </c>
      <c r="X937" s="170" t="s">
        <v>3533</v>
      </c>
      <c r="Y937" s="171" t="s">
        <v>5052</v>
      </c>
      <c r="Z937" s="167" t="s">
        <v>10668</v>
      </c>
      <c r="AA937" s="176">
        <v>465</v>
      </c>
      <c r="AB937" s="167" t="s">
        <v>11254</v>
      </c>
      <c r="AC937" s="176">
        <v>465</v>
      </c>
      <c r="AD937" s="167" t="s">
        <v>11254</v>
      </c>
      <c r="AE937" s="176">
        <v>1371.75</v>
      </c>
    </row>
    <row r="938" spans="1:31">
      <c r="A938" s="178">
        <v>108183463620</v>
      </c>
      <c r="B938" s="166">
        <v>46136</v>
      </c>
      <c r="C938" s="167" t="s">
        <v>3524</v>
      </c>
      <c r="D938" s="167" t="s">
        <v>3525</v>
      </c>
      <c r="E938" s="167" t="s">
        <v>3526</v>
      </c>
      <c r="F938" s="167" t="s">
        <v>4080</v>
      </c>
      <c r="G938" s="167" t="s">
        <v>5048</v>
      </c>
      <c r="H938" s="168">
        <v>46140</v>
      </c>
      <c r="I938" s="167"/>
      <c r="J938" s="169">
        <v>26127</v>
      </c>
      <c r="K938" s="167" t="s">
        <v>55</v>
      </c>
      <c r="L938" s="169">
        <v>25</v>
      </c>
      <c r="M938" s="167" t="s">
        <v>3604</v>
      </c>
      <c r="N938" s="169">
        <v>2100.5</v>
      </c>
      <c r="O938" s="167" t="s">
        <v>3505</v>
      </c>
      <c r="P938" s="167"/>
      <c r="Q938" s="167" t="s">
        <v>5049</v>
      </c>
      <c r="R938" s="167" t="s">
        <v>3528</v>
      </c>
      <c r="S938" s="169">
        <v>4</v>
      </c>
      <c r="T938" s="167" t="s">
        <v>3587</v>
      </c>
      <c r="U938" s="169" t="s">
        <v>3588</v>
      </c>
      <c r="V938" s="167" t="s">
        <v>5057</v>
      </c>
      <c r="W938" s="167" t="s">
        <v>5058</v>
      </c>
      <c r="X938" s="170" t="s">
        <v>3533</v>
      </c>
      <c r="Y938" s="171" t="s">
        <v>5052</v>
      </c>
      <c r="Z938" s="167" t="s">
        <v>10668</v>
      </c>
      <c r="AA938" s="176">
        <v>4386</v>
      </c>
      <c r="AB938" s="167" t="s">
        <v>11254</v>
      </c>
      <c r="AC938" s="176">
        <v>4386</v>
      </c>
      <c r="AD938" s="167" t="s">
        <v>11254</v>
      </c>
      <c r="AE938" s="176">
        <v>12938.7</v>
      </c>
    </row>
    <row r="939" spans="1:31">
      <c r="A939" s="178">
        <v>108183463620</v>
      </c>
      <c r="B939" s="166">
        <v>46136</v>
      </c>
      <c r="C939" s="167" t="s">
        <v>3524</v>
      </c>
      <c r="D939" s="167" t="s">
        <v>3525</v>
      </c>
      <c r="E939" s="167" t="s">
        <v>3526</v>
      </c>
      <c r="F939" s="167" t="s">
        <v>4080</v>
      </c>
      <c r="G939" s="167" t="s">
        <v>5048</v>
      </c>
      <c r="H939" s="168">
        <v>46140</v>
      </c>
      <c r="I939" s="167"/>
      <c r="J939" s="169">
        <v>26127</v>
      </c>
      <c r="K939" s="167" t="s">
        <v>55</v>
      </c>
      <c r="L939" s="169">
        <v>25</v>
      </c>
      <c r="M939" s="167" t="s">
        <v>3604</v>
      </c>
      <c r="N939" s="169">
        <v>2100.5</v>
      </c>
      <c r="O939" s="167" t="s">
        <v>3505</v>
      </c>
      <c r="P939" s="167"/>
      <c r="Q939" s="167" t="s">
        <v>5049</v>
      </c>
      <c r="R939" s="167" t="s">
        <v>3528</v>
      </c>
      <c r="S939" s="169">
        <v>3</v>
      </c>
      <c r="T939" s="167" t="s">
        <v>3587</v>
      </c>
      <c r="U939" s="169" t="s">
        <v>3588</v>
      </c>
      <c r="V939" s="167" t="s">
        <v>5057</v>
      </c>
      <c r="W939" s="167" t="s">
        <v>5058</v>
      </c>
      <c r="X939" s="170" t="s">
        <v>3533</v>
      </c>
      <c r="Y939" s="171" t="s">
        <v>5052</v>
      </c>
      <c r="Z939" s="167" t="s">
        <v>10668</v>
      </c>
      <c r="AA939" s="176">
        <v>1400</v>
      </c>
      <c r="AB939" s="167" t="s">
        <v>11254</v>
      </c>
      <c r="AC939" s="176">
        <v>1400</v>
      </c>
      <c r="AD939" s="167" t="s">
        <v>11254</v>
      </c>
      <c r="AE939" s="176">
        <v>4130</v>
      </c>
    </row>
    <row r="940" spans="1:31">
      <c r="A940" s="178">
        <v>108183463620</v>
      </c>
      <c r="B940" s="166">
        <v>46136</v>
      </c>
      <c r="C940" s="167" t="s">
        <v>3524</v>
      </c>
      <c r="D940" s="167" t="s">
        <v>3525</v>
      </c>
      <c r="E940" s="167" t="s">
        <v>3526</v>
      </c>
      <c r="F940" s="167" t="s">
        <v>4080</v>
      </c>
      <c r="G940" s="167" t="s">
        <v>5048</v>
      </c>
      <c r="H940" s="168">
        <v>46140</v>
      </c>
      <c r="I940" s="167"/>
      <c r="J940" s="169">
        <v>26127</v>
      </c>
      <c r="K940" s="167" t="s">
        <v>55</v>
      </c>
      <c r="L940" s="169">
        <v>25</v>
      </c>
      <c r="M940" s="167" t="s">
        <v>3604</v>
      </c>
      <c r="N940" s="169">
        <v>2100.5</v>
      </c>
      <c r="O940" s="167" t="s">
        <v>3505</v>
      </c>
      <c r="P940" s="167"/>
      <c r="Q940" s="167" t="s">
        <v>5049</v>
      </c>
      <c r="R940" s="167" t="s">
        <v>3528</v>
      </c>
      <c r="S940" s="169">
        <v>2</v>
      </c>
      <c r="T940" s="167" t="s">
        <v>3587</v>
      </c>
      <c r="U940" s="169" t="s">
        <v>3588</v>
      </c>
      <c r="V940" s="167" t="s">
        <v>5059</v>
      </c>
      <c r="W940" s="167" t="s">
        <v>5060</v>
      </c>
      <c r="X940" s="170" t="s">
        <v>3533</v>
      </c>
      <c r="Y940" s="171" t="s">
        <v>5052</v>
      </c>
      <c r="Z940" s="167" t="s">
        <v>10668</v>
      </c>
      <c r="AA940" s="176">
        <v>4740</v>
      </c>
      <c r="AB940" s="167" t="s">
        <v>11254</v>
      </c>
      <c r="AC940" s="176">
        <v>4740</v>
      </c>
      <c r="AD940" s="167" t="s">
        <v>11254</v>
      </c>
      <c r="AE940" s="176">
        <v>235.10400000000001</v>
      </c>
    </row>
    <row r="941" spans="1:31">
      <c r="A941" s="178">
        <v>108183463620</v>
      </c>
      <c r="B941" s="166">
        <v>46136</v>
      </c>
      <c r="C941" s="167" t="s">
        <v>3524</v>
      </c>
      <c r="D941" s="167" t="s">
        <v>3525</v>
      </c>
      <c r="E941" s="167" t="s">
        <v>3526</v>
      </c>
      <c r="F941" s="167" t="s">
        <v>4080</v>
      </c>
      <c r="G941" s="167" t="s">
        <v>5048</v>
      </c>
      <c r="H941" s="168">
        <v>46140</v>
      </c>
      <c r="I941" s="167"/>
      <c r="J941" s="169">
        <v>26127</v>
      </c>
      <c r="K941" s="167" t="s">
        <v>55</v>
      </c>
      <c r="L941" s="169">
        <v>25</v>
      </c>
      <c r="M941" s="167" t="s">
        <v>3604</v>
      </c>
      <c r="N941" s="169">
        <v>2100.5</v>
      </c>
      <c r="O941" s="167" t="s">
        <v>3505</v>
      </c>
      <c r="P941" s="167"/>
      <c r="Q941" s="167" t="s">
        <v>5049</v>
      </c>
      <c r="R941" s="167" t="s">
        <v>3528</v>
      </c>
      <c r="S941" s="169">
        <v>1</v>
      </c>
      <c r="T941" s="167" t="s">
        <v>3587</v>
      </c>
      <c r="U941" s="169" t="s">
        <v>3588</v>
      </c>
      <c r="V941" s="167" t="s">
        <v>5059</v>
      </c>
      <c r="W941" s="167" t="s">
        <v>5060</v>
      </c>
      <c r="X941" s="170" t="s">
        <v>3533</v>
      </c>
      <c r="Y941" s="171" t="s">
        <v>5052</v>
      </c>
      <c r="Z941" s="167" t="s">
        <v>10668</v>
      </c>
      <c r="AA941" s="176">
        <v>41260</v>
      </c>
      <c r="AB941" s="167" t="s">
        <v>11254</v>
      </c>
      <c r="AC941" s="176">
        <v>41260</v>
      </c>
      <c r="AD941" s="167" t="s">
        <v>11254</v>
      </c>
      <c r="AE941" s="176">
        <v>2046.4960000000001</v>
      </c>
    </row>
    <row r="942" spans="1:31">
      <c r="A942" s="178">
        <v>108183619500</v>
      </c>
      <c r="B942" s="166">
        <v>46136</v>
      </c>
      <c r="C942" s="167" t="s">
        <v>3781</v>
      </c>
      <c r="D942" s="167"/>
      <c r="E942" s="167"/>
      <c r="F942" s="167" t="s">
        <v>3782</v>
      </c>
      <c r="G942" s="167" t="s">
        <v>3614</v>
      </c>
      <c r="H942" s="168"/>
      <c r="I942" s="167"/>
      <c r="J942" s="169">
        <v>26127</v>
      </c>
      <c r="K942" s="167" t="s">
        <v>55</v>
      </c>
      <c r="L942" s="169">
        <v>59</v>
      </c>
      <c r="M942" s="167" t="s">
        <v>3504</v>
      </c>
      <c r="N942" s="169">
        <v>238.06</v>
      </c>
      <c r="O942" s="167" t="s">
        <v>3505</v>
      </c>
      <c r="P942" s="167" t="s">
        <v>5061</v>
      </c>
      <c r="Q942" s="167" t="s">
        <v>3506</v>
      </c>
      <c r="R942" s="167" t="s">
        <v>3528</v>
      </c>
      <c r="S942" s="169">
        <v>2</v>
      </c>
      <c r="T942" s="167" t="s">
        <v>4633</v>
      </c>
      <c r="U942" s="169" t="s">
        <v>4634</v>
      </c>
      <c r="V942" s="167" t="s">
        <v>5062</v>
      </c>
      <c r="W942" s="167" t="s">
        <v>5063</v>
      </c>
      <c r="X942" s="170" t="s">
        <v>159</v>
      </c>
      <c r="Y942" s="171" t="s">
        <v>5064</v>
      </c>
      <c r="Z942" s="167" t="s">
        <v>10669</v>
      </c>
      <c r="AA942" s="176">
        <v>460</v>
      </c>
      <c r="AB942" s="167" t="s">
        <v>11254</v>
      </c>
      <c r="AC942" s="176">
        <v>460</v>
      </c>
      <c r="AD942" s="167" t="s">
        <v>11254</v>
      </c>
      <c r="AE942" s="176">
        <v>381.8</v>
      </c>
    </row>
    <row r="943" spans="1:31">
      <c r="A943" s="178">
        <v>108183619500</v>
      </c>
      <c r="B943" s="166">
        <v>46136</v>
      </c>
      <c r="C943" s="167" t="s">
        <v>3781</v>
      </c>
      <c r="D943" s="167"/>
      <c r="E943" s="167"/>
      <c r="F943" s="167" t="s">
        <v>3782</v>
      </c>
      <c r="G943" s="167" t="s">
        <v>3614</v>
      </c>
      <c r="H943" s="168"/>
      <c r="I943" s="167"/>
      <c r="J943" s="169">
        <v>26127</v>
      </c>
      <c r="K943" s="167" t="s">
        <v>55</v>
      </c>
      <c r="L943" s="169">
        <v>59</v>
      </c>
      <c r="M943" s="167" t="s">
        <v>3504</v>
      </c>
      <c r="N943" s="169">
        <v>238.06</v>
      </c>
      <c r="O943" s="167" t="s">
        <v>3505</v>
      </c>
      <c r="P943" s="167" t="s">
        <v>5061</v>
      </c>
      <c r="Q943" s="167" t="s">
        <v>3506</v>
      </c>
      <c r="R943" s="167" t="s">
        <v>3528</v>
      </c>
      <c r="S943" s="169">
        <v>1</v>
      </c>
      <c r="T943" s="167" t="s">
        <v>4633</v>
      </c>
      <c r="U943" s="169" t="s">
        <v>4634</v>
      </c>
      <c r="V943" s="167" t="s">
        <v>5065</v>
      </c>
      <c r="W943" s="167" t="s">
        <v>5066</v>
      </c>
      <c r="X943" s="170" t="s">
        <v>159</v>
      </c>
      <c r="Y943" s="171" t="s">
        <v>5064</v>
      </c>
      <c r="Z943" s="167" t="s">
        <v>10669</v>
      </c>
      <c r="AA943" s="176">
        <v>726</v>
      </c>
      <c r="AB943" s="167" t="s">
        <v>11254</v>
      </c>
      <c r="AC943" s="176">
        <v>726</v>
      </c>
      <c r="AD943" s="167" t="s">
        <v>11254</v>
      </c>
      <c r="AE943" s="176">
        <v>667.92</v>
      </c>
    </row>
    <row r="944" spans="1:31">
      <c r="A944" s="178">
        <v>108184502860</v>
      </c>
      <c r="B944" s="166">
        <v>46136</v>
      </c>
      <c r="C944" s="167" t="s">
        <v>3781</v>
      </c>
      <c r="D944" s="167"/>
      <c r="E944" s="167"/>
      <c r="F944" s="167" t="s">
        <v>3782</v>
      </c>
      <c r="G944" s="167" t="s">
        <v>3614</v>
      </c>
      <c r="H944" s="168"/>
      <c r="I944" s="167"/>
      <c r="J944" s="169">
        <v>26127</v>
      </c>
      <c r="K944" s="167" t="s">
        <v>55</v>
      </c>
      <c r="L944" s="169">
        <v>1</v>
      </c>
      <c r="M944" s="167" t="s">
        <v>3513</v>
      </c>
      <c r="N944" s="169">
        <v>5.6</v>
      </c>
      <c r="O944" s="167" t="s">
        <v>3505</v>
      </c>
      <c r="P944" s="167" t="s">
        <v>5067</v>
      </c>
      <c r="Q944" s="167" t="s">
        <v>3506</v>
      </c>
      <c r="R944" s="167" t="s">
        <v>3528</v>
      </c>
      <c r="S944" s="169">
        <v>1</v>
      </c>
      <c r="T944" s="167" t="s">
        <v>3892</v>
      </c>
      <c r="U944" s="169" t="s">
        <v>3893</v>
      </c>
      <c r="V944" s="167" t="s">
        <v>5068</v>
      </c>
      <c r="W944" s="167" t="s">
        <v>5069</v>
      </c>
      <c r="X944" s="170" t="s">
        <v>157</v>
      </c>
      <c r="Y944" s="171" t="s">
        <v>5070</v>
      </c>
      <c r="Z944" s="167" t="s">
        <v>10670</v>
      </c>
      <c r="AA944" s="176">
        <v>150</v>
      </c>
      <c r="AB944" s="167" t="s">
        <v>11254</v>
      </c>
      <c r="AC944" s="176">
        <v>150</v>
      </c>
      <c r="AD944" s="167" t="s">
        <v>11254</v>
      </c>
      <c r="AE944" s="176">
        <v>825</v>
      </c>
    </row>
    <row r="945" spans="1:31">
      <c r="A945" s="178">
        <v>108186527850</v>
      </c>
      <c r="B945" s="166">
        <v>46136</v>
      </c>
      <c r="C945" s="167" t="s">
        <v>3524</v>
      </c>
      <c r="D945" s="167" t="s">
        <v>3525</v>
      </c>
      <c r="E945" s="167" t="s">
        <v>3526</v>
      </c>
      <c r="F945" s="167" t="s">
        <v>3501</v>
      </c>
      <c r="G945" s="167" t="s">
        <v>3502</v>
      </c>
      <c r="H945" s="168">
        <v>46140</v>
      </c>
      <c r="I945" s="167"/>
      <c r="J945" s="169">
        <v>26127</v>
      </c>
      <c r="K945" s="167" t="s">
        <v>55</v>
      </c>
      <c r="L945" s="169">
        <v>14</v>
      </c>
      <c r="M945" s="167" t="s">
        <v>3513</v>
      </c>
      <c r="N945" s="169">
        <v>35.5</v>
      </c>
      <c r="O945" s="167" t="s">
        <v>3505</v>
      </c>
      <c r="P945" s="167"/>
      <c r="Q945" s="167" t="s">
        <v>3527</v>
      </c>
      <c r="R945" s="167" t="s">
        <v>3528</v>
      </c>
      <c r="S945" s="169">
        <v>12</v>
      </c>
      <c r="T945" s="167" t="s">
        <v>3535</v>
      </c>
      <c r="U945" s="169" t="s">
        <v>3536</v>
      </c>
      <c r="V945" s="167" t="s">
        <v>5071</v>
      </c>
      <c r="W945" s="167" t="s">
        <v>5072</v>
      </c>
      <c r="X945" s="170" t="s">
        <v>3533</v>
      </c>
      <c r="Y945" s="171" t="s">
        <v>5073</v>
      </c>
      <c r="Z945" s="167" t="s">
        <v>10671</v>
      </c>
      <c r="AA945" s="176">
        <v>10000</v>
      </c>
      <c r="AB945" s="167" t="s">
        <v>11254</v>
      </c>
      <c r="AC945" s="176">
        <v>10000</v>
      </c>
      <c r="AD945" s="167" t="s">
        <v>11254</v>
      </c>
      <c r="AE945" s="176">
        <v>400</v>
      </c>
    </row>
    <row r="946" spans="1:31">
      <c r="A946" s="178">
        <v>108186527850</v>
      </c>
      <c r="B946" s="166">
        <v>46136</v>
      </c>
      <c r="C946" s="167" t="s">
        <v>3524</v>
      </c>
      <c r="D946" s="167" t="s">
        <v>3525</v>
      </c>
      <c r="E946" s="167" t="s">
        <v>3526</v>
      </c>
      <c r="F946" s="167" t="s">
        <v>3501</v>
      </c>
      <c r="G946" s="167" t="s">
        <v>3502</v>
      </c>
      <c r="H946" s="168">
        <v>46140</v>
      </c>
      <c r="I946" s="167"/>
      <c r="J946" s="169">
        <v>26127</v>
      </c>
      <c r="K946" s="167" t="s">
        <v>55</v>
      </c>
      <c r="L946" s="169">
        <v>14</v>
      </c>
      <c r="M946" s="167" t="s">
        <v>3513</v>
      </c>
      <c r="N946" s="169">
        <v>35.5</v>
      </c>
      <c r="O946" s="167" t="s">
        <v>3505</v>
      </c>
      <c r="P946" s="167"/>
      <c r="Q946" s="167" t="s">
        <v>3527</v>
      </c>
      <c r="R946" s="167" t="s">
        <v>3528</v>
      </c>
      <c r="S946" s="169">
        <v>11</v>
      </c>
      <c r="T946" s="167" t="s">
        <v>3560</v>
      </c>
      <c r="U946" s="169" t="s">
        <v>3561</v>
      </c>
      <c r="V946" s="167" t="s">
        <v>5074</v>
      </c>
      <c r="W946" s="167" t="s">
        <v>5075</v>
      </c>
      <c r="X946" s="170" t="s">
        <v>3533</v>
      </c>
      <c r="Y946" s="171" t="s">
        <v>5073</v>
      </c>
      <c r="Z946" s="167" t="s">
        <v>10671</v>
      </c>
      <c r="AA946" s="176">
        <v>130000</v>
      </c>
      <c r="AB946" s="167" t="s">
        <v>11254</v>
      </c>
      <c r="AC946" s="176">
        <v>130000</v>
      </c>
      <c r="AD946" s="167" t="s">
        <v>11254</v>
      </c>
      <c r="AE946" s="176">
        <v>18383.3</v>
      </c>
    </row>
    <row r="947" spans="1:31">
      <c r="A947" s="178">
        <v>108186527850</v>
      </c>
      <c r="B947" s="166">
        <v>46136</v>
      </c>
      <c r="C947" s="167" t="s">
        <v>3524</v>
      </c>
      <c r="D947" s="167" t="s">
        <v>3525</v>
      </c>
      <c r="E947" s="167" t="s">
        <v>3526</v>
      </c>
      <c r="F947" s="167" t="s">
        <v>3501</v>
      </c>
      <c r="G947" s="167" t="s">
        <v>3502</v>
      </c>
      <c r="H947" s="168">
        <v>46140</v>
      </c>
      <c r="I947" s="167"/>
      <c r="J947" s="169">
        <v>26127</v>
      </c>
      <c r="K947" s="167" t="s">
        <v>55</v>
      </c>
      <c r="L947" s="169">
        <v>14</v>
      </c>
      <c r="M947" s="167" t="s">
        <v>3513</v>
      </c>
      <c r="N947" s="169">
        <v>35.5</v>
      </c>
      <c r="O947" s="167" t="s">
        <v>3505</v>
      </c>
      <c r="P947" s="167"/>
      <c r="Q947" s="167" t="s">
        <v>3527</v>
      </c>
      <c r="R947" s="167" t="s">
        <v>3528</v>
      </c>
      <c r="S947" s="169">
        <v>10</v>
      </c>
      <c r="T947" s="167" t="s">
        <v>3560</v>
      </c>
      <c r="U947" s="169" t="s">
        <v>3561</v>
      </c>
      <c r="V947" s="167" t="s">
        <v>5074</v>
      </c>
      <c r="W947" s="167" t="s">
        <v>5075</v>
      </c>
      <c r="X947" s="170" t="s">
        <v>3533</v>
      </c>
      <c r="Y947" s="171" t="s">
        <v>5073</v>
      </c>
      <c r="Z947" s="167" t="s">
        <v>10671</v>
      </c>
      <c r="AA947" s="176">
        <v>31000</v>
      </c>
      <c r="AB947" s="167" t="s">
        <v>11254</v>
      </c>
      <c r="AC947" s="176">
        <v>31000</v>
      </c>
      <c r="AD947" s="167" t="s">
        <v>11254</v>
      </c>
      <c r="AE947" s="176">
        <v>4383.71</v>
      </c>
    </row>
    <row r="948" spans="1:31">
      <c r="A948" s="178">
        <v>108186527850</v>
      </c>
      <c r="B948" s="166">
        <v>46136</v>
      </c>
      <c r="C948" s="167" t="s">
        <v>3524</v>
      </c>
      <c r="D948" s="167" t="s">
        <v>3525</v>
      </c>
      <c r="E948" s="167" t="s">
        <v>3526</v>
      </c>
      <c r="F948" s="167" t="s">
        <v>3501</v>
      </c>
      <c r="G948" s="167" t="s">
        <v>3502</v>
      </c>
      <c r="H948" s="168">
        <v>46140</v>
      </c>
      <c r="I948" s="167"/>
      <c r="J948" s="169">
        <v>26127</v>
      </c>
      <c r="K948" s="167" t="s">
        <v>55</v>
      </c>
      <c r="L948" s="169">
        <v>14</v>
      </c>
      <c r="M948" s="167" t="s">
        <v>3513</v>
      </c>
      <c r="N948" s="169">
        <v>35.5</v>
      </c>
      <c r="O948" s="167" t="s">
        <v>3505</v>
      </c>
      <c r="P948" s="167"/>
      <c r="Q948" s="167" t="s">
        <v>3527</v>
      </c>
      <c r="R948" s="167" t="s">
        <v>3528</v>
      </c>
      <c r="S948" s="169">
        <v>9</v>
      </c>
      <c r="T948" s="167" t="s">
        <v>3560</v>
      </c>
      <c r="U948" s="169" t="s">
        <v>3561</v>
      </c>
      <c r="V948" s="167" t="s">
        <v>5076</v>
      </c>
      <c r="W948" s="167" t="s">
        <v>5077</v>
      </c>
      <c r="X948" s="170" t="s">
        <v>3533</v>
      </c>
      <c r="Y948" s="171" t="s">
        <v>5073</v>
      </c>
      <c r="Z948" s="167" t="s">
        <v>10671</v>
      </c>
      <c r="AA948" s="176">
        <v>3000</v>
      </c>
      <c r="AB948" s="167" t="s">
        <v>11254</v>
      </c>
      <c r="AC948" s="176">
        <v>3000</v>
      </c>
      <c r="AD948" s="167" t="s">
        <v>11254</v>
      </c>
      <c r="AE948" s="176">
        <v>29.34</v>
      </c>
    </row>
    <row r="949" spans="1:31">
      <c r="A949" s="178">
        <v>108186527850</v>
      </c>
      <c r="B949" s="166">
        <v>46136</v>
      </c>
      <c r="C949" s="167" t="s">
        <v>3524</v>
      </c>
      <c r="D949" s="167" t="s">
        <v>3525</v>
      </c>
      <c r="E949" s="167" t="s">
        <v>3526</v>
      </c>
      <c r="F949" s="167" t="s">
        <v>3501</v>
      </c>
      <c r="G949" s="167" t="s">
        <v>3502</v>
      </c>
      <c r="H949" s="168">
        <v>46140</v>
      </c>
      <c r="I949" s="167"/>
      <c r="J949" s="169">
        <v>26127</v>
      </c>
      <c r="K949" s="167" t="s">
        <v>55</v>
      </c>
      <c r="L949" s="169">
        <v>14</v>
      </c>
      <c r="M949" s="167" t="s">
        <v>3513</v>
      </c>
      <c r="N949" s="169">
        <v>35.5</v>
      </c>
      <c r="O949" s="167" t="s">
        <v>3505</v>
      </c>
      <c r="P949" s="167"/>
      <c r="Q949" s="167" t="s">
        <v>3527</v>
      </c>
      <c r="R949" s="167" t="s">
        <v>3528</v>
      </c>
      <c r="S949" s="169">
        <v>8</v>
      </c>
      <c r="T949" s="167" t="s">
        <v>4217</v>
      </c>
      <c r="U949" s="169" t="s">
        <v>3536</v>
      </c>
      <c r="V949" s="167" t="s">
        <v>4218</v>
      </c>
      <c r="W949" s="167" t="s">
        <v>4219</v>
      </c>
      <c r="X949" s="170" t="s">
        <v>160</v>
      </c>
      <c r="Y949" s="171" t="s">
        <v>5073</v>
      </c>
      <c r="Z949" s="167" t="s">
        <v>10671</v>
      </c>
      <c r="AA949" s="176">
        <v>6000</v>
      </c>
      <c r="AB949" s="167" t="s">
        <v>11254</v>
      </c>
      <c r="AC949" s="176">
        <v>6000</v>
      </c>
      <c r="AD949" s="167" t="s">
        <v>11254</v>
      </c>
      <c r="AE949" s="176">
        <v>310.92</v>
      </c>
    </row>
    <row r="950" spans="1:31">
      <c r="A950" s="178">
        <v>108186527850</v>
      </c>
      <c r="B950" s="166">
        <v>46136</v>
      </c>
      <c r="C950" s="167" t="s">
        <v>3524</v>
      </c>
      <c r="D950" s="167" t="s">
        <v>3525</v>
      </c>
      <c r="E950" s="167" t="s">
        <v>3526</v>
      </c>
      <c r="F950" s="167" t="s">
        <v>3501</v>
      </c>
      <c r="G950" s="167" t="s">
        <v>3502</v>
      </c>
      <c r="H950" s="168">
        <v>46140</v>
      </c>
      <c r="I950" s="167"/>
      <c r="J950" s="169">
        <v>26127</v>
      </c>
      <c r="K950" s="167" t="s">
        <v>55</v>
      </c>
      <c r="L950" s="169">
        <v>14</v>
      </c>
      <c r="M950" s="167" t="s">
        <v>3513</v>
      </c>
      <c r="N950" s="169">
        <v>35.5</v>
      </c>
      <c r="O950" s="167" t="s">
        <v>3505</v>
      </c>
      <c r="P950" s="167"/>
      <c r="Q950" s="167" t="s">
        <v>3527</v>
      </c>
      <c r="R950" s="167" t="s">
        <v>3528</v>
      </c>
      <c r="S950" s="169">
        <v>7</v>
      </c>
      <c r="T950" s="167" t="s">
        <v>3560</v>
      </c>
      <c r="U950" s="169" t="s">
        <v>3561</v>
      </c>
      <c r="V950" s="167" t="s">
        <v>3924</v>
      </c>
      <c r="W950" s="167" t="s">
        <v>3925</v>
      </c>
      <c r="X950" s="170" t="s">
        <v>160</v>
      </c>
      <c r="Y950" s="171" t="s">
        <v>5073</v>
      </c>
      <c r="Z950" s="167" t="s">
        <v>10671</v>
      </c>
      <c r="AA950" s="176">
        <v>5000</v>
      </c>
      <c r="AB950" s="167" t="s">
        <v>11254</v>
      </c>
      <c r="AC950" s="176">
        <v>5000</v>
      </c>
      <c r="AD950" s="167" t="s">
        <v>11254</v>
      </c>
      <c r="AE950" s="176">
        <v>250</v>
      </c>
    </row>
    <row r="951" spans="1:31">
      <c r="A951" s="178">
        <v>108186527850</v>
      </c>
      <c r="B951" s="166">
        <v>46136</v>
      </c>
      <c r="C951" s="167" t="s">
        <v>3524</v>
      </c>
      <c r="D951" s="167" t="s">
        <v>3525</v>
      </c>
      <c r="E951" s="167" t="s">
        <v>3526</v>
      </c>
      <c r="F951" s="167" t="s">
        <v>3501</v>
      </c>
      <c r="G951" s="167" t="s">
        <v>3502</v>
      </c>
      <c r="H951" s="168">
        <v>46140</v>
      </c>
      <c r="I951" s="167"/>
      <c r="J951" s="169">
        <v>26127</v>
      </c>
      <c r="K951" s="167" t="s">
        <v>55</v>
      </c>
      <c r="L951" s="169">
        <v>14</v>
      </c>
      <c r="M951" s="167" t="s">
        <v>3513</v>
      </c>
      <c r="N951" s="169">
        <v>35.5</v>
      </c>
      <c r="O951" s="167" t="s">
        <v>3505</v>
      </c>
      <c r="P951" s="167"/>
      <c r="Q951" s="167" t="s">
        <v>3527</v>
      </c>
      <c r="R951" s="167" t="s">
        <v>3528</v>
      </c>
      <c r="S951" s="169">
        <v>6</v>
      </c>
      <c r="T951" s="167" t="s">
        <v>3535</v>
      </c>
      <c r="U951" s="169" t="s">
        <v>3536</v>
      </c>
      <c r="V951" s="167" t="s">
        <v>5078</v>
      </c>
      <c r="W951" s="167" t="s">
        <v>5079</v>
      </c>
      <c r="X951" s="170" t="s">
        <v>3533</v>
      </c>
      <c r="Y951" s="171" t="s">
        <v>5073</v>
      </c>
      <c r="Z951" s="167" t="s">
        <v>10671</v>
      </c>
      <c r="AA951" s="176">
        <v>3000</v>
      </c>
      <c r="AB951" s="167" t="s">
        <v>11254</v>
      </c>
      <c r="AC951" s="176">
        <v>3000</v>
      </c>
      <c r="AD951" s="167" t="s">
        <v>11254</v>
      </c>
      <c r="AE951" s="176">
        <v>768.6</v>
      </c>
    </row>
    <row r="952" spans="1:31">
      <c r="A952" s="178">
        <v>108186527850</v>
      </c>
      <c r="B952" s="166">
        <v>46136</v>
      </c>
      <c r="C952" s="167" t="s">
        <v>3524</v>
      </c>
      <c r="D952" s="167" t="s">
        <v>3525</v>
      </c>
      <c r="E952" s="167" t="s">
        <v>3526</v>
      </c>
      <c r="F952" s="167" t="s">
        <v>3501</v>
      </c>
      <c r="G952" s="167" t="s">
        <v>3502</v>
      </c>
      <c r="H952" s="168">
        <v>46140</v>
      </c>
      <c r="I952" s="167"/>
      <c r="J952" s="169">
        <v>26127</v>
      </c>
      <c r="K952" s="167" t="s">
        <v>55</v>
      </c>
      <c r="L952" s="169">
        <v>14</v>
      </c>
      <c r="M952" s="167" t="s">
        <v>3513</v>
      </c>
      <c r="N952" s="169">
        <v>35.5</v>
      </c>
      <c r="O952" s="167" t="s">
        <v>3505</v>
      </c>
      <c r="P952" s="167"/>
      <c r="Q952" s="167" t="s">
        <v>3527</v>
      </c>
      <c r="R952" s="167" t="s">
        <v>3528</v>
      </c>
      <c r="S952" s="169">
        <v>5</v>
      </c>
      <c r="T952" s="167" t="s">
        <v>3560</v>
      </c>
      <c r="U952" s="169" t="s">
        <v>3561</v>
      </c>
      <c r="V952" s="167" t="s">
        <v>5080</v>
      </c>
      <c r="W952" s="167" t="s">
        <v>5081</v>
      </c>
      <c r="X952" s="170" t="s">
        <v>3533</v>
      </c>
      <c r="Y952" s="171" t="s">
        <v>5073</v>
      </c>
      <c r="Z952" s="167" t="s">
        <v>10671</v>
      </c>
      <c r="AA952" s="176">
        <v>10000</v>
      </c>
      <c r="AB952" s="167" t="s">
        <v>11254</v>
      </c>
      <c r="AC952" s="176">
        <v>10000</v>
      </c>
      <c r="AD952" s="167" t="s">
        <v>11254</v>
      </c>
      <c r="AE952" s="176">
        <v>49.9</v>
      </c>
    </row>
    <row r="953" spans="1:31">
      <c r="A953" s="178">
        <v>108186527850</v>
      </c>
      <c r="B953" s="166">
        <v>46136</v>
      </c>
      <c r="C953" s="167" t="s">
        <v>3524</v>
      </c>
      <c r="D953" s="167" t="s">
        <v>3525</v>
      </c>
      <c r="E953" s="167" t="s">
        <v>3526</v>
      </c>
      <c r="F953" s="167" t="s">
        <v>3501</v>
      </c>
      <c r="G953" s="167" t="s">
        <v>3502</v>
      </c>
      <c r="H953" s="168">
        <v>46140</v>
      </c>
      <c r="I953" s="167"/>
      <c r="J953" s="169">
        <v>26127</v>
      </c>
      <c r="K953" s="167" t="s">
        <v>55</v>
      </c>
      <c r="L953" s="169">
        <v>14</v>
      </c>
      <c r="M953" s="167" t="s">
        <v>3513</v>
      </c>
      <c r="N953" s="169">
        <v>35.5</v>
      </c>
      <c r="O953" s="167" t="s">
        <v>3505</v>
      </c>
      <c r="P953" s="167"/>
      <c r="Q953" s="167" t="s">
        <v>3527</v>
      </c>
      <c r="R953" s="167" t="s">
        <v>3528</v>
      </c>
      <c r="S953" s="169">
        <v>4</v>
      </c>
      <c r="T953" s="167" t="s">
        <v>3545</v>
      </c>
      <c r="U953" s="169" t="s">
        <v>3546</v>
      </c>
      <c r="V953" s="167" t="s">
        <v>5082</v>
      </c>
      <c r="W953" s="167" t="s">
        <v>5083</v>
      </c>
      <c r="X953" s="170" t="s">
        <v>3533</v>
      </c>
      <c r="Y953" s="171" t="s">
        <v>5073</v>
      </c>
      <c r="Z953" s="167" t="s">
        <v>10671</v>
      </c>
      <c r="AA953" s="176">
        <v>27000</v>
      </c>
      <c r="AB953" s="167" t="s">
        <v>11254</v>
      </c>
      <c r="AC953" s="176">
        <v>27000</v>
      </c>
      <c r="AD953" s="167" t="s">
        <v>11254</v>
      </c>
      <c r="AE953" s="176">
        <v>480.06</v>
      </c>
    </row>
    <row r="954" spans="1:31">
      <c r="A954" s="178">
        <v>108186527850</v>
      </c>
      <c r="B954" s="166">
        <v>46136</v>
      </c>
      <c r="C954" s="167" t="s">
        <v>3524</v>
      </c>
      <c r="D954" s="167" t="s">
        <v>3525</v>
      </c>
      <c r="E954" s="167" t="s">
        <v>3526</v>
      </c>
      <c r="F954" s="167" t="s">
        <v>3501</v>
      </c>
      <c r="G954" s="167" t="s">
        <v>3502</v>
      </c>
      <c r="H954" s="168">
        <v>46140</v>
      </c>
      <c r="I954" s="167"/>
      <c r="J954" s="169">
        <v>26127</v>
      </c>
      <c r="K954" s="167" t="s">
        <v>55</v>
      </c>
      <c r="L954" s="169">
        <v>14</v>
      </c>
      <c r="M954" s="167" t="s">
        <v>3513</v>
      </c>
      <c r="N954" s="169">
        <v>35.5</v>
      </c>
      <c r="O954" s="167" t="s">
        <v>3505</v>
      </c>
      <c r="P954" s="167"/>
      <c r="Q954" s="167" t="s">
        <v>3527</v>
      </c>
      <c r="R954" s="167" t="s">
        <v>3528</v>
      </c>
      <c r="S954" s="169">
        <v>3</v>
      </c>
      <c r="T954" s="167" t="s">
        <v>3545</v>
      </c>
      <c r="U954" s="169" t="s">
        <v>3546</v>
      </c>
      <c r="V954" s="167" t="s">
        <v>5082</v>
      </c>
      <c r="W954" s="167" t="s">
        <v>5083</v>
      </c>
      <c r="X954" s="170" t="s">
        <v>3533</v>
      </c>
      <c r="Y954" s="171" t="s">
        <v>5073</v>
      </c>
      <c r="Z954" s="167" t="s">
        <v>10671</v>
      </c>
      <c r="AA954" s="176">
        <v>18000</v>
      </c>
      <c r="AB954" s="167" t="s">
        <v>11254</v>
      </c>
      <c r="AC954" s="176">
        <v>18000</v>
      </c>
      <c r="AD954" s="167" t="s">
        <v>11254</v>
      </c>
      <c r="AE954" s="176">
        <v>320.04000000000002</v>
      </c>
    </row>
    <row r="955" spans="1:31">
      <c r="A955" s="178">
        <v>108186527850</v>
      </c>
      <c r="B955" s="166">
        <v>46136</v>
      </c>
      <c r="C955" s="167" t="s">
        <v>3524</v>
      </c>
      <c r="D955" s="167" t="s">
        <v>3525</v>
      </c>
      <c r="E955" s="167" t="s">
        <v>3526</v>
      </c>
      <c r="F955" s="167" t="s">
        <v>3501</v>
      </c>
      <c r="G955" s="167" t="s">
        <v>3502</v>
      </c>
      <c r="H955" s="168">
        <v>46140</v>
      </c>
      <c r="I955" s="167"/>
      <c r="J955" s="169">
        <v>26127</v>
      </c>
      <c r="K955" s="167" t="s">
        <v>55</v>
      </c>
      <c r="L955" s="169">
        <v>14</v>
      </c>
      <c r="M955" s="167" t="s">
        <v>3513</v>
      </c>
      <c r="N955" s="169">
        <v>35.5</v>
      </c>
      <c r="O955" s="167" t="s">
        <v>3505</v>
      </c>
      <c r="P955" s="167"/>
      <c r="Q955" s="167" t="s">
        <v>3527</v>
      </c>
      <c r="R955" s="167" t="s">
        <v>3528</v>
      </c>
      <c r="S955" s="169">
        <v>2</v>
      </c>
      <c r="T955" s="167" t="s">
        <v>3545</v>
      </c>
      <c r="U955" s="169" t="s">
        <v>3546</v>
      </c>
      <c r="V955" s="167" t="s">
        <v>5084</v>
      </c>
      <c r="W955" s="167" t="s">
        <v>5085</v>
      </c>
      <c r="X955" s="170" t="s">
        <v>3533</v>
      </c>
      <c r="Y955" s="171" t="s">
        <v>5073</v>
      </c>
      <c r="Z955" s="167" t="s">
        <v>10671</v>
      </c>
      <c r="AA955" s="176">
        <v>6000</v>
      </c>
      <c r="AB955" s="167" t="s">
        <v>11254</v>
      </c>
      <c r="AC955" s="176">
        <v>6000</v>
      </c>
      <c r="AD955" s="167" t="s">
        <v>11254</v>
      </c>
      <c r="AE955" s="176">
        <v>106.68</v>
      </c>
    </row>
    <row r="956" spans="1:31">
      <c r="A956" s="178">
        <v>108186527850</v>
      </c>
      <c r="B956" s="166">
        <v>46136</v>
      </c>
      <c r="C956" s="167" t="s">
        <v>3524</v>
      </c>
      <c r="D956" s="167" t="s">
        <v>3525</v>
      </c>
      <c r="E956" s="167" t="s">
        <v>3526</v>
      </c>
      <c r="F956" s="167" t="s">
        <v>3501</v>
      </c>
      <c r="G956" s="167" t="s">
        <v>3502</v>
      </c>
      <c r="H956" s="168">
        <v>46140</v>
      </c>
      <c r="I956" s="167"/>
      <c r="J956" s="169">
        <v>26127</v>
      </c>
      <c r="K956" s="167" t="s">
        <v>55</v>
      </c>
      <c r="L956" s="169">
        <v>14</v>
      </c>
      <c r="M956" s="167" t="s">
        <v>3513</v>
      </c>
      <c r="N956" s="169">
        <v>35.5</v>
      </c>
      <c r="O956" s="167" t="s">
        <v>3505</v>
      </c>
      <c r="P956" s="167"/>
      <c r="Q956" s="167" t="s">
        <v>3527</v>
      </c>
      <c r="R956" s="167" t="s">
        <v>3528</v>
      </c>
      <c r="S956" s="169">
        <v>1</v>
      </c>
      <c r="T956" s="167" t="s">
        <v>3535</v>
      </c>
      <c r="U956" s="169" t="s">
        <v>3536</v>
      </c>
      <c r="V956" s="167" t="s">
        <v>4220</v>
      </c>
      <c r="W956" s="167" t="s">
        <v>4221</v>
      </c>
      <c r="X956" s="170" t="s">
        <v>3533</v>
      </c>
      <c r="Y956" s="171" t="s">
        <v>5073</v>
      </c>
      <c r="Z956" s="167" t="s">
        <v>10671</v>
      </c>
      <c r="AA956" s="176">
        <v>15000</v>
      </c>
      <c r="AB956" s="167" t="s">
        <v>11254</v>
      </c>
      <c r="AC956" s="176">
        <v>15000</v>
      </c>
      <c r="AD956" s="167" t="s">
        <v>11254</v>
      </c>
      <c r="AE956" s="176">
        <v>187.5</v>
      </c>
    </row>
    <row r="957" spans="1:31">
      <c r="A957" s="178">
        <v>108187402520</v>
      </c>
      <c r="B957" s="166">
        <v>46137</v>
      </c>
      <c r="C957" s="167" t="s">
        <v>3610</v>
      </c>
      <c r="D957" s="167" t="s">
        <v>3525</v>
      </c>
      <c r="E957" s="167" t="s">
        <v>3526</v>
      </c>
      <c r="F957" s="167" t="s">
        <v>3613</v>
      </c>
      <c r="G957" s="167" t="s">
        <v>3614</v>
      </c>
      <c r="H957" s="168">
        <v>46137</v>
      </c>
      <c r="I957" s="167"/>
      <c r="J957" s="169">
        <v>1</v>
      </c>
      <c r="K957" s="167" t="s">
        <v>48</v>
      </c>
      <c r="L957" s="169">
        <v>1</v>
      </c>
      <c r="M957" s="167" t="s">
        <v>3504</v>
      </c>
      <c r="N957" s="169">
        <v>3.7</v>
      </c>
      <c r="O957" s="167" t="s">
        <v>3505</v>
      </c>
      <c r="P957" s="167" t="s">
        <v>5086</v>
      </c>
      <c r="Q957" s="167" t="s">
        <v>3506</v>
      </c>
      <c r="R957" s="167" t="s">
        <v>5087</v>
      </c>
      <c r="S957" s="169">
        <v>2</v>
      </c>
      <c r="T957" s="167"/>
      <c r="U957" s="169" t="s">
        <v>3617</v>
      </c>
      <c r="V957" s="167" t="s">
        <v>5088</v>
      </c>
      <c r="W957" s="167"/>
      <c r="X957" s="170" t="s">
        <v>3619</v>
      </c>
      <c r="Y957" s="171" t="s">
        <v>5089</v>
      </c>
      <c r="Z957" s="167" t="s">
        <v>10672</v>
      </c>
      <c r="AA957" s="176">
        <v>300</v>
      </c>
      <c r="AB957" s="167" t="s">
        <v>11254</v>
      </c>
      <c r="AC957" s="176">
        <v>300</v>
      </c>
      <c r="AD957" s="167" t="s">
        <v>11254</v>
      </c>
      <c r="AE957" s="176">
        <v>13500000</v>
      </c>
    </row>
    <row r="958" spans="1:31">
      <c r="A958" s="178">
        <v>108187402520</v>
      </c>
      <c r="B958" s="166">
        <v>46137</v>
      </c>
      <c r="C958" s="167" t="s">
        <v>3610</v>
      </c>
      <c r="D958" s="167" t="s">
        <v>3525</v>
      </c>
      <c r="E958" s="167" t="s">
        <v>3526</v>
      </c>
      <c r="F958" s="167" t="s">
        <v>3613</v>
      </c>
      <c r="G958" s="167" t="s">
        <v>3614</v>
      </c>
      <c r="H958" s="168">
        <v>46137</v>
      </c>
      <c r="I958" s="167"/>
      <c r="J958" s="169">
        <v>1</v>
      </c>
      <c r="K958" s="167" t="s">
        <v>48</v>
      </c>
      <c r="L958" s="169">
        <v>1</v>
      </c>
      <c r="M958" s="167" t="s">
        <v>3504</v>
      </c>
      <c r="N958" s="169">
        <v>3.7</v>
      </c>
      <c r="O958" s="167" t="s">
        <v>3505</v>
      </c>
      <c r="P958" s="167" t="s">
        <v>5086</v>
      </c>
      <c r="Q958" s="167" t="s">
        <v>3506</v>
      </c>
      <c r="R958" s="167" t="s">
        <v>5087</v>
      </c>
      <c r="S958" s="169">
        <v>1</v>
      </c>
      <c r="T958" s="167"/>
      <c r="U958" s="169" t="s">
        <v>3617</v>
      </c>
      <c r="V958" s="167" t="s">
        <v>5090</v>
      </c>
      <c r="W958" s="167"/>
      <c r="X958" s="170" t="s">
        <v>3619</v>
      </c>
      <c r="Y958" s="171" t="s">
        <v>5089</v>
      </c>
      <c r="Z958" s="167" t="s">
        <v>10672</v>
      </c>
      <c r="AA958" s="176">
        <v>500</v>
      </c>
      <c r="AB958" s="167" t="s">
        <v>11254</v>
      </c>
      <c r="AC958" s="176">
        <v>500</v>
      </c>
      <c r="AD958" s="167" t="s">
        <v>11254</v>
      </c>
      <c r="AE958" s="176">
        <v>27500000</v>
      </c>
    </row>
    <row r="959" spans="1:31">
      <c r="A959" s="178">
        <v>108187630130</v>
      </c>
      <c r="B959" s="166">
        <v>46137</v>
      </c>
      <c r="C959" s="167" t="s">
        <v>3524</v>
      </c>
      <c r="D959" s="167" t="s">
        <v>3525</v>
      </c>
      <c r="E959" s="167" t="s">
        <v>3526</v>
      </c>
      <c r="F959" s="167" t="s">
        <v>3501</v>
      </c>
      <c r="G959" s="167" t="s">
        <v>3502</v>
      </c>
      <c r="H959" s="168">
        <v>46140</v>
      </c>
      <c r="I959" s="167"/>
      <c r="J959" s="169">
        <v>26127</v>
      </c>
      <c r="K959" s="167" t="s">
        <v>55</v>
      </c>
      <c r="L959" s="169">
        <v>1</v>
      </c>
      <c r="M959" s="167" t="s">
        <v>3513</v>
      </c>
      <c r="N959" s="169">
        <v>0.7</v>
      </c>
      <c r="O959" s="167" t="s">
        <v>3505</v>
      </c>
      <c r="P959" s="167"/>
      <c r="Q959" s="167" t="s">
        <v>3527</v>
      </c>
      <c r="R959" s="167" t="s">
        <v>3528</v>
      </c>
      <c r="S959" s="169">
        <v>1</v>
      </c>
      <c r="T959" s="167" t="s">
        <v>4040</v>
      </c>
      <c r="U959" s="169" t="s">
        <v>4041</v>
      </c>
      <c r="V959" s="167" t="s">
        <v>4042</v>
      </c>
      <c r="W959" s="167" t="s">
        <v>4043</v>
      </c>
      <c r="X959" s="170" t="s">
        <v>3533</v>
      </c>
      <c r="Y959" s="171" t="s">
        <v>5091</v>
      </c>
      <c r="Z959" s="167" t="s">
        <v>10673</v>
      </c>
      <c r="AA959" s="176">
        <v>1000</v>
      </c>
      <c r="AB959" s="167" t="s">
        <v>11254</v>
      </c>
      <c r="AC959" s="176">
        <v>1000</v>
      </c>
      <c r="AD959" s="167" t="s">
        <v>11254</v>
      </c>
      <c r="AE959" s="176">
        <v>313</v>
      </c>
    </row>
    <row r="960" spans="1:31">
      <c r="A960" s="178">
        <v>108187675520</v>
      </c>
      <c r="B960" s="166">
        <v>46137</v>
      </c>
      <c r="C960" s="167" t="s">
        <v>3524</v>
      </c>
      <c r="D960" s="167" t="s">
        <v>3525</v>
      </c>
      <c r="E960" s="167" t="s">
        <v>3526</v>
      </c>
      <c r="F960" s="167" t="s">
        <v>3501</v>
      </c>
      <c r="G960" s="167" t="s">
        <v>3502</v>
      </c>
      <c r="H960" s="168">
        <v>46140</v>
      </c>
      <c r="I960" s="167"/>
      <c r="J960" s="169">
        <v>26127</v>
      </c>
      <c r="K960" s="167" t="s">
        <v>55</v>
      </c>
      <c r="L960" s="169">
        <v>5</v>
      </c>
      <c r="M960" s="167" t="s">
        <v>3513</v>
      </c>
      <c r="N960" s="169">
        <v>36.700000000000003</v>
      </c>
      <c r="O960" s="167" t="s">
        <v>3505</v>
      </c>
      <c r="P960" s="167"/>
      <c r="Q960" s="167" t="s">
        <v>3527</v>
      </c>
      <c r="R960" s="167" t="s">
        <v>3528</v>
      </c>
      <c r="S960" s="169">
        <v>2</v>
      </c>
      <c r="T960" s="167" t="s">
        <v>3703</v>
      </c>
      <c r="U960" s="169" t="s">
        <v>3704</v>
      </c>
      <c r="V960" s="167" t="s">
        <v>5092</v>
      </c>
      <c r="W960" s="167" t="s">
        <v>4574</v>
      </c>
      <c r="X960" s="170" t="s">
        <v>157</v>
      </c>
      <c r="Y960" s="171" t="s">
        <v>5093</v>
      </c>
      <c r="Z960" s="167" t="s">
        <v>10674</v>
      </c>
      <c r="AA960" s="176">
        <v>3300</v>
      </c>
      <c r="AB960" s="167" t="s">
        <v>11254</v>
      </c>
      <c r="AC960" s="176">
        <v>3300</v>
      </c>
      <c r="AD960" s="167" t="s">
        <v>11254</v>
      </c>
      <c r="AE960" s="176">
        <v>3267</v>
      </c>
    </row>
    <row r="961" spans="1:31">
      <c r="A961" s="178">
        <v>108187675520</v>
      </c>
      <c r="B961" s="166">
        <v>46137</v>
      </c>
      <c r="C961" s="167" t="s">
        <v>3524</v>
      </c>
      <c r="D961" s="167" t="s">
        <v>3525</v>
      </c>
      <c r="E961" s="167" t="s">
        <v>3526</v>
      </c>
      <c r="F961" s="167" t="s">
        <v>3501</v>
      </c>
      <c r="G961" s="167" t="s">
        <v>3502</v>
      </c>
      <c r="H961" s="168">
        <v>46140</v>
      </c>
      <c r="I961" s="167"/>
      <c r="J961" s="169">
        <v>26127</v>
      </c>
      <c r="K961" s="167" t="s">
        <v>55</v>
      </c>
      <c r="L961" s="169">
        <v>5</v>
      </c>
      <c r="M961" s="167" t="s">
        <v>3513</v>
      </c>
      <c r="N961" s="169">
        <v>36.700000000000003</v>
      </c>
      <c r="O961" s="167" t="s">
        <v>3505</v>
      </c>
      <c r="P961" s="167"/>
      <c r="Q961" s="167" t="s">
        <v>3527</v>
      </c>
      <c r="R961" s="167" t="s">
        <v>3528</v>
      </c>
      <c r="S961" s="169">
        <v>1</v>
      </c>
      <c r="T961" s="167" t="s">
        <v>3703</v>
      </c>
      <c r="U961" s="169" t="s">
        <v>3704</v>
      </c>
      <c r="V961" s="167" t="s">
        <v>5092</v>
      </c>
      <c r="W961" s="167" t="s">
        <v>4574</v>
      </c>
      <c r="X961" s="170" t="s">
        <v>157</v>
      </c>
      <c r="Y961" s="171" t="s">
        <v>5093</v>
      </c>
      <c r="Z961" s="167" t="s">
        <v>10674</v>
      </c>
      <c r="AA961" s="176">
        <v>894</v>
      </c>
      <c r="AB961" s="167" t="s">
        <v>11254</v>
      </c>
      <c r="AC961" s="176">
        <v>894</v>
      </c>
      <c r="AD961" s="167" t="s">
        <v>11254</v>
      </c>
      <c r="AE961" s="176">
        <v>885.06</v>
      </c>
    </row>
    <row r="962" spans="1:31">
      <c r="A962" s="178">
        <v>108187696850</v>
      </c>
      <c r="B962" s="166">
        <v>46137</v>
      </c>
      <c r="C962" s="167" t="s">
        <v>3524</v>
      </c>
      <c r="D962" s="167" t="s">
        <v>3525</v>
      </c>
      <c r="E962" s="167" t="s">
        <v>3526</v>
      </c>
      <c r="F962" s="167" t="s">
        <v>3501</v>
      </c>
      <c r="G962" s="167" t="s">
        <v>3502</v>
      </c>
      <c r="H962" s="168">
        <v>46140</v>
      </c>
      <c r="I962" s="167"/>
      <c r="J962" s="169">
        <v>26127</v>
      </c>
      <c r="K962" s="167" t="s">
        <v>55</v>
      </c>
      <c r="L962" s="169">
        <v>1</v>
      </c>
      <c r="M962" s="167" t="s">
        <v>3513</v>
      </c>
      <c r="N962" s="169">
        <v>2.6</v>
      </c>
      <c r="O962" s="167" t="s">
        <v>3505</v>
      </c>
      <c r="P962" s="167"/>
      <c r="Q962" s="167" t="s">
        <v>3527</v>
      </c>
      <c r="R962" s="167" t="s">
        <v>3528</v>
      </c>
      <c r="S962" s="169">
        <v>3</v>
      </c>
      <c r="T962" s="167" t="s">
        <v>3529</v>
      </c>
      <c r="U962" s="169" t="s">
        <v>3530</v>
      </c>
      <c r="V962" s="167" t="s">
        <v>5094</v>
      </c>
      <c r="W962" s="167" t="s">
        <v>5095</v>
      </c>
      <c r="X962" s="170" t="s">
        <v>157</v>
      </c>
      <c r="Y962" s="171" t="s">
        <v>5096</v>
      </c>
      <c r="Z962" s="167" t="s">
        <v>10675</v>
      </c>
      <c r="AA962" s="176">
        <v>12000</v>
      </c>
      <c r="AB962" s="167" t="s">
        <v>11254</v>
      </c>
      <c r="AC962" s="176">
        <v>12000</v>
      </c>
      <c r="AD962" s="167" t="s">
        <v>11254</v>
      </c>
      <c r="AE962" s="176">
        <v>1776</v>
      </c>
    </row>
    <row r="963" spans="1:31">
      <c r="A963" s="178">
        <v>108187696850</v>
      </c>
      <c r="B963" s="166">
        <v>46137</v>
      </c>
      <c r="C963" s="167" t="s">
        <v>3524</v>
      </c>
      <c r="D963" s="167" t="s">
        <v>3525</v>
      </c>
      <c r="E963" s="167" t="s">
        <v>3526</v>
      </c>
      <c r="F963" s="167" t="s">
        <v>3501</v>
      </c>
      <c r="G963" s="167" t="s">
        <v>3502</v>
      </c>
      <c r="H963" s="168">
        <v>46140</v>
      </c>
      <c r="I963" s="167"/>
      <c r="J963" s="169">
        <v>26127</v>
      </c>
      <c r="K963" s="167" t="s">
        <v>55</v>
      </c>
      <c r="L963" s="169">
        <v>1</v>
      </c>
      <c r="M963" s="167" t="s">
        <v>3513</v>
      </c>
      <c r="N963" s="169">
        <v>2.6</v>
      </c>
      <c r="O963" s="167" t="s">
        <v>3505</v>
      </c>
      <c r="P963" s="167"/>
      <c r="Q963" s="167" t="s">
        <v>3527</v>
      </c>
      <c r="R963" s="167" t="s">
        <v>3528</v>
      </c>
      <c r="S963" s="169">
        <v>2</v>
      </c>
      <c r="T963" s="167" t="s">
        <v>3529</v>
      </c>
      <c r="U963" s="169" t="s">
        <v>3530</v>
      </c>
      <c r="V963" s="167" t="s">
        <v>5094</v>
      </c>
      <c r="W963" s="167" t="s">
        <v>5095</v>
      </c>
      <c r="X963" s="170" t="s">
        <v>157</v>
      </c>
      <c r="Y963" s="171" t="s">
        <v>5096</v>
      </c>
      <c r="Z963" s="167" t="s">
        <v>10675</v>
      </c>
      <c r="AA963" s="176">
        <v>15000</v>
      </c>
      <c r="AB963" s="167" t="s">
        <v>11254</v>
      </c>
      <c r="AC963" s="176">
        <v>15000</v>
      </c>
      <c r="AD963" s="167" t="s">
        <v>11254</v>
      </c>
      <c r="AE963" s="176">
        <v>2220</v>
      </c>
    </row>
    <row r="964" spans="1:31">
      <c r="A964" s="178">
        <v>108187696850</v>
      </c>
      <c r="B964" s="166">
        <v>46137</v>
      </c>
      <c r="C964" s="167" t="s">
        <v>3524</v>
      </c>
      <c r="D964" s="167" t="s">
        <v>3525</v>
      </c>
      <c r="E964" s="167" t="s">
        <v>3526</v>
      </c>
      <c r="F964" s="167" t="s">
        <v>3501</v>
      </c>
      <c r="G964" s="167" t="s">
        <v>3502</v>
      </c>
      <c r="H964" s="168">
        <v>46140</v>
      </c>
      <c r="I964" s="167"/>
      <c r="J964" s="169">
        <v>26127</v>
      </c>
      <c r="K964" s="167" t="s">
        <v>55</v>
      </c>
      <c r="L964" s="169">
        <v>1</v>
      </c>
      <c r="M964" s="167" t="s">
        <v>3513</v>
      </c>
      <c r="N964" s="169">
        <v>2.6</v>
      </c>
      <c r="O964" s="167" t="s">
        <v>3505</v>
      </c>
      <c r="P964" s="167"/>
      <c r="Q964" s="167" t="s">
        <v>3527</v>
      </c>
      <c r="R964" s="167" t="s">
        <v>3528</v>
      </c>
      <c r="S964" s="169">
        <v>1</v>
      </c>
      <c r="T964" s="167" t="s">
        <v>3529</v>
      </c>
      <c r="U964" s="169" t="s">
        <v>3530</v>
      </c>
      <c r="V964" s="167" t="s">
        <v>5094</v>
      </c>
      <c r="W964" s="167" t="s">
        <v>5095</v>
      </c>
      <c r="X964" s="170" t="s">
        <v>157</v>
      </c>
      <c r="Y964" s="171" t="s">
        <v>5096</v>
      </c>
      <c r="Z964" s="167" t="s">
        <v>10675</v>
      </c>
      <c r="AA964" s="176">
        <v>3000</v>
      </c>
      <c r="AB964" s="167" t="s">
        <v>11254</v>
      </c>
      <c r="AC964" s="176">
        <v>3000</v>
      </c>
      <c r="AD964" s="167" t="s">
        <v>11254</v>
      </c>
      <c r="AE964" s="176">
        <v>444</v>
      </c>
    </row>
    <row r="965" spans="1:31">
      <c r="A965" s="178">
        <v>108187761140</v>
      </c>
      <c r="B965" s="166">
        <v>46137</v>
      </c>
      <c r="C965" s="167" t="s">
        <v>3524</v>
      </c>
      <c r="D965" s="167" t="s">
        <v>3525</v>
      </c>
      <c r="E965" s="167" t="s">
        <v>3526</v>
      </c>
      <c r="F965" s="167" t="s">
        <v>3501</v>
      </c>
      <c r="G965" s="167" t="s">
        <v>3502</v>
      </c>
      <c r="H965" s="168">
        <v>46140</v>
      </c>
      <c r="I965" s="167"/>
      <c r="J965" s="169">
        <v>26127</v>
      </c>
      <c r="K965" s="167" t="s">
        <v>55</v>
      </c>
      <c r="L965" s="169">
        <v>1</v>
      </c>
      <c r="M965" s="167" t="s">
        <v>3513</v>
      </c>
      <c r="N965" s="169">
        <v>1.7</v>
      </c>
      <c r="O965" s="167" t="s">
        <v>3505</v>
      </c>
      <c r="P965" s="167"/>
      <c r="Q965" s="167" t="s">
        <v>3527</v>
      </c>
      <c r="R965" s="167" t="s">
        <v>3528</v>
      </c>
      <c r="S965" s="169">
        <v>1</v>
      </c>
      <c r="T965" s="167" t="s">
        <v>3529</v>
      </c>
      <c r="U965" s="169" t="s">
        <v>3530</v>
      </c>
      <c r="V965" s="167" t="s">
        <v>5097</v>
      </c>
      <c r="W965" s="167" t="s">
        <v>5098</v>
      </c>
      <c r="X965" s="170" t="s">
        <v>3533</v>
      </c>
      <c r="Y965" s="171" t="s">
        <v>5099</v>
      </c>
      <c r="Z965" s="167" t="s">
        <v>10676</v>
      </c>
      <c r="AA965" s="176">
        <v>2500</v>
      </c>
      <c r="AB965" s="167" t="s">
        <v>11254</v>
      </c>
      <c r="AC965" s="176">
        <v>2500</v>
      </c>
      <c r="AD965" s="167" t="s">
        <v>11254</v>
      </c>
      <c r="AE965" s="176">
        <v>18975</v>
      </c>
    </row>
    <row r="966" spans="1:31">
      <c r="A966" s="178">
        <v>108187826830</v>
      </c>
      <c r="B966" s="166">
        <v>46137</v>
      </c>
      <c r="C966" s="167" t="s">
        <v>3524</v>
      </c>
      <c r="D966" s="167" t="s">
        <v>3525</v>
      </c>
      <c r="E966" s="167" t="s">
        <v>3526</v>
      </c>
      <c r="F966" s="167" t="s">
        <v>3501</v>
      </c>
      <c r="G966" s="167" t="s">
        <v>3502</v>
      </c>
      <c r="H966" s="168">
        <v>46140</v>
      </c>
      <c r="I966" s="167"/>
      <c r="J966" s="169">
        <v>26127</v>
      </c>
      <c r="K966" s="167" t="s">
        <v>55</v>
      </c>
      <c r="L966" s="169">
        <v>1</v>
      </c>
      <c r="M966" s="167" t="s">
        <v>3513</v>
      </c>
      <c r="N966" s="169">
        <v>12.1</v>
      </c>
      <c r="O966" s="167" t="s">
        <v>3505</v>
      </c>
      <c r="P966" s="167"/>
      <c r="Q966" s="167" t="s">
        <v>3527</v>
      </c>
      <c r="R966" s="167" t="s">
        <v>3528</v>
      </c>
      <c r="S966" s="169">
        <v>1</v>
      </c>
      <c r="T966" s="167" t="s">
        <v>3529</v>
      </c>
      <c r="U966" s="169" t="s">
        <v>3530</v>
      </c>
      <c r="V966" s="167" t="s">
        <v>5100</v>
      </c>
      <c r="W966" s="167" t="s">
        <v>5101</v>
      </c>
      <c r="X966" s="170" t="s">
        <v>157</v>
      </c>
      <c r="Y966" s="171" t="s">
        <v>5102</v>
      </c>
      <c r="Z966" s="167" t="s">
        <v>10677</v>
      </c>
      <c r="AA966" s="176">
        <v>1540</v>
      </c>
      <c r="AB966" s="167" t="s">
        <v>11254</v>
      </c>
      <c r="AC966" s="176">
        <v>1540</v>
      </c>
      <c r="AD966" s="167" t="s">
        <v>11254</v>
      </c>
      <c r="AE966" s="176">
        <v>147870.79999999999</v>
      </c>
    </row>
    <row r="967" spans="1:31">
      <c r="A967" s="178">
        <v>108187870820</v>
      </c>
      <c r="B967" s="166">
        <v>46137</v>
      </c>
      <c r="C967" s="167" t="s">
        <v>3524</v>
      </c>
      <c r="D967" s="167" t="s">
        <v>3525</v>
      </c>
      <c r="E967" s="167" t="s">
        <v>3526</v>
      </c>
      <c r="F967" s="167" t="s">
        <v>3501</v>
      </c>
      <c r="G967" s="167" t="s">
        <v>3502</v>
      </c>
      <c r="H967" s="168">
        <v>46140</v>
      </c>
      <c r="I967" s="167"/>
      <c r="J967" s="169">
        <v>26127</v>
      </c>
      <c r="K967" s="167" t="s">
        <v>55</v>
      </c>
      <c r="L967" s="169">
        <v>1</v>
      </c>
      <c r="M967" s="167" t="s">
        <v>3513</v>
      </c>
      <c r="N967" s="169">
        <v>0.3</v>
      </c>
      <c r="O967" s="167" t="s">
        <v>3505</v>
      </c>
      <c r="P967" s="167"/>
      <c r="Q967" s="167" t="s">
        <v>3527</v>
      </c>
      <c r="R967" s="167" t="s">
        <v>3528</v>
      </c>
      <c r="S967" s="169">
        <v>1</v>
      </c>
      <c r="T967" s="167" t="s">
        <v>3540</v>
      </c>
      <c r="U967" s="169" t="s">
        <v>3541</v>
      </c>
      <c r="V967" s="167" t="s">
        <v>5103</v>
      </c>
      <c r="W967" s="167" t="s">
        <v>5104</v>
      </c>
      <c r="X967" s="170" t="s">
        <v>3533</v>
      </c>
      <c r="Y967" s="171" t="s">
        <v>5105</v>
      </c>
      <c r="Z967" s="167" t="s">
        <v>10678</v>
      </c>
      <c r="AA967" s="176">
        <v>2994</v>
      </c>
      <c r="AB967" s="167" t="s">
        <v>11254</v>
      </c>
      <c r="AC967" s="176">
        <v>2994</v>
      </c>
      <c r="AD967" s="167" t="s">
        <v>11254</v>
      </c>
      <c r="AE967" s="176">
        <v>1347.3</v>
      </c>
    </row>
    <row r="968" spans="1:31">
      <c r="A968" s="178">
        <v>108187917240</v>
      </c>
      <c r="B968" s="166">
        <v>46137</v>
      </c>
      <c r="C968" s="167" t="s">
        <v>3524</v>
      </c>
      <c r="D968" s="167" t="s">
        <v>3525</v>
      </c>
      <c r="E968" s="167" t="s">
        <v>3526</v>
      </c>
      <c r="F968" s="167" t="s">
        <v>3501</v>
      </c>
      <c r="G968" s="167" t="s">
        <v>3502</v>
      </c>
      <c r="H968" s="168">
        <v>46140</v>
      </c>
      <c r="I968" s="167"/>
      <c r="J968" s="169">
        <v>26127</v>
      </c>
      <c r="K968" s="167" t="s">
        <v>55</v>
      </c>
      <c r="L968" s="169">
        <v>5</v>
      </c>
      <c r="M968" s="167" t="s">
        <v>3513</v>
      </c>
      <c r="N968" s="169">
        <v>37</v>
      </c>
      <c r="O968" s="167" t="s">
        <v>3505</v>
      </c>
      <c r="P968" s="167"/>
      <c r="Q968" s="167" t="s">
        <v>3527</v>
      </c>
      <c r="R968" s="167" t="s">
        <v>3528</v>
      </c>
      <c r="S968" s="169">
        <v>2</v>
      </c>
      <c r="T968" s="167" t="s">
        <v>3587</v>
      </c>
      <c r="U968" s="169" t="s">
        <v>3588</v>
      </c>
      <c r="V968" s="167" t="s">
        <v>3589</v>
      </c>
      <c r="W968" s="167" t="s">
        <v>3590</v>
      </c>
      <c r="X968" s="170" t="s">
        <v>157</v>
      </c>
      <c r="Y968" s="171" t="s">
        <v>5106</v>
      </c>
      <c r="Z968" s="167" t="s">
        <v>10679</v>
      </c>
      <c r="AA968" s="176">
        <v>8100</v>
      </c>
      <c r="AB968" s="167" t="s">
        <v>11254</v>
      </c>
      <c r="AC968" s="176">
        <v>8100</v>
      </c>
      <c r="AD968" s="167" t="s">
        <v>11254</v>
      </c>
      <c r="AE968" s="176">
        <v>4333.5</v>
      </c>
    </row>
    <row r="969" spans="1:31">
      <c r="A969" s="178">
        <v>108187917240</v>
      </c>
      <c r="B969" s="166">
        <v>46137</v>
      </c>
      <c r="C969" s="167" t="s">
        <v>3524</v>
      </c>
      <c r="D969" s="167" t="s">
        <v>3525</v>
      </c>
      <c r="E969" s="167" t="s">
        <v>3526</v>
      </c>
      <c r="F969" s="167" t="s">
        <v>3501</v>
      </c>
      <c r="G969" s="167" t="s">
        <v>3502</v>
      </c>
      <c r="H969" s="168">
        <v>46140</v>
      </c>
      <c r="I969" s="167"/>
      <c r="J969" s="169">
        <v>26127</v>
      </c>
      <c r="K969" s="167" t="s">
        <v>55</v>
      </c>
      <c r="L969" s="169">
        <v>5</v>
      </c>
      <c r="M969" s="167" t="s">
        <v>3513</v>
      </c>
      <c r="N969" s="169">
        <v>37</v>
      </c>
      <c r="O969" s="167" t="s">
        <v>3505</v>
      </c>
      <c r="P969" s="167"/>
      <c r="Q969" s="167" t="s">
        <v>3527</v>
      </c>
      <c r="R969" s="167" t="s">
        <v>3528</v>
      </c>
      <c r="S969" s="169">
        <v>1</v>
      </c>
      <c r="T969" s="167" t="s">
        <v>3587</v>
      </c>
      <c r="U969" s="169" t="s">
        <v>3588</v>
      </c>
      <c r="V969" s="167" t="s">
        <v>5107</v>
      </c>
      <c r="W969" s="167" t="s">
        <v>5108</v>
      </c>
      <c r="X969" s="170" t="s">
        <v>3533</v>
      </c>
      <c r="Y969" s="171" t="s">
        <v>5106</v>
      </c>
      <c r="Z969" s="167" t="s">
        <v>10679</v>
      </c>
      <c r="AA969" s="176">
        <v>2800</v>
      </c>
      <c r="AB969" s="167" t="s">
        <v>11254</v>
      </c>
      <c r="AC969" s="176">
        <v>2800</v>
      </c>
      <c r="AD969" s="167" t="s">
        <v>11254</v>
      </c>
      <c r="AE969" s="176">
        <v>3500</v>
      </c>
    </row>
    <row r="970" spans="1:31">
      <c r="A970" s="178">
        <v>108187997150</v>
      </c>
      <c r="B970" s="166">
        <v>46137</v>
      </c>
      <c r="C970" s="167" t="s">
        <v>3524</v>
      </c>
      <c r="D970" s="167" t="s">
        <v>3525</v>
      </c>
      <c r="E970" s="167" t="s">
        <v>3526</v>
      </c>
      <c r="F970" s="167" t="s">
        <v>3501</v>
      </c>
      <c r="G970" s="167" t="s">
        <v>3502</v>
      </c>
      <c r="H970" s="168">
        <v>46140</v>
      </c>
      <c r="I970" s="167"/>
      <c r="J970" s="169">
        <v>26127</v>
      </c>
      <c r="K970" s="167" t="s">
        <v>55</v>
      </c>
      <c r="L970" s="169">
        <v>1</v>
      </c>
      <c r="M970" s="167" t="s">
        <v>3513</v>
      </c>
      <c r="N970" s="169">
        <v>2.8</v>
      </c>
      <c r="O970" s="167" t="s">
        <v>3505</v>
      </c>
      <c r="P970" s="167"/>
      <c r="Q970" s="167" t="s">
        <v>3527</v>
      </c>
      <c r="R970" s="167" t="s">
        <v>3528</v>
      </c>
      <c r="S970" s="169">
        <v>1</v>
      </c>
      <c r="T970" s="167" t="s">
        <v>3892</v>
      </c>
      <c r="U970" s="169" t="s">
        <v>3893</v>
      </c>
      <c r="V970" s="167" t="s">
        <v>5109</v>
      </c>
      <c r="W970" s="167" t="s">
        <v>4425</v>
      </c>
      <c r="X970" s="170" t="s">
        <v>160</v>
      </c>
      <c r="Y970" s="171" t="s">
        <v>5110</v>
      </c>
      <c r="Z970" s="167" t="s">
        <v>10680</v>
      </c>
      <c r="AA970" s="176">
        <v>150</v>
      </c>
      <c r="AB970" s="167" t="s">
        <v>11254</v>
      </c>
      <c r="AC970" s="176">
        <v>150</v>
      </c>
      <c r="AD970" s="167" t="s">
        <v>11254</v>
      </c>
      <c r="AE970" s="176">
        <v>231</v>
      </c>
    </row>
    <row r="971" spans="1:31">
      <c r="A971" s="178">
        <v>108188017230</v>
      </c>
      <c r="B971" s="166">
        <v>46137</v>
      </c>
      <c r="C971" s="167" t="s">
        <v>3524</v>
      </c>
      <c r="D971" s="167" t="s">
        <v>3525</v>
      </c>
      <c r="E971" s="167" t="s">
        <v>3526</v>
      </c>
      <c r="F971" s="167" t="s">
        <v>3501</v>
      </c>
      <c r="G971" s="167" t="s">
        <v>3502</v>
      </c>
      <c r="H971" s="168">
        <v>46140</v>
      </c>
      <c r="I971" s="167"/>
      <c r="J971" s="169">
        <v>26127</v>
      </c>
      <c r="K971" s="167" t="s">
        <v>55</v>
      </c>
      <c r="L971" s="169">
        <v>2</v>
      </c>
      <c r="M971" s="167" t="s">
        <v>3513</v>
      </c>
      <c r="N971" s="169">
        <v>23.3</v>
      </c>
      <c r="O971" s="167" t="s">
        <v>3505</v>
      </c>
      <c r="P971" s="167"/>
      <c r="Q971" s="167" t="s">
        <v>3527</v>
      </c>
      <c r="R971" s="167" t="s">
        <v>3528</v>
      </c>
      <c r="S971" s="169">
        <v>2</v>
      </c>
      <c r="T971" s="167" t="s">
        <v>3529</v>
      </c>
      <c r="U971" s="169" t="s">
        <v>3530</v>
      </c>
      <c r="V971" s="167" t="s">
        <v>5111</v>
      </c>
      <c r="W971" s="167" t="s">
        <v>5112</v>
      </c>
      <c r="X971" s="170" t="s">
        <v>157</v>
      </c>
      <c r="Y971" s="171" t="s">
        <v>5113</v>
      </c>
      <c r="Z971" s="167" t="s">
        <v>10681</v>
      </c>
      <c r="AA971" s="176">
        <v>4000</v>
      </c>
      <c r="AB971" s="167" t="s">
        <v>11254</v>
      </c>
      <c r="AC971" s="176">
        <v>4000</v>
      </c>
      <c r="AD971" s="167" t="s">
        <v>11254</v>
      </c>
      <c r="AE971" s="176">
        <v>414880</v>
      </c>
    </row>
    <row r="972" spans="1:31">
      <c r="A972" s="178">
        <v>108188017230</v>
      </c>
      <c r="B972" s="166">
        <v>46137</v>
      </c>
      <c r="C972" s="167" t="s">
        <v>3524</v>
      </c>
      <c r="D972" s="167" t="s">
        <v>3525</v>
      </c>
      <c r="E972" s="167" t="s">
        <v>3526</v>
      </c>
      <c r="F972" s="167" t="s">
        <v>3501</v>
      </c>
      <c r="G972" s="167" t="s">
        <v>3502</v>
      </c>
      <c r="H972" s="168">
        <v>46140</v>
      </c>
      <c r="I972" s="167"/>
      <c r="J972" s="169">
        <v>26127</v>
      </c>
      <c r="K972" s="167" t="s">
        <v>55</v>
      </c>
      <c r="L972" s="169">
        <v>2</v>
      </c>
      <c r="M972" s="167" t="s">
        <v>3513</v>
      </c>
      <c r="N972" s="169">
        <v>23.3</v>
      </c>
      <c r="O972" s="167" t="s">
        <v>3505</v>
      </c>
      <c r="P972" s="167"/>
      <c r="Q972" s="167" t="s">
        <v>3527</v>
      </c>
      <c r="R972" s="167" t="s">
        <v>3528</v>
      </c>
      <c r="S972" s="169">
        <v>1</v>
      </c>
      <c r="T972" s="167" t="s">
        <v>3529</v>
      </c>
      <c r="U972" s="169" t="s">
        <v>3530</v>
      </c>
      <c r="V972" s="167" t="s">
        <v>5111</v>
      </c>
      <c r="W972" s="167" t="s">
        <v>5112</v>
      </c>
      <c r="X972" s="170" t="s">
        <v>157</v>
      </c>
      <c r="Y972" s="171" t="s">
        <v>5113</v>
      </c>
      <c r="Z972" s="167" t="s">
        <v>10681</v>
      </c>
      <c r="AA972" s="176">
        <v>20000</v>
      </c>
      <c r="AB972" s="167" t="s">
        <v>11254</v>
      </c>
      <c r="AC972" s="176">
        <v>20000</v>
      </c>
      <c r="AD972" s="167" t="s">
        <v>11254</v>
      </c>
      <c r="AE972" s="176">
        <v>2074400</v>
      </c>
    </row>
    <row r="973" spans="1:31">
      <c r="A973" s="178">
        <v>108188103660</v>
      </c>
      <c r="B973" s="166">
        <v>46137</v>
      </c>
      <c r="C973" s="167" t="s">
        <v>3781</v>
      </c>
      <c r="D973" s="167"/>
      <c r="E973" s="167"/>
      <c r="F973" s="167" t="s">
        <v>3782</v>
      </c>
      <c r="G973" s="167" t="s">
        <v>3614</v>
      </c>
      <c r="H973" s="168"/>
      <c r="I973" s="167"/>
      <c r="J973" s="169">
        <v>26127</v>
      </c>
      <c r="K973" s="167" t="s">
        <v>55</v>
      </c>
      <c r="L973" s="169">
        <v>124</v>
      </c>
      <c r="M973" s="167" t="s">
        <v>3513</v>
      </c>
      <c r="N973" s="169">
        <v>209.13</v>
      </c>
      <c r="O973" s="167" t="s">
        <v>3505</v>
      </c>
      <c r="P973" s="167" t="s">
        <v>5114</v>
      </c>
      <c r="Q973" s="167" t="s">
        <v>3506</v>
      </c>
      <c r="R973" s="167" t="s">
        <v>3528</v>
      </c>
      <c r="S973" s="169">
        <v>12</v>
      </c>
      <c r="T973" s="167" t="s">
        <v>4040</v>
      </c>
      <c r="U973" s="169" t="s">
        <v>4041</v>
      </c>
      <c r="V973" s="167" t="s">
        <v>5115</v>
      </c>
      <c r="W973" s="167" t="s">
        <v>5116</v>
      </c>
      <c r="X973" s="170" t="s">
        <v>157</v>
      </c>
      <c r="Y973" s="171" t="s">
        <v>5117</v>
      </c>
      <c r="Z973" s="167" t="s">
        <v>10682</v>
      </c>
      <c r="AA973" s="176">
        <v>28000</v>
      </c>
      <c r="AB973" s="167" t="s">
        <v>11254</v>
      </c>
      <c r="AC973" s="176">
        <v>28000</v>
      </c>
      <c r="AD973" s="167" t="s">
        <v>11254</v>
      </c>
      <c r="AE973" s="176">
        <v>644</v>
      </c>
    </row>
    <row r="974" spans="1:31">
      <c r="A974" s="178">
        <v>108188103660</v>
      </c>
      <c r="B974" s="166">
        <v>46137</v>
      </c>
      <c r="C974" s="167" t="s">
        <v>3781</v>
      </c>
      <c r="D974" s="167"/>
      <c r="E974" s="167"/>
      <c r="F974" s="167" t="s">
        <v>3782</v>
      </c>
      <c r="G974" s="167" t="s">
        <v>3614</v>
      </c>
      <c r="H974" s="168"/>
      <c r="I974" s="167"/>
      <c r="J974" s="169">
        <v>26127</v>
      </c>
      <c r="K974" s="167" t="s">
        <v>55</v>
      </c>
      <c r="L974" s="169">
        <v>124</v>
      </c>
      <c r="M974" s="167" t="s">
        <v>3513</v>
      </c>
      <c r="N974" s="169">
        <v>209.13</v>
      </c>
      <c r="O974" s="167" t="s">
        <v>3505</v>
      </c>
      <c r="P974" s="167" t="s">
        <v>5114</v>
      </c>
      <c r="Q974" s="167" t="s">
        <v>3506</v>
      </c>
      <c r="R974" s="167" t="s">
        <v>3528</v>
      </c>
      <c r="S974" s="169">
        <v>11</v>
      </c>
      <c r="T974" s="167" t="s">
        <v>4164</v>
      </c>
      <c r="U974" s="169" t="s">
        <v>3667</v>
      </c>
      <c r="V974" s="167" t="s">
        <v>5118</v>
      </c>
      <c r="W974" s="167" t="s">
        <v>5119</v>
      </c>
      <c r="X974" s="170" t="s">
        <v>3533</v>
      </c>
      <c r="Y974" s="171" t="s">
        <v>5117</v>
      </c>
      <c r="Z974" s="167" t="s">
        <v>10682</v>
      </c>
      <c r="AA974" s="176">
        <v>5000</v>
      </c>
      <c r="AB974" s="167" t="s">
        <v>11254</v>
      </c>
      <c r="AC974" s="176">
        <v>5000</v>
      </c>
      <c r="AD974" s="167" t="s">
        <v>11254</v>
      </c>
      <c r="AE974" s="176">
        <v>45</v>
      </c>
    </row>
    <row r="975" spans="1:31">
      <c r="A975" s="178">
        <v>108188103660</v>
      </c>
      <c r="B975" s="166">
        <v>46137</v>
      </c>
      <c r="C975" s="167" t="s">
        <v>3781</v>
      </c>
      <c r="D975" s="167"/>
      <c r="E975" s="167"/>
      <c r="F975" s="167" t="s">
        <v>3782</v>
      </c>
      <c r="G975" s="167" t="s">
        <v>3614</v>
      </c>
      <c r="H975" s="168"/>
      <c r="I975" s="167"/>
      <c r="J975" s="169">
        <v>26127</v>
      </c>
      <c r="K975" s="167" t="s">
        <v>55</v>
      </c>
      <c r="L975" s="169">
        <v>124</v>
      </c>
      <c r="M975" s="167" t="s">
        <v>3513</v>
      </c>
      <c r="N975" s="169">
        <v>209.13</v>
      </c>
      <c r="O975" s="167" t="s">
        <v>3505</v>
      </c>
      <c r="P975" s="167" t="s">
        <v>5114</v>
      </c>
      <c r="Q975" s="167" t="s">
        <v>3506</v>
      </c>
      <c r="R975" s="167" t="s">
        <v>3528</v>
      </c>
      <c r="S975" s="169">
        <v>10</v>
      </c>
      <c r="T975" s="167" t="s">
        <v>4164</v>
      </c>
      <c r="U975" s="169" t="s">
        <v>3667</v>
      </c>
      <c r="V975" s="167" t="s">
        <v>5120</v>
      </c>
      <c r="W975" s="167" t="s">
        <v>5121</v>
      </c>
      <c r="X975" s="170" t="s">
        <v>3533</v>
      </c>
      <c r="Y975" s="171" t="s">
        <v>5117</v>
      </c>
      <c r="Z975" s="167" t="s">
        <v>10682</v>
      </c>
      <c r="AA975" s="176">
        <v>9000</v>
      </c>
      <c r="AB975" s="167" t="s">
        <v>11254</v>
      </c>
      <c r="AC975" s="176">
        <v>9000</v>
      </c>
      <c r="AD975" s="167" t="s">
        <v>11254</v>
      </c>
      <c r="AE975" s="176">
        <v>153</v>
      </c>
    </row>
    <row r="976" spans="1:31">
      <c r="A976" s="178">
        <v>108188103660</v>
      </c>
      <c r="B976" s="166">
        <v>46137</v>
      </c>
      <c r="C976" s="167" t="s">
        <v>3781</v>
      </c>
      <c r="D976" s="167"/>
      <c r="E976" s="167"/>
      <c r="F976" s="167" t="s">
        <v>3782</v>
      </c>
      <c r="G976" s="167" t="s">
        <v>3614</v>
      </c>
      <c r="H976" s="168"/>
      <c r="I976" s="167"/>
      <c r="J976" s="169">
        <v>26127</v>
      </c>
      <c r="K976" s="167" t="s">
        <v>55</v>
      </c>
      <c r="L976" s="169">
        <v>124</v>
      </c>
      <c r="M976" s="167" t="s">
        <v>3513</v>
      </c>
      <c r="N976" s="169">
        <v>209.13</v>
      </c>
      <c r="O976" s="167" t="s">
        <v>3505</v>
      </c>
      <c r="P976" s="167" t="s">
        <v>5114</v>
      </c>
      <c r="Q976" s="167" t="s">
        <v>3506</v>
      </c>
      <c r="R976" s="167" t="s">
        <v>3528</v>
      </c>
      <c r="S976" s="169">
        <v>9</v>
      </c>
      <c r="T976" s="167" t="s">
        <v>4040</v>
      </c>
      <c r="U976" s="169" t="s">
        <v>4041</v>
      </c>
      <c r="V976" s="167" t="s">
        <v>5122</v>
      </c>
      <c r="W976" s="167" t="s">
        <v>5123</v>
      </c>
      <c r="X976" s="170" t="s">
        <v>3533</v>
      </c>
      <c r="Y976" s="171" t="s">
        <v>5117</v>
      </c>
      <c r="Z976" s="167" t="s">
        <v>10682</v>
      </c>
      <c r="AA976" s="176">
        <v>13000</v>
      </c>
      <c r="AB976" s="167" t="s">
        <v>11254</v>
      </c>
      <c r="AC976" s="176">
        <v>13000</v>
      </c>
      <c r="AD976" s="167" t="s">
        <v>11254</v>
      </c>
      <c r="AE976" s="176">
        <v>3770</v>
      </c>
    </row>
    <row r="977" spans="1:31">
      <c r="A977" s="178">
        <v>108188103660</v>
      </c>
      <c r="B977" s="166">
        <v>46137</v>
      </c>
      <c r="C977" s="167" t="s">
        <v>3781</v>
      </c>
      <c r="D977" s="167"/>
      <c r="E977" s="167"/>
      <c r="F977" s="167" t="s">
        <v>3782</v>
      </c>
      <c r="G977" s="167" t="s">
        <v>3614</v>
      </c>
      <c r="H977" s="168"/>
      <c r="I977" s="167"/>
      <c r="J977" s="169">
        <v>26127</v>
      </c>
      <c r="K977" s="167" t="s">
        <v>55</v>
      </c>
      <c r="L977" s="169">
        <v>124</v>
      </c>
      <c r="M977" s="167" t="s">
        <v>3513</v>
      </c>
      <c r="N977" s="169">
        <v>209.13</v>
      </c>
      <c r="O977" s="167" t="s">
        <v>3505</v>
      </c>
      <c r="P977" s="167" t="s">
        <v>5114</v>
      </c>
      <c r="Q977" s="167" t="s">
        <v>3506</v>
      </c>
      <c r="R977" s="167" t="s">
        <v>3528</v>
      </c>
      <c r="S977" s="169">
        <v>8</v>
      </c>
      <c r="T977" s="167" t="s">
        <v>4040</v>
      </c>
      <c r="U977" s="169" t="s">
        <v>4041</v>
      </c>
      <c r="V977" s="167" t="s">
        <v>5124</v>
      </c>
      <c r="W977" s="167" t="s">
        <v>5125</v>
      </c>
      <c r="X977" s="170" t="s">
        <v>3533</v>
      </c>
      <c r="Y977" s="171" t="s">
        <v>5117</v>
      </c>
      <c r="Z977" s="167" t="s">
        <v>10682</v>
      </c>
      <c r="AA977" s="176">
        <v>30000</v>
      </c>
      <c r="AB977" s="167" t="s">
        <v>11254</v>
      </c>
      <c r="AC977" s="176">
        <v>30000</v>
      </c>
      <c r="AD977" s="167" t="s">
        <v>11254</v>
      </c>
      <c r="AE977" s="176">
        <v>450</v>
      </c>
    </row>
    <row r="978" spans="1:31">
      <c r="A978" s="178">
        <v>108188103660</v>
      </c>
      <c r="B978" s="166">
        <v>46137</v>
      </c>
      <c r="C978" s="167" t="s">
        <v>3781</v>
      </c>
      <c r="D978" s="167"/>
      <c r="E978" s="167"/>
      <c r="F978" s="167" t="s">
        <v>3782</v>
      </c>
      <c r="G978" s="167" t="s">
        <v>3614</v>
      </c>
      <c r="H978" s="168"/>
      <c r="I978" s="167"/>
      <c r="J978" s="169">
        <v>26127</v>
      </c>
      <c r="K978" s="167" t="s">
        <v>55</v>
      </c>
      <c r="L978" s="169">
        <v>124</v>
      </c>
      <c r="M978" s="167" t="s">
        <v>3513</v>
      </c>
      <c r="N978" s="169">
        <v>209.13</v>
      </c>
      <c r="O978" s="167" t="s">
        <v>3505</v>
      </c>
      <c r="P978" s="167" t="s">
        <v>5114</v>
      </c>
      <c r="Q978" s="167" t="s">
        <v>3506</v>
      </c>
      <c r="R978" s="167" t="s">
        <v>3528</v>
      </c>
      <c r="S978" s="169">
        <v>7</v>
      </c>
      <c r="T978" s="167" t="s">
        <v>4040</v>
      </c>
      <c r="U978" s="169" t="s">
        <v>4041</v>
      </c>
      <c r="V978" s="167" t="s">
        <v>5126</v>
      </c>
      <c r="W978" s="167" t="s">
        <v>5127</v>
      </c>
      <c r="X978" s="170" t="s">
        <v>3533</v>
      </c>
      <c r="Y978" s="171" t="s">
        <v>5117</v>
      </c>
      <c r="Z978" s="167" t="s">
        <v>10682</v>
      </c>
      <c r="AA978" s="176">
        <v>10000</v>
      </c>
      <c r="AB978" s="167" t="s">
        <v>11254</v>
      </c>
      <c r="AC978" s="176">
        <v>10000</v>
      </c>
      <c r="AD978" s="167" t="s">
        <v>11254</v>
      </c>
      <c r="AE978" s="176">
        <v>520</v>
      </c>
    </row>
    <row r="979" spans="1:31">
      <c r="A979" s="178">
        <v>108188103660</v>
      </c>
      <c r="B979" s="166">
        <v>46137</v>
      </c>
      <c r="C979" s="167" t="s">
        <v>3781</v>
      </c>
      <c r="D979" s="167"/>
      <c r="E979" s="167"/>
      <c r="F979" s="167" t="s">
        <v>3782</v>
      </c>
      <c r="G979" s="167" t="s">
        <v>3614</v>
      </c>
      <c r="H979" s="168"/>
      <c r="I979" s="167"/>
      <c r="J979" s="169">
        <v>26127</v>
      </c>
      <c r="K979" s="167" t="s">
        <v>55</v>
      </c>
      <c r="L979" s="169">
        <v>124</v>
      </c>
      <c r="M979" s="167" t="s">
        <v>3513</v>
      </c>
      <c r="N979" s="169">
        <v>209.13</v>
      </c>
      <c r="O979" s="167" t="s">
        <v>3505</v>
      </c>
      <c r="P979" s="167" t="s">
        <v>5114</v>
      </c>
      <c r="Q979" s="167" t="s">
        <v>3506</v>
      </c>
      <c r="R979" s="167" t="s">
        <v>3528</v>
      </c>
      <c r="S979" s="169">
        <v>6</v>
      </c>
      <c r="T979" s="167" t="s">
        <v>4164</v>
      </c>
      <c r="U979" s="169" t="s">
        <v>3667</v>
      </c>
      <c r="V979" s="167" t="s">
        <v>5128</v>
      </c>
      <c r="W979" s="167" t="s">
        <v>5129</v>
      </c>
      <c r="X979" s="170" t="s">
        <v>159</v>
      </c>
      <c r="Y979" s="171" t="s">
        <v>5117</v>
      </c>
      <c r="Z979" s="167" t="s">
        <v>10682</v>
      </c>
      <c r="AA979" s="176">
        <v>3000</v>
      </c>
      <c r="AB979" s="167" t="s">
        <v>11254</v>
      </c>
      <c r="AC979" s="176">
        <v>3000</v>
      </c>
      <c r="AD979" s="167" t="s">
        <v>11254</v>
      </c>
      <c r="AE979" s="176">
        <v>51</v>
      </c>
    </row>
    <row r="980" spans="1:31">
      <c r="A980" s="178">
        <v>108188103660</v>
      </c>
      <c r="B980" s="166">
        <v>46137</v>
      </c>
      <c r="C980" s="167" t="s">
        <v>3781</v>
      </c>
      <c r="D980" s="167"/>
      <c r="E980" s="167"/>
      <c r="F980" s="167" t="s">
        <v>3782</v>
      </c>
      <c r="G980" s="167" t="s">
        <v>3614</v>
      </c>
      <c r="H980" s="168"/>
      <c r="I980" s="167"/>
      <c r="J980" s="169">
        <v>26127</v>
      </c>
      <c r="K980" s="167" t="s">
        <v>55</v>
      </c>
      <c r="L980" s="169">
        <v>124</v>
      </c>
      <c r="M980" s="167" t="s">
        <v>3513</v>
      </c>
      <c r="N980" s="169">
        <v>209.13</v>
      </c>
      <c r="O980" s="167" t="s">
        <v>3505</v>
      </c>
      <c r="P980" s="167" t="s">
        <v>5114</v>
      </c>
      <c r="Q980" s="167" t="s">
        <v>3506</v>
      </c>
      <c r="R980" s="167" t="s">
        <v>3528</v>
      </c>
      <c r="S980" s="169">
        <v>5</v>
      </c>
      <c r="T980" s="167" t="s">
        <v>4040</v>
      </c>
      <c r="U980" s="169" t="s">
        <v>4041</v>
      </c>
      <c r="V980" s="167" t="s">
        <v>5130</v>
      </c>
      <c r="W980" s="167" t="s">
        <v>5131</v>
      </c>
      <c r="X980" s="170" t="s">
        <v>157</v>
      </c>
      <c r="Y980" s="171" t="s">
        <v>5117</v>
      </c>
      <c r="Z980" s="167" t="s">
        <v>10682</v>
      </c>
      <c r="AA980" s="176">
        <v>64000</v>
      </c>
      <c r="AB980" s="167" t="s">
        <v>11254</v>
      </c>
      <c r="AC980" s="176">
        <v>64000</v>
      </c>
      <c r="AD980" s="167" t="s">
        <v>11254</v>
      </c>
      <c r="AE980" s="176">
        <v>1107.2</v>
      </c>
    </row>
    <row r="981" spans="1:31">
      <c r="A981" s="178">
        <v>108188103660</v>
      </c>
      <c r="B981" s="166">
        <v>46137</v>
      </c>
      <c r="C981" s="167" t="s">
        <v>3781</v>
      </c>
      <c r="D981" s="167"/>
      <c r="E981" s="167"/>
      <c r="F981" s="167" t="s">
        <v>3782</v>
      </c>
      <c r="G981" s="167" t="s">
        <v>3614</v>
      </c>
      <c r="H981" s="168"/>
      <c r="I981" s="167"/>
      <c r="J981" s="169">
        <v>26127</v>
      </c>
      <c r="K981" s="167" t="s">
        <v>55</v>
      </c>
      <c r="L981" s="169">
        <v>124</v>
      </c>
      <c r="M981" s="167" t="s">
        <v>3513</v>
      </c>
      <c r="N981" s="169">
        <v>209.13</v>
      </c>
      <c r="O981" s="167" t="s">
        <v>3505</v>
      </c>
      <c r="P981" s="167" t="s">
        <v>5114</v>
      </c>
      <c r="Q981" s="167" t="s">
        <v>3506</v>
      </c>
      <c r="R981" s="167" t="s">
        <v>3528</v>
      </c>
      <c r="S981" s="169">
        <v>4</v>
      </c>
      <c r="T981" s="167" t="s">
        <v>4626</v>
      </c>
      <c r="U981" s="169" t="s">
        <v>4627</v>
      </c>
      <c r="V981" s="167" t="s">
        <v>5132</v>
      </c>
      <c r="W981" s="167" t="s">
        <v>5133</v>
      </c>
      <c r="X981" s="170" t="s">
        <v>157</v>
      </c>
      <c r="Y981" s="171" t="s">
        <v>5117</v>
      </c>
      <c r="Z981" s="167" t="s">
        <v>10682</v>
      </c>
      <c r="AA981" s="176">
        <v>2000</v>
      </c>
      <c r="AB981" s="167" t="s">
        <v>11254</v>
      </c>
      <c r="AC981" s="176">
        <v>2000</v>
      </c>
      <c r="AD981" s="167" t="s">
        <v>11254</v>
      </c>
      <c r="AE981" s="176">
        <v>28.8</v>
      </c>
    </row>
    <row r="982" spans="1:31">
      <c r="A982" s="178">
        <v>108188103660</v>
      </c>
      <c r="B982" s="166">
        <v>46137</v>
      </c>
      <c r="C982" s="167" t="s">
        <v>3781</v>
      </c>
      <c r="D982" s="167"/>
      <c r="E982" s="167"/>
      <c r="F982" s="167" t="s">
        <v>3782</v>
      </c>
      <c r="G982" s="167" t="s">
        <v>3614</v>
      </c>
      <c r="H982" s="168"/>
      <c r="I982" s="167"/>
      <c r="J982" s="169">
        <v>26127</v>
      </c>
      <c r="K982" s="167" t="s">
        <v>55</v>
      </c>
      <c r="L982" s="169">
        <v>124</v>
      </c>
      <c r="M982" s="167" t="s">
        <v>3513</v>
      </c>
      <c r="N982" s="169">
        <v>209.13</v>
      </c>
      <c r="O982" s="167" t="s">
        <v>3505</v>
      </c>
      <c r="P982" s="167" t="s">
        <v>5114</v>
      </c>
      <c r="Q982" s="167" t="s">
        <v>3506</v>
      </c>
      <c r="R982" s="167" t="s">
        <v>3528</v>
      </c>
      <c r="S982" s="169">
        <v>3</v>
      </c>
      <c r="T982" s="167" t="s">
        <v>4164</v>
      </c>
      <c r="U982" s="169" t="s">
        <v>3667</v>
      </c>
      <c r="V982" s="167" t="s">
        <v>5134</v>
      </c>
      <c r="W982" s="167" t="s">
        <v>5135</v>
      </c>
      <c r="X982" s="170" t="s">
        <v>157</v>
      </c>
      <c r="Y982" s="171" t="s">
        <v>5117</v>
      </c>
      <c r="Z982" s="167" t="s">
        <v>10682</v>
      </c>
      <c r="AA982" s="176">
        <v>8000</v>
      </c>
      <c r="AB982" s="167" t="s">
        <v>11254</v>
      </c>
      <c r="AC982" s="176">
        <v>8000</v>
      </c>
      <c r="AD982" s="167" t="s">
        <v>11254</v>
      </c>
      <c r="AE982" s="176">
        <v>133.6</v>
      </c>
    </row>
    <row r="983" spans="1:31">
      <c r="A983" s="178">
        <v>108188103660</v>
      </c>
      <c r="B983" s="166">
        <v>46137</v>
      </c>
      <c r="C983" s="167" t="s">
        <v>3781</v>
      </c>
      <c r="D983" s="167"/>
      <c r="E983" s="167"/>
      <c r="F983" s="167" t="s">
        <v>3782</v>
      </c>
      <c r="G983" s="167" t="s">
        <v>3614</v>
      </c>
      <c r="H983" s="168"/>
      <c r="I983" s="167"/>
      <c r="J983" s="169">
        <v>26127</v>
      </c>
      <c r="K983" s="167" t="s">
        <v>55</v>
      </c>
      <c r="L983" s="169">
        <v>124</v>
      </c>
      <c r="M983" s="167" t="s">
        <v>3513</v>
      </c>
      <c r="N983" s="169">
        <v>209.13</v>
      </c>
      <c r="O983" s="167" t="s">
        <v>3505</v>
      </c>
      <c r="P983" s="167" t="s">
        <v>5114</v>
      </c>
      <c r="Q983" s="167" t="s">
        <v>3506</v>
      </c>
      <c r="R983" s="167" t="s">
        <v>3528</v>
      </c>
      <c r="S983" s="169">
        <v>2</v>
      </c>
      <c r="T983" s="167" t="s">
        <v>4164</v>
      </c>
      <c r="U983" s="169" t="s">
        <v>3667</v>
      </c>
      <c r="V983" s="167" t="s">
        <v>5136</v>
      </c>
      <c r="W983" s="167" t="s">
        <v>5137</v>
      </c>
      <c r="X983" s="170" t="s">
        <v>157</v>
      </c>
      <c r="Y983" s="171" t="s">
        <v>5117</v>
      </c>
      <c r="Z983" s="167" t="s">
        <v>10682</v>
      </c>
      <c r="AA983" s="176">
        <v>5000</v>
      </c>
      <c r="AB983" s="167" t="s">
        <v>11254</v>
      </c>
      <c r="AC983" s="176">
        <v>5000</v>
      </c>
      <c r="AD983" s="167" t="s">
        <v>11254</v>
      </c>
      <c r="AE983" s="176">
        <v>44</v>
      </c>
    </row>
    <row r="984" spans="1:31">
      <c r="A984" s="178">
        <v>108188103660</v>
      </c>
      <c r="B984" s="166">
        <v>46137</v>
      </c>
      <c r="C984" s="167" t="s">
        <v>3781</v>
      </c>
      <c r="D984" s="167"/>
      <c r="E984" s="167"/>
      <c r="F984" s="167" t="s">
        <v>3782</v>
      </c>
      <c r="G984" s="167" t="s">
        <v>3614</v>
      </c>
      <c r="H984" s="168"/>
      <c r="I984" s="167"/>
      <c r="J984" s="169">
        <v>26127</v>
      </c>
      <c r="K984" s="167" t="s">
        <v>55</v>
      </c>
      <c r="L984" s="169">
        <v>124</v>
      </c>
      <c r="M984" s="167" t="s">
        <v>3513</v>
      </c>
      <c r="N984" s="169">
        <v>209.13</v>
      </c>
      <c r="O984" s="167" t="s">
        <v>3505</v>
      </c>
      <c r="P984" s="167" t="s">
        <v>5114</v>
      </c>
      <c r="Q984" s="167" t="s">
        <v>3506</v>
      </c>
      <c r="R984" s="167" t="s">
        <v>3528</v>
      </c>
      <c r="S984" s="169">
        <v>1</v>
      </c>
      <c r="T984" s="167" t="s">
        <v>4633</v>
      </c>
      <c r="U984" s="169" t="s">
        <v>4634</v>
      </c>
      <c r="V984" s="167" t="s">
        <v>5138</v>
      </c>
      <c r="W984" s="167" t="s">
        <v>5139</v>
      </c>
      <c r="X984" s="170" t="s">
        <v>159</v>
      </c>
      <c r="Y984" s="171" t="s">
        <v>5117</v>
      </c>
      <c r="Z984" s="167" t="s">
        <v>10682</v>
      </c>
      <c r="AA984" s="176">
        <v>400</v>
      </c>
      <c r="AB984" s="167" t="s">
        <v>11260</v>
      </c>
      <c r="AC984" s="176">
        <v>800</v>
      </c>
      <c r="AD984" s="167" t="s">
        <v>11254</v>
      </c>
      <c r="AE984" s="176">
        <v>255.52</v>
      </c>
    </row>
    <row r="985" spans="1:31">
      <c r="A985" s="178">
        <v>108189092540</v>
      </c>
      <c r="B985" s="166">
        <v>46139</v>
      </c>
      <c r="C985" s="167" t="s">
        <v>3524</v>
      </c>
      <c r="D985" s="167" t="s">
        <v>3525</v>
      </c>
      <c r="E985" s="167" t="s">
        <v>3526</v>
      </c>
      <c r="F985" s="167" t="s">
        <v>3501</v>
      </c>
      <c r="G985" s="167" t="s">
        <v>3502</v>
      </c>
      <c r="H985" s="168">
        <v>46140</v>
      </c>
      <c r="I985" s="167" t="s">
        <v>5140</v>
      </c>
      <c r="J985" s="169">
        <v>26130</v>
      </c>
      <c r="K985" s="167" t="s">
        <v>55</v>
      </c>
      <c r="L985" s="169">
        <v>1</v>
      </c>
      <c r="M985" s="167" t="s">
        <v>3513</v>
      </c>
      <c r="N985" s="169">
        <v>6.5</v>
      </c>
      <c r="O985" s="167" t="s">
        <v>3505</v>
      </c>
      <c r="P985" s="167"/>
      <c r="Q985" s="167" t="s">
        <v>5141</v>
      </c>
      <c r="R985" s="167" t="s">
        <v>3528</v>
      </c>
      <c r="S985" s="169">
        <v>1</v>
      </c>
      <c r="T985" s="167" t="s">
        <v>3529</v>
      </c>
      <c r="U985" s="169" t="s">
        <v>3530</v>
      </c>
      <c r="V985" s="167" t="s">
        <v>5142</v>
      </c>
      <c r="W985" s="167" t="s">
        <v>5143</v>
      </c>
      <c r="X985" s="170" t="s">
        <v>157</v>
      </c>
      <c r="Y985" s="171" t="s">
        <v>5144</v>
      </c>
      <c r="Z985" s="167" t="s">
        <v>10683</v>
      </c>
      <c r="AA985" s="176">
        <v>3150</v>
      </c>
      <c r="AB985" s="167" t="s">
        <v>11254</v>
      </c>
      <c r="AC985" s="176">
        <v>3150</v>
      </c>
      <c r="AD985" s="167" t="s">
        <v>11254</v>
      </c>
      <c r="AE985" s="176">
        <v>335065.5</v>
      </c>
    </row>
    <row r="986" spans="1:31">
      <c r="A986" s="178">
        <v>108189107610</v>
      </c>
      <c r="B986" s="166">
        <v>46139</v>
      </c>
      <c r="C986" s="167" t="s">
        <v>3524</v>
      </c>
      <c r="D986" s="167" t="s">
        <v>3525</v>
      </c>
      <c r="E986" s="167" t="s">
        <v>3526</v>
      </c>
      <c r="F986" s="167" t="s">
        <v>3501</v>
      </c>
      <c r="G986" s="167" t="s">
        <v>3502</v>
      </c>
      <c r="H986" s="168">
        <v>46140</v>
      </c>
      <c r="I986" s="167" t="s">
        <v>5140</v>
      </c>
      <c r="J986" s="169">
        <v>26130</v>
      </c>
      <c r="K986" s="167" t="s">
        <v>55</v>
      </c>
      <c r="L986" s="169">
        <v>1</v>
      </c>
      <c r="M986" s="167" t="s">
        <v>3513</v>
      </c>
      <c r="N986" s="169">
        <v>6.6</v>
      </c>
      <c r="O986" s="167" t="s">
        <v>3505</v>
      </c>
      <c r="P986" s="167"/>
      <c r="Q986" s="167" t="s">
        <v>5141</v>
      </c>
      <c r="R986" s="167" t="s">
        <v>3528</v>
      </c>
      <c r="S986" s="169">
        <v>1</v>
      </c>
      <c r="T986" s="167" t="s">
        <v>3529</v>
      </c>
      <c r="U986" s="169" t="s">
        <v>3530</v>
      </c>
      <c r="V986" s="167" t="s">
        <v>5142</v>
      </c>
      <c r="W986" s="167" t="s">
        <v>5143</v>
      </c>
      <c r="X986" s="170" t="s">
        <v>157</v>
      </c>
      <c r="Y986" s="171" t="s">
        <v>5145</v>
      </c>
      <c r="Z986" s="167" t="s">
        <v>10684</v>
      </c>
      <c r="AA986" s="176">
        <v>3150</v>
      </c>
      <c r="AB986" s="167" t="s">
        <v>11254</v>
      </c>
      <c r="AC986" s="176">
        <v>3150</v>
      </c>
      <c r="AD986" s="167" t="s">
        <v>11254</v>
      </c>
      <c r="AE986" s="176">
        <v>335065.5</v>
      </c>
    </row>
    <row r="987" spans="1:31">
      <c r="A987" s="178">
        <v>108189126250</v>
      </c>
      <c r="B987" s="166">
        <v>46139</v>
      </c>
      <c r="C987" s="167" t="s">
        <v>3524</v>
      </c>
      <c r="D987" s="167" t="s">
        <v>3525</v>
      </c>
      <c r="E987" s="167" t="s">
        <v>3526</v>
      </c>
      <c r="F987" s="167" t="s">
        <v>3501</v>
      </c>
      <c r="G987" s="167" t="s">
        <v>3502</v>
      </c>
      <c r="H987" s="168">
        <v>46140</v>
      </c>
      <c r="I987" s="167" t="s">
        <v>5140</v>
      </c>
      <c r="J987" s="169">
        <v>26130</v>
      </c>
      <c r="K987" s="167" t="s">
        <v>55</v>
      </c>
      <c r="L987" s="169">
        <v>1</v>
      </c>
      <c r="M987" s="167" t="s">
        <v>3513</v>
      </c>
      <c r="N987" s="169">
        <v>4.5</v>
      </c>
      <c r="O987" s="167" t="s">
        <v>3505</v>
      </c>
      <c r="P987" s="167"/>
      <c r="Q987" s="167" t="s">
        <v>5141</v>
      </c>
      <c r="R987" s="167" t="s">
        <v>3528</v>
      </c>
      <c r="S987" s="169">
        <v>1</v>
      </c>
      <c r="T987" s="167" t="s">
        <v>3529</v>
      </c>
      <c r="U987" s="169" t="s">
        <v>3530</v>
      </c>
      <c r="V987" s="167" t="s">
        <v>5142</v>
      </c>
      <c r="W987" s="167" t="s">
        <v>5143</v>
      </c>
      <c r="X987" s="170" t="s">
        <v>157</v>
      </c>
      <c r="Y987" s="171" t="s">
        <v>5146</v>
      </c>
      <c r="Z987" s="167" t="s">
        <v>10685</v>
      </c>
      <c r="AA987" s="176">
        <v>1890</v>
      </c>
      <c r="AB987" s="167" t="s">
        <v>11254</v>
      </c>
      <c r="AC987" s="176">
        <v>1890</v>
      </c>
      <c r="AD987" s="167" t="s">
        <v>11254</v>
      </c>
      <c r="AE987" s="176">
        <v>201039.3</v>
      </c>
    </row>
    <row r="988" spans="1:31">
      <c r="A988" s="178">
        <v>108189150530</v>
      </c>
      <c r="B988" s="166">
        <v>46139</v>
      </c>
      <c r="C988" s="167" t="s">
        <v>3524</v>
      </c>
      <c r="D988" s="167" t="s">
        <v>3525</v>
      </c>
      <c r="E988" s="167" t="s">
        <v>3526</v>
      </c>
      <c r="F988" s="167" t="s">
        <v>3501</v>
      </c>
      <c r="G988" s="167" t="s">
        <v>3502</v>
      </c>
      <c r="H988" s="168">
        <v>46140</v>
      </c>
      <c r="I988" s="167" t="s">
        <v>5140</v>
      </c>
      <c r="J988" s="169">
        <v>26130</v>
      </c>
      <c r="K988" s="167" t="s">
        <v>55</v>
      </c>
      <c r="L988" s="169">
        <v>1</v>
      </c>
      <c r="M988" s="167" t="s">
        <v>3513</v>
      </c>
      <c r="N988" s="169">
        <v>6.5</v>
      </c>
      <c r="O988" s="167" t="s">
        <v>3505</v>
      </c>
      <c r="P988" s="167"/>
      <c r="Q988" s="167" t="s">
        <v>5141</v>
      </c>
      <c r="R988" s="167" t="s">
        <v>3528</v>
      </c>
      <c r="S988" s="169">
        <v>1</v>
      </c>
      <c r="T988" s="167" t="s">
        <v>3529</v>
      </c>
      <c r="U988" s="169" t="s">
        <v>3530</v>
      </c>
      <c r="V988" s="167" t="s">
        <v>5142</v>
      </c>
      <c r="W988" s="167" t="s">
        <v>5143</v>
      </c>
      <c r="X988" s="170" t="s">
        <v>157</v>
      </c>
      <c r="Y988" s="171" t="s">
        <v>5147</v>
      </c>
      <c r="Z988" s="167" t="s">
        <v>10686</v>
      </c>
      <c r="AA988" s="176">
        <v>3150</v>
      </c>
      <c r="AB988" s="167" t="s">
        <v>11254</v>
      </c>
      <c r="AC988" s="176">
        <v>3150</v>
      </c>
      <c r="AD988" s="167" t="s">
        <v>11254</v>
      </c>
      <c r="AE988" s="176">
        <v>335065.5</v>
      </c>
    </row>
    <row r="989" spans="1:31">
      <c r="A989" s="178">
        <v>108189170720</v>
      </c>
      <c r="B989" s="166">
        <v>46139</v>
      </c>
      <c r="C989" s="167" t="s">
        <v>3524</v>
      </c>
      <c r="D989" s="167" t="s">
        <v>3525</v>
      </c>
      <c r="E989" s="167" t="s">
        <v>3526</v>
      </c>
      <c r="F989" s="167" t="s">
        <v>3501</v>
      </c>
      <c r="G989" s="167" t="s">
        <v>3502</v>
      </c>
      <c r="H989" s="168">
        <v>46140</v>
      </c>
      <c r="I989" s="167" t="s">
        <v>5140</v>
      </c>
      <c r="J989" s="169">
        <v>26130</v>
      </c>
      <c r="K989" s="167" t="s">
        <v>55</v>
      </c>
      <c r="L989" s="169">
        <v>1</v>
      </c>
      <c r="M989" s="167" t="s">
        <v>3513</v>
      </c>
      <c r="N989" s="169">
        <v>6.5</v>
      </c>
      <c r="O989" s="167" t="s">
        <v>3505</v>
      </c>
      <c r="P989" s="167"/>
      <c r="Q989" s="167" t="s">
        <v>5141</v>
      </c>
      <c r="R989" s="167" t="s">
        <v>3528</v>
      </c>
      <c r="S989" s="169">
        <v>1</v>
      </c>
      <c r="T989" s="167" t="s">
        <v>3529</v>
      </c>
      <c r="U989" s="169" t="s">
        <v>3530</v>
      </c>
      <c r="V989" s="167" t="s">
        <v>5142</v>
      </c>
      <c r="W989" s="167" t="s">
        <v>5143</v>
      </c>
      <c r="X989" s="170" t="s">
        <v>157</v>
      </c>
      <c r="Y989" s="171" t="s">
        <v>5148</v>
      </c>
      <c r="Z989" s="167" t="s">
        <v>10687</v>
      </c>
      <c r="AA989" s="176">
        <v>3150</v>
      </c>
      <c r="AB989" s="167" t="s">
        <v>11254</v>
      </c>
      <c r="AC989" s="176">
        <v>3150</v>
      </c>
      <c r="AD989" s="167" t="s">
        <v>11254</v>
      </c>
      <c r="AE989" s="176">
        <v>335065.5</v>
      </c>
    </row>
    <row r="990" spans="1:31">
      <c r="A990" s="178">
        <v>108189248640</v>
      </c>
      <c r="B990" s="166">
        <v>46139</v>
      </c>
      <c r="C990" s="167" t="s">
        <v>3524</v>
      </c>
      <c r="D990" s="167" t="s">
        <v>3525</v>
      </c>
      <c r="E990" s="167" t="s">
        <v>3526</v>
      </c>
      <c r="F990" s="167" t="s">
        <v>3501</v>
      </c>
      <c r="G990" s="167" t="s">
        <v>3502</v>
      </c>
      <c r="H990" s="168">
        <v>46140</v>
      </c>
      <c r="I990" s="167" t="s">
        <v>5140</v>
      </c>
      <c r="J990" s="169">
        <v>26130</v>
      </c>
      <c r="K990" s="167" t="s">
        <v>55</v>
      </c>
      <c r="L990" s="169">
        <v>1</v>
      </c>
      <c r="M990" s="167" t="s">
        <v>3513</v>
      </c>
      <c r="N990" s="169">
        <v>6.5</v>
      </c>
      <c r="O990" s="167" t="s">
        <v>3505</v>
      </c>
      <c r="P990" s="167"/>
      <c r="Q990" s="167" t="s">
        <v>5141</v>
      </c>
      <c r="R990" s="167" t="s">
        <v>3528</v>
      </c>
      <c r="S990" s="169">
        <v>1</v>
      </c>
      <c r="T990" s="167" t="s">
        <v>3529</v>
      </c>
      <c r="U990" s="169" t="s">
        <v>3530</v>
      </c>
      <c r="V990" s="167" t="s">
        <v>5142</v>
      </c>
      <c r="W990" s="167" t="s">
        <v>5143</v>
      </c>
      <c r="X990" s="170" t="s">
        <v>157</v>
      </c>
      <c r="Y990" s="171" t="s">
        <v>5149</v>
      </c>
      <c r="Z990" s="167" t="s">
        <v>10688</v>
      </c>
      <c r="AA990" s="176">
        <v>3150</v>
      </c>
      <c r="AB990" s="167" t="s">
        <v>11254</v>
      </c>
      <c r="AC990" s="176">
        <v>3150</v>
      </c>
      <c r="AD990" s="167" t="s">
        <v>11254</v>
      </c>
      <c r="AE990" s="176">
        <v>335065.5</v>
      </c>
    </row>
    <row r="991" spans="1:31">
      <c r="A991" s="178">
        <v>108189261610</v>
      </c>
      <c r="B991" s="166">
        <v>46139</v>
      </c>
      <c r="C991" s="167" t="s">
        <v>3524</v>
      </c>
      <c r="D991" s="167" t="s">
        <v>3525</v>
      </c>
      <c r="E991" s="167" t="s">
        <v>3526</v>
      </c>
      <c r="F991" s="167" t="s">
        <v>3501</v>
      </c>
      <c r="G991" s="167" t="s">
        <v>3502</v>
      </c>
      <c r="H991" s="168">
        <v>46140</v>
      </c>
      <c r="I991" s="167" t="s">
        <v>5140</v>
      </c>
      <c r="J991" s="169">
        <v>26130</v>
      </c>
      <c r="K991" s="167" t="s">
        <v>55</v>
      </c>
      <c r="L991" s="169">
        <v>1</v>
      </c>
      <c r="M991" s="167" t="s">
        <v>3513</v>
      </c>
      <c r="N991" s="169">
        <v>6.5</v>
      </c>
      <c r="O991" s="167" t="s">
        <v>3505</v>
      </c>
      <c r="P991" s="167"/>
      <c r="Q991" s="167" t="s">
        <v>5141</v>
      </c>
      <c r="R991" s="167" t="s">
        <v>3528</v>
      </c>
      <c r="S991" s="169">
        <v>1</v>
      </c>
      <c r="T991" s="167" t="s">
        <v>3529</v>
      </c>
      <c r="U991" s="169" t="s">
        <v>3530</v>
      </c>
      <c r="V991" s="167" t="s">
        <v>5142</v>
      </c>
      <c r="W991" s="167" t="s">
        <v>5143</v>
      </c>
      <c r="X991" s="170" t="s">
        <v>157</v>
      </c>
      <c r="Y991" s="171" t="s">
        <v>5150</v>
      </c>
      <c r="Z991" s="167" t="s">
        <v>10689</v>
      </c>
      <c r="AA991" s="176">
        <v>3150</v>
      </c>
      <c r="AB991" s="167" t="s">
        <v>11254</v>
      </c>
      <c r="AC991" s="176">
        <v>3150</v>
      </c>
      <c r="AD991" s="167" t="s">
        <v>11254</v>
      </c>
      <c r="AE991" s="176">
        <v>335065.5</v>
      </c>
    </row>
    <row r="992" spans="1:31">
      <c r="A992" s="178">
        <v>108189269420</v>
      </c>
      <c r="B992" s="166">
        <v>46139</v>
      </c>
      <c r="C992" s="167" t="s">
        <v>3524</v>
      </c>
      <c r="D992" s="167" t="s">
        <v>3525</v>
      </c>
      <c r="E992" s="167" t="s">
        <v>3526</v>
      </c>
      <c r="F992" s="167" t="s">
        <v>3501</v>
      </c>
      <c r="G992" s="167" t="s">
        <v>3502</v>
      </c>
      <c r="H992" s="168">
        <v>46140</v>
      </c>
      <c r="I992" s="167" t="s">
        <v>5140</v>
      </c>
      <c r="J992" s="169">
        <v>26130</v>
      </c>
      <c r="K992" s="167" t="s">
        <v>55</v>
      </c>
      <c r="L992" s="169">
        <v>1</v>
      </c>
      <c r="M992" s="167" t="s">
        <v>3513</v>
      </c>
      <c r="N992" s="169">
        <v>6</v>
      </c>
      <c r="O992" s="167" t="s">
        <v>3505</v>
      </c>
      <c r="P992" s="167"/>
      <c r="Q992" s="167" t="s">
        <v>5141</v>
      </c>
      <c r="R992" s="167" t="s">
        <v>3528</v>
      </c>
      <c r="S992" s="169">
        <v>1</v>
      </c>
      <c r="T992" s="167" t="s">
        <v>3529</v>
      </c>
      <c r="U992" s="169" t="s">
        <v>3530</v>
      </c>
      <c r="V992" s="167" t="s">
        <v>5142</v>
      </c>
      <c r="W992" s="167" t="s">
        <v>5143</v>
      </c>
      <c r="X992" s="170" t="s">
        <v>157</v>
      </c>
      <c r="Y992" s="171" t="s">
        <v>5151</v>
      </c>
      <c r="Z992" s="167" t="s">
        <v>10690</v>
      </c>
      <c r="AA992" s="176">
        <v>2739</v>
      </c>
      <c r="AB992" s="167" t="s">
        <v>11254</v>
      </c>
      <c r="AC992" s="176">
        <v>2739</v>
      </c>
      <c r="AD992" s="167" t="s">
        <v>11254</v>
      </c>
      <c r="AE992" s="176">
        <v>291347.43</v>
      </c>
    </row>
    <row r="993" spans="1:31">
      <c r="A993" s="178">
        <v>108189283750</v>
      </c>
      <c r="B993" s="166">
        <v>46139</v>
      </c>
      <c r="C993" s="167" t="s">
        <v>3524</v>
      </c>
      <c r="D993" s="167" t="s">
        <v>3525</v>
      </c>
      <c r="E993" s="167" t="s">
        <v>3526</v>
      </c>
      <c r="F993" s="167" t="s">
        <v>3501</v>
      </c>
      <c r="G993" s="167" t="s">
        <v>3502</v>
      </c>
      <c r="H993" s="168">
        <v>46140</v>
      </c>
      <c r="I993" s="167" t="s">
        <v>5140</v>
      </c>
      <c r="J993" s="169">
        <v>26130</v>
      </c>
      <c r="K993" s="167" t="s">
        <v>55</v>
      </c>
      <c r="L993" s="169">
        <v>1</v>
      </c>
      <c r="M993" s="167" t="s">
        <v>3513</v>
      </c>
      <c r="N993" s="169">
        <v>6.6</v>
      </c>
      <c r="O993" s="167" t="s">
        <v>3505</v>
      </c>
      <c r="P993" s="167"/>
      <c r="Q993" s="167" t="s">
        <v>5141</v>
      </c>
      <c r="R993" s="167" t="s">
        <v>3528</v>
      </c>
      <c r="S993" s="169">
        <v>1</v>
      </c>
      <c r="T993" s="167" t="s">
        <v>3529</v>
      </c>
      <c r="U993" s="169" t="s">
        <v>3530</v>
      </c>
      <c r="V993" s="167" t="s">
        <v>5142</v>
      </c>
      <c r="W993" s="167" t="s">
        <v>5143</v>
      </c>
      <c r="X993" s="170" t="s">
        <v>157</v>
      </c>
      <c r="Y993" s="171" t="s">
        <v>5152</v>
      </c>
      <c r="Z993" s="167" t="s">
        <v>10691</v>
      </c>
      <c r="AA993" s="176">
        <v>3150</v>
      </c>
      <c r="AB993" s="167" t="s">
        <v>11254</v>
      </c>
      <c r="AC993" s="176">
        <v>3150</v>
      </c>
      <c r="AD993" s="167" t="s">
        <v>11254</v>
      </c>
      <c r="AE993" s="176">
        <v>335065.5</v>
      </c>
    </row>
    <row r="994" spans="1:31">
      <c r="A994" s="178">
        <v>108189300330</v>
      </c>
      <c r="B994" s="166">
        <v>46139</v>
      </c>
      <c r="C994" s="167" t="s">
        <v>3524</v>
      </c>
      <c r="D994" s="167" t="s">
        <v>3525</v>
      </c>
      <c r="E994" s="167" t="s">
        <v>3526</v>
      </c>
      <c r="F994" s="167" t="s">
        <v>3501</v>
      </c>
      <c r="G994" s="167" t="s">
        <v>3502</v>
      </c>
      <c r="H994" s="168">
        <v>46140</v>
      </c>
      <c r="I994" s="167" t="s">
        <v>5140</v>
      </c>
      <c r="J994" s="169">
        <v>26130</v>
      </c>
      <c r="K994" s="167" t="s">
        <v>55</v>
      </c>
      <c r="L994" s="169">
        <v>1</v>
      </c>
      <c r="M994" s="167" t="s">
        <v>3513</v>
      </c>
      <c r="N994" s="169">
        <v>6.5</v>
      </c>
      <c r="O994" s="167" t="s">
        <v>3505</v>
      </c>
      <c r="P994" s="167"/>
      <c r="Q994" s="167" t="s">
        <v>5141</v>
      </c>
      <c r="R994" s="167" t="s">
        <v>3528</v>
      </c>
      <c r="S994" s="169">
        <v>1</v>
      </c>
      <c r="T994" s="167" t="s">
        <v>3529</v>
      </c>
      <c r="U994" s="169" t="s">
        <v>3530</v>
      </c>
      <c r="V994" s="167" t="s">
        <v>5142</v>
      </c>
      <c r="W994" s="167" t="s">
        <v>5143</v>
      </c>
      <c r="X994" s="170" t="s">
        <v>157</v>
      </c>
      <c r="Y994" s="171" t="s">
        <v>5153</v>
      </c>
      <c r="Z994" s="167" t="s">
        <v>10692</v>
      </c>
      <c r="AA994" s="176">
        <v>3150</v>
      </c>
      <c r="AB994" s="167" t="s">
        <v>11254</v>
      </c>
      <c r="AC994" s="176">
        <v>3150</v>
      </c>
      <c r="AD994" s="167" t="s">
        <v>11254</v>
      </c>
      <c r="AE994" s="176">
        <v>335065.5</v>
      </c>
    </row>
    <row r="995" spans="1:31">
      <c r="A995" s="178">
        <v>108189309800</v>
      </c>
      <c r="B995" s="166">
        <v>46139</v>
      </c>
      <c r="C995" s="167" t="s">
        <v>3524</v>
      </c>
      <c r="D995" s="167" t="s">
        <v>3525</v>
      </c>
      <c r="E995" s="167" t="s">
        <v>3526</v>
      </c>
      <c r="F995" s="167" t="s">
        <v>3501</v>
      </c>
      <c r="G995" s="167" t="s">
        <v>3502</v>
      </c>
      <c r="H995" s="168">
        <v>46140</v>
      </c>
      <c r="I995" s="167" t="s">
        <v>5140</v>
      </c>
      <c r="J995" s="169">
        <v>26130</v>
      </c>
      <c r="K995" s="167" t="s">
        <v>55</v>
      </c>
      <c r="L995" s="169">
        <v>1</v>
      </c>
      <c r="M995" s="167" t="s">
        <v>3513</v>
      </c>
      <c r="N995" s="169">
        <v>6.5</v>
      </c>
      <c r="O995" s="167" t="s">
        <v>3505</v>
      </c>
      <c r="P995" s="167"/>
      <c r="Q995" s="167" t="s">
        <v>5141</v>
      </c>
      <c r="R995" s="167" t="s">
        <v>3528</v>
      </c>
      <c r="S995" s="169">
        <v>1</v>
      </c>
      <c r="T995" s="167" t="s">
        <v>3529</v>
      </c>
      <c r="U995" s="169" t="s">
        <v>3530</v>
      </c>
      <c r="V995" s="167" t="s">
        <v>5142</v>
      </c>
      <c r="W995" s="167" t="s">
        <v>5143</v>
      </c>
      <c r="X995" s="170" t="s">
        <v>157</v>
      </c>
      <c r="Y995" s="171" t="s">
        <v>5154</v>
      </c>
      <c r="Z995" s="167" t="s">
        <v>10693</v>
      </c>
      <c r="AA995" s="176">
        <v>3150</v>
      </c>
      <c r="AB995" s="167" t="s">
        <v>11254</v>
      </c>
      <c r="AC995" s="176">
        <v>3150</v>
      </c>
      <c r="AD995" s="167" t="s">
        <v>11254</v>
      </c>
      <c r="AE995" s="176">
        <v>335065.5</v>
      </c>
    </row>
    <row r="996" spans="1:31">
      <c r="A996" s="178">
        <v>108189322510</v>
      </c>
      <c r="B996" s="166">
        <v>46139</v>
      </c>
      <c r="C996" s="167" t="s">
        <v>3524</v>
      </c>
      <c r="D996" s="167" t="s">
        <v>3525</v>
      </c>
      <c r="E996" s="167" t="s">
        <v>3526</v>
      </c>
      <c r="F996" s="167" t="s">
        <v>3501</v>
      </c>
      <c r="G996" s="167" t="s">
        <v>3502</v>
      </c>
      <c r="H996" s="168">
        <v>46140</v>
      </c>
      <c r="I996" s="167" t="s">
        <v>5140</v>
      </c>
      <c r="J996" s="169">
        <v>26130</v>
      </c>
      <c r="K996" s="167" t="s">
        <v>55</v>
      </c>
      <c r="L996" s="169">
        <v>1</v>
      </c>
      <c r="M996" s="167" t="s">
        <v>3513</v>
      </c>
      <c r="N996" s="169">
        <v>6.6</v>
      </c>
      <c r="O996" s="167" t="s">
        <v>3505</v>
      </c>
      <c r="P996" s="167"/>
      <c r="Q996" s="167" t="s">
        <v>5141</v>
      </c>
      <c r="R996" s="167" t="s">
        <v>3528</v>
      </c>
      <c r="S996" s="169">
        <v>1</v>
      </c>
      <c r="T996" s="167" t="s">
        <v>3529</v>
      </c>
      <c r="U996" s="169" t="s">
        <v>3530</v>
      </c>
      <c r="V996" s="167" t="s">
        <v>5142</v>
      </c>
      <c r="W996" s="167" t="s">
        <v>5143</v>
      </c>
      <c r="X996" s="170" t="s">
        <v>157</v>
      </c>
      <c r="Y996" s="171" t="s">
        <v>5155</v>
      </c>
      <c r="Z996" s="167" t="s">
        <v>10694</v>
      </c>
      <c r="AA996" s="176">
        <v>3150</v>
      </c>
      <c r="AB996" s="167" t="s">
        <v>11254</v>
      </c>
      <c r="AC996" s="176">
        <v>3150</v>
      </c>
      <c r="AD996" s="167" t="s">
        <v>11254</v>
      </c>
      <c r="AE996" s="176">
        <v>335065.5</v>
      </c>
    </row>
    <row r="997" spans="1:31">
      <c r="A997" s="178">
        <v>108189375230</v>
      </c>
      <c r="B997" s="166">
        <v>46139</v>
      </c>
      <c r="C997" s="167" t="s">
        <v>3524</v>
      </c>
      <c r="D997" s="167" t="s">
        <v>3525</v>
      </c>
      <c r="E997" s="167" t="s">
        <v>3526</v>
      </c>
      <c r="F997" s="167" t="s">
        <v>3501</v>
      </c>
      <c r="G997" s="167" t="s">
        <v>3502</v>
      </c>
      <c r="H997" s="168">
        <v>46140</v>
      </c>
      <c r="I997" s="167" t="s">
        <v>5140</v>
      </c>
      <c r="J997" s="169">
        <v>26130</v>
      </c>
      <c r="K997" s="167" t="s">
        <v>55</v>
      </c>
      <c r="L997" s="169">
        <v>1</v>
      </c>
      <c r="M997" s="167" t="s">
        <v>3513</v>
      </c>
      <c r="N997" s="169">
        <v>6.5</v>
      </c>
      <c r="O997" s="167" t="s">
        <v>3505</v>
      </c>
      <c r="P997" s="167"/>
      <c r="Q997" s="167" t="s">
        <v>5141</v>
      </c>
      <c r="R997" s="167" t="s">
        <v>3528</v>
      </c>
      <c r="S997" s="169">
        <v>1</v>
      </c>
      <c r="T997" s="167" t="s">
        <v>3529</v>
      </c>
      <c r="U997" s="169" t="s">
        <v>3530</v>
      </c>
      <c r="V997" s="167" t="s">
        <v>5142</v>
      </c>
      <c r="W997" s="167" t="s">
        <v>5143</v>
      </c>
      <c r="X997" s="170" t="s">
        <v>157</v>
      </c>
      <c r="Y997" s="171" t="s">
        <v>5156</v>
      </c>
      <c r="Z997" s="167" t="s">
        <v>10695</v>
      </c>
      <c r="AA997" s="176">
        <v>3150</v>
      </c>
      <c r="AB997" s="167" t="s">
        <v>11254</v>
      </c>
      <c r="AC997" s="176">
        <v>3150</v>
      </c>
      <c r="AD997" s="167" t="s">
        <v>11254</v>
      </c>
      <c r="AE997" s="176">
        <v>335065.5</v>
      </c>
    </row>
    <row r="998" spans="1:31">
      <c r="A998" s="178">
        <v>108189386540</v>
      </c>
      <c r="B998" s="166">
        <v>46139</v>
      </c>
      <c r="C998" s="167" t="s">
        <v>3524</v>
      </c>
      <c r="D998" s="167" t="s">
        <v>3525</v>
      </c>
      <c r="E998" s="167" t="s">
        <v>3526</v>
      </c>
      <c r="F998" s="167" t="s">
        <v>3501</v>
      </c>
      <c r="G998" s="167" t="s">
        <v>3502</v>
      </c>
      <c r="H998" s="168">
        <v>46140</v>
      </c>
      <c r="I998" s="167" t="s">
        <v>5140</v>
      </c>
      <c r="J998" s="169">
        <v>26130</v>
      </c>
      <c r="K998" s="167" t="s">
        <v>55</v>
      </c>
      <c r="L998" s="169">
        <v>1</v>
      </c>
      <c r="M998" s="167" t="s">
        <v>3513</v>
      </c>
      <c r="N998" s="169">
        <v>6.6</v>
      </c>
      <c r="O998" s="167" t="s">
        <v>3505</v>
      </c>
      <c r="P998" s="167"/>
      <c r="Q998" s="167" t="s">
        <v>5141</v>
      </c>
      <c r="R998" s="167" t="s">
        <v>3528</v>
      </c>
      <c r="S998" s="169">
        <v>1</v>
      </c>
      <c r="T998" s="167" t="s">
        <v>3529</v>
      </c>
      <c r="U998" s="169" t="s">
        <v>3530</v>
      </c>
      <c r="V998" s="167" t="s">
        <v>5142</v>
      </c>
      <c r="W998" s="167" t="s">
        <v>5143</v>
      </c>
      <c r="X998" s="170" t="s">
        <v>157</v>
      </c>
      <c r="Y998" s="171" t="s">
        <v>5157</v>
      </c>
      <c r="Z998" s="167" t="s">
        <v>10696</v>
      </c>
      <c r="AA998" s="176">
        <v>3150</v>
      </c>
      <c r="AB998" s="167" t="s">
        <v>11254</v>
      </c>
      <c r="AC998" s="176">
        <v>3150</v>
      </c>
      <c r="AD998" s="167" t="s">
        <v>11254</v>
      </c>
      <c r="AE998" s="176">
        <v>335065.5</v>
      </c>
    </row>
    <row r="999" spans="1:31">
      <c r="A999" s="178">
        <v>108189394830</v>
      </c>
      <c r="B999" s="166">
        <v>46139</v>
      </c>
      <c r="C999" s="167" t="s">
        <v>3524</v>
      </c>
      <c r="D999" s="167" t="s">
        <v>3525</v>
      </c>
      <c r="E999" s="167" t="s">
        <v>3526</v>
      </c>
      <c r="F999" s="167" t="s">
        <v>3501</v>
      </c>
      <c r="G999" s="167" t="s">
        <v>3502</v>
      </c>
      <c r="H999" s="168">
        <v>46140</v>
      </c>
      <c r="I999" s="167" t="s">
        <v>5140</v>
      </c>
      <c r="J999" s="169">
        <v>26130</v>
      </c>
      <c r="K999" s="167" t="s">
        <v>55</v>
      </c>
      <c r="L999" s="169">
        <v>1</v>
      </c>
      <c r="M999" s="167" t="s">
        <v>3513</v>
      </c>
      <c r="N999" s="169">
        <v>6.5</v>
      </c>
      <c r="O999" s="167" t="s">
        <v>3505</v>
      </c>
      <c r="P999" s="167"/>
      <c r="Q999" s="167" t="s">
        <v>5141</v>
      </c>
      <c r="R999" s="167" t="s">
        <v>3528</v>
      </c>
      <c r="S999" s="169">
        <v>1</v>
      </c>
      <c r="T999" s="167" t="s">
        <v>3529</v>
      </c>
      <c r="U999" s="169" t="s">
        <v>3530</v>
      </c>
      <c r="V999" s="167" t="s">
        <v>5142</v>
      </c>
      <c r="W999" s="167" t="s">
        <v>5143</v>
      </c>
      <c r="X999" s="170" t="s">
        <v>157</v>
      </c>
      <c r="Y999" s="171" t="s">
        <v>5158</v>
      </c>
      <c r="Z999" s="167" t="s">
        <v>10697</v>
      </c>
      <c r="AA999" s="176">
        <v>3150</v>
      </c>
      <c r="AB999" s="167" t="s">
        <v>11254</v>
      </c>
      <c r="AC999" s="176">
        <v>3150</v>
      </c>
      <c r="AD999" s="167" t="s">
        <v>11254</v>
      </c>
      <c r="AE999" s="176">
        <v>335065.5</v>
      </c>
    </row>
    <row r="1000" spans="1:31">
      <c r="A1000" s="178">
        <v>108189397630</v>
      </c>
      <c r="B1000" s="166">
        <v>46139</v>
      </c>
      <c r="C1000" s="167" t="s">
        <v>3524</v>
      </c>
      <c r="D1000" s="167" t="s">
        <v>3525</v>
      </c>
      <c r="E1000" s="167" t="s">
        <v>3526</v>
      </c>
      <c r="F1000" s="167" t="s">
        <v>3501</v>
      </c>
      <c r="G1000" s="167" t="s">
        <v>3502</v>
      </c>
      <c r="H1000" s="168">
        <v>46140</v>
      </c>
      <c r="I1000" s="167" t="s">
        <v>5140</v>
      </c>
      <c r="J1000" s="169">
        <v>26130</v>
      </c>
      <c r="K1000" s="167" t="s">
        <v>55</v>
      </c>
      <c r="L1000" s="169">
        <v>1</v>
      </c>
      <c r="M1000" s="167" t="s">
        <v>3513</v>
      </c>
      <c r="N1000" s="169">
        <v>6.6</v>
      </c>
      <c r="O1000" s="167" t="s">
        <v>3505</v>
      </c>
      <c r="P1000" s="167"/>
      <c r="Q1000" s="167" t="s">
        <v>5141</v>
      </c>
      <c r="R1000" s="167" t="s">
        <v>3528</v>
      </c>
      <c r="S1000" s="169">
        <v>1</v>
      </c>
      <c r="T1000" s="167" t="s">
        <v>3529</v>
      </c>
      <c r="U1000" s="169" t="s">
        <v>3530</v>
      </c>
      <c r="V1000" s="167" t="s">
        <v>5142</v>
      </c>
      <c r="W1000" s="167" t="s">
        <v>5143</v>
      </c>
      <c r="X1000" s="170" t="s">
        <v>157</v>
      </c>
      <c r="Y1000" s="171" t="s">
        <v>5159</v>
      </c>
      <c r="Z1000" s="167" t="s">
        <v>10698</v>
      </c>
      <c r="AA1000" s="176">
        <v>3150</v>
      </c>
      <c r="AB1000" s="167" t="s">
        <v>11254</v>
      </c>
      <c r="AC1000" s="176">
        <v>3150</v>
      </c>
      <c r="AD1000" s="167" t="s">
        <v>11254</v>
      </c>
      <c r="AE1000" s="176">
        <v>335065.5</v>
      </c>
    </row>
    <row r="1001" spans="1:31">
      <c r="A1001" s="178">
        <v>108189399950</v>
      </c>
      <c r="B1001" s="166">
        <v>46139</v>
      </c>
      <c r="C1001" s="167" t="s">
        <v>3524</v>
      </c>
      <c r="D1001" s="167" t="s">
        <v>3525</v>
      </c>
      <c r="E1001" s="167" t="s">
        <v>3526</v>
      </c>
      <c r="F1001" s="167" t="s">
        <v>3501</v>
      </c>
      <c r="G1001" s="167" t="s">
        <v>3502</v>
      </c>
      <c r="H1001" s="168">
        <v>46140</v>
      </c>
      <c r="I1001" s="167" t="s">
        <v>5140</v>
      </c>
      <c r="J1001" s="169">
        <v>26130</v>
      </c>
      <c r="K1001" s="167" t="s">
        <v>55</v>
      </c>
      <c r="L1001" s="169">
        <v>1</v>
      </c>
      <c r="M1001" s="167" t="s">
        <v>3513</v>
      </c>
      <c r="N1001" s="169">
        <v>6.6</v>
      </c>
      <c r="O1001" s="167" t="s">
        <v>3505</v>
      </c>
      <c r="P1001" s="167"/>
      <c r="Q1001" s="167" t="s">
        <v>5141</v>
      </c>
      <c r="R1001" s="167" t="s">
        <v>3528</v>
      </c>
      <c r="S1001" s="169">
        <v>1</v>
      </c>
      <c r="T1001" s="167" t="s">
        <v>3529</v>
      </c>
      <c r="U1001" s="169" t="s">
        <v>3530</v>
      </c>
      <c r="V1001" s="167" t="s">
        <v>5142</v>
      </c>
      <c r="W1001" s="167" t="s">
        <v>5143</v>
      </c>
      <c r="X1001" s="170" t="s">
        <v>157</v>
      </c>
      <c r="Y1001" s="171" t="s">
        <v>5160</v>
      </c>
      <c r="Z1001" s="167" t="s">
        <v>10699</v>
      </c>
      <c r="AA1001" s="176">
        <v>3150</v>
      </c>
      <c r="AB1001" s="167" t="s">
        <v>11254</v>
      </c>
      <c r="AC1001" s="176">
        <v>3150</v>
      </c>
      <c r="AD1001" s="167" t="s">
        <v>11254</v>
      </c>
      <c r="AE1001" s="176">
        <v>335065.5</v>
      </c>
    </row>
    <row r="1002" spans="1:31">
      <c r="A1002" s="178">
        <v>108189403600</v>
      </c>
      <c r="B1002" s="166">
        <v>46139</v>
      </c>
      <c r="C1002" s="167" t="s">
        <v>3524</v>
      </c>
      <c r="D1002" s="167" t="s">
        <v>3525</v>
      </c>
      <c r="E1002" s="167" t="s">
        <v>3526</v>
      </c>
      <c r="F1002" s="167" t="s">
        <v>3501</v>
      </c>
      <c r="G1002" s="167" t="s">
        <v>3502</v>
      </c>
      <c r="H1002" s="168">
        <v>46140</v>
      </c>
      <c r="I1002" s="167" t="s">
        <v>5140</v>
      </c>
      <c r="J1002" s="169">
        <v>26130</v>
      </c>
      <c r="K1002" s="167" t="s">
        <v>55</v>
      </c>
      <c r="L1002" s="169">
        <v>1</v>
      </c>
      <c r="M1002" s="167" t="s">
        <v>3513</v>
      </c>
      <c r="N1002" s="169">
        <v>6.5</v>
      </c>
      <c r="O1002" s="167" t="s">
        <v>3505</v>
      </c>
      <c r="P1002" s="167"/>
      <c r="Q1002" s="167" t="s">
        <v>5141</v>
      </c>
      <c r="R1002" s="167" t="s">
        <v>3528</v>
      </c>
      <c r="S1002" s="169">
        <v>1</v>
      </c>
      <c r="T1002" s="167" t="s">
        <v>3529</v>
      </c>
      <c r="U1002" s="169" t="s">
        <v>3530</v>
      </c>
      <c r="V1002" s="167" t="s">
        <v>5142</v>
      </c>
      <c r="W1002" s="167" t="s">
        <v>5143</v>
      </c>
      <c r="X1002" s="170" t="s">
        <v>157</v>
      </c>
      <c r="Y1002" s="171" t="s">
        <v>5161</v>
      </c>
      <c r="Z1002" s="167" t="s">
        <v>10700</v>
      </c>
      <c r="AA1002" s="176">
        <v>3150</v>
      </c>
      <c r="AB1002" s="167" t="s">
        <v>11254</v>
      </c>
      <c r="AC1002" s="176">
        <v>3150</v>
      </c>
      <c r="AD1002" s="167" t="s">
        <v>11254</v>
      </c>
      <c r="AE1002" s="176">
        <v>335065.5</v>
      </c>
    </row>
    <row r="1003" spans="1:31">
      <c r="A1003" s="178">
        <v>108189469250</v>
      </c>
      <c r="B1003" s="166">
        <v>46139</v>
      </c>
      <c r="C1003" s="167" t="s">
        <v>3524</v>
      </c>
      <c r="D1003" s="167" t="s">
        <v>3525</v>
      </c>
      <c r="E1003" s="167" t="s">
        <v>3526</v>
      </c>
      <c r="F1003" s="167" t="s">
        <v>3501</v>
      </c>
      <c r="G1003" s="167" t="s">
        <v>3502</v>
      </c>
      <c r="H1003" s="168">
        <v>46140</v>
      </c>
      <c r="I1003" s="167" t="s">
        <v>5140</v>
      </c>
      <c r="J1003" s="169">
        <v>26130</v>
      </c>
      <c r="K1003" s="167" t="s">
        <v>55</v>
      </c>
      <c r="L1003" s="169">
        <v>1</v>
      </c>
      <c r="M1003" s="167" t="s">
        <v>3513</v>
      </c>
      <c r="N1003" s="169">
        <v>6.5</v>
      </c>
      <c r="O1003" s="167" t="s">
        <v>3505</v>
      </c>
      <c r="P1003" s="167"/>
      <c r="Q1003" s="167" t="s">
        <v>5141</v>
      </c>
      <c r="R1003" s="167" t="s">
        <v>3528</v>
      </c>
      <c r="S1003" s="169">
        <v>1</v>
      </c>
      <c r="T1003" s="167" t="s">
        <v>3529</v>
      </c>
      <c r="U1003" s="169" t="s">
        <v>3530</v>
      </c>
      <c r="V1003" s="167" t="s">
        <v>5142</v>
      </c>
      <c r="W1003" s="167" t="s">
        <v>5143</v>
      </c>
      <c r="X1003" s="170" t="s">
        <v>157</v>
      </c>
      <c r="Y1003" s="171" t="s">
        <v>5162</v>
      </c>
      <c r="Z1003" s="167" t="s">
        <v>10701</v>
      </c>
      <c r="AA1003" s="176">
        <v>3150</v>
      </c>
      <c r="AB1003" s="167" t="s">
        <v>11254</v>
      </c>
      <c r="AC1003" s="176">
        <v>3150</v>
      </c>
      <c r="AD1003" s="167" t="s">
        <v>11254</v>
      </c>
      <c r="AE1003" s="176">
        <v>335065.5</v>
      </c>
    </row>
    <row r="1004" spans="1:31">
      <c r="A1004" s="178">
        <v>108189491540</v>
      </c>
      <c r="B1004" s="166">
        <v>46139</v>
      </c>
      <c r="C1004" s="167" t="s">
        <v>3524</v>
      </c>
      <c r="D1004" s="167" t="s">
        <v>3525</v>
      </c>
      <c r="E1004" s="167" t="s">
        <v>3526</v>
      </c>
      <c r="F1004" s="167" t="s">
        <v>3501</v>
      </c>
      <c r="G1004" s="167" t="s">
        <v>3502</v>
      </c>
      <c r="H1004" s="168">
        <v>46140</v>
      </c>
      <c r="I1004" s="167" t="s">
        <v>5140</v>
      </c>
      <c r="J1004" s="169">
        <v>26130</v>
      </c>
      <c r="K1004" s="167" t="s">
        <v>55</v>
      </c>
      <c r="L1004" s="169">
        <v>1</v>
      </c>
      <c r="M1004" s="167" t="s">
        <v>3513</v>
      </c>
      <c r="N1004" s="169">
        <v>6.6</v>
      </c>
      <c r="O1004" s="167" t="s">
        <v>3505</v>
      </c>
      <c r="P1004" s="167"/>
      <c r="Q1004" s="167" t="s">
        <v>5141</v>
      </c>
      <c r="R1004" s="167" t="s">
        <v>3528</v>
      </c>
      <c r="S1004" s="169">
        <v>1</v>
      </c>
      <c r="T1004" s="167" t="s">
        <v>3529</v>
      </c>
      <c r="U1004" s="169" t="s">
        <v>3530</v>
      </c>
      <c r="V1004" s="167" t="s">
        <v>5142</v>
      </c>
      <c r="W1004" s="167" t="s">
        <v>5143</v>
      </c>
      <c r="X1004" s="170" t="s">
        <v>157</v>
      </c>
      <c r="Y1004" s="171" t="s">
        <v>5163</v>
      </c>
      <c r="Z1004" s="167" t="s">
        <v>10702</v>
      </c>
      <c r="AA1004" s="176">
        <v>3150</v>
      </c>
      <c r="AB1004" s="167" t="s">
        <v>11254</v>
      </c>
      <c r="AC1004" s="176">
        <v>3150</v>
      </c>
      <c r="AD1004" s="167" t="s">
        <v>11254</v>
      </c>
      <c r="AE1004" s="176">
        <v>335065.5</v>
      </c>
    </row>
    <row r="1005" spans="1:31">
      <c r="A1005" s="178">
        <v>108189502410</v>
      </c>
      <c r="B1005" s="166">
        <v>46139</v>
      </c>
      <c r="C1005" s="167" t="s">
        <v>3524</v>
      </c>
      <c r="D1005" s="167" t="s">
        <v>3525</v>
      </c>
      <c r="E1005" s="167" t="s">
        <v>3526</v>
      </c>
      <c r="F1005" s="167" t="s">
        <v>3501</v>
      </c>
      <c r="G1005" s="167" t="s">
        <v>3502</v>
      </c>
      <c r="H1005" s="168">
        <v>46140</v>
      </c>
      <c r="I1005" s="167" t="s">
        <v>5140</v>
      </c>
      <c r="J1005" s="169">
        <v>26130</v>
      </c>
      <c r="K1005" s="167" t="s">
        <v>55</v>
      </c>
      <c r="L1005" s="169">
        <v>1</v>
      </c>
      <c r="M1005" s="167" t="s">
        <v>3513</v>
      </c>
      <c r="N1005" s="169">
        <v>6.5</v>
      </c>
      <c r="O1005" s="167" t="s">
        <v>3505</v>
      </c>
      <c r="P1005" s="167"/>
      <c r="Q1005" s="167" t="s">
        <v>5141</v>
      </c>
      <c r="R1005" s="167" t="s">
        <v>3528</v>
      </c>
      <c r="S1005" s="169">
        <v>1</v>
      </c>
      <c r="T1005" s="167" t="s">
        <v>3529</v>
      </c>
      <c r="U1005" s="169" t="s">
        <v>3530</v>
      </c>
      <c r="V1005" s="167" t="s">
        <v>5142</v>
      </c>
      <c r="W1005" s="167" t="s">
        <v>5143</v>
      </c>
      <c r="X1005" s="170" t="s">
        <v>157</v>
      </c>
      <c r="Y1005" s="171" t="s">
        <v>5164</v>
      </c>
      <c r="Z1005" s="167" t="s">
        <v>10703</v>
      </c>
      <c r="AA1005" s="176">
        <v>3150</v>
      </c>
      <c r="AB1005" s="167" t="s">
        <v>11254</v>
      </c>
      <c r="AC1005" s="176">
        <v>3150</v>
      </c>
      <c r="AD1005" s="167" t="s">
        <v>11254</v>
      </c>
      <c r="AE1005" s="176">
        <v>335065.5</v>
      </c>
    </row>
    <row r="1006" spans="1:31">
      <c r="A1006" s="178">
        <v>108189517440</v>
      </c>
      <c r="B1006" s="166">
        <v>46139</v>
      </c>
      <c r="C1006" s="167" t="s">
        <v>3524</v>
      </c>
      <c r="D1006" s="167" t="s">
        <v>3525</v>
      </c>
      <c r="E1006" s="167" t="s">
        <v>3526</v>
      </c>
      <c r="F1006" s="167" t="s">
        <v>3501</v>
      </c>
      <c r="G1006" s="167" t="s">
        <v>3502</v>
      </c>
      <c r="H1006" s="168">
        <v>46140</v>
      </c>
      <c r="I1006" s="167" t="s">
        <v>5140</v>
      </c>
      <c r="J1006" s="169">
        <v>26130</v>
      </c>
      <c r="K1006" s="167" t="s">
        <v>55</v>
      </c>
      <c r="L1006" s="169">
        <v>1</v>
      </c>
      <c r="M1006" s="167" t="s">
        <v>3513</v>
      </c>
      <c r="N1006" s="169">
        <v>6.6</v>
      </c>
      <c r="O1006" s="167" t="s">
        <v>3505</v>
      </c>
      <c r="P1006" s="167"/>
      <c r="Q1006" s="167" t="s">
        <v>5141</v>
      </c>
      <c r="R1006" s="167" t="s">
        <v>3528</v>
      </c>
      <c r="S1006" s="169">
        <v>1</v>
      </c>
      <c r="T1006" s="167" t="s">
        <v>3529</v>
      </c>
      <c r="U1006" s="169" t="s">
        <v>3530</v>
      </c>
      <c r="V1006" s="167" t="s">
        <v>5142</v>
      </c>
      <c r="W1006" s="167" t="s">
        <v>5143</v>
      </c>
      <c r="X1006" s="170" t="s">
        <v>157</v>
      </c>
      <c r="Y1006" s="171" t="s">
        <v>5165</v>
      </c>
      <c r="Z1006" s="167" t="s">
        <v>10704</v>
      </c>
      <c r="AA1006" s="176">
        <v>3150</v>
      </c>
      <c r="AB1006" s="167" t="s">
        <v>11254</v>
      </c>
      <c r="AC1006" s="176">
        <v>3150</v>
      </c>
      <c r="AD1006" s="167" t="s">
        <v>11254</v>
      </c>
      <c r="AE1006" s="176">
        <v>335065.5</v>
      </c>
    </row>
    <row r="1007" spans="1:31">
      <c r="A1007" s="178">
        <v>108189531920</v>
      </c>
      <c r="B1007" s="166">
        <v>46139</v>
      </c>
      <c r="C1007" s="167" t="s">
        <v>3524</v>
      </c>
      <c r="D1007" s="167" t="s">
        <v>3525</v>
      </c>
      <c r="E1007" s="167" t="s">
        <v>3526</v>
      </c>
      <c r="F1007" s="167" t="s">
        <v>3501</v>
      </c>
      <c r="G1007" s="167" t="s">
        <v>3502</v>
      </c>
      <c r="H1007" s="168">
        <v>46140</v>
      </c>
      <c r="I1007" s="167" t="s">
        <v>5140</v>
      </c>
      <c r="J1007" s="169">
        <v>26130</v>
      </c>
      <c r="K1007" s="167" t="s">
        <v>55</v>
      </c>
      <c r="L1007" s="169">
        <v>1</v>
      </c>
      <c r="M1007" s="167" t="s">
        <v>3513</v>
      </c>
      <c r="N1007" s="169">
        <v>7.3</v>
      </c>
      <c r="O1007" s="167" t="s">
        <v>3505</v>
      </c>
      <c r="P1007" s="167"/>
      <c r="Q1007" s="167" t="s">
        <v>3506</v>
      </c>
      <c r="R1007" s="167" t="s">
        <v>3528</v>
      </c>
      <c r="S1007" s="169">
        <v>1</v>
      </c>
      <c r="T1007" s="167" t="s">
        <v>3529</v>
      </c>
      <c r="U1007" s="169" t="s">
        <v>3530</v>
      </c>
      <c r="V1007" s="167" t="s">
        <v>5166</v>
      </c>
      <c r="W1007" s="167" t="s">
        <v>5167</v>
      </c>
      <c r="X1007" s="170" t="s">
        <v>157</v>
      </c>
      <c r="Y1007" s="171" t="s">
        <v>5168</v>
      </c>
      <c r="Z1007" s="167" t="s">
        <v>10705</v>
      </c>
      <c r="AA1007" s="176">
        <v>4320</v>
      </c>
      <c r="AB1007" s="167" t="s">
        <v>11254</v>
      </c>
      <c r="AC1007" s="176">
        <v>4320</v>
      </c>
      <c r="AD1007" s="167" t="s">
        <v>11254</v>
      </c>
      <c r="AE1007" s="176">
        <v>529502.4</v>
      </c>
    </row>
    <row r="1008" spans="1:31">
      <c r="A1008" s="178">
        <v>108189545660</v>
      </c>
      <c r="B1008" s="166">
        <v>46139</v>
      </c>
      <c r="C1008" s="167" t="s">
        <v>3524</v>
      </c>
      <c r="D1008" s="167" t="s">
        <v>3525</v>
      </c>
      <c r="E1008" s="167" t="s">
        <v>3526</v>
      </c>
      <c r="F1008" s="167" t="s">
        <v>3501</v>
      </c>
      <c r="G1008" s="167" t="s">
        <v>3502</v>
      </c>
      <c r="H1008" s="168">
        <v>46140</v>
      </c>
      <c r="I1008" s="167" t="s">
        <v>5140</v>
      </c>
      <c r="J1008" s="169">
        <v>26130</v>
      </c>
      <c r="K1008" s="167" t="s">
        <v>55</v>
      </c>
      <c r="L1008" s="169">
        <v>1</v>
      </c>
      <c r="M1008" s="167" t="s">
        <v>3513</v>
      </c>
      <c r="N1008" s="169">
        <v>7.3</v>
      </c>
      <c r="O1008" s="167" t="s">
        <v>3505</v>
      </c>
      <c r="P1008" s="167"/>
      <c r="Q1008" s="167" t="s">
        <v>3506</v>
      </c>
      <c r="R1008" s="167" t="s">
        <v>3528</v>
      </c>
      <c r="S1008" s="169">
        <v>1</v>
      </c>
      <c r="T1008" s="167" t="s">
        <v>3529</v>
      </c>
      <c r="U1008" s="169" t="s">
        <v>3530</v>
      </c>
      <c r="V1008" s="167" t="s">
        <v>5166</v>
      </c>
      <c r="W1008" s="167" t="s">
        <v>5167</v>
      </c>
      <c r="X1008" s="170" t="s">
        <v>157</v>
      </c>
      <c r="Y1008" s="171" t="s">
        <v>5169</v>
      </c>
      <c r="Z1008" s="167" t="s">
        <v>10706</v>
      </c>
      <c r="AA1008" s="176">
        <v>4320</v>
      </c>
      <c r="AB1008" s="167" t="s">
        <v>11254</v>
      </c>
      <c r="AC1008" s="176">
        <v>4320</v>
      </c>
      <c r="AD1008" s="167" t="s">
        <v>11254</v>
      </c>
      <c r="AE1008" s="176">
        <v>529502.4</v>
      </c>
    </row>
    <row r="1009" spans="1:31">
      <c r="A1009" s="178">
        <v>108189564450</v>
      </c>
      <c r="B1009" s="166">
        <v>46139</v>
      </c>
      <c r="C1009" s="167" t="s">
        <v>3524</v>
      </c>
      <c r="D1009" s="167" t="s">
        <v>3525</v>
      </c>
      <c r="E1009" s="167" t="s">
        <v>3526</v>
      </c>
      <c r="F1009" s="167" t="s">
        <v>3501</v>
      </c>
      <c r="G1009" s="167" t="s">
        <v>3502</v>
      </c>
      <c r="H1009" s="168">
        <v>46140</v>
      </c>
      <c r="I1009" s="167" t="s">
        <v>5140</v>
      </c>
      <c r="J1009" s="169">
        <v>26130</v>
      </c>
      <c r="K1009" s="167" t="s">
        <v>55</v>
      </c>
      <c r="L1009" s="169">
        <v>1</v>
      </c>
      <c r="M1009" s="167" t="s">
        <v>3513</v>
      </c>
      <c r="N1009" s="169">
        <v>7.3</v>
      </c>
      <c r="O1009" s="167" t="s">
        <v>3505</v>
      </c>
      <c r="P1009" s="167"/>
      <c r="Q1009" s="167" t="s">
        <v>3506</v>
      </c>
      <c r="R1009" s="167" t="s">
        <v>3528</v>
      </c>
      <c r="S1009" s="169">
        <v>1</v>
      </c>
      <c r="T1009" s="167" t="s">
        <v>3529</v>
      </c>
      <c r="U1009" s="169" t="s">
        <v>3530</v>
      </c>
      <c r="V1009" s="167" t="s">
        <v>5166</v>
      </c>
      <c r="W1009" s="167" t="s">
        <v>5167</v>
      </c>
      <c r="X1009" s="170" t="s">
        <v>157</v>
      </c>
      <c r="Y1009" s="171" t="s">
        <v>5170</v>
      </c>
      <c r="Z1009" s="167" t="s">
        <v>10707</v>
      </c>
      <c r="AA1009" s="176">
        <v>4320</v>
      </c>
      <c r="AB1009" s="167" t="s">
        <v>11254</v>
      </c>
      <c r="AC1009" s="176">
        <v>4320</v>
      </c>
      <c r="AD1009" s="167" t="s">
        <v>11254</v>
      </c>
      <c r="AE1009" s="176">
        <v>529502.4</v>
      </c>
    </row>
    <row r="1010" spans="1:31">
      <c r="A1010" s="178">
        <v>108189599010</v>
      </c>
      <c r="B1010" s="166">
        <v>46139</v>
      </c>
      <c r="C1010" s="167" t="s">
        <v>3524</v>
      </c>
      <c r="D1010" s="167" t="s">
        <v>3525</v>
      </c>
      <c r="E1010" s="167" t="s">
        <v>3526</v>
      </c>
      <c r="F1010" s="167" t="s">
        <v>3501</v>
      </c>
      <c r="G1010" s="167" t="s">
        <v>3502</v>
      </c>
      <c r="H1010" s="168">
        <v>46140</v>
      </c>
      <c r="I1010" s="167" t="s">
        <v>5140</v>
      </c>
      <c r="J1010" s="169">
        <v>26130</v>
      </c>
      <c r="K1010" s="167" t="s">
        <v>55</v>
      </c>
      <c r="L1010" s="169">
        <v>1</v>
      </c>
      <c r="M1010" s="167" t="s">
        <v>3513</v>
      </c>
      <c r="N1010" s="169">
        <v>3.8</v>
      </c>
      <c r="O1010" s="167" t="s">
        <v>3505</v>
      </c>
      <c r="P1010" s="167"/>
      <c r="Q1010" s="167" t="s">
        <v>3506</v>
      </c>
      <c r="R1010" s="167" t="s">
        <v>3528</v>
      </c>
      <c r="S1010" s="169">
        <v>1</v>
      </c>
      <c r="T1010" s="167" t="s">
        <v>3529</v>
      </c>
      <c r="U1010" s="169" t="s">
        <v>3530</v>
      </c>
      <c r="V1010" s="167" t="s">
        <v>5166</v>
      </c>
      <c r="W1010" s="167" t="s">
        <v>5167</v>
      </c>
      <c r="X1010" s="170" t="s">
        <v>157</v>
      </c>
      <c r="Y1010" s="171" t="s">
        <v>5171</v>
      </c>
      <c r="Z1010" s="167" t="s">
        <v>10708</v>
      </c>
      <c r="AA1010" s="176">
        <v>1673</v>
      </c>
      <c r="AB1010" s="167" t="s">
        <v>11254</v>
      </c>
      <c r="AC1010" s="176">
        <v>1673</v>
      </c>
      <c r="AD1010" s="167" t="s">
        <v>11254</v>
      </c>
      <c r="AE1010" s="176">
        <v>205059.61</v>
      </c>
    </row>
    <row r="1011" spans="1:31">
      <c r="A1011" s="178">
        <v>108189607520</v>
      </c>
      <c r="B1011" s="166">
        <v>46139</v>
      </c>
      <c r="C1011" s="167" t="s">
        <v>3524</v>
      </c>
      <c r="D1011" s="167" t="s">
        <v>3525</v>
      </c>
      <c r="E1011" s="167" t="s">
        <v>3526</v>
      </c>
      <c r="F1011" s="167" t="s">
        <v>3501</v>
      </c>
      <c r="G1011" s="167" t="s">
        <v>3502</v>
      </c>
      <c r="H1011" s="168">
        <v>46140</v>
      </c>
      <c r="I1011" s="167" t="s">
        <v>5140</v>
      </c>
      <c r="J1011" s="169">
        <v>26130</v>
      </c>
      <c r="K1011" s="167" t="s">
        <v>55</v>
      </c>
      <c r="L1011" s="169">
        <v>1</v>
      </c>
      <c r="M1011" s="167" t="s">
        <v>3513</v>
      </c>
      <c r="N1011" s="169">
        <v>7.3</v>
      </c>
      <c r="O1011" s="167" t="s">
        <v>3505</v>
      </c>
      <c r="P1011" s="167"/>
      <c r="Q1011" s="167" t="s">
        <v>3506</v>
      </c>
      <c r="R1011" s="167" t="s">
        <v>3528</v>
      </c>
      <c r="S1011" s="169">
        <v>1</v>
      </c>
      <c r="T1011" s="167" t="s">
        <v>3529</v>
      </c>
      <c r="U1011" s="169" t="s">
        <v>3530</v>
      </c>
      <c r="V1011" s="167" t="s">
        <v>5166</v>
      </c>
      <c r="W1011" s="167" t="s">
        <v>5167</v>
      </c>
      <c r="X1011" s="170" t="s">
        <v>157</v>
      </c>
      <c r="Y1011" s="171" t="s">
        <v>5172</v>
      </c>
      <c r="Z1011" s="167" t="s">
        <v>10709</v>
      </c>
      <c r="AA1011" s="176">
        <v>4320</v>
      </c>
      <c r="AB1011" s="167" t="s">
        <v>11254</v>
      </c>
      <c r="AC1011" s="176">
        <v>4320</v>
      </c>
      <c r="AD1011" s="167" t="s">
        <v>11254</v>
      </c>
      <c r="AE1011" s="176">
        <v>529502.4</v>
      </c>
    </row>
    <row r="1012" spans="1:31">
      <c r="A1012" s="178">
        <v>108189616030</v>
      </c>
      <c r="B1012" s="166">
        <v>46139</v>
      </c>
      <c r="C1012" s="167" t="s">
        <v>3524</v>
      </c>
      <c r="D1012" s="167" t="s">
        <v>3525</v>
      </c>
      <c r="E1012" s="167" t="s">
        <v>3526</v>
      </c>
      <c r="F1012" s="167" t="s">
        <v>3501</v>
      </c>
      <c r="G1012" s="167" t="s">
        <v>3502</v>
      </c>
      <c r="H1012" s="168">
        <v>46140</v>
      </c>
      <c r="I1012" s="167" t="s">
        <v>5140</v>
      </c>
      <c r="J1012" s="169">
        <v>26130</v>
      </c>
      <c r="K1012" s="167" t="s">
        <v>55</v>
      </c>
      <c r="L1012" s="169">
        <v>1</v>
      </c>
      <c r="M1012" s="167" t="s">
        <v>3513</v>
      </c>
      <c r="N1012" s="169">
        <v>7.3</v>
      </c>
      <c r="O1012" s="167" t="s">
        <v>3505</v>
      </c>
      <c r="P1012" s="167"/>
      <c r="Q1012" s="167" t="s">
        <v>3506</v>
      </c>
      <c r="R1012" s="167" t="s">
        <v>3528</v>
      </c>
      <c r="S1012" s="169">
        <v>1</v>
      </c>
      <c r="T1012" s="167" t="s">
        <v>3529</v>
      </c>
      <c r="U1012" s="169" t="s">
        <v>3530</v>
      </c>
      <c r="V1012" s="167" t="s">
        <v>5166</v>
      </c>
      <c r="W1012" s="167" t="s">
        <v>5167</v>
      </c>
      <c r="X1012" s="170" t="s">
        <v>157</v>
      </c>
      <c r="Y1012" s="171" t="s">
        <v>5173</v>
      </c>
      <c r="Z1012" s="167" t="s">
        <v>10710</v>
      </c>
      <c r="AA1012" s="176">
        <v>4320</v>
      </c>
      <c r="AB1012" s="167" t="s">
        <v>11254</v>
      </c>
      <c r="AC1012" s="176">
        <v>4320</v>
      </c>
      <c r="AD1012" s="167" t="s">
        <v>11254</v>
      </c>
      <c r="AE1012" s="176">
        <v>529502.4</v>
      </c>
    </row>
    <row r="1013" spans="1:31">
      <c r="A1013" s="178">
        <v>108189623510</v>
      </c>
      <c r="B1013" s="166">
        <v>46139</v>
      </c>
      <c r="C1013" s="167" t="s">
        <v>3524</v>
      </c>
      <c r="D1013" s="167" t="s">
        <v>3525</v>
      </c>
      <c r="E1013" s="167" t="s">
        <v>3526</v>
      </c>
      <c r="F1013" s="167" t="s">
        <v>3501</v>
      </c>
      <c r="G1013" s="167" t="s">
        <v>3502</v>
      </c>
      <c r="H1013" s="168">
        <v>46140</v>
      </c>
      <c r="I1013" s="167" t="s">
        <v>5140</v>
      </c>
      <c r="J1013" s="169">
        <v>26130</v>
      </c>
      <c r="K1013" s="167" t="s">
        <v>55</v>
      </c>
      <c r="L1013" s="169">
        <v>1</v>
      </c>
      <c r="M1013" s="167" t="s">
        <v>3513</v>
      </c>
      <c r="N1013" s="169">
        <v>7.3</v>
      </c>
      <c r="O1013" s="167" t="s">
        <v>3505</v>
      </c>
      <c r="P1013" s="167"/>
      <c r="Q1013" s="167" t="s">
        <v>3506</v>
      </c>
      <c r="R1013" s="167" t="s">
        <v>3528</v>
      </c>
      <c r="S1013" s="169">
        <v>1</v>
      </c>
      <c r="T1013" s="167" t="s">
        <v>3529</v>
      </c>
      <c r="U1013" s="169" t="s">
        <v>3530</v>
      </c>
      <c r="V1013" s="167" t="s">
        <v>5166</v>
      </c>
      <c r="W1013" s="167" t="s">
        <v>5167</v>
      </c>
      <c r="X1013" s="170" t="s">
        <v>157</v>
      </c>
      <c r="Y1013" s="171" t="s">
        <v>5174</v>
      </c>
      <c r="Z1013" s="167" t="s">
        <v>10711</v>
      </c>
      <c r="AA1013" s="176">
        <v>4320</v>
      </c>
      <c r="AB1013" s="167" t="s">
        <v>11254</v>
      </c>
      <c r="AC1013" s="176">
        <v>4320</v>
      </c>
      <c r="AD1013" s="167" t="s">
        <v>11254</v>
      </c>
      <c r="AE1013" s="176">
        <v>529502.4</v>
      </c>
    </row>
    <row r="1014" spans="1:31">
      <c r="A1014" s="178">
        <v>108189637030</v>
      </c>
      <c r="B1014" s="166">
        <v>46139</v>
      </c>
      <c r="C1014" s="167" t="s">
        <v>3524</v>
      </c>
      <c r="D1014" s="167" t="s">
        <v>3525</v>
      </c>
      <c r="E1014" s="167" t="s">
        <v>3526</v>
      </c>
      <c r="F1014" s="167" t="s">
        <v>3501</v>
      </c>
      <c r="G1014" s="167" t="s">
        <v>3502</v>
      </c>
      <c r="H1014" s="168">
        <v>46140</v>
      </c>
      <c r="I1014" s="167" t="s">
        <v>5140</v>
      </c>
      <c r="J1014" s="169">
        <v>26130</v>
      </c>
      <c r="K1014" s="167" t="s">
        <v>55</v>
      </c>
      <c r="L1014" s="169">
        <v>1</v>
      </c>
      <c r="M1014" s="167" t="s">
        <v>3513</v>
      </c>
      <c r="N1014" s="169">
        <v>7.3</v>
      </c>
      <c r="O1014" s="167" t="s">
        <v>3505</v>
      </c>
      <c r="P1014" s="167"/>
      <c r="Q1014" s="167" t="s">
        <v>3506</v>
      </c>
      <c r="R1014" s="167" t="s">
        <v>3528</v>
      </c>
      <c r="S1014" s="169">
        <v>1</v>
      </c>
      <c r="T1014" s="167" t="s">
        <v>3529</v>
      </c>
      <c r="U1014" s="169" t="s">
        <v>3530</v>
      </c>
      <c r="V1014" s="167" t="s">
        <v>5166</v>
      </c>
      <c r="W1014" s="167" t="s">
        <v>5167</v>
      </c>
      <c r="X1014" s="170" t="s">
        <v>157</v>
      </c>
      <c r="Y1014" s="171" t="s">
        <v>5175</v>
      </c>
      <c r="Z1014" s="167" t="s">
        <v>10712</v>
      </c>
      <c r="AA1014" s="176">
        <v>4320</v>
      </c>
      <c r="AB1014" s="167" t="s">
        <v>11254</v>
      </c>
      <c r="AC1014" s="176">
        <v>4320</v>
      </c>
      <c r="AD1014" s="167" t="s">
        <v>11254</v>
      </c>
      <c r="AE1014" s="176">
        <v>529502.4</v>
      </c>
    </row>
    <row r="1015" spans="1:31">
      <c r="A1015" s="178">
        <v>108189651840</v>
      </c>
      <c r="B1015" s="166">
        <v>46139</v>
      </c>
      <c r="C1015" s="167" t="s">
        <v>3524</v>
      </c>
      <c r="D1015" s="167" t="s">
        <v>3525</v>
      </c>
      <c r="E1015" s="167" t="s">
        <v>3526</v>
      </c>
      <c r="F1015" s="167" t="s">
        <v>3501</v>
      </c>
      <c r="G1015" s="167" t="s">
        <v>3502</v>
      </c>
      <c r="H1015" s="168">
        <v>46140</v>
      </c>
      <c r="I1015" s="167" t="s">
        <v>5140</v>
      </c>
      <c r="J1015" s="169">
        <v>26130</v>
      </c>
      <c r="K1015" s="167" t="s">
        <v>55</v>
      </c>
      <c r="L1015" s="169">
        <v>1</v>
      </c>
      <c r="M1015" s="167" t="s">
        <v>3513</v>
      </c>
      <c r="N1015" s="169">
        <v>7.3</v>
      </c>
      <c r="O1015" s="167" t="s">
        <v>3505</v>
      </c>
      <c r="P1015" s="167"/>
      <c r="Q1015" s="167" t="s">
        <v>3506</v>
      </c>
      <c r="R1015" s="167" t="s">
        <v>3528</v>
      </c>
      <c r="S1015" s="169">
        <v>1</v>
      </c>
      <c r="T1015" s="167" t="s">
        <v>3529</v>
      </c>
      <c r="U1015" s="169" t="s">
        <v>3530</v>
      </c>
      <c r="V1015" s="167" t="s">
        <v>5166</v>
      </c>
      <c r="W1015" s="167" t="s">
        <v>5167</v>
      </c>
      <c r="X1015" s="170" t="s">
        <v>157</v>
      </c>
      <c r="Y1015" s="171" t="s">
        <v>5176</v>
      </c>
      <c r="Z1015" s="167" t="s">
        <v>10713</v>
      </c>
      <c r="AA1015" s="176">
        <v>4320</v>
      </c>
      <c r="AB1015" s="167" t="s">
        <v>11254</v>
      </c>
      <c r="AC1015" s="176">
        <v>4320</v>
      </c>
      <c r="AD1015" s="167" t="s">
        <v>11254</v>
      </c>
      <c r="AE1015" s="176">
        <v>529502.4</v>
      </c>
    </row>
    <row r="1016" spans="1:31">
      <c r="A1016" s="178">
        <v>108189661050</v>
      </c>
      <c r="B1016" s="166">
        <v>46139</v>
      </c>
      <c r="C1016" s="167" t="s">
        <v>3524</v>
      </c>
      <c r="D1016" s="167" t="s">
        <v>3525</v>
      </c>
      <c r="E1016" s="167" t="s">
        <v>3526</v>
      </c>
      <c r="F1016" s="167" t="s">
        <v>3501</v>
      </c>
      <c r="G1016" s="167" t="s">
        <v>3502</v>
      </c>
      <c r="H1016" s="168">
        <v>46140</v>
      </c>
      <c r="I1016" s="167" t="s">
        <v>5140</v>
      </c>
      <c r="J1016" s="169">
        <v>26130</v>
      </c>
      <c r="K1016" s="167" t="s">
        <v>55</v>
      </c>
      <c r="L1016" s="169">
        <v>1</v>
      </c>
      <c r="M1016" s="167" t="s">
        <v>3513</v>
      </c>
      <c r="N1016" s="169">
        <v>7.3</v>
      </c>
      <c r="O1016" s="167" t="s">
        <v>3505</v>
      </c>
      <c r="P1016" s="167"/>
      <c r="Q1016" s="167" t="s">
        <v>3506</v>
      </c>
      <c r="R1016" s="167" t="s">
        <v>3528</v>
      </c>
      <c r="S1016" s="169">
        <v>1</v>
      </c>
      <c r="T1016" s="167" t="s">
        <v>3529</v>
      </c>
      <c r="U1016" s="169" t="s">
        <v>3530</v>
      </c>
      <c r="V1016" s="167" t="s">
        <v>5166</v>
      </c>
      <c r="W1016" s="167" t="s">
        <v>5167</v>
      </c>
      <c r="X1016" s="170" t="s">
        <v>157</v>
      </c>
      <c r="Y1016" s="171" t="s">
        <v>5177</v>
      </c>
      <c r="Z1016" s="167" t="s">
        <v>10714</v>
      </c>
      <c r="AA1016" s="176">
        <v>4320</v>
      </c>
      <c r="AB1016" s="167" t="s">
        <v>11254</v>
      </c>
      <c r="AC1016" s="176">
        <v>4320</v>
      </c>
      <c r="AD1016" s="167" t="s">
        <v>11254</v>
      </c>
      <c r="AE1016" s="176">
        <v>529502.4</v>
      </c>
    </row>
    <row r="1017" spans="1:31">
      <c r="A1017" s="178">
        <v>108189673100</v>
      </c>
      <c r="B1017" s="166">
        <v>46139</v>
      </c>
      <c r="C1017" s="167" t="s">
        <v>3524</v>
      </c>
      <c r="D1017" s="167" t="s">
        <v>3525</v>
      </c>
      <c r="E1017" s="167" t="s">
        <v>3526</v>
      </c>
      <c r="F1017" s="167" t="s">
        <v>3501</v>
      </c>
      <c r="G1017" s="167" t="s">
        <v>3502</v>
      </c>
      <c r="H1017" s="168">
        <v>46140</v>
      </c>
      <c r="I1017" s="167" t="s">
        <v>5140</v>
      </c>
      <c r="J1017" s="169">
        <v>26130</v>
      </c>
      <c r="K1017" s="167" t="s">
        <v>55</v>
      </c>
      <c r="L1017" s="169">
        <v>1</v>
      </c>
      <c r="M1017" s="167" t="s">
        <v>3513</v>
      </c>
      <c r="N1017" s="169">
        <v>7.3</v>
      </c>
      <c r="O1017" s="167" t="s">
        <v>3505</v>
      </c>
      <c r="P1017" s="167"/>
      <c r="Q1017" s="167" t="s">
        <v>3506</v>
      </c>
      <c r="R1017" s="167" t="s">
        <v>3528</v>
      </c>
      <c r="S1017" s="169">
        <v>1</v>
      </c>
      <c r="T1017" s="167" t="s">
        <v>3529</v>
      </c>
      <c r="U1017" s="169" t="s">
        <v>3530</v>
      </c>
      <c r="V1017" s="167" t="s">
        <v>5166</v>
      </c>
      <c r="W1017" s="167" t="s">
        <v>5167</v>
      </c>
      <c r="X1017" s="170" t="s">
        <v>157</v>
      </c>
      <c r="Y1017" s="171" t="s">
        <v>5178</v>
      </c>
      <c r="Z1017" s="167" t="s">
        <v>10715</v>
      </c>
      <c r="AA1017" s="176">
        <v>4320</v>
      </c>
      <c r="AB1017" s="167" t="s">
        <v>11254</v>
      </c>
      <c r="AC1017" s="176">
        <v>4320</v>
      </c>
      <c r="AD1017" s="167" t="s">
        <v>11254</v>
      </c>
      <c r="AE1017" s="176">
        <v>529502.4</v>
      </c>
    </row>
    <row r="1018" spans="1:31">
      <c r="A1018" s="178">
        <v>108189685220</v>
      </c>
      <c r="B1018" s="166">
        <v>46139</v>
      </c>
      <c r="C1018" s="167" t="s">
        <v>3524</v>
      </c>
      <c r="D1018" s="167" t="s">
        <v>3525</v>
      </c>
      <c r="E1018" s="167" t="s">
        <v>3526</v>
      </c>
      <c r="F1018" s="167" t="s">
        <v>3501</v>
      </c>
      <c r="G1018" s="167" t="s">
        <v>3502</v>
      </c>
      <c r="H1018" s="168">
        <v>46140</v>
      </c>
      <c r="I1018" s="167" t="s">
        <v>5140</v>
      </c>
      <c r="J1018" s="169">
        <v>26130</v>
      </c>
      <c r="K1018" s="167" t="s">
        <v>55</v>
      </c>
      <c r="L1018" s="169">
        <v>1</v>
      </c>
      <c r="M1018" s="167" t="s">
        <v>3513</v>
      </c>
      <c r="N1018" s="169">
        <v>7.3</v>
      </c>
      <c r="O1018" s="167" t="s">
        <v>3505</v>
      </c>
      <c r="P1018" s="167"/>
      <c r="Q1018" s="167" t="s">
        <v>3506</v>
      </c>
      <c r="R1018" s="167" t="s">
        <v>3528</v>
      </c>
      <c r="S1018" s="169">
        <v>1</v>
      </c>
      <c r="T1018" s="167" t="s">
        <v>3529</v>
      </c>
      <c r="U1018" s="169" t="s">
        <v>3530</v>
      </c>
      <c r="V1018" s="167" t="s">
        <v>5166</v>
      </c>
      <c r="W1018" s="167" t="s">
        <v>5167</v>
      </c>
      <c r="X1018" s="170" t="s">
        <v>157</v>
      </c>
      <c r="Y1018" s="171" t="s">
        <v>5179</v>
      </c>
      <c r="Z1018" s="167" t="s">
        <v>10716</v>
      </c>
      <c r="AA1018" s="176">
        <v>4320</v>
      </c>
      <c r="AB1018" s="167" t="s">
        <v>11254</v>
      </c>
      <c r="AC1018" s="176">
        <v>4320</v>
      </c>
      <c r="AD1018" s="167" t="s">
        <v>11254</v>
      </c>
      <c r="AE1018" s="176">
        <v>529502.4</v>
      </c>
    </row>
    <row r="1019" spans="1:31">
      <c r="A1019" s="178">
        <v>108189693400</v>
      </c>
      <c r="B1019" s="166">
        <v>46139</v>
      </c>
      <c r="C1019" s="167" t="s">
        <v>3524</v>
      </c>
      <c r="D1019" s="167" t="s">
        <v>3525</v>
      </c>
      <c r="E1019" s="167" t="s">
        <v>3526</v>
      </c>
      <c r="F1019" s="167" t="s">
        <v>3501</v>
      </c>
      <c r="G1019" s="167" t="s">
        <v>3502</v>
      </c>
      <c r="H1019" s="168">
        <v>46140</v>
      </c>
      <c r="I1019" s="167" t="s">
        <v>5140</v>
      </c>
      <c r="J1019" s="169">
        <v>26130</v>
      </c>
      <c r="K1019" s="167" t="s">
        <v>55</v>
      </c>
      <c r="L1019" s="169">
        <v>1</v>
      </c>
      <c r="M1019" s="167" t="s">
        <v>3513</v>
      </c>
      <c r="N1019" s="169">
        <v>7.3</v>
      </c>
      <c r="O1019" s="167" t="s">
        <v>3505</v>
      </c>
      <c r="P1019" s="167"/>
      <c r="Q1019" s="167" t="s">
        <v>3506</v>
      </c>
      <c r="R1019" s="167" t="s">
        <v>3528</v>
      </c>
      <c r="S1019" s="169">
        <v>1</v>
      </c>
      <c r="T1019" s="167" t="s">
        <v>3529</v>
      </c>
      <c r="U1019" s="169" t="s">
        <v>3530</v>
      </c>
      <c r="V1019" s="167" t="s">
        <v>5166</v>
      </c>
      <c r="W1019" s="167" t="s">
        <v>5167</v>
      </c>
      <c r="X1019" s="170" t="s">
        <v>157</v>
      </c>
      <c r="Y1019" s="171" t="s">
        <v>5180</v>
      </c>
      <c r="Z1019" s="167" t="s">
        <v>10717</v>
      </c>
      <c r="AA1019" s="176">
        <v>4320</v>
      </c>
      <c r="AB1019" s="167" t="s">
        <v>11254</v>
      </c>
      <c r="AC1019" s="176">
        <v>4320</v>
      </c>
      <c r="AD1019" s="167" t="s">
        <v>11254</v>
      </c>
      <c r="AE1019" s="176">
        <v>529502.4</v>
      </c>
    </row>
    <row r="1020" spans="1:31">
      <c r="A1020" s="178">
        <v>108189704120</v>
      </c>
      <c r="B1020" s="166">
        <v>46139</v>
      </c>
      <c r="C1020" s="167" t="s">
        <v>3524</v>
      </c>
      <c r="D1020" s="167" t="s">
        <v>3525</v>
      </c>
      <c r="E1020" s="167" t="s">
        <v>3526</v>
      </c>
      <c r="F1020" s="167" t="s">
        <v>3501</v>
      </c>
      <c r="G1020" s="167" t="s">
        <v>3502</v>
      </c>
      <c r="H1020" s="168">
        <v>46140</v>
      </c>
      <c r="I1020" s="167" t="s">
        <v>5140</v>
      </c>
      <c r="J1020" s="169">
        <v>26130</v>
      </c>
      <c r="K1020" s="167" t="s">
        <v>55</v>
      </c>
      <c r="L1020" s="169">
        <v>1</v>
      </c>
      <c r="M1020" s="167" t="s">
        <v>3513</v>
      </c>
      <c r="N1020" s="169">
        <v>7.3</v>
      </c>
      <c r="O1020" s="167" t="s">
        <v>3505</v>
      </c>
      <c r="P1020" s="167"/>
      <c r="Q1020" s="167" t="s">
        <v>3506</v>
      </c>
      <c r="R1020" s="167" t="s">
        <v>3528</v>
      </c>
      <c r="S1020" s="169">
        <v>1</v>
      </c>
      <c r="T1020" s="167" t="s">
        <v>3529</v>
      </c>
      <c r="U1020" s="169" t="s">
        <v>3530</v>
      </c>
      <c r="V1020" s="167" t="s">
        <v>5166</v>
      </c>
      <c r="W1020" s="167" t="s">
        <v>5167</v>
      </c>
      <c r="X1020" s="170" t="s">
        <v>157</v>
      </c>
      <c r="Y1020" s="171" t="s">
        <v>5181</v>
      </c>
      <c r="Z1020" s="167" t="s">
        <v>10718</v>
      </c>
      <c r="AA1020" s="176">
        <v>4320</v>
      </c>
      <c r="AB1020" s="167" t="s">
        <v>11254</v>
      </c>
      <c r="AC1020" s="176">
        <v>4320</v>
      </c>
      <c r="AD1020" s="167" t="s">
        <v>11254</v>
      </c>
      <c r="AE1020" s="176">
        <v>529502.4</v>
      </c>
    </row>
    <row r="1021" spans="1:31">
      <c r="A1021" s="178">
        <v>108189712410</v>
      </c>
      <c r="B1021" s="166">
        <v>46139</v>
      </c>
      <c r="C1021" s="167" t="s">
        <v>3524</v>
      </c>
      <c r="D1021" s="167" t="s">
        <v>3525</v>
      </c>
      <c r="E1021" s="167" t="s">
        <v>3526</v>
      </c>
      <c r="F1021" s="167" t="s">
        <v>3501</v>
      </c>
      <c r="G1021" s="167" t="s">
        <v>3502</v>
      </c>
      <c r="H1021" s="168">
        <v>46140</v>
      </c>
      <c r="I1021" s="167" t="s">
        <v>5140</v>
      </c>
      <c r="J1021" s="169">
        <v>26130</v>
      </c>
      <c r="K1021" s="167" t="s">
        <v>55</v>
      </c>
      <c r="L1021" s="169">
        <v>1</v>
      </c>
      <c r="M1021" s="167" t="s">
        <v>3513</v>
      </c>
      <c r="N1021" s="169">
        <v>7.3</v>
      </c>
      <c r="O1021" s="167" t="s">
        <v>3505</v>
      </c>
      <c r="P1021" s="167"/>
      <c r="Q1021" s="167" t="s">
        <v>3506</v>
      </c>
      <c r="R1021" s="167" t="s">
        <v>3528</v>
      </c>
      <c r="S1021" s="169">
        <v>1</v>
      </c>
      <c r="T1021" s="167" t="s">
        <v>3529</v>
      </c>
      <c r="U1021" s="169" t="s">
        <v>3530</v>
      </c>
      <c r="V1021" s="167" t="s">
        <v>5166</v>
      </c>
      <c r="W1021" s="167" t="s">
        <v>5167</v>
      </c>
      <c r="X1021" s="170" t="s">
        <v>157</v>
      </c>
      <c r="Y1021" s="171" t="s">
        <v>5182</v>
      </c>
      <c r="Z1021" s="167" t="s">
        <v>10719</v>
      </c>
      <c r="AA1021" s="176">
        <v>4320</v>
      </c>
      <c r="AB1021" s="167" t="s">
        <v>11254</v>
      </c>
      <c r="AC1021" s="176">
        <v>4320</v>
      </c>
      <c r="AD1021" s="167" t="s">
        <v>11254</v>
      </c>
      <c r="AE1021" s="176">
        <v>529502.4</v>
      </c>
    </row>
    <row r="1022" spans="1:31">
      <c r="A1022" s="178">
        <v>108189718560</v>
      </c>
      <c r="B1022" s="166">
        <v>46139</v>
      </c>
      <c r="C1022" s="167" t="s">
        <v>3524</v>
      </c>
      <c r="D1022" s="167" t="s">
        <v>3525</v>
      </c>
      <c r="E1022" s="167" t="s">
        <v>3526</v>
      </c>
      <c r="F1022" s="167" t="s">
        <v>3501</v>
      </c>
      <c r="G1022" s="167" t="s">
        <v>3502</v>
      </c>
      <c r="H1022" s="168">
        <v>46140</v>
      </c>
      <c r="I1022" s="167" t="s">
        <v>5140</v>
      </c>
      <c r="J1022" s="169">
        <v>26130</v>
      </c>
      <c r="K1022" s="167" t="s">
        <v>55</v>
      </c>
      <c r="L1022" s="169">
        <v>1</v>
      </c>
      <c r="M1022" s="167" t="s">
        <v>3513</v>
      </c>
      <c r="N1022" s="169">
        <v>7.3</v>
      </c>
      <c r="O1022" s="167" t="s">
        <v>3505</v>
      </c>
      <c r="P1022" s="167"/>
      <c r="Q1022" s="167" t="s">
        <v>3506</v>
      </c>
      <c r="R1022" s="167" t="s">
        <v>3528</v>
      </c>
      <c r="S1022" s="169">
        <v>1</v>
      </c>
      <c r="T1022" s="167" t="s">
        <v>3529</v>
      </c>
      <c r="U1022" s="169" t="s">
        <v>3530</v>
      </c>
      <c r="V1022" s="167" t="s">
        <v>5166</v>
      </c>
      <c r="W1022" s="167" t="s">
        <v>5167</v>
      </c>
      <c r="X1022" s="170" t="s">
        <v>157</v>
      </c>
      <c r="Y1022" s="171" t="s">
        <v>5183</v>
      </c>
      <c r="Z1022" s="167" t="s">
        <v>10720</v>
      </c>
      <c r="AA1022" s="176">
        <v>4320</v>
      </c>
      <c r="AB1022" s="167" t="s">
        <v>11254</v>
      </c>
      <c r="AC1022" s="176">
        <v>4320</v>
      </c>
      <c r="AD1022" s="167" t="s">
        <v>11254</v>
      </c>
      <c r="AE1022" s="176">
        <v>529502.4</v>
      </c>
    </row>
    <row r="1023" spans="1:31">
      <c r="A1023" s="178">
        <v>108189722910</v>
      </c>
      <c r="B1023" s="166">
        <v>46139</v>
      </c>
      <c r="C1023" s="167" t="s">
        <v>3524</v>
      </c>
      <c r="D1023" s="167" t="s">
        <v>3525</v>
      </c>
      <c r="E1023" s="167" t="s">
        <v>3526</v>
      </c>
      <c r="F1023" s="167" t="s">
        <v>3501</v>
      </c>
      <c r="G1023" s="167" t="s">
        <v>3502</v>
      </c>
      <c r="H1023" s="168">
        <v>46140</v>
      </c>
      <c r="I1023" s="167" t="s">
        <v>5140</v>
      </c>
      <c r="J1023" s="169">
        <v>26130</v>
      </c>
      <c r="K1023" s="167" t="s">
        <v>55</v>
      </c>
      <c r="L1023" s="169">
        <v>1</v>
      </c>
      <c r="M1023" s="167" t="s">
        <v>3513</v>
      </c>
      <c r="N1023" s="169">
        <v>7.3</v>
      </c>
      <c r="O1023" s="167" t="s">
        <v>3505</v>
      </c>
      <c r="P1023" s="167"/>
      <c r="Q1023" s="167" t="s">
        <v>3506</v>
      </c>
      <c r="R1023" s="167" t="s">
        <v>3528</v>
      </c>
      <c r="S1023" s="169">
        <v>1</v>
      </c>
      <c r="T1023" s="167" t="s">
        <v>3529</v>
      </c>
      <c r="U1023" s="169" t="s">
        <v>3530</v>
      </c>
      <c r="V1023" s="167" t="s">
        <v>5166</v>
      </c>
      <c r="W1023" s="167" t="s">
        <v>5167</v>
      </c>
      <c r="X1023" s="170" t="s">
        <v>157</v>
      </c>
      <c r="Y1023" s="171" t="s">
        <v>5184</v>
      </c>
      <c r="Z1023" s="167" t="s">
        <v>10721</v>
      </c>
      <c r="AA1023" s="176">
        <v>4320</v>
      </c>
      <c r="AB1023" s="167" t="s">
        <v>11254</v>
      </c>
      <c r="AC1023" s="176">
        <v>4320</v>
      </c>
      <c r="AD1023" s="167" t="s">
        <v>11254</v>
      </c>
      <c r="AE1023" s="176">
        <v>529502.4</v>
      </c>
    </row>
    <row r="1024" spans="1:31">
      <c r="A1024" s="178">
        <v>108189725230</v>
      </c>
      <c r="B1024" s="166">
        <v>46139</v>
      </c>
      <c r="C1024" s="167" t="s">
        <v>3524</v>
      </c>
      <c r="D1024" s="167" t="s">
        <v>3525</v>
      </c>
      <c r="E1024" s="167" t="s">
        <v>3526</v>
      </c>
      <c r="F1024" s="167" t="s">
        <v>3501</v>
      </c>
      <c r="G1024" s="167" t="s">
        <v>3502</v>
      </c>
      <c r="H1024" s="168">
        <v>46140</v>
      </c>
      <c r="I1024" s="167" t="s">
        <v>5140</v>
      </c>
      <c r="J1024" s="169">
        <v>26130</v>
      </c>
      <c r="K1024" s="167" t="s">
        <v>55</v>
      </c>
      <c r="L1024" s="169">
        <v>1</v>
      </c>
      <c r="M1024" s="167" t="s">
        <v>3513</v>
      </c>
      <c r="N1024" s="169">
        <v>7.3</v>
      </c>
      <c r="O1024" s="167" t="s">
        <v>3505</v>
      </c>
      <c r="P1024" s="167"/>
      <c r="Q1024" s="167" t="s">
        <v>3506</v>
      </c>
      <c r="R1024" s="167" t="s">
        <v>3528</v>
      </c>
      <c r="S1024" s="169">
        <v>1</v>
      </c>
      <c r="T1024" s="167" t="s">
        <v>3529</v>
      </c>
      <c r="U1024" s="169" t="s">
        <v>3530</v>
      </c>
      <c r="V1024" s="167" t="s">
        <v>5166</v>
      </c>
      <c r="W1024" s="167" t="s">
        <v>5167</v>
      </c>
      <c r="X1024" s="170" t="s">
        <v>157</v>
      </c>
      <c r="Y1024" s="171" t="s">
        <v>5185</v>
      </c>
      <c r="Z1024" s="167" t="s">
        <v>10722</v>
      </c>
      <c r="AA1024" s="176">
        <v>4320</v>
      </c>
      <c r="AB1024" s="167" t="s">
        <v>11254</v>
      </c>
      <c r="AC1024" s="176">
        <v>4320</v>
      </c>
      <c r="AD1024" s="167" t="s">
        <v>11254</v>
      </c>
      <c r="AE1024" s="176">
        <v>529502.4</v>
      </c>
    </row>
    <row r="1025" spans="1:31">
      <c r="A1025" s="178">
        <v>108189727330</v>
      </c>
      <c r="B1025" s="166">
        <v>46139</v>
      </c>
      <c r="C1025" s="167" t="s">
        <v>3524</v>
      </c>
      <c r="D1025" s="167" t="s">
        <v>3525</v>
      </c>
      <c r="E1025" s="167" t="s">
        <v>3526</v>
      </c>
      <c r="F1025" s="167" t="s">
        <v>3501</v>
      </c>
      <c r="G1025" s="167" t="s">
        <v>3502</v>
      </c>
      <c r="H1025" s="168">
        <v>46140</v>
      </c>
      <c r="I1025" s="167" t="s">
        <v>5140</v>
      </c>
      <c r="J1025" s="169">
        <v>26130</v>
      </c>
      <c r="K1025" s="167" t="s">
        <v>55</v>
      </c>
      <c r="L1025" s="169">
        <v>1</v>
      </c>
      <c r="M1025" s="167" t="s">
        <v>3513</v>
      </c>
      <c r="N1025" s="169">
        <v>7.3</v>
      </c>
      <c r="O1025" s="167" t="s">
        <v>3505</v>
      </c>
      <c r="P1025" s="167"/>
      <c r="Q1025" s="167" t="s">
        <v>3506</v>
      </c>
      <c r="R1025" s="167" t="s">
        <v>3528</v>
      </c>
      <c r="S1025" s="169">
        <v>1</v>
      </c>
      <c r="T1025" s="167" t="s">
        <v>3529</v>
      </c>
      <c r="U1025" s="169" t="s">
        <v>3530</v>
      </c>
      <c r="V1025" s="167" t="s">
        <v>5166</v>
      </c>
      <c r="W1025" s="167" t="s">
        <v>5167</v>
      </c>
      <c r="X1025" s="170" t="s">
        <v>157</v>
      </c>
      <c r="Y1025" s="171" t="s">
        <v>5186</v>
      </c>
      <c r="Z1025" s="167" t="s">
        <v>10723</v>
      </c>
      <c r="AA1025" s="176">
        <v>4320</v>
      </c>
      <c r="AB1025" s="167" t="s">
        <v>11254</v>
      </c>
      <c r="AC1025" s="176">
        <v>4320</v>
      </c>
      <c r="AD1025" s="167" t="s">
        <v>11254</v>
      </c>
      <c r="AE1025" s="176">
        <v>529502.4</v>
      </c>
    </row>
    <row r="1026" spans="1:31">
      <c r="A1026" s="178">
        <v>108189729430</v>
      </c>
      <c r="B1026" s="166">
        <v>46139</v>
      </c>
      <c r="C1026" s="167" t="s">
        <v>3524</v>
      </c>
      <c r="D1026" s="167" t="s">
        <v>3525</v>
      </c>
      <c r="E1026" s="167" t="s">
        <v>3526</v>
      </c>
      <c r="F1026" s="167" t="s">
        <v>3501</v>
      </c>
      <c r="G1026" s="167" t="s">
        <v>3502</v>
      </c>
      <c r="H1026" s="168">
        <v>46140</v>
      </c>
      <c r="I1026" s="167" t="s">
        <v>5140</v>
      </c>
      <c r="J1026" s="169">
        <v>26130</v>
      </c>
      <c r="K1026" s="167" t="s">
        <v>55</v>
      </c>
      <c r="L1026" s="169">
        <v>1</v>
      </c>
      <c r="M1026" s="167" t="s">
        <v>3513</v>
      </c>
      <c r="N1026" s="169">
        <v>7.3</v>
      </c>
      <c r="O1026" s="167" t="s">
        <v>3505</v>
      </c>
      <c r="P1026" s="167"/>
      <c r="Q1026" s="167" t="s">
        <v>3506</v>
      </c>
      <c r="R1026" s="167" t="s">
        <v>3528</v>
      </c>
      <c r="S1026" s="169">
        <v>1</v>
      </c>
      <c r="T1026" s="167" t="s">
        <v>3529</v>
      </c>
      <c r="U1026" s="169" t="s">
        <v>3530</v>
      </c>
      <c r="V1026" s="167" t="s">
        <v>5166</v>
      </c>
      <c r="W1026" s="167" t="s">
        <v>5167</v>
      </c>
      <c r="X1026" s="170" t="s">
        <v>157</v>
      </c>
      <c r="Y1026" s="171" t="s">
        <v>5187</v>
      </c>
      <c r="Z1026" s="167" t="s">
        <v>10724</v>
      </c>
      <c r="AA1026" s="176">
        <v>4320</v>
      </c>
      <c r="AB1026" s="167" t="s">
        <v>11254</v>
      </c>
      <c r="AC1026" s="176">
        <v>4320</v>
      </c>
      <c r="AD1026" s="167" t="s">
        <v>11254</v>
      </c>
      <c r="AE1026" s="176">
        <v>529502.4</v>
      </c>
    </row>
    <row r="1027" spans="1:31">
      <c r="A1027" s="178">
        <v>108189731860</v>
      </c>
      <c r="B1027" s="166">
        <v>46139</v>
      </c>
      <c r="C1027" s="167" t="s">
        <v>3524</v>
      </c>
      <c r="D1027" s="167" t="s">
        <v>3525</v>
      </c>
      <c r="E1027" s="167" t="s">
        <v>3526</v>
      </c>
      <c r="F1027" s="167" t="s">
        <v>3501</v>
      </c>
      <c r="G1027" s="167" t="s">
        <v>3502</v>
      </c>
      <c r="H1027" s="168">
        <v>46140</v>
      </c>
      <c r="I1027" s="167" t="s">
        <v>5140</v>
      </c>
      <c r="J1027" s="169">
        <v>26130</v>
      </c>
      <c r="K1027" s="167" t="s">
        <v>55</v>
      </c>
      <c r="L1027" s="169">
        <v>1</v>
      </c>
      <c r="M1027" s="167" t="s">
        <v>3513</v>
      </c>
      <c r="N1027" s="169">
        <v>7.3</v>
      </c>
      <c r="O1027" s="167" t="s">
        <v>3505</v>
      </c>
      <c r="P1027" s="167"/>
      <c r="Q1027" s="167" t="s">
        <v>3506</v>
      </c>
      <c r="R1027" s="167" t="s">
        <v>3528</v>
      </c>
      <c r="S1027" s="169">
        <v>1</v>
      </c>
      <c r="T1027" s="167" t="s">
        <v>3529</v>
      </c>
      <c r="U1027" s="169" t="s">
        <v>3530</v>
      </c>
      <c r="V1027" s="167" t="s">
        <v>5166</v>
      </c>
      <c r="W1027" s="167" t="s">
        <v>5167</v>
      </c>
      <c r="X1027" s="170" t="s">
        <v>157</v>
      </c>
      <c r="Y1027" s="171" t="s">
        <v>5188</v>
      </c>
      <c r="Z1027" s="167" t="s">
        <v>10725</v>
      </c>
      <c r="AA1027" s="176">
        <v>4320</v>
      </c>
      <c r="AB1027" s="167" t="s">
        <v>11254</v>
      </c>
      <c r="AC1027" s="176">
        <v>4320</v>
      </c>
      <c r="AD1027" s="167" t="s">
        <v>11254</v>
      </c>
      <c r="AE1027" s="176">
        <v>529502.4</v>
      </c>
    </row>
    <row r="1028" spans="1:31">
      <c r="A1028" s="178">
        <v>108189733410</v>
      </c>
      <c r="B1028" s="166">
        <v>46139</v>
      </c>
      <c r="C1028" s="167" t="s">
        <v>3524</v>
      </c>
      <c r="D1028" s="167" t="s">
        <v>3525</v>
      </c>
      <c r="E1028" s="167" t="s">
        <v>3526</v>
      </c>
      <c r="F1028" s="167" t="s">
        <v>3501</v>
      </c>
      <c r="G1028" s="167" t="s">
        <v>3502</v>
      </c>
      <c r="H1028" s="168">
        <v>46140</v>
      </c>
      <c r="I1028" s="167" t="s">
        <v>5140</v>
      </c>
      <c r="J1028" s="169">
        <v>26130</v>
      </c>
      <c r="K1028" s="167" t="s">
        <v>55</v>
      </c>
      <c r="L1028" s="169">
        <v>1</v>
      </c>
      <c r="M1028" s="167" t="s">
        <v>3513</v>
      </c>
      <c r="N1028" s="169">
        <v>7.3</v>
      </c>
      <c r="O1028" s="167" t="s">
        <v>3505</v>
      </c>
      <c r="P1028" s="167"/>
      <c r="Q1028" s="167" t="s">
        <v>3506</v>
      </c>
      <c r="R1028" s="167" t="s">
        <v>3528</v>
      </c>
      <c r="S1028" s="169">
        <v>1</v>
      </c>
      <c r="T1028" s="167" t="s">
        <v>3529</v>
      </c>
      <c r="U1028" s="169" t="s">
        <v>3530</v>
      </c>
      <c r="V1028" s="167" t="s">
        <v>5166</v>
      </c>
      <c r="W1028" s="167" t="s">
        <v>5167</v>
      </c>
      <c r="X1028" s="170" t="s">
        <v>157</v>
      </c>
      <c r="Y1028" s="171" t="s">
        <v>5189</v>
      </c>
      <c r="Z1028" s="167" t="s">
        <v>10726</v>
      </c>
      <c r="AA1028" s="176">
        <v>4320</v>
      </c>
      <c r="AB1028" s="167" t="s">
        <v>11254</v>
      </c>
      <c r="AC1028" s="176">
        <v>4320</v>
      </c>
      <c r="AD1028" s="167" t="s">
        <v>11254</v>
      </c>
      <c r="AE1028" s="176">
        <v>529502.4</v>
      </c>
    </row>
    <row r="1029" spans="1:31">
      <c r="A1029" s="178">
        <v>108189744460</v>
      </c>
      <c r="B1029" s="166">
        <v>46139</v>
      </c>
      <c r="C1029" s="167" t="s">
        <v>3524</v>
      </c>
      <c r="D1029" s="167" t="s">
        <v>3525</v>
      </c>
      <c r="E1029" s="167" t="s">
        <v>3526</v>
      </c>
      <c r="F1029" s="167" t="s">
        <v>3501</v>
      </c>
      <c r="G1029" s="167" t="s">
        <v>3502</v>
      </c>
      <c r="H1029" s="168">
        <v>46140</v>
      </c>
      <c r="I1029" s="167" t="s">
        <v>5140</v>
      </c>
      <c r="J1029" s="169">
        <v>26130</v>
      </c>
      <c r="K1029" s="167" t="s">
        <v>55</v>
      </c>
      <c r="L1029" s="169">
        <v>1</v>
      </c>
      <c r="M1029" s="167" t="s">
        <v>3513</v>
      </c>
      <c r="N1029" s="169">
        <v>7.3</v>
      </c>
      <c r="O1029" s="167" t="s">
        <v>3505</v>
      </c>
      <c r="P1029" s="167"/>
      <c r="Q1029" s="167" t="s">
        <v>3506</v>
      </c>
      <c r="R1029" s="167" t="s">
        <v>3528</v>
      </c>
      <c r="S1029" s="169">
        <v>1</v>
      </c>
      <c r="T1029" s="167" t="s">
        <v>3529</v>
      </c>
      <c r="U1029" s="169" t="s">
        <v>3530</v>
      </c>
      <c r="V1029" s="167" t="s">
        <v>5166</v>
      </c>
      <c r="W1029" s="167" t="s">
        <v>5167</v>
      </c>
      <c r="X1029" s="170" t="s">
        <v>157</v>
      </c>
      <c r="Y1029" s="171" t="s">
        <v>5190</v>
      </c>
      <c r="Z1029" s="167" t="s">
        <v>10727</v>
      </c>
      <c r="AA1029" s="176">
        <v>4320</v>
      </c>
      <c r="AB1029" s="167" t="s">
        <v>11254</v>
      </c>
      <c r="AC1029" s="176">
        <v>4320</v>
      </c>
      <c r="AD1029" s="167" t="s">
        <v>11254</v>
      </c>
      <c r="AE1029" s="176">
        <v>529502.4</v>
      </c>
    </row>
    <row r="1030" spans="1:31">
      <c r="A1030" s="178">
        <v>108189752750</v>
      </c>
      <c r="B1030" s="166">
        <v>46139</v>
      </c>
      <c r="C1030" s="167" t="s">
        <v>3524</v>
      </c>
      <c r="D1030" s="167" t="s">
        <v>3525</v>
      </c>
      <c r="E1030" s="167" t="s">
        <v>3526</v>
      </c>
      <c r="F1030" s="167" t="s">
        <v>3501</v>
      </c>
      <c r="G1030" s="167" t="s">
        <v>3502</v>
      </c>
      <c r="H1030" s="168">
        <v>46140</v>
      </c>
      <c r="I1030" s="167" t="s">
        <v>5140</v>
      </c>
      <c r="J1030" s="169">
        <v>26130</v>
      </c>
      <c r="K1030" s="167" t="s">
        <v>55</v>
      </c>
      <c r="L1030" s="169">
        <v>1</v>
      </c>
      <c r="M1030" s="167" t="s">
        <v>3513</v>
      </c>
      <c r="N1030" s="169">
        <v>7.3</v>
      </c>
      <c r="O1030" s="167" t="s">
        <v>3505</v>
      </c>
      <c r="P1030" s="167"/>
      <c r="Q1030" s="167" t="s">
        <v>3506</v>
      </c>
      <c r="R1030" s="167" t="s">
        <v>3528</v>
      </c>
      <c r="S1030" s="169">
        <v>1</v>
      </c>
      <c r="T1030" s="167" t="s">
        <v>3529</v>
      </c>
      <c r="U1030" s="169" t="s">
        <v>3530</v>
      </c>
      <c r="V1030" s="167" t="s">
        <v>5166</v>
      </c>
      <c r="W1030" s="167" t="s">
        <v>5167</v>
      </c>
      <c r="X1030" s="170" t="s">
        <v>157</v>
      </c>
      <c r="Y1030" s="171" t="s">
        <v>5191</v>
      </c>
      <c r="Z1030" s="167" t="s">
        <v>10728</v>
      </c>
      <c r="AA1030" s="176">
        <v>4320</v>
      </c>
      <c r="AB1030" s="167" t="s">
        <v>11254</v>
      </c>
      <c r="AC1030" s="176">
        <v>4320</v>
      </c>
      <c r="AD1030" s="167" t="s">
        <v>11254</v>
      </c>
      <c r="AE1030" s="176">
        <v>529502.4</v>
      </c>
    </row>
    <row r="1031" spans="1:31">
      <c r="A1031" s="178">
        <v>108189764430</v>
      </c>
      <c r="B1031" s="166">
        <v>46139</v>
      </c>
      <c r="C1031" s="167" t="s">
        <v>3524</v>
      </c>
      <c r="D1031" s="167" t="s">
        <v>3525</v>
      </c>
      <c r="E1031" s="167" t="s">
        <v>3526</v>
      </c>
      <c r="F1031" s="167" t="s">
        <v>3501</v>
      </c>
      <c r="G1031" s="167" t="s">
        <v>3502</v>
      </c>
      <c r="H1031" s="168">
        <v>46140</v>
      </c>
      <c r="I1031" s="167" t="s">
        <v>5140</v>
      </c>
      <c r="J1031" s="169">
        <v>26130</v>
      </c>
      <c r="K1031" s="167" t="s">
        <v>55</v>
      </c>
      <c r="L1031" s="169">
        <v>1</v>
      </c>
      <c r="M1031" s="167" t="s">
        <v>3513</v>
      </c>
      <c r="N1031" s="169">
        <v>7.3</v>
      </c>
      <c r="O1031" s="167" t="s">
        <v>3505</v>
      </c>
      <c r="P1031" s="167"/>
      <c r="Q1031" s="167" t="s">
        <v>3506</v>
      </c>
      <c r="R1031" s="167" t="s">
        <v>3528</v>
      </c>
      <c r="S1031" s="169">
        <v>1</v>
      </c>
      <c r="T1031" s="167" t="s">
        <v>3529</v>
      </c>
      <c r="U1031" s="169" t="s">
        <v>3530</v>
      </c>
      <c r="V1031" s="167" t="s">
        <v>5166</v>
      </c>
      <c r="W1031" s="167" t="s">
        <v>5167</v>
      </c>
      <c r="X1031" s="170" t="s">
        <v>157</v>
      </c>
      <c r="Y1031" s="171" t="s">
        <v>5192</v>
      </c>
      <c r="Z1031" s="167" t="s">
        <v>10729</v>
      </c>
      <c r="AA1031" s="176">
        <v>4320</v>
      </c>
      <c r="AB1031" s="167" t="s">
        <v>11254</v>
      </c>
      <c r="AC1031" s="176">
        <v>4320</v>
      </c>
      <c r="AD1031" s="167" t="s">
        <v>11254</v>
      </c>
      <c r="AE1031" s="176">
        <v>529502.4</v>
      </c>
    </row>
    <row r="1032" spans="1:31">
      <c r="A1032" s="178">
        <v>108189772940</v>
      </c>
      <c r="B1032" s="166">
        <v>46139</v>
      </c>
      <c r="C1032" s="167" t="s">
        <v>3524</v>
      </c>
      <c r="D1032" s="167" t="s">
        <v>3525</v>
      </c>
      <c r="E1032" s="167" t="s">
        <v>3526</v>
      </c>
      <c r="F1032" s="167" t="s">
        <v>3501</v>
      </c>
      <c r="G1032" s="167" t="s">
        <v>3502</v>
      </c>
      <c r="H1032" s="168">
        <v>46140</v>
      </c>
      <c r="I1032" s="167" t="s">
        <v>5140</v>
      </c>
      <c r="J1032" s="169">
        <v>26130</v>
      </c>
      <c r="K1032" s="167" t="s">
        <v>55</v>
      </c>
      <c r="L1032" s="169">
        <v>1</v>
      </c>
      <c r="M1032" s="167" t="s">
        <v>3513</v>
      </c>
      <c r="N1032" s="169">
        <v>7.3</v>
      </c>
      <c r="O1032" s="167" t="s">
        <v>3505</v>
      </c>
      <c r="P1032" s="167"/>
      <c r="Q1032" s="167" t="s">
        <v>3506</v>
      </c>
      <c r="R1032" s="167" t="s">
        <v>3528</v>
      </c>
      <c r="S1032" s="169">
        <v>1</v>
      </c>
      <c r="T1032" s="167" t="s">
        <v>3529</v>
      </c>
      <c r="U1032" s="169" t="s">
        <v>3530</v>
      </c>
      <c r="V1032" s="167" t="s">
        <v>5166</v>
      </c>
      <c r="W1032" s="167" t="s">
        <v>5167</v>
      </c>
      <c r="X1032" s="170" t="s">
        <v>157</v>
      </c>
      <c r="Y1032" s="171" t="s">
        <v>5193</v>
      </c>
      <c r="Z1032" s="167" t="s">
        <v>10730</v>
      </c>
      <c r="AA1032" s="176">
        <v>4320</v>
      </c>
      <c r="AB1032" s="167" t="s">
        <v>11254</v>
      </c>
      <c r="AC1032" s="176">
        <v>4320</v>
      </c>
      <c r="AD1032" s="167" t="s">
        <v>11254</v>
      </c>
      <c r="AE1032" s="176">
        <v>529502.4</v>
      </c>
    </row>
    <row r="1033" spans="1:31">
      <c r="A1033" s="178">
        <v>108189779240</v>
      </c>
      <c r="B1033" s="166">
        <v>46139</v>
      </c>
      <c r="C1033" s="167" t="s">
        <v>3524</v>
      </c>
      <c r="D1033" s="167" t="s">
        <v>3525</v>
      </c>
      <c r="E1033" s="167" t="s">
        <v>3526</v>
      </c>
      <c r="F1033" s="167" t="s">
        <v>3501</v>
      </c>
      <c r="G1033" s="167" t="s">
        <v>3502</v>
      </c>
      <c r="H1033" s="168">
        <v>46140</v>
      </c>
      <c r="I1033" s="167" t="s">
        <v>5140</v>
      </c>
      <c r="J1033" s="169">
        <v>26130</v>
      </c>
      <c r="K1033" s="167" t="s">
        <v>55</v>
      </c>
      <c r="L1033" s="169">
        <v>1</v>
      </c>
      <c r="M1033" s="167" t="s">
        <v>3513</v>
      </c>
      <c r="N1033" s="169">
        <v>7.3</v>
      </c>
      <c r="O1033" s="167" t="s">
        <v>3505</v>
      </c>
      <c r="P1033" s="167"/>
      <c r="Q1033" s="167" t="s">
        <v>3506</v>
      </c>
      <c r="R1033" s="167" t="s">
        <v>3528</v>
      </c>
      <c r="S1033" s="169">
        <v>1</v>
      </c>
      <c r="T1033" s="167" t="s">
        <v>3529</v>
      </c>
      <c r="U1033" s="169" t="s">
        <v>3530</v>
      </c>
      <c r="V1033" s="167" t="s">
        <v>5166</v>
      </c>
      <c r="W1033" s="167" t="s">
        <v>5167</v>
      </c>
      <c r="X1033" s="170" t="s">
        <v>157</v>
      </c>
      <c r="Y1033" s="171" t="s">
        <v>5194</v>
      </c>
      <c r="Z1033" s="167" t="s">
        <v>10731</v>
      </c>
      <c r="AA1033" s="176">
        <v>4320</v>
      </c>
      <c r="AB1033" s="167" t="s">
        <v>11254</v>
      </c>
      <c r="AC1033" s="176">
        <v>4320</v>
      </c>
      <c r="AD1033" s="167" t="s">
        <v>11254</v>
      </c>
      <c r="AE1033" s="176">
        <v>529502.4</v>
      </c>
    </row>
    <row r="1034" spans="1:31">
      <c r="A1034" s="178">
        <v>108189786720</v>
      </c>
      <c r="B1034" s="166">
        <v>46139</v>
      </c>
      <c r="C1034" s="167" t="s">
        <v>3524</v>
      </c>
      <c r="D1034" s="167" t="s">
        <v>3525</v>
      </c>
      <c r="E1034" s="167" t="s">
        <v>3526</v>
      </c>
      <c r="F1034" s="167" t="s">
        <v>3501</v>
      </c>
      <c r="G1034" s="167" t="s">
        <v>3502</v>
      </c>
      <c r="H1034" s="168">
        <v>46140</v>
      </c>
      <c r="I1034" s="167" t="s">
        <v>5140</v>
      </c>
      <c r="J1034" s="169">
        <v>26130</v>
      </c>
      <c r="K1034" s="167" t="s">
        <v>55</v>
      </c>
      <c r="L1034" s="169">
        <v>1</v>
      </c>
      <c r="M1034" s="167" t="s">
        <v>3513</v>
      </c>
      <c r="N1034" s="169">
        <v>7.3</v>
      </c>
      <c r="O1034" s="167" t="s">
        <v>3505</v>
      </c>
      <c r="P1034" s="167"/>
      <c r="Q1034" s="167" t="s">
        <v>3506</v>
      </c>
      <c r="R1034" s="167" t="s">
        <v>3528</v>
      </c>
      <c r="S1034" s="169">
        <v>1</v>
      </c>
      <c r="T1034" s="167" t="s">
        <v>3529</v>
      </c>
      <c r="U1034" s="169" t="s">
        <v>3530</v>
      </c>
      <c r="V1034" s="167" t="s">
        <v>5166</v>
      </c>
      <c r="W1034" s="167" t="s">
        <v>5167</v>
      </c>
      <c r="X1034" s="170" t="s">
        <v>157</v>
      </c>
      <c r="Y1034" s="171" t="s">
        <v>5195</v>
      </c>
      <c r="Z1034" s="167" t="s">
        <v>10732</v>
      </c>
      <c r="AA1034" s="176">
        <v>4320</v>
      </c>
      <c r="AB1034" s="167" t="s">
        <v>11254</v>
      </c>
      <c r="AC1034" s="176">
        <v>4320</v>
      </c>
      <c r="AD1034" s="167" t="s">
        <v>11254</v>
      </c>
      <c r="AE1034" s="176">
        <v>529502.4</v>
      </c>
    </row>
    <row r="1035" spans="1:31">
      <c r="A1035" s="178">
        <v>108189790920</v>
      </c>
      <c r="B1035" s="166">
        <v>46139</v>
      </c>
      <c r="C1035" s="167" t="s">
        <v>3524</v>
      </c>
      <c r="D1035" s="167" t="s">
        <v>3525</v>
      </c>
      <c r="E1035" s="167" t="s">
        <v>3526</v>
      </c>
      <c r="F1035" s="167" t="s">
        <v>3501</v>
      </c>
      <c r="G1035" s="167" t="s">
        <v>3502</v>
      </c>
      <c r="H1035" s="168">
        <v>46140</v>
      </c>
      <c r="I1035" s="167" t="s">
        <v>5140</v>
      </c>
      <c r="J1035" s="169">
        <v>26130</v>
      </c>
      <c r="K1035" s="167" t="s">
        <v>55</v>
      </c>
      <c r="L1035" s="169">
        <v>1</v>
      </c>
      <c r="M1035" s="167" t="s">
        <v>3513</v>
      </c>
      <c r="N1035" s="169">
        <v>7.3</v>
      </c>
      <c r="O1035" s="167" t="s">
        <v>3505</v>
      </c>
      <c r="P1035" s="167"/>
      <c r="Q1035" s="167" t="s">
        <v>3506</v>
      </c>
      <c r="R1035" s="167" t="s">
        <v>3528</v>
      </c>
      <c r="S1035" s="169">
        <v>1</v>
      </c>
      <c r="T1035" s="167" t="s">
        <v>3529</v>
      </c>
      <c r="U1035" s="169" t="s">
        <v>3530</v>
      </c>
      <c r="V1035" s="167" t="s">
        <v>5166</v>
      </c>
      <c r="W1035" s="167" t="s">
        <v>5167</v>
      </c>
      <c r="X1035" s="170" t="s">
        <v>157</v>
      </c>
      <c r="Y1035" s="171" t="s">
        <v>5196</v>
      </c>
      <c r="Z1035" s="167" t="s">
        <v>10733</v>
      </c>
      <c r="AA1035" s="176">
        <v>4320</v>
      </c>
      <c r="AB1035" s="167" t="s">
        <v>11254</v>
      </c>
      <c r="AC1035" s="176">
        <v>4320</v>
      </c>
      <c r="AD1035" s="167" t="s">
        <v>11254</v>
      </c>
      <c r="AE1035" s="176">
        <v>529502.4</v>
      </c>
    </row>
    <row r="1036" spans="1:31">
      <c r="A1036" s="178">
        <v>108189796040</v>
      </c>
      <c r="B1036" s="166">
        <v>46139</v>
      </c>
      <c r="C1036" s="167" t="s">
        <v>3524</v>
      </c>
      <c r="D1036" s="167" t="s">
        <v>3525</v>
      </c>
      <c r="E1036" s="167" t="s">
        <v>3526</v>
      </c>
      <c r="F1036" s="167" t="s">
        <v>3501</v>
      </c>
      <c r="G1036" s="167" t="s">
        <v>3502</v>
      </c>
      <c r="H1036" s="168">
        <v>46140</v>
      </c>
      <c r="I1036" s="167" t="s">
        <v>5140</v>
      </c>
      <c r="J1036" s="169">
        <v>26130</v>
      </c>
      <c r="K1036" s="167" t="s">
        <v>55</v>
      </c>
      <c r="L1036" s="169">
        <v>1</v>
      </c>
      <c r="M1036" s="167" t="s">
        <v>3513</v>
      </c>
      <c r="N1036" s="169">
        <v>7.3</v>
      </c>
      <c r="O1036" s="167" t="s">
        <v>3505</v>
      </c>
      <c r="P1036" s="167"/>
      <c r="Q1036" s="167" t="s">
        <v>3506</v>
      </c>
      <c r="R1036" s="167" t="s">
        <v>3528</v>
      </c>
      <c r="S1036" s="169">
        <v>1</v>
      </c>
      <c r="T1036" s="167" t="s">
        <v>3529</v>
      </c>
      <c r="U1036" s="169" t="s">
        <v>3530</v>
      </c>
      <c r="V1036" s="167" t="s">
        <v>5166</v>
      </c>
      <c r="W1036" s="167" t="s">
        <v>5167</v>
      </c>
      <c r="X1036" s="170" t="s">
        <v>157</v>
      </c>
      <c r="Y1036" s="171" t="s">
        <v>5197</v>
      </c>
      <c r="Z1036" s="167" t="s">
        <v>10734</v>
      </c>
      <c r="AA1036" s="176">
        <v>4320</v>
      </c>
      <c r="AB1036" s="167" t="s">
        <v>11254</v>
      </c>
      <c r="AC1036" s="176">
        <v>4320</v>
      </c>
      <c r="AD1036" s="167" t="s">
        <v>11254</v>
      </c>
      <c r="AE1036" s="176">
        <v>529502.4</v>
      </c>
    </row>
    <row r="1037" spans="1:31">
      <c r="A1037" s="178">
        <v>108189808050</v>
      </c>
      <c r="B1037" s="166">
        <v>46139</v>
      </c>
      <c r="C1037" s="167" t="s">
        <v>3524</v>
      </c>
      <c r="D1037" s="167" t="s">
        <v>3525</v>
      </c>
      <c r="E1037" s="167" t="s">
        <v>3526</v>
      </c>
      <c r="F1037" s="167" t="s">
        <v>3501</v>
      </c>
      <c r="G1037" s="167" t="s">
        <v>3502</v>
      </c>
      <c r="H1037" s="168">
        <v>46140</v>
      </c>
      <c r="I1037" s="167"/>
      <c r="J1037" s="169">
        <v>26130</v>
      </c>
      <c r="K1037" s="167" t="s">
        <v>55</v>
      </c>
      <c r="L1037" s="169">
        <v>1</v>
      </c>
      <c r="M1037" s="167" t="s">
        <v>3504</v>
      </c>
      <c r="N1037" s="169">
        <v>4.9000000000000004</v>
      </c>
      <c r="O1037" s="167" t="s">
        <v>3505</v>
      </c>
      <c r="P1037" s="167"/>
      <c r="Q1037" s="167" t="s">
        <v>3514</v>
      </c>
      <c r="R1037" s="167" t="s">
        <v>3528</v>
      </c>
      <c r="S1037" s="169">
        <v>5</v>
      </c>
      <c r="T1037" s="167" t="s">
        <v>3535</v>
      </c>
      <c r="U1037" s="169" t="s">
        <v>3536</v>
      </c>
      <c r="V1037" s="167" t="s">
        <v>5198</v>
      </c>
      <c r="W1037" s="167" t="s">
        <v>3811</v>
      </c>
      <c r="X1037" s="170" t="s">
        <v>3533</v>
      </c>
      <c r="Y1037" s="171" t="s">
        <v>5199</v>
      </c>
      <c r="Z1037" s="167" t="s">
        <v>10735</v>
      </c>
      <c r="AA1037" s="176">
        <v>10000</v>
      </c>
      <c r="AB1037" s="167" t="s">
        <v>11254</v>
      </c>
      <c r="AC1037" s="176">
        <v>10000</v>
      </c>
      <c r="AD1037" s="167" t="s">
        <v>11254</v>
      </c>
      <c r="AE1037" s="176">
        <v>80</v>
      </c>
    </row>
    <row r="1038" spans="1:31">
      <c r="A1038" s="178">
        <v>108189808050</v>
      </c>
      <c r="B1038" s="166">
        <v>46139</v>
      </c>
      <c r="C1038" s="167" t="s">
        <v>3524</v>
      </c>
      <c r="D1038" s="167" t="s">
        <v>3525</v>
      </c>
      <c r="E1038" s="167" t="s">
        <v>3526</v>
      </c>
      <c r="F1038" s="167" t="s">
        <v>3501</v>
      </c>
      <c r="G1038" s="167" t="s">
        <v>3502</v>
      </c>
      <c r="H1038" s="168">
        <v>46140</v>
      </c>
      <c r="I1038" s="167"/>
      <c r="J1038" s="169">
        <v>26130</v>
      </c>
      <c r="K1038" s="167" t="s">
        <v>55</v>
      </c>
      <c r="L1038" s="169">
        <v>1</v>
      </c>
      <c r="M1038" s="167" t="s">
        <v>3504</v>
      </c>
      <c r="N1038" s="169">
        <v>4.9000000000000004</v>
      </c>
      <c r="O1038" s="167" t="s">
        <v>3505</v>
      </c>
      <c r="P1038" s="167"/>
      <c r="Q1038" s="167" t="s">
        <v>3514</v>
      </c>
      <c r="R1038" s="167" t="s">
        <v>3528</v>
      </c>
      <c r="S1038" s="169">
        <v>4</v>
      </c>
      <c r="T1038" s="167" t="s">
        <v>3560</v>
      </c>
      <c r="U1038" s="169" t="s">
        <v>3561</v>
      </c>
      <c r="V1038" s="167" t="s">
        <v>5200</v>
      </c>
      <c r="W1038" s="167" t="s">
        <v>5201</v>
      </c>
      <c r="X1038" s="170" t="s">
        <v>3533</v>
      </c>
      <c r="Y1038" s="171" t="s">
        <v>5199</v>
      </c>
      <c r="Z1038" s="167" t="s">
        <v>10735</v>
      </c>
      <c r="AA1038" s="176">
        <v>30000</v>
      </c>
      <c r="AB1038" s="167" t="s">
        <v>11254</v>
      </c>
      <c r="AC1038" s="176">
        <v>30000</v>
      </c>
      <c r="AD1038" s="167" t="s">
        <v>11254</v>
      </c>
      <c r="AE1038" s="176">
        <v>75</v>
      </c>
    </row>
    <row r="1039" spans="1:31">
      <c r="A1039" s="178">
        <v>108189808050</v>
      </c>
      <c r="B1039" s="166">
        <v>46139</v>
      </c>
      <c r="C1039" s="167" t="s">
        <v>3524</v>
      </c>
      <c r="D1039" s="167" t="s">
        <v>3525</v>
      </c>
      <c r="E1039" s="167" t="s">
        <v>3526</v>
      </c>
      <c r="F1039" s="167" t="s">
        <v>3501</v>
      </c>
      <c r="G1039" s="167" t="s">
        <v>3502</v>
      </c>
      <c r="H1039" s="168">
        <v>46140</v>
      </c>
      <c r="I1039" s="167"/>
      <c r="J1039" s="169">
        <v>26130</v>
      </c>
      <c r="K1039" s="167" t="s">
        <v>55</v>
      </c>
      <c r="L1039" s="169">
        <v>1</v>
      </c>
      <c r="M1039" s="167" t="s">
        <v>3504</v>
      </c>
      <c r="N1039" s="169">
        <v>4.9000000000000004</v>
      </c>
      <c r="O1039" s="167" t="s">
        <v>3505</v>
      </c>
      <c r="P1039" s="167"/>
      <c r="Q1039" s="167" t="s">
        <v>3514</v>
      </c>
      <c r="R1039" s="167" t="s">
        <v>3528</v>
      </c>
      <c r="S1039" s="169">
        <v>3</v>
      </c>
      <c r="T1039" s="167" t="s">
        <v>3535</v>
      </c>
      <c r="U1039" s="169" t="s">
        <v>3536</v>
      </c>
      <c r="V1039" s="167" t="s">
        <v>5202</v>
      </c>
      <c r="W1039" s="167" t="s">
        <v>5203</v>
      </c>
      <c r="X1039" s="170" t="s">
        <v>3533</v>
      </c>
      <c r="Y1039" s="171" t="s">
        <v>5199</v>
      </c>
      <c r="Z1039" s="167" t="s">
        <v>10735</v>
      </c>
      <c r="AA1039" s="176">
        <v>10000</v>
      </c>
      <c r="AB1039" s="167" t="s">
        <v>11254</v>
      </c>
      <c r="AC1039" s="176">
        <v>10000</v>
      </c>
      <c r="AD1039" s="167" t="s">
        <v>11254</v>
      </c>
      <c r="AE1039" s="176">
        <v>180</v>
      </c>
    </row>
    <row r="1040" spans="1:31">
      <c r="A1040" s="178">
        <v>108189808050</v>
      </c>
      <c r="B1040" s="166">
        <v>46139</v>
      </c>
      <c r="C1040" s="167" t="s">
        <v>3524</v>
      </c>
      <c r="D1040" s="167" t="s">
        <v>3525</v>
      </c>
      <c r="E1040" s="167" t="s">
        <v>3526</v>
      </c>
      <c r="F1040" s="167" t="s">
        <v>3501</v>
      </c>
      <c r="G1040" s="167" t="s">
        <v>3502</v>
      </c>
      <c r="H1040" s="168">
        <v>46140</v>
      </c>
      <c r="I1040" s="167"/>
      <c r="J1040" s="169">
        <v>26130</v>
      </c>
      <c r="K1040" s="167" t="s">
        <v>55</v>
      </c>
      <c r="L1040" s="169">
        <v>1</v>
      </c>
      <c r="M1040" s="167" t="s">
        <v>3504</v>
      </c>
      <c r="N1040" s="169">
        <v>4.9000000000000004</v>
      </c>
      <c r="O1040" s="167" t="s">
        <v>3505</v>
      </c>
      <c r="P1040" s="167"/>
      <c r="Q1040" s="167" t="s">
        <v>3514</v>
      </c>
      <c r="R1040" s="167" t="s">
        <v>3528</v>
      </c>
      <c r="S1040" s="169">
        <v>2</v>
      </c>
      <c r="T1040" s="167" t="s">
        <v>3535</v>
      </c>
      <c r="U1040" s="169" t="s">
        <v>3536</v>
      </c>
      <c r="V1040" s="167" t="s">
        <v>5204</v>
      </c>
      <c r="W1040" s="167" t="s">
        <v>5205</v>
      </c>
      <c r="X1040" s="170" t="s">
        <v>3533</v>
      </c>
      <c r="Y1040" s="171" t="s">
        <v>5199</v>
      </c>
      <c r="Z1040" s="167" t="s">
        <v>10735</v>
      </c>
      <c r="AA1040" s="176">
        <v>24000</v>
      </c>
      <c r="AB1040" s="167" t="s">
        <v>11254</v>
      </c>
      <c r="AC1040" s="176">
        <v>24000</v>
      </c>
      <c r="AD1040" s="167" t="s">
        <v>11254</v>
      </c>
      <c r="AE1040" s="176">
        <v>3600</v>
      </c>
    </row>
    <row r="1041" spans="1:31">
      <c r="A1041" s="178">
        <v>108189808050</v>
      </c>
      <c r="B1041" s="166">
        <v>46139</v>
      </c>
      <c r="C1041" s="167" t="s">
        <v>3524</v>
      </c>
      <c r="D1041" s="167" t="s">
        <v>3525</v>
      </c>
      <c r="E1041" s="167" t="s">
        <v>3526</v>
      </c>
      <c r="F1041" s="167" t="s">
        <v>3501</v>
      </c>
      <c r="G1041" s="167" t="s">
        <v>3502</v>
      </c>
      <c r="H1041" s="168">
        <v>46140</v>
      </c>
      <c r="I1041" s="167"/>
      <c r="J1041" s="169">
        <v>26130</v>
      </c>
      <c r="K1041" s="167" t="s">
        <v>55</v>
      </c>
      <c r="L1041" s="169">
        <v>1</v>
      </c>
      <c r="M1041" s="167" t="s">
        <v>3504</v>
      </c>
      <c r="N1041" s="169">
        <v>4.9000000000000004</v>
      </c>
      <c r="O1041" s="167" t="s">
        <v>3505</v>
      </c>
      <c r="P1041" s="167"/>
      <c r="Q1041" s="167" t="s">
        <v>3514</v>
      </c>
      <c r="R1041" s="167" t="s">
        <v>3528</v>
      </c>
      <c r="S1041" s="169">
        <v>1</v>
      </c>
      <c r="T1041" s="167" t="s">
        <v>3717</v>
      </c>
      <c r="U1041" s="169" t="s">
        <v>3718</v>
      </c>
      <c r="V1041" s="167" t="s">
        <v>5206</v>
      </c>
      <c r="W1041" s="167" t="s">
        <v>5207</v>
      </c>
      <c r="X1041" s="170" t="s">
        <v>160</v>
      </c>
      <c r="Y1041" s="171" t="s">
        <v>5199</v>
      </c>
      <c r="Z1041" s="167" t="s">
        <v>10735</v>
      </c>
      <c r="AA1041" s="176">
        <v>1000</v>
      </c>
      <c r="AB1041" s="167" t="s">
        <v>11254</v>
      </c>
      <c r="AC1041" s="176">
        <v>1000</v>
      </c>
      <c r="AD1041" s="167" t="s">
        <v>11254</v>
      </c>
      <c r="AE1041" s="176">
        <v>183</v>
      </c>
    </row>
    <row r="1042" spans="1:31">
      <c r="A1042" s="178">
        <v>108189825550</v>
      </c>
      <c r="B1042" s="166">
        <v>46139</v>
      </c>
      <c r="C1042" s="167" t="s">
        <v>3524</v>
      </c>
      <c r="D1042" s="167" t="s">
        <v>3525</v>
      </c>
      <c r="E1042" s="167" t="s">
        <v>3526</v>
      </c>
      <c r="F1042" s="167" t="s">
        <v>3501</v>
      </c>
      <c r="G1042" s="167" t="s">
        <v>3502</v>
      </c>
      <c r="H1042" s="168">
        <v>46140</v>
      </c>
      <c r="I1042" s="167"/>
      <c r="J1042" s="169">
        <v>26130</v>
      </c>
      <c r="K1042" s="167" t="s">
        <v>55</v>
      </c>
      <c r="L1042" s="169">
        <v>2</v>
      </c>
      <c r="M1042" s="167" t="s">
        <v>3504</v>
      </c>
      <c r="N1042" s="169">
        <v>279.8</v>
      </c>
      <c r="O1042" s="167" t="s">
        <v>3505</v>
      </c>
      <c r="P1042" s="167"/>
      <c r="Q1042" s="167" t="s">
        <v>3514</v>
      </c>
      <c r="R1042" s="167" t="s">
        <v>3528</v>
      </c>
      <c r="S1042" s="169">
        <v>50</v>
      </c>
      <c r="T1042" s="167" t="s">
        <v>3560</v>
      </c>
      <c r="U1042" s="169" t="s">
        <v>3561</v>
      </c>
      <c r="V1042" s="167" t="s">
        <v>5208</v>
      </c>
      <c r="W1042" s="167" t="s">
        <v>5209</v>
      </c>
      <c r="X1042" s="170" t="s">
        <v>3533</v>
      </c>
      <c r="Y1042" s="171" t="s">
        <v>5210</v>
      </c>
      <c r="Z1042" s="167" t="s">
        <v>10736</v>
      </c>
      <c r="AA1042" s="176">
        <v>2000</v>
      </c>
      <c r="AB1042" s="167" t="s">
        <v>11254</v>
      </c>
      <c r="AC1042" s="176">
        <v>2000</v>
      </c>
      <c r="AD1042" s="167" t="s">
        <v>11254</v>
      </c>
      <c r="AE1042" s="176">
        <v>279.45999999999998</v>
      </c>
    </row>
    <row r="1043" spans="1:31">
      <c r="A1043" s="178">
        <v>108189825550</v>
      </c>
      <c r="B1043" s="166">
        <v>46139</v>
      </c>
      <c r="C1043" s="167" t="s">
        <v>3524</v>
      </c>
      <c r="D1043" s="167" t="s">
        <v>3525</v>
      </c>
      <c r="E1043" s="167" t="s">
        <v>3526</v>
      </c>
      <c r="F1043" s="167" t="s">
        <v>3501</v>
      </c>
      <c r="G1043" s="167" t="s">
        <v>3502</v>
      </c>
      <c r="H1043" s="168">
        <v>46140</v>
      </c>
      <c r="I1043" s="167"/>
      <c r="J1043" s="169">
        <v>26130</v>
      </c>
      <c r="K1043" s="167" t="s">
        <v>55</v>
      </c>
      <c r="L1043" s="169">
        <v>2</v>
      </c>
      <c r="M1043" s="167" t="s">
        <v>3504</v>
      </c>
      <c r="N1043" s="169">
        <v>279.8</v>
      </c>
      <c r="O1043" s="167" t="s">
        <v>3505</v>
      </c>
      <c r="P1043" s="167"/>
      <c r="Q1043" s="167" t="s">
        <v>3514</v>
      </c>
      <c r="R1043" s="167" t="s">
        <v>3528</v>
      </c>
      <c r="S1043" s="169">
        <v>49</v>
      </c>
      <c r="T1043" s="167" t="s">
        <v>3540</v>
      </c>
      <c r="U1043" s="169" t="s">
        <v>3541</v>
      </c>
      <c r="V1043" s="167" t="s">
        <v>5211</v>
      </c>
      <c r="W1043" s="167" t="s">
        <v>5212</v>
      </c>
      <c r="X1043" s="170" t="s">
        <v>3533</v>
      </c>
      <c r="Y1043" s="171" t="s">
        <v>5210</v>
      </c>
      <c r="Z1043" s="167" t="s">
        <v>10736</v>
      </c>
      <c r="AA1043" s="176">
        <v>9000</v>
      </c>
      <c r="AB1043" s="167" t="s">
        <v>11254</v>
      </c>
      <c r="AC1043" s="176">
        <v>9000</v>
      </c>
      <c r="AD1043" s="167" t="s">
        <v>11254</v>
      </c>
      <c r="AE1043" s="176">
        <v>81.900000000000006</v>
      </c>
    </row>
    <row r="1044" spans="1:31">
      <c r="A1044" s="178">
        <v>108189825550</v>
      </c>
      <c r="B1044" s="166">
        <v>46139</v>
      </c>
      <c r="C1044" s="167" t="s">
        <v>3524</v>
      </c>
      <c r="D1044" s="167" t="s">
        <v>3525</v>
      </c>
      <c r="E1044" s="167" t="s">
        <v>3526</v>
      </c>
      <c r="F1044" s="167" t="s">
        <v>3501</v>
      </c>
      <c r="G1044" s="167" t="s">
        <v>3502</v>
      </c>
      <c r="H1044" s="168">
        <v>46140</v>
      </c>
      <c r="I1044" s="167"/>
      <c r="J1044" s="169">
        <v>26130</v>
      </c>
      <c r="K1044" s="167" t="s">
        <v>55</v>
      </c>
      <c r="L1044" s="169">
        <v>2</v>
      </c>
      <c r="M1044" s="167" t="s">
        <v>3504</v>
      </c>
      <c r="N1044" s="169">
        <v>279.8</v>
      </c>
      <c r="O1044" s="167" t="s">
        <v>3505</v>
      </c>
      <c r="P1044" s="167"/>
      <c r="Q1044" s="167" t="s">
        <v>3514</v>
      </c>
      <c r="R1044" s="167" t="s">
        <v>3528</v>
      </c>
      <c r="S1044" s="169">
        <v>48</v>
      </c>
      <c r="T1044" s="167" t="s">
        <v>3545</v>
      </c>
      <c r="U1044" s="169" t="s">
        <v>3546</v>
      </c>
      <c r="V1044" s="167" t="s">
        <v>5213</v>
      </c>
      <c r="W1044" s="167" t="s">
        <v>5214</v>
      </c>
      <c r="X1044" s="170" t="s">
        <v>3533</v>
      </c>
      <c r="Y1044" s="171" t="s">
        <v>5210</v>
      </c>
      <c r="Z1044" s="167" t="s">
        <v>10736</v>
      </c>
      <c r="AA1044" s="176">
        <v>3000</v>
      </c>
      <c r="AB1044" s="167" t="s">
        <v>11254</v>
      </c>
      <c r="AC1044" s="176">
        <v>3000</v>
      </c>
      <c r="AD1044" s="167" t="s">
        <v>11254</v>
      </c>
      <c r="AE1044" s="176">
        <v>39</v>
      </c>
    </row>
    <row r="1045" spans="1:31">
      <c r="A1045" s="178">
        <v>108189825550</v>
      </c>
      <c r="B1045" s="166">
        <v>46139</v>
      </c>
      <c r="C1045" s="167" t="s">
        <v>3524</v>
      </c>
      <c r="D1045" s="167" t="s">
        <v>3525</v>
      </c>
      <c r="E1045" s="167" t="s">
        <v>3526</v>
      </c>
      <c r="F1045" s="167" t="s">
        <v>3501</v>
      </c>
      <c r="G1045" s="167" t="s">
        <v>3502</v>
      </c>
      <c r="H1045" s="168">
        <v>46140</v>
      </c>
      <c r="I1045" s="167"/>
      <c r="J1045" s="169">
        <v>26130</v>
      </c>
      <c r="K1045" s="167" t="s">
        <v>55</v>
      </c>
      <c r="L1045" s="169">
        <v>2</v>
      </c>
      <c r="M1045" s="167" t="s">
        <v>3504</v>
      </c>
      <c r="N1045" s="169">
        <v>279.8</v>
      </c>
      <c r="O1045" s="167" t="s">
        <v>3505</v>
      </c>
      <c r="P1045" s="167"/>
      <c r="Q1045" s="167" t="s">
        <v>3514</v>
      </c>
      <c r="R1045" s="167" t="s">
        <v>3528</v>
      </c>
      <c r="S1045" s="169">
        <v>47</v>
      </c>
      <c r="T1045" s="167" t="s">
        <v>3545</v>
      </c>
      <c r="U1045" s="169" t="s">
        <v>3546</v>
      </c>
      <c r="V1045" s="167" t="s">
        <v>5213</v>
      </c>
      <c r="W1045" s="167" t="s">
        <v>5214</v>
      </c>
      <c r="X1045" s="170" t="s">
        <v>3533</v>
      </c>
      <c r="Y1045" s="171" t="s">
        <v>5210</v>
      </c>
      <c r="Z1045" s="167" t="s">
        <v>10736</v>
      </c>
      <c r="AA1045" s="176">
        <v>150000</v>
      </c>
      <c r="AB1045" s="167" t="s">
        <v>11254</v>
      </c>
      <c r="AC1045" s="176">
        <v>150000</v>
      </c>
      <c r="AD1045" s="167" t="s">
        <v>11254</v>
      </c>
      <c r="AE1045" s="176">
        <v>1950</v>
      </c>
    </row>
    <row r="1046" spans="1:31">
      <c r="A1046" s="178">
        <v>108189825550</v>
      </c>
      <c r="B1046" s="166">
        <v>46139</v>
      </c>
      <c r="C1046" s="167" t="s">
        <v>3524</v>
      </c>
      <c r="D1046" s="167" t="s">
        <v>3525</v>
      </c>
      <c r="E1046" s="167" t="s">
        <v>3526</v>
      </c>
      <c r="F1046" s="167" t="s">
        <v>3501</v>
      </c>
      <c r="G1046" s="167" t="s">
        <v>3502</v>
      </c>
      <c r="H1046" s="168">
        <v>46140</v>
      </c>
      <c r="I1046" s="167"/>
      <c r="J1046" s="169">
        <v>26130</v>
      </c>
      <c r="K1046" s="167" t="s">
        <v>55</v>
      </c>
      <c r="L1046" s="169">
        <v>2</v>
      </c>
      <c r="M1046" s="167" t="s">
        <v>3504</v>
      </c>
      <c r="N1046" s="169">
        <v>279.8</v>
      </c>
      <c r="O1046" s="167" t="s">
        <v>3505</v>
      </c>
      <c r="P1046" s="167"/>
      <c r="Q1046" s="167" t="s">
        <v>3514</v>
      </c>
      <c r="R1046" s="167" t="s">
        <v>3528</v>
      </c>
      <c r="S1046" s="169">
        <v>46</v>
      </c>
      <c r="T1046" s="167" t="s">
        <v>3529</v>
      </c>
      <c r="U1046" s="169" t="s">
        <v>3530</v>
      </c>
      <c r="V1046" s="167" t="s">
        <v>5215</v>
      </c>
      <c r="W1046" s="167" t="s">
        <v>5216</v>
      </c>
      <c r="X1046" s="170" t="s">
        <v>3533</v>
      </c>
      <c r="Y1046" s="171" t="s">
        <v>5210</v>
      </c>
      <c r="Z1046" s="167" t="s">
        <v>10736</v>
      </c>
      <c r="AA1046" s="176">
        <v>168</v>
      </c>
      <c r="AB1046" s="167" t="s">
        <v>11254</v>
      </c>
      <c r="AC1046" s="176">
        <v>168</v>
      </c>
      <c r="AD1046" s="167" t="s">
        <v>11254</v>
      </c>
      <c r="AE1046" s="176">
        <v>836.27</v>
      </c>
    </row>
    <row r="1047" spans="1:31">
      <c r="A1047" s="178">
        <v>108189825550</v>
      </c>
      <c r="B1047" s="166">
        <v>46139</v>
      </c>
      <c r="C1047" s="167" t="s">
        <v>3524</v>
      </c>
      <c r="D1047" s="167" t="s">
        <v>3525</v>
      </c>
      <c r="E1047" s="167" t="s">
        <v>3526</v>
      </c>
      <c r="F1047" s="167" t="s">
        <v>3501</v>
      </c>
      <c r="G1047" s="167" t="s">
        <v>3502</v>
      </c>
      <c r="H1047" s="168">
        <v>46140</v>
      </c>
      <c r="I1047" s="167"/>
      <c r="J1047" s="169">
        <v>26130</v>
      </c>
      <c r="K1047" s="167" t="s">
        <v>55</v>
      </c>
      <c r="L1047" s="169">
        <v>2</v>
      </c>
      <c r="M1047" s="167" t="s">
        <v>3504</v>
      </c>
      <c r="N1047" s="169">
        <v>279.8</v>
      </c>
      <c r="O1047" s="167" t="s">
        <v>3505</v>
      </c>
      <c r="P1047" s="167"/>
      <c r="Q1047" s="167" t="s">
        <v>3514</v>
      </c>
      <c r="R1047" s="167" t="s">
        <v>3528</v>
      </c>
      <c r="S1047" s="169">
        <v>45</v>
      </c>
      <c r="T1047" s="167" t="s">
        <v>3717</v>
      </c>
      <c r="U1047" s="169" t="s">
        <v>3718</v>
      </c>
      <c r="V1047" s="167" t="s">
        <v>5217</v>
      </c>
      <c r="W1047" s="167" t="s">
        <v>5218</v>
      </c>
      <c r="X1047" s="170" t="s">
        <v>3533</v>
      </c>
      <c r="Y1047" s="171" t="s">
        <v>5210</v>
      </c>
      <c r="Z1047" s="167" t="s">
        <v>10736</v>
      </c>
      <c r="AA1047" s="176">
        <v>4000</v>
      </c>
      <c r="AB1047" s="167" t="s">
        <v>11254</v>
      </c>
      <c r="AC1047" s="176">
        <v>4000</v>
      </c>
      <c r="AD1047" s="167" t="s">
        <v>11254</v>
      </c>
      <c r="AE1047" s="176">
        <v>624</v>
      </c>
    </row>
    <row r="1048" spans="1:31">
      <c r="A1048" s="178">
        <v>108189825550</v>
      </c>
      <c r="B1048" s="166">
        <v>46139</v>
      </c>
      <c r="C1048" s="167" t="s">
        <v>3524</v>
      </c>
      <c r="D1048" s="167" t="s">
        <v>3525</v>
      </c>
      <c r="E1048" s="167" t="s">
        <v>3526</v>
      </c>
      <c r="F1048" s="167" t="s">
        <v>3501</v>
      </c>
      <c r="G1048" s="167" t="s">
        <v>3502</v>
      </c>
      <c r="H1048" s="168">
        <v>46140</v>
      </c>
      <c r="I1048" s="167"/>
      <c r="J1048" s="169">
        <v>26130</v>
      </c>
      <c r="K1048" s="167" t="s">
        <v>55</v>
      </c>
      <c r="L1048" s="169">
        <v>2</v>
      </c>
      <c r="M1048" s="167" t="s">
        <v>3504</v>
      </c>
      <c r="N1048" s="169">
        <v>279.8</v>
      </c>
      <c r="O1048" s="167" t="s">
        <v>3505</v>
      </c>
      <c r="P1048" s="167"/>
      <c r="Q1048" s="167" t="s">
        <v>3514</v>
      </c>
      <c r="R1048" s="167" t="s">
        <v>3528</v>
      </c>
      <c r="S1048" s="169">
        <v>44</v>
      </c>
      <c r="T1048" s="167" t="s">
        <v>3540</v>
      </c>
      <c r="U1048" s="169" t="s">
        <v>3541</v>
      </c>
      <c r="V1048" s="167" t="s">
        <v>5219</v>
      </c>
      <c r="W1048" s="167" t="s">
        <v>5220</v>
      </c>
      <c r="X1048" s="170" t="s">
        <v>3533</v>
      </c>
      <c r="Y1048" s="171" t="s">
        <v>5210</v>
      </c>
      <c r="Z1048" s="167" t="s">
        <v>10736</v>
      </c>
      <c r="AA1048" s="176">
        <v>3000</v>
      </c>
      <c r="AB1048" s="167" t="s">
        <v>11254</v>
      </c>
      <c r="AC1048" s="176">
        <v>3000</v>
      </c>
      <c r="AD1048" s="167" t="s">
        <v>11254</v>
      </c>
      <c r="AE1048" s="176">
        <v>374.7</v>
      </c>
    </row>
    <row r="1049" spans="1:31">
      <c r="A1049" s="178">
        <v>108189825550</v>
      </c>
      <c r="B1049" s="166">
        <v>46139</v>
      </c>
      <c r="C1049" s="167" t="s">
        <v>3524</v>
      </c>
      <c r="D1049" s="167" t="s">
        <v>3525</v>
      </c>
      <c r="E1049" s="167" t="s">
        <v>3526</v>
      </c>
      <c r="F1049" s="167" t="s">
        <v>3501</v>
      </c>
      <c r="G1049" s="167" t="s">
        <v>3502</v>
      </c>
      <c r="H1049" s="168">
        <v>46140</v>
      </c>
      <c r="I1049" s="167"/>
      <c r="J1049" s="169">
        <v>26130</v>
      </c>
      <c r="K1049" s="167" t="s">
        <v>55</v>
      </c>
      <c r="L1049" s="169">
        <v>2</v>
      </c>
      <c r="M1049" s="167" t="s">
        <v>3504</v>
      </c>
      <c r="N1049" s="169">
        <v>279.8</v>
      </c>
      <c r="O1049" s="167" t="s">
        <v>3505</v>
      </c>
      <c r="P1049" s="167"/>
      <c r="Q1049" s="167" t="s">
        <v>3514</v>
      </c>
      <c r="R1049" s="167" t="s">
        <v>3528</v>
      </c>
      <c r="S1049" s="169">
        <v>43</v>
      </c>
      <c r="T1049" s="167" t="s">
        <v>3560</v>
      </c>
      <c r="U1049" s="169" t="s">
        <v>3561</v>
      </c>
      <c r="V1049" s="167" t="s">
        <v>5221</v>
      </c>
      <c r="W1049" s="167" t="s">
        <v>5222</v>
      </c>
      <c r="X1049" s="170" t="s">
        <v>3533</v>
      </c>
      <c r="Y1049" s="171" t="s">
        <v>5210</v>
      </c>
      <c r="Z1049" s="167" t="s">
        <v>10736</v>
      </c>
      <c r="AA1049" s="176">
        <v>4000</v>
      </c>
      <c r="AB1049" s="167" t="s">
        <v>11254</v>
      </c>
      <c r="AC1049" s="176">
        <v>4000</v>
      </c>
      <c r="AD1049" s="167" t="s">
        <v>11254</v>
      </c>
      <c r="AE1049" s="176">
        <v>652</v>
      </c>
    </row>
    <row r="1050" spans="1:31">
      <c r="A1050" s="178">
        <v>108189825550</v>
      </c>
      <c r="B1050" s="166">
        <v>46139</v>
      </c>
      <c r="C1050" s="167" t="s">
        <v>3524</v>
      </c>
      <c r="D1050" s="167" t="s">
        <v>3525</v>
      </c>
      <c r="E1050" s="167" t="s">
        <v>3526</v>
      </c>
      <c r="F1050" s="167" t="s">
        <v>3501</v>
      </c>
      <c r="G1050" s="167" t="s">
        <v>3502</v>
      </c>
      <c r="H1050" s="168">
        <v>46140</v>
      </c>
      <c r="I1050" s="167"/>
      <c r="J1050" s="169">
        <v>26130</v>
      </c>
      <c r="K1050" s="167" t="s">
        <v>55</v>
      </c>
      <c r="L1050" s="169">
        <v>2</v>
      </c>
      <c r="M1050" s="167" t="s">
        <v>3504</v>
      </c>
      <c r="N1050" s="169">
        <v>279.8</v>
      </c>
      <c r="O1050" s="167" t="s">
        <v>3505</v>
      </c>
      <c r="P1050" s="167"/>
      <c r="Q1050" s="167" t="s">
        <v>3514</v>
      </c>
      <c r="R1050" s="167" t="s">
        <v>3528</v>
      </c>
      <c r="S1050" s="169">
        <v>42</v>
      </c>
      <c r="T1050" s="167" t="s">
        <v>3560</v>
      </c>
      <c r="U1050" s="169" t="s">
        <v>3561</v>
      </c>
      <c r="V1050" s="167" t="s">
        <v>5223</v>
      </c>
      <c r="W1050" s="167" t="s">
        <v>5224</v>
      </c>
      <c r="X1050" s="170" t="s">
        <v>3533</v>
      </c>
      <c r="Y1050" s="171" t="s">
        <v>5210</v>
      </c>
      <c r="Z1050" s="167" t="s">
        <v>10736</v>
      </c>
      <c r="AA1050" s="176">
        <v>10000</v>
      </c>
      <c r="AB1050" s="167" t="s">
        <v>11254</v>
      </c>
      <c r="AC1050" s="176">
        <v>10000</v>
      </c>
      <c r="AD1050" s="167" t="s">
        <v>11254</v>
      </c>
      <c r="AE1050" s="176">
        <v>70.7</v>
      </c>
    </row>
    <row r="1051" spans="1:31">
      <c r="A1051" s="178">
        <v>108189825550</v>
      </c>
      <c r="B1051" s="166">
        <v>46139</v>
      </c>
      <c r="C1051" s="167" t="s">
        <v>3524</v>
      </c>
      <c r="D1051" s="167" t="s">
        <v>3525</v>
      </c>
      <c r="E1051" s="167" t="s">
        <v>3526</v>
      </c>
      <c r="F1051" s="167" t="s">
        <v>3501</v>
      </c>
      <c r="G1051" s="167" t="s">
        <v>3502</v>
      </c>
      <c r="H1051" s="168">
        <v>46140</v>
      </c>
      <c r="I1051" s="167"/>
      <c r="J1051" s="169">
        <v>26130</v>
      </c>
      <c r="K1051" s="167" t="s">
        <v>55</v>
      </c>
      <c r="L1051" s="169">
        <v>2</v>
      </c>
      <c r="M1051" s="167" t="s">
        <v>3504</v>
      </c>
      <c r="N1051" s="169">
        <v>279.8</v>
      </c>
      <c r="O1051" s="167" t="s">
        <v>3505</v>
      </c>
      <c r="P1051" s="167"/>
      <c r="Q1051" s="167" t="s">
        <v>3514</v>
      </c>
      <c r="R1051" s="167" t="s">
        <v>3528</v>
      </c>
      <c r="S1051" s="169">
        <v>41</v>
      </c>
      <c r="T1051" s="167" t="s">
        <v>3529</v>
      </c>
      <c r="U1051" s="169" t="s">
        <v>3530</v>
      </c>
      <c r="V1051" s="167" t="s">
        <v>5225</v>
      </c>
      <c r="W1051" s="167" t="s">
        <v>5226</v>
      </c>
      <c r="X1051" s="170" t="s">
        <v>3533</v>
      </c>
      <c r="Y1051" s="171" t="s">
        <v>5210</v>
      </c>
      <c r="Z1051" s="167" t="s">
        <v>10736</v>
      </c>
      <c r="AA1051" s="176">
        <v>2000</v>
      </c>
      <c r="AB1051" s="167" t="s">
        <v>11254</v>
      </c>
      <c r="AC1051" s="176">
        <v>2000</v>
      </c>
      <c r="AD1051" s="167" t="s">
        <v>11254</v>
      </c>
      <c r="AE1051" s="176">
        <v>12260</v>
      </c>
    </row>
    <row r="1052" spans="1:31">
      <c r="A1052" s="178">
        <v>108189825550</v>
      </c>
      <c r="B1052" s="166">
        <v>46139</v>
      </c>
      <c r="C1052" s="167" t="s">
        <v>3524</v>
      </c>
      <c r="D1052" s="167" t="s">
        <v>3525</v>
      </c>
      <c r="E1052" s="167" t="s">
        <v>3526</v>
      </c>
      <c r="F1052" s="167" t="s">
        <v>3501</v>
      </c>
      <c r="G1052" s="167" t="s">
        <v>3502</v>
      </c>
      <c r="H1052" s="168">
        <v>46140</v>
      </c>
      <c r="I1052" s="167"/>
      <c r="J1052" s="169">
        <v>26130</v>
      </c>
      <c r="K1052" s="167" t="s">
        <v>55</v>
      </c>
      <c r="L1052" s="169">
        <v>2</v>
      </c>
      <c r="M1052" s="167" t="s">
        <v>3504</v>
      </c>
      <c r="N1052" s="169">
        <v>279.8</v>
      </c>
      <c r="O1052" s="167" t="s">
        <v>3505</v>
      </c>
      <c r="P1052" s="167"/>
      <c r="Q1052" s="167" t="s">
        <v>3514</v>
      </c>
      <c r="R1052" s="167" t="s">
        <v>3528</v>
      </c>
      <c r="S1052" s="169">
        <v>40</v>
      </c>
      <c r="T1052" s="167" t="s">
        <v>3717</v>
      </c>
      <c r="U1052" s="169" t="s">
        <v>3718</v>
      </c>
      <c r="V1052" s="167" t="s">
        <v>5217</v>
      </c>
      <c r="W1052" s="167" t="s">
        <v>5218</v>
      </c>
      <c r="X1052" s="170" t="s">
        <v>3533</v>
      </c>
      <c r="Y1052" s="171" t="s">
        <v>5210</v>
      </c>
      <c r="Z1052" s="167" t="s">
        <v>10736</v>
      </c>
      <c r="AA1052" s="176">
        <v>22000</v>
      </c>
      <c r="AB1052" s="167" t="s">
        <v>11254</v>
      </c>
      <c r="AC1052" s="176">
        <v>22000</v>
      </c>
      <c r="AD1052" s="167" t="s">
        <v>11254</v>
      </c>
      <c r="AE1052" s="176">
        <v>3432</v>
      </c>
    </row>
    <row r="1053" spans="1:31">
      <c r="A1053" s="178">
        <v>108189825550</v>
      </c>
      <c r="B1053" s="166">
        <v>46139</v>
      </c>
      <c r="C1053" s="167" t="s">
        <v>3524</v>
      </c>
      <c r="D1053" s="167" t="s">
        <v>3525</v>
      </c>
      <c r="E1053" s="167" t="s">
        <v>3526</v>
      </c>
      <c r="F1053" s="167" t="s">
        <v>3501</v>
      </c>
      <c r="G1053" s="167" t="s">
        <v>3502</v>
      </c>
      <c r="H1053" s="168">
        <v>46140</v>
      </c>
      <c r="I1053" s="167"/>
      <c r="J1053" s="169">
        <v>26130</v>
      </c>
      <c r="K1053" s="167" t="s">
        <v>55</v>
      </c>
      <c r="L1053" s="169">
        <v>2</v>
      </c>
      <c r="M1053" s="167" t="s">
        <v>3504</v>
      </c>
      <c r="N1053" s="169">
        <v>279.8</v>
      </c>
      <c r="O1053" s="167" t="s">
        <v>3505</v>
      </c>
      <c r="P1053" s="167"/>
      <c r="Q1053" s="167" t="s">
        <v>3514</v>
      </c>
      <c r="R1053" s="167" t="s">
        <v>3528</v>
      </c>
      <c r="S1053" s="169">
        <v>39</v>
      </c>
      <c r="T1053" s="167" t="s">
        <v>3971</v>
      </c>
      <c r="U1053" s="169" t="s">
        <v>3972</v>
      </c>
      <c r="V1053" s="167" t="s">
        <v>4987</v>
      </c>
      <c r="W1053" s="167" t="s">
        <v>4988</v>
      </c>
      <c r="X1053" s="170" t="s">
        <v>3533</v>
      </c>
      <c r="Y1053" s="171" t="s">
        <v>5210</v>
      </c>
      <c r="Z1053" s="167" t="s">
        <v>10736</v>
      </c>
      <c r="AA1053" s="176">
        <v>12000</v>
      </c>
      <c r="AB1053" s="167" t="s">
        <v>11254</v>
      </c>
      <c r="AC1053" s="176">
        <v>12000</v>
      </c>
      <c r="AD1053" s="167" t="s">
        <v>11254</v>
      </c>
      <c r="AE1053" s="176">
        <v>1272</v>
      </c>
    </row>
    <row r="1054" spans="1:31">
      <c r="A1054" s="178">
        <v>108189825550</v>
      </c>
      <c r="B1054" s="166">
        <v>46139</v>
      </c>
      <c r="C1054" s="167" t="s">
        <v>3524</v>
      </c>
      <c r="D1054" s="167" t="s">
        <v>3525</v>
      </c>
      <c r="E1054" s="167" t="s">
        <v>3526</v>
      </c>
      <c r="F1054" s="167" t="s">
        <v>3501</v>
      </c>
      <c r="G1054" s="167" t="s">
        <v>3502</v>
      </c>
      <c r="H1054" s="168">
        <v>46140</v>
      </c>
      <c r="I1054" s="167"/>
      <c r="J1054" s="169">
        <v>26130</v>
      </c>
      <c r="K1054" s="167" t="s">
        <v>55</v>
      </c>
      <c r="L1054" s="169">
        <v>2</v>
      </c>
      <c r="M1054" s="167" t="s">
        <v>3504</v>
      </c>
      <c r="N1054" s="169">
        <v>279.8</v>
      </c>
      <c r="O1054" s="167" t="s">
        <v>3505</v>
      </c>
      <c r="P1054" s="167"/>
      <c r="Q1054" s="167" t="s">
        <v>3514</v>
      </c>
      <c r="R1054" s="167" t="s">
        <v>3528</v>
      </c>
      <c r="S1054" s="169">
        <v>38</v>
      </c>
      <c r="T1054" s="167" t="s">
        <v>3717</v>
      </c>
      <c r="U1054" s="169" t="s">
        <v>3718</v>
      </c>
      <c r="V1054" s="167" t="s">
        <v>5227</v>
      </c>
      <c r="W1054" s="167" t="s">
        <v>5228</v>
      </c>
      <c r="X1054" s="170" t="s">
        <v>3533</v>
      </c>
      <c r="Y1054" s="171" t="s">
        <v>5210</v>
      </c>
      <c r="Z1054" s="167" t="s">
        <v>10736</v>
      </c>
      <c r="AA1054" s="176">
        <v>6000</v>
      </c>
      <c r="AB1054" s="167" t="s">
        <v>11254</v>
      </c>
      <c r="AC1054" s="176">
        <v>6000</v>
      </c>
      <c r="AD1054" s="167" t="s">
        <v>11254</v>
      </c>
      <c r="AE1054" s="176">
        <v>2802</v>
      </c>
    </row>
    <row r="1055" spans="1:31">
      <c r="A1055" s="178">
        <v>108189825550</v>
      </c>
      <c r="B1055" s="166">
        <v>46139</v>
      </c>
      <c r="C1055" s="167" t="s">
        <v>3524</v>
      </c>
      <c r="D1055" s="167" t="s">
        <v>3525</v>
      </c>
      <c r="E1055" s="167" t="s">
        <v>3526</v>
      </c>
      <c r="F1055" s="167" t="s">
        <v>3501</v>
      </c>
      <c r="G1055" s="167" t="s">
        <v>3502</v>
      </c>
      <c r="H1055" s="168">
        <v>46140</v>
      </c>
      <c r="I1055" s="167"/>
      <c r="J1055" s="169">
        <v>26130</v>
      </c>
      <c r="K1055" s="167" t="s">
        <v>55</v>
      </c>
      <c r="L1055" s="169">
        <v>2</v>
      </c>
      <c r="M1055" s="167" t="s">
        <v>3504</v>
      </c>
      <c r="N1055" s="169">
        <v>279.8</v>
      </c>
      <c r="O1055" s="167" t="s">
        <v>3505</v>
      </c>
      <c r="P1055" s="167"/>
      <c r="Q1055" s="167" t="s">
        <v>3514</v>
      </c>
      <c r="R1055" s="167" t="s">
        <v>3528</v>
      </c>
      <c r="S1055" s="169">
        <v>37</v>
      </c>
      <c r="T1055" s="167" t="s">
        <v>3529</v>
      </c>
      <c r="U1055" s="169" t="s">
        <v>3530</v>
      </c>
      <c r="V1055" s="167" t="s">
        <v>5229</v>
      </c>
      <c r="W1055" s="167" t="s">
        <v>5230</v>
      </c>
      <c r="X1055" s="170" t="s">
        <v>3533</v>
      </c>
      <c r="Y1055" s="171" t="s">
        <v>5210</v>
      </c>
      <c r="Z1055" s="167" t="s">
        <v>10736</v>
      </c>
      <c r="AA1055" s="176">
        <v>5720</v>
      </c>
      <c r="AB1055" s="167" t="s">
        <v>11254</v>
      </c>
      <c r="AC1055" s="176">
        <v>5720</v>
      </c>
      <c r="AD1055" s="167" t="s">
        <v>11254</v>
      </c>
      <c r="AE1055" s="176">
        <v>17160</v>
      </c>
    </row>
    <row r="1056" spans="1:31">
      <c r="A1056" s="178">
        <v>108189825550</v>
      </c>
      <c r="B1056" s="166">
        <v>46139</v>
      </c>
      <c r="C1056" s="167" t="s">
        <v>3524</v>
      </c>
      <c r="D1056" s="167" t="s">
        <v>3525</v>
      </c>
      <c r="E1056" s="167" t="s">
        <v>3526</v>
      </c>
      <c r="F1056" s="167" t="s">
        <v>3501</v>
      </c>
      <c r="G1056" s="167" t="s">
        <v>3502</v>
      </c>
      <c r="H1056" s="168">
        <v>46140</v>
      </c>
      <c r="I1056" s="167"/>
      <c r="J1056" s="169">
        <v>26130</v>
      </c>
      <c r="K1056" s="167" t="s">
        <v>55</v>
      </c>
      <c r="L1056" s="169">
        <v>2</v>
      </c>
      <c r="M1056" s="167" t="s">
        <v>3504</v>
      </c>
      <c r="N1056" s="169">
        <v>279.8</v>
      </c>
      <c r="O1056" s="167" t="s">
        <v>3505</v>
      </c>
      <c r="P1056" s="167"/>
      <c r="Q1056" s="167" t="s">
        <v>3514</v>
      </c>
      <c r="R1056" s="167" t="s">
        <v>3528</v>
      </c>
      <c r="S1056" s="169">
        <v>36</v>
      </c>
      <c r="T1056" s="167" t="s">
        <v>3529</v>
      </c>
      <c r="U1056" s="169" t="s">
        <v>3530</v>
      </c>
      <c r="V1056" s="167" t="s">
        <v>4320</v>
      </c>
      <c r="W1056" s="167" t="s">
        <v>4321</v>
      </c>
      <c r="X1056" s="170" t="s">
        <v>3533</v>
      </c>
      <c r="Y1056" s="171" t="s">
        <v>5210</v>
      </c>
      <c r="Z1056" s="167" t="s">
        <v>10736</v>
      </c>
      <c r="AA1056" s="176">
        <v>20000</v>
      </c>
      <c r="AB1056" s="167" t="s">
        <v>11254</v>
      </c>
      <c r="AC1056" s="176">
        <v>20000</v>
      </c>
      <c r="AD1056" s="167" t="s">
        <v>11254</v>
      </c>
      <c r="AE1056" s="176">
        <v>34292</v>
      </c>
    </row>
    <row r="1057" spans="1:31">
      <c r="A1057" s="178">
        <v>108189825550</v>
      </c>
      <c r="B1057" s="166">
        <v>46139</v>
      </c>
      <c r="C1057" s="167" t="s">
        <v>3524</v>
      </c>
      <c r="D1057" s="167" t="s">
        <v>3525</v>
      </c>
      <c r="E1057" s="167" t="s">
        <v>3526</v>
      </c>
      <c r="F1057" s="167" t="s">
        <v>3501</v>
      </c>
      <c r="G1057" s="167" t="s">
        <v>3502</v>
      </c>
      <c r="H1057" s="168">
        <v>46140</v>
      </c>
      <c r="I1057" s="167"/>
      <c r="J1057" s="169">
        <v>26130</v>
      </c>
      <c r="K1057" s="167" t="s">
        <v>55</v>
      </c>
      <c r="L1057" s="169">
        <v>2</v>
      </c>
      <c r="M1057" s="167" t="s">
        <v>3504</v>
      </c>
      <c r="N1057" s="169">
        <v>279.8</v>
      </c>
      <c r="O1057" s="167" t="s">
        <v>3505</v>
      </c>
      <c r="P1057" s="167"/>
      <c r="Q1057" s="167" t="s">
        <v>3514</v>
      </c>
      <c r="R1057" s="167" t="s">
        <v>3528</v>
      </c>
      <c r="S1057" s="169">
        <v>35</v>
      </c>
      <c r="T1057" s="167" t="s">
        <v>3560</v>
      </c>
      <c r="U1057" s="169" t="s">
        <v>3561</v>
      </c>
      <c r="V1057" s="167" t="s">
        <v>5231</v>
      </c>
      <c r="W1057" s="167" t="s">
        <v>5232</v>
      </c>
      <c r="X1057" s="170" t="s">
        <v>3533</v>
      </c>
      <c r="Y1057" s="171" t="s">
        <v>5210</v>
      </c>
      <c r="Z1057" s="167" t="s">
        <v>10736</v>
      </c>
      <c r="AA1057" s="176">
        <v>9000</v>
      </c>
      <c r="AB1057" s="167" t="s">
        <v>11254</v>
      </c>
      <c r="AC1057" s="176">
        <v>9000</v>
      </c>
      <c r="AD1057" s="167" t="s">
        <v>11254</v>
      </c>
      <c r="AE1057" s="176">
        <v>4580.46</v>
      </c>
    </row>
    <row r="1058" spans="1:31">
      <c r="A1058" s="178">
        <v>108189825550</v>
      </c>
      <c r="B1058" s="166">
        <v>46139</v>
      </c>
      <c r="C1058" s="167" t="s">
        <v>3524</v>
      </c>
      <c r="D1058" s="167" t="s">
        <v>3525</v>
      </c>
      <c r="E1058" s="167" t="s">
        <v>3526</v>
      </c>
      <c r="F1058" s="167" t="s">
        <v>3501</v>
      </c>
      <c r="G1058" s="167" t="s">
        <v>3502</v>
      </c>
      <c r="H1058" s="168">
        <v>46140</v>
      </c>
      <c r="I1058" s="167"/>
      <c r="J1058" s="169">
        <v>26130</v>
      </c>
      <c r="K1058" s="167" t="s">
        <v>55</v>
      </c>
      <c r="L1058" s="169">
        <v>2</v>
      </c>
      <c r="M1058" s="167" t="s">
        <v>3504</v>
      </c>
      <c r="N1058" s="169">
        <v>279.8</v>
      </c>
      <c r="O1058" s="167" t="s">
        <v>3505</v>
      </c>
      <c r="P1058" s="167"/>
      <c r="Q1058" s="167" t="s">
        <v>3514</v>
      </c>
      <c r="R1058" s="167" t="s">
        <v>3528</v>
      </c>
      <c r="S1058" s="169">
        <v>34</v>
      </c>
      <c r="T1058" s="167" t="s">
        <v>3560</v>
      </c>
      <c r="U1058" s="169" t="s">
        <v>3561</v>
      </c>
      <c r="V1058" s="167" t="s">
        <v>5221</v>
      </c>
      <c r="W1058" s="167" t="s">
        <v>5222</v>
      </c>
      <c r="X1058" s="170" t="s">
        <v>3533</v>
      </c>
      <c r="Y1058" s="171" t="s">
        <v>5210</v>
      </c>
      <c r="Z1058" s="167" t="s">
        <v>10736</v>
      </c>
      <c r="AA1058" s="176">
        <v>2000</v>
      </c>
      <c r="AB1058" s="167" t="s">
        <v>11254</v>
      </c>
      <c r="AC1058" s="176">
        <v>2000</v>
      </c>
      <c r="AD1058" s="167" t="s">
        <v>11254</v>
      </c>
      <c r="AE1058" s="176">
        <v>326</v>
      </c>
    </row>
    <row r="1059" spans="1:31">
      <c r="A1059" s="178">
        <v>108189825550</v>
      </c>
      <c r="B1059" s="166">
        <v>46139</v>
      </c>
      <c r="C1059" s="167" t="s">
        <v>3524</v>
      </c>
      <c r="D1059" s="167" t="s">
        <v>3525</v>
      </c>
      <c r="E1059" s="167" t="s">
        <v>3526</v>
      </c>
      <c r="F1059" s="167" t="s">
        <v>3501</v>
      </c>
      <c r="G1059" s="167" t="s">
        <v>3502</v>
      </c>
      <c r="H1059" s="168">
        <v>46140</v>
      </c>
      <c r="I1059" s="167"/>
      <c r="J1059" s="169">
        <v>26130</v>
      </c>
      <c r="K1059" s="167" t="s">
        <v>55</v>
      </c>
      <c r="L1059" s="169">
        <v>2</v>
      </c>
      <c r="M1059" s="167" t="s">
        <v>3504</v>
      </c>
      <c r="N1059" s="169">
        <v>279.8</v>
      </c>
      <c r="O1059" s="167" t="s">
        <v>3505</v>
      </c>
      <c r="P1059" s="167"/>
      <c r="Q1059" s="167" t="s">
        <v>3514</v>
      </c>
      <c r="R1059" s="167" t="s">
        <v>3528</v>
      </c>
      <c r="S1059" s="169">
        <v>33</v>
      </c>
      <c r="T1059" s="167" t="s">
        <v>3545</v>
      </c>
      <c r="U1059" s="169" t="s">
        <v>3546</v>
      </c>
      <c r="V1059" s="167" t="s">
        <v>5233</v>
      </c>
      <c r="W1059" s="167" t="s">
        <v>5234</v>
      </c>
      <c r="X1059" s="170" t="s">
        <v>3533</v>
      </c>
      <c r="Y1059" s="171" t="s">
        <v>5210</v>
      </c>
      <c r="Z1059" s="167" t="s">
        <v>10736</v>
      </c>
      <c r="AA1059" s="176">
        <v>96000</v>
      </c>
      <c r="AB1059" s="167" t="s">
        <v>11254</v>
      </c>
      <c r="AC1059" s="176">
        <v>96000</v>
      </c>
      <c r="AD1059" s="167" t="s">
        <v>11254</v>
      </c>
      <c r="AE1059" s="176">
        <v>1219.2</v>
      </c>
    </row>
    <row r="1060" spans="1:31">
      <c r="A1060" s="178">
        <v>108189825550</v>
      </c>
      <c r="B1060" s="166">
        <v>46139</v>
      </c>
      <c r="C1060" s="167" t="s">
        <v>3524</v>
      </c>
      <c r="D1060" s="167" t="s">
        <v>3525</v>
      </c>
      <c r="E1060" s="167" t="s">
        <v>3526</v>
      </c>
      <c r="F1060" s="167" t="s">
        <v>3501</v>
      </c>
      <c r="G1060" s="167" t="s">
        <v>3502</v>
      </c>
      <c r="H1060" s="168">
        <v>46140</v>
      </c>
      <c r="I1060" s="167"/>
      <c r="J1060" s="169">
        <v>26130</v>
      </c>
      <c r="K1060" s="167" t="s">
        <v>55</v>
      </c>
      <c r="L1060" s="169">
        <v>2</v>
      </c>
      <c r="M1060" s="167" t="s">
        <v>3504</v>
      </c>
      <c r="N1060" s="169">
        <v>279.8</v>
      </c>
      <c r="O1060" s="167" t="s">
        <v>3505</v>
      </c>
      <c r="P1060" s="167"/>
      <c r="Q1060" s="167" t="s">
        <v>3514</v>
      </c>
      <c r="R1060" s="167" t="s">
        <v>3528</v>
      </c>
      <c r="S1060" s="169">
        <v>32</v>
      </c>
      <c r="T1060" s="167" t="s">
        <v>3545</v>
      </c>
      <c r="U1060" s="169" t="s">
        <v>3546</v>
      </c>
      <c r="V1060" s="167" t="s">
        <v>5213</v>
      </c>
      <c r="W1060" s="167" t="s">
        <v>5214</v>
      </c>
      <c r="X1060" s="170" t="s">
        <v>3533</v>
      </c>
      <c r="Y1060" s="171" t="s">
        <v>5210</v>
      </c>
      <c r="Z1060" s="167" t="s">
        <v>10736</v>
      </c>
      <c r="AA1060" s="176">
        <v>99000</v>
      </c>
      <c r="AB1060" s="167" t="s">
        <v>11254</v>
      </c>
      <c r="AC1060" s="176">
        <v>99000</v>
      </c>
      <c r="AD1060" s="167" t="s">
        <v>11254</v>
      </c>
      <c r="AE1060" s="176">
        <v>1287</v>
      </c>
    </row>
    <row r="1061" spans="1:31">
      <c r="A1061" s="178">
        <v>108189825550</v>
      </c>
      <c r="B1061" s="166">
        <v>46139</v>
      </c>
      <c r="C1061" s="167" t="s">
        <v>3524</v>
      </c>
      <c r="D1061" s="167" t="s">
        <v>3525</v>
      </c>
      <c r="E1061" s="167" t="s">
        <v>3526</v>
      </c>
      <c r="F1061" s="167" t="s">
        <v>3501</v>
      </c>
      <c r="G1061" s="167" t="s">
        <v>3502</v>
      </c>
      <c r="H1061" s="168">
        <v>46140</v>
      </c>
      <c r="I1061" s="167"/>
      <c r="J1061" s="169">
        <v>26130</v>
      </c>
      <c r="K1061" s="167" t="s">
        <v>55</v>
      </c>
      <c r="L1061" s="169">
        <v>2</v>
      </c>
      <c r="M1061" s="167" t="s">
        <v>3504</v>
      </c>
      <c r="N1061" s="169">
        <v>279.8</v>
      </c>
      <c r="O1061" s="167" t="s">
        <v>3505</v>
      </c>
      <c r="P1061" s="167"/>
      <c r="Q1061" s="167" t="s">
        <v>3514</v>
      </c>
      <c r="R1061" s="167" t="s">
        <v>3528</v>
      </c>
      <c r="S1061" s="169">
        <v>31</v>
      </c>
      <c r="T1061" s="167" t="s">
        <v>3545</v>
      </c>
      <c r="U1061" s="169" t="s">
        <v>3546</v>
      </c>
      <c r="V1061" s="167" t="s">
        <v>5213</v>
      </c>
      <c r="W1061" s="167" t="s">
        <v>5214</v>
      </c>
      <c r="X1061" s="170" t="s">
        <v>3533</v>
      </c>
      <c r="Y1061" s="171" t="s">
        <v>5210</v>
      </c>
      <c r="Z1061" s="167" t="s">
        <v>10736</v>
      </c>
      <c r="AA1061" s="176">
        <v>402000</v>
      </c>
      <c r="AB1061" s="167" t="s">
        <v>11254</v>
      </c>
      <c r="AC1061" s="176">
        <v>402000</v>
      </c>
      <c r="AD1061" s="167" t="s">
        <v>11254</v>
      </c>
      <c r="AE1061" s="176">
        <v>5226</v>
      </c>
    </row>
    <row r="1062" spans="1:31">
      <c r="A1062" s="178">
        <v>108189825550</v>
      </c>
      <c r="B1062" s="166">
        <v>46139</v>
      </c>
      <c r="C1062" s="167" t="s">
        <v>3524</v>
      </c>
      <c r="D1062" s="167" t="s">
        <v>3525</v>
      </c>
      <c r="E1062" s="167" t="s">
        <v>3526</v>
      </c>
      <c r="F1062" s="167" t="s">
        <v>3501</v>
      </c>
      <c r="G1062" s="167" t="s">
        <v>3502</v>
      </c>
      <c r="H1062" s="168">
        <v>46140</v>
      </c>
      <c r="I1062" s="167"/>
      <c r="J1062" s="169">
        <v>26130</v>
      </c>
      <c r="K1062" s="167" t="s">
        <v>55</v>
      </c>
      <c r="L1062" s="169">
        <v>2</v>
      </c>
      <c r="M1062" s="167" t="s">
        <v>3504</v>
      </c>
      <c r="N1062" s="169">
        <v>279.8</v>
      </c>
      <c r="O1062" s="167" t="s">
        <v>3505</v>
      </c>
      <c r="P1062" s="167"/>
      <c r="Q1062" s="167" t="s">
        <v>3514</v>
      </c>
      <c r="R1062" s="167" t="s">
        <v>3528</v>
      </c>
      <c r="S1062" s="169">
        <v>30</v>
      </c>
      <c r="T1062" s="167" t="s">
        <v>3535</v>
      </c>
      <c r="U1062" s="169" t="s">
        <v>3536</v>
      </c>
      <c r="V1062" s="167" t="s">
        <v>5235</v>
      </c>
      <c r="W1062" s="167" t="s">
        <v>5236</v>
      </c>
      <c r="X1062" s="170" t="s">
        <v>3533</v>
      </c>
      <c r="Y1062" s="171" t="s">
        <v>5210</v>
      </c>
      <c r="Z1062" s="167" t="s">
        <v>10736</v>
      </c>
      <c r="AA1062" s="176">
        <v>20000</v>
      </c>
      <c r="AB1062" s="167" t="s">
        <v>11254</v>
      </c>
      <c r="AC1062" s="176">
        <v>20000</v>
      </c>
      <c r="AD1062" s="167" t="s">
        <v>11254</v>
      </c>
      <c r="AE1062" s="176">
        <v>292</v>
      </c>
    </row>
    <row r="1063" spans="1:31">
      <c r="A1063" s="178">
        <v>108189825550</v>
      </c>
      <c r="B1063" s="166">
        <v>46139</v>
      </c>
      <c r="C1063" s="167" t="s">
        <v>3524</v>
      </c>
      <c r="D1063" s="167" t="s">
        <v>3525</v>
      </c>
      <c r="E1063" s="167" t="s">
        <v>3526</v>
      </c>
      <c r="F1063" s="167" t="s">
        <v>3501</v>
      </c>
      <c r="G1063" s="167" t="s">
        <v>3502</v>
      </c>
      <c r="H1063" s="168">
        <v>46140</v>
      </c>
      <c r="I1063" s="167"/>
      <c r="J1063" s="169">
        <v>26130</v>
      </c>
      <c r="K1063" s="167" t="s">
        <v>55</v>
      </c>
      <c r="L1063" s="169">
        <v>2</v>
      </c>
      <c r="M1063" s="167" t="s">
        <v>3504</v>
      </c>
      <c r="N1063" s="169">
        <v>279.8</v>
      </c>
      <c r="O1063" s="167" t="s">
        <v>3505</v>
      </c>
      <c r="P1063" s="167"/>
      <c r="Q1063" s="167" t="s">
        <v>3514</v>
      </c>
      <c r="R1063" s="167" t="s">
        <v>3528</v>
      </c>
      <c r="S1063" s="169">
        <v>29</v>
      </c>
      <c r="T1063" s="167" t="s">
        <v>3545</v>
      </c>
      <c r="U1063" s="169" t="s">
        <v>3546</v>
      </c>
      <c r="V1063" s="167" t="s">
        <v>5213</v>
      </c>
      <c r="W1063" s="167" t="s">
        <v>5214</v>
      </c>
      <c r="X1063" s="170" t="s">
        <v>3533</v>
      </c>
      <c r="Y1063" s="171" t="s">
        <v>5210</v>
      </c>
      <c r="Z1063" s="167" t="s">
        <v>10736</v>
      </c>
      <c r="AA1063" s="176">
        <v>120000</v>
      </c>
      <c r="AB1063" s="167" t="s">
        <v>11254</v>
      </c>
      <c r="AC1063" s="176">
        <v>120000</v>
      </c>
      <c r="AD1063" s="167" t="s">
        <v>11254</v>
      </c>
      <c r="AE1063" s="176">
        <v>1560</v>
      </c>
    </row>
    <row r="1064" spans="1:31">
      <c r="A1064" s="178">
        <v>108189825550</v>
      </c>
      <c r="B1064" s="166">
        <v>46139</v>
      </c>
      <c r="C1064" s="167" t="s">
        <v>3524</v>
      </c>
      <c r="D1064" s="167" t="s">
        <v>3525</v>
      </c>
      <c r="E1064" s="167" t="s">
        <v>3526</v>
      </c>
      <c r="F1064" s="167" t="s">
        <v>3501</v>
      </c>
      <c r="G1064" s="167" t="s">
        <v>3502</v>
      </c>
      <c r="H1064" s="168">
        <v>46140</v>
      </c>
      <c r="I1064" s="167"/>
      <c r="J1064" s="169">
        <v>26130</v>
      </c>
      <c r="K1064" s="167" t="s">
        <v>55</v>
      </c>
      <c r="L1064" s="169">
        <v>2</v>
      </c>
      <c r="M1064" s="167" t="s">
        <v>3504</v>
      </c>
      <c r="N1064" s="169">
        <v>279.8</v>
      </c>
      <c r="O1064" s="167" t="s">
        <v>3505</v>
      </c>
      <c r="P1064" s="167"/>
      <c r="Q1064" s="167" t="s">
        <v>3514</v>
      </c>
      <c r="R1064" s="167" t="s">
        <v>3528</v>
      </c>
      <c r="S1064" s="169">
        <v>28</v>
      </c>
      <c r="T1064" s="167" t="s">
        <v>3545</v>
      </c>
      <c r="U1064" s="169" t="s">
        <v>3546</v>
      </c>
      <c r="V1064" s="167" t="s">
        <v>5213</v>
      </c>
      <c r="W1064" s="167" t="s">
        <v>5214</v>
      </c>
      <c r="X1064" s="170" t="s">
        <v>3533</v>
      </c>
      <c r="Y1064" s="171" t="s">
        <v>5210</v>
      </c>
      <c r="Z1064" s="167" t="s">
        <v>10736</v>
      </c>
      <c r="AA1064" s="176">
        <v>33000</v>
      </c>
      <c r="AB1064" s="167" t="s">
        <v>11254</v>
      </c>
      <c r="AC1064" s="176">
        <v>33000</v>
      </c>
      <c r="AD1064" s="167" t="s">
        <v>11254</v>
      </c>
      <c r="AE1064" s="176">
        <v>429</v>
      </c>
    </row>
    <row r="1065" spans="1:31">
      <c r="A1065" s="178">
        <v>108189825550</v>
      </c>
      <c r="B1065" s="166">
        <v>46139</v>
      </c>
      <c r="C1065" s="167" t="s">
        <v>3524</v>
      </c>
      <c r="D1065" s="167" t="s">
        <v>3525</v>
      </c>
      <c r="E1065" s="167" t="s">
        <v>3526</v>
      </c>
      <c r="F1065" s="167" t="s">
        <v>3501</v>
      </c>
      <c r="G1065" s="167" t="s">
        <v>3502</v>
      </c>
      <c r="H1065" s="168">
        <v>46140</v>
      </c>
      <c r="I1065" s="167"/>
      <c r="J1065" s="169">
        <v>26130</v>
      </c>
      <c r="K1065" s="167" t="s">
        <v>55</v>
      </c>
      <c r="L1065" s="169">
        <v>2</v>
      </c>
      <c r="M1065" s="167" t="s">
        <v>3504</v>
      </c>
      <c r="N1065" s="169">
        <v>279.8</v>
      </c>
      <c r="O1065" s="167" t="s">
        <v>3505</v>
      </c>
      <c r="P1065" s="167"/>
      <c r="Q1065" s="167" t="s">
        <v>3514</v>
      </c>
      <c r="R1065" s="167" t="s">
        <v>3528</v>
      </c>
      <c r="S1065" s="169">
        <v>27</v>
      </c>
      <c r="T1065" s="167" t="s">
        <v>3545</v>
      </c>
      <c r="U1065" s="169" t="s">
        <v>3546</v>
      </c>
      <c r="V1065" s="167" t="s">
        <v>5213</v>
      </c>
      <c r="W1065" s="167" t="s">
        <v>5214</v>
      </c>
      <c r="X1065" s="170" t="s">
        <v>3533</v>
      </c>
      <c r="Y1065" s="171" t="s">
        <v>5210</v>
      </c>
      <c r="Z1065" s="167" t="s">
        <v>10736</v>
      </c>
      <c r="AA1065" s="176">
        <v>51000</v>
      </c>
      <c r="AB1065" s="167" t="s">
        <v>11254</v>
      </c>
      <c r="AC1065" s="176">
        <v>51000</v>
      </c>
      <c r="AD1065" s="167" t="s">
        <v>11254</v>
      </c>
      <c r="AE1065" s="176">
        <v>663</v>
      </c>
    </row>
    <row r="1066" spans="1:31">
      <c r="A1066" s="178">
        <v>108189825550</v>
      </c>
      <c r="B1066" s="166">
        <v>46139</v>
      </c>
      <c r="C1066" s="167" t="s">
        <v>3524</v>
      </c>
      <c r="D1066" s="167" t="s">
        <v>3525</v>
      </c>
      <c r="E1066" s="167" t="s">
        <v>3526</v>
      </c>
      <c r="F1066" s="167" t="s">
        <v>3501</v>
      </c>
      <c r="G1066" s="167" t="s">
        <v>3502</v>
      </c>
      <c r="H1066" s="168">
        <v>46140</v>
      </c>
      <c r="I1066" s="167"/>
      <c r="J1066" s="169">
        <v>26130</v>
      </c>
      <c r="K1066" s="167" t="s">
        <v>55</v>
      </c>
      <c r="L1066" s="169">
        <v>2</v>
      </c>
      <c r="M1066" s="167" t="s">
        <v>3504</v>
      </c>
      <c r="N1066" s="169">
        <v>279.8</v>
      </c>
      <c r="O1066" s="167" t="s">
        <v>3505</v>
      </c>
      <c r="P1066" s="167"/>
      <c r="Q1066" s="167" t="s">
        <v>3514</v>
      </c>
      <c r="R1066" s="167" t="s">
        <v>3528</v>
      </c>
      <c r="S1066" s="169">
        <v>26</v>
      </c>
      <c r="T1066" s="167" t="s">
        <v>3529</v>
      </c>
      <c r="U1066" s="169" t="s">
        <v>3530</v>
      </c>
      <c r="V1066" s="167" t="s">
        <v>5237</v>
      </c>
      <c r="W1066" s="167" t="s">
        <v>5238</v>
      </c>
      <c r="X1066" s="170" t="s">
        <v>3533</v>
      </c>
      <c r="Y1066" s="171" t="s">
        <v>5210</v>
      </c>
      <c r="Z1066" s="167" t="s">
        <v>10736</v>
      </c>
      <c r="AA1066" s="176">
        <v>12000</v>
      </c>
      <c r="AB1066" s="167" t="s">
        <v>11254</v>
      </c>
      <c r="AC1066" s="176">
        <v>12000</v>
      </c>
      <c r="AD1066" s="167" t="s">
        <v>11254</v>
      </c>
      <c r="AE1066" s="176">
        <v>9585.6</v>
      </c>
    </row>
    <row r="1067" spans="1:31">
      <c r="A1067" s="178">
        <v>108189825550</v>
      </c>
      <c r="B1067" s="166">
        <v>46139</v>
      </c>
      <c r="C1067" s="167" t="s">
        <v>3524</v>
      </c>
      <c r="D1067" s="167" t="s">
        <v>3525</v>
      </c>
      <c r="E1067" s="167" t="s">
        <v>3526</v>
      </c>
      <c r="F1067" s="167" t="s">
        <v>3501</v>
      </c>
      <c r="G1067" s="167" t="s">
        <v>3502</v>
      </c>
      <c r="H1067" s="168">
        <v>46140</v>
      </c>
      <c r="I1067" s="167"/>
      <c r="J1067" s="169">
        <v>26130</v>
      </c>
      <c r="K1067" s="167" t="s">
        <v>55</v>
      </c>
      <c r="L1067" s="169">
        <v>2</v>
      </c>
      <c r="M1067" s="167" t="s">
        <v>3504</v>
      </c>
      <c r="N1067" s="169">
        <v>279.8</v>
      </c>
      <c r="O1067" s="167" t="s">
        <v>3505</v>
      </c>
      <c r="P1067" s="167"/>
      <c r="Q1067" s="167" t="s">
        <v>3514</v>
      </c>
      <c r="R1067" s="167" t="s">
        <v>3528</v>
      </c>
      <c r="S1067" s="169">
        <v>25</v>
      </c>
      <c r="T1067" s="167" t="s">
        <v>3529</v>
      </c>
      <c r="U1067" s="169" t="s">
        <v>3530</v>
      </c>
      <c r="V1067" s="167" t="s">
        <v>5237</v>
      </c>
      <c r="W1067" s="167" t="s">
        <v>5238</v>
      </c>
      <c r="X1067" s="170" t="s">
        <v>3533</v>
      </c>
      <c r="Y1067" s="171" t="s">
        <v>5210</v>
      </c>
      <c r="Z1067" s="167" t="s">
        <v>10736</v>
      </c>
      <c r="AA1067" s="176">
        <v>9000</v>
      </c>
      <c r="AB1067" s="167" t="s">
        <v>11254</v>
      </c>
      <c r="AC1067" s="176">
        <v>9000</v>
      </c>
      <c r="AD1067" s="167" t="s">
        <v>11254</v>
      </c>
      <c r="AE1067" s="176">
        <v>7189.2</v>
      </c>
    </row>
    <row r="1068" spans="1:31">
      <c r="A1068" s="178">
        <v>108189825550</v>
      </c>
      <c r="B1068" s="166">
        <v>46139</v>
      </c>
      <c r="C1068" s="167" t="s">
        <v>3524</v>
      </c>
      <c r="D1068" s="167" t="s">
        <v>3525</v>
      </c>
      <c r="E1068" s="167" t="s">
        <v>3526</v>
      </c>
      <c r="F1068" s="167" t="s">
        <v>3501</v>
      </c>
      <c r="G1068" s="167" t="s">
        <v>3502</v>
      </c>
      <c r="H1068" s="168">
        <v>46140</v>
      </c>
      <c r="I1068" s="167"/>
      <c r="J1068" s="169">
        <v>26130</v>
      </c>
      <c r="K1068" s="167" t="s">
        <v>55</v>
      </c>
      <c r="L1068" s="169">
        <v>2</v>
      </c>
      <c r="M1068" s="167" t="s">
        <v>3504</v>
      </c>
      <c r="N1068" s="169">
        <v>279.8</v>
      </c>
      <c r="O1068" s="167" t="s">
        <v>3505</v>
      </c>
      <c r="P1068" s="167"/>
      <c r="Q1068" s="167" t="s">
        <v>3514</v>
      </c>
      <c r="R1068" s="167" t="s">
        <v>3528</v>
      </c>
      <c r="S1068" s="169">
        <v>24</v>
      </c>
      <c r="T1068" s="167" t="s">
        <v>3540</v>
      </c>
      <c r="U1068" s="169" t="s">
        <v>3541</v>
      </c>
      <c r="V1068" s="167" t="s">
        <v>5239</v>
      </c>
      <c r="W1068" s="167" t="s">
        <v>5240</v>
      </c>
      <c r="X1068" s="170" t="s">
        <v>3533</v>
      </c>
      <c r="Y1068" s="171" t="s">
        <v>5210</v>
      </c>
      <c r="Z1068" s="167" t="s">
        <v>10736</v>
      </c>
      <c r="AA1068" s="176">
        <v>6000</v>
      </c>
      <c r="AB1068" s="167" t="s">
        <v>11254</v>
      </c>
      <c r="AC1068" s="176">
        <v>6000</v>
      </c>
      <c r="AD1068" s="167" t="s">
        <v>11254</v>
      </c>
      <c r="AE1068" s="176">
        <v>361.2</v>
      </c>
    </row>
    <row r="1069" spans="1:31">
      <c r="A1069" s="178">
        <v>108189825550</v>
      </c>
      <c r="B1069" s="166">
        <v>46139</v>
      </c>
      <c r="C1069" s="167" t="s">
        <v>3524</v>
      </c>
      <c r="D1069" s="167" t="s">
        <v>3525</v>
      </c>
      <c r="E1069" s="167" t="s">
        <v>3526</v>
      </c>
      <c r="F1069" s="167" t="s">
        <v>3501</v>
      </c>
      <c r="G1069" s="167" t="s">
        <v>3502</v>
      </c>
      <c r="H1069" s="168">
        <v>46140</v>
      </c>
      <c r="I1069" s="167"/>
      <c r="J1069" s="169">
        <v>26130</v>
      </c>
      <c r="K1069" s="167" t="s">
        <v>55</v>
      </c>
      <c r="L1069" s="169">
        <v>2</v>
      </c>
      <c r="M1069" s="167" t="s">
        <v>3504</v>
      </c>
      <c r="N1069" s="169">
        <v>279.8</v>
      </c>
      <c r="O1069" s="167" t="s">
        <v>3505</v>
      </c>
      <c r="P1069" s="167"/>
      <c r="Q1069" s="167" t="s">
        <v>3514</v>
      </c>
      <c r="R1069" s="167" t="s">
        <v>3528</v>
      </c>
      <c r="S1069" s="169">
        <v>23</v>
      </c>
      <c r="T1069" s="167" t="s">
        <v>3540</v>
      </c>
      <c r="U1069" s="169" t="s">
        <v>3541</v>
      </c>
      <c r="V1069" s="167" t="s">
        <v>5241</v>
      </c>
      <c r="W1069" s="167" t="s">
        <v>4351</v>
      </c>
      <c r="X1069" s="170" t="s">
        <v>3533</v>
      </c>
      <c r="Y1069" s="171" t="s">
        <v>5210</v>
      </c>
      <c r="Z1069" s="167" t="s">
        <v>10736</v>
      </c>
      <c r="AA1069" s="176">
        <v>9000</v>
      </c>
      <c r="AB1069" s="167" t="s">
        <v>11254</v>
      </c>
      <c r="AC1069" s="176">
        <v>9000</v>
      </c>
      <c r="AD1069" s="167" t="s">
        <v>11254</v>
      </c>
      <c r="AE1069" s="176">
        <v>360</v>
      </c>
    </row>
    <row r="1070" spans="1:31">
      <c r="A1070" s="178">
        <v>108189825550</v>
      </c>
      <c r="B1070" s="166">
        <v>46139</v>
      </c>
      <c r="C1070" s="167" t="s">
        <v>3524</v>
      </c>
      <c r="D1070" s="167" t="s">
        <v>3525</v>
      </c>
      <c r="E1070" s="167" t="s">
        <v>3526</v>
      </c>
      <c r="F1070" s="167" t="s">
        <v>3501</v>
      </c>
      <c r="G1070" s="167" t="s">
        <v>3502</v>
      </c>
      <c r="H1070" s="168">
        <v>46140</v>
      </c>
      <c r="I1070" s="167"/>
      <c r="J1070" s="169">
        <v>26130</v>
      </c>
      <c r="K1070" s="167" t="s">
        <v>55</v>
      </c>
      <c r="L1070" s="169">
        <v>2</v>
      </c>
      <c r="M1070" s="167" t="s">
        <v>3504</v>
      </c>
      <c r="N1070" s="169">
        <v>279.8</v>
      </c>
      <c r="O1070" s="167" t="s">
        <v>3505</v>
      </c>
      <c r="P1070" s="167"/>
      <c r="Q1070" s="167" t="s">
        <v>3514</v>
      </c>
      <c r="R1070" s="167" t="s">
        <v>3528</v>
      </c>
      <c r="S1070" s="169">
        <v>22</v>
      </c>
      <c r="T1070" s="167" t="s">
        <v>3560</v>
      </c>
      <c r="U1070" s="169" t="s">
        <v>3561</v>
      </c>
      <c r="V1070" s="167" t="s">
        <v>4330</v>
      </c>
      <c r="W1070" s="167" t="s">
        <v>4331</v>
      </c>
      <c r="X1070" s="170" t="s">
        <v>3533</v>
      </c>
      <c r="Y1070" s="171" t="s">
        <v>5210</v>
      </c>
      <c r="Z1070" s="167" t="s">
        <v>10736</v>
      </c>
      <c r="AA1070" s="176">
        <v>50000</v>
      </c>
      <c r="AB1070" s="167" t="s">
        <v>11254</v>
      </c>
      <c r="AC1070" s="176">
        <v>50000</v>
      </c>
      <c r="AD1070" s="167" t="s">
        <v>11254</v>
      </c>
      <c r="AE1070" s="176">
        <v>110</v>
      </c>
    </row>
    <row r="1071" spans="1:31">
      <c r="A1071" s="178">
        <v>108189825550</v>
      </c>
      <c r="B1071" s="166">
        <v>46139</v>
      </c>
      <c r="C1071" s="167" t="s">
        <v>3524</v>
      </c>
      <c r="D1071" s="167" t="s">
        <v>3525</v>
      </c>
      <c r="E1071" s="167" t="s">
        <v>3526</v>
      </c>
      <c r="F1071" s="167" t="s">
        <v>3501</v>
      </c>
      <c r="G1071" s="167" t="s">
        <v>3502</v>
      </c>
      <c r="H1071" s="168">
        <v>46140</v>
      </c>
      <c r="I1071" s="167"/>
      <c r="J1071" s="169">
        <v>26130</v>
      </c>
      <c r="K1071" s="167" t="s">
        <v>55</v>
      </c>
      <c r="L1071" s="169">
        <v>2</v>
      </c>
      <c r="M1071" s="167" t="s">
        <v>3504</v>
      </c>
      <c r="N1071" s="169">
        <v>279.8</v>
      </c>
      <c r="O1071" s="167" t="s">
        <v>3505</v>
      </c>
      <c r="P1071" s="167"/>
      <c r="Q1071" s="167" t="s">
        <v>3514</v>
      </c>
      <c r="R1071" s="167" t="s">
        <v>3528</v>
      </c>
      <c r="S1071" s="169">
        <v>21</v>
      </c>
      <c r="T1071" s="167" t="s">
        <v>3560</v>
      </c>
      <c r="U1071" s="169" t="s">
        <v>3561</v>
      </c>
      <c r="V1071" s="167" t="s">
        <v>4330</v>
      </c>
      <c r="W1071" s="167" t="s">
        <v>4331</v>
      </c>
      <c r="X1071" s="170" t="s">
        <v>3533</v>
      </c>
      <c r="Y1071" s="171" t="s">
        <v>5210</v>
      </c>
      <c r="Z1071" s="167" t="s">
        <v>10736</v>
      </c>
      <c r="AA1071" s="176">
        <v>50000</v>
      </c>
      <c r="AB1071" s="167" t="s">
        <v>11254</v>
      </c>
      <c r="AC1071" s="176">
        <v>50000</v>
      </c>
      <c r="AD1071" s="167" t="s">
        <v>11254</v>
      </c>
      <c r="AE1071" s="176">
        <v>110</v>
      </c>
    </row>
    <row r="1072" spans="1:31">
      <c r="A1072" s="178">
        <v>108189825550</v>
      </c>
      <c r="B1072" s="166">
        <v>46139</v>
      </c>
      <c r="C1072" s="167" t="s">
        <v>3524</v>
      </c>
      <c r="D1072" s="167" t="s">
        <v>3525</v>
      </c>
      <c r="E1072" s="167" t="s">
        <v>3526</v>
      </c>
      <c r="F1072" s="167" t="s">
        <v>3501</v>
      </c>
      <c r="G1072" s="167" t="s">
        <v>3502</v>
      </c>
      <c r="H1072" s="168">
        <v>46140</v>
      </c>
      <c r="I1072" s="167"/>
      <c r="J1072" s="169">
        <v>26130</v>
      </c>
      <c r="K1072" s="167" t="s">
        <v>55</v>
      </c>
      <c r="L1072" s="169">
        <v>2</v>
      </c>
      <c r="M1072" s="167" t="s">
        <v>3504</v>
      </c>
      <c r="N1072" s="169">
        <v>279.8</v>
      </c>
      <c r="O1072" s="167" t="s">
        <v>3505</v>
      </c>
      <c r="P1072" s="167"/>
      <c r="Q1072" s="167" t="s">
        <v>3514</v>
      </c>
      <c r="R1072" s="167" t="s">
        <v>3528</v>
      </c>
      <c r="S1072" s="169">
        <v>20</v>
      </c>
      <c r="T1072" s="167" t="s">
        <v>3545</v>
      </c>
      <c r="U1072" s="169" t="s">
        <v>3546</v>
      </c>
      <c r="V1072" s="167" t="s">
        <v>4048</v>
      </c>
      <c r="W1072" s="167" t="s">
        <v>4049</v>
      </c>
      <c r="X1072" s="170" t="s">
        <v>157</v>
      </c>
      <c r="Y1072" s="171" t="s">
        <v>5210</v>
      </c>
      <c r="Z1072" s="167" t="s">
        <v>10736</v>
      </c>
      <c r="AA1072" s="176">
        <v>3000</v>
      </c>
      <c r="AB1072" s="167" t="s">
        <v>11254</v>
      </c>
      <c r="AC1072" s="176">
        <v>3000</v>
      </c>
      <c r="AD1072" s="167" t="s">
        <v>11254</v>
      </c>
      <c r="AE1072" s="176">
        <v>48.9</v>
      </c>
    </row>
    <row r="1073" spans="1:31">
      <c r="A1073" s="178">
        <v>108189825550</v>
      </c>
      <c r="B1073" s="166">
        <v>46139</v>
      </c>
      <c r="C1073" s="167" t="s">
        <v>3524</v>
      </c>
      <c r="D1073" s="167" t="s">
        <v>3525</v>
      </c>
      <c r="E1073" s="167" t="s">
        <v>3526</v>
      </c>
      <c r="F1073" s="167" t="s">
        <v>3501</v>
      </c>
      <c r="G1073" s="167" t="s">
        <v>3502</v>
      </c>
      <c r="H1073" s="168">
        <v>46140</v>
      </c>
      <c r="I1073" s="167"/>
      <c r="J1073" s="169">
        <v>26130</v>
      </c>
      <c r="K1073" s="167" t="s">
        <v>55</v>
      </c>
      <c r="L1073" s="169">
        <v>2</v>
      </c>
      <c r="M1073" s="167" t="s">
        <v>3504</v>
      </c>
      <c r="N1073" s="169">
        <v>279.8</v>
      </c>
      <c r="O1073" s="167" t="s">
        <v>3505</v>
      </c>
      <c r="P1073" s="167"/>
      <c r="Q1073" s="167" t="s">
        <v>3514</v>
      </c>
      <c r="R1073" s="167" t="s">
        <v>3528</v>
      </c>
      <c r="S1073" s="169">
        <v>19</v>
      </c>
      <c r="T1073" s="167" t="s">
        <v>3545</v>
      </c>
      <c r="U1073" s="169" t="s">
        <v>3546</v>
      </c>
      <c r="V1073" s="167" t="s">
        <v>4048</v>
      </c>
      <c r="W1073" s="167" t="s">
        <v>4049</v>
      </c>
      <c r="X1073" s="170" t="s">
        <v>157</v>
      </c>
      <c r="Y1073" s="171" t="s">
        <v>5210</v>
      </c>
      <c r="Z1073" s="167" t="s">
        <v>10736</v>
      </c>
      <c r="AA1073" s="176">
        <v>3000</v>
      </c>
      <c r="AB1073" s="167" t="s">
        <v>11254</v>
      </c>
      <c r="AC1073" s="176">
        <v>3000</v>
      </c>
      <c r="AD1073" s="167" t="s">
        <v>11254</v>
      </c>
      <c r="AE1073" s="176">
        <v>48.9</v>
      </c>
    </row>
    <row r="1074" spans="1:31">
      <c r="A1074" s="178">
        <v>108189825550</v>
      </c>
      <c r="B1074" s="166">
        <v>46139</v>
      </c>
      <c r="C1074" s="167" t="s">
        <v>3524</v>
      </c>
      <c r="D1074" s="167" t="s">
        <v>3525</v>
      </c>
      <c r="E1074" s="167" t="s">
        <v>3526</v>
      </c>
      <c r="F1074" s="167" t="s">
        <v>3501</v>
      </c>
      <c r="G1074" s="167" t="s">
        <v>3502</v>
      </c>
      <c r="H1074" s="168">
        <v>46140</v>
      </c>
      <c r="I1074" s="167"/>
      <c r="J1074" s="169">
        <v>26130</v>
      </c>
      <c r="K1074" s="167" t="s">
        <v>55</v>
      </c>
      <c r="L1074" s="169">
        <v>2</v>
      </c>
      <c r="M1074" s="167" t="s">
        <v>3504</v>
      </c>
      <c r="N1074" s="169">
        <v>279.8</v>
      </c>
      <c r="O1074" s="167" t="s">
        <v>3505</v>
      </c>
      <c r="P1074" s="167"/>
      <c r="Q1074" s="167" t="s">
        <v>3514</v>
      </c>
      <c r="R1074" s="167" t="s">
        <v>3528</v>
      </c>
      <c r="S1074" s="169">
        <v>18</v>
      </c>
      <c r="T1074" s="167" t="s">
        <v>3545</v>
      </c>
      <c r="U1074" s="169" t="s">
        <v>3546</v>
      </c>
      <c r="V1074" s="167" t="s">
        <v>5213</v>
      </c>
      <c r="W1074" s="167" t="s">
        <v>5214</v>
      </c>
      <c r="X1074" s="170" t="s">
        <v>3533</v>
      </c>
      <c r="Y1074" s="171" t="s">
        <v>5210</v>
      </c>
      <c r="Z1074" s="167" t="s">
        <v>10736</v>
      </c>
      <c r="AA1074" s="176">
        <v>117000</v>
      </c>
      <c r="AB1074" s="167" t="s">
        <v>11254</v>
      </c>
      <c r="AC1074" s="176">
        <v>117000</v>
      </c>
      <c r="AD1074" s="167" t="s">
        <v>11254</v>
      </c>
      <c r="AE1074" s="176">
        <v>1521</v>
      </c>
    </row>
    <row r="1075" spans="1:31">
      <c r="A1075" s="178">
        <v>108189825550</v>
      </c>
      <c r="B1075" s="166">
        <v>46139</v>
      </c>
      <c r="C1075" s="167" t="s">
        <v>3524</v>
      </c>
      <c r="D1075" s="167" t="s">
        <v>3525</v>
      </c>
      <c r="E1075" s="167" t="s">
        <v>3526</v>
      </c>
      <c r="F1075" s="167" t="s">
        <v>3501</v>
      </c>
      <c r="G1075" s="167" t="s">
        <v>3502</v>
      </c>
      <c r="H1075" s="168">
        <v>46140</v>
      </c>
      <c r="I1075" s="167"/>
      <c r="J1075" s="169">
        <v>26130</v>
      </c>
      <c r="K1075" s="167" t="s">
        <v>55</v>
      </c>
      <c r="L1075" s="169">
        <v>2</v>
      </c>
      <c r="M1075" s="167" t="s">
        <v>3504</v>
      </c>
      <c r="N1075" s="169">
        <v>279.8</v>
      </c>
      <c r="O1075" s="167" t="s">
        <v>3505</v>
      </c>
      <c r="P1075" s="167"/>
      <c r="Q1075" s="167" t="s">
        <v>3514</v>
      </c>
      <c r="R1075" s="167" t="s">
        <v>3528</v>
      </c>
      <c r="S1075" s="169">
        <v>17</v>
      </c>
      <c r="T1075" s="167" t="s">
        <v>3545</v>
      </c>
      <c r="U1075" s="169" t="s">
        <v>3546</v>
      </c>
      <c r="V1075" s="167" t="s">
        <v>5213</v>
      </c>
      <c r="W1075" s="167" t="s">
        <v>5214</v>
      </c>
      <c r="X1075" s="170" t="s">
        <v>3533</v>
      </c>
      <c r="Y1075" s="171" t="s">
        <v>5210</v>
      </c>
      <c r="Z1075" s="167" t="s">
        <v>10736</v>
      </c>
      <c r="AA1075" s="176">
        <v>201000</v>
      </c>
      <c r="AB1075" s="167" t="s">
        <v>11254</v>
      </c>
      <c r="AC1075" s="176">
        <v>201000</v>
      </c>
      <c r="AD1075" s="167" t="s">
        <v>11254</v>
      </c>
      <c r="AE1075" s="176">
        <v>2613</v>
      </c>
    </row>
    <row r="1076" spans="1:31">
      <c r="A1076" s="178">
        <v>108189825550</v>
      </c>
      <c r="B1076" s="166">
        <v>46139</v>
      </c>
      <c r="C1076" s="167" t="s">
        <v>3524</v>
      </c>
      <c r="D1076" s="167" t="s">
        <v>3525</v>
      </c>
      <c r="E1076" s="167" t="s">
        <v>3526</v>
      </c>
      <c r="F1076" s="167" t="s">
        <v>3501</v>
      </c>
      <c r="G1076" s="167" t="s">
        <v>3502</v>
      </c>
      <c r="H1076" s="168">
        <v>46140</v>
      </c>
      <c r="I1076" s="167"/>
      <c r="J1076" s="169">
        <v>26130</v>
      </c>
      <c r="K1076" s="167" t="s">
        <v>55</v>
      </c>
      <c r="L1076" s="169">
        <v>2</v>
      </c>
      <c r="M1076" s="167" t="s">
        <v>3504</v>
      </c>
      <c r="N1076" s="169">
        <v>279.8</v>
      </c>
      <c r="O1076" s="167" t="s">
        <v>3505</v>
      </c>
      <c r="P1076" s="167"/>
      <c r="Q1076" s="167" t="s">
        <v>3514</v>
      </c>
      <c r="R1076" s="167" t="s">
        <v>3528</v>
      </c>
      <c r="S1076" s="169">
        <v>16</v>
      </c>
      <c r="T1076" s="167" t="s">
        <v>3545</v>
      </c>
      <c r="U1076" s="169" t="s">
        <v>3546</v>
      </c>
      <c r="V1076" s="167" t="s">
        <v>4062</v>
      </c>
      <c r="W1076" s="167" t="s">
        <v>4063</v>
      </c>
      <c r="X1076" s="170" t="s">
        <v>3533</v>
      </c>
      <c r="Y1076" s="171" t="s">
        <v>5210</v>
      </c>
      <c r="Z1076" s="167" t="s">
        <v>10736</v>
      </c>
      <c r="AA1076" s="176">
        <v>3000</v>
      </c>
      <c r="AB1076" s="167" t="s">
        <v>11254</v>
      </c>
      <c r="AC1076" s="176">
        <v>3000</v>
      </c>
      <c r="AD1076" s="167" t="s">
        <v>11254</v>
      </c>
      <c r="AE1076" s="176">
        <v>50.4</v>
      </c>
    </row>
    <row r="1077" spans="1:31">
      <c r="A1077" s="178">
        <v>108189825550</v>
      </c>
      <c r="B1077" s="166">
        <v>46139</v>
      </c>
      <c r="C1077" s="167" t="s">
        <v>3524</v>
      </c>
      <c r="D1077" s="167" t="s">
        <v>3525</v>
      </c>
      <c r="E1077" s="167" t="s">
        <v>3526</v>
      </c>
      <c r="F1077" s="167" t="s">
        <v>3501</v>
      </c>
      <c r="G1077" s="167" t="s">
        <v>3502</v>
      </c>
      <c r="H1077" s="168">
        <v>46140</v>
      </c>
      <c r="I1077" s="167"/>
      <c r="J1077" s="169">
        <v>26130</v>
      </c>
      <c r="K1077" s="167" t="s">
        <v>55</v>
      </c>
      <c r="L1077" s="169">
        <v>2</v>
      </c>
      <c r="M1077" s="167" t="s">
        <v>3504</v>
      </c>
      <c r="N1077" s="169">
        <v>279.8</v>
      </c>
      <c r="O1077" s="167" t="s">
        <v>3505</v>
      </c>
      <c r="P1077" s="167"/>
      <c r="Q1077" s="167" t="s">
        <v>3514</v>
      </c>
      <c r="R1077" s="167" t="s">
        <v>3528</v>
      </c>
      <c r="S1077" s="169">
        <v>15</v>
      </c>
      <c r="T1077" s="167" t="s">
        <v>3540</v>
      </c>
      <c r="U1077" s="169" t="s">
        <v>3541</v>
      </c>
      <c r="V1077" s="167" t="s">
        <v>5242</v>
      </c>
      <c r="W1077" s="167" t="s">
        <v>5243</v>
      </c>
      <c r="X1077" s="170" t="s">
        <v>3533</v>
      </c>
      <c r="Y1077" s="171" t="s">
        <v>5210</v>
      </c>
      <c r="Z1077" s="167" t="s">
        <v>10736</v>
      </c>
      <c r="AA1077" s="176">
        <v>3000</v>
      </c>
      <c r="AB1077" s="167" t="s">
        <v>11254</v>
      </c>
      <c r="AC1077" s="176">
        <v>3000</v>
      </c>
      <c r="AD1077" s="167" t="s">
        <v>11254</v>
      </c>
      <c r="AE1077" s="176">
        <v>243</v>
      </c>
    </row>
    <row r="1078" spans="1:31">
      <c r="A1078" s="178">
        <v>108189825550</v>
      </c>
      <c r="B1078" s="166">
        <v>46139</v>
      </c>
      <c r="C1078" s="167" t="s">
        <v>3524</v>
      </c>
      <c r="D1078" s="167" t="s">
        <v>3525</v>
      </c>
      <c r="E1078" s="167" t="s">
        <v>3526</v>
      </c>
      <c r="F1078" s="167" t="s">
        <v>3501</v>
      </c>
      <c r="G1078" s="167" t="s">
        <v>3502</v>
      </c>
      <c r="H1078" s="168">
        <v>46140</v>
      </c>
      <c r="I1078" s="167"/>
      <c r="J1078" s="169">
        <v>26130</v>
      </c>
      <c r="K1078" s="167" t="s">
        <v>55</v>
      </c>
      <c r="L1078" s="169">
        <v>2</v>
      </c>
      <c r="M1078" s="167" t="s">
        <v>3504</v>
      </c>
      <c r="N1078" s="169">
        <v>279.8</v>
      </c>
      <c r="O1078" s="167" t="s">
        <v>3505</v>
      </c>
      <c r="P1078" s="167"/>
      <c r="Q1078" s="167" t="s">
        <v>3514</v>
      </c>
      <c r="R1078" s="167" t="s">
        <v>3528</v>
      </c>
      <c r="S1078" s="169">
        <v>14</v>
      </c>
      <c r="T1078" s="167" t="s">
        <v>3540</v>
      </c>
      <c r="U1078" s="169" t="s">
        <v>3541</v>
      </c>
      <c r="V1078" s="167" t="s">
        <v>5242</v>
      </c>
      <c r="W1078" s="167" t="s">
        <v>5243</v>
      </c>
      <c r="X1078" s="170" t="s">
        <v>3533</v>
      </c>
      <c r="Y1078" s="171" t="s">
        <v>5210</v>
      </c>
      <c r="Z1078" s="167" t="s">
        <v>10736</v>
      </c>
      <c r="AA1078" s="176">
        <v>6000</v>
      </c>
      <c r="AB1078" s="167" t="s">
        <v>11254</v>
      </c>
      <c r="AC1078" s="176">
        <v>6000</v>
      </c>
      <c r="AD1078" s="167" t="s">
        <v>11254</v>
      </c>
      <c r="AE1078" s="176">
        <v>486</v>
      </c>
    </row>
    <row r="1079" spans="1:31">
      <c r="A1079" s="178">
        <v>108189825550</v>
      </c>
      <c r="B1079" s="166">
        <v>46139</v>
      </c>
      <c r="C1079" s="167" t="s">
        <v>3524</v>
      </c>
      <c r="D1079" s="167" t="s">
        <v>3525</v>
      </c>
      <c r="E1079" s="167" t="s">
        <v>3526</v>
      </c>
      <c r="F1079" s="167" t="s">
        <v>3501</v>
      </c>
      <c r="G1079" s="167" t="s">
        <v>3502</v>
      </c>
      <c r="H1079" s="168">
        <v>46140</v>
      </c>
      <c r="I1079" s="167"/>
      <c r="J1079" s="169">
        <v>26130</v>
      </c>
      <c r="K1079" s="167" t="s">
        <v>55</v>
      </c>
      <c r="L1079" s="169">
        <v>2</v>
      </c>
      <c r="M1079" s="167" t="s">
        <v>3504</v>
      </c>
      <c r="N1079" s="169">
        <v>279.8</v>
      </c>
      <c r="O1079" s="167" t="s">
        <v>3505</v>
      </c>
      <c r="P1079" s="167"/>
      <c r="Q1079" s="167" t="s">
        <v>3514</v>
      </c>
      <c r="R1079" s="167" t="s">
        <v>3528</v>
      </c>
      <c r="S1079" s="169">
        <v>13</v>
      </c>
      <c r="T1079" s="167" t="s">
        <v>3540</v>
      </c>
      <c r="U1079" s="169" t="s">
        <v>3541</v>
      </c>
      <c r="V1079" s="167" t="s">
        <v>5242</v>
      </c>
      <c r="W1079" s="167" t="s">
        <v>5243</v>
      </c>
      <c r="X1079" s="170" t="s">
        <v>3533</v>
      </c>
      <c r="Y1079" s="171" t="s">
        <v>5210</v>
      </c>
      <c r="Z1079" s="167" t="s">
        <v>10736</v>
      </c>
      <c r="AA1079" s="176">
        <v>6000</v>
      </c>
      <c r="AB1079" s="167" t="s">
        <v>11254</v>
      </c>
      <c r="AC1079" s="176">
        <v>6000</v>
      </c>
      <c r="AD1079" s="167" t="s">
        <v>11254</v>
      </c>
      <c r="AE1079" s="176">
        <v>486</v>
      </c>
    </row>
    <row r="1080" spans="1:31">
      <c r="A1080" s="178">
        <v>108189825550</v>
      </c>
      <c r="B1080" s="166">
        <v>46139</v>
      </c>
      <c r="C1080" s="167" t="s">
        <v>3524</v>
      </c>
      <c r="D1080" s="167" t="s">
        <v>3525</v>
      </c>
      <c r="E1080" s="167" t="s">
        <v>3526</v>
      </c>
      <c r="F1080" s="167" t="s">
        <v>3501</v>
      </c>
      <c r="G1080" s="167" t="s">
        <v>3502</v>
      </c>
      <c r="H1080" s="168">
        <v>46140</v>
      </c>
      <c r="I1080" s="167"/>
      <c r="J1080" s="169">
        <v>26130</v>
      </c>
      <c r="K1080" s="167" t="s">
        <v>55</v>
      </c>
      <c r="L1080" s="169">
        <v>2</v>
      </c>
      <c r="M1080" s="167" t="s">
        <v>3504</v>
      </c>
      <c r="N1080" s="169">
        <v>279.8</v>
      </c>
      <c r="O1080" s="167" t="s">
        <v>3505</v>
      </c>
      <c r="P1080" s="167"/>
      <c r="Q1080" s="167" t="s">
        <v>3514</v>
      </c>
      <c r="R1080" s="167" t="s">
        <v>3528</v>
      </c>
      <c r="S1080" s="169">
        <v>12</v>
      </c>
      <c r="T1080" s="167" t="s">
        <v>3560</v>
      </c>
      <c r="U1080" s="169" t="s">
        <v>3561</v>
      </c>
      <c r="V1080" s="167" t="s">
        <v>5244</v>
      </c>
      <c r="W1080" s="167" t="s">
        <v>5245</v>
      </c>
      <c r="X1080" s="170" t="s">
        <v>3533</v>
      </c>
      <c r="Y1080" s="171" t="s">
        <v>5210</v>
      </c>
      <c r="Z1080" s="167" t="s">
        <v>10736</v>
      </c>
      <c r="AA1080" s="176">
        <v>4000</v>
      </c>
      <c r="AB1080" s="167" t="s">
        <v>11254</v>
      </c>
      <c r="AC1080" s="176">
        <v>4000</v>
      </c>
      <c r="AD1080" s="167" t="s">
        <v>11254</v>
      </c>
      <c r="AE1080" s="176">
        <v>88</v>
      </c>
    </row>
    <row r="1081" spans="1:31">
      <c r="A1081" s="178">
        <v>108189825550</v>
      </c>
      <c r="B1081" s="166">
        <v>46139</v>
      </c>
      <c r="C1081" s="167" t="s">
        <v>3524</v>
      </c>
      <c r="D1081" s="167" t="s">
        <v>3525</v>
      </c>
      <c r="E1081" s="167" t="s">
        <v>3526</v>
      </c>
      <c r="F1081" s="167" t="s">
        <v>3501</v>
      </c>
      <c r="G1081" s="167" t="s">
        <v>3502</v>
      </c>
      <c r="H1081" s="168">
        <v>46140</v>
      </c>
      <c r="I1081" s="167"/>
      <c r="J1081" s="169">
        <v>26130</v>
      </c>
      <c r="K1081" s="167" t="s">
        <v>55</v>
      </c>
      <c r="L1081" s="169">
        <v>2</v>
      </c>
      <c r="M1081" s="167" t="s">
        <v>3504</v>
      </c>
      <c r="N1081" s="169">
        <v>279.8</v>
      </c>
      <c r="O1081" s="167" t="s">
        <v>3505</v>
      </c>
      <c r="P1081" s="167"/>
      <c r="Q1081" s="167" t="s">
        <v>3514</v>
      </c>
      <c r="R1081" s="167" t="s">
        <v>3528</v>
      </c>
      <c r="S1081" s="169">
        <v>11</v>
      </c>
      <c r="T1081" s="167" t="s">
        <v>3560</v>
      </c>
      <c r="U1081" s="169" t="s">
        <v>3561</v>
      </c>
      <c r="V1081" s="167" t="s">
        <v>5246</v>
      </c>
      <c r="W1081" s="167" t="s">
        <v>5247</v>
      </c>
      <c r="X1081" s="170" t="s">
        <v>3533</v>
      </c>
      <c r="Y1081" s="171" t="s">
        <v>5210</v>
      </c>
      <c r="Z1081" s="167" t="s">
        <v>10736</v>
      </c>
      <c r="AA1081" s="176">
        <v>8000</v>
      </c>
      <c r="AB1081" s="167" t="s">
        <v>11254</v>
      </c>
      <c r="AC1081" s="176">
        <v>8000</v>
      </c>
      <c r="AD1081" s="167" t="s">
        <v>11254</v>
      </c>
      <c r="AE1081" s="176">
        <v>182.4</v>
      </c>
    </row>
    <row r="1082" spans="1:31">
      <c r="A1082" s="178">
        <v>108189825550</v>
      </c>
      <c r="B1082" s="166">
        <v>46139</v>
      </c>
      <c r="C1082" s="167" t="s">
        <v>3524</v>
      </c>
      <c r="D1082" s="167" t="s">
        <v>3525</v>
      </c>
      <c r="E1082" s="167" t="s">
        <v>3526</v>
      </c>
      <c r="F1082" s="167" t="s">
        <v>3501</v>
      </c>
      <c r="G1082" s="167" t="s">
        <v>3502</v>
      </c>
      <c r="H1082" s="168">
        <v>46140</v>
      </c>
      <c r="I1082" s="167"/>
      <c r="J1082" s="169">
        <v>26130</v>
      </c>
      <c r="K1082" s="167" t="s">
        <v>55</v>
      </c>
      <c r="L1082" s="169">
        <v>2</v>
      </c>
      <c r="M1082" s="167" t="s">
        <v>3504</v>
      </c>
      <c r="N1082" s="169">
        <v>279.8</v>
      </c>
      <c r="O1082" s="167" t="s">
        <v>3505</v>
      </c>
      <c r="P1082" s="167"/>
      <c r="Q1082" s="167" t="s">
        <v>3514</v>
      </c>
      <c r="R1082" s="167" t="s">
        <v>3528</v>
      </c>
      <c r="S1082" s="169">
        <v>10</v>
      </c>
      <c r="T1082" s="167" t="s">
        <v>3587</v>
      </c>
      <c r="U1082" s="169" t="s">
        <v>3588</v>
      </c>
      <c r="V1082" s="167" t="s">
        <v>5248</v>
      </c>
      <c r="W1082" s="167" t="s">
        <v>5249</v>
      </c>
      <c r="X1082" s="170" t="s">
        <v>160</v>
      </c>
      <c r="Y1082" s="171" t="s">
        <v>5210</v>
      </c>
      <c r="Z1082" s="167" t="s">
        <v>10736</v>
      </c>
      <c r="AA1082" s="176">
        <v>400</v>
      </c>
      <c r="AB1082" s="167" t="s">
        <v>11254</v>
      </c>
      <c r="AC1082" s="176">
        <v>400</v>
      </c>
      <c r="AD1082" s="167" t="s">
        <v>11254</v>
      </c>
      <c r="AE1082" s="176">
        <v>213.33</v>
      </c>
    </row>
    <row r="1083" spans="1:31">
      <c r="A1083" s="178">
        <v>108189825550</v>
      </c>
      <c r="B1083" s="166">
        <v>46139</v>
      </c>
      <c r="C1083" s="167" t="s">
        <v>3524</v>
      </c>
      <c r="D1083" s="167" t="s">
        <v>3525</v>
      </c>
      <c r="E1083" s="167" t="s">
        <v>3526</v>
      </c>
      <c r="F1083" s="167" t="s">
        <v>3501</v>
      </c>
      <c r="G1083" s="167" t="s">
        <v>3502</v>
      </c>
      <c r="H1083" s="168">
        <v>46140</v>
      </c>
      <c r="I1083" s="167"/>
      <c r="J1083" s="169">
        <v>26130</v>
      </c>
      <c r="K1083" s="167" t="s">
        <v>55</v>
      </c>
      <c r="L1083" s="169">
        <v>2</v>
      </c>
      <c r="M1083" s="167" t="s">
        <v>3504</v>
      </c>
      <c r="N1083" s="169">
        <v>279.8</v>
      </c>
      <c r="O1083" s="167" t="s">
        <v>3505</v>
      </c>
      <c r="P1083" s="167"/>
      <c r="Q1083" s="167" t="s">
        <v>3514</v>
      </c>
      <c r="R1083" s="167" t="s">
        <v>3528</v>
      </c>
      <c r="S1083" s="169">
        <v>9</v>
      </c>
      <c r="T1083" s="167" t="s">
        <v>3587</v>
      </c>
      <c r="U1083" s="169" t="s">
        <v>3588</v>
      </c>
      <c r="V1083" s="167" t="s">
        <v>5248</v>
      </c>
      <c r="W1083" s="167" t="s">
        <v>5249</v>
      </c>
      <c r="X1083" s="170" t="s">
        <v>160</v>
      </c>
      <c r="Y1083" s="171" t="s">
        <v>5210</v>
      </c>
      <c r="Z1083" s="167" t="s">
        <v>10736</v>
      </c>
      <c r="AA1083" s="176">
        <v>1000</v>
      </c>
      <c r="AB1083" s="167" t="s">
        <v>11254</v>
      </c>
      <c r="AC1083" s="176">
        <v>1000</v>
      </c>
      <c r="AD1083" s="167" t="s">
        <v>11254</v>
      </c>
      <c r="AE1083" s="176">
        <v>533.33000000000004</v>
      </c>
    </row>
    <row r="1084" spans="1:31">
      <c r="A1084" s="178">
        <v>108189825550</v>
      </c>
      <c r="B1084" s="166">
        <v>46139</v>
      </c>
      <c r="C1084" s="167" t="s">
        <v>3524</v>
      </c>
      <c r="D1084" s="167" t="s">
        <v>3525</v>
      </c>
      <c r="E1084" s="167" t="s">
        <v>3526</v>
      </c>
      <c r="F1084" s="167" t="s">
        <v>3501</v>
      </c>
      <c r="G1084" s="167" t="s">
        <v>3502</v>
      </c>
      <c r="H1084" s="168">
        <v>46140</v>
      </c>
      <c r="I1084" s="167"/>
      <c r="J1084" s="169">
        <v>26130</v>
      </c>
      <c r="K1084" s="167" t="s">
        <v>55</v>
      </c>
      <c r="L1084" s="169">
        <v>2</v>
      </c>
      <c r="M1084" s="167" t="s">
        <v>3504</v>
      </c>
      <c r="N1084" s="169">
        <v>279.8</v>
      </c>
      <c r="O1084" s="167" t="s">
        <v>3505</v>
      </c>
      <c r="P1084" s="167"/>
      <c r="Q1084" s="167" t="s">
        <v>3514</v>
      </c>
      <c r="R1084" s="167" t="s">
        <v>3528</v>
      </c>
      <c r="S1084" s="169">
        <v>8</v>
      </c>
      <c r="T1084" s="167" t="s">
        <v>3545</v>
      </c>
      <c r="U1084" s="169" t="s">
        <v>3546</v>
      </c>
      <c r="V1084" s="167" t="s">
        <v>5213</v>
      </c>
      <c r="W1084" s="167" t="s">
        <v>5214</v>
      </c>
      <c r="X1084" s="170" t="s">
        <v>3533</v>
      </c>
      <c r="Y1084" s="171" t="s">
        <v>5210</v>
      </c>
      <c r="Z1084" s="167" t="s">
        <v>10736</v>
      </c>
      <c r="AA1084" s="176">
        <v>12000</v>
      </c>
      <c r="AB1084" s="167" t="s">
        <v>11254</v>
      </c>
      <c r="AC1084" s="176">
        <v>12000</v>
      </c>
      <c r="AD1084" s="167" t="s">
        <v>11254</v>
      </c>
      <c r="AE1084" s="176">
        <v>156</v>
      </c>
    </row>
    <row r="1085" spans="1:31">
      <c r="A1085" s="178">
        <v>108189825550</v>
      </c>
      <c r="B1085" s="166">
        <v>46139</v>
      </c>
      <c r="C1085" s="167" t="s">
        <v>3524</v>
      </c>
      <c r="D1085" s="167" t="s">
        <v>3525</v>
      </c>
      <c r="E1085" s="167" t="s">
        <v>3526</v>
      </c>
      <c r="F1085" s="167" t="s">
        <v>3501</v>
      </c>
      <c r="G1085" s="167" t="s">
        <v>3502</v>
      </c>
      <c r="H1085" s="168">
        <v>46140</v>
      </c>
      <c r="I1085" s="167"/>
      <c r="J1085" s="169">
        <v>26130</v>
      </c>
      <c r="K1085" s="167" t="s">
        <v>55</v>
      </c>
      <c r="L1085" s="169">
        <v>2</v>
      </c>
      <c r="M1085" s="167" t="s">
        <v>3504</v>
      </c>
      <c r="N1085" s="169">
        <v>279.8</v>
      </c>
      <c r="O1085" s="167" t="s">
        <v>3505</v>
      </c>
      <c r="P1085" s="167"/>
      <c r="Q1085" s="167" t="s">
        <v>3514</v>
      </c>
      <c r="R1085" s="167" t="s">
        <v>3528</v>
      </c>
      <c r="S1085" s="169">
        <v>7</v>
      </c>
      <c r="T1085" s="167" t="s">
        <v>3545</v>
      </c>
      <c r="U1085" s="169" t="s">
        <v>3546</v>
      </c>
      <c r="V1085" s="167" t="s">
        <v>5213</v>
      </c>
      <c r="W1085" s="167" t="s">
        <v>5214</v>
      </c>
      <c r="X1085" s="170" t="s">
        <v>3533</v>
      </c>
      <c r="Y1085" s="171" t="s">
        <v>5210</v>
      </c>
      <c r="Z1085" s="167" t="s">
        <v>10736</v>
      </c>
      <c r="AA1085" s="176">
        <v>177000</v>
      </c>
      <c r="AB1085" s="167" t="s">
        <v>11254</v>
      </c>
      <c r="AC1085" s="176">
        <v>177000</v>
      </c>
      <c r="AD1085" s="167" t="s">
        <v>11254</v>
      </c>
      <c r="AE1085" s="176">
        <v>2301</v>
      </c>
    </row>
    <row r="1086" spans="1:31">
      <c r="A1086" s="178">
        <v>108189825550</v>
      </c>
      <c r="B1086" s="166">
        <v>46139</v>
      </c>
      <c r="C1086" s="167" t="s">
        <v>3524</v>
      </c>
      <c r="D1086" s="167" t="s">
        <v>3525</v>
      </c>
      <c r="E1086" s="167" t="s">
        <v>3526</v>
      </c>
      <c r="F1086" s="167" t="s">
        <v>3501</v>
      </c>
      <c r="G1086" s="167" t="s">
        <v>3502</v>
      </c>
      <c r="H1086" s="168">
        <v>46140</v>
      </c>
      <c r="I1086" s="167"/>
      <c r="J1086" s="169">
        <v>26130</v>
      </c>
      <c r="K1086" s="167" t="s">
        <v>55</v>
      </c>
      <c r="L1086" s="169">
        <v>2</v>
      </c>
      <c r="M1086" s="167" t="s">
        <v>3504</v>
      </c>
      <c r="N1086" s="169">
        <v>279.8</v>
      </c>
      <c r="O1086" s="167" t="s">
        <v>3505</v>
      </c>
      <c r="P1086" s="167"/>
      <c r="Q1086" s="167" t="s">
        <v>3514</v>
      </c>
      <c r="R1086" s="167" t="s">
        <v>3528</v>
      </c>
      <c r="S1086" s="169">
        <v>6</v>
      </c>
      <c r="T1086" s="167" t="s">
        <v>3540</v>
      </c>
      <c r="U1086" s="169" t="s">
        <v>3541</v>
      </c>
      <c r="V1086" s="167" t="s">
        <v>4057</v>
      </c>
      <c r="W1086" s="167" t="s">
        <v>3690</v>
      </c>
      <c r="X1086" s="170" t="s">
        <v>3533</v>
      </c>
      <c r="Y1086" s="171" t="s">
        <v>5210</v>
      </c>
      <c r="Z1086" s="167" t="s">
        <v>10736</v>
      </c>
      <c r="AA1086" s="176">
        <v>3000</v>
      </c>
      <c r="AB1086" s="167" t="s">
        <v>11254</v>
      </c>
      <c r="AC1086" s="176">
        <v>3000</v>
      </c>
      <c r="AD1086" s="167" t="s">
        <v>11254</v>
      </c>
      <c r="AE1086" s="176">
        <v>84</v>
      </c>
    </row>
    <row r="1087" spans="1:31">
      <c r="A1087" s="178">
        <v>108189825550</v>
      </c>
      <c r="B1087" s="166">
        <v>46139</v>
      </c>
      <c r="C1087" s="167" t="s">
        <v>3524</v>
      </c>
      <c r="D1087" s="167" t="s">
        <v>3525</v>
      </c>
      <c r="E1087" s="167" t="s">
        <v>3526</v>
      </c>
      <c r="F1087" s="167" t="s">
        <v>3501</v>
      </c>
      <c r="G1087" s="167" t="s">
        <v>3502</v>
      </c>
      <c r="H1087" s="168">
        <v>46140</v>
      </c>
      <c r="I1087" s="167"/>
      <c r="J1087" s="169">
        <v>26130</v>
      </c>
      <c r="K1087" s="167" t="s">
        <v>55</v>
      </c>
      <c r="L1087" s="169">
        <v>2</v>
      </c>
      <c r="M1087" s="167" t="s">
        <v>3504</v>
      </c>
      <c r="N1087" s="169">
        <v>279.8</v>
      </c>
      <c r="O1087" s="167" t="s">
        <v>3505</v>
      </c>
      <c r="P1087" s="167"/>
      <c r="Q1087" s="167" t="s">
        <v>3514</v>
      </c>
      <c r="R1087" s="167" t="s">
        <v>3528</v>
      </c>
      <c r="S1087" s="169">
        <v>5</v>
      </c>
      <c r="T1087" s="167" t="s">
        <v>3545</v>
      </c>
      <c r="U1087" s="169" t="s">
        <v>3546</v>
      </c>
      <c r="V1087" s="167" t="s">
        <v>5213</v>
      </c>
      <c r="W1087" s="167" t="s">
        <v>5214</v>
      </c>
      <c r="X1087" s="170" t="s">
        <v>3533</v>
      </c>
      <c r="Y1087" s="171" t="s">
        <v>5210</v>
      </c>
      <c r="Z1087" s="167" t="s">
        <v>10736</v>
      </c>
      <c r="AA1087" s="176">
        <v>18000</v>
      </c>
      <c r="AB1087" s="167" t="s">
        <v>11254</v>
      </c>
      <c r="AC1087" s="176">
        <v>18000</v>
      </c>
      <c r="AD1087" s="167" t="s">
        <v>11254</v>
      </c>
      <c r="AE1087" s="176">
        <v>234</v>
      </c>
    </row>
    <row r="1088" spans="1:31">
      <c r="A1088" s="178">
        <v>108189825550</v>
      </c>
      <c r="B1088" s="166">
        <v>46139</v>
      </c>
      <c r="C1088" s="167" t="s">
        <v>3524</v>
      </c>
      <c r="D1088" s="167" t="s">
        <v>3525</v>
      </c>
      <c r="E1088" s="167" t="s">
        <v>3526</v>
      </c>
      <c r="F1088" s="167" t="s">
        <v>3501</v>
      </c>
      <c r="G1088" s="167" t="s">
        <v>3502</v>
      </c>
      <c r="H1088" s="168">
        <v>46140</v>
      </c>
      <c r="I1088" s="167"/>
      <c r="J1088" s="169">
        <v>26130</v>
      </c>
      <c r="K1088" s="167" t="s">
        <v>55</v>
      </c>
      <c r="L1088" s="169">
        <v>2</v>
      </c>
      <c r="M1088" s="167" t="s">
        <v>3504</v>
      </c>
      <c r="N1088" s="169">
        <v>279.8</v>
      </c>
      <c r="O1088" s="167" t="s">
        <v>3505</v>
      </c>
      <c r="P1088" s="167"/>
      <c r="Q1088" s="167" t="s">
        <v>3514</v>
      </c>
      <c r="R1088" s="167" t="s">
        <v>3528</v>
      </c>
      <c r="S1088" s="169">
        <v>4</v>
      </c>
      <c r="T1088" s="167" t="s">
        <v>3545</v>
      </c>
      <c r="U1088" s="169" t="s">
        <v>3546</v>
      </c>
      <c r="V1088" s="167" t="s">
        <v>5213</v>
      </c>
      <c r="W1088" s="167" t="s">
        <v>5214</v>
      </c>
      <c r="X1088" s="170" t="s">
        <v>3533</v>
      </c>
      <c r="Y1088" s="171" t="s">
        <v>5210</v>
      </c>
      <c r="Z1088" s="167" t="s">
        <v>10736</v>
      </c>
      <c r="AA1088" s="176">
        <v>216000</v>
      </c>
      <c r="AB1088" s="167" t="s">
        <v>11254</v>
      </c>
      <c r="AC1088" s="176">
        <v>216000</v>
      </c>
      <c r="AD1088" s="167" t="s">
        <v>11254</v>
      </c>
      <c r="AE1088" s="176">
        <v>2808</v>
      </c>
    </row>
    <row r="1089" spans="1:31">
      <c r="A1089" s="178">
        <v>108189825550</v>
      </c>
      <c r="B1089" s="166">
        <v>46139</v>
      </c>
      <c r="C1089" s="167" t="s">
        <v>3524</v>
      </c>
      <c r="D1089" s="167" t="s">
        <v>3525</v>
      </c>
      <c r="E1089" s="167" t="s">
        <v>3526</v>
      </c>
      <c r="F1089" s="167" t="s">
        <v>3501</v>
      </c>
      <c r="G1089" s="167" t="s">
        <v>3502</v>
      </c>
      <c r="H1089" s="168">
        <v>46140</v>
      </c>
      <c r="I1089" s="167"/>
      <c r="J1089" s="169">
        <v>26130</v>
      </c>
      <c r="K1089" s="167" t="s">
        <v>55</v>
      </c>
      <c r="L1089" s="169">
        <v>2</v>
      </c>
      <c r="M1089" s="167" t="s">
        <v>3504</v>
      </c>
      <c r="N1089" s="169">
        <v>279.8</v>
      </c>
      <c r="O1089" s="167" t="s">
        <v>3505</v>
      </c>
      <c r="P1089" s="167"/>
      <c r="Q1089" s="167" t="s">
        <v>3514</v>
      </c>
      <c r="R1089" s="167" t="s">
        <v>3528</v>
      </c>
      <c r="S1089" s="169">
        <v>3</v>
      </c>
      <c r="T1089" s="167" t="s">
        <v>3540</v>
      </c>
      <c r="U1089" s="169" t="s">
        <v>3541</v>
      </c>
      <c r="V1089" s="167" t="s">
        <v>4967</v>
      </c>
      <c r="W1089" s="167" t="s">
        <v>4968</v>
      </c>
      <c r="X1089" s="170" t="s">
        <v>3533</v>
      </c>
      <c r="Y1089" s="171" t="s">
        <v>5210</v>
      </c>
      <c r="Z1089" s="167" t="s">
        <v>10736</v>
      </c>
      <c r="AA1089" s="176">
        <v>9000</v>
      </c>
      <c r="AB1089" s="167" t="s">
        <v>11254</v>
      </c>
      <c r="AC1089" s="176">
        <v>9000</v>
      </c>
      <c r="AD1089" s="167" t="s">
        <v>11254</v>
      </c>
      <c r="AE1089" s="176">
        <v>541.79999999999995</v>
      </c>
    </row>
    <row r="1090" spans="1:31">
      <c r="A1090" s="178">
        <v>108189825550</v>
      </c>
      <c r="B1090" s="166">
        <v>46139</v>
      </c>
      <c r="C1090" s="167" t="s">
        <v>3524</v>
      </c>
      <c r="D1090" s="167" t="s">
        <v>3525</v>
      </c>
      <c r="E1090" s="167" t="s">
        <v>3526</v>
      </c>
      <c r="F1090" s="167" t="s">
        <v>3501</v>
      </c>
      <c r="G1090" s="167" t="s">
        <v>3502</v>
      </c>
      <c r="H1090" s="168">
        <v>46140</v>
      </c>
      <c r="I1090" s="167"/>
      <c r="J1090" s="169">
        <v>26130</v>
      </c>
      <c r="K1090" s="167" t="s">
        <v>55</v>
      </c>
      <c r="L1090" s="169">
        <v>2</v>
      </c>
      <c r="M1090" s="167" t="s">
        <v>3504</v>
      </c>
      <c r="N1090" s="169">
        <v>279.8</v>
      </c>
      <c r="O1090" s="167" t="s">
        <v>3505</v>
      </c>
      <c r="P1090" s="167"/>
      <c r="Q1090" s="167" t="s">
        <v>3514</v>
      </c>
      <c r="R1090" s="167" t="s">
        <v>3528</v>
      </c>
      <c r="S1090" s="169">
        <v>2</v>
      </c>
      <c r="T1090" s="167" t="s">
        <v>3545</v>
      </c>
      <c r="U1090" s="169" t="s">
        <v>3546</v>
      </c>
      <c r="V1090" s="167" t="s">
        <v>5213</v>
      </c>
      <c r="W1090" s="167" t="s">
        <v>5214</v>
      </c>
      <c r="X1090" s="170" t="s">
        <v>3533</v>
      </c>
      <c r="Y1090" s="171" t="s">
        <v>5210</v>
      </c>
      <c r="Z1090" s="167" t="s">
        <v>10736</v>
      </c>
      <c r="AA1090" s="176">
        <v>66000</v>
      </c>
      <c r="AB1090" s="167" t="s">
        <v>11254</v>
      </c>
      <c r="AC1090" s="176">
        <v>66000</v>
      </c>
      <c r="AD1090" s="167" t="s">
        <v>11254</v>
      </c>
      <c r="AE1090" s="176">
        <v>858</v>
      </c>
    </row>
    <row r="1091" spans="1:31">
      <c r="A1091" s="178">
        <v>108189825550</v>
      </c>
      <c r="B1091" s="166">
        <v>46139</v>
      </c>
      <c r="C1091" s="167" t="s">
        <v>3524</v>
      </c>
      <c r="D1091" s="167" t="s">
        <v>3525</v>
      </c>
      <c r="E1091" s="167" t="s">
        <v>3526</v>
      </c>
      <c r="F1091" s="167" t="s">
        <v>3501</v>
      </c>
      <c r="G1091" s="167" t="s">
        <v>3502</v>
      </c>
      <c r="H1091" s="168">
        <v>46140</v>
      </c>
      <c r="I1091" s="167"/>
      <c r="J1091" s="169">
        <v>26130</v>
      </c>
      <c r="K1091" s="167" t="s">
        <v>55</v>
      </c>
      <c r="L1091" s="169">
        <v>2</v>
      </c>
      <c r="M1091" s="167" t="s">
        <v>3504</v>
      </c>
      <c r="N1091" s="169">
        <v>279.8</v>
      </c>
      <c r="O1091" s="167" t="s">
        <v>3505</v>
      </c>
      <c r="P1091" s="167"/>
      <c r="Q1091" s="167" t="s">
        <v>3514</v>
      </c>
      <c r="R1091" s="167" t="s">
        <v>3528</v>
      </c>
      <c r="S1091" s="169">
        <v>1</v>
      </c>
      <c r="T1091" s="167" t="s">
        <v>3545</v>
      </c>
      <c r="U1091" s="169" t="s">
        <v>3546</v>
      </c>
      <c r="V1091" s="167" t="s">
        <v>5213</v>
      </c>
      <c r="W1091" s="167" t="s">
        <v>5214</v>
      </c>
      <c r="X1091" s="170" t="s">
        <v>3533</v>
      </c>
      <c r="Y1091" s="171" t="s">
        <v>5210</v>
      </c>
      <c r="Z1091" s="167" t="s">
        <v>10736</v>
      </c>
      <c r="AA1091" s="176">
        <v>39000</v>
      </c>
      <c r="AB1091" s="167" t="s">
        <v>11254</v>
      </c>
      <c r="AC1091" s="176">
        <v>39000</v>
      </c>
      <c r="AD1091" s="167" t="s">
        <v>11254</v>
      </c>
      <c r="AE1091" s="176">
        <v>507</v>
      </c>
    </row>
    <row r="1092" spans="1:31">
      <c r="A1092" s="178">
        <v>108189826030</v>
      </c>
      <c r="B1092" s="166">
        <v>46139</v>
      </c>
      <c r="C1092" s="167" t="s">
        <v>3524</v>
      </c>
      <c r="D1092" s="167" t="s">
        <v>3525</v>
      </c>
      <c r="E1092" s="167" t="s">
        <v>3526</v>
      </c>
      <c r="F1092" s="167" t="s">
        <v>3501</v>
      </c>
      <c r="G1092" s="167" t="s">
        <v>3502</v>
      </c>
      <c r="H1092" s="168">
        <v>46140</v>
      </c>
      <c r="I1092" s="167"/>
      <c r="J1092" s="169">
        <v>26130</v>
      </c>
      <c r="K1092" s="167" t="s">
        <v>55</v>
      </c>
      <c r="L1092" s="169">
        <v>2</v>
      </c>
      <c r="M1092" s="167" t="s">
        <v>3504</v>
      </c>
      <c r="N1092" s="169">
        <v>279.8</v>
      </c>
      <c r="O1092" s="167" t="s">
        <v>3505</v>
      </c>
      <c r="P1092" s="167"/>
      <c r="Q1092" s="167" t="s">
        <v>3514</v>
      </c>
      <c r="R1092" s="167" t="s">
        <v>3528</v>
      </c>
      <c r="S1092" s="169">
        <v>19</v>
      </c>
      <c r="T1092" s="167" t="s">
        <v>3529</v>
      </c>
      <c r="U1092" s="169" t="s">
        <v>3530</v>
      </c>
      <c r="V1092" s="167" t="s">
        <v>5237</v>
      </c>
      <c r="W1092" s="167" t="s">
        <v>5238</v>
      </c>
      <c r="X1092" s="170" t="s">
        <v>3533</v>
      </c>
      <c r="Y1092" s="171" t="s">
        <v>5210</v>
      </c>
      <c r="Z1092" s="167" t="s">
        <v>10736</v>
      </c>
      <c r="AA1092" s="176">
        <v>6000</v>
      </c>
      <c r="AB1092" s="167" t="s">
        <v>11254</v>
      </c>
      <c r="AC1092" s="176">
        <v>6000</v>
      </c>
      <c r="AD1092" s="167" t="s">
        <v>11254</v>
      </c>
      <c r="AE1092" s="176">
        <v>4792.8</v>
      </c>
    </row>
    <row r="1093" spans="1:31">
      <c r="A1093" s="178">
        <v>108189826030</v>
      </c>
      <c r="B1093" s="166">
        <v>46139</v>
      </c>
      <c r="C1093" s="167" t="s">
        <v>3524</v>
      </c>
      <c r="D1093" s="167" t="s">
        <v>3525</v>
      </c>
      <c r="E1093" s="167" t="s">
        <v>3526</v>
      </c>
      <c r="F1093" s="167" t="s">
        <v>3501</v>
      </c>
      <c r="G1093" s="167" t="s">
        <v>3502</v>
      </c>
      <c r="H1093" s="168">
        <v>46140</v>
      </c>
      <c r="I1093" s="167"/>
      <c r="J1093" s="169">
        <v>26130</v>
      </c>
      <c r="K1093" s="167" t="s">
        <v>55</v>
      </c>
      <c r="L1093" s="169">
        <v>2</v>
      </c>
      <c r="M1093" s="167" t="s">
        <v>3504</v>
      </c>
      <c r="N1093" s="169">
        <v>279.8</v>
      </c>
      <c r="O1093" s="167" t="s">
        <v>3505</v>
      </c>
      <c r="P1093" s="167"/>
      <c r="Q1093" s="167" t="s">
        <v>3514</v>
      </c>
      <c r="R1093" s="167" t="s">
        <v>3528</v>
      </c>
      <c r="S1093" s="169">
        <v>18</v>
      </c>
      <c r="T1093" s="167" t="s">
        <v>3560</v>
      </c>
      <c r="U1093" s="169" t="s">
        <v>3561</v>
      </c>
      <c r="V1093" s="167" t="s">
        <v>5250</v>
      </c>
      <c r="W1093" s="167" t="s">
        <v>5251</v>
      </c>
      <c r="X1093" s="170" t="s">
        <v>3533</v>
      </c>
      <c r="Y1093" s="171" t="s">
        <v>5210</v>
      </c>
      <c r="Z1093" s="167" t="s">
        <v>10736</v>
      </c>
      <c r="AA1093" s="176">
        <v>8000</v>
      </c>
      <c r="AB1093" s="167" t="s">
        <v>11254</v>
      </c>
      <c r="AC1093" s="176">
        <v>8000</v>
      </c>
      <c r="AD1093" s="167" t="s">
        <v>11254</v>
      </c>
      <c r="AE1093" s="176">
        <v>94.4</v>
      </c>
    </row>
    <row r="1094" spans="1:31">
      <c r="A1094" s="178">
        <v>108189826030</v>
      </c>
      <c r="B1094" s="166">
        <v>46139</v>
      </c>
      <c r="C1094" s="167" t="s">
        <v>3524</v>
      </c>
      <c r="D1094" s="167" t="s">
        <v>3525</v>
      </c>
      <c r="E1094" s="167" t="s">
        <v>3526</v>
      </c>
      <c r="F1094" s="167" t="s">
        <v>3501</v>
      </c>
      <c r="G1094" s="167" t="s">
        <v>3502</v>
      </c>
      <c r="H1094" s="168">
        <v>46140</v>
      </c>
      <c r="I1094" s="167"/>
      <c r="J1094" s="169">
        <v>26130</v>
      </c>
      <c r="K1094" s="167" t="s">
        <v>55</v>
      </c>
      <c r="L1094" s="169">
        <v>2</v>
      </c>
      <c r="M1094" s="167" t="s">
        <v>3504</v>
      </c>
      <c r="N1094" s="169">
        <v>279.8</v>
      </c>
      <c r="O1094" s="167" t="s">
        <v>3505</v>
      </c>
      <c r="P1094" s="167"/>
      <c r="Q1094" s="167" t="s">
        <v>3514</v>
      </c>
      <c r="R1094" s="167" t="s">
        <v>3528</v>
      </c>
      <c r="S1094" s="169">
        <v>17</v>
      </c>
      <c r="T1094" s="167" t="s">
        <v>3560</v>
      </c>
      <c r="U1094" s="169" t="s">
        <v>3561</v>
      </c>
      <c r="V1094" s="167" t="s">
        <v>5252</v>
      </c>
      <c r="W1094" s="167" t="s">
        <v>5253</v>
      </c>
      <c r="X1094" s="170" t="s">
        <v>3533</v>
      </c>
      <c r="Y1094" s="171" t="s">
        <v>5210</v>
      </c>
      <c r="Z1094" s="167" t="s">
        <v>10736</v>
      </c>
      <c r="AA1094" s="176">
        <v>60000</v>
      </c>
      <c r="AB1094" s="167" t="s">
        <v>11254</v>
      </c>
      <c r="AC1094" s="176">
        <v>60000</v>
      </c>
      <c r="AD1094" s="167" t="s">
        <v>11254</v>
      </c>
      <c r="AE1094" s="176">
        <v>444</v>
      </c>
    </row>
    <row r="1095" spans="1:31">
      <c r="A1095" s="178">
        <v>108189826030</v>
      </c>
      <c r="B1095" s="166">
        <v>46139</v>
      </c>
      <c r="C1095" s="167" t="s">
        <v>3524</v>
      </c>
      <c r="D1095" s="167" t="s">
        <v>3525</v>
      </c>
      <c r="E1095" s="167" t="s">
        <v>3526</v>
      </c>
      <c r="F1095" s="167" t="s">
        <v>3501</v>
      </c>
      <c r="G1095" s="167" t="s">
        <v>3502</v>
      </c>
      <c r="H1095" s="168">
        <v>46140</v>
      </c>
      <c r="I1095" s="167"/>
      <c r="J1095" s="169">
        <v>26130</v>
      </c>
      <c r="K1095" s="167" t="s">
        <v>55</v>
      </c>
      <c r="L1095" s="169">
        <v>2</v>
      </c>
      <c r="M1095" s="167" t="s">
        <v>3504</v>
      </c>
      <c r="N1095" s="169">
        <v>279.8</v>
      </c>
      <c r="O1095" s="167" t="s">
        <v>3505</v>
      </c>
      <c r="P1095" s="167"/>
      <c r="Q1095" s="167" t="s">
        <v>3514</v>
      </c>
      <c r="R1095" s="167" t="s">
        <v>3528</v>
      </c>
      <c r="S1095" s="169">
        <v>16</v>
      </c>
      <c r="T1095" s="167" t="s">
        <v>3560</v>
      </c>
      <c r="U1095" s="169" t="s">
        <v>3561</v>
      </c>
      <c r="V1095" s="167" t="s">
        <v>5254</v>
      </c>
      <c r="W1095" s="167" t="s">
        <v>5255</v>
      </c>
      <c r="X1095" s="170" t="s">
        <v>3533</v>
      </c>
      <c r="Y1095" s="171" t="s">
        <v>5210</v>
      </c>
      <c r="Z1095" s="167" t="s">
        <v>10736</v>
      </c>
      <c r="AA1095" s="176">
        <v>4000</v>
      </c>
      <c r="AB1095" s="167" t="s">
        <v>11254</v>
      </c>
      <c r="AC1095" s="176">
        <v>4000</v>
      </c>
      <c r="AD1095" s="167" t="s">
        <v>11254</v>
      </c>
      <c r="AE1095" s="176">
        <v>45.2</v>
      </c>
    </row>
    <row r="1096" spans="1:31">
      <c r="A1096" s="178">
        <v>108189826030</v>
      </c>
      <c r="B1096" s="166">
        <v>46139</v>
      </c>
      <c r="C1096" s="167" t="s">
        <v>3524</v>
      </c>
      <c r="D1096" s="167" t="s">
        <v>3525</v>
      </c>
      <c r="E1096" s="167" t="s">
        <v>3526</v>
      </c>
      <c r="F1096" s="167" t="s">
        <v>3501</v>
      </c>
      <c r="G1096" s="167" t="s">
        <v>3502</v>
      </c>
      <c r="H1096" s="168">
        <v>46140</v>
      </c>
      <c r="I1096" s="167"/>
      <c r="J1096" s="169">
        <v>26130</v>
      </c>
      <c r="K1096" s="167" t="s">
        <v>55</v>
      </c>
      <c r="L1096" s="169">
        <v>2</v>
      </c>
      <c r="M1096" s="167" t="s">
        <v>3504</v>
      </c>
      <c r="N1096" s="169">
        <v>279.8</v>
      </c>
      <c r="O1096" s="167" t="s">
        <v>3505</v>
      </c>
      <c r="P1096" s="167"/>
      <c r="Q1096" s="167" t="s">
        <v>3514</v>
      </c>
      <c r="R1096" s="167" t="s">
        <v>3528</v>
      </c>
      <c r="S1096" s="169">
        <v>15</v>
      </c>
      <c r="T1096" s="167" t="s">
        <v>3545</v>
      </c>
      <c r="U1096" s="169" t="s">
        <v>3546</v>
      </c>
      <c r="V1096" s="167" t="s">
        <v>5233</v>
      </c>
      <c r="W1096" s="167" t="s">
        <v>5234</v>
      </c>
      <c r="X1096" s="170" t="s">
        <v>3533</v>
      </c>
      <c r="Y1096" s="171" t="s">
        <v>5210</v>
      </c>
      <c r="Z1096" s="167" t="s">
        <v>10736</v>
      </c>
      <c r="AA1096" s="176">
        <v>69000</v>
      </c>
      <c r="AB1096" s="167" t="s">
        <v>11254</v>
      </c>
      <c r="AC1096" s="176">
        <v>69000</v>
      </c>
      <c r="AD1096" s="167" t="s">
        <v>11254</v>
      </c>
      <c r="AE1096" s="176">
        <v>876.3</v>
      </c>
    </row>
    <row r="1097" spans="1:31">
      <c r="A1097" s="178">
        <v>108189826030</v>
      </c>
      <c r="B1097" s="166">
        <v>46139</v>
      </c>
      <c r="C1097" s="167" t="s">
        <v>3524</v>
      </c>
      <c r="D1097" s="167" t="s">
        <v>3525</v>
      </c>
      <c r="E1097" s="167" t="s">
        <v>3526</v>
      </c>
      <c r="F1097" s="167" t="s">
        <v>3501</v>
      </c>
      <c r="G1097" s="167" t="s">
        <v>3502</v>
      </c>
      <c r="H1097" s="168">
        <v>46140</v>
      </c>
      <c r="I1097" s="167"/>
      <c r="J1097" s="169">
        <v>26130</v>
      </c>
      <c r="K1097" s="167" t="s">
        <v>55</v>
      </c>
      <c r="L1097" s="169">
        <v>2</v>
      </c>
      <c r="M1097" s="167" t="s">
        <v>3504</v>
      </c>
      <c r="N1097" s="169">
        <v>279.8</v>
      </c>
      <c r="O1097" s="167" t="s">
        <v>3505</v>
      </c>
      <c r="P1097" s="167"/>
      <c r="Q1097" s="167" t="s">
        <v>3514</v>
      </c>
      <c r="R1097" s="167" t="s">
        <v>3528</v>
      </c>
      <c r="S1097" s="169">
        <v>14</v>
      </c>
      <c r="T1097" s="167" t="s">
        <v>3545</v>
      </c>
      <c r="U1097" s="169" t="s">
        <v>3546</v>
      </c>
      <c r="V1097" s="167" t="s">
        <v>5256</v>
      </c>
      <c r="W1097" s="167" t="s">
        <v>5257</v>
      </c>
      <c r="X1097" s="170" t="s">
        <v>3533</v>
      </c>
      <c r="Y1097" s="171" t="s">
        <v>5210</v>
      </c>
      <c r="Z1097" s="167" t="s">
        <v>10736</v>
      </c>
      <c r="AA1097" s="176">
        <v>15000</v>
      </c>
      <c r="AB1097" s="167" t="s">
        <v>11254</v>
      </c>
      <c r="AC1097" s="176">
        <v>15000</v>
      </c>
      <c r="AD1097" s="167" t="s">
        <v>11254</v>
      </c>
      <c r="AE1097" s="176">
        <v>415.5</v>
      </c>
    </row>
    <row r="1098" spans="1:31">
      <c r="A1098" s="178">
        <v>108189826030</v>
      </c>
      <c r="B1098" s="166">
        <v>46139</v>
      </c>
      <c r="C1098" s="167" t="s">
        <v>3524</v>
      </c>
      <c r="D1098" s="167" t="s">
        <v>3525</v>
      </c>
      <c r="E1098" s="167" t="s">
        <v>3526</v>
      </c>
      <c r="F1098" s="167" t="s">
        <v>3501</v>
      </c>
      <c r="G1098" s="167" t="s">
        <v>3502</v>
      </c>
      <c r="H1098" s="168">
        <v>46140</v>
      </c>
      <c r="I1098" s="167"/>
      <c r="J1098" s="169">
        <v>26130</v>
      </c>
      <c r="K1098" s="167" t="s">
        <v>55</v>
      </c>
      <c r="L1098" s="169">
        <v>2</v>
      </c>
      <c r="M1098" s="167" t="s">
        <v>3504</v>
      </c>
      <c r="N1098" s="169">
        <v>279.8</v>
      </c>
      <c r="O1098" s="167" t="s">
        <v>3505</v>
      </c>
      <c r="P1098" s="167"/>
      <c r="Q1098" s="167" t="s">
        <v>3514</v>
      </c>
      <c r="R1098" s="167" t="s">
        <v>3528</v>
      </c>
      <c r="S1098" s="169">
        <v>13</v>
      </c>
      <c r="T1098" s="167" t="s">
        <v>3529</v>
      </c>
      <c r="U1098" s="169" t="s">
        <v>3530</v>
      </c>
      <c r="V1098" s="167" t="s">
        <v>5215</v>
      </c>
      <c r="W1098" s="167" t="s">
        <v>5216</v>
      </c>
      <c r="X1098" s="170" t="s">
        <v>3533</v>
      </c>
      <c r="Y1098" s="171" t="s">
        <v>5210</v>
      </c>
      <c r="Z1098" s="167" t="s">
        <v>10736</v>
      </c>
      <c r="AA1098" s="176">
        <v>1680</v>
      </c>
      <c r="AB1098" s="167" t="s">
        <v>11254</v>
      </c>
      <c r="AC1098" s="176">
        <v>1680</v>
      </c>
      <c r="AD1098" s="167" t="s">
        <v>11254</v>
      </c>
      <c r="AE1098" s="176">
        <v>8362.7000000000007</v>
      </c>
    </row>
    <row r="1099" spans="1:31">
      <c r="A1099" s="178">
        <v>108189826030</v>
      </c>
      <c r="B1099" s="166">
        <v>46139</v>
      </c>
      <c r="C1099" s="167" t="s">
        <v>3524</v>
      </c>
      <c r="D1099" s="167" t="s">
        <v>3525</v>
      </c>
      <c r="E1099" s="167" t="s">
        <v>3526</v>
      </c>
      <c r="F1099" s="167" t="s">
        <v>3501</v>
      </c>
      <c r="G1099" s="167" t="s">
        <v>3502</v>
      </c>
      <c r="H1099" s="168">
        <v>46140</v>
      </c>
      <c r="I1099" s="167"/>
      <c r="J1099" s="169">
        <v>26130</v>
      </c>
      <c r="K1099" s="167" t="s">
        <v>55</v>
      </c>
      <c r="L1099" s="169">
        <v>2</v>
      </c>
      <c r="M1099" s="167" t="s">
        <v>3504</v>
      </c>
      <c r="N1099" s="169">
        <v>279.8</v>
      </c>
      <c r="O1099" s="167" t="s">
        <v>3505</v>
      </c>
      <c r="P1099" s="167"/>
      <c r="Q1099" s="167" t="s">
        <v>3514</v>
      </c>
      <c r="R1099" s="167" t="s">
        <v>3528</v>
      </c>
      <c r="S1099" s="169">
        <v>12</v>
      </c>
      <c r="T1099" s="167" t="s">
        <v>3545</v>
      </c>
      <c r="U1099" s="169" t="s">
        <v>3546</v>
      </c>
      <c r="V1099" s="167" t="s">
        <v>5233</v>
      </c>
      <c r="W1099" s="167" t="s">
        <v>5234</v>
      </c>
      <c r="X1099" s="170" t="s">
        <v>3533</v>
      </c>
      <c r="Y1099" s="171" t="s">
        <v>5210</v>
      </c>
      <c r="Z1099" s="167" t="s">
        <v>10736</v>
      </c>
      <c r="AA1099" s="176">
        <v>111000</v>
      </c>
      <c r="AB1099" s="167" t="s">
        <v>11254</v>
      </c>
      <c r="AC1099" s="176">
        <v>111000</v>
      </c>
      <c r="AD1099" s="167" t="s">
        <v>11254</v>
      </c>
      <c r="AE1099" s="176">
        <v>1409.7</v>
      </c>
    </row>
    <row r="1100" spans="1:31">
      <c r="A1100" s="178">
        <v>108189826030</v>
      </c>
      <c r="B1100" s="166">
        <v>46139</v>
      </c>
      <c r="C1100" s="167" t="s">
        <v>3524</v>
      </c>
      <c r="D1100" s="167" t="s">
        <v>3525</v>
      </c>
      <c r="E1100" s="167" t="s">
        <v>3526</v>
      </c>
      <c r="F1100" s="167" t="s">
        <v>3501</v>
      </c>
      <c r="G1100" s="167" t="s">
        <v>3502</v>
      </c>
      <c r="H1100" s="168">
        <v>46140</v>
      </c>
      <c r="I1100" s="167"/>
      <c r="J1100" s="169">
        <v>26130</v>
      </c>
      <c r="K1100" s="167" t="s">
        <v>55</v>
      </c>
      <c r="L1100" s="169">
        <v>2</v>
      </c>
      <c r="M1100" s="167" t="s">
        <v>3504</v>
      </c>
      <c r="N1100" s="169">
        <v>279.8</v>
      </c>
      <c r="O1100" s="167" t="s">
        <v>3505</v>
      </c>
      <c r="P1100" s="167"/>
      <c r="Q1100" s="167" t="s">
        <v>3514</v>
      </c>
      <c r="R1100" s="167" t="s">
        <v>3528</v>
      </c>
      <c r="S1100" s="169">
        <v>11</v>
      </c>
      <c r="T1100" s="167" t="s">
        <v>3545</v>
      </c>
      <c r="U1100" s="169" t="s">
        <v>3546</v>
      </c>
      <c r="V1100" s="167" t="s">
        <v>5213</v>
      </c>
      <c r="W1100" s="167" t="s">
        <v>5214</v>
      </c>
      <c r="X1100" s="170" t="s">
        <v>3533</v>
      </c>
      <c r="Y1100" s="171" t="s">
        <v>5210</v>
      </c>
      <c r="Z1100" s="167" t="s">
        <v>10736</v>
      </c>
      <c r="AA1100" s="176">
        <v>126000</v>
      </c>
      <c r="AB1100" s="167" t="s">
        <v>11254</v>
      </c>
      <c r="AC1100" s="176">
        <v>126000</v>
      </c>
      <c r="AD1100" s="167" t="s">
        <v>11254</v>
      </c>
      <c r="AE1100" s="176">
        <v>1638</v>
      </c>
    </row>
    <row r="1101" spans="1:31">
      <c r="A1101" s="178">
        <v>108189826030</v>
      </c>
      <c r="B1101" s="166">
        <v>46139</v>
      </c>
      <c r="C1101" s="167" t="s">
        <v>3524</v>
      </c>
      <c r="D1101" s="167" t="s">
        <v>3525</v>
      </c>
      <c r="E1101" s="167" t="s">
        <v>3526</v>
      </c>
      <c r="F1101" s="167" t="s">
        <v>3501</v>
      </c>
      <c r="G1101" s="167" t="s">
        <v>3502</v>
      </c>
      <c r="H1101" s="168">
        <v>46140</v>
      </c>
      <c r="I1101" s="167"/>
      <c r="J1101" s="169">
        <v>26130</v>
      </c>
      <c r="K1101" s="167" t="s">
        <v>55</v>
      </c>
      <c r="L1101" s="169">
        <v>2</v>
      </c>
      <c r="M1101" s="167" t="s">
        <v>3504</v>
      </c>
      <c r="N1101" s="169">
        <v>279.8</v>
      </c>
      <c r="O1101" s="167" t="s">
        <v>3505</v>
      </c>
      <c r="P1101" s="167"/>
      <c r="Q1101" s="167" t="s">
        <v>3514</v>
      </c>
      <c r="R1101" s="167" t="s">
        <v>3528</v>
      </c>
      <c r="S1101" s="169">
        <v>10</v>
      </c>
      <c r="T1101" s="167" t="s">
        <v>3545</v>
      </c>
      <c r="U1101" s="169" t="s">
        <v>3546</v>
      </c>
      <c r="V1101" s="167" t="s">
        <v>5213</v>
      </c>
      <c r="W1101" s="167" t="s">
        <v>5214</v>
      </c>
      <c r="X1101" s="170" t="s">
        <v>3533</v>
      </c>
      <c r="Y1101" s="171" t="s">
        <v>5210</v>
      </c>
      <c r="Z1101" s="167" t="s">
        <v>10736</v>
      </c>
      <c r="AA1101" s="176">
        <v>45000</v>
      </c>
      <c r="AB1101" s="167" t="s">
        <v>11254</v>
      </c>
      <c r="AC1101" s="176">
        <v>45000</v>
      </c>
      <c r="AD1101" s="167" t="s">
        <v>11254</v>
      </c>
      <c r="AE1101" s="176">
        <v>585</v>
      </c>
    </row>
    <row r="1102" spans="1:31">
      <c r="A1102" s="178">
        <v>108189826030</v>
      </c>
      <c r="B1102" s="166">
        <v>46139</v>
      </c>
      <c r="C1102" s="167" t="s">
        <v>3524</v>
      </c>
      <c r="D1102" s="167" t="s">
        <v>3525</v>
      </c>
      <c r="E1102" s="167" t="s">
        <v>3526</v>
      </c>
      <c r="F1102" s="167" t="s">
        <v>3501</v>
      </c>
      <c r="G1102" s="167" t="s">
        <v>3502</v>
      </c>
      <c r="H1102" s="168">
        <v>46140</v>
      </c>
      <c r="I1102" s="167"/>
      <c r="J1102" s="169">
        <v>26130</v>
      </c>
      <c r="K1102" s="167" t="s">
        <v>55</v>
      </c>
      <c r="L1102" s="169">
        <v>2</v>
      </c>
      <c r="M1102" s="167" t="s">
        <v>3504</v>
      </c>
      <c r="N1102" s="169">
        <v>279.8</v>
      </c>
      <c r="O1102" s="167" t="s">
        <v>3505</v>
      </c>
      <c r="P1102" s="167"/>
      <c r="Q1102" s="167" t="s">
        <v>3514</v>
      </c>
      <c r="R1102" s="167" t="s">
        <v>3528</v>
      </c>
      <c r="S1102" s="169">
        <v>9</v>
      </c>
      <c r="T1102" s="167" t="s">
        <v>3545</v>
      </c>
      <c r="U1102" s="169" t="s">
        <v>3546</v>
      </c>
      <c r="V1102" s="167" t="s">
        <v>5213</v>
      </c>
      <c r="W1102" s="167" t="s">
        <v>5214</v>
      </c>
      <c r="X1102" s="170" t="s">
        <v>3533</v>
      </c>
      <c r="Y1102" s="171" t="s">
        <v>5210</v>
      </c>
      <c r="Z1102" s="167" t="s">
        <v>10736</v>
      </c>
      <c r="AA1102" s="176">
        <v>51000</v>
      </c>
      <c r="AB1102" s="167" t="s">
        <v>11254</v>
      </c>
      <c r="AC1102" s="176">
        <v>51000</v>
      </c>
      <c r="AD1102" s="167" t="s">
        <v>11254</v>
      </c>
      <c r="AE1102" s="176">
        <v>663</v>
      </c>
    </row>
    <row r="1103" spans="1:31">
      <c r="A1103" s="178">
        <v>108189826030</v>
      </c>
      <c r="B1103" s="166">
        <v>46139</v>
      </c>
      <c r="C1103" s="167" t="s">
        <v>3524</v>
      </c>
      <c r="D1103" s="167" t="s">
        <v>3525</v>
      </c>
      <c r="E1103" s="167" t="s">
        <v>3526</v>
      </c>
      <c r="F1103" s="167" t="s">
        <v>3501</v>
      </c>
      <c r="G1103" s="167" t="s">
        <v>3502</v>
      </c>
      <c r="H1103" s="168">
        <v>46140</v>
      </c>
      <c r="I1103" s="167"/>
      <c r="J1103" s="169">
        <v>26130</v>
      </c>
      <c r="K1103" s="167" t="s">
        <v>55</v>
      </c>
      <c r="L1103" s="169">
        <v>2</v>
      </c>
      <c r="M1103" s="167" t="s">
        <v>3504</v>
      </c>
      <c r="N1103" s="169">
        <v>279.8</v>
      </c>
      <c r="O1103" s="167" t="s">
        <v>3505</v>
      </c>
      <c r="P1103" s="167"/>
      <c r="Q1103" s="167" t="s">
        <v>3514</v>
      </c>
      <c r="R1103" s="167" t="s">
        <v>3528</v>
      </c>
      <c r="S1103" s="169">
        <v>8</v>
      </c>
      <c r="T1103" s="167" t="s">
        <v>3545</v>
      </c>
      <c r="U1103" s="169" t="s">
        <v>3546</v>
      </c>
      <c r="V1103" s="167" t="s">
        <v>5213</v>
      </c>
      <c r="W1103" s="167" t="s">
        <v>5214</v>
      </c>
      <c r="X1103" s="170" t="s">
        <v>3533</v>
      </c>
      <c r="Y1103" s="171" t="s">
        <v>5210</v>
      </c>
      <c r="Z1103" s="167" t="s">
        <v>10736</v>
      </c>
      <c r="AA1103" s="176">
        <v>72000</v>
      </c>
      <c r="AB1103" s="167" t="s">
        <v>11254</v>
      </c>
      <c r="AC1103" s="176">
        <v>72000</v>
      </c>
      <c r="AD1103" s="167" t="s">
        <v>11254</v>
      </c>
      <c r="AE1103" s="176">
        <v>936</v>
      </c>
    </row>
    <row r="1104" spans="1:31">
      <c r="A1104" s="178">
        <v>108189826030</v>
      </c>
      <c r="B1104" s="166">
        <v>46139</v>
      </c>
      <c r="C1104" s="167" t="s">
        <v>3524</v>
      </c>
      <c r="D1104" s="167" t="s">
        <v>3525</v>
      </c>
      <c r="E1104" s="167" t="s">
        <v>3526</v>
      </c>
      <c r="F1104" s="167" t="s">
        <v>3501</v>
      </c>
      <c r="G1104" s="167" t="s">
        <v>3502</v>
      </c>
      <c r="H1104" s="168">
        <v>46140</v>
      </c>
      <c r="I1104" s="167"/>
      <c r="J1104" s="169">
        <v>26130</v>
      </c>
      <c r="K1104" s="167" t="s">
        <v>55</v>
      </c>
      <c r="L1104" s="169">
        <v>2</v>
      </c>
      <c r="M1104" s="167" t="s">
        <v>3504</v>
      </c>
      <c r="N1104" s="169">
        <v>279.8</v>
      </c>
      <c r="O1104" s="167" t="s">
        <v>3505</v>
      </c>
      <c r="P1104" s="167"/>
      <c r="Q1104" s="167" t="s">
        <v>3514</v>
      </c>
      <c r="R1104" s="167" t="s">
        <v>3528</v>
      </c>
      <c r="S1104" s="169">
        <v>7</v>
      </c>
      <c r="T1104" s="167" t="s">
        <v>3545</v>
      </c>
      <c r="U1104" s="169" t="s">
        <v>3546</v>
      </c>
      <c r="V1104" s="167" t="s">
        <v>5213</v>
      </c>
      <c r="W1104" s="167" t="s">
        <v>5214</v>
      </c>
      <c r="X1104" s="170" t="s">
        <v>3533</v>
      </c>
      <c r="Y1104" s="171" t="s">
        <v>5210</v>
      </c>
      <c r="Z1104" s="167" t="s">
        <v>10736</v>
      </c>
      <c r="AA1104" s="176">
        <v>81000</v>
      </c>
      <c r="AB1104" s="167" t="s">
        <v>11254</v>
      </c>
      <c r="AC1104" s="176">
        <v>81000</v>
      </c>
      <c r="AD1104" s="167" t="s">
        <v>11254</v>
      </c>
      <c r="AE1104" s="176">
        <v>1053</v>
      </c>
    </row>
    <row r="1105" spans="1:31">
      <c r="A1105" s="178">
        <v>108189826030</v>
      </c>
      <c r="B1105" s="166">
        <v>46139</v>
      </c>
      <c r="C1105" s="167" t="s">
        <v>3524</v>
      </c>
      <c r="D1105" s="167" t="s">
        <v>3525</v>
      </c>
      <c r="E1105" s="167" t="s">
        <v>3526</v>
      </c>
      <c r="F1105" s="167" t="s">
        <v>3501</v>
      </c>
      <c r="G1105" s="167" t="s">
        <v>3502</v>
      </c>
      <c r="H1105" s="168">
        <v>46140</v>
      </c>
      <c r="I1105" s="167"/>
      <c r="J1105" s="169">
        <v>26130</v>
      </c>
      <c r="K1105" s="167" t="s">
        <v>55</v>
      </c>
      <c r="L1105" s="169">
        <v>2</v>
      </c>
      <c r="M1105" s="167" t="s">
        <v>3504</v>
      </c>
      <c r="N1105" s="169">
        <v>279.8</v>
      </c>
      <c r="O1105" s="167" t="s">
        <v>3505</v>
      </c>
      <c r="P1105" s="167"/>
      <c r="Q1105" s="167" t="s">
        <v>3514</v>
      </c>
      <c r="R1105" s="167" t="s">
        <v>3528</v>
      </c>
      <c r="S1105" s="169">
        <v>6</v>
      </c>
      <c r="T1105" s="167" t="s">
        <v>3545</v>
      </c>
      <c r="U1105" s="169" t="s">
        <v>3546</v>
      </c>
      <c r="V1105" s="167" t="s">
        <v>5213</v>
      </c>
      <c r="W1105" s="167" t="s">
        <v>5214</v>
      </c>
      <c r="X1105" s="170" t="s">
        <v>3533</v>
      </c>
      <c r="Y1105" s="171" t="s">
        <v>5210</v>
      </c>
      <c r="Z1105" s="167" t="s">
        <v>10736</v>
      </c>
      <c r="AA1105" s="176">
        <v>117000</v>
      </c>
      <c r="AB1105" s="167" t="s">
        <v>11254</v>
      </c>
      <c r="AC1105" s="176">
        <v>117000</v>
      </c>
      <c r="AD1105" s="167" t="s">
        <v>11254</v>
      </c>
      <c r="AE1105" s="176">
        <v>1521</v>
      </c>
    </row>
    <row r="1106" spans="1:31">
      <c r="A1106" s="178">
        <v>108189826030</v>
      </c>
      <c r="B1106" s="166">
        <v>46139</v>
      </c>
      <c r="C1106" s="167" t="s">
        <v>3524</v>
      </c>
      <c r="D1106" s="167" t="s">
        <v>3525</v>
      </c>
      <c r="E1106" s="167" t="s">
        <v>3526</v>
      </c>
      <c r="F1106" s="167" t="s">
        <v>3501</v>
      </c>
      <c r="G1106" s="167" t="s">
        <v>3502</v>
      </c>
      <c r="H1106" s="168">
        <v>46140</v>
      </c>
      <c r="I1106" s="167"/>
      <c r="J1106" s="169">
        <v>26130</v>
      </c>
      <c r="K1106" s="167" t="s">
        <v>55</v>
      </c>
      <c r="L1106" s="169">
        <v>2</v>
      </c>
      <c r="M1106" s="167" t="s">
        <v>3504</v>
      </c>
      <c r="N1106" s="169">
        <v>279.8</v>
      </c>
      <c r="O1106" s="167" t="s">
        <v>3505</v>
      </c>
      <c r="P1106" s="167"/>
      <c r="Q1106" s="167" t="s">
        <v>3514</v>
      </c>
      <c r="R1106" s="167" t="s">
        <v>3528</v>
      </c>
      <c r="S1106" s="169">
        <v>5</v>
      </c>
      <c r="T1106" s="167" t="s">
        <v>3560</v>
      </c>
      <c r="U1106" s="169" t="s">
        <v>3561</v>
      </c>
      <c r="V1106" s="167" t="s">
        <v>4330</v>
      </c>
      <c r="W1106" s="167" t="s">
        <v>4331</v>
      </c>
      <c r="X1106" s="170" t="s">
        <v>3533</v>
      </c>
      <c r="Y1106" s="171" t="s">
        <v>5210</v>
      </c>
      <c r="Z1106" s="167" t="s">
        <v>10736</v>
      </c>
      <c r="AA1106" s="176">
        <v>50000</v>
      </c>
      <c r="AB1106" s="167" t="s">
        <v>11254</v>
      </c>
      <c r="AC1106" s="176">
        <v>50000</v>
      </c>
      <c r="AD1106" s="167" t="s">
        <v>11254</v>
      </c>
      <c r="AE1106" s="176">
        <v>110</v>
      </c>
    </row>
    <row r="1107" spans="1:31">
      <c r="A1107" s="178">
        <v>108189826030</v>
      </c>
      <c r="B1107" s="166">
        <v>46139</v>
      </c>
      <c r="C1107" s="167" t="s">
        <v>3524</v>
      </c>
      <c r="D1107" s="167" t="s">
        <v>3525</v>
      </c>
      <c r="E1107" s="167" t="s">
        <v>3526</v>
      </c>
      <c r="F1107" s="167" t="s">
        <v>3501</v>
      </c>
      <c r="G1107" s="167" t="s">
        <v>3502</v>
      </c>
      <c r="H1107" s="168">
        <v>46140</v>
      </c>
      <c r="I1107" s="167"/>
      <c r="J1107" s="169">
        <v>26130</v>
      </c>
      <c r="K1107" s="167" t="s">
        <v>55</v>
      </c>
      <c r="L1107" s="169">
        <v>2</v>
      </c>
      <c r="M1107" s="167" t="s">
        <v>3504</v>
      </c>
      <c r="N1107" s="169">
        <v>279.8</v>
      </c>
      <c r="O1107" s="167" t="s">
        <v>3505</v>
      </c>
      <c r="P1107" s="167"/>
      <c r="Q1107" s="167" t="s">
        <v>3514</v>
      </c>
      <c r="R1107" s="167" t="s">
        <v>3528</v>
      </c>
      <c r="S1107" s="169">
        <v>4</v>
      </c>
      <c r="T1107" s="167" t="s">
        <v>3560</v>
      </c>
      <c r="U1107" s="169" t="s">
        <v>3561</v>
      </c>
      <c r="V1107" s="167" t="s">
        <v>5258</v>
      </c>
      <c r="W1107" s="167" t="s">
        <v>5259</v>
      </c>
      <c r="X1107" s="170" t="s">
        <v>3533</v>
      </c>
      <c r="Y1107" s="171" t="s">
        <v>5210</v>
      </c>
      <c r="Z1107" s="167" t="s">
        <v>10736</v>
      </c>
      <c r="AA1107" s="176">
        <v>4000</v>
      </c>
      <c r="AB1107" s="167" t="s">
        <v>11254</v>
      </c>
      <c r="AC1107" s="176">
        <v>4000</v>
      </c>
      <c r="AD1107" s="167" t="s">
        <v>11254</v>
      </c>
      <c r="AE1107" s="176">
        <v>92</v>
      </c>
    </row>
    <row r="1108" spans="1:31">
      <c r="A1108" s="178">
        <v>108189826030</v>
      </c>
      <c r="B1108" s="166">
        <v>46139</v>
      </c>
      <c r="C1108" s="167" t="s">
        <v>3524</v>
      </c>
      <c r="D1108" s="167" t="s">
        <v>3525</v>
      </c>
      <c r="E1108" s="167" t="s">
        <v>3526</v>
      </c>
      <c r="F1108" s="167" t="s">
        <v>3501</v>
      </c>
      <c r="G1108" s="167" t="s">
        <v>3502</v>
      </c>
      <c r="H1108" s="168">
        <v>46140</v>
      </c>
      <c r="I1108" s="167"/>
      <c r="J1108" s="169">
        <v>26130</v>
      </c>
      <c r="K1108" s="167" t="s">
        <v>55</v>
      </c>
      <c r="L1108" s="169">
        <v>2</v>
      </c>
      <c r="M1108" s="167" t="s">
        <v>3504</v>
      </c>
      <c r="N1108" s="169">
        <v>279.8</v>
      </c>
      <c r="O1108" s="167" t="s">
        <v>3505</v>
      </c>
      <c r="P1108" s="167"/>
      <c r="Q1108" s="167" t="s">
        <v>3514</v>
      </c>
      <c r="R1108" s="167" t="s">
        <v>3528</v>
      </c>
      <c r="S1108" s="169">
        <v>3</v>
      </c>
      <c r="T1108" s="167" t="s">
        <v>4217</v>
      </c>
      <c r="U1108" s="169" t="s">
        <v>3536</v>
      </c>
      <c r="V1108" s="167" t="s">
        <v>5260</v>
      </c>
      <c r="W1108" s="167" t="s">
        <v>5261</v>
      </c>
      <c r="X1108" s="170" t="s">
        <v>3533</v>
      </c>
      <c r="Y1108" s="171" t="s">
        <v>5210</v>
      </c>
      <c r="Z1108" s="167" t="s">
        <v>10736</v>
      </c>
      <c r="AA1108" s="176">
        <v>10000</v>
      </c>
      <c r="AB1108" s="167" t="s">
        <v>11254</v>
      </c>
      <c r="AC1108" s="176">
        <v>10000</v>
      </c>
      <c r="AD1108" s="167" t="s">
        <v>11254</v>
      </c>
      <c r="AE1108" s="176">
        <v>300</v>
      </c>
    </row>
    <row r="1109" spans="1:31">
      <c r="A1109" s="178">
        <v>108189826030</v>
      </c>
      <c r="B1109" s="166">
        <v>46139</v>
      </c>
      <c r="C1109" s="167" t="s">
        <v>3524</v>
      </c>
      <c r="D1109" s="167" t="s">
        <v>3525</v>
      </c>
      <c r="E1109" s="167" t="s">
        <v>3526</v>
      </c>
      <c r="F1109" s="167" t="s">
        <v>3501</v>
      </c>
      <c r="G1109" s="167" t="s">
        <v>3502</v>
      </c>
      <c r="H1109" s="168">
        <v>46140</v>
      </c>
      <c r="I1109" s="167"/>
      <c r="J1109" s="169">
        <v>26130</v>
      </c>
      <c r="K1109" s="167" t="s">
        <v>55</v>
      </c>
      <c r="L1109" s="169">
        <v>2</v>
      </c>
      <c r="M1109" s="167" t="s">
        <v>3504</v>
      </c>
      <c r="N1109" s="169">
        <v>279.8</v>
      </c>
      <c r="O1109" s="167" t="s">
        <v>3505</v>
      </c>
      <c r="P1109" s="167"/>
      <c r="Q1109" s="167" t="s">
        <v>3514</v>
      </c>
      <c r="R1109" s="167" t="s">
        <v>3528</v>
      </c>
      <c r="S1109" s="169">
        <v>2</v>
      </c>
      <c r="T1109" s="167" t="s">
        <v>3545</v>
      </c>
      <c r="U1109" s="169" t="s">
        <v>3546</v>
      </c>
      <c r="V1109" s="167" t="s">
        <v>5213</v>
      </c>
      <c r="W1109" s="167" t="s">
        <v>5214</v>
      </c>
      <c r="X1109" s="170" t="s">
        <v>3533</v>
      </c>
      <c r="Y1109" s="171" t="s">
        <v>5210</v>
      </c>
      <c r="Z1109" s="167" t="s">
        <v>10736</v>
      </c>
      <c r="AA1109" s="176">
        <v>75000</v>
      </c>
      <c r="AB1109" s="167" t="s">
        <v>11254</v>
      </c>
      <c r="AC1109" s="176">
        <v>75000</v>
      </c>
      <c r="AD1109" s="167" t="s">
        <v>11254</v>
      </c>
      <c r="AE1109" s="176">
        <v>975</v>
      </c>
    </row>
    <row r="1110" spans="1:31">
      <c r="A1110" s="178">
        <v>108189826030</v>
      </c>
      <c r="B1110" s="166">
        <v>46139</v>
      </c>
      <c r="C1110" s="167" t="s">
        <v>3524</v>
      </c>
      <c r="D1110" s="167" t="s">
        <v>3525</v>
      </c>
      <c r="E1110" s="167" t="s">
        <v>3526</v>
      </c>
      <c r="F1110" s="167" t="s">
        <v>3501</v>
      </c>
      <c r="G1110" s="167" t="s">
        <v>3502</v>
      </c>
      <c r="H1110" s="168">
        <v>46140</v>
      </c>
      <c r="I1110" s="167"/>
      <c r="J1110" s="169">
        <v>26130</v>
      </c>
      <c r="K1110" s="167" t="s">
        <v>55</v>
      </c>
      <c r="L1110" s="169">
        <v>2</v>
      </c>
      <c r="M1110" s="167" t="s">
        <v>3504</v>
      </c>
      <c r="N1110" s="169">
        <v>279.8</v>
      </c>
      <c r="O1110" s="167" t="s">
        <v>3505</v>
      </c>
      <c r="P1110" s="167"/>
      <c r="Q1110" s="167" t="s">
        <v>3514</v>
      </c>
      <c r="R1110" s="167" t="s">
        <v>3528</v>
      </c>
      <c r="S1110" s="169">
        <v>1</v>
      </c>
      <c r="T1110" s="167" t="s">
        <v>3587</v>
      </c>
      <c r="U1110" s="169" t="s">
        <v>3588</v>
      </c>
      <c r="V1110" s="167" t="s">
        <v>5248</v>
      </c>
      <c r="W1110" s="167" t="s">
        <v>5249</v>
      </c>
      <c r="X1110" s="170" t="s">
        <v>160</v>
      </c>
      <c r="Y1110" s="171" t="s">
        <v>5210</v>
      </c>
      <c r="Z1110" s="167" t="s">
        <v>10736</v>
      </c>
      <c r="AA1110" s="176">
        <v>1000</v>
      </c>
      <c r="AB1110" s="167" t="s">
        <v>11254</v>
      </c>
      <c r="AC1110" s="176">
        <v>1000</v>
      </c>
      <c r="AD1110" s="167" t="s">
        <v>11254</v>
      </c>
      <c r="AE1110" s="176">
        <v>533.33000000000004</v>
      </c>
    </row>
    <row r="1111" spans="1:31">
      <c r="A1111" s="178">
        <v>108192061350</v>
      </c>
      <c r="B1111" s="166">
        <v>46140</v>
      </c>
      <c r="C1111" s="167" t="s">
        <v>3524</v>
      </c>
      <c r="D1111" s="167" t="s">
        <v>3525</v>
      </c>
      <c r="E1111" s="167" t="s">
        <v>3526</v>
      </c>
      <c r="F1111" s="167" t="s">
        <v>3501</v>
      </c>
      <c r="G1111" s="167" t="s">
        <v>3502</v>
      </c>
      <c r="H1111" s="168">
        <v>46141</v>
      </c>
      <c r="I1111" s="167" t="s">
        <v>5262</v>
      </c>
      <c r="J1111" s="169">
        <v>26130</v>
      </c>
      <c r="K1111" s="167" t="s">
        <v>55</v>
      </c>
      <c r="L1111" s="169">
        <v>1</v>
      </c>
      <c r="M1111" s="167" t="s">
        <v>3604</v>
      </c>
      <c r="N1111" s="169">
        <v>211.5</v>
      </c>
      <c r="O1111" s="167" t="s">
        <v>3505</v>
      </c>
      <c r="P1111" s="167"/>
      <c r="Q1111" s="167" t="s">
        <v>3506</v>
      </c>
      <c r="R1111" s="167" t="s">
        <v>3528</v>
      </c>
      <c r="S1111" s="169">
        <v>1</v>
      </c>
      <c r="T1111" s="167" t="s">
        <v>3587</v>
      </c>
      <c r="U1111" s="169" t="s">
        <v>3588</v>
      </c>
      <c r="V1111" s="167" t="s">
        <v>4725</v>
      </c>
      <c r="W1111" s="167" t="s">
        <v>4726</v>
      </c>
      <c r="X1111" s="170" t="s">
        <v>3533</v>
      </c>
      <c r="Y1111" s="171" t="s">
        <v>5263</v>
      </c>
      <c r="Z1111" s="167" t="s">
        <v>10737</v>
      </c>
      <c r="AA1111" s="176">
        <v>6174</v>
      </c>
      <c r="AB1111" s="167" t="s">
        <v>11254</v>
      </c>
      <c r="AC1111" s="176">
        <v>6174</v>
      </c>
      <c r="AD1111" s="167" t="s">
        <v>11254</v>
      </c>
      <c r="AE1111" s="176">
        <v>14570.64</v>
      </c>
    </row>
    <row r="1112" spans="1:31">
      <c r="A1112" s="178">
        <v>108192186650</v>
      </c>
      <c r="B1112" s="166">
        <v>46140</v>
      </c>
      <c r="C1112" s="167" t="s">
        <v>3524</v>
      </c>
      <c r="D1112" s="167" t="s">
        <v>3525</v>
      </c>
      <c r="E1112" s="167" t="s">
        <v>3526</v>
      </c>
      <c r="F1112" s="167" t="s">
        <v>3702</v>
      </c>
      <c r="G1112" s="167" t="s">
        <v>3603</v>
      </c>
      <c r="H1112" s="168">
        <v>46140</v>
      </c>
      <c r="I1112" s="167"/>
      <c r="J1112" s="169">
        <v>26130</v>
      </c>
      <c r="K1112" s="167" t="s">
        <v>55</v>
      </c>
      <c r="L1112" s="169">
        <v>7</v>
      </c>
      <c r="M1112" s="167" t="s">
        <v>3604</v>
      </c>
      <c r="N1112" s="169">
        <v>1687</v>
      </c>
      <c r="O1112" s="167" t="s">
        <v>3505</v>
      </c>
      <c r="P1112" s="167"/>
      <c r="Q1112" s="167" t="s">
        <v>3527</v>
      </c>
      <c r="R1112" s="167" t="s">
        <v>3528</v>
      </c>
      <c r="S1112" s="169">
        <v>1</v>
      </c>
      <c r="T1112" s="167" t="s">
        <v>4408</v>
      </c>
      <c r="U1112" s="169" t="s">
        <v>3893</v>
      </c>
      <c r="V1112" s="167" t="s">
        <v>5264</v>
      </c>
      <c r="W1112" s="167" t="s">
        <v>5265</v>
      </c>
      <c r="X1112" s="170" t="s">
        <v>3533</v>
      </c>
      <c r="Y1112" s="171" t="s">
        <v>5266</v>
      </c>
      <c r="Z1112" s="167" t="s">
        <v>10738</v>
      </c>
      <c r="AA1112" s="176">
        <v>2520</v>
      </c>
      <c r="AB1112" s="167" t="s">
        <v>11254</v>
      </c>
      <c r="AC1112" s="176">
        <v>2520</v>
      </c>
      <c r="AD1112" s="167" t="s">
        <v>11254</v>
      </c>
      <c r="AE1112" s="176">
        <v>20008.8</v>
      </c>
    </row>
    <row r="1113" spans="1:31">
      <c r="A1113" s="178">
        <v>108193017220</v>
      </c>
      <c r="B1113" s="166">
        <v>46140</v>
      </c>
      <c r="C1113" s="167" t="s">
        <v>3524</v>
      </c>
      <c r="D1113" s="167" t="s">
        <v>3525</v>
      </c>
      <c r="E1113" s="167" t="s">
        <v>3526</v>
      </c>
      <c r="F1113" s="167" t="s">
        <v>5267</v>
      </c>
      <c r="G1113" s="167" t="s">
        <v>5048</v>
      </c>
      <c r="H1113" s="168">
        <v>46141</v>
      </c>
      <c r="I1113" s="167"/>
      <c r="J1113" s="169">
        <v>26130</v>
      </c>
      <c r="K1113" s="167" t="s">
        <v>55</v>
      </c>
      <c r="L1113" s="169">
        <v>12</v>
      </c>
      <c r="M1113" s="167" t="s">
        <v>3504</v>
      </c>
      <c r="N1113" s="169">
        <v>2071.62</v>
      </c>
      <c r="O1113" s="167" t="s">
        <v>3505</v>
      </c>
      <c r="P1113" s="167"/>
      <c r="Q1113" s="167" t="s">
        <v>3506</v>
      </c>
      <c r="R1113" s="167" t="s">
        <v>3528</v>
      </c>
      <c r="S1113" s="169">
        <v>5</v>
      </c>
      <c r="T1113" s="167" t="s">
        <v>4756</v>
      </c>
      <c r="U1113" s="169" t="s">
        <v>3648</v>
      </c>
      <c r="V1113" s="167" t="s">
        <v>5268</v>
      </c>
      <c r="W1113" s="167" t="s">
        <v>5269</v>
      </c>
      <c r="X1113" s="170" t="s">
        <v>3533</v>
      </c>
      <c r="Y1113" s="171" t="s">
        <v>5270</v>
      </c>
      <c r="Z1113" s="167" t="s">
        <v>10739</v>
      </c>
      <c r="AA1113" s="176">
        <v>19</v>
      </c>
      <c r="AB1113" s="167" t="s">
        <v>11254</v>
      </c>
      <c r="AC1113" s="176">
        <v>19</v>
      </c>
      <c r="AD1113" s="167" t="s">
        <v>11254</v>
      </c>
      <c r="AE1113" s="176">
        <v>17.86</v>
      </c>
    </row>
    <row r="1114" spans="1:31">
      <c r="A1114" s="178">
        <v>108193017220</v>
      </c>
      <c r="B1114" s="166">
        <v>46140</v>
      </c>
      <c r="C1114" s="167" t="s">
        <v>3524</v>
      </c>
      <c r="D1114" s="167" t="s">
        <v>3525</v>
      </c>
      <c r="E1114" s="167" t="s">
        <v>3526</v>
      </c>
      <c r="F1114" s="167" t="s">
        <v>5267</v>
      </c>
      <c r="G1114" s="167" t="s">
        <v>5048</v>
      </c>
      <c r="H1114" s="168">
        <v>46141</v>
      </c>
      <c r="I1114" s="167"/>
      <c r="J1114" s="169">
        <v>26130</v>
      </c>
      <c r="K1114" s="167" t="s">
        <v>55</v>
      </c>
      <c r="L1114" s="169">
        <v>12</v>
      </c>
      <c r="M1114" s="167" t="s">
        <v>3504</v>
      </c>
      <c r="N1114" s="169">
        <v>2071.62</v>
      </c>
      <c r="O1114" s="167" t="s">
        <v>3505</v>
      </c>
      <c r="P1114" s="167"/>
      <c r="Q1114" s="167" t="s">
        <v>3506</v>
      </c>
      <c r="R1114" s="167" t="s">
        <v>3528</v>
      </c>
      <c r="S1114" s="169">
        <v>4</v>
      </c>
      <c r="T1114" s="167" t="s">
        <v>4756</v>
      </c>
      <c r="U1114" s="169" t="s">
        <v>3648</v>
      </c>
      <c r="V1114" s="167" t="s">
        <v>5271</v>
      </c>
      <c r="W1114" s="167" t="s">
        <v>5272</v>
      </c>
      <c r="X1114" s="170" t="s">
        <v>3533</v>
      </c>
      <c r="Y1114" s="171" t="s">
        <v>5270</v>
      </c>
      <c r="Z1114" s="167" t="s">
        <v>10739</v>
      </c>
      <c r="AA1114" s="176">
        <v>27</v>
      </c>
      <c r="AB1114" s="167" t="s">
        <v>11254</v>
      </c>
      <c r="AC1114" s="176">
        <v>27</v>
      </c>
      <c r="AD1114" s="167" t="s">
        <v>11254</v>
      </c>
      <c r="AE1114" s="176">
        <v>135</v>
      </c>
    </row>
    <row r="1115" spans="1:31">
      <c r="A1115" s="178">
        <v>108193017220</v>
      </c>
      <c r="B1115" s="166">
        <v>46140</v>
      </c>
      <c r="C1115" s="167" t="s">
        <v>3524</v>
      </c>
      <c r="D1115" s="167" t="s">
        <v>3525</v>
      </c>
      <c r="E1115" s="167" t="s">
        <v>3526</v>
      </c>
      <c r="F1115" s="167" t="s">
        <v>5267</v>
      </c>
      <c r="G1115" s="167" t="s">
        <v>5048</v>
      </c>
      <c r="H1115" s="168">
        <v>46141</v>
      </c>
      <c r="I1115" s="167"/>
      <c r="J1115" s="169">
        <v>26130</v>
      </c>
      <c r="K1115" s="167" t="s">
        <v>55</v>
      </c>
      <c r="L1115" s="169">
        <v>12</v>
      </c>
      <c r="M1115" s="167" t="s">
        <v>3504</v>
      </c>
      <c r="N1115" s="169">
        <v>2071.62</v>
      </c>
      <c r="O1115" s="167" t="s">
        <v>3505</v>
      </c>
      <c r="P1115" s="167"/>
      <c r="Q1115" s="167" t="s">
        <v>3506</v>
      </c>
      <c r="R1115" s="167" t="s">
        <v>3528</v>
      </c>
      <c r="S1115" s="169">
        <v>3</v>
      </c>
      <c r="T1115" s="167" t="s">
        <v>4756</v>
      </c>
      <c r="U1115" s="169" t="s">
        <v>3648</v>
      </c>
      <c r="V1115" s="167" t="s">
        <v>5273</v>
      </c>
      <c r="W1115" s="167" t="s">
        <v>5274</v>
      </c>
      <c r="X1115" s="170" t="s">
        <v>3533</v>
      </c>
      <c r="Y1115" s="171" t="s">
        <v>5270</v>
      </c>
      <c r="Z1115" s="167" t="s">
        <v>10739</v>
      </c>
      <c r="AA1115" s="176">
        <v>5</v>
      </c>
      <c r="AB1115" s="167" t="s">
        <v>11254</v>
      </c>
      <c r="AC1115" s="176">
        <v>5</v>
      </c>
      <c r="AD1115" s="167" t="s">
        <v>11254</v>
      </c>
      <c r="AE1115" s="176">
        <v>184.8</v>
      </c>
    </row>
    <row r="1116" spans="1:31">
      <c r="A1116" s="178">
        <v>108193017220</v>
      </c>
      <c r="B1116" s="166">
        <v>46140</v>
      </c>
      <c r="C1116" s="167" t="s">
        <v>3524</v>
      </c>
      <c r="D1116" s="167" t="s">
        <v>3525</v>
      </c>
      <c r="E1116" s="167" t="s">
        <v>3526</v>
      </c>
      <c r="F1116" s="167" t="s">
        <v>5267</v>
      </c>
      <c r="G1116" s="167" t="s">
        <v>5048</v>
      </c>
      <c r="H1116" s="168">
        <v>46141</v>
      </c>
      <c r="I1116" s="167"/>
      <c r="J1116" s="169">
        <v>26130</v>
      </c>
      <c r="K1116" s="167" t="s">
        <v>55</v>
      </c>
      <c r="L1116" s="169">
        <v>12</v>
      </c>
      <c r="M1116" s="167" t="s">
        <v>3504</v>
      </c>
      <c r="N1116" s="169">
        <v>2071.62</v>
      </c>
      <c r="O1116" s="167" t="s">
        <v>3505</v>
      </c>
      <c r="P1116" s="167"/>
      <c r="Q1116" s="167" t="s">
        <v>3506</v>
      </c>
      <c r="R1116" s="167" t="s">
        <v>3528</v>
      </c>
      <c r="S1116" s="169">
        <v>2</v>
      </c>
      <c r="T1116" s="167" t="s">
        <v>4756</v>
      </c>
      <c r="U1116" s="169" t="s">
        <v>3648</v>
      </c>
      <c r="V1116" s="167" t="s">
        <v>5271</v>
      </c>
      <c r="W1116" s="167" t="s">
        <v>5272</v>
      </c>
      <c r="X1116" s="170" t="s">
        <v>3533</v>
      </c>
      <c r="Y1116" s="171" t="s">
        <v>5270</v>
      </c>
      <c r="Z1116" s="167" t="s">
        <v>10739</v>
      </c>
      <c r="AA1116" s="176">
        <v>40</v>
      </c>
      <c r="AB1116" s="167" t="s">
        <v>11254</v>
      </c>
      <c r="AC1116" s="176">
        <v>40</v>
      </c>
      <c r="AD1116" s="167" t="s">
        <v>11254</v>
      </c>
      <c r="AE1116" s="176">
        <v>200</v>
      </c>
    </row>
    <row r="1117" spans="1:31">
      <c r="A1117" s="178">
        <v>108193017220</v>
      </c>
      <c r="B1117" s="166">
        <v>46140</v>
      </c>
      <c r="C1117" s="167" t="s">
        <v>3524</v>
      </c>
      <c r="D1117" s="167" t="s">
        <v>3525</v>
      </c>
      <c r="E1117" s="167" t="s">
        <v>3526</v>
      </c>
      <c r="F1117" s="167" t="s">
        <v>5267</v>
      </c>
      <c r="G1117" s="167" t="s">
        <v>5048</v>
      </c>
      <c r="H1117" s="168">
        <v>46141</v>
      </c>
      <c r="I1117" s="167"/>
      <c r="J1117" s="169">
        <v>26130</v>
      </c>
      <c r="K1117" s="167" t="s">
        <v>55</v>
      </c>
      <c r="L1117" s="169">
        <v>12</v>
      </c>
      <c r="M1117" s="167" t="s">
        <v>3504</v>
      </c>
      <c r="N1117" s="169">
        <v>2071.62</v>
      </c>
      <c r="O1117" s="167" t="s">
        <v>3505</v>
      </c>
      <c r="P1117" s="167"/>
      <c r="Q1117" s="167" t="s">
        <v>3506</v>
      </c>
      <c r="R1117" s="167" t="s">
        <v>3528</v>
      </c>
      <c r="S1117" s="169">
        <v>1</v>
      </c>
      <c r="T1117" s="167" t="s">
        <v>4756</v>
      </c>
      <c r="U1117" s="169" t="s">
        <v>3648</v>
      </c>
      <c r="V1117" s="167" t="s">
        <v>5273</v>
      </c>
      <c r="W1117" s="167" t="s">
        <v>5274</v>
      </c>
      <c r="X1117" s="170" t="s">
        <v>3533</v>
      </c>
      <c r="Y1117" s="171" t="s">
        <v>5270</v>
      </c>
      <c r="Z1117" s="167" t="s">
        <v>10739</v>
      </c>
      <c r="AA1117" s="176">
        <v>1760</v>
      </c>
      <c r="AB1117" s="167" t="s">
        <v>11254</v>
      </c>
      <c r="AC1117" s="176">
        <v>1760</v>
      </c>
      <c r="AD1117" s="167" t="s">
        <v>11254</v>
      </c>
      <c r="AE1117" s="176">
        <v>65049.599999999999</v>
      </c>
    </row>
    <row r="1118" spans="1:31">
      <c r="A1118" s="178">
        <v>108193438250</v>
      </c>
      <c r="B1118" s="166">
        <v>46140</v>
      </c>
      <c r="C1118" s="167" t="s">
        <v>3524</v>
      </c>
      <c r="D1118" s="167" t="s">
        <v>3525</v>
      </c>
      <c r="E1118" s="167" t="s">
        <v>3526</v>
      </c>
      <c r="F1118" s="167" t="s">
        <v>3501</v>
      </c>
      <c r="G1118" s="167" t="s">
        <v>3502</v>
      </c>
      <c r="H1118" s="168">
        <v>46141</v>
      </c>
      <c r="I1118" s="167"/>
      <c r="J1118" s="169">
        <v>26130</v>
      </c>
      <c r="K1118" s="167" t="s">
        <v>55</v>
      </c>
      <c r="L1118" s="169">
        <v>1</v>
      </c>
      <c r="M1118" s="167" t="s">
        <v>3513</v>
      </c>
      <c r="N1118" s="169">
        <v>2.1</v>
      </c>
      <c r="O1118" s="167" t="s">
        <v>3505</v>
      </c>
      <c r="P1118" s="167"/>
      <c r="Q1118" s="167" t="s">
        <v>3514</v>
      </c>
      <c r="R1118" s="167" t="s">
        <v>3528</v>
      </c>
      <c r="S1118" s="169">
        <v>1</v>
      </c>
      <c r="T1118" s="167" t="s">
        <v>3529</v>
      </c>
      <c r="U1118" s="169" t="s">
        <v>3530</v>
      </c>
      <c r="V1118" s="167" t="s">
        <v>5275</v>
      </c>
      <c r="W1118" s="167" t="s">
        <v>4273</v>
      </c>
      <c r="X1118" s="170" t="s">
        <v>3533</v>
      </c>
      <c r="Y1118" s="171" t="s">
        <v>5276</v>
      </c>
      <c r="Z1118" s="167" t="s">
        <v>10740</v>
      </c>
      <c r="AA1118" s="176">
        <v>500</v>
      </c>
      <c r="AB1118" s="167" t="s">
        <v>11254</v>
      </c>
      <c r="AC1118" s="176">
        <v>500</v>
      </c>
      <c r="AD1118" s="167" t="s">
        <v>11254</v>
      </c>
      <c r="AE1118" s="176">
        <v>8275</v>
      </c>
    </row>
    <row r="1119" spans="1:31">
      <c r="A1119" s="178">
        <v>108194048100</v>
      </c>
      <c r="B1119" s="166">
        <v>46140</v>
      </c>
      <c r="C1119" s="167" t="s">
        <v>3524</v>
      </c>
      <c r="D1119" s="167" t="s">
        <v>3525</v>
      </c>
      <c r="E1119" s="167" t="s">
        <v>3526</v>
      </c>
      <c r="F1119" s="167" t="s">
        <v>3702</v>
      </c>
      <c r="G1119" s="167" t="s">
        <v>3603</v>
      </c>
      <c r="H1119" s="168">
        <v>46141</v>
      </c>
      <c r="I1119" s="167"/>
      <c r="J1119" s="169">
        <v>26130</v>
      </c>
      <c r="K1119" s="167" t="s">
        <v>55</v>
      </c>
      <c r="L1119" s="169">
        <v>7</v>
      </c>
      <c r="M1119" s="167" t="s">
        <v>3604</v>
      </c>
      <c r="N1119" s="169">
        <v>1118.4000000000001</v>
      </c>
      <c r="O1119" s="167" t="s">
        <v>3505</v>
      </c>
      <c r="P1119" s="167"/>
      <c r="Q1119" s="167" t="s">
        <v>3527</v>
      </c>
      <c r="R1119" s="167" t="s">
        <v>3528</v>
      </c>
      <c r="S1119" s="169">
        <v>2</v>
      </c>
      <c r="T1119" s="167" t="s">
        <v>5277</v>
      </c>
      <c r="U1119" s="169" t="s">
        <v>4582</v>
      </c>
      <c r="V1119" s="167" t="s">
        <v>5278</v>
      </c>
      <c r="W1119" s="167" t="s">
        <v>5279</v>
      </c>
      <c r="X1119" s="170" t="s">
        <v>3533</v>
      </c>
      <c r="Y1119" s="171" t="s">
        <v>5280</v>
      </c>
      <c r="Z1119" s="167" t="s">
        <v>10741</v>
      </c>
      <c r="AA1119" s="176">
        <v>208500</v>
      </c>
      <c r="AB1119" s="167" t="s">
        <v>11254</v>
      </c>
      <c r="AC1119" s="176">
        <v>208500</v>
      </c>
      <c r="AD1119" s="167" t="s">
        <v>11254</v>
      </c>
      <c r="AE1119" s="176">
        <v>10143.530000000001</v>
      </c>
    </row>
    <row r="1120" spans="1:31">
      <c r="A1120" s="178">
        <v>108194048100</v>
      </c>
      <c r="B1120" s="166">
        <v>46140</v>
      </c>
      <c r="C1120" s="167" t="s">
        <v>3524</v>
      </c>
      <c r="D1120" s="167" t="s">
        <v>3525</v>
      </c>
      <c r="E1120" s="167" t="s">
        <v>3526</v>
      </c>
      <c r="F1120" s="167" t="s">
        <v>3702</v>
      </c>
      <c r="G1120" s="167" t="s">
        <v>3603</v>
      </c>
      <c r="H1120" s="168">
        <v>46141</v>
      </c>
      <c r="I1120" s="167"/>
      <c r="J1120" s="169">
        <v>26130</v>
      </c>
      <c r="K1120" s="167" t="s">
        <v>55</v>
      </c>
      <c r="L1120" s="169">
        <v>7</v>
      </c>
      <c r="M1120" s="167" t="s">
        <v>3604</v>
      </c>
      <c r="N1120" s="169">
        <v>1118.4000000000001</v>
      </c>
      <c r="O1120" s="167" t="s">
        <v>3505</v>
      </c>
      <c r="P1120" s="167"/>
      <c r="Q1120" s="167" t="s">
        <v>3527</v>
      </c>
      <c r="R1120" s="167" t="s">
        <v>3528</v>
      </c>
      <c r="S1120" s="169">
        <v>1</v>
      </c>
      <c r="T1120" s="167" t="s">
        <v>5281</v>
      </c>
      <c r="U1120" s="169" t="s">
        <v>3648</v>
      </c>
      <c r="V1120" s="167" t="s">
        <v>5282</v>
      </c>
      <c r="W1120" s="167" t="s">
        <v>5283</v>
      </c>
      <c r="X1120" s="170" t="s">
        <v>3533</v>
      </c>
      <c r="Y1120" s="171" t="s">
        <v>5280</v>
      </c>
      <c r="Z1120" s="167" t="s">
        <v>10741</v>
      </c>
      <c r="AA1120" s="176">
        <v>1008</v>
      </c>
      <c r="AB1120" s="167" t="s">
        <v>11254</v>
      </c>
      <c r="AC1120" s="176">
        <v>1008</v>
      </c>
      <c r="AD1120" s="167" t="s">
        <v>11254</v>
      </c>
      <c r="AE1120" s="176">
        <v>36076.32</v>
      </c>
    </row>
    <row r="1121" spans="1:31">
      <c r="A1121" s="178">
        <v>108194309640</v>
      </c>
      <c r="B1121" s="166">
        <v>46140</v>
      </c>
      <c r="C1121" s="167" t="s">
        <v>3610</v>
      </c>
      <c r="D1121" s="167" t="s">
        <v>3525</v>
      </c>
      <c r="E1121" s="167" t="s">
        <v>3526</v>
      </c>
      <c r="F1121" s="167" t="s">
        <v>3501</v>
      </c>
      <c r="G1121" s="167" t="s">
        <v>3502</v>
      </c>
      <c r="H1121" s="168">
        <v>46141</v>
      </c>
      <c r="I1121" s="167"/>
      <c r="J1121" s="169">
        <v>26130</v>
      </c>
      <c r="K1121" s="167" t="s">
        <v>55</v>
      </c>
      <c r="L1121" s="169">
        <v>1</v>
      </c>
      <c r="M1121" s="167" t="s">
        <v>3513</v>
      </c>
      <c r="N1121" s="169">
        <v>0.5</v>
      </c>
      <c r="O1121" s="167" t="s">
        <v>3505</v>
      </c>
      <c r="P1121" s="167"/>
      <c r="Q1121" s="167" t="s">
        <v>3527</v>
      </c>
      <c r="R1121" s="167" t="s">
        <v>4160</v>
      </c>
      <c r="S1121" s="169">
        <v>1</v>
      </c>
      <c r="T1121" s="167"/>
      <c r="U1121" s="169" t="s">
        <v>5284</v>
      </c>
      <c r="V1121" s="167" t="s">
        <v>5285</v>
      </c>
      <c r="W1121" s="167" t="s">
        <v>5286</v>
      </c>
      <c r="X1121" s="170" t="s">
        <v>159</v>
      </c>
      <c r="Y1121" s="171" t="s">
        <v>5287</v>
      </c>
      <c r="Z1121" s="167" t="s">
        <v>10742</v>
      </c>
      <c r="AA1121" s="176">
        <v>1</v>
      </c>
      <c r="AB1121" s="167" t="s">
        <v>11254</v>
      </c>
      <c r="AC1121" s="176">
        <v>1</v>
      </c>
      <c r="AD1121" s="167" t="s">
        <v>11254</v>
      </c>
      <c r="AE1121" s="176">
        <v>30.5</v>
      </c>
    </row>
    <row r="1122" spans="1:31">
      <c r="A1122" s="178">
        <v>108194355030</v>
      </c>
      <c r="B1122" s="166">
        <v>46140</v>
      </c>
      <c r="C1122" s="167" t="s">
        <v>3524</v>
      </c>
      <c r="D1122" s="167" t="s">
        <v>3525</v>
      </c>
      <c r="E1122" s="167" t="s">
        <v>3526</v>
      </c>
      <c r="F1122" s="167" t="s">
        <v>3501</v>
      </c>
      <c r="G1122" s="167" t="s">
        <v>3502</v>
      </c>
      <c r="H1122" s="168">
        <v>46141</v>
      </c>
      <c r="I1122" s="167"/>
      <c r="J1122" s="169">
        <v>26130</v>
      </c>
      <c r="K1122" s="167" t="s">
        <v>55</v>
      </c>
      <c r="L1122" s="169">
        <v>1</v>
      </c>
      <c r="M1122" s="167" t="s">
        <v>3513</v>
      </c>
      <c r="N1122" s="169">
        <v>2.2000000000000002</v>
      </c>
      <c r="O1122" s="167" t="s">
        <v>3505</v>
      </c>
      <c r="P1122" s="167"/>
      <c r="Q1122" s="167" t="s">
        <v>3514</v>
      </c>
      <c r="R1122" s="167" t="s">
        <v>3528</v>
      </c>
      <c r="S1122" s="169">
        <v>1</v>
      </c>
      <c r="T1122" s="167" t="s">
        <v>3529</v>
      </c>
      <c r="U1122" s="169" t="s">
        <v>3530</v>
      </c>
      <c r="V1122" s="167" t="s">
        <v>5288</v>
      </c>
      <c r="W1122" s="167" t="s">
        <v>4268</v>
      </c>
      <c r="X1122" s="170" t="s">
        <v>157</v>
      </c>
      <c r="Y1122" s="171" t="s">
        <v>5289</v>
      </c>
      <c r="Z1122" s="167" t="s">
        <v>10743</v>
      </c>
      <c r="AA1122" s="176">
        <v>2000</v>
      </c>
      <c r="AB1122" s="167" t="s">
        <v>11254</v>
      </c>
      <c r="AC1122" s="176">
        <v>2000</v>
      </c>
      <c r="AD1122" s="167" t="s">
        <v>11254</v>
      </c>
      <c r="AE1122" s="176">
        <v>143760</v>
      </c>
    </row>
    <row r="1123" spans="1:31">
      <c r="A1123" s="178">
        <v>108194598630</v>
      </c>
      <c r="B1123" s="166">
        <v>46140</v>
      </c>
      <c r="C1123" s="167" t="s">
        <v>3500</v>
      </c>
      <c r="D1123" s="167"/>
      <c r="E1123" s="167"/>
      <c r="F1123" s="167" t="s">
        <v>3501</v>
      </c>
      <c r="G1123" s="167" t="s">
        <v>3502</v>
      </c>
      <c r="H1123" s="168"/>
      <c r="I1123" s="167" t="s">
        <v>5290</v>
      </c>
      <c r="J1123" s="169">
        <v>26130</v>
      </c>
      <c r="K1123" s="167" t="s">
        <v>55</v>
      </c>
      <c r="L1123" s="169">
        <v>3</v>
      </c>
      <c r="M1123" s="167" t="s">
        <v>3513</v>
      </c>
      <c r="N1123" s="169">
        <v>6</v>
      </c>
      <c r="O1123" s="167" t="s">
        <v>3505</v>
      </c>
      <c r="P1123" s="167"/>
      <c r="Q1123" s="167" t="s">
        <v>3514</v>
      </c>
      <c r="R1123" s="167" t="s">
        <v>3515</v>
      </c>
      <c r="S1123" s="169">
        <v>1</v>
      </c>
      <c r="T1123" s="167" t="s">
        <v>3516</v>
      </c>
      <c r="U1123" s="169" t="s">
        <v>3517</v>
      </c>
      <c r="V1123" s="167" t="s">
        <v>5291</v>
      </c>
      <c r="W1123" s="167" t="s">
        <v>3519</v>
      </c>
      <c r="X1123" s="170" t="s">
        <v>157</v>
      </c>
      <c r="Y1123" s="171" t="s">
        <v>5292</v>
      </c>
      <c r="Z1123" s="167" t="s">
        <v>10744</v>
      </c>
      <c r="AA1123" s="176">
        <v>3</v>
      </c>
      <c r="AB1123" s="167" t="s">
        <v>11254</v>
      </c>
      <c r="AC1123" s="176">
        <v>3</v>
      </c>
      <c r="AD1123" s="167" t="s">
        <v>11254</v>
      </c>
      <c r="AE1123" s="176">
        <v>7783.02</v>
      </c>
    </row>
    <row r="1124" spans="1:31">
      <c r="A1124" s="178">
        <v>108195746740</v>
      </c>
      <c r="B1124" s="166">
        <v>46141</v>
      </c>
      <c r="C1124" s="167" t="s">
        <v>3610</v>
      </c>
      <c r="D1124" s="167" t="s">
        <v>3525</v>
      </c>
      <c r="E1124" s="167" t="s">
        <v>3526</v>
      </c>
      <c r="F1124" s="167" t="s">
        <v>3613</v>
      </c>
      <c r="G1124" s="167" t="s">
        <v>3614</v>
      </c>
      <c r="H1124" s="168">
        <v>46141</v>
      </c>
      <c r="I1124" s="167"/>
      <c r="J1124" s="169">
        <v>1</v>
      </c>
      <c r="K1124" s="167" t="s">
        <v>48</v>
      </c>
      <c r="L1124" s="169">
        <v>5</v>
      </c>
      <c r="M1124" s="167" t="s">
        <v>3504</v>
      </c>
      <c r="N1124" s="169">
        <v>26.45</v>
      </c>
      <c r="O1124" s="167" t="s">
        <v>3505</v>
      </c>
      <c r="P1124" s="167" t="s">
        <v>5293</v>
      </c>
      <c r="Q1124" s="167" t="s">
        <v>3506</v>
      </c>
      <c r="R1124" s="167" t="s">
        <v>5294</v>
      </c>
      <c r="S1124" s="169">
        <v>5</v>
      </c>
      <c r="T1124" s="167"/>
      <c r="U1124" s="169" t="s">
        <v>3893</v>
      </c>
      <c r="V1124" s="167" t="s">
        <v>5295</v>
      </c>
      <c r="W1124" s="167"/>
      <c r="X1124" s="170" t="s">
        <v>3619</v>
      </c>
      <c r="Y1124" s="171" t="s">
        <v>5296</v>
      </c>
      <c r="Z1124" s="167" t="s">
        <v>10745</v>
      </c>
      <c r="AA1124" s="176">
        <v>1</v>
      </c>
      <c r="AB1124" s="167" t="s">
        <v>11254</v>
      </c>
      <c r="AC1124" s="176">
        <v>1</v>
      </c>
      <c r="AD1124" s="167" t="s">
        <v>11254</v>
      </c>
      <c r="AE1124" s="176">
        <v>7500000</v>
      </c>
    </row>
    <row r="1125" spans="1:31">
      <c r="A1125" s="178">
        <v>108195746740</v>
      </c>
      <c r="B1125" s="166">
        <v>46141</v>
      </c>
      <c r="C1125" s="167" t="s">
        <v>3610</v>
      </c>
      <c r="D1125" s="167" t="s">
        <v>3525</v>
      </c>
      <c r="E1125" s="167" t="s">
        <v>3526</v>
      </c>
      <c r="F1125" s="167" t="s">
        <v>3613</v>
      </c>
      <c r="G1125" s="167" t="s">
        <v>3614</v>
      </c>
      <c r="H1125" s="168">
        <v>46141</v>
      </c>
      <c r="I1125" s="167"/>
      <c r="J1125" s="169">
        <v>1</v>
      </c>
      <c r="K1125" s="167" t="s">
        <v>48</v>
      </c>
      <c r="L1125" s="169">
        <v>5</v>
      </c>
      <c r="M1125" s="167" t="s">
        <v>3504</v>
      </c>
      <c r="N1125" s="169">
        <v>26.45</v>
      </c>
      <c r="O1125" s="167" t="s">
        <v>3505</v>
      </c>
      <c r="P1125" s="167" t="s">
        <v>5293</v>
      </c>
      <c r="Q1125" s="167" t="s">
        <v>3506</v>
      </c>
      <c r="R1125" s="167" t="s">
        <v>5294</v>
      </c>
      <c r="S1125" s="169">
        <v>4</v>
      </c>
      <c r="T1125" s="167"/>
      <c r="U1125" s="169" t="s">
        <v>3893</v>
      </c>
      <c r="V1125" s="167" t="s">
        <v>5297</v>
      </c>
      <c r="W1125" s="167"/>
      <c r="X1125" s="170" t="s">
        <v>3619</v>
      </c>
      <c r="Y1125" s="171" t="s">
        <v>5296</v>
      </c>
      <c r="Z1125" s="167" t="s">
        <v>10745</v>
      </c>
      <c r="AA1125" s="176">
        <v>1</v>
      </c>
      <c r="AB1125" s="167" t="s">
        <v>11254</v>
      </c>
      <c r="AC1125" s="176">
        <v>1</v>
      </c>
      <c r="AD1125" s="167" t="s">
        <v>11254</v>
      </c>
      <c r="AE1125" s="176">
        <v>750000</v>
      </c>
    </row>
    <row r="1126" spans="1:31">
      <c r="A1126" s="178">
        <v>108195746740</v>
      </c>
      <c r="B1126" s="166">
        <v>46141</v>
      </c>
      <c r="C1126" s="167" t="s">
        <v>3610</v>
      </c>
      <c r="D1126" s="167" t="s">
        <v>3525</v>
      </c>
      <c r="E1126" s="167" t="s">
        <v>3526</v>
      </c>
      <c r="F1126" s="167" t="s">
        <v>3613</v>
      </c>
      <c r="G1126" s="167" t="s">
        <v>3614</v>
      </c>
      <c r="H1126" s="168">
        <v>46141</v>
      </c>
      <c r="I1126" s="167"/>
      <c r="J1126" s="169">
        <v>1</v>
      </c>
      <c r="K1126" s="167" t="s">
        <v>48</v>
      </c>
      <c r="L1126" s="169">
        <v>5</v>
      </c>
      <c r="M1126" s="167" t="s">
        <v>3504</v>
      </c>
      <c r="N1126" s="169">
        <v>26.45</v>
      </c>
      <c r="O1126" s="167" t="s">
        <v>3505</v>
      </c>
      <c r="P1126" s="167" t="s">
        <v>5293</v>
      </c>
      <c r="Q1126" s="167" t="s">
        <v>3506</v>
      </c>
      <c r="R1126" s="167" t="s">
        <v>5294</v>
      </c>
      <c r="S1126" s="169">
        <v>3</v>
      </c>
      <c r="T1126" s="167"/>
      <c r="U1126" s="169" t="s">
        <v>3893</v>
      </c>
      <c r="V1126" s="167" t="s">
        <v>5298</v>
      </c>
      <c r="W1126" s="167"/>
      <c r="X1126" s="170" t="s">
        <v>3619</v>
      </c>
      <c r="Y1126" s="171" t="s">
        <v>5296</v>
      </c>
      <c r="Z1126" s="167" t="s">
        <v>10745</v>
      </c>
      <c r="AA1126" s="176">
        <v>1</v>
      </c>
      <c r="AB1126" s="167" t="s">
        <v>11254</v>
      </c>
      <c r="AC1126" s="176">
        <v>1</v>
      </c>
      <c r="AD1126" s="167" t="s">
        <v>11254</v>
      </c>
      <c r="AE1126" s="176">
        <v>4300000</v>
      </c>
    </row>
    <row r="1127" spans="1:31">
      <c r="A1127" s="178">
        <v>108195746740</v>
      </c>
      <c r="B1127" s="166">
        <v>46141</v>
      </c>
      <c r="C1127" s="167" t="s">
        <v>3610</v>
      </c>
      <c r="D1127" s="167" t="s">
        <v>3525</v>
      </c>
      <c r="E1127" s="167" t="s">
        <v>3526</v>
      </c>
      <c r="F1127" s="167" t="s">
        <v>3613</v>
      </c>
      <c r="G1127" s="167" t="s">
        <v>3614</v>
      </c>
      <c r="H1127" s="168">
        <v>46141</v>
      </c>
      <c r="I1127" s="167"/>
      <c r="J1127" s="169">
        <v>1</v>
      </c>
      <c r="K1127" s="167" t="s">
        <v>48</v>
      </c>
      <c r="L1127" s="169">
        <v>5</v>
      </c>
      <c r="M1127" s="167" t="s">
        <v>3504</v>
      </c>
      <c r="N1127" s="169">
        <v>26.45</v>
      </c>
      <c r="O1127" s="167" t="s">
        <v>3505</v>
      </c>
      <c r="P1127" s="167" t="s">
        <v>5293</v>
      </c>
      <c r="Q1127" s="167" t="s">
        <v>3506</v>
      </c>
      <c r="R1127" s="167" t="s">
        <v>5294</v>
      </c>
      <c r="S1127" s="169">
        <v>2</v>
      </c>
      <c r="T1127" s="167"/>
      <c r="U1127" s="169" t="s">
        <v>3893</v>
      </c>
      <c r="V1127" s="167" t="s">
        <v>5299</v>
      </c>
      <c r="W1127" s="167"/>
      <c r="X1127" s="170" t="s">
        <v>3619</v>
      </c>
      <c r="Y1127" s="171" t="s">
        <v>5296</v>
      </c>
      <c r="Z1127" s="167" t="s">
        <v>10745</v>
      </c>
      <c r="AA1127" s="176">
        <v>2</v>
      </c>
      <c r="AB1127" s="167" t="s">
        <v>11254</v>
      </c>
      <c r="AC1127" s="176">
        <v>2</v>
      </c>
      <c r="AD1127" s="167" t="s">
        <v>11254</v>
      </c>
      <c r="AE1127" s="176">
        <v>1200000</v>
      </c>
    </row>
    <row r="1128" spans="1:31">
      <c r="A1128" s="178">
        <v>108195746740</v>
      </c>
      <c r="B1128" s="166">
        <v>46141</v>
      </c>
      <c r="C1128" s="167" t="s">
        <v>3610</v>
      </c>
      <c r="D1128" s="167" t="s">
        <v>3525</v>
      </c>
      <c r="E1128" s="167" t="s">
        <v>3526</v>
      </c>
      <c r="F1128" s="167" t="s">
        <v>3613</v>
      </c>
      <c r="G1128" s="167" t="s">
        <v>3614</v>
      </c>
      <c r="H1128" s="168">
        <v>46141</v>
      </c>
      <c r="I1128" s="167"/>
      <c r="J1128" s="169">
        <v>1</v>
      </c>
      <c r="K1128" s="167" t="s">
        <v>48</v>
      </c>
      <c r="L1128" s="169">
        <v>5</v>
      </c>
      <c r="M1128" s="167" t="s">
        <v>3504</v>
      </c>
      <c r="N1128" s="169">
        <v>26.45</v>
      </c>
      <c r="O1128" s="167" t="s">
        <v>3505</v>
      </c>
      <c r="P1128" s="167" t="s">
        <v>5293</v>
      </c>
      <c r="Q1128" s="167" t="s">
        <v>3506</v>
      </c>
      <c r="R1128" s="167" t="s">
        <v>5294</v>
      </c>
      <c r="S1128" s="169">
        <v>1</v>
      </c>
      <c r="T1128" s="167"/>
      <c r="U1128" s="169" t="s">
        <v>3893</v>
      </c>
      <c r="V1128" s="167" t="s">
        <v>5300</v>
      </c>
      <c r="W1128" s="167"/>
      <c r="X1128" s="170" t="s">
        <v>3619</v>
      </c>
      <c r="Y1128" s="171" t="s">
        <v>5296</v>
      </c>
      <c r="Z1128" s="167" t="s">
        <v>10745</v>
      </c>
      <c r="AA1128" s="176">
        <v>2</v>
      </c>
      <c r="AB1128" s="167" t="s">
        <v>11254</v>
      </c>
      <c r="AC1128" s="176">
        <v>2</v>
      </c>
      <c r="AD1128" s="167" t="s">
        <v>11254</v>
      </c>
      <c r="AE1128" s="176">
        <v>8200000</v>
      </c>
    </row>
    <row r="1129" spans="1:31">
      <c r="A1129" s="178">
        <v>108195914740</v>
      </c>
      <c r="B1129" s="166">
        <v>46141</v>
      </c>
      <c r="C1129" s="167" t="s">
        <v>3781</v>
      </c>
      <c r="D1129" s="167"/>
      <c r="E1129" s="167"/>
      <c r="F1129" s="167" t="s">
        <v>5301</v>
      </c>
      <c r="G1129" s="167" t="s">
        <v>3614</v>
      </c>
      <c r="H1129" s="168"/>
      <c r="I1129" s="167"/>
      <c r="J1129" s="169">
        <v>26130</v>
      </c>
      <c r="K1129" s="167" t="s">
        <v>55</v>
      </c>
      <c r="L1129" s="169">
        <v>1109</v>
      </c>
      <c r="M1129" s="167" t="s">
        <v>3504</v>
      </c>
      <c r="N1129" s="169">
        <v>6375.99</v>
      </c>
      <c r="O1129" s="167" t="s">
        <v>3505</v>
      </c>
      <c r="P1129" s="167" t="s">
        <v>5302</v>
      </c>
      <c r="Q1129" s="167" t="s">
        <v>3506</v>
      </c>
      <c r="R1129" s="167" t="s">
        <v>5303</v>
      </c>
      <c r="S1129" s="169">
        <v>31</v>
      </c>
      <c r="T1129" s="167" t="s">
        <v>5304</v>
      </c>
      <c r="U1129" s="169" t="s">
        <v>5305</v>
      </c>
      <c r="V1129" s="167" t="s">
        <v>5306</v>
      </c>
      <c r="W1129" s="167" t="s">
        <v>5307</v>
      </c>
      <c r="X1129" s="170" t="s">
        <v>3533</v>
      </c>
      <c r="Y1129" s="171" t="s">
        <v>5308</v>
      </c>
      <c r="Z1129" s="167" t="s">
        <v>10746</v>
      </c>
      <c r="AA1129" s="176">
        <v>300</v>
      </c>
      <c r="AB1129" s="167" t="s">
        <v>11254</v>
      </c>
      <c r="AC1129" s="176">
        <v>300</v>
      </c>
      <c r="AD1129" s="167" t="s">
        <v>11254</v>
      </c>
      <c r="AE1129" s="176">
        <v>116.7</v>
      </c>
    </row>
    <row r="1130" spans="1:31">
      <c r="A1130" s="178">
        <v>108195914740</v>
      </c>
      <c r="B1130" s="166">
        <v>46141</v>
      </c>
      <c r="C1130" s="167" t="s">
        <v>3781</v>
      </c>
      <c r="D1130" s="167"/>
      <c r="E1130" s="167"/>
      <c r="F1130" s="167" t="s">
        <v>5301</v>
      </c>
      <c r="G1130" s="167" t="s">
        <v>3614</v>
      </c>
      <c r="H1130" s="168"/>
      <c r="I1130" s="167"/>
      <c r="J1130" s="169">
        <v>26130</v>
      </c>
      <c r="K1130" s="167" t="s">
        <v>55</v>
      </c>
      <c r="L1130" s="169">
        <v>1109</v>
      </c>
      <c r="M1130" s="167" t="s">
        <v>3504</v>
      </c>
      <c r="N1130" s="169">
        <v>6375.99</v>
      </c>
      <c r="O1130" s="167" t="s">
        <v>3505</v>
      </c>
      <c r="P1130" s="167" t="s">
        <v>5302</v>
      </c>
      <c r="Q1130" s="167" t="s">
        <v>3506</v>
      </c>
      <c r="R1130" s="167" t="s">
        <v>5303</v>
      </c>
      <c r="S1130" s="169">
        <v>30</v>
      </c>
      <c r="T1130" s="167" t="s">
        <v>5304</v>
      </c>
      <c r="U1130" s="169" t="s">
        <v>5305</v>
      </c>
      <c r="V1130" s="167" t="s">
        <v>5309</v>
      </c>
      <c r="W1130" s="167" t="s">
        <v>5310</v>
      </c>
      <c r="X1130" s="170" t="s">
        <v>3533</v>
      </c>
      <c r="Y1130" s="171" t="s">
        <v>5308</v>
      </c>
      <c r="Z1130" s="167" t="s">
        <v>10746</v>
      </c>
      <c r="AA1130" s="176">
        <v>400</v>
      </c>
      <c r="AB1130" s="167" t="s">
        <v>11254</v>
      </c>
      <c r="AC1130" s="176">
        <v>400</v>
      </c>
      <c r="AD1130" s="167" t="s">
        <v>11254</v>
      </c>
      <c r="AE1130" s="176">
        <v>538</v>
      </c>
    </row>
    <row r="1131" spans="1:31">
      <c r="A1131" s="178">
        <v>108195914740</v>
      </c>
      <c r="B1131" s="166">
        <v>46141</v>
      </c>
      <c r="C1131" s="167" t="s">
        <v>3781</v>
      </c>
      <c r="D1131" s="167"/>
      <c r="E1131" s="167"/>
      <c r="F1131" s="167" t="s">
        <v>5301</v>
      </c>
      <c r="G1131" s="167" t="s">
        <v>3614</v>
      </c>
      <c r="H1131" s="168"/>
      <c r="I1131" s="167"/>
      <c r="J1131" s="169">
        <v>26130</v>
      </c>
      <c r="K1131" s="167" t="s">
        <v>55</v>
      </c>
      <c r="L1131" s="169">
        <v>1109</v>
      </c>
      <c r="M1131" s="167" t="s">
        <v>3504</v>
      </c>
      <c r="N1131" s="169">
        <v>6375.99</v>
      </c>
      <c r="O1131" s="167" t="s">
        <v>3505</v>
      </c>
      <c r="P1131" s="167" t="s">
        <v>5302</v>
      </c>
      <c r="Q1131" s="167" t="s">
        <v>3506</v>
      </c>
      <c r="R1131" s="167" t="s">
        <v>5303</v>
      </c>
      <c r="S1131" s="169">
        <v>29</v>
      </c>
      <c r="T1131" s="167" t="s">
        <v>5311</v>
      </c>
      <c r="U1131" s="169" t="s">
        <v>5312</v>
      </c>
      <c r="V1131" s="167" t="s">
        <v>5313</v>
      </c>
      <c r="W1131" s="167" t="s">
        <v>5314</v>
      </c>
      <c r="X1131" s="170" t="s">
        <v>3533</v>
      </c>
      <c r="Y1131" s="171" t="s">
        <v>5308</v>
      </c>
      <c r="Z1131" s="167" t="s">
        <v>10746</v>
      </c>
      <c r="AA1131" s="176">
        <v>400</v>
      </c>
      <c r="AB1131" s="167" t="s">
        <v>11254</v>
      </c>
      <c r="AC1131" s="176">
        <v>400</v>
      </c>
      <c r="AD1131" s="167" t="s">
        <v>11254</v>
      </c>
      <c r="AE1131" s="176">
        <v>14.68</v>
      </c>
    </row>
    <row r="1132" spans="1:31">
      <c r="A1132" s="178">
        <v>108195914740</v>
      </c>
      <c r="B1132" s="166">
        <v>46141</v>
      </c>
      <c r="C1132" s="167" t="s">
        <v>3781</v>
      </c>
      <c r="D1132" s="167"/>
      <c r="E1132" s="167"/>
      <c r="F1132" s="167" t="s">
        <v>5301</v>
      </c>
      <c r="G1132" s="167" t="s">
        <v>3614</v>
      </c>
      <c r="H1132" s="168"/>
      <c r="I1132" s="167"/>
      <c r="J1132" s="169">
        <v>26130</v>
      </c>
      <c r="K1132" s="167" t="s">
        <v>55</v>
      </c>
      <c r="L1132" s="169">
        <v>1109</v>
      </c>
      <c r="M1132" s="167" t="s">
        <v>3504</v>
      </c>
      <c r="N1132" s="169">
        <v>6375.99</v>
      </c>
      <c r="O1132" s="167" t="s">
        <v>3505</v>
      </c>
      <c r="P1132" s="167" t="s">
        <v>5302</v>
      </c>
      <c r="Q1132" s="167" t="s">
        <v>3506</v>
      </c>
      <c r="R1132" s="167" t="s">
        <v>5303</v>
      </c>
      <c r="S1132" s="169">
        <v>28</v>
      </c>
      <c r="T1132" s="167" t="s">
        <v>5311</v>
      </c>
      <c r="U1132" s="169" t="s">
        <v>5312</v>
      </c>
      <c r="V1132" s="167" t="s">
        <v>5315</v>
      </c>
      <c r="W1132" s="167" t="s">
        <v>5316</v>
      </c>
      <c r="X1132" s="170" t="s">
        <v>3533</v>
      </c>
      <c r="Y1132" s="171" t="s">
        <v>5308</v>
      </c>
      <c r="Z1132" s="167" t="s">
        <v>10746</v>
      </c>
      <c r="AA1132" s="176">
        <v>600</v>
      </c>
      <c r="AB1132" s="167" t="s">
        <v>11254</v>
      </c>
      <c r="AC1132" s="176">
        <v>600</v>
      </c>
      <c r="AD1132" s="167" t="s">
        <v>11254</v>
      </c>
      <c r="AE1132" s="176">
        <v>62.04</v>
      </c>
    </row>
    <row r="1133" spans="1:31">
      <c r="A1133" s="178">
        <v>108195914740</v>
      </c>
      <c r="B1133" s="166">
        <v>46141</v>
      </c>
      <c r="C1133" s="167" t="s">
        <v>3781</v>
      </c>
      <c r="D1133" s="167"/>
      <c r="E1133" s="167"/>
      <c r="F1133" s="167" t="s">
        <v>5301</v>
      </c>
      <c r="G1133" s="167" t="s">
        <v>3614</v>
      </c>
      <c r="H1133" s="168"/>
      <c r="I1133" s="167"/>
      <c r="J1133" s="169">
        <v>26130</v>
      </c>
      <c r="K1133" s="167" t="s">
        <v>55</v>
      </c>
      <c r="L1133" s="169">
        <v>1109</v>
      </c>
      <c r="M1133" s="167" t="s">
        <v>3504</v>
      </c>
      <c r="N1133" s="169">
        <v>6375.99</v>
      </c>
      <c r="O1133" s="167" t="s">
        <v>3505</v>
      </c>
      <c r="P1133" s="167" t="s">
        <v>5302</v>
      </c>
      <c r="Q1133" s="167" t="s">
        <v>3506</v>
      </c>
      <c r="R1133" s="167" t="s">
        <v>5303</v>
      </c>
      <c r="S1133" s="169">
        <v>27</v>
      </c>
      <c r="T1133" s="167" t="s">
        <v>5311</v>
      </c>
      <c r="U1133" s="169" t="s">
        <v>5317</v>
      </c>
      <c r="V1133" s="167" t="s">
        <v>5318</v>
      </c>
      <c r="W1133" s="167" t="s">
        <v>5319</v>
      </c>
      <c r="X1133" s="170" t="s">
        <v>3533</v>
      </c>
      <c r="Y1133" s="171" t="s">
        <v>5308</v>
      </c>
      <c r="Z1133" s="167" t="s">
        <v>10746</v>
      </c>
      <c r="AA1133" s="176">
        <v>150</v>
      </c>
      <c r="AB1133" s="167" t="s">
        <v>11254</v>
      </c>
      <c r="AC1133" s="176">
        <v>150</v>
      </c>
      <c r="AD1133" s="167" t="s">
        <v>11254</v>
      </c>
      <c r="AE1133" s="176">
        <v>192.24</v>
      </c>
    </row>
    <row r="1134" spans="1:31">
      <c r="A1134" s="178">
        <v>108195914740</v>
      </c>
      <c r="B1134" s="166">
        <v>46141</v>
      </c>
      <c r="C1134" s="167" t="s">
        <v>3781</v>
      </c>
      <c r="D1134" s="167"/>
      <c r="E1134" s="167"/>
      <c r="F1134" s="167" t="s">
        <v>5301</v>
      </c>
      <c r="G1134" s="167" t="s">
        <v>3614</v>
      </c>
      <c r="H1134" s="168"/>
      <c r="I1134" s="167"/>
      <c r="J1134" s="169">
        <v>26130</v>
      </c>
      <c r="K1134" s="167" t="s">
        <v>55</v>
      </c>
      <c r="L1134" s="169">
        <v>1109</v>
      </c>
      <c r="M1134" s="167" t="s">
        <v>3504</v>
      </c>
      <c r="N1134" s="169">
        <v>6375.99</v>
      </c>
      <c r="O1134" s="167" t="s">
        <v>3505</v>
      </c>
      <c r="P1134" s="167" t="s">
        <v>5302</v>
      </c>
      <c r="Q1134" s="167" t="s">
        <v>3506</v>
      </c>
      <c r="R1134" s="167" t="s">
        <v>5303</v>
      </c>
      <c r="S1134" s="169">
        <v>26</v>
      </c>
      <c r="T1134" s="167" t="s">
        <v>5304</v>
      </c>
      <c r="U1134" s="169" t="s">
        <v>5305</v>
      </c>
      <c r="V1134" s="167" t="s">
        <v>5320</v>
      </c>
      <c r="W1134" s="167" t="s">
        <v>5321</v>
      </c>
      <c r="X1134" s="170" t="s">
        <v>3533</v>
      </c>
      <c r="Y1134" s="171" t="s">
        <v>5308</v>
      </c>
      <c r="Z1134" s="167" t="s">
        <v>10746</v>
      </c>
      <c r="AA1134" s="176">
        <v>450</v>
      </c>
      <c r="AB1134" s="167" t="s">
        <v>11254</v>
      </c>
      <c r="AC1134" s="176">
        <v>450</v>
      </c>
      <c r="AD1134" s="167" t="s">
        <v>11254</v>
      </c>
      <c r="AE1134" s="176">
        <v>2123.37</v>
      </c>
    </row>
    <row r="1135" spans="1:31">
      <c r="A1135" s="178">
        <v>108195914740</v>
      </c>
      <c r="B1135" s="166">
        <v>46141</v>
      </c>
      <c r="C1135" s="167" t="s">
        <v>3781</v>
      </c>
      <c r="D1135" s="167"/>
      <c r="E1135" s="167"/>
      <c r="F1135" s="167" t="s">
        <v>5301</v>
      </c>
      <c r="G1135" s="167" t="s">
        <v>3614</v>
      </c>
      <c r="H1135" s="168"/>
      <c r="I1135" s="167"/>
      <c r="J1135" s="169">
        <v>26130</v>
      </c>
      <c r="K1135" s="167" t="s">
        <v>55</v>
      </c>
      <c r="L1135" s="169">
        <v>1109</v>
      </c>
      <c r="M1135" s="167" t="s">
        <v>3504</v>
      </c>
      <c r="N1135" s="169">
        <v>6375.99</v>
      </c>
      <c r="O1135" s="167" t="s">
        <v>3505</v>
      </c>
      <c r="P1135" s="167" t="s">
        <v>5302</v>
      </c>
      <c r="Q1135" s="167" t="s">
        <v>3506</v>
      </c>
      <c r="R1135" s="167" t="s">
        <v>5303</v>
      </c>
      <c r="S1135" s="169">
        <v>25</v>
      </c>
      <c r="T1135" s="167" t="s">
        <v>5304</v>
      </c>
      <c r="U1135" s="169" t="s">
        <v>5305</v>
      </c>
      <c r="V1135" s="167" t="s">
        <v>5322</v>
      </c>
      <c r="W1135" s="167" t="s">
        <v>5323</v>
      </c>
      <c r="X1135" s="170" t="s">
        <v>3533</v>
      </c>
      <c r="Y1135" s="171" t="s">
        <v>5308</v>
      </c>
      <c r="Z1135" s="167" t="s">
        <v>10746</v>
      </c>
      <c r="AA1135" s="176">
        <v>470</v>
      </c>
      <c r="AB1135" s="167" t="s">
        <v>11254</v>
      </c>
      <c r="AC1135" s="176">
        <v>470</v>
      </c>
      <c r="AD1135" s="167" t="s">
        <v>11254</v>
      </c>
      <c r="AE1135" s="176">
        <v>5308.8850000000002</v>
      </c>
    </row>
    <row r="1136" spans="1:31">
      <c r="A1136" s="178">
        <v>108195914740</v>
      </c>
      <c r="B1136" s="166">
        <v>46141</v>
      </c>
      <c r="C1136" s="167" t="s">
        <v>3781</v>
      </c>
      <c r="D1136" s="167"/>
      <c r="E1136" s="167"/>
      <c r="F1136" s="167" t="s">
        <v>5301</v>
      </c>
      <c r="G1136" s="167" t="s">
        <v>3614</v>
      </c>
      <c r="H1136" s="168"/>
      <c r="I1136" s="167"/>
      <c r="J1136" s="169">
        <v>26130</v>
      </c>
      <c r="K1136" s="167" t="s">
        <v>55</v>
      </c>
      <c r="L1136" s="169">
        <v>1109</v>
      </c>
      <c r="M1136" s="167" t="s">
        <v>3504</v>
      </c>
      <c r="N1136" s="169">
        <v>6375.99</v>
      </c>
      <c r="O1136" s="167" t="s">
        <v>3505</v>
      </c>
      <c r="P1136" s="167" t="s">
        <v>5302</v>
      </c>
      <c r="Q1136" s="167" t="s">
        <v>3506</v>
      </c>
      <c r="R1136" s="167" t="s">
        <v>5303</v>
      </c>
      <c r="S1136" s="169">
        <v>24</v>
      </c>
      <c r="T1136" s="167" t="s">
        <v>5311</v>
      </c>
      <c r="U1136" s="169" t="s">
        <v>5312</v>
      </c>
      <c r="V1136" s="167" t="s">
        <v>5324</v>
      </c>
      <c r="W1136" s="167" t="s">
        <v>5325</v>
      </c>
      <c r="X1136" s="170" t="s">
        <v>3533</v>
      </c>
      <c r="Y1136" s="171" t="s">
        <v>5308</v>
      </c>
      <c r="Z1136" s="167" t="s">
        <v>10746</v>
      </c>
      <c r="AA1136" s="176">
        <v>200</v>
      </c>
      <c r="AB1136" s="167" t="s">
        <v>11254</v>
      </c>
      <c r="AC1136" s="176">
        <v>200</v>
      </c>
      <c r="AD1136" s="167" t="s">
        <v>11254</v>
      </c>
      <c r="AE1136" s="176">
        <v>13.6</v>
      </c>
    </row>
    <row r="1137" spans="1:31">
      <c r="A1137" s="178">
        <v>108195914740</v>
      </c>
      <c r="B1137" s="166">
        <v>46141</v>
      </c>
      <c r="C1137" s="167" t="s">
        <v>3781</v>
      </c>
      <c r="D1137" s="167"/>
      <c r="E1137" s="167"/>
      <c r="F1137" s="167" t="s">
        <v>5301</v>
      </c>
      <c r="G1137" s="167" t="s">
        <v>3614</v>
      </c>
      <c r="H1137" s="168"/>
      <c r="I1137" s="167"/>
      <c r="J1137" s="169">
        <v>26130</v>
      </c>
      <c r="K1137" s="167" t="s">
        <v>55</v>
      </c>
      <c r="L1137" s="169">
        <v>1109</v>
      </c>
      <c r="M1137" s="167" t="s">
        <v>3504</v>
      </c>
      <c r="N1137" s="169">
        <v>6375.99</v>
      </c>
      <c r="O1137" s="167" t="s">
        <v>3505</v>
      </c>
      <c r="P1137" s="167" t="s">
        <v>5302</v>
      </c>
      <c r="Q1137" s="167" t="s">
        <v>3506</v>
      </c>
      <c r="R1137" s="167" t="s">
        <v>5303</v>
      </c>
      <c r="S1137" s="169">
        <v>23</v>
      </c>
      <c r="T1137" s="167" t="s">
        <v>5311</v>
      </c>
      <c r="U1137" s="169" t="s">
        <v>5312</v>
      </c>
      <c r="V1137" s="167" t="s">
        <v>5326</v>
      </c>
      <c r="W1137" s="167" t="s">
        <v>5327</v>
      </c>
      <c r="X1137" s="170" t="s">
        <v>3533</v>
      </c>
      <c r="Y1137" s="171" t="s">
        <v>5308</v>
      </c>
      <c r="Z1137" s="167" t="s">
        <v>10746</v>
      </c>
      <c r="AA1137" s="176">
        <v>400</v>
      </c>
      <c r="AB1137" s="167" t="s">
        <v>11254</v>
      </c>
      <c r="AC1137" s="176">
        <v>400</v>
      </c>
      <c r="AD1137" s="167" t="s">
        <v>11254</v>
      </c>
      <c r="AE1137" s="176">
        <v>9.08</v>
      </c>
    </row>
    <row r="1138" spans="1:31">
      <c r="A1138" s="178">
        <v>108195914740</v>
      </c>
      <c r="B1138" s="166">
        <v>46141</v>
      </c>
      <c r="C1138" s="167" t="s">
        <v>3781</v>
      </c>
      <c r="D1138" s="167"/>
      <c r="E1138" s="167"/>
      <c r="F1138" s="167" t="s">
        <v>5301</v>
      </c>
      <c r="G1138" s="167" t="s">
        <v>3614</v>
      </c>
      <c r="H1138" s="168"/>
      <c r="I1138" s="167"/>
      <c r="J1138" s="169">
        <v>26130</v>
      </c>
      <c r="K1138" s="167" t="s">
        <v>55</v>
      </c>
      <c r="L1138" s="169">
        <v>1109</v>
      </c>
      <c r="M1138" s="167" t="s">
        <v>3504</v>
      </c>
      <c r="N1138" s="169">
        <v>6375.99</v>
      </c>
      <c r="O1138" s="167" t="s">
        <v>3505</v>
      </c>
      <c r="P1138" s="167" t="s">
        <v>5302</v>
      </c>
      <c r="Q1138" s="167" t="s">
        <v>3506</v>
      </c>
      <c r="R1138" s="167" t="s">
        <v>5303</v>
      </c>
      <c r="S1138" s="169">
        <v>22</v>
      </c>
      <c r="T1138" s="167" t="s">
        <v>5311</v>
      </c>
      <c r="U1138" s="169" t="s">
        <v>5312</v>
      </c>
      <c r="V1138" s="167" t="s">
        <v>5328</v>
      </c>
      <c r="W1138" s="167" t="s">
        <v>5329</v>
      </c>
      <c r="X1138" s="170" t="s">
        <v>3533</v>
      </c>
      <c r="Y1138" s="171" t="s">
        <v>5308</v>
      </c>
      <c r="Z1138" s="167" t="s">
        <v>10746</v>
      </c>
      <c r="AA1138" s="176">
        <v>700</v>
      </c>
      <c r="AB1138" s="167" t="s">
        <v>11254</v>
      </c>
      <c r="AC1138" s="176">
        <v>700</v>
      </c>
      <c r="AD1138" s="167" t="s">
        <v>11254</v>
      </c>
      <c r="AE1138" s="176">
        <v>131.25</v>
      </c>
    </row>
    <row r="1139" spans="1:31">
      <c r="A1139" s="178">
        <v>108195914740</v>
      </c>
      <c r="B1139" s="166">
        <v>46141</v>
      </c>
      <c r="C1139" s="167" t="s">
        <v>3781</v>
      </c>
      <c r="D1139" s="167"/>
      <c r="E1139" s="167"/>
      <c r="F1139" s="167" t="s">
        <v>5301</v>
      </c>
      <c r="G1139" s="167" t="s">
        <v>3614</v>
      </c>
      <c r="H1139" s="168"/>
      <c r="I1139" s="167"/>
      <c r="J1139" s="169">
        <v>26130</v>
      </c>
      <c r="K1139" s="167" t="s">
        <v>55</v>
      </c>
      <c r="L1139" s="169">
        <v>1109</v>
      </c>
      <c r="M1139" s="167" t="s">
        <v>3504</v>
      </c>
      <c r="N1139" s="169">
        <v>6375.99</v>
      </c>
      <c r="O1139" s="167" t="s">
        <v>3505</v>
      </c>
      <c r="P1139" s="167" t="s">
        <v>5302</v>
      </c>
      <c r="Q1139" s="167" t="s">
        <v>3506</v>
      </c>
      <c r="R1139" s="167" t="s">
        <v>5303</v>
      </c>
      <c r="S1139" s="169">
        <v>21</v>
      </c>
      <c r="T1139" s="167" t="s">
        <v>5311</v>
      </c>
      <c r="U1139" s="169" t="s">
        <v>5312</v>
      </c>
      <c r="V1139" s="167" t="s">
        <v>5330</v>
      </c>
      <c r="W1139" s="167" t="s">
        <v>5331</v>
      </c>
      <c r="X1139" s="170" t="s">
        <v>3533</v>
      </c>
      <c r="Y1139" s="171" t="s">
        <v>5308</v>
      </c>
      <c r="Z1139" s="167" t="s">
        <v>10746</v>
      </c>
      <c r="AA1139" s="176">
        <v>700</v>
      </c>
      <c r="AB1139" s="167" t="s">
        <v>11254</v>
      </c>
      <c r="AC1139" s="176">
        <v>700</v>
      </c>
      <c r="AD1139" s="167" t="s">
        <v>11254</v>
      </c>
      <c r="AE1139" s="176">
        <v>131.25</v>
      </c>
    </row>
    <row r="1140" spans="1:31">
      <c r="A1140" s="178">
        <v>108195914740</v>
      </c>
      <c r="B1140" s="166">
        <v>46141</v>
      </c>
      <c r="C1140" s="167" t="s">
        <v>3781</v>
      </c>
      <c r="D1140" s="167"/>
      <c r="E1140" s="167"/>
      <c r="F1140" s="167" t="s">
        <v>5301</v>
      </c>
      <c r="G1140" s="167" t="s">
        <v>3614</v>
      </c>
      <c r="H1140" s="168"/>
      <c r="I1140" s="167"/>
      <c r="J1140" s="169">
        <v>26130</v>
      </c>
      <c r="K1140" s="167" t="s">
        <v>55</v>
      </c>
      <c r="L1140" s="169">
        <v>1109</v>
      </c>
      <c r="M1140" s="167" t="s">
        <v>3504</v>
      </c>
      <c r="N1140" s="169">
        <v>6375.99</v>
      </c>
      <c r="O1140" s="167" t="s">
        <v>3505</v>
      </c>
      <c r="P1140" s="167" t="s">
        <v>5302</v>
      </c>
      <c r="Q1140" s="167" t="s">
        <v>3506</v>
      </c>
      <c r="R1140" s="167" t="s">
        <v>5303</v>
      </c>
      <c r="S1140" s="169">
        <v>20</v>
      </c>
      <c r="T1140" s="167" t="s">
        <v>5311</v>
      </c>
      <c r="U1140" s="169" t="s">
        <v>5312</v>
      </c>
      <c r="V1140" s="167" t="s">
        <v>5332</v>
      </c>
      <c r="W1140" s="167" t="s">
        <v>5333</v>
      </c>
      <c r="X1140" s="170" t="s">
        <v>3533</v>
      </c>
      <c r="Y1140" s="171" t="s">
        <v>5308</v>
      </c>
      <c r="Z1140" s="167" t="s">
        <v>10746</v>
      </c>
      <c r="AA1140" s="176">
        <v>400</v>
      </c>
      <c r="AB1140" s="167" t="s">
        <v>11254</v>
      </c>
      <c r="AC1140" s="176">
        <v>400</v>
      </c>
      <c r="AD1140" s="167" t="s">
        <v>11254</v>
      </c>
      <c r="AE1140" s="176">
        <v>49.2</v>
      </c>
    </row>
    <row r="1141" spans="1:31">
      <c r="A1141" s="178">
        <v>108195914740</v>
      </c>
      <c r="B1141" s="166">
        <v>46141</v>
      </c>
      <c r="C1141" s="167" t="s">
        <v>3781</v>
      </c>
      <c r="D1141" s="167"/>
      <c r="E1141" s="167"/>
      <c r="F1141" s="167" t="s">
        <v>5301</v>
      </c>
      <c r="G1141" s="167" t="s">
        <v>3614</v>
      </c>
      <c r="H1141" s="168"/>
      <c r="I1141" s="167"/>
      <c r="J1141" s="169">
        <v>26130</v>
      </c>
      <c r="K1141" s="167" t="s">
        <v>55</v>
      </c>
      <c r="L1141" s="169">
        <v>1109</v>
      </c>
      <c r="M1141" s="167" t="s">
        <v>3504</v>
      </c>
      <c r="N1141" s="169">
        <v>6375.99</v>
      </c>
      <c r="O1141" s="167" t="s">
        <v>3505</v>
      </c>
      <c r="P1141" s="167" t="s">
        <v>5302</v>
      </c>
      <c r="Q1141" s="167" t="s">
        <v>3506</v>
      </c>
      <c r="R1141" s="167" t="s">
        <v>5303</v>
      </c>
      <c r="S1141" s="169">
        <v>19</v>
      </c>
      <c r="T1141" s="167" t="s">
        <v>5311</v>
      </c>
      <c r="U1141" s="169" t="s">
        <v>5312</v>
      </c>
      <c r="V1141" s="167" t="s">
        <v>5334</v>
      </c>
      <c r="W1141" s="167" t="s">
        <v>5335</v>
      </c>
      <c r="X1141" s="170" t="s">
        <v>3533</v>
      </c>
      <c r="Y1141" s="171" t="s">
        <v>5308</v>
      </c>
      <c r="Z1141" s="167" t="s">
        <v>10746</v>
      </c>
      <c r="AA1141" s="176">
        <v>1100</v>
      </c>
      <c r="AB1141" s="167" t="s">
        <v>11254</v>
      </c>
      <c r="AC1141" s="176">
        <v>1100</v>
      </c>
      <c r="AD1141" s="167" t="s">
        <v>11254</v>
      </c>
      <c r="AE1141" s="176">
        <v>277.31</v>
      </c>
    </row>
    <row r="1142" spans="1:31">
      <c r="A1142" s="178">
        <v>108195914740</v>
      </c>
      <c r="B1142" s="166">
        <v>46141</v>
      </c>
      <c r="C1142" s="167" t="s">
        <v>3781</v>
      </c>
      <c r="D1142" s="167"/>
      <c r="E1142" s="167"/>
      <c r="F1142" s="167" t="s">
        <v>5301</v>
      </c>
      <c r="G1142" s="167" t="s">
        <v>3614</v>
      </c>
      <c r="H1142" s="168"/>
      <c r="I1142" s="167"/>
      <c r="J1142" s="169">
        <v>26130</v>
      </c>
      <c r="K1142" s="167" t="s">
        <v>55</v>
      </c>
      <c r="L1142" s="169">
        <v>1109</v>
      </c>
      <c r="M1142" s="167" t="s">
        <v>3504</v>
      </c>
      <c r="N1142" s="169">
        <v>6375.99</v>
      </c>
      <c r="O1142" s="167" t="s">
        <v>3505</v>
      </c>
      <c r="P1142" s="167" t="s">
        <v>5302</v>
      </c>
      <c r="Q1142" s="167" t="s">
        <v>3506</v>
      </c>
      <c r="R1142" s="167" t="s">
        <v>5303</v>
      </c>
      <c r="S1142" s="169">
        <v>18</v>
      </c>
      <c r="T1142" s="167" t="s">
        <v>5311</v>
      </c>
      <c r="U1142" s="169" t="s">
        <v>5312</v>
      </c>
      <c r="V1142" s="167" t="s">
        <v>5336</v>
      </c>
      <c r="W1142" s="167" t="s">
        <v>5337</v>
      </c>
      <c r="X1142" s="170" t="s">
        <v>3533</v>
      </c>
      <c r="Y1142" s="171" t="s">
        <v>5308</v>
      </c>
      <c r="Z1142" s="167" t="s">
        <v>10746</v>
      </c>
      <c r="AA1142" s="176">
        <v>100</v>
      </c>
      <c r="AB1142" s="167" t="s">
        <v>11254</v>
      </c>
      <c r="AC1142" s="176">
        <v>100</v>
      </c>
      <c r="AD1142" s="167" t="s">
        <v>11254</v>
      </c>
      <c r="AE1142" s="176">
        <v>12.11</v>
      </c>
    </row>
    <row r="1143" spans="1:31">
      <c r="A1143" s="178">
        <v>108195914740</v>
      </c>
      <c r="B1143" s="166">
        <v>46141</v>
      </c>
      <c r="C1143" s="167" t="s">
        <v>3781</v>
      </c>
      <c r="D1143" s="167"/>
      <c r="E1143" s="167"/>
      <c r="F1143" s="167" t="s">
        <v>5301</v>
      </c>
      <c r="G1143" s="167" t="s">
        <v>3614</v>
      </c>
      <c r="H1143" s="168"/>
      <c r="I1143" s="167"/>
      <c r="J1143" s="169">
        <v>26130</v>
      </c>
      <c r="K1143" s="167" t="s">
        <v>55</v>
      </c>
      <c r="L1143" s="169">
        <v>1109</v>
      </c>
      <c r="M1143" s="167" t="s">
        <v>3504</v>
      </c>
      <c r="N1143" s="169">
        <v>6375.99</v>
      </c>
      <c r="O1143" s="167" t="s">
        <v>3505</v>
      </c>
      <c r="P1143" s="167" t="s">
        <v>5302</v>
      </c>
      <c r="Q1143" s="167" t="s">
        <v>3506</v>
      </c>
      <c r="R1143" s="167" t="s">
        <v>5303</v>
      </c>
      <c r="S1143" s="169">
        <v>17</v>
      </c>
      <c r="T1143" s="167" t="s">
        <v>5311</v>
      </c>
      <c r="U1143" s="169" t="s">
        <v>5312</v>
      </c>
      <c r="V1143" s="167" t="s">
        <v>5338</v>
      </c>
      <c r="W1143" s="167" t="s">
        <v>5339</v>
      </c>
      <c r="X1143" s="170" t="s">
        <v>3533</v>
      </c>
      <c r="Y1143" s="171" t="s">
        <v>5308</v>
      </c>
      <c r="Z1143" s="167" t="s">
        <v>10746</v>
      </c>
      <c r="AA1143" s="176">
        <v>100</v>
      </c>
      <c r="AB1143" s="167" t="s">
        <v>11254</v>
      </c>
      <c r="AC1143" s="176">
        <v>100</v>
      </c>
      <c r="AD1143" s="167" t="s">
        <v>11254</v>
      </c>
      <c r="AE1143" s="176">
        <v>19.59</v>
      </c>
    </row>
    <row r="1144" spans="1:31">
      <c r="A1144" s="178">
        <v>108195914740</v>
      </c>
      <c r="B1144" s="166">
        <v>46141</v>
      </c>
      <c r="C1144" s="167" t="s">
        <v>3781</v>
      </c>
      <c r="D1144" s="167"/>
      <c r="E1144" s="167"/>
      <c r="F1144" s="167" t="s">
        <v>5301</v>
      </c>
      <c r="G1144" s="167" t="s">
        <v>3614</v>
      </c>
      <c r="H1144" s="168"/>
      <c r="I1144" s="167"/>
      <c r="J1144" s="169">
        <v>26130</v>
      </c>
      <c r="K1144" s="167" t="s">
        <v>55</v>
      </c>
      <c r="L1144" s="169">
        <v>1109</v>
      </c>
      <c r="M1144" s="167" t="s">
        <v>3504</v>
      </c>
      <c r="N1144" s="169">
        <v>6375.99</v>
      </c>
      <c r="O1144" s="167" t="s">
        <v>3505</v>
      </c>
      <c r="P1144" s="167" t="s">
        <v>5302</v>
      </c>
      <c r="Q1144" s="167" t="s">
        <v>3506</v>
      </c>
      <c r="R1144" s="167" t="s">
        <v>5303</v>
      </c>
      <c r="S1144" s="169">
        <v>16</v>
      </c>
      <c r="T1144" s="167" t="s">
        <v>5311</v>
      </c>
      <c r="U1144" s="169" t="s">
        <v>5312</v>
      </c>
      <c r="V1144" s="167" t="s">
        <v>5340</v>
      </c>
      <c r="W1144" s="167" t="s">
        <v>5341</v>
      </c>
      <c r="X1144" s="170" t="s">
        <v>3533</v>
      </c>
      <c r="Y1144" s="171" t="s">
        <v>5308</v>
      </c>
      <c r="Z1144" s="167" t="s">
        <v>10746</v>
      </c>
      <c r="AA1144" s="176">
        <v>900</v>
      </c>
      <c r="AB1144" s="167" t="s">
        <v>11254</v>
      </c>
      <c r="AC1144" s="176">
        <v>900</v>
      </c>
      <c r="AD1144" s="167" t="s">
        <v>11254</v>
      </c>
      <c r="AE1144" s="176">
        <v>185.4</v>
      </c>
    </row>
    <row r="1145" spans="1:31">
      <c r="A1145" s="178">
        <v>108195914740</v>
      </c>
      <c r="B1145" s="166">
        <v>46141</v>
      </c>
      <c r="C1145" s="167" t="s">
        <v>3781</v>
      </c>
      <c r="D1145" s="167"/>
      <c r="E1145" s="167"/>
      <c r="F1145" s="167" t="s">
        <v>5301</v>
      </c>
      <c r="G1145" s="167" t="s">
        <v>3614</v>
      </c>
      <c r="H1145" s="168"/>
      <c r="I1145" s="167"/>
      <c r="J1145" s="169">
        <v>26130</v>
      </c>
      <c r="K1145" s="167" t="s">
        <v>55</v>
      </c>
      <c r="L1145" s="169">
        <v>1109</v>
      </c>
      <c r="M1145" s="167" t="s">
        <v>3504</v>
      </c>
      <c r="N1145" s="169">
        <v>6375.99</v>
      </c>
      <c r="O1145" s="167" t="s">
        <v>3505</v>
      </c>
      <c r="P1145" s="167" t="s">
        <v>5302</v>
      </c>
      <c r="Q1145" s="167" t="s">
        <v>3506</v>
      </c>
      <c r="R1145" s="167" t="s">
        <v>5303</v>
      </c>
      <c r="S1145" s="169">
        <v>15</v>
      </c>
      <c r="T1145" s="167" t="s">
        <v>5311</v>
      </c>
      <c r="U1145" s="169" t="s">
        <v>5312</v>
      </c>
      <c r="V1145" s="167" t="s">
        <v>5342</v>
      </c>
      <c r="W1145" s="167" t="s">
        <v>5343</v>
      </c>
      <c r="X1145" s="170" t="s">
        <v>3533</v>
      </c>
      <c r="Y1145" s="171" t="s">
        <v>5308</v>
      </c>
      <c r="Z1145" s="167" t="s">
        <v>10746</v>
      </c>
      <c r="AA1145" s="176">
        <v>1800</v>
      </c>
      <c r="AB1145" s="167" t="s">
        <v>11254</v>
      </c>
      <c r="AC1145" s="176">
        <v>1800</v>
      </c>
      <c r="AD1145" s="167" t="s">
        <v>11254</v>
      </c>
      <c r="AE1145" s="176">
        <v>210.78</v>
      </c>
    </row>
    <row r="1146" spans="1:31">
      <c r="A1146" s="178">
        <v>108195914740</v>
      </c>
      <c r="B1146" s="166">
        <v>46141</v>
      </c>
      <c r="C1146" s="167" t="s">
        <v>3781</v>
      </c>
      <c r="D1146" s="167"/>
      <c r="E1146" s="167"/>
      <c r="F1146" s="167" t="s">
        <v>5301</v>
      </c>
      <c r="G1146" s="167" t="s">
        <v>3614</v>
      </c>
      <c r="H1146" s="168"/>
      <c r="I1146" s="167"/>
      <c r="J1146" s="169">
        <v>26130</v>
      </c>
      <c r="K1146" s="167" t="s">
        <v>55</v>
      </c>
      <c r="L1146" s="169">
        <v>1109</v>
      </c>
      <c r="M1146" s="167" t="s">
        <v>3504</v>
      </c>
      <c r="N1146" s="169">
        <v>6375.99</v>
      </c>
      <c r="O1146" s="167" t="s">
        <v>3505</v>
      </c>
      <c r="P1146" s="167" t="s">
        <v>5302</v>
      </c>
      <c r="Q1146" s="167" t="s">
        <v>3506</v>
      </c>
      <c r="R1146" s="167" t="s">
        <v>5303</v>
      </c>
      <c r="S1146" s="169">
        <v>14</v>
      </c>
      <c r="T1146" s="167" t="s">
        <v>5311</v>
      </c>
      <c r="U1146" s="169" t="s">
        <v>5312</v>
      </c>
      <c r="V1146" s="167" t="s">
        <v>5344</v>
      </c>
      <c r="W1146" s="167" t="s">
        <v>5345</v>
      </c>
      <c r="X1146" s="170" t="s">
        <v>3533</v>
      </c>
      <c r="Y1146" s="171" t="s">
        <v>5308</v>
      </c>
      <c r="Z1146" s="167" t="s">
        <v>10746</v>
      </c>
      <c r="AA1146" s="176">
        <v>800</v>
      </c>
      <c r="AB1146" s="167" t="s">
        <v>11254</v>
      </c>
      <c r="AC1146" s="176">
        <v>800</v>
      </c>
      <c r="AD1146" s="167" t="s">
        <v>11254</v>
      </c>
      <c r="AE1146" s="176">
        <v>186.24</v>
      </c>
    </row>
    <row r="1147" spans="1:31">
      <c r="A1147" s="178">
        <v>108195914740</v>
      </c>
      <c r="B1147" s="166">
        <v>46141</v>
      </c>
      <c r="C1147" s="167" t="s">
        <v>3781</v>
      </c>
      <c r="D1147" s="167"/>
      <c r="E1147" s="167"/>
      <c r="F1147" s="167" t="s">
        <v>5301</v>
      </c>
      <c r="G1147" s="167" t="s">
        <v>3614</v>
      </c>
      <c r="H1147" s="168"/>
      <c r="I1147" s="167"/>
      <c r="J1147" s="169">
        <v>26130</v>
      </c>
      <c r="K1147" s="167" t="s">
        <v>55</v>
      </c>
      <c r="L1147" s="169">
        <v>1109</v>
      </c>
      <c r="M1147" s="167" t="s">
        <v>3504</v>
      </c>
      <c r="N1147" s="169">
        <v>6375.99</v>
      </c>
      <c r="O1147" s="167" t="s">
        <v>3505</v>
      </c>
      <c r="P1147" s="167" t="s">
        <v>5302</v>
      </c>
      <c r="Q1147" s="167" t="s">
        <v>3506</v>
      </c>
      <c r="R1147" s="167" t="s">
        <v>5303</v>
      </c>
      <c r="S1147" s="169">
        <v>13</v>
      </c>
      <c r="T1147" s="167" t="s">
        <v>5311</v>
      </c>
      <c r="U1147" s="169" t="s">
        <v>5312</v>
      </c>
      <c r="V1147" s="167" t="s">
        <v>5346</v>
      </c>
      <c r="W1147" s="167" t="s">
        <v>5347</v>
      </c>
      <c r="X1147" s="170" t="s">
        <v>3533</v>
      </c>
      <c r="Y1147" s="171" t="s">
        <v>5308</v>
      </c>
      <c r="Z1147" s="167" t="s">
        <v>10746</v>
      </c>
      <c r="AA1147" s="176">
        <v>1800</v>
      </c>
      <c r="AB1147" s="167" t="s">
        <v>11254</v>
      </c>
      <c r="AC1147" s="176">
        <v>1800</v>
      </c>
      <c r="AD1147" s="167" t="s">
        <v>11254</v>
      </c>
      <c r="AE1147" s="176">
        <v>206.64</v>
      </c>
    </row>
    <row r="1148" spans="1:31">
      <c r="A1148" s="178">
        <v>108195914740</v>
      </c>
      <c r="B1148" s="166">
        <v>46141</v>
      </c>
      <c r="C1148" s="167" t="s">
        <v>3781</v>
      </c>
      <c r="D1148" s="167"/>
      <c r="E1148" s="167"/>
      <c r="F1148" s="167" t="s">
        <v>5301</v>
      </c>
      <c r="G1148" s="167" t="s">
        <v>3614</v>
      </c>
      <c r="H1148" s="168"/>
      <c r="I1148" s="167"/>
      <c r="J1148" s="169">
        <v>26130</v>
      </c>
      <c r="K1148" s="167" t="s">
        <v>55</v>
      </c>
      <c r="L1148" s="169">
        <v>1109</v>
      </c>
      <c r="M1148" s="167" t="s">
        <v>3504</v>
      </c>
      <c r="N1148" s="169">
        <v>6375.99</v>
      </c>
      <c r="O1148" s="167" t="s">
        <v>3505</v>
      </c>
      <c r="P1148" s="167" t="s">
        <v>5302</v>
      </c>
      <c r="Q1148" s="167" t="s">
        <v>3506</v>
      </c>
      <c r="R1148" s="167" t="s">
        <v>5303</v>
      </c>
      <c r="S1148" s="169">
        <v>12</v>
      </c>
      <c r="T1148" s="167" t="s">
        <v>5311</v>
      </c>
      <c r="U1148" s="169" t="s">
        <v>5312</v>
      </c>
      <c r="V1148" s="167" t="s">
        <v>5348</v>
      </c>
      <c r="W1148" s="167" t="s">
        <v>5349</v>
      </c>
      <c r="X1148" s="170" t="s">
        <v>3533</v>
      </c>
      <c r="Y1148" s="171" t="s">
        <v>5308</v>
      </c>
      <c r="Z1148" s="167" t="s">
        <v>10746</v>
      </c>
      <c r="AA1148" s="176">
        <v>2300</v>
      </c>
      <c r="AB1148" s="167" t="s">
        <v>11254</v>
      </c>
      <c r="AC1148" s="176">
        <v>2300</v>
      </c>
      <c r="AD1148" s="167" t="s">
        <v>11254</v>
      </c>
      <c r="AE1148" s="176">
        <v>393.07</v>
      </c>
    </row>
    <row r="1149" spans="1:31">
      <c r="A1149" s="178">
        <v>108195914740</v>
      </c>
      <c r="B1149" s="166">
        <v>46141</v>
      </c>
      <c r="C1149" s="167" t="s">
        <v>3781</v>
      </c>
      <c r="D1149" s="167"/>
      <c r="E1149" s="167"/>
      <c r="F1149" s="167" t="s">
        <v>5301</v>
      </c>
      <c r="G1149" s="167" t="s">
        <v>3614</v>
      </c>
      <c r="H1149" s="168"/>
      <c r="I1149" s="167"/>
      <c r="J1149" s="169">
        <v>26130</v>
      </c>
      <c r="K1149" s="167" t="s">
        <v>55</v>
      </c>
      <c r="L1149" s="169">
        <v>1109</v>
      </c>
      <c r="M1149" s="167" t="s">
        <v>3504</v>
      </c>
      <c r="N1149" s="169">
        <v>6375.99</v>
      </c>
      <c r="O1149" s="167" t="s">
        <v>3505</v>
      </c>
      <c r="P1149" s="167" t="s">
        <v>5302</v>
      </c>
      <c r="Q1149" s="167" t="s">
        <v>3506</v>
      </c>
      <c r="R1149" s="167" t="s">
        <v>5303</v>
      </c>
      <c r="S1149" s="169">
        <v>11</v>
      </c>
      <c r="T1149" s="167" t="s">
        <v>5311</v>
      </c>
      <c r="U1149" s="169" t="s">
        <v>5312</v>
      </c>
      <c r="V1149" s="167" t="s">
        <v>5350</v>
      </c>
      <c r="W1149" s="167" t="s">
        <v>5351</v>
      </c>
      <c r="X1149" s="170" t="s">
        <v>3533</v>
      </c>
      <c r="Y1149" s="171" t="s">
        <v>5308</v>
      </c>
      <c r="Z1149" s="167" t="s">
        <v>10746</v>
      </c>
      <c r="AA1149" s="176">
        <v>1150</v>
      </c>
      <c r="AB1149" s="167" t="s">
        <v>11254</v>
      </c>
      <c r="AC1149" s="176">
        <v>1150</v>
      </c>
      <c r="AD1149" s="167" t="s">
        <v>11254</v>
      </c>
      <c r="AE1149" s="176">
        <v>111.66500000000001</v>
      </c>
    </row>
    <row r="1150" spans="1:31">
      <c r="A1150" s="178">
        <v>108195914740</v>
      </c>
      <c r="B1150" s="166">
        <v>46141</v>
      </c>
      <c r="C1150" s="167" t="s">
        <v>3781</v>
      </c>
      <c r="D1150" s="167"/>
      <c r="E1150" s="167"/>
      <c r="F1150" s="167" t="s">
        <v>5301</v>
      </c>
      <c r="G1150" s="167" t="s">
        <v>3614</v>
      </c>
      <c r="H1150" s="168"/>
      <c r="I1150" s="167"/>
      <c r="J1150" s="169">
        <v>26130</v>
      </c>
      <c r="K1150" s="167" t="s">
        <v>55</v>
      </c>
      <c r="L1150" s="169">
        <v>1109</v>
      </c>
      <c r="M1150" s="167" t="s">
        <v>3504</v>
      </c>
      <c r="N1150" s="169">
        <v>6375.99</v>
      </c>
      <c r="O1150" s="167" t="s">
        <v>3505</v>
      </c>
      <c r="P1150" s="167" t="s">
        <v>5302</v>
      </c>
      <c r="Q1150" s="167" t="s">
        <v>3506</v>
      </c>
      <c r="R1150" s="167" t="s">
        <v>5303</v>
      </c>
      <c r="S1150" s="169">
        <v>10</v>
      </c>
      <c r="T1150" s="167" t="s">
        <v>5311</v>
      </c>
      <c r="U1150" s="169" t="s">
        <v>5312</v>
      </c>
      <c r="V1150" s="167" t="s">
        <v>5352</v>
      </c>
      <c r="W1150" s="167" t="s">
        <v>5353</v>
      </c>
      <c r="X1150" s="170" t="s">
        <v>3533</v>
      </c>
      <c r="Y1150" s="171" t="s">
        <v>5308</v>
      </c>
      <c r="Z1150" s="167" t="s">
        <v>10746</v>
      </c>
      <c r="AA1150" s="176">
        <v>700</v>
      </c>
      <c r="AB1150" s="167" t="s">
        <v>11254</v>
      </c>
      <c r="AC1150" s="176">
        <v>700</v>
      </c>
      <c r="AD1150" s="167" t="s">
        <v>11254</v>
      </c>
      <c r="AE1150" s="176">
        <v>73.36</v>
      </c>
    </row>
    <row r="1151" spans="1:31">
      <c r="A1151" s="178">
        <v>108195914740</v>
      </c>
      <c r="B1151" s="166">
        <v>46141</v>
      </c>
      <c r="C1151" s="167" t="s">
        <v>3781</v>
      </c>
      <c r="D1151" s="167"/>
      <c r="E1151" s="167"/>
      <c r="F1151" s="167" t="s">
        <v>5301</v>
      </c>
      <c r="G1151" s="167" t="s">
        <v>3614</v>
      </c>
      <c r="H1151" s="168"/>
      <c r="I1151" s="167"/>
      <c r="J1151" s="169">
        <v>26130</v>
      </c>
      <c r="K1151" s="167" t="s">
        <v>55</v>
      </c>
      <c r="L1151" s="169">
        <v>1109</v>
      </c>
      <c r="M1151" s="167" t="s">
        <v>3504</v>
      </c>
      <c r="N1151" s="169">
        <v>6375.99</v>
      </c>
      <c r="O1151" s="167" t="s">
        <v>3505</v>
      </c>
      <c r="P1151" s="167" t="s">
        <v>5302</v>
      </c>
      <c r="Q1151" s="167" t="s">
        <v>3506</v>
      </c>
      <c r="R1151" s="167" t="s">
        <v>5303</v>
      </c>
      <c r="S1151" s="169">
        <v>9</v>
      </c>
      <c r="T1151" s="167" t="s">
        <v>5311</v>
      </c>
      <c r="U1151" s="169" t="s">
        <v>5312</v>
      </c>
      <c r="V1151" s="167" t="s">
        <v>5354</v>
      </c>
      <c r="W1151" s="167" t="s">
        <v>5355</v>
      </c>
      <c r="X1151" s="170" t="s">
        <v>3533</v>
      </c>
      <c r="Y1151" s="171" t="s">
        <v>5308</v>
      </c>
      <c r="Z1151" s="167" t="s">
        <v>10746</v>
      </c>
      <c r="AA1151" s="176">
        <v>1960</v>
      </c>
      <c r="AB1151" s="167" t="s">
        <v>11254</v>
      </c>
      <c r="AC1151" s="176">
        <v>1960</v>
      </c>
      <c r="AD1151" s="167" t="s">
        <v>11254</v>
      </c>
      <c r="AE1151" s="176">
        <v>393.76400000000001</v>
      </c>
    </row>
    <row r="1152" spans="1:31">
      <c r="A1152" s="178">
        <v>108195914740</v>
      </c>
      <c r="B1152" s="166">
        <v>46141</v>
      </c>
      <c r="C1152" s="167" t="s">
        <v>3781</v>
      </c>
      <c r="D1152" s="167"/>
      <c r="E1152" s="167"/>
      <c r="F1152" s="167" t="s">
        <v>5301</v>
      </c>
      <c r="G1152" s="167" t="s">
        <v>3614</v>
      </c>
      <c r="H1152" s="168"/>
      <c r="I1152" s="167"/>
      <c r="J1152" s="169">
        <v>26130</v>
      </c>
      <c r="K1152" s="167" t="s">
        <v>55</v>
      </c>
      <c r="L1152" s="169">
        <v>1109</v>
      </c>
      <c r="M1152" s="167" t="s">
        <v>3504</v>
      </c>
      <c r="N1152" s="169">
        <v>6375.99</v>
      </c>
      <c r="O1152" s="167" t="s">
        <v>3505</v>
      </c>
      <c r="P1152" s="167" t="s">
        <v>5302</v>
      </c>
      <c r="Q1152" s="167" t="s">
        <v>3506</v>
      </c>
      <c r="R1152" s="167" t="s">
        <v>5303</v>
      </c>
      <c r="S1152" s="169">
        <v>8</v>
      </c>
      <c r="T1152" s="167" t="s">
        <v>5304</v>
      </c>
      <c r="U1152" s="169" t="s">
        <v>5305</v>
      </c>
      <c r="V1152" s="167" t="s">
        <v>5356</v>
      </c>
      <c r="W1152" s="167" t="s">
        <v>5357</v>
      </c>
      <c r="X1152" s="170" t="s">
        <v>3533</v>
      </c>
      <c r="Y1152" s="171" t="s">
        <v>5308</v>
      </c>
      <c r="Z1152" s="167" t="s">
        <v>10746</v>
      </c>
      <c r="AA1152" s="176">
        <v>3850</v>
      </c>
      <c r="AB1152" s="167" t="s">
        <v>11254</v>
      </c>
      <c r="AC1152" s="176">
        <v>3850</v>
      </c>
      <c r="AD1152" s="167" t="s">
        <v>11254</v>
      </c>
      <c r="AE1152" s="176">
        <v>3958.1849999999999</v>
      </c>
    </row>
    <row r="1153" spans="1:31">
      <c r="A1153" s="178">
        <v>108195914740</v>
      </c>
      <c r="B1153" s="166">
        <v>46141</v>
      </c>
      <c r="C1153" s="167" t="s">
        <v>3781</v>
      </c>
      <c r="D1153" s="167"/>
      <c r="E1153" s="167"/>
      <c r="F1153" s="167" t="s">
        <v>5301</v>
      </c>
      <c r="G1153" s="167" t="s">
        <v>3614</v>
      </c>
      <c r="H1153" s="168"/>
      <c r="I1153" s="167"/>
      <c r="J1153" s="169">
        <v>26130</v>
      </c>
      <c r="K1153" s="167" t="s">
        <v>55</v>
      </c>
      <c r="L1153" s="169">
        <v>1109</v>
      </c>
      <c r="M1153" s="167" t="s">
        <v>3504</v>
      </c>
      <c r="N1153" s="169">
        <v>6375.99</v>
      </c>
      <c r="O1153" s="167" t="s">
        <v>3505</v>
      </c>
      <c r="P1153" s="167" t="s">
        <v>5302</v>
      </c>
      <c r="Q1153" s="167" t="s">
        <v>3506</v>
      </c>
      <c r="R1153" s="167" t="s">
        <v>5303</v>
      </c>
      <c r="S1153" s="169">
        <v>7</v>
      </c>
      <c r="T1153" s="167" t="s">
        <v>5311</v>
      </c>
      <c r="U1153" s="169" t="s">
        <v>5312</v>
      </c>
      <c r="V1153" s="167" t="s">
        <v>5358</v>
      </c>
      <c r="W1153" s="167" t="s">
        <v>5359</v>
      </c>
      <c r="X1153" s="170" t="s">
        <v>3533</v>
      </c>
      <c r="Y1153" s="171" t="s">
        <v>5308</v>
      </c>
      <c r="Z1153" s="167" t="s">
        <v>10746</v>
      </c>
      <c r="AA1153" s="176">
        <v>420</v>
      </c>
      <c r="AB1153" s="167" t="s">
        <v>11254</v>
      </c>
      <c r="AC1153" s="176">
        <v>420</v>
      </c>
      <c r="AD1153" s="167" t="s">
        <v>11254</v>
      </c>
      <c r="AE1153" s="176">
        <v>239.48400000000001</v>
      </c>
    </row>
    <row r="1154" spans="1:31">
      <c r="A1154" s="178">
        <v>108195914740</v>
      </c>
      <c r="B1154" s="166">
        <v>46141</v>
      </c>
      <c r="C1154" s="167" t="s">
        <v>3781</v>
      </c>
      <c r="D1154" s="167"/>
      <c r="E1154" s="167"/>
      <c r="F1154" s="167" t="s">
        <v>5301</v>
      </c>
      <c r="G1154" s="167" t="s">
        <v>3614</v>
      </c>
      <c r="H1154" s="168"/>
      <c r="I1154" s="167"/>
      <c r="J1154" s="169">
        <v>26130</v>
      </c>
      <c r="K1154" s="167" t="s">
        <v>55</v>
      </c>
      <c r="L1154" s="169">
        <v>1109</v>
      </c>
      <c r="M1154" s="167" t="s">
        <v>3504</v>
      </c>
      <c r="N1154" s="169">
        <v>6375.99</v>
      </c>
      <c r="O1154" s="167" t="s">
        <v>3505</v>
      </c>
      <c r="P1154" s="167" t="s">
        <v>5302</v>
      </c>
      <c r="Q1154" s="167" t="s">
        <v>3506</v>
      </c>
      <c r="R1154" s="167" t="s">
        <v>5303</v>
      </c>
      <c r="S1154" s="169">
        <v>6</v>
      </c>
      <c r="T1154" s="167" t="s">
        <v>5311</v>
      </c>
      <c r="U1154" s="169" t="s">
        <v>5312</v>
      </c>
      <c r="V1154" s="167" t="s">
        <v>5360</v>
      </c>
      <c r="W1154" s="167" t="s">
        <v>5361</v>
      </c>
      <c r="X1154" s="170" t="s">
        <v>3533</v>
      </c>
      <c r="Y1154" s="171" t="s">
        <v>5308</v>
      </c>
      <c r="Z1154" s="167" t="s">
        <v>10746</v>
      </c>
      <c r="AA1154" s="176">
        <v>1200</v>
      </c>
      <c r="AB1154" s="167" t="s">
        <v>11254</v>
      </c>
      <c r="AC1154" s="176">
        <v>1200</v>
      </c>
      <c r="AD1154" s="167" t="s">
        <v>11254</v>
      </c>
      <c r="AE1154" s="176">
        <v>511.08</v>
      </c>
    </row>
    <row r="1155" spans="1:31">
      <c r="A1155" s="178">
        <v>108195914740</v>
      </c>
      <c r="B1155" s="166">
        <v>46141</v>
      </c>
      <c r="C1155" s="167" t="s">
        <v>3781</v>
      </c>
      <c r="D1155" s="167"/>
      <c r="E1155" s="167"/>
      <c r="F1155" s="167" t="s">
        <v>5301</v>
      </c>
      <c r="G1155" s="167" t="s">
        <v>3614</v>
      </c>
      <c r="H1155" s="168"/>
      <c r="I1155" s="167"/>
      <c r="J1155" s="169">
        <v>26130</v>
      </c>
      <c r="K1155" s="167" t="s">
        <v>55</v>
      </c>
      <c r="L1155" s="169">
        <v>1109</v>
      </c>
      <c r="M1155" s="167" t="s">
        <v>3504</v>
      </c>
      <c r="N1155" s="169">
        <v>6375.99</v>
      </c>
      <c r="O1155" s="167" t="s">
        <v>3505</v>
      </c>
      <c r="P1155" s="167" t="s">
        <v>5302</v>
      </c>
      <c r="Q1155" s="167" t="s">
        <v>3506</v>
      </c>
      <c r="R1155" s="167" t="s">
        <v>5303</v>
      </c>
      <c r="S1155" s="169">
        <v>5</v>
      </c>
      <c r="T1155" s="167" t="s">
        <v>5311</v>
      </c>
      <c r="U1155" s="169" t="s">
        <v>5312</v>
      </c>
      <c r="V1155" s="167" t="s">
        <v>5362</v>
      </c>
      <c r="W1155" s="167" t="s">
        <v>5363</v>
      </c>
      <c r="X1155" s="170" t="s">
        <v>3533</v>
      </c>
      <c r="Y1155" s="171" t="s">
        <v>5308</v>
      </c>
      <c r="Z1155" s="167" t="s">
        <v>10746</v>
      </c>
      <c r="AA1155" s="176">
        <v>1600</v>
      </c>
      <c r="AB1155" s="167" t="s">
        <v>11254</v>
      </c>
      <c r="AC1155" s="176">
        <v>1600</v>
      </c>
      <c r="AD1155" s="167" t="s">
        <v>11254</v>
      </c>
      <c r="AE1155" s="176">
        <v>286.56</v>
      </c>
    </row>
    <row r="1156" spans="1:31">
      <c r="A1156" s="178">
        <v>108195914740</v>
      </c>
      <c r="B1156" s="166">
        <v>46141</v>
      </c>
      <c r="C1156" s="167" t="s">
        <v>3781</v>
      </c>
      <c r="D1156" s="167"/>
      <c r="E1156" s="167"/>
      <c r="F1156" s="167" t="s">
        <v>5301</v>
      </c>
      <c r="G1156" s="167" t="s">
        <v>3614</v>
      </c>
      <c r="H1156" s="168"/>
      <c r="I1156" s="167"/>
      <c r="J1156" s="169">
        <v>26130</v>
      </c>
      <c r="K1156" s="167" t="s">
        <v>55</v>
      </c>
      <c r="L1156" s="169">
        <v>1109</v>
      </c>
      <c r="M1156" s="167" t="s">
        <v>3504</v>
      </c>
      <c r="N1156" s="169">
        <v>6375.99</v>
      </c>
      <c r="O1156" s="167" t="s">
        <v>3505</v>
      </c>
      <c r="P1156" s="167" t="s">
        <v>5302</v>
      </c>
      <c r="Q1156" s="167" t="s">
        <v>3506</v>
      </c>
      <c r="R1156" s="167" t="s">
        <v>5303</v>
      </c>
      <c r="S1156" s="169">
        <v>4</v>
      </c>
      <c r="T1156" s="167" t="s">
        <v>5364</v>
      </c>
      <c r="U1156" s="169" t="s">
        <v>5365</v>
      </c>
      <c r="V1156" s="167" t="s">
        <v>5366</v>
      </c>
      <c r="W1156" s="167" t="s">
        <v>5367</v>
      </c>
      <c r="X1156" s="170" t="s">
        <v>3533</v>
      </c>
      <c r="Y1156" s="171" t="s">
        <v>5308</v>
      </c>
      <c r="Z1156" s="167" t="s">
        <v>10746</v>
      </c>
      <c r="AA1156" s="176">
        <v>500</v>
      </c>
      <c r="AB1156" s="167" t="s">
        <v>11254</v>
      </c>
      <c r="AC1156" s="176">
        <v>500</v>
      </c>
      <c r="AD1156" s="167" t="s">
        <v>11254</v>
      </c>
      <c r="AE1156" s="176">
        <v>556.20000000000005</v>
      </c>
    </row>
    <row r="1157" spans="1:31">
      <c r="A1157" s="178">
        <v>108195914740</v>
      </c>
      <c r="B1157" s="166">
        <v>46141</v>
      </c>
      <c r="C1157" s="167" t="s">
        <v>3781</v>
      </c>
      <c r="D1157" s="167"/>
      <c r="E1157" s="167"/>
      <c r="F1157" s="167" t="s">
        <v>5301</v>
      </c>
      <c r="G1157" s="167" t="s">
        <v>3614</v>
      </c>
      <c r="H1157" s="168"/>
      <c r="I1157" s="167"/>
      <c r="J1157" s="169">
        <v>26130</v>
      </c>
      <c r="K1157" s="167" t="s">
        <v>55</v>
      </c>
      <c r="L1157" s="169">
        <v>1109</v>
      </c>
      <c r="M1157" s="167" t="s">
        <v>3504</v>
      </c>
      <c r="N1157" s="169">
        <v>6375.99</v>
      </c>
      <c r="O1157" s="167" t="s">
        <v>3505</v>
      </c>
      <c r="P1157" s="167" t="s">
        <v>5302</v>
      </c>
      <c r="Q1157" s="167" t="s">
        <v>3506</v>
      </c>
      <c r="R1157" s="167" t="s">
        <v>5303</v>
      </c>
      <c r="S1157" s="169">
        <v>3</v>
      </c>
      <c r="T1157" s="167" t="s">
        <v>5364</v>
      </c>
      <c r="U1157" s="169" t="s">
        <v>5365</v>
      </c>
      <c r="V1157" s="167" t="s">
        <v>5368</v>
      </c>
      <c r="W1157" s="167" t="s">
        <v>5369</v>
      </c>
      <c r="X1157" s="170" t="s">
        <v>3533</v>
      </c>
      <c r="Y1157" s="171" t="s">
        <v>5308</v>
      </c>
      <c r="Z1157" s="167" t="s">
        <v>10746</v>
      </c>
      <c r="AA1157" s="176">
        <v>1700</v>
      </c>
      <c r="AB1157" s="167" t="s">
        <v>11254</v>
      </c>
      <c r="AC1157" s="176">
        <v>1700</v>
      </c>
      <c r="AD1157" s="167" t="s">
        <v>11254</v>
      </c>
      <c r="AE1157" s="176">
        <v>1658.86</v>
      </c>
    </row>
    <row r="1158" spans="1:31">
      <c r="A1158" s="178">
        <v>108195914740</v>
      </c>
      <c r="B1158" s="166">
        <v>46141</v>
      </c>
      <c r="C1158" s="167" t="s">
        <v>3781</v>
      </c>
      <c r="D1158" s="167"/>
      <c r="E1158" s="167"/>
      <c r="F1158" s="167" t="s">
        <v>5301</v>
      </c>
      <c r="G1158" s="167" t="s">
        <v>3614</v>
      </c>
      <c r="H1158" s="168"/>
      <c r="I1158" s="167"/>
      <c r="J1158" s="169">
        <v>26130</v>
      </c>
      <c r="K1158" s="167" t="s">
        <v>55</v>
      </c>
      <c r="L1158" s="169">
        <v>1109</v>
      </c>
      <c r="M1158" s="167" t="s">
        <v>3504</v>
      </c>
      <c r="N1158" s="169">
        <v>6375.99</v>
      </c>
      <c r="O1158" s="167" t="s">
        <v>3505</v>
      </c>
      <c r="P1158" s="167" t="s">
        <v>5302</v>
      </c>
      <c r="Q1158" s="167" t="s">
        <v>3506</v>
      </c>
      <c r="R1158" s="167" t="s">
        <v>5303</v>
      </c>
      <c r="S1158" s="169">
        <v>2</v>
      </c>
      <c r="T1158" s="167" t="s">
        <v>5311</v>
      </c>
      <c r="U1158" s="169" t="s">
        <v>5317</v>
      </c>
      <c r="V1158" s="167" t="s">
        <v>5370</v>
      </c>
      <c r="W1158" s="167" t="s">
        <v>5371</v>
      </c>
      <c r="X1158" s="170" t="s">
        <v>3533</v>
      </c>
      <c r="Y1158" s="171" t="s">
        <v>5308</v>
      </c>
      <c r="Z1158" s="167" t="s">
        <v>10746</v>
      </c>
      <c r="AA1158" s="176">
        <v>400</v>
      </c>
      <c r="AB1158" s="167" t="s">
        <v>11254</v>
      </c>
      <c r="AC1158" s="176">
        <v>400</v>
      </c>
      <c r="AD1158" s="167" t="s">
        <v>11254</v>
      </c>
      <c r="AE1158" s="176">
        <v>1630.6</v>
      </c>
    </row>
    <row r="1159" spans="1:31">
      <c r="A1159" s="178">
        <v>108195914740</v>
      </c>
      <c r="B1159" s="166">
        <v>46141</v>
      </c>
      <c r="C1159" s="167" t="s">
        <v>3781</v>
      </c>
      <c r="D1159" s="167"/>
      <c r="E1159" s="167"/>
      <c r="F1159" s="167" t="s">
        <v>5301</v>
      </c>
      <c r="G1159" s="167" t="s">
        <v>3614</v>
      </c>
      <c r="H1159" s="168"/>
      <c r="I1159" s="167"/>
      <c r="J1159" s="169">
        <v>26130</v>
      </c>
      <c r="K1159" s="167" t="s">
        <v>55</v>
      </c>
      <c r="L1159" s="169">
        <v>1109</v>
      </c>
      <c r="M1159" s="167" t="s">
        <v>3504</v>
      </c>
      <c r="N1159" s="169">
        <v>6375.99</v>
      </c>
      <c r="O1159" s="167" t="s">
        <v>3505</v>
      </c>
      <c r="P1159" s="167" t="s">
        <v>5302</v>
      </c>
      <c r="Q1159" s="167" t="s">
        <v>3506</v>
      </c>
      <c r="R1159" s="167" t="s">
        <v>5303</v>
      </c>
      <c r="S1159" s="169">
        <v>1</v>
      </c>
      <c r="T1159" s="167" t="s">
        <v>5311</v>
      </c>
      <c r="U1159" s="169" t="s">
        <v>5317</v>
      </c>
      <c r="V1159" s="167" t="s">
        <v>5372</v>
      </c>
      <c r="W1159" s="167" t="s">
        <v>5373</v>
      </c>
      <c r="X1159" s="170" t="s">
        <v>3533</v>
      </c>
      <c r="Y1159" s="171" t="s">
        <v>5308</v>
      </c>
      <c r="Z1159" s="167" t="s">
        <v>10746</v>
      </c>
      <c r="AA1159" s="176">
        <v>1500</v>
      </c>
      <c r="AB1159" s="167" t="s">
        <v>11254</v>
      </c>
      <c r="AC1159" s="176">
        <v>1500</v>
      </c>
      <c r="AD1159" s="167" t="s">
        <v>11254</v>
      </c>
      <c r="AE1159" s="176">
        <v>3452.4</v>
      </c>
    </row>
    <row r="1160" spans="1:31">
      <c r="A1160" s="178">
        <v>108197144530</v>
      </c>
      <c r="B1160" s="166">
        <v>46141</v>
      </c>
      <c r="C1160" s="167" t="s">
        <v>3524</v>
      </c>
      <c r="D1160" s="167" t="s">
        <v>3525</v>
      </c>
      <c r="E1160" s="167" t="s">
        <v>3526</v>
      </c>
      <c r="F1160" s="167" t="s">
        <v>5374</v>
      </c>
      <c r="G1160" s="167" t="s">
        <v>3603</v>
      </c>
      <c r="H1160" s="168">
        <v>46141</v>
      </c>
      <c r="I1160" s="167"/>
      <c r="J1160" s="169">
        <v>26130</v>
      </c>
      <c r="K1160" s="167" t="s">
        <v>55</v>
      </c>
      <c r="L1160" s="169">
        <v>1</v>
      </c>
      <c r="M1160" s="167" t="s">
        <v>3604</v>
      </c>
      <c r="N1160" s="169">
        <v>219.24</v>
      </c>
      <c r="O1160" s="167" t="s">
        <v>3505</v>
      </c>
      <c r="P1160" s="167"/>
      <c r="Q1160" s="167" t="s">
        <v>4490</v>
      </c>
      <c r="R1160" s="167" t="s">
        <v>3528</v>
      </c>
      <c r="S1160" s="169">
        <v>7</v>
      </c>
      <c r="T1160" s="167" t="s">
        <v>3892</v>
      </c>
      <c r="U1160" s="169" t="s">
        <v>3893</v>
      </c>
      <c r="V1160" s="167" t="s">
        <v>5375</v>
      </c>
      <c r="W1160" s="167" t="s">
        <v>5376</v>
      </c>
      <c r="X1160" s="170" t="s">
        <v>157</v>
      </c>
      <c r="Y1160" s="171" t="s">
        <v>5377</v>
      </c>
      <c r="Z1160" s="167" t="s">
        <v>10747</v>
      </c>
      <c r="AA1160" s="176">
        <v>4230</v>
      </c>
      <c r="AB1160" s="167" t="s">
        <v>11254</v>
      </c>
      <c r="AC1160" s="176">
        <v>4230</v>
      </c>
      <c r="AD1160" s="167" t="s">
        <v>11254</v>
      </c>
      <c r="AE1160" s="176">
        <v>8130.06</v>
      </c>
    </row>
    <row r="1161" spans="1:31">
      <c r="A1161" s="178">
        <v>108197144530</v>
      </c>
      <c r="B1161" s="166">
        <v>46141</v>
      </c>
      <c r="C1161" s="167" t="s">
        <v>3524</v>
      </c>
      <c r="D1161" s="167" t="s">
        <v>3525</v>
      </c>
      <c r="E1161" s="167" t="s">
        <v>3526</v>
      </c>
      <c r="F1161" s="167" t="s">
        <v>5374</v>
      </c>
      <c r="G1161" s="167" t="s">
        <v>3603</v>
      </c>
      <c r="H1161" s="168">
        <v>46141</v>
      </c>
      <c r="I1161" s="167"/>
      <c r="J1161" s="169">
        <v>26130</v>
      </c>
      <c r="K1161" s="167" t="s">
        <v>55</v>
      </c>
      <c r="L1161" s="169">
        <v>1</v>
      </c>
      <c r="M1161" s="167" t="s">
        <v>3604</v>
      </c>
      <c r="N1161" s="169">
        <v>219.24</v>
      </c>
      <c r="O1161" s="167" t="s">
        <v>3505</v>
      </c>
      <c r="P1161" s="167"/>
      <c r="Q1161" s="167" t="s">
        <v>4490</v>
      </c>
      <c r="R1161" s="167" t="s">
        <v>3528</v>
      </c>
      <c r="S1161" s="169">
        <v>6</v>
      </c>
      <c r="T1161" s="167" t="s">
        <v>3892</v>
      </c>
      <c r="U1161" s="169" t="s">
        <v>3893</v>
      </c>
      <c r="V1161" s="167" t="s">
        <v>5378</v>
      </c>
      <c r="W1161" s="167" t="s">
        <v>5379</v>
      </c>
      <c r="X1161" s="170" t="s">
        <v>157</v>
      </c>
      <c r="Y1161" s="171" t="s">
        <v>5377</v>
      </c>
      <c r="Z1161" s="167" t="s">
        <v>10747</v>
      </c>
      <c r="AA1161" s="176">
        <v>120</v>
      </c>
      <c r="AB1161" s="167" t="s">
        <v>11254</v>
      </c>
      <c r="AC1161" s="176">
        <v>120</v>
      </c>
      <c r="AD1161" s="167" t="s">
        <v>11254</v>
      </c>
      <c r="AE1161" s="176">
        <v>225.36</v>
      </c>
    </row>
    <row r="1162" spans="1:31">
      <c r="A1162" s="178">
        <v>108197144530</v>
      </c>
      <c r="B1162" s="166">
        <v>46141</v>
      </c>
      <c r="C1162" s="167" t="s">
        <v>3524</v>
      </c>
      <c r="D1162" s="167" t="s">
        <v>3525</v>
      </c>
      <c r="E1162" s="167" t="s">
        <v>3526</v>
      </c>
      <c r="F1162" s="167" t="s">
        <v>5374</v>
      </c>
      <c r="G1162" s="167" t="s">
        <v>3603</v>
      </c>
      <c r="H1162" s="168">
        <v>46141</v>
      </c>
      <c r="I1162" s="167"/>
      <c r="J1162" s="169">
        <v>26130</v>
      </c>
      <c r="K1162" s="167" t="s">
        <v>55</v>
      </c>
      <c r="L1162" s="169">
        <v>1</v>
      </c>
      <c r="M1162" s="167" t="s">
        <v>3604</v>
      </c>
      <c r="N1162" s="169">
        <v>219.24</v>
      </c>
      <c r="O1162" s="167" t="s">
        <v>3505</v>
      </c>
      <c r="P1162" s="167"/>
      <c r="Q1162" s="167" t="s">
        <v>4490</v>
      </c>
      <c r="R1162" s="167" t="s">
        <v>3528</v>
      </c>
      <c r="S1162" s="169">
        <v>5</v>
      </c>
      <c r="T1162" s="167" t="s">
        <v>3892</v>
      </c>
      <c r="U1162" s="169" t="s">
        <v>3893</v>
      </c>
      <c r="V1162" s="167" t="s">
        <v>5378</v>
      </c>
      <c r="W1162" s="167" t="s">
        <v>5379</v>
      </c>
      <c r="X1162" s="170" t="s">
        <v>157</v>
      </c>
      <c r="Y1162" s="171" t="s">
        <v>5377</v>
      </c>
      <c r="Z1162" s="167" t="s">
        <v>10747</v>
      </c>
      <c r="AA1162" s="176">
        <v>1230</v>
      </c>
      <c r="AB1162" s="167" t="s">
        <v>11254</v>
      </c>
      <c r="AC1162" s="176">
        <v>1230</v>
      </c>
      <c r="AD1162" s="167" t="s">
        <v>11254</v>
      </c>
      <c r="AE1162" s="176">
        <v>2309.94</v>
      </c>
    </row>
    <row r="1163" spans="1:31">
      <c r="A1163" s="178">
        <v>108197144530</v>
      </c>
      <c r="B1163" s="166">
        <v>46141</v>
      </c>
      <c r="C1163" s="167" t="s">
        <v>3524</v>
      </c>
      <c r="D1163" s="167" t="s">
        <v>3525</v>
      </c>
      <c r="E1163" s="167" t="s">
        <v>3526</v>
      </c>
      <c r="F1163" s="167" t="s">
        <v>5374</v>
      </c>
      <c r="G1163" s="167" t="s">
        <v>3603</v>
      </c>
      <c r="H1163" s="168">
        <v>46141</v>
      </c>
      <c r="I1163" s="167"/>
      <c r="J1163" s="169">
        <v>26130</v>
      </c>
      <c r="K1163" s="167" t="s">
        <v>55</v>
      </c>
      <c r="L1163" s="169">
        <v>1</v>
      </c>
      <c r="M1163" s="167" t="s">
        <v>3604</v>
      </c>
      <c r="N1163" s="169">
        <v>219.24</v>
      </c>
      <c r="O1163" s="167" t="s">
        <v>3505</v>
      </c>
      <c r="P1163" s="167"/>
      <c r="Q1163" s="167" t="s">
        <v>4490</v>
      </c>
      <c r="R1163" s="167" t="s">
        <v>3528</v>
      </c>
      <c r="S1163" s="169">
        <v>4</v>
      </c>
      <c r="T1163" s="167" t="s">
        <v>3892</v>
      </c>
      <c r="U1163" s="169" t="s">
        <v>3893</v>
      </c>
      <c r="V1163" s="167" t="s">
        <v>5378</v>
      </c>
      <c r="W1163" s="167" t="s">
        <v>5379</v>
      </c>
      <c r="X1163" s="170" t="s">
        <v>157</v>
      </c>
      <c r="Y1163" s="171" t="s">
        <v>5377</v>
      </c>
      <c r="Z1163" s="167" t="s">
        <v>10747</v>
      </c>
      <c r="AA1163" s="176">
        <v>53</v>
      </c>
      <c r="AB1163" s="167" t="s">
        <v>11254</v>
      </c>
      <c r="AC1163" s="176">
        <v>53</v>
      </c>
      <c r="AD1163" s="167" t="s">
        <v>11254</v>
      </c>
      <c r="AE1163" s="176">
        <v>99.534000000000006</v>
      </c>
    </row>
    <row r="1164" spans="1:31">
      <c r="A1164" s="178">
        <v>108197144530</v>
      </c>
      <c r="B1164" s="166">
        <v>46141</v>
      </c>
      <c r="C1164" s="167" t="s">
        <v>3524</v>
      </c>
      <c r="D1164" s="167" t="s">
        <v>3525</v>
      </c>
      <c r="E1164" s="167" t="s">
        <v>3526</v>
      </c>
      <c r="F1164" s="167" t="s">
        <v>5374</v>
      </c>
      <c r="G1164" s="167" t="s">
        <v>3603</v>
      </c>
      <c r="H1164" s="168">
        <v>46141</v>
      </c>
      <c r="I1164" s="167"/>
      <c r="J1164" s="169">
        <v>26130</v>
      </c>
      <c r="K1164" s="167" t="s">
        <v>55</v>
      </c>
      <c r="L1164" s="169">
        <v>1</v>
      </c>
      <c r="M1164" s="167" t="s">
        <v>3604</v>
      </c>
      <c r="N1164" s="169">
        <v>219.24</v>
      </c>
      <c r="O1164" s="167" t="s">
        <v>3505</v>
      </c>
      <c r="P1164" s="167"/>
      <c r="Q1164" s="167" t="s">
        <v>4490</v>
      </c>
      <c r="R1164" s="167" t="s">
        <v>3528</v>
      </c>
      <c r="S1164" s="169">
        <v>3</v>
      </c>
      <c r="T1164" s="167" t="s">
        <v>3892</v>
      </c>
      <c r="U1164" s="169" t="s">
        <v>3893</v>
      </c>
      <c r="V1164" s="167" t="s">
        <v>5380</v>
      </c>
      <c r="W1164" s="167" t="s">
        <v>5381</v>
      </c>
      <c r="X1164" s="170" t="s">
        <v>157</v>
      </c>
      <c r="Y1164" s="171" t="s">
        <v>5377</v>
      </c>
      <c r="Z1164" s="167" t="s">
        <v>10747</v>
      </c>
      <c r="AA1164" s="176">
        <v>1535</v>
      </c>
      <c r="AB1164" s="167" t="s">
        <v>11254</v>
      </c>
      <c r="AC1164" s="176">
        <v>1535</v>
      </c>
      <c r="AD1164" s="167" t="s">
        <v>11254</v>
      </c>
      <c r="AE1164" s="176">
        <v>3017.81</v>
      </c>
    </row>
    <row r="1165" spans="1:31">
      <c r="A1165" s="178">
        <v>108197144530</v>
      </c>
      <c r="B1165" s="166">
        <v>46141</v>
      </c>
      <c r="C1165" s="167" t="s">
        <v>3524</v>
      </c>
      <c r="D1165" s="167" t="s">
        <v>3525</v>
      </c>
      <c r="E1165" s="167" t="s">
        <v>3526</v>
      </c>
      <c r="F1165" s="167" t="s">
        <v>5374</v>
      </c>
      <c r="G1165" s="167" t="s">
        <v>3603</v>
      </c>
      <c r="H1165" s="168">
        <v>46141</v>
      </c>
      <c r="I1165" s="167"/>
      <c r="J1165" s="169">
        <v>26130</v>
      </c>
      <c r="K1165" s="167" t="s">
        <v>55</v>
      </c>
      <c r="L1165" s="169">
        <v>1</v>
      </c>
      <c r="M1165" s="167" t="s">
        <v>3604</v>
      </c>
      <c r="N1165" s="169">
        <v>219.24</v>
      </c>
      <c r="O1165" s="167" t="s">
        <v>3505</v>
      </c>
      <c r="P1165" s="167"/>
      <c r="Q1165" s="167" t="s">
        <v>4490</v>
      </c>
      <c r="R1165" s="167" t="s">
        <v>3528</v>
      </c>
      <c r="S1165" s="169">
        <v>2</v>
      </c>
      <c r="T1165" s="167" t="s">
        <v>3892</v>
      </c>
      <c r="U1165" s="169" t="s">
        <v>3893</v>
      </c>
      <c r="V1165" s="167" t="s">
        <v>5380</v>
      </c>
      <c r="W1165" s="167" t="s">
        <v>5381</v>
      </c>
      <c r="X1165" s="170" t="s">
        <v>157</v>
      </c>
      <c r="Y1165" s="171" t="s">
        <v>5377</v>
      </c>
      <c r="Z1165" s="167" t="s">
        <v>10747</v>
      </c>
      <c r="AA1165" s="176">
        <v>3865</v>
      </c>
      <c r="AB1165" s="167" t="s">
        <v>11254</v>
      </c>
      <c r="AC1165" s="176">
        <v>3865</v>
      </c>
      <c r="AD1165" s="167" t="s">
        <v>11254</v>
      </c>
      <c r="AE1165" s="176">
        <v>7598.59</v>
      </c>
    </row>
    <row r="1166" spans="1:31">
      <c r="A1166" s="178">
        <v>108197144530</v>
      </c>
      <c r="B1166" s="166">
        <v>46141</v>
      </c>
      <c r="C1166" s="167" t="s">
        <v>3524</v>
      </c>
      <c r="D1166" s="167" t="s">
        <v>3525</v>
      </c>
      <c r="E1166" s="167" t="s">
        <v>3526</v>
      </c>
      <c r="F1166" s="167" t="s">
        <v>5374</v>
      </c>
      <c r="G1166" s="167" t="s">
        <v>3603</v>
      </c>
      <c r="H1166" s="168">
        <v>46141</v>
      </c>
      <c r="I1166" s="167"/>
      <c r="J1166" s="169">
        <v>26130</v>
      </c>
      <c r="K1166" s="167" t="s">
        <v>55</v>
      </c>
      <c r="L1166" s="169">
        <v>1</v>
      </c>
      <c r="M1166" s="167" t="s">
        <v>3604</v>
      </c>
      <c r="N1166" s="169">
        <v>219.24</v>
      </c>
      <c r="O1166" s="167" t="s">
        <v>3505</v>
      </c>
      <c r="P1166" s="167"/>
      <c r="Q1166" s="167" t="s">
        <v>4490</v>
      </c>
      <c r="R1166" s="167" t="s">
        <v>3528</v>
      </c>
      <c r="S1166" s="169">
        <v>1</v>
      </c>
      <c r="T1166" s="167" t="s">
        <v>3892</v>
      </c>
      <c r="U1166" s="169" t="s">
        <v>3893</v>
      </c>
      <c r="V1166" s="167" t="s">
        <v>5380</v>
      </c>
      <c r="W1166" s="167" t="s">
        <v>5381</v>
      </c>
      <c r="X1166" s="170" t="s">
        <v>157</v>
      </c>
      <c r="Y1166" s="171" t="s">
        <v>5377</v>
      </c>
      <c r="Z1166" s="167" t="s">
        <v>10747</v>
      </c>
      <c r="AA1166" s="176">
        <v>42</v>
      </c>
      <c r="AB1166" s="167" t="s">
        <v>11254</v>
      </c>
      <c r="AC1166" s="176">
        <v>42</v>
      </c>
      <c r="AD1166" s="167" t="s">
        <v>11254</v>
      </c>
      <c r="AE1166" s="176">
        <v>82.572000000000003</v>
      </c>
    </row>
    <row r="1167" spans="1:31">
      <c r="A1167" s="178">
        <v>108197426630</v>
      </c>
      <c r="B1167" s="166">
        <v>46141</v>
      </c>
      <c r="C1167" s="167" t="s">
        <v>3524</v>
      </c>
      <c r="D1167" s="167" t="s">
        <v>3525</v>
      </c>
      <c r="E1167" s="167" t="s">
        <v>3526</v>
      </c>
      <c r="F1167" s="167" t="s">
        <v>3501</v>
      </c>
      <c r="G1167" s="167" t="s">
        <v>3502</v>
      </c>
      <c r="H1167" s="168">
        <v>46146</v>
      </c>
      <c r="I1167" s="167"/>
      <c r="J1167" s="169">
        <v>26130</v>
      </c>
      <c r="K1167" s="167" t="s">
        <v>55</v>
      </c>
      <c r="L1167" s="169">
        <v>1</v>
      </c>
      <c r="M1167" s="167" t="s">
        <v>3513</v>
      </c>
      <c r="N1167" s="169">
        <v>0.9</v>
      </c>
      <c r="O1167" s="167" t="s">
        <v>3505</v>
      </c>
      <c r="P1167" s="167"/>
      <c r="Q1167" s="167" t="s">
        <v>3514</v>
      </c>
      <c r="R1167" s="167" t="s">
        <v>3528</v>
      </c>
      <c r="S1167" s="169">
        <v>2</v>
      </c>
      <c r="T1167" s="167" t="s">
        <v>3971</v>
      </c>
      <c r="U1167" s="169" t="s">
        <v>3972</v>
      </c>
      <c r="V1167" s="167" t="s">
        <v>5382</v>
      </c>
      <c r="W1167" s="167" t="s">
        <v>5383</v>
      </c>
      <c r="X1167" s="170" t="s">
        <v>157</v>
      </c>
      <c r="Y1167" s="171" t="s">
        <v>5384</v>
      </c>
      <c r="Z1167" s="167" t="s">
        <v>10748</v>
      </c>
      <c r="AA1167" s="176">
        <v>2000</v>
      </c>
      <c r="AB1167" s="167" t="s">
        <v>11254</v>
      </c>
      <c r="AC1167" s="176">
        <v>2000</v>
      </c>
      <c r="AD1167" s="167" t="s">
        <v>11254</v>
      </c>
      <c r="AE1167" s="176">
        <v>67</v>
      </c>
    </row>
    <row r="1168" spans="1:31">
      <c r="A1168" s="178">
        <v>108197426630</v>
      </c>
      <c r="B1168" s="166">
        <v>46141</v>
      </c>
      <c r="C1168" s="167" t="s">
        <v>3524</v>
      </c>
      <c r="D1168" s="167" t="s">
        <v>3525</v>
      </c>
      <c r="E1168" s="167" t="s">
        <v>3526</v>
      </c>
      <c r="F1168" s="167" t="s">
        <v>3501</v>
      </c>
      <c r="G1168" s="167" t="s">
        <v>3502</v>
      </c>
      <c r="H1168" s="168">
        <v>46146</v>
      </c>
      <c r="I1168" s="167"/>
      <c r="J1168" s="169">
        <v>26130</v>
      </c>
      <c r="K1168" s="167" t="s">
        <v>55</v>
      </c>
      <c r="L1168" s="169">
        <v>1</v>
      </c>
      <c r="M1168" s="167" t="s">
        <v>3513</v>
      </c>
      <c r="N1168" s="169">
        <v>0.9</v>
      </c>
      <c r="O1168" s="167" t="s">
        <v>3505</v>
      </c>
      <c r="P1168" s="167"/>
      <c r="Q1168" s="167" t="s">
        <v>3514</v>
      </c>
      <c r="R1168" s="167" t="s">
        <v>3528</v>
      </c>
      <c r="S1168" s="169">
        <v>1</v>
      </c>
      <c r="T1168" s="167" t="s">
        <v>3971</v>
      </c>
      <c r="U1168" s="169" t="s">
        <v>3972</v>
      </c>
      <c r="V1168" s="167" t="s">
        <v>5385</v>
      </c>
      <c r="W1168" s="167" t="s">
        <v>5386</v>
      </c>
      <c r="X1168" s="170" t="s">
        <v>157</v>
      </c>
      <c r="Y1168" s="171" t="s">
        <v>5384</v>
      </c>
      <c r="Z1168" s="167" t="s">
        <v>10748</v>
      </c>
      <c r="AA1168" s="176">
        <v>4000</v>
      </c>
      <c r="AB1168" s="167" t="s">
        <v>11254</v>
      </c>
      <c r="AC1168" s="176">
        <v>4000</v>
      </c>
      <c r="AD1168" s="167" t="s">
        <v>11254</v>
      </c>
      <c r="AE1168" s="176">
        <v>138</v>
      </c>
    </row>
    <row r="1169" spans="1:31">
      <c r="A1169" s="178">
        <v>108197468520</v>
      </c>
      <c r="B1169" s="166">
        <v>46141</v>
      </c>
      <c r="C1169" s="167" t="s">
        <v>3500</v>
      </c>
      <c r="D1169" s="167"/>
      <c r="E1169" s="167"/>
      <c r="F1169" s="167" t="s">
        <v>3501</v>
      </c>
      <c r="G1169" s="167" t="s">
        <v>3502</v>
      </c>
      <c r="H1169" s="168"/>
      <c r="I1169" s="167" t="s">
        <v>5387</v>
      </c>
      <c r="J1169" s="169">
        <v>26130</v>
      </c>
      <c r="K1169" s="167" t="s">
        <v>55</v>
      </c>
      <c r="L1169" s="169">
        <v>2</v>
      </c>
      <c r="M1169" s="167" t="s">
        <v>3513</v>
      </c>
      <c r="N1169" s="169">
        <v>23.2</v>
      </c>
      <c r="O1169" s="167" t="s">
        <v>3505</v>
      </c>
      <c r="P1169" s="167"/>
      <c r="Q1169" s="167" t="s">
        <v>3514</v>
      </c>
      <c r="R1169" s="167" t="s">
        <v>3515</v>
      </c>
      <c r="S1169" s="169">
        <v>5</v>
      </c>
      <c r="T1169" s="167" t="s">
        <v>5388</v>
      </c>
      <c r="U1169" s="169" t="s">
        <v>5389</v>
      </c>
      <c r="V1169" s="167" t="s">
        <v>5390</v>
      </c>
      <c r="W1169" s="167" t="s">
        <v>5391</v>
      </c>
      <c r="X1169" s="170" t="s">
        <v>164</v>
      </c>
      <c r="Y1169" s="171" t="s">
        <v>5392</v>
      </c>
      <c r="Z1169" s="167" t="s">
        <v>10749</v>
      </c>
      <c r="AA1169" s="176">
        <v>1</v>
      </c>
      <c r="AB1169" s="167" t="s">
        <v>11254</v>
      </c>
      <c r="AC1169" s="176">
        <v>1</v>
      </c>
      <c r="AD1169" s="167" t="s">
        <v>11254</v>
      </c>
      <c r="AE1169" s="176">
        <v>509.47</v>
      </c>
    </row>
    <row r="1170" spans="1:31">
      <c r="A1170" s="178">
        <v>108197468520</v>
      </c>
      <c r="B1170" s="166">
        <v>46141</v>
      </c>
      <c r="C1170" s="167" t="s">
        <v>3500</v>
      </c>
      <c r="D1170" s="167"/>
      <c r="E1170" s="167"/>
      <c r="F1170" s="167" t="s">
        <v>3501</v>
      </c>
      <c r="G1170" s="167" t="s">
        <v>3502</v>
      </c>
      <c r="H1170" s="168"/>
      <c r="I1170" s="167" t="s">
        <v>5387</v>
      </c>
      <c r="J1170" s="169">
        <v>26130</v>
      </c>
      <c r="K1170" s="167" t="s">
        <v>55</v>
      </c>
      <c r="L1170" s="169">
        <v>2</v>
      </c>
      <c r="M1170" s="167" t="s">
        <v>3513</v>
      </c>
      <c r="N1170" s="169">
        <v>23.2</v>
      </c>
      <c r="O1170" s="167" t="s">
        <v>3505</v>
      </c>
      <c r="P1170" s="167"/>
      <c r="Q1170" s="167" t="s">
        <v>3514</v>
      </c>
      <c r="R1170" s="167" t="s">
        <v>3515</v>
      </c>
      <c r="S1170" s="169">
        <v>4</v>
      </c>
      <c r="T1170" s="167" t="s">
        <v>5393</v>
      </c>
      <c r="U1170" s="169" t="s">
        <v>5389</v>
      </c>
      <c r="V1170" s="167" t="s">
        <v>5394</v>
      </c>
      <c r="W1170" s="167" t="s">
        <v>5395</v>
      </c>
      <c r="X1170" s="170" t="s">
        <v>164</v>
      </c>
      <c r="Y1170" s="171" t="s">
        <v>5392</v>
      </c>
      <c r="Z1170" s="167" t="s">
        <v>10749</v>
      </c>
      <c r="AA1170" s="176">
        <v>7</v>
      </c>
      <c r="AB1170" s="167" t="s">
        <v>11254</v>
      </c>
      <c r="AC1170" s="176">
        <v>7</v>
      </c>
      <c r="AD1170" s="167" t="s">
        <v>11254</v>
      </c>
      <c r="AE1170" s="176">
        <v>3020.57</v>
      </c>
    </row>
    <row r="1171" spans="1:31">
      <c r="A1171" s="178">
        <v>108197468520</v>
      </c>
      <c r="B1171" s="166">
        <v>46141</v>
      </c>
      <c r="C1171" s="167" t="s">
        <v>3500</v>
      </c>
      <c r="D1171" s="167"/>
      <c r="E1171" s="167"/>
      <c r="F1171" s="167" t="s">
        <v>3501</v>
      </c>
      <c r="G1171" s="167" t="s">
        <v>3502</v>
      </c>
      <c r="H1171" s="168"/>
      <c r="I1171" s="167" t="s">
        <v>5387</v>
      </c>
      <c r="J1171" s="169">
        <v>26130</v>
      </c>
      <c r="K1171" s="167" t="s">
        <v>55</v>
      </c>
      <c r="L1171" s="169">
        <v>2</v>
      </c>
      <c r="M1171" s="167" t="s">
        <v>3513</v>
      </c>
      <c r="N1171" s="169">
        <v>23.2</v>
      </c>
      <c r="O1171" s="167" t="s">
        <v>3505</v>
      </c>
      <c r="P1171" s="167"/>
      <c r="Q1171" s="167" t="s">
        <v>3514</v>
      </c>
      <c r="R1171" s="167" t="s">
        <v>3515</v>
      </c>
      <c r="S1171" s="169">
        <v>3</v>
      </c>
      <c r="T1171" s="167" t="s">
        <v>5396</v>
      </c>
      <c r="U1171" s="169" t="s">
        <v>5389</v>
      </c>
      <c r="V1171" s="167" t="s">
        <v>5397</v>
      </c>
      <c r="W1171" s="167" t="s">
        <v>5398</v>
      </c>
      <c r="X1171" s="170" t="s">
        <v>164</v>
      </c>
      <c r="Y1171" s="171" t="s">
        <v>5392</v>
      </c>
      <c r="Z1171" s="167" t="s">
        <v>10749</v>
      </c>
      <c r="AA1171" s="176">
        <v>1</v>
      </c>
      <c r="AB1171" s="167" t="s">
        <v>11254</v>
      </c>
      <c r="AC1171" s="176">
        <v>1</v>
      </c>
      <c r="AD1171" s="167" t="s">
        <v>11254</v>
      </c>
      <c r="AE1171" s="176">
        <v>523.05999999999995</v>
      </c>
    </row>
    <row r="1172" spans="1:31">
      <c r="A1172" s="178">
        <v>108197468520</v>
      </c>
      <c r="B1172" s="166">
        <v>46141</v>
      </c>
      <c r="C1172" s="167" t="s">
        <v>3500</v>
      </c>
      <c r="D1172" s="167"/>
      <c r="E1172" s="167"/>
      <c r="F1172" s="167" t="s">
        <v>3501</v>
      </c>
      <c r="G1172" s="167" t="s">
        <v>3502</v>
      </c>
      <c r="H1172" s="168"/>
      <c r="I1172" s="167" t="s">
        <v>5387</v>
      </c>
      <c r="J1172" s="169">
        <v>26130</v>
      </c>
      <c r="K1172" s="167" t="s">
        <v>55</v>
      </c>
      <c r="L1172" s="169">
        <v>2</v>
      </c>
      <c r="M1172" s="167" t="s">
        <v>3513</v>
      </c>
      <c r="N1172" s="169">
        <v>23.2</v>
      </c>
      <c r="O1172" s="167" t="s">
        <v>3505</v>
      </c>
      <c r="P1172" s="167"/>
      <c r="Q1172" s="167" t="s">
        <v>3514</v>
      </c>
      <c r="R1172" s="167" t="s">
        <v>3515</v>
      </c>
      <c r="S1172" s="169">
        <v>2</v>
      </c>
      <c r="T1172" s="167" t="s">
        <v>5399</v>
      </c>
      <c r="U1172" s="169" t="s">
        <v>5389</v>
      </c>
      <c r="V1172" s="167" t="s">
        <v>5400</v>
      </c>
      <c r="W1172" s="167" t="s">
        <v>5401</v>
      </c>
      <c r="X1172" s="170" t="s">
        <v>164</v>
      </c>
      <c r="Y1172" s="171" t="s">
        <v>5392</v>
      </c>
      <c r="Z1172" s="167" t="s">
        <v>10749</v>
      </c>
      <c r="AA1172" s="176">
        <v>4</v>
      </c>
      <c r="AB1172" s="167" t="s">
        <v>11254</v>
      </c>
      <c r="AC1172" s="176">
        <v>4</v>
      </c>
      <c r="AD1172" s="167" t="s">
        <v>11254</v>
      </c>
      <c r="AE1172" s="176">
        <v>2619.84</v>
      </c>
    </row>
    <row r="1173" spans="1:31">
      <c r="A1173" s="178">
        <v>108197468520</v>
      </c>
      <c r="B1173" s="166">
        <v>46141</v>
      </c>
      <c r="C1173" s="167" t="s">
        <v>3500</v>
      </c>
      <c r="D1173" s="167"/>
      <c r="E1173" s="167"/>
      <c r="F1173" s="167" t="s">
        <v>3501</v>
      </c>
      <c r="G1173" s="167" t="s">
        <v>3502</v>
      </c>
      <c r="H1173" s="168"/>
      <c r="I1173" s="167" t="s">
        <v>5387</v>
      </c>
      <c r="J1173" s="169">
        <v>26130</v>
      </c>
      <c r="K1173" s="167" t="s">
        <v>55</v>
      </c>
      <c r="L1173" s="169">
        <v>2</v>
      </c>
      <c r="M1173" s="167" t="s">
        <v>3513</v>
      </c>
      <c r="N1173" s="169">
        <v>23.2</v>
      </c>
      <c r="O1173" s="167" t="s">
        <v>3505</v>
      </c>
      <c r="P1173" s="167"/>
      <c r="Q1173" s="167" t="s">
        <v>3514</v>
      </c>
      <c r="R1173" s="167" t="s">
        <v>3515</v>
      </c>
      <c r="S1173" s="169">
        <v>1</v>
      </c>
      <c r="T1173" s="167" t="s">
        <v>5402</v>
      </c>
      <c r="U1173" s="169" t="s">
        <v>5389</v>
      </c>
      <c r="V1173" s="167" t="s">
        <v>5403</v>
      </c>
      <c r="W1173" s="167" t="s">
        <v>5404</v>
      </c>
      <c r="X1173" s="170" t="s">
        <v>164</v>
      </c>
      <c r="Y1173" s="171" t="s">
        <v>5392</v>
      </c>
      <c r="Z1173" s="167" t="s">
        <v>10749</v>
      </c>
      <c r="AA1173" s="176">
        <v>1</v>
      </c>
      <c r="AB1173" s="167" t="s">
        <v>11254</v>
      </c>
      <c r="AC1173" s="176">
        <v>1</v>
      </c>
      <c r="AD1173" s="167" t="s">
        <v>11254</v>
      </c>
      <c r="AE1173" s="176">
        <v>554.99</v>
      </c>
    </row>
    <row r="1174" spans="1:31">
      <c r="A1174" s="178">
        <v>108199095760</v>
      </c>
      <c r="B1174" s="166">
        <v>46141</v>
      </c>
      <c r="C1174" s="167" t="s">
        <v>3610</v>
      </c>
      <c r="D1174" s="167" t="s">
        <v>3525</v>
      </c>
      <c r="E1174" s="167" t="s">
        <v>3526</v>
      </c>
      <c r="F1174" s="167" t="s">
        <v>3613</v>
      </c>
      <c r="G1174" s="167" t="s">
        <v>3614</v>
      </c>
      <c r="H1174" s="168">
        <v>46141</v>
      </c>
      <c r="I1174" s="167"/>
      <c r="J1174" s="169">
        <v>1</v>
      </c>
      <c r="K1174" s="167" t="s">
        <v>48</v>
      </c>
      <c r="L1174" s="169">
        <v>46</v>
      </c>
      <c r="M1174" s="167" t="s">
        <v>3504</v>
      </c>
      <c r="N1174" s="169">
        <v>873.7</v>
      </c>
      <c r="O1174" s="167" t="s">
        <v>3505</v>
      </c>
      <c r="P1174" s="167" t="s">
        <v>5405</v>
      </c>
      <c r="Q1174" s="167" t="s">
        <v>3506</v>
      </c>
      <c r="R1174" s="167" t="s">
        <v>5406</v>
      </c>
      <c r="S1174" s="169">
        <v>14</v>
      </c>
      <c r="T1174" s="167"/>
      <c r="U1174" s="169" t="s">
        <v>5407</v>
      </c>
      <c r="V1174" s="167" t="s">
        <v>5408</v>
      </c>
      <c r="W1174" s="167"/>
      <c r="X1174" s="170" t="s">
        <v>3619</v>
      </c>
      <c r="Y1174" s="171" t="s">
        <v>5409</v>
      </c>
      <c r="Z1174" s="167" t="s">
        <v>10750</v>
      </c>
      <c r="AA1174" s="176">
        <v>100</v>
      </c>
      <c r="AB1174" s="167" t="s">
        <v>11259</v>
      </c>
      <c r="AC1174" s="176">
        <v>0.5</v>
      </c>
      <c r="AD1174" s="167" t="s">
        <v>11256</v>
      </c>
      <c r="AE1174" s="176">
        <v>1050000</v>
      </c>
    </row>
    <row r="1175" spans="1:31">
      <c r="A1175" s="178">
        <v>108199095760</v>
      </c>
      <c r="B1175" s="166">
        <v>46141</v>
      </c>
      <c r="C1175" s="167" t="s">
        <v>3610</v>
      </c>
      <c r="D1175" s="167" t="s">
        <v>3525</v>
      </c>
      <c r="E1175" s="167" t="s">
        <v>3526</v>
      </c>
      <c r="F1175" s="167" t="s">
        <v>3613</v>
      </c>
      <c r="G1175" s="167" t="s">
        <v>3614</v>
      </c>
      <c r="H1175" s="168">
        <v>46141</v>
      </c>
      <c r="I1175" s="167"/>
      <c r="J1175" s="169">
        <v>1</v>
      </c>
      <c r="K1175" s="167" t="s">
        <v>48</v>
      </c>
      <c r="L1175" s="169">
        <v>46</v>
      </c>
      <c r="M1175" s="167" t="s">
        <v>3504</v>
      </c>
      <c r="N1175" s="169">
        <v>873.7</v>
      </c>
      <c r="O1175" s="167" t="s">
        <v>3505</v>
      </c>
      <c r="P1175" s="167" t="s">
        <v>5405</v>
      </c>
      <c r="Q1175" s="167" t="s">
        <v>3506</v>
      </c>
      <c r="R1175" s="167" t="s">
        <v>5406</v>
      </c>
      <c r="S1175" s="169">
        <v>13</v>
      </c>
      <c r="T1175" s="167"/>
      <c r="U1175" s="169" t="s">
        <v>3658</v>
      </c>
      <c r="V1175" s="167" t="s">
        <v>3659</v>
      </c>
      <c r="W1175" s="167"/>
      <c r="X1175" s="170" t="s">
        <v>3619</v>
      </c>
      <c r="Y1175" s="171" t="s">
        <v>5409</v>
      </c>
      <c r="Z1175" s="167" t="s">
        <v>10750</v>
      </c>
      <c r="AA1175" s="176">
        <v>200</v>
      </c>
      <c r="AB1175" s="167" t="s">
        <v>11255</v>
      </c>
      <c r="AC1175" s="176">
        <v>84</v>
      </c>
      <c r="AD1175" s="167" t="s">
        <v>11256</v>
      </c>
      <c r="AE1175" s="176">
        <v>16100000</v>
      </c>
    </row>
    <row r="1176" spans="1:31">
      <c r="A1176" s="178">
        <v>108199095760</v>
      </c>
      <c r="B1176" s="166">
        <v>46141</v>
      </c>
      <c r="C1176" s="167" t="s">
        <v>3610</v>
      </c>
      <c r="D1176" s="167" t="s">
        <v>3525</v>
      </c>
      <c r="E1176" s="167" t="s">
        <v>3526</v>
      </c>
      <c r="F1176" s="167" t="s">
        <v>3613</v>
      </c>
      <c r="G1176" s="167" t="s">
        <v>3614</v>
      </c>
      <c r="H1176" s="168">
        <v>46141</v>
      </c>
      <c r="I1176" s="167"/>
      <c r="J1176" s="169">
        <v>1</v>
      </c>
      <c r="K1176" s="167" t="s">
        <v>48</v>
      </c>
      <c r="L1176" s="169">
        <v>46</v>
      </c>
      <c r="M1176" s="167" t="s">
        <v>3504</v>
      </c>
      <c r="N1176" s="169">
        <v>873.7</v>
      </c>
      <c r="O1176" s="167" t="s">
        <v>3505</v>
      </c>
      <c r="P1176" s="167" t="s">
        <v>5405</v>
      </c>
      <c r="Q1176" s="167" t="s">
        <v>3506</v>
      </c>
      <c r="R1176" s="167" t="s">
        <v>5406</v>
      </c>
      <c r="S1176" s="169">
        <v>12</v>
      </c>
      <c r="T1176" s="167"/>
      <c r="U1176" s="169" t="s">
        <v>3989</v>
      </c>
      <c r="V1176" s="167" t="s">
        <v>5410</v>
      </c>
      <c r="W1176" s="167"/>
      <c r="X1176" s="170" t="s">
        <v>3619</v>
      </c>
      <c r="Y1176" s="171" t="s">
        <v>5409</v>
      </c>
      <c r="Z1176" s="167" t="s">
        <v>10750</v>
      </c>
      <c r="AA1176" s="176">
        <v>500</v>
      </c>
      <c r="AB1176" s="167" t="s">
        <v>11255</v>
      </c>
      <c r="AC1176" s="176">
        <v>120</v>
      </c>
      <c r="AD1176" s="167" t="s">
        <v>11256</v>
      </c>
      <c r="AE1176" s="176">
        <v>7500000</v>
      </c>
    </row>
    <row r="1177" spans="1:31">
      <c r="A1177" s="178">
        <v>108199095760</v>
      </c>
      <c r="B1177" s="166">
        <v>46141</v>
      </c>
      <c r="C1177" s="167" t="s">
        <v>3610</v>
      </c>
      <c r="D1177" s="167" t="s">
        <v>3525</v>
      </c>
      <c r="E1177" s="167" t="s">
        <v>3526</v>
      </c>
      <c r="F1177" s="167" t="s">
        <v>3613</v>
      </c>
      <c r="G1177" s="167" t="s">
        <v>3614</v>
      </c>
      <c r="H1177" s="168">
        <v>46141</v>
      </c>
      <c r="I1177" s="167"/>
      <c r="J1177" s="169">
        <v>1</v>
      </c>
      <c r="K1177" s="167" t="s">
        <v>48</v>
      </c>
      <c r="L1177" s="169">
        <v>46</v>
      </c>
      <c r="M1177" s="167" t="s">
        <v>3504</v>
      </c>
      <c r="N1177" s="169">
        <v>873.7</v>
      </c>
      <c r="O1177" s="167" t="s">
        <v>3505</v>
      </c>
      <c r="P1177" s="167" t="s">
        <v>5405</v>
      </c>
      <c r="Q1177" s="167" t="s">
        <v>3506</v>
      </c>
      <c r="R1177" s="167" t="s">
        <v>5406</v>
      </c>
      <c r="S1177" s="169">
        <v>11</v>
      </c>
      <c r="T1177" s="167"/>
      <c r="U1177" s="169" t="s">
        <v>5411</v>
      </c>
      <c r="V1177" s="167" t="s">
        <v>5412</v>
      </c>
      <c r="W1177" s="167"/>
      <c r="X1177" s="170" t="s">
        <v>3619</v>
      </c>
      <c r="Y1177" s="171" t="s">
        <v>5409</v>
      </c>
      <c r="Z1177" s="167" t="s">
        <v>10750</v>
      </c>
      <c r="AA1177" s="176">
        <v>160</v>
      </c>
      <c r="AB1177" s="167" t="s">
        <v>11262</v>
      </c>
      <c r="AC1177" s="176">
        <v>160</v>
      </c>
      <c r="AD1177" s="167" t="s">
        <v>11254</v>
      </c>
      <c r="AE1177" s="176">
        <v>6400000</v>
      </c>
    </row>
    <row r="1178" spans="1:31">
      <c r="A1178" s="178">
        <v>108199095760</v>
      </c>
      <c r="B1178" s="166">
        <v>46141</v>
      </c>
      <c r="C1178" s="167" t="s">
        <v>3610</v>
      </c>
      <c r="D1178" s="167" t="s">
        <v>3525</v>
      </c>
      <c r="E1178" s="167" t="s">
        <v>3526</v>
      </c>
      <c r="F1178" s="167" t="s">
        <v>3613</v>
      </c>
      <c r="G1178" s="167" t="s">
        <v>3614</v>
      </c>
      <c r="H1178" s="168">
        <v>46141</v>
      </c>
      <c r="I1178" s="167"/>
      <c r="J1178" s="169">
        <v>1</v>
      </c>
      <c r="K1178" s="167" t="s">
        <v>48</v>
      </c>
      <c r="L1178" s="169">
        <v>46</v>
      </c>
      <c r="M1178" s="167" t="s">
        <v>3504</v>
      </c>
      <c r="N1178" s="169">
        <v>873.7</v>
      </c>
      <c r="O1178" s="167" t="s">
        <v>3505</v>
      </c>
      <c r="P1178" s="167" t="s">
        <v>5405</v>
      </c>
      <c r="Q1178" s="167" t="s">
        <v>3506</v>
      </c>
      <c r="R1178" s="167" t="s">
        <v>5406</v>
      </c>
      <c r="S1178" s="169">
        <v>10</v>
      </c>
      <c r="T1178" s="167"/>
      <c r="U1178" s="169" t="s">
        <v>5413</v>
      </c>
      <c r="V1178" s="167" t="s">
        <v>5414</v>
      </c>
      <c r="W1178" s="167"/>
      <c r="X1178" s="170" t="s">
        <v>3619</v>
      </c>
      <c r="Y1178" s="171" t="s">
        <v>5409</v>
      </c>
      <c r="Z1178" s="167" t="s">
        <v>10750</v>
      </c>
      <c r="AA1178" s="176">
        <v>50</v>
      </c>
      <c r="AB1178" s="167" t="s">
        <v>11255</v>
      </c>
      <c r="AC1178" s="176">
        <v>5.5</v>
      </c>
      <c r="AD1178" s="167" t="s">
        <v>11256</v>
      </c>
      <c r="AE1178" s="176">
        <v>440000</v>
      </c>
    </row>
    <row r="1179" spans="1:31">
      <c r="A1179" s="178">
        <v>108199095760</v>
      </c>
      <c r="B1179" s="166">
        <v>46141</v>
      </c>
      <c r="C1179" s="167" t="s">
        <v>3610</v>
      </c>
      <c r="D1179" s="167" t="s">
        <v>3525</v>
      </c>
      <c r="E1179" s="167" t="s">
        <v>3526</v>
      </c>
      <c r="F1179" s="167" t="s">
        <v>3613</v>
      </c>
      <c r="G1179" s="167" t="s">
        <v>3614</v>
      </c>
      <c r="H1179" s="168">
        <v>46141</v>
      </c>
      <c r="I1179" s="167"/>
      <c r="J1179" s="169">
        <v>1</v>
      </c>
      <c r="K1179" s="167" t="s">
        <v>48</v>
      </c>
      <c r="L1179" s="169">
        <v>46</v>
      </c>
      <c r="M1179" s="167" t="s">
        <v>3504</v>
      </c>
      <c r="N1179" s="169">
        <v>873.7</v>
      </c>
      <c r="O1179" s="167" t="s">
        <v>3505</v>
      </c>
      <c r="P1179" s="167" t="s">
        <v>5405</v>
      </c>
      <c r="Q1179" s="167" t="s">
        <v>3506</v>
      </c>
      <c r="R1179" s="167" t="s">
        <v>5406</v>
      </c>
      <c r="S1179" s="169">
        <v>9</v>
      </c>
      <c r="T1179" s="167"/>
      <c r="U1179" s="169" t="s">
        <v>5415</v>
      </c>
      <c r="V1179" s="167" t="s">
        <v>5416</v>
      </c>
      <c r="W1179" s="167"/>
      <c r="X1179" s="170" t="s">
        <v>3619</v>
      </c>
      <c r="Y1179" s="171" t="s">
        <v>5409</v>
      </c>
      <c r="Z1179" s="167" t="s">
        <v>10750</v>
      </c>
      <c r="AA1179" s="176">
        <v>10</v>
      </c>
      <c r="AB1179" s="167" t="s">
        <v>11263</v>
      </c>
      <c r="AC1179" s="176">
        <v>120</v>
      </c>
      <c r="AD1179" s="167" t="s">
        <v>11254</v>
      </c>
      <c r="AE1179" s="176">
        <v>2800000</v>
      </c>
    </row>
    <row r="1180" spans="1:31">
      <c r="A1180" s="178">
        <v>108199095760</v>
      </c>
      <c r="B1180" s="166">
        <v>46141</v>
      </c>
      <c r="C1180" s="167" t="s">
        <v>3610</v>
      </c>
      <c r="D1180" s="167" t="s">
        <v>3525</v>
      </c>
      <c r="E1180" s="167" t="s">
        <v>3526</v>
      </c>
      <c r="F1180" s="167" t="s">
        <v>3613</v>
      </c>
      <c r="G1180" s="167" t="s">
        <v>3614</v>
      </c>
      <c r="H1180" s="168">
        <v>46141</v>
      </c>
      <c r="I1180" s="167"/>
      <c r="J1180" s="169">
        <v>1</v>
      </c>
      <c r="K1180" s="167" t="s">
        <v>48</v>
      </c>
      <c r="L1180" s="169">
        <v>46</v>
      </c>
      <c r="M1180" s="167" t="s">
        <v>3504</v>
      </c>
      <c r="N1180" s="169">
        <v>873.7</v>
      </c>
      <c r="O1180" s="167" t="s">
        <v>3505</v>
      </c>
      <c r="P1180" s="167" t="s">
        <v>5405</v>
      </c>
      <c r="Q1180" s="167" t="s">
        <v>3506</v>
      </c>
      <c r="R1180" s="167" t="s">
        <v>5406</v>
      </c>
      <c r="S1180" s="169">
        <v>8</v>
      </c>
      <c r="T1180" s="167"/>
      <c r="U1180" s="169" t="s">
        <v>3662</v>
      </c>
      <c r="V1180" s="167" t="s">
        <v>3663</v>
      </c>
      <c r="W1180" s="167"/>
      <c r="X1180" s="170" t="s">
        <v>3619</v>
      </c>
      <c r="Y1180" s="171" t="s">
        <v>5409</v>
      </c>
      <c r="Z1180" s="167" t="s">
        <v>10750</v>
      </c>
      <c r="AA1180" s="176">
        <v>2000</v>
      </c>
      <c r="AB1180" s="167" t="s">
        <v>11257</v>
      </c>
      <c r="AC1180" s="176">
        <v>2000</v>
      </c>
      <c r="AD1180" s="167" t="s">
        <v>11257</v>
      </c>
      <c r="AE1180" s="176">
        <v>9400000</v>
      </c>
    </row>
    <row r="1181" spans="1:31">
      <c r="A1181" s="178">
        <v>108199095760</v>
      </c>
      <c r="B1181" s="166">
        <v>46141</v>
      </c>
      <c r="C1181" s="167" t="s">
        <v>3610</v>
      </c>
      <c r="D1181" s="167" t="s">
        <v>3525</v>
      </c>
      <c r="E1181" s="167" t="s">
        <v>3526</v>
      </c>
      <c r="F1181" s="167" t="s">
        <v>3613</v>
      </c>
      <c r="G1181" s="167" t="s">
        <v>3614</v>
      </c>
      <c r="H1181" s="168">
        <v>46141</v>
      </c>
      <c r="I1181" s="167"/>
      <c r="J1181" s="169">
        <v>1</v>
      </c>
      <c r="K1181" s="167" t="s">
        <v>48</v>
      </c>
      <c r="L1181" s="169">
        <v>46</v>
      </c>
      <c r="M1181" s="167" t="s">
        <v>3504</v>
      </c>
      <c r="N1181" s="169">
        <v>873.7</v>
      </c>
      <c r="O1181" s="167" t="s">
        <v>3505</v>
      </c>
      <c r="P1181" s="167" t="s">
        <v>5405</v>
      </c>
      <c r="Q1181" s="167" t="s">
        <v>3506</v>
      </c>
      <c r="R1181" s="167" t="s">
        <v>5406</v>
      </c>
      <c r="S1181" s="169">
        <v>7</v>
      </c>
      <c r="T1181" s="167"/>
      <c r="U1181" s="169" t="s">
        <v>5417</v>
      </c>
      <c r="V1181" s="167" t="s">
        <v>5418</v>
      </c>
      <c r="W1181" s="167"/>
      <c r="X1181" s="170" t="s">
        <v>3619</v>
      </c>
      <c r="Y1181" s="171" t="s">
        <v>5409</v>
      </c>
      <c r="Z1181" s="167" t="s">
        <v>10750</v>
      </c>
      <c r="AA1181" s="176">
        <v>3</v>
      </c>
      <c r="AB1181" s="167" t="s">
        <v>11255</v>
      </c>
      <c r="AC1181" s="176">
        <v>48</v>
      </c>
      <c r="AD1181" s="167" t="s">
        <v>11256</v>
      </c>
      <c r="AE1181" s="176">
        <v>5880000</v>
      </c>
    </row>
    <row r="1182" spans="1:31">
      <c r="A1182" s="178">
        <v>108199095760</v>
      </c>
      <c r="B1182" s="166">
        <v>46141</v>
      </c>
      <c r="C1182" s="167" t="s">
        <v>3610</v>
      </c>
      <c r="D1182" s="167" t="s">
        <v>3525</v>
      </c>
      <c r="E1182" s="167" t="s">
        <v>3526</v>
      </c>
      <c r="F1182" s="167" t="s">
        <v>3613</v>
      </c>
      <c r="G1182" s="167" t="s">
        <v>3614</v>
      </c>
      <c r="H1182" s="168">
        <v>46141</v>
      </c>
      <c r="I1182" s="167"/>
      <c r="J1182" s="169">
        <v>1</v>
      </c>
      <c r="K1182" s="167" t="s">
        <v>48</v>
      </c>
      <c r="L1182" s="169">
        <v>46</v>
      </c>
      <c r="M1182" s="167" t="s">
        <v>3504</v>
      </c>
      <c r="N1182" s="169">
        <v>873.7</v>
      </c>
      <c r="O1182" s="167" t="s">
        <v>3505</v>
      </c>
      <c r="P1182" s="167" t="s">
        <v>5405</v>
      </c>
      <c r="Q1182" s="167" t="s">
        <v>3506</v>
      </c>
      <c r="R1182" s="167" t="s">
        <v>5406</v>
      </c>
      <c r="S1182" s="169">
        <v>6</v>
      </c>
      <c r="T1182" s="167"/>
      <c r="U1182" s="169" t="s">
        <v>5419</v>
      </c>
      <c r="V1182" s="167" t="s">
        <v>5420</v>
      </c>
      <c r="W1182" s="167"/>
      <c r="X1182" s="170" t="s">
        <v>3619</v>
      </c>
      <c r="Y1182" s="171" t="s">
        <v>5409</v>
      </c>
      <c r="Z1182" s="167" t="s">
        <v>10750</v>
      </c>
      <c r="AA1182" s="176">
        <v>20</v>
      </c>
      <c r="AB1182" s="167" t="s">
        <v>11254</v>
      </c>
      <c r="AC1182" s="176">
        <v>20</v>
      </c>
      <c r="AD1182" s="167" t="s">
        <v>11254</v>
      </c>
      <c r="AE1182" s="176">
        <v>1960000</v>
      </c>
    </row>
    <row r="1183" spans="1:31">
      <c r="A1183" s="178">
        <v>108199095760</v>
      </c>
      <c r="B1183" s="166">
        <v>46141</v>
      </c>
      <c r="C1183" s="167" t="s">
        <v>3610</v>
      </c>
      <c r="D1183" s="167" t="s">
        <v>3525</v>
      </c>
      <c r="E1183" s="167" t="s">
        <v>3526</v>
      </c>
      <c r="F1183" s="167" t="s">
        <v>3613</v>
      </c>
      <c r="G1183" s="167" t="s">
        <v>3614</v>
      </c>
      <c r="H1183" s="168">
        <v>46141</v>
      </c>
      <c r="I1183" s="167"/>
      <c r="J1183" s="169">
        <v>1</v>
      </c>
      <c r="K1183" s="167" t="s">
        <v>48</v>
      </c>
      <c r="L1183" s="169">
        <v>46</v>
      </c>
      <c r="M1183" s="167" t="s">
        <v>3504</v>
      </c>
      <c r="N1183" s="169">
        <v>873.7</v>
      </c>
      <c r="O1183" s="167" t="s">
        <v>3505</v>
      </c>
      <c r="P1183" s="167" t="s">
        <v>5405</v>
      </c>
      <c r="Q1183" s="167" t="s">
        <v>3506</v>
      </c>
      <c r="R1183" s="167" t="s">
        <v>5406</v>
      </c>
      <c r="S1183" s="169">
        <v>5</v>
      </c>
      <c r="T1183" s="167"/>
      <c r="U1183" s="169" t="s">
        <v>3660</v>
      </c>
      <c r="V1183" s="167" t="s">
        <v>3661</v>
      </c>
      <c r="W1183" s="167"/>
      <c r="X1183" s="170" t="s">
        <v>3619</v>
      </c>
      <c r="Y1183" s="171" t="s">
        <v>5409</v>
      </c>
      <c r="Z1183" s="167" t="s">
        <v>10750</v>
      </c>
      <c r="AA1183" s="176">
        <v>100</v>
      </c>
      <c r="AB1183" s="167" t="s">
        <v>11255</v>
      </c>
      <c r="AC1183" s="176">
        <v>360</v>
      </c>
      <c r="AD1183" s="167" t="s">
        <v>11256</v>
      </c>
      <c r="AE1183" s="176">
        <v>31000000</v>
      </c>
    </row>
    <row r="1184" spans="1:31">
      <c r="A1184" s="178">
        <v>108199095760</v>
      </c>
      <c r="B1184" s="166">
        <v>46141</v>
      </c>
      <c r="C1184" s="167" t="s">
        <v>3610</v>
      </c>
      <c r="D1184" s="167" t="s">
        <v>3525</v>
      </c>
      <c r="E1184" s="167" t="s">
        <v>3526</v>
      </c>
      <c r="F1184" s="167" t="s">
        <v>3613</v>
      </c>
      <c r="G1184" s="167" t="s">
        <v>3614</v>
      </c>
      <c r="H1184" s="168">
        <v>46141</v>
      </c>
      <c r="I1184" s="167"/>
      <c r="J1184" s="169">
        <v>1</v>
      </c>
      <c r="K1184" s="167" t="s">
        <v>48</v>
      </c>
      <c r="L1184" s="169">
        <v>46</v>
      </c>
      <c r="M1184" s="167" t="s">
        <v>3504</v>
      </c>
      <c r="N1184" s="169">
        <v>873.7</v>
      </c>
      <c r="O1184" s="167" t="s">
        <v>3505</v>
      </c>
      <c r="P1184" s="167" t="s">
        <v>5405</v>
      </c>
      <c r="Q1184" s="167" t="s">
        <v>3506</v>
      </c>
      <c r="R1184" s="167" t="s">
        <v>5406</v>
      </c>
      <c r="S1184" s="169">
        <v>4</v>
      </c>
      <c r="T1184" s="167"/>
      <c r="U1184" s="169" t="s">
        <v>5421</v>
      </c>
      <c r="V1184" s="167" t="s">
        <v>5422</v>
      </c>
      <c r="W1184" s="167"/>
      <c r="X1184" s="170" t="s">
        <v>3619</v>
      </c>
      <c r="Y1184" s="171" t="s">
        <v>5409</v>
      </c>
      <c r="Z1184" s="167" t="s">
        <v>10750</v>
      </c>
      <c r="AA1184" s="176">
        <v>1</v>
      </c>
      <c r="AB1184" s="167" t="s">
        <v>11254</v>
      </c>
      <c r="AC1184" s="176">
        <v>1</v>
      </c>
      <c r="AD1184" s="167" t="s">
        <v>11254</v>
      </c>
      <c r="AE1184" s="176">
        <v>5100000</v>
      </c>
    </row>
    <row r="1185" spans="1:31">
      <c r="A1185" s="178">
        <v>108199095760</v>
      </c>
      <c r="B1185" s="166">
        <v>46141</v>
      </c>
      <c r="C1185" s="167" t="s">
        <v>3610</v>
      </c>
      <c r="D1185" s="167" t="s">
        <v>3525</v>
      </c>
      <c r="E1185" s="167" t="s">
        <v>3526</v>
      </c>
      <c r="F1185" s="167" t="s">
        <v>3613</v>
      </c>
      <c r="G1185" s="167" t="s">
        <v>3614</v>
      </c>
      <c r="H1185" s="168">
        <v>46141</v>
      </c>
      <c r="I1185" s="167"/>
      <c r="J1185" s="169">
        <v>1</v>
      </c>
      <c r="K1185" s="167" t="s">
        <v>48</v>
      </c>
      <c r="L1185" s="169">
        <v>46</v>
      </c>
      <c r="M1185" s="167" t="s">
        <v>3504</v>
      </c>
      <c r="N1185" s="169">
        <v>873.7</v>
      </c>
      <c r="O1185" s="167" t="s">
        <v>3505</v>
      </c>
      <c r="P1185" s="167" t="s">
        <v>5405</v>
      </c>
      <c r="Q1185" s="167" t="s">
        <v>3506</v>
      </c>
      <c r="R1185" s="167" t="s">
        <v>5406</v>
      </c>
      <c r="S1185" s="169">
        <v>3</v>
      </c>
      <c r="T1185" s="167"/>
      <c r="U1185" s="169" t="s">
        <v>5423</v>
      </c>
      <c r="V1185" s="167" t="s">
        <v>5424</v>
      </c>
      <c r="W1185" s="167"/>
      <c r="X1185" s="170" t="s">
        <v>3619</v>
      </c>
      <c r="Y1185" s="171" t="s">
        <v>5409</v>
      </c>
      <c r="Z1185" s="167" t="s">
        <v>10750</v>
      </c>
      <c r="AA1185" s="176">
        <v>1</v>
      </c>
      <c r="AB1185" s="167" t="s">
        <v>11254</v>
      </c>
      <c r="AC1185" s="176">
        <v>1</v>
      </c>
      <c r="AD1185" s="167" t="s">
        <v>11254</v>
      </c>
      <c r="AE1185" s="176">
        <v>7900000</v>
      </c>
    </row>
    <row r="1186" spans="1:31">
      <c r="A1186" s="178">
        <v>108199095760</v>
      </c>
      <c r="B1186" s="166">
        <v>46141</v>
      </c>
      <c r="C1186" s="167" t="s">
        <v>3610</v>
      </c>
      <c r="D1186" s="167" t="s">
        <v>3525</v>
      </c>
      <c r="E1186" s="167" t="s">
        <v>3526</v>
      </c>
      <c r="F1186" s="167" t="s">
        <v>3613</v>
      </c>
      <c r="G1186" s="167" t="s">
        <v>3614</v>
      </c>
      <c r="H1186" s="168">
        <v>46141</v>
      </c>
      <c r="I1186" s="167"/>
      <c r="J1186" s="169">
        <v>1</v>
      </c>
      <c r="K1186" s="167" t="s">
        <v>48</v>
      </c>
      <c r="L1186" s="169">
        <v>46</v>
      </c>
      <c r="M1186" s="167" t="s">
        <v>3504</v>
      </c>
      <c r="N1186" s="169">
        <v>873.7</v>
      </c>
      <c r="O1186" s="167" t="s">
        <v>3505</v>
      </c>
      <c r="P1186" s="167" t="s">
        <v>5405</v>
      </c>
      <c r="Q1186" s="167" t="s">
        <v>3506</v>
      </c>
      <c r="R1186" s="167" t="s">
        <v>5406</v>
      </c>
      <c r="S1186" s="169">
        <v>2</v>
      </c>
      <c r="T1186" s="167"/>
      <c r="U1186" s="169" t="s">
        <v>5425</v>
      </c>
      <c r="V1186" s="167" t="s">
        <v>5426</v>
      </c>
      <c r="W1186" s="167"/>
      <c r="X1186" s="170" t="s">
        <v>3619</v>
      </c>
      <c r="Y1186" s="171" t="s">
        <v>5409</v>
      </c>
      <c r="Z1186" s="167" t="s">
        <v>10750</v>
      </c>
      <c r="AA1186" s="176">
        <v>50</v>
      </c>
      <c r="AB1186" s="167" t="s">
        <v>11254</v>
      </c>
      <c r="AC1186" s="176">
        <v>50</v>
      </c>
      <c r="AD1186" s="167" t="s">
        <v>11254</v>
      </c>
      <c r="AE1186" s="176">
        <v>635000</v>
      </c>
    </row>
    <row r="1187" spans="1:31">
      <c r="A1187" s="178">
        <v>108199095760</v>
      </c>
      <c r="B1187" s="166">
        <v>46141</v>
      </c>
      <c r="C1187" s="167" t="s">
        <v>3610</v>
      </c>
      <c r="D1187" s="167" t="s">
        <v>3525</v>
      </c>
      <c r="E1187" s="167" t="s">
        <v>3526</v>
      </c>
      <c r="F1187" s="167" t="s">
        <v>3613</v>
      </c>
      <c r="G1187" s="167" t="s">
        <v>3614</v>
      </c>
      <c r="H1187" s="168">
        <v>46141</v>
      </c>
      <c r="I1187" s="167"/>
      <c r="J1187" s="169">
        <v>1</v>
      </c>
      <c r="K1187" s="167" t="s">
        <v>48</v>
      </c>
      <c r="L1187" s="169">
        <v>46</v>
      </c>
      <c r="M1187" s="167" t="s">
        <v>3504</v>
      </c>
      <c r="N1187" s="169">
        <v>873.7</v>
      </c>
      <c r="O1187" s="167" t="s">
        <v>3505</v>
      </c>
      <c r="P1187" s="167" t="s">
        <v>5405</v>
      </c>
      <c r="Q1187" s="167" t="s">
        <v>3506</v>
      </c>
      <c r="R1187" s="167" t="s">
        <v>5406</v>
      </c>
      <c r="S1187" s="169">
        <v>1</v>
      </c>
      <c r="T1187" s="167"/>
      <c r="U1187" s="169" t="s">
        <v>3989</v>
      </c>
      <c r="V1187" s="167" t="s">
        <v>5427</v>
      </c>
      <c r="W1187" s="167"/>
      <c r="X1187" s="170" t="s">
        <v>3619</v>
      </c>
      <c r="Y1187" s="171" t="s">
        <v>5409</v>
      </c>
      <c r="Z1187" s="167" t="s">
        <v>10750</v>
      </c>
      <c r="AA1187" s="176">
        <v>200</v>
      </c>
      <c r="AB1187" s="167" t="s">
        <v>11255</v>
      </c>
      <c r="AC1187" s="176">
        <v>94</v>
      </c>
      <c r="AD1187" s="167" t="s">
        <v>11256</v>
      </c>
      <c r="AE1187" s="176">
        <v>21000000</v>
      </c>
    </row>
    <row r="1188" spans="1:31">
      <c r="A1188" s="178">
        <v>108202904460</v>
      </c>
      <c r="B1188" s="166">
        <v>46146</v>
      </c>
      <c r="C1188" s="167" t="s">
        <v>3524</v>
      </c>
      <c r="D1188" s="167" t="s">
        <v>3525</v>
      </c>
      <c r="E1188" s="167" t="s">
        <v>3526</v>
      </c>
      <c r="F1188" s="167" t="s">
        <v>3628</v>
      </c>
      <c r="G1188" s="167" t="s">
        <v>5048</v>
      </c>
      <c r="H1188" s="168">
        <v>46146</v>
      </c>
      <c r="I1188" s="167"/>
      <c r="J1188" s="169">
        <v>26138</v>
      </c>
      <c r="K1188" s="167" t="s">
        <v>55</v>
      </c>
      <c r="L1188" s="169">
        <v>12</v>
      </c>
      <c r="M1188" s="167" t="s">
        <v>3604</v>
      </c>
      <c r="N1188" s="169">
        <v>1534.56</v>
      </c>
      <c r="O1188" s="167" t="s">
        <v>3505</v>
      </c>
      <c r="P1188" s="167"/>
      <c r="Q1188" s="167" t="s">
        <v>3527</v>
      </c>
      <c r="R1188" s="167" t="s">
        <v>3528</v>
      </c>
      <c r="S1188" s="169">
        <v>2</v>
      </c>
      <c r="T1188" s="167" t="s">
        <v>4756</v>
      </c>
      <c r="U1188" s="169" t="s">
        <v>3648</v>
      </c>
      <c r="V1188" s="167" t="s">
        <v>5428</v>
      </c>
      <c r="W1188" s="167" t="s">
        <v>5429</v>
      </c>
      <c r="X1188" s="170" t="s">
        <v>3533</v>
      </c>
      <c r="Y1188" s="171" t="s">
        <v>5430</v>
      </c>
      <c r="Z1188" s="167" t="s">
        <v>10751</v>
      </c>
      <c r="AA1188" s="176">
        <v>2880</v>
      </c>
      <c r="AB1188" s="167" t="s">
        <v>11254</v>
      </c>
      <c r="AC1188" s="176">
        <v>2880</v>
      </c>
      <c r="AD1188" s="167" t="s">
        <v>11254</v>
      </c>
      <c r="AE1188" s="176">
        <v>6048</v>
      </c>
    </row>
    <row r="1189" spans="1:31">
      <c r="A1189" s="178">
        <v>108202904460</v>
      </c>
      <c r="B1189" s="166">
        <v>46146</v>
      </c>
      <c r="C1189" s="167" t="s">
        <v>3524</v>
      </c>
      <c r="D1189" s="167" t="s">
        <v>3525</v>
      </c>
      <c r="E1189" s="167" t="s">
        <v>3526</v>
      </c>
      <c r="F1189" s="167" t="s">
        <v>3628</v>
      </c>
      <c r="G1189" s="167" t="s">
        <v>5048</v>
      </c>
      <c r="H1189" s="168">
        <v>46146</v>
      </c>
      <c r="I1189" s="167"/>
      <c r="J1189" s="169">
        <v>26138</v>
      </c>
      <c r="K1189" s="167" t="s">
        <v>55</v>
      </c>
      <c r="L1189" s="169">
        <v>12</v>
      </c>
      <c r="M1189" s="167" t="s">
        <v>3604</v>
      </c>
      <c r="N1189" s="169">
        <v>1534.56</v>
      </c>
      <c r="O1189" s="167" t="s">
        <v>3505</v>
      </c>
      <c r="P1189" s="167"/>
      <c r="Q1189" s="167" t="s">
        <v>3527</v>
      </c>
      <c r="R1189" s="167" t="s">
        <v>3528</v>
      </c>
      <c r="S1189" s="169">
        <v>1</v>
      </c>
      <c r="T1189" s="167" t="s">
        <v>4756</v>
      </c>
      <c r="U1189" s="169" t="s">
        <v>3648</v>
      </c>
      <c r="V1189" s="167" t="s">
        <v>5431</v>
      </c>
      <c r="W1189" s="167" t="s">
        <v>5272</v>
      </c>
      <c r="X1189" s="170" t="s">
        <v>3533</v>
      </c>
      <c r="Y1189" s="171" t="s">
        <v>5430</v>
      </c>
      <c r="Z1189" s="167" t="s">
        <v>10751</v>
      </c>
      <c r="AA1189" s="176">
        <v>1920</v>
      </c>
      <c r="AB1189" s="167" t="s">
        <v>11254</v>
      </c>
      <c r="AC1189" s="176">
        <v>1920</v>
      </c>
      <c r="AD1189" s="167" t="s">
        <v>11254</v>
      </c>
      <c r="AE1189" s="176">
        <v>29472</v>
      </c>
    </row>
    <row r="1190" spans="1:31">
      <c r="A1190" s="178">
        <v>108203087860</v>
      </c>
      <c r="B1190" s="166">
        <v>46146</v>
      </c>
      <c r="C1190" s="167" t="s">
        <v>3524</v>
      </c>
      <c r="D1190" s="167" t="s">
        <v>3525</v>
      </c>
      <c r="E1190" s="167" t="s">
        <v>3526</v>
      </c>
      <c r="F1190" s="167" t="s">
        <v>3501</v>
      </c>
      <c r="G1190" s="167" t="s">
        <v>3502</v>
      </c>
      <c r="H1190" s="168">
        <v>46147</v>
      </c>
      <c r="I1190" s="167"/>
      <c r="J1190" s="169">
        <v>26138</v>
      </c>
      <c r="K1190" s="167" t="s">
        <v>55</v>
      </c>
      <c r="L1190" s="169">
        <v>1</v>
      </c>
      <c r="M1190" s="167" t="s">
        <v>3513</v>
      </c>
      <c r="N1190" s="169">
        <v>0.8</v>
      </c>
      <c r="O1190" s="167" t="s">
        <v>3505</v>
      </c>
      <c r="P1190" s="167"/>
      <c r="Q1190" s="167" t="s">
        <v>3527</v>
      </c>
      <c r="R1190" s="167" t="s">
        <v>3528</v>
      </c>
      <c r="S1190" s="169">
        <v>1</v>
      </c>
      <c r="T1190" s="167" t="s">
        <v>3529</v>
      </c>
      <c r="U1190" s="169" t="s">
        <v>3530</v>
      </c>
      <c r="V1190" s="167" t="s">
        <v>5432</v>
      </c>
      <c r="W1190" s="167" t="s">
        <v>5433</v>
      </c>
      <c r="X1190" s="170" t="s">
        <v>3533</v>
      </c>
      <c r="Y1190" s="171" t="s">
        <v>5434</v>
      </c>
      <c r="Z1190" s="167" t="s">
        <v>10752</v>
      </c>
      <c r="AA1190" s="176">
        <v>6000</v>
      </c>
      <c r="AB1190" s="167" t="s">
        <v>11254</v>
      </c>
      <c r="AC1190" s="176">
        <v>6000</v>
      </c>
      <c r="AD1190" s="167" t="s">
        <v>11254</v>
      </c>
      <c r="AE1190" s="176">
        <v>420</v>
      </c>
    </row>
    <row r="1191" spans="1:31">
      <c r="A1191" s="178">
        <v>108203100240</v>
      </c>
      <c r="B1191" s="166">
        <v>46146</v>
      </c>
      <c r="C1191" s="167" t="s">
        <v>3524</v>
      </c>
      <c r="D1191" s="167" t="s">
        <v>3525</v>
      </c>
      <c r="E1191" s="167" t="s">
        <v>3526</v>
      </c>
      <c r="F1191" s="167" t="s">
        <v>3501</v>
      </c>
      <c r="G1191" s="167" t="s">
        <v>3502</v>
      </c>
      <c r="H1191" s="168">
        <v>46147</v>
      </c>
      <c r="I1191" s="167"/>
      <c r="J1191" s="169">
        <v>26138</v>
      </c>
      <c r="K1191" s="167" t="s">
        <v>55</v>
      </c>
      <c r="L1191" s="169">
        <v>8</v>
      </c>
      <c r="M1191" s="167" t="s">
        <v>3513</v>
      </c>
      <c r="N1191" s="169">
        <v>53</v>
      </c>
      <c r="O1191" s="167" t="s">
        <v>3505</v>
      </c>
      <c r="P1191" s="167"/>
      <c r="Q1191" s="167" t="s">
        <v>3514</v>
      </c>
      <c r="R1191" s="167" t="s">
        <v>3528</v>
      </c>
      <c r="S1191" s="169">
        <v>1</v>
      </c>
      <c r="T1191" s="167" t="s">
        <v>3587</v>
      </c>
      <c r="U1191" s="169" t="s">
        <v>3588</v>
      </c>
      <c r="V1191" s="167" t="s">
        <v>5435</v>
      </c>
      <c r="W1191" s="167" t="s">
        <v>5436</v>
      </c>
      <c r="X1191" s="170" t="s">
        <v>3533</v>
      </c>
      <c r="Y1191" s="171" t="s">
        <v>5437</v>
      </c>
      <c r="Z1191" s="167" t="s">
        <v>10753</v>
      </c>
      <c r="AA1191" s="176">
        <v>7360</v>
      </c>
      <c r="AB1191" s="167" t="s">
        <v>11254</v>
      </c>
      <c r="AC1191" s="176">
        <v>7360</v>
      </c>
      <c r="AD1191" s="167" t="s">
        <v>11254</v>
      </c>
      <c r="AE1191" s="176">
        <v>6550.4</v>
      </c>
    </row>
    <row r="1192" spans="1:31">
      <c r="A1192" s="178">
        <v>108203116560</v>
      </c>
      <c r="B1192" s="166">
        <v>46146</v>
      </c>
      <c r="C1192" s="167" t="s">
        <v>3524</v>
      </c>
      <c r="D1192" s="167" t="s">
        <v>3525</v>
      </c>
      <c r="E1192" s="167" t="s">
        <v>3526</v>
      </c>
      <c r="F1192" s="167" t="s">
        <v>3501</v>
      </c>
      <c r="G1192" s="167" t="s">
        <v>3502</v>
      </c>
      <c r="H1192" s="168">
        <v>46147</v>
      </c>
      <c r="I1192" s="167"/>
      <c r="J1192" s="169">
        <v>26138</v>
      </c>
      <c r="K1192" s="167" t="s">
        <v>55</v>
      </c>
      <c r="L1192" s="169">
        <v>1</v>
      </c>
      <c r="M1192" s="167" t="s">
        <v>3504</v>
      </c>
      <c r="N1192" s="169">
        <v>99</v>
      </c>
      <c r="O1192" s="167" t="s">
        <v>3505</v>
      </c>
      <c r="P1192" s="167"/>
      <c r="Q1192" s="167" t="s">
        <v>3514</v>
      </c>
      <c r="R1192" s="167" t="s">
        <v>3528</v>
      </c>
      <c r="S1192" s="169">
        <v>1</v>
      </c>
      <c r="T1192" s="167" t="s">
        <v>3529</v>
      </c>
      <c r="U1192" s="169" t="s">
        <v>3530</v>
      </c>
      <c r="V1192" s="167" t="s">
        <v>5438</v>
      </c>
      <c r="W1192" s="167" t="s">
        <v>5439</v>
      </c>
      <c r="X1192" s="170" t="s">
        <v>157</v>
      </c>
      <c r="Y1192" s="171" t="s">
        <v>5440</v>
      </c>
      <c r="Z1192" s="167" t="s">
        <v>10754</v>
      </c>
      <c r="AA1192" s="176">
        <v>41892</v>
      </c>
      <c r="AB1192" s="167" t="s">
        <v>11254</v>
      </c>
      <c r="AC1192" s="176">
        <v>41892</v>
      </c>
      <c r="AD1192" s="167" t="s">
        <v>11254</v>
      </c>
      <c r="AE1192" s="176">
        <v>2722980</v>
      </c>
    </row>
    <row r="1193" spans="1:31">
      <c r="A1193" s="178">
        <v>108203224400</v>
      </c>
      <c r="B1193" s="166">
        <v>46146</v>
      </c>
      <c r="C1193" s="167" t="s">
        <v>3524</v>
      </c>
      <c r="D1193" s="167" t="s">
        <v>3525</v>
      </c>
      <c r="E1193" s="167" t="s">
        <v>3526</v>
      </c>
      <c r="F1193" s="167" t="s">
        <v>3501</v>
      </c>
      <c r="G1193" s="167" t="s">
        <v>3502</v>
      </c>
      <c r="H1193" s="168">
        <v>46147</v>
      </c>
      <c r="I1193" s="167"/>
      <c r="J1193" s="169">
        <v>26138</v>
      </c>
      <c r="K1193" s="167" t="s">
        <v>55</v>
      </c>
      <c r="L1193" s="169">
        <v>1</v>
      </c>
      <c r="M1193" s="167" t="s">
        <v>3513</v>
      </c>
      <c r="N1193" s="169">
        <v>0.4</v>
      </c>
      <c r="O1193" s="167" t="s">
        <v>3505</v>
      </c>
      <c r="P1193" s="167"/>
      <c r="Q1193" s="167" t="s">
        <v>3527</v>
      </c>
      <c r="R1193" s="167" t="s">
        <v>3528</v>
      </c>
      <c r="S1193" s="169">
        <v>1</v>
      </c>
      <c r="T1193" s="167" t="s">
        <v>3529</v>
      </c>
      <c r="U1193" s="169" t="s">
        <v>3530</v>
      </c>
      <c r="V1193" s="167" t="s">
        <v>5441</v>
      </c>
      <c r="W1193" s="167" t="s">
        <v>5442</v>
      </c>
      <c r="X1193" s="170" t="s">
        <v>3533</v>
      </c>
      <c r="Y1193" s="171" t="s">
        <v>5443</v>
      </c>
      <c r="Z1193" s="167" t="s">
        <v>10755</v>
      </c>
      <c r="AA1193" s="176">
        <v>3000</v>
      </c>
      <c r="AB1193" s="167" t="s">
        <v>11254</v>
      </c>
      <c r="AC1193" s="176">
        <v>3000</v>
      </c>
      <c r="AD1193" s="167" t="s">
        <v>11254</v>
      </c>
      <c r="AE1193" s="176">
        <v>198</v>
      </c>
    </row>
    <row r="1194" spans="1:31">
      <c r="A1194" s="178">
        <v>108203279000</v>
      </c>
      <c r="B1194" s="166">
        <v>46146</v>
      </c>
      <c r="C1194" s="167" t="s">
        <v>3524</v>
      </c>
      <c r="D1194" s="167" t="s">
        <v>3525</v>
      </c>
      <c r="E1194" s="167" t="s">
        <v>3526</v>
      </c>
      <c r="F1194" s="167" t="s">
        <v>3501</v>
      </c>
      <c r="G1194" s="167" t="s">
        <v>3502</v>
      </c>
      <c r="H1194" s="168">
        <v>46147</v>
      </c>
      <c r="I1194" s="167"/>
      <c r="J1194" s="169">
        <v>26138</v>
      </c>
      <c r="K1194" s="167" t="s">
        <v>55</v>
      </c>
      <c r="L1194" s="169">
        <v>1</v>
      </c>
      <c r="M1194" s="167" t="s">
        <v>3513</v>
      </c>
      <c r="N1194" s="169">
        <v>0.5</v>
      </c>
      <c r="O1194" s="167" t="s">
        <v>3505</v>
      </c>
      <c r="P1194" s="167"/>
      <c r="Q1194" s="167" t="s">
        <v>3514</v>
      </c>
      <c r="R1194" s="167" t="s">
        <v>3528</v>
      </c>
      <c r="S1194" s="169">
        <v>1</v>
      </c>
      <c r="T1194" s="167" t="s">
        <v>3529</v>
      </c>
      <c r="U1194" s="169" t="s">
        <v>3530</v>
      </c>
      <c r="V1194" s="167" t="s">
        <v>4441</v>
      </c>
      <c r="W1194" s="167" t="s">
        <v>4442</v>
      </c>
      <c r="X1194" s="170" t="s">
        <v>157</v>
      </c>
      <c r="Y1194" s="171" t="s">
        <v>5444</v>
      </c>
      <c r="Z1194" s="167" t="s">
        <v>10756</v>
      </c>
      <c r="AA1194" s="176">
        <v>9000</v>
      </c>
      <c r="AB1194" s="167" t="s">
        <v>11254</v>
      </c>
      <c r="AC1194" s="176">
        <v>9000</v>
      </c>
      <c r="AD1194" s="167" t="s">
        <v>11254</v>
      </c>
      <c r="AE1194" s="176">
        <v>1035</v>
      </c>
    </row>
    <row r="1195" spans="1:31">
      <c r="A1195" s="178">
        <v>108203333820</v>
      </c>
      <c r="B1195" s="166">
        <v>46146</v>
      </c>
      <c r="C1195" s="167" t="s">
        <v>3524</v>
      </c>
      <c r="D1195" s="167" t="s">
        <v>3525</v>
      </c>
      <c r="E1195" s="167" t="s">
        <v>3526</v>
      </c>
      <c r="F1195" s="167" t="s">
        <v>3501</v>
      </c>
      <c r="G1195" s="167" t="s">
        <v>3502</v>
      </c>
      <c r="H1195" s="168">
        <v>46147</v>
      </c>
      <c r="I1195" s="167"/>
      <c r="J1195" s="169">
        <v>26138</v>
      </c>
      <c r="K1195" s="167" t="s">
        <v>55</v>
      </c>
      <c r="L1195" s="169">
        <v>1</v>
      </c>
      <c r="M1195" s="167" t="s">
        <v>3513</v>
      </c>
      <c r="N1195" s="169">
        <v>0.5</v>
      </c>
      <c r="O1195" s="167" t="s">
        <v>3505</v>
      </c>
      <c r="P1195" s="167"/>
      <c r="Q1195" s="167" t="s">
        <v>3514</v>
      </c>
      <c r="R1195" s="167" t="s">
        <v>3528</v>
      </c>
      <c r="S1195" s="169">
        <v>1</v>
      </c>
      <c r="T1195" s="167" t="s">
        <v>3540</v>
      </c>
      <c r="U1195" s="169" t="s">
        <v>3541</v>
      </c>
      <c r="V1195" s="167" t="s">
        <v>5445</v>
      </c>
      <c r="W1195" s="167" t="s">
        <v>5446</v>
      </c>
      <c r="X1195" s="170" t="s">
        <v>157</v>
      </c>
      <c r="Y1195" s="171" t="s">
        <v>5447</v>
      </c>
      <c r="Z1195" s="167" t="s">
        <v>10757</v>
      </c>
      <c r="AA1195" s="176">
        <v>3000</v>
      </c>
      <c r="AB1195" s="167" t="s">
        <v>11254</v>
      </c>
      <c r="AC1195" s="176">
        <v>3000</v>
      </c>
      <c r="AD1195" s="167" t="s">
        <v>11254</v>
      </c>
      <c r="AE1195" s="176">
        <v>145.5</v>
      </c>
    </row>
    <row r="1196" spans="1:31">
      <c r="A1196" s="178">
        <v>108203365060</v>
      </c>
      <c r="B1196" s="166">
        <v>46146</v>
      </c>
      <c r="C1196" s="167" t="s">
        <v>3524</v>
      </c>
      <c r="D1196" s="167" t="s">
        <v>3525</v>
      </c>
      <c r="E1196" s="167" t="s">
        <v>3526</v>
      </c>
      <c r="F1196" s="167" t="s">
        <v>3501</v>
      </c>
      <c r="G1196" s="167" t="s">
        <v>3502</v>
      </c>
      <c r="H1196" s="168">
        <v>46147</v>
      </c>
      <c r="I1196" s="167"/>
      <c r="J1196" s="169">
        <v>26138</v>
      </c>
      <c r="K1196" s="167" t="s">
        <v>55</v>
      </c>
      <c r="L1196" s="169">
        <v>6</v>
      </c>
      <c r="M1196" s="167" t="s">
        <v>3513</v>
      </c>
      <c r="N1196" s="169">
        <v>31.8</v>
      </c>
      <c r="O1196" s="167" t="s">
        <v>3505</v>
      </c>
      <c r="P1196" s="167"/>
      <c r="Q1196" s="167" t="s">
        <v>3527</v>
      </c>
      <c r="R1196" s="167" t="s">
        <v>3528</v>
      </c>
      <c r="S1196" s="169">
        <v>1</v>
      </c>
      <c r="T1196" s="167" t="s">
        <v>3587</v>
      </c>
      <c r="U1196" s="169" t="s">
        <v>3588</v>
      </c>
      <c r="V1196" s="167" t="s">
        <v>4353</v>
      </c>
      <c r="W1196" s="167" t="s">
        <v>4354</v>
      </c>
      <c r="X1196" s="170" t="s">
        <v>157</v>
      </c>
      <c r="Y1196" s="171" t="s">
        <v>5448</v>
      </c>
      <c r="Z1196" s="167" t="s">
        <v>10758</v>
      </c>
      <c r="AA1196" s="176">
        <v>8100</v>
      </c>
      <c r="AB1196" s="167" t="s">
        <v>11254</v>
      </c>
      <c r="AC1196" s="176">
        <v>8100</v>
      </c>
      <c r="AD1196" s="167" t="s">
        <v>11254</v>
      </c>
      <c r="AE1196" s="176">
        <v>15989.4</v>
      </c>
    </row>
    <row r="1197" spans="1:31">
      <c r="A1197" s="178">
        <v>108203516410</v>
      </c>
      <c r="B1197" s="166">
        <v>46146</v>
      </c>
      <c r="C1197" s="167" t="s">
        <v>3524</v>
      </c>
      <c r="D1197" s="167" t="s">
        <v>3525</v>
      </c>
      <c r="E1197" s="167" t="s">
        <v>3526</v>
      </c>
      <c r="F1197" s="167" t="s">
        <v>3501</v>
      </c>
      <c r="G1197" s="167" t="s">
        <v>3502</v>
      </c>
      <c r="H1197" s="168">
        <v>46147</v>
      </c>
      <c r="I1197" s="167"/>
      <c r="J1197" s="169">
        <v>26138</v>
      </c>
      <c r="K1197" s="167" t="s">
        <v>55</v>
      </c>
      <c r="L1197" s="169">
        <v>3</v>
      </c>
      <c r="M1197" s="167" t="s">
        <v>3513</v>
      </c>
      <c r="N1197" s="169">
        <v>15.1</v>
      </c>
      <c r="O1197" s="167" t="s">
        <v>3505</v>
      </c>
      <c r="P1197" s="167"/>
      <c r="Q1197" s="167" t="s">
        <v>3514</v>
      </c>
      <c r="R1197" s="167" t="s">
        <v>3528</v>
      </c>
      <c r="S1197" s="169">
        <v>4</v>
      </c>
      <c r="T1197" s="167" t="s">
        <v>3587</v>
      </c>
      <c r="U1197" s="169" t="s">
        <v>3588</v>
      </c>
      <c r="V1197" s="167" t="s">
        <v>5449</v>
      </c>
      <c r="W1197" s="167" t="s">
        <v>4825</v>
      </c>
      <c r="X1197" s="170" t="s">
        <v>160</v>
      </c>
      <c r="Y1197" s="171" t="s">
        <v>5450</v>
      </c>
      <c r="Z1197" s="167" t="s">
        <v>10759</v>
      </c>
      <c r="AA1197" s="176">
        <v>500</v>
      </c>
      <c r="AB1197" s="167" t="s">
        <v>11254</v>
      </c>
      <c r="AC1197" s="176">
        <v>500</v>
      </c>
      <c r="AD1197" s="167" t="s">
        <v>11254</v>
      </c>
      <c r="AE1197" s="176">
        <v>365.5</v>
      </c>
    </row>
    <row r="1198" spans="1:31">
      <c r="A1198" s="178">
        <v>108203516410</v>
      </c>
      <c r="B1198" s="166">
        <v>46146</v>
      </c>
      <c r="C1198" s="167" t="s">
        <v>3524</v>
      </c>
      <c r="D1198" s="167" t="s">
        <v>3525</v>
      </c>
      <c r="E1198" s="167" t="s">
        <v>3526</v>
      </c>
      <c r="F1198" s="167" t="s">
        <v>3501</v>
      </c>
      <c r="G1198" s="167" t="s">
        <v>3502</v>
      </c>
      <c r="H1198" s="168">
        <v>46147</v>
      </c>
      <c r="I1198" s="167"/>
      <c r="J1198" s="169">
        <v>26138</v>
      </c>
      <c r="K1198" s="167" t="s">
        <v>55</v>
      </c>
      <c r="L1198" s="169">
        <v>3</v>
      </c>
      <c r="M1198" s="167" t="s">
        <v>3513</v>
      </c>
      <c r="N1198" s="169">
        <v>15.1</v>
      </c>
      <c r="O1198" s="167" t="s">
        <v>3505</v>
      </c>
      <c r="P1198" s="167"/>
      <c r="Q1198" s="167" t="s">
        <v>3514</v>
      </c>
      <c r="R1198" s="167" t="s">
        <v>3528</v>
      </c>
      <c r="S1198" s="169">
        <v>3</v>
      </c>
      <c r="T1198" s="167" t="s">
        <v>3587</v>
      </c>
      <c r="U1198" s="169" t="s">
        <v>3588</v>
      </c>
      <c r="V1198" s="167" t="s">
        <v>5449</v>
      </c>
      <c r="W1198" s="167" t="s">
        <v>4825</v>
      </c>
      <c r="X1198" s="170" t="s">
        <v>160</v>
      </c>
      <c r="Y1198" s="171" t="s">
        <v>5450</v>
      </c>
      <c r="Z1198" s="167" t="s">
        <v>10759</v>
      </c>
      <c r="AA1198" s="176">
        <v>500</v>
      </c>
      <c r="AB1198" s="167" t="s">
        <v>11254</v>
      </c>
      <c r="AC1198" s="176">
        <v>500</v>
      </c>
      <c r="AD1198" s="167" t="s">
        <v>11254</v>
      </c>
      <c r="AE1198" s="176">
        <v>365.5</v>
      </c>
    </row>
    <row r="1199" spans="1:31">
      <c r="A1199" s="178">
        <v>108203516410</v>
      </c>
      <c r="B1199" s="166">
        <v>46146</v>
      </c>
      <c r="C1199" s="167" t="s">
        <v>3524</v>
      </c>
      <c r="D1199" s="167" t="s">
        <v>3525</v>
      </c>
      <c r="E1199" s="167" t="s">
        <v>3526</v>
      </c>
      <c r="F1199" s="167" t="s">
        <v>3501</v>
      </c>
      <c r="G1199" s="167" t="s">
        <v>3502</v>
      </c>
      <c r="H1199" s="168">
        <v>46147</v>
      </c>
      <c r="I1199" s="167"/>
      <c r="J1199" s="169">
        <v>26138</v>
      </c>
      <c r="K1199" s="167" t="s">
        <v>55</v>
      </c>
      <c r="L1199" s="169">
        <v>3</v>
      </c>
      <c r="M1199" s="167" t="s">
        <v>3513</v>
      </c>
      <c r="N1199" s="169">
        <v>15.1</v>
      </c>
      <c r="O1199" s="167" t="s">
        <v>3505</v>
      </c>
      <c r="P1199" s="167"/>
      <c r="Q1199" s="167" t="s">
        <v>3514</v>
      </c>
      <c r="R1199" s="167" t="s">
        <v>3528</v>
      </c>
      <c r="S1199" s="169">
        <v>2</v>
      </c>
      <c r="T1199" s="167" t="s">
        <v>3587</v>
      </c>
      <c r="U1199" s="169" t="s">
        <v>3588</v>
      </c>
      <c r="V1199" s="167" t="s">
        <v>5449</v>
      </c>
      <c r="W1199" s="167" t="s">
        <v>4825</v>
      </c>
      <c r="X1199" s="170" t="s">
        <v>160</v>
      </c>
      <c r="Y1199" s="171" t="s">
        <v>5450</v>
      </c>
      <c r="Z1199" s="167" t="s">
        <v>10759</v>
      </c>
      <c r="AA1199" s="176">
        <v>1000</v>
      </c>
      <c r="AB1199" s="167" t="s">
        <v>11254</v>
      </c>
      <c r="AC1199" s="176">
        <v>1000</v>
      </c>
      <c r="AD1199" s="167" t="s">
        <v>11254</v>
      </c>
      <c r="AE1199" s="176">
        <v>731</v>
      </c>
    </row>
    <row r="1200" spans="1:31">
      <c r="A1200" s="178">
        <v>108203516410</v>
      </c>
      <c r="B1200" s="166">
        <v>46146</v>
      </c>
      <c r="C1200" s="167" t="s">
        <v>3524</v>
      </c>
      <c r="D1200" s="167" t="s">
        <v>3525</v>
      </c>
      <c r="E1200" s="167" t="s">
        <v>3526</v>
      </c>
      <c r="F1200" s="167" t="s">
        <v>3501</v>
      </c>
      <c r="G1200" s="167" t="s">
        <v>3502</v>
      </c>
      <c r="H1200" s="168">
        <v>46147</v>
      </c>
      <c r="I1200" s="167"/>
      <c r="J1200" s="169">
        <v>26138</v>
      </c>
      <c r="K1200" s="167" t="s">
        <v>55</v>
      </c>
      <c r="L1200" s="169">
        <v>3</v>
      </c>
      <c r="M1200" s="167" t="s">
        <v>3513</v>
      </c>
      <c r="N1200" s="169">
        <v>15.1</v>
      </c>
      <c r="O1200" s="167" t="s">
        <v>3505</v>
      </c>
      <c r="P1200" s="167"/>
      <c r="Q1200" s="167" t="s">
        <v>3514</v>
      </c>
      <c r="R1200" s="167" t="s">
        <v>3528</v>
      </c>
      <c r="S1200" s="169">
        <v>1</v>
      </c>
      <c r="T1200" s="167" t="s">
        <v>3587</v>
      </c>
      <c r="U1200" s="169" t="s">
        <v>3588</v>
      </c>
      <c r="V1200" s="167" t="s">
        <v>5449</v>
      </c>
      <c r="W1200" s="167" t="s">
        <v>4825</v>
      </c>
      <c r="X1200" s="170" t="s">
        <v>160</v>
      </c>
      <c r="Y1200" s="171" t="s">
        <v>5450</v>
      </c>
      <c r="Z1200" s="167" t="s">
        <v>10759</v>
      </c>
      <c r="AA1200" s="176">
        <v>1000</v>
      </c>
      <c r="AB1200" s="167" t="s">
        <v>11254</v>
      </c>
      <c r="AC1200" s="176">
        <v>1000</v>
      </c>
      <c r="AD1200" s="167" t="s">
        <v>11254</v>
      </c>
      <c r="AE1200" s="176">
        <v>731</v>
      </c>
    </row>
    <row r="1201" spans="1:31">
      <c r="A1201" s="178">
        <v>108203655710</v>
      </c>
      <c r="B1201" s="166">
        <v>46146</v>
      </c>
      <c r="C1201" s="167" t="s">
        <v>3524</v>
      </c>
      <c r="D1201" s="167" t="s">
        <v>3525</v>
      </c>
      <c r="E1201" s="167" t="s">
        <v>3526</v>
      </c>
      <c r="F1201" s="167" t="s">
        <v>3501</v>
      </c>
      <c r="G1201" s="167" t="s">
        <v>3502</v>
      </c>
      <c r="H1201" s="168">
        <v>46147</v>
      </c>
      <c r="I1201" s="167"/>
      <c r="J1201" s="169">
        <v>26138</v>
      </c>
      <c r="K1201" s="167" t="s">
        <v>55</v>
      </c>
      <c r="L1201" s="169">
        <v>1</v>
      </c>
      <c r="M1201" s="167" t="s">
        <v>3513</v>
      </c>
      <c r="N1201" s="169">
        <v>0.5</v>
      </c>
      <c r="O1201" s="167" t="s">
        <v>3505</v>
      </c>
      <c r="P1201" s="167"/>
      <c r="Q1201" s="167" t="s">
        <v>3514</v>
      </c>
      <c r="R1201" s="167" t="s">
        <v>3528</v>
      </c>
      <c r="S1201" s="169">
        <v>1</v>
      </c>
      <c r="T1201" s="167" t="s">
        <v>3540</v>
      </c>
      <c r="U1201" s="169" t="s">
        <v>3541</v>
      </c>
      <c r="V1201" s="167" t="s">
        <v>5451</v>
      </c>
      <c r="W1201" s="167" t="s">
        <v>5446</v>
      </c>
      <c r="X1201" s="170" t="s">
        <v>157</v>
      </c>
      <c r="Y1201" s="171" t="s">
        <v>5452</v>
      </c>
      <c r="Z1201" s="167" t="s">
        <v>10760</v>
      </c>
      <c r="AA1201" s="176">
        <v>3000</v>
      </c>
      <c r="AB1201" s="167" t="s">
        <v>11254</v>
      </c>
      <c r="AC1201" s="176">
        <v>3000</v>
      </c>
      <c r="AD1201" s="167" t="s">
        <v>11254</v>
      </c>
      <c r="AE1201" s="176">
        <v>145.5</v>
      </c>
    </row>
    <row r="1202" spans="1:31">
      <c r="A1202" s="178">
        <v>108203765350</v>
      </c>
      <c r="B1202" s="166">
        <v>46146</v>
      </c>
      <c r="C1202" s="167" t="s">
        <v>3524</v>
      </c>
      <c r="D1202" s="167" t="s">
        <v>3525</v>
      </c>
      <c r="E1202" s="167" t="s">
        <v>3526</v>
      </c>
      <c r="F1202" s="167" t="s">
        <v>3501</v>
      </c>
      <c r="G1202" s="167" t="s">
        <v>3502</v>
      </c>
      <c r="H1202" s="168">
        <v>46147</v>
      </c>
      <c r="I1202" s="167"/>
      <c r="J1202" s="169">
        <v>26138</v>
      </c>
      <c r="K1202" s="167" t="s">
        <v>55</v>
      </c>
      <c r="L1202" s="169">
        <v>1</v>
      </c>
      <c r="M1202" s="167" t="s">
        <v>3504</v>
      </c>
      <c r="N1202" s="169">
        <v>13.5</v>
      </c>
      <c r="O1202" s="167" t="s">
        <v>3505</v>
      </c>
      <c r="P1202" s="167"/>
      <c r="Q1202" s="167" t="s">
        <v>3514</v>
      </c>
      <c r="R1202" s="167" t="s">
        <v>3528</v>
      </c>
      <c r="S1202" s="169">
        <v>1</v>
      </c>
      <c r="T1202" s="167" t="s">
        <v>3529</v>
      </c>
      <c r="U1202" s="169" t="s">
        <v>3530</v>
      </c>
      <c r="V1202" s="167" t="s">
        <v>5453</v>
      </c>
      <c r="W1202" s="167" t="s">
        <v>5439</v>
      </c>
      <c r="X1202" s="170" t="s">
        <v>157</v>
      </c>
      <c r="Y1202" s="171" t="s">
        <v>5454</v>
      </c>
      <c r="Z1202" s="167" t="s">
        <v>10761</v>
      </c>
      <c r="AA1202" s="176">
        <v>5116</v>
      </c>
      <c r="AB1202" s="167" t="s">
        <v>11254</v>
      </c>
      <c r="AC1202" s="176">
        <v>5116</v>
      </c>
      <c r="AD1202" s="167" t="s">
        <v>11254</v>
      </c>
      <c r="AE1202" s="176">
        <v>332540</v>
      </c>
    </row>
    <row r="1203" spans="1:31">
      <c r="A1203" s="178">
        <v>108203837120</v>
      </c>
      <c r="B1203" s="166">
        <v>46146</v>
      </c>
      <c r="C1203" s="167" t="s">
        <v>3524</v>
      </c>
      <c r="D1203" s="167" t="s">
        <v>3525</v>
      </c>
      <c r="E1203" s="167" t="s">
        <v>3526</v>
      </c>
      <c r="F1203" s="167" t="s">
        <v>3501</v>
      </c>
      <c r="G1203" s="167" t="s">
        <v>3502</v>
      </c>
      <c r="H1203" s="168">
        <v>46147</v>
      </c>
      <c r="I1203" s="167"/>
      <c r="J1203" s="169">
        <v>26138</v>
      </c>
      <c r="K1203" s="167" t="s">
        <v>55</v>
      </c>
      <c r="L1203" s="169">
        <v>2</v>
      </c>
      <c r="M1203" s="167" t="s">
        <v>3513</v>
      </c>
      <c r="N1203" s="169">
        <v>12.9</v>
      </c>
      <c r="O1203" s="167" t="s">
        <v>3505</v>
      </c>
      <c r="P1203" s="167"/>
      <c r="Q1203" s="167" t="s">
        <v>3527</v>
      </c>
      <c r="R1203" s="167" t="s">
        <v>3528</v>
      </c>
      <c r="S1203" s="169">
        <v>2</v>
      </c>
      <c r="T1203" s="167" t="s">
        <v>4399</v>
      </c>
      <c r="U1203" s="169" t="s">
        <v>3630</v>
      </c>
      <c r="V1203" s="167" t="s">
        <v>5455</v>
      </c>
      <c r="W1203" s="167" t="s">
        <v>4401</v>
      </c>
      <c r="X1203" s="170" t="s">
        <v>157</v>
      </c>
      <c r="Y1203" s="171" t="s">
        <v>5456</v>
      </c>
      <c r="Z1203" s="167" t="s">
        <v>10762</v>
      </c>
      <c r="AA1203" s="176">
        <v>50000</v>
      </c>
      <c r="AB1203" s="167" t="s">
        <v>11254</v>
      </c>
      <c r="AC1203" s="176">
        <v>50000</v>
      </c>
      <c r="AD1203" s="167" t="s">
        <v>11254</v>
      </c>
      <c r="AE1203" s="176">
        <v>3400</v>
      </c>
    </row>
    <row r="1204" spans="1:31">
      <c r="A1204" s="178">
        <v>108203837120</v>
      </c>
      <c r="B1204" s="166">
        <v>46146</v>
      </c>
      <c r="C1204" s="167" t="s">
        <v>3524</v>
      </c>
      <c r="D1204" s="167" t="s">
        <v>3525</v>
      </c>
      <c r="E1204" s="167" t="s">
        <v>3526</v>
      </c>
      <c r="F1204" s="167" t="s">
        <v>3501</v>
      </c>
      <c r="G1204" s="167" t="s">
        <v>3502</v>
      </c>
      <c r="H1204" s="168">
        <v>46147</v>
      </c>
      <c r="I1204" s="167"/>
      <c r="J1204" s="169">
        <v>26138</v>
      </c>
      <c r="K1204" s="167" t="s">
        <v>55</v>
      </c>
      <c r="L1204" s="169">
        <v>2</v>
      </c>
      <c r="M1204" s="167" t="s">
        <v>3513</v>
      </c>
      <c r="N1204" s="169">
        <v>12.9</v>
      </c>
      <c r="O1204" s="167" t="s">
        <v>3505</v>
      </c>
      <c r="P1204" s="167"/>
      <c r="Q1204" s="167" t="s">
        <v>3527</v>
      </c>
      <c r="R1204" s="167" t="s">
        <v>3528</v>
      </c>
      <c r="S1204" s="169">
        <v>1</v>
      </c>
      <c r="T1204" s="167" t="s">
        <v>4402</v>
      </c>
      <c r="U1204" s="169" t="s">
        <v>4403</v>
      </c>
      <c r="V1204" s="167" t="s">
        <v>5457</v>
      </c>
      <c r="W1204" s="167" t="s">
        <v>5458</v>
      </c>
      <c r="X1204" s="170" t="s">
        <v>157</v>
      </c>
      <c r="Y1204" s="171" t="s">
        <v>5456</v>
      </c>
      <c r="Z1204" s="167" t="s">
        <v>10762</v>
      </c>
      <c r="AA1204" s="176">
        <v>10000</v>
      </c>
      <c r="AB1204" s="167" t="s">
        <v>11254</v>
      </c>
      <c r="AC1204" s="176">
        <v>4.33</v>
      </c>
      <c r="AD1204" s="167" t="s">
        <v>11256</v>
      </c>
      <c r="AE1204" s="176">
        <v>950</v>
      </c>
    </row>
    <row r="1205" spans="1:31">
      <c r="A1205" s="178">
        <v>108203886450</v>
      </c>
      <c r="B1205" s="166">
        <v>46146</v>
      </c>
      <c r="C1205" s="167" t="s">
        <v>3524</v>
      </c>
      <c r="D1205" s="167" t="s">
        <v>3525</v>
      </c>
      <c r="E1205" s="167" t="s">
        <v>3526</v>
      </c>
      <c r="F1205" s="167" t="s">
        <v>3501</v>
      </c>
      <c r="G1205" s="167" t="s">
        <v>3502</v>
      </c>
      <c r="H1205" s="168">
        <v>46147</v>
      </c>
      <c r="I1205" s="167"/>
      <c r="J1205" s="169">
        <v>26138</v>
      </c>
      <c r="K1205" s="167" t="s">
        <v>55</v>
      </c>
      <c r="L1205" s="169">
        <v>18</v>
      </c>
      <c r="M1205" s="167" t="s">
        <v>3513</v>
      </c>
      <c r="N1205" s="169">
        <v>27</v>
      </c>
      <c r="O1205" s="167" t="s">
        <v>3505</v>
      </c>
      <c r="P1205" s="167"/>
      <c r="Q1205" s="167" t="s">
        <v>3527</v>
      </c>
      <c r="R1205" s="167" t="s">
        <v>3528</v>
      </c>
      <c r="S1205" s="169">
        <v>18</v>
      </c>
      <c r="T1205" s="167" t="s">
        <v>3560</v>
      </c>
      <c r="U1205" s="169" t="s">
        <v>3561</v>
      </c>
      <c r="V1205" s="167" t="s">
        <v>5459</v>
      </c>
      <c r="W1205" s="167" t="s">
        <v>5460</v>
      </c>
      <c r="X1205" s="170" t="s">
        <v>160</v>
      </c>
      <c r="Y1205" s="171" t="s">
        <v>5461</v>
      </c>
      <c r="Z1205" s="167" t="s">
        <v>10763</v>
      </c>
      <c r="AA1205" s="176">
        <v>10000</v>
      </c>
      <c r="AB1205" s="167" t="s">
        <v>11254</v>
      </c>
      <c r="AC1205" s="176">
        <v>10000</v>
      </c>
      <c r="AD1205" s="167" t="s">
        <v>11254</v>
      </c>
      <c r="AE1205" s="176">
        <v>6.3</v>
      </c>
    </row>
    <row r="1206" spans="1:31">
      <c r="A1206" s="178">
        <v>108203886450</v>
      </c>
      <c r="B1206" s="166">
        <v>46146</v>
      </c>
      <c r="C1206" s="167" t="s">
        <v>3524</v>
      </c>
      <c r="D1206" s="167" t="s">
        <v>3525</v>
      </c>
      <c r="E1206" s="167" t="s">
        <v>3526</v>
      </c>
      <c r="F1206" s="167" t="s">
        <v>3501</v>
      </c>
      <c r="G1206" s="167" t="s">
        <v>3502</v>
      </c>
      <c r="H1206" s="168">
        <v>46147</v>
      </c>
      <c r="I1206" s="167"/>
      <c r="J1206" s="169">
        <v>26138</v>
      </c>
      <c r="K1206" s="167" t="s">
        <v>55</v>
      </c>
      <c r="L1206" s="169">
        <v>18</v>
      </c>
      <c r="M1206" s="167" t="s">
        <v>3513</v>
      </c>
      <c r="N1206" s="169">
        <v>27</v>
      </c>
      <c r="O1206" s="167" t="s">
        <v>3505</v>
      </c>
      <c r="P1206" s="167"/>
      <c r="Q1206" s="167" t="s">
        <v>3527</v>
      </c>
      <c r="R1206" s="167" t="s">
        <v>3528</v>
      </c>
      <c r="S1206" s="169">
        <v>17</v>
      </c>
      <c r="T1206" s="167" t="s">
        <v>3560</v>
      </c>
      <c r="U1206" s="169" t="s">
        <v>3561</v>
      </c>
      <c r="V1206" s="167" t="s">
        <v>3859</v>
      </c>
      <c r="W1206" s="167" t="s">
        <v>3860</v>
      </c>
      <c r="X1206" s="170" t="s">
        <v>157</v>
      </c>
      <c r="Y1206" s="171" t="s">
        <v>5461</v>
      </c>
      <c r="Z1206" s="167" t="s">
        <v>10763</v>
      </c>
      <c r="AA1206" s="176">
        <v>280000</v>
      </c>
      <c r="AB1206" s="167" t="s">
        <v>11254</v>
      </c>
      <c r="AC1206" s="176">
        <v>280000</v>
      </c>
      <c r="AD1206" s="167" t="s">
        <v>11254</v>
      </c>
      <c r="AE1206" s="176">
        <v>588</v>
      </c>
    </row>
    <row r="1207" spans="1:31">
      <c r="A1207" s="178">
        <v>108203886450</v>
      </c>
      <c r="B1207" s="166">
        <v>46146</v>
      </c>
      <c r="C1207" s="167" t="s">
        <v>3524</v>
      </c>
      <c r="D1207" s="167" t="s">
        <v>3525</v>
      </c>
      <c r="E1207" s="167" t="s">
        <v>3526</v>
      </c>
      <c r="F1207" s="167" t="s">
        <v>3501</v>
      </c>
      <c r="G1207" s="167" t="s">
        <v>3502</v>
      </c>
      <c r="H1207" s="168">
        <v>46147</v>
      </c>
      <c r="I1207" s="167"/>
      <c r="J1207" s="169">
        <v>26138</v>
      </c>
      <c r="K1207" s="167" t="s">
        <v>55</v>
      </c>
      <c r="L1207" s="169">
        <v>18</v>
      </c>
      <c r="M1207" s="167" t="s">
        <v>3513</v>
      </c>
      <c r="N1207" s="169">
        <v>27</v>
      </c>
      <c r="O1207" s="167" t="s">
        <v>3505</v>
      </c>
      <c r="P1207" s="167"/>
      <c r="Q1207" s="167" t="s">
        <v>3527</v>
      </c>
      <c r="R1207" s="167" t="s">
        <v>3528</v>
      </c>
      <c r="S1207" s="169">
        <v>16</v>
      </c>
      <c r="T1207" s="167" t="s">
        <v>3560</v>
      </c>
      <c r="U1207" s="169" t="s">
        <v>3561</v>
      </c>
      <c r="V1207" s="167" t="s">
        <v>5012</v>
      </c>
      <c r="W1207" s="167" t="s">
        <v>5013</v>
      </c>
      <c r="X1207" s="170" t="s">
        <v>160</v>
      </c>
      <c r="Y1207" s="171" t="s">
        <v>5461</v>
      </c>
      <c r="Z1207" s="167" t="s">
        <v>10763</v>
      </c>
      <c r="AA1207" s="176">
        <v>10000</v>
      </c>
      <c r="AB1207" s="167" t="s">
        <v>11254</v>
      </c>
      <c r="AC1207" s="176">
        <v>10000</v>
      </c>
      <c r="AD1207" s="167" t="s">
        <v>11254</v>
      </c>
      <c r="AE1207" s="176">
        <v>4.2</v>
      </c>
    </row>
    <row r="1208" spans="1:31">
      <c r="A1208" s="178">
        <v>108203886450</v>
      </c>
      <c r="B1208" s="166">
        <v>46146</v>
      </c>
      <c r="C1208" s="167" t="s">
        <v>3524</v>
      </c>
      <c r="D1208" s="167" t="s">
        <v>3525</v>
      </c>
      <c r="E1208" s="167" t="s">
        <v>3526</v>
      </c>
      <c r="F1208" s="167" t="s">
        <v>3501</v>
      </c>
      <c r="G1208" s="167" t="s">
        <v>3502</v>
      </c>
      <c r="H1208" s="168">
        <v>46147</v>
      </c>
      <c r="I1208" s="167"/>
      <c r="J1208" s="169">
        <v>26138</v>
      </c>
      <c r="K1208" s="167" t="s">
        <v>55</v>
      </c>
      <c r="L1208" s="169">
        <v>18</v>
      </c>
      <c r="M1208" s="167" t="s">
        <v>3513</v>
      </c>
      <c r="N1208" s="169">
        <v>27</v>
      </c>
      <c r="O1208" s="167" t="s">
        <v>3505</v>
      </c>
      <c r="P1208" s="167"/>
      <c r="Q1208" s="167" t="s">
        <v>3527</v>
      </c>
      <c r="R1208" s="167" t="s">
        <v>3528</v>
      </c>
      <c r="S1208" s="169">
        <v>15</v>
      </c>
      <c r="T1208" s="167" t="s">
        <v>3529</v>
      </c>
      <c r="U1208" s="169" t="s">
        <v>3530</v>
      </c>
      <c r="V1208" s="167" t="s">
        <v>5462</v>
      </c>
      <c r="W1208" s="167" t="s">
        <v>5463</v>
      </c>
      <c r="X1208" s="170" t="s">
        <v>159</v>
      </c>
      <c r="Y1208" s="171" t="s">
        <v>5461</v>
      </c>
      <c r="Z1208" s="167" t="s">
        <v>10763</v>
      </c>
      <c r="AA1208" s="176">
        <v>5000</v>
      </c>
      <c r="AB1208" s="167" t="s">
        <v>11254</v>
      </c>
      <c r="AC1208" s="176">
        <v>5000</v>
      </c>
      <c r="AD1208" s="167" t="s">
        <v>11254</v>
      </c>
      <c r="AE1208" s="176">
        <v>3025</v>
      </c>
    </row>
    <row r="1209" spans="1:31">
      <c r="A1209" s="178">
        <v>108203886450</v>
      </c>
      <c r="B1209" s="166">
        <v>46146</v>
      </c>
      <c r="C1209" s="167" t="s">
        <v>3524</v>
      </c>
      <c r="D1209" s="167" t="s">
        <v>3525</v>
      </c>
      <c r="E1209" s="167" t="s">
        <v>3526</v>
      </c>
      <c r="F1209" s="167" t="s">
        <v>3501</v>
      </c>
      <c r="G1209" s="167" t="s">
        <v>3502</v>
      </c>
      <c r="H1209" s="168">
        <v>46147</v>
      </c>
      <c r="I1209" s="167"/>
      <c r="J1209" s="169">
        <v>26138</v>
      </c>
      <c r="K1209" s="167" t="s">
        <v>55</v>
      </c>
      <c r="L1209" s="169">
        <v>18</v>
      </c>
      <c r="M1209" s="167" t="s">
        <v>3513</v>
      </c>
      <c r="N1209" s="169">
        <v>27</v>
      </c>
      <c r="O1209" s="167" t="s">
        <v>3505</v>
      </c>
      <c r="P1209" s="167"/>
      <c r="Q1209" s="167" t="s">
        <v>3527</v>
      </c>
      <c r="R1209" s="167" t="s">
        <v>3528</v>
      </c>
      <c r="S1209" s="169">
        <v>14</v>
      </c>
      <c r="T1209" s="167" t="s">
        <v>3560</v>
      </c>
      <c r="U1209" s="169" t="s">
        <v>3561</v>
      </c>
      <c r="V1209" s="167" t="s">
        <v>5016</v>
      </c>
      <c r="W1209" s="167" t="s">
        <v>5017</v>
      </c>
      <c r="X1209" s="170" t="s">
        <v>160</v>
      </c>
      <c r="Y1209" s="171" t="s">
        <v>5461</v>
      </c>
      <c r="Z1209" s="167" t="s">
        <v>10763</v>
      </c>
      <c r="AA1209" s="176">
        <v>20000</v>
      </c>
      <c r="AB1209" s="167" t="s">
        <v>11254</v>
      </c>
      <c r="AC1209" s="176">
        <v>20000</v>
      </c>
      <c r="AD1209" s="167" t="s">
        <v>11254</v>
      </c>
      <c r="AE1209" s="176">
        <v>9.4</v>
      </c>
    </row>
    <row r="1210" spans="1:31">
      <c r="A1210" s="178">
        <v>108203886450</v>
      </c>
      <c r="B1210" s="166">
        <v>46146</v>
      </c>
      <c r="C1210" s="167" t="s">
        <v>3524</v>
      </c>
      <c r="D1210" s="167" t="s">
        <v>3525</v>
      </c>
      <c r="E1210" s="167" t="s">
        <v>3526</v>
      </c>
      <c r="F1210" s="167" t="s">
        <v>3501</v>
      </c>
      <c r="G1210" s="167" t="s">
        <v>3502</v>
      </c>
      <c r="H1210" s="168">
        <v>46147</v>
      </c>
      <c r="I1210" s="167"/>
      <c r="J1210" s="169">
        <v>26138</v>
      </c>
      <c r="K1210" s="167" t="s">
        <v>55</v>
      </c>
      <c r="L1210" s="169">
        <v>18</v>
      </c>
      <c r="M1210" s="167" t="s">
        <v>3513</v>
      </c>
      <c r="N1210" s="169">
        <v>27</v>
      </c>
      <c r="O1210" s="167" t="s">
        <v>3505</v>
      </c>
      <c r="P1210" s="167"/>
      <c r="Q1210" s="167" t="s">
        <v>3527</v>
      </c>
      <c r="R1210" s="167" t="s">
        <v>3528</v>
      </c>
      <c r="S1210" s="169">
        <v>13</v>
      </c>
      <c r="T1210" s="167" t="s">
        <v>3560</v>
      </c>
      <c r="U1210" s="169" t="s">
        <v>3561</v>
      </c>
      <c r="V1210" s="167" t="s">
        <v>5018</v>
      </c>
      <c r="W1210" s="167" t="s">
        <v>5019</v>
      </c>
      <c r="X1210" s="170" t="s">
        <v>160</v>
      </c>
      <c r="Y1210" s="171" t="s">
        <v>5461</v>
      </c>
      <c r="Z1210" s="167" t="s">
        <v>10763</v>
      </c>
      <c r="AA1210" s="176">
        <v>10000</v>
      </c>
      <c r="AB1210" s="167" t="s">
        <v>11254</v>
      </c>
      <c r="AC1210" s="176">
        <v>10000</v>
      </c>
      <c r="AD1210" s="167" t="s">
        <v>11254</v>
      </c>
      <c r="AE1210" s="176">
        <v>5.0999999999999996</v>
      </c>
    </row>
    <row r="1211" spans="1:31">
      <c r="A1211" s="178">
        <v>108203886450</v>
      </c>
      <c r="B1211" s="166">
        <v>46146</v>
      </c>
      <c r="C1211" s="167" t="s">
        <v>3524</v>
      </c>
      <c r="D1211" s="167" t="s">
        <v>3525</v>
      </c>
      <c r="E1211" s="167" t="s">
        <v>3526</v>
      </c>
      <c r="F1211" s="167" t="s">
        <v>3501</v>
      </c>
      <c r="G1211" s="167" t="s">
        <v>3502</v>
      </c>
      <c r="H1211" s="168">
        <v>46147</v>
      </c>
      <c r="I1211" s="167"/>
      <c r="J1211" s="169">
        <v>26138</v>
      </c>
      <c r="K1211" s="167" t="s">
        <v>55</v>
      </c>
      <c r="L1211" s="169">
        <v>18</v>
      </c>
      <c r="M1211" s="167" t="s">
        <v>3513</v>
      </c>
      <c r="N1211" s="169">
        <v>27</v>
      </c>
      <c r="O1211" s="167" t="s">
        <v>3505</v>
      </c>
      <c r="P1211" s="167"/>
      <c r="Q1211" s="167" t="s">
        <v>3527</v>
      </c>
      <c r="R1211" s="167" t="s">
        <v>3528</v>
      </c>
      <c r="S1211" s="169">
        <v>12</v>
      </c>
      <c r="T1211" s="167" t="s">
        <v>3535</v>
      </c>
      <c r="U1211" s="169" t="s">
        <v>3536</v>
      </c>
      <c r="V1211" s="167" t="s">
        <v>5010</v>
      </c>
      <c r="W1211" s="167" t="s">
        <v>5011</v>
      </c>
      <c r="X1211" s="170" t="s">
        <v>157</v>
      </c>
      <c r="Y1211" s="171" t="s">
        <v>5461</v>
      </c>
      <c r="Z1211" s="167" t="s">
        <v>10763</v>
      </c>
      <c r="AA1211" s="176">
        <v>30000</v>
      </c>
      <c r="AB1211" s="167" t="s">
        <v>11254</v>
      </c>
      <c r="AC1211" s="176">
        <v>30000</v>
      </c>
      <c r="AD1211" s="167" t="s">
        <v>11254</v>
      </c>
      <c r="AE1211" s="176">
        <v>7.8</v>
      </c>
    </row>
    <row r="1212" spans="1:31">
      <c r="A1212" s="178">
        <v>108203886450</v>
      </c>
      <c r="B1212" s="166">
        <v>46146</v>
      </c>
      <c r="C1212" s="167" t="s">
        <v>3524</v>
      </c>
      <c r="D1212" s="167" t="s">
        <v>3525</v>
      </c>
      <c r="E1212" s="167" t="s">
        <v>3526</v>
      </c>
      <c r="F1212" s="167" t="s">
        <v>3501</v>
      </c>
      <c r="G1212" s="167" t="s">
        <v>3502</v>
      </c>
      <c r="H1212" s="168">
        <v>46147</v>
      </c>
      <c r="I1212" s="167"/>
      <c r="J1212" s="169">
        <v>26138</v>
      </c>
      <c r="K1212" s="167" t="s">
        <v>55</v>
      </c>
      <c r="L1212" s="169">
        <v>18</v>
      </c>
      <c r="M1212" s="167" t="s">
        <v>3513</v>
      </c>
      <c r="N1212" s="169">
        <v>27</v>
      </c>
      <c r="O1212" s="167" t="s">
        <v>3505</v>
      </c>
      <c r="P1212" s="167"/>
      <c r="Q1212" s="167" t="s">
        <v>3527</v>
      </c>
      <c r="R1212" s="167" t="s">
        <v>3528</v>
      </c>
      <c r="S1212" s="169">
        <v>11</v>
      </c>
      <c r="T1212" s="167" t="s">
        <v>3545</v>
      </c>
      <c r="U1212" s="169" t="s">
        <v>3546</v>
      </c>
      <c r="V1212" s="167" t="s">
        <v>5464</v>
      </c>
      <c r="W1212" s="167" t="s">
        <v>3819</v>
      </c>
      <c r="X1212" s="170" t="s">
        <v>157</v>
      </c>
      <c r="Y1212" s="171" t="s">
        <v>5461</v>
      </c>
      <c r="Z1212" s="167" t="s">
        <v>10763</v>
      </c>
      <c r="AA1212" s="176">
        <v>9000</v>
      </c>
      <c r="AB1212" s="167" t="s">
        <v>11254</v>
      </c>
      <c r="AC1212" s="176">
        <v>9000</v>
      </c>
      <c r="AD1212" s="167" t="s">
        <v>11254</v>
      </c>
      <c r="AE1212" s="176">
        <v>302.85000000000002</v>
      </c>
    </row>
    <row r="1213" spans="1:31">
      <c r="A1213" s="178">
        <v>108203886450</v>
      </c>
      <c r="B1213" s="166">
        <v>46146</v>
      </c>
      <c r="C1213" s="167" t="s">
        <v>3524</v>
      </c>
      <c r="D1213" s="167" t="s">
        <v>3525</v>
      </c>
      <c r="E1213" s="167" t="s">
        <v>3526</v>
      </c>
      <c r="F1213" s="167" t="s">
        <v>3501</v>
      </c>
      <c r="G1213" s="167" t="s">
        <v>3502</v>
      </c>
      <c r="H1213" s="168">
        <v>46147</v>
      </c>
      <c r="I1213" s="167"/>
      <c r="J1213" s="169">
        <v>26138</v>
      </c>
      <c r="K1213" s="167" t="s">
        <v>55</v>
      </c>
      <c r="L1213" s="169">
        <v>18</v>
      </c>
      <c r="M1213" s="167" t="s">
        <v>3513</v>
      </c>
      <c r="N1213" s="169">
        <v>27</v>
      </c>
      <c r="O1213" s="167" t="s">
        <v>3505</v>
      </c>
      <c r="P1213" s="167"/>
      <c r="Q1213" s="167" t="s">
        <v>3527</v>
      </c>
      <c r="R1213" s="167" t="s">
        <v>3528</v>
      </c>
      <c r="S1213" s="169">
        <v>10</v>
      </c>
      <c r="T1213" s="167" t="s">
        <v>3560</v>
      </c>
      <c r="U1213" s="169" t="s">
        <v>3561</v>
      </c>
      <c r="V1213" s="167" t="s">
        <v>5012</v>
      </c>
      <c r="W1213" s="167" t="s">
        <v>5013</v>
      </c>
      <c r="X1213" s="170" t="s">
        <v>160</v>
      </c>
      <c r="Y1213" s="171" t="s">
        <v>5461</v>
      </c>
      <c r="Z1213" s="167" t="s">
        <v>10763</v>
      </c>
      <c r="AA1213" s="176">
        <v>260000</v>
      </c>
      <c r="AB1213" s="167" t="s">
        <v>11254</v>
      </c>
      <c r="AC1213" s="176">
        <v>260000</v>
      </c>
      <c r="AD1213" s="167" t="s">
        <v>11254</v>
      </c>
      <c r="AE1213" s="176">
        <v>109.2</v>
      </c>
    </row>
    <row r="1214" spans="1:31">
      <c r="A1214" s="178">
        <v>108203886450</v>
      </c>
      <c r="B1214" s="166">
        <v>46146</v>
      </c>
      <c r="C1214" s="167" t="s">
        <v>3524</v>
      </c>
      <c r="D1214" s="167" t="s">
        <v>3525</v>
      </c>
      <c r="E1214" s="167" t="s">
        <v>3526</v>
      </c>
      <c r="F1214" s="167" t="s">
        <v>3501</v>
      </c>
      <c r="G1214" s="167" t="s">
        <v>3502</v>
      </c>
      <c r="H1214" s="168">
        <v>46147</v>
      </c>
      <c r="I1214" s="167"/>
      <c r="J1214" s="169">
        <v>26138</v>
      </c>
      <c r="K1214" s="167" t="s">
        <v>55</v>
      </c>
      <c r="L1214" s="169">
        <v>18</v>
      </c>
      <c r="M1214" s="167" t="s">
        <v>3513</v>
      </c>
      <c r="N1214" s="169">
        <v>27</v>
      </c>
      <c r="O1214" s="167" t="s">
        <v>3505</v>
      </c>
      <c r="P1214" s="167"/>
      <c r="Q1214" s="167" t="s">
        <v>3527</v>
      </c>
      <c r="R1214" s="167" t="s">
        <v>3528</v>
      </c>
      <c r="S1214" s="169">
        <v>9</v>
      </c>
      <c r="T1214" s="167" t="s">
        <v>3535</v>
      </c>
      <c r="U1214" s="169" t="s">
        <v>3536</v>
      </c>
      <c r="V1214" s="167" t="s">
        <v>5014</v>
      </c>
      <c r="W1214" s="167" t="s">
        <v>5015</v>
      </c>
      <c r="X1214" s="170" t="s">
        <v>157</v>
      </c>
      <c r="Y1214" s="171" t="s">
        <v>5461</v>
      </c>
      <c r="Z1214" s="167" t="s">
        <v>10763</v>
      </c>
      <c r="AA1214" s="176">
        <v>90000</v>
      </c>
      <c r="AB1214" s="167" t="s">
        <v>11254</v>
      </c>
      <c r="AC1214" s="176">
        <v>90000</v>
      </c>
      <c r="AD1214" s="167" t="s">
        <v>11254</v>
      </c>
      <c r="AE1214" s="176">
        <v>21.6</v>
      </c>
    </row>
    <row r="1215" spans="1:31">
      <c r="A1215" s="178">
        <v>108203886450</v>
      </c>
      <c r="B1215" s="166">
        <v>46146</v>
      </c>
      <c r="C1215" s="167" t="s">
        <v>3524</v>
      </c>
      <c r="D1215" s="167" t="s">
        <v>3525</v>
      </c>
      <c r="E1215" s="167" t="s">
        <v>3526</v>
      </c>
      <c r="F1215" s="167" t="s">
        <v>3501</v>
      </c>
      <c r="G1215" s="167" t="s">
        <v>3502</v>
      </c>
      <c r="H1215" s="168">
        <v>46147</v>
      </c>
      <c r="I1215" s="167"/>
      <c r="J1215" s="169">
        <v>26138</v>
      </c>
      <c r="K1215" s="167" t="s">
        <v>55</v>
      </c>
      <c r="L1215" s="169">
        <v>18</v>
      </c>
      <c r="M1215" s="167" t="s">
        <v>3513</v>
      </c>
      <c r="N1215" s="169">
        <v>27</v>
      </c>
      <c r="O1215" s="167" t="s">
        <v>3505</v>
      </c>
      <c r="P1215" s="167"/>
      <c r="Q1215" s="167" t="s">
        <v>3527</v>
      </c>
      <c r="R1215" s="167" t="s">
        <v>3528</v>
      </c>
      <c r="S1215" s="169">
        <v>8</v>
      </c>
      <c r="T1215" s="167" t="s">
        <v>3535</v>
      </c>
      <c r="U1215" s="169" t="s">
        <v>3536</v>
      </c>
      <c r="V1215" s="167" t="s">
        <v>3741</v>
      </c>
      <c r="W1215" s="167" t="s">
        <v>3742</v>
      </c>
      <c r="X1215" s="170" t="s">
        <v>157</v>
      </c>
      <c r="Y1215" s="171" t="s">
        <v>5461</v>
      </c>
      <c r="Z1215" s="167" t="s">
        <v>10763</v>
      </c>
      <c r="AA1215" s="176">
        <v>20000</v>
      </c>
      <c r="AB1215" s="167" t="s">
        <v>11254</v>
      </c>
      <c r="AC1215" s="176">
        <v>20000</v>
      </c>
      <c r="AD1215" s="167" t="s">
        <v>11254</v>
      </c>
      <c r="AE1215" s="176">
        <v>5</v>
      </c>
    </row>
    <row r="1216" spans="1:31">
      <c r="A1216" s="178">
        <v>108203886450</v>
      </c>
      <c r="B1216" s="166">
        <v>46146</v>
      </c>
      <c r="C1216" s="167" t="s">
        <v>3524</v>
      </c>
      <c r="D1216" s="167" t="s">
        <v>3525</v>
      </c>
      <c r="E1216" s="167" t="s">
        <v>3526</v>
      </c>
      <c r="F1216" s="167" t="s">
        <v>3501</v>
      </c>
      <c r="G1216" s="167" t="s">
        <v>3502</v>
      </c>
      <c r="H1216" s="168">
        <v>46147</v>
      </c>
      <c r="I1216" s="167"/>
      <c r="J1216" s="169">
        <v>26138</v>
      </c>
      <c r="K1216" s="167" t="s">
        <v>55</v>
      </c>
      <c r="L1216" s="169">
        <v>18</v>
      </c>
      <c r="M1216" s="167" t="s">
        <v>3513</v>
      </c>
      <c r="N1216" s="169">
        <v>27</v>
      </c>
      <c r="O1216" s="167" t="s">
        <v>3505</v>
      </c>
      <c r="P1216" s="167"/>
      <c r="Q1216" s="167" t="s">
        <v>3527</v>
      </c>
      <c r="R1216" s="167" t="s">
        <v>3528</v>
      </c>
      <c r="S1216" s="169">
        <v>7</v>
      </c>
      <c r="T1216" s="167" t="s">
        <v>3587</v>
      </c>
      <c r="U1216" s="169" t="s">
        <v>3588</v>
      </c>
      <c r="V1216" s="167" t="s">
        <v>5465</v>
      </c>
      <c r="W1216" s="167" t="s">
        <v>3590</v>
      </c>
      <c r="X1216" s="170" t="s">
        <v>157</v>
      </c>
      <c r="Y1216" s="171" t="s">
        <v>5461</v>
      </c>
      <c r="Z1216" s="167" t="s">
        <v>10763</v>
      </c>
      <c r="AA1216" s="176">
        <v>4800</v>
      </c>
      <c r="AB1216" s="167" t="s">
        <v>11254</v>
      </c>
      <c r="AC1216" s="176">
        <v>4800</v>
      </c>
      <c r="AD1216" s="167" t="s">
        <v>11254</v>
      </c>
      <c r="AE1216" s="176">
        <v>2568</v>
      </c>
    </row>
    <row r="1217" spans="1:31">
      <c r="A1217" s="178">
        <v>108203886450</v>
      </c>
      <c r="B1217" s="166">
        <v>46146</v>
      </c>
      <c r="C1217" s="167" t="s">
        <v>3524</v>
      </c>
      <c r="D1217" s="167" t="s">
        <v>3525</v>
      </c>
      <c r="E1217" s="167" t="s">
        <v>3526</v>
      </c>
      <c r="F1217" s="167" t="s">
        <v>3501</v>
      </c>
      <c r="G1217" s="167" t="s">
        <v>3502</v>
      </c>
      <c r="H1217" s="168">
        <v>46147</v>
      </c>
      <c r="I1217" s="167"/>
      <c r="J1217" s="169">
        <v>26138</v>
      </c>
      <c r="K1217" s="167" t="s">
        <v>55</v>
      </c>
      <c r="L1217" s="169">
        <v>18</v>
      </c>
      <c r="M1217" s="167" t="s">
        <v>3513</v>
      </c>
      <c r="N1217" s="169">
        <v>27</v>
      </c>
      <c r="O1217" s="167" t="s">
        <v>3505</v>
      </c>
      <c r="P1217" s="167"/>
      <c r="Q1217" s="167" t="s">
        <v>3527</v>
      </c>
      <c r="R1217" s="167" t="s">
        <v>3528</v>
      </c>
      <c r="S1217" s="169">
        <v>6</v>
      </c>
      <c r="T1217" s="167" t="s">
        <v>3587</v>
      </c>
      <c r="U1217" s="169" t="s">
        <v>3588</v>
      </c>
      <c r="V1217" s="167" t="s">
        <v>5465</v>
      </c>
      <c r="W1217" s="167" t="s">
        <v>3590</v>
      </c>
      <c r="X1217" s="170" t="s">
        <v>157</v>
      </c>
      <c r="Y1217" s="171" t="s">
        <v>5461</v>
      </c>
      <c r="Z1217" s="167" t="s">
        <v>10763</v>
      </c>
      <c r="AA1217" s="176">
        <v>4800</v>
      </c>
      <c r="AB1217" s="167" t="s">
        <v>11254</v>
      </c>
      <c r="AC1217" s="176">
        <v>4800</v>
      </c>
      <c r="AD1217" s="167" t="s">
        <v>11254</v>
      </c>
      <c r="AE1217" s="176">
        <v>2568</v>
      </c>
    </row>
    <row r="1218" spans="1:31">
      <c r="A1218" s="178">
        <v>108203886450</v>
      </c>
      <c r="B1218" s="166">
        <v>46146</v>
      </c>
      <c r="C1218" s="167" t="s">
        <v>3524</v>
      </c>
      <c r="D1218" s="167" t="s">
        <v>3525</v>
      </c>
      <c r="E1218" s="167" t="s">
        <v>3526</v>
      </c>
      <c r="F1218" s="167" t="s">
        <v>3501</v>
      </c>
      <c r="G1218" s="167" t="s">
        <v>3502</v>
      </c>
      <c r="H1218" s="168">
        <v>46147</v>
      </c>
      <c r="I1218" s="167"/>
      <c r="J1218" s="169">
        <v>26138</v>
      </c>
      <c r="K1218" s="167" t="s">
        <v>55</v>
      </c>
      <c r="L1218" s="169">
        <v>18</v>
      </c>
      <c r="M1218" s="167" t="s">
        <v>3513</v>
      </c>
      <c r="N1218" s="169">
        <v>27</v>
      </c>
      <c r="O1218" s="167" t="s">
        <v>3505</v>
      </c>
      <c r="P1218" s="167"/>
      <c r="Q1218" s="167" t="s">
        <v>3527</v>
      </c>
      <c r="R1218" s="167" t="s">
        <v>3528</v>
      </c>
      <c r="S1218" s="169">
        <v>5</v>
      </c>
      <c r="T1218" s="167" t="s">
        <v>3545</v>
      </c>
      <c r="U1218" s="169" t="s">
        <v>3546</v>
      </c>
      <c r="V1218" s="167" t="s">
        <v>5464</v>
      </c>
      <c r="W1218" s="167" t="s">
        <v>3819</v>
      </c>
      <c r="X1218" s="170" t="s">
        <v>157</v>
      </c>
      <c r="Y1218" s="171" t="s">
        <v>5461</v>
      </c>
      <c r="Z1218" s="167" t="s">
        <v>10763</v>
      </c>
      <c r="AA1218" s="176">
        <v>18000</v>
      </c>
      <c r="AB1218" s="167" t="s">
        <v>11254</v>
      </c>
      <c r="AC1218" s="176">
        <v>18000</v>
      </c>
      <c r="AD1218" s="167" t="s">
        <v>11254</v>
      </c>
      <c r="AE1218" s="176">
        <v>605.70000000000005</v>
      </c>
    </row>
    <row r="1219" spans="1:31">
      <c r="A1219" s="178">
        <v>108203886450</v>
      </c>
      <c r="B1219" s="166">
        <v>46146</v>
      </c>
      <c r="C1219" s="167" t="s">
        <v>3524</v>
      </c>
      <c r="D1219" s="167" t="s">
        <v>3525</v>
      </c>
      <c r="E1219" s="167" t="s">
        <v>3526</v>
      </c>
      <c r="F1219" s="167" t="s">
        <v>3501</v>
      </c>
      <c r="G1219" s="167" t="s">
        <v>3502</v>
      </c>
      <c r="H1219" s="168">
        <v>46147</v>
      </c>
      <c r="I1219" s="167"/>
      <c r="J1219" s="169">
        <v>26138</v>
      </c>
      <c r="K1219" s="167" t="s">
        <v>55</v>
      </c>
      <c r="L1219" s="169">
        <v>18</v>
      </c>
      <c r="M1219" s="167" t="s">
        <v>3513</v>
      </c>
      <c r="N1219" s="169">
        <v>27</v>
      </c>
      <c r="O1219" s="167" t="s">
        <v>3505</v>
      </c>
      <c r="P1219" s="167"/>
      <c r="Q1219" s="167" t="s">
        <v>3527</v>
      </c>
      <c r="R1219" s="167" t="s">
        <v>3528</v>
      </c>
      <c r="S1219" s="169">
        <v>4</v>
      </c>
      <c r="T1219" s="167" t="s">
        <v>3545</v>
      </c>
      <c r="U1219" s="169" t="s">
        <v>3546</v>
      </c>
      <c r="V1219" s="167" t="s">
        <v>5464</v>
      </c>
      <c r="W1219" s="167" t="s">
        <v>3819</v>
      </c>
      <c r="X1219" s="170" t="s">
        <v>157</v>
      </c>
      <c r="Y1219" s="171" t="s">
        <v>5461</v>
      </c>
      <c r="Z1219" s="167" t="s">
        <v>10763</v>
      </c>
      <c r="AA1219" s="176">
        <v>9000</v>
      </c>
      <c r="AB1219" s="167" t="s">
        <v>11254</v>
      </c>
      <c r="AC1219" s="176">
        <v>9000</v>
      </c>
      <c r="AD1219" s="167" t="s">
        <v>11254</v>
      </c>
      <c r="AE1219" s="176">
        <v>302.85000000000002</v>
      </c>
    </row>
    <row r="1220" spans="1:31">
      <c r="A1220" s="178">
        <v>108203886450</v>
      </c>
      <c r="B1220" s="166">
        <v>46146</v>
      </c>
      <c r="C1220" s="167" t="s">
        <v>3524</v>
      </c>
      <c r="D1220" s="167" t="s">
        <v>3525</v>
      </c>
      <c r="E1220" s="167" t="s">
        <v>3526</v>
      </c>
      <c r="F1220" s="167" t="s">
        <v>3501</v>
      </c>
      <c r="G1220" s="167" t="s">
        <v>3502</v>
      </c>
      <c r="H1220" s="168">
        <v>46147</v>
      </c>
      <c r="I1220" s="167"/>
      <c r="J1220" s="169">
        <v>26138</v>
      </c>
      <c r="K1220" s="167" t="s">
        <v>55</v>
      </c>
      <c r="L1220" s="169">
        <v>18</v>
      </c>
      <c r="M1220" s="167" t="s">
        <v>3513</v>
      </c>
      <c r="N1220" s="169">
        <v>27</v>
      </c>
      <c r="O1220" s="167" t="s">
        <v>3505</v>
      </c>
      <c r="P1220" s="167"/>
      <c r="Q1220" s="167" t="s">
        <v>3527</v>
      </c>
      <c r="R1220" s="167" t="s">
        <v>3528</v>
      </c>
      <c r="S1220" s="169">
        <v>3</v>
      </c>
      <c r="T1220" s="167" t="s">
        <v>3560</v>
      </c>
      <c r="U1220" s="169" t="s">
        <v>3561</v>
      </c>
      <c r="V1220" s="167" t="s">
        <v>3855</v>
      </c>
      <c r="W1220" s="167" t="s">
        <v>3856</v>
      </c>
      <c r="X1220" s="170" t="s">
        <v>160</v>
      </c>
      <c r="Y1220" s="171" t="s">
        <v>5461</v>
      </c>
      <c r="Z1220" s="167" t="s">
        <v>10763</v>
      </c>
      <c r="AA1220" s="176">
        <v>15000</v>
      </c>
      <c r="AB1220" s="167" t="s">
        <v>11254</v>
      </c>
      <c r="AC1220" s="176">
        <v>15000</v>
      </c>
      <c r="AD1220" s="167" t="s">
        <v>11254</v>
      </c>
      <c r="AE1220" s="176">
        <v>6</v>
      </c>
    </row>
    <row r="1221" spans="1:31">
      <c r="A1221" s="178">
        <v>108203886450</v>
      </c>
      <c r="B1221" s="166">
        <v>46146</v>
      </c>
      <c r="C1221" s="167" t="s">
        <v>3524</v>
      </c>
      <c r="D1221" s="167" t="s">
        <v>3525</v>
      </c>
      <c r="E1221" s="167" t="s">
        <v>3526</v>
      </c>
      <c r="F1221" s="167" t="s">
        <v>3501</v>
      </c>
      <c r="G1221" s="167" t="s">
        <v>3502</v>
      </c>
      <c r="H1221" s="168">
        <v>46147</v>
      </c>
      <c r="I1221" s="167"/>
      <c r="J1221" s="169">
        <v>26138</v>
      </c>
      <c r="K1221" s="167" t="s">
        <v>55</v>
      </c>
      <c r="L1221" s="169">
        <v>18</v>
      </c>
      <c r="M1221" s="167" t="s">
        <v>3513</v>
      </c>
      <c r="N1221" s="169">
        <v>27</v>
      </c>
      <c r="O1221" s="167" t="s">
        <v>3505</v>
      </c>
      <c r="P1221" s="167"/>
      <c r="Q1221" s="167" t="s">
        <v>3527</v>
      </c>
      <c r="R1221" s="167" t="s">
        <v>3528</v>
      </c>
      <c r="S1221" s="169">
        <v>2</v>
      </c>
      <c r="T1221" s="167" t="s">
        <v>3560</v>
      </c>
      <c r="U1221" s="169" t="s">
        <v>3561</v>
      </c>
      <c r="V1221" s="167" t="s">
        <v>5466</v>
      </c>
      <c r="W1221" s="167" t="s">
        <v>5467</v>
      </c>
      <c r="X1221" s="170" t="s">
        <v>157</v>
      </c>
      <c r="Y1221" s="171" t="s">
        <v>5461</v>
      </c>
      <c r="Z1221" s="167" t="s">
        <v>10763</v>
      </c>
      <c r="AA1221" s="176">
        <v>30000</v>
      </c>
      <c r="AB1221" s="167" t="s">
        <v>11254</v>
      </c>
      <c r="AC1221" s="176">
        <v>30000</v>
      </c>
      <c r="AD1221" s="167" t="s">
        <v>11254</v>
      </c>
      <c r="AE1221" s="176">
        <v>25.5</v>
      </c>
    </row>
    <row r="1222" spans="1:31">
      <c r="A1222" s="178">
        <v>108203886450</v>
      </c>
      <c r="B1222" s="166">
        <v>46146</v>
      </c>
      <c r="C1222" s="167" t="s">
        <v>3524</v>
      </c>
      <c r="D1222" s="167" t="s">
        <v>3525</v>
      </c>
      <c r="E1222" s="167" t="s">
        <v>3526</v>
      </c>
      <c r="F1222" s="167" t="s">
        <v>3501</v>
      </c>
      <c r="G1222" s="167" t="s">
        <v>3502</v>
      </c>
      <c r="H1222" s="168">
        <v>46147</v>
      </c>
      <c r="I1222" s="167"/>
      <c r="J1222" s="169">
        <v>26138</v>
      </c>
      <c r="K1222" s="167" t="s">
        <v>55</v>
      </c>
      <c r="L1222" s="169">
        <v>18</v>
      </c>
      <c r="M1222" s="167" t="s">
        <v>3513</v>
      </c>
      <c r="N1222" s="169">
        <v>27</v>
      </c>
      <c r="O1222" s="167" t="s">
        <v>3505</v>
      </c>
      <c r="P1222" s="167"/>
      <c r="Q1222" s="167" t="s">
        <v>3527</v>
      </c>
      <c r="R1222" s="167" t="s">
        <v>3528</v>
      </c>
      <c r="S1222" s="169">
        <v>1</v>
      </c>
      <c r="T1222" s="167" t="s">
        <v>3545</v>
      </c>
      <c r="U1222" s="169" t="s">
        <v>3546</v>
      </c>
      <c r="V1222" s="167" t="s">
        <v>5468</v>
      </c>
      <c r="W1222" s="167" t="s">
        <v>5469</v>
      </c>
      <c r="X1222" s="170" t="s">
        <v>157</v>
      </c>
      <c r="Y1222" s="171" t="s">
        <v>5461</v>
      </c>
      <c r="Z1222" s="167" t="s">
        <v>10763</v>
      </c>
      <c r="AA1222" s="176">
        <v>6000</v>
      </c>
      <c r="AB1222" s="167" t="s">
        <v>11254</v>
      </c>
      <c r="AC1222" s="176">
        <v>6000</v>
      </c>
      <c r="AD1222" s="167" t="s">
        <v>11254</v>
      </c>
      <c r="AE1222" s="176">
        <v>212.16</v>
      </c>
    </row>
    <row r="1223" spans="1:31">
      <c r="A1223" s="178">
        <v>108203907120</v>
      </c>
      <c r="B1223" s="166">
        <v>46146</v>
      </c>
      <c r="C1223" s="167" t="s">
        <v>3524</v>
      </c>
      <c r="D1223" s="167" t="s">
        <v>3525</v>
      </c>
      <c r="E1223" s="167" t="s">
        <v>3526</v>
      </c>
      <c r="F1223" s="167" t="s">
        <v>3501</v>
      </c>
      <c r="G1223" s="167" t="s">
        <v>3502</v>
      </c>
      <c r="H1223" s="168">
        <v>46147</v>
      </c>
      <c r="I1223" s="167"/>
      <c r="J1223" s="169">
        <v>26138</v>
      </c>
      <c r="K1223" s="167" t="s">
        <v>55</v>
      </c>
      <c r="L1223" s="169">
        <v>1</v>
      </c>
      <c r="M1223" s="167" t="s">
        <v>3513</v>
      </c>
      <c r="N1223" s="169">
        <v>1.6</v>
      </c>
      <c r="O1223" s="167" t="s">
        <v>3505</v>
      </c>
      <c r="P1223" s="167"/>
      <c r="Q1223" s="167" t="s">
        <v>3527</v>
      </c>
      <c r="R1223" s="167" t="s">
        <v>3528</v>
      </c>
      <c r="S1223" s="169">
        <v>1</v>
      </c>
      <c r="T1223" s="167" t="s">
        <v>3529</v>
      </c>
      <c r="U1223" s="169" t="s">
        <v>3530</v>
      </c>
      <c r="V1223" s="167" t="s">
        <v>5470</v>
      </c>
      <c r="W1223" s="167" t="s">
        <v>3889</v>
      </c>
      <c r="X1223" s="170" t="s">
        <v>157</v>
      </c>
      <c r="Y1223" s="171" t="s">
        <v>5471</v>
      </c>
      <c r="Z1223" s="167" t="s">
        <v>10764</v>
      </c>
      <c r="AA1223" s="176">
        <v>2000</v>
      </c>
      <c r="AB1223" s="167" t="s">
        <v>11254</v>
      </c>
      <c r="AC1223" s="176">
        <v>2000</v>
      </c>
      <c r="AD1223" s="167" t="s">
        <v>11254</v>
      </c>
      <c r="AE1223" s="176">
        <v>13420</v>
      </c>
    </row>
    <row r="1224" spans="1:31">
      <c r="A1224" s="178">
        <v>108204088640</v>
      </c>
      <c r="B1224" s="166">
        <v>46146</v>
      </c>
      <c r="C1224" s="167" t="s">
        <v>3524</v>
      </c>
      <c r="D1224" s="167" t="s">
        <v>3525</v>
      </c>
      <c r="E1224" s="167" t="s">
        <v>3526</v>
      </c>
      <c r="F1224" s="167" t="s">
        <v>3501</v>
      </c>
      <c r="G1224" s="167" t="s">
        <v>3502</v>
      </c>
      <c r="H1224" s="168">
        <v>46147</v>
      </c>
      <c r="I1224" s="167" t="s">
        <v>5472</v>
      </c>
      <c r="J1224" s="169">
        <v>26138</v>
      </c>
      <c r="K1224" s="167" t="s">
        <v>55</v>
      </c>
      <c r="L1224" s="169">
        <v>1</v>
      </c>
      <c r="M1224" s="167" t="s">
        <v>3604</v>
      </c>
      <c r="N1224" s="169">
        <v>41</v>
      </c>
      <c r="O1224" s="167" t="s">
        <v>3505</v>
      </c>
      <c r="P1224" s="167"/>
      <c r="Q1224" s="167" t="s">
        <v>3506</v>
      </c>
      <c r="R1224" s="167" t="s">
        <v>5473</v>
      </c>
      <c r="S1224" s="169">
        <v>1</v>
      </c>
      <c r="T1224" s="167" t="s">
        <v>5474</v>
      </c>
      <c r="U1224" s="169" t="s">
        <v>5475</v>
      </c>
      <c r="V1224" s="167" t="s">
        <v>5476</v>
      </c>
      <c r="W1224" s="167"/>
      <c r="X1224" s="170" t="s">
        <v>3619</v>
      </c>
      <c r="Y1224" s="171" t="s">
        <v>5477</v>
      </c>
      <c r="Z1224" s="167" t="s">
        <v>10765</v>
      </c>
      <c r="AA1224" s="176">
        <v>24</v>
      </c>
      <c r="AB1224" s="167" t="s">
        <v>11264</v>
      </c>
      <c r="AC1224" s="176">
        <v>25.44</v>
      </c>
      <c r="AD1224" s="167" t="s">
        <v>11256</v>
      </c>
      <c r="AE1224" s="176">
        <v>7224</v>
      </c>
    </row>
    <row r="1225" spans="1:31">
      <c r="A1225" s="178">
        <v>108204270530</v>
      </c>
      <c r="B1225" s="166">
        <v>46146</v>
      </c>
      <c r="C1225" s="167" t="s">
        <v>3524</v>
      </c>
      <c r="D1225" s="167" t="s">
        <v>3525</v>
      </c>
      <c r="E1225" s="167" t="s">
        <v>3526</v>
      </c>
      <c r="F1225" s="167" t="s">
        <v>3501</v>
      </c>
      <c r="G1225" s="167" t="s">
        <v>3502</v>
      </c>
      <c r="H1225" s="168">
        <v>46146</v>
      </c>
      <c r="I1225" s="167"/>
      <c r="J1225" s="169">
        <v>26138</v>
      </c>
      <c r="K1225" s="167" t="s">
        <v>55</v>
      </c>
      <c r="L1225" s="169">
        <v>2</v>
      </c>
      <c r="M1225" s="167" t="s">
        <v>3513</v>
      </c>
      <c r="N1225" s="169">
        <v>1.6</v>
      </c>
      <c r="O1225" s="167" t="s">
        <v>3505</v>
      </c>
      <c r="P1225" s="167"/>
      <c r="Q1225" s="167" t="s">
        <v>3514</v>
      </c>
      <c r="R1225" s="167" t="s">
        <v>3528</v>
      </c>
      <c r="S1225" s="169">
        <v>2</v>
      </c>
      <c r="T1225" s="167" t="s">
        <v>3971</v>
      </c>
      <c r="U1225" s="169" t="s">
        <v>3972</v>
      </c>
      <c r="V1225" s="167" t="s">
        <v>5478</v>
      </c>
      <c r="W1225" s="167" t="s">
        <v>5479</v>
      </c>
      <c r="X1225" s="170" t="s">
        <v>157</v>
      </c>
      <c r="Y1225" s="171" t="s">
        <v>5480</v>
      </c>
      <c r="Z1225" s="167" t="s">
        <v>10766</v>
      </c>
      <c r="AA1225" s="176">
        <v>6000</v>
      </c>
      <c r="AB1225" s="167" t="s">
        <v>11254</v>
      </c>
      <c r="AC1225" s="176">
        <v>6000</v>
      </c>
      <c r="AD1225" s="167" t="s">
        <v>11254</v>
      </c>
      <c r="AE1225" s="176">
        <v>207</v>
      </c>
    </row>
    <row r="1226" spans="1:31">
      <c r="A1226" s="178">
        <v>108204270530</v>
      </c>
      <c r="B1226" s="166">
        <v>46146</v>
      </c>
      <c r="C1226" s="167" t="s">
        <v>3524</v>
      </c>
      <c r="D1226" s="167" t="s">
        <v>3525</v>
      </c>
      <c r="E1226" s="167" t="s">
        <v>3526</v>
      </c>
      <c r="F1226" s="167" t="s">
        <v>3501</v>
      </c>
      <c r="G1226" s="167" t="s">
        <v>3502</v>
      </c>
      <c r="H1226" s="168">
        <v>46146</v>
      </c>
      <c r="I1226" s="167"/>
      <c r="J1226" s="169">
        <v>26138</v>
      </c>
      <c r="K1226" s="167" t="s">
        <v>55</v>
      </c>
      <c r="L1226" s="169">
        <v>2</v>
      </c>
      <c r="M1226" s="167" t="s">
        <v>3513</v>
      </c>
      <c r="N1226" s="169">
        <v>1.6</v>
      </c>
      <c r="O1226" s="167" t="s">
        <v>3505</v>
      </c>
      <c r="P1226" s="167"/>
      <c r="Q1226" s="167" t="s">
        <v>3514</v>
      </c>
      <c r="R1226" s="167" t="s">
        <v>3528</v>
      </c>
      <c r="S1226" s="169">
        <v>1</v>
      </c>
      <c r="T1226" s="167" t="s">
        <v>3971</v>
      </c>
      <c r="U1226" s="169" t="s">
        <v>3972</v>
      </c>
      <c r="V1226" s="167" t="s">
        <v>5481</v>
      </c>
      <c r="W1226" s="167" t="s">
        <v>4122</v>
      </c>
      <c r="X1226" s="170" t="s">
        <v>157</v>
      </c>
      <c r="Y1226" s="171" t="s">
        <v>5480</v>
      </c>
      <c r="Z1226" s="167" t="s">
        <v>10766</v>
      </c>
      <c r="AA1226" s="176">
        <v>10000</v>
      </c>
      <c r="AB1226" s="167" t="s">
        <v>11254</v>
      </c>
      <c r="AC1226" s="176">
        <v>10000</v>
      </c>
      <c r="AD1226" s="167" t="s">
        <v>11254</v>
      </c>
      <c r="AE1226" s="176">
        <v>335</v>
      </c>
    </row>
    <row r="1227" spans="1:31">
      <c r="A1227" s="178">
        <v>108204416130</v>
      </c>
      <c r="B1227" s="166">
        <v>46146</v>
      </c>
      <c r="C1227" s="167" t="s">
        <v>3524</v>
      </c>
      <c r="D1227" s="167" t="s">
        <v>3525</v>
      </c>
      <c r="E1227" s="167" t="s">
        <v>3526</v>
      </c>
      <c r="F1227" s="167" t="s">
        <v>3501</v>
      </c>
      <c r="G1227" s="167" t="s">
        <v>3502</v>
      </c>
      <c r="H1227" s="168">
        <v>46147</v>
      </c>
      <c r="I1227" s="167"/>
      <c r="J1227" s="169">
        <v>26138</v>
      </c>
      <c r="K1227" s="167" t="s">
        <v>55</v>
      </c>
      <c r="L1227" s="169">
        <v>1</v>
      </c>
      <c r="M1227" s="167" t="s">
        <v>3513</v>
      </c>
      <c r="N1227" s="169">
        <v>1</v>
      </c>
      <c r="O1227" s="167" t="s">
        <v>3505</v>
      </c>
      <c r="P1227" s="167"/>
      <c r="Q1227" s="167" t="s">
        <v>3527</v>
      </c>
      <c r="R1227" s="167" t="s">
        <v>3528</v>
      </c>
      <c r="S1227" s="169">
        <v>3</v>
      </c>
      <c r="T1227" s="167" t="s">
        <v>3717</v>
      </c>
      <c r="U1227" s="169" t="s">
        <v>3718</v>
      </c>
      <c r="V1227" s="167" t="s">
        <v>4677</v>
      </c>
      <c r="W1227" s="167" t="s">
        <v>4678</v>
      </c>
      <c r="X1227" s="170" t="s">
        <v>159</v>
      </c>
      <c r="Y1227" s="171" t="s">
        <v>5482</v>
      </c>
      <c r="Z1227" s="167" t="s">
        <v>10767</v>
      </c>
      <c r="AA1227" s="176">
        <v>2000</v>
      </c>
      <c r="AB1227" s="167" t="s">
        <v>11254</v>
      </c>
      <c r="AC1227" s="176">
        <v>2000</v>
      </c>
      <c r="AD1227" s="167" t="s">
        <v>11254</v>
      </c>
      <c r="AE1227" s="176">
        <v>53</v>
      </c>
    </row>
    <row r="1228" spans="1:31">
      <c r="A1228" s="178">
        <v>108204416130</v>
      </c>
      <c r="B1228" s="166">
        <v>46146</v>
      </c>
      <c r="C1228" s="167" t="s">
        <v>3524</v>
      </c>
      <c r="D1228" s="167" t="s">
        <v>3525</v>
      </c>
      <c r="E1228" s="167" t="s">
        <v>3526</v>
      </c>
      <c r="F1228" s="167" t="s">
        <v>3501</v>
      </c>
      <c r="G1228" s="167" t="s">
        <v>3502</v>
      </c>
      <c r="H1228" s="168">
        <v>46147</v>
      </c>
      <c r="I1228" s="167"/>
      <c r="J1228" s="169">
        <v>26138</v>
      </c>
      <c r="K1228" s="167" t="s">
        <v>55</v>
      </c>
      <c r="L1228" s="169">
        <v>1</v>
      </c>
      <c r="M1228" s="167" t="s">
        <v>3513</v>
      </c>
      <c r="N1228" s="169">
        <v>1</v>
      </c>
      <c r="O1228" s="167" t="s">
        <v>3505</v>
      </c>
      <c r="P1228" s="167"/>
      <c r="Q1228" s="167" t="s">
        <v>3527</v>
      </c>
      <c r="R1228" s="167" t="s">
        <v>3528</v>
      </c>
      <c r="S1228" s="169">
        <v>2</v>
      </c>
      <c r="T1228" s="167" t="s">
        <v>3717</v>
      </c>
      <c r="U1228" s="169" t="s">
        <v>3718</v>
      </c>
      <c r="V1228" s="167" t="s">
        <v>4675</v>
      </c>
      <c r="W1228" s="167" t="s">
        <v>4676</v>
      </c>
      <c r="X1228" s="170" t="s">
        <v>159</v>
      </c>
      <c r="Y1228" s="171" t="s">
        <v>5482</v>
      </c>
      <c r="Z1228" s="167" t="s">
        <v>10767</v>
      </c>
      <c r="AA1228" s="176">
        <v>3000</v>
      </c>
      <c r="AB1228" s="167" t="s">
        <v>11254</v>
      </c>
      <c r="AC1228" s="176">
        <v>3000</v>
      </c>
      <c r="AD1228" s="167" t="s">
        <v>11254</v>
      </c>
      <c r="AE1228" s="176">
        <v>117.3</v>
      </c>
    </row>
    <row r="1229" spans="1:31">
      <c r="A1229" s="178">
        <v>108204416130</v>
      </c>
      <c r="B1229" s="166">
        <v>46146</v>
      </c>
      <c r="C1229" s="167" t="s">
        <v>3524</v>
      </c>
      <c r="D1229" s="167" t="s">
        <v>3525</v>
      </c>
      <c r="E1229" s="167" t="s">
        <v>3526</v>
      </c>
      <c r="F1229" s="167" t="s">
        <v>3501</v>
      </c>
      <c r="G1229" s="167" t="s">
        <v>3502</v>
      </c>
      <c r="H1229" s="168">
        <v>46147</v>
      </c>
      <c r="I1229" s="167"/>
      <c r="J1229" s="169">
        <v>26138</v>
      </c>
      <c r="K1229" s="167" t="s">
        <v>55</v>
      </c>
      <c r="L1229" s="169">
        <v>1</v>
      </c>
      <c r="M1229" s="167" t="s">
        <v>3513</v>
      </c>
      <c r="N1229" s="169">
        <v>1</v>
      </c>
      <c r="O1229" s="167" t="s">
        <v>3505</v>
      </c>
      <c r="P1229" s="167"/>
      <c r="Q1229" s="167" t="s">
        <v>3527</v>
      </c>
      <c r="R1229" s="167" t="s">
        <v>3528</v>
      </c>
      <c r="S1229" s="169">
        <v>1</v>
      </c>
      <c r="T1229" s="167" t="s">
        <v>3717</v>
      </c>
      <c r="U1229" s="169" t="s">
        <v>3718</v>
      </c>
      <c r="V1229" s="167" t="s">
        <v>4679</v>
      </c>
      <c r="W1229" s="167" t="s">
        <v>4680</v>
      </c>
      <c r="X1229" s="170" t="s">
        <v>159</v>
      </c>
      <c r="Y1229" s="171" t="s">
        <v>5482</v>
      </c>
      <c r="Z1229" s="167" t="s">
        <v>10767</v>
      </c>
      <c r="AA1229" s="176">
        <v>2000</v>
      </c>
      <c r="AB1229" s="167" t="s">
        <v>11254</v>
      </c>
      <c r="AC1229" s="176">
        <v>2000</v>
      </c>
      <c r="AD1229" s="167" t="s">
        <v>11254</v>
      </c>
      <c r="AE1229" s="176">
        <v>81.599999999999994</v>
      </c>
    </row>
    <row r="1230" spans="1:31">
      <c r="A1230" s="178">
        <v>108204423020</v>
      </c>
      <c r="B1230" s="166">
        <v>46146</v>
      </c>
      <c r="C1230" s="167" t="s">
        <v>3524</v>
      </c>
      <c r="D1230" s="167" t="s">
        <v>3525</v>
      </c>
      <c r="E1230" s="167" t="s">
        <v>3526</v>
      </c>
      <c r="F1230" s="167" t="s">
        <v>3501</v>
      </c>
      <c r="G1230" s="167" t="s">
        <v>3502</v>
      </c>
      <c r="H1230" s="168">
        <v>46147</v>
      </c>
      <c r="I1230" s="167"/>
      <c r="J1230" s="169">
        <v>26138</v>
      </c>
      <c r="K1230" s="167" t="s">
        <v>55</v>
      </c>
      <c r="L1230" s="169">
        <v>1</v>
      </c>
      <c r="M1230" s="167" t="s">
        <v>3513</v>
      </c>
      <c r="N1230" s="169">
        <v>4.0999999999999996</v>
      </c>
      <c r="O1230" s="167" t="s">
        <v>3505</v>
      </c>
      <c r="P1230" s="167"/>
      <c r="Q1230" s="167" t="s">
        <v>3514</v>
      </c>
      <c r="R1230" s="167" t="s">
        <v>3528</v>
      </c>
      <c r="S1230" s="169">
        <v>4</v>
      </c>
      <c r="T1230" s="167" t="s">
        <v>3529</v>
      </c>
      <c r="U1230" s="169" t="s">
        <v>3530</v>
      </c>
      <c r="V1230" s="167" t="s">
        <v>5483</v>
      </c>
      <c r="W1230" s="167" t="s">
        <v>5484</v>
      </c>
      <c r="X1230" s="170" t="s">
        <v>160</v>
      </c>
      <c r="Y1230" s="171" t="s">
        <v>5485</v>
      </c>
      <c r="Z1230" s="167" t="s">
        <v>10768</v>
      </c>
      <c r="AA1230" s="176">
        <v>1070</v>
      </c>
      <c r="AB1230" s="167" t="s">
        <v>11254</v>
      </c>
      <c r="AC1230" s="176">
        <v>1070</v>
      </c>
      <c r="AD1230" s="167" t="s">
        <v>11254</v>
      </c>
      <c r="AE1230" s="176">
        <v>7436.5</v>
      </c>
    </row>
    <row r="1231" spans="1:31">
      <c r="A1231" s="178">
        <v>108204423020</v>
      </c>
      <c r="B1231" s="166">
        <v>46146</v>
      </c>
      <c r="C1231" s="167" t="s">
        <v>3524</v>
      </c>
      <c r="D1231" s="167" t="s">
        <v>3525</v>
      </c>
      <c r="E1231" s="167" t="s">
        <v>3526</v>
      </c>
      <c r="F1231" s="167" t="s">
        <v>3501</v>
      </c>
      <c r="G1231" s="167" t="s">
        <v>3502</v>
      </c>
      <c r="H1231" s="168">
        <v>46147</v>
      </c>
      <c r="I1231" s="167"/>
      <c r="J1231" s="169">
        <v>26138</v>
      </c>
      <c r="K1231" s="167" t="s">
        <v>55</v>
      </c>
      <c r="L1231" s="169">
        <v>1</v>
      </c>
      <c r="M1231" s="167" t="s">
        <v>3513</v>
      </c>
      <c r="N1231" s="169">
        <v>4.0999999999999996</v>
      </c>
      <c r="O1231" s="167" t="s">
        <v>3505</v>
      </c>
      <c r="P1231" s="167"/>
      <c r="Q1231" s="167" t="s">
        <v>3514</v>
      </c>
      <c r="R1231" s="167" t="s">
        <v>3528</v>
      </c>
      <c r="S1231" s="169">
        <v>3</v>
      </c>
      <c r="T1231" s="167" t="s">
        <v>3529</v>
      </c>
      <c r="U1231" s="169" t="s">
        <v>3530</v>
      </c>
      <c r="V1231" s="167" t="s">
        <v>5483</v>
      </c>
      <c r="W1231" s="167" t="s">
        <v>5484</v>
      </c>
      <c r="X1231" s="170" t="s">
        <v>160</v>
      </c>
      <c r="Y1231" s="171" t="s">
        <v>5485</v>
      </c>
      <c r="Z1231" s="167" t="s">
        <v>10768</v>
      </c>
      <c r="AA1231" s="176">
        <v>430</v>
      </c>
      <c r="AB1231" s="167" t="s">
        <v>11254</v>
      </c>
      <c r="AC1231" s="176">
        <v>430</v>
      </c>
      <c r="AD1231" s="167" t="s">
        <v>11254</v>
      </c>
      <c r="AE1231" s="176">
        <v>2988.5</v>
      </c>
    </row>
    <row r="1232" spans="1:31">
      <c r="A1232" s="178">
        <v>108204423020</v>
      </c>
      <c r="B1232" s="166">
        <v>46146</v>
      </c>
      <c r="C1232" s="167" t="s">
        <v>3524</v>
      </c>
      <c r="D1232" s="167" t="s">
        <v>3525</v>
      </c>
      <c r="E1232" s="167" t="s">
        <v>3526</v>
      </c>
      <c r="F1232" s="167" t="s">
        <v>3501</v>
      </c>
      <c r="G1232" s="167" t="s">
        <v>3502</v>
      </c>
      <c r="H1232" s="168">
        <v>46147</v>
      </c>
      <c r="I1232" s="167"/>
      <c r="J1232" s="169">
        <v>26138</v>
      </c>
      <c r="K1232" s="167" t="s">
        <v>55</v>
      </c>
      <c r="L1232" s="169">
        <v>1</v>
      </c>
      <c r="M1232" s="167" t="s">
        <v>3513</v>
      </c>
      <c r="N1232" s="169">
        <v>4.0999999999999996</v>
      </c>
      <c r="O1232" s="167" t="s">
        <v>3505</v>
      </c>
      <c r="P1232" s="167"/>
      <c r="Q1232" s="167" t="s">
        <v>3514</v>
      </c>
      <c r="R1232" s="167" t="s">
        <v>3528</v>
      </c>
      <c r="S1232" s="169">
        <v>2</v>
      </c>
      <c r="T1232" s="167" t="s">
        <v>3529</v>
      </c>
      <c r="U1232" s="169" t="s">
        <v>3530</v>
      </c>
      <c r="V1232" s="167" t="s">
        <v>5483</v>
      </c>
      <c r="W1232" s="167" t="s">
        <v>5484</v>
      </c>
      <c r="X1232" s="170" t="s">
        <v>160</v>
      </c>
      <c r="Y1232" s="171" t="s">
        <v>5485</v>
      </c>
      <c r="Z1232" s="167" t="s">
        <v>10768</v>
      </c>
      <c r="AA1232" s="176">
        <v>60</v>
      </c>
      <c r="AB1232" s="167" t="s">
        <v>11254</v>
      </c>
      <c r="AC1232" s="176">
        <v>60</v>
      </c>
      <c r="AD1232" s="167" t="s">
        <v>11254</v>
      </c>
      <c r="AE1232" s="176">
        <v>417</v>
      </c>
    </row>
    <row r="1233" spans="1:31">
      <c r="A1233" s="178">
        <v>108204423020</v>
      </c>
      <c r="B1233" s="166">
        <v>46146</v>
      </c>
      <c r="C1233" s="167" t="s">
        <v>3524</v>
      </c>
      <c r="D1233" s="167" t="s">
        <v>3525</v>
      </c>
      <c r="E1233" s="167" t="s">
        <v>3526</v>
      </c>
      <c r="F1233" s="167" t="s">
        <v>3501</v>
      </c>
      <c r="G1233" s="167" t="s">
        <v>3502</v>
      </c>
      <c r="H1233" s="168">
        <v>46147</v>
      </c>
      <c r="I1233" s="167"/>
      <c r="J1233" s="169">
        <v>26138</v>
      </c>
      <c r="K1233" s="167" t="s">
        <v>55</v>
      </c>
      <c r="L1233" s="169">
        <v>1</v>
      </c>
      <c r="M1233" s="167" t="s">
        <v>3513</v>
      </c>
      <c r="N1233" s="169">
        <v>4.0999999999999996</v>
      </c>
      <c r="O1233" s="167" t="s">
        <v>3505</v>
      </c>
      <c r="P1233" s="167"/>
      <c r="Q1233" s="167" t="s">
        <v>3514</v>
      </c>
      <c r="R1233" s="167" t="s">
        <v>3528</v>
      </c>
      <c r="S1233" s="169">
        <v>1</v>
      </c>
      <c r="T1233" s="167" t="s">
        <v>3560</v>
      </c>
      <c r="U1233" s="169" t="s">
        <v>3561</v>
      </c>
      <c r="V1233" s="167" t="s">
        <v>5486</v>
      </c>
      <c r="W1233" s="167" t="s">
        <v>5487</v>
      </c>
      <c r="X1233" s="170" t="s">
        <v>3533</v>
      </c>
      <c r="Y1233" s="171" t="s">
        <v>5485</v>
      </c>
      <c r="Z1233" s="167" t="s">
        <v>10768</v>
      </c>
      <c r="AA1233" s="176">
        <v>12000</v>
      </c>
      <c r="AB1233" s="167" t="s">
        <v>11254</v>
      </c>
      <c r="AC1233" s="176">
        <v>12000</v>
      </c>
      <c r="AD1233" s="167" t="s">
        <v>11254</v>
      </c>
      <c r="AE1233" s="176">
        <v>283.2</v>
      </c>
    </row>
    <row r="1234" spans="1:31">
      <c r="A1234" s="178">
        <v>108204856320</v>
      </c>
      <c r="B1234" s="166">
        <v>46146</v>
      </c>
      <c r="C1234" s="167" t="s">
        <v>3524</v>
      </c>
      <c r="D1234" s="167" t="s">
        <v>3525</v>
      </c>
      <c r="E1234" s="167" t="s">
        <v>3526</v>
      </c>
      <c r="F1234" s="167" t="s">
        <v>3501</v>
      </c>
      <c r="G1234" s="167" t="s">
        <v>3502</v>
      </c>
      <c r="H1234" s="168">
        <v>46147</v>
      </c>
      <c r="I1234" s="167"/>
      <c r="J1234" s="169">
        <v>26138</v>
      </c>
      <c r="K1234" s="167" t="s">
        <v>55</v>
      </c>
      <c r="L1234" s="169">
        <v>3</v>
      </c>
      <c r="M1234" s="167" t="s">
        <v>3513</v>
      </c>
      <c r="N1234" s="169">
        <v>18.3</v>
      </c>
      <c r="O1234" s="167" t="s">
        <v>3505</v>
      </c>
      <c r="P1234" s="167"/>
      <c r="Q1234" s="167" t="s">
        <v>3514</v>
      </c>
      <c r="R1234" s="167" t="s">
        <v>3528</v>
      </c>
      <c r="S1234" s="169">
        <v>1</v>
      </c>
      <c r="T1234" s="167" t="s">
        <v>3587</v>
      </c>
      <c r="U1234" s="169" t="s">
        <v>3588</v>
      </c>
      <c r="V1234" s="167" t="s">
        <v>5435</v>
      </c>
      <c r="W1234" s="167" t="s">
        <v>5436</v>
      </c>
      <c r="X1234" s="170" t="s">
        <v>3533</v>
      </c>
      <c r="Y1234" s="171" t="s">
        <v>5488</v>
      </c>
      <c r="Z1234" s="167" t="s">
        <v>10769</v>
      </c>
      <c r="AA1234" s="176">
        <v>2540</v>
      </c>
      <c r="AB1234" s="167" t="s">
        <v>11254</v>
      </c>
      <c r="AC1234" s="176">
        <v>2540</v>
      </c>
      <c r="AD1234" s="167" t="s">
        <v>11254</v>
      </c>
      <c r="AE1234" s="176">
        <v>2260.6</v>
      </c>
    </row>
    <row r="1235" spans="1:31">
      <c r="A1235" s="178">
        <v>108205367760</v>
      </c>
      <c r="B1235" s="166">
        <v>46146</v>
      </c>
      <c r="C1235" s="167" t="s">
        <v>3524</v>
      </c>
      <c r="D1235" s="167" t="s">
        <v>3525</v>
      </c>
      <c r="E1235" s="167" t="s">
        <v>3526</v>
      </c>
      <c r="F1235" s="167" t="s">
        <v>3501</v>
      </c>
      <c r="G1235" s="167" t="s">
        <v>3502</v>
      </c>
      <c r="H1235" s="168">
        <v>46147</v>
      </c>
      <c r="I1235" s="167"/>
      <c r="J1235" s="169">
        <v>26138</v>
      </c>
      <c r="K1235" s="167" t="s">
        <v>55</v>
      </c>
      <c r="L1235" s="169">
        <v>1</v>
      </c>
      <c r="M1235" s="167" t="s">
        <v>3513</v>
      </c>
      <c r="N1235" s="169">
        <v>0.5</v>
      </c>
      <c r="O1235" s="167" t="s">
        <v>3505</v>
      </c>
      <c r="P1235" s="167"/>
      <c r="Q1235" s="167" t="s">
        <v>3527</v>
      </c>
      <c r="R1235" s="167" t="s">
        <v>3528</v>
      </c>
      <c r="S1235" s="169">
        <v>1</v>
      </c>
      <c r="T1235" s="167" t="s">
        <v>4040</v>
      </c>
      <c r="U1235" s="169" t="s">
        <v>4041</v>
      </c>
      <c r="V1235" s="167" t="s">
        <v>5489</v>
      </c>
      <c r="W1235" s="167" t="s">
        <v>5490</v>
      </c>
      <c r="X1235" s="170" t="s">
        <v>157</v>
      </c>
      <c r="Y1235" s="171" t="s">
        <v>5491</v>
      </c>
      <c r="Z1235" s="167" t="s">
        <v>10770</v>
      </c>
      <c r="AA1235" s="176">
        <v>5000</v>
      </c>
      <c r="AB1235" s="167" t="s">
        <v>11254</v>
      </c>
      <c r="AC1235" s="176">
        <v>5000</v>
      </c>
      <c r="AD1235" s="167" t="s">
        <v>11254</v>
      </c>
      <c r="AE1235" s="176">
        <v>535</v>
      </c>
    </row>
    <row r="1236" spans="1:31">
      <c r="A1236" s="178">
        <v>108205814140</v>
      </c>
      <c r="B1236" s="166">
        <v>46146</v>
      </c>
      <c r="C1236" s="167" t="s">
        <v>3524</v>
      </c>
      <c r="D1236" s="167" t="s">
        <v>3525</v>
      </c>
      <c r="E1236" s="167" t="s">
        <v>3526</v>
      </c>
      <c r="F1236" s="167" t="s">
        <v>3501</v>
      </c>
      <c r="G1236" s="167" t="s">
        <v>3502</v>
      </c>
      <c r="H1236" s="168">
        <v>46147</v>
      </c>
      <c r="I1236" s="167"/>
      <c r="J1236" s="169">
        <v>26138</v>
      </c>
      <c r="K1236" s="167" t="s">
        <v>55</v>
      </c>
      <c r="L1236" s="169">
        <v>2</v>
      </c>
      <c r="M1236" s="167" t="s">
        <v>3513</v>
      </c>
      <c r="N1236" s="169">
        <v>6</v>
      </c>
      <c r="O1236" s="167" t="s">
        <v>3505</v>
      </c>
      <c r="P1236" s="167"/>
      <c r="Q1236" s="167" t="s">
        <v>3527</v>
      </c>
      <c r="R1236" s="167" t="s">
        <v>3528</v>
      </c>
      <c r="S1236" s="169">
        <v>2</v>
      </c>
      <c r="T1236" s="167" t="s">
        <v>4402</v>
      </c>
      <c r="U1236" s="169" t="s">
        <v>4403</v>
      </c>
      <c r="V1236" s="167" t="s">
        <v>5492</v>
      </c>
      <c r="W1236" s="167" t="s">
        <v>5493</v>
      </c>
      <c r="X1236" s="170" t="s">
        <v>160</v>
      </c>
      <c r="Y1236" s="171" t="s">
        <v>5494</v>
      </c>
      <c r="Z1236" s="167" t="s">
        <v>10771</v>
      </c>
      <c r="AA1236" s="176">
        <v>1000</v>
      </c>
      <c r="AB1236" s="167" t="s">
        <v>11254</v>
      </c>
      <c r="AC1236" s="176">
        <v>1.73</v>
      </c>
      <c r="AD1236" s="167" t="s">
        <v>11256</v>
      </c>
      <c r="AE1236" s="176">
        <v>120</v>
      </c>
    </row>
    <row r="1237" spans="1:31">
      <c r="A1237" s="178">
        <v>108205814140</v>
      </c>
      <c r="B1237" s="166">
        <v>46146</v>
      </c>
      <c r="C1237" s="167" t="s">
        <v>3524</v>
      </c>
      <c r="D1237" s="167" t="s">
        <v>3525</v>
      </c>
      <c r="E1237" s="167" t="s">
        <v>3526</v>
      </c>
      <c r="F1237" s="167" t="s">
        <v>3501</v>
      </c>
      <c r="G1237" s="167" t="s">
        <v>3502</v>
      </c>
      <c r="H1237" s="168">
        <v>46147</v>
      </c>
      <c r="I1237" s="167"/>
      <c r="J1237" s="169">
        <v>26138</v>
      </c>
      <c r="K1237" s="167" t="s">
        <v>55</v>
      </c>
      <c r="L1237" s="169">
        <v>2</v>
      </c>
      <c r="M1237" s="167" t="s">
        <v>3513</v>
      </c>
      <c r="N1237" s="169">
        <v>6</v>
      </c>
      <c r="O1237" s="167" t="s">
        <v>3505</v>
      </c>
      <c r="P1237" s="167"/>
      <c r="Q1237" s="167" t="s">
        <v>3527</v>
      </c>
      <c r="R1237" s="167" t="s">
        <v>3528</v>
      </c>
      <c r="S1237" s="169">
        <v>1</v>
      </c>
      <c r="T1237" s="167" t="s">
        <v>4402</v>
      </c>
      <c r="U1237" s="169" t="s">
        <v>4403</v>
      </c>
      <c r="V1237" s="167" t="s">
        <v>5492</v>
      </c>
      <c r="W1237" s="167" t="s">
        <v>5493</v>
      </c>
      <c r="X1237" s="170" t="s">
        <v>160</v>
      </c>
      <c r="Y1237" s="171" t="s">
        <v>5494</v>
      </c>
      <c r="Z1237" s="167" t="s">
        <v>10771</v>
      </c>
      <c r="AA1237" s="176">
        <v>2000</v>
      </c>
      <c r="AB1237" s="167" t="s">
        <v>11254</v>
      </c>
      <c r="AC1237" s="176">
        <v>3.46</v>
      </c>
      <c r="AD1237" s="167" t="s">
        <v>11256</v>
      </c>
      <c r="AE1237" s="176">
        <v>240</v>
      </c>
    </row>
    <row r="1238" spans="1:31">
      <c r="A1238" s="178">
        <v>108205931150</v>
      </c>
      <c r="B1238" s="166">
        <v>46146</v>
      </c>
      <c r="C1238" s="167" t="s">
        <v>3524</v>
      </c>
      <c r="D1238" s="167" t="s">
        <v>3525</v>
      </c>
      <c r="E1238" s="167" t="s">
        <v>3526</v>
      </c>
      <c r="F1238" s="167" t="s">
        <v>3501</v>
      </c>
      <c r="G1238" s="167" t="s">
        <v>3502</v>
      </c>
      <c r="H1238" s="168">
        <v>46147</v>
      </c>
      <c r="I1238" s="167"/>
      <c r="J1238" s="169">
        <v>26138</v>
      </c>
      <c r="K1238" s="167" t="s">
        <v>55</v>
      </c>
      <c r="L1238" s="169">
        <v>1</v>
      </c>
      <c r="M1238" s="167" t="s">
        <v>3513</v>
      </c>
      <c r="N1238" s="169">
        <v>1.7</v>
      </c>
      <c r="O1238" s="167" t="s">
        <v>3505</v>
      </c>
      <c r="P1238" s="167"/>
      <c r="Q1238" s="167" t="s">
        <v>3514</v>
      </c>
      <c r="R1238" s="167" t="s">
        <v>3528</v>
      </c>
      <c r="S1238" s="169">
        <v>1</v>
      </c>
      <c r="T1238" s="167" t="s">
        <v>4051</v>
      </c>
      <c r="U1238" s="169" t="s">
        <v>4052</v>
      </c>
      <c r="V1238" s="167" t="s">
        <v>5495</v>
      </c>
      <c r="W1238" s="167" t="s">
        <v>5496</v>
      </c>
      <c r="X1238" s="170" t="s">
        <v>160</v>
      </c>
      <c r="Y1238" s="171" t="s">
        <v>5497</v>
      </c>
      <c r="Z1238" s="167" t="s">
        <v>10772</v>
      </c>
      <c r="AA1238" s="176">
        <v>2000</v>
      </c>
      <c r="AB1238" s="167" t="s">
        <v>11254</v>
      </c>
      <c r="AC1238" s="176">
        <v>2000</v>
      </c>
      <c r="AD1238" s="167" t="s">
        <v>11254</v>
      </c>
      <c r="AE1238" s="176">
        <v>700</v>
      </c>
    </row>
    <row r="1239" spans="1:31">
      <c r="A1239" s="178">
        <v>108206000340</v>
      </c>
      <c r="B1239" s="166">
        <v>46146</v>
      </c>
      <c r="C1239" s="167" t="s">
        <v>3524</v>
      </c>
      <c r="D1239" s="167" t="s">
        <v>3525</v>
      </c>
      <c r="E1239" s="167" t="s">
        <v>3526</v>
      </c>
      <c r="F1239" s="167" t="s">
        <v>3501</v>
      </c>
      <c r="G1239" s="167" t="s">
        <v>3502</v>
      </c>
      <c r="H1239" s="168">
        <v>46147</v>
      </c>
      <c r="I1239" s="167"/>
      <c r="J1239" s="169">
        <v>26138</v>
      </c>
      <c r="K1239" s="167" t="s">
        <v>55</v>
      </c>
      <c r="L1239" s="169">
        <v>1</v>
      </c>
      <c r="M1239" s="167" t="s">
        <v>3513</v>
      </c>
      <c r="N1239" s="169">
        <v>3.9</v>
      </c>
      <c r="O1239" s="167" t="s">
        <v>3505</v>
      </c>
      <c r="P1239" s="167"/>
      <c r="Q1239" s="167" t="s">
        <v>3527</v>
      </c>
      <c r="R1239" s="167" t="s">
        <v>3528</v>
      </c>
      <c r="S1239" s="169">
        <v>1</v>
      </c>
      <c r="T1239" s="167" t="s">
        <v>3529</v>
      </c>
      <c r="U1239" s="169" t="s">
        <v>3530</v>
      </c>
      <c r="V1239" s="167" t="s">
        <v>5498</v>
      </c>
      <c r="W1239" s="167" t="s">
        <v>5112</v>
      </c>
      <c r="X1239" s="170" t="s">
        <v>157</v>
      </c>
      <c r="Y1239" s="171" t="s">
        <v>5499</v>
      </c>
      <c r="Z1239" s="167" t="s">
        <v>10773</v>
      </c>
      <c r="AA1239" s="176">
        <v>4000</v>
      </c>
      <c r="AB1239" s="167" t="s">
        <v>11254</v>
      </c>
      <c r="AC1239" s="176">
        <v>4000</v>
      </c>
      <c r="AD1239" s="167" t="s">
        <v>11254</v>
      </c>
      <c r="AE1239" s="176">
        <v>368200</v>
      </c>
    </row>
    <row r="1240" spans="1:31">
      <c r="A1240" s="178">
        <v>108206054240</v>
      </c>
      <c r="B1240" s="166">
        <v>46146</v>
      </c>
      <c r="C1240" s="167" t="s">
        <v>3524</v>
      </c>
      <c r="D1240" s="167" t="s">
        <v>3525</v>
      </c>
      <c r="E1240" s="167" t="s">
        <v>3526</v>
      </c>
      <c r="F1240" s="167" t="s">
        <v>3501</v>
      </c>
      <c r="G1240" s="167" t="s">
        <v>3502</v>
      </c>
      <c r="H1240" s="168">
        <v>46147</v>
      </c>
      <c r="I1240" s="167"/>
      <c r="J1240" s="169">
        <v>26138</v>
      </c>
      <c r="K1240" s="167" t="s">
        <v>55</v>
      </c>
      <c r="L1240" s="169">
        <v>3</v>
      </c>
      <c r="M1240" s="167" t="s">
        <v>3513</v>
      </c>
      <c r="N1240" s="169">
        <v>15.9</v>
      </c>
      <c r="O1240" s="167" t="s">
        <v>3505</v>
      </c>
      <c r="P1240" s="167"/>
      <c r="Q1240" s="167" t="s">
        <v>3527</v>
      </c>
      <c r="R1240" s="167" t="s">
        <v>3528</v>
      </c>
      <c r="S1240" s="169">
        <v>1</v>
      </c>
      <c r="T1240" s="167" t="s">
        <v>3560</v>
      </c>
      <c r="U1240" s="169" t="s">
        <v>3561</v>
      </c>
      <c r="V1240" s="167" t="s">
        <v>3562</v>
      </c>
      <c r="W1240" s="167" t="s">
        <v>3563</v>
      </c>
      <c r="X1240" s="170" t="s">
        <v>157</v>
      </c>
      <c r="Y1240" s="171" t="s">
        <v>5500</v>
      </c>
      <c r="Z1240" s="167" t="s">
        <v>10774</v>
      </c>
      <c r="AA1240" s="176">
        <v>3600</v>
      </c>
      <c r="AB1240" s="167" t="s">
        <v>11254</v>
      </c>
      <c r="AC1240" s="176">
        <v>3600</v>
      </c>
      <c r="AD1240" s="167" t="s">
        <v>11254</v>
      </c>
      <c r="AE1240" s="176">
        <v>2520</v>
      </c>
    </row>
    <row r="1241" spans="1:31">
      <c r="A1241" s="178">
        <v>108206105560</v>
      </c>
      <c r="B1241" s="166">
        <v>46146</v>
      </c>
      <c r="C1241" s="167" t="s">
        <v>3524</v>
      </c>
      <c r="D1241" s="167" t="s">
        <v>3525</v>
      </c>
      <c r="E1241" s="167" t="s">
        <v>3526</v>
      </c>
      <c r="F1241" s="167" t="s">
        <v>3501</v>
      </c>
      <c r="G1241" s="167" t="s">
        <v>3502</v>
      </c>
      <c r="H1241" s="168">
        <v>46147</v>
      </c>
      <c r="I1241" s="167"/>
      <c r="J1241" s="169">
        <v>26138</v>
      </c>
      <c r="K1241" s="167" t="s">
        <v>55</v>
      </c>
      <c r="L1241" s="169">
        <v>1</v>
      </c>
      <c r="M1241" s="167" t="s">
        <v>3513</v>
      </c>
      <c r="N1241" s="169">
        <v>0.6</v>
      </c>
      <c r="O1241" s="167" t="s">
        <v>3505</v>
      </c>
      <c r="P1241" s="167"/>
      <c r="Q1241" s="167" t="s">
        <v>3514</v>
      </c>
      <c r="R1241" s="167" t="s">
        <v>3528</v>
      </c>
      <c r="S1241" s="169">
        <v>1</v>
      </c>
      <c r="T1241" s="167" t="s">
        <v>3529</v>
      </c>
      <c r="U1241" s="169" t="s">
        <v>3530</v>
      </c>
      <c r="V1241" s="167" t="s">
        <v>5501</v>
      </c>
      <c r="W1241" s="167" t="s">
        <v>5502</v>
      </c>
      <c r="X1241" s="170" t="s">
        <v>160</v>
      </c>
      <c r="Y1241" s="171" t="s">
        <v>5503</v>
      </c>
      <c r="Z1241" s="167" t="s">
        <v>10775</v>
      </c>
      <c r="AA1241" s="176">
        <v>1000</v>
      </c>
      <c r="AB1241" s="167" t="s">
        <v>11254</v>
      </c>
      <c r="AC1241" s="176">
        <v>1000</v>
      </c>
      <c r="AD1241" s="167" t="s">
        <v>11254</v>
      </c>
      <c r="AE1241" s="176">
        <v>840</v>
      </c>
    </row>
    <row r="1242" spans="1:31">
      <c r="A1242" s="178">
        <v>108206155740</v>
      </c>
      <c r="B1242" s="166">
        <v>46146</v>
      </c>
      <c r="C1242" s="167" t="s">
        <v>3524</v>
      </c>
      <c r="D1242" s="167" t="s">
        <v>3525</v>
      </c>
      <c r="E1242" s="167" t="s">
        <v>3526</v>
      </c>
      <c r="F1242" s="167" t="s">
        <v>3501</v>
      </c>
      <c r="G1242" s="167" t="s">
        <v>3502</v>
      </c>
      <c r="H1242" s="168">
        <v>46147</v>
      </c>
      <c r="I1242" s="167"/>
      <c r="J1242" s="169">
        <v>26138</v>
      </c>
      <c r="K1242" s="167" t="s">
        <v>55</v>
      </c>
      <c r="L1242" s="169">
        <v>2</v>
      </c>
      <c r="M1242" s="167" t="s">
        <v>3513</v>
      </c>
      <c r="N1242" s="169">
        <v>21.8</v>
      </c>
      <c r="O1242" s="167" t="s">
        <v>3505</v>
      </c>
      <c r="P1242" s="167"/>
      <c r="Q1242" s="167" t="s">
        <v>3527</v>
      </c>
      <c r="R1242" s="167" t="s">
        <v>3528</v>
      </c>
      <c r="S1242" s="169">
        <v>1</v>
      </c>
      <c r="T1242" s="167" t="s">
        <v>5504</v>
      </c>
      <c r="U1242" s="169" t="s">
        <v>5505</v>
      </c>
      <c r="V1242" s="167" t="s">
        <v>5506</v>
      </c>
      <c r="W1242" s="167" t="s">
        <v>5507</v>
      </c>
      <c r="X1242" s="170" t="s">
        <v>3533</v>
      </c>
      <c r="Y1242" s="171" t="s">
        <v>5508</v>
      </c>
      <c r="Z1242" s="167" t="s">
        <v>10776</v>
      </c>
      <c r="AA1242" s="176">
        <v>6800</v>
      </c>
      <c r="AB1242" s="167" t="s">
        <v>11254</v>
      </c>
      <c r="AC1242" s="176">
        <v>20.399999999999999</v>
      </c>
      <c r="AD1242" s="167" t="s">
        <v>11256</v>
      </c>
      <c r="AE1242" s="176">
        <v>1135.5999999999999</v>
      </c>
    </row>
    <row r="1243" spans="1:31">
      <c r="A1243" s="178">
        <v>108206202900</v>
      </c>
      <c r="B1243" s="166">
        <v>46146</v>
      </c>
      <c r="C1243" s="167" t="s">
        <v>3524</v>
      </c>
      <c r="D1243" s="167" t="s">
        <v>3525</v>
      </c>
      <c r="E1243" s="167" t="s">
        <v>3526</v>
      </c>
      <c r="F1243" s="167" t="s">
        <v>3501</v>
      </c>
      <c r="G1243" s="167" t="s">
        <v>3502</v>
      </c>
      <c r="H1243" s="168">
        <v>46147</v>
      </c>
      <c r="I1243" s="167"/>
      <c r="J1243" s="169">
        <v>26138</v>
      </c>
      <c r="K1243" s="167" t="s">
        <v>55</v>
      </c>
      <c r="L1243" s="169">
        <v>1</v>
      </c>
      <c r="M1243" s="167" t="s">
        <v>3513</v>
      </c>
      <c r="N1243" s="169">
        <v>2.7</v>
      </c>
      <c r="O1243" s="167" t="s">
        <v>3505</v>
      </c>
      <c r="P1243" s="167"/>
      <c r="Q1243" s="167" t="s">
        <v>3514</v>
      </c>
      <c r="R1243" s="167" t="s">
        <v>3528</v>
      </c>
      <c r="S1243" s="169">
        <v>1</v>
      </c>
      <c r="T1243" s="167" t="s">
        <v>3717</v>
      </c>
      <c r="U1243" s="169" t="s">
        <v>3718</v>
      </c>
      <c r="V1243" s="167" t="s">
        <v>4377</v>
      </c>
      <c r="W1243" s="167" t="s">
        <v>4378</v>
      </c>
      <c r="X1243" s="170" t="s">
        <v>160</v>
      </c>
      <c r="Y1243" s="171" t="s">
        <v>5509</v>
      </c>
      <c r="Z1243" s="167" t="s">
        <v>10777</v>
      </c>
      <c r="AA1243" s="176">
        <v>2000</v>
      </c>
      <c r="AB1243" s="167" t="s">
        <v>11254</v>
      </c>
      <c r="AC1243" s="176">
        <v>2000</v>
      </c>
      <c r="AD1243" s="167" t="s">
        <v>11254</v>
      </c>
      <c r="AE1243" s="176">
        <v>734</v>
      </c>
    </row>
    <row r="1244" spans="1:31">
      <c r="A1244" s="178">
        <v>108206278130</v>
      </c>
      <c r="B1244" s="166">
        <v>46147</v>
      </c>
      <c r="C1244" s="167" t="s">
        <v>3610</v>
      </c>
      <c r="D1244" s="167" t="s">
        <v>3525</v>
      </c>
      <c r="E1244" s="167" t="s">
        <v>3526</v>
      </c>
      <c r="F1244" s="167" t="s">
        <v>3628</v>
      </c>
      <c r="G1244" s="167" t="s">
        <v>5048</v>
      </c>
      <c r="H1244" s="168">
        <v>46147</v>
      </c>
      <c r="I1244" s="167"/>
      <c r="J1244" s="169">
        <v>26138</v>
      </c>
      <c r="K1244" s="167" t="s">
        <v>55</v>
      </c>
      <c r="L1244" s="169">
        <v>5</v>
      </c>
      <c r="M1244" s="167" t="s">
        <v>5510</v>
      </c>
      <c r="N1244" s="169">
        <v>3679</v>
      </c>
      <c r="O1244" s="167" t="s">
        <v>3505</v>
      </c>
      <c r="P1244" s="167"/>
      <c r="Q1244" s="167" t="s">
        <v>4490</v>
      </c>
      <c r="R1244" s="167" t="s">
        <v>5511</v>
      </c>
      <c r="S1244" s="169">
        <v>1</v>
      </c>
      <c r="T1244" s="167" t="s">
        <v>5512</v>
      </c>
      <c r="U1244" s="169" t="s">
        <v>5513</v>
      </c>
      <c r="V1244" s="167" t="s">
        <v>5514</v>
      </c>
      <c r="W1244" s="167"/>
      <c r="X1244" s="170" t="s">
        <v>3619</v>
      </c>
      <c r="Y1244" s="171" t="s">
        <v>5515</v>
      </c>
      <c r="Z1244" s="167" t="s">
        <v>10778</v>
      </c>
      <c r="AA1244" s="176">
        <v>2</v>
      </c>
      <c r="AB1244" s="167" t="s">
        <v>11254</v>
      </c>
      <c r="AC1244" s="176">
        <v>2</v>
      </c>
      <c r="AD1244" s="167" t="s">
        <v>11254</v>
      </c>
      <c r="AE1244" s="176">
        <v>180273</v>
      </c>
    </row>
    <row r="1245" spans="1:31">
      <c r="A1245" s="178">
        <v>108206410210</v>
      </c>
      <c r="B1245" s="166">
        <v>46146</v>
      </c>
      <c r="C1245" s="167" t="s">
        <v>3524</v>
      </c>
      <c r="D1245" s="167" t="s">
        <v>3525</v>
      </c>
      <c r="E1245" s="167" t="s">
        <v>3526</v>
      </c>
      <c r="F1245" s="167" t="s">
        <v>3501</v>
      </c>
      <c r="G1245" s="167" t="s">
        <v>3502</v>
      </c>
      <c r="H1245" s="168">
        <v>46147</v>
      </c>
      <c r="I1245" s="167"/>
      <c r="J1245" s="169">
        <v>26138</v>
      </c>
      <c r="K1245" s="167" t="s">
        <v>55</v>
      </c>
      <c r="L1245" s="169">
        <v>1</v>
      </c>
      <c r="M1245" s="167" t="s">
        <v>3513</v>
      </c>
      <c r="N1245" s="169">
        <v>1.2</v>
      </c>
      <c r="O1245" s="167" t="s">
        <v>3505</v>
      </c>
      <c r="P1245" s="167"/>
      <c r="Q1245" s="167" t="s">
        <v>3527</v>
      </c>
      <c r="R1245" s="167" t="s">
        <v>3528</v>
      </c>
      <c r="S1245" s="169">
        <v>1</v>
      </c>
      <c r="T1245" s="167" t="s">
        <v>3545</v>
      </c>
      <c r="U1245" s="169" t="s">
        <v>3546</v>
      </c>
      <c r="V1245" s="167" t="s">
        <v>5516</v>
      </c>
      <c r="W1245" s="167" t="s">
        <v>5517</v>
      </c>
      <c r="X1245" s="170" t="s">
        <v>3533</v>
      </c>
      <c r="Y1245" s="171" t="s">
        <v>5518</v>
      </c>
      <c r="Z1245" s="167" t="s">
        <v>10779</v>
      </c>
      <c r="AA1245" s="176">
        <v>8997</v>
      </c>
      <c r="AB1245" s="167" t="s">
        <v>11254</v>
      </c>
      <c r="AC1245" s="176">
        <v>8997</v>
      </c>
      <c r="AD1245" s="167" t="s">
        <v>11254</v>
      </c>
      <c r="AE1245" s="176">
        <v>272.61</v>
      </c>
    </row>
    <row r="1246" spans="1:31">
      <c r="A1246" s="178">
        <v>108206413340</v>
      </c>
      <c r="B1246" s="166">
        <v>46146</v>
      </c>
      <c r="C1246" s="167" t="s">
        <v>3524</v>
      </c>
      <c r="D1246" s="167" t="s">
        <v>3525</v>
      </c>
      <c r="E1246" s="167" t="s">
        <v>3526</v>
      </c>
      <c r="F1246" s="167" t="s">
        <v>3501</v>
      </c>
      <c r="G1246" s="167" t="s">
        <v>3502</v>
      </c>
      <c r="H1246" s="168">
        <v>46147</v>
      </c>
      <c r="I1246" s="167"/>
      <c r="J1246" s="169">
        <v>26138</v>
      </c>
      <c r="K1246" s="167" t="s">
        <v>55</v>
      </c>
      <c r="L1246" s="169">
        <v>2</v>
      </c>
      <c r="M1246" s="167" t="s">
        <v>3513</v>
      </c>
      <c r="N1246" s="169">
        <v>1.3</v>
      </c>
      <c r="O1246" s="167" t="s">
        <v>3505</v>
      </c>
      <c r="P1246" s="167"/>
      <c r="Q1246" s="167" t="s">
        <v>3527</v>
      </c>
      <c r="R1246" s="167" t="s">
        <v>3528</v>
      </c>
      <c r="S1246" s="169">
        <v>3</v>
      </c>
      <c r="T1246" s="167" t="s">
        <v>3529</v>
      </c>
      <c r="U1246" s="169" t="s">
        <v>3530</v>
      </c>
      <c r="V1246" s="167" t="s">
        <v>5519</v>
      </c>
      <c r="W1246" s="167" t="s">
        <v>5520</v>
      </c>
      <c r="X1246" s="170" t="s">
        <v>160</v>
      </c>
      <c r="Y1246" s="171" t="s">
        <v>5521</v>
      </c>
      <c r="Z1246" s="167" t="s">
        <v>10780</v>
      </c>
      <c r="AA1246" s="176">
        <v>637</v>
      </c>
      <c r="AB1246" s="167" t="s">
        <v>11254</v>
      </c>
      <c r="AC1246" s="176">
        <v>637</v>
      </c>
      <c r="AD1246" s="167" t="s">
        <v>11254</v>
      </c>
      <c r="AE1246" s="176">
        <v>2254.98</v>
      </c>
    </row>
    <row r="1247" spans="1:31">
      <c r="A1247" s="178">
        <v>108206413340</v>
      </c>
      <c r="B1247" s="166">
        <v>46146</v>
      </c>
      <c r="C1247" s="167" t="s">
        <v>3524</v>
      </c>
      <c r="D1247" s="167" t="s">
        <v>3525</v>
      </c>
      <c r="E1247" s="167" t="s">
        <v>3526</v>
      </c>
      <c r="F1247" s="167" t="s">
        <v>3501</v>
      </c>
      <c r="G1247" s="167" t="s">
        <v>3502</v>
      </c>
      <c r="H1247" s="168">
        <v>46147</v>
      </c>
      <c r="I1247" s="167"/>
      <c r="J1247" s="169">
        <v>26138</v>
      </c>
      <c r="K1247" s="167" t="s">
        <v>55</v>
      </c>
      <c r="L1247" s="169">
        <v>2</v>
      </c>
      <c r="M1247" s="167" t="s">
        <v>3513</v>
      </c>
      <c r="N1247" s="169">
        <v>1.3</v>
      </c>
      <c r="O1247" s="167" t="s">
        <v>3505</v>
      </c>
      <c r="P1247" s="167"/>
      <c r="Q1247" s="167" t="s">
        <v>3527</v>
      </c>
      <c r="R1247" s="167" t="s">
        <v>3528</v>
      </c>
      <c r="S1247" s="169">
        <v>2</v>
      </c>
      <c r="T1247" s="167" t="s">
        <v>3529</v>
      </c>
      <c r="U1247" s="169" t="s">
        <v>3530</v>
      </c>
      <c r="V1247" s="167" t="s">
        <v>5519</v>
      </c>
      <c r="W1247" s="167" t="s">
        <v>5520</v>
      </c>
      <c r="X1247" s="170" t="s">
        <v>160</v>
      </c>
      <c r="Y1247" s="171" t="s">
        <v>5521</v>
      </c>
      <c r="Z1247" s="167" t="s">
        <v>10780</v>
      </c>
      <c r="AA1247" s="176">
        <v>273</v>
      </c>
      <c r="AB1247" s="167" t="s">
        <v>11254</v>
      </c>
      <c r="AC1247" s="176">
        <v>273</v>
      </c>
      <c r="AD1247" s="167" t="s">
        <v>11254</v>
      </c>
      <c r="AE1247" s="176">
        <v>966.42</v>
      </c>
    </row>
    <row r="1248" spans="1:31">
      <c r="A1248" s="178">
        <v>108206413340</v>
      </c>
      <c r="B1248" s="166">
        <v>46146</v>
      </c>
      <c r="C1248" s="167" t="s">
        <v>3524</v>
      </c>
      <c r="D1248" s="167" t="s">
        <v>3525</v>
      </c>
      <c r="E1248" s="167" t="s">
        <v>3526</v>
      </c>
      <c r="F1248" s="167" t="s">
        <v>3501</v>
      </c>
      <c r="G1248" s="167" t="s">
        <v>3502</v>
      </c>
      <c r="H1248" s="168">
        <v>46147</v>
      </c>
      <c r="I1248" s="167"/>
      <c r="J1248" s="169">
        <v>26138</v>
      </c>
      <c r="K1248" s="167" t="s">
        <v>55</v>
      </c>
      <c r="L1248" s="169">
        <v>2</v>
      </c>
      <c r="M1248" s="167" t="s">
        <v>3513</v>
      </c>
      <c r="N1248" s="169">
        <v>1.3</v>
      </c>
      <c r="O1248" s="167" t="s">
        <v>3505</v>
      </c>
      <c r="P1248" s="167"/>
      <c r="Q1248" s="167" t="s">
        <v>3527</v>
      </c>
      <c r="R1248" s="167" t="s">
        <v>3528</v>
      </c>
      <c r="S1248" s="169">
        <v>1</v>
      </c>
      <c r="T1248" s="167" t="s">
        <v>3529</v>
      </c>
      <c r="U1248" s="169" t="s">
        <v>3530</v>
      </c>
      <c r="V1248" s="167" t="s">
        <v>5519</v>
      </c>
      <c r="W1248" s="167" t="s">
        <v>5520</v>
      </c>
      <c r="X1248" s="170" t="s">
        <v>160</v>
      </c>
      <c r="Y1248" s="171" t="s">
        <v>5521</v>
      </c>
      <c r="Z1248" s="167" t="s">
        <v>10780</v>
      </c>
      <c r="AA1248" s="176">
        <v>910</v>
      </c>
      <c r="AB1248" s="167" t="s">
        <v>11254</v>
      </c>
      <c r="AC1248" s="176">
        <v>910</v>
      </c>
      <c r="AD1248" s="167" t="s">
        <v>11254</v>
      </c>
      <c r="AE1248" s="176">
        <v>3221.4</v>
      </c>
    </row>
    <row r="1249" spans="1:31">
      <c r="A1249" s="178">
        <v>108206488020</v>
      </c>
      <c r="B1249" s="166">
        <v>46146</v>
      </c>
      <c r="C1249" s="167" t="s">
        <v>3524</v>
      </c>
      <c r="D1249" s="167" t="s">
        <v>3525</v>
      </c>
      <c r="E1249" s="167" t="s">
        <v>3526</v>
      </c>
      <c r="F1249" s="167" t="s">
        <v>3501</v>
      </c>
      <c r="G1249" s="167" t="s">
        <v>3502</v>
      </c>
      <c r="H1249" s="168">
        <v>46147</v>
      </c>
      <c r="I1249" s="167"/>
      <c r="J1249" s="169">
        <v>26138</v>
      </c>
      <c r="K1249" s="167" t="s">
        <v>55</v>
      </c>
      <c r="L1249" s="169">
        <v>6</v>
      </c>
      <c r="M1249" s="167" t="s">
        <v>3513</v>
      </c>
      <c r="N1249" s="169">
        <v>151.5</v>
      </c>
      <c r="O1249" s="167" t="s">
        <v>3505</v>
      </c>
      <c r="P1249" s="167"/>
      <c r="Q1249" s="167" t="s">
        <v>3527</v>
      </c>
      <c r="R1249" s="167" t="s">
        <v>3528</v>
      </c>
      <c r="S1249" s="169">
        <v>4</v>
      </c>
      <c r="T1249" s="167" t="s">
        <v>4820</v>
      </c>
      <c r="U1249" s="169" t="s">
        <v>3660</v>
      </c>
      <c r="V1249" s="167" t="s">
        <v>5522</v>
      </c>
      <c r="W1249" s="167" t="s">
        <v>5523</v>
      </c>
      <c r="X1249" s="170" t="s">
        <v>3533</v>
      </c>
      <c r="Y1249" s="171" t="s">
        <v>5524</v>
      </c>
      <c r="Z1249" s="167" t="s">
        <v>10781</v>
      </c>
      <c r="AA1249" s="176">
        <v>2200</v>
      </c>
      <c r="AB1249" s="167" t="s">
        <v>11254</v>
      </c>
      <c r="AC1249" s="176">
        <v>2200</v>
      </c>
      <c r="AD1249" s="167" t="s">
        <v>11254</v>
      </c>
      <c r="AE1249" s="176">
        <v>9900</v>
      </c>
    </row>
    <row r="1250" spans="1:31">
      <c r="A1250" s="178">
        <v>108206488020</v>
      </c>
      <c r="B1250" s="166">
        <v>46146</v>
      </c>
      <c r="C1250" s="167" t="s">
        <v>3524</v>
      </c>
      <c r="D1250" s="167" t="s">
        <v>3525</v>
      </c>
      <c r="E1250" s="167" t="s">
        <v>3526</v>
      </c>
      <c r="F1250" s="167" t="s">
        <v>3501</v>
      </c>
      <c r="G1250" s="167" t="s">
        <v>3502</v>
      </c>
      <c r="H1250" s="168">
        <v>46147</v>
      </c>
      <c r="I1250" s="167"/>
      <c r="J1250" s="169">
        <v>26138</v>
      </c>
      <c r="K1250" s="167" t="s">
        <v>55</v>
      </c>
      <c r="L1250" s="169">
        <v>6</v>
      </c>
      <c r="M1250" s="167" t="s">
        <v>3513</v>
      </c>
      <c r="N1250" s="169">
        <v>151.5</v>
      </c>
      <c r="O1250" s="167" t="s">
        <v>3505</v>
      </c>
      <c r="P1250" s="167"/>
      <c r="Q1250" s="167" t="s">
        <v>3527</v>
      </c>
      <c r="R1250" s="167" t="s">
        <v>3528</v>
      </c>
      <c r="S1250" s="169">
        <v>3</v>
      </c>
      <c r="T1250" s="167" t="s">
        <v>4820</v>
      </c>
      <c r="U1250" s="169" t="s">
        <v>3660</v>
      </c>
      <c r="V1250" s="167" t="s">
        <v>5522</v>
      </c>
      <c r="W1250" s="167" t="s">
        <v>5523</v>
      </c>
      <c r="X1250" s="170" t="s">
        <v>3533</v>
      </c>
      <c r="Y1250" s="171" t="s">
        <v>5524</v>
      </c>
      <c r="Z1250" s="167" t="s">
        <v>10781</v>
      </c>
      <c r="AA1250" s="176">
        <v>2200</v>
      </c>
      <c r="AB1250" s="167" t="s">
        <v>11254</v>
      </c>
      <c r="AC1250" s="176">
        <v>2200</v>
      </c>
      <c r="AD1250" s="167" t="s">
        <v>11254</v>
      </c>
      <c r="AE1250" s="176">
        <v>9900</v>
      </c>
    </row>
    <row r="1251" spans="1:31">
      <c r="A1251" s="178">
        <v>108206488020</v>
      </c>
      <c r="B1251" s="166">
        <v>46146</v>
      </c>
      <c r="C1251" s="167" t="s">
        <v>3524</v>
      </c>
      <c r="D1251" s="167" t="s">
        <v>3525</v>
      </c>
      <c r="E1251" s="167" t="s">
        <v>3526</v>
      </c>
      <c r="F1251" s="167" t="s">
        <v>3501</v>
      </c>
      <c r="G1251" s="167" t="s">
        <v>3502</v>
      </c>
      <c r="H1251" s="168">
        <v>46147</v>
      </c>
      <c r="I1251" s="167"/>
      <c r="J1251" s="169">
        <v>26138</v>
      </c>
      <c r="K1251" s="167" t="s">
        <v>55</v>
      </c>
      <c r="L1251" s="169">
        <v>6</v>
      </c>
      <c r="M1251" s="167" t="s">
        <v>3513</v>
      </c>
      <c r="N1251" s="169">
        <v>151.5</v>
      </c>
      <c r="O1251" s="167" t="s">
        <v>3505</v>
      </c>
      <c r="P1251" s="167"/>
      <c r="Q1251" s="167" t="s">
        <v>3527</v>
      </c>
      <c r="R1251" s="167" t="s">
        <v>3528</v>
      </c>
      <c r="S1251" s="169">
        <v>2</v>
      </c>
      <c r="T1251" s="167" t="s">
        <v>5525</v>
      </c>
      <c r="U1251" s="169" t="s">
        <v>5526</v>
      </c>
      <c r="V1251" s="167" t="s">
        <v>5527</v>
      </c>
      <c r="W1251" s="167" t="s">
        <v>5528</v>
      </c>
      <c r="X1251" s="170" t="s">
        <v>3533</v>
      </c>
      <c r="Y1251" s="171" t="s">
        <v>5524</v>
      </c>
      <c r="Z1251" s="167" t="s">
        <v>10781</v>
      </c>
      <c r="AA1251" s="176">
        <v>24000</v>
      </c>
      <c r="AB1251" s="167" t="s">
        <v>11254</v>
      </c>
      <c r="AC1251" s="176">
        <v>24000</v>
      </c>
      <c r="AD1251" s="167" t="s">
        <v>11254</v>
      </c>
      <c r="AE1251" s="176">
        <v>10560</v>
      </c>
    </row>
    <row r="1252" spans="1:31">
      <c r="A1252" s="178">
        <v>108206488020</v>
      </c>
      <c r="B1252" s="166">
        <v>46146</v>
      </c>
      <c r="C1252" s="167" t="s">
        <v>3524</v>
      </c>
      <c r="D1252" s="167" t="s">
        <v>3525</v>
      </c>
      <c r="E1252" s="167" t="s">
        <v>3526</v>
      </c>
      <c r="F1252" s="167" t="s">
        <v>3501</v>
      </c>
      <c r="G1252" s="167" t="s">
        <v>3502</v>
      </c>
      <c r="H1252" s="168">
        <v>46147</v>
      </c>
      <c r="I1252" s="167"/>
      <c r="J1252" s="169">
        <v>26138</v>
      </c>
      <c r="K1252" s="167" t="s">
        <v>55</v>
      </c>
      <c r="L1252" s="169">
        <v>6</v>
      </c>
      <c r="M1252" s="167" t="s">
        <v>3513</v>
      </c>
      <c r="N1252" s="169">
        <v>151.5</v>
      </c>
      <c r="O1252" s="167" t="s">
        <v>3505</v>
      </c>
      <c r="P1252" s="167"/>
      <c r="Q1252" s="167" t="s">
        <v>3527</v>
      </c>
      <c r="R1252" s="167" t="s">
        <v>3528</v>
      </c>
      <c r="S1252" s="169">
        <v>1</v>
      </c>
      <c r="T1252" s="167" t="s">
        <v>5529</v>
      </c>
      <c r="U1252" s="169" t="s">
        <v>5526</v>
      </c>
      <c r="V1252" s="167" t="s">
        <v>5530</v>
      </c>
      <c r="W1252" s="167" t="s">
        <v>5531</v>
      </c>
      <c r="X1252" s="170" t="s">
        <v>3533</v>
      </c>
      <c r="Y1252" s="171" t="s">
        <v>5524</v>
      </c>
      <c r="Z1252" s="167" t="s">
        <v>10781</v>
      </c>
      <c r="AA1252" s="176">
        <v>2500</v>
      </c>
      <c r="AB1252" s="167" t="s">
        <v>11254</v>
      </c>
      <c r="AC1252" s="176">
        <v>2500</v>
      </c>
      <c r="AD1252" s="167" t="s">
        <v>11254</v>
      </c>
      <c r="AE1252" s="176">
        <v>21250</v>
      </c>
    </row>
    <row r="1253" spans="1:31">
      <c r="A1253" s="178">
        <v>108206521030</v>
      </c>
      <c r="B1253" s="166">
        <v>46146</v>
      </c>
      <c r="C1253" s="167" t="s">
        <v>3524</v>
      </c>
      <c r="D1253" s="167" t="s">
        <v>3525</v>
      </c>
      <c r="E1253" s="167" t="s">
        <v>3526</v>
      </c>
      <c r="F1253" s="167" t="s">
        <v>3501</v>
      </c>
      <c r="G1253" s="167" t="s">
        <v>3502</v>
      </c>
      <c r="H1253" s="168">
        <v>46147</v>
      </c>
      <c r="I1253" s="167"/>
      <c r="J1253" s="169">
        <v>26138</v>
      </c>
      <c r="K1253" s="167" t="s">
        <v>55</v>
      </c>
      <c r="L1253" s="169">
        <v>8</v>
      </c>
      <c r="M1253" s="167" t="s">
        <v>3513</v>
      </c>
      <c r="N1253" s="169">
        <v>80.099999999999994</v>
      </c>
      <c r="O1253" s="167" t="s">
        <v>3505</v>
      </c>
      <c r="P1253" s="167"/>
      <c r="Q1253" s="167" t="s">
        <v>3527</v>
      </c>
      <c r="R1253" s="167" t="s">
        <v>3528</v>
      </c>
      <c r="S1253" s="169">
        <v>11</v>
      </c>
      <c r="T1253" s="167" t="s">
        <v>3560</v>
      </c>
      <c r="U1253" s="169" t="s">
        <v>3561</v>
      </c>
      <c r="V1253" s="167" t="s">
        <v>4245</v>
      </c>
      <c r="W1253" s="167" t="s">
        <v>4246</v>
      </c>
      <c r="X1253" s="170" t="s">
        <v>3533</v>
      </c>
      <c r="Y1253" s="171" t="s">
        <v>5532</v>
      </c>
      <c r="Z1253" s="167" t="s">
        <v>10782</v>
      </c>
      <c r="AA1253" s="176">
        <v>2500</v>
      </c>
      <c r="AB1253" s="167" t="s">
        <v>11254</v>
      </c>
      <c r="AC1253" s="176">
        <v>2500</v>
      </c>
      <c r="AD1253" s="167" t="s">
        <v>11254</v>
      </c>
      <c r="AE1253" s="176">
        <v>152.5</v>
      </c>
    </row>
    <row r="1254" spans="1:31">
      <c r="A1254" s="178">
        <v>108206521030</v>
      </c>
      <c r="B1254" s="166">
        <v>46146</v>
      </c>
      <c r="C1254" s="167" t="s">
        <v>3524</v>
      </c>
      <c r="D1254" s="167" t="s">
        <v>3525</v>
      </c>
      <c r="E1254" s="167" t="s">
        <v>3526</v>
      </c>
      <c r="F1254" s="167" t="s">
        <v>3501</v>
      </c>
      <c r="G1254" s="167" t="s">
        <v>3502</v>
      </c>
      <c r="H1254" s="168">
        <v>46147</v>
      </c>
      <c r="I1254" s="167"/>
      <c r="J1254" s="169">
        <v>26138</v>
      </c>
      <c r="K1254" s="167" t="s">
        <v>55</v>
      </c>
      <c r="L1254" s="169">
        <v>8</v>
      </c>
      <c r="M1254" s="167" t="s">
        <v>3513</v>
      </c>
      <c r="N1254" s="169">
        <v>80.099999999999994</v>
      </c>
      <c r="O1254" s="167" t="s">
        <v>3505</v>
      </c>
      <c r="P1254" s="167"/>
      <c r="Q1254" s="167" t="s">
        <v>3527</v>
      </c>
      <c r="R1254" s="167" t="s">
        <v>3528</v>
      </c>
      <c r="S1254" s="169">
        <v>10</v>
      </c>
      <c r="T1254" s="167" t="s">
        <v>3560</v>
      </c>
      <c r="U1254" s="169" t="s">
        <v>3561</v>
      </c>
      <c r="V1254" s="167" t="s">
        <v>4245</v>
      </c>
      <c r="W1254" s="167" t="s">
        <v>4246</v>
      </c>
      <c r="X1254" s="170" t="s">
        <v>3533</v>
      </c>
      <c r="Y1254" s="171" t="s">
        <v>5532</v>
      </c>
      <c r="Z1254" s="167" t="s">
        <v>10782</v>
      </c>
      <c r="AA1254" s="176">
        <v>5000</v>
      </c>
      <c r="AB1254" s="167" t="s">
        <v>11254</v>
      </c>
      <c r="AC1254" s="176">
        <v>5000</v>
      </c>
      <c r="AD1254" s="167" t="s">
        <v>11254</v>
      </c>
      <c r="AE1254" s="176">
        <v>305</v>
      </c>
    </row>
    <row r="1255" spans="1:31">
      <c r="A1255" s="178">
        <v>108206521030</v>
      </c>
      <c r="B1255" s="166">
        <v>46146</v>
      </c>
      <c r="C1255" s="167" t="s">
        <v>3524</v>
      </c>
      <c r="D1255" s="167" t="s">
        <v>3525</v>
      </c>
      <c r="E1255" s="167" t="s">
        <v>3526</v>
      </c>
      <c r="F1255" s="167" t="s">
        <v>3501</v>
      </c>
      <c r="G1255" s="167" t="s">
        <v>3502</v>
      </c>
      <c r="H1255" s="168">
        <v>46147</v>
      </c>
      <c r="I1255" s="167"/>
      <c r="J1255" s="169">
        <v>26138</v>
      </c>
      <c r="K1255" s="167" t="s">
        <v>55</v>
      </c>
      <c r="L1255" s="169">
        <v>8</v>
      </c>
      <c r="M1255" s="167" t="s">
        <v>3513</v>
      </c>
      <c r="N1255" s="169">
        <v>80.099999999999994</v>
      </c>
      <c r="O1255" s="167" t="s">
        <v>3505</v>
      </c>
      <c r="P1255" s="167"/>
      <c r="Q1255" s="167" t="s">
        <v>3527</v>
      </c>
      <c r="R1255" s="167" t="s">
        <v>3528</v>
      </c>
      <c r="S1255" s="169">
        <v>9</v>
      </c>
      <c r="T1255" s="167" t="s">
        <v>3560</v>
      </c>
      <c r="U1255" s="169" t="s">
        <v>3561</v>
      </c>
      <c r="V1255" s="167" t="s">
        <v>4228</v>
      </c>
      <c r="W1255" s="167" t="s">
        <v>4229</v>
      </c>
      <c r="X1255" s="170" t="s">
        <v>157</v>
      </c>
      <c r="Y1255" s="171" t="s">
        <v>5532</v>
      </c>
      <c r="Z1255" s="167" t="s">
        <v>10782</v>
      </c>
      <c r="AA1255" s="176">
        <v>236000</v>
      </c>
      <c r="AB1255" s="167" t="s">
        <v>11254</v>
      </c>
      <c r="AC1255" s="176">
        <v>236000</v>
      </c>
      <c r="AD1255" s="167" t="s">
        <v>11254</v>
      </c>
      <c r="AE1255" s="176">
        <v>2265.6</v>
      </c>
    </row>
    <row r="1256" spans="1:31">
      <c r="A1256" s="178">
        <v>108206521030</v>
      </c>
      <c r="B1256" s="166">
        <v>46146</v>
      </c>
      <c r="C1256" s="167" t="s">
        <v>3524</v>
      </c>
      <c r="D1256" s="167" t="s">
        <v>3525</v>
      </c>
      <c r="E1256" s="167" t="s">
        <v>3526</v>
      </c>
      <c r="F1256" s="167" t="s">
        <v>3501</v>
      </c>
      <c r="G1256" s="167" t="s">
        <v>3502</v>
      </c>
      <c r="H1256" s="168">
        <v>46147</v>
      </c>
      <c r="I1256" s="167"/>
      <c r="J1256" s="169">
        <v>26138</v>
      </c>
      <c r="K1256" s="167" t="s">
        <v>55</v>
      </c>
      <c r="L1256" s="169">
        <v>8</v>
      </c>
      <c r="M1256" s="167" t="s">
        <v>3513</v>
      </c>
      <c r="N1256" s="169">
        <v>80.099999999999994</v>
      </c>
      <c r="O1256" s="167" t="s">
        <v>3505</v>
      </c>
      <c r="P1256" s="167"/>
      <c r="Q1256" s="167" t="s">
        <v>3527</v>
      </c>
      <c r="R1256" s="167" t="s">
        <v>3528</v>
      </c>
      <c r="S1256" s="169">
        <v>8</v>
      </c>
      <c r="T1256" s="167" t="s">
        <v>3560</v>
      </c>
      <c r="U1256" s="169" t="s">
        <v>3561</v>
      </c>
      <c r="V1256" s="167" t="s">
        <v>4235</v>
      </c>
      <c r="W1256" s="167" t="s">
        <v>4236</v>
      </c>
      <c r="X1256" s="170" t="s">
        <v>157</v>
      </c>
      <c r="Y1256" s="171" t="s">
        <v>5532</v>
      </c>
      <c r="Z1256" s="167" t="s">
        <v>10782</v>
      </c>
      <c r="AA1256" s="176">
        <v>40000</v>
      </c>
      <c r="AB1256" s="167" t="s">
        <v>11254</v>
      </c>
      <c r="AC1256" s="176">
        <v>40000</v>
      </c>
      <c r="AD1256" s="167" t="s">
        <v>11254</v>
      </c>
      <c r="AE1256" s="176">
        <v>140</v>
      </c>
    </row>
    <row r="1257" spans="1:31">
      <c r="A1257" s="178">
        <v>108206521030</v>
      </c>
      <c r="B1257" s="166">
        <v>46146</v>
      </c>
      <c r="C1257" s="167" t="s">
        <v>3524</v>
      </c>
      <c r="D1257" s="167" t="s">
        <v>3525</v>
      </c>
      <c r="E1257" s="167" t="s">
        <v>3526</v>
      </c>
      <c r="F1257" s="167" t="s">
        <v>3501</v>
      </c>
      <c r="G1257" s="167" t="s">
        <v>3502</v>
      </c>
      <c r="H1257" s="168">
        <v>46147</v>
      </c>
      <c r="I1257" s="167"/>
      <c r="J1257" s="169">
        <v>26138</v>
      </c>
      <c r="K1257" s="167" t="s">
        <v>55</v>
      </c>
      <c r="L1257" s="169">
        <v>8</v>
      </c>
      <c r="M1257" s="167" t="s">
        <v>3513</v>
      </c>
      <c r="N1257" s="169">
        <v>80.099999999999994</v>
      </c>
      <c r="O1257" s="167" t="s">
        <v>3505</v>
      </c>
      <c r="P1257" s="167"/>
      <c r="Q1257" s="167" t="s">
        <v>3527</v>
      </c>
      <c r="R1257" s="167" t="s">
        <v>3528</v>
      </c>
      <c r="S1257" s="169">
        <v>7</v>
      </c>
      <c r="T1257" s="167" t="s">
        <v>3560</v>
      </c>
      <c r="U1257" s="169" t="s">
        <v>3561</v>
      </c>
      <c r="V1257" s="167" t="s">
        <v>4241</v>
      </c>
      <c r="W1257" s="167" t="s">
        <v>4242</v>
      </c>
      <c r="X1257" s="170" t="s">
        <v>157</v>
      </c>
      <c r="Y1257" s="171" t="s">
        <v>5532</v>
      </c>
      <c r="Z1257" s="167" t="s">
        <v>10782</v>
      </c>
      <c r="AA1257" s="176">
        <v>100000</v>
      </c>
      <c r="AB1257" s="167" t="s">
        <v>11254</v>
      </c>
      <c r="AC1257" s="176">
        <v>100000</v>
      </c>
      <c r="AD1257" s="167" t="s">
        <v>11254</v>
      </c>
      <c r="AE1257" s="176">
        <v>55</v>
      </c>
    </row>
    <row r="1258" spans="1:31">
      <c r="A1258" s="178">
        <v>108206521030</v>
      </c>
      <c r="B1258" s="166">
        <v>46146</v>
      </c>
      <c r="C1258" s="167" t="s">
        <v>3524</v>
      </c>
      <c r="D1258" s="167" t="s">
        <v>3525</v>
      </c>
      <c r="E1258" s="167" t="s">
        <v>3526</v>
      </c>
      <c r="F1258" s="167" t="s">
        <v>3501</v>
      </c>
      <c r="G1258" s="167" t="s">
        <v>3502</v>
      </c>
      <c r="H1258" s="168">
        <v>46147</v>
      </c>
      <c r="I1258" s="167"/>
      <c r="J1258" s="169">
        <v>26138</v>
      </c>
      <c r="K1258" s="167" t="s">
        <v>55</v>
      </c>
      <c r="L1258" s="169">
        <v>8</v>
      </c>
      <c r="M1258" s="167" t="s">
        <v>3513</v>
      </c>
      <c r="N1258" s="169">
        <v>80.099999999999994</v>
      </c>
      <c r="O1258" s="167" t="s">
        <v>3505</v>
      </c>
      <c r="P1258" s="167"/>
      <c r="Q1258" s="167" t="s">
        <v>3527</v>
      </c>
      <c r="R1258" s="167" t="s">
        <v>3528</v>
      </c>
      <c r="S1258" s="169">
        <v>6</v>
      </c>
      <c r="T1258" s="167" t="s">
        <v>3560</v>
      </c>
      <c r="U1258" s="169" t="s">
        <v>3561</v>
      </c>
      <c r="V1258" s="167" t="s">
        <v>4241</v>
      </c>
      <c r="W1258" s="167" t="s">
        <v>4242</v>
      </c>
      <c r="X1258" s="170" t="s">
        <v>157</v>
      </c>
      <c r="Y1258" s="171" t="s">
        <v>5532</v>
      </c>
      <c r="Z1258" s="167" t="s">
        <v>10782</v>
      </c>
      <c r="AA1258" s="176">
        <v>60000</v>
      </c>
      <c r="AB1258" s="167" t="s">
        <v>11254</v>
      </c>
      <c r="AC1258" s="176">
        <v>60000</v>
      </c>
      <c r="AD1258" s="167" t="s">
        <v>11254</v>
      </c>
      <c r="AE1258" s="176">
        <v>33</v>
      </c>
    </row>
    <row r="1259" spans="1:31">
      <c r="A1259" s="178">
        <v>108206521030</v>
      </c>
      <c r="B1259" s="166">
        <v>46146</v>
      </c>
      <c r="C1259" s="167" t="s">
        <v>3524</v>
      </c>
      <c r="D1259" s="167" t="s">
        <v>3525</v>
      </c>
      <c r="E1259" s="167" t="s">
        <v>3526</v>
      </c>
      <c r="F1259" s="167" t="s">
        <v>3501</v>
      </c>
      <c r="G1259" s="167" t="s">
        <v>3502</v>
      </c>
      <c r="H1259" s="168">
        <v>46147</v>
      </c>
      <c r="I1259" s="167"/>
      <c r="J1259" s="169">
        <v>26138</v>
      </c>
      <c r="K1259" s="167" t="s">
        <v>55</v>
      </c>
      <c r="L1259" s="169">
        <v>8</v>
      </c>
      <c r="M1259" s="167" t="s">
        <v>3513</v>
      </c>
      <c r="N1259" s="169">
        <v>80.099999999999994</v>
      </c>
      <c r="O1259" s="167" t="s">
        <v>3505</v>
      </c>
      <c r="P1259" s="167"/>
      <c r="Q1259" s="167" t="s">
        <v>3527</v>
      </c>
      <c r="R1259" s="167" t="s">
        <v>3528</v>
      </c>
      <c r="S1259" s="169">
        <v>5</v>
      </c>
      <c r="T1259" s="167" t="s">
        <v>3560</v>
      </c>
      <c r="U1259" s="169" t="s">
        <v>3561</v>
      </c>
      <c r="V1259" s="167" t="s">
        <v>5533</v>
      </c>
      <c r="W1259" s="167" t="s">
        <v>5534</v>
      </c>
      <c r="X1259" s="170" t="s">
        <v>3533</v>
      </c>
      <c r="Y1259" s="171" t="s">
        <v>5532</v>
      </c>
      <c r="Z1259" s="167" t="s">
        <v>10782</v>
      </c>
      <c r="AA1259" s="176">
        <v>7500</v>
      </c>
      <c r="AB1259" s="167" t="s">
        <v>11254</v>
      </c>
      <c r="AC1259" s="176">
        <v>7500</v>
      </c>
      <c r="AD1259" s="167" t="s">
        <v>11254</v>
      </c>
      <c r="AE1259" s="176">
        <v>705</v>
      </c>
    </row>
    <row r="1260" spans="1:31">
      <c r="A1260" s="178">
        <v>108206521030</v>
      </c>
      <c r="B1260" s="166">
        <v>46146</v>
      </c>
      <c r="C1260" s="167" t="s">
        <v>3524</v>
      </c>
      <c r="D1260" s="167" t="s">
        <v>3525</v>
      </c>
      <c r="E1260" s="167" t="s">
        <v>3526</v>
      </c>
      <c r="F1260" s="167" t="s">
        <v>3501</v>
      </c>
      <c r="G1260" s="167" t="s">
        <v>3502</v>
      </c>
      <c r="H1260" s="168">
        <v>46147</v>
      </c>
      <c r="I1260" s="167"/>
      <c r="J1260" s="169">
        <v>26138</v>
      </c>
      <c r="K1260" s="167" t="s">
        <v>55</v>
      </c>
      <c r="L1260" s="169">
        <v>8</v>
      </c>
      <c r="M1260" s="167" t="s">
        <v>3513</v>
      </c>
      <c r="N1260" s="169">
        <v>80.099999999999994</v>
      </c>
      <c r="O1260" s="167" t="s">
        <v>3505</v>
      </c>
      <c r="P1260" s="167"/>
      <c r="Q1260" s="167" t="s">
        <v>3527</v>
      </c>
      <c r="R1260" s="167" t="s">
        <v>3528</v>
      </c>
      <c r="S1260" s="169">
        <v>4</v>
      </c>
      <c r="T1260" s="167" t="s">
        <v>3560</v>
      </c>
      <c r="U1260" s="169" t="s">
        <v>3561</v>
      </c>
      <c r="V1260" s="167" t="s">
        <v>5533</v>
      </c>
      <c r="W1260" s="167" t="s">
        <v>5534</v>
      </c>
      <c r="X1260" s="170" t="s">
        <v>3533</v>
      </c>
      <c r="Y1260" s="171" t="s">
        <v>5532</v>
      </c>
      <c r="Z1260" s="167" t="s">
        <v>10782</v>
      </c>
      <c r="AA1260" s="176">
        <v>20500</v>
      </c>
      <c r="AB1260" s="167" t="s">
        <v>11254</v>
      </c>
      <c r="AC1260" s="176">
        <v>20500</v>
      </c>
      <c r="AD1260" s="167" t="s">
        <v>11254</v>
      </c>
      <c r="AE1260" s="176">
        <v>1927</v>
      </c>
    </row>
    <row r="1261" spans="1:31">
      <c r="A1261" s="178">
        <v>108206521030</v>
      </c>
      <c r="B1261" s="166">
        <v>46146</v>
      </c>
      <c r="C1261" s="167" t="s">
        <v>3524</v>
      </c>
      <c r="D1261" s="167" t="s">
        <v>3525</v>
      </c>
      <c r="E1261" s="167" t="s">
        <v>3526</v>
      </c>
      <c r="F1261" s="167" t="s">
        <v>3501</v>
      </c>
      <c r="G1261" s="167" t="s">
        <v>3502</v>
      </c>
      <c r="H1261" s="168">
        <v>46147</v>
      </c>
      <c r="I1261" s="167"/>
      <c r="J1261" s="169">
        <v>26138</v>
      </c>
      <c r="K1261" s="167" t="s">
        <v>55</v>
      </c>
      <c r="L1261" s="169">
        <v>8</v>
      </c>
      <c r="M1261" s="167" t="s">
        <v>3513</v>
      </c>
      <c r="N1261" s="169">
        <v>80.099999999999994</v>
      </c>
      <c r="O1261" s="167" t="s">
        <v>3505</v>
      </c>
      <c r="P1261" s="167"/>
      <c r="Q1261" s="167" t="s">
        <v>3527</v>
      </c>
      <c r="R1261" s="167" t="s">
        <v>3528</v>
      </c>
      <c r="S1261" s="169">
        <v>3</v>
      </c>
      <c r="T1261" s="167" t="s">
        <v>3535</v>
      </c>
      <c r="U1261" s="169" t="s">
        <v>3536</v>
      </c>
      <c r="V1261" s="167" t="s">
        <v>5535</v>
      </c>
      <c r="W1261" s="167" t="s">
        <v>5536</v>
      </c>
      <c r="X1261" s="170" t="s">
        <v>3533</v>
      </c>
      <c r="Y1261" s="171" t="s">
        <v>5532</v>
      </c>
      <c r="Z1261" s="167" t="s">
        <v>10782</v>
      </c>
      <c r="AA1261" s="176">
        <v>30000</v>
      </c>
      <c r="AB1261" s="167" t="s">
        <v>11254</v>
      </c>
      <c r="AC1261" s="176">
        <v>30000</v>
      </c>
      <c r="AD1261" s="167" t="s">
        <v>11254</v>
      </c>
      <c r="AE1261" s="176">
        <v>195</v>
      </c>
    </row>
    <row r="1262" spans="1:31">
      <c r="A1262" s="178">
        <v>108206521030</v>
      </c>
      <c r="B1262" s="166">
        <v>46146</v>
      </c>
      <c r="C1262" s="167" t="s">
        <v>3524</v>
      </c>
      <c r="D1262" s="167" t="s">
        <v>3525</v>
      </c>
      <c r="E1262" s="167" t="s">
        <v>3526</v>
      </c>
      <c r="F1262" s="167" t="s">
        <v>3501</v>
      </c>
      <c r="G1262" s="167" t="s">
        <v>3502</v>
      </c>
      <c r="H1262" s="168">
        <v>46147</v>
      </c>
      <c r="I1262" s="167"/>
      <c r="J1262" s="169">
        <v>26138</v>
      </c>
      <c r="K1262" s="167" t="s">
        <v>55</v>
      </c>
      <c r="L1262" s="169">
        <v>8</v>
      </c>
      <c r="M1262" s="167" t="s">
        <v>3513</v>
      </c>
      <c r="N1262" s="169">
        <v>80.099999999999994</v>
      </c>
      <c r="O1262" s="167" t="s">
        <v>3505</v>
      </c>
      <c r="P1262" s="167"/>
      <c r="Q1262" s="167" t="s">
        <v>3527</v>
      </c>
      <c r="R1262" s="167" t="s">
        <v>3528</v>
      </c>
      <c r="S1262" s="169">
        <v>2</v>
      </c>
      <c r="T1262" s="167" t="s">
        <v>3560</v>
      </c>
      <c r="U1262" s="169" t="s">
        <v>3561</v>
      </c>
      <c r="V1262" s="167" t="s">
        <v>4684</v>
      </c>
      <c r="W1262" s="167" t="s">
        <v>4685</v>
      </c>
      <c r="X1262" s="170" t="s">
        <v>3533</v>
      </c>
      <c r="Y1262" s="171" t="s">
        <v>5532</v>
      </c>
      <c r="Z1262" s="167" t="s">
        <v>10782</v>
      </c>
      <c r="AA1262" s="176">
        <v>24000</v>
      </c>
      <c r="AB1262" s="167" t="s">
        <v>11254</v>
      </c>
      <c r="AC1262" s="176">
        <v>24000</v>
      </c>
      <c r="AD1262" s="167" t="s">
        <v>11254</v>
      </c>
      <c r="AE1262" s="176">
        <v>115.2</v>
      </c>
    </row>
    <row r="1263" spans="1:31">
      <c r="A1263" s="178">
        <v>108206521030</v>
      </c>
      <c r="B1263" s="166">
        <v>46146</v>
      </c>
      <c r="C1263" s="167" t="s">
        <v>3524</v>
      </c>
      <c r="D1263" s="167" t="s">
        <v>3525</v>
      </c>
      <c r="E1263" s="167" t="s">
        <v>3526</v>
      </c>
      <c r="F1263" s="167" t="s">
        <v>3501</v>
      </c>
      <c r="G1263" s="167" t="s">
        <v>3502</v>
      </c>
      <c r="H1263" s="168">
        <v>46147</v>
      </c>
      <c r="I1263" s="167"/>
      <c r="J1263" s="169">
        <v>26138</v>
      </c>
      <c r="K1263" s="167" t="s">
        <v>55</v>
      </c>
      <c r="L1263" s="169">
        <v>8</v>
      </c>
      <c r="M1263" s="167" t="s">
        <v>3513</v>
      </c>
      <c r="N1263" s="169">
        <v>80.099999999999994</v>
      </c>
      <c r="O1263" s="167" t="s">
        <v>3505</v>
      </c>
      <c r="P1263" s="167"/>
      <c r="Q1263" s="167" t="s">
        <v>3527</v>
      </c>
      <c r="R1263" s="167" t="s">
        <v>3528</v>
      </c>
      <c r="S1263" s="169">
        <v>1</v>
      </c>
      <c r="T1263" s="167" t="s">
        <v>3560</v>
      </c>
      <c r="U1263" s="169" t="s">
        <v>3561</v>
      </c>
      <c r="V1263" s="167" t="s">
        <v>4874</v>
      </c>
      <c r="W1263" s="167" t="s">
        <v>4875</v>
      </c>
      <c r="X1263" s="170" t="s">
        <v>3533</v>
      </c>
      <c r="Y1263" s="171" t="s">
        <v>5532</v>
      </c>
      <c r="Z1263" s="167" t="s">
        <v>10782</v>
      </c>
      <c r="AA1263" s="176">
        <v>24000</v>
      </c>
      <c r="AB1263" s="167" t="s">
        <v>11254</v>
      </c>
      <c r="AC1263" s="176">
        <v>24000</v>
      </c>
      <c r="AD1263" s="167" t="s">
        <v>11254</v>
      </c>
      <c r="AE1263" s="176">
        <v>230.4</v>
      </c>
    </row>
    <row r="1264" spans="1:31">
      <c r="A1264" s="178">
        <v>108206522060</v>
      </c>
      <c r="B1264" s="166">
        <v>46146</v>
      </c>
      <c r="C1264" s="167" t="s">
        <v>3524</v>
      </c>
      <c r="D1264" s="167" t="s">
        <v>3525</v>
      </c>
      <c r="E1264" s="167" t="s">
        <v>3526</v>
      </c>
      <c r="F1264" s="167" t="s">
        <v>3501</v>
      </c>
      <c r="G1264" s="167" t="s">
        <v>3502</v>
      </c>
      <c r="H1264" s="168">
        <v>46147</v>
      </c>
      <c r="I1264" s="167"/>
      <c r="J1264" s="169">
        <v>26138</v>
      </c>
      <c r="K1264" s="167" t="s">
        <v>55</v>
      </c>
      <c r="L1264" s="169">
        <v>1</v>
      </c>
      <c r="M1264" s="167" t="s">
        <v>3513</v>
      </c>
      <c r="N1264" s="169">
        <v>1</v>
      </c>
      <c r="O1264" s="167" t="s">
        <v>3505</v>
      </c>
      <c r="P1264" s="167"/>
      <c r="Q1264" s="167" t="s">
        <v>3514</v>
      </c>
      <c r="R1264" s="167" t="s">
        <v>3528</v>
      </c>
      <c r="S1264" s="169">
        <v>1</v>
      </c>
      <c r="T1264" s="167" t="s">
        <v>3529</v>
      </c>
      <c r="U1264" s="169" t="s">
        <v>3530</v>
      </c>
      <c r="V1264" s="167" t="s">
        <v>5537</v>
      </c>
      <c r="W1264" s="167" t="s">
        <v>4431</v>
      </c>
      <c r="X1264" s="170" t="s">
        <v>157</v>
      </c>
      <c r="Y1264" s="171" t="s">
        <v>5538</v>
      </c>
      <c r="Z1264" s="167" t="s">
        <v>10783</v>
      </c>
      <c r="AA1264" s="176">
        <v>10000</v>
      </c>
      <c r="AB1264" s="167" t="s">
        <v>11254</v>
      </c>
      <c r="AC1264" s="176">
        <v>10000</v>
      </c>
      <c r="AD1264" s="167" t="s">
        <v>11254</v>
      </c>
      <c r="AE1264" s="176">
        <v>1160</v>
      </c>
    </row>
    <row r="1265" spans="1:31">
      <c r="A1265" s="178">
        <v>108206673520</v>
      </c>
      <c r="B1265" s="166">
        <v>46146</v>
      </c>
      <c r="C1265" s="167" t="s">
        <v>3524</v>
      </c>
      <c r="D1265" s="167" t="s">
        <v>3525</v>
      </c>
      <c r="E1265" s="167" t="s">
        <v>3526</v>
      </c>
      <c r="F1265" s="167" t="s">
        <v>3501</v>
      </c>
      <c r="G1265" s="167" t="s">
        <v>3502</v>
      </c>
      <c r="H1265" s="168">
        <v>46147</v>
      </c>
      <c r="I1265" s="167"/>
      <c r="J1265" s="169">
        <v>26138</v>
      </c>
      <c r="K1265" s="167" t="s">
        <v>55</v>
      </c>
      <c r="L1265" s="169">
        <v>4</v>
      </c>
      <c r="M1265" s="167" t="s">
        <v>3513</v>
      </c>
      <c r="N1265" s="169">
        <v>21</v>
      </c>
      <c r="O1265" s="167" t="s">
        <v>3505</v>
      </c>
      <c r="P1265" s="167"/>
      <c r="Q1265" s="167" t="s">
        <v>3527</v>
      </c>
      <c r="R1265" s="167" t="s">
        <v>3528</v>
      </c>
      <c r="S1265" s="169">
        <v>2</v>
      </c>
      <c r="T1265" s="167" t="s">
        <v>3540</v>
      </c>
      <c r="U1265" s="169" t="s">
        <v>3541</v>
      </c>
      <c r="V1265" s="167" t="s">
        <v>5539</v>
      </c>
      <c r="W1265" s="167" t="s">
        <v>4094</v>
      </c>
      <c r="X1265" s="170" t="s">
        <v>3533</v>
      </c>
      <c r="Y1265" s="171" t="s">
        <v>5540</v>
      </c>
      <c r="Z1265" s="167" t="s">
        <v>10784</v>
      </c>
      <c r="AA1265" s="176">
        <v>240000</v>
      </c>
      <c r="AB1265" s="167" t="s">
        <v>11254</v>
      </c>
      <c r="AC1265" s="176">
        <v>240000</v>
      </c>
      <c r="AD1265" s="167" t="s">
        <v>11254</v>
      </c>
      <c r="AE1265" s="176">
        <v>9456</v>
      </c>
    </row>
    <row r="1266" spans="1:31">
      <c r="A1266" s="178">
        <v>108206673520</v>
      </c>
      <c r="B1266" s="166">
        <v>46146</v>
      </c>
      <c r="C1266" s="167" t="s">
        <v>3524</v>
      </c>
      <c r="D1266" s="167" t="s">
        <v>3525</v>
      </c>
      <c r="E1266" s="167" t="s">
        <v>3526</v>
      </c>
      <c r="F1266" s="167" t="s">
        <v>3501</v>
      </c>
      <c r="G1266" s="167" t="s">
        <v>3502</v>
      </c>
      <c r="H1266" s="168">
        <v>46147</v>
      </c>
      <c r="I1266" s="167"/>
      <c r="J1266" s="169">
        <v>26138</v>
      </c>
      <c r="K1266" s="167" t="s">
        <v>55</v>
      </c>
      <c r="L1266" s="169">
        <v>4</v>
      </c>
      <c r="M1266" s="167" t="s">
        <v>3513</v>
      </c>
      <c r="N1266" s="169">
        <v>21</v>
      </c>
      <c r="O1266" s="167" t="s">
        <v>3505</v>
      </c>
      <c r="P1266" s="167"/>
      <c r="Q1266" s="167" t="s">
        <v>3527</v>
      </c>
      <c r="R1266" s="167" t="s">
        <v>3528</v>
      </c>
      <c r="S1266" s="169">
        <v>1</v>
      </c>
      <c r="T1266" s="167" t="s">
        <v>3540</v>
      </c>
      <c r="U1266" s="169" t="s">
        <v>3541</v>
      </c>
      <c r="V1266" s="167" t="s">
        <v>5539</v>
      </c>
      <c r="W1266" s="167" t="s">
        <v>4094</v>
      </c>
      <c r="X1266" s="170" t="s">
        <v>3533</v>
      </c>
      <c r="Y1266" s="171" t="s">
        <v>5540</v>
      </c>
      <c r="Z1266" s="167" t="s">
        <v>10784</v>
      </c>
      <c r="AA1266" s="176">
        <v>84000</v>
      </c>
      <c r="AB1266" s="167" t="s">
        <v>11254</v>
      </c>
      <c r="AC1266" s="176">
        <v>84000</v>
      </c>
      <c r="AD1266" s="167" t="s">
        <v>11254</v>
      </c>
      <c r="AE1266" s="176">
        <v>3309.6</v>
      </c>
    </row>
    <row r="1267" spans="1:31">
      <c r="A1267" s="178">
        <v>108206730220</v>
      </c>
      <c r="B1267" s="166">
        <v>46146</v>
      </c>
      <c r="C1267" s="167" t="s">
        <v>3524</v>
      </c>
      <c r="D1267" s="167" t="s">
        <v>3525</v>
      </c>
      <c r="E1267" s="167" t="s">
        <v>3526</v>
      </c>
      <c r="F1267" s="167" t="s">
        <v>3501</v>
      </c>
      <c r="G1267" s="167" t="s">
        <v>3502</v>
      </c>
      <c r="H1267" s="168">
        <v>46147</v>
      </c>
      <c r="I1267" s="167"/>
      <c r="J1267" s="169">
        <v>26138</v>
      </c>
      <c r="K1267" s="167" t="s">
        <v>55</v>
      </c>
      <c r="L1267" s="169">
        <v>13</v>
      </c>
      <c r="M1267" s="167" t="s">
        <v>3513</v>
      </c>
      <c r="N1267" s="169">
        <v>21</v>
      </c>
      <c r="O1267" s="167" t="s">
        <v>3505</v>
      </c>
      <c r="P1267" s="167"/>
      <c r="Q1267" s="167" t="s">
        <v>3527</v>
      </c>
      <c r="R1267" s="167" t="s">
        <v>3528</v>
      </c>
      <c r="S1267" s="169">
        <v>31</v>
      </c>
      <c r="T1267" s="167" t="s">
        <v>3535</v>
      </c>
      <c r="U1267" s="169" t="s">
        <v>3536</v>
      </c>
      <c r="V1267" s="167" t="s">
        <v>5541</v>
      </c>
      <c r="W1267" s="167" t="s">
        <v>5542</v>
      </c>
      <c r="X1267" s="170" t="s">
        <v>157</v>
      </c>
      <c r="Y1267" s="171" t="s">
        <v>5543</v>
      </c>
      <c r="Z1267" s="167" t="s">
        <v>10785</v>
      </c>
      <c r="AA1267" s="176">
        <v>92000</v>
      </c>
      <c r="AB1267" s="167" t="s">
        <v>11254</v>
      </c>
      <c r="AC1267" s="176">
        <v>92000</v>
      </c>
      <c r="AD1267" s="167" t="s">
        <v>11254</v>
      </c>
      <c r="AE1267" s="176">
        <v>2346</v>
      </c>
    </row>
    <row r="1268" spans="1:31">
      <c r="A1268" s="178">
        <v>108206730220</v>
      </c>
      <c r="B1268" s="166">
        <v>46146</v>
      </c>
      <c r="C1268" s="167" t="s">
        <v>3524</v>
      </c>
      <c r="D1268" s="167" t="s">
        <v>3525</v>
      </c>
      <c r="E1268" s="167" t="s">
        <v>3526</v>
      </c>
      <c r="F1268" s="167" t="s">
        <v>3501</v>
      </c>
      <c r="G1268" s="167" t="s">
        <v>3502</v>
      </c>
      <c r="H1268" s="168">
        <v>46147</v>
      </c>
      <c r="I1268" s="167"/>
      <c r="J1268" s="169">
        <v>26138</v>
      </c>
      <c r="K1268" s="167" t="s">
        <v>55</v>
      </c>
      <c r="L1268" s="169">
        <v>13</v>
      </c>
      <c r="M1268" s="167" t="s">
        <v>3513</v>
      </c>
      <c r="N1268" s="169">
        <v>21</v>
      </c>
      <c r="O1268" s="167" t="s">
        <v>3505</v>
      </c>
      <c r="P1268" s="167"/>
      <c r="Q1268" s="167" t="s">
        <v>3527</v>
      </c>
      <c r="R1268" s="167" t="s">
        <v>3528</v>
      </c>
      <c r="S1268" s="169">
        <v>30</v>
      </c>
      <c r="T1268" s="167" t="s">
        <v>3560</v>
      </c>
      <c r="U1268" s="169" t="s">
        <v>3561</v>
      </c>
      <c r="V1268" s="167" t="s">
        <v>5544</v>
      </c>
      <c r="W1268" s="167" t="s">
        <v>5545</v>
      </c>
      <c r="X1268" s="170" t="s">
        <v>160</v>
      </c>
      <c r="Y1268" s="171" t="s">
        <v>5543</v>
      </c>
      <c r="Z1268" s="167" t="s">
        <v>10785</v>
      </c>
      <c r="AA1268" s="176">
        <v>50000</v>
      </c>
      <c r="AB1268" s="167" t="s">
        <v>11254</v>
      </c>
      <c r="AC1268" s="176">
        <v>50000</v>
      </c>
      <c r="AD1268" s="167" t="s">
        <v>11254</v>
      </c>
      <c r="AE1268" s="176">
        <v>33</v>
      </c>
    </row>
    <row r="1269" spans="1:31">
      <c r="A1269" s="178">
        <v>108206730220</v>
      </c>
      <c r="B1269" s="166">
        <v>46146</v>
      </c>
      <c r="C1269" s="167" t="s">
        <v>3524</v>
      </c>
      <c r="D1269" s="167" t="s">
        <v>3525</v>
      </c>
      <c r="E1269" s="167" t="s">
        <v>3526</v>
      </c>
      <c r="F1269" s="167" t="s">
        <v>3501</v>
      </c>
      <c r="G1269" s="167" t="s">
        <v>3502</v>
      </c>
      <c r="H1269" s="168">
        <v>46147</v>
      </c>
      <c r="I1269" s="167"/>
      <c r="J1269" s="169">
        <v>26138</v>
      </c>
      <c r="K1269" s="167" t="s">
        <v>55</v>
      </c>
      <c r="L1269" s="169">
        <v>13</v>
      </c>
      <c r="M1269" s="167" t="s">
        <v>3513</v>
      </c>
      <c r="N1269" s="169">
        <v>21</v>
      </c>
      <c r="O1269" s="167" t="s">
        <v>3505</v>
      </c>
      <c r="P1269" s="167"/>
      <c r="Q1269" s="167" t="s">
        <v>3527</v>
      </c>
      <c r="R1269" s="167" t="s">
        <v>3528</v>
      </c>
      <c r="S1269" s="169">
        <v>29</v>
      </c>
      <c r="T1269" s="167" t="s">
        <v>3535</v>
      </c>
      <c r="U1269" s="169" t="s">
        <v>3536</v>
      </c>
      <c r="V1269" s="167" t="s">
        <v>4546</v>
      </c>
      <c r="W1269" s="167" t="s">
        <v>4547</v>
      </c>
      <c r="X1269" s="170" t="s">
        <v>157</v>
      </c>
      <c r="Y1269" s="171" t="s">
        <v>5543</v>
      </c>
      <c r="Z1269" s="167" t="s">
        <v>10785</v>
      </c>
      <c r="AA1269" s="176">
        <v>10000</v>
      </c>
      <c r="AB1269" s="167" t="s">
        <v>11254</v>
      </c>
      <c r="AC1269" s="176">
        <v>10000</v>
      </c>
      <c r="AD1269" s="167" t="s">
        <v>11254</v>
      </c>
      <c r="AE1269" s="176">
        <v>54</v>
      </c>
    </row>
    <row r="1270" spans="1:31">
      <c r="A1270" s="178">
        <v>108206730220</v>
      </c>
      <c r="B1270" s="166">
        <v>46146</v>
      </c>
      <c r="C1270" s="167" t="s">
        <v>3524</v>
      </c>
      <c r="D1270" s="167" t="s">
        <v>3525</v>
      </c>
      <c r="E1270" s="167" t="s">
        <v>3526</v>
      </c>
      <c r="F1270" s="167" t="s">
        <v>3501</v>
      </c>
      <c r="G1270" s="167" t="s">
        <v>3502</v>
      </c>
      <c r="H1270" s="168">
        <v>46147</v>
      </c>
      <c r="I1270" s="167"/>
      <c r="J1270" s="169">
        <v>26138</v>
      </c>
      <c r="K1270" s="167" t="s">
        <v>55</v>
      </c>
      <c r="L1270" s="169">
        <v>13</v>
      </c>
      <c r="M1270" s="167" t="s">
        <v>3513</v>
      </c>
      <c r="N1270" s="169">
        <v>21</v>
      </c>
      <c r="O1270" s="167" t="s">
        <v>3505</v>
      </c>
      <c r="P1270" s="167"/>
      <c r="Q1270" s="167" t="s">
        <v>3527</v>
      </c>
      <c r="R1270" s="167" t="s">
        <v>3528</v>
      </c>
      <c r="S1270" s="169">
        <v>28</v>
      </c>
      <c r="T1270" s="167" t="s">
        <v>3535</v>
      </c>
      <c r="U1270" s="169" t="s">
        <v>3536</v>
      </c>
      <c r="V1270" s="167" t="s">
        <v>4546</v>
      </c>
      <c r="W1270" s="167" t="s">
        <v>4547</v>
      </c>
      <c r="X1270" s="170" t="s">
        <v>157</v>
      </c>
      <c r="Y1270" s="171" t="s">
        <v>5543</v>
      </c>
      <c r="Z1270" s="167" t="s">
        <v>10785</v>
      </c>
      <c r="AA1270" s="176">
        <v>90000</v>
      </c>
      <c r="AB1270" s="167" t="s">
        <v>11254</v>
      </c>
      <c r="AC1270" s="176">
        <v>90000</v>
      </c>
      <c r="AD1270" s="167" t="s">
        <v>11254</v>
      </c>
      <c r="AE1270" s="176">
        <v>486</v>
      </c>
    </row>
    <row r="1271" spans="1:31">
      <c r="A1271" s="178">
        <v>108206730220</v>
      </c>
      <c r="B1271" s="166">
        <v>46146</v>
      </c>
      <c r="C1271" s="167" t="s">
        <v>3524</v>
      </c>
      <c r="D1271" s="167" t="s">
        <v>3525</v>
      </c>
      <c r="E1271" s="167" t="s">
        <v>3526</v>
      </c>
      <c r="F1271" s="167" t="s">
        <v>3501</v>
      </c>
      <c r="G1271" s="167" t="s">
        <v>3502</v>
      </c>
      <c r="H1271" s="168">
        <v>46147</v>
      </c>
      <c r="I1271" s="167"/>
      <c r="J1271" s="169">
        <v>26138</v>
      </c>
      <c r="K1271" s="167" t="s">
        <v>55</v>
      </c>
      <c r="L1271" s="169">
        <v>13</v>
      </c>
      <c r="M1271" s="167" t="s">
        <v>3513</v>
      </c>
      <c r="N1271" s="169">
        <v>21</v>
      </c>
      <c r="O1271" s="167" t="s">
        <v>3505</v>
      </c>
      <c r="P1271" s="167"/>
      <c r="Q1271" s="167" t="s">
        <v>3527</v>
      </c>
      <c r="R1271" s="167" t="s">
        <v>3528</v>
      </c>
      <c r="S1271" s="169">
        <v>27</v>
      </c>
      <c r="T1271" s="167" t="s">
        <v>3535</v>
      </c>
      <c r="U1271" s="169" t="s">
        <v>3536</v>
      </c>
      <c r="V1271" s="167" t="s">
        <v>5546</v>
      </c>
      <c r="W1271" s="167" t="s">
        <v>4560</v>
      </c>
      <c r="X1271" s="170" t="s">
        <v>157</v>
      </c>
      <c r="Y1271" s="171" t="s">
        <v>5543</v>
      </c>
      <c r="Z1271" s="167" t="s">
        <v>10785</v>
      </c>
      <c r="AA1271" s="176">
        <v>10000</v>
      </c>
      <c r="AB1271" s="167" t="s">
        <v>11254</v>
      </c>
      <c r="AC1271" s="176">
        <v>10000</v>
      </c>
      <c r="AD1271" s="167" t="s">
        <v>11254</v>
      </c>
      <c r="AE1271" s="176">
        <v>2.5</v>
      </c>
    </row>
    <row r="1272" spans="1:31">
      <c r="A1272" s="178">
        <v>108206730220</v>
      </c>
      <c r="B1272" s="166">
        <v>46146</v>
      </c>
      <c r="C1272" s="167" t="s">
        <v>3524</v>
      </c>
      <c r="D1272" s="167" t="s">
        <v>3525</v>
      </c>
      <c r="E1272" s="167" t="s">
        <v>3526</v>
      </c>
      <c r="F1272" s="167" t="s">
        <v>3501</v>
      </c>
      <c r="G1272" s="167" t="s">
        <v>3502</v>
      </c>
      <c r="H1272" s="168">
        <v>46147</v>
      </c>
      <c r="I1272" s="167"/>
      <c r="J1272" s="169">
        <v>26138</v>
      </c>
      <c r="K1272" s="167" t="s">
        <v>55</v>
      </c>
      <c r="L1272" s="169">
        <v>13</v>
      </c>
      <c r="M1272" s="167" t="s">
        <v>3513</v>
      </c>
      <c r="N1272" s="169">
        <v>21</v>
      </c>
      <c r="O1272" s="167" t="s">
        <v>3505</v>
      </c>
      <c r="P1272" s="167"/>
      <c r="Q1272" s="167" t="s">
        <v>3527</v>
      </c>
      <c r="R1272" s="167" t="s">
        <v>3528</v>
      </c>
      <c r="S1272" s="169">
        <v>26</v>
      </c>
      <c r="T1272" s="167" t="s">
        <v>3535</v>
      </c>
      <c r="U1272" s="169" t="s">
        <v>3536</v>
      </c>
      <c r="V1272" s="167" t="s">
        <v>5547</v>
      </c>
      <c r="W1272" s="167" t="s">
        <v>5548</v>
      </c>
      <c r="X1272" s="170" t="s">
        <v>160</v>
      </c>
      <c r="Y1272" s="171" t="s">
        <v>5543</v>
      </c>
      <c r="Z1272" s="167" t="s">
        <v>10785</v>
      </c>
      <c r="AA1272" s="176">
        <v>10000</v>
      </c>
      <c r="AB1272" s="167" t="s">
        <v>11254</v>
      </c>
      <c r="AC1272" s="176">
        <v>10000</v>
      </c>
      <c r="AD1272" s="167" t="s">
        <v>11254</v>
      </c>
      <c r="AE1272" s="176">
        <v>2.5</v>
      </c>
    </row>
    <row r="1273" spans="1:31">
      <c r="A1273" s="178">
        <v>108206730220</v>
      </c>
      <c r="B1273" s="166">
        <v>46146</v>
      </c>
      <c r="C1273" s="167" t="s">
        <v>3524</v>
      </c>
      <c r="D1273" s="167" t="s">
        <v>3525</v>
      </c>
      <c r="E1273" s="167" t="s">
        <v>3526</v>
      </c>
      <c r="F1273" s="167" t="s">
        <v>3501</v>
      </c>
      <c r="G1273" s="167" t="s">
        <v>3502</v>
      </c>
      <c r="H1273" s="168">
        <v>46147</v>
      </c>
      <c r="I1273" s="167"/>
      <c r="J1273" s="169">
        <v>26138</v>
      </c>
      <c r="K1273" s="167" t="s">
        <v>55</v>
      </c>
      <c r="L1273" s="169">
        <v>13</v>
      </c>
      <c r="M1273" s="167" t="s">
        <v>3513</v>
      </c>
      <c r="N1273" s="169">
        <v>21</v>
      </c>
      <c r="O1273" s="167" t="s">
        <v>3505</v>
      </c>
      <c r="P1273" s="167"/>
      <c r="Q1273" s="167" t="s">
        <v>3527</v>
      </c>
      <c r="R1273" s="167" t="s">
        <v>3528</v>
      </c>
      <c r="S1273" s="169">
        <v>25</v>
      </c>
      <c r="T1273" s="167" t="s">
        <v>3535</v>
      </c>
      <c r="U1273" s="169" t="s">
        <v>3536</v>
      </c>
      <c r="V1273" s="167" t="s">
        <v>5549</v>
      </c>
      <c r="W1273" s="167" t="s">
        <v>5550</v>
      </c>
      <c r="X1273" s="170" t="s">
        <v>160</v>
      </c>
      <c r="Y1273" s="171" t="s">
        <v>5543</v>
      </c>
      <c r="Z1273" s="167" t="s">
        <v>10785</v>
      </c>
      <c r="AA1273" s="176">
        <v>40000</v>
      </c>
      <c r="AB1273" s="167" t="s">
        <v>11254</v>
      </c>
      <c r="AC1273" s="176">
        <v>40000</v>
      </c>
      <c r="AD1273" s="167" t="s">
        <v>11254</v>
      </c>
      <c r="AE1273" s="176">
        <v>8.4</v>
      </c>
    </row>
    <row r="1274" spans="1:31">
      <c r="A1274" s="178">
        <v>108206730220</v>
      </c>
      <c r="B1274" s="166">
        <v>46146</v>
      </c>
      <c r="C1274" s="167" t="s">
        <v>3524</v>
      </c>
      <c r="D1274" s="167" t="s">
        <v>3525</v>
      </c>
      <c r="E1274" s="167" t="s">
        <v>3526</v>
      </c>
      <c r="F1274" s="167" t="s">
        <v>3501</v>
      </c>
      <c r="G1274" s="167" t="s">
        <v>3502</v>
      </c>
      <c r="H1274" s="168">
        <v>46147</v>
      </c>
      <c r="I1274" s="167"/>
      <c r="J1274" s="169">
        <v>26138</v>
      </c>
      <c r="K1274" s="167" t="s">
        <v>55</v>
      </c>
      <c r="L1274" s="169">
        <v>13</v>
      </c>
      <c r="M1274" s="167" t="s">
        <v>3513</v>
      </c>
      <c r="N1274" s="169">
        <v>21</v>
      </c>
      <c r="O1274" s="167" t="s">
        <v>3505</v>
      </c>
      <c r="P1274" s="167"/>
      <c r="Q1274" s="167" t="s">
        <v>3527</v>
      </c>
      <c r="R1274" s="167" t="s">
        <v>3528</v>
      </c>
      <c r="S1274" s="169">
        <v>24</v>
      </c>
      <c r="T1274" s="167" t="s">
        <v>3535</v>
      </c>
      <c r="U1274" s="169" t="s">
        <v>3536</v>
      </c>
      <c r="V1274" s="167" t="s">
        <v>3741</v>
      </c>
      <c r="W1274" s="167" t="s">
        <v>3742</v>
      </c>
      <c r="X1274" s="170" t="s">
        <v>157</v>
      </c>
      <c r="Y1274" s="171" t="s">
        <v>5543</v>
      </c>
      <c r="Z1274" s="167" t="s">
        <v>10785</v>
      </c>
      <c r="AA1274" s="176">
        <v>80000</v>
      </c>
      <c r="AB1274" s="167" t="s">
        <v>11254</v>
      </c>
      <c r="AC1274" s="176">
        <v>80000</v>
      </c>
      <c r="AD1274" s="167" t="s">
        <v>11254</v>
      </c>
      <c r="AE1274" s="176">
        <v>20</v>
      </c>
    </row>
    <row r="1275" spans="1:31">
      <c r="A1275" s="178">
        <v>108206730220</v>
      </c>
      <c r="B1275" s="166">
        <v>46146</v>
      </c>
      <c r="C1275" s="167" t="s">
        <v>3524</v>
      </c>
      <c r="D1275" s="167" t="s">
        <v>3525</v>
      </c>
      <c r="E1275" s="167" t="s">
        <v>3526</v>
      </c>
      <c r="F1275" s="167" t="s">
        <v>3501</v>
      </c>
      <c r="G1275" s="167" t="s">
        <v>3502</v>
      </c>
      <c r="H1275" s="168">
        <v>46147</v>
      </c>
      <c r="I1275" s="167"/>
      <c r="J1275" s="169">
        <v>26138</v>
      </c>
      <c r="K1275" s="167" t="s">
        <v>55</v>
      </c>
      <c r="L1275" s="169">
        <v>13</v>
      </c>
      <c r="M1275" s="167" t="s">
        <v>3513</v>
      </c>
      <c r="N1275" s="169">
        <v>21</v>
      </c>
      <c r="O1275" s="167" t="s">
        <v>3505</v>
      </c>
      <c r="P1275" s="167"/>
      <c r="Q1275" s="167" t="s">
        <v>3527</v>
      </c>
      <c r="R1275" s="167" t="s">
        <v>3528</v>
      </c>
      <c r="S1275" s="169">
        <v>23</v>
      </c>
      <c r="T1275" s="167" t="s">
        <v>3535</v>
      </c>
      <c r="U1275" s="169" t="s">
        <v>3536</v>
      </c>
      <c r="V1275" s="167" t="s">
        <v>3743</v>
      </c>
      <c r="W1275" s="167" t="s">
        <v>3744</v>
      </c>
      <c r="X1275" s="170" t="s">
        <v>157</v>
      </c>
      <c r="Y1275" s="171" t="s">
        <v>5543</v>
      </c>
      <c r="Z1275" s="167" t="s">
        <v>10785</v>
      </c>
      <c r="AA1275" s="176">
        <v>40000</v>
      </c>
      <c r="AB1275" s="167" t="s">
        <v>11254</v>
      </c>
      <c r="AC1275" s="176">
        <v>40000</v>
      </c>
      <c r="AD1275" s="167" t="s">
        <v>11254</v>
      </c>
      <c r="AE1275" s="176">
        <v>8.4</v>
      </c>
    </row>
    <row r="1276" spans="1:31">
      <c r="A1276" s="178">
        <v>108206730220</v>
      </c>
      <c r="B1276" s="166">
        <v>46146</v>
      </c>
      <c r="C1276" s="167" t="s">
        <v>3524</v>
      </c>
      <c r="D1276" s="167" t="s">
        <v>3525</v>
      </c>
      <c r="E1276" s="167" t="s">
        <v>3526</v>
      </c>
      <c r="F1276" s="167" t="s">
        <v>3501</v>
      </c>
      <c r="G1276" s="167" t="s">
        <v>3502</v>
      </c>
      <c r="H1276" s="168">
        <v>46147</v>
      </c>
      <c r="I1276" s="167"/>
      <c r="J1276" s="169">
        <v>26138</v>
      </c>
      <c r="K1276" s="167" t="s">
        <v>55</v>
      </c>
      <c r="L1276" s="169">
        <v>13</v>
      </c>
      <c r="M1276" s="167" t="s">
        <v>3513</v>
      </c>
      <c r="N1276" s="169">
        <v>21</v>
      </c>
      <c r="O1276" s="167" t="s">
        <v>3505</v>
      </c>
      <c r="P1276" s="167"/>
      <c r="Q1276" s="167" t="s">
        <v>3527</v>
      </c>
      <c r="R1276" s="167" t="s">
        <v>3528</v>
      </c>
      <c r="S1276" s="169">
        <v>22</v>
      </c>
      <c r="T1276" s="167" t="s">
        <v>3535</v>
      </c>
      <c r="U1276" s="169" t="s">
        <v>3536</v>
      </c>
      <c r="V1276" s="167" t="s">
        <v>5551</v>
      </c>
      <c r="W1276" s="167" t="s">
        <v>5552</v>
      </c>
      <c r="X1276" s="170" t="s">
        <v>160</v>
      </c>
      <c r="Y1276" s="171" t="s">
        <v>5543</v>
      </c>
      <c r="Z1276" s="167" t="s">
        <v>10785</v>
      </c>
      <c r="AA1276" s="176">
        <v>20000</v>
      </c>
      <c r="AB1276" s="167" t="s">
        <v>11254</v>
      </c>
      <c r="AC1276" s="176">
        <v>20000</v>
      </c>
      <c r="AD1276" s="167" t="s">
        <v>11254</v>
      </c>
      <c r="AE1276" s="176">
        <v>4</v>
      </c>
    </row>
    <row r="1277" spans="1:31">
      <c r="A1277" s="178">
        <v>108206730220</v>
      </c>
      <c r="B1277" s="166">
        <v>46146</v>
      </c>
      <c r="C1277" s="167" t="s">
        <v>3524</v>
      </c>
      <c r="D1277" s="167" t="s">
        <v>3525</v>
      </c>
      <c r="E1277" s="167" t="s">
        <v>3526</v>
      </c>
      <c r="F1277" s="167" t="s">
        <v>3501</v>
      </c>
      <c r="G1277" s="167" t="s">
        <v>3502</v>
      </c>
      <c r="H1277" s="168">
        <v>46147</v>
      </c>
      <c r="I1277" s="167"/>
      <c r="J1277" s="169">
        <v>26138</v>
      </c>
      <c r="K1277" s="167" t="s">
        <v>55</v>
      </c>
      <c r="L1277" s="169">
        <v>13</v>
      </c>
      <c r="M1277" s="167" t="s">
        <v>3513</v>
      </c>
      <c r="N1277" s="169">
        <v>21</v>
      </c>
      <c r="O1277" s="167" t="s">
        <v>3505</v>
      </c>
      <c r="P1277" s="167"/>
      <c r="Q1277" s="167" t="s">
        <v>3527</v>
      </c>
      <c r="R1277" s="167" t="s">
        <v>3528</v>
      </c>
      <c r="S1277" s="169">
        <v>21</v>
      </c>
      <c r="T1277" s="167" t="s">
        <v>3560</v>
      </c>
      <c r="U1277" s="169" t="s">
        <v>3561</v>
      </c>
      <c r="V1277" s="167" t="s">
        <v>4530</v>
      </c>
      <c r="W1277" s="167" t="s">
        <v>4531</v>
      </c>
      <c r="X1277" s="170" t="s">
        <v>157</v>
      </c>
      <c r="Y1277" s="171" t="s">
        <v>5543</v>
      </c>
      <c r="Z1277" s="167" t="s">
        <v>10785</v>
      </c>
      <c r="AA1277" s="176">
        <v>10000</v>
      </c>
      <c r="AB1277" s="167" t="s">
        <v>11254</v>
      </c>
      <c r="AC1277" s="176">
        <v>10000</v>
      </c>
      <c r="AD1277" s="167" t="s">
        <v>11254</v>
      </c>
      <c r="AE1277" s="176">
        <v>4</v>
      </c>
    </row>
    <row r="1278" spans="1:31">
      <c r="A1278" s="178">
        <v>108206730220</v>
      </c>
      <c r="B1278" s="166">
        <v>46146</v>
      </c>
      <c r="C1278" s="167" t="s">
        <v>3524</v>
      </c>
      <c r="D1278" s="167" t="s">
        <v>3525</v>
      </c>
      <c r="E1278" s="167" t="s">
        <v>3526</v>
      </c>
      <c r="F1278" s="167" t="s">
        <v>3501</v>
      </c>
      <c r="G1278" s="167" t="s">
        <v>3502</v>
      </c>
      <c r="H1278" s="168">
        <v>46147</v>
      </c>
      <c r="I1278" s="167"/>
      <c r="J1278" s="169">
        <v>26138</v>
      </c>
      <c r="K1278" s="167" t="s">
        <v>55</v>
      </c>
      <c r="L1278" s="169">
        <v>13</v>
      </c>
      <c r="M1278" s="167" t="s">
        <v>3513</v>
      </c>
      <c r="N1278" s="169">
        <v>21</v>
      </c>
      <c r="O1278" s="167" t="s">
        <v>3505</v>
      </c>
      <c r="P1278" s="167"/>
      <c r="Q1278" s="167" t="s">
        <v>3527</v>
      </c>
      <c r="R1278" s="167" t="s">
        <v>3528</v>
      </c>
      <c r="S1278" s="169">
        <v>20</v>
      </c>
      <c r="T1278" s="167" t="s">
        <v>3560</v>
      </c>
      <c r="U1278" s="169" t="s">
        <v>3561</v>
      </c>
      <c r="V1278" s="167" t="s">
        <v>4526</v>
      </c>
      <c r="W1278" s="167" t="s">
        <v>4527</v>
      </c>
      <c r="X1278" s="170" t="s">
        <v>157</v>
      </c>
      <c r="Y1278" s="171" t="s">
        <v>5543</v>
      </c>
      <c r="Z1278" s="167" t="s">
        <v>10785</v>
      </c>
      <c r="AA1278" s="176">
        <v>10000</v>
      </c>
      <c r="AB1278" s="167" t="s">
        <v>11254</v>
      </c>
      <c r="AC1278" s="176">
        <v>10000</v>
      </c>
      <c r="AD1278" s="167" t="s">
        <v>11254</v>
      </c>
      <c r="AE1278" s="176">
        <v>4</v>
      </c>
    </row>
    <row r="1279" spans="1:31">
      <c r="A1279" s="178">
        <v>108206730220</v>
      </c>
      <c r="B1279" s="166">
        <v>46146</v>
      </c>
      <c r="C1279" s="167" t="s">
        <v>3524</v>
      </c>
      <c r="D1279" s="167" t="s">
        <v>3525</v>
      </c>
      <c r="E1279" s="167" t="s">
        <v>3526</v>
      </c>
      <c r="F1279" s="167" t="s">
        <v>3501</v>
      </c>
      <c r="G1279" s="167" t="s">
        <v>3502</v>
      </c>
      <c r="H1279" s="168">
        <v>46147</v>
      </c>
      <c r="I1279" s="167"/>
      <c r="J1279" s="169">
        <v>26138</v>
      </c>
      <c r="K1279" s="167" t="s">
        <v>55</v>
      </c>
      <c r="L1279" s="169">
        <v>13</v>
      </c>
      <c r="M1279" s="167" t="s">
        <v>3513</v>
      </c>
      <c r="N1279" s="169">
        <v>21</v>
      </c>
      <c r="O1279" s="167" t="s">
        <v>3505</v>
      </c>
      <c r="P1279" s="167"/>
      <c r="Q1279" s="167" t="s">
        <v>3527</v>
      </c>
      <c r="R1279" s="167" t="s">
        <v>3528</v>
      </c>
      <c r="S1279" s="169">
        <v>19</v>
      </c>
      <c r="T1279" s="167" t="s">
        <v>3560</v>
      </c>
      <c r="U1279" s="169" t="s">
        <v>3561</v>
      </c>
      <c r="V1279" s="167" t="s">
        <v>4023</v>
      </c>
      <c r="W1279" s="167" t="s">
        <v>4024</v>
      </c>
      <c r="X1279" s="170" t="s">
        <v>157</v>
      </c>
      <c r="Y1279" s="171" t="s">
        <v>5543</v>
      </c>
      <c r="Z1279" s="167" t="s">
        <v>10785</v>
      </c>
      <c r="AA1279" s="176">
        <v>20000</v>
      </c>
      <c r="AB1279" s="167" t="s">
        <v>11254</v>
      </c>
      <c r="AC1279" s="176">
        <v>20000</v>
      </c>
      <c r="AD1279" s="167" t="s">
        <v>11254</v>
      </c>
      <c r="AE1279" s="176">
        <v>7.2</v>
      </c>
    </row>
    <row r="1280" spans="1:31">
      <c r="A1280" s="178">
        <v>108206730220</v>
      </c>
      <c r="B1280" s="166">
        <v>46146</v>
      </c>
      <c r="C1280" s="167" t="s">
        <v>3524</v>
      </c>
      <c r="D1280" s="167" t="s">
        <v>3525</v>
      </c>
      <c r="E1280" s="167" t="s">
        <v>3526</v>
      </c>
      <c r="F1280" s="167" t="s">
        <v>3501</v>
      </c>
      <c r="G1280" s="167" t="s">
        <v>3502</v>
      </c>
      <c r="H1280" s="168">
        <v>46147</v>
      </c>
      <c r="I1280" s="167"/>
      <c r="J1280" s="169">
        <v>26138</v>
      </c>
      <c r="K1280" s="167" t="s">
        <v>55</v>
      </c>
      <c r="L1280" s="169">
        <v>13</v>
      </c>
      <c r="M1280" s="167" t="s">
        <v>3513</v>
      </c>
      <c r="N1280" s="169">
        <v>21</v>
      </c>
      <c r="O1280" s="167" t="s">
        <v>3505</v>
      </c>
      <c r="P1280" s="167"/>
      <c r="Q1280" s="167" t="s">
        <v>3527</v>
      </c>
      <c r="R1280" s="167" t="s">
        <v>3528</v>
      </c>
      <c r="S1280" s="169">
        <v>18</v>
      </c>
      <c r="T1280" s="167" t="s">
        <v>3560</v>
      </c>
      <c r="U1280" s="169" t="s">
        <v>3561</v>
      </c>
      <c r="V1280" s="167" t="s">
        <v>3751</v>
      </c>
      <c r="W1280" s="167" t="s">
        <v>3752</v>
      </c>
      <c r="X1280" s="170" t="s">
        <v>157</v>
      </c>
      <c r="Y1280" s="171" t="s">
        <v>5543</v>
      </c>
      <c r="Z1280" s="167" t="s">
        <v>10785</v>
      </c>
      <c r="AA1280" s="176">
        <v>15000</v>
      </c>
      <c r="AB1280" s="167" t="s">
        <v>11254</v>
      </c>
      <c r="AC1280" s="176">
        <v>15000</v>
      </c>
      <c r="AD1280" s="167" t="s">
        <v>11254</v>
      </c>
      <c r="AE1280" s="176">
        <v>5.25</v>
      </c>
    </row>
    <row r="1281" spans="1:31">
      <c r="A1281" s="178">
        <v>108206730220</v>
      </c>
      <c r="B1281" s="166">
        <v>46146</v>
      </c>
      <c r="C1281" s="167" t="s">
        <v>3524</v>
      </c>
      <c r="D1281" s="167" t="s">
        <v>3525</v>
      </c>
      <c r="E1281" s="167" t="s">
        <v>3526</v>
      </c>
      <c r="F1281" s="167" t="s">
        <v>3501</v>
      </c>
      <c r="G1281" s="167" t="s">
        <v>3502</v>
      </c>
      <c r="H1281" s="168">
        <v>46147</v>
      </c>
      <c r="I1281" s="167"/>
      <c r="J1281" s="169">
        <v>26138</v>
      </c>
      <c r="K1281" s="167" t="s">
        <v>55</v>
      </c>
      <c r="L1281" s="169">
        <v>13</v>
      </c>
      <c r="M1281" s="167" t="s">
        <v>3513</v>
      </c>
      <c r="N1281" s="169">
        <v>21</v>
      </c>
      <c r="O1281" s="167" t="s">
        <v>3505</v>
      </c>
      <c r="P1281" s="167"/>
      <c r="Q1281" s="167" t="s">
        <v>3527</v>
      </c>
      <c r="R1281" s="167" t="s">
        <v>3528</v>
      </c>
      <c r="S1281" s="169">
        <v>17</v>
      </c>
      <c r="T1281" s="167" t="s">
        <v>3560</v>
      </c>
      <c r="U1281" s="169" t="s">
        <v>3561</v>
      </c>
      <c r="V1281" s="167" t="s">
        <v>3751</v>
      </c>
      <c r="W1281" s="167" t="s">
        <v>3752</v>
      </c>
      <c r="X1281" s="170" t="s">
        <v>157</v>
      </c>
      <c r="Y1281" s="171" t="s">
        <v>5543</v>
      </c>
      <c r="Z1281" s="167" t="s">
        <v>10785</v>
      </c>
      <c r="AA1281" s="176">
        <v>30000</v>
      </c>
      <c r="AB1281" s="167" t="s">
        <v>11254</v>
      </c>
      <c r="AC1281" s="176">
        <v>30000</v>
      </c>
      <c r="AD1281" s="167" t="s">
        <v>11254</v>
      </c>
      <c r="AE1281" s="176">
        <v>10.5</v>
      </c>
    </row>
    <row r="1282" spans="1:31">
      <c r="A1282" s="178">
        <v>108206730220</v>
      </c>
      <c r="B1282" s="166">
        <v>46146</v>
      </c>
      <c r="C1282" s="167" t="s">
        <v>3524</v>
      </c>
      <c r="D1282" s="167" t="s">
        <v>3525</v>
      </c>
      <c r="E1282" s="167" t="s">
        <v>3526</v>
      </c>
      <c r="F1282" s="167" t="s">
        <v>3501</v>
      </c>
      <c r="G1282" s="167" t="s">
        <v>3502</v>
      </c>
      <c r="H1282" s="168">
        <v>46147</v>
      </c>
      <c r="I1282" s="167"/>
      <c r="J1282" s="169">
        <v>26138</v>
      </c>
      <c r="K1282" s="167" t="s">
        <v>55</v>
      </c>
      <c r="L1282" s="169">
        <v>13</v>
      </c>
      <c r="M1282" s="167" t="s">
        <v>3513</v>
      </c>
      <c r="N1282" s="169">
        <v>21</v>
      </c>
      <c r="O1282" s="167" t="s">
        <v>3505</v>
      </c>
      <c r="P1282" s="167"/>
      <c r="Q1282" s="167" t="s">
        <v>3527</v>
      </c>
      <c r="R1282" s="167" t="s">
        <v>3528</v>
      </c>
      <c r="S1282" s="169">
        <v>16</v>
      </c>
      <c r="T1282" s="167" t="s">
        <v>3560</v>
      </c>
      <c r="U1282" s="169" t="s">
        <v>3561</v>
      </c>
      <c r="V1282" s="167" t="s">
        <v>4025</v>
      </c>
      <c r="W1282" s="167" t="s">
        <v>4026</v>
      </c>
      <c r="X1282" s="170" t="s">
        <v>157</v>
      </c>
      <c r="Y1282" s="171" t="s">
        <v>5543</v>
      </c>
      <c r="Z1282" s="167" t="s">
        <v>10785</v>
      </c>
      <c r="AA1282" s="176">
        <v>15000</v>
      </c>
      <c r="AB1282" s="167" t="s">
        <v>11254</v>
      </c>
      <c r="AC1282" s="176">
        <v>15000</v>
      </c>
      <c r="AD1282" s="167" t="s">
        <v>11254</v>
      </c>
      <c r="AE1282" s="176">
        <v>8.25</v>
      </c>
    </row>
    <row r="1283" spans="1:31">
      <c r="A1283" s="178">
        <v>108206730220</v>
      </c>
      <c r="B1283" s="166">
        <v>46146</v>
      </c>
      <c r="C1283" s="167" t="s">
        <v>3524</v>
      </c>
      <c r="D1283" s="167" t="s">
        <v>3525</v>
      </c>
      <c r="E1283" s="167" t="s">
        <v>3526</v>
      </c>
      <c r="F1283" s="167" t="s">
        <v>3501</v>
      </c>
      <c r="G1283" s="167" t="s">
        <v>3502</v>
      </c>
      <c r="H1283" s="168">
        <v>46147</v>
      </c>
      <c r="I1283" s="167"/>
      <c r="J1283" s="169">
        <v>26138</v>
      </c>
      <c r="K1283" s="167" t="s">
        <v>55</v>
      </c>
      <c r="L1283" s="169">
        <v>13</v>
      </c>
      <c r="M1283" s="167" t="s">
        <v>3513</v>
      </c>
      <c r="N1283" s="169">
        <v>21</v>
      </c>
      <c r="O1283" s="167" t="s">
        <v>3505</v>
      </c>
      <c r="P1283" s="167"/>
      <c r="Q1283" s="167" t="s">
        <v>3527</v>
      </c>
      <c r="R1283" s="167" t="s">
        <v>3528</v>
      </c>
      <c r="S1283" s="169">
        <v>15</v>
      </c>
      <c r="T1283" s="167" t="s">
        <v>3560</v>
      </c>
      <c r="U1283" s="169" t="s">
        <v>3561</v>
      </c>
      <c r="V1283" s="167" t="s">
        <v>5553</v>
      </c>
      <c r="W1283" s="167" t="s">
        <v>5554</v>
      </c>
      <c r="X1283" s="170" t="s">
        <v>3533</v>
      </c>
      <c r="Y1283" s="171" t="s">
        <v>5543</v>
      </c>
      <c r="Z1283" s="167" t="s">
        <v>10785</v>
      </c>
      <c r="AA1283" s="176">
        <v>2000</v>
      </c>
      <c r="AB1283" s="167" t="s">
        <v>11254</v>
      </c>
      <c r="AC1283" s="176">
        <v>2000</v>
      </c>
      <c r="AD1283" s="167" t="s">
        <v>11254</v>
      </c>
      <c r="AE1283" s="176">
        <v>26.5</v>
      </c>
    </row>
    <row r="1284" spans="1:31">
      <c r="A1284" s="178">
        <v>108206730220</v>
      </c>
      <c r="B1284" s="166">
        <v>46146</v>
      </c>
      <c r="C1284" s="167" t="s">
        <v>3524</v>
      </c>
      <c r="D1284" s="167" t="s">
        <v>3525</v>
      </c>
      <c r="E1284" s="167" t="s">
        <v>3526</v>
      </c>
      <c r="F1284" s="167" t="s">
        <v>3501</v>
      </c>
      <c r="G1284" s="167" t="s">
        <v>3502</v>
      </c>
      <c r="H1284" s="168">
        <v>46147</v>
      </c>
      <c r="I1284" s="167"/>
      <c r="J1284" s="169">
        <v>26138</v>
      </c>
      <c r="K1284" s="167" t="s">
        <v>55</v>
      </c>
      <c r="L1284" s="169">
        <v>13</v>
      </c>
      <c r="M1284" s="167" t="s">
        <v>3513</v>
      </c>
      <c r="N1284" s="169">
        <v>21</v>
      </c>
      <c r="O1284" s="167" t="s">
        <v>3505</v>
      </c>
      <c r="P1284" s="167"/>
      <c r="Q1284" s="167" t="s">
        <v>3527</v>
      </c>
      <c r="R1284" s="167" t="s">
        <v>3528</v>
      </c>
      <c r="S1284" s="169">
        <v>14</v>
      </c>
      <c r="T1284" s="167" t="s">
        <v>3535</v>
      </c>
      <c r="U1284" s="169" t="s">
        <v>3536</v>
      </c>
      <c r="V1284" s="167" t="s">
        <v>5555</v>
      </c>
      <c r="W1284" s="167" t="s">
        <v>5556</v>
      </c>
      <c r="X1284" s="170" t="s">
        <v>160</v>
      </c>
      <c r="Y1284" s="171" t="s">
        <v>5543</v>
      </c>
      <c r="Z1284" s="167" t="s">
        <v>10785</v>
      </c>
      <c r="AA1284" s="176">
        <v>10000</v>
      </c>
      <c r="AB1284" s="167" t="s">
        <v>11254</v>
      </c>
      <c r="AC1284" s="176">
        <v>10000</v>
      </c>
      <c r="AD1284" s="167" t="s">
        <v>11254</v>
      </c>
      <c r="AE1284" s="176">
        <v>2.2000000000000002</v>
      </c>
    </row>
    <row r="1285" spans="1:31">
      <c r="A1285" s="178">
        <v>108206730220</v>
      </c>
      <c r="B1285" s="166">
        <v>46146</v>
      </c>
      <c r="C1285" s="167" t="s">
        <v>3524</v>
      </c>
      <c r="D1285" s="167" t="s">
        <v>3525</v>
      </c>
      <c r="E1285" s="167" t="s">
        <v>3526</v>
      </c>
      <c r="F1285" s="167" t="s">
        <v>3501</v>
      </c>
      <c r="G1285" s="167" t="s">
        <v>3502</v>
      </c>
      <c r="H1285" s="168">
        <v>46147</v>
      </c>
      <c r="I1285" s="167"/>
      <c r="J1285" s="169">
        <v>26138</v>
      </c>
      <c r="K1285" s="167" t="s">
        <v>55</v>
      </c>
      <c r="L1285" s="169">
        <v>13</v>
      </c>
      <c r="M1285" s="167" t="s">
        <v>3513</v>
      </c>
      <c r="N1285" s="169">
        <v>21</v>
      </c>
      <c r="O1285" s="167" t="s">
        <v>3505</v>
      </c>
      <c r="P1285" s="167"/>
      <c r="Q1285" s="167" t="s">
        <v>3527</v>
      </c>
      <c r="R1285" s="167" t="s">
        <v>3528</v>
      </c>
      <c r="S1285" s="169">
        <v>13</v>
      </c>
      <c r="T1285" s="167" t="s">
        <v>3535</v>
      </c>
      <c r="U1285" s="169" t="s">
        <v>3536</v>
      </c>
      <c r="V1285" s="167" t="s">
        <v>5555</v>
      </c>
      <c r="W1285" s="167" t="s">
        <v>5556</v>
      </c>
      <c r="X1285" s="170" t="s">
        <v>160</v>
      </c>
      <c r="Y1285" s="171" t="s">
        <v>5543</v>
      </c>
      <c r="Z1285" s="167" t="s">
        <v>10785</v>
      </c>
      <c r="AA1285" s="176">
        <v>20000</v>
      </c>
      <c r="AB1285" s="167" t="s">
        <v>11254</v>
      </c>
      <c r="AC1285" s="176">
        <v>20000</v>
      </c>
      <c r="AD1285" s="167" t="s">
        <v>11254</v>
      </c>
      <c r="AE1285" s="176">
        <v>4.4000000000000004</v>
      </c>
    </row>
    <row r="1286" spans="1:31">
      <c r="A1286" s="178">
        <v>108206730220</v>
      </c>
      <c r="B1286" s="166">
        <v>46146</v>
      </c>
      <c r="C1286" s="167" t="s">
        <v>3524</v>
      </c>
      <c r="D1286" s="167" t="s">
        <v>3525</v>
      </c>
      <c r="E1286" s="167" t="s">
        <v>3526</v>
      </c>
      <c r="F1286" s="167" t="s">
        <v>3501</v>
      </c>
      <c r="G1286" s="167" t="s">
        <v>3502</v>
      </c>
      <c r="H1286" s="168">
        <v>46147</v>
      </c>
      <c r="I1286" s="167"/>
      <c r="J1286" s="169">
        <v>26138</v>
      </c>
      <c r="K1286" s="167" t="s">
        <v>55</v>
      </c>
      <c r="L1286" s="169">
        <v>13</v>
      </c>
      <c r="M1286" s="167" t="s">
        <v>3513</v>
      </c>
      <c r="N1286" s="169">
        <v>21</v>
      </c>
      <c r="O1286" s="167" t="s">
        <v>3505</v>
      </c>
      <c r="P1286" s="167"/>
      <c r="Q1286" s="167" t="s">
        <v>3527</v>
      </c>
      <c r="R1286" s="167" t="s">
        <v>3528</v>
      </c>
      <c r="S1286" s="169">
        <v>12</v>
      </c>
      <c r="T1286" s="167" t="s">
        <v>3535</v>
      </c>
      <c r="U1286" s="169" t="s">
        <v>3536</v>
      </c>
      <c r="V1286" s="167" t="s">
        <v>4031</v>
      </c>
      <c r="W1286" s="167" t="s">
        <v>4032</v>
      </c>
      <c r="X1286" s="170" t="s">
        <v>160</v>
      </c>
      <c r="Y1286" s="171" t="s">
        <v>5543</v>
      </c>
      <c r="Z1286" s="167" t="s">
        <v>10785</v>
      </c>
      <c r="AA1286" s="176">
        <v>30000</v>
      </c>
      <c r="AB1286" s="167" t="s">
        <v>11254</v>
      </c>
      <c r="AC1286" s="176">
        <v>30000</v>
      </c>
      <c r="AD1286" s="167" t="s">
        <v>11254</v>
      </c>
      <c r="AE1286" s="176">
        <v>6</v>
      </c>
    </row>
    <row r="1287" spans="1:31">
      <c r="A1287" s="178">
        <v>108206730220</v>
      </c>
      <c r="B1287" s="166">
        <v>46146</v>
      </c>
      <c r="C1287" s="167" t="s">
        <v>3524</v>
      </c>
      <c r="D1287" s="167" t="s">
        <v>3525</v>
      </c>
      <c r="E1287" s="167" t="s">
        <v>3526</v>
      </c>
      <c r="F1287" s="167" t="s">
        <v>3501</v>
      </c>
      <c r="G1287" s="167" t="s">
        <v>3502</v>
      </c>
      <c r="H1287" s="168">
        <v>46147</v>
      </c>
      <c r="I1287" s="167"/>
      <c r="J1287" s="169">
        <v>26138</v>
      </c>
      <c r="K1287" s="167" t="s">
        <v>55</v>
      </c>
      <c r="L1287" s="169">
        <v>13</v>
      </c>
      <c r="M1287" s="167" t="s">
        <v>3513</v>
      </c>
      <c r="N1287" s="169">
        <v>21</v>
      </c>
      <c r="O1287" s="167" t="s">
        <v>3505</v>
      </c>
      <c r="P1287" s="167"/>
      <c r="Q1287" s="167" t="s">
        <v>3527</v>
      </c>
      <c r="R1287" s="167" t="s">
        <v>3528</v>
      </c>
      <c r="S1287" s="169">
        <v>11</v>
      </c>
      <c r="T1287" s="167" t="s">
        <v>3535</v>
      </c>
      <c r="U1287" s="169" t="s">
        <v>3536</v>
      </c>
      <c r="V1287" s="167" t="s">
        <v>4021</v>
      </c>
      <c r="W1287" s="167" t="s">
        <v>4022</v>
      </c>
      <c r="X1287" s="170" t="s">
        <v>157</v>
      </c>
      <c r="Y1287" s="171" t="s">
        <v>5543</v>
      </c>
      <c r="Z1287" s="167" t="s">
        <v>10785</v>
      </c>
      <c r="AA1287" s="176">
        <v>20000</v>
      </c>
      <c r="AB1287" s="167" t="s">
        <v>11254</v>
      </c>
      <c r="AC1287" s="176">
        <v>20000</v>
      </c>
      <c r="AD1287" s="167" t="s">
        <v>11254</v>
      </c>
      <c r="AE1287" s="176">
        <v>6</v>
      </c>
    </row>
    <row r="1288" spans="1:31">
      <c r="A1288" s="178">
        <v>108206730220</v>
      </c>
      <c r="B1288" s="166">
        <v>46146</v>
      </c>
      <c r="C1288" s="167" t="s">
        <v>3524</v>
      </c>
      <c r="D1288" s="167" t="s">
        <v>3525</v>
      </c>
      <c r="E1288" s="167" t="s">
        <v>3526</v>
      </c>
      <c r="F1288" s="167" t="s">
        <v>3501</v>
      </c>
      <c r="G1288" s="167" t="s">
        <v>3502</v>
      </c>
      <c r="H1288" s="168">
        <v>46147</v>
      </c>
      <c r="I1288" s="167"/>
      <c r="J1288" s="169">
        <v>26138</v>
      </c>
      <c r="K1288" s="167" t="s">
        <v>55</v>
      </c>
      <c r="L1288" s="169">
        <v>13</v>
      </c>
      <c r="M1288" s="167" t="s">
        <v>3513</v>
      </c>
      <c r="N1288" s="169">
        <v>21</v>
      </c>
      <c r="O1288" s="167" t="s">
        <v>3505</v>
      </c>
      <c r="P1288" s="167"/>
      <c r="Q1288" s="167" t="s">
        <v>3527</v>
      </c>
      <c r="R1288" s="167" t="s">
        <v>3528</v>
      </c>
      <c r="S1288" s="169">
        <v>10</v>
      </c>
      <c r="T1288" s="167" t="s">
        <v>3535</v>
      </c>
      <c r="U1288" s="169" t="s">
        <v>3536</v>
      </c>
      <c r="V1288" s="167" t="s">
        <v>4021</v>
      </c>
      <c r="W1288" s="167" t="s">
        <v>4022</v>
      </c>
      <c r="X1288" s="170" t="s">
        <v>157</v>
      </c>
      <c r="Y1288" s="171" t="s">
        <v>5543</v>
      </c>
      <c r="Z1288" s="167" t="s">
        <v>10785</v>
      </c>
      <c r="AA1288" s="176">
        <v>140000</v>
      </c>
      <c r="AB1288" s="167" t="s">
        <v>11254</v>
      </c>
      <c r="AC1288" s="176">
        <v>140000</v>
      </c>
      <c r="AD1288" s="167" t="s">
        <v>11254</v>
      </c>
      <c r="AE1288" s="176">
        <v>42</v>
      </c>
    </row>
    <row r="1289" spans="1:31">
      <c r="A1289" s="178">
        <v>108206730220</v>
      </c>
      <c r="B1289" s="166">
        <v>46146</v>
      </c>
      <c r="C1289" s="167" t="s">
        <v>3524</v>
      </c>
      <c r="D1289" s="167" t="s">
        <v>3525</v>
      </c>
      <c r="E1289" s="167" t="s">
        <v>3526</v>
      </c>
      <c r="F1289" s="167" t="s">
        <v>3501</v>
      </c>
      <c r="G1289" s="167" t="s">
        <v>3502</v>
      </c>
      <c r="H1289" s="168">
        <v>46147</v>
      </c>
      <c r="I1289" s="167"/>
      <c r="J1289" s="169">
        <v>26138</v>
      </c>
      <c r="K1289" s="167" t="s">
        <v>55</v>
      </c>
      <c r="L1289" s="169">
        <v>13</v>
      </c>
      <c r="M1289" s="167" t="s">
        <v>3513</v>
      </c>
      <c r="N1289" s="169">
        <v>21</v>
      </c>
      <c r="O1289" s="167" t="s">
        <v>3505</v>
      </c>
      <c r="P1289" s="167"/>
      <c r="Q1289" s="167" t="s">
        <v>3527</v>
      </c>
      <c r="R1289" s="167" t="s">
        <v>3528</v>
      </c>
      <c r="S1289" s="169">
        <v>9</v>
      </c>
      <c r="T1289" s="167" t="s">
        <v>3535</v>
      </c>
      <c r="U1289" s="169" t="s">
        <v>3536</v>
      </c>
      <c r="V1289" s="167" t="s">
        <v>3739</v>
      </c>
      <c r="W1289" s="167" t="s">
        <v>3740</v>
      </c>
      <c r="X1289" s="170" t="s">
        <v>157</v>
      </c>
      <c r="Y1289" s="171" t="s">
        <v>5543</v>
      </c>
      <c r="Z1289" s="167" t="s">
        <v>10785</v>
      </c>
      <c r="AA1289" s="176">
        <v>5000</v>
      </c>
      <c r="AB1289" s="167" t="s">
        <v>11254</v>
      </c>
      <c r="AC1289" s="176">
        <v>5000</v>
      </c>
      <c r="AD1289" s="167" t="s">
        <v>11254</v>
      </c>
      <c r="AE1289" s="176">
        <v>22.65</v>
      </c>
    </row>
    <row r="1290" spans="1:31">
      <c r="A1290" s="178">
        <v>108206730220</v>
      </c>
      <c r="B1290" s="166">
        <v>46146</v>
      </c>
      <c r="C1290" s="167" t="s">
        <v>3524</v>
      </c>
      <c r="D1290" s="167" t="s">
        <v>3525</v>
      </c>
      <c r="E1290" s="167" t="s">
        <v>3526</v>
      </c>
      <c r="F1290" s="167" t="s">
        <v>3501</v>
      </c>
      <c r="G1290" s="167" t="s">
        <v>3502</v>
      </c>
      <c r="H1290" s="168">
        <v>46147</v>
      </c>
      <c r="I1290" s="167"/>
      <c r="J1290" s="169">
        <v>26138</v>
      </c>
      <c r="K1290" s="167" t="s">
        <v>55</v>
      </c>
      <c r="L1290" s="169">
        <v>13</v>
      </c>
      <c r="M1290" s="167" t="s">
        <v>3513</v>
      </c>
      <c r="N1290" s="169">
        <v>21</v>
      </c>
      <c r="O1290" s="167" t="s">
        <v>3505</v>
      </c>
      <c r="P1290" s="167"/>
      <c r="Q1290" s="167" t="s">
        <v>3527</v>
      </c>
      <c r="R1290" s="167" t="s">
        <v>3528</v>
      </c>
      <c r="S1290" s="169">
        <v>8</v>
      </c>
      <c r="T1290" s="167" t="s">
        <v>3535</v>
      </c>
      <c r="U1290" s="169" t="s">
        <v>3536</v>
      </c>
      <c r="V1290" s="167" t="s">
        <v>4561</v>
      </c>
      <c r="W1290" s="167" t="s">
        <v>4562</v>
      </c>
      <c r="X1290" s="170" t="s">
        <v>157</v>
      </c>
      <c r="Y1290" s="171" t="s">
        <v>5543</v>
      </c>
      <c r="Z1290" s="167" t="s">
        <v>10785</v>
      </c>
      <c r="AA1290" s="176">
        <v>4000</v>
      </c>
      <c r="AB1290" s="167" t="s">
        <v>11254</v>
      </c>
      <c r="AC1290" s="176">
        <v>4000</v>
      </c>
      <c r="AD1290" s="167" t="s">
        <v>11254</v>
      </c>
      <c r="AE1290" s="176">
        <v>118</v>
      </c>
    </row>
    <row r="1291" spans="1:31">
      <c r="A1291" s="178">
        <v>108206730220</v>
      </c>
      <c r="B1291" s="166">
        <v>46146</v>
      </c>
      <c r="C1291" s="167" t="s">
        <v>3524</v>
      </c>
      <c r="D1291" s="167" t="s">
        <v>3525</v>
      </c>
      <c r="E1291" s="167" t="s">
        <v>3526</v>
      </c>
      <c r="F1291" s="167" t="s">
        <v>3501</v>
      </c>
      <c r="G1291" s="167" t="s">
        <v>3502</v>
      </c>
      <c r="H1291" s="168">
        <v>46147</v>
      </c>
      <c r="I1291" s="167"/>
      <c r="J1291" s="169">
        <v>26138</v>
      </c>
      <c r="K1291" s="167" t="s">
        <v>55</v>
      </c>
      <c r="L1291" s="169">
        <v>13</v>
      </c>
      <c r="M1291" s="167" t="s">
        <v>3513</v>
      </c>
      <c r="N1291" s="169">
        <v>21</v>
      </c>
      <c r="O1291" s="167" t="s">
        <v>3505</v>
      </c>
      <c r="P1291" s="167"/>
      <c r="Q1291" s="167" t="s">
        <v>3527</v>
      </c>
      <c r="R1291" s="167" t="s">
        <v>3528</v>
      </c>
      <c r="S1291" s="169">
        <v>7</v>
      </c>
      <c r="T1291" s="167" t="s">
        <v>3535</v>
      </c>
      <c r="U1291" s="169" t="s">
        <v>3536</v>
      </c>
      <c r="V1291" s="167" t="s">
        <v>3743</v>
      </c>
      <c r="W1291" s="167" t="s">
        <v>3744</v>
      </c>
      <c r="X1291" s="170" t="s">
        <v>157</v>
      </c>
      <c r="Y1291" s="171" t="s">
        <v>5543</v>
      </c>
      <c r="Z1291" s="167" t="s">
        <v>10785</v>
      </c>
      <c r="AA1291" s="176">
        <v>40000</v>
      </c>
      <c r="AB1291" s="167" t="s">
        <v>11254</v>
      </c>
      <c r="AC1291" s="176">
        <v>40000</v>
      </c>
      <c r="AD1291" s="167" t="s">
        <v>11254</v>
      </c>
      <c r="AE1291" s="176">
        <v>8.4</v>
      </c>
    </row>
    <row r="1292" spans="1:31">
      <c r="A1292" s="178">
        <v>108206730220</v>
      </c>
      <c r="B1292" s="166">
        <v>46146</v>
      </c>
      <c r="C1292" s="167" t="s">
        <v>3524</v>
      </c>
      <c r="D1292" s="167" t="s">
        <v>3525</v>
      </c>
      <c r="E1292" s="167" t="s">
        <v>3526</v>
      </c>
      <c r="F1292" s="167" t="s">
        <v>3501</v>
      </c>
      <c r="G1292" s="167" t="s">
        <v>3502</v>
      </c>
      <c r="H1292" s="168">
        <v>46147</v>
      </c>
      <c r="I1292" s="167"/>
      <c r="J1292" s="169">
        <v>26138</v>
      </c>
      <c r="K1292" s="167" t="s">
        <v>55</v>
      </c>
      <c r="L1292" s="169">
        <v>13</v>
      </c>
      <c r="M1292" s="167" t="s">
        <v>3513</v>
      </c>
      <c r="N1292" s="169">
        <v>21</v>
      </c>
      <c r="O1292" s="167" t="s">
        <v>3505</v>
      </c>
      <c r="P1292" s="167"/>
      <c r="Q1292" s="167" t="s">
        <v>3527</v>
      </c>
      <c r="R1292" s="167" t="s">
        <v>3528</v>
      </c>
      <c r="S1292" s="169">
        <v>6</v>
      </c>
      <c r="T1292" s="167" t="s">
        <v>3535</v>
      </c>
      <c r="U1292" s="169" t="s">
        <v>3536</v>
      </c>
      <c r="V1292" s="167" t="s">
        <v>3743</v>
      </c>
      <c r="W1292" s="167" t="s">
        <v>3744</v>
      </c>
      <c r="X1292" s="170" t="s">
        <v>157</v>
      </c>
      <c r="Y1292" s="171" t="s">
        <v>5543</v>
      </c>
      <c r="Z1292" s="167" t="s">
        <v>10785</v>
      </c>
      <c r="AA1292" s="176">
        <v>300000</v>
      </c>
      <c r="AB1292" s="167" t="s">
        <v>11254</v>
      </c>
      <c r="AC1292" s="176">
        <v>300000</v>
      </c>
      <c r="AD1292" s="167" t="s">
        <v>11254</v>
      </c>
      <c r="AE1292" s="176">
        <v>63</v>
      </c>
    </row>
    <row r="1293" spans="1:31">
      <c r="A1293" s="178">
        <v>108206730220</v>
      </c>
      <c r="B1293" s="166">
        <v>46146</v>
      </c>
      <c r="C1293" s="167" t="s">
        <v>3524</v>
      </c>
      <c r="D1293" s="167" t="s">
        <v>3525</v>
      </c>
      <c r="E1293" s="167" t="s">
        <v>3526</v>
      </c>
      <c r="F1293" s="167" t="s">
        <v>3501</v>
      </c>
      <c r="G1293" s="167" t="s">
        <v>3502</v>
      </c>
      <c r="H1293" s="168">
        <v>46147</v>
      </c>
      <c r="I1293" s="167"/>
      <c r="J1293" s="169">
        <v>26138</v>
      </c>
      <c r="K1293" s="167" t="s">
        <v>55</v>
      </c>
      <c r="L1293" s="169">
        <v>13</v>
      </c>
      <c r="M1293" s="167" t="s">
        <v>3513</v>
      </c>
      <c r="N1293" s="169">
        <v>21</v>
      </c>
      <c r="O1293" s="167" t="s">
        <v>3505</v>
      </c>
      <c r="P1293" s="167"/>
      <c r="Q1293" s="167" t="s">
        <v>3527</v>
      </c>
      <c r="R1293" s="167" t="s">
        <v>3528</v>
      </c>
      <c r="S1293" s="169">
        <v>5</v>
      </c>
      <c r="T1293" s="167" t="s">
        <v>3535</v>
      </c>
      <c r="U1293" s="169" t="s">
        <v>3536</v>
      </c>
      <c r="V1293" s="167" t="s">
        <v>5557</v>
      </c>
      <c r="W1293" s="167" t="s">
        <v>5558</v>
      </c>
      <c r="X1293" s="170" t="s">
        <v>160</v>
      </c>
      <c r="Y1293" s="171" t="s">
        <v>5543</v>
      </c>
      <c r="Z1293" s="167" t="s">
        <v>10785</v>
      </c>
      <c r="AA1293" s="176">
        <v>30000</v>
      </c>
      <c r="AB1293" s="167" t="s">
        <v>11254</v>
      </c>
      <c r="AC1293" s="176">
        <v>30000</v>
      </c>
      <c r="AD1293" s="167" t="s">
        <v>11254</v>
      </c>
      <c r="AE1293" s="176">
        <v>6</v>
      </c>
    </row>
    <row r="1294" spans="1:31">
      <c r="A1294" s="178">
        <v>108206730220</v>
      </c>
      <c r="B1294" s="166">
        <v>46146</v>
      </c>
      <c r="C1294" s="167" t="s">
        <v>3524</v>
      </c>
      <c r="D1294" s="167" t="s">
        <v>3525</v>
      </c>
      <c r="E1294" s="167" t="s">
        <v>3526</v>
      </c>
      <c r="F1294" s="167" t="s">
        <v>3501</v>
      </c>
      <c r="G1294" s="167" t="s">
        <v>3502</v>
      </c>
      <c r="H1294" s="168">
        <v>46147</v>
      </c>
      <c r="I1294" s="167"/>
      <c r="J1294" s="169">
        <v>26138</v>
      </c>
      <c r="K1294" s="167" t="s">
        <v>55</v>
      </c>
      <c r="L1294" s="169">
        <v>13</v>
      </c>
      <c r="M1294" s="167" t="s">
        <v>3513</v>
      </c>
      <c r="N1294" s="169">
        <v>21</v>
      </c>
      <c r="O1294" s="167" t="s">
        <v>3505</v>
      </c>
      <c r="P1294" s="167"/>
      <c r="Q1294" s="167" t="s">
        <v>3527</v>
      </c>
      <c r="R1294" s="167" t="s">
        <v>3528</v>
      </c>
      <c r="S1294" s="169">
        <v>4</v>
      </c>
      <c r="T1294" s="167" t="s">
        <v>3560</v>
      </c>
      <c r="U1294" s="169" t="s">
        <v>3561</v>
      </c>
      <c r="V1294" s="167" t="s">
        <v>5544</v>
      </c>
      <c r="W1294" s="167" t="s">
        <v>5545</v>
      </c>
      <c r="X1294" s="170" t="s">
        <v>160</v>
      </c>
      <c r="Y1294" s="171" t="s">
        <v>5543</v>
      </c>
      <c r="Z1294" s="167" t="s">
        <v>10785</v>
      </c>
      <c r="AA1294" s="176">
        <v>40000</v>
      </c>
      <c r="AB1294" s="167" t="s">
        <v>11254</v>
      </c>
      <c r="AC1294" s="176">
        <v>40000</v>
      </c>
      <c r="AD1294" s="167" t="s">
        <v>11254</v>
      </c>
      <c r="AE1294" s="176">
        <v>26.4</v>
      </c>
    </row>
    <row r="1295" spans="1:31">
      <c r="A1295" s="178">
        <v>108206730220</v>
      </c>
      <c r="B1295" s="166">
        <v>46146</v>
      </c>
      <c r="C1295" s="167" t="s">
        <v>3524</v>
      </c>
      <c r="D1295" s="167" t="s">
        <v>3525</v>
      </c>
      <c r="E1295" s="167" t="s">
        <v>3526</v>
      </c>
      <c r="F1295" s="167" t="s">
        <v>3501</v>
      </c>
      <c r="G1295" s="167" t="s">
        <v>3502</v>
      </c>
      <c r="H1295" s="168">
        <v>46147</v>
      </c>
      <c r="I1295" s="167"/>
      <c r="J1295" s="169">
        <v>26138</v>
      </c>
      <c r="K1295" s="167" t="s">
        <v>55</v>
      </c>
      <c r="L1295" s="169">
        <v>13</v>
      </c>
      <c r="M1295" s="167" t="s">
        <v>3513</v>
      </c>
      <c r="N1295" s="169">
        <v>21</v>
      </c>
      <c r="O1295" s="167" t="s">
        <v>3505</v>
      </c>
      <c r="P1295" s="167"/>
      <c r="Q1295" s="167" t="s">
        <v>3527</v>
      </c>
      <c r="R1295" s="167" t="s">
        <v>3528</v>
      </c>
      <c r="S1295" s="169">
        <v>3</v>
      </c>
      <c r="T1295" s="167" t="s">
        <v>3535</v>
      </c>
      <c r="U1295" s="169" t="s">
        <v>3536</v>
      </c>
      <c r="V1295" s="167" t="s">
        <v>5559</v>
      </c>
      <c r="W1295" s="167" t="s">
        <v>5560</v>
      </c>
      <c r="X1295" s="170" t="s">
        <v>160</v>
      </c>
      <c r="Y1295" s="171" t="s">
        <v>5543</v>
      </c>
      <c r="Z1295" s="167" t="s">
        <v>10785</v>
      </c>
      <c r="AA1295" s="176">
        <v>5000</v>
      </c>
      <c r="AB1295" s="167" t="s">
        <v>11254</v>
      </c>
      <c r="AC1295" s="176">
        <v>5000</v>
      </c>
      <c r="AD1295" s="167" t="s">
        <v>11254</v>
      </c>
      <c r="AE1295" s="176">
        <v>3.5</v>
      </c>
    </row>
    <row r="1296" spans="1:31">
      <c r="A1296" s="178">
        <v>108206730220</v>
      </c>
      <c r="B1296" s="166">
        <v>46146</v>
      </c>
      <c r="C1296" s="167" t="s">
        <v>3524</v>
      </c>
      <c r="D1296" s="167" t="s">
        <v>3525</v>
      </c>
      <c r="E1296" s="167" t="s">
        <v>3526</v>
      </c>
      <c r="F1296" s="167" t="s">
        <v>3501</v>
      </c>
      <c r="G1296" s="167" t="s">
        <v>3502</v>
      </c>
      <c r="H1296" s="168">
        <v>46147</v>
      </c>
      <c r="I1296" s="167"/>
      <c r="J1296" s="169">
        <v>26138</v>
      </c>
      <c r="K1296" s="167" t="s">
        <v>55</v>
      </c>
      <c r="L1296" s="169">
        <v>13</v>
      </c>
      <c r="M1296" s="167" t="s">
        <v>3513</v>
      </c>
      <c r="N1296" s="169">
        <v>21</v>
      </c>
      <c r="O1296" s="167" t="s">
        <v>3505</v>
      </c>
      <c r="P1296" s="167"/>
      <c r="Q1296" s="167" t="s">
        <v>3527</v>
      </c>
      <c r="R1296" s="167" t="s">
        <v>3528</v>
      </c>
      <c r="S1296" s="169">
        <v>2</v>
      </c>
      <c r="T1296" s="167" t="s">
        <v>3535</v>
      </c>
      <c r="U1296" s="169" t="s">
        <v>3536</v>
      </c>
      <c r="V1296" s="167" t="s">
        <v>5559</v>
      </c>
      <c r="W1296" s="167" t="s">
        <v>5560</v>
      </c>
      <c r="X1296" s="170" t="s">
        <v>160</v>
      </c>
      <c r="Y1296" s="171" t="s">
        <v>5543</v>
      </c>
      <c r="Z1296" s="167" t="s">
        <v>10785</v>
      </c>
      <c r="AA1296" s="176">
        <v>5000</v>
      </c>
      <c r="AB1296" s="167" t="s">
        <v>11254</v>
      </c>
      <c r="AC1296" s="176">
        <v>5000</v>
      </c>
      <c r="AD1296" s="167" t="s">
        <v>11254</v>
      </c>
      <c r="AE1296" s="176">
        <v>3.5</v>
      </c>
    </row>
    <row r="1297" spans="1:31">
      <c r="A1297" s="178">
        <v>108206730220</v>
      </c>
      <c r="B1297" s="166">
        <v>46146</v>
      </c>
      <c r="C1297" s="167" t="s">
        <v>3524</v>
      </c>
      <c r="D1297" s="167" t="s">
        <v>3525</v>
      </c>
      <c r="E1297" s="167" t="s">
        <v>3526</v>
      </c>
      <c r="F1297" s="167" t="s">
        <v>3501</v>
      </c>
      <c r="G1297" s="167" t="s">
        <v>3502</v>
      </c>
      <c r="H1297" s="168">
        <v>46147</v>
      </c>
      <c r="I1297" s="167"/>
      <c r="J1297" s="169">
        <v>26138</v>
      </c>
      <c r="K1297" s="167" t="s">
        <v>55</v>
      </c>
      <c r="L1297" s="169">
        <v>13</v>
      </c>
      <c r="M1297" s="167" t="s">
        <v>3513</v>
      </c>
      <c r="N1297" s="169">
        <v>21</v>
      </c>
      <c r="O1297" s="167" t="s">
        <v>3505</v>
      </c>
      <c r="P1297" s="167"/>
      <c r="Q1297" s="167" t="s">
        <v>3527</v>
      </c>
      <c r="R1297" s="167" t="s">
        <v>3528</v>
      </c>
      <c r="S1297" s="169">
        <v>1</v>
      </c>
      <c r="T1297" s="167" t="s">
        <v>3717</v>
      </c>
      <c r="U1297" s="169" t="s">
        <v>3718</v>
      </c>
      <c r="V1297" s="167" t="s">
        <v>4516</v>
      </c>
      <c r="W1297" s="167" t="s">
        <v>4517</v>
      </c>
      <c r="X1297" s="170" t="s">
        <v>157</v>
      </c>
      <c r="Y1297" s="171" t="s">
        <v>5543</v>
      </c>
      <c r="Z1297" s="167" t="s">
        <v>10785</v>
      </c>
      <c r="AA1297" s="176">
        <v>16000</v>
      </c>
      <c r="AB1297" s="167" t="s">
        <v>11254</v>
      </c>
      <c r="AC1297" s="176">
        <v>16000</v>
      </c>
      <c r="AD1297" s="167" t="s">
        <v>11254</v>
      </c>
      <c r="AE1297" s="176">
        <v>96</v>
      </c>
    </row>
    <row r="1298" spans="1:31">
      <c r="A1298" s="178">
        <v>108206753910</v>
      </c>
      <c r="B1298" s="166">
        <v>46146</v>
      </c>
      <c r="C1298" s="167" t="s">
        <v>3524</v>
      </c>
      <c r="D1298" s="167" t="s">
        <v>3525</v>
      </c>
      <c r="E1298" s="167" t="s">
        <v>3526</v>
      </c>
      <c r="F1298" s="167" t="s">
        <v>3501</v>
      </c>
      <c r="G1298" s="167" t="s">
        <v>3502</v>
      </c>
      <c r="H1298" s="168">
        <v>46147</v>
      </c>
      <c r="I1298" s="167"/>
      <c r="J1298" s="169">
        <v>26138</v>
      </c>
      <c r="K1298" s="167" t="s">
        <v>55</v>
      </c>
      <c r="L1298" s="169">
        <v>1</v>
      </c>
      <c r="M1298" s="167" t="s">
        <v>3513</v>
      </c>
      <c r="N1298" s="169">
        <v>7.3</v>
      </c>
      <c r="O1298" s="167" t="s">
        <v>3505</v>
      </c>
      <c r="P1298" s="167"/>
      <c r="Q1298" s="167" t="s">
        <v>3514</v>
      </c>
      <c r="R1298" s="167" t="s">
        <v>3528</v>
      </c>
      <c r="S1298" s="169">
        <v>12</v>
      </c>
      <c r="T1298" s="167" t="s">
        <v>3560</v>
      </c>
      <c r="U1298" s="169" t="s">
        <v>3561</v>
      </c>
      <c r="V1298" s="167" t="s">
        <v>5561</v>
      </c>
      <c r="W1298" s="167" t="s">
        <v>5562</v>
      </c>
      <c r="X1298" s="170" t="s">
        <v>160</v>
      </c>
      <c r="Y1298" s="171" t="s">
        <v>5563</v>
      </c>
      <c r="Z1298" s="167" t="s">
        <v>10786</v>
      </c>
      <c r="AA1298" s="176">
        <v>10000</v>
      </c>
      <c r="AB1298" s="167" t="s">
        <v>11254</v>
      </c>
      <c r="AC1298" s="176">
        <v>10000</v>
      </c>
      <c r="AD1298" s="167" t="s">
        <v>11254</v>
      </c>
      <c r="AE1298" s="176">
        <v>14.3</v>
      </c>
    </row>
    <row r="1299" spans="1:31">
      <c r="A1299" s="178">
        <v>108206753910</v>
      </c>
      <c r="B1299" s="166">
        <v>46146</v>
      </c>
      <c r="C1299" s="167" t="s">
        <v>3524</v>
      </c>
      <c r="D1299" s="167" t="s">
        <v>3525</v>
      </c>
      <c r="E1299" s="167" t="s">
        <v>3526</v>
      </c>
      <c r="F1299" s="167" t="s">
        <v>3501</v>
      </c>
      <c r="G1299" s="167" t="s">
        <v>3502</v>
      </c>
      <c r="H1299" s="168">
        <v>46147</v>
      </c>
      <c r="I1299" s="167"/>
      <c r="J1299" s="169">
        <v>26138</v>
      </c>
      <c r="K1299" s="167" t="s">
        <v>55</v>
      </c>
      <c r="L1299" s="169">
        <v>1</v>
      </c>
      <c r="M1299" s="167" t="s">
        <v>3513</v>
      </c>
      <c r="N1299" s="169">
        <v>7.3</v>
      </c>
      <c r="O1299" s="167" t="s">
        <v>3505</v>
      </c>
      <c r="P1299" s="167"/>
      <c r="Q1299" s="167" t="s">
        <v>3514</v>
      </c>
      <c r="R1299" s="167" t="s">
        <v>3528</v>
      </c>
      <c r="S1299" s="169">
        <v>11</v>
      </c>
      <c r="T1299" s="167" t="s">
        <v>3560</v>
      </c>
      <c r="U1299" s="169" t="s">
        <v>3561</v>
      </c>
      <c r="V1299" s="167" t="s">
        <v>5564</v>
      </c>
      <c r="W1299" s="167" t="s">
        <v>5565</v>
      </c>
      <c r="X1299" s="170" t="s">
        <v>160</v>
      </c>
      <c r="Y1299" s="171" t="s">
        <v>5563</v>
      </c>
      <c r="Z1299" s="167" t="s">
        <v>10786</v>
      </c>
      <c r="AA1299" s="176">
        <v>4000</v>
      </c>
      <c r="AB1299" s="167" t="s">
        <v>11254</v>
      </c>
      <c r="AC1299" s="176">
        <v>4000</v>
      </c>
      <c r="AD1299" s="167" t="s">
        <v>11254</v>
      </c>
      <c r="AE1299" s="176">
        <v>16</v>
      </c>
    </row>
    <row r="1300" spans="1:31">
      <c r="A1300" s="178">
        <v>108206753910</v>
      </c>
      <c r="B1300" s="166">
        <v>46146</v>
      </c>
      <c r="C1300" s="167" t="s">
        <v>3524</v>
      </c>
      <c r="D1300" s="167" t="s">
        <v>3525</v>
      </c>
      <c r="E1300" s="167" t="s">
        <v>3526</v>
      </c>
      <c r="F1300" s="167" t="s">
        <v>3501</v>
      </c>
      <c r="G1300" s="167" t="s">
        <v>3502</v>
      </c>
      <c r="H1300" s="168">
        <v>46147</v>
      </c>
      <c r="I1300" s="167"/>
      <c r="J1300" s="169">
        <v>26138</v>
      </c>
      <c r="K1300" s="167" t="s">
        <v>55</v>
      </c>
      <c r="L1300" s="169">
        <v>1</v>
      </c>
      <c r="M1300" s="167" t="s">
        <v>3513</v>
      </c>
      <c r="N1300" s="169">
        <v>7.3</v>
      </c>
      <c r="O1300" s="167" t="s">
        <v>3505</v>
      </c>
      <c r="P1300" s="167"/>
      <c r="Q1300" s="167" t="s">
        <v>3514</v>
      </c>
      <c r="R1300" s="167" t="s">
        <v>3528</v>
      </c>
      <c r="S1300" s="169">
        <v>10</v>
      </c>
      <c r="T1300" s="167" t="s">
        <v>3560</v>
      </c>
      <c r="U1300" s="169" t="s">
        <v>3561</v>
      </c>
      <c r="V1300" s="167" t="s">
        <v>5566</v>
      </c>
      <c r="W1300" s="167" t="s">
        <v>5567</v>
      </c>
      <c r="X1300" s="170" t="s">
        <v>160</v>
      </c>
      <c r="Y1300" s="171" t="s">
        <v>5563</v>
      </c>
      <c r="Z1300" s="167" t="s">
        <v>10786</v>
      </c>
      <c r="AA1300" s="176">
        <v>10000</v>
      </c>
      <c r="AB1300" s="167" t="s">
        <v>11254</v>
      </c>
      <c r="AC1300" s="176">
        <v>10000</v>
      </c>
      <c r="AD1300" s="167" t="s">
        <v>11254</v>
      </c>
      <c r="AE1300" s="176">
        <v>20</v>
      </c>
    </row>
    <row r="1301" spans="1:31">
      <c r="A1301" s="178">
        <v>108206753910</v>
      </c>
      <c r="B1301" s="166">
        <v>46146</v>
      </c>
      <c r="C1301" s="167" t="s">
        <v>3524</v>
      </c>
      <c r="D1301" s="167" t="s">
        <v>3525</v>
      </c>
      <c r="E1301" s="167" t="s">
        <v>3526</v>
      </c>
      <c r="F1301" s="167" t="s">
        <v>3501</v>
      </c>
      <c r="G1301" s="167" t="s">
        <v>3502</v>
      </c>
      <c r="H1301" s="168">
        <v>46147</v>
      </c>
      <c r="I1301" s="167"/>
      <c r="J1301" s="169">
        <v>26138</v>
      </c>
      <c r="K1301" s="167" t="s">
        <v>55</v>
      </c>
      <c r="L1301" s="169">
        <v>1</v>
      </c>
      <c r="M1301" s="167" t="s">
        <v>3513</v>
      </c>
      <c r="N1301" s="169">
        <v>7.3</v>
      </c>
      <c r="O1301" s="167" t="s">
        <v>3505</v>
      </c>
      <c r="P1301" s="167"/>
      <c r="Q1301" s="167" t="s">
        <v>3514</v>
      </c>
      <c r="R1301" s="167" t="s">
        <v>3528</v>
      </c>
      <c r="S1301" s="169">
        <v>9</v>
      </c>
      <c r="T1301" s="167" t="s">
        <v>3560</v>
      </c>
      <c r="U1301" s="169" t="s">
        <v>3561</v>
      </c>
      <c r="V1301" s="167" t="s">
        <v>5566</v>
      </c>
      <c r="W1301" s="167" t="s">
        <v>5567</v>
      </c>
      <c r="X1301" s="170" t="s">
        <v>160</v>
      </c>
      <c r="Y1301" s="171" t="s">
        <v>5563</v>
      </c>
      <c r="Z1301" s="167" t="s">
        <v>10786</v>
      </c>
      <c r="AA1301" s="176">
        <v>10000</v>
      </c>
      <c r="AB1301" s="167" t="s">
        <v>11254</v>
      </c>
      <c r="AC1301" s="176">
        <v>10000</v>
      </c>
      <c r="AD1301" s="167" t="s">
        <v>11254</v>
      </c>
      <c r="AE1301" s="176">
        <v>20</v>
      </c>
    </row>
    <row r="1302" spans="1:31">
      <c r="A1302" s="178">
        <v>108206753910</v>
      </c>
      <c r="B1302" s="166">
        <v>46146</v>
      </c>
      <c r="C1302" s="167" t="s">
        <v>3524</v>
      </c>
      <c r="D1302" s="167" t="s">
        <v>3525</v>
      </c>
      <c r="E1302" s="167" t="s">
        <v>3526</v>
      </c>
      <c r="F1302" s="167" t="s">
        <v>3501</v>
      </c>
      <c r="G1302" s="167" t="s">
        <v>3502</v>
      </c>
      <c r="H1302" s="168">
        <v>46147</v>
      </c>
      <c r="I1302" s="167"/>
      <c r="J1302" s="169">
        <v>26138</v>
      </c>
      <c r="K1302" s="167" t="s">
        <v>55</v>
      </c>
      <c r="L1302" s="169">
        <v>1</v>
      </c>
      <c r="M1302" s="167" t="s">
        <v>3513</v>
      </c>
      <c r="N1302" s="169">
        <v>7.3</v>
      </c>
      <c r="O1302" s="167" t="s">
        <v>3505</v>
      </c>
      <c r="P1302" s="167"/>
      <c r="Q1302" s="167" t="s">
        <v>3514</v>
      </c>
      <c r="R1302" s="167" t="s">
        <v>3528</v>
      </c>
      <c r="S1302" s="169">
        <v>8</v>
      </c>
      <c r="T1302" s="167" t="s">
        <v>3560</v>
      </c>
      <c r="U1302" s="169" t="s">
        <v>3561</v>
      </c>
      <c r="V1302" s="167" t="s">
        <v>5568</v>
      </c>
      <c r="W1302" s="167" t="s">
        <v>4900</v>
      </c>
      <c r="X1302" s="170" t="s">
        <v>160</v>
      </c>
      <c r="Y1302" s="171" t="s">
        <v>5563</v>
      </c>
      <c r="Z1302" s="167" t="s">
        <v>10786</v>
      </c>
      <c r="AA1302" s="176">
        <v>10000</v>
      </c>
      <c r="AB1302" s="167" t="s">
        <v>11254</v>
      </c>
      <c r="AC1302" s="176">
        <v>10000</v>
      </c>
      <c r="AD1302" s="167" t="s">
        <v>11254</v>
      </c>
      <c r="AE1302" s="176">
        <v>339.3</v>
      </c>
    </row>
    <row r="1303" spans="1:31">
      <c r="A1303" s="178">
        <v>108206753910</v>
      </c>
      <c r="B1303" s="166">
        <v>46146</v>
      </c>
      <c r="C1303" s="167" t="s">
        <v>3524</v>
      </c>
      <c r="D1303" s="167" t="s">
        <v>3525</v>
      </c>
      <c r="E1303" s="167" t="s">
        <v>3526</v>
      </c>
      <c r="F1303" s="167" t="s">
        <v>3501</v>
      </c>
      <c r="G1303" s="167" t="s">
        <v>3502</v>
      </c>
      <c r="H1303" s="168">
        <v>46147</v>
      </c>
      <c r="I1303" s="167"/>
      <c r="J1303" s="169">
        <v>26138</v>
      </c>
      <c r="K1303" s="167" t="s">
        <v>55</v>
      </c>
      <c r="L1303" s="169">
        <v>1</v>
      </c>
      <c r="M1303" s="167" t="s">
        <v>3513</v>
      </c>
      <c r="N1303" s="169">
        <v>7.3</v>
      </c>
      <c r="O1303" s="167" t="s">
        <v>3505</v>
      </c>
      <c r="P1303" s="167"/>
      <c r="Q1303" s="167" t="s">
        <v>3514</v>
      </c>
      <c r="R1303" s="167" t="s">
        <v>3528</v>
      </c>
      <c r="S1303" s="169">
        <v>7</v>
      </c>
      <c r="T1303" s="167" t="s">
        <v>3560</v>
      </c>
      <c r="U1303" s="169" t="s">
        <v>3561</v>
      </c>
      <c r="V1303" s="167" t="s">
        <v>5568</v>
      </c>
      <c r="W1303" s="167" t="s">
        <v>4900</v>
      </c>
      <c r="X1303" s="170" t="s">
        <v>160</v>
      </c>
      <c r="Y1303" s="171" t="s">
        <v>5563</v>
      </c>
      <c r="Z1303" s="167" t="s">
        <v>10786</v>
      </c>
      <c r="AA1303" s="176">
        <v>16000</v>
      </c>
      <c r="AB1303" s="167" t="s">
        <v>11254</v>
      </c>
      <c r="AC1303" s="176">
        <v>16000</v>
      </c>
      <c r="AD1303" s="167" t="s">
        <v>11254</v>
      </c>
      <c r="AE1303" s="176">
        <v>542.88</v>
      </c>
    </row>
    <row r="1304" spans="1:31">
      <c r="A1304" s="178">
        <v>108206753910</v>
      </c>
      <c r="B1304" s="166">
        <v>46146</v>
      </c>
      <c r="C1304" s="167" t="s">
        <v>3524</v>
      </c>
      <c r="D1304" s="167" t="s">
        <v>3525</v>
      </c>
      <c r="E1304" s="167" t="s">
        <v>3526</v>
      </c>
      <c r="F1304" s="167" t="s">
        <v>3501</v>
      </c>
      <c r="G1304" s="167" t="s">
        <v>3502</v>
      </c>
      <c r="H1304" s="168">
        <v>46147</v>
      </c>
      <c r="I1304" s="167"/>
      <c r="J1304" s="169">
        <v>26138</v>
      </c>
      <c r="K1304" s="167" t="s">
        <v>55</v>
      </c>
      <c r="L1304" s="169">
        <v>1</v>
      </c>
      <c r="M1304" s="167" t="s">
        <v>3513</v>
      </c>
      <c r="N1304" s="169">
        <v>7.3</v>
      </c>
      <c r="O1304" s="167" t="s">
        <v>3505</v>
      </c>
      <c r="P1304" s="167"/>
      <c r="Q1304" s="167" t="s">
        <v>3514</v>
      </c>
      <c r="R1304" s="167" t="s">
        <v>3528</v>
      </c>
      <c r="S1304" s="169">
        <v>6</v>
      </c>
      <c r="T1304" s="167" t="s">
        <v>3560</v>
      </c>
      <c r="U1304" s="169" t="s">
        <v>3561</v>
      </c>
      <c r="V1304" s="167" t="s">
        <v>5569</v>
      </c>
      <c r="W1304" s="167" t="s">
        <v>5570</v>
      </c>
      <c r="X1304" s="170" t="s">
        <v>160</v>
      </c>
      <c r="Y1304" s="171" t="s">
        <v>5563</v>
      </c>
      <c r="Z1304" s="167" t="s">
        <v>10786</v>
      </c>
      <c r="AA1304" s="176">
        <v>20000</v>
      </c>
      <c r="AB1304" s="167" t="s">
        <v>11254</v>
      </c>
      <c r="AC1304" s="176">
        <v>20000</v>
      </c>
      <c r="AD1304" s="167" t="s">
        <v>11254</v>
      </c>
      <c r="AE1304" s="176">
        <v>40</v>
      </c>
    </row>
    <row r="1305" spans="1:31">
      <c r="A1305" s="178">
        <v>108206753910</v>
      </c>
      <c r="B1305" s="166">
        <v>46146</v>
      </c>
      <c r="C1305" s="167" t="s">
        <v>3524</v>
      </c>
      <c r="D1305" s="167" t="s">
        <v>3525</v>
      </c>
      <c r="E1305" s="167" t="s">
        <v>3526</v>
      </c>
      <c r="F1305" s="167" t="s">
        <v>3501</v>
      </c>
      <c r="G1305" s="167" t="s">
        <v>3502</v>
      </c>
      <c r="H1305" s="168">
        <v>46147</v>
      </c>
      <c r="I1305" s="167"/>
      <c r="J1305" s="169">
        <v>26138</v>
      </c>
      <c r="K1305" s="167" t="s">
        <v>55</v>
      </c>
      <c r="L1305" s="169">
        <v>1</v>
      </c>
      <c r="M1305" s="167" t="s">
        <v>3513</v>
      </c>
      <c r="N1305" s="169">
        <v>7.3</v>
      </c>
      <c r="O1305" s="167" t="s">
        <v>3505</v>
      </c>
      <c r="P1305" s="167"/>
      <c r="Q1305" s="167" t="s">
        <v>3514</v>
      </c>
      <c r="R1305" s="167" t="s">
        <v>3528</v>
      </c>
      <c r="S1305" s="169">
        <v>5</v>
      </c>
      <c r="T1305" s="167" t="s">
        <v>3560</v>
      </c>
      <c r="U1305" s="169" t="s">
        <v>3561</v>
      </c>
      <c r="V1305" s="167" t="s">
        <v>5564</v>
      </c>
      <c r="W1305" s="167" t="s">
        <v>5565</v>
      </c>
      <c r="X1305" s="170" t="s">
        <v>160</v>
      </c>
      <c r="Y1305" s="171" t="s">
        <v>5563</v>
      </c>
      <c r="Z1305" s="167" t="s">
        <v>10786</v>
      </c>
      <c r="AA1305" s="176">
        <v>20000</v>
      </c>
      <c r="AB1305" s="167" t="s">
        <v>11254</v>
      </c>
      <c r="AC1305" s="176">
        <v>20000</v>
      </c>
      <c r="AD1305" s="167" t="s">
        <v>11254</v>
      </c>
      <c r="AE1305" s="176">
        <v>80</v>
      </c>
    </row>
    <row r="1306" spans="1:31">
      <c r="A1306" s="178">
        <v>108206753910</v>
      </c>
      <c r="B1306" s="166">
        <v>46146</v>
      </c>
      <c r="C1306" s="167" t="s">
        <v>3524</v>
      </c>
      <c r="D1306" s="167" t="s">
        <v>3525</v>
      </c>
      <c r="E1306" s="167" t="s">
        <v>3526</v>
      </c>
      <c r="F1306" s="167" t="s">
        <v>3501</v>
      </c>
      <c r="G1306" s="167" t="s">
        <v>3502</v>
      </c>
      <c r="H1306" s="168">
        <v>46147</v>
      </c>
      <c r="I1306" s="167"/>
      <c r="J1306" s="169">
        <v>26138</v>
      </c>
      <c r="K1306" s="167" t="s">
        <v>55</v>
      </c>
      <c r="L1306" s="169">
        <v>1</v>
      </c>
      <c r="M1306" s="167" t="s">
        <v>3513</v>
      </c>
      <c r="N1306" s="169">
        <v>7.3</v>
      </c>
      <c r="O1306" s="167" t="s">
        <v>3505</v>
      </c>
      <c r="P1306" s="167"/>
      <c r="Q1306" s="167" t="s">
        <v>3514</v>
      </c>
      <c r="R1306" s="167" t="s">
        <v>3528</v>
      </c>
      <c r="S1306" s="169">
        <v>4</v>
      </c>
      <c r="T1306" s="167" t="s">
        <v>3560</v>
      </c>
      <c r="U1306" s="169" t="s">
        <v>3561</v>
      </c>
      <c r="V1306" s="167" t="s">
        <v>5568</v>
      </c>
      <c r="W1306" s="167" t="s">
        <v>4900</v>
      </c>
      <c r="X1306" s="170" t="s">
        <v>160</v>
      </c>
      <c r="Y1306" s="171" t="s">
        <v>5563</v>
      </c>
      <c r="Z1306" s="167" t="s">
        <v>10786</v>
      </c>
      <c r="AA1306" s="176">
        <v>24000</v>
      </c>
      <c r="AB1306" s="167" t="s">
        <v>11254</v>
      </c>
      <c r="AC1306" s="176">
        <v>24000</v>
      </c>
      <c r="AD1306" s="167" t="s">
        <v>11254</v>
      </c>
      <c r="AE1306" s="176">
        <v>814.32</v>
      </c>
    </row>
    <row r="1307" spans="1:31">
      <c r="A1307" s="178">
        <v>108206753910</v>
      </c>
      <c r="B1307" s="166">
        <v>46146</v>
      </c>
      <c r="C1307" s="167" t="s">
        <v>3524</v>
      </c>
      <c r="D1307" s="167" t="s">
        <v>3525</v>
      </c>
      <c r="E1307" s="167" t="s">
        <v>3526</v>
      </c>
      <c r="F1307" s="167" t="s">
        <v>3501</v>
      </c>
      <c r="G1307" s="167" t="s">
        <v>3502</v>
      </c>
      <c r="H1307" s="168">
        <v>46147</v>
      </c>
      <c r="I1307" s="167"/>
      <c r="J1307" s="169">
        <v>26138</v>
      </c>
      <c r="K1307" s="167" t="s">
        <v>55</v>
      </c>
      <c r="L1307" s="169">
        <v>1</v>
      </c>
      <c r="M1307" s="167" t="s">
        <v>3513</v>
      </c>
      <c r="N1307" s="169">
        <v>7.3</v>
      </c>
      <c r="O1307" s="167" t="s">
        <v>3505</v>
      </c>
      <c r="P1307" s="167"/>
      <c r="Q1307" s="167" t="s">
        <v>3514</v>
      </c>
      <c r="R1307" s="167" t="s">
        <v>3528</v>
      </c>
      <c r="S1307" s="169">
        <v>3</v>
      </c>
      <c r="T1307" s="167" t="s">
        <v>3560</v>
      </c>
      <c r="U1307" s="169" t="s">
        <v>3561</v>
      </c>
      <c r="V1307" s="167" t="s">
        <v>5571</v>
      </c>
      <c r="W1307" s="167" t="s">
        <v>5572</v>
      </c>
      <c r="X1307" s="170" t="s">
        <v>160</v>
      </c>
      <c r="Y1307" s="171" t="s">
        <v>5563</v>
      </c>
      <c r="Z1307" s="167" t="s">
        <v>10786</v>
      </c>
      <c r="AA1307" s="176">
        <v>10000</v>
      </c>
      <c r="AB1307" s="167" t="s">
        <v>11254</v>
      </c>
      <c r="AC1307" s="176">
        <v>10000</v>
      </c>
      <c r="AD1307" s="167" t="s">
        <v>11254</v>
      </c>
      <c r="AE1307" s="176">
        <v>9.5</v>
      </c>
    </row>
    <row r="1308" spans="1:31">
      <c r="A1308" s="178">
        <v>108206753910</v>
      </c>
      <c r="B1308" s="166">
        <v>46146</v>
      </c>
      <c r="C1308" s="167" t="s">
        <v>3524</v>
      </c>
      <c r="D1308" s="167" t="s">
        <v>3525</v>
      </c>
      <c r="E1308" s="167" t="s">
        <v>3526</v>
      </c>
      <c r="F1308" s="167" t="s">
        <v>3501</v>
      </c>
      <c r="G1308" s="167" t="s">
        <v>3502</v>
      </c>
      <c r="H1308" s="168">
        <v>46147</v>
      </c>
      <c r="I1308" s="167"/>
      <c r="J1308" s="169">
        <v>26138</v>
      </c>
      <c r="K1308" s="167" t="s">
        <v>55</v>
      </c>
      <c r="L1308" s="169">
        <v>1</v>
      </c>
      <c r="M1308" s="167" t="s">
        <v>3513</v>
      </c>
      <c r="N1308" s="169">
        <v>7.3</v>
      </c>
      <c r="O1308" s="167" t="s">
        <v>3505</v>
      </c>
      <c r="P1308" s="167"/>
      <c r="Q1308" s="167" t="s">
        <v>3514</v>
      </c>
      <c r="R1308" s="167" t="s">
        <v>3528</v>
      </c>
      <c r="S1308" s="169">
        <v>2</v>
      </c>
      <c r="T1308" s="167" t="s">
        <v>3560</v>
      </c>
      <c r="U1308" s="169" t="s">
        <v>3561</v>
      </c>
      <c r="V1308" s="167" t="s">
        <v>5573</v>
      </c>
      <c r="W1308" s="167" t="s">
        <v>5574</v>
      </c>
      <c r="X1308" s="170" t="s">
        <v>160</v>
      </c>
      <c r="Y1308" s="171" t="s">
        <v>5563</v>
      </c>
      <c r="Z1308" s="167" t="s">
        <v>10786</v>
      </c>
      <c r="AA1308" s="176">
        <v>10000</v>
      </c>
      <c r="AB1308" s="167" t="s">
        <v>11254</v>
      </c>
      <c r="AC1308" s="176">
        <v>10000</v>
      </c>
      <c r="AD1308" s="167" t="s">
        <v>11254</v>
      </c>
      <c r="AE1308" s="176">
        <v>9.5</v>
      </c>
    </row>
    <row r="1309" spans="1:31">
      <c r="A1309" s="178">
        <v>108206753910</v>
      </c>
      <c r="B1309" s="166">
        <v>46146</v>
      </c>
      <c r="C1309" s="167" t="s">
        <v>3524</v>
      </c>
      <c r="D1309" s="167" t="s">
        <v>3525</v>
      </c>
      <c r="E1309" s="167" t="s">
        <v>3526</v>
      </c>
      <c r="F1309" s="167" t="s">
        <v>3501</v>
      </c>
      <c r="G1309" s="167" t="s">
        <v>3502</v>
      </c>
      <c r="H1309" s="168">
        <v>46147</v>
      </c>
      <c r="I1309" s="167"/>
      <c r="J1309" s="169">
        <v>26138</v>
      </c>
      <c r="K1309" s="167" t="s">
        <v>55</v>
      </c>
      <c r="L1309" s="169">
        <v>1</v>
      </c>
      <c r="M1309" s="167" t="s">
        <v>3513</v>
      </c>
      <c r="N1309" s="169">
        <v>7.3</v>
      </c>
      <c r="O1309" s="167" t="s">
        <v>3505</v>
      </c>
      <c r="P1309" s="167"/>
      <c r="Q1309" s="167" t="s">
        <v>3514</v>
      </c>
      <c r="R1309" s="167" t="s">
        <v>3528</v>
      </c>
      <c r="S1309" s="169">
        <v>1</v>
      </c>
      <c r="T1309" s="167" t="s">
        <v>3560</v>
      </c>
      <c r="U1309" s="169" t="s">
        <v>3561</v>
      </c>
      <c r="V1309" s="167" t="s">
        <v>5564</v>
      </c>
      <c r="W1309" s="167" t="s">
        <v>5565</v>
      </c>
      <c r="X1309" s="170" t="s">
        <v>160</v>
      </c>
      <c r="Y1309" s="171" t="s">
        <v>5563</v>
      </c>
      <c r="Z1309" s="167" t="s">
        <v>10786</v>
      </c>
      <c r="AA1309" s="176">
        <v>24000</v>
      </c>
      <c r="AB1309" s="167" t="s">
        <v>11254</v>
      </c>
      <c r="AC1309" s="176">
        <v>24000</v>
      </c>
      <c r="AD1309" s="167" t="s">
        <v>11254</v>
      </c>
      <c r="AE1309" s="176">
        <v>96</v>
      </c>
    </row>
    <row r="1310" spans="1:31">
      <c r="A1310" s="178">
        <v>108206780360</v>
      </c>
      <c r="B1310" s="166">
        <v>46146</v>
      </c>
      <c r="C1310" s="167" t="s">
        <v>3524</v>
      </c>
      <c r="D1310" s="167" t="s">
        <v>3525</v>
      </c>
      <c r="E1310" s="167" t="s">
        <v>3526</v>
      </c>
      <c r="F1310" s="167" t="s">
        <v>3501</v>
      </c>
      <c r="G1310" s="167" t="s">
        <v>3502</v>
      </c>
      <c r="H1310" s="168">
        <v>46147</v>
      </c>
      <c r="I1310" s="167"/>
      <c r="J1310" s="169">
        <v>26138</v>
      </c>
      <c r="K1310" s="167" t="s">
        <v>55</v>
      </c>
      <c r="L1310" s="169">
        <v>1</v>
      </c>
      <c r="M1310" s="167" t="s">
        <v>3513</v>
      </c>
      <c r="N1310" s="169">
        <v>8</v>
      </c>
      <c r="O1310" s="167" t="s">
        <v>3505</v>
      </c>
      <c r="P1310" s="167"/>
      <c r="Q1310" s="167" t="s">
        <v>3527</v>
      </c>
      <c r="R1310" s="167" t="s">
        <v>3528</v>
      </c>
      <c r="S1310" s="169">
        <v>2</v>
      </c>
      <c r="T1310" s="167" t="s">
        <v>3587</v>
      </c>
      <c r="U1310" s="169" t="s">
        <v>3588</v>
      </c>
      <c r="V1310" s="167" t="s">
        <v>3589</v>
      </c>
      <c r="W1310" s="167" t="s">
        <v>3590</v>
      </c>
      <c r="X1310" s="170" t="s">
        <v>157</v>
      </c>
      <c r="Y1310" s="171" t="s">
        <v>5575</v>
      </c>
      <c r="Z1310" s="167" t="s">
        <v>10787</v>
      </c>
      <c r="AA1310" s="176">
        <v>2700</v>
      </c>
      <c r="AB1310" s="167" t="s">
        <v>11254</v>
      </c>
      <c r="AC1310" s="176">
        <v>2700</v>
      </c>
      <c r="AD1310" s="167" t="s">
        <v>11254</v>
      </c>
      <c r="AE1310" s="176">
        <v>1444.5</v>
      </c>
    </row>
    <row r="1311" spans="1:31">
      <c r="A1311" s="178">
        <v>108206780360</v>
      </c>
      <c r="B1311" s="166">
        <v>46146</v>
      </c>
      <c r="C1311" s="167" t="s">
        <v>3524</v>
      </c>
      <c r="D1311" s="167" t="s">
        <v>3525</v>
      </c>
      <c r="E1311" s="167" t="s">
        <v>3526</v>
      </c>
      <c r="F1311" s="167" t="s">
        <v>3501</v>
      </c>
      <c r="G1311" s="167" t="s">
        <v>3502</v>
      </c>
      <c r="H1311" s="168">
        <v>46147</v>
      </c>
      <c r="I1311" s="167"/>
      <c r="J1311" s="169">
        <v>26138</v>
      </c>
      <c r="K1311" s="167" t="s">
        <v>55</v>
      </c>
      <c r="L1311" s="169">
        <v>1</v>
      </c>
      <c r="M1311" s="167" t="s">
        <v>3513</v>
      </c>
      <c r="N1311" s="169">
        <v>8</v>
      </c>
      <c r="O1311" s="167" t="s">
        <v>3505</v>
      </c>
      <c r="P1311" s="167"/>
      <c r="Q1311" s="167" t="s">
        <v>3527</v>
      </c>
      <c r="R1311" s="167" t="s">
        <v>3528</v>
      </c>
      <c r="S1311" s="169">
        <v>1</v>
      </c>
      <c r="T1311" s="167" t="s">
        <v>3587</v>
      </c>
      <c r="U1311" s="169" t="s">
        <v>3588</v>
      </c>
      <c r="V1311" s="167" t="s">
        <v>3589</v>
      </c>
      <c r="W1311" s="167" t="s">
        <v>3590</v>
      </c>
      <c r="X1311" s="170" t="s">
        <v>157</v>
      </c>
      <c r="Y1311" s="171" t="s">
        <v>5575</v>
      </c>
      <c r="Z1311" s="167" t="s">
        <v>10787</v>
      </c>
      <c r="AA1311" s="176">
        <v>2700</v>
      </c>
      <c r="AB1311" s="167" t="s">
        <v>11254</v>
      </c>
      <c r="AC1311" s="176">
        <v>2700</v>
      </c>
      <c r="AD1311" s="167" t="s">
        <v>11254</v>
      </c>
      <c r="AE1311" s="176">
        <v>1444.5</v>
      </c>
    </row>
    <row r="1312" spans="1:31">
      <c r="A1312" s="178">
        <v>108206813410</v>
      </c>
      <c r="B1312" s="166">
        <v>46146</v>
      </c>
      <c r="C1312" s="167" t="s">
        <v>3610</v>
      </c>
      <c r="D1312" s="167" t="s">
        <v>3525</v>
      </c>
      <c r="E1312" s="167" t="s">
        <v>3526</v>
      </c>
      <c r="F1312" s="167" t="s">
        <v>3613</v>
      </c>
      <c r="G1312" s="167" t="s">
        <v>3614</v>
      </c>
      <c r="H1312" s="168">
        <v>46146</v>
      </c>
      <c r="I1312" s="167"/>
      <c r="J1312" s="169">
        <v>1</v>
      </c>
      <c r="K1312" s="167" t="s">
        <v>48</v>
      </c>
      <c r="L1312" s="169">
        <v>4</v>
      </c>
      <c r="M1312" s="167" t="s">
        <v>3504</v>
      </c>
      <c r="N1312" s="169">
        <v>382</v>
      </c>
      <c r="O1312" s="167" t="s">
        <v>3505</v>
      </c>
      <c r="P1312" s="167" t="s">
        <v>5576</v>
      </c>
      <c r="Q1312" s="167" t="s">
        <v>3506</v>
      </c>
      <c r="R1312" s="167" t="s">
        <v>5577</v>
      </c>
      <c r="S1312" s="169">
        <v>28</v>
      </c>
      <c r="T1312" s="167"/>
      <c r="U1312" s="169" t="s">
        <v>5578</v>
      </c>
      <c r="V1312" s="167" t="s">
        <v>5579</v>
      </c>
      <c r="W1312" s="167"/>
      <c r="X1312" s="170" t="s">
        <v>3619</v>
      </c>
      <c r="Y1312" s="171" t="s">
        <v>5580</v>
      </c>
      <c r="Z1312" s="167" t="s">
        <v>10788</v>
      </c>
      <c r="AA1312" s="176">
        <v>150</v>
      </c>
      <c r="AB1312" s="167" t="s">
        <v>11256</v>
      </c>
      <c r="AC1312" s="176">
        <v>150</v>
      </c>
      <c r="AD1312" s="167" t="s">
        <v>11256</v>
      </c>
      <c r="AE1312" s="176">
        <v>5025000</v>
      </c>
    </row>
    <row r="1313" spans="1:31">
      <c r="A1313" s="178">
        <v>108206813410</v>
      </c>
      <c r="B1313" s="166">
        <v>46146</v>
      </c>
      <c r="C1313" s="167" t="s">
        <v>3610</v>
      </c>
      <c r="D1313" s="167" t="s">
        <v>3525</v>
      </c>
      <c r="E1313" s="167" t="s">
        <v>3526</v>
      </c>
      <c r="F1313" s="167" t="s">
        <v>3613</v>
      </c>
      <c r="G1313" s="167" t="s">
        <v>3614</v>
      </c>
      <c r="H1313" s="168">
        <v>46146</v>
      </c>
      <c r="I1313" s="167"/>
      <c r="J1313" s="169">
        <v>1</v>
      </c>
      <c r="K1313" s="167" t="s">
        <v>48</v>
      </c>
      <c r="L1313" s="169">
        <v>4</v>
      </c>
      <c r="M1313" s="167" t="s">
        <v>3504</v>
      </c>
      <c r="N1313" s="169">
        <v>382</v>
      </c>
      <c r="O1313" s="167" t="s">
        <v>3505</v>
      </c>
      <c r="P1313" s="167" t="s">
        <v>5576</v>
      </c>
      <c r="Q1313" s="167" t="s">
        <v>3506</v>
      </c>
      <c r="R1313" s="167" t="s">
        <v>5577</v>
      </c>
      <c r="S1313" s="169">
        <v>27</v>
      </c>
      <c r="T1313" s="167"/>
      <c r="U1313" s="169" t="s">
        <v>5581</v>
      </c>
      <c r="V1313" s="167" t="s">
        <v>5582</v>
      </c>
      <c r="W1313" s="167"/>
      <c r="X1313" s="170" t="s">
        <v>3619</v>
      </c>
      <c r="Y1313" s="171" t="s">
        <v>5580</v>
      </c>
      <c r="Z1313" s="167" t="s">
        <v>10788</v>
      </c>
      <c r="AA1313" s="176">
        <v>180</v>
      </c>
      <c r="AB1313" s="167" t="s">
        <v>11256</v>
      </c>
      <c r="AC1313" s="176">
        <v>180</v>
      </c>
      <c r="AD1313" s="167" t="s">
        <v>11256</v>
      </c>
      <c r="AE1313" s="176">
        <v>5760000</v>
      </c>
    </row>
    <row r="1314" spans="1:31">
      <c r="A1314" s="178">
        <v>108206813410</v>
      </c>
      <c r="B1314" s="166">
        <v>46146</v>
      </c>
      <c r="C1314" s="167" t="s">
        <v>3610</v>
      </c>
      <c r="D1314" s="167" t="s">
        <v>3525</v>
      </c>
      <c r="E1314" s="167" t="s">
        <v>3526</v>
      </c>
      <c r="F1314" s="167" t="s">
        <v>3613</v>
      </c>
      <c r="G1314" s="167" t="s">
        <v>3614</v>
      </c>
      <c r="H1314" s="168">
        <v>46146</v>
      </c>
      <c r="I1314" s="167"/>
      <c r="J1314" s="169">
        <v>1</v>
      </c>
      <c r="K1314" s="167" t="s">
        <v>48</v>
      </c>
      <c r="L1314" s="169">
        <v>4</v>
      </c>
      <c r="M1314" s="167" t="s">
        <v>3504</v>
      </c>
      <c r="N1314" s="169">
        <v>382</v>
      </c>
      <c r="O1314" s="167" t="s">
        <v>3505</v>
      </c>
      <c r="P1314" s="167" t="s">
        <v>5576</v>
      </c>
      <c r="Q1314" s="167" t="s">
        <v>3506</v>
      </c>
      <c r="R1314" s="167" t="s">
        <v>5577</v>
      </c>
      <c r="S1314" s="169">
        <v>26</v>
      </c>
      <c r="T1314" s="167"/>
      <c r="U1314" s="169" t="s">
        <v>5583</v>
      </c>
      <c r="V1314" s="167" t="s">
        <v>5584</v>
      </c>
      <c r="W1314" s="167"/>
      <c r="X1314" s="170" t="s">
        <v>3619</v>
      </c>
      <c r="Y1314" s="171" t="s">
        <v>5580</v>
      </c>
      <c r="Z1314" s="167" t="s">
        <v>10788</v>
      </c>
      <c r="AA1314" s="176">
        <v>48</v>
      </c>
      <c r="AB1314" s="167" t="s">
        <v>11264</v>
      </c>
      <c r="AC1314" s="176">
        <v>48</v>
      </c>
      <c r="AD1314" s="167" t="s">
        <v>11256</v>
      </c>
      <c r="AE1314" s="176">
        <v>4608000</v>
      </c>
    </row>
    <row r="1315" spans="1:31">
      <c r="A1315" s="178">
        <v>108206813410</v>
      </c>
      <c r="B1315" s="166">
        <v>46146</v>
      </c>
      <c r="C1315" s="167" t="s">
        <v>3610</v>
      </c>
      <c r="D1315" s="167" t="s">
        <v>3525</v>
      </c>
      <c r="E1315" s="167" t="s">
        <v>3526</v>
      </c>
      <c r="F1315" s="167" t="s">
        <v>3613</v>
      </c>
      <c r="G1315" s="167" t="s">
        <v>3614</v>
      </c>
      <c r="H1315" s="168">
        <v>46146</v>
      </c>
      <c r="I1315" s="167"/>
      <c r="J1315" s="169">
        <v>1</v>
      </c>
      <c r="K1315" s="167" t="s">
        <v>48</v>
      </c>
      <c r="L1315" s="169">
        <v>4</v>
      </c>
      <c r="M1315" s="167" t="s">
        <v>3504</v>
      </c>
      <c r="N1315" s="169">
        <v>382</v>
      </c>
      <c r="O1315" s="167" t="s">
        <v>3505</v>
      </c>
      <c r="P1315" s="167" t="s">
        <v>5576</v>
      </c>
      <c r="Q1315" s="167" t="s">
        <v>3506</v>
      </c>
      <c r="R1315" s="167" t="s">
        <v>5577</v>
      </c>
      <c r="S1315" s="169">
        <v>25</v>
      </c>
      <c r="T1315" s="167"/>
      <c r="U1315" s="169" t="s">
        <v>5585</v>
      </c>
      <c r="V1315" s="167" t="s">
        <v>5586</v>
      </c>
      <c r="W1315" s="167"/>
      <c r="X1315" s="170" t="s">
        <v>3619</v>
      </c>
      <c r="Y1315" s="171" t="s">
        <v>5580</v>
      </c>
      <c r="Z1315" s="167" t="s">
        <v>10788</v>
      </c>
      <c r="AA1315" s="176">
        <v>10</v>
      </c>
      <c r="AB1315" s="167" t="s">
        <v>11254</v>
      </c>
      <c r="AC1315" s="176">
        <v>10</v>
      </c>
      <c r="AD1315" s="167" t="s">
        <v>11254</v>
      </c>
      <c r="AE1315" s="176">
        <v>500000</v>
      </c>
    </row>
    <row r="1316" spans="1:31">
      <c r="A1316" s="178">
        <v>108206813410</v>
      </c>
      <c r="B1316" s="166">
        <v>46146</v>
      </c>
      <c r="C1316" s="167" t="s">
        <v>3610</v>
      </c>
      <c r="D1316" s="167" t="s">
        <v>3525</v>
      </c>
      <c r="E1316" s="167" t="s">
        <v>3526</v>
      </c>
      <c r="F1316" s="167" t="s">
        <v>3613</v>
      </c>
      <c r="G1316" s="167" t="s">
        <v>3614</v>
      </c>
      <c r="H1316" s="168">
        <v>46146</v>
      </c>
      <c r="I1316" s="167"/>
      <c r="J1316" s="169">
        <v>1</v>
      </c>
      <c r="K1316" s="167" t="s">
        <v>48</v>
      </c>
      <c r="L1316" s="169">
        <v>4</v>
      </c>
      <c r="M1316" s="167" t="s">
        <v>3504</v>
      </c>
      <c r="N1316" s="169">
        <v>382</v>
      </c>
      <c r="O1316" s="167" t="s">
        <v>3505</v>
      </c>
      <c r="P1316" s="167" t="s">
        <v>5576</v>
      </c>
      <c r="Q1316" s="167" t="s">
        <v>3506</v>
      </c>
      <c r="R1316" s="167" t="s">
        <v>5577</v>
      </c>
      <c r="S1316" s="169">
        <v>24</v>
      </c>
      <c r="T1316" s="167"/>
      <c r="U1316" s="169" t="s">
        <v>5585</v>
      </c>
      <c r="V1316" s="167" t="s">
        <v>5587</v>
      </c>
      <c r="W1316" s="167"/>
      <c r="X1316" s="170" t="s">
        <v>3619</v>
      </c>
      <c r="Y1316" s="171" t="s">
        <v>5580</v>
      </c>
      <c r="Z1316" s="167" t="s">
        <v>10788</v>
      </c>
      <c r="AA1316" s="176">
        <v>10</v>
      </c>
      <c r="AB1316" s="167" t="s">
        <v>11254</v>
      </c>
      <c r="AC1316" s="176">
        <v>10</v>
      </c>
      <c r="AD1316" s="167" t="s">
        <v>11254</v>
      </c>
      <c r="AE1316" s="176">
        <v>500000</v>
      </c>
    </row>
    <row r="1317" spans="1:31">
      <c r="A1317" s="178">
        <v>108206813410</v>
      </c>
      <c r="B1317" s="166">
        <v>46146</v>
      </c>
      <c r="C1317" s="167" t="s">
        <v>3610</v>
      </c>
      <c r="D1317" s="167" t="s">
        <v>3525</v>
      </c>
      <c r="E1317" s="167" t="s">
        <v>3526</v>
      </c>
      <c r="F1317" s="167" t="s">
        <v>3613</v>
      </c>
      <c r="G1317" s="167" t="s">
        <v>3614</v>
      </c>
      <c r="H1317" s="168">
        <v>46146</v>
      </c>
      <c r="I1317" s="167"/>
      <c r="J1317" s="169">
        <v>1</v>
      </c>
      <c r="K1317" s="167" t="s">
        <v>48</v>
      </c>
      <c r="L1317" s="169">
        <v>4</v>
      </c>
      <c r="M1317" s="167" t="s">
        <v>3504</v>
      </c>
      <c r="N1317" s="169">
        <v>382</v>
      </c>
      <c r="O1317" s="167" t="s">
        <v>3505</v>
      </c>
      <c r="P1317" s="167" t="s">
        <v>5576</v>
      </c>
      <c r="Q1317" s="167" t="s">
        <v>3506</v>
      </c>
      <c r="R1317" s="167" t="s">
        <v>5577</v>
      </c>
      <c r="S1317" s="169">
        <v>23</v>
      </c>
      <c r="T1317" s="167"/>
      <c r="U1317" s="169" t="s">
        <v>5585</v>
      </c>
      <c r="V1317" s="167" t="s">
        <v>5588</v>
      </c>
      <c r="W1317" s="167"/>
      <c r="X1317" s="170" t="s">
        <v>3619</v>
      </c>
      <c r="Y1317" s="171" t="s">
        <v>5580</v>
      </c>
      <c r="Z1317" s="167" t="s">
        <v>10788</v>
      </c>
      <c r="AA1317" s="176">
        <v>10</v>
      </c>
      <c r="AB1317" s="167" t="s">
        <v>11254</v>
      </c>
      <c r="AC1317" s="176">
        <v>10</v>
      </c>
      <c r="AD1317" s="167" t="s">
        <v>11254</v>
      </c>
      <c r="AE1317" s="176">
        <v>500000</v>
      </c>
    </row>
    <row r="1318" spans="1:31">
      <c r="A1318" s="178">
        <v>108206813410</v>
      </c>
      <c r="B1318" s="166">
        <v>46146</v>
      </c>
      <c r="C1318" s="167" t="s">
        <v>3610</v>
      </c>
      <c r="D1318" s="167" t="s">
        <v>3525</v>
      </c>
      <c r="E1318" s="167" t="s">
        <v>3526</v>
      </c>
      <c r="F1318" s="167" t="s">
        <v>3613</v>
      </c>
      <c r="G1318" s="167" t="s">
        <v>3614</v>
      </c>
      <c r="H1318" s="168">
        <v>46146</v>
      </c>
      <c r="I1318" s="167"/>
      <c r="J1318" s="169">
        <v>1</v>
      </c>
      <c r="K1318" s="167" t="s">
        <v>48</v>
      </c>
      <c r="L1318" s="169">
        <v>4</v>
      </c>
      <c r="M1318" s="167" t="s">
        <v>3504</v>
      </c>
      <c r="N1318" s="169">
        <v>382</v>
      </c>
      <c r="O1318" s="167" t="s">
        <v>3505</v>
      </c>
      <c r="P1318" s="167" t="s">
        <v>5576</v>
      </c>
      <c r="Q1318" s="167" t="s">
        <v>3506</v>
      </c>
      <c r="R1318" s="167" t="s">
        <v>5577</v>
      </c>
      <c r="S1318" s="169">
        <v>22</v>
      </c>
      <c r="T1318" s="167"/>
      <c r="U1318" s="169" t="s">
        <v>3962</v>
      </c>
      <c r="V1318" s="167" t="s">
        <v>5589</v>
      </c>
      <c r="W1318" s="167"/>
      <c r="X1318" s="170" t="s">
        <v>3619</v>
      </c>
      <c r="Y1318" s="171" t="s">
        <v>5580</v>
      </c>
      <c r="Z1318" s="167" t="s">
        <v>10788</v>
      </c>
      <c r="AA1318" s="176">
        <v>10</v>
      </c>
      <c r="AB1318" s="167" t="s">
        <v>11254</v>
      </c>
      <c r="AC1318" s="176">
        <v>10</v>
      </c>
      <c r="AD1318" s="167" t="s">
        <v>11254</v>
      </c>
      <c r="AE1318" s="176">
        <v>546000</v>
      </c>
    </row>
    <row r="1319" spans="1:31">
      <c r="A1319" s="178">
        <v>108206813410</v>
      </c>
      <c r="B1319" s="166">
        <v>46146</v>
      </c>
      <c r="C1319" s="167" t="s">
        <v>3610</v>
      </c>
      <c r="D1319" s="167" t="s">
        <v>3525</v>
      </c>
      <c r="E1319" s="167" t="s">
        <v>3526</v>
      </c>
      <c r="F1319" s="167" t="s">
        <v>3613</v>
      </c>
      <c r="G1319" s="167" t="s">
        <v>3614</v>
      </c>
      <c r="H1319" s="168">
        <v>46146</v>
      </c>
      <c r="I1319" s="167"/>
      <c r="J1319" s="169">
        <v>1</v>
      </c>
      <c r="K1319" s="167" t="s">
        <v>48</v>
      </c>
      <c r="L1319" s="169">
        <v>4</v>
      </c>
      <c r="M1319" s="167" t="s">
        <v>3504</v>
      </c>
      <c r="N1319" s="169">
        <v>382</v>
      </c>
      <c r="O1319" s="167" t="s">
        <v>3505</v>
      </c>
      <c r="P1319" s="167" t="s">
        <v>5576</v>
      </c>
      <c r="Q1319" s="167" t="s">
        <v>3506</v>
      </c>
      <c r="R1319" s="167" t="s">
        <v>5577</v>
      </c>
      <c r="S1319" s="169">
        <v>21</v>
      </c>
      <c r="T1319" s="167"/>
      <c r="U1319" s="169" t="s">
        <v>3962</v>
      </c>
      <c r="V1319" s="167" t="s">
        <v>5590</v>
      </c>
      <c r="W1319" s="167"/>
      <c r="X1319" s="170" t="s">
        <v>3619</v>
      </c>
      <c r="Y1319" s="171" t="s">
        <v>5580</v>
      </c>
      <c r="Z1319" s="167" t="s">
        <v>10788</v>
      </c>
      <c r="AA1319" s="176">
        <v>10</v>
      </c>
      <c r="AB1319" s="167" t="s">
        <v>11254</v>
      </c>
      <c r="AC1319" s="176">
        <v>10</v>
      </c>
      <c r="AD1319" s="167" t="s">
        <v>11254</v>
      </c>
      <c r="AE1319" s="176">
        <v>546000</v>
      </c>
    </row>
    <row r="1320" spans="1:31">
      <c r="A1320" s="178">
        <v>108206813410</v>
      </c>
      <c r="B1320" s="166">
        <v>46146</v>
      </c>
      <c r="C1320" s="167" t="s">
        <v>3610</v>
      </c>
      <c r="D1320" s="167" t="s">
        <v>3525</v>
      </c>
      <c r="E1320" s="167" t="s">
        <v>3526</v>
      </c>
      <c r="F1320" s="167" t="s">
        <v>3613</v>
      </c>
      <c r="G1320" s="167" t="s">
        <v>3614</v>
      </c>
      <c r="H1320" s="168">
        <v>46146</v>
      </c>
      <c r="I1320" s="167"/>
      <c r="J1320" s="169">
        <v>1</v>
      </c>
      <c r="K1320" s="167" t="s">
        <v>48</v>
      </c>
      <c r="L1320" s="169">
        <v>4</v>
      </c>
      <c r="M1320" s="167" t="s">
        <v>3504</v>
      </c>
      <c r="N1320" s="169">
        <v>382</v>
      </c>
      <c r="O1320" s="167" t="s">
        <v>3505</v>
      </c>
      <c r="P1320" s="167" t="s">
        <v>5576</v>
      </c>
      <c r="Q1320" s="167" t="s">
        <v>3506</v>
      </c>
      <c r="R1320" s="167" t="s">
        <v>5577</v>
      </c>
      <c r="S1320" s="169">
        <v>20</v>
      </c>
      <c r="T1320" s="167"/>
      <c r="U1320" s="169" t="s">
        <v>5591</v>
      </c>
      <c r="V1320" s="167" t="s">
        <v>5592</v>
      </c>
      <c r="W1320" s="167"/>
      <c r="X1320" s="170" t="s">
        <v>3619</v>
      </c>
      <c r="Y1320" s="171" t="s">
        <v>5580</v>
      </c>
      <c r="Z1320" s="167" t="s">
        <v>10788</v>
      </c>
      <c r="AA1320" s="176">
        <v>5</v>
      </c>
      <c r="AB1320" s="167" t="s">
        <v>11254</v>
      </c>
      <c r="AC1320" s="176">
        <v>5</v>
      </c>
      <c r="AD1320" s="167" t="s">
        <v>11254</v>
      </c>
      <c r="AE1320" s="176">
        <v>750000</v>
      </c>
    </row>
    <row r="1321" spans="1:31">
      <c r="A1321" s="178">
        <v>108206813410</v>
      </c>
      <c r="B1321" s="166">
        <v>46146</v>
      </c>
      <c r="C1321" s="167" t="s">
        <v>3610</v>
      </c>
      <c r="D1321" s="167" t="s">
        <v>3525</v>
      </c>
      <c r="E1321" s="167" t="s">
        <v>3526</v>
      </c>
      <c r="F1321" s="167" t="s">
        <v>3613</v>
      </c>
      <c r="G1321" s="167" t="s">
        <v>3614</v>
      </c>
      <c r="H1321" s="168">
        <v>46146</v>
      </c>
      <c r="I1321" s="167"/>
      <c r="J1321" s="169">
        <v>1</v>
      </c>
      <c r="K1321" s="167" t="s">
        <v>48</v>
      </c>
      <c r="L1321" s="169">
        <v>4</v>
      </c>
      <c r="M1321" s="167" t="s">
        <v>3504</v>
      </c>
      <c r="N1321" s="169">
        <v>382</v>
      </c>
      <c r="O1321" s="167" t="s">
        <v>3505</v>
      </c>
      <c r="P1321" s="167" t="s">
        <v>5576</v>
      </c>
      <c r="Q1321" s="167" t="s">
        <v>3506</v>
      </c>
      <c r="R1321" s="167" t="s">
        <v>5577</v>
      </c>
      <c r="S1321" s="169">
        <v>19</v>
      </c>
      <c r="T1321" s="167"/>
      <c r="U1321" s="169" t="s">
        <v>5593</v>
      </c>
      <c r="V1321" s="167" t="s">
        <v>5594</v>
      </c>
      <c r="W1321" s="167"/>
      <c r="X1321" s="170" t="s">
        <v>3619</v>
      </c>
      <c r="Y1321" s="171" t="s">
        <v>5580</v>
      </c>
      <c r="Z1321" s="167" t="s">
        <v>10788</v>
      </c>
      <c r="AA1321" s="176">
        <v>1</v>
      </c>
      <c r="AB1321" s="167" t="s">
        <v>11260</v>
      </c>
      <c r="AC1321" s="176">
        <v>13</v>
      </c>
      <c r="AD1321" s="167" t="s">
        <v>11254</v>
      </c>
      <c r="AE1321" s="176">
        <v>236000</v>
      </c>
    </row>
    <row r="1322" spans="1:31">
      <c r="A1322" s="178">
        <v>108206813410</v>
      </c>
      <c r="B1322" s="166">
        <v>46146</v>
      </c>
      <c r="C1322" s="167" t="s">
        <v>3610</v>
      </c>
      <c r="D1322" s="167" t="s">
        <v>3525</v>
      </c>
      <c r="E1322" s="167" t="s">
        <v>3526</v>
      </c>
      <c r="F1322" s="167" t="s">
        <v>3613</v>
      </c>
      <c r="G1322" s="167" t="s">
        <v>3614</v>
      </c>
      <c r="H1322" s="168">
        <v>46146</v>
      </c>
      <c r="I1322" s="167"/>
      <c r="J1322" s="169">
        <v>1</v>
      </c>
      <c r="K1322" s="167" t="s">
        <v>48</v>
      </c>
      <c r="L1322" s="169">
        <v>4</v>
      </c>
      <c r="M1322" s="167" t="s">
        <v>3504</v>
      </c>
      <c r="N1322" s="169">
        <v>382</v>
      </c>
      <c r="O1322" s="167" t="s">
        <v>3505</v>
      </c>
      <c r="P1322" s="167" t="s">
        <v>5576</v>
      </c>
      <c r="Q1322" s="167" t="s">
        <v>3506</v>
      </c>
      <c r="R1322" s="167" t="s">
        <v>5577</v>
      </c>
      <c r="S1322" s="169">
        <v>18</v>
      </c>
      <c r="T1322" s="167"/>
      <c r="U1322" s="169" t="s">
        <v>3987</v>
      </c>
      <c r="V1322" s="167" t="s">
        <v>5595</v>
      </c>
      <c r="W1322" s="167"/>
      <c r="X1322" s="170" t="s">
        <v>3619</v>
      </c>
      <c r="Y1322" s="171" t="s">
        <v>5580</v>
      </c>
      <c r="Z1322" s="167" t="s">
        <v>10788</v>
      </c>
      <c r="AA1322" s="176">
        <v>30</v>
      </c>
      <c r="AB1322" s="167" t="s">
        <v>11261</v>
      </c>
      <c r="AC1322" s="176">
        <v>30</v>
      </c>
      <c r="AD1322" s="167" t="s">
        <v>11254</v>
      </c>
      <c r="AE1322" s="176">
        <v>922200</v>
      </c>
    </row>
    <row r="1323" spans="1:31">
      <c r="A1323" s="178">
        <v>108206813410</v>
      </c>
      <c r="B1323" s="166">
        <v>46146</v>
      </c>
      <c r="C1323" s="167" t="s">
        <v>3610</v>
      </c>
      <c r="D1323" s="167" t="s">
        <v>3525</v>
      </c>
      <c r="E1323" s="167" t="s">
        <v>3526</v>
      </c>
      <c r="F1323" s="167" t="s">
        <v>3613</v>
      </c>
      <c r="G1323" s="167" t="s">
        <v>3614</v>
      </c>
      <c r="H1323" s="168">
        <v>46146</v>
      </c>
      <c r="I1323" s="167"/>
      <c r="J1323" s="169">
        <v>1</v>
      </c>
      <c r="K1323" s="167" t="s">
        <v>48</v>
      </c>
      <c r="L1323" s="169">
        <v>4</v>
      </c>
      <c r="M1323" s="167" t="s">
        <v>3504</v>
      </c>
      <c r="N1323" s="169">
        <v>382</v>
      </c>
      <c r="O1323" s="167" t="s">
        <v>3505</v>
      </c>
      <c r="P1323" s="167" t="s">
        <v>5576</v>
      </c>
      <c r="Q1323" s="167" t="s">
        <v>3506</v>
      </c>
      <c r="R1323" s="167" t="s">
        <v>5577</v>
      </c>
      <c r="S1323" s="169">
        <v>17</v>
      </c>
      <c r="T1323" s="167"/>
      <c r="U1323" s="169" t="s">
        <v>5596</v>
      </c>
      <c r="V1323" s="167" t="s">
        <v>5597</v>
      </c>
      <c r="W1323" s="167"/>
      <c r="X1323" s="170" t="s">
        <v>3619</v>
      </c>
      <c r="Y1323" s="171" t="s">
        <v>5580</v>
      </c>
      <c r="Z1323" s="167" t="s">
        <v>10788</v>
      </c>
      <c r="AA1323" s="176">
        <v>30</v>
      </c>
      <c r="AB1323" s="167" t="s">
        <v>11254</v>
      </c>
      <c r="AC1323" s="176">
        <v>30</v>
      </c>
      <c r="AD1323" s="167" t="s">
        <v>11254</v>
      </c>
      <c r="AE1323" s="176">
        <v>750000</v>
      </c>
    </row>
    <row r="1324" spans="1:31">
      <c r="A1324" s="178">
        <v>108206813410</v>
      </c>
      <c r="B1324" s="166">
        <v>46146</v>
      </c>
      <c r="C1324" s="167" t="s">
        <v>3610</v>
      </c>
      <c r="D1324" s="167" t="s">
        <v>3525</v>
      </c>
      <c r="E1324" s="167" t="s">
        <v>3526</v>
      </c>
      <c r="F1324" s="167" t="s">
        <v>3613</v>
      </c>
      <c r="G1324" s="167" t="s">
        <v>3614</v>
      </c>
      <c r="H1324" s="168">
        <v>46146</v>
      </c>
      <c r="I1324" s="167"/>
      <c r="J1324" s="169">
        <v>1</v>
      </c>
      <c r="K1324" s="167" t="s">
        <v>48</v>
      </c>
      <c r="L1324" s="169">
        <v>4</v>
      </c>
      <c r="M1324" s="167" t="s">
        <v>3504</v>
      </c>
      <c r="N1324" s="169">
        <v>382</v>
      </c>
      <c r="O1324" s="167" t="s">
        <v>3505</v>
      </c>
      <c r="P1324" s="167" t="s">
        <v>5576</v>
      </c>
      <c r="Q1324" s="167" t="s">
        <v>3506</v>
      </c>
      <c r="R1324" s="167" t="s">
        <v>5577</v>
      </c>
      <c r="S1324" s="169">
        <v>16</v>
      </c>
      <c r="T1324" s="167"/>
      <c r="U1324" s="169" t="s">
        <v>5598</v>
      </c>
      <c r="V1324" s="167" t="s">
        <v>5599</v>
      </c>
      <c r="W1324" s="167"/>
      <c r="X1324" s="170" t="s">
        <v>3619</v>
      </c>
      <c r="Y1324" s="171" t="s">
        <v>5580</v>
      </c>
      <c r="Z1324" s="167" t="s">
        <v>10788</v>
      </c>
      <c r="AA1324" s="176">
        <v>10</v>
      </c>
      <c r="AB1324" s="167" t="s">
        <v>11260</v>
      </c>
      <c r="AC1324" s="176">
        <v>20</v>
      </c>
      <c r="AD1324" s="167" t="s">
        <v>11254</v>
      </c>
      <c r="AE1324" s="176">
        <v>3550000</v>
      </c>
    </row>
    <row r="1325" spans="1:31">
      <c r="A1325" s="178">
        <v>108206813410</v>
      </c>
      <c r="B1325" s="166">
        <v>46146</v>
      </c>
      <c r="C1325" s="167" t="s">
        <v>3610</v>
      </c>
      <c r="D1325" s="167" t="s">
        <v>3525</v>
      </c>
      <c r="E1325" s="167" t="s">
        <v>3526</v>
      </c>
      <c r="F1325" s="167" t="s">
        <v>3613</v>
      </c>
      <c r="G1325" s="167" t="s">
        <v>3614</v>
      </c>
      <c r="H1325" s="168">
        <v>46146</v>
      </c>
      <c r="I1325" s="167"/>
      <c r="J1325" s="169">
        <v>1</v>
      </c>
      <c r="K1325" s="167" t="s">
        <v>48</v>
      </c>
      <c r="L1325" s="169">
        <v>4</v>
      </c>
      <c r="M1325" s="167" t="s">
        <v>3504</v>
      </c>
      <c r="N1325" s="169">
        <v>382</v>
      </c>
      <c r="O1325" s="167" t="s">
        <v>3505</v>
      </c>
      <c r="P1325" s="167" t="s">
        <v>5576</v>
      </c>
      <c r="Q1325" s="167" t="s">
        <v>3506</v>
      </c>
      <c r="R1325" s="167" t="s">
        <v>5577</v>
      </c>
      <c r="S1325" s="169">
        <v>15</v>
      </c>
      <c r="T1325" s="167"/>
      <c r="U1325" s="169" t="s">
        <v>4634</v>
      </c>
      <c r="V1325" s="167" t="s">
        <v>5600</v>
      </c>
      <c r="W1325" s="167"/>
      <c r="X1325" s="170" t="s">
        <v>3619</v>
      </c>
      <c r="Y1325" s="171" t="s">
        <v>5580</v>
      </c>
      <c r="Z1325" s="167" t="s">
        <v>10788</v>
      </c>
      <c r="AA1325" s="176">
        <v>50</v>
      </c>
      <c r="AB1325" s="167" t="s">
        <v>11254</v>
      </c>
      <c r="AC1325" s="176">
        <v>50</v>
      </c>
      <c r="AD1325" s="167" t="s">
        <v>11254</v>
      </c>
      <c r="AE1325" s="176">
        <v>4500000</v>
      </c>
    </row>
    <row r="1326" spans="1:31">
      <c r="A1326" s="178">
        <v>108206813410</v>
      </c>
      <c r="B1326" s="166">
        <v>46146</v>
      </c>
      <c r="C1326" s="167" t="s">
        <v>3610</v>
      </c>
      <c r="D1326" s="167" t="s">
        <v>3525</v>
      </c>
      <c r="E1326" s="167" t="s">
        <v>3526</v>
      </c>
      <c r="F1326" s="167" t="s">
        <v>3613</v>
      </c>
      <c r="G1326" s="167" t="s">
        <v>3614</v>
      </c>
      <c r="H1326" s="168">
        <v>46146</v>
      </c>
      <c r="I1326" s="167"/>
      <c r="J1326" s="169">
        <v>1</v>
      </c>
      <c r="K1326" s="167" t="s">
        <v>48</v>
      </c>
      <c r="L1326" s="169">
        <v>4</v>
      </c>
      <c r="M1326" s="167" t="s">
        <v>3504</v>
      </c>
      <c r="N1326" s="169">
        <v>382</v>
      </c>
      <c r="O1326" s="167" t="s">
        <v>3505</v>
      </c>
      <c r="P1326" s="167" t="s">
        <v>5576</v>
      </c>
      <c r="Q1326" s="167" t="s">
        <v>3506</v>
      </c>
      <c r="R1326" s="167" t="s">
        <v>5577</v>
      </c>
      <c r="S1326" s="169">
        <v>14</v>
      </c>
      <c r="T1326" s="167"/>
      <c r="U1326" s="169" t="s">
        <v>4634</v>
      </c>
      <c r="V1326" s="167" t="s">
        <v>5601</v>
      </c>
      <c r="W1326" s="167"/>
      <c r="X1326" s="170" t="s">
        <v>3619</v>
      </c>
      <c r="Y1326" s="171" t="s">
        <v>5580</v>
      </c>
      <c r="Z1326" s="167" t="s">
        <v>10788</v>
      </c>
      <c r="AA1326" s="176">
        <v>20</v>
      </c>
      <c r="AB1326" s="167" t="s">
        <v>11254</v>
      </c>
      <c r="AC1326" s="176">
        <v>20</v>
      </c>
      <c r="AD1326" s="167" t="s">
        <v>11254</v>
      </c>
      <c r="AE1326" s="176">
        <v>1200000</v>
      </c>
    </row>
    <row r="1327" spans="1:31">
      <c r="A1327" s="178">
        <v>108206813410</v>
      </c>
      <c r="B1327" s="166">
        <v>46146</v>
      </c>
      <c r="C1327" s="167" t="s">
        <v>3610</v>
      </c>
      <c r="D1327" s="167" t="s">
        <v>3525</v>
      </c>
      <c r="E1327" s="167" t="s">
        <v>3526</v>
      </c>
      <c r="F1327" s="167" t="s">
        <v>3613</v>
      </c>
      <c r="G1327" s="167" t="s">
        <v>3614</v>
      </c>
      <c r="H1327" s="168">
        <v>46146</v>
      </c>
      <c r="I1327" s="167"/>
      <c r="J1327" s="169">
        <v>1</v>
      </c>
      <c r="K1327" s="167" t="s">
        <v>48</v>
      </c>
      <c r="L1327" s="169">
        <v>4</v>
      </c>
      <c r="M1327" s="167" t="s">
        <v>3504</v>
      </c>
      <c r="N1327" s="169">
        <v>382</v>
      </c>
      <c r="O1327" s="167" t="s">
        <v>3505</v>
      </c>
      <c r="P1327" s="167" t="s">
        <v>5576</v>
      </c>
      <c r="Q1327" s="167" t="s">
        <v>3506</v>
      </c>
      <c r="R1327" s="167" t="s">
        <v>5577</v>
      </c>
      <c r="S1327" s="169">
        <v>13</v>
      </c>
      <c r="T1327" s="167"/>
      <c r="U1327" s="169" t="s">
        <v>3987</v>
      </c>
      <c r="V1327" s="167" t="s">
        <v>5602</v>
      </c>
      <c r="W1327" s="167"/>
      <c r="X1327" s="170" t="s">
        <v>3619</v>
      </c>
      <c r="Y1327" s="171" t="s">
        <v>5580</v>
      </c>
      <c r="Z1327" s="167" t="s">
        <v>10788</v>
      </c>
      <c r="AA1327" s="176">
        <v>2</v>
      </c>
      <c r="AB1327" s="167" t="s">
        <v>11255</v>
      </c>
      <c r="AC1327" s="176">
        <v>200</v>
      </c>
      <c r="AD1327" s="167" t="s">
        <v>11258</v>
      </c>
      <c r="AE1327" s="176">
        <v>2868400</v>
      </c>
    </row>
    <row r="1328" spans="1:31">
      <c r="A1328" s="178">
        <v>108206813410</v>
      </c>
      <c r="B1328" s="166">
        <v>46146</v>
      </c>
      <c r="C1328" s="167" t="s">
        <v>3610</v>
      </c>
      <c r="D1328" s="167" t="s">
        <v>3525</v>
      </c>
      <c r="E1328" s="167" t="s">
        <v>3526</v>
      </c>
      <c r="F1328" s="167" t="s">
        <v>3613</v>
      </c>
      <c r="G1328" s="167" t="s">
        <v>3614</v>
      </c>
      <c r="H1328" s="168">
        <v>46146</v>
      </c>
      <c r="I1328" s="167"/>
      <c r="J1328" s="169">
        <v>1</v>
      </c>
      <c r="K1328" s="167" t="s">
        <v>48</v>
      </c>
      <c r="L1328" s="169">
        <v>4</v>
      </c>
      <c r="M1328" s="167" t="s">
        <v>3504</v>
      </c>
      <c r="N1328" s="169">
        <v>382</v>
      </c>
      <c r="O1328" s="167" t="s">
        <v>3505</v>
      </c>
      <c r="P1328" s="167" t="s">
        <v>5576</v>
      </c>
      <c r="Q1328" s="167" t="s">
        <v>3506</v>
      </c>
      <c r="R1328" s="167" t="s">
        <v>5577</v>
      </c>
      <c r="S1328" s="169">
        <v>12</v>
      </c>
      <c r="T1328" s="167"/>
      <c r="U1328" s="169" t="s">
        <v>3987</v>
      </c>
      <c r="V1328" s="167" t="s">
        <v>5603</v>
      </c>
      <c r="W1328" s="167"/>
      <c r="X1328" s="170" t="s">
        <v>3619</v>
      </c>
      <c r="Y1328" s="171" t="s">
        <v>5580</v>
      </c>
      <c r="Z1328" s="167" t="s">
        <v>10788</v>
      </c>
      <c r="AA1328" s="176">
        <v>2</v>
      </c>
      <c r="AB1328" s="167" t="s">
        <v>11255</v>
      </c>
      <c r="AC1328" s="176">
        <v>200</v>
      </c>
      <c r="AD1328" s="167" t="s">
        <v>11258</v>
      </c>
      <c r="AE1328" s="176">
        <v>4260000</v>
      </c>
    </row>
    <row r="1329" spans="1:31">
      <c r="A1329" s="178">
        <v>108206813410</v>
      </c>
      <c r="B1329" s="166">
        <v>46146</v>
      </c>
      <c r="C1329" s="167" t="s">
        <v>3610</v>
      </c>
      <c r="D1329" s="167" t="s">
        <v>3525</v>
      </c>
      <c r="E1329" s="167" t="s">
        <v>3526</v>
      </c>
      <c r="F1329" s="167" t="s">
        <v>3613</v>
      </c>
      <c r="G1329" s="167" t="s">
        <v>3614</v>
      </c>
      <c r="H1329" s="168">
        <v>46146</v>
      </c>
      <c r="I1329" s="167"/>
      <c r="J1329" s="169">
        <v>1</v>
      </c>
      <c r="K1329" s="167" t="s">
        <v>48</v>
      </c>
      <c r="L1329" s="169">
        <v>4</v>
      </c>
      <c r="M1329" s="167" t="s">
        <v>3504</v>
      </c>
      <c r="N1329" s="169">
        <v>382</v>
      </c>
      <c r="O1329" s="167" t="s">
        <v>3505</v>
      </c>
      <c r="P1329" s="167" t="s">
        <v>5576</v>
      </c>
      <c r="Q1329" s="167" t="s">
        <v>3506</v>
      </c>
      <c r="R1329" s="167" t="s">
        <v>5577</v>
      </c>
      <c r="S1329" s="169">
        <v>11</v>
      </c>
      <c r="T1329" s="167"/>
      <c r="U1329" s="169" t="s">
        <v>3987</v>
      </c>
      <c r="V1329" s="167" t="s">
        <v>5604</v>
      </c>
      <c r="W1329" s="167"/>
      <c r="X1329" s="170" t="s">
        <v>3619</v>
      </c>
      <c r="Y1329" s="171" t="s">
        <v>5580</v>
      </c>
      <c r="Z1329" s="167" t="s">
        <v>10788</v>
      </c>
      <c r="AA1329" s="176">
        <v>4</v>
      </c>
      <c r="AB1329" s="167" t="s">
        <v>11255</v>
      </c>
      <c r="AC1329" s="176">
        <v>400</v>
      </c>
      <c r="AD1329" s="167" t="s">
        <v>11258</v>
      </c>
      <c r="AE1329" s="176">
        <v>11076000</v>
      </c>
    </row>
    <row r="1330" spans="1:31">
      <c r="A1330" s="178">
        <v>108206813410</v>
      </c>
      <c r="B1330" s="166">
        <v>46146</v>
      </c>
      <c r="C1330" s="167" t="s">
        <v>3610</v>
      </c>
      <c r="D1330" s="167" t="s">
        <v>3525</v>
      </c>
      <c r="E1330" s="167" t="s">
        <v>3526</v>
      </c>
      <c r="F1330" s="167" t="s">
        <v>3613</v>
      </c>
      <c r="G1330" s="167" t="s">
        <v>3614</v>
      </c>
      <c r="H1330" s="168">
        <v>46146</v>
      </c>
      <c r="I1330" s="167"/>
      <c r="J1330" s="169">
        <v>1</v>
      </c>
      <c r="K1330" s="167" t="s">
        <v>48</v>
      </c>
      <c r="L1330" s="169">
        <v>4</v>
      </c>
      <c r="M1330" s="167" t="s">
        <v>3504</v>
      </c>
      <c r="N1330" s="169">
        <v>382</v>
      </c>
      <c r="O1330" s="167" t="s">
        <v>3505</v>
      </c>
      <c r="P1330" s="167" t="s">
        <v>5576</v>
      </c>
      <c r="Q1330" s="167" t="s">
        <v>3506</v>
      </c>
      <c r="R1330" s="167" t="s">
        <v>5577</v>
      </c>
      <c r="S1330" s="169">
        <v>10</v>
      </c>
      <c r="T1330" s="167"/>
      <c r="U1330" s="169" t="s">
        <v>5605</v>
      </c>
      <c r="V1330" s="167" t="s">
        <v>5606</v>
      </c>
      <c r="W1330" s="167"/>
      <c r="X1330" s="170" t="s">
        <v>3619</v>
      </c>
      <c r="Y1330" s="171" t="s">
        <v>5580</v>
      </c>
      <c r="Z1330" s="167" t="s">
        <v>10788</v>
      </c>
      <c r="AA1330" s="176">
        <v>10</v>
      </c>
      <c r="AB1330" s="167" t="s">
        <v>11254</v>
      </c>
      <c r="AC1330" s="176">
        <v>5</v>
      </c>
      <c r="AD1330" s="167" t="s">
        <v>11256</v>
      </c>
      <c r="AE1330" s="176">
        <v>406000</v>
      </c>
    </row>
    <row r="1331" spans="1:31">
      <c r="A1331" s="178">
        <v>108206813410</v>
      </c>
      <c r="B1331" s="166">
        <v>46146</v>
      </c>
      <c r="C1331" s="167" t="s">
        <v>3610</v>
      </c>
      <c r="D1331" s="167" t="s">
        <v>3525</v>
      </c>
      <c r="E1331" s="167" t="s">
        <v>3526</v>
      </c>
      <c r="F1331" s="167" t="s">
        <v>3613</v>
      </c>
      <c r="G1331" s="167" t="s">
        <v>3614</v>
      </c>
      <c r="H1331" s="168">
        <v>46146</v>
      </c>
      <c r="I1331" s="167"/>
      <c r="J1331" s="169">
        <v>1</v>
      </c>
      <c r="K1331" s="167" t="s">
        <v>48</v>
      </c>
      <c r="L1331" s="169">
        <v>4</v>
      </c>
      <c r="M1331" s="167" t="s">
        <v>3504</v>
      </c>
      <c r="N1331" s="169">
        <v>382</v>
      </c>
      <c r="O1331" s="167" t="s">
        <v>3505</v>
      </c>
      <c r="P1331" s="167" t="s">
        <v>5576</v>
      </c>
      <c r="Q1331" s="167" t="s">
        <v>3506</v>
      </c>
      <c r="R1331" s="167" t="s">
        <v>5577</v>
      </c>
      <c r="S1331" s="169">
        <v>9</v>
      </c>
      <c r="T1331" s="167"/>
      <c r="U1331" s="169" t="s">
        <v>5605</v>
      </c>
      <c r="V1331" s="167" t="s">
        <v>5607</v>
      </c>
      <c r="W1331" s="167"/>
      <c r="X1331" s="170" t="s">
        <v>3619</v>
      </c>
      <c r="Y1331" s="171" t="s">
        <v>5580</v>
      </c>
      <c r="Z1331" s="167" t="s">
        <v>10788</v>
      </c>
      <c r="AA1331" s="176">
        <v>10</v>
      </c>
      <c r="AB1331" s="167" t="s">
        <v>11254</v>
      </c>
      <c r="AC1331" s="176">
        <v>2.5</v>
      </c>
      <c r="AD1331" s="167" t="s">
        <v>11256</v>
      </c>
      <c r="AE1331" s="176">
        <v>203000</v>
      </c>
    </row>
    <row r="1332" spans="1:31">
      <c r="A1332" s="178">
        <v>108206813410</v>
      </c>
      <c r="B1332" s="166">
        <v>46146</v>
      </c>
      <c r="C1332" s="167" t="s">
        <v>3610</v>
      </c>
      <c r="D1332" s="167" t="s">
        <v>3525</v>
      </c>
      <c r="E1332" s="167" t="s">
        <v>3526</v>
      </c>
      <c r="F1332" s="167" t="s">
        <v>3613</v>
      </c>
      <c r="G1332" s="167" t="s">
        <v>3614</v>
      </c>
      <c r="H1332" s="168">
        <v>46146</v>
      </c>
      <c r="I1332" s="167"/>
      <c r="J1332" s="169">
        <v>1</v>
      </c>
      <c r="K1332" s="167" t="s">
        <v>48</v>
      </c>
      <c r="L1332" s="169">
        <v>4</v>
      </c>
      <c r="M1332" s="167" t="s">
        <v>3504</v>
      </c>
      <c r="N1332" s="169">
        <v>382</v>
      </c>
      <c r="O1332" s="167" t="s">
        <v>3505</v>
      </c>
      <c r="P1332" s="167" t="s">
        <v>5576</v>
      </c>
      <c r="Q1332" s="167" t="s">
        <v>3506</v>
      </c>
      <c r="R1332" s="167" t="s">
        <v>5577</v>
      </c>
      <c r="S1332" s="169">
        <v>8</v>
      </c>
      <c r="T1332" s="167"/>
      <c r="U1332" s="169" t="s">
        <v>5605</v>
      </c>
      <c r="V1332" s="167" t="s">
        <v>5608</v>
      </c>
      <c r="W1332" s="167"/>
      <c r="X1332" s="170" t="s">
        <v>3619</v>
      </c>
      <c r="Y1332" s="171" t="s">
        <v>5580</v>
      </c>
      <c r="Z1332" s="167" t="s">
        <v>10788</v>
      </c>
      <c r="AA1332" s="176">
        <v>10</v>
      </c>
      <c r="AB1332" s="167" t="s">
        <v>11254</v>
      </c>
      <c r="AC1332" s="176">
        <v>2.5</v>
      </c>
      <c r="AD1332" s="167" t="s">
        <v>11256</v>
      </c>
      <c r="AE1332" s="176">
        <v>123200</v>
      </c>
    </row>
    <row r="1333" spans="1:31">
      <c r="A1333" s="178">
        <v>108206813410</v>
      </c>
      <c r="B1333" s="166">
        <v>46146</v>
      </c>
      <c r="C1333" s="167" t="s">
        <v>3610</v>
      </c>
      <c r="D1333" s="167" t="s">
        <v>3525</v>
      </c>
      <c r="E1333" s="167" t="s">
        <v>3526</v>
      </c>
      <c r="F1333" s="167" t="s">
        <v>3613</v>
      </c>
      <c r="G1333" s="167" t="s">
        <v>3614</v>
      </c>
      <c r="H1333" s="168">
        <v>46146</v>
      </c>
      <c r="I1333" s="167"/>
      <c r="J1333" s="169">
        <v>1</v>
      </c>
      <c r="K1333" s="167" t="s">
        <v>48</v>
      </c>
      <c r="L1333" s="169">
        <v>4</v>
      </c>
      <c r="M1333" s="167" t="s">
        <v>3504</v>
      </c>
      <c r="N1333" s="169">
        <v>382</v>
      </c>
      <c r="O1333" s="167" t="s">
        <v>3505</v>
      </c>
      <c r="P1333" s="167" t="s">
        <v>5576</v>
      </c>
      <c r="Q1333" s="167" t="s">
        <v>3506</v>
      </c>
      <c r="R1333" s="167" t="s">
        <v>5577</v>
      </c>
      <c r="S1333" s="169">
        <v>7</v>
      </c>
      <c r="T1333" s="167"/>
      <c r="U1333" s="169" t="s">
        <v>5605</v>
      </c>
      <c r="V1333" s="167" t="s">
        <v>5609</v>
      </c>
      <c r="W1333" s="167"/>
      <c r="X1333" s="170" t="s">
        <v>3619</v>
      </c>
      <c r="Y1333" s="171" t="s">
        <v>5580</v>
      </c>
      <c r="Z1333" s="167" t="s">
        <v>10788</v>
      </c>
      <c r="AA1333" s="176">
        <v>10</v>
      </c>
      <c r="AB1333" s="167" t="s">
        <v>11254</v>
      </c>
      <c r="AC1333" s="176">
        <v>5</v>
      </c>
      <c r="AD1333" s="167" t="s">
        <v>11256</v>
      </c>
      <c r="AE1333" s="176">
        <v>217000</v>
      </c>
    </row>
    <row r="1334" spans="1:31">
      <c r="A1334" s="178">
        <v>108206813410</v>
      </c>
      <c r="B1334" s="166">
        <v>46146</v>
      </c>
      <c r="C1334" s="167" t="s">
        <v>3610</v>
      </c>
      <c r="D1334" s="167" t="s">
        <v>3525</v>
      </c>
      <c r="E1334" s="167" t="s">
        <v>3526</v>
      </c>
      <c r="F1334" s="167" t="s">
        <v>3613</v>
      </c>
      <c r="G1334" s="167" t="s">
        <v>3614</v>
      </c>
      <c r="H1334" s="168">
        <v>46146</v>
      </c>
      <c r="I1334" s="167"/>
      <c r="J1334" s="169">
        <v>1</v>
      </c>
      <c r="K1334" s="167" t="s">
        <v>48</v>
      </c>
      <c r="L1334" s="169">
        <v>4</v>
      </c>
      <c r="M1334" s="167" t="s">
        <v>3504</v>
      </c>
      <c r="N1334" s="169">
        <v>382</v>
      </c>
      <c r="O1334" s="167" t="s">
        <v>3505</v>
      </c>
      <c r="P1334" s="167" t="s">
        <v>5576</v>
      </c>
      <c r="Q1334" s="167" t="s">
        <v>3506</v>
      </c>
      <c r="R1334" s="167" t="s">
        <v>5577</v>
      </c>
      <c r="S1334" s="169">
        <v>6</v>
      </c>
      <c r="T1334" s="167"/>
      <c r="U1334" s="169" t="s">
        <v>5605</v>
      </c>
      <c r="V1334" s="167" t="s">
        <v>5610</v>
      </c>
      <c r="W1334" s="167"/>
      <c r="X1334" s="170" t="s">
        <v>3619</v>
      </c>
      <c r="Y1334" s="171" t="s">
        <v>5580</v>
      </c>
      <c r="Z1334" s="167" t="s">
        <v>10788</v>
      </c>
      <c r="AA1334" s="176">
        <v>10</v>
      </c>
      <c r="AB1334" s="167" t="s">
        <v>11254</v>
      </c>
      <c r="AC1334" s="176">
        <v>5</v>
      </c>
      <c r="AD1334" s="167" t="s">
        <v>11256</v>
      </c>
      <c r="AE1334" s="176">
        <v>301000</v>
      </c>
    </row>
    <row r="1335" spans="1:31">
      <c r="A1335" s="178">
        <v>108206813410</v>
      </c>
      <c r="B1335" s="166">
        <v>46146</v>
      </c>
      <c r="C1335" s="167" t="s">
        <v>3610</v>
      </c>
      <c r="D1335" s="167" t="s">
        <v>3525</v>
      </c>
      <c r="E1335" s="167" t="s">
        <v>3526</v>
      </c>
      <c r="F1335" s="167" t="s">
        <v>3613</v>
      </c>
      <c r="G1335" s="167" t="s">
        <v>3614</v>
      </c>
      <c r="H1335" s="168">
        <v>46146</v>
      </c>
      <c r="I1335" s="167"/>
      <c r="J1335" s="169">
        <v>1</v>
      </c>
      <c r="K1335" s="167" t="s">
        <v>48</v>
      </c>
      <c r="L1335" s="169">
        <v>4</v>
      </c>
      <c r="M1335" s="167" t="s">
        <v>3504</v>
      </c>
      <c r="N1335" s="169">
        <v>382</v>
      </c>
      <c r="O1335" s="167" t="s">
        <v>3505</v>
      </c>
      <c r="P1335" s="167" t="s">
        <v>5576</v>
      </c>
      <c r="Q1335" s="167" t="s">
        <v>3506</v>
      </c>
      <c r="R1335" s="167" t="s">
        <v>5577</v>
      </c>
      <c r="S1335" s="169">
        <v>5</v>
      </c>
      <c r="T1335" s="167"/>
      <c r="U1335" s="169" t="s">
        <v>5605</v>
      </c>
      <c r="V1335" s="167" t="s">
        <v>5611</v>
      </c>
      <c r="W1335" s="167"/>
      <c r="X1335" s="170" t="s">
        <v>3619</v>
      </c>
      <c r="Y1335" s="171" t="s">
        <v>5580</v>
      </c>
      <c r="Z1335" s="167" t="s">
        <v>10788</v>
      </c>
      <c r="AA1335" s="176">
        <v>10</v>
      </c>
      <c r="AB1335" s="167" t="s">
        <v>11254</v>
      </c>
      <c r="AC1335" s="176">
        <v>2.5</v>
      </c>
      <c r="AD1335" s="167" t="s">
        <v>11256</v>
      </c>
      <c r="AE1335" s="176">
        <v>154000</v>
      </c>
    </row>
    <row r="1336" spans="1:31">
      <c r="A1336" s="178">
        <v>108206813410</v>
      </c>
      <c r="B1336" s="166">
        <v>46146</v>
      </c>
      <c r="C1336" s="167" t="s">
        <v>3610</v>
      </c>
      <c r="D1336" s="167" t="s">
        <v>3525</v>
      </c>
      <c r="E1336" s="167" t="s">
        <v>3526</v>
      </c>
      <c r="F1336" s="167" t="s">
        <v>3613</v>
      </c>
      <c r="G1336" s="167" t="s">
        <v>3614</v>
      </c>
      <c r="H1336" s="168">
        <v>46146</v>
      </c>
      <c r="I1336" s="167"/>
      <c r="J1336" s="169">
        <v>1</v>
      </c>
      <c r="K1336" s="167" t="s">
        <v>48</v>
      </c>
      <c r="L1336" s="169">
        <v>4</v>
      </c>
      <c r="M1336" s="167" t="s">
        <v>3504</v>
      </c>
      <c r="N1336" s="169">
        <v>382</v>
      </c>
      <c r="O1336" s="167" t="s">
        <v>3505</v>
      </c>
      <c r="P1336" s="167" t="s">
        <v>5576</v>
      </c>
      <c r="Q1336" s="167" t="s">
        <v>3506</v>
      </c>
      <c r="R1336" s="167" t="s">
        <v>5577</v>
      </c>
      <c r="S1336" s="169">
        <v>4</v>
      </c>
      <c r="T1336" s="167"/>
      <c r="U1336" s="169" t="s">
        <v>5612</v>
      </c>
      <c r="V1336" s="167" t="s">
        <v>5613</v>
      </c>
      <c r="W1336" s="167"/>
      <c r="X1336" s="170" t="s">
        <v>3619</v>
      </c>
      <c r="Y1336" s="171" t="s">
        <v>5580</v>
      </c>
      <c r="Z1336" s="167" t="s">
        <v>10788</v>
      </c>
      <c r="AA1336" s="176">
        <v>5</v>
      </c>
      <c r="AB1336" s="167" t="s">
        <v>11254</v>
      </c>
      <c r="AC1336" s="176">
        <v>5</v>
      </c>
      <c r="AD1336" s="167" t="s">
        <v>11254</v>
      </c>
      <c r="AE1336" s="176">
        <v>2800000</v>
      </c>
    </row>
    <row r="1337" spans="1:31">
      <c r="A1337" s="178">
        <v>108206813410</v>
      </c>
      <c r="B1337" s="166">
        <v>46146</v>
      </c>
      <c r="C1337" s="167" t="s">
        <v>3610</v>
      </c>
      <c r="D1337" s="167" t="s">
        <v>3525</v>
      </c>
      <c r="E1337" s="167" t="s">
        <v>3526</v>
      </c>
      <c r="F1337" s="167" t="s">
        <v>3613</v>
      </c>
      <c r="G1337" s="167" t="s">
        <v>3614</v>
      </c>
      <c r="H1337" s="168">
        <v>46146</v>
      </c>
      <c r="I1337" s="167"/>
      <c r="J1337" s="169">
        <v>1</v>
      </c>
      <c r="K1337" s="167" t="s">
        <v>48</v>
      </c>
      <c r="L1337" s="169">
        <v>4</v>
      </c>
      <c r="M1337" s="167" t="s">
        <v>3504</v>
      </c>
      <c r="N1337" s="169">
        <v>382</v>
      </c>
      <c r="O1337" s="167" t="s">
        <v>3505</v>
      </c>
      <c r="P1337" s="167" t="s">
        <v>5576</v>
      </c>
      <c r="Q1337" s="167" t="s">
        <v>3506</v>
      </c>
      <c r="R1337" s="167" t="s">
        <v>5577</v>
      </c>
      <c r="S1337" s="169">
        <v>3</v>
      </c>
      <c r="T1337" s="167"/>
      <c r="U1337" s="169" t="s">
        <v>5612</v>
      </c>
      <c r="V1337" s="167" t="s">
        <v>5614</v>
      </c>
      <c r="W1337" s="167"/>
      <c r="X1337" s="170" t="s">
        <v>3619</v>
      </c>
      <c r="Y1337" s="171" t="s">
        <v>5580</v>
      </c>
      <c r="Z1337" s="167" t="s">
        <v>10788</v>
      </c>
      <c r="AA1337" s="176">
        <v>5</v>
      </c>
      <c r="AB1337" s="167" t="s">
        <v>11254</v>
      </c>
      <c r="AC1337" s="176">
        <v>5</v>
      </c>
      <c r="AD1337" s="167" t="s">
        <v>11254</v>
      </c>
      <c r="AE1337" s="176">
        <v>840000</v>
      </c>
    </row>
    <row r="1338" spans="1:31">
      <c r="A1338" s="178">
        <v>108206813410</v>
      </c>
      <c r="B1338" s="166">
        <v>46146</v>
      </c>
      <c r="C1338" s="167" t="s">
        <v>3610</v>
      </c>
      <c r="D1338" s="167" t="s">
        <v>3525</v>
      </c>
      <c r="E1338" s="167" t="s">
        <v>3526</v>
      </c>
      <c r="F1338" s="167" t="s">
        <v>3613</v>
      </c>
      <c r="G1338" s="167" t="s">
        <v>3614</v>
      </c>
      <c r="H1338" s="168">
        <v>46146</v>
      </c>
      <c r="I1338" s="167"/>
      <c r="J1338" s="169">
        <v>1</v>
      </c>
      <c r="K1338" s="167" t="s">
        <v>48</v>
      </c>
      <c r="L1338" s="169">
        <v>4</v>
      </c>
      <c r="M1338" s="167" t="s">
        <v>3504</v>
      </c>
      <c r="N1338" s="169">
        <v>382</v>
      </c>
      <c r="O1338" s="167" t="s">
        <v>3505</v>
      </c>
      <c r="P1338" s="167" t="s">
        <v>5576</v>
      </c>
      <c r="Q1338" s="167" t="s">
        <v>3506</v>
      </c>
      <c r="R1338" s="167" t="s">
        <v>5577</v>
      </c>
      <c r="S1338" s="169">
        <v>2</v>
      </c>
      <c r="T1338" s="167"/>
      <c r="U1338" s="169" t="s">
        <v>5615</v>
      </c>
      <c r="V1338" s="167" t="s">
        <v>5616</v>
      </c>
      <c r="W1338" s="167"/>
      <c r="X1338" s="170" t="s">
        <v>3619</v>
      </c>
      <c r="Y1338" s="171" t="s">
        <v>5580</v>
      </c>
      <c r="Z1338" s="167" t="s">
        <v>10788</v>
      </c>
      <c r="AA1338" s="176">
        <v>6</v>
      </c>
      <c r="AB1338" s="167" t="s">
        <v>11254</v>
      </c>
      <c r="AC1338" s="176">
        <v>51.6</v>
      </c>
      <c r="AD1338" s="167" t="s">
        <v>11256</v>
      </c>
      <c r="AE1338" s="176">
        <v>5100000</v>
      </c>
    </row>
    <row r="1339" spans="1:31">
      <c r="A1339" s="178">
        <v>108206813410</v>
      </c>
      <c r="B1339" s="166">
        <v>46146</v>
      </c>
      <c r="C1339" s="167" t="s">
        <v>3610</v>
      </c>
      <c r="D1339" s="167" t="s">
        <v>3525</v>
      </c>
      <c r="E1339" s="167" t="s">
        <v>3526</v>
      </c>
      <c r="F1339" s="167" t="s">
        <v>3613</v>
      </c>
      <c r="G1339" s="167" t="s">
        <v>3614</v>
      </c>
      <c r="H1339" s="168">
        <v>46146</v>
      </c>
      <c r="I1339" s="167"/>
      <c r="J1339" s="169">
        <v>1</v>
      </c>
      <c r="K1339" s="167" t="s">
        <v>48</v>
      </c>
      <c r="L1339" s="169">
        <v>4</v>
      </c>
      <c r="M1339" s="167" t="s">
        <v>3504</v>
      </c>
      <c r="N1339" s="169">
        <v>382</v>
      </c>
      <c r="O1339" s="167" t="s">
        <v>3505</v>
      </c>
      <c r="P1339" s="167" t="s">
        <v>5576</v>
      </c>
      <c r="Q1339" s="167" t="s">
        <v>3506</v>
      </c>
      <c r="R1339" s="167" t="s">
        <v>5577</v>
      </c>
      <c r="S1339" s="169">
        <v>1</v>
      </c>
      <c r="T1339" s="167"/>
      <c r="U1339" s="169" t="s">
        <v>5617</v>
      </c>
      <c r="V1339" s="167" t="s">
        <v>5618</v>
      </c>
      <c r="W1339" s="167"/>
      <c r="X1339" s="170" t="s">
        <v>3619</v>
      </c>
      <c r="Y1339" s="171" t="s">
        <v>5580</v>
      </c>
      <c r="Z1339" s="167" t="s">
        <v>10788</v>
      </c>
      <c r="AA1339" s="176">
        <v>1</v>
      </c>
      <c r="AB1339" s="167" t="s">
        <v>11254</v>
      </c>
      <c r="AC1339" s="176">
        <v>1</v>
      </c>
      <c r="AD1339" s="167" t="s">
        <v>11254</v>
      </c>
      <c r="AE1339" s="176">
        <v>5280000</v>
      </c>
    </row>
    <row r="1340" spans="1:31">
      <c r="A1340" s="178">
        <v>108206938010</v>
      </c>
      <c r="B1340" s="166">
        <v>46146</v>
      </c>
      <c r="C1340" s="167" t="s">
        <v>3500</v>
      </c>
      <c r="D1340" s="167"/>
      <c r="E1340" s="167"/>
      <c r="F1340" s="167" t="s">
        <v>3501</v>
      </c>
      <c r="G1340" s="167" t="s">
        <v>3502</v>
      </c>
      <c r="H1340" s="168"/>
      <c r="I1340" s="167" t="s">
        <v>5619</v>
      </c>
      <c r="J1340" s="169">
        <v>26138</v>
      </c>
      <c r="K1340" s="167" t="s">
        <v>55</v>
      </c>
      <c r="L1340" s="169">
        <v>4</v>
      </c>
      <c r="M1340" s="167" t="s">
        <v>3513</v>
      </c>
      <c r="N1340" s="169">
        <v>4</v>
      </c>
      <c r="O1340" s="167" t="s">
        <v>3505</v>
      </c>
      <c r="P1340" s="167"/>
      <c r="Q1340" s="167" t="s">
        <v>3514</v>
      </c>
      <c r="R1340" s="167" t="s">
        <v>3515</v>
      </c>
      <c r="S1340" s="169">
        <v>1</v>
      </c>
      <c r="T1340" s="167" t="s">
        <v>3516</v>
      </c>
      <c r="U1340" s="169" t="s">
        <v>3517</v>
      </c>
      <c r="V1340" s="167" t="s">
        <v>5620</v>
      </c>
      <c r="W1340" s="167" t="s">
        <v>3519</v>
      </c>
      <c r="X1340" s="170" t="s">
        <v>157</v>
      </c>
      <c r="Y1340" s="171" t="s">
        <v>5621</v>
      </c>
      <c r="Z1340" s="167" t="s">
        <v>10789</v>
      </c>
      <c r="AA1340" s="176">
        <v>4</v>
      </c>
      <c r="AB1340" s="167" t="s">
        <v>11254</v>
      </c>
      <c r="AC1340" s="176">
        <v>4</v>
      </c>
      <c r="AD1340" s="167" t="s">
        <v>11254</v>
      </c>
      <c r="AE1340" s="176">
        <v>10377.36</v>
      </c>
    </row>
    <row r="1341" spans="1:31">
      <c r="A1341" s="178">
        <v>108207503130</v>
      </c>
      <c r="B1341" s="166">
        <v>46147</v>
      </c>
      <c r="C1341" s="167" t="s">
        <v>3524</v>
      </c>
      <c r="D1341" s="167" t="s">
        <v>3525</v>
      </c>
      <c r="E1341" s="167" t="s">
        <v>3526</v>
      </c>
      <c r="F1341" s="167" t="s">
        <v>3501</v>
      </c>
      <c r="G1341" s="167" t="s">
        <v>3502</v>
      </c>
      <c r="H1341" s="168">
        <v>46148</v>
      </c>
      <c r="I1341" s="167" t="s">
        <v>5622</v>
      </c>
      <c r="J1341" s="169">
        <v>26138</v>
      </c>
      <c r="K1341" s="167" t="s">
        <v>55</v>
      </c>
      <c r="L1341" s="169">
        <v>10</v>
      </c>
      <c r="M1341" s="167" t="s">
        <v>3513</v>
      </c>
      <c r="N1341" s="169">
        <v>68</v>
      </c>
      <c r="O1341" s="167" t="s">
        <v>3505</v>
      </c>
      <c r="P1341" s="167"/>
      <c r="Q1341" s="167" t="s">
        <v>3506</v>
      </c>
      <c r="R1341" s="167" t="s">
        <v>3528</v>
      </c>
      <c r="S1341" s="169">
        <v>11</v>
      </c>
      <c r="T1341" s="167" t="s">
        <v>4051</v>
      </c>
      <c r="U1341" s="169" t="s">
        <v>4052</v>
      </c>
      <c r="V1341" s="167" t="s">
        <v>5623</v>
      </c>
      <c r="W1341" s="167" t="s">
        <v>5624</v>
      </c>
      <c r="X1341" s="170" t="s">
        <v>157</v>
      </c>
      <c r="Y1341" s="171" t="s">
        <v>5625</v>
      </c>
      <c r="Z1341" s="167" t="s">
        <v>10790</v>
      </c>
      <c r="AA1341" s="176">
        <v>25000</v>
      </c>
      <c r="AB1341" s="167" t="s">
        <v>11254</v>
      </c>
      <c r="AC1341" s="176">
        <v>25000</v>
      </c>
      <c r="AD1341" s="167" t="s">
        <v>11254</v>
      </c>
      <c r="AE1341" s="176">
        <v>22500</v>
      </c>
    </row>
    <row r="1342" spans="1:31">
      <c r="A1342" s="178">
        <v>108207503130</v>
      </c>
      <c r="B1342" s="166">
        <v>46147</v>
      </c>
      <c r="C1342" s="167" t="s">
        <v>3524</v>
      </c>
      <c r="D1342" s="167" t="s">
        <v>3525</v>
      </c>
      <c r="E1342" s="167" t="s">
        <v>3526</v>
      </c>
      <c r="F1342" s="167" t="s">
        <v>3501</v>
      </c>
      <c r="G1342" s="167" t="s">
        <v>3502</v>
      </c>
      <c r="H1342" s="168">
        <v>46148</v>
      </c>
      <c r="I1342" s="167" t="s">
        <v>5622</v>
      </c>
      <c r="J1342" s="169">
        <v>26138</v>
      </c>
      <c r="K1342" s="167" t="s">
        <v>55</v>
      </c>
      <c r="L1342" s="169">
        <v>10</v>
      </c>
      <c r="M1342" s="167" t="s">
        <v>3513</v>
      </c>
      <c r="N1342" s="169">
        <v>68</v>
      </c>
      <c r="O1342" s="167" t="s">
        <v>3505</v>
      </c>
      <c r="P1342" s="167"/>
      <c r="Q1342" s="167" t="s">
        <v>3506</v>
      </c>
      <c r="R1342" s="167" t="s">
        <v>3528</v>
      </c>
      <c r="S1342" s="169">
        <v>10</v>
      </c>
      <c r="T1342" s="167" t="s">
        <v>3717</v>
      </c>
      <c r="U1342" s="169" t="s">
        <v>3718</v>
      </c>
      <c r="V1342" s="167" t="s">
        <v>4923</v>
      </c>
      <c r="W1342" s="167" t="s">
        <v>4924</v>
      </c>
      <c r="X1342" s="170" t="s">
        <v>157</v>
      </c>
      <c r="Y1342" s="171" t="s">
        <v>5625</v>
      </c>
      <c r="Z1342" s="167" t="s">
        <v>10790</v>
      </c>
      <c r="AA1342" s="176">
        <v>3000</v>
      </c>
      <c r="AB1342" s="167" t="s">
        <v>11254</v>
      </c>
      <c r="AC1342" s="176">
        <v>3000</v>
      </c>
      <c r="AD1342" s="167" t="s">
        <v>11254</v>
      </c>
      <c r="AE1342" s="176">
        <v>684</v>
      </c>
    </row>
    <row r="1343" spans="1:31">
      <c r="A1343" s="178">
        <v>108207503130</v>
      </c>
      <c r="B1343" s="166">
        <v>46147</v>
      </c>
      <c r="C1343" s="167" t="s">
        <v>3524</v>
      </c>
      <c r="D1343" s="167" t="s">
        <v>3525</v>
      </c>
      <c r="E1343" s="167" t="s">
        <v>3526</v>
      </c>
      <c r="F1343" s="167" t="s">
        <v>3501</v>
      </c>
      <c r="G1343" s="167" t="s">
        <v>3502</v>
      </c>
      <c r="H1343" s="168">
        <v>46148</v>
      </c>
      <c r="I1343" s="167" t="s">
        <v>5622</v>
      </c>
      <c r="J1343" s="169">
        <v>26138</v>
      </c>
      <c r="K1343" s="167" t="s">
        <v>55</v>
      </c>
      <c r="L1343" s="169">
        <v>10</v>
      </c>
      <c r="M1343" s="167" t="s">
        <v>3513</v>
      </c>
      <c r="N1343" s="169">
        <v>68</v>
      </c>
      <c r="O1343" s="167" t="s">
        <v>3505</v>
      </c>
      <c r="P1343" s="167"/>
      <c r="Q1343" s="167" t="s">
        <v>3506</v>
      </c>
      <c r="R1343" s="167" t="s">
        <v>3528</v>
      </c>
      <c r="S1343" s="169">
        <v>9</v>
      </c>
      <c r="T1343" s="167" t="s">
        <v>3717</v>
      </c>
      <c r="U1343" s="169" t="s">
        <v>3718</v>
      </c>
      <c r="V1343" s="167" t="s">
        <v>4937</v>
      </c>
      <c r="W1343" s="167" t="s">
        <v>4938</v>
      </c>
      <c r="X1343" s="170" t="s">
        <v>157</v>
      </c>
      <c r="Y1343" s="171" t="s">
        <v>5625</v>
      </c>
      <c r="Z1343" s="167" t="s">
        <v>10790</v>
      </c>
      <c r="AA1343" s="176">
        <v>4500</v>
      </c>
      <c r="AB1343" s="167" t="s">
        <v>11254</v>
      </c>
      <c r="AC1343" s="176">
        <v>4500</v>
      </c>
      <c r="AD1343" s="167" t="s">
        <v>11254</v>
      </c>
      <c r="AE1343" s="176">
        <v>1026</v>
      </c>
    </row>
    <row r="1344" spans="1:31">
      <c r="A1344" s="178">
        <v>108207503130</v>
      </c>
      <c r="B1344" s="166">
        <v>46147</v>
      </c>
      <c r="C1344" s="167" t="s">
        <v>3524</v>
      </c>
      <c r="D1344" s="167" t="s">
        <v>3525</v>
      </c>
      <c r="E1344" s="167" t="s">
        <v>3526</v>
      </c>
      <c r="F1344" s="167" t="s">
        <v>3501</v>
      </c>
      <c r="G1344" s="167" t="s">
        <v>3502</v>
      </c>
      <c r="H1344" s="168">
        <v>46148</v>
      </c>
      <c r="I1344" s="167" t="s">
        <v>5622</v>
      </c>
      <c r="J1344" s="169">
        <v>26138</v>
      </c>
      <c r="K1344" s="167" t="s">
        <v>55</v>
      </c>
      <c r="L1344" s="169">
        <v>10</v>
      </c>
      <c r="M1344" s="167" t="s">
        <v>3513</v>
      </c>
      <c r="N1344" s="169">
        <v>68</v>
      </c>
      <c r="O1344" s="167" t="s">
        <v>3505</v>
      </c>
      <c r="P1344" s="167"/>
      <c r="Q1344" s="167" t="s">
        <v>3506</v>
      </c>
      <c r="R1344" s="167" t="s">
        <v>3528</v>
      </c>
      <c r="S1344" s="169">
        <v>8</v>
      </c>
      <c r="T1344" s="167" t="s">
        <v>3717</v>
      </c>
      <c r="U1344" s="169" t="s">
        <v>3718</v>
      </c>
      <c r="V1344" s="167" t="s">
        <v>4937</v>
      </c>
      <c r="W1344" s="167" t="s">
        <v>4938</v>
      </c>
      <c r="X1344" s="170" t="s">
        <v>157</v>
      </c>
      <c r="Y1344" s="171" t="s">
        <v>5625</v>
      </c>
      <c r="Z1344" s="167" t="s">
        <v>10790</v>
      </c>
      <c r="AA1344" s="176">
        <v>1500</v>
      </c>
      <c r="AB1344" s="167" t="s">
        <v>11254</v>
      </c>
      <c r="AC1344" s="176">
        <v>1500</v>
      </c>
      <c r="AD1344" s="167" t="s">
        <v>11254</v>
      </c>
      <c r="AE1344" s="176">
        <v>342</v>
      </c>
    </row>
    <row r="1345" spans="1:31">
      <c r="A1345" s="178">
        <v>108207503130</v>
      </c>
      <c r="B1345" s="166">
        <v>46147</v>
      </c>
      <c r="C1345" s="167" t="s">
        <v>3524</v>
      </c>
      <c r="D1345" s="167" t="s">
        <v>3525</v>
      </c>
      <c r="E1345" s="167" t="s">
        <v>3526</v>
      </c>
      <c r="F1345" s="167" t="s">
        <v>3501</v>
      </c>
      <c r="G1345" s="167" t="s">
        <v>3502</v>
      </c>
      <c r="H1345" s="168">
        <v>46148</v>
      </c>
      <c r="I1345" s="167" t="s">
        <v>5622</v>
      </c>
      <c r="J1345" s="169">
        <v>26138</v>
      </c>
      <c r="K1345" s="167" t="s">
        <v>55</v>
      </c>
      <c r="L1345" s="169">
        <v>10</v>
      </c>
      <c r="M1345" s="167" t="s">
        <v>3513</v>
      </c>
      <c r="N1345" s="169">
        <v>68</v>
      </c>
      <c r="O1345" s="167" t="s">
        <v>3505</v>
      </c>
      <c r="P1345" s="167"/>
      <c r="Q1345" s="167" t="s">
        <v>3506</v>
      </c>
      <c r="R1345" s="167" t="s">
        <v>3528</v>
      </c>
      <c r="S1345" s="169">
        <v>7</v>
      </c>
      <c r="T1345" s="167" t="s">
        <v>3717</v>
      </c>
      <c r="U1345" s="169" t="s">
        <v>3718</v>
      </c>
      <c r="V1345" s="167" t="s">
        <v>4937</v>
      </c>
      <c r="W1345" s="167" t="s">
        <v>4938</v>
      </c>
      <c r="X1345" s="170" t="s">
        <v>157</v>
      </c>
      <c r="Y1345" s="171" t="s">
        <v>5625</v>
      </c>
      <c r="Z1345" s="167" t="s">
        <v>10790</v>
      </c>
      <c r="AA1345" s="176">
        <v>4500</v>
      </c>
      <c r="AB1345" s="167" t="s">
        <v>11254</v>
      </c>
      <c r="AC1345" s="176">
        <v>4500</v>
      </c>
      <c r="AD1345" s="167" t="s">
        <v>11254</v>
      </c>
      <c r="AE1345" s="176">
        <v>1026</v>
      </c>
    </row>
    <row r="1346" spans="1:31">
      <c r="A1346" s="178">
        <v>108207503130</v>
      </c>
      <c r="B1346" s="166">
        <v>46147</v>
      </c>
      <c r="C1346" s="167" t="s">
        <v>3524</v>
      </c>
      <c r="D1346" s="167" t="s">
        <v>3525</v>
      </c>
      <c r="E1346" s="167" t="s">
        <v>3526</v>
      </c>
      <c r="F1346" s="167" t="s">
        <v>3501</v>
      </c>
      <c r="G1346" s="167" t="s">
        <v>3502</v>
      </c>
      <c r="H1346" s="168">
        <v>46148</v>
      </c>
      <c r="I1346" s="167" t="s">
        <v>5622</v>
      </c>
      <c r="J1346" s="169">
        <v>26138</v>
      </c>
      <c r="K1346" s="167" t="s">
        <v>55</v>
      </c>
      <c r="L1346" s="169">
        <v>10</v>
      </c>
      <c r="M1346" s="167" t="s">
        <v>3513</v>
      </c>
      <c r="N1346" s="169">
        <v>68</v>
      </c>
      <c r="O1346" s="167" t="s">
        <v>3505</v>
      </c>
      <c r="P1346" s="167"/>
      <c r="Q1346" s="167" t="s">
        <v>3506</v>
      </c>
      <c r="R1346" s="167" t="s">
        <v>3528</v>
      </c>
      <c r="S1346" s="169">
        <v>6</v>
      </c>
      <c r="T1346" s="167" t="s">
        <v>3717</v>
      </c>
      <c r="U1346" s="169" t="s">
        <v>3718</v>
      </c>
      <c r="V1346" s="167" t="s">
        <v>4937</v>
      </c>
      <c r="W1346" s="167" t="s">
        <v>4938</v>
      </c>
      <c r="X1346" s="170" t="s">
        <v>157</v>
      </c>
      <c r="Y1346" s="171" t="s">
        <v>5625</v>
      </c>
      <c r="Z1346" s="167" t="s">
        <v>10790</v>
      </c>
      <c r="AA1346" s="176">
        <v>4500</v>
      </c>
      <c r="AB1346" s="167" t="s">
        <v>11254</v>
      </c>
      <c r="AC1346" s="176">
        <v>4500</v>
      </c>
      <c r="AD1346" s="167" t="s">
        <v>11254</v>
      </c>
      <c r="AE1346" s="176">
        <v>1026</v>
      </c>
    </row>
    <row r="1347" spans="1:31">
      <c r="A1347" s="178">
        <v>108207503130</v>
      </c>
      <c r="B1347" s="166">
        <v>46147</v>
      </c>
      <c r="C1347" s="167" t="s">
        <v>3524</v>
      </c>
      <c r="D1347" s="167" t="s">
        <v>3525</v>
      </c>
      <c r="E1347" s="167" t="s">
        <v>3526</v>
      </c>
      <c r="F1347" s="167" t="s">
        <v>3501</v>
      </c>
      <c r="G1347" s="167" t="s">
        <v>3502</v>
      </c>
      <c r="H1347" s="168">
        <v>46148</v>
      </c>
      <c r="I1347" s="167" t="s">
        <v>5622</v>
      </c>
      <c r="J1347" s="169">
        <v>26138</v>
      </c>
      <c r="K1347" s="167" t="s">
        <v>55</v>
      </c>
      <c r="L1347" s="169">
        <v>10</v>
      </c>
      <c r="M1347" s="167" t="s">
        <v>3513</v>
      </c>
      <c r="N1347" s="169">
        <v>68</v>
      </c>
      <c r="O1347" s="167" t="s">
        <v>3505</v>
      </c>
      <c r="P1347" s="167"/>
      <c r="Q1347" s="167" t="s">
        <v>3506</v>
      </c>
      <c r="R1347" s="167" t="s">
        <v>3528</v>
      </c>
      <c r="S1347" s="169">
        <v>5</v>
      </c>
      <c r="T1347" s="167" t="s">
        <v>3717</v>
      </c>
      <c r="U1347" s="169" t="s">
        <v>3718</v>
      </c>
      <c r="V1347" s="167" t="s">
        <v>5626</v>
      </c>
      <c r="W1347" s="167" t="s">
        <v>5627</v>
      </c>
      <c r="X1347" s="170" t="s">
        <v>157</v>
      </c>
      <c r="Y1347" s="171" t="s">
        <v>5625</v>
      </c>
      <c r="Z1347" s="167" t="s">
        <v>10790</v>
      </c>
      <c r="AA1347" s="176">
        <v>4000</v>
      </c>
      <c r="AB1347" s="167" t="s">
        <v>11254</v>
      </c>
      <c r="AC1347" s="176">
        <v>4000</v>
      </c>
      <c r="AD1347" s="167" t="s">
        <v>11254</v>
      </c>
      <c r="AE1347" s="176">
        <v>852</v>
      </c>
    </row>
    <row r="1348" spans="1:31">
      <c r="A1348" s="178">
        <v>108207503130</v>
      </c>
      <c r="B1348" s="166">
        <v>46147</v>
      </c>
      <c r="C1348" s="167" t="s">
        <v>3524</v>
      </c>
      <c r="D1348" s="167" t="s">
        <v>3525</v>
      </c>
      <c r="E1348" s="167" t="s">
        <v>3526</v>
      </c>
      <c r="F1348" s="167" t="s">
        <v>3501</v>
      </c>
      <c r="G1348" s="167" t="s">
        <v>3502</v>
      </c>
      <c r="H1348" s="168">
        <v>46148</v>
      </c>
      <c r="I1348" s="167" t="s">
        <v>5622</v>
      </c>
      <c r="J1348" s="169">
        <v>26138</v>
      </c>
      <c r="K1348" s="167" t="s">
        <v>55</v>
      </c>
      <c r="L1348" s="169">
        <v>10</v>
      </c>
      <c r="M1348" s="167" t="s">
        <v>3513</v>
      </c>
      <c r="N1348" s="169">
        <v>68</v>
      </c>
      <c r="O1348" s="167" t="s">
        <v>3505</v>
      </c>
      <c r="P1348" s="167"/>
      <c r="Q1348" s="167" t="s">
        <v>3506</v>
      </c>
      <c r="R1348" s="167" t="s">
        <v>3528</v>
      </c>
      <c r="S1348" s="169">
        <v>4</v>
      </c>
      <c r="T1348" s="167" t="s">
        <v>3560</v>
      </c>
      <c r="U1348" s="169" t="s">
        <v>3561</v>
      </c>
      <c r="V1348" s="167" t="s">
        <v>5628</v>
      </c>
      <c r="W1348" s="167" t="s">
        <v>5629</v>
      </c>
      <c r="X1348" s="170" t="s">
        <v>157</v>
      </c>
      <c r="Y1348" s="171" t="s">
        <v>5625</v>
      </c>
      <c r="Z1348" s="167" t="s">
        <v>10790</v>
      </c>
      <c r="AA1348" s="176">
        <v>450000</v>
      </c>
      <c r="AB1348" s="167" t="s">
        <v>11254</v>
      </c>
      <c r="AC1348" s="176">
        <v>450000</v>
      </c>
      <c r="AD1348" s="167" t="s">
        <v>11254</v>
      </c>
      <c r="AE1348" s="176">
        <v>324</v>
      </c>
    </row>
    <row r="1349" spans="1:31">
      <c r="A1349" s="178">
        <v>108207503130</v>
      </c>
      <c r="B1349" s="166">
        <v>46147</v>
      </c>
      <c r="C1349" s="167" t="s">
        <v>3524</v>
      </c>
      <c r="D1349" s="167" t="s">
        <v>3525</v>
      </c>
      <c r="E1349" s="167" t="s">
        <v>3526</v>
      </c>
      <c r="F1349" s="167" t="s">
        <v>3501</v>
      </c>
      <c r="G1349" s="167" t="s">
        <v>3502</v>
      </c>
      <c r="H1349" s="168">
        <v>46148</v>
      </c>
      <c r="I1349" s="167" t="s">
        <v>5622</v>
      </c>
      <c r="J1349" s="169">
        <v>26138</v>
      </c>
      <c r="K1349" s="167" t="s">
        <v>55</v>
      </c>
      <c r="L1349" s="169">
        <v>10</v>
      </c>
      <c r="M1349" s="167" t="s">
        <v>3513</v>
      </c>
      <c r="N1349" s="169">
        <v>68</v>
      </c>
      <c r="O1349" s="167" t="s">
        <v>3505</v>
      </c>
      <c r="P1349" s="167"/>
      <c r="Q1349" s="167" t="s">
        <v>3506</v>
      </c>
      <c r="R1349" s="167" t="s">
        <v>3528</v>
      </c>
      <c r="S1349" s="169">
        <v>3</v>
      </c>
      <c r="T1349" s="167" t="s">
        <v>3717</v>
      </c>
      <c r="U1349" s="169" t="s">
        <v>3718</v>
      </c>
      <c r="V1349" s="167" t="s">
        <v>5626</v>
      </c>
      <c r="W1349" s="167" t="s">
        <v>5627</v>
      </c>
      <c r="X1349" s="170" t="s">
        <v>157</v>
      </c>
      <c r="Y1349" s="171" t="s">
        <v>5625</v>
      </c>
      <c r="Z1349" s="167" t="s">
        <v>10790</v>
      </c>
      <c r="AA1349" s="176">
        <v>12000</v>
      </c>
      <c r="AB1349" s="167" t="s">
        <v>11254</v>
      </c>
      <c r="AC1349" s="176">
        <v>12000</v>
      </c>
      <c r="AD1349" s="167" t="s">
        <v>11254</v>
      </c>
      <c r="AE1349" s="176">
        <v>2556</v>
      </c>
    </row>
    <row r="1350" spans="1:31">
      <c r="A1350" s="178">
        <v>108207503130</v>
      </c>
      <c r="B1350" s="166">
        <v>46147</v>
      </c>
      <c r="C1350" s="167" t="s">
        <v>3524</v>
      </c>
      <c r="D1350" s="167" t="s">
        <v>3525</v>
      </c>
      <c r="E1350" s="167" t="s">
        <v>3526</v>
      </c>
      <c r="F1350" s="167" t="s">
        <v>3501</v>
      </c>
      <c r="G1350" s="167" t="s">
        <v>3502</v>
      </c>
      <c r="H1350" s="168">
        <v>46148</v>
      </c>
      <c r="I1350" s="167" t="s">
        <v>5622</v>
      </c>
      <c r="J1350" s="169">
        <v>26138</v>
      </c>
      <c r="K1350" s="167" t="s">
        <v>55</v>
      </c>
      <c r="L1350" s="169">
        <v>10</v>
      </c>
      <c r="M1350" s="167" t="s">
        <v>3513</v>
      </c>
      <c r="N1350" s="169">
        <v>68</v>
      </c>
      <c r="O1350" s="167" t="s">
        <v>3505</v>
      </c>
      <c r="P1350" s="167"/>
      <c r="Q1350" s="167" t="s">
        <v>3506</v>
      </c>
      <c r="R1350" s="167" t="s">
        <v>3528</v>
      </c>
      <c r="S1350" s="169">
        <v>2</v>
      </c>
      <c r="T1350" s="167" t="s">
        <v>4217</v>
      </c>
      <c r="U1350" s="169" t="s">
        <v>3536</v>
      </c>
      <c r="V1350" s="167" t="s">
        <v>5630</v>
      </c>
      <c r="W1350" s="167" t="s">
        <v>5631</v>
      </c>
      <c r="X1350" s="170" t="s">
        <v>160</v>
      </c>
      <c r="Y1350" s="171" t="s">
        <v>5625</v>
      </c>
      <c r="Z1350" s="167" t="s">
        <v>10790</v>
      </c>
      <c r="AA1350" s="176">
        <v>10000</v>
      </c>
      <c r="AB1350" s="167" t="s">
        <v>11254</v>
      </c>
      <c r="AC1350" s="176">
        <v>10000</v>
      </c>
      <c r="AD1350" s="167" t="s">
        <v>11254</v>
      </c>
      <c r="AE1350" s="176">
        <v>44</v>
      </c>
    </row>
    <row r="1351" spans="1:31">
      <c r="A1351" s="178">
        <v>108207503130</v>
      </c>
      <c r="B1351" s="166">
        <v>46147</v>
      </c>
      <c r="C1351" s="167" t="s">
        <v>3524</v>
      </c>
      <c r="D1351" s="167" t="s">
        <v>3525</v>
      </c>
      <c r="E1351" s="167" t="s">
        <v>3526</v>
      </c>
      <c r="F1351" s="167" t="s">
        <v>3501</v>
      </c>
      <c r="G1351" s="167" t="s">
        <v>3502</v>
      </c>
      <c r="H1351" s="168">
        <v>46148</v>
      </c>
      <c r="I1351" s="167" t="s">
        <v>5622</v>
      </c>
      <c r="J1351" s="169">
        <v>26138</v>
      </c>
      <c r="K1351" s="167" t="s">
        <v>55</v>
      </c>
      <c r="L1351" s="169">
        <v>10</v>
      </c>
      <c r="M1351" s="167" t="s">
        <v>3513</v>
      </c>
      <c r="N1351" s="169">
        <v>68</v>
      </c>
      <c r="O1351" s="167" t="s">
        <v>3505</v>
      </c>
      <c r="P1351" s="167"/>
      <c r="Q1351" s="167" t="s">
        <v>3506</v>
      </c>
      <c r="R1351" s="167" t="s">
        <v>3528</v>
      </c>
      <c r="S1351" s="169">
        <v>1</v>
      </c>
      <c r="T1351" s="167" t="s">
        <v>3560</v>
      </c>
      <c r="U1351" s="169" t="s">
        <v>3561</v>
      </c>
      <c r="V1351" s="167" t="s">
        <v>5628</v>
      </c>
      <c r="W1351" s="167" t="s">
        <v>5629</v>
      </c>
      <c r="X1351" s="170" t="s">
        <v>157</v>
      </c>
      <c r="Y1351" s="171" t="s">
        <v>5625</v>
      </c>
      <c r="Z1351" s="167" t="s">
        <v>10790</v>
      </c>
      <c r="AA1351" s="176">
        <v>330000</v>
      </c>
      <c r="AB1351" s="167" t="s">
        <v>11254</v>
      </c>
      <c r="AC1351" s="176">
        <v>330000</v>
      </c>
      <c r="AD1351" s="167" t="s">
        <v>11254</v>
      </c>
      <c r="AE1351" s="176">
        <v>237.6</v>
      </c>
    </row>
    <row r="1352" spans="1:31">
      <c r="A1352" s="178">
        <v>108208212710</v>
      </c>
      <c r="B1352" s="166">
        <v>46147</v>
      </c>
      <c r="C1352" s="167" t="s">
        <v>3524</v>
      </c>
      <c r="D1352" s="167" t="s">
        <v>3525</v>
      </c>
      <c r="E1352" s="167" t="s">
        <v>3526</v>
      </c>
      <c r="F1352" s="167" t="s">
        <v>3501</v>
      </c>
      <c r="G1352" s="167" t="s">
        <v>3502</v>
      </c>
      <c r="H1352" s="168">
        <v>46148</v>
      </c>
      <c r="I1352" s="167"/>
      <c r="J1352" s="169">
        <v>26138</v>
      </c>
      <c r="K1352" s="167" t="s">
        <v>55</v>
      </c>
      <c r="L1352" s="169">
        <v>1</v>
      </c>
      <c r="M1352" s="167" t="s">
        <v>3513</v>
      </c>
      <c r="N1352" s="169">
        <v>2.1</v>
      </c>
      <c r="O1352" s="167" t="s">
        <v>3505</v>
      </c>
      <c r="P1352" s="167"/>
      <c r="Q1352" s="167" t="s">
        <v>3514</v>
      </c>
      <c r="R1352" s="167" t="s">
        <v>3528</v>
      </c>
      <c r="S1352" s="169">
        <v>3</v>
      </c>
      <c r="T1352" s="167" t="s">
        <v>3529</v>
      </c>
      <c r="U1352" s="169" t="s">
        <v>3530</v>
      </c>
      <c r="V1352" s="167" t="s">
        <v>5632</v>
      </c>
      <c r="W1352" s="167" t="s">
        <v>5633</v>
      </c>
      <c r="X1352" s="170" t="s">
        <v>157</v>
      </c>
      <c r="Y1352" s="171" t="s">
        <v>5634</v>
      </c>
      <c r="Z1352" s="167" t="s">
        <v>10791</v>
      </c>
      <c r="AA1352" s="176">
        <v>200</v>
      </c>
      <c r="AB1352" s="167" t="s">
        <v>11254</v>
      </c>
      <c r="AC1352" s="176">
        <v>200</v>
      </c>
      <c r="AD1352" s="167" t="s">
        <v>11254</v>
      </c>
      <c r="AE1352" s="176">
        <v>147.19999999999999</v>
      </c>
    </row>
    <row r="1353" spans="1:31">
      <c r="A1353" s="178">
        <v>108208212710</v>
      </c>
      <c r="B1353" s="166">
        <v>46147</v>
      </c>
      <c r="C1353" s="167" t="s">
        <v>3524</v>
      </c>
      <c r="D1353" s="167" t="s">
        <v>3525</v>
      </c>
      <c r="E1353" s="167" t="s">
        <v>3526</v>
      </c>
      <c r="F1353" s="167" t="s">
        <v>3501</v>
      </c>
      <c r="G1353" s="167" t="s">
        <v>3502</v>
      </c>
      <c r="H1353" s="168">
        <v>46148</v>
      </c>
      <c r="I1353" s="167"/>
      <c r="J1353" s="169">
        <v>26138</v>
      </c>
      <c r="K1353" s="167" t="s">
        <v>55</v>
      </c>
      <c r="L1353" s="169">
        <v>1</v>
      </c>
      <c r="M1353" s="167" t="s">
        <v>3513</v>
      </c>
      <c r="N1353" s="169">
        <v>2.1</v>
      </c>
      <c r="O1353" s="167" t="s">
        <v>3505</v>
      </c>
      <c r="P1353" s="167"/>
      <c r="Q1353" s="167" t="s">
        <v>3514</v>
      </c>
      <c r="R1353" s="167" t="s">
        <v>3528</v>
      </c>
      <c r="S1353" s="169">
        <v>2</v>
      </c>
      <c r="T1353" s="167" t="s">
        <v>3529</v>
      </c>
      <c r="U1353" s="169" t="s">
        <v>3530</v>
      </c>
      <c r="V1353" s="167" t="s">
        <v>5635</v>
      </c>
      <c r="W1353" s="167" t="s">
        <v>5633</v>
      </c>
      <c r="X1353" s="170" t="s">
        <v>157</v>
      </c>
      <c r="Y1353" s="171" t="s">
        <v>5634</v>
      </c>
      <c r="Z1353" s="167" t="s">
        <v>10791</v>
      </c>
      <c r="AA1353" s="176">
        <v>6750</v>
      </c>
      <c r="AB1353" s="167" t="s">
        <v>11254</v>
      </c>
      <c r="AC1353" s="176">
        <v>6750</v>
      </c>
      <c r="AD1353" s="167" t="s">
        <v>11254</v>
      </c>
      <c r="AE1353" s="176">
        <v>4279.5</v>
      </c>
    </row>
    <row r="1354" spans="1:31">
      <c r="A1354" s="178">
        <v>108208212710</v>
      </c>
      <c r="B1354" s="166">
        <v>46147</v>
      </c>
      <c r="C1354" s="167" t="s">
        <v>3524</v>
      </c>
      <c r="D1354" s="167" t="s">
        <v>3525</v>
      </c>
      <c r="E1354" s="167" t="s">
        <v>3526</v>
      </c>
      <c r="F1354" s="167" t="s">
        <v>3501</v>
      </c>
      <c r="G1354" s="167" t="s">
        <v>3502</v>
      </c>
      <c r="H1354" s="168">
        <v>46148</v>
      </c>
      <c r="I1354" s="167"/>
      <c r="J1354" s="169">
        <v>26138</v>
      </c>
      <c r="K1354" s="167" t="s">
        <v>55</v>
      </c>
      <c r="L1354" s="169">
        <v>1</v>
      </c>
      <c r="M1354" s="167" t="s">
        <v>3513</v>
      </c>
      <c r="N1354" s="169">
        <v>2.1</v>
      </c>
      <c r="O1354" s="167" t="s">
        <v>3505</v>
      </c>
      <c r="P1354" s="167"/>
      <c r="Q1354" s="167" t="s">
        <v>3514</v>
      </c>
      <c r="R1354" s="167" t="s">
        <v>3528</v>
      </c>
      <c r="S1354" s="169">
        <v>1</v>
      </c>
      <c r="T1354" s="167" t="s">
        <v>3529</v>
      </c>
      <c r="U1354" s="169" t="s">
        <v>3530</v>
      </c>
      <c r="V1354" s="167" t="s">
        <v>5636</v>
      </c>
      <c r="W1354" s="167" t="s">
        <v>5633</v>
      </c>
      <c r="X1354" s="170" t="s">
        <v>157</v>
      </c>
      <c r="Y1354" s="171" t="s">
        <v>5634</v>
      </c>
      <c r="Z1354" s="167" t="s">
        <v>10791</v>
      </c>
      <c r="AA1354" s="176">
        <v>390</v>
      </c>
      <c r="AB1354" s="167" t="s">
        <v>11254</v>
      </c>
      <c r="AC1354" s="176">
        <v>390</v>
      </c>
      <c r="AD1354" s="167" t="s">
        <v>11254</v>
      </c>
      <c r="AE1354" s="176">
        <v>22.02</v>
      </c>
    </row>
    <row r="1355" spans="1:31">
      <c r="A1355" s="178">
        <v>108208546720</v>
      </c>
      <c r="B1355" s="166">
        <v>46147</v>
      </c>
      <c r="C1355" s="167" t="s">
        <v>3524</v>
      </c>
      <c r="D1355" s="167" t="s">
        <v>3525</v>
      </c>
      <c r="E1355" s="167" t="s">
        <v>3526</v>
      </c>
      <c r="F1355" s="167" t="s">
        <v>3501</v>
      </c>
      <c r="G1355" s="167" t="s">
        <v>3502</v>
      </c>
      <c r="H1355" s="168">
        <v>46148</v>
      </c>
      <c r="I1355" s="167"/>
      <c r="J1355" s="169">
        <v>26138</v>
      </c>
      <c r="K1355" s="167" t="s">
        <v>55</v>
      </c>
      <c r="L1355" s="169">
        <v>1</v>
      </c>
      <c r="M1355" s="167" t="s">
        <v>3513</v>
      </c>
      <c r="N1355" s="169">
        <v>1.8</v>
      </c>
      <c r="O1355" s="167" t="s">
        <v>3505</v>
      </c>
      <c r="P1355" s="167"/>
      <c r="Q1355" s="167" t="s">
        <v>3514</v>
      </c>
      <c r="R1355" s="167" t="s">
        <v>3528</v>
      </c>
      <c r="S1355" s="169">
        <v>1</v>
      </c>
      <c r="T1355" s="167" t="s">
        <v>3529</v>
      </c>
      <c r="U1355" s="169" t="s">
        <v>3530</v>
      </c>
      <c r="V1355" s="167" t="s">
        <v>5637</v>
      </c>
      <c r="W1355" s="167" t="s">
        <v>3796</v>
      </c>
      <c r="X1355" s="170" t="s">
        <v>157</v>
      </c>
      <c r="Y1355" s="171" t="s">
        <v>5638</v>
      </c>
      <c r="Z1355" s="167" t="s">
        <v>10792</v>
      </c>
      <c r="AA1355" s="176">
        <v>5000</v>
      </c>
      <c r="AB1355" s="167" t="s">
        <v>11254</v>
      </c>
      <c r="AC1355" s="176">
        <v>5000</v>
      </c>
      <c r="AD1355" s="167" t="s">
        <v>11254</v>
      </c>
      <c r="AE1355" s="176">
        <v>34100</v>
      </c>
    </row>
    <row r="1356" spans="1:31">
      <c r="A1356" s="178">
        <v>108208656840</v>
      </c>
      <c r="B1356" s="166">
        <v>46147</v>
      </c>
      <c r="C1356" s="167" t="s">
        <v>3524</v>
      </c>
      <c r="D1356" s="167" t="s">
        <v>3525</v>
      </c>
      <c r="E1356" s="167" t="s">
        <v>3526</v>
      </c>
      <c r="F1356" s="167" t="s">
        <v>3501</v>
      </c>
      <c r="G1356" s="167" t="s">
        <v>3502</v>
      </c>
      <c r="H1356" s="168">
        <v>46148</v>
      </c>
      <c r="I1356" s="167"/>
      <c r="J1356" s="169">
        <v>26138</v>
      </c>
      <c r="K1356" s="167" t="s">
        <v>55</v>
      </c>
      <c r="L1356" s="169">
        <v>1</v>
      </c>
      <c r="M1356" s="167" t="s">
        <v>3513</v>
      </c>
      <c r="N1356" s="169">
        <v>2.7</v>
      </c>
      <c r="O1356" s="167" t="s">
        <v>3505</v>
      </c>
      <c r="P1356" s="167"/>
      <c r="Q1356" s="167" t="s">
        <v>3514</v>
      </c>
      <c r="R1356" s="167" t="s">
        <v>3528</v>
      </c>
      <c r="S1356" s="169">
        <v>1</v>
      </c>
      <c r="T1356" s="167" t="s">
        <v>3529</v>
      </c>
      <c r="U1356" s="169" t="s">
        <v>3530</v>
      </c>
      <c r="V1356" s="167" t="s">
        <v>4451</v>
      </c>
      <c r="W1356" s="167" t="s">
        <v>4452</v>
      </c>
      <c r="X1356" s="170" t="s">
        <v>3533</v>
      </c>
      <c r="Y1356" s="171" t="s">
        <v>5639</v>
      </c>
      <c r="Z1356" s="167" t="s">
        <v>10793</v>
      </c>
      <c r="AA1356" s="176">
        <v>2000</v>
      </c>
      <c r="AB1356" s="167" t="s">
        <v>11254</v>
      </c>
      <c r="AC1356" s="176">
        <v>2000</v>
      </c>
      <c r="AD1356" s="167" t="s">
        <v>11254</v>
      </c>
      <c r="AE1356" s="176">
        <v>90100</v>
      </c>
    </row>
    <row r="1357" spans="1:31">
      <c r="A1357" s="178">
        <v>108209331420</v>
      </c>
      <c r="B1357" s="166">
        <v>46147</v>
      </c>
      <c r="C1357" s="167" t="s">
        <v>3524</v>
      </c>
      <c r="D1357" s="167" t="s">
        <v>3525</v>
      </c>
      <c r="E1357" s="167" t="s">
        <v>3526</v>
      </c>
      <c r="F1357" s="167" t="s">
        <v>3501</v>
      </c>
      <c r="G1357" s="167" t="s">
        <v>3502</v>
      </c>
      <c r="H1357" s="168">
        <v>46148</v>
      </c>
      <c r="I1357" s="167"/>
      <c r="J1357" s="169">
        <v>26138</v>
      </c>
      <c r="K1357" s="167" t="s">
        <v>55</v>
      </c>
      <c r="L1357" s="169">
        <v>1</v>
      </c>
      <c r="M1357" s="167" t="s">
        <v>3513</v>
      </c>
      <c r="N1357" s="169">
        <v>2.7</v>
      </c>
      <c r="O1357" s="167" t="s">
        <v>3505</v>
      </c>
      <c r="P1357" s="167"/>
      <c r="Q1357" s="167" t="s">
        <v>3527</v>
      </c>
      <c r="R1357" s="167" t="s">
        <v>3528</v>
      </c>
      <c r="S1357" s="169">
        <v>1</v>
      </c>
      <c r="T1357" s="167" t="s">
        <v>3529</v>
      </c>
      <c r="U1357" s="169" t="s">
        <v>3530</v>
      </c>
      <c r="V1357" s="167" t="s">
        <v>5640</v>
      </c>
      <c r="W1357" s="167" t="s">
        <v>5641</v>
      </c>
      <c r="X1357" s="170" t="s">
        <v>3533</v>
      </c>
      <c r="Y1357" s="171" t="s">
        <v>5642</v>
      </c>
      <c r="Z1357" s="167" t="s">
        <v>10794</v>
      </c>
      <c r="AA1357" s="176">
        <v>9000</v>
      </c>
      <c r="AB1357" s="167" t="s">
        <v>11254</v>
      </c>
      <c r="AC1357" s="176">
        <v>9000</v>
      </c>
      <c r="AD1357" s="167" t="s">
        <v>11254</v>
      </c>
      <c r="AE1357" s="176">
        <v>3186</v>
      </c>
    </row>
    <row r="1358" spans="1:31">
      <c r="A1358" s="178">
        <v>108209356140</v>
      </c>
      <c r="B1358" s="166">
        <v>46147</v>
      </c>
      <c r="C1358" s="167" t="s">
        <v>3524</v>
      </c>
      <c r="D1358" s="167" t="s">
        <v>3525</v>
      </c>
      <c r="E1358" s="167" t="s">
        <v>3526</v>
      </c>
      <c r="F1358" s="167" t="s">
        <v>3501</v>
      </c>
      <c r="G1358" s="167" t="s">
        <v>3502</v>
      </c>
      <c r="H1358" s="168">
        <v>46148</v>
      </c>
      <c r="I1358" s="167"/>
      <c r="J1358" s="169">
        <v>26138</v>
      </c>
      <c r="K1358" s="167" t="s">
        <v>55</v>
      </c>
      <c r="L1358" s="169">
        <v>1</v>
      </c>
      <c r="M1358" s="167" t="s">
        <v>3513</v>
      </c>
      <c r="N1358" s="169">
        <v>8.6999999999999993</v>
      </c>
      <c r="O1358" s="167" t="s">
        <v>3505</v>
      </c>
      <c r="P1358" s="167"/>
      <c r="Q1358" s="167" t="s">
        <v>3514</v>
      </c>
      <c r="R1358" s="167" t="s">
        <v>3528</v>
      </c>
      <c r="S1358" s="169">
        <v>1</v>
      </c>
      <c r="T1358" s="167" t="s">
        <v>3529</v>
      </c>
      <c r="U1358" s="169" t="s">
        <v>3530</v>
      </c>
      <c r="V1358" s="167" t="s">
        <v>5643</v>
      </c>
      <c r="W1358" s="167" t="s">
        <v>5644</v>
      </c>
      <c r="X1358" s="170" t="s">
        <v>160</v>
      </c>
      <c r="Y1358" s="171" t="s">
        <v>5645</v>
      </c>
      <c r="Z1358" s="167" t="s">
        <v>10795</v>
      </c>
      <c r="AA1358" s="176">
        <v>960</v>
      </c>
      <c r="AB1358" s="167" t="s">
        <v>11254</v>
      </c>
      <c r="AC1358" s="176">
        <v>960</v>
      </c>
      <c r="AD1358" s="167" t="s">
        <v>11254</v>
      </c>
      <c r="AE1358" s="176">
        <v>18268.8</v>
      </c>
    </row>
    <row r="1359" spans="1:31">
      <c r="A1359" s="178">
        <v>108209401310</v>
      </c>
      <c r="B1359" s="166">
        <v>46147</v>
      </c>
      <c r="C1359" s="167" t="s">
        <v>3524</v>
      </c>
      <c r="D1359" s="167" t="s">
        <v>3525</v>
      </c>
      <c r="E1359" s="167" t="s">
        <v>3526</v>
      </c>
      <c r="F1359" s="167" t="s">
        <v>3501</v>
      </c>
      <c r="G1359" s="167" t="s">
        <v>3502</v>
      </c>
      <c r="H1359" s="168">
        <v>46148</v>
      </c>
      <c r="I1359" s="167"/>
      <c r="J1359" s="169">
        <v>26138</v>
      </c>
      <c r="K1359" s="167" t="s">
        <v>55</v>
      </c>
      <c r="L1359" s="169">
        <v>1</v>
      </c>
      <c r="M1359" s="167" t="s">
        <v>3513</v>
      </c>
      <c r="N1359" s="169">
        <v>0.5</v>
      </c>
      <c r="O1359" s="167" t="s">
        <v>3505</v>
      </c>
      <c r="P1359" s="167"/>
      <c r="Q1359" s="167" t="s">
        <v>3514</v>
      </c>
      <c r="R1359" s="167" t="s">
        <v>3528</v>
      </c>
      <c r="S1359" s="169">
        <v>1</v>
      </c>
      <c r="T1359" s="167" t="s">
        <v>3540</v>
      </c>
      <c r="U1359" s="169" t="s">
        <v>3541</v>
      </c>
      <c r="V1359" s="167" t="s">
        <v>5445</v>
      </c>
      <c r="W1359" s="167" t="s">
        <v>5446</v>
      </c>
      <c r="X1359" s="170" t="s">
        <v>157</v>
      </c>
      <c r="Y1359" s="171" t="s">
        <v>5646</v>
      </c>
      <c r="Z1359" s="167" t="s">
        <v>10796</v>
      </c>
      <c r="AA1359" s="176">
        <v>3000</v>
      </c>
      <c r="AB1359" s="167" t="s">
        <v>11254</v>
      </c>
      <c r="AC1359" s="176">
        <v>3000</v>
      </c>
      <c r="AD1359" s="167" t="s">
        <v>11254</v>
      </c>
      <c r="AE1359" s="176">
        <v>145.5</v>
      </c>
    </row>
    <row r="1360" spans="1:31">
      <c r="A1360" s="178">
        <v>108209484830</v>
      </c>
      <c r="B1360" s="166">
        <v>46147</v>
      </c>
      <c r="C1360" s="167" t="s">
        <v>3524</v>
      </c>
      <c r="D1360" s="167" t="s">
        <v>3525</v>
      </c>
      <c r="E1360" s="167" t="s">
        <v>3526</v>
      </c>
      <c r="F1360" s="167" t="s">
        <v>3501</v>
      </c>
      <c r="G1360" s="167" t="s">
        <v>3502</v>
      </c>
      <c r="H1360" s="168">
        <v>46148</v>
      </c>
      <c r="I1360" s="167"/>
      <c r="J1360" s="169">
        <v>26138</v>
      </c>
      <c r="K1360" s="167" t="s">
        <v>55</v>
      </c>
      <c r="L1360" s="169">
        <v>1</v>
      </c>
      <c r="M1360" s="167" t="s">
        <v>3513</v>
      </c>
      <c r="N1360" s="169">
        <v>0.6</v>
      </c>
      <c r="O1360" s="167" t="s">
        <v>3505</v>
      </c>
      <c r="P1360" s="167"/>
      <c r="Q1360" s="167" t="s">
        <v>3527</v>
      </c>
      <c r="R1360" s="167" t="s">
        <v>3528</v>
      </c>
      <c r="S1360" s="169">
        <v>1</v>
      </c>
      <c r="T1360" s="167" t="s">
        <v>3717</v>
      </c>
      <c r="U1360" s="169" t="s">
        <v>3718</v>
      </c>
      <c r="V1360" s="167" t="s">
        <v>5647</v>
      </c>
      <c r="W1360" s="167" t="s">
        <v>5648</v>
      </c>
      <c r="X1360" s="170" t="s">
        <v>160</v>
      </c>
      <c r="Y1360" s="171" t="s">
        <v>5649</v>
      </c>
      <c r="Z1360" s="167" t="s">
        <v>10797</v>
      </c>
      <c r="AA1360" s="176">
        <v>750</v>
      </c>
      <c r="AB1360" s="167" t="s">
        <v>11254</v>
      </c>
      <c r="AC1360" s="176">
        <v>750</v>
      </c>
      <c r="AD1360" s="167" t="s">
        <v>11254</v>
      </c>
      <c r="AE1360" s="176">
        <v>315</v>
      </c>
    </row>
    <row r="1361" spans="1:31">
      <c r="A1361" s="178">
        <v>108209555530</v>
      </c>
      <c r="B1361" s="166">
        <v>46147</v>
      </c>
      <c r="C1361" s="167" t="s">
        <v>3524</v>
      </c>
      <c r="D1361" s="167" t="s">
        <v>3525</v>
      </c>
      <c r="E1361" s="167" t="s">
        <v>3526</v>
      </c>
      <c r="F1361" s="167" t="s">
        <v>3501</v>
      </c>
      <c r="G1361" s="167" t="s">
        <v>3502</v>
      </c>
      <c r="H1361" s="168">
        <v>46148</v>
      </c>
      <c r="I1361" s="167"/>
      <c r="J1361" s="169">
        <v>26138</v>
      </c>
      <c r="K1361" s="167" t="s">
        <v>55</v>
      </c>
      <c r="L1361" s="169">
        <v>1</v>
      </c>
      <c r="M1361" s="167" t="s">
        <v>3513</v>
      </c>
      <c r="N1361" s="169">
        <v>0.3</v>
      </c>
      <c r="O1361" s="167" t="s">
        <v>3505</v>
      </c>
      <c r="P1361" s="167"/>
      <c r="Q1361" s="167" t="s">
        <v>3527</v>
      </c>
      <c r="R1361" s="167" t="s">
        <v>3528</v>
      </c>
      <c r="S1361" s="169">
        <v>2</v>
      </c>
      <c r="T1361" s="167" t="s">
        <v>4051</v>
      </c>
      <c r="U1361" s="169" t="s">
        <v>4052</v>
      </c>
      <c r="V1361" s="167" t="s">
        <v>5650</v>
      </c>
      <c r="W1361" s="167" t="s">
        <v>5651</v>
      </c>
      <c r="X1361" s="170" t="s">
        <v>3533</v>
      </c>
      <c r="Y1361" s="171" t="s">
        <v>5652</v>
      </c>
      <c r="Z1361" s="167" t="s">
        <v>10798</v>
      </c>
      <c r="AA1361" s="176">
        <v>1000</v>
      </c>
      <c r="AB1361" s="167" t="s">
        <v>11254</v>
      </c>
      <c r="AC1361" s="176">
        <v>1000</v>
      </c>
      <c r="AD1361" s="167" t="s">
        <v>11254</v>
      </c>
      <c r="AE1361" s="176">
        <v>580</v>
      </c>
    </row>
    <row r="1362" spans="1:31">
      <c r="A1362" s="178">
        <v>108209555530</v>
      </c>
      <c r="B1362" s="166">
        <v>46147</v>
      </c>
      <c r="C1362" s="167" t="s">
        <v>3524</v>
      </c>
      <c r="D1362" s="167" t="s">
        <v>3525</v>
      </c>
      <c r="E1362" s="167" t="s">
        <v>3526</v>
      </c>
      <c r="F1362" s="167" t="s">
        <v>3501</v>
      </c>
      <c r="G1362" s="167" t="s">
        <v>3502</v>
      </c>
      <c r="H1362" s="168">
        <v>46148</v>
      </c>
      <c r="I1362" s="167"/>
      <c r="J1362" s="169">
        <v>26138</v>
      </c>
      <c r="K1362" s="167" t="s">
        <v>55</v>
      </c>
      <c r="L1362" s="169">
        <v>1</v>
      </c>
      <c r="M1362" s="167" t="s">
        <v>3513</v>
      </c>
      <c r="N1362" s="169">
        <v>0.3</v>
      </c>
      <c r="O1362" s="167" t="s">
        <v>3505</v>
      </c>
      <c r="P1362" s="167"/>
      <c r="Q1362" s="167" t="s">
        <v>3527</v>
      </c>
      <c r="R1362" s="167" t="s">
        <v>3528</v>
      </c>
      <c r="S1362" s="169">
        <v>1</v>
      </c>
      <c r="T1362" s="167" t="s">
        <v>4051</v>
      </c>
      <c r="U1362" s="169" t="s">
        <v>4052</v>
      </c>
      <c r="V1362" s="167" t="s">
        <v>5650</v>
      </c>
      <c r="W1362" s="167" t="s">
        <v>5651</v>
      </c>
      <c r="X1362" s="170" t="s">
        <v>3533</v>
      </c>
      <c r="Y1362" s="171" t="s">
        <v>5652</v>
      </c>
      <c r="Z1362" s="167" t="s">
        <v>10798</v>
      </c>
      <c r="AA1362" s="176">
        <v>100</v>
      </c>
      <c r="AB1362" s="167" t="s">
        <v>11254</v>
      </c>
      <c r="AC1362" s="176">
        <v>100</v>
      </c>
      <c r="AD1362" s="167" t="s">
        <v>11254</v>
      </c>
      <c r="AE1362" s="176">
        <v>58</v>
      </c>
    </row>
    <row r="1363" spans="1:31">
      <c r="A1363" s="178">
        <v>108209791540</v>
      </c>
      <c r="B1363" s="166">
        <v>46147</v>
      </c>
      <c r="C1363" s="167" t="s">
        <v>3524</v>
      </c>
      <c r="D1363" s="167" t="s">
        <v>3525</v>
      </c>
      <c r="E1363" s="167" t="s">
        <v>3526</v>
      </c>
      <c r="F1363" s="167" t="s">
        <v>3501</v>
      </c>
      <c r="G1363" s="167" t="s">
        <v>3502</v>
      </c>
      <c r="H1363" s="168">
        <v>46148</v>
      </c>
      <c r="I1363" s="167"/>
      <c r="J1363" s="169">
        <v>26138</v>
      </c>
      <c r="K1363" s="167" t="s">
        <v>55</v>
      </c>
      <c r="L1363" s="169">
        <v>30</v>
      </c>
      <c r="M1363" s="167" t="s">
        <v>3513</v>
      </c>
      <c r="N1363" s="169">
        <v>134.1</v>
      </c>
      <c r="O1363" s="167" t="s">
        <v>3505</v>
      </c>
      <c r="P1363" s="167"/>
      <c r="Q1363" s="167" t="s">
        <v>3527</v>
      </c>
      <c r="R1363" s="167" t="s">
        <v>3528</v>
      </c>
      <c r="S1363" s="169">
        <v>23</v>
      </c>
      <c r="T1363" s="167" t="s">
        <v>3560</v>
      </c>
      <c r="U1363" s="169" t="s">
        <v>3561</v>
      </c>
      <c r="V1363" s="167" t="s">
        <v>5653</v>
      </c>
      <c r="W1363" s="167" t="s">
        <v>5654</v>
      </c>
      <c r="X1363" s="170" t="s">
        <v>159</v>
      </c>
      <c r="Y1363" s="171" t="s">
        <v>5655</v>
      </c>
      <c r="Z1363" s="167" t="s">
        <v>10799</v>
      </c>
      <c r="AA1363" s="176">
        <v>2000</v>
      </c>
      <c r="AB1363" s="167" t="s">
        <v>11254</v>
      </c>
      <c r="AC1363" s="176">
        <v>2000</v>
      </c>
      <c r="AD1363" s="167" t="s">
        <v>11254</v>
      </c>
      <c r="AE1363" s="176">
        <v>24.94</v>
      </c>
    </row>
    <row r="1364" spans="1:31">
      <c r="A1364" s="178">
        <v>108209791540</v>
      </c>
      <c r="B1364" s="166">
        <v>46147</v>
      </c>
      <c r="C1364" s="167" t="s">
        <v>3524</v>
      </c>
      <c r="D1364" s="167" t="s">
        <v>3525</v>
      </c>
      <c r="E1364" s="167" t="s">
        <v>3526</v>
      </c>
      <c r="F1364" s="167" t="s">
        <v>3501</v>
      </c>
      <c r="G1364" s="167" t="s">
        <v>3502</v>
      </c>
      <c r="H1364" s="168">
        <v>46148</v>
      </c>
      <c r="I1364" s="167"/>
      <c r="J1364" s="169">
        <v>26138</v>
      </c>
      <c r="K1364" s="167" t="s">
        <v>55</v>
      </c>
      <c r="L1364" s="169">
        <v>30</v>
      </c>
      <c r="M1364" s="167" t="s">
        <v>3513</v>
      </c>
      <c r="N1364" s="169">
        <v>134.1</v>
      </c>
      <c r="O1364" s="167" t="s">
        <v>3505</v>
      </c>
      <c r="P1364" s="167"/>
      <c r="Q1364" s="167" t="s">
        <v>3527</v>
      </c>
      <c r="R1364" s="167" t="s">
        <v>3528</v>
      </c>
      <c r="S1364" s="169">
        <v>22</v>
      </c>
      <c r="T1364" s="167" t="s">
        <v>3560</v>
      </c>
      <c r="U1364" s="169" t="s">
        <v>3561</v>
      </c>
      <c r="V1364" s="167" t="s">
        <v>5653</v>
      </c>
      <c r="W1364" s="167" t="s">
        <v>5654</v>
      </c>
      <c r="X1364" s="170" t="s">
        <v>159</v>
      </c>
      <c r="Y1364" s="171" t="s">
        <v>5655</v>
      </c>
      <c r="Z1364" s="167" t="s">
        <v>10799</v>
      </c>
      <c r="AA1364" s="176">
        <v>2000</v>
      </c>
      <c r="AB1364" s="167" t="s">
        <v>11254</v>
      </c>
      <c r="AC1364" s="176">
        <v>2000</v>
      </c>
      <c r="AD1364" s="167" t="s">
        <v>11254</v>
      </c>
      <c r="AE1364" s="176">
        <v>24.94</v>
      </c>
    </row>
    <row r="1365" spans="1:31">
      <c r="A1365" s="178">
        <v>108209791540</v>
      </c>
      <c r="B1365" s="166">
        <v>46147</v>
      </c>
      <c r="C1365" s="167" t="s">
        <v>3524</v>
      </c>
      <c r="D1365" s="167" t="s">
        <v>3525</v>
      </c>
      <c r="E1365" s="167" t="s">
        <v>3526</v>
      </c>
      <c r="F1365" s="167" t="s">
        <v>3501</v>
      </c>
      <c r="G1365" s="167" t="s">
        <v>3502</v>
      </c>
      <c r="H1365" s="168">
        <v>46148</v>
      </c>
      <c r="I1365" s="167"/>
      <c r="J1365" s="169">
        <v>26138</v>
      </c>
      <c r="K1365" s="167" t="s">
        <v>55</v>
      </c>
      <c r="L1365" s="169">
        <v>30</v>
      </c>
      <c r="M1365" s="167" t="s">
        <v>3513</v>
      </c>
      <c r="N1365" s="169">
        <v>134.1</v>
      </c>
      <c r="O1365" s="167" t="s">
        <v>3505</v>
      </c>
      <c r="P1365" s="167"/>
      <c r="Q1365" s="167" t="s">
        <v>3527</v>
      </c>
      <c r="R1365" s="167" t="s">
        <v>3528</v>
      </c>
      <c r="S1365" s="169">
        <v>21</v>
      </c>
      <c r="T1365" s="167" t="s">
        <v>3560</v>
      </c>
      <c r="U1365" s="169" t="s">
        <v>3561</v>
      </c>
      <c r="V1365" s="167" t="s">
        <v>5656</v>
      </c>
      <c r="W1365" s="167" t="s">
        <v>5657</v>
      </c>
      <c r="X1365" s="170" t="s">
        <v>160</v>
      </c>
      <c r="Y1365" s="171" t="s">
        <v>5655</v>
      </c>
      <c r="Z1365" s="167" t="s">
        <v>10799</v>
      </c>
      <c r="AA1365" s="176">
        <v>10000</v>
      </c>
      <c r="AB1365" s="167" t="s">
        <v>11254</v>
      </c>
      <c r="AC1365" s="176">
        <v>10000</v>
      </c>
      <c r="AD1365" s="167" t="s">
        <v>11254</v>
      </c>
      <c r="AE1365" s="176">
        <v>28</v>
      </c>
    </row>
    <row r="1366" spans="1:31">
      <c r="A1366" s="178">
        <v>108209791540</v>
      </c>
      <c r="B1366" s="166">
        <v>46147</v>
      </c>
      <c r="C1366" s="167" t="s">
        <v>3524</v>
      </c>
      <c r="D1366" s="167" t="s">
        <v>3525</v>
      </c>
      <c r="E1366" s="167" t="s">
        <v>3526</v>
      </c>
      <c r="F1366" s="167" t="s">
        <v>3501</v>
      </c>
      <c r="G1366" s="167" t="s">
        <v>3502</v>
      </c>
      <c r="H1366" s="168">
        <v>46148</v>
      </c>
      <c r="I1366" s="167"/>
      <c r="J1366" s="169">
        <v>26138</v>
      </c>
      <c r="K1366" s="167" t="s">
        <v>55</v>
      </c>
      <c r="L1366" s="169">
        <v>30</v>
      </c>
      <c r="M1366" s="167" t="s">
        <v>3513</v>
      </c>
      <c r="N1366" s="169">
        <v>134.1</v>
      </c>
      <c r="O1366" s="167" t="s">
        <v>3505</v>
      </c>
      <c r="P1366" s="167"/>
      <c r="Q1366" s="167" t="s">
        <v>3527</v>
      </c>
      <c r="R1366" s="167" t="s">
        <v>3528</v>
      </c>
      <c r="S1366" s="169">
        <v>20</v>
      </c>
      <c r="T1366" s="167" t="s">
        <v>3535</v>
      </c>
      <c r="U1366" s="169" t="s">
        <v>3536</v>
      </c>
      <c r="V1366" s="167" t="s">
        <v>5658</v>
      </c>
      <c r="W1366" s="167" t="s">
        <v>5659</v>
      </c>
      <c r="X1366" s="170" t="s">
        <v>3533</v>
      </c>
      <c r="Y1366" s="171" t="s">
        <v>5655</v>
      </c>
      <c r="Z1366" s="167" t="s">
        <v>10799</v>
      </c>
      <c r="AA1366" s="176">
        <v>50000</v>
      </c>
      <c r="AB1366" s="167" t="s">
        <v>11254</v>
      </c>
      <c r="AC1366" s="176">
        <v>50000</v>
      </c>
      <c r="AD1366" s="167" t="s">
        <v>11254</v>
      </c>
      <c r="AE1366" s="176">
        <v>35</v>
      </c>
    </row>
    <row r="1367" spans="1:31">
      <c r="A1367" s="178">
        <v>108209791540</v>
      </c>
      <c r="B1367" s="166">
        <v>46147</v>
      </c>
      <c r="C1367" s="167" t="s">
        <v>3524</v>
      </c>
      <c r="D1367" s="167" t="s">
        <v>3525</v>
      </c>
      <c r="E1367" s="167" t="s">
        <v>3526</v>
      </c>
      <c r="F1367" s="167" t="s">
        <v>3501</v>
      </c>
      <c r="G1367" s="167" t="s">
        <v>3502</v>
      </c>
      <c r="H1367" s="168">
        <v>46148</v>
      </c>
      <c r="I1367" s="167"/>
      <c r="J1367" s="169">
        <v>26138</v>
      </c>
      <c r="K1367" s="167" t="s">
        <v>55</v>
      </c>
      <c r="L1367" s="169">
        <v>30</v>
      </c>
      <c r="M1367" s="167" t="s">
        <v>3513</v>
      </c>
      <c r="N1367" s="169">
        <v>134.1</v>
      </c>
      <c r="O1367" s="167" t="s">
        <v>3505</v>
      </c>
      <c r="P1367" s="167"/>
      <c r="Q1367" s="167" t="s">
        <v>3527</v>
      </c>
      <c r="R1367" s="167" t="s">
        <v>3528</v>
      </c>
      <c r="S1367" s="169">
        <v>19</v>
      </c>
      <c r="T1367" s="167" t="s">
        <v>3535</v>
      </c>
      <c r="U1367" s="169" t="s">
        <v>3536</v>
      </c>
      <c r="V1367" s="167" t="s">
        <v>3871</v>
      </c>
      <c r="W1367" s="167" t="s">
        <v>3872</v>
      </c>
      <c r="X1367" s="170" t="s">
        <v>3533</v>
      </c>
      <c r="Y1367" s="171" t="s">
        <v>5655</v>
      </c>
      <c r="Z1367" s="167" t="s">
        <v>10799</v>
      </c>
      <c r="AA1367" s="176">
        <v>420000</v>
      </c>
      <c r="AB1367" s="167" t="s">
        <v>11254</v>
      </c>
      <c r="AC1367" s="176">
        <v>420000</v>
      </c>
      <c r="AD1367" s="167" t="s">
        <v>11254</v>
      </c>
      <c r="AE1367" s="176">
        <v>294</v>
      </c>
    </row>
    <row r="1368" spans="1:31">
      <c r="A1368" s="178">
        <v>108209791540</v>
      </c>
      <c r="B1368" s="166">
        <v>46147</v>
      </c>
      <c r="C1368" s="167" t="s">
        <v>3524</v>
      </c>
      <c r="D1368" s="167" t="s">
        <v>3525</v>
      </c>
      <c r="E1368" s="167" t="s">
        <v>3526</v>
      </c>
      <c r="F1368" s="167" t="s">
        <v>3501</v>
      </c>
      <c r="G1368" s="167" t="s">
        <v>3502</v>
      </c>
      <c r="H1368" s="168">
        <v>46148</v>
      </c>
      <c r="I1368" s="167"/>
      <c r="J1368" s="169">
        <v>26138</v>
      </c>
      <c r="K1368" s="167" t="s">
        <v>55</v>
      </c>
      <c r="L1368" s="169">
        <v>30</v>
      </c>
      <c r="M1368" s="167" t="s">
        <v>3513</v>
      </c>
      <c r="N1368" s="169">
        <v>134.1</v>
      </c>
      <c r="O1368" s="167" t="s">
        <v>3505</v>
      </c>
      <c r="P1368" s="167"/>
      <c r="Q1368" s="167" t="s">
        <v>3527</v>
      </c>
      <c r="R1368" s="167" t="s">
        <v>3528</v>
      </c>
      <c r="S1368" s="169">
        <v>18</v>
      </c>
      <c r="T1368" s="167" t="s">
        <v>3560</v>
      </c>
      <c r="U1368" s="169" t="s">
        <v>3561</v>
      </c>
      <c r="V1368" s="167" t="s">
        <v>5660</v>
      </c>
      <c r="W1368" s="167" t="s">
        <v>5661</v>
      </c>
      <c r="X1368" s="170" t="s">
        <v>3533</v>
      </c>
      <c r="Y1368" s="171" t="s">
        <v>5655</v>
      </c>
      <c r="Z1368" s="167" t="s">
        <v>10799</v>
      </c>
      <c r="AA1368" s="176">
        <v>288000</v>
      </c>
      <c r="AB1368" s="167" t="s">
        <v>11254</v>
      </c>
      <c r="AC1368" s="176">
        <v>288000</v>
      </c>
      <c r="AD1368" s="167" t="s">
        <v>11254</v>
      </c>
      <c r="AE1368" s="176">
        <v>604.79999999999995</v>
      </c>
    </row>
    <row r="1369" spans="1:31">
      <c r="A1369" s="178">
        <v>108209791540</v>
      </c>
      <c r="B1369" s="166">
        <v>46147</v>
      </c>
      <c r="C1369" s="167" t="s">
        <v>3524</v>
      </c>
      <c r="D1369" s="167" t="s">
        <v>3525</v>
      </c>
      <c r="E1369" s="167" t="s">
        <v>3526</v>
      </c>
      <c r="F1369" s="167" t="s">
        <v>3501</v>
      </c>
      <c r="G1369" s="167" t="s">
        <v>3502</v>
      </c>
      <c r="H1369" s="168">
        <v>46148</v>
      </c>
      <c r="I1369" s="167"/>
      <c r="J1369" s="169">
        <v>26138</v>
      </c>
      <c r="K1369" s="167" t="s">
        <v>55</v>
      </c>
      <c r="L1369" s="169">
        <v>30</v>
      </c>
      <c r="M1369" s="167" t="s">
        <v>3513</v>
      </c>
      <c r="N1369" s="169">
        <v>134.1</v>
      </c>
      <c r="O1369" s="167" t="s">
        <v>3505</v>
      </c>
      <c r="P1369" s="167"/>
      <c r="Q1369" s="167" t="s">
        <v>3527</v>
      </c>
      <c r="R1369" s="167" t="s">
        <v>3528</v>
      </c>
      <c r="S1369" s="169">
        <v>17</v>
      </c>
      <c r="T1369" s="167" t="s">
        <v>3560</v>
      </c>
      <c r="U1369" s="169" t="s">
        <v>3561</v>
      </c>
      <c r="V1369" s="167" t="s">
        <v>4466</v>
      </c>
      <c r="W1369" s="167" t="s">
        <v>4467</v>
      </c>
      <c r="X1369" s="170" t="s">
        <v>160</v>
      </c>
      <c r="Y1369" s="171" t="s">
        <v>5655</v>
      </c>
      <c r="Z1369" s="167" t="s">
        <v>10799</v>
      </c>
      <c r="AA1369" s="176">
        <v>10000</v>
      </c>
      <c r="AB1369" s="167" t="s">
        <v>11254</v>
      </c>
      <c r="AC1369" s="176">
        <v>10000</v>
      </c>
      <c r="AD1369" s="167" t="s">
        <v>11254</v>
      </c>
      <c r="AE1369" s="176">
        <v>13.5</v>
      </c>
    </row>
    <row r="1370" spans="1:31">
      <c r="A1370" s="178">
        <v>108209791540</v>
      </c>
      <c r="B1370" s="166">
        <v>46147</v>
      </c>
      <c r="C1370" s="167" t="s">
        <v>3524</v>
      </c>
      <c r="D1370" s="167" t="s">
        <v>3525</v>
      </c>
      <c r="E1370" s="167" t="s">
        <v>3526</v>
      </c>
      <c r="F1370" s="167" t="s">
        <v>3501</v>
      </c>
      <c r="G1370" s="167" t="s">
        <v>3502</v>
      </c>
      <c r="H1370" s="168">
        <v>46148</v>
      </c>
      <c r="I1370" s="167"/>
      <c r="J1370" s="169">
        <v>26138</v>
      </c>
      <c r="K1370" s="167" t="s">
        <v>55</v>
      </c>
      <c r="L1370" s="169">
        <v>30</v>
      </c>
      <c r="M1370" s="167" t="s">
        <v>3513</v>
      </c>
      <c r="N1370" s="169">
        <v>134.1</v>
      </c>
      <c r="O1370" s="167" t="s">
        <v>3505</v>
      </c>
      <c r="P1370" s="167"/>
      <c r="Q1370" s="167" t="s">
        <v>3527</v>
      </c>
      <c r="R1370" s="167" t="s">
        <v>3528</v>
      </c>
      <c r="S1370" s="169">
        <v>16</v>
      </c>
      <c r="T1370" s="167" t="s">
        <v>3560</v>
      </c>
      <c r="U1370" s="169" t="s">
        <v>3561</v>
      </c>
      <c r="V1370" s="167" t="s">
        <v>4466</v>
      </c>
      <c r="W1370" s="167" t="s">
        <v>4467</v>
      </c>
      <c r="X1370" s="170" t="s">
        <v>160</v>
      </c>
      <c r="Y1370" s="171" t="s">
        <v>5655</v>
      </c>
      <c r="Z1370" s="167" t="s">
        <v>10799</v>
      </c>
      <c r="AA1370" s="176">
        <v>10000</v>
      </c>
      <c r="AB1370" s="167" t="s">
        <v>11254</v>
      </c>
      <c r="AC1370" s="176">
        <v>10000</v>
      </c>
      <c r="AD1370" s="167" t="s">
        <v>11254</v>
      </c>
      <c r="AE1370" s="176">
        <v>13.5</v>
      </c>
    </row>
    <row r="1371" spans="1:31">
      <c r="A1371" s="178">
        <v>108209791540</v>
      </c>
      <c r="B1371" s="166">
        <v>46147</v>
      </c>
      <c r="C1371" s="167" t="s">
        <v>3524</v>
      </c>
      <c r="D1371" s="167" t="s">
        <v>3525</v>
      </c>
      <c r="E1371" s="167" t="s">
        <v>3526</v>
      </c>
      <c r="F1371" s="167" t="s">
        <v>3501</v>
      </c>
      <c r="G1371" s="167" t="s">
        <v>3502</v>
      </c>
      <c r="H1371" s="168">
        <v>46148</v>
      </c>
      <c r="I1371" s="167"/>
      <c r="J1371" s="169">
        <v>26138</v>
      </c>
      <c r="K1371" s="167" t="s">
        <v>55</v>
      </c>
      <c r="L1371" s="169">
        <v>30</v>
      </c>
      <c r="M1371" s="167" t="s">
        <v>3513</v>
      </c>
      <c r="N1371" s="169">
        <v>134.1</v>
      </c>
      <c r="O1371" s="167" t="s">
        <v>3505</v>
      </c>
      <c r="P1371" s="167"/>
      <c r="Q1371" s="167" t="s">
        <v>3527</v>
      </c>
      <c r="R1371" s="167" t="s">
        <v>3528</v>
      </c>
      <c r="S1371" s="169">
        <v>15</v>
      </c>
      <c r="T1371" s="167" t="s">
        <v>3560</v>
      </c>
      <c r="U1371" s="169" t="s">
        <v>3561</v>
      </c>
      <c r="V1371" s="167" t="s">
        <v>5662</v>
      </c>
      <c r="W1371" s="167" t="s">
        <v>5663</v>
      </c>
      <c r="X1371" s="170" t="s">
        <v>160</v>
      </c>
      <c r="Y1371" s="171" t="s">
        <v>5655</v>
      </c>
      <c r="Z1371" s="167" t="s">
        <v>10799</v>
      </c>
      <c r="AA1371" s="176">
        <v>4000</v>
      </c>
      <c r="AB1371" s="167" t="s">
        <v>11254</v>
      </c>
      <c r="AC1371" s="176">
        <v>4000</v>
      </c>
      <c r="AD1371" s="167" t="s">
        <v>11254</v>
      </c>
      <c r="AE1371" s="176">
        <v>14.12</v>
      </c>
    </row>
    <row r="1372" spans="1:31">
      <c r="A1372" s="178">
        <v>108209791540</v>
      </c>
      <c r="B1372" s="166">
        <v>46147</v>
      </c>
      <c r="C1372" s="167" t="s">
        <v>3524</v>
      </c>
      <c r="D1372" s="167" t="s">
        <v>3525</v>
      </c>
      <c r="E1372" s="167" t="s">
        <v>3526</v>
      </c>
      <c r="F1372" s="167" t="s">
        <v>3501</v>
      </c>
      <c r="G1372" s="167" t="s">
        <v>3502</v>
      </c>
      <c r="H1372" s="168">
        <v>46148</v>
      </c>
      <c r="I1372" s="167"/>
      <c r="J1372" s="169">
        <v>26138</v>
      </c>
      <c r="K1372" s="167" t="s">
        <v>55</v>
      </c>
      <c r="L1372" s="169">
        <v>30</v>
      </c>
      <c r="M1372" s="167" t="s">
        <v>3513</v>
      </c>
      <c r="N1372" s="169">
        <v>134.1</v>
      </c>
      <c r="O1372" s="167" t="s">
        <v>3505</v>
      </c>
      <c r="P1372" s="167"/>
      <c r="Q1372" s="167" t="s">
        <v>3527</v>
      </c>
      <c r="R1372" s="167" t="s">
        <v>3528</v>
      </c>
      <c r="S1372" s="169">
        <v>14</v>
      </c>
      <c r="T1372" s="167" t="s">
        <v>3560</v>
      </c>
      <c r="U1372" s="169" t="s">
        <v>3561</v>
      </c>
      <c r="V1372" s="167" t="s">
        <v>4464</v>
      </c>
      <c r="W1372" s="167" t="s">
        <v>4465</v>
      </c>
      <c r="X1372" s="170" t="s">
        <v>160</v>
      </c>
      <c r="Y1372" s="171" t="s">
        <v>5655</v>
      </c>
      <c r="Z1372" s="167" t="s">
        <v>10799</v>
      </c>
      <c r="AA1372" s="176">
        <v>28000</v>
      </c>
      <c r="AB1372" s="167" t="s">
        <v>11254</v>
      </c>
      <c r="AC1372" s="176">
        <v>28000</v>
      </c>
      <c r="AD1372" s="167" t="s">
        <v>11254</v>
      </c>
      <c r="AE1372" s="176">
        <v>130.76</v>
      </c>
    </row>
    <row r="1373" spans="1:31">
      <c r="A1373" s="178">
        <v>108209791540</v>
      </c>
      <c r="B1373" s="166">
        <v>46147</v>
      </c>
      <c r="C1373" s="167" t="s">
        <v>3524</v>
      </c>
      <c r="D1373" s="167" t="s">
        <v>3525</v>
      </c>
      <c r="E1373" s="167" t="s">
        <v>3526</v>
      </c>
      <c r="F1373" s="167" t="s">
        <v>3501</v>
      </c>
      <c r="G1373" s="167" t="s">
        <v>3502</v>
      </c>
      <c r="H1373" s="168">
        <v>46148</v>
      </c>
      <c r="I1373" s="167"/>
      <c r="J1373" s="169">
        <v>26138</v>
      </c>
      <c r="K1373" s="167" t="s">
        <v>55</v>
      </c>
      <c r="L1373" s="169">
        <v>30</v>
      </c>
      <c r="M1373" s="167" t="s">
        <v>3513</v>
      </c>
      <c r="N1373" s="169">
        <v>134.1</v>
      </c>
      <c r="O1373" s="167" t="s">
        <v>3505</v>
      </c>
      <c r="P1373" s="167"/>
      <c r="Q1373" s="167" t="s">
        <v>3527</v>
      </c>
      <c r="R1373" s="167" t="s">
        <v>3528</v>
      </c>
      <c r="S1373" s="169">
        <v>13</v>
      </c>
      <c r="T1373" s="167" t="s">
        <v>3560</v>
      </c>
      <c r="U1373" s="169" t="s">
        <v>3561</v>
      </c>
      <c r="V1373" s="167" t="s">
        <v>5662</v>
      </c>
      <c r="W1373" s="167" t="s">
        <v>5663</v>
      </c>
      <c r="X1373" s="170" t="s">
        <v>160</v>
      </c>
      <c r="Y1373" s="171" t="s">
        <v>5655</v>
      </c>
      <c r="Z1373" s="167" t="s">
        <v>10799</v>
      </c>
      <c r="AA1373" s="176">
        <v>6000</v>
      </c>
      <c r="AB1373" s="167" t="s">
        <v>11254</v>
      </c>
      <c r="AC1373" s="176">
        <v>6000</v>
      </c>
      <c r="AD1373" s="167" t="s">
        <v>11254</v>
      </c>
      <c r="AE1373" s="176">
        <v>21.18</v>
      </c>
    </row>
    <row r="1374" spans="1:31">
      <c r="A1374" s="178">
        <v>108209791540</v>
      </c>
      <c r="B1374" s="166">
        <v>46147</v>
      </c>
      <c r="C1374" s="167" t="s">
        <v>3524</v>
      </c>
      <c r="D1374" s="167" t="s">
        <v>3525</v>
      </c>
      <c r="E1374" s="167" t="s">
        <v>3526</v>
      </c>
      <c r="F1374" s="167" t="s">
        <v>3501</v>
      </c>
      <c r="G1374" s="167" t="s">
        <v>3502</v>
      </c>
      <c r="H1374" s="168">
        <v>46148</v>
      </c>
      <c r="I1374" s="167"/>
      <c r="J1374" s="169">
        <v>26138</v>
      </c>
      <c r="K1374" s="167" t="s">
        <v>55</v>
      </c>
      <c r="L1374" s="169">
        <v>30</v>
      </c>
      <c r="M1374" s="167" t="s">
        <v>3513</v>
      </c>
      <c r="N1374" s="169">
        <v>134.1</v>
      </c>
      <c r="O1374" s="167" t="s">
        <v>3505</v>
      </c>
      <c r="P1374" s="167"/>
      <c r="Q1374" s="167" t="s">
        <v>3527</v>
      </c>
      <c r="R1374" s="167" t="s">
        <v>3528</v>
      </c>
      <c r="S1374" s="169">
        <v>12</v>
      </c>
      <c r="T1374" s="167" t="s">
        <v>3560</v>
      </c>
      <c r="U1374" s="169" t="s">
        <v>3561</v>
      </c>
      <c r="V1374" s="167" t="s">
        <v>5664</v>
      </c>
      <c r="W1374" s="167" t="s">
        <v>5665</v>
      </c>
      <c r="X1374" s="170" t="s">
        <v>3533</v>
      </c>
      <c r="Y1374" s="171" t="s">
        <v>5655</v>
      </c>
      <c r="Z1374" s="167" t="s">
        <v>10799</v>
      </c>
      <c r="AA1374" s="176">
        <v>370000</v>
      </c>
      <c r="AB1374" s="167" t="s">
        <v>11254</v>
      </c>
      <c r="AC1374" s="176">
        <v>370000</v>
      </c>
      <c r="AD1374" s="167" t="s">
        <v>11254</v>
      </c>
      <c r="AE1374" s="176">
        <v>555</v>
      </c>
    </row>
    <row r="1375" spans="1:31">
      <c r="A1375" s="178">
        <v>108209791540</v>
      </c>
      <c r="B1375" s="166">
        <v>46147</v>
      </c>
      <c r="C1375" s="167" t="s">
        <v>3524</v>
      </c>
      <c r="D1375" s="167" t="s">
        <v>3525</v>
      </c>
      <c r="E1375" s="167" t="s">
        <v>3526</v>
      </c>
      <c r="F1375" s="167" t="s">
        <v>3501</v>
      </c>
      <c r="G1375" s="167" t="s">
        <v>3502</v>
      </c>
      <c r="H1375" s="168">
        <v>46148</v>
      </c>
      <c r="I1375" s="167"/>
      <c r="J1375" s="169">
        <v>26138</v>
      </c>
      <c r="K1375" s="167" t="s">
        <v>55</v>
      </c>
      <c r="L1375" s="169">
        <v>30</v>
      </c>
      <c r="M1375" s="167" t="s">
        <v>3513</v>
      </c>
      <c r="N1375" s="169">
        <v>134.1</v>
      </c>
      <c r="O1375" s="167" t="s">
        <v>3505</v>
      </c>
      <c r="P1375" s="167"/>
      <c r="Q1375" s="167" t="s">
        <v>3527</v>
      </c>
      <c r="R1375" s="167" t="s">
        <v>3528</v>
      </c>
      <c r="S1375" s="169">
        <v>11</v>
      </c>
      <c r="T1375" s="167" t="s">
        <v>3560</v>
      </c>
      <c r="U1375" s="169" t="s">
        <v>3561</v>
      </c>
      <c r="V1375" s="167" t="s">
        <v>5662</v>
      </c>
      <c r="W1375" s="167" t="s">
        <v>5663</v>
      </c>
      <c r="X1375" s="170" t="s">
        <v>160</v>
      </c>
      <c r="Y1375" s="171" t="s">
        <v>5655</v>
      </c>
      <c r="Z1375" s="167" t="s">
        <v>10799</v>
      </c>
      <c r="AA1375" s="176">
        <v>2000</v>
      </c>
      <c r="AB1375" s="167" t="s">
        <v>11254</v>
      </c>
      <c r="AC1375" s="176">
        <v>2000</v>
      </c>
      <c r="AD1375" s="167" t="s">
        <v>11254</v>
      </c>
      <c r="AE1375" s="176">
        <v>7.06</v>
      </c>
    </row>
    <row r="1376" spans="1:31">
      <c r="A1376" s="178">
        <v>108209791540</v>
      </c>
      <c r="B1376" s="166">
        <v>46147</v>
      </c>
      <c r="C1376" s="167" t="s">
        <v>3524</v>
      </c>
      <c r="D1376" s="167" t="s">
        <v>3525</v>
      </c>
      <c r="E1376" s="167" t="s">
        <v>3526</v>
      </c>
      <c r="F1376" s="167" t="s">
        <v>3501</v>
      </c>
      <c r="G1376" s="167" t="s">
        <v>3502</v>
      </c>
      <c r="H1376" s="168">
        <v>46148</v>
      </c>
      <c r="I1376" s="167"/>
      <c r="J1376" s="169">
        <v>26138</v>
      </c>
      <c r="K1376" s="167" t="s">
        <v>55</v>
      </c>
      <c r="L1376" s="169">
        <v>30</v>
      </c>
      <c r="M1376" s="167" t="s">
        <v>3513</v>
      </c>
      <c r="N1376" s="169">
        <v>134.1</v>
      </c>
      <c r="O1376" s="167" t="s">
        <v>3505</v>
      </c>
      <c r="P1376" s="167"/>
      <c r="Q1376" s="167" t="s">
        <v>3527</v>
      </c>
      <c r="R1376" s="167" t="s">
        <v>3528</v>
      </c>
      <c r="S1376" s="169">
        <v>10</v>
      </c>
      <c r="T1376" s="167" t="s">
        <v>3535</v>
      </c>
      <c r="U1376" s="169" t="s">
        <v>3536</v>
      </c>
      <c r="V1376" s="167" t="s">
        <v>5666</v>
      </c>
      <c r="W1376" s="167" t="s">
        <v>5667</v>
      </c>
      <c r="X1376" s="170" t="s">
        <v>3533</v>
      </c>
      <c r="Y1376" s="171" t="s">
        <v>5655</v>
      </c>
      <c r="Z1376" s="167" t="s">
        <v>10799</v>
      </c>
      <c r="AA1376" s="176">
        <v>10000</v>
      </c>
      <c r="AB1376" s="167" t="s">
        <v>11254</v>
      </c>
      <c r="AC1376" s="176">
        <v>10000</v>
      </c>
      <c r="AD1376" s="167" t="s">
        <v>11254</v>
      </c>
      <c r="AE1376" s="176">
        <v>7</v>
      </c>
    </row>
    <row r="1377" spans="1:31">
      <c r="A1377" s="178">
        <v>108209791540</v>
      </c>
      <c r="B1377" s="166">
        <v>46147</v>
      </c>
      <c r="C1377" s="167" t="s">
        <v>3524</v>
      </c>
      <c r="D1377" s="167" t="s">
        <v>3525</v>
      </c>
      <c r="E1377" s="167" t="s">
        <v>3526</v>
      </c>
      <c r="F1377" s="167" t="s">
        <v>3501</v>
      </c>
      <c r="G1377" s="167" t="s">
        <v>3502</v>
      </c>
      <c r="H1377" s="168">
        <v>46148</v>
      </c>
      <c r="I1377" s="167"/>
      <c r="J1377" s="169">
        <v>26138</v>
      </c>
      <c r="K1377" s="167" t="s">
        <v>55</v>
      </c>
      <c r="L1377" s="169">
        <v>30</v>
      </c>
      <c r="M1377" s="167" t="s">
        <v>3513</v>
      </c>
      <c r="N1377" s="169">
        <v>134.1</v>
      </c>
      <c r="O1377" s="167" t="s">
        <v>3505</v>
      </c>
      <c r="P1377" s="167"/>
      <c r="Q1377" s="167" t="s">
        <v>3527</v>
      </c>
      <c r="R1377" s="167" t="s">
        <v>3528</v>
      </c>
      <c r="S1377" s="169">
        <v>9</v>
      </c>
      <c r="T1377" s="167" t="s">
        <v>3560</v>
      </c>
      <c r="U1377" s="169" t="s">
        <v>3561</v>
      </c>
      <c r="V1377" s="167" t="s">
        <v>4466</v>
      </c>
      <c r="W1377" s="167" t="s">
        <v>4467</v>
      </c>
      <c r="X1377" s="170" t="s">
        <v>160</v>
      </c>
      <c r="Y1377" s="171" t="s">
        <v>5655</v>
      </c>
      <c r="Z1377" s="167" t="s">
        <v>10799</v>
      </c>
      <c r="AA1377" s="176">
        <v>20000</v>
      </c>
      <c r="AB1377" s="167" t="s">
        <v>11254</v>
      </c>
      <c r="AC1377" s="176">
        <v>20000</v>
      </c>
      <c r="AD1377" s="167" t="s">
        <v>11254</v>
      </c>
      <c r="AE1377" s="176">
        <v>27</v>
      </c>
    </row>
    <row r="1378" spans="1:31">
      <c r="A1378" s="178">
        <v>108209791540</v>
      </c>
      <c r="B1378" s="166">
        <v>46147</v>
      </c>
      <c r="C1378" s="167" t="s">
        <v>3524</v>
      </c>
      <c r="D1378" s="167" t="s">
        <v>3525</v>
      </c>
      <c r="E1378" s="167" t="s">
        <v>3526</v>
      </c>
      <c r="F1378" s="167" t="s">
        <v>3501</v>
      </c>
      <c r="G1378" s="167" t="s">
        <v>3502</v>
      </c>
      <c r="H1378" s="168">
        <v>46148</v>
      </c>
      <c r="I1378" s="167"/>
      <c r="J1378" s="169">
        <v>26138</v>
      </c>
      <c r="K1378" s="167" t="s">
        <v>55</v>
      </c>
      <c r="L1378" s="169">
        <v>30</v>
      </c>
      <c r="M1378" s="167" t="s">
        <v>3513</v>
      </c>
      <c r="N1378" s="169">
        <v>134.1</v>
      </c>
      <c r="O1378" s="167" t="s">
        <v>3505</v>
      </c>
      <c r="P1378" s="167"/>
      <c r="Q1378" s="167" t="s">
        <v>3527</v>
      </c>
      <c r="R1378" s="167" t="s">
        <v>3528</v>
      </c>
      <c r="S1378" s="169">
        <v>8</v>
      </c>
      <c r="T1378" s="167" t="s">
        <v>3560</v>
      </c>
      <c r="U1378" s="169" t="s">
        <v>3561</v>
      </c>
      <c r="V1378" s="167" t="s">
        <v>5662</v>
      </c>
      <c r="W1378" s="167" t="s">
        <v>5663</v>
      </c>
      <c r="X1378" s="170" t="s">
        <v>160</v>
      </c>
      <c r="Y1378" s="171" t="s">
        <v>5655</v>
      </c>
      <c r="Z1378" s="167" t="s">
        <v>10799</v>
      </c>
      <c r="AA1378" s="176">
        <v>6000</v>
      </c>
      <c r="AB1378" s="167" t="s">
        <v>11254</v>
      </c>
      <c r="AC1378" s="176">
        <v>6000</v>
      </c>
      <c r="AD1378" s="167" t="s">
        <v>11254</v>
      </c>
      <c r="AE1378" s="176">
        <v>21.18</v>
      </c>
    </row>
    <row r="1379" spans="1:31">
      <c r="A1379" s="178">
        <v>108209791540</v>
      </c>
      <c r="B1379" s="166">
        <v>46147</v>
      </c>
      <c r="C1379" s="167" t="s">
        <v>3524</v>
      </c>
      <c r="D1379" s="167" t="s">
        <v>3525</v>
      </c>
      <c r="E1379" s="167" t="s">
        <v>3526</v>
      </c>
      <c r="F1379" s="167" t="s">
        <v>3501</v>
      </c>
      <c r="G1379" s="167" t="s">
        <v>3502</v>
      </c>
      <c r="H1379" s="168">
        <v>46148</v>
      </c>
      <c r="I1379" s="167"/>
      <c r="J1379" s="169">
        <v>26138</v>
      </c>
      <c r="K1379" s="167" t="s">
        <v>55</v>
      </c>
      <c r="L1379" s="169">
        <v>30</v>
      </c>
      <c r="M1379" s="167" t="s">
        <v>3513</v>
      </c>
      <c r="N1379" s="169">
        <v>134.1</v>
      </c>
      <c r="O1379" s="167" t="s">
        <v>3505</v>
      </c>
      <c r="P1379" s="167"/>
      <c r="Q1379" s="167" t="s">
        <v>3527</v>
      </c>
      <c r="R1379" s="167" t="s">
        <v>3528</v>
      </c>
      <c r="S1379" s="169">
        <v>7</v>
      </c>
      <c r="T1379" s="167" t="s">
        <v>3535</v>
      </c>
      <c r="U1379" s="169" t="s">
        <v>3536</v>
      </c>
      <c r="V1379" s="167" t="s">
        <v>5668</v>
      </c>
      <c r="W1379" s="167" t="s">
        <v>5669</v>
      </c>
      <c r="X1379" s="170" t="s">
        <v>3533</v>
      </c>
      <c r="Y1379" s="171" t="s">
        <v>5655</v>
      </c>
      <c r="Z1379" s="167" t="s">
        <v>10799</v>
      </c>
      <c r="AA1379" s="176">
        <v>10000</v>
      </c>
      <c r="AB1379" s="167" t="s">
        <v>11254</v>
      </c>
      <c r="AC1379" s="176">
        <v>10000</v>
      </c>
      <c r="AD1379" s="167" t="s">
        <v>11254</v>
      </c>
      <c r="AE1379" s="176">
        <v>7</v>
      </c>
    </row>
    <row r="1380" spans="1:31">
      <c r="A1380" s="178">
        <v>108209791540</v>
      </c>
      <c r="B1380" s="166">
        <v>46147</v>
      </c>
      <c r="C1380" s="167" t="s">
        <v>3524</v>
      </c>
      <c r="D1380" s="167" t="s">
        <v>3525</v>
      </c>
      <c r="E1380" s="167" t="s">
        <v>3526</v>
      </c>
      <c r="F1380" s="167" t="s">
        <v>3501</v>
      </c>
      <c r="G1380" s="167" t="s">
        <v>3502</v>
      </c>
      <c r="H1380" s="168">
        <v>46148</v>
      </c>
      <c r="I1380" s="167"/>
      <c r="J1380" s="169">
        <v>26138</v>
      </c>
      <c r="K1380" s="167" t="s">
        <v>55</v>
      </c>
      <c r="L1380" s="169">
        <v>30</v>
      </c>
      <c r="M1380" s="167" t="s">
        <v>3513</v>
      </c>
      <c r="N1380" s="169">
        <v>134.1</v>
      </c>
      <c r="O1380" s="167" t="s">
        <v>3505</v>
      </c>
      <c r="P1380" s="167"/>
      <c r="Q1380" s="167" t="s">
        <v>3527</v>
      </c>
      <c r="R1380" s="167" t="s">
        <v>3528</v>
      </c>
      <c r="S1380" s="169">
        <v>6</v>
      </c>
      <c r="T1380" s="167" t="s">
        <v>3535</v>
      </c>
      <c r="U1380" s="169" t="s">
        <v>3536</v>
      </c>
      <c r="V1380" s="167" t="s">
        <v>5670</v>
      </c>
      <c r="W1380" s="167" t="s">
        <v>5671</v>
      </c>
      <c r="X1380" s="170" t="s">
        <v>160</v>
      </c>
      <c r="Y1380" s="171" t="s">
        <v>5655</v>
      </c>
      <c r="Z1380" s="167" t="s">
        <v>10799</v>
      </c>
      <c r="AA1380" s="176">
        <v>10000</v>
      </c>
      <c r="AB1380" s="167" t="s">
        <v>11254</v>
      </c>
      <c r="AC1380" s="176">
        <v>10000</v>
      </c>
      <c r="AD1380" s="167" t="s">
        <v>11254</v>
      </c>
      <c r="AE1380" s="176">
        <v>7</v>
      </c>
    </row>
    <row r="1381" spans="1:31">
      <c r="A1381" s="178">
        <v>108209791540</v>
      </c>
      <c r="B1381" s="166">
        <v>46147</v>
      </c>
      <c r="C1381" s="167" t="s">
        <v>3524</v>
      </c>
      <c r="D1381" s="167" t="s">
        <v>3525</v>
      </c>
      <c r="E1381" s="167" t="s">
        <v>3526</v>
      </c>
      <c r="F1381" s="167" t="s">
        <v>3501</v>
      </c>
      <c r="G1381" s="167" t="s">
        <v>3502</v>
      </c>
      <c r="H1381" s="168">
        <v>46148</v>
      </c>
      <c r="I1381" s="167"/>
      <c r="J1381" s="169">
        <v>26138</v>
      </c>
      <c r="K1381" s="167" t="s">
        <v>55</v>
      </c>
      <c r="L1381" s="169">
        <v>30</v>
      </c>
      <c r="M1381" s="167" t="s">
        <v>3513</v>
      </c>
      <c r="N1381" s="169">
        <v>134.1</v>
      </c>
      <c r="O1381" s="167" t="s">
        <v>3505</v>
      </c>
      <c r="P1381" s="167"/>
      <c r="Q1381" s="167" t="s">
        <v>3527</v>
      </c>
      <c r="R1381" s="167" t="s">
        <v>3528</v>
      </c>
      <c r="S1381" s="169">
        <v>5</v>
      </c>
      <c r="T1381" s="167" t="s">
        <v>3560</v>
      </c>
      <c r="U1381" s="169" t="s">
        <v>3561</v>
      </c>
      <c r="V1381" s="167" t="s">
        <v>5656</v>
      </c>
      <c r="W1381" s="167" t="s">
        <v>5657</v>
      </c>
      <c r="X1381" s="170" t="s">
        <v>160</v>
      </c>
      <c r="Y1381" s="171" t="s">
        <v>5655</v>
      </c>
      <c r="Z1381" s="167" t="s">
        <v>10799</v>
      </c>
      <c r="AA1381" s="176">
        <v>10000</v>
      </c>
      <c r="AB1381" s="167" t="s">
        <v>11254</v>
      </c>
      <c r="AC1381" s="176">
        <v>10000</v>
      </c>
      <c r="AD1381" s="167" t="s">
        <v>11254</v>
      </c>
      <c r="AE1381" s="176">
        <v>28</v>
      </c>
    </row>
    <row r="1382" spans="1:31">
      <c r="A1382" s="178">
        <v>108209791540</v>
      </c>
      <c r="B1382" s="166">
        <v>46147</v>
      </c>
      <c r="C1382" s="167" t="s">
        <v>3524</v>
      </c>
      <c r="D1382" s="167" t="s">
        <v>3525</v>
      </c>
      <c r="E1382" s="167" t="s">
        <v>3526</v>
      </c>
      <c r="F1382" s="167" t="s">
        <v>3501</v>
      </c>
      <c r="G1382" s="167" t="s">
        <v>3502</v>
      </c>
      <c r="H1382" s="168">
        <v>46148</v>
      </c>
      <c r="I1382" s="167"/>
      <c r="J1382" s="169">
        <v>26138</v>
      </c>
      <c r="K1382" s="167" t="s">
        <v>55</v>
      </c>
      <c r="L1382" s="169">
        <v>30</v>
      </c>
      <c r="M1382" s="167" t="s">
        <v>3513</v>
      </c>
      <c r="N1382" s="169">
        <v>134.1</v>
      </c>
      <c r="O1382" s="167" t="s">
        <v>3505</v>
      </c>
      <c r="P1382" s="167"/>
      <c r="Q1382" s="167" t="s">
        <v>3527</v>
      </c>
      <c r="R1382" s="167" t="s">
        <v>3528</v>
      </c>
      <c r="S1382" s="169">
        <v>4</v>
      </c>
      <c r="T1382" s="167" t="s">
        <v>3529</v>
      </c>
      <c r="U1382" s="169" t="s">
        <v>3530</v>
      </c>
      <c r="V1382" s="167" t="s">
        <v>5672</v>
      </c>
      <c r="W1382" s="167" t="s">
        <v>5673</v>
      </c>
      <c r="X1382" s="170" t="s">
        <v>3533</v>
      </c>
      <c r="Y1382" s="171" t="s">
        <v>5655</v>
      </c>
      <c r="Z1382" s="167" t="s">
        <v>10799</v>
      </c>
      <c r="AA1382" s="176">
        <v>2500</v>
      </c>
      <c r="AB1382" s="167" t="s">
        <v>11254</v>
      </c>
      <c r="AC1382" s="176">
        <v>2500</v>
      </c>
      <c r="AD1382" s="167" t="s">
        <v>11254</v>
      </c>
      <c r="AE1382" s="176">
        <v>370.5</v>
      </c>
    </row>
    <row r="1383" spans="1:31">
      <c r="A1383" s="178">
        <v>108209791540</v>
      </c>
      <c r="B1383" s="166">
        <v>46147</v>
      </c>
      <c r="C1383" s="167" t="s">
        <v>3524</v>
      </c>
      <c r="D1383" s="167" t="s">
        <v>3525</v>
      </c>
      <c r="E1383" s="167" t="s">
        <v>3526</v>
      </c>
      <c r="F1383" s="167" t="s">
        <v>3501</v>
      </c>
      <c r="G1383" s="167" t="s">
        <v>3502</v>
      </c>
      <c r="H1383" s="168">
        <v>46148</v>
      </c>
      <c r="I1383" s="167"/>
      <c r="J1383" s="169">
        <v>26138</v>
      </c>
      <c r="K1383" s="167" t="s">
        <v>55</v>
      </c>
      <c r="L1383" s="169">
        <v>30</v>
      </c>
      <c r="M1383" s="167" t="s">
        <v>3513</v>
      </c>
      <c r="N1383" s="169">
        <v>134.1</v>
      </c>
      <c r="O1383" s="167" t="s">
        <v>3505</v>
      </c>
      <c r="P1383" s="167"/>
      <c r="Q1383" s="167" t="s">
        <v>3527</v>
      </c>
      <c r="R1383" s="167" t="s">
        <v>3528</v>
      </c>
      <c r="S1383" s="169">
        <v>3</v>
      </c>
      <c r="T1383" s="167" t="s">
        <v>3529</v>
      </c>
      <c r="U1383" s="169" t="s">
        <v>3530</v>
      </c>
      <c r="V1383" s="167" t="s">
        <v>4462</v>
      </c>
      <c r="W1383" s="167" t="s">
        <v>4463</v>
      </c>
      <c r="X1383" s="170" t="s">
        <v>3533</v>
      </c>
      <c r="Y1383" s="171" t="s">
        <v>5655</v>
      </c>
      <c r="Z1383" s="167" t="s">
        <v>10799</v>
      </c>
      <c r="AA1383" s="176">
        <v>780</v>
      </c>
      <c r="AB1383" s="167" t="s">
        <v>11254</v>
      </c>
      <c r="AC1383" s="176">
        <v>780</v>
      </c>
      <c r="AD1383" s="167" t="s">
        <v>11254</v>
      </c>
      <c r="AE1383" s="176">
        <v>124087.86</v>
      </c>
    </row>
    <row r="1384" spans="1:31">
      <c r="A1384" s="178">
        <v>108209791540</v>
      </c>
      <c r="B1384" s="166">
        <v>46147</v>
      </c>
      <c r="C1384" s="167" t="s">
        <v>3524</v>
      </c>
      <c r="D1384" s="167" t="s">
        <v>3525</v>
      </c>
      <c r="E1384" s="167" t="s">
        <v>3526</v>
      </c>
      <c r="F1384" s="167" t="s">
        <v>3501</v>
      </c>
      <c r="G1384" s="167" t="s">
        <v>3502</v>
      </c>
      <c r="H1384" s="168">
        <v>46148</v>
      </c>
      <c r="I1384" s="167"/>
      <c r="J1384" s="169">
        <v>26138</v>
      </c>
      <c r="K1384" s="167" t="s">
        <v>55</v>
      </c>
      <c r="L1384" s="169">
        <v>30</v>
      </c>
      <c r="M1384" s="167" t="s">
        <v>3513</v>
      </c>
      <c r="N1384" s="169">
        <v>134.1</v>
      </c>
      <c r="O1384" s="167" t="s">
        <v>3505</v>
      </c>
      <c r="P1384" s="167"/>
      <c r="Q1384" s="167" t="s">
        <v>3527</v>
      </c>
      <c r="R1384" s="167" t="s">
        <v>3528</v>
      </c>
      <c r="S1384" s="169">
        <v>2</v>
      </c>
      <c r="T1384" s="167" t="s">
        <v>3529</v>
      </c>
      <c r="U1384" s="169" t="s">
        <v>3530</v>
      </c>
      <c r="V1384" s="167" t="s">
        <v>4462</v>
      </c>
      <c r="W1384" s="167" t="s">
        <v>4463</v>
      </c>
      <c r="X1384" s="170" t="s">
        <v>3533</v>
      </c>
      <c r="Y1384" s="171" t="s">
        <v>5655</v>
      </c>
      <c r="Z1384" s="167" t="s">
        <v>10799</v>
      </c>
      <c r="AA1384" s="176">
        <v>1680</v>
      </c>
      <c r="AB1384" s="167" t="s">
        <v>11254</v>
      </c>
      <c r="AC1384" s="176">
        <v>1680</v>
      </c>
      <c r="AD1384" s="167" t="s">
        <v>11254</v>
      </c>
      <c r="AE1384" s="176">
        <v>267266.15999999997</v>
      </c>
    </row>
    <row r="1385" spans="1:31">
      <c r="A1385" s="178">
        <v>108209791540</v>
      </c>
      <c r="B1385" s="166">
        <v>46147</v>
      </c>
      <c r="C1385" s="167" t="s">
        <v>3524</v>
      </c>
      <c r="D1385" s="167" t="s">
        <v>3525</v>
      </c>
      <c r="E1385" s="167" t="s">
        <v>3526</v>
      </c>
      <c r="F1385" s="167" t="s">
        <v>3501</v>
      </c>
      <c r="G1385" s="167" t="s">
        <v>3502</v>
      </c>
      <c r="H1385" s="168">
        <v>46148</v>
      </c>
      <c r="I1385" s="167"/>
      <c r="J1385" s="169">
        <v>26138</v>
      </c>
      <c r="K1385" s="167" t="s">
        <v>55</v>
      </c>
      <c r="L1385" s="169">
        <v>30</v>
      </c>
      <c r="M1385" s="167" t="s">
        <v>3513</v>
      </c>
      <c r="N1385" s="169">
        <v>134.1</v>
      </c>
      <c r="O1385" s="167" t="s">
        <v>3505</v>
      </c>
      <c r="P1385" s="167"/>
      <c r="Q1385" s="167" t="s">
        <v>3527</v>
      </c>
      <c r="R1385" s="167" t="s">
        <v>3528</v>
      </c>
      <c r="S1385" s="169">
        <v>1</v>
      </c>
      <c r="T1385" s="167" t="s">
        <v>3529</v>
      </c>
      <c r="U1385" s="169" t="s">
        <v>3530</v>
      </c>
      <c r="V1385" s="167" t="s">
        <v>5674</v>
      </c>
      <c r="W1385" s="167" t="s">
        <v>5675</v>
      </c>
      <c r="X1385" s="170" t="s">
        <v>3533</v>
      </c>
      <c r="Y1385" s="171" t="s">
        <v>5655</v>
      </c>
      <c r="Z1385" s="167" t="s">
        <v>10799</v>
      </c>
      <c r="AA1385" s="176">
        <v>1470</v>
      </c>
      <c r="AB1385" s="167" t="s">
        <v>11254</v>
      </c>
      <c r="AC1385" s="176">
        <v>1470</v>
      </c>
      <c r="AD1385" s="167" t="s">
        <v>11254</v>
      </c>
      <c r="AE1385" s="176">
        <v>1821.33</v>
      </c>
    </row>
    <row r="1386" spans="1:31">
      <c r="A1386" s="178">
        <v>108209794930</v>
      </c>
      <c r="B1386" s="166">
        <v>46147</v>
      </c>
      <c r="C1386" s="167" t="s">
        <v>3524</v>
      </c>
      <c r="D1386" s="167" t="s">
        <v>3525</v>
      </c>
      <c r="E1386" s="167" t="s">
        <v>3526</v>
      </c>
      <c r="F1386" s="167" t="s">
        <v>3501</v>
      </c>
      <c r="G1386" s="167" t="s">
        <v>3502</v>
      </c>
      <c r="H1386" s="168">
        <v>46148</v>
      </c>
      <c r="I1386" s="167"/>
      <c r="J1386" s="169">
        <v>26138</v>
      </c>
      <c r="K1386" s="167" t="s">
        <v>55</v>
      </c>
      <c r="L1386" s="169">
        <v>1</v>
      </c>
      <c r="M1386" s="167" t="s">
        <v>3513</v>
      </c>
      <c r="N1386" s="169">
        <v>1.4</v>
      </c>
      <c r="O1386" s="167" t="s">
        <v>3505</v>
      </c>
      <c r="P1386" s="167"/>
      <c r="Q1386" s="167" t="s">
        <v>3514</v>
      </c>
      <c r="R1386" s="167" t="s">
        <v>3528</v>
      </c>
      <c r="S1386" s="169">
        <v>4</v>
      </c>
      <c r="T1386" s="167" t="s">
        <v>3540</v>
      </c>
      <c r="U1386" s="169" t="s">
        <v>3541</v>
      </c>
      <c r="V1386" s="167" t="s">
        <v>4808</v>
      </c>
      <c r="W1386" s="167" t="s">
        <v>4809</v>
      </c>
      <c r="X1386" s="170" t="s">
        <v>3533</v>
      </c>
      <c r="Y1386" s="171" t="s">
        <v>5676</v>
      </c>
      <c r="Z1386" s="167" t="s">
        <v>10800</v>
      </c>
      <c r="AA1386" s="176">
        <v>3000</v>
      </c>
      <c r="AB1386" s="167" t="s">
        <v>11254</v>
      </c>
      <c r="AC1386" s="176">
        <v>3000</v>
      </c>
      <c r="AD1386" s="167" t="s">
        <v>11254</v>
      </c>
      <c r="AE1386" s="176">
        <v>83.1</v>
      </c>
    </row>
    <row r="1387" spans="1:31">
      <c r="A1387" s="178">
        <v>108209794930</v>
      </c>
      <c r="B1387" s="166">
        <v>46147</v>
      </c>
      <c r="C1387" s="167" t="s">
        <v>3524</v>
      </c>
      <c r="D1387" s="167" t="s">
        <v>3525</v>
      </c>
      <c r="E1387" s="167" t="s">
        <v>3526</v>
      </c>
      <c r="F1387" s="167" t="s">
        <v>3501</v>
      </c>
      <c r="G1387" s="167" t="s">
        <v>3502</v>
      </c>
      <c r="H1387" s="168">
        <v>46148</v>
      </c>
      <c r="I1387" s="167"/>
      <c r="J1387" s="169">
        <v>26138</v>
      </c>
      <c r="K1387" s="167" t="s">
        <v>55</v>
      </c>
      <c r="L1387" s="169">
        <v>1</v>
      </c>
      <c r="M1387" s="167" t="s">
        <v>3513</v>
      </c>
      <c r="N1387" s="169">
        <v>1.4</v>
      </c>
      <c r="O1387" s="167" t="s">
        <v>3505</v>
      </c>
      <c r="P1387" s="167"/>
      <c r="Q1387" s="167" t="s">
        <v>3514</v>
      </c>
      <c r="R1387" s="167" t="s">
        <v>3528</v>
      </c>
      <c r="S1387" s="169">
        <v>3</v>
      </c>
      <c r="T1387" s="167" t="s">
        <v>3540</v>
      </c>
      <c r="U1387" s="169" t="s">
        <v>3541</v>
      </c>
      <c r="V1387" s="167" t="s">
        <v>5677</v>
      </c>
      <c r="W1387" s="167" t="s">
        <v>5678</v>
      </c>
      <c r="X1387" s="170" t="s">
        <v>165</v>
      </c>
      <c r="Y1387" s="171" t="s">
        <v>5676</v>
      </c>
      <c r="Z1387" s="167" t="s">
        <v>10800</v>
      </c>
      <c r="AA1387" s="176">
        <v>12000</v>
      </c>
      <c r="AB1387" s="167" t="s">
        <v>11254</v>
      </c>
      <c r="AC1387" s="176">
        <v>12000</v>
      </c>
      <c r="AD1387" s="167" t="s">
        <v>11254</v>
      </c>
      <c r="AE1387" s="176">
        <v>114</v>
      </c>
    </row>
    <row r="1388" spans="1:31">
      <c r="A1388" s="178">
        <v>108209794930</v>
      </c>
      <c r="B1388" s="166">
        <v>46147</v>
      </c>
      <c r="C1388" s="167" t="s">
        <v>3524</v>
      </c>
      <c r="D1388" s="167" t="s">
        <v>3525</v>
      </c>
      <c r="E1388" s="167" t="s">
        <v>3526</v>
      </c>
      <c r="F1388" s="167" t="s">
        <v>3501</v>
      </c>
      <c r="G1388" s="167" t="s">
        <v>3502</v>
      </c>
      <c r="H1388" s="168">
        <v>46148</v>
      </c>
      <c r="I1388" s="167"/>
      <c r="J1388" s="169">
        <v>26138</v>
      </c>
      <c r="K1388" s="167" t="s">
        <v>55</v>
      </c>
      <c r="L1388" s="169">
        <v>1</v>
      </c>
      <c r="M1388" s="167" t="s">
        <v>3513</v>
      </c>
      <c r="N1388" s="169">
        <v>1.4</v>
      </c>
      <c r="O1388" s="167" t="s">
        <v>3505</v>
      </c>
      <c r="P1388" s="167"/>
      <c r="Q1388" s="167" t="s">
        <v>3514</v>
      </c>
      <c r="R1388" s="167" t="s">
        <v>3528</v>
      </c>
      <c r="S1388" s="169">
        <v>2</v>
      </c>
      <c r="T1388" s="167" t="s">
        <v>3560</v>
      </c>
      <c r="U1388" s="169" t="s">
        <v>3561</v>
      </c>
      <c r="V1388" s="167" t="s">
        <v>5679</v>
      </c>
      <c r="W1388" s="167" t="s">
        <v>5680</v>
      </c>
      <c r="X1388" s="170" t="s">
        <v>165</v>
      </c>
      <c r="Y1388" s="171" t="s">
        <v>5676</v>
      </c>
      <c r="Z1388" s="167" t="s">
        <v>10800</v>
      </c>
      <c r="AA1388" s="176">
        <v>10000</v>
      </c>
      <c r="AB1388" s="167" t="s">
        <v>11254</v>
      </c>
      <c r="AC1388" s="176">
        <v>10000</v>
      </c>
      <c r="AD1388" s="167" t="s">
        <v>11254</v>
      </c>
      <c r="AE1388" s="176">
        <v>129</v>
      </c>
    </row>
    <row r="1389" spans="1:31">
      <c r="A1389" s="178">
        <v>108209794930</v>
      </c>
      <c r="B1389" s="166">
        <v>46147</v>
      </c>
      <c r="C1389" s="167" t="s">
        <v>3524</v>
      </c>
      <c r="D1389" s="167" t="s">
        <v>3525</v>
      </c>
      <c r="E1389" s="167" t="s">
        <v>3526</v>
      </c>
      <c r="F1389" s="167" t="s">
        <v>3501</v>
      </c>
      <c r="G1389" s="167" t="s">
        <v>3502</v>
      </c>
      <c r="H1389" s="168">
        <v>46148</v>
      </c>
      <c r="I1389" s="167"/>
      <c r="J1389" s="169">
        <v>26138</v>
      </c>
      <c r="K1389" s="167" t="s">
        <v>55</v>
      </c>
      <c r="L1389" s="169">
        <v>1</v>
      </c>
      <c r="M1389" s="167" t="s">
        <v>3513</v>
      </c>
      <c r="N1389" s="169">
        <v>1.4</v>
      </c>
      <c r="O1389" s="167" t="s">
        <v>3505</v>
      </c>
      <c r="P1389" s="167"/>
      <c r="Q1389" s="167" t="s">
        <v>3514</v>
      </c>
      <c r="R1389" s="167" t="s">
        <v>3528</v>
      </c>
      <c r="S1389" s="169">
        <v>1</v>
      </c>
      <c r="T1389" s="167" t="s">
        <v>3560</v>
      </c>
      <c r="U1389" s="169" t="s">
        <v>3561</v>
      </c>
      <c r="V1389" s="167" t="s">
        <v>5681</v>
      </c>
      <c r="W1389" s="167" t="s">
        <v>5682</v>
      </c>
      <c r="X1389" s="170" t="s">
        <v>165</v>
      </c>
      <c r="Y1389" s="171" t="s">
        <v>5676</v>
      </c>
      <c r="Z1389" s="167" t="s">
        <v>10800</v>
      </c>
      <c r="AA1389" s="176">
        <v>12000</v>
      </c>
      <c r="AB1389" s="167" t="s">
        <v>11254</v>
      </c>
      <c r="AC1389" s="176">
        <v>12000</v>
      </c>
      <c r="AD1389" s="167" t="s">
        <v>11254</v>
      </c>
      <c r="AE1389" s="176">
        <v>80.400000000000006</v>
      </c>
    </row>
    <row r="1390" spans="1:31">
      <c r="A1390" s="178">
        <v>108210006110</v>
      </c>
      <c r="B1390" s="166">
        <v>46147</v>
      </c>
      <c r="C1390" s="167" t="s">
        <v>3524</v>
      </c>
      <c r="D1390" s="167" t="s">
        <v>3525</v>
      </c>
      <c r="E1390" s="167" t="s">
        <v>3526</v>
      </c>
      <c r="F1390" s="167" t="s">
        <v>3501</v>
      </c>
      <c r="G1390" s="167" t="s">
        <v>3502</v>
      </c>
      <c r="H1390" s="168">
        <v>46148</v>
      </c>
      <c r="I1390" s="167"/>
      <c r="J1390" s="169">
        <v>26138</v>
      </c>
      <c r="K1390" s="167" t="s">
        <v>55</v>
      </c>
      <c r="L1390" s="169">
        <v>1</v>
      </c>
      <c r="M1390" s="167" t="s">
        <v>3513</v>
      </c>
      <c r="N1390" s="169">
        <v>11.4</v>
      </c>
      <c r="O1390" s="167" t="s">
        <v>3505</v>
      </c>
      <c r="P1390" s="167"/>
      <c r="Q1390" s="167" t="s">
        <v>3527</v>
      </c>
      <c r="R1390" s="167" t="s">
        <v>3528</v>
      </c>
      <c r="S1390" s="169">
        <v>2</v>
      </c>
      <c r="T1390" s="167" t="s">
        <v>3529</v>
      </c>
      <c r="U1390" s="169" t="s">
        <v>3530</v>
      </c>
      <c r="V1390" s="167" t="s">
        <v>3550</v>
      </c>
      <c r="W1390" s="167" t="s">
        <v>3551</v>
      </c>
      <c r="X1390" s="170" t="s">
        <v>3533</v>
      </c>
      <c r="Y1390" s="171" t="s">
        <v>5683</v>
      </c>
      <c r="Z1390" s="167" t="s">
        <v>10801</v>
      </c>
      <c r="AA1390" s="176">
        <v>1200</v>
      </c>
      <c r="AB1390" s="167" t="s">
        <v>11254</v>
      </c>
      <c r="AC1390" s="176">
        <v>1200</v>
      </c>
      <c r="AD1390" s="167" t="s">
        <v>11254</v>
      </c>
      <c r="AE1390" s="176">
        <v>21384</v>
      </c>
    </row>
    <row r="1391" spans="1:31">
      <c r="A1391" s="178">
        <v>108210006110</v>
      </c>
      <c r="B1391" s="166">
        <v>46147</v>
      </c>
      <c r="C1391" s="167" t="s">
        <v>3524</v>
      </c>
      <c r="D1391" s="167" t="s">
        <v>3525</v>
      </c>
      <c r="E1391" s="167" t="s">
        <v>3526</v>
      </c>
      <c r="F1391" s="167" t="s">
        <v>3501</v>
      </c>
      <c r="G1391" s="167" t="s">
        <v>3502</v>
      </c>
      <c r="H1391" s="168">
        <v>46148</v>
      </c>
      <c r="I1391" s="167"/>
      <c r="J1391" s="169">
        <v>26138</v>
      </c>
      <c r="K1391" s="167" t="s">
        <v>55</v>
      </c>
      <c r="L1391" s="169">
        <v>1</v>
      </c>
      <c r="M1391" s="167" t="s">
        <v>3513</v>
      </c>
      <c r="N1391" s="169">
        <v>11.4</v>
      </c>
      <c r="O1391" s="167" t="s">
        <v>3505</v>
      </c>
      <c r="P1391" s="167"/>
      <c r="Q1391" s="167" t="s">
        <v>3527</v>
      </c>
      <c r="R1391" s="167" t="s">
        <v>3528</v>
      </c>
      <c r="S1391" s="169">
        <v>1</v>
      </c>
      <c r="T1391" s="167" t="s">
        <v>3529</v>
      </c>
      <c r="U1391" s="169" t="s">
        <v>3530</v>
      </c>
      <c r="V1391" s="167" t="s">
        <v>3550</v>
      </c>
      <c r="W1391" s="167" t="s">
        <v>3551</v>
      </c>
      <c r="X1391" s="170" t="s">
        <v>3533</v>
      </c>
      <c r="Y1391" s="171" t="s">
        <v>5683</v>
      </c>
      <c r="Z1391" s="167" t="s">
        <v>10801</v>
      </c>
      <c r="AA1391" s="176">
        <v>1200</v>
      </c>
      <c r="AB1391" s="167" t="s">
        <v>11254</v>
      </c>
      <c r="AC1391" s="176">
        <v>1200</v>
      </c>
      <c r="AD1391" s="167" t="s">
        <v>11254</v>
      </c>
      <c r="AE1391" s="176">
        <v>21384</v>
      </c>
    </row>
    <row r="1392" spans="1:31">
      <c r="A1392" s="178">
        <v>108210052750</v>
      </c>
      <c r="B1392" s="166">
        <v>46147</v>
      </c>
      <c r="C1392" s="167" t="s">
        <v>3524</v>
      </c>
      <c r="D1392" s="167" t="s">
        <v>3525</v>
      </c>
      <c r="E1392" s="167" t="s">
        <v>3526</v>
      </c>
      <c r="F1392" s="167" t="s">
        <v>3501</v>
      </c>
      <c r="G1392" s="167" t="s">
        <v>3502</v>
      </c>
      <c r="H1392" s="168">
        <v>46148</v>
      </c>
      <c r="I1392" s="167"/>
      <c r="J1392" s="169">
        <v>26138</v>
      </c>
      <c r="K1392" s="167" t="s">
        <v>55</v>
      </c>
      <c r="L1392" s="169">
        <v>1</v>
      </c>
      <c r="M1392" s="167" t="s">
        <v>3513</v>
      </c>
      <c r="N1392" s="169">
        <v>1.1000000000000001</v>
      </c>
      <c r="O1392" s="167" t="s">
        <v>3505</v>
      </c>
      <c r="P1392" s="167"/>
      <c r="Q1392" s="167" t="s">
        <v>3514</v>
      </c>
      <c r="R1392" s="167" t="s">
        <v>3528</v>
      </c>
      <c r="S1392" s="169">
        <v>2</v>
      </c>
      <c r="T1392" s="167" t="s">
        <v>3535</v>
      </c>
      <c r="U1392" s="169" t="s">
        <v>3536</v>
      </c>
      <c r="V1392" s="167" t="s">
        <v>5684</v>
      </c>
      <c r="W1392" s="167" t="s">
        <v>5685</v>
      </c>
      <c r="X1392" s="170" t="s">
        <v>165</v>
      </c>
      <c r="Y1392" s="171" t="s">
        <v>5686</v>
      </c>
      <c r="Z1392" s="167" t="s">
        <v>10802</v>
      </c>
      <c r="AA1392" s="176">
        <v>20000</v>
      </c>
      <c r="AB1392" s="167" t="s">
        <v>11254</v>
      </c>
      <c r="AC1392" s="176">
        <v>20000</v>
      </c>
      <c r="AD1392" s="167" t="s">
        <v>11256</v>
      </c>
      <c r="AE1392" s="176">
        <v>65.400000000000006</v>
      </c>
    </row>
    <row r="1393" spans="1:31">
      <c r="A1393" s="178">
        <v>108210052750</v>
      </c>
      <c r="B1393" s="166">
        <v>46147</v>
      </c>
      <c r="C1393" s="167" t="s">
        <v>3524</v>
      </c>
      <c r="D1393" s="167" t="s">
        <v>3525</v>
      </c>
      <c r="E1393" s="167" t="s">
        <v>3526</v>
      </c>
      <c r="F1393" s="167" t="s">
        <v>3501</v>
      </c>
      <c r="G1393" s="167" t="s">
        <v>3502</v>
      </c>
      <c r="H1393" s="168">
        <v>46148</v>
      </c>
      <c r="I1393" s="167"/>
      <c r="J1393" s="169">
        <v>26138</v>
      </c>
      <c r="K1393" s="167" t="s">
        <v>55</v>
      </c>
      <c r="L1393" s="169">
        <v>1</v>
      </c>
      <c r="M1393" s="167" t="s">
        <v>3513</v>
      </c>
      <c r="N1393" s="169">
        <v>1.1000000000000001</v>
      </c>
      <c r="O1393" s="167" t="s">
        <v>3505</v>
      </c>
      <c r="P1393" s="167"/>
      <c r="Q1393" s="167" t="s">
        <v>3514</v>
      </c>
      <c r="R1393" s="167" t="s">
        <v>3528</v>
      </c>
      <c r="S1393" s="169">
        <v>1</v>
      </c>
      <c r="T1393" s="167" t="s">
        <v>3535</v>
      </c>
      <c r="U1393" s="169" t="s">
        <v>3536</v>
      </c>
      <c r="V1393" s="167" t="s">
        <v>5687</v>
      </c>
      <c r="W1393" s="167" t="s">
        <v>5688</v>
      </c>
      <c r="X1393" s="170" t="s">
        <v>165</v>
      </c>
      <c r="Y1393" s="171" t="s">
        <v>5686</v>
      </c>
      <c r="Z1393" s="167" t="s">
        <v>10802</v>
      </c>
      <c r="AA1393" s="176">
        <v>10000</v>
      </c>
      <c r="AB1393" s="167" t="s">
        <v>11254</v>
      </c>
      <c r="AC1393" s="176">
        <v>10000</v>
      </c>
      <c r="AD1393" s="167" t="s">
        <v>11256</v>
      </c>
      <c r="AE1393" s="176">
        <v>17</v>
      </c>
    </row>
    <row r="1394" spans="1:31">
      <c r="A1394" s="178">
        <v>108210205720</v>
      </c>
      <c r="B1394" s="166">
        <v>46147</v>
      </c>
      <c r="C1394" s="167" t="s">
        <v>3524</v>
      </c>
      <c r="D1394" s="167" t="s">
        <v>3525</v>
      </c>
      <c r="E1394" s="167" t="s">
        <v>3526</v>
      </c>
      <c r="F1394" s="167" t="s">
        <v>3501</v>
      </c>
      <c r="G1394" s="167" t="s">
        <v>3502</v>
      </c>
      <c r="H1394" s="168">
        <v>46148</v>
      </c>
      <c r="I1394" s="167"/>
      <c r="J1394" s="169">
        <v>26138</v>
      </c>
      <c r="K1394" s="167" t="s">
        <v>55</v>
      </c>
      <c r="L1394" s="169">
        <v>2</v>
      </c>
      <c r="M1394" s="167" t="s">
        <v>3513</v>
      </c>
      <c r="N1394" s="169">
        <v>2.2999999999999998</v>
      </c>
      <c r="O1394" s="167" t="s">
        <v>3505</v>
      </c>
      <c r="P1394" s="167"/>
      <c r="Q1394" s="167" t="s">
        <v>3527</v>
      </c>
      <c r="R1394" s="167" t="s">
        <v>3528</v>
      </c>
      <c r="S1394" s="169">
        <v>2</v>
      </c>
      <c r="T1394" s="167" t="s">
        <v>3529</v>
      </c>
      <c r="U1394" s="169" t="s">
        <v>3530</v>
      </c>
      <c r="V1394" s="167" t="s">
        <v>5689</v>
      </c>
      <c r="W1394" s="167" t="s">
        <v>5690</v>
      </c>
      <c r="X1394" s="170" t="s">
        <v>3533</v>
      </c>
      <c r="Y1394" s="171" t="s">
        <v>5691</v>
      </c>
      <c r="Z1394" s="167" t="s">
        <v>10803</v>
      </c>
      <c r="AA1394" s="176">
        <v>15000</v>
      </c>
      <c r="AB1394" s="167" t="s">
        <v>11254</v>
      </c>
      <c r="AC1394" s="176">
        <v>15000</v>
      </c>
      <c r="AD1394" s="167" t="s">
        <v>11254</v>
      </c>
      <c r="AE1394" s="176">
        <v>3570</v>
      </c>
    </row>
    <row r="1395" spans="1:31">
      <c r="A1395" s="178">
        <v>108210205720</v>
      </c>
      <c r="B1395" s="166">
        <v>46147</v>
      </c>
      <c r="C1395" s="167" t="s">
        <v>3524</v>
      </c>
      <c r="D1395" s="167" t="s">
        <v>3525</v>
      </c>
      <c r="E1395" s="167" t="s">
        <v>3526</v>
      </c>
      <c r="F1395" s="167" t="s">
        <v>3501</v>
      </c>
      <c r="G1395" s="167" t="s">
        <v>3502</v>
      </c>
      <c r="H1395" s="168">
        <v>46148</v>
      </c>
      <c r="I1395" s="167"/>
      <c r="J1395" s="169">
        <v>26138</v>
      </c>
      <c r="K1395" s="167" t="s">
        <v>55</v>
      </c>
      <c r="L1395" s="169">
        <v>2</v>
      </c>
      <c r="M1395" s="167" t="s">
        <v>3513</v>
      </c>
      <c r="N1395" s="169">
        <v>2.2999999999999998</v>
      </c>
      <c r="O1395" s="167" t="s">
        <v>3505</v>
      </c>
      <c r="P1395" s="167"/>
      <c r="Q1395" s="167" t="s">
        <v>3527</v>
      </c>
      <c r="R1395" s="167" t="s">
        <v>3528</v>
      </c>
      <c r="S1395" s="169">
        <v>1</v>
      </c>
      <c r="T1395" s="167" t="s">
        <v>3529</v>
      </c>
      <c r="U1395" s="169" t="s">
        <v>3530</v>
      </c>
      <c r="V1395" s="167" t="s">
        <v>5692</v>
      </c>
      <c r="W1395" s="167" t="s">
        <v>5693</v>
      </c>
      <c r="X1395" s="170" t="s">
        <v>3533</v>
      </c>
      <c r="Y1395" s="171" t="s">
        <v>5691</v>
      </c>
      <c r="Z1395" s="167" t="s">
        <v>10803</v>
      </c>
      <c r="AA1395" s="176">
        <v>5000</v>
      </c>
      <c r="AB1395" s="167" t="s">
        <v>11254</v>
      </c>
      <c r="AC1395" s="176">
        <v>5000</v>
      </c>
      <c r="AD1395" s="167" t="s">
        <v>11254</v>
      </c>
      <c r="AE1395" s="176">
        <v>4200</v>
      </c>
    </row>
    <row r="1396" spans="1:31">
      <c r="A1396" s="178">
        <v>108210338130</v>
      </c>
      <c r="B1396" s="166">
        <v>46147</v>
      </c>
      <c r="C1396" s="167" t="s">
        <v>3524</v>
      </c>
      <c r="D1396" s="167" t="s">
        <v>3525</v>
      </c>
      <c r="E1396" s="167" t="s">
        <v>3526</v>
      </c>
      <c r="F1396" s="167" t="s">
        <v>3501</v>
      </c>
      <c r="G1396" s="167" t="s">
        <v>3502</v>
      </c>
      <c r="H1396" s="168">
        <v>46148</v>
      </c>
      <c r="I1396" s="167"/>
      <c r="J1396" s="169">
        <v>26138</v>
      </c>
      <c r="K1396" s="167" t="s">
        <v>55</v>
      </c>
      <c r="L1396" s="169">
        <v>1</v>
      </c>
      <c r="M1396" s="167" t="s">
        <v>3513</v>
      </c>
      <c r="N1396" s="169">
        <v>0.8</v>
      </c>
      <c r="O1396" s="167" t="s">
        <v>3505</v>
      </c>
      <c r="P1396" s="167"/>
      <c r="Q1396" s="167" t="s">
        <v>3527</v>
      </c>
      <c r="R1396" s="167" t="s">
        <v>3528</v>
      </c>
      <c r="S1396" s="169">
        <v>1</v>
      </c>
      <c r="T1396" s="167" t="s">
        <v>3529</v>
      </c>
      <c r="U1396" s="169" t="s">
        <v>3530</v>
      </c>
      <c r="V1396" s="167" t="s">
        <v>5694</v>
      </c>
      <c r="W1396" s="167" t="s">
        <v>5695</v>
      </c>
      <c r="X1396" s="170" t="s">
        <v>3533</v>
      </c>
      <c r="Y1396" s="171" t="s">
        <v>5696</v>
      </c>
      <c r="Z1396" s="167" t="s">
        <v>10804</v>
      </c>
      <c r="AA1396" s="176">
        <v>2000</v>
      </c>
      <c r="AB1396" s="167" t="s">
        <v>11254</v>
      </c>
      <c r="AC1396" s="176">
        <v>2000</v>
      </c>
      <c r="AD1396" s="167" t="s">
        <v>11254</v>
      </c>
      <c r="AE1396" s="176">
        <v>176</v>
      </c>
    </row>
    <row r="1397" spans="1:31">
      <c r="A1397" s="178">
        <v>108210339860</v>
      </c>
      <c r="B1397" s="166">
        <v>46147</v>
      </c>
      <c r="C1397" s="167" t="s">
        <v>3524</v>
      </c>
      <c r="D1397" s="167" t="s">
        <v>3525</v>
      </c>
      <c r="E1397" s="167" t="s">
        <v>3526</v>
      </c>
      <c r="F1397" s="167" t="s">
        <v>3501</v>
      </c>
      <c r="G1397" s="167" t="s">
        <v>3502</v>
      </c>
      <c r="H1397" s="168">
        <v>46148</v>
      </c>
      <c r="I1397" s="167"/>
      <c r="J1397" s="169">
        <v>26138</v>
      </c>
      <c r="K1397" s="167" t="s">
        <v>55</v>
      </c>
      <c r="L1397" s="169">
        <v>3</v>
      </c>
      <c r="M1397" s="167" t="s">
        <v>3513</v>
      </c>
      <c r="N1397" s="169">
        <v>14.6</v>
      </c>
      <c r="O1397" s="167" t="s">
        <v>3505</v>
      </c>
      <c r="P1397" s="167"/>
      <c r="Q1397" s="167" t="s">
        <v>3527</v>
      </c>
      <c r="R1397" s="167" t="s">
        <v>3528</v>
      </c>
      <c r="S1397" s="169">
        <v>5</v>
      </c>
      <c r="T1397" s="167" t="s">
        <v>3529</v>
      </c>
      <c r="U1397" s="169" t="s">
        <v>3530</v>
      </c>
      <c r="V1397" s="167" t="s">
        <v>5697</v>
      </c>
      <c r="W1397" s="167" t="s">
        <v>5698</v>
      </c>
      <c r="X1397" s="170" t="s">
        <v>160</v>
      </c>
      <c r="Y1397" s="171" t="s">
        <v>5699</v>
      </c>
      <c r="Z1397" s="167" t="s">
        <v>10805</v>
      </c>
      <c r="AA1397" s="176">
        <v>2500</v>
      </c>
      <c r="AB1397" s="167" t="s">
        <v>11254</v>
      </c>
      <c r="AC1397" s="176">
        <v>2500</v>
      </c>
      <c r="AD1397" s="167" t="s">
        <v>11254</v>
      </c>
      <c r="AE1397" s="176">
        <v>2177.5</v>
      </c>
    </row>
    <row r="1398" spans="1:31">
      <c r="A1398" s="178">
        <v>108210339860</v>
      </c>
      <c r="B1398" s="166">
        <v>46147</v>
      </c>
      <c r="C1398" s="167" t="s">
        <v>3524</v>
      </c>
      <c r="D1398" s="167" t="s">
        <v>3525</v>
      </c>
      <c r="E1398" s="167" t="s">
        <v>3526</v>
      </c>
      <c r="F1398" s="167" t="s">
        <v>3501</v>
      </c>
      <c r="G1398" s="167" t="s">
        <v>3502</v>
      </c>
      <c r="H1398" s="168">
        <v>46148</v>
      </c>
      <c r="I1398" s="167"/>
      <c r="J1398" s="169">
        <v>26138</v>
      </c>
      <c r="K1398" s="167" t="s">
        <v>55</v>
      </c>
      <c r="L1398" s="169">
        <v>3</v>
      </c>
      <c r="M1398" s="167" t="s">
        <v>3513</v>
      </c>
      <c r="N1398" s="169">
        <v>14.6</v>
      </c>
      <c r="O1398" s="167" t="s">
        <v>3505</v>
      </c>
      <c r="P1398" s="167"/>
      <c r="Q1398" s="167" t="s">
        <v>3527</v>
      </c>
      <c r="R1398" s="167" t="s">
        <v>3528</v>
      </c>
      <c r="S1398" s="169">
        <v>4</v>
      </c>
      <c r="T1398" s="167" t="s">
        <v>3529</v>
      </c>
      <c r="U1398" s="169" t="s">
        <v>3530</v>
      </c>
      <c r="V1398" s="167" t="s">
        <v>5700</v>
      </c>
      <c r="W1398" s="167" t="s">
        <v>5701</v>
      </c>
      <c r="X1398" s="170" t="s">
        <v>3533</v>
      </c>
      <c r="Y1398" s="171" t="s">
        <v>5699</v>
      </c>
      <c r="Z1398" s="167" t="s">
        <v>10805</v>
      </c>
      <c r="AA1398" s="176">
        <v>45000</v>
      </c>
      <c r="AB1398" s="167" t="s">
        <v>11254</v>
      </c>
      <c r="AC1398" s="176">
        <v>45000</v>
      </c>
      <c r="AD1398" s="167" t="s">
        <v>11254</v>
      </c>
      <c r="AE1398" s="176">
        <v>15840</v>
      </c>
    </row>
    <row r="1399" spans="1:31">
      <c r="A1399" s="178">
        <v>108210339860</v>
      </c>
      <c r="B1399" s="166">
        <v>46147</v>
      </c>
      <c r="C1399" s="167" t="s">
        <v>3524</v>
      </c>
      <c r="D1399" s="167" t="s">
        <v>3525</v>
      </c>
      <c r="E1399" s="167" t="s">
        <v>3526</v>
      </c>
      <c r="F1399" s="167" t="s">
        <v>3501</v>
      </c>
      <c r="G1399" s="167" t="s">
        <v>3502</v>
      </c>
      <c r="H1399" s="168">
        <v>46148</v>
      </c>
      <c r="I1399" s="167"/>
      <c r="J1399" s="169">
        <v>26138</v>
      </c>
      <c r="K1399" s="167" t="s">
        <v>55</v>
      </c>
      <c r="L1399" s="169">
        <v>3</v>
      </c>
      <c r="M1399" s="167" t="s">
        <v>3513</v>
      </c>
      <c r="N1399" s="169">
        <v>14.6</v>
      </c>
      <c r="O1399" s="167" t="s">
        <v>3505</v>
      </c>
      <c r="P1399" s="167"/>
      <c r="Q1399" s="167" t="s">
        <v>3527</v>
      </c>
      <c r="R1399" s="167" t="s">
        <v>3528</v>
      </c>
      <c r="S1399" s="169">
        <v>3</v>
      </c>
      <c r="T1399" s="167" t="s">
        <v>3529</v>
      </c>
      <c r="U1399" s="169" t="s">
        <v>3530</v>
      </c>
      <c r="V1399" s="167" t="s">
        <v>5702</v>
      </c>
      <c r="W1399" s="167" t="s">
        <v>5703</v>
      </c>
      <c r="X1399" s="170" t="s">
        <v>3533</v>
      </c>
      <c r="Y1399" s="171" t="s">
        <v>5699</v>
      </c>
      <c r="Z1399" s="167" t="s">
        <v>10805</v>
      </c>
      <c r="AA1399" s="176">
        <v>3000</v>
      </c>
      <c r="AB1399" s="167" t="s">
        <v>11254</v>
      </c>
      <c r="AC1399" s="176">
        <v>3000</v>
      </c>
      <c r="AD1399" s="167" t="s">
        <v>11254</v>
      </c>
      <c r="AE1399" s="176">
        <v>885</v>
      </c>
    </row>
    <row r="1400" spans="1:31">
      <c r="A1400" s="178">
        <v>108210339860</v>
      </c>
      <c r="B1400" s="166">
        <v>46147</v>
      </c>
      <c r="C1400" s="167" t="s">
        <v>3524</v>
      </c>
      <c r="D1400" s="167" t="s">
        <v>3525</v>
      </c>
      <c r="E1400" s="167" t="s">
        <v>3526</v>
      </c>
      <c r="F1400" s="167" t="s">
        <v>3501</v>
      </c>
      <c r="G1400" s="167" t="s">
        <v>3502</v>
      </c>
      <c r="H1400" s="168">
        <v>46148</v>
      </c>
      <c r="I1400" s="167"/>
      <c r="J1400" s="169">
        <v>26138</v>
      </c>
      <c r="K1400" s="167" t="s">
        <v>55</v>
      </c>
      <c r="L1400" s="169">
        <v>3</v>
      </c>
      <c r="M1400" s="167" t="s">
        <v>3513</v>
      </c>
      <c r="N1400" s="169">
        <v>14.6</v>
      </c>
      <c r="O1400" s="167" t="s">
        <v>3505</v>
      </c>
      <c r="P1400" s="167"/>
      <c r="Q1400" s="167" t="s">
        <v>3527</v>
      </c>
      <c r="R1400" s="167" t="s">
        <v>3528</v>
      </c>
      <c r="S1400" s="169">
        <v>2</v>
      </c>
      <c r="T1400" s="167" t="s">
        <v>3529</v>
      </c>
      <c r="U1400" s="169" t="s">
        <v>3530</v>
      </c>
      <c r="V1400" s="167" t="s">
        <v>5702</v>
      </c>
      <c r="W1400" s="167" t="s">
        <v>5703</v>
      </c>
      <c r="X1400" s="170" t="s">
        <v>3533</v>
      </c>
      <c r="Y1400" s="171" t="s">
        <v>5699</v>
      </c>
      <c r="Z1400" s="167" t="s">
        <v>10805</v>
      </c>
      <c r="AA1400" s="176">
        <v>18000</v>
      </c>
      <c r="AB1400" s="167" t="s">
        <v>11254</v>
      </c>
      <c r="AC1400" s="176">
        <v>18000</v>
      </c>
      <c r="AD1400" s="167" t="s">
        <v>11254</v>
      </c>
      <c r="AE1400" s="176">
        <v>5310</v>
      </c>
    </row>
    <row r="1401" spans="1:31">
      <c r="A1401" s="178">
        <v>108210339860</v>
      </c>
      <c r="B1401" s="166">
        <v>46147</v>
      </c>
      <c r="C1401" s="167" t="s">
        <v>3524</v>
      </c>
      <c r="D1401" s="167" t="s">
        <v>3525</v>
      </c>
      <c r="E1401" s="167" t="s">
        <v>3526</v>
      </c>
      <c r="F1401" s="167" t="s">
        <v>3501</v>
      </c>
      <c r="G1401" s="167" t="s">
        <v>3502</v>
      </c>
      <c r="H1401" s="168">
        <v>46148</v>
      </c>
      <c r="I1401" s="167"/>
      <c r="J1401" s="169">
        <v>26138</v>
      </c>
      <c r="K1401" s="167" t="s">
        <v>55</v>
      </c>
      <c r="L1401" s="169">
        <v>3</v>
      </c>
      <c r="M1401" s="167" t="s">
        <v>3513</v>
      </c>
      <c r="N1401" s="169">
        <v>14.6</v>
      </c>
      <c r="O1401" s="167" t="s">
        <v>3505</v>
      </c>
      <c r="P1401" s="167"/>
      <c r="Q1401" s="167" t="s">
        <v>3527</v>
      </c>
      <c r="R1401" s="167" t="s">
        <v>3528</v>
      </c>
      <c r="S1401" s="169">
        <v>1</v>
      </c>
      <c r="T1401" s="167" t="s">
        <v>3529</v>
      </c>
      <c r="U1401" s="169" t="s">
        <v>3530</v>
      </c>
      <c r="V1401" s="167" t="s">
        <v>5704</v>
      </c>
      <c r="W1401" s="167" t="s">
        <v>5705</v>
      </c>
      <c r="X1401" s="170" t="s">
        <v>3533</v>
      </c>
      <c r="Y1401" s="171" t="s">
        <v>5699</v>
      </c>
      <c r="Z1401" s="167" t="s">
        <v>10805</v>
      </c>
      <c r="AA1401" s="176">
        <v>3000</v>
      </c>
      <c r="AB1401" s="167" t="s">
        <v>11254</v>
      </c>
      <c r="AC1401" s="176">
        <v>3000</v>
      </c>
      <c r="AD1401" s="167" t="s">
        <v>11254</v>
      </c>
      <c r="AE1401" s="176">
        <v>840</v>
      </c>
    </row>
    <row r="1402" spans="1:31">
      <c r="A1402" s="178">
        <v>108210397960</v>
      </c>
      <c r="B1402" s="166">
        <v>46147</v>
      </c>
      <c r="C1402" s="167" t="s">
        <v>3524</v>
      </c>
      <c r="D1402" s="167" t="s">
        <v>3525</v>
      </c>
      <c r="E1402" s="167" t="s">
        <v>3526</v>
      </c>
      <c r="F1402" s="167" t="s">
        <v>3501</v>
      </c>
      <c r="G1402" s="167" t="s">
        <v>3502</v>
      </c>
      <c r="H1402" s="168">
        <v>46148</v>
      </c>
      <c r="I1402" s="167"/>
      <c r="J1402" s="169">
        <v>26138</v>
      </c>
      <c r="K1402" s="167" t="s">
        <v>55</v>
      </c>
      <c r="L1402" s="169">
        <v>1</v>
      </c>
      <c r="M1402" s="167" t="s">
        <v>3513</v>
      </c>
      <c r="N1402" s="169">
        <v>2.7</v>
      </c>
      <c r="O1402" s="167" t="s">
        <v>3505</v>
      </c>
      <c r="P1402" s="167"/>
      <c r="Q1402" s="167" t="s">
        <v>3514</v>
      </c>
      <c r="R1402" s="167" t="s">
        <v>3528</v>
      </c>
      <c r="S1402" s="169">
        <v>5</v>
      </c>
      <c r="T1402" s="167" t="s">
        <v>3535</v>
      </c>
      <c r="U1402" s="169" t="s">
        <v>3536</v>
      </c>
      <c r="V1402" s="167" t="s">
        <v>5706</v>
      </c>
      <c r="W1402" s="167" t="s">
        <v>5707</v>
      </c>
      <c r="X1402" s="170" t="s">
        <v>165</v>
      </c>
      <c r="Y1402" s="171" t="s">
        <v>5708</v>
      </c>
      <c r="Z1402" s="167" t="s">
        <v>10806</v>
      </c>
      <c r="AA1402" s="176">
        <v>5000</v>
      </c>
      <c r="AB1402" s="167" t="s">
        <v>11254</v>
      </c>
      <c r="AC1402" s="176">
        <v>5000</v>
      </c>
      <c r="AD1402" s="167" t="s">
        <v>11254</v>
      </c>
      <c r="AE1402" s="176">
        <v>85</v>
      </c>
    </row>
    <row r="1403" spans="1:31">
      <c r="A1403" s="178">
        <v>108210397960</v>
      </c>
      <c r="B1403" s="166">
        <v>46147</v>
      </c>
      <c r="C1403" s="167" t="s">
        <v>3524</v>
      </c>
      <c r="D1403" s="167" t="s">
        <v>3525</v>
      </c>
      <c r="E1403" s="167" t="s">
        <v>3526</v>
      </c>
      <c r="F1403" s="167" t="s">
        <v>3501</v>
      </c>
      <c r="G1403" s="167" t="s">
        <v>3502</v>
      </c>
      <c r="H1403" s="168">
        <v>46148</v>
      </c>
      <c r="I1403" s="167"/>
      <c r="J1403" s="169">
        <v>26138</v>
      </c>
      <c r="K1403" s="167" t="s">
        <v>55</v>
      </c>
      <c r="L1403" s="169">
        <v>1</v>
      </c>
      <c r="M1403" s="167" t="s">
        <v>3513</v>
      </c>
      <c r="N1403" s="169">
        <v>2.7</v>
      </c>
      <c r="O1403" s="167" t="s">
        <v>3505</v>
      </c>
      <c r="P1403" s="167"/>
      <c r="Q1403" s="167" t="s">
        <v>3514</v>
      </c>
      <c r="R1403" s="167" t="s">
        <v>3528</v>
      </c>
      <c r="S1403" s="169">
        <v>4</v>
      </c>
      <c r="T1403" s="167" t="s">
        <v>3529</v>
      </c>
      <c r="U1403" s="169" t="s">
        <v>3530</v>
      </c>
      <c r="V1403" s="167" t="s">
        <v>5709</v>
      </c>
      <c r="W1403" s="167" t="s">
        <v>5710</v>
      </c>
      <c r="X1403" s="170" t="s">
        <v>165</v>
      </c>
      <c r="Y1403" s="171" t="s">
        <v>5708</v>
      </c>
      <c r="Z1403" s="167" t="s">
        <v>10806</v>
      </c>
      <c r="AA1403" s="176">
        <v>223</v>
      </c>
      <c r="AB1403" s="167" t="s">
        <v>11254</v>
      </c>
      <c r="AC1403" s="176">
        <v>223</v>
      </c>
      <c r="AD1403" s="167" t="s">
        <v>11254</v>
      </c>
      <c r="AE1403" s="176">
        <v>700.22</v>
      </c>
    </row>
    <row r="1404" spans="1:31">
      <c r="A1404" s="178">
        <v>108210397960</v>
      </c>
      <c r="B1404" s="166">
        <v>46147</v>
      </c>
      <c r="C1404" s="167" t="s">
        <v>3524</v>
      </c>
      <c r="D1404" s="167" t="s">
        <v>3525</v>
      </c>
      <c r="E1404" s="167" t="s">
        <v>3526</v>
      </c>
      <c r="F1404" s="167" t="s">
        <v>3501</v>
      </c>
      <c r="G1404" s="167" t="s">
        <v>3502</v>
      </c>
      <c r="H1404" s="168">
        <v>46148</v>
      </c>
      <c r="I1404" s="167"/>
      <c r="J1404" s="169">
        <v>26138</v>
      </c>
      <c r="K1404" s="167" t="s">
        <v>55</v>
      </c>
      <c r="L1404" s="169">
        <v>1</v>
      </c>
      <c r="M1404" s="167" t="s">
        <v>3513</v>
      </c>
      <c r="N1404" s="169">
        <v>2.7</v>
      </c>
      <c r="O1404" s="167" t="s">
        <v>3505</v>
      </c>
      <c r="P1404" s="167"/>
      <c r="Q1404" s="167" t="s">
        <v>3514</v>
      </c>
      <c r="R1404" s="167" t="s">
        <v>3528</v>
      </c>
      <c r="S1404" s="169">
        <v>3</v>
      </c>
      <c r="T1404" s="167" t="s">
        <v>3529</v>
      </c>
      <c r="U1404" s="169" t="s">
        <v>3530</v>
      </c>
      <c r="V1404" s="167" t="s">
        <v>5711</v>
      </c>
      <c r="W1404" s="167" t="s">
        <v>5712</v>
      </c>
      <c r="X1404" s="170" t="s">
        <v>165</v>
      </c>
      <c r="Y1404" s="171" t="s">
        <v>5708</v>
      </c>
      <c r="Z1404" s="167" t="s">
        <v>10806</v>
      </c>
      <c r="AA1404" s="176">
        <v>1052</v>
      </c>
      <c r="AB1404" s="167" t="s">
        <v>11254</v>
      </c>
      <c r="AC1404" s="176">
        <v>1052</v>
      </c>
      <c r="AD1404" s="167" t="s">
        <v>11254</v>
      </c>
      <c r="AE1404" s="176">
        <v>5417.8</v>
      </c>
    </row>
    <row r="1405" spans="1:31">
      <c r="A1405" s="178">
        <v>108210397960</v>
      </c>
      <c r="B1405" s="166">
        <v>46147</v>
      </c>
      <c r="C1405" s="167" t="s">
        <v>3524</v>
      </c>
      <c r="D1405" s="167" t="s">
        <v>3525</v>
      </c>
      <c r="E1405" s="167" t="s">
        <v>3526</v>
      </c>
      <c r="F1405" s="167" t="s">
        <v>3501</v>
      </c>
      <c r="G1405" s="167" t="s">
        <v>3502</v>
      </c>
      <c r="H1405" s="168">
        <v>46148</v>
      </c>
      <c r="I1405" s="167"/>
      <c r="J1405" s="169">
        <v>26138</v>
      </c>
      <c r="K1405" s="167" t="s">
        <v>55</v>
      </c>
      <c r="L1405" s="169">
        <v>1</v>
      </c>
      <c r="M1405" s="167" t="s">
        <v>3513</v>
      </c>
      <c r="N1405" s="169">
        <v>2.7</v>
      </c>
      <c r="O1405" s="167" t="s">
        <v>3505</v>
      </c>
      <c r="P1405" s="167"/>
      <c r="Q1405" s="167" t="s">
        <v>3514</v>
      </c>
      <c r="R1405" s="167" t="s">
        <v>3528</v>
      </c>
      <c r="S1405" s="169">
        <v>2</v>
      </c>
      <c r="T1405" s="167" t="s">
        <v>4051</v>
      </c>
      <c r="U1405" s="169" t="s">
        <v>4052</v>
      </c>
      <c r="V1405" s="167" t="s">
        <v>5713</v>
      </c>
      <c r="W1405" s="167" t="s">
        <v>5714</v>
      </c>
      <c r="X1405" s="170" t="s">
        <v>165</v>
      </c>
      <c r="Y1405" s="171" t="s">
        <v>5708</v>
      </c>
      <c r="Z1405" s="167" t="s">
        <v>10806</v>
      </c>
      <c r="AA1405" s="176">
        <v>1500</v>
      </c>
      <c r="AB1405" s="167" t="s">
        <v>11254</v>
      </c>
      <c r="AC1405" s="176">
        <v>1500</v>
      </c>
      <c r="AD1405" s="167" t="s">
        <v>11254</v>
      </c>
      <c r="AE1405" s="176">
        <v>427.5</v>
      </c>
    </row>
    <row r="1406" spans="1:31">
      <c r="A1406" s="178">
        <v>108210397960</v>
      </c>
      <c r="B1406" s="166">
        <v>46147</v>
      </c>
      <c r="C1406" s="167" t="s">
        <v>3524</v>
      </c>
      <c r="D1406" s="167" t="s">
        <v>3525</v>
      </c>
      <c r="E1406" s="167" t="s">
        <v>3526</v>
      </c>
      <c r="F1406" s="167" t="s">
        <v>3501</v>
      </c>
      <c r="G1406" s="167" t="s">
        <v>3502</v>
      </c>
      <c r="H1406" s="168">
        <v>46148</v>
      </c>
      <c r="I1406" s="167"/>
      <c r="J1406" s="169">
        <v>26138</v>
      </c>
      <c r="K1406" s="167" t="s">
        <v>55</v>
      </c>
      <c r="L1406" s="169">
        <v>1</v>
      </c>
      <c r="M1406" s="167" t="s">
        <v>3513</v>
      </c>
      <c r="N1406" s="169">
        <v>2.7</v>
      </c>
      <c r="O1406" s="167" t="s">
        <v>3505</v>
      </c>
      <c r="P1406" s="167"/>
      <c r="Q1406" s="167" t="s">
        <v>3514</v>
      </c>
      <c r="R1406" s="167" t="s">
        <v>3528</v>
      </c>
      <c r="S1406" s="169">
        <v>1</v>
      </c>
      <c r="T1406" s="167" t="s">
        <v>3535</v>
      </c>
      <c r="U1406" s="169" t="s">
        <v>3536</v>
      </c>
      <c r="V1406" s="167" t="s">
        <v>5715</v>
      </c>
      <c r="W1406" s="167" t="s">
        <v>5716</v>
      </c>
      <c r="X1406" s="170" t="s">
        <v>165</v>
      </c>
      <c r="Y1406" s="171" t="s">
        <v>5708</v>
      </c>
      <c r="Z1406" s="167" t="s">
        <v>10806</v>
      </c>
      <c r="AA1406" s="176">
        <v>3260</v>
      </c>
      <c r="AB1406" s="167" t="s">
        <v>11254</v>
      </c>
      <c r="AC1406" s="176">
        <v>3260</v>
      </c>
      <c r="AD1406" s="167" t="s">
        <v>11254</v>
      </c>
      <c r="AE1406" s="176">
        <v>2999.2</v>
      </c>
    </row>
    <row r="1407" spans="1:31">
      <c r="A1407" s="178">
        <v>108210435060</v>
      </c>
      <c r="B1407" s="166">
        <v>46147</v>
      </c>
      <c r="C1407" s="167" t="s">
        <v>3524</v>
      </c>
      <c r="D1407" s="167" t="s">
        <v>3525</v>
      </c>
      <c r="E1407" s="167" t="s">
        <v>3526</v>
      </c>
      <c r="F1407" s="167" t="s">
        <v>3501</v>
      </c>
      <c r="G1407" s="167" t="s">
        <v>3502</v>
      </c>
      <c r="H1407" s="168">
        <v>46148</v>
      </c>
      <c r="I1407" s="167"/>
      <c r="J1407" s="169">
        <v>26138</v>
      </c>
      <c r="K1407" s="167" t="s">
        <v>55</v>
      </c>
      <c r="L1407" s="169">
        <v>1</v>
      </c>
      <c r="M1407" s="167" t="s">
        <v>3513</v>
      </c>
      <c r="N1407" s="169">
        <v>3.2</v>
      </c>
      <c r="O1407" s="167" t="s">
        <v>3505</v>
      </c>
      <c r="P1407" s="167"/>
      <c r="Q1407" s="167" t="s">
        <v>3514</v>
      </c>
      <c r="R1407" s="167" t="s">
        <v>3528</v>
      </c>
      <c r="S1407" s="169">
        <v>4</v>
      </c>
      <c r="T1407" s="167" t="s">
        <v>3560</v>
      </c>
      <c r="U1407" s="169" t="s">
        <v>3561</v>
      </c>
      <c r="V1407" s="167" t="s">
        <v>5486</v>
      </c>
      <c r="W1407" s="167" t="s">
        <v>5487</v>
      </c>
      <c r="X1407" s="170" t="s">
        <v>3533</v>
      </c>
      <c r="Y1407" s="171" t="s">
        <v>5717</v>
      </c>
      <c r="Z1407" s="167" t="s">
        <v>10807</v>
      </c>
      <c r="AA1407" s="176">
        <v>48000</v>
      </c>
      <c r="AB1407" s="167" t="s">
        <v>11254</v>
      </c>
      <c r="AC1407" s="176">
        <v>48000</v>
      </c>
      <c r="AD1407" s="167" t="s">
        <v>11254</v>
      </c>
      <c r="AE1407" s="176">
        <v>1132.8</v>
      </c>
    </row>
    <row r="1408" spans="1:31">
      <c r="A1408" s="178">
        <v>108210435060</v>
      </c>
      <c r="B1408" s="166">
        <v>46147</v>
      </c>
      <c r="C1408" s="167" t="s">
        <v>3524</v>
      </c>
      <c r="D1408" s="167" t="s">
        <v>3525</v>
      </c>
      <c r="E1408" s="167" t="s">
        <v>3526</v>
      </c>
      <c r="F1408" s="167" t="s">
        <v>3501</v>
      </c>
      <c r="G1408" s="167" t="s">
        <v>3502</v>
      </c>
      <c r="H1408" s="168">
        <v>46148</v>
      </c>
      <c r="I1408" s="167"/>
      <c r="J1408" s="169">
        <v>26138</v>
      </c>
      <c r="K1408" s="167" t="s">
        <v>55</v>
      </c>
      <c r="L1408" s="169">
        <v>1</v>
      </c>
      <c r="M1408" s="167" t="s">
        <v>3513</v>
      </c>
      <c r="N1408" s="169">
        <v>3.2</v>
      </c>
      <c r="O1408" s="167" t="s">
        <v>3505</v>
      </c>
      <c r="P1408" s="167"/>
      <c r="Q1408" s="167" t="s">
        <v>3514</v>
      </c>
      <c r="R1408" s="167" t="s">
        <v>3528</v>
      </c>
      <c r="S1408" s="169">
        <v>3</v>
      </c>
      <c r="T1408" s="167" t="s">
        <v>3560</v>
      </c>
      <c r="U1408" s="169" t="s">
        <v>3561</v>
      </c>
      <c r="V1408" s="167" t="s">
        <v>5486</v>
      </c>
      <c r="W1408" s="167" t="s">
        <v>5487</v>
      </c>
      <c r="X1408" s="170" t="s">
        <v>3533</v>
      </c>
      <c r="Y1408" s="171" t="s">
        <v>5717</v>
      </c>
      <c r="Z1408" s="167" t="s">
        <v>10807</v>
      </c>
      <c r="AA1408" s="176">
        <v>16000</v>
      </c>
      <c r="AB1408" s="167" t="s">
        <v>11254</v>
      </c>
      <c r="AC1408" s="176">
        <v>16000</v>
      </c>
      <c r="AD1408" s="167" t="s">
        <v>11254</v>
      </c>
      <c r="AE1408" s="176">
        <v>377.6</v>
      </c>
    </row>
    <row r="1409" spans="1:31">
      <c r="A1409" s="178">
        <v>108210435060</v>
      </c>
      <c r="B1409" s="166">
        <v>46147</v>
      </c>
      <c r="C1409" s="167" t="s">
        <v>3524</v>
      </c>
      <c r="D1409" s="167" t="s">
        <v>3525</v>
      </c>
      <c r="E1409" s="167" t="s">
        <v>3526</v>
      </c>
      <c r="F1409" s="167" t="s">
        <v>3501</v>
      </c>
      <c r="G1409" s="167" t="s">
        <v>3502</v>
      </c>
      <c r="H1409" s="168">
        <v>46148</v>
      </c>
      <c r="I1409" s="167"/>
      <c r="J1409" s="169">
        <v>26138</v>
      </c>
      <c r="K1409" s="167" t="s">
        <v>55</v>
      </c>
      <c r="L1409" s="169">
        <v>1</v>
      </c>
      <c r="M1409" s="167" t="s">
        <v>3513</v>
      </c>
      <c r="N1409" s="169">
        <v>3.2</v>
      </c>
      <c r="O1409" s="167" t="s">
        <v>3505</v>
      </c>
      <c r="P1409" s="167"/>
      <c r="Q1409" s="167" t="s">
        <v>3514</v>
      </c>
      <c r="R1409" s="167" t="s">
        <v>3528</v>
      </c>
      <c r="S1409" s="169">
        <v>2</v>
      </c>
      <c r="T1409" s="167" t="s">
        <v>3560</v>
      </c>
      <c r="U1409" s="169" t="s">
        <v>3561</v>
      </c>
      <c r="V1409" s="167" t="s">
        <v>5718</v>
      </c>
      <c r="W1409" s="167" t="s">
        <v>5719</v>
      </c>
      <c r="X1409" s="170" t="s">
        <v>160</v>
      </c>
      <c r="Y1409" s="171" t="s">
        <v>5717</v>
      </c>
      <c r="Z1409" s="167" t="s">
        <v>10807</v>
      </c>
      <c r="AA1409" s="176">
        <v>10000</v>
      </c>
      <c r="AB1409" s="167" t="s">
        <v>11254</v>
      </c>
      <c r="AC1409" s="176">
        <v>10000</v>
      </c>
      <c r="AD1409" s="167" t="s">
        <v>11254</v>
      </c>
      <c r="AE1409" s="176">
        <v>75.7</v>
      </c>
    </row>
    <row r="1410" spans="1:31">
      <c r="A1410" s="178">
        <v>108210435060</v>
      </c>
      <c r="B1410" s="166">
        <v>46147</v>
      </c>
      <c r="C1410" s="167" t="s">
        <v>3524</v>
      </c>
      <c r="D1410" s="167" t="s">
        <v>3525</v>
      </c>
      <c r="E1410" s="167" t="s">
        <v>3526</v>
      </c>
      <c r="F1410" s="167" t="s">
        <v>3501</v>
      </c>
      <c r="G1410" s="167" t="s">
        <v>3502</v>
      </c>
      <c r="H1410" s="168">
        <v>46148</v>
      </c>
      <c r="I1410" s="167"/>
      <c r="J1410" s="169">
        <v>26138</v>
      </c>
      <c r="K1410" s="167" t="s">
        <v>55</v>
      </c>
      <c r="L1410" s="169">
        <v>1</v>
      </c>
      <c r="M1410" s="167" t="s">
        <v>3513</v>
      </c>
      <c r="N1410" s="169">
        <v>3.2</v>
      </c>
      <c r="O1410" s="167" t="s">
        <v>3505</v>
      </c>
      <c r="P1410" s="167"/>
      <c r="Q1410" s="167" t="s">
        <v>3514</v>
      </c>
      <c r="R1410" s="167" t="s">
        <v>3528</v>
      </c>
      <c r="S1410" s="169">
        <v>1</v>
      </c>
      <c r="T1410" s="167" t="s">
        <v>3560</v>
      </c>
      <c r="U1410" s="169" t="s">
        <v>3561</v>
      </c>
      <c r="V1410" s="167" t="s">
        <v>5486</v>
      </c>
      <c r="W1410" s="167" t="s">
        <v>5487</v>
      </c>
      <c r="X1410" s="170" t="s">
        <v>3533</v>
      </c>
      <c r="Y1410" s="171" t="s">
        <v>5717</v>
      </c>
      <c r="Z1410" s="167" t="s">
        <v>10807</v>
      </c>
      <c r="AA1410" s="176">
        <v>4000</v>
      </c>
      <c r="AB1410" s="167" t="s">
        <v>11254</v>
      </c>
      <c r="AC1410" s="176">
        <v>4000</v>
      </c>
      <c r="AD1410" s="167" t="s">
        <v>11254</v>
      </c>
      <c r="AE1410" s="176">
        <v>94.4</v>
      </c>
    </row>
    <row r="1411" spans="1:31">
      <c r="A1411" s="178">
        <v>108210492020</v>
      </c>
      <c r="B1411" s="166">
        <v>46147</v>
      </c>
      <c r="C1411" s="167" t="s">
        <v>3524</v>
      </c>
      <c r="D1411" s="167" t="s">
        <v>3525</v>
      </c>
      <c r="E1411" s="167" t="s">
        <v>3526</v>
      </c>
      <c r="F1411" s="167" t="s">
        <v>3501</v>
      </c>
      <c r="G1411" s="167" t="s">
        <v>3502</v>
      </c>
      <c r="H1411" s="168">
        <v>46148</v>
      </c>
      <c r="I1411" s="167"/>
      <c r="J1411" s="169">
        <v>26138</v>
      </c>
      <c r="K1411" s="167" t="s">
        <v>55</v>
      </c>
      <c r="L1411" s="169">
        <v>2</v>
      </c>
      <c r="M1411" s="167" t="s">
        <v>3513</v>
      </c>
      <c r="N1411" s="169">
        <v>10.3</v>
      </c>
      <c r="O1411" s="167" t="s">
        <v>3505</v>
      </c>
      <c r="P1411" s="167"/>
      <c r="Q1411" s="167" t="s">
        <v>3514</v>
      </c>
      <c r="R1411" s="167" t="s">
        <v>3528</v>
      </c>
      <c r="S1411" s="169">
        <v>4</v>
      </c>
      <c r="T1411" s="167" t="s">
        <v>3560</v>
      </c>
      <c r="U1411" s="169" t="s">
        <v>3561</v>
      </c>
      <c r="V1411" s="167" t="s">
        <v>5720</v>
      </c>
      <c r="W1411" s="167" t="s">
        <v>5721</v>
      </c>
      <c r="X1411" s="170" t="s">
        <v>160</v>
      </c>
      <c r="Y1411" s="171" t="s">
        <v>5722</v>
      </c>
      <c r="Z1411" s="167" t="s">
        <v>10808</v>
      </c>
      <c r="AA1411" s="176">
        <v>8100</v>
      </c>
      <c r="AB1411" s="167" t="s">
        <v>11254</v>
      </c>
      <c r="AC1411" s="176">
        <v>8100</v>
      </c>
      <c r="AD1411" s="167" t="s">
        <v>11254</v>
      </c>
      <c r="AE1411" s="176">
        <v>422.01</v>
      </c>
    </row>
    <row r="1412" spans="1:31">
      <c r="A1412" s="178">
        <v>108210492020</v>
      </c>
      <c r="B1412" s="166">
        <v>46147</v>
      </c>
      <c r="C1412" s="167" t="s">
        <v>3524</v>
      </c>
      <c r="D1412" s="167" t="s">
        <v>3525</v>
      </c>
      <c r="E1412" s="167" t="s">
        <v>3526</v>
      </c>
      <c r="F1412" s="167" t="s">
        <v>3501</v>
      </c>
      <c r="G1412" s="167" t="s">
        <v>3502</v>
      </c>
      <c r="H1412" s="168">
        <v>46148</v>
      </c>
      <c r="I1412" s="167"/>
      <c r="J1412" s="169">
        <v>26138</v>
      </c>
      <c r="K1412" s="167" t="s">
        <v>55</v>
      </c>
      <c r="L1412" s="169">
        <v>2</v>
      </c>
      <c r="M1412" s="167" t="s">
        <v>3513</v>
      </c>
      <c r="N1412" s="169">
        <v>10.3</v>
      </c>
      <c r="O1412" s="167" t="s">
        <v>3505</v>
      </c>
      <c r="P1412" s="167"/>
      <c r="Q1412" s="167" t="s">
        <v>3514</v>
      </c>
      <c r="R1412" s="167" t="s">
        <v>3528</v>
      </c>
      <c r="S1412" s="169">
        <v>3</v>
      </c>
      <c r="T1412" s="167" t="s">
        <v>3560</v>
      </c>
      <c r="U1412" s="169" t="s">
        <v>3561</v>
      </c>
      <c r="V1412" s="167" t="s">
        <v>5723</v>
      </c>
      <c r="W1412" s="167" t="s">
        <v>5545</v>
      </c>
      <c r="X1412" s="170" t="s">
        <v>160</v>
      </c>
      <c r="Y1412" s="171" t="s">
        <v>5722</v>
      </c>
      <c r="Z1412" s="167" t="s">
        <v>10808</v>
      </c>
      <c r="AA1412" s="176">
        <v>210000</v>
      </c>
      <c r="AB1412" s="167" t="s">
        <v>11254</v>
      </c>
      <c r="AC1412" s="176">
        <v>210000</v>
      </c>
      <c r="AD1412" s="167" t="s">
        <v>11254</v>
      </c>
      <c r="AE1412" s="176">
        <v>138.6</v>
      </c>
    </row>
    <row r="1413" spans="1:31">
      <c r="A1413" s="178">
        <v>108210492020</v>
      </c>
      <c r="B1413" s="166">
        <v>46147</v>
      </c>
      <c r="C1413" s="167" t="s">
        <v>3524</v>
      </c>
      <c r="D1413" s="167" t="s">
        <v>3525</v>
      </c>
      <c r="E1413" s="167" t="s">
        <v>3526</v>
      </c>
      <c r="F1413" s="167" t="s">
        <v>3501</v>
      </c>
      <c r="G1413" s="167" t="s">
        <v>3502</v>
      </c>
      <c r="H1413" s="168">
        <v>46148</v>
      </c>
      <c r="I1413" s="167"/>
      <c r="J1413" s="169">
        <v>26138</v>
      </c>
      <c r="K1413" s="167" t="s">
        <v>55</v>
      </c>
      <c r="L1413" s="169">
        <v>2</v>
      </c>
      <c r="M1413" s="167" t="s">
        <v>3513</v>
      </c>
      <c r="N1413" s="169">
        <v>10.3</v>
      </c>
      <c r="O1413" s="167" t="s">
        <v>3505</v>
      </c>
      <c r="P1413" s="167"/>
      <c r="Q1413" s="167" t="s">
        <v>3514</v>
      </c>
      <c r="R1413" s="167" t="s">
        <v>3528</v>
      </c>
      <c r="S1413" s="169">
        <v>2</v>
      </c>
      <c r="T1413" s="167" t="s">
        <v>3717</v>
      </c>
      <c r="U1413" s="169" t="s">
        <v>3718</v>
      </c>
      <c r="V1413" s="167" t="s">
        <v>5724</v>
      </c>
      <c r="W1413" s="167" t="s">
        <v>5725</v>
      </c>
      <c r="X1413" s="170" t="s">
        <v>160</v>
      </c>
      <c r="Y1413" s="171" t="s">
        <v>5722</v>
      </c>
      <c r="Z1413" s="167" t="s">
        <v>10808</v>
      </c>
      <c r="AA1413" s="176">
        <v>2500</v>
      </c>
      <c r="AB1413" s="167" t="s">
        <v>11254</v>
      </c>
      <c r="AC1413" s="176">
        <v>2500</v>
      </c>
      <c r="AD1413" s="167" t="s">
        <v>11254</v>
      </c>
      <c r="AE1413" s="176">
        <v>154.83000000000001</v>
      </c>
    </row>
    <row r="1414" spans="1:31">
      <c r="A1414" s="178">
        <v>108210492020</v>
      </c>
      <c r="B1414" s="166">
        <v>46147</v>
      </c>
      <c r="C1414" s="167" t="s">
        <v>3524</v>
      </c>
      <c r="D1414" s="167" t="s">
        <v>3525</v>
      </c>
      <c r="E1414" s="167" t="s">
        <v>3526</v>
      </c>
      <c r="F1414" s="167" t="s">
        <v>3501</v>
      </c>
      <c r="G1414" s="167" t="s">
        <v>3502</v>
      </c>
      <c r="H1414" s="168">
        <v>46148</v>
      </c>
      <c r="I1414" s="167"/>
      <c r="J1414" s="169">
        <v>26138</v>
      </c>
      <c r="K1414" s="167" t="s">
        <v>55</v>
      </c>
      <c r="L1414" s="169">
        <v>2</v>
      </c>
      <c r="M1414" s="167" t="s">
        <v>3513</v>
      </c>
      <c r="N1414" s="169">
        <v>10.3</v>
      </c>
      <c r="O1414" s="167" t="s">
        <v>3505</v>
      </c>
      <c r="P1414" s="167"/>
      <c r="Q1414" s="167" t="s">
        <v>3514</v>
      </c>
      <c r="R1414" s="167" t="s">
        <v>3528</v>
      </c>
      <c r="S1414" s="169">
        <v>1</v>
      </c>
      <c r="T1414" s="167" t="s">
        <v>3560</v>
      </c>
      <c r="U1414" s="169" t="s">
        <v>3561</v>
      </c>
      <c r="V1414" s="167" t="s">
        <v>5726</v>
      </c>
      <c r="W1414" s="167" t="s">
        <v>5727</v>
      </c>
      <c r="X1414" s="170" t="s">
        <v>160</v>
      </c>
      <c r="Y1414" s="171" t="s">
        <v>5722</v>
      </c>
      <c r="Z1414" s="167" t="s">
        <v>10808</v>
      </c>
      <c r="AA1414" s="176">
        <v>3000</v>
      </c>
      <c r="AB1414" s="167" t="s">
        <v>11254</v>
      </c>
      <c r="AC1414" s="176">
        <v>3000</v>
      </c>
      <c r="AD1414" s="167" t="s">
        <v>11254</v>
      </c>
      <c r="AE1414" s="176">
        <v>246</v>
      </c>
    </row>
    <row r="1415" spans="1:31">
      <c r="A1415" s="178">
        <v>108210526800</v>
      </c>
      <c r="B1415" s="166">
        <v>46147</v>
      </c>
      <c r="C1415" s="167" t="s">
        <v>3524</v>
      </c>
      <c r="D1415" s="167" t="s">
        <v>3525</v>
      </c>
      <c r="E1415" s="167" t="s">
        <v>3526</v>
      </c>
      <c r="F1415" s="167" t="s">
        <v>3501</v>
      </c>
      <c r="G1415" s="167" t="s">
        <v>3502</v>
      </c>
      <c r="H1415" s="168">
        <v>46148</v>
      </c>
      <c r="I1415" s="167"/>
      <c r="J1415" s="169">
        <v>26138</v>
      </c>
      <c r="K1415" s="167" t="s">
        <v>55</v>
      </c>
      <c r="L1415" s="169">
        <v>1</v>
      </c>
      <c r="M1415" s="167" t="s">
        <v>3513</v>
      </c>
      <c r="N1415" s="169">
        <v>0.9</v>
      </c>
      <c r="O1415" s="167" t="s">
        <v>3505</v>
      </c>
      <c r="P1415" s="167"/>
      <c r="Q1415" s="167" t="s">
        <v>3527</v>
      </c>
      <c r="R1415" s="167" t="s">
        <v>3528</v>
      </c>
      <c r="S1415" s="169">
        <v>3</v>
      </c>
      <c r="T1415" s="167" t="s">
        <v>3529</v>
      </c>
      <c r="U1415" s="169" t="s">
        <v>3530</v>
      </c>
      <c r="V1415" s="167" t="s">
        <v>5728</v>
      </c>
      <c r="W1415" s="167" t="s">
        <v>5729</v>
      </c>
      <c r="X1415" s="170" t="s">
        <v>157</v>
      </c>
      <c r="Y1415" s="171" t="s">
        <v>5730</v>
      </c>
      <c r="Z1415" s="167" t="s">
        <v>10809</v>
      </c>
      <c r="AA1415" s="176">
        <v>3000</v>
      </c>
      <c r="AB1415" s="167" t="s">
        <v>11254</v>
      </c>
      <c r="AC1415" s="176">
        <v>3000</v>
      </c>
      <c r="AD1415" s="167" t="s">
        <v>11254</v>
      </c>
      <c r="AE1415" s="176">
        <v>666</v>
      </c>
    </row>
    <row r="1416" spans="1:31">
      <c r="A1416" s="178">
        <v>108210526800</v>
      </c>
      <c r="B1416" s="166">
        <v>46147</v>
      </c>
      <c r="C1416" s="167" t="s">
        <v>3524</v>
      </c>
      <c r="D1416" s="167" t="s">
        <v>3525</v>
      </c>
      <c r="E1416" s="167" t="s">
        <v>3526</v>
      </c>
      <c r="F1416" s="167" t="s">
        <v>3501</v>
      </c>
      <c r="G1416" s="167" t="s">
        <v>3502</v>
      </c>
      <c r="H1416" s="168">
        <v>46148</v>
      </c>
      <c r="I1416" s="167"/>
      <c r="J1416" s="169">
        <v>26138</v>
      </c>
      <c r="K1416" s="167" t="s">
        <v>55</v>
      </c>
      <c r="L1416" s="169">
        <v>1</v>
      </c>
      <c r="M1416" s="167" t="s">
        <v>3513</v>
      </c>
      <c r="N1416" s="169">
        <v>0.9</v>
      </c>
      <c r="O1416" s="167" t="s">
        <v>3505</v>
      </c>
      <c r="P1416" s="167"/>
      <c r="Q1416" s="167" t="s">
        <v>3527</v>
      </c>
      <c r="R1416" s="167" t="s">
        <v>3528</v>
      </c>
      <c r="S1416" s="169">
        <v>2</v>
      </c>
      <c r="T1416" s="167" t="s">
        <v>3529</v>
      </c>
      <c r="U1416" s="169" t="s">
        <v>3530</v>
      </c>
      <c r="V1416" s="167" t="s">
        <v>5731</v>
      </c>
      <c r="W1416" s="167" t="s">
        <v>5732</v>
      </c>
      <c r="X1416" s="170" t="s">
        <v>157</v>
      </c>
      <c r="Y1416" s="171" t="s">
        <v>5730</v>
      </c>
      <c r="Z1416" s="167" t="s">
        <v>10809</v>
      </c>
      <c r="AA1416" s="176">
        <v>3000</v>
      </c>
      <c r="AB1416" s="167" t="s">
        <v>11254</v>
      </c>
      <c r="AC1416" s="176">
        <v>3000</v>
      </c>
      <c r="AD1416" s="167" t="s">
        <v>11254</v>
      </c>
      <c r="AE1416" s="176">
        <v>330</v>
      </c>
    </row>
    <row r="1417" spans="1:31">
      <c r="A1417" s="178">
        <v>108210526800</v>
      </c>
      <c r="B1417" s="166">
        <v>46147</v>
      </c>
      <c r="C1417" s="167" t="s">
        <v>3524</v>
      </c>
      <c r="D1417" s="167" t="s">
        <v>3525</v>
      </c>
      <c r="E1417" s="167" t="s">
        <v>3526</v>
      </c>
      <c r="F1417" s="167" t="s">
        <v>3501</v>
      </c>
      <c r="G1417" s="167" t="s">
        <v>3502</v>
      </c>
      <c r="H1417" s="168">
        <v>46148</v>
      </c>
      <c r="I1417" s="167"/>
      <c r="J1417" s="169">
        <v>26138</v>
      </c>
      <c r="K1417" s="167" t="s">
        <v>55</v>
      </c>
      <c r="L1417" s="169">
        <v>1</v>
      </c>
      <c r="M1417" s="167" t="s">
        <v>3513</v>
      </c>
      <c r="N1417" s="169">
        <v>0.9</v>
      </c>
      <c r="O1417" s="167" t="s">
        <v>3505</v>
      </c>
      <c r="P1417" s="167"/>
      <c r="Q1417" s="167" t="s">
        <v>3527</v>
      </c>
      <c r="R1417" s="167" t="s">
        <v>3528</v>
      </c>
      <c r="S1417" s="169">
        <v>1</v>
      </c>
      <c r="T1417" s="167" t="s">
        <v>3529</v>
      </c>
      <c r="U1417" s="169" t="s">
        <v>3530</v>
      </c>
      <c r="V1417" s="167" t="s">
        <v>5733</v>
      </c>
      <c r="W1417" s="167" t="s">
        <v>4428</v>
      </c>
      <c r="X1417" s="170" t="s">
        <v>157</v>
      </c>
      <c r="Y1417" s="171" t="s">
        <v>5730</v>
      </c>
      <c r="Z1417" s="167" t="s">
        <v>10809</v>
      </c>
      <c r="AA1417" s="176">
        <v>3000</v>
      </c>
      <c r="AB1417" s="167" t="s">
        <v>11254</v>
      </c>
      <c r="AC1417" s="176">
        <v>3000</v>
      </c>
      <c r="AD1417" s="167" t="s">
        <v>11254</v>
      </c>
      <c r="AE1417" s="176">
        <v>330</v>
      </c>
    </row>
    <row r="1418" spans="1:31">
      <c r="A1418" s="178">
        <v>108210698520</v>
      </c>
      <c r="B1418" s="166">
        <v>46147</v>
      </c>
      <c r="C1418" s="167" t="s">
        <v>3524</v>
      </c>
      <c r="D1418" s="167" t="s">
        <v>3525</v>
      </c>
      <c r="E1418" s="167" t="s">
        <v>3526</v>
      </c>
      <c r="F1418" s="167" t="s">
        <v>3628</v>
      </c>
      <c r="G1418" s="167" t="s">
        <v>3603</v>
      </c>
      <c r="H1418" s="168">
        <v>46148</v>
      </c>
      <c r="I1418" s="167"/>
      <c r="J1418" s="169">
        <v>26138</v>
      </c>
      <c r="K1418" s="167" t="s">
        <v>55</v>
      </c>
      <c r="L1418" s="169">
        <v>1</v>
      </c>
      <c r="M1418" s="167" t="s">
        <v>3604</v>
      </c>
      <c r="N1418" s="169">
        <v>207</v>
      </c>
      <c r="O1418" s="167" t="s">
        <v>3505</v>
      </c>
      <c r="P1418" s="167"/>
      <c r="Q1418" s="167" t="s">
        <v>3527</v>
      </c>
      <c r="R1418" s="167" t="s">
        <v>3528</v>
      </c>
      <c r="S1418" s="169">
        <v>4</v>
      </c>
      <c r="T1418" s="167" t="s">
        <v>3678</v>
      </c>
      <c r="U1418" s="169" t="s">
        <v>3679</v>
      </c>
      <c r="V1418" s="167" t="s">
        <v>5734</v>
      </c>
      <c r="W1418" s="167" t="s">
        <v>5735</v>
      </c>
      <c r="X1418" s="170" t="s">
        <v>3533</v>
      </c>
      <c r="Y1418" s="171" t="s">
        <v>5736</v>
      </c>
      <c r="Z1418" s="167" t="s">
        <v>10810</v>
      </c>
      <c r="AA1418" s="176">
        <v>30000</v>
      </c>
      <c r="AB1418" s="167" t="s">
        <v>11254</v>
      </c>
      <c r="AC1418" s="176">
        <v>25.2</v>
      </c>
      <c r="AD1418" s="167" t="s">
        <v>11256</v>
      </c>
      <c r="AE1418" s="176">
        <v>5700</v>
      </c>
    </row>
    <row r="1419" spans="1:31">
      <c r="A1419" s="178">
        <v>108210698520</v>
      </c>
      <c r="B1419" s="166">
        <v>46147</v>
      </c>
      <c r="C1419" s="167" t="s">
        <v>3524</v>
      </c>
      <c r="D1419" s="167" t="s">
        <v>3525</v>
      </c>
      <c r="E1419" s="167" t="s">
        <v>3526</v>
      </c>
      <c r="F1419" s="167" t="s">
        <v>3628</v>
      </c>
      <c r="G1419" s="167" t="s">
        <v>3603</v>
      </c>
      <c r="H1419" s="168">
        <v>46148</v>
      </c>
      <c r="I1419" s="167"/>
      <c r="J1419" s="169">
        <v>26138</v>
      </c>
      <c r="K1419" s="167" t="s">
        <v>55</v>
      </c>
      <c r="L1419" s="169">
        <v>1</v>
      </c>
      <c r="M1419" s="167" t="s">
        <v>3604</v>
      </c>
      <c r="N1419" s="169">
        <v>207</v>
      </c>
      <c r="O1419" s="167" t="s">
        <v>3505</v>
      </c>
      <c r="P1419" s="167"/>
      <c r="Q1419" s="167" t="s">
        <v>3527</v>
      </c>
      <c r="R1419" s="167" t="s">
        <v>3528</v>
      </c>
      <c r="S1419" s="169">
        <v>3</v>
      </c>
      <c r="T1419" s="167" t="s">
        <v>3678</v>
      </c>
      <c r="U1419" s="169" t="s">
        <v>3679</v>
      </c>
      <c r="V1419" s="167" t="s">
        <v>5737</v>
      </c>
      <c r="W1419" s="167" t="s">
        <v>5738</v>
      </c>
      <c r="X1419" s="170" t="s">
        <v>3533</v>
      </c>
      <c r="Y1419" s="171" t="s">
        <v>5736</v>
      </c>
      <c r="Z1419" s="167" t="s">
        <v>10810</v>
      </c>
      <c r="AA1419" s="176">
        <v>90000</v>
      </c>
      <c r="AB1419" s="167" t="s">
        <v>11254</v>
      </c>
      <c r="AC1419" s="176">
        <v>57.6</v>
      </c>
      <c r="AD1419" s="167" t="s">
        <v>11256</v>
      </c>
      <c r="AE1419" s="176">
        <v>7200</v>
      </c>
    </row>
    <row r="1420" spans="1:31">
      <c r="A1420" s="178">
        <v>108210698520</v>
      </c>
      <c r="B1420" s="166">
        <v>46147</v>
      </c>
      <c r="C1420" s="167" t="s">
        <v>3524</v>
      </c>
      <c r="D1420" s="167" t="s">
        <v>3525</v>
      </c>
      <c r="E1420" s="167" t="s">
        <v>3526</v>
      </c>
      <c r="F1420" s="167" t="s">
        <v>3628</v>
      </c>
      <c r="G1420" s="167" t="s">
        <v>3603</v>
      </c>
      <c r="H1420" s="168">
        <v>46148</v>
      </c>
      <c r="I1420" s="167"/>
      <c r="J1420" s="169">
        <v>26138</v>
      </c>
      <c r="K1420" s="167" t="s">
        <v>55</v>
      </c>
      <c r="L1420" s="169">
        <v>1</v>
      </c>
      <c r="M1420" s="167" t="s">
        <v>3604</v>
      </c>
      <c r="N1420" s="169">
        <v>207</v>
      </c>
      <c r="O1420" s="167" t="s">
        <v>3505</v>
      </c>
      <c r="P1420" s="167"/>
      <c r="Q1420" s="167" t="s">
        <v>3527</v>
      </c>
      <c r="R1420" s="167" t="s">
        <v>3528</v>
      </c>
      <c r="S1420" s="169">
        <v>2</v>
      </c>
      <c r="T1420" s="167" t="s">
        <v>3678</v>
      </c>
      <c r="U1420" s="169" t="s">
        <v>3679</v>
      </c>
      <c r="V1420" s="167" t="s">
        <v>5739</v>
      </c>
      <c r="W1420" s="167" t="s">
        <v>3684</v>
      </c>
      <c r="X1420" s="170" t="s">
        <v>3533</v>
      </c>
      <c r="Y1420" s="171" t="s">
        <v>5736</v>
      </c>
      <c r="Z1420" s="167" t="s">
        <v>10810</v>
      </c>
      <c r="AA1420" s="176">
        <v>100000</v>
      </c>
      <c r="AB1420" s="167" t="s">
        <v>11254</v>
      </c>
      <c r="AC1420" s="176">
        <v>39.9</v>
      </c>
      <c r="AD1420" s="167" t="s">
        <v>11256</v>
      </c>
      <c r="AE1420" s="176">
        <v>12000</v>
      </c>
    </row>
    <row r="1421" spans="1:31">
      <c r="A1421" s="178">
        <v>108210698520</v>
      </c>
      <c r="B1421" s="166">
        <v>46147</v>
      </c>
      <c r="C1421" s="167" t="s">
        <v>3524</v>
      </c>
      <c r="D1421" s="167" t="s">
        <v>3525</v>
      </c>
      <c r="E1421" s="167" t="s">
        <v>3526</v>
      </c>
      <c r="F1421" s="167" t="s">
        <v>3628</v>
      </c>
      <c r="G1421" s="167" t="s">
        <v>3603</v>
      </c>
      <c r="H1421" s="168">
        <v>46148</v>
      </c>
      <c r="I1421" s="167"/>
      <c r="J1421" s="169">
        <v>26138</v>
      </c>
      <c r="K1421" s="167" t="s">
        <v>55</v>
      </c>
      <c r="L1421" s="169">
        <v>1</v>
      </c>
      <c r="M1421" s="167" t="s">
        <v>3604</v>
      </c>
      <c r="N1421" s="169">
        <v>207</v>
      </c>
      <c r="O1421" s="167" t="s">
        <v>3505</v>
      </c>
      <c r="P1421" s="167"/>
      <c r="Q1421" s="167" t="s">
        <v>3527</v>
      </c>
      <c r="R1421" s="167" t="s">
        <v>3528</v>
      </c>
      <c r="S1421" s="169">
        <v>1</v>
      </c>
      <c r="T1421" s="167" t="s">
        <v>3708</v>
      </c>
      <c r="U1421" s="169" t="s">
        <v>3709</v>
      </c>
      <c r="V1421" s="167" t="s">
        <v>3840</v>
      </c>
      <c r="W1421" s="167" t="s">
        <v>3841</v>
      </c>
      <c r="X1421" s="170" t="s">
        <v>3533</v>
      </c>
      <c r="Y1421" s="171" t="s">
        <v>5736</v>
      </c>
      <c r="Z1421" s="167" t="s">
        <v>10810</v>
      </c>
      <c r="AA1421" s="176">
        <v>30000</v>
      </c>
      <c r="AB1421" s="167" t="s">
        <v>11254</v>
      </c>
      <c r="AC1421" s="176">
        <v>19.2</v>
      </c>
      <c r="AD1421" s="167" t="s">
        <v>11256</v>
      </c>
      <c r="AE1421" s="176">
        <v>1200</v>
      </c>
    </row>
    <row r="1422" spans="1:31">
      <c r="A1422" s="178">
        <v>108210768040</v>
      </c>
      <c r="B1422" s="166">
        <v>46147</v>
      </c>
      <c r="C1422" s="167" t="s">
        <v>3524</v>
      </c>
      <c r="D1422" s="167" t="s">
        <v>3525</v>
      </c>
      <c r="E1422" s="167" t="s">
        <v>3526</v>
      </c>
      <c r="F1422" s="167" t="s">
        <v>3501</v>
      </c>
      <c r="G1422" s="167" t="s">
        <v>3502</v>
      </c>
      <c r="H1422" s="168">
        <v>46148</v>
      </c>
      <c r="I1422" s="167"/>
      <c r="J1422" s="169">
        <v>26138</v>
      </c>
      <c r="K1422" s="167" t="s">
        <v>55</v>
      </c>
      <c r="L1422" s="169">
        <v>2</v>
      </c>
      <c r="M1422" s="167" t="s">
        <v>3513</v>
      </c>
      <c r="N1422" s="169">
        <v>12.8</v>
      </c>
      <c r="O1422" s="167" t="s">
        <v>3505</v>
      </c>
      <c r="P1422" s="167"/>
      <c r="Q1422" s="167" t="s">
        <v>3514</v>
      </c>
      <c r="R1422" s="167" t="s">
        <v>3528</v>
      </c>
      <c r="S1422" s="169">
        <v>5</v>
      </c>
      <c r="T1422" s="167" t="s">
        <v>3587</v>
      </c>
      <c r="U1422" s="169" t="s">
        <v>3588</v>
      </c>
      <c r="V1422" s="167" t="s">
        <v>4485</v>
      </c>
      <c r="W1422" s="167" t="s">
        <v>4486</v>
      </c>
      <c r="X1422" s="170" t="s">
        <v>3533</v>
      </c>
      <c r="Y1422" s="171" t="s">
        <v>5740</v>
      </c>
      <c r="Z1422" s="167" t="s">
        <v>10811</v>
      </c>
      <c r="AA1422" s="176">
        <v>4800</v>
      </c>
      <c r="AB1422" s="167" t="s">
        <v>11254</v>
      </c>
      <c r="AC1422" s="176">
        <v>4800</v>
      </c>
      <c r="AD1422" s="167" t="s">
        <v>11254</v>
      </c>
      <c r="AE1422" s="176">
        <v>1152</v>
      </c>
    </row>
    <row r="1423" spans="1:31">
      <c r="A1423" s="178">
        <v>108210768040</v>
      </c>
      <c r="B1423" s="166">
        <v>46147</v>
      </c>
      <c r="C1423" s="167" t="s">
        <v>3524</v>
      </c>
      <c r="D1423" s="167" t="s">
        <v>3525</v>
      </c>
      <c r="E1423" s="167" t="s">
        <v>3526</v>
      </c>
      <c r="F1423" s="167" t="s">
        <v>3501</v>
      </c>
      <c r="G1423" s="167" t="s">
        <v>3502</v>
      </c>
      <c r="H1423" s="168">
        <v>46148</v>
      </c>
      <c r="I1423" s="167"/>
      <c r="J1423" s="169">
        <v>26138</v>
      </c>
      <c r="K1423" s="167" t="s">
        <v>55</v>
      </c>
      <c r="L1423" s="169">
        <v>2</v>
      </c>
      <c r="M1423" s="167" t="s">
        <v>3513</v>
      </c>
      <c r="N1423" s="169">
        <v>12.8</v>
      </c>
      <c r="O1423" s="167" t="s">
        <v>3505</v>
      </c>
      <c r="P1423" s="167"/>
      <c r="Q1423" s="167" t="s">
        <v>3514</v>
      </c>
      <c r="R1423" s="167" t="s">
        <v>3528</v>
      </c>
      <c r="S1423" s="169">
        <v>4</v>
      </c>
      <c r="T1423" s="167" t="s">
        <v>3535</v>
      </c>
      <c r="U1423" s="169" t="s">
        <v>3536</v>
      </c>
      <c r="V1423" s="167" t="s">
        <v>3812</v>
      </c>
      <c r="W1423" s="167" t="s">
        <v>3813</v>
      </c>
      <c r="X1423" s="170" t="s">
        <v>3533</v>
      </c>
      <c r="Y1423" s="171" t="s">
        <v>5740</v>
      </c>
      <c r="Z1423" s="167" t="s">
        <v>10811</v>
      </c>
      <c r="AA1423" s="176">
        <v>10000</v>
      </c>
      <c r="AB1423" s="167" t="s">
        <v>11254</v>
      </c>
      <c r="AC1423" s="176">
        <v>10000</v>
      </c>
      <c r="AD1423" s="167" t="s">
        <v>11254</v>
      </c>
      <c r="AE1423" s="176">
        <v>80</v>
      </c>
    </row>
    <row r="1424" spans="1:31">
      <c r="A1424" s="178">
        <v>108210768040</v>
      </c>
      <c r="B1424" s="166">
        <v>46147</v>
      </c>
      <c r="C1424" s="167" t="s">
        <v>3524</v>
      </c>
      <c r="D1424" s="167" t="s">
        <v>3525</v>
      </c>
      <c r="E1424" s="167" t="s">
        <v>3526</v>
      </c>
      <c r="F1424" s="167" t="s">
        <v>3501</v>
      </c>
      <c r="G1424" s="167" t="s">
        <v>3502</v>
      </c>
      <c r="H1424" s="168">
        <v>46148</v>
      </c>
      <c r="I1424" s="167"/>
      <c r="J1424" s="169">
        <v>26138</v>
      </c>
      <c r="K1424" s="167" t="s">
        <v>55</v>
      </c>
      <c r="L1424" s="169">
        <v>2</v>
      </c>
      <c r="M1424" s="167" t="s">
        <v>3513</v>
      </c>
      <c r="N1424" s="169">
        <v>12.8</v>
      </c>
      <c r="O1424" s="167" t="s">
        <v>3505</v>
      </c>
      <c r="P1424" s="167"/>
      <c r="Q1424" s="167" t="s">
        <v>3514</v>
      </c>
      <c r="R1424" s="167" t="s">
        <v>3528</v>
      </c>
      <c r="S1424" s="169">
        <v>3</v>
      </c>
      <c r="T1424" s="167" t="s">
        <v>3717</v>
      </c>
      <c r="U1424" s="169" t="s">
        <v>3718</v>
      </c>
      <c r="V1424" s="167" t="s">
        <v>5206</v>
      </c>
      <c r="W1424" s="167" t="s">
        <v>5207</v>
      </c>
      <c r="X1424" s="170" t="s">
        <v>160</v>
      </c>
      <c r="Y1424" s="171" t="s">
        <v>5740</v>
      </c>
      <c r="Z1424" s="167" t="s">
        <v>10811</v>
      </c>
      <c r="AA1424" s="176">
        <v>1000</v>
      </c>
      <c r="AB1424" s="167" t="s">
        <v>11254</v>
      </c>
      <c r="AC1424" s="176">
        <v>1000</v>
      </c>
      <c r="AD1424" s="167" t="s">
        <v>11254</v>
      </c>
      <c r="AE1424" s="176">
        <v>183</v>
      </c>
    </row>
    <row r="1425" spans="1:31">
      <c r="A1425" s="178">
        <v>108210768040</v>
      </c>
      <c r="B1425" s="166">
        <v>46147</v>
      </c>
      <c r="C1425" s="167" t="s">
        <v>3524</v>
      </c>
      <c r="D1425" s="167" t="s">
        <v>3525</v>
      </c>
      <c r="E1425" s="167" t="s">
        <v>3526</v>
      </c>
      <c r="F1425" s="167" t="s">
        <v>3501</v>
      </c>
      <c r="G1425" s="167" t="s">
        <v>3502</v>
      </c>
      <c r="H1425" s="168">
        <v>46148</v>
      </c>
      <c r="I1425" s="167"/>
      <c r="J1425" s="169">
        <v>26138</v>
      </c>
      <c r="K1425" s="167" t="s">
        <v>55</v>
      </c>
      <c r="L1425" s="169">
        <v>2</v>
      </c>
      <c r="M1425" s="167" t="s">
        <v>3513</v>
      </c>
      <c r="N1425" s="169">
        <v>12.8</v>
      </c>
      <c r="O1425" s="167" t="s">
        <v>3505</v>
      </c>
      <c r="P1425" s="167"/>
      <c r="Q1425" s="167" t="s">
        <v>3514</v>
      </c>
      <c r="R1425" s="167" t="s">
        <v>3528</v>
      </c>
      <c r="S1425" s="169">
        <v>2</v>
      </c>
      <c r="T1425" s="167" t="s">
        <v>3560</v>
      </c>
      <c r="U1425" s="169" t="s">
        <v>3561</v>
      </c>
      <c r="V1425" s="167" t="s">
        <v>5741</v>
      </c>
      <c r="W1425" s="167" t="s">
        <v>5742</v>
      </c>
      <c r="X1425" s="170" t="s">
        <v>165</v>
      </c>
      <c r="Y1425" s="171" t="s">
        <v>5740</v>
      </c>
      <c r="Z1425" s="167" t="s">
        <v>10811</v>
      </c>
      <c r="AA1425" s="176">
        <v>4000</v>
      </c>
      <c r="AB1425" s="167" t="s">
        <v>11254</v>
      </c>
      <c r="AC1425" s="176">
        <v>4000</v>
      </c>
      <c r="AD1425" s="167" t="s">
        <v>11254</v>
      </c>
      <c r="AE1425" s="176">
        <v>768</v>
      </c>
    </row>
    <row r="1426" spans="1:31">
      <c r="A1426" s="178">
        <v>108210768040</v>
      </c>
      <c r="B1426" s="166">
        <v>46147</v>
      </c>
      <c r="C1426" s="167" t="s">
        <v>3524</v>
      </c>
      <c r="D1426" s="167" t="s">
        <v>3525</v>
      </c>
      <c r="E1426" s="167" t="s">
        <v>3526</v>
      </c>
      <c r="F1426" s="167" t="s">
        <v>3501</v>
      </c>
      <c r="G1426" s="167" t="s">
        <v>3502</v>
      </c>
      <c r="H1426" s="168">
        <v>46148</v>
      </c>
      <c r="I1426" s="167"/>
      <c r="J1426" s="169">
        <v>26138</v>
      </c>
      <c r="K1426" s="167" t="s">
        <v>55</v>
      </c>
      <c r="L1426" s="169">
        <v>2</v>
      </c>
      <c r="M1426" s="167" t="s">
        <v>3513</v>
      </c>
      <c r="N1426" s="169">
        <v>12.8</v>
      </c>
      <c r="O1426" s="167" t="s">
        <v>3505</v>
      </c>
      <c r="P1426" s="167"/>
      <c r="Q1426" s="167" t="s">
        <v>3514</v>
      </c>
      <c r="R1426" s="167" t="s">
        <v>3528</v>
      </c>
      <c r="S1426" s="169">
        <v>1</v>
      </c>
      <c r="T1426" s="167" t="s">
        <v>3560</v>
      </c>
      <c r="U1426" s="169" t="s">
        <v>3561</v>
      </c>
      <c r="V1426" s="167" t="s">
        <v>5743</v>
      </c>
      <c r="W1426" s="167" t="s">
        <v>5744</v>
      </c>
      <c r="X1426" s="170" t="s">
        <v>3533</v>
      </c>
      <c r="Y1426" s="171" t="s">
        <v>5740</v>
      </c>
      <c r="Z1426" s="167" t="s">
        <v>10811</v>
      </c>
      <c r="AA1426" s="176">
        <v>9000</v>
      </c>
      <c r="AB1426" s="167" t="s">
        <v>11254</v>
      </c>
      <c r="AC1426" s="176">
        <v>9000</v>
      </c>
      <c r="AD1426" s="167" t="s">
        <v>11254</v>
      </c>
      <c r="AE1426" s="176">
        <v>2196</v>
      </c>
    </row>
    <row r="1427" spans="1:31">
      <c r="A1427" s="178">
        <v>108211250340</v>
      </c>
      <c r="B1427" s="166">
        <v>46147</v>
      </c>
      <c r="C1427" s="167" t="s">
        <v>3781</v>
      </c>
      <c r="D1427" s="167"/>
      <c r="E1427" s="167"/>
      <c r="F1427" s="167" t="s">
        <v>3782</v>
      </c>
      <c r="G1427" s="167" t="s">
        <v>3614</v>
      </c>
      <c r="H1427" s="168"/>
      <c r="I1427" s="167"/>
      <c r="J1427" s="169">
        <v>26138</v>
      </c>
      <c r="K1427" s="167" t="s">
        <v>55</v>
      </c>
      <c r="L1427" s="169">
        <v>22</v>
      </c>
      <c r="M1427" s="167" t="s">
        <v>5745</v>
      </c>
      <c r="N1427" s="169">
        <v>78.069999999999993</v>
      </c>
      <c r="O1427" s="167" t="s">
        <v>3505</v>
      </c>
      <c r="P1427" s="167" t="s">
        <v>5746</v>
      </c>
      <c r="Q1427" s="167" t="s">
        <v>3506</v>
      </c>
      <c r="R1427" s="167" t="s">
        <v>3528</v>
      </c>
      <c r="S1427" s="169">
        <v>4</v>
      </c>
      <c r="T1427" s="167" t="s">
        <v>5311</v>
      </c>
      <c r="U1427" s="169" t="s">
        <v>5317</v>
      </c>
      <c r="V1427" s="167" t="s">
        <v>5747</v>
      </c>
      <c r="W1427" s="167" t="s">
        <v>5748</v>
      </c>
      <c r="X1427" s="170" t="s">
        <v>164</v>
      </c>
      <c r="Y1427" s="171" t="s">
        <v>5749</v>
      </c>
      <c r="Z1427" s="167" t="s">
        <v>10812</v>
      </c>
      <c r="AA1427" s="176">
        <v>50</v>
      </c>
      <c r="AB1427" s="167" t="s">
        <v>11254</v>
      </c>
      <c r="AC1427" s="176">
        <v>50</v>
      </c>
      <c r="AD1427" s="167" t="s">
        <v>11254</v>
      </c>
      <c r="AE1427" s="176">
        <v>48.13</v>
      </c>
    </row>
    <row r="1428" spans="1:31">
      <c r="A1428" s="178">
        <v>108211250340</v>
      </c>
      <c r="B1428" s="166">
        <v>46147</v>
      </c>
      <c r="C1428" s="167" t="s">
        <v>3781</v>
      </c>
      <c r="D1428" s="167"/>
      <c r="E1428" s="167"/>
      <c r="F1428" s="167" t="s">
        <v>3782</v>
      </c>
      <c r="G1428" s="167" t="s">
        <v>3614</v>
      </c>
      <c r="H1428" s="168"/>
      <c r="I1428" s="167"/>
      <c r="J1428" s="169">
        <v>26138</v>
      </c>
      <c r="K1428" s="167" t="s">
        <v>55</v>
      </c>
      <c r="L1428" s="169">
        <v>22</v>
      </c>
      <c r="M1428" s="167" t="s">
        <v>5745</v>
      </c>
      <c r="N1428" s="169">
        <v>78.069999999999993</v>
      </c>
      <c r="O1428" s="167" t="s">
        <v>3505</v>
      </c>
      <c r="P1428" s="167" t="s">
        <v>5746</v>
      </c>
      <c r="Q1428" s="167" t="s">
        <v>3506</v>
      </c>
      <c r="R1428" s="167" t="s">
        <v>3528</v>
      </c>
      <c r="S1428" s="169">
        <v>3</v>
      </c>
      <c r="T1428" s="167" t="s">
        <v>5311</v>
      </c>
      <c r="U1428" s="169" t="s">
        <v>5312</v>
      </c>
      <c r="V1428" s="167" t="s">
        <v>5750</v>
      </c>
      <c r="W1428" s="167" t="s">
        <v>5751</v>
      </c>
      <c r="X1428" s="170" t="s">
        <v>160</v>
      </c>
      <c r="Y1428" s="171" t="s">
        <v>5749</v>
      </c>
      <c r="Z1428" s="167" t="s">
        <v>10812</v>
      </c>
      <c r="AA1428" s="176">
        <v>500</v>
      </c>
      <c r="AB1428" s="167" t="s">
        <v>11254</v>
      </c>
      <c r="AC1428" s="176">
        <v>500</v>
      </c>
      <c r="AD1428" s="167" t="s">
        <v>11254</v>
      </c>
      <c r="AE1428" s="176">
        <v>270.60000000000002</v>
      </c>
    </row>
    <row r="1429" spans="1:31">
      <c r="A1429" s="178">
        <v>108211250340</v>
      </c>
      <c r="B1429" s="166">
        <v>46147</v>
      </c>
      <c r="C1429" s="167" t="s">
        <v>3781</v>
      </c>
      <c r="D1429" s="167"/>
      <c r="E1429" s="167"/>
      <c r="F1429" s="167" t="s">
        <v>3782</v>
      </c>
      <c r="G1429" s="167" t="s">
        <v>3614</v>
      </c>
      <c r="H1429" s="168"/>
      <c r="I1429" s="167"/>
      <c r="J1429" s="169">
        <v>26138</v>
      </c>
      <c r="K1429" s="167" t="s">
        <v>55</v>
      </c>
      <c r="L1429" s="169">
        <v>22</v>
      </c>
      <c r="M1429" s="167" t="s">
        <v>5745</v>
      </c>
      <c r="N1429" s="169">
        <v>78.069999999999993</v>
      </c>
      <c r="O1429" s="167" t="s">
        <v>3505</v>
      </c>
      <c r="P1429" s="167" t="s">
        <v>5746</v>
      </c>
      <c r="Q1429" s="167" t="s">
        <v>3506</v>
      </c>
      <c r="R1429" s="167" t="s">
        <v>3528</v>
      </c>
      <c r="S1429" s="169">
        <v>2</v>
      </c>
      <c r="T1429" s="167" t="s">
        <v>5311</v>
      </c>
      <c r="U1429" s="169" t="s">
        <v>5312</v>
      </c>
      <c r="V1429" s="167" t="s">
        <v>5752</v>
      </c>
      <c r="W1429" s="167" t="s">
        <v>5753</v>
      </c>
      <c r="X1429" s="170" t="s">
        <v>160</v>
      </c>
      <c r="Y1429" s="171" t="s">
        <v>5749</v>
      </c>
      <c r="Z1429" s="167" t="s">
        <v>10812</v>
      </c>
      <c r="AA1429" s="176">
        <v>30</v>
      </c>
      <c r="AB1429" s="167" t="s">
        <v>11254</v>
      </c>
      <c r="AC1429" s="176">
        <v>30</v>
      </c>
      <c r="AD1429" s="167" t="s">
        <v>11254</v>
      </c>
      <c r="AE1429" s="176">
        <v>6.47</v>
      </c>
    </row>
    <row r="1430" spans="1:31">
      <c r="A1430" s="178">
        <v>108211250340</v>
      </c>
      <c r="B1430" s="166">
        <v>46147</v>
      </c>
      <c r="C1430" s="167" t="s">
        <v>3781</v>
      </c>
      <c r="D1430" s="167"/>
      <c r="E1430" s="167"/>
      <c r="F1430" s="167" t="s">
        <v>3782</v>
      </c>
      <c r="G1430" s="167" t="s">
        <v>3614</v>
      </c>
      <c r="H1430" s="168"/>
      <c r="I1430" s="167"/>
      <c r="J1430" s="169">
        <v>26138</v>
      </c>
      <c r="K1430" s="167" t="s">
        <v>55</v>
      </c>
      <c r="L1430" s="169">
        <v>22</v>
      </c>
      <c r="M1430" s="167" t="s">
        <v>5745</v>
      </c>
      <c r="N1430" s="169">
        <v>78.069999999999993</v>
      </c>
      <c r="O1430" s="167" t="s">
        <v>3505</v>
      </c>
      <c r="P1430" s="167" t="s">
        <v>5746</v>
      </c>
      <c r="Q1430" s="167" t="s">
        <v>3506</v>
      </c>
      <c r="R1430" s="167" t="s">
        <v>3528</v>
      </c>
      <c r="S1430" s="169">
        <v>1</v>
      </c>
      <c r="T1430" s="167" t="s">
        <v>5311</v>
      </c>
      <c r="U1430" s="169" t="s">
        <v>5312</v>
      </c>
      <c r="V1430" s="167" t="s">
        <v>5752</v>
      </c>
      <c r="W1430" s="167" t="s">
        <v>5753</v>
      </c>
      <c r="X1430" s="170" t="s">
        <v>160</v>
      </c>
      <c r="Y1430" s="171" t="s">
        <v>5749</v>
      </c>
      <c r="Z1430" s="167" t="s">
        <v>10812</v>
      </c>
      <c r="AA1430" s="176">
        <v>300</v>
      </c>
      <c r="AB1430" s="167" t="s">
        <v>11254</v>
      </c>
      <c r="AC1430" s="176">
        <v>300</v>
      </c>
      <c r="AD1430" s="167" t="s">
        <v>11254</v>
      </c>
      <c r="AE1430" s="176">
        <v>64.680000000000007</v>
      </c>
    </row>
    <row r="1431" spans="1:31">
      <c r="A1431" s="178">
        <v>108212636120</v>
      </c>
      <c r="B1431" s="166">
        <v>46148</v>
      </c>
      <c r="C1431" s="167" t="s">
        <v>3524</v>
      </c>
      <c r="D1431" s="167" t="s">
        <v>3525</v>
      </c>
      <c r="E1431" s="167" t="s">
        <v>3526</v>
      </c>
      <c r="F1431" s="167" t="s">
        <v>3501</v>
      </c>
      <c r="G1431" s="167" t="s">
        <v>3502</v>
      </c>
      <c r="H1431" s="168">
        <v>46149</v>
      </c>
      <c r="I1431" s="167"/>
      <c r="J1431" s="169">
        <v>26138</v>
      </c>
      <c r="K1431" s="167" t="s">
        <v>55</v>
      </c>
      <c r="L1431" s="169">
        <v>1</v>
      </c>
      <c r="M1431" s="167" t="s">
        <v>3513</v>
      </c>
      <c r="N1431" s="169">
        <v>1.7</v>
      </c>
      <c r="O1431" s="167" t="s">
        <v>3505</v>
      </c>
      <c r="P1431" s="167"/>
      <c r="Q1431" s="167" t="s">
        <v>3514</v>
      </c>
      <c r="R1431" s="167" t="s">
        <v>3528</v>
      </c>
      <c r="S1431" s="169">
        <v>1</v>
      </c>
      <c r="T1431" s="167" t="s">
        <v>3717</v>
      </c>
      <c r="U1431" s="169" t="s">
        <v>3718</v>
      </c>
      <c r="V1431" s="167" t="s">
        <v>5754</v>
      </c>
      <c r="W1431" s="167" t="s">
        <v>5755</v>
      </c>
      <c r="X1431" s="170" t="s">
        <v>160</v>
      </c>
      <c r="Y1431" s="171" t="s">
        <v>5756</v>
      </c>
      <c r="Z1431" s="167" t="s">
        <v>10813</v>
      </c>
      <c r="AA1431" s="176">
        <v>4800</v>
      </c>
      <c r="AB1431" s="167" t="s">
        <v>11254</v>
      </c>
      <c r="AC1431" s="176">
        <v>4800</v>
      </c>
      <c r="AD1431" s="167" t="s">
        <v>11254</v>
      </c>
      <c r="AE1431" s="176">
        <v>768</v>
      </c>
    </row>
    <row r="1432" spans="1:31">
      <c r="A1432" s="178">
        <v>108212943310</v>
      </c>
      <c r="B1432" s="166">
        <v>46148</v>
      </c>
      <c r="C1432" s="167" t="s">
        <v>3524</v>
      </c>
      <c r="D1432" s="167" t="s">
        <v>3525</v>
      </c>
      <c r="E1432" s="167" t="s">
        <v>3526</v>
      </c>
      <c r="F1432" s="167" t="s">
        <v>3501</v>
      </c>
      <c r="G1432" s="167" t="s">
        <v>3502</v>
      </c>
      <c r="H1432" s="168">
        <v>46149</v>
      </c>
      <c r="I1432" s="167"/>
      <c r="J1432" s="169">
        <v>26138</v>
      </c>
      <c r="K1432" s="167" t="s">
        <v>55</v>
      </c>
      <c r="L1432" s="169">
        <v>2</v>
      </c>
      <c r="M1432" s="167" t="s">
        <v>3504</v>
      </c>
      <c r="N1432" s="169">
        <v>254.9</v>
      </c>
      <c r="O1432" s="167" t="s">
        <v>3505</v>
      </c>
      <c r="P1432" s="167"/>
      <c r="Q1432" s="167" t="s">
        <v>3514</v>
      </c>
      <c r="R1432" s="167" t="s">
        <v>3528</v>
      </c>
      <c r="S1432" s="169">
        <v>50</v>
      </c>
      <c r="T1432" s="167" t="s">
        <v>3560</v>
      </c>
      <c r="U1432" s="169" t="s">
        <v>3561</v>
      </c>
      <c r="V1432" s="167" t="s">
        <v>4058</v>
      </c>
      <c r="W1432" s="167" t="s">
        <v>4059</v>
      </c>
      <c r="X1432" s="170" t="s">
        <v>3533</v>
      </c>
      <c r="Y1432" s="171" t="s">
        <v>5757</v>
      </c>
      <c r="Z1432" s="167" t="s">
        <v>10814</v>
      </c>
      <c r="AA1432" s="176">
        <v>22000</v>
      </c>
      <c r="AB1432" s="167" t="s">
        <v>11254</v>
      </c>
      <c r="AC1432" s="176">
        <v>22000</v>
      </c>
      <c r="AD1432" s="167" t="s">
        <v>11254</v>
      </c>
      <c r="AE1432" s="176">
        <v>4538.6000000000004</v>
      </c>
    </row>
    <row r="1433" spans="1:31">
      <c r="A1433" s="178">
        <v>108212943310</v>
      </c>
      <c r="B1433" s="166">
        <v>46148</v>
      </c>
      <c r="C1433" s="167" t="s">
        <v>3524</v>
      </c>
      <c r="D1433" s="167" t="s">
        <v>3525</v>
      </c>
      <c r="E1433" s="167" t="s">
        <v>3526</v>
      </c>
      <c r="F1433" s="167" t="s">
        <v>3501</v>
      </c>
      <c r="G1433" s="167" t="s">
        <v>3502</v>
      </c>
      <c r="H1433" s="168">
        <v>46149</v>
      </c>
      <c r="I1433" s="167"/>
      <c r="J1433" s="169">
        <v>26138</v>
      </c>
      <c r="K1433" s="167" t="s">
        <v>55</v>
      </c>
      <c r="L1433" s="169">
        <v>2</v>
      </c>
      <c r="M1433" s="167" t="s">
        <v>3504</v>
      </c>
      <c r="N1433" s="169">
        <v>254.9</v>
      </c>
      <c r="O1433" s="167" t="s">
        <v>3505</v>
      </c>
      <c r="P1433" s="167"/>
      <c r="Q1433" s="167" t="s">
        <v>3514</v>
      </c>
      <c r="R1433" s="167" t="s">
        <v>3528</v>
      </c>
      <c r="S1433" s="169">
        <v>49</v>
      </c>
      <c r="T1433" s="167" t="s">
        <v>3560</v>
      </c>
      <c r="U1433" s="169" t="s">
        <v>3561</v>
      </c>
      <c r="V1433" s="167" t="s">
        <v>5758</v>
      </c>
      <c r="W1433" s="167" t="s">
        <v>5759</v>
      </c>
      <c r="X1433" s="170" t="s">
        <v>3533</v>
      </c>
      <c r="Y1433" s="171" t="s">
        <v>5757</v>
      </c>
      <c r="Z1433" s="167" t="s">
        <v>10814</v>
      </c>
      <c r="AA1433" s="176">
        <v>4000</v>
      </c>
      <c r="AB1433" s="167" t="s">
        <v>11254</v>
      </c>
      <c r="AC1433" s="176">
        <v>4000</v>
      </c>
      <c r="AD1433" s="167" t="s">
        <v>11254</v>
      </c>
      <c r="AE1433" s="176">
        <v>390.8</v>
      </c>
    </row>
    <row r="1434" spans="1:31">
      <c r="A1434" s="178">
        <v>108212943310</v>
      </c>
      <c r="B1434" s="166">
        <v>46148</v>
      </c>
      <c r="C1434" s="167" t="s">
        <v>3524</v>
      </c>
      <c r="D1434" s="167" t="s">
        <v>3525</v>
      </c>
      <c r="E1434" s="167" t="s">
        <v>3526</v>
      </c>
      <c r="F1434" s="167" t="s">
        <v>3501</v>
      </c>
      <c r="G1434" s="167" t="s">
        <v>3502</v>
      </c>
      <c r="H1434" s="168">
        <v>46149</v>
      </c>
      <c r="I1434" s="167"/>
      <c r="J1434" s="169">
        <v>26138</v>
      </c>
      <c r="K1434" s="167" t="s">
        <v>55</v>
      </c>
      <c r="L1434" s="169">
        <v>2</v>
      </c>
      <c r="M1434" s="167" t="s">
        <v>3504</v>
      </c>
      <c r="N1434" s="169">
        <v>254.9</v>
      </c>
      <c r="O1434" s="167" t="s">
        <v>3505</v>
      </c>
      <c r="P1434" s="167"/>
      <c r="Q1434" s="167" t="s">
        <v>3514</v>
      </c>
      <c r="R1434" s="167" t="s">
        <v>3528</v>
      </c>
      <c r="S1434" s="169">
        <v>48</v>
      </c>
      <c r="T1434" s="167" t="s">
        <v>3545</v>
      </c>
      <c r="U1434" s="169" t="s">
        <v>3546</v>
      </c>
      <c r="V1434" s="167" t="s">
        <v>5256</v>
      </c>
      <c r="W1434" s="167" t="s">
        <v>5257</v>
      </c>
      <c r="X1434" s="170" t="s">
        <v>3533</v>
      </c>
      <c r="Y1434" s="171" t="s">
        <v>5757</v>
      </c>
      <c r="Z1434" s="167" t="s">
        <v>10814</v>
      </c>
      <c r="AA1434" s="176">
        <v>48000</v>
      </c>
      <c r="AB1434" s="167" t="s">
        <v>11254</v>
      </c>
      <c r="AC1434" s="176">
        <v>48000</v>
      </c>
      <c r="AD1434" s="167" t="s">
        <v>11254</v>
      </c>
      <c r="AE1434" s="176">
        <v>1329.6</v>
      </c>
    </row>
    <row r="1435" spans="1:31">
      <c r="A1435" s="178">
        <v>108212943310</v>
      </c>
      <c r="B1435" s="166">
        <v>46148</v>
      </c>
      <c r="C1435" s="167" t="s">
        <v>3524</v>
      </c>
      <c r="D1435" s="167" t="s">
        <v>3525</v>
      </c>
      <c r="E1435" s="167" t="s">
        <v>3526</v>
      </c>
      <c r="F1435" s="167" t="s">
        <v>3501</v>
      </c>
      <c r="G1435" s="167" t="s">
        <v>3502</v>
      </c>
      <c r="H1435" s="168">
        <v>46149</v>
      </c>
      <c r="I1435" s="167"/>
      <c r="J1435" s="169">
        <v>26138</v>
      </c>
      <c r="K1435" s="167" t="s">
        <v>55</v>
      </c>
      <c r="L1435" s="169">
        <v>2</v>
      </c>
      <c r="M1435" s="167" t="s">
        <v>3504</v>
      </c>
      <c r="N1435" s="169">
        <v>254.9</v>
      </c>
      <c r="O1435" s="167" t="s">
        <v>3505</v>
      </c>
      <c r="P1435" s="167"/>
      <c r="Q1435" s="167" t="s">
        <v>3514</v>
      </c>
      <c r="R1435" s="167" t="s">
        <v>3528</v>
      </c>
      <c r="S1435" s="169">
        <v>47</v>
      </c>
      <c r="T1435" s="167" t="s">
        <v>4051</v>
      </c>
      <c r="U1435" s="169" t="s">
        <v>4052</v>
      </c>
      <c r="V1435" s="167" t="s">
        <v>5760</v>
      </c>
      <c r="W1435" s="167" t="s">
        <v>5761</v>
      </c>
      <c r="X1435" s="170" t="s">
        <v>3533</v>
      </c>
      <c r="Y1435" s="171" t="s">
        <v>5757</v>
      </c>
      <c r="Z1435" s="167" t="s">
        <v>10814</v>
      </c>
      <c r="AA1435" s="176">
        <v>9000</v>
      </c>
      <c r="AB1435" s="167" t="s">
        <v>11254</v>
      </c>
      <c r="AC1435" s="176">
        <v>9000</v>
      </c>
      <c r="AD1435" s="167" t="s">
        <v>11254</v>
      </c>
      <c r="AE1435" s="176">
        <v>1800</v>
      </c>
    </row>
    <row r="1436" spans="1:31">
      <c r="A1436" s="178">
        <v>108212943310</v>
      </c>
      <c r="B1436" s="166">
        <v>46148</v>
      </c>
      <c r="C1436" s="167" t="s">
        <v>3524</v>
      </c>
      <c r="D1436" s="167" t="s">
        <v>3525</v>
      </c>
      <c r="E1436" s="167" t="s">
        <v>3526</v>
      </c>
      <c r="F1436" s="167" t="s">
        <v>3501</v>
      </c>
      <c r="G1436" s="167" t="s">
        <v>3502</v>
      </c>
      <c r="H1436" s="168">
        <v>46149</v>
      </c>
      <c r="I1436" s="167"/>
      <c r="J1436" s="169">
        <v>26138</v>
      </c>
      <c r="K1436" s="167" t="s">
        <v>55</v>
      </c>
      <c r="L1436" s="169">
        <v>2</v>
      </c>
      <c r="M1436" s="167" t="s">
        <v>3504</v>
      </c>
      <c r="N1436" s="169">
        <v>254.9</v>
      </c>
      <c r="O1436" s="167" t="s">
        <v>3505</v>
      </c>
      <c r="P1436" s="167"/>
      <c r="Q1436" s="167" t="s">
        <v>3514</v>
      </c>
      <c r="R1436" s="167" t="s">
        <v>3528</v>
      </c>
      <c r="S1436" s="169">
        <v>46</v>
      </c>
      <c r="T1436" s="167" t="s">
        <v>5762</v>
      </c>
      <c r="U1436" s="169" t="s">
        <v>5763</v>
      </c>
      <c r="V1436" s="167" t="s">
        <v>5764</v>
      </c>
      <c r="W1436" s="167" t="s">
        <v>5765</v>
      </c>
      <c r="X1436" s="170" t="s">
        <v>3533</v>
      </c>
      <c r="Y1436" s="171" t="s">
        <v>5757</v>
      </c>
      <c r="Z1436" s="167" t="s">
        <v>10814</v>
      </c>
      <c r="AA1436" s="176">
        <v>12000</v>
      </c>
      <c r="AB1436" s="167" t="s">
        <v>11254</v>
      </c>
      <c r="AC1436" s="176">
        <v>12000</v>
      </c>
      <c r="AD1436" s="167" t="s">
        <v>11254</v>
      </c>
      <c r="AE1436" s="176">
        <v>1788</v>
      </c>
    </row>
    <row r="1437" spans="1:31">
      <c r="A1437" s="178">
        <v>108212943310</v>
      </c>
      <c r="B1437" s="166">
        <v>46148</v>
      </c>
      <c r="C1437" s="167" t="s">
        <v>3524</v>
      </c>
      <c r="D1437" s="167" t="s">
        <v>3525</v>
      </c>
      <c r="E1437" s="167" t="s">
        <v>3526</v>
      </c>
      <c r="F1437" s="167" t="s">
        <v>3501</v>
      </c>
      <c r="G1437" s="167" t="s">
        <v>3502</v>
      </c>
      <c r="H1437" s="168">
        <v>46149</v>
      </c>
      <c r="I1437" s="167"/>
      <c r="J1437" s="169">
        <v>26138</v>
      </c>
      <c r="K1437" s="167" t="s">
        <v>55</v>
      </c>
      <c r="L1437" s="169">
        <v>2</v>
      </c>
      <c r="M1437" s="167" t="s">
        <v>3504</v>
      </c>
      <c r="N1437" s="169">
        <v>254.9</v>
      </c>
      <c r="O1437" s="167" t="s">
        <v>3505</v>
      </c>
      <c r="P1437" s="167"/>
      <c r="Q1437" s="167" t="s">
        <v>3514</v>
      </c>
      <c r="R1437" s="167" t="s">
        <v>3528</v>
      </c>
      <c r="S1437" s="169">
        <v>45</v>
      </c>
      <c r="T1437" s="167" t="s">
        <v>3529</v>
      </c>
      <c r="U1437" s="169" t="s">
        <v>3530</v>
      </c>
      <c r="V1437" s="167" t="s">
        <v>5237</v>
      </c>
      <c r="W1437" s="167" t="s">
        <v>5238</v>
      </c>
      <c r="X1437" s="170" t="s">
        <v>3533</v>
      </c>
      <c r="Y1437" s="171" t="s">
        <v>5757</v>
      </c>
      <c r="Z1437" s="167" t="s">
        <v>10814</v>
      </c>
      <c r="AA1437" s="176">
        <v>3000</v>
      </c>
      <c r="AB1437" s="167" t="s">
        <v>11254</v>
      </c>
      <c r="AC1437" s="176">
        <v>3000</v>
      </c>
      <c r="AD1437" s="167" t="s">
        <v>11254</v>
      </c>
      <c r="AE1437" s="176">
        <v>2396.4</v>
      </c>
    </row>
    <row r="1438" spans="1:31">
      <c r="A1438" s="178">
        <v>108212943310</v>
      </c>
      <c r="B1438" s="166">
        <v>46148</v>
      </c>
      <c r="C1438" s="167" t="s">
        <v>3524</v>
      </c>
      <c r="D1438" s="167" t="s">
        <v>3525</v>
      </c>
      <c r="E1438" s="167" t="s">
        <v>3526</v>
      </c>
      <c r="F1438" s="167" t="s">
        <v>3501</v>
      </c>
      <c r="G1438" s="167" t="s">
        <v>3502</v>
      </c>
      <c r="H1438" s="168">
        <v>46149</v>
      </c>
      <c r="I1438" s="167"/>
      <c r="J1438" s="169">
        <v>26138</v>
      </c>
      <c r="K1438" s="167" t="s">
        <v>55</v>
      </c>
      <c r="L1438" s="169">
        <v>2</v>
      </c>
      <c r="M1438" s="167" t="s">
        <v>3504</v>
      </c>
      <c r="N1438" s="169">
        <v>254.9</v>
      </c>
      <c r="O1438" s="167" t="s">
        <v>3505</v>
      </c>
      <c r="P1438" s="167"/>
      <c r="Q1438" s="167" t="s">
        <v>3514</v>
      </c>
      <c r="R1438" s="167" t="s">
        <v>3528</v>
      </c>
      <c r="S1438" s="169">
        <v>44</v>
      </c>
      <c r="T1438" s="167" t="s">
        <v>3529</v>
      </c>
      <c r="U1438" s="169" t="s">
        <v>3530</v>
      </c>
      <c r="V1438" s="167" t="s">
        <v>5237</v>
      </c>
      <c r="W1438" s="167" t="s">
        <v>5238</v>
      </c>
      <c r="X1438" s="170" t="s">
        <v>3533</v>
      </c>
      <c r="Y1438" s="171" t="s">
        <v>5757</v>
      </c>
      <c r="Z1438" s="167" t="s">
        <v>10814</v>
      </c>
      <c r="AA1438" s="176">
        <v>24000</v>
      </c>
      <c r="AB1438" s="167" t="s">
        <v>11254</v>
      </c>
      <c r="AC1438" s="176">
        <v>24000</v>
      </c>
      <c r="AD1438" s="167" t="s">
        <v>11254</v>
      </c>
      <c r="AE1438" s="176">
        <v>19171.2</v>
      </c>
    </row>
    <row r="1439" spans="1:31">
      <c r="A1439" s="178">
        <v>108212943310</v>
      </c>
      <c r="B1439" s="166">
        <v>46148</v>
      </c>
      <c r="C1439" s="167" t="s">
        <v>3524</v>
      </c>
      <c r="D1439" s="167" t="s">
        <v>3525</v>
      </c>
      <c r="E1439" s="167" t="s">
        <v>3526</v>
      </c>
      <c r="F1439" s="167" t="s">
        <v>3501</v>
      </c>
      <c r="G1439" s="167" t="s">
        <v>3502</v>
      </c>
      <c r="H1439" s="168">
        <v>46149</v>
      </c>
      <c r="I1439" s="167"/>
      <c r="J1439" s="169">
        <v>26138</v>
      </c>
      <c r="K1439" s="167" t="s">
        <v>55</v>
      </c>
      <c r="L1439" s="169">
        <v>2</v>
      </c>
      <c r="M1439" s="167" t="s">
        <v>3504</v>
      </c>
      <c r="N1439" s="169">
        <v>254.9</v>
      </c>
      <c r="O1439" s="167" t="s">
        <v>3505</v>
      </c>
      <c r="P1439" s="167"/>
      <c r="Q1439" s="167" t="s">
        <v>3514</v>
      </c>
      <c r="R1439" s="167" t="s">
        <v>3528</v>
      </c>
      <c r="S1439" s="169">
        <v>43</v>
      </c>
      <c r="T1439" s="167" t="s">
        <v>3529</v>
      </c>
      <c r="U1439" s="169" t="s">
        <v>3530</v>
      </c>
      <c r="V1439" s="167" t="s">
        <v>4979</v>
      </c>
      <c r="W1439" s="167" t="s">
        <v>4980</v>
      </c>
      <c r="X1439" s="170" t="s">
        <v>3533</v>
      </c>
      <c r="Y1439" s="171" t="s">
        <v>5757</v>
      </c>
      <c r="Z1439" s="167" t="s">
        <v>10814</v>
      </c>
      <c r="AA1439" s="176">
        <v>3000</v>
      </c>
      <c r="AB1439" s="167" t="s">
        <v>11254</v>
      </c>
      <c r="AC1439" s="176">
        <v>3000</v>
      </c>
      <c r="AD1439" s="167" t="s">
        <v>11254</v>
      </c>
      <c r="AE1439" s="176">
        <v>1287.9000000000001</v>
      </c>
    </row>
    <row r="1440" spans="1:31">
      <c r="A1440" s="178">
        <v>108212943310</v>
      </c>
      <c r="B1440" s="166">
        <v>46148</v>
      </c>
      <c r="C1440" s="167" t="s">
        <v>3524</v>
      </c>
      <c r="D1440" s="167" t="s">
        <v>3525</v>
      </c>
      <c r="E1440" s="167" t="s">
        <v>3526</v>
      </c>
      <c r="F1440" s="167" t="s">
        <v>3501</v>
      </c>
      <c r="G1440" s="167" t="s">
        <v>3502</v>
      </c>
      <c r="H1440" s="168">
        <v>46149</v>
      </c>
      <c r="I1440" s="167"/>
      <c r="J1440" s="169">
        <v>26138</v>
      </c>
      <c r="K1440" s="167" t="s">
        <v>55</v>
      </c>
      <c r="L1440" s="169">
        <v>2</v>
      </c>
      <c r="M1440" s="167" t="s">
        <v>3504</v>
      </c>
      <c r="N1440" s="169">
        <v>254.9</v>
      </c>
      <c r="O1440" s="167" t="s">
        <v>3505</v>
      </c>
      <c r="P1440" s="167"/>
      <c r="Q1440" s="167" t="s">
        <v>3514</v>
      </c>
      <c r="R1440" s="167" t="s">
        <v>3528</v>
      </c>
      <c r="S1440" s="169">
        <v>42</v>
      </c>
      <c r="T1440" s="167" t="s">
        <v>3540</v>
      </c>
      <c r="U1440" s="169" t="s">
        <v>3541</v>
      </c>
      <c r="V1440" s="167" t="s">
        <v>5239</v>
      </c>
      <c r="W1440" s="167" t="s">
        <v>5240</v>
      </c>
      <c r="X1440" s="170" t="s">
        <v>3533</v>
      </c>
      <c r="Y1440" s="171" t="s">
        <v>5757</v>
      </c>
      <c r="Z1440" s="167" t="s">
        <v>10814</v>
      </c>
      <c r="AA1440" s="176">
        <v>18000</v>
      </c>
      <c r="AB1440" s="167" t="s">
        <v>11254</v>
      </c>
      <c r="AC1440" s="176">
        <v>18000</v>
      </c>
      <c r="AD1440" s="167" t="s">
        <v>11254</v>
      </c>
      <c r="AE1440" s="176">
        <v>1083.5999999999999</v>
      </c>
    </row>
    <row r="1441" spans="1:31">
      <c r="A1441" s="178">
        <v>108212943310</v>
      </c>
      <c r="B1441" s="166">
        <v>46148</v>
      </c>
      <c r="C1441" s="167" t="s">
        <v>3524</v>
      </c>
      <c r="D1441" s="167" t="s">
        <v>3525</v>
      </c>
      <c r="E1441" s="167" t="s">
        <v>3526</v>
      </c>
      <c r="F1441" s="167" t="s">
        <v>3501</v>
      </c>
      <c r="G1441" s="167" t="s">
        <v>3502</v>
      </c>
      <c r="H1441" s="168">
        <v>46149</v>
      </c>
      <c r="I1441" s="167"/>
      <c r="J1441" s="169">
        <v>26138</v>
      </c>
      <c r="K1441" s="167" t="s">
        <v>55</v>
      </c>
      <c r="L1441" s="169">
        <v>2</v>
      </c>
      <c r="M1441" s="167" t="s">
        <v>3504</v>
      </c>
      <c r="N1441" s="169">
        <v>254.9</v>
      </c>
      <c r="O1441" s="167" t="s">
        <v>3505</v>
      </c>
      <c r="P1441" s="167"/>
      <c r="Q1441" s="167" t="s">
        <v>3514</v>
      </c>
      <c r="R1441" s="167" t="s">
        <v>3528</v>
      </c>
      <c r="S1441" s="169">
        <v>41</v>
      </c>
      <c r="T1441" s="167" t="s">
        <v>3717</v>
      </c>
      <c r="U1441" s="169" t="s">
        <v>3718</v>
      </c>
      <c r="V1441" s="167" t="s">
        <v>5766</v>
      </c>
      <c r="W1441" s="167" t="s">
        <v>5767</v>
      </c>
      <c r="X1441" s="170" t="s">
        <v>3533</v>
      </c>
      <c r="Y1441" s="171" t="s">
        <v>5757</v>
      </c>
      <c r="Z1441" s="167" t="s">
        <v>10814</v>
      </c>
      <c r="AA1441" s="176">
        <v>16000</v>
      </c>
      <c r="AB1441" s="167" t="s">
        <v>11254</v>
      </c>
      <c r="AC1441" s="176">
        <v>16000</v>
      </c>
      <c r="AD1441" s="167" t="s">
        <v>11254</v>
      </c>
      <c r="AE1441" s="176">
        <v>294.39999999999998</v>
      </c>
    </row>
    <row r="1442" spans="1:31">
      <c r="A1442" s="178">
        <v>108212943310</v>
      </c>
      <c r="B1442" s="166">
        <v>46148</v>
      </c>
      <c r="C1442" s="167" t="s">
        <v>3524</v>
      </c>
      <c r="D1442" s="167" t="s">
        <v>3525</v>
      </c>
      <c r="E1442" s="167" t="s">
        <v>3526</v>
      </c>
      <c r="F1442" s="167" t="s">
        <v>3501</v>
      </c>
      <c r="G1442" s="167" t="s">
        <v>3502</v>
      </c>
      <c r="H1442" s="168">
        <v>46149</v>
      </c>
      <c r="I1442" s="167"/>
      <c r="J1442" s="169">
        <v>26138</v>
      </c>
      <c r="K1442" s="167" t="s">
        <v>55</v>
      </c>
      <c r="L1442" s="169">
        <v>2</v>
      </c>
      <c r="M1442" s="167" t="s">
        <v>3504</v>
      </c>
      <c r="N1442" s="169">
        <v>254.9</v>
      </c>
      <c r="O1442" s="167" t="s">
        <v>3505</v>
      </c>
      <c r="P1442" s="167"/>
      <c r="Q1442" s="167" t="s">
        <v>3514</v>
      </c>
      <c r="R1442" s="167" t="s">
        <v>3528</v>
      </c>
      <c r="S1442" s="169">
        <v>40</v>
      </c>
      <c r="T1442" s="167" t="s">
        <v>3560</v>
      </c>
      <c r="U1442" s="169" t="s">
        <v>3561</v>
      </c>
      <c r="V1442" s="167" t="s">
        <v>5223</v>
      </c>
      <c r="W1442" s="167" t="s">
        <v>5224</v>
      </c>
      <c r="X1442" s="170" t="s">
        <v>3533</v>
      </c>
      <c r="Y1442" s="171" t="s">
        <v>5757</v>
      </c>
      <c r="Z1442" s="167" t="s">
        <v>10814</v>
      </c>
      <c r="AA1442" s="176">
        <v>10000</v>
      </c>
      <c r="AB1442" s="167" t="s">
        <v>11254</v>
      </c>
      <c r="AC1442" s="176">
        <v>10000</v>
      </c>
      <c r="AD1442" s="167" t="s">
        <v>11254</v>
      </c>
      <c r="AE1442" s="176">
        <v>70.7</v>
      </c>
    </row>
    <row r="1443" spans="1:31">
      <c r="A1443" s="178">
        <v>108212943310</v>
      </c>
      <c r="B1443" s="166">
        <v>46148</v>
      </c>
      <c r="C1443" s="167" t="s">
        <v>3524</v>
      </c>
      <c r="D1443" s="167" t="s">
        <v>3525</v>
      </c>
      <c r="E1443" s="167" t="s">
        <v>3526</v>
      </c>
      <c r="F1443" s="167" t="s">
        <v>3501</v>
      </c>
      <c r="G1443" s="167" t="s">
        <v>3502</v>
      </c>
      <c r="H1443" s="168">
        <v>46149</v>
      </c>
      <c r="I1443" s="167"/>
      <c r="J1443" s="169">
        <v>26138</v>
      </c>
      <c r="K1443" s="167" t="s">
        <v>55</v>
      </c>
      <c r="L1443" s="169">
        <v>2</v>
      </c>
      <c r="M1443" s="167" t="s">
        <v>3504</v>
      </c>
      <c r="N1443" s="169">
        <v>254.9</v>
      </c>
      <c r="O1443" s="167" t="s">
        <v>3505</v>
      </c>
      <c r="P1443" s="167"/>
      <c r="Q1443" s="167" t="s">
        <v>3514</v>
      </c>
      <c r="R1443" s="167" t="s">
        <v>3528</v>
      </c>
      <c r="S1443" s="169">
        <v>39</v>
      </c>
      <c r="T1443" s="167" t="s">
        <v>3535</v>
      </c>
      <c r="U1443" s="169" t="s">
        <v>3536</v>
      </c>
      <c r="V1443" s="167" t="s">
        <v>5768</v>
      </c>
      <c r="W1443" s="167" t="s">
        <v>5769</v>
      </c>
      <c r="X1443" s="170" t="s">
        <v>3533</v>
      </c>
      <c r="Y1443" s="171" t="s">
        <v>5757</v>
      </c>
      <c r="Z1443" s="167" t="s">
        <v>10814</v>
      </c>
      <c r="AA1443" s="176">
        <v>5000</v>
      </c>
      <c r="AB1443" s="167" t="s">
        <v>11254</v>
      </c>
      <c r="AC1443" s="176">
        <v>5000</v>
      </c>
      <c r="AD1443" s="167" t="s">
        <v>11254</v>
      </c>
      <c r="AE1443" s="176">
        <v>17.5</v>
      </c>
    </row>
    <row r="1444" spans="1:31">
      <c r="A1444" s="178">
        <v>108212943310</v>
      </c>
      <c r="B1444" s="166">
        <v>46148</v>
      </c>
      <c r="C1444" s="167" t="s">
        <v>3524</v>
      </c>
      <c r="D1444" s="167" t="s">
        <v>3525</v>
      </c>
      <c r="E1444" s="167" t="s">
        <v>3526</v>
      </c>
      <c r="F1444" s="167" t="s">
        <v>3501</v>
      </c>
      <c r="G1444" s="167" t="s">
        <v>3502</v>
      </c>
      <c r="H1444" s="168">
        <v>46149</v>
      </c>
      <c r="I1444" s="167"/>
      <c r="J1444" s="169">
        <v>26138</v>
      </c>
      <c r="K1444" s="167" t="s">
        <v>55</v>
      </c>
      <c r="L1444" s="169">
        <v>2</v>
      </c>
      <c r="M1444" s="167" t="s">
        <v>3504</v>
      </c>
      <c r="N1444" s="169">
        <v>254.9</v>
      </c>
      <c r="O1444" s="167" t="s">
        <v>3505</v>
      </c>
      <c r="P1444" s="167"/>
      <c r="Q1444" s="167" t="s">
        <v>3514</v>
      </c>
      <c r="R1444" s="167" t="s">
        <v>3528</v>
      </c>
      <c r="S1444" s="169">
        <v>38</v>
      </c>
      <c r="T1444" s="167" t="s">
        <v>3535</v>
      </c>
      <c r="U1444" s="169" t="s">
        <v>3536</v>
      </c>
      <c r="V1444" s="167" t="s">
        <v>4334</v>
      </c>
      <c r="W1444" s="167" t="s">
        <v>4335</v>
      </c>
      <c r="X1444" s="170" t="s">
        <v>3533</v>
      </c>
      <c r="Y1444" s="171" t="s">
        <v>5757</v>
      </c>
      <c r="Z1444" s="167" t="s">
        <v>10814</v>
      </c>
      <c r="AA1444" s="176">
        <v>5000</v>
      </c>
      <c r="AB1444" s="167" t="s">
        <v>11254</v>
      </c>
      <c r="AC1444" s="176">
        <v>5000</v>
      </c>
      <c r="AD1444" s="167" t="s">
        <v>11254</v>
      </c>
      <c r="AE1444" s="176">
        <v>15.5</v>
      </c>
    </row>
    <row r="1445" spans="1:31">
      <c r="A1445" s="178">
        <v>108212943310</v>
      </c>
      <c r="B1445" s="166">
        <v>46148</v>
      </c>
      <c r="C1445" s="167" t="s">
        <v>3524</v>
      </c>
      <c r="D1445" s="167" t="s">
        <v>3525</v>
      </c>
      <c r="E1445" s="167" t="s">
        <v>3526</v>
      </c>
      <c r="F1445" s="167" t="s">
        <v>3501</v>
      </c>
      <c r="G1445" s="167" t="s">
        <v>3502</v>
      </c>
      <c r="H1445" s="168">
        <v>46149</v>
      </c>
      <c r="I1445" s="167"/>
      <c r="J1445" s="169">
        <v>26138</v>
      </c>
      <c r="K1445" s="167" t="s">
        <v>55</v>
      </c>
      <c r="L1445" s="169">
        <v>2</v>
      </c>
      <c r="M1445" s="167" t="s">
        <v>3504</v>
      </c>
      <c r="N1445" s="169">
        <v>254.9</v>
      </c>
      <c r="O1445" s="167" t="s">
        <v>3505</v>
      </c>
      <c r="P1445" s="167"/>
      <c r="Q1445" s="167" t="s">
        <v>3514</v>
      </c>
      <c r="R1445" s="167" t="s">
        <v>3528</v>
      </c>
      <c r="S1445" s="169">
        <v>37</v>
      </c>
      <c r="T1445" s="167" t="s">
        <v>3545</v>
      </c>
      <c r="U1445" s="169" t="s">
        <v>3546</v>
      </c>
      <c r="V1445" s="167" t="s">
        <v>5233</v>
      </c>
      <c r="W1445" s="167" t="s">
        <v>5234</v>
      </c>
      <c r="X1445" s="170" t="s">
        <v>3533</v>
      </c>
      <c r="Y1445" s="171" t="s">
        <v>5757</v>
      </c>
      <c r="Z1445" s="167" t="s">
        <v>10814</v>
      </c>
      <c r="AA1445" s="176">
        <v>96000</v>
      </c>
      <c r="AB1445" s="167" t="s">
        <v>11254</v>
      </c>
      <c r="AC1445" s="176">
        <v>96000</v>
      </c>
      <c r="AD1445" s="167" t="s">
        <v>11254</v>
      </c>
      <c r="AE1445" s="176">
        <v>1219.2</v>
      </c>
    </row>
    <row r="1446" spans="1:31">
      <c r="A1446" s="178">
        <v>108212943310</v>
      </c>
      <c r="B1446" s="166">
        <v>46148</v>
      </c>
      <c r="C1446" s="167" t="s">
        <v>3524</v>
      </c>
      <c r="D1446" s="167" t="s">
        <v>3525</v>
      </c>
      <c r="E1446" s="167" t="s">
        <v>3526</v>
      </c>
      <c r="F1446" s="167" t="s">
        <v>3501</v>
      </c>
      <c r="G1446" s="167" t="s">
        <v>3502</v>
      </c>
      <c r="H1446" s="168">
        <v>46149</v>
      </c>
      <c r="I1446" s="167"/>
      <c r="J1446" s="169">
        <v>26138</v>
      </c>
      <c r="K1446" s="167" t="s">
        <v>55</v>
      </c>
      <c r="L1446" s="169">
        <v>2</v>
      </c>
      <c r="M1446" s="167" t="s">
        <v>3504</v>
      </c>
      <c r="N1446" s="169">
        <v>254.9</v>
      </c>
      <c r="O1446" s="167" t="s">
        <v>3505</v>
      </c>
      <c r="P1446" s="167"/>
      <c r="Q1446" s="167" t="s">
        <v>3514</v>
      </c>
      <c r="R1446" s="167" t="s">
        <v>3528</v>
      </c>
      <c r="S1446" s="169">
        <v>36</v>
      </c>
      <c r="T1446" s="167" t="s">
        <v>3717</v>
      </c>
      <c r="U1446" s="169" t="s">
        <v>3718</v>
      </c>
      <c r="V1446" s="167" t="s">
        <v>5770</v>
      </c>
      <c r="W1446" s="167" t="s">
        <v>5771</v>
      </c>
      <c r="X1446" s="170" t="s">
        <v>3533</v>
      </c>
      <c r="Y1446" s="171" t="s">
        <v>5757</v>
      </c>
      <c r="Z1446" s="167" t="s">
        <v>10814</v>
      </c>
      <c r="AA1446" s="176">
        <v>13000</v>
      </c>
      <c r="AB1446" s="167" t="s">
        <v>11254</v>
      </c>
      <c r="AC1446" s="176">
        <v>13000</v>
      </c>
      <c r="AD1446" s="167" t="s">
        <v>11254</v>
      </c>
      <c r="AE1446" s="176">
        <v>3380</v>
      </c>
    </row>
    <row r="1447" spans="1:31">
      <c r="A1447" s="178">
        <v>108212943310</v>
      </c>
      <c r="B1447" s="166">
        <v>46148</v>
      </c>
      <c r="C1447" s="167" t="s">
        <v>3524</v>
      </c>
      <c r="D1447" s="167" t="s">
        <v>3525</v>
      </c>
      <c r="E1447" s="167" t="s">
        <v>3526</v>
      </c>
      <c r="F1447" s="167" t="s">
        <v>3501</v>
      </c>
      <c r="G1447" s="167" t="s">
        <v>3502</v>
      </c>
      <c r="H1447" s="168">
        <v>46149</v>
      </c>
      <c r="I1447" s="167"/>
      <c r="J1447" s="169">
        <v>26138</v>
      </c>
      <c r="K1447" s="167" t="s">
        <v>55</v>
      </c>
      <c r="L1447" s="169">
        <v>2</v>
      </c>
      <c r="M1447" s="167" t="s">
        <v>3504</v>
      </c>
      <c r="N1447" s="169">
        <v>254.9</v>
      </c>
      <c r="O1447" s="167" t="s">
        <v>3505</v>
      </c>
      <c r="P1447" s="167"/>
      <c r="Q1447" s="167" t="s">
        <v>3514</v>
      </c>
      <c r="R1447" s="167" t="s">
        <v>3528</v>
      </c>
      <c r="S1447" s="169">
        <v>35</v>
      </c>
      <c r="T1447" s="167" t="s">
        <v>3529</v>
      </c>
      <c r="U1447" s="169" t="s">
        <v>3530</v>
      </c>
      <c r="V1447" s="167" t="s">
        <v>4973</v>
      </c>
      <c r="W1447" s="167" t="s">
        <v>4974</v>
      </c>
      <c r="X1447" s="170" t="s">
        <v>3533</v>
      </c>
      <c r="Y1447" s="171" t="s">
        <v>5757</v>
      </c>
      <c r="Z1447" s="167" t="s">
        <v>10814</v>
      </c>
      <c r="AA1447" s="176">
        <v>57000</v>
      </c>
      <c r="AB1447" s="167" t="s">
        <v>11254</v>
      </c>
      <c r="AC1447" s="176">
        <v>57000</v>
      </c>
      <c r="AD1447" s="167" t="s">
        <v>11254</v>
      </c>
      <c r="AE1447" s="176">
        <v>40800.6</v>
      </c>
    </row>
    <row r="1448" spans="1:31">
      <c r="A1448" s="178">
        <v>108212943310</v>
      </c>
      <c r="B1448" s="166">
        <v>46148</v>
      </c>
      <c r="C1448" s="167" t="s">
        <v>3524</v>
      </c>
      <c r="D1448" s="167" t="s">
        <v>3525</v>
      </c>
      <c r="E1448" s="167" t="s">
        <v>3526</v>
      </c>
      <c r="F1448" s="167" t="s">
        <v>3501</v>
      </c>
      <c r="G1448" s="167" t="s">
        <v>3502</v>
      </c>
      <c r="H1448" s="168">
        <v>46149</v>
      </c>
      <c r="I1448" s="167"/>
      <c r="J1448" s="169">
        <v>26138</v>
      </c>
      <c r="K1448" s="167" t="s">
        <v>55</v>
      </c>
      <c r="L1448" s="169">
        <v>2</v>
      </c>
      <c r="M1448" s="167" t="s">
        <v>3504</v>
      </c>
      <c r="N1448" s="169">
        <v>254.9</v>
      </c>
      <c r="O1448" s="167" t="s">
        <v>3505</v>
      </c>
      <c r="P1448" s="167"/>
      <c r="Q1448" s="167" t="s">
        <v>3514</v>
      </c>
      <c r="R1448" s="167" t="s">
        <v>3528</v>
      </c>
      <c r="S1448" s="169">
        <v>34</v>
      </c>
      <c r="T1448" s="167" t="s">
        <v>3529</v>
      </c>
      <c r="U1448" s="169" t="s">
        <v>3530</v>
      </c>
      <c r="V1448" s="167" t="s">
        <v>4973</v>
      </c>
      <c r="W1448" s="167" t="s">
        <v>4974</v>
      </c>
      <c r="X1448" s="170" t="s">
        <v>3533</v>
      </c>
      <c r="Y1448" s="171" t="s">
        <v>5757</v>
      </c>
      <c r="Z1448" s="167" t="s">
        <v>10814</v>
      </c>
      <c r="AA1448" s="176">
        <v>3000</v>
      </c>
      <c r="AB1448" s="167" t="s">
        <v>11254</v>
      </c>
      <c r="AC1448" s="176">
        <v>3000</v>
      </c>
      <c r="AD1448" s="167" t="s">
        <v>11254</v>
      </c>
      <c r="AE1448" s="176">
        <v>2147.4</v>
      </c>
    </row>
    <row r="1449" spans="1:31">
      <c r="A1449" s="178">
        <v>108212943310</v>
      </c>
      <c r="B1449" s="166">
        <v>46148</v>
      </c>
      <c r="C1449" s="167" t="s">
        <v>3524</v>
      </c>
      <c r="D1449" s="167" t="s">
        <v>3525</v>
      </c>
      <c r="E1449" s="167" t="s">
        <v>3526</v>
      </c>
      <c r="F1449" s="167" t="s">
        <v>3501</v>
      </c>
      <c r="G1449" s="167" t="s">
        <v>3502</v>
      </c>
      <c r="H1449" s="168">
        <v>46149</v>
      </c>
      <c r="I1449" s="167"/>
      <c r="J1449" s="169">
        <v>26138</v>
      </c>
      <c r="K1449" s="167" t="s">
        <v>55</v>
      </c>
      <c r="L1449" s="169">
        <v>2</v>
      </c>
      <c r="M1449" s="167" t="s">
        <v>3504</v>
      </c>
      <c r="N1449" s="169">
        <v>254.9</v>
      </c>
      <c r="O1449" s="167" t="s">
        <v>3505</v>
      </c>
      <c r="P1449" s="167"/>
      <c r="Q1449" s="167" t="s">
        <v>3514</v>
      </c>
      <c r="R1449" s="167" t="s">
        <v>3528</v>
      </c>
      <c r="S1449" s="169">
        <v>33</v>
      </c>
      <c r="T1449" s="167" t="s">
        <v>3529</v>
      </c>
      <c r="U1449" s="169" t="s">
        <v>3530</v>
      </c>
      <c r="V1449" s="167" t="s">
        <v>5772</v>
      </c>
      <c r="W1449" s="167" t="s">
        <v>5773</v>
      </c>
      <c r="X1449" s="170" t="s">
        <v>3533</v>
      </c>
      <c r="Y1449" s="171" t="s">
        <v>5757</v>
      </c>
      <c r="Z1449" s="167" t="s">
        <v>10814</v>
      </c>
      <c r="AA1449" s="176">
        <v>66000</v>
      </c>
      <c r="AB1449" s="167" t="s">
        <v>11254</v>
      </c>
      <c r="AC1449" s="176">
        <v>66000</v>
      </c>
      <c r="AD1449" s="167" t="s">
        <v>11254</v>
      </c>
      <c r="AE1449" s="176">
        <v>32155.200000000001</v>
      </c>
    </row>
    <row r="1450" spans="1:31">
      <c r="A1450" s="178">
        <v>108212943310</v>
      </c>
      <c r="B1450" s="166">
        <v>46148</v>
      </c>
      <c r="C1450" s="167" t="s">
        <v>3524</v>
      </c>
      <c r="D1450" s="167" t="s">
        <v>3525</v>
      </c>
      <c r="E1450" s="167" t="s">
        <v>3526</v>
      </c>
      <c r="F1450" s="167" t="s">
        <v>3501</v>
      </c>
      <c r="G1450" s="167" t="s">
        <v>3502</v>
      </c>
      <c r="H1450" s="168">
        <v>46149</v>
      </c>
      <c r="I1450" s="167"/>
      <c r="J1450" s="169">
        <v>26138</v>
      </c>
      <c r="K1450" s="167" t="s">
        <v>55</v>
      </c>
      <c r="L1450" s="169">
        <v>2</v>
      </c>
      <c r="M1450" s="167" t="s">
        <v>3504</v>
      </c>
      <c r="N1450" s="169">
        <v>254.9</v>
      </c>
      <c r="O1450" s="167" t="s">
        <v>3505</v>
      </c>
      <c r="P1450" s="167"/>
      <c r="Q1450" s="167" t="s">
        <v>3514</v>
      </c>
      <c r="R1450" s="167" t="s">
        <v>3528</v>
      </c>
      <c r="S1450" s="169">
        <v>32</v>
      </c>
      <c r="T1450" s="167" t="s">
        <v>3529</v>
      </c>
      <c r="U1450" s="169" t="s">
        <v>3530</v>
      </c>
      <c r="V1450" s="167" t="s">
        <v>5774</v>
      </c>
      <c r="W1450" s="167" t="s">
        <v>5775</v>
      </c>
      <c r="X1450" s="170" t="s">
        <v>3533</v>
      </c>
      <c r="Y1450" s="171" t="s">
        <v>5757</v>
      </c>
      <c r="Z1450" s="167" t="s">
        <v>10814</v>
      </c>
      <c r="AA1450" s="176">
        <v>48000</v>
      </c>
      <c r="AB1450" s="167" t="s">
        <v>11254</v>
      </c>
      <c r="AC1450" s="176">
        <v>48000</v>
      </c>
      <c r="AD1450" s="167" t="s">
        <v>11254</v>
      </c>
      <c r="AE1450" s="176">
        <v>49598.400000000001</v>
      </c>
    </row>
    <row r="1451" spans="1:31">
      <c r="A1451" s="178">
        <v>108212943310</v>
      </c>
      <c r="B1451" s="166">
        <v>46148</v>
      </c>
      <c r="C1451" s="167" t="s">
        <v>3524</v>
      </c>
      <c r="D1451" s="167" t="s">
        <v>3525</v>
      </c>
      <c r="E1451" s="167" t="s">
        <v>3526</v>
      </c>
      <c r="F1451" s="167" t="s">
        <v>3501</v>
      </c>
      <c r="G1451" s="167" t="s">
        <v>3502</v>
      </c>
      <c r="H1451" s="168">
        <v>46149</v>
      </c>
      <c r="I1451" s="167"/>
      <c r="J1451" s="169">
        <v>26138</v>
      </c>
      <c r="K1451" s="167" t="s">
        <v>55</v>
      </c>
      <c r="L1451" s="169">
        <v>2</v>
      </c>
      <c r="M1451" s="167" t="s">
        <v>3504</v>
      </c>
      <c r="N1451" s="169">
        <v>254.9</v>
      </c>
      <c r="O1451" s="167" t="s">
        <v>3505</v>
      </c>
      <c r="P1451" s="167"/>
      <c r="Q1451" s="167" t="s">
        <v>3514</v>
      </c>
      <c r="R1451" s="167" t="s">
        <v>3528</v>
      </c>
      <c r="S1451" s="169">
        <v>31</v>
      </c>
      <c r="T1451" s="167" t="s">
        <v>3540</v>
      </c>
      <c r="U1451" s="169" t="s">
        <v>3541</v>
      </c>
      <c r="V1451" s="167" t="s">
        <v>5776</v>
      </c>
      <c r="W1451" s="167" t="s">
        <v>5777</v>
      </c>
      <c r="X1451" s="170" t="s">
        <v>3533</v>
      </c>
      <c r="Y1451" s="171" t="s">
        <v>5757</v>
      </c>
      <c r="Z1451" s="167" t="s">
        <v>10814</v>
      </c>
      <c r="AA1451" s="176">
        <v>10000</v>
      </c>
      <c r="AB1451" s="167" t="s">
        <v>11254</v>
      </c>
      <c r="AC1451" s="176">
        <v>10000</v>
      </c>
      <c r="AD1451" s="167" t="s">
        <v>11254</v>
      </c>
      <c r="AE1451" s="176">
        <v>300</v>
      </c>
    </row>
    <row r="1452" spans="1:31">
      <c r="A1452" s="178">
        <v>108212943310</v>
      </c>
      <c r="B1452" s="166">
        <v>46148</v>
      </c>
      <c r="C1452" s="167" t="s">
        <v>3524</v>
      </c>
      <c r="D1452" s="167" t="s">
        <v>3525</v>
      </c>
      <c r="E1452" s="167" t="s">
        <v>3526</v>
      </c>
      <c r="F1452" s="167" t="s">
        <v>3501</v>
      </c>
      <c r="G1452" s="167" t="s">
        <v>3502</v>
      </c>
      <c r="H1452" s="168">
        <v>46149</v>
      </c>
      <c r="I1452" s="167"/>
      <c r="J1452" s="169">
        <v>26138</v>
      </c>
      <c r="K1452" s="167" t="s">
        <v>55</v>
      </c>
      <c r="L1452" s="169">
        <v>2</v>
      </c>
      <c r="M1452" s="167" t="s">
        <v>3504</v>
      </c>
      <c r="N1452" s="169">
        <v>254.9</v>
      </c>
      <c r="O1452" s="167" t="s">
        <v>3505</v>
      </c>
      <c r="P1452" s="167"/>
      <c r="Q1452" s="167" t="s">
        <v>3514</v>
      </c>
      <c r="R1452" s="167" t="s">
        <v>3528</v>
      </c>
      <c r="S1452" s="169">
        <v>30</v>
      </c>
      <c r="T1452" s="167" t="s">
        <v>3540</v>
      </c>
      <c r="U1452" s="169" t="s">
        <v>3541</v>
      </c>
      <c r="V1452" s="167" t="s">
        <v>5241</v>
      </c>
      <c r="W1452" s="167" t="s">
        <v>4351</v>
      </c>
      <c r="X1452" s="170" t="s">
        <v>3533</v>
      </c>
      <c r="Y1452" s="171" t="s">
        <v>5757</v>
      </c>
      <c r="Z1452" s="167" t="s">
        <v>10814</v>
      </c>
      <c r="AA1452" s="176">
        <v>3000</v>
      </c>
      <c r="AB1452" s="167" t="s">
        <v>11254</v>
      </c>
      <c r="AC1452" s="176">
        <v>3000</v>
      </c>
      <c r="AD1452" s="167" t="s">
        <v>11254</v>
      </c>
      <c r="AE1452" s="176">
        <v>120</v>
      </c>
    </row>
    <row r="1453" spans="1:31">
      <c r="A1453" s="178">
        <v>108212943310</v>
      </c>
      <c r="B1453" s="166">
        <v>46148</v>
      </c>
      <c r="C1453" s="167" t="s">
        <v>3524</v>
      </c>
      <c r="D1453" s="167" t="s">
        <v>3525</v>
      </c>
      <c r="E1453" s="167" t="s">
        <v>3526</v>
      </c>
      <c r="F1453" s="167" t="s">
        <v>3501</v>
      </c>
      <c r="G1453" s="167" t="s">
        <v>3502</v>
      </c>
      <c r="H1453" s="168">
        <v>46149</v>
      </c>
      <c r="I1453" s="167"/>
      <c r="J1453" s="169">
        <v>26138</v>
      </c>
      <c r="K1453" s="167" t="s">
        <v>55</v>
      </c>
      <c r="L1453" s="169">
        <v>2</v>
      </c>
      <c r="M1453" s="167" t="s">
        <v>3504</v>
      </c>
      <c r="N1453" s="169">
        <v>254.9</v>
      </c>
      <c r="O1453" s="167" t="s">
        <v>3505</v>
      </c>
      <c r="P1453" s="167"/>
      <c r="Q1453" s="167" t="s">
        <v>3514</v>
      </c>
      <c r="R1453" s="167" t="s">
        <v>3528</v>
      </c>
      <c r="S1453" s="169">
        <v>29</v>
      </c>
      <c r="T1453" s="167" t="s">
        <v>3529</v>
      </c>
      <c r="U1453" s="169" t="s">
        <v>3530</v>
      </c>
      <c r="V1453" s="167" t="s">
        <v>4072</v>
      </c>
      <c r="W1453" s="167" t="s">
        <v>4073</v>
      </c>
      <c r="X1453" s="170" t="s">
        <v>3533</v>
      </c>
      <c r="Y1453" s="171" t="s">
        <v>5757</v>
      </c>
      <c r="Z1453" s="167" t="s">
        <v>10814</v>
      </c>
      <c r="AA1453" s="176">
        <v>3500</v>
      </c>
      <c r="AB1453" s="167" t="s">
        <v>11254</v>
      </c>
      <c r="AC1453" s="176">
        <v>3500</v>
      </c>
      <c r="AD1453" s="167" t="s">
        <v>11254</v>
      </c>
      <c r="AE1453" s="176">
        <v>103133.45</v>
      </c>
    </row>
    <row r="1454" spans="1:31">
      <c r="A1454" s="178">
        <v>108212943310</v>
      </c>
      <c r="B1454" s="166">
        <v>46148</v>
      </c>
      <c r="C1454" s="167" t="s">
        <v>3524</v>
      </c>
      <c r="D1454" s="167" t="s">
        <v>3525</v>
      </c>
      <c r="E1454" s="167" t="s">
        <v>3526</v>
      </c>
      <c r="F1454" s="167" t="s">
        <v>3501</v>
      </c>
      <c r="G1454" s="167" t="s">
        <v>3502</v>
      </c>
      <c r="H1454" s="168">
        <v>46149</v>
      </c>
      <c r="I1454" s="167"/>
      <c r="J1454" s="169">
        <v>26138</v>
      </c>
      <c r="K1454" s="167" t="s">
        <v>55</v>
      </c>
      <c r="L1454" s="169">
        <v>2</v>
      </c>
      <c r="M1454" s="167" t="s">
        <v>3504</v>
      </c>
      <c r="N1454" s="169">
        <v>254.9</v>
      </c>
      <c r="O1454" s="167" t="s">
        <v>3505</v>
      </c>
      <c r="P1454" s="167"/>
      <c r="Q1454" s="167" t="s">
        <v>3514</v>
      </c>
      <c r="R1454" s="167" t="s">
        <v>3528</v>
      </c>
      <c r="S1454" s="169">
        <v>28</v>
      </c>
      <c r="T1454" s="167" t="s">
        <v>3529</v>
      </c>
      <c r="U1454" s="169" t="s">
        <v>3530</v>
      </c>
      <c r="V1454" s="167" t="s">
        <v>4072</v>
      </c>
      <c r="W1454" s="167" t="s">
        <v>4073</v>
      </c>
      <c r="X1454" s="170" t="s">
        <v>3533</v>
      </c>
      <c r="Y1454" s="171" t="s">
        <v>5757</v>
      </c>
      <c r="Z1454" s="167" t="s">
        <v>10814</v>
      </c>
      <c r="AA1454" s="176">
        <v>1500</v>
      </c>
      <c r="AB1454" s="167" t="s">
        <v>11254</v>
      </c>
      <c r="AC1454" s="176">
        <v>1500</v>
      </c>
      <c r="AD1454" s="167" t="s">
        <v>11254</v>
      </c>
      <c r="AE1454" s="176">
        <v>44200.05</v>
      </c>
    </row>
    <row r="1455" spans="1:31">
      <c r="A1455" s="178">
        <v>108212943310</v>
      </c>
      <c r="B1455" s="166">
        <v>46148</v>
      </c>
      <c r="C1455" s="167" t="s">
        <v>3524</v>
      </c>
      <c r="D1455" s="167" t="s">
        <v>3525</v>
      </c>
      <c r="E1455" s="167" t="s">
        <v>3526</v>
      </c>
      <c r="F1455" s="167" t="s">
        <v>3501</v>
      </c>
      <c r="G1455" s="167" t="s">
        <v>3502</v>
      </c>
      <c r="H1455" s="168">
        <v>46149</v>
      </c>
      <c r="I1455" s="167"/>
      <c r="J1455" s="169">
        <v>26138</v>
      </c>
      <c r="K1455" s="167" t="s">
        <v>55</v>
      </c>
      <c r="L1455" s="169">
        <v>2</v>
      </c>
      <c r="M1455" s="167" t="s">
        <v>3504</v>
      </c>
      <c r="N1455" s="169">
        <v>254.9</v>
      </c>
      <c r="O1455" s="167" t="s">
        <v>3505</v>
      </c>
      <c r="P1455" s="167"/>
      <c r="Q1455" s="167" t="s">
        <v>3514</v>
      </c>
      <c r="R1455" s="167" t="s">
        <v>3528</v>
      </c>
      <c r="S1455" s="169">
        <v>27</v>
      </c>
      <c r="T1455" s="167" t="s">
        <v>3545</v>
      </c>
      <c r="U1455" s="169" t="s">
        <v>3546</v>
      </c>
      <c r="V1455" s="167" t="s">
        <v>5778</v>
      </c>
      <c r="W1455" s="167" t="s">
        <v>5779</v>
      </c>
      <c r="X1455" s="170" t="s">
        <v>165</v>
      </c>
      <c r="Y1455" s="171" t="s">
        <v>5757</v>
      </c>
      <c r="Z1455" s="167" t="s">
        <v>10814</v>
      </c>
      <c r="AA1455" s="176">
        <v>6000</v>
      </c>
      <c r="AB1455" s="167" t="s">
        <v>11254</v>
      </c>
      <c r="AC1455" s="176">
        <v>6000</v>
      </c>
      <c r="AD1455" s="167" t="s">
        <v>11254</v>
      </c>
      <c r="AE1455" s="176">
        <v>469.08</v>
      </c>
    </row>
    <row r="1456" spans="1:31">
      <c r="A1456" s="178">
        <v>108212943310</v>
      </c>
      <c r="B1456" s="166">
        <v>46148</v>
      </c>
      <c r="C1456" s="167" t="s">
        <v>3524</v>
      </c>
      <c r="D1456" s="167" t="s">
        <v>3525</v>
      </c>
      <c r="E1456" s="167" t="s">
        <v>3526</v>
      </c>
      <c r="F1456" s="167" t="s">
        <v>3501</v>
      </c>
      <c r="G1456" s="167" t="s">
        <v>3502</v>
      </c>
      <c r="H1456" s="168">
        <v>46149</v>
      </c>
      <c r="I1456" s="167"/>
      <c r="J1456" s="169">
        <v>26138</v>
      </c>
      <c r="K1456" s="167" t="s">
        <v>55</v>
      </c>
      <c r="L1456" s="169">
        <v>2</v>
      </c>
      <c r="M1456" s="167" t="s">
        <v>3504</v>
      </c>
      <c r="N1456" s="169">
        <v>254.9</v>
      </c>
      <c r="O1456" s="167" t="s">
        <v>3505</v>
      </c>
      <c r="P1456" s="167"/>
      <c r="Q1456" s="167" t="s">
        <v>3514</v>
      </c>
      <c r="R1456" s="167" t="s">
        <v>3528</v>
      </c>
      <c r="S1456" s="169">
        <v>26</v>
      </c>
      <c r="T1456" s="167" t="s">
        <v>3545</v>
      </c>
      <c r="U1456" s="169" t="s">
        <v>3546</v>
      </c>
      <c r="V1456" s="167" t="s">
        <v>5780</v>
      </c>
      <c r="W1456" s="167" t="s">
        <v>5781</v>
      </c>
      <c r="X1456" s="170" t="s">
        <v>165</v>
      </c>
      <c r="Y1456" s="171" t="s">
        <v>5757</v>
      </c>
      <c r="Z1456" s="167" t="s">
        <v>10814</v>
      </c>
      <c r="AA1456" s="176">
        <v>9000</v>
      </c>
      <c r="AB1456" s="167" t="s">
        <v>11254</v>
      </c>
      <c r="AC1456" s="176">
        <v>9000</v>
      </c>
      <c r="AD1456" s="167" t="s">
        <v>11254</v>
      </c>
      <c r="AE1456" s="176">
        <v>61.2</v>
      </c>
    </row>
    <row r="1457" spans="1:31">
      <c r="A1457" s="178">
        <v>108212943310</v>
      </c>
      <c r="B1457" s="166">
        <v>46148</v>
      </c>
      <c r="C1457" s="167" t="s">
        <v>3524</v>
      </c>
      <c r="D1457" s="167" t="s">
        <v>3525</v>
      </c>
      <c r="E1457" s="167" t="s">
        <v>3526</v>
      </c>
      <c r="F1457" s="167" t="s">
        <v>3501</v>
      </c>
      <c r="G1457" s="167" t="s">
        <v>3502</v>
      </c>
      <c r="H1457" s="168">
        <v>46149</v>
      </c>
      <c r="I1457" s="167"/>
      <c r="J1457" s="169">
        <v>26138</v>
      </c>
      <c r="K1457" s="167" t="s">
        <v>55</v>
      </c>
      <c r="L1457" s="169">
        <v>2</v>
      </c>
      <c r="M1457" s="167" t="s">
        <v>3504</v>
      </c>
      <c r="N1457" s="169">
        <v>254.9</v>
      </c>
      <c r="O1457" s="167" t="s">
        <v>3505</v>
      </c>
      <c r="P1457" s="167"/>
      <c r="Q1457" s="167" t="s">
        <v>3514</v>
      </c>
      <c r="R1457" s="167" t="s">
        <v>3528</v>
      </c>
      <c r="S1457" s="169">
        <v>25</v>
      </c>
      <c r="T1457" s="167" t="s">
        <v>3535</v>
      </c>
      <c r="U1457" s="169" t="s">
        <v>3536</v>
      </c>
      <c r="V1457" s="167" t="s">
        <v>5782</v>
      </c>
      <c r="W1457" s="167" t="s">
        <v>5783</v>
      </c>
      <c r="X1457" s="170" t="s">
        <v>165</v>
      </c>
      <c r="Y1457" s="171" t="s">
        <v>5757</v>
      </c>
      <c r="Z1457" s="167" t="s">
        <v>10814</v>
      </c>
      <c r="AA1457" s="176">
        <v>10000</v>
      </c>
      <c r="AB1457" s="167" t="s">
        <v>11254</v>
      </c>
      <c r="AC1457" s="176">
        <v>10000</v>
      </c>
      <c r="AD1457" s="167" t="s">
        <v>11254</v>
      </c>
      <c r="AE1457" s="176">
        <v>11</v>
      </c>
    </row>
    <row r="1458" spans="1:31">
      <c r="A1458" s="178">
        <v>108212943310</v>
      </c>
      <c r="B1458" s="166">
        <v>46148</v>
      </c>
      <c r="C1458" s="167" t="s">
        <v>3524</v>
      </c>
      <c r="D1458" s="167" t="s">
        <v>3525</v>
      </c>
      <c r="E1458" s="167" t="s">
        <v>3526</v>
      </c>
      <c r="F1458" s="167" t="s">
        <v>3501</v>
      </c>
      <c r="G1458" s="167" t="s">
        <v>3502</v>
      </c>
      <c r="H1458" s="168">
        <v>46149</v>
      </c>
      <c r="I1458" s="167"/>
      <c r="J1458" s="169">
        <v>26138</v>
      </c>
      <c r="K1458" s="167" t="s">
        <v>55</v>
      </c>
      <c r="L1458" s="169">
        <v>2</v>
      </c>
      <c r="M1458" s="167" t="s">
        <v>3504</v>
      </c>
      <c r="N1458" s="169">
        <v>254.9</v>
      </c>
      <c r="O1458" s="167" t="s">
        <v>3505</v>
      </c>
      <c r="P1458" s="167"/>
      <c r="Q1458" s="167" t="s">
        <v>3514</v>
      </c>
      <c r="R1458" s="167" t="s">
        <v>3528</v>
      </c>
      <c r="S1458" s="169">
        <v>24</v>
      </c>
      <c r="T1458" s="167" t="s">
        <v>3535</v>
      </c>
      <c r="U1458" s="169" t="s">
        <v>3536</v>
      </c>
      <c r="V1458" s="167" t="s">
        <v>5784</v>
      </c>
      <c r="W1458" s="167" t="s">
        <v>5785</v>
      </c>
      <c r="X1458" s="170" t="s">
        <v>165</v>
      </c>
      <c r="Y1458" s="171" t="s">
        <v>5757</v>
      </c>
      <c r="Z1458" s="167" t="s">
        <v>10814</v>
      </c>
      <c r="AA1458" s="176">
        <v>5000</v>
      </c>
      <c r="AB1458" s="167" t="s">
        <v>11254</v>
      </c>
      <c r="AC1458" s="176">
        <v>5000</v>
      </c>
      <c r="AD1458" s="167" t="s">
        <v>11254</v>
      </c>
      <c r="AE1458" s="176">
        <v>9.4</v>
      </c>
    </row>
    <row r="1459" spans="1:31">
      <c r="A1459" s="178">
        <v>108212943310</v>
      </c>
      <c r="B1459" s="166">
        <v>46148</v>
      </c>
      <c r="C1459" s="167" t="s">
        <v>3524</v>
      </c>
      <c r="D1459" s="167" t="s">
        <v>3525</v>
      </c>
      <c r="E1459" s="167" t="s">
        <v>3526</v>
      </c>
      <c r="F1459" s="167" t="s">
        <v>3501</v>
      </c>
      <c r="G1459" s="167" t="s">
        <v>3502</v>
      </c>
      <c r="H1459" s="168">
        <v>46149</v>
      </c>
      <c r="I1459" s="167"/>
      <c r="J1459" s="169">
        <v>26138</v>
      </c>
      <c r="K1459" s="167" t="s">
        <v>55</v>
      </c>
      <c r="L1459" s="169">
        <v>2</v>
      </c>
      <c r="M1459" s="167" t="s">
        <v>3504</v>
      </c>
      <c r="N1459" s="169">
        <v>254.9</v>
      </c>
      <c r="O1459" s="167" t="s">
        <v>3505</v>
      </c>
      <c r="P1459" s="167"/>
      <c r="Q1459" s="167" t="s">
        <v>3514</v>
      </c>
      <c r="R1459" s="167" t="s">
        <v>3528</v>
      </c>
      <c r="S1459" s="169">
        <v>23</v>
      </c>
      <c r="T1459" s="167" t="s">
        <v>3540</v>
      </c>
      <c r="U1459" s="169" t="s">
        <v>3541</v>
      </c>
      <c r="V1459" s="167" t="s">
        <v>4074</v>
      </c>
      <c r="W1459" s="167" t="s">
        <v>4075</v>
      </c>
      <c r="X1459" s="170" t="s">
        <v>3533</v>
      </c>
      <c r="Y1459" s="171" t="s">
        <v>5757</v>
      </c>
      <c r="Z1459" s="167" t="s">
        <v>10814</v>
      </c>
      <c r="AA1459" s="176">
        <v>16000</v>
      </c>
      <c r="AB1459" s="167" t="s">
        <v>11254</v>
      </c>
      <c r="AC1459" s="176">
        <v>16000</v>
      </c>
      <c r="AD1459" s="167" t="s">
        <v>11254</v>
      </c>
      <c r="AE1459" s="176">
        <v>480</v>
      </c>
    </row>
    <row r="1460" spans="1:31">
      <c r="A1460" s="178">
        <v>108212943310</v>
      </c>
      <c r="B1460" s="166">
        <v>46148</v>
      </c>
      <c r="C1460" s="167" t="s">
        <v>3524</v>
      </c>
      <c r="D1460" s="167" t="s">
        <v>3525</v>
      </c>
      <c r="E1460" s="167" t="s">
        <v>3526</v>
      </c>
      <c r="F1460" s="167" t="s">
        <v>3501</v>
      </c>
      <c r="G1460" s="167" t="s">
        <v>3502</v>
      </c>
      <c r="H1460" s="168">
        <v>46149</v>
      </c>
      <c r="I1460" s="167"/>
      <c r="J1460" s="169">
        <v>26138</v>
      </c>
      <c r="K1460" s="167" t="s">
        <v>55</v>
      </c>
      <c r="L1460" s="169">
        <v>2</v>
      </c>
      <c r="M1460" s="167" t="s">
        <v>3504</v>
      </c>
      <c r="N1460" s="169">
        <v>254.9</v>
      </c>
      <c r="O1460" s="167" t="s">
        <v>3505</v>
      </c>
      <c r="P1460" s="167"/>
      <c r="Q1460" s="167" t="s">
        <v>3514</v>
      </c>
      <c r="R1460" s="167" t="s">
        <v>3528</v>
      </c>
      <c r="S1460" s="169">
        <v>22</v>
      </c>
      <c r="T1460" s="167" t="s">
        <v>3545</v>
      </c>
      <c r="U1460" s="169" t="s">
        <v>3546</v>
      </c>
      <c r="V1460" s="167" t="s">
        <v>4062</v>
      </c>
      <c r="W1460" s="167" t="s">
        <v>4063</v>
      </c>
      <c r="X1460" s="170" t="s">
        <v>3533</v>
      </c>
      <c r="Y1460" s="171" t="s">
        <v>5757</v>
      </c>
      <c r="Z1460" s="167" t="s">
        <v>10814</v>
      </c>
      <c r="AA1460" s="176">
        <v>15000</v>
      </c>
      <c r="AB1460" s="167" t="s">
        <v>11254</v>
      </c>
      <c r="AC1460" s="176">
        <v>15000</v>
      </c>
      <c r="AD1460" s="167" t="s">
        <v>11254</v>
      </c>
      <c r="AE1460" s="176">
        <v>252</v>
      </c>
    </row>
    <row r="1461" spans="1:31">
      <c r="A1461" s="178">
        <v>108212943310</v>
      </c>
      <c r="B1461" s="166">
        <v>46148</v>
      </c>
      <c r="C1461" s="167" t="s">
        <v>3524</v>
      </c>
      <c r="D1461" s="167" t="s">
        <v>3525</v>
      </c>
      <c r="E1461" s="167" t="s">
        <v>3526</v>
      </c>
      <c r="F1461" s="167" t="s">
        <v>3501</v>
      </c>
      <c r="G1461" s="167" t="s">
        <v>3502</v>
      </c>
      <c r="H1461" s="168">
        <v>46149</v>
      </c>
      <c r="I1461" s="167"/>
      <c r="J1461" s="169">
        <v>26138</v>
      </c>
      <c r="K1461" s="167" t="s">
        <v>55</v>
      </c>
      <c r="L1461" s="169">
        <v>2</v>
      </c>
      <c r="M1461" s="167" t="s">
        <v>3504</v>
      </c>
      <c r="N1461" s="169">
        <v>254.9</v>
      </c>
      <c r="O1461" s="167" t="s">
        <v>3505</v>
      </c>
      <c r="P1461" s="167"/>
      <c r="Q1461" s="167" t="s">
        <v>3514</v>
      </c>
      <c r="R1461" s="167" t="s">
        <v>3528</v>
      </c>
      <c r="S1461" s="169">
        <v>21</v>
      </c>
      <c r="T1461" s="167" t="s">
        <v>3560</v>
      </c>
      <c r="U1461" s="169" t="s">
        <v>3561</v>
      </c>
      <c r="V1461" s="167" t="s">
        <v>5786</v>
      </c>
      <c r="W1461" s="167" t="s">
        <v>5787</v>
      </c>
      <c r="X1461" s="170" t="s">
        <v>3533</v>
      </c>
      <c r="Y1461" s="171" t="s">
        <v>5757</v>
      </c>
      <c r="Z1461" s="167" t="s">
        <v>10814</v>
      </c>
      <c r="AA1461" s="176">
        <v>20000</v>
      </c>
      <c r="AB1461" s="167" t="s">
        <v>11254</v>
      </c>
      <c r="AC1461" s="176">
        <v>20000</v>
      </c>
      <c r="AD1461" s="167" t="s">
        <v>11254</v>
      </c>
      <c r="AE1461" s="176">
        <v>104</v>
      </c>
    </row>
    <row r="1462" spans="1:31">
      <c r="A1462" s="178">
        <v>108212943310</v>
      </c>
      <c r="B1462" s="166">
        <v>46148</v>
      </c>
      <c r="C1462" s="167" t="s">
        <v>3524</v>
      </c>
      <c r="D1462" s="167" t="s">
        <v>3525</v>
      </c>
      <c r="E1462" s="167" t="s">
        <v>3526</v>
      </c>
      <c r="F1462" s="167" t="s">
        <v>3501</v>
      </c>
      <c r="G1462" s="167" t="s">
        <v>3502</v>
      </c>
      <c r="H1462" s="168">
        <v>46149</v>
      </c>
      <c r="I1462" s="167"/>
      <c r="J1462" s="169">
        <v>26138</v>
      </c>
      <c r="K1462" s="167" t="s">
        <v>55</v>
      </c>
      <c r="L1462" s="169">
        <v>2</v>
      </c>
      <c r="M1462" s="167" t="s">
        <v>3504</v>
      </c>
      <c r="N1462" s="169">
        <v>254.9</v>
      </c>
      <c r="O1462" s="167" t="s">
        <v>3505</v>
      </c>
      <c r="P1462" s="167"/>
      <c r="Q1462" s="167" t="s">
        <v>3514</v>
      </c>
      <c r="R1462" s="167" t="s">
        <v>3528</v>
      </c>
      <c r="S1462" s="169">
        <v>20</v>
      </c>
      <c r="T1462" s="167" t="s">
        <v>3560</v>
      </c>
      <c r="U1462" s="169" t="s">
        <v>3561</v>
      </c>
      <c r="V1462" s="167" t="s">
        <v>4058</v>
      </c>
      <c r="W1462" s="167" t="s">
        <v>4059</v>
      </c>
      <c r="X1462" s="170" t="s">
        <v>3533</v>
      </c>
      <c r="Y1462" s="171" t="s">
        <v>5757</v>
      </c>
      <c r="Z1462" s="167" t="s">
        <v>10814</v>
      </c>
      <c r="AA1462" s="176">
        <v>36000</v>
      </c>
      <c r="AB1462" s="167" t="s">
        <v>11254</v>
      </c>
      <c r="AC1462" s="176">
        <v>36000</v>
      </c>
      <c r="AD1462" s="167" t="s">
        <v>11254</v>
      </c>
      <c r="AE1462" s="176">
        <v>7426.8</v>
      </c>
    </row>
    <row r="1463" spans="1:31">
      <c r="A1463" s="178">
        <v>108212943310</v>
      </c>
      <c r="B1463" s="166">
        <v>46148</v>
      </c>
      <c r="C1463" s="167" t="s">
        <v>3524</v>
      </c>
      <c r="D1463" s="167" t="s">
        <v>3525</v>
      </c>
      <c r="E1463" s="167" t="s">
        <v>3526</v>
      </c>
      <c r="F1463" s="167" t="s">
        <v>3501</v>
      </c>
      <c r="G1463" s="167" t="s">
        <v>3502</v>
      </c>
      <c r="H1463" s="168">
        <v>46149</v>
      </c>
      <c r="I1463" s="167"/>
      <c r="J1463" s="169">
        <v>26138</v>
      </c>
      <c r="K1463" s="167" t="s">
        <v>55</v>
      </c>
      <c r="L1463" s="169">
        <v>2</v>
      </c>
      <c r="M1463" s="167" t="s">
        <v>3504</v>
      </c>
      <c r="N1463" s="169">
        <v>254.9</v>
      </c>
      <c r="O1463" s="167" t="s">
        <v>3505</v>
      </c>
      <c r="P1463" s="167"/>
      <c r="Q1463" s="167" t="s">
        <v>3514</v>
      </c>
      <c r="R1463" s="167" t="s">
        <v>3528</v>
      </c>
      <c r="S1463" s="169">
        <v>19</v>
      </c>
      <c r="T1463" s="167" t="s">
        <v>3540</v>
      </c>
      <c r="U1463" s="169" t="s">
        <v>3541</v>
      </c>
      <c r="V1463" s="167" t="s">
        <v>5241</v>
      </c>
      <c r="W1463" s="167" t="s">
        <v>4351</v>
      </c>
      <c r="X1463" s="170" t="s">
        <v>3533</v>
      </c>
      <c r="Y1463" s="171" t="s">
        <v>5757</v>
      </c>
      <c r="Z1463" s="167" t="s">
        <v>10814</v>
      </c>
      <c r="AA1463" s="176">
        <v>3000</v>
      </c>
      <c r="AB1463" s="167" t="s">
        <v>11254</v>
      </c>
      <c r="AC1463" s="176">
        <v>3000</v>
      </c>
      <c r="AD1463" s="167" t="s">
        <v>11254</v>
      </c>
      <c r="AE1463" s="176">
        <v>120</v>
      </c>
    </row>
    <row r="1464" spans="1:31">
      <c r="A1464" s="178">
        <v>108212943310</v>
      </c>
      <c r="B1464" s="166">
        <v>46148</v>
      </c>
      <c r="C1464" s="167" t="s">
        <v>3524</v>
      </c>
      <c r="D1464" s="167" t="s">
        <v>3525</v>
      </c>
      <c r="E1464" s="167" t="s">
        <v>3526</v>
      </c>
      <c r="F1464" s="167" t="s">
        <v>3501</v>
      </c>
      <c r="G1464" s="167" t="s">
        <v>3502</v>
      </c>
      <c r="H1464" s="168">
        <v>46149</v>
      </c>
      <c r="I1464" s="167"/>
      <c r="J1464" s="169">
        <v>26138</v>
      </c>
      <c r="K1464" s="167" t="s">
        <v>55</v>
      </c>
      <c r="L1464" s="169">
        <v>2</v>
      </c>
      <c r="M1464" s="167" t="s">
        <v>3504</v>
      </c>
      <c r="N1464" s="169">
        <v>254.9</v>
      </c>
      <c r="O1464" s="167" t="s">
        <v>3505</v>
      </c>
      <c r="P1464" s="167"/>
      <c r="Q1464" s="167" t="s">
        <v>3514</v>
      </c>
      <c r="R1464" s="167" t="s">
        <v>3528</v>
      </c>
      <c r="S1464" s="169">
        <v>18</v>
      </c>
      <c r="T1464" s="167" t="s">
        <v>3540</v>
      </c>
      <c r="U1464" s="169" t="s">
        <v>3541</v>
      </c>
      <c r="V1464" s="167" t="s">
        <v>4074</v>
      </c>
      <c r="W1464" s="167" t="s">
        <v>4075</v>
      </c>
      <c r="X1464" s="170" t="s">
        <v>3533</v>
      </c>
      <c r="Y1464" s="171" t="s">
        <v>5757</v>
      </c>
      <c r="Z1464" s="167" t="s">
        <v>10814</v>
      </c>
      <c r="AA1464" s="176">
        <v>16000</v>
      </c>
      <c r="AB1464" s="167" t="s">
        <v>11254</v>
      </c>
      <c r="AC1464" s="176">
        <v>16000</v>
      </c>
      <c r="AD1464" s="167" t="s">
        <v>11254</v>
      </c>
      <c r="AE1464" s="176">
        <v>480</v>
      </c>
    </row>
    <row r="1465" spans="1:31">
      <c r="A1465" s="178">
        <v>108212943310</v>
      </c>
      <c r="B1465" s="166">
        <v>46148</v>
      </c>
      <c r="C1465" s="167" t="s">
        <v>3524</v>
      </c>
      <c r="D1465" s="167" t="s">
        <v>3525</v>
      </c>
      <c r="E1465" s="167" t="s">
        <v>3526</v>
      </c>
      <c r="F1465" s="167" t="s">
        <v>3501</v>
      </c>
      <c r="G1465" s="167" t="s">
        <v>3502</v>
      </c>
      <c r="H1465" s="168">
        <v>46149</v>
      </c>
      <c r="I1465" s="167"/>
      <c r="J1465" s="169">
        <v>26138</v>
      </c>
      <c r="K1465" s="167" t="s">
        <v>55</v>
      </c>
      <c r="L1465" s="169">
        <v>2</v>
      </c>
      <c r="M1465" s="167" t="s">
        <v>3504</v>
      </c>
      <c r="N1465" s="169">
        <v>254.9</v>
      </c>
      <c r="O1465" s="167" t="s">
        <v>3505</v>
      </c>
      <c r="P1465" s="167"/>
      <c r="Q1465" s="167" t="s">
        <v>3514</v>
      </c>
      <c r="R1465" s="167" t="s">
        <v>3528</v>
      </c>
      <c r="S1465" s="169">
        <v>17</v>
      </c>
      <c r="T1465" s="167" t="s">
        <v>3540</v>
      </c>
      <c r="U1465" s="169" t="s">
        <v>3541</v>
      </c>
      <c r="V1465" s="167" t="s">
        <v>5788</v>
      </c>
      <c r="W1465" s="167" t="s">
        <v>5789</v>
      </c>
      <c r="X1465" s="170" t="s">
        <v>3533</v>
      </c>
      <c r="Y1465" s="171" t="s">
        <v>5757</v>
      </c>
      <c r="Z1465" s="167" t="s">
        <v>10814</v>
      </c>
      <c r="AA1465" s="176">
        <v>270000</v>
      </c>
      <c r="AB1465" s="167" t="s">
        <v>11254</v>
      </c>
      <c r="AC1465" s="176">
        <v>270000</v>
      </c>
      <c r="AD1465" s="167" t="s">
        <v>11254</v>
      </c>
      <c r="AE1465" s="176">
        <v>6993</v>
      </c>
    </row>
    <row r="1466" spans="1:31">
      <c r="A1466" s="178">
        <v>108212943310</v>
      </c>
      <c r="B1466" s="166">
        <v>46148</v>
      </c>
      <c r="C1466" s="167" t="s">
        <v>3524</v>
      </c>
      <c r="D1466" s="167" t="s">
        <v>3525</v>
      </c>
      <c r="E1466" s="167" t="s">
        <v>3526</v>
      </c>
      <c r="F1466" s="167" t="s">
        <v>3501</v>
      </c>
      <c r="G1466" s="167" t="s">
        <v>3502</v>
      </c>
      <c r="H1466" s="168">
        <v>46149</v>
      </c>
      <c r="I1466" s="167"/>
      <c r="J1466" s="169">
        <v>26138</v>
      </c>
      <c r="K1466" s="167" t="s">
        <v>55</v>
      </c>
      <c r="L1466" s="169">
        <v>2</v>
      </c>
      <c r="M1466" s="167" t="s">
        <v>3504</v>
      </c>
      <c r="N1466" s="169">
        <v>254.9</v>
      </c>
      <c r="O1466" s="167" t="s">
        <v>3505</v>
      </c>
      <c r="P1466" s="167"/>
      <c r="Q1466" s="167" t="s">
        <v>3514</v>
      </c>
      <c r="R1466" s="167" t="s">
        <v>3528</v>
      </c>
      <c r="S1466" s="169">
        <v>16</v>
      </c>
      <c r="T1466" s="167" t="s">
        <v>3529</v>
      </c>
      <c r="U1466" s="169" t="s">
        <v>3530</v>
      </c>
      <c r="V1466" s="167" t="s">
        <v>5790</v>
      </c>
      <c r="W1466" s="167" t="s">
        <v>5791</v>
      </c>
      <c r="X1466" s="170" t="s">
        <v>3533</v>
      </c>
      <c r="Y1466" s="171" t="s">
        <v>5757</v>
      </c>
      <c r="Z1466" s="167" t="s">
        <v>10814</v>
      </c>
      <c r="AA1466" s="176">
        <v>9000</v>
      </c>
      <c r="AB1466" s="167" t="s">
        <v>11254</v>
      </c>
      <c r="AC1466" s="176">
        <v>9000</v>
      </c>
      <c r="AD1466" s="167" t="s">
        <v>11254</v>
      </c>
      <c r="AE1466" s="176">
        <v>6049.8</v>
      </c>
    </row>
    <row r="1467" spans="1:31">
      <c r="A1467" s="178">
        <v>108212943310</v>
      </c>
      <c r="B1467" s="166">
        <v>46148</v>
      </c>
      <c r="C1467" s="167" t="s">
        <v>3524</v>
      </c>
      <c r="D1467" s="167" t="s">
        <v>3525</v>
      </c>
      <c r="E1467" s="167" t="s">
        <v>3526</v>
      </c>
      <c r="F1467" s="167" t="s">
        <v>3501</v>
      </c>
      <c r="G1467" s="167" t="s">
        <v>3502</v>
      </c>
      <c r="H1467" s="168">
        <v>46149</v>
      </c>
      <c r="I1467" s="167"/>
      <c r="J1467" s="169">
        <v>26138</v>
      </c>
      <c r="K1467" s="167" t="s">
        <v>55</v>
      </c>
      <c r="L1467" s="169">
        <v>2</v>
      </c>
      <c r="M1467" s="167" t="s">
        <v>3504</v>
      </c>
      <c r="N1467" s="169">
        <v>254.9</v>
      </c>
      <c r="O1467" s="167" t="s">
        <v>3505</v>
      </c>
      <c r="P1467" s="167"/>
      <c r="Q1467" s="167" t="s">
        <v>3514</v>
      </c>
      <c r="R1467" s="167" t="s">
        <v>3528</v>
      </c>
      <c r="S1467" s="169">
        <v>15</v>
      </c>
      <c r="T1467" s="167" t="s">
        <v>3529</v>
      </c>
      <c r="U1467" s="169" t="s">
        <v>3530</v>
      </c>
      <c r="V1467" s="167" t="s">
        <v>5792</v>
      </c>
      <c r="W1467" s="167" t="s">
        <v>5793</v>
      </c>
      <c r="X1467" s="170" t="s">
        <v>3533</v>
      </c>
      <c r="Y1467" s="171" t="s">
        <v>5757</v>
      </c>
      <c r="Z1467" s="167" t="s">
        <v>10814</v>
      </c>
      <c r="AA1467" s="176">
        <v>7500</v>
      </c>
      <c r="AB1467" s="167" t="s">
        <v>11254</v>
      </c>
      <c r="AC1467" s="176">
        <v>7500</v>
      </c>
      <c r="AD1467" s="167" t="s">
        <v>11254</v>
      </c>
      <c r="AE1467" s="176">
        <v>1264.5</v>
      </c>
    </row>
    <row r="1468" spans="1:31">
      <c r="A1468" s="178">
        <v>108212943310</v>
      </c>
      <c r="B1468" s="166">
        <v>46148</v>
      </c>
      <c r="C1468" s="167" t="s">
        <v>3524</v>
      </c>
      <c r="D1468" s="167" t="s">
        <v>3525</v>
      </c>
      <c r="E1468" s="167" t="s">
        <v>3526</v>
      </c>
      <c r="F1468" s="167" t="s">
        <v>3501</v>
      </c>
      <c r="G1468" s="167" t="s">
        <v>3502</v>
      </c>
      <c r="H1468" s="168">
        <v>46149</v>
      </c>
      <c r="I1468" s="167"/>
      <c r="J1468" s="169">
        <v>26138</v>
      </c>
      <c r="K1468" s="167" t="s">
        <v>55</v>
      </c>
      <c r="L1468" s="169">
        <v>2</v>
      </c>
      <c r="M1468" s="167" t="s">
        <v>3504</v>
      </c>
      <c r="N1468" s="169">
        <v>254.9</v>
      </c>
      <c r="O1468" s="167" t="s">
        <v>3505</v>
      </c>
      <c r="P1468" s="167"/>
      <c r="Q1468" s="167" t="s">
        <v>3514</v>
      </c>
      <c r="R1468" s="167" t="s">
        <v>3528</v>
      </c>
      <c r="S1468" s="169">
        <v>14</v>
      </c>
      <c r="T1468" s="167" t="s">
        <v>3529</v>
      </c>
      <c r="U1468" s="169" t="s">
        <v>3530</v>
      </c>
      <c r="V1468" s="167" t="s">
        <v>5792</v>
      </c>
      <c r="W1468" s="167" t="s">
        <v>5793</v>
      </c>
      <c r="X1468" s="170" t="s">
        <v>3533</v>
      </c>
      <c r="Y1468" s="171" t="s">
        <v>5757</v>
      </c>
      <c r="Z1468" s="167" t="s">
        <v>10814</v>
      </c>
      <c r="AA1468" s="176">
        <v>2500</v>
      </c>
      <c r="AB1468" s="167" t="s">
        <v>11254</v>
      </c>
      <c r="AC1468" s="176">
        <v>2500</v>
      </c>
      <c r="AD1468" s="167" t="s">
        <v>11254</v>
      </c>
      <c r="AE1468" s="176">
        <v>421.5</v>
      </c>
    </row>
    <row r="1469" spans="1:31">
      <c r="A1469" s="178">
        <v>108212943310</v>
      </c>
      <c r="B1469" s="166">
        <v>46148</v>
      </c>
      <c r="C1469" s="167" t="s">
        <v>3524</v>
      </c>
      <c r="D1469" s="167" t="s">
        <v>3525</v>
      </c>
      <c r="E1469" s="167" t="s">
        <v>3526</v>
      </c>
      <c r="F1469" s="167" t="s">
        <v>3501</v>
      </c>
      <c r="G1469" s="167" t="s">
        <v>3502</v>
      </c>
      <c r="H1469" s="168">
        <v>46149</v>
      </c>
      <c r="I1469" s="167"/>
      <c r="J1469" s="169">
        <v>26138</v>
      </c>
      <c r="K1469" s="167" t="s">
        <v>55</v>
      </c>
      <c r="L1469" s="169">
        <v>2</v>
      </c>
      <c r="M1469" s="167" t="s">
        <v>3504</v>
      </c>
      <c r="N1469" s="169">
        <v>254.9</v>
      </c>
      <c r="O1469" s="167" t="s">
        <v>3505</v>
      </c>
      <c r="P1469" s="167"/>
      <c r="Q1469" s="167" t="s">
        <v>3514</v>
      </c>
      <c r="R1469" s="167" t="s">
        <v>3528</v>
      </c>
      <c r="S1469" s="169">
        <v>13</v>
      </c>
      <c r="T1469" s="167" t="s">
        <v>3529</v>
      </c>
      <c r="U1469" s="169" t="s">
        <v>3530</v>
      </c>
      <c r="V1469" s="167" t="s">
        <v>5794</v>
      </c>
      <c r="W1469" s="167" t="s">
        <v>5795</v>
      </c>
      <c r="X1469" s="170" t="s">
        <v>3533</v>
      </c>
      <c r="Y1469" s="171" t="s">
        <v>5757</v>
      </c>
      <c r="Z1469" s="167" t="s">
        <v>10814</v>
      </c>
      <c r="AA1469" s="176">
        <v>2500</v>
      </c>
      <c r="AB1469" s="167" t="s">
        <v>11254</v>
      </c>
      <c r="AC1469" s="176">
        <v>2500</v>
      </c>
      <c r="AD1469" s="167" t="s">
        <v>11254</v>
      </c>
      <c r="AE1469" s="176">
        <v>1911.75</v>
      </c>
    </row>
    <row r="1470" spans="1:31">
      <c r="A1470" s="178">
        <v>108212943310</v>
      </c>
      <c r="B1470" s="166">
        <v>46148</v>
      </c>
      <c r="C1470" s="167" t="s">
        <v>3524</v>
      </c>
      <c r="D1470" s="167" t="s">
        <v>3525</v>
      </c>
      <c r="E1470" s="167" t="s">
        <v>3526</v>
      </c>
      <c r="F1470" s="167" t="s">
        <v>3501</v>
      </c>
      <c r="G1470" s="167" t="s">
        <v>3502</v>
      </c>
      <c r="H1470" s="168">
        <v>46149</v>
      </c>
      <c r="I1470" s="167"/>
      <c r="J1470" s="169">
        <v>26138</v>
      </c>
      <c r="K1470" s="167" t="s">
        <v>55</v>
      </c>
      <c r="L1470" s="169">
        <v>2</v>
      </c>
      <c r="M1470" s="167" t="s">
        <v>3504</v>
      </c>
      <c r="N1470" s="169">
        <v>254.9</v>
      </c>
      <c r="O1470" s="167" t="s">
        <v>3505</v>
      </c>
      <c r="P1470" s="167"/>
      <c r="Q1470" s="167" t="s">
        <v>3514</v>
      </c>
      <c r="R1470" s="167" t="s">
        <v>3528</v>
      </c>
      <c r="S1470" s="169">
        <v>12</v>
      </c>
      <c r="T1470" s="167" t="s">
        <v>3529</v>
      </c>
      <c r="U1470" s="169" t="s">
        <v>3530</v>
      </c>
      <c r="V1470" s="167" t="s">
        <v>5237</v>
      </c>
      <c r="W1470" s="167" t="s">
        <v>5238</v>
      </c>
      <c r="X1470" s="170" t="s">
        <v>3533</v>
      </c>
      <c r="Y1470" s="171" t="s">
        <v>5757</v>
      </c>
      <c r="Z1470" s="167" t="s">
        <v>10814</v>
      </c>
      <c r="AA1470" s="176">
        <v>6000</v>
      </c>
      <c r="AB1470" s="167" t="s">
        <v>11254</v>
      </c>
      <c r="AC1470" s="176">
        <v>6000</v>
      </c>
      <c r="AD1470" s="167" t="s">
        <v>11254</v>
      </c>
      <c r="AE1470" s="176">
        <v>4792.8</v>
      </c>
    </row>
    <row r="1471" spans="1:31">
      <c r="A1471" s="178">
        <v>108212943310</v>
      </c>
      <c r="B1471" s="166">
        <v>46148</v>
      </c>
      <c r="C1471" s="167" t="s">
        <v>3524</v>
      </c>
      <c r="D1471" s="167" t="s">
        <v>3525</v>
      </c>
      <c r="E1471" s="167" t="s">
        <v>3526</v>
      </c>
      <c r="F1471" s="167" t="s">
        <v>3501</v>
      </c>
      <c r="G1471" s="167" t="s">
        <v>3502</v>
      </c>
      <c r="H1471" s="168">
        <v>46149</v>
      </c>
      <c r="I1471" s="167"/>
      <c r="J1471" s="169">
        <v>26138</v>
      </c>
      <c r="K1471" s="167" t="s">
        <v>55</v>
      </c>
      <c r="L1471" s="169">
        <v>2</v>
      </c>
      <c r="M1471" s="167" t="s">
        <v>3504</v>
      </c>
      <c r="N1471" s="169">
        <v>254.9</v>
      </c>
      <c r="O1471" s="167" t="s">
        <v>3505</v>
      </c>
      <c r="P1471" s="167"/>
      <c r="Q1471" s="167" t="s">
        <v>3514</v>
      </c>
      <c r="R1471" s="167" t="s">
        <v>3528</v>
      </c>
      <c r="S1471" s="169">
        <v>11</v>
      </c>
      <c r="T1471" s="167" t="s">
        <v>3529</v>
      </c>
      <c r="U1471" s="169" t="s">
        <v>3530</v>
      </c>
      <c r="V1471" s="167" t="s">
        <v>5237</v>
      </c>
      <c r="W1471" s="167" t="s">
        <v>5238</v>
      </c>
      <c r="X1471" s="170" t="s">
        <v>3533</v>
      </c>
      <c r="Y1471" s="171" t="s">
        <v>5757</v>
      </c>
      <c r="Z1471" s="167" t="s">
        <v>10814</v>
      </c>
      <c r="AA1471" s="176">
        <v>6000</v>
      </c>
      <c r="AB1471" s="167" t="s">
        <v>11254</v>
      </c>
      <c r="AC1471" s="176">
        <v>6000</v>
      </c>
      <c r="AD1471" s="167" t="s">
        <v>11254</v>
      </c>
      <c r="AE1471" s="176">
        <v>4792.8</v>
      </c>
    </row>
    <row r="1472" spans="1:31">
      <c r="A1472" s="178">
        <v>108212943310</v>
      </c>
      <c r="B1472" s="166">
        <v>46148</v>
      </c>
      <c r="C1472" s="167" t="s">
        <v>3524</v>
      </c>
      <c r="D1472" s="167" t="s">
        <v>3525</v>
      </c>
      <c r="E1472" s="167" t="s">
        <v>3526</v>
      </c>
      <c r="F1472" s="167" t="s">
        <v>3501</v>
      </c>
      <c r="G1472" s="167" t="s">
        <v>3502</v>
      </c>
      <c r="H1472" s="168">
        <v>46149</v>
      </c>
      <c r="I1472" s="167"/>
      <c r="J1472" s="169">
        <v>26138</v>
      </c>
      <c r="K1472" s="167" t="s">
        <v>55</v>
      </c>
      <c r="L1472" s="169">
        <v>2</v>
      </c>
      <c r="M1472" s="167" t="s">
        <v>3504</v>
      </c>
      <c r="N1472" s="169">
        <v>254.9</v>
      </c>
      <c r="O1472" s="167" t="s">
        <v>3505</v>
      </c>
      <c r="P1472" s="167"/>
      <c r="Q1472" s="167" t="s">
        <v>3514</v>
      </c>
      <c r="R1472" s="167" t="s">
        <v>3528</v>
      </c>
      <c r="S1472" s="169">
        <v>10</v>
      </c>
      <c r="T1472" s="167" t="s">
        <v>3529</v>
      </c>
      <c r="U1472" s="169" t="s">
        <v>3530</v>
      </c>
      <c r="V1472" s="167" t="s">
        <v>5796</v>
      </c>
      <c r="W1472" s="167" t="s">
        <v>5797</v>
      </c>
      <c r="X1472" s="170" t="s">
        <v>3533</v>
      </c>
      <c r="Y1472" s="171" t="s">
        <v>5757</v>
      </c>
      <c r="Z1472" s="167" t="s">
        <v>10814</v>
      </c>
      <c r="AA1472" s="176">
        <v>7500</v>
      </c>
      <c r="AB1472" s="167" t="s">
        <v>11254</v>
      </c>
      <c r="AC1472" s="176">
        <v>7500</v>
      </c>
      <c r="AD1472" s="167" t="s">
        <v>11254</v>
      </c>
      <c r="AE1472" s="176">
        <v>7950.75</v>
      </c>
    </row>
    <row r="1473" spans="1:31">
      <c r="A1473" s="178">
        <v>108212943310</v>
      </c>
      <c r="B1473" s="166">
        <v>46148</v>
      </c>
      <c r="C1473" s="167" t="s">
        <v>3524</v>
      </c>
      <c r="D1473" s="167" t="s">
        <v>3525</v>
      </c>
      <c r="E1473" s="167" t="s">
        <v>3526</v>
      </c>
      <c r="F1473" s="167" t="s">
        <v>3501</v>
      </c>
      <c r="G1473" s="167" t="s">
        <v>3502</v>
      </c>
      <c r="H1473" s="168">
        <v>46149</v>
      </c>
      <c r="I1473" s="167"/>
      <c r="J1473" s="169">
        <v>26138</v>
      </c>
      <c r="K1473" s="167" t="s">
        <v>55</v>
      </c>
      <c r="L1473" s="169">
        <v>2</v>
      </c>
      <c r="M1473" s="167" t="s">
        <v>3504</v>
      </c>
      <c r="N1473" s="169">
        <v>254.9</v>
      </c>
      <c r="O1473" s="167" t="s">
        <v>3505</v>
      </c>
      <c r="P1473" s="167"/>
      <c r="Q1473" s="167" t="s">
        <v>3514</v>
      </c>
      <c r="R1473" s="167" t="s">
        <v>3528</v>
      </c>
      <c r="S1473" s="169">
        <v>9</v>
      </c>
      <c r="T1473" s="167" t="s">
        <v>3535</v>
      </c>
      <c r="U1473" s="169" t="s">
        <v>3536</v>
      </c>
      <c r="V1473" s="167" t="s">
        <v>5798</v>
      </c>
      <c r="W1473" s="167" t="s">
        <v>5799</v>
      </c>
      <c r="X1473" s="170" t="s">
        <v>3533</v>
      </c>
      <c r="Y1473" s="171" t="s">
        <v>5757</v>
      </c>
      <c r="Z1473" s="167" t="s">
        <v>10814</v>
      </c>
      <c r="AA1473" s="176">
        <v>70000</v>
      </c>
      <c r="AB1473" s="167" t="s">
        <v>11254</v>
      </c>
      <c r="AC1473" s="176">
        <v>70000</v>
      </c>
      <c r="AD1473" s="167" t="s">
        <v>11254</v>
      </c>
      <c r="AE1473" s="176">
        <v>168</v>
      </c>
    </row>
    <row r="1474" spans="1:31">
      <c r="A1474" s="178">
        <v>108212943310</v>
      </c>
      <c r="B1474" s="166">
        <v>46148</v>
      </c>
      <c r="C1474" s="167" t="s">
        <v>3524</v>
      </c>
      <c r="D1474" s="167" t="s">
        <v>3525</v>
      </c>
      <c r="E1474" s="167" t="s">
        <v>3526</v>
      </c>
      <c r="F1474" s="167" t="s">
        <v>3501</v>
      </c>
      <c r="G1474" s="167" t="s">
        <v>3502</v>
      </c>
      <c r="H1474" s="168">
        <v>46149</v>
      </c>
      <c r="I1474" s="167"/>
      <c r="J1474" s="169">
        <v>26138</v>
      </c>
      <c r="K1474" s="167" t="s">
        <v>55</v>
      </c>
      <c r="L1474" s="169">
        <v>2</v>
      </c>
      <c r="M1474" s="167" t="s">
        <v>3504</v>
      </c>
      <c r="N1474" s="169">
        <v>254.9</v>
      </c>
      <c r="O1474" s="167" t="s">
        <v>3505</v>
      </c>
      <c r="P1474" s="167"/>
      <c r="Q1474" s="167" t="s">
        <v>3514</v>
      </c>
      <c r="R1474" s="167" t="s">
        <v>3528</v>
      </c>
      <c r="S1474" s="169">
        <v>8</v>
      </c>
      <c r="T1474" s="167" t="s">
        <v>3535</v>
      </c>
      <c r="U1474" s="169" t="s">
        <v>3536</v>
      </c>
      <c r="V1474" s="167" t="s">
        <v>5800</v>
      </c>
      <c r="W1474" s="167" t="s">
        <v>5801</v>
      </c>
      <c r="X1474" s="170" t="s">
        <v>3533</v>
      </c>
      <c r="Y1474" s="171" t="s">
        <v>5757</v>
      </c>
      <c r="Z1474" s="167" t="s">
        <v>10814</v>
      </c>
      <c r="AA1474" s="176">
        <v>10000</v>
      </c>
      <c r="AB1474" s="167" t="s">
        <v>11254</v>
      </c>
      <c r="AC1474" s="176">
        <v>10000</v>
      </c>
      <c r="AD1474" s="167" t="s">
        <v>11254</v>
      </c>
      <c r="AE1474" s="176">
        <v>23</v>
      </c>
    </row>
    <row r="1475" spans="1:31">
      <c r="A1475" s="178">
        <v>108212943310</v>
      </c>
      <c r="B1475" s="166">
        <v>46148</v>
      </c>
      <c r="C1475" s="167" t="s">
        <v>3524</v>
      </c>
      <c r="D1475" s="167" t="s">
        <v>3525</v>
      </c>
      <c r="E1475" s="167" t="s">
        <v>3526</v>
      </c>
      <c r="F1475" s="167" t="s">
        <v>3501</v>
      </c>
      <c r="G1475" s="167" t="s">
        <v>3502</v>
      </c>
      <c r="H1475" s="168">
        <v>46149</v>
      </c>
      <c r="I1475" s="167"/>
      <c r="J1475" s="169">
        <v>26138</v>
      </c>
      <c r="K1475" s="167" t="s">
        <v>55</v>
      </c>
      <c r="L1475" s="169">
        <v>2</v>
      </c>
      <c r="M1475" s="167" t="s">
        <v>3504</v>
      </c>
      <c r="N1475" s="169">
        <v>254.9</v>
      </c>
      <c r="O1475" s="167" t="s">
        <v>3505</v>
      </c>
      <c r="P1475" s="167"/>
      <c r="Q1475" s="167" t="s">
        <v>3514</v>
      </c>
      <c r="R1475" s="167" t="s">
        <v>3528</v>
      </c>
      <c r="S1475" s="169">
        <v>7</v>
      </c>
      <c r="T1475" s="167" t="s">
        <v>3535</v>
      </c>
      <c r="U1475" s="169" t="s">
        <v>3536</v>
      </c>
      <c r="V1475" s="167" t="s">
        <v>4334</v>
      </c>
      <c r="W1475" s="167" t="s">
        <v>4335</v>
      </c>
      <c r="X1475" s="170" t="s">
        <v>3533</v>
      </c>
      <c r="Y1475" s="171" t="s">
        <v>5757</v>
      </c>
      <c r="Z1475" s="167" t="s">
        <v>10814</v>
      </c>
      <c r="AA1475" s="176">
        <v>10000</v>
      </c>
      <c r="AB1475" s="167" t="s">
        <v>11254</v>
      </c>
      <c r="AC1475" s="176">
        <v>10000</v>
      </c>
      <c r="AD1475" s="167" t="s">
        <v>11254</v>
      </c>
      <c r="AE1475" s="176">
        <v>31</v>
      </c>
    </row>
    <row r="1476" spans="1:31">
      <c r="A1476" s="178">
        <v>108212943310</v>
      </c>
      <c r="B1476" s="166">
        <v>46148</v>
      </c>
      <c r="C1476" s="167" t="s">
        <v>3524</v>
      </c>
      <c r="D1476" s="167" t="s">
        <v>3525</v>
      </c>
      <c r="E1476" s="167" t="s">
        <v>3526</v>
      </c>
      <c r="F1476" s="167" t="s">
        <v>3501</v>
      </c>
      <c r="G1476" s="167" t="s">
        <v>3502</v>
      </c>
      <c r="H1476" s="168">
        <v>46149</v>
      </c>
      <c r="I1476" s="167"/>
      <c r="J1476" s="169">
        <v>26138</v>
      </c>
      <c r="K1476" s="167" t="s">
        <v>55</v>
      </c>
      <c r="L1476" s="169">
        <v>2</v>
      </c>
      <c r="M1476" s="167" t="s">
        <v>3504</v>
      </c>
      <c r="N1476" s="169">
        <v>254.9</v>
      </c>
      <c r="O1476" s="167" t="s">
        <v>3505</v>
      </c>
      <c r="P1476" s="167"/>
      <c r="Q1476" s="167" t="s">
        <v>3514</v>
      </c>
      <c r="R1476" s="167" t="s">
        <v>3528</v>
      </c>
      <c r="S1476" s="169">
        <v>6</v>
      </c>
      <c r="T1476" s="167" t="s">
        <v>3535</v>
      </c>
      <c r="U1476" s="169" t="s">
        <v>3536</v>
      </c>
      <c r="V1476" s="167" t="s">
        <v>5802</v>
      </c>
      <c r="W1476" s="167" t="s">
        <v>5803</v>
      </c>
      <c r="X1476" s="170" t="s">
        <v>3533</v>
      </c>
      <c r="Y1476" s="171" t="s">
        <v>5757</v>
      </c>
      <c r="Z1476" s="167" t="s">
        <v>10814</v>
      </c>
      <c r="AA1476" s="176">
        <v>10000</v>
      </c>
      <c r="AB1476" s="167" t="s">
        <v>11254</v>
      </c>
      <c r="AC1476" s="176">
        <v>10000</v>
      </c>
      <c r="AD1476" s="167" t="s">
        <v>11254</v>
      </c>
      <c r="AE1476" s="176">
        <v>24</v>
      </c>
    </row>
    <row r="1477" spans="1:31">
      <c r="A1477" s="178">
        <v>108212943310</v>
      </c>
      <c r="B1477" s="166">
        <v>46148</v>
      </c>
      <c r="C1477" s="167" t="s">
        <v>3524</v>
      </c>
      <c r="D1477" s="167" t="s">
        <v>3525</v>
      </c>
      <c r="E1477" s="167" t="s">
        <v>3526</v>
      </c>
      <c r="F1477" s="167" t="s">
        <v>3501</v>
      </c>
      <c r="G1477" s="167" t="s">
        <v>3502</v>
      </c>
      <c r="H1477" s="168">
        <v>46149</v>
      </c>
      <c r="I1477" s="167"/>
      <c r="J1477" s="169">
        <v>26138</v>
      </c>
      <c r="K1477" s="167" t="s">
        <v>55</v>
      </c>
      <c r="L1477" s="169">
        <v>2</v>
      </c>
      <c r="M1477" s="167" t="s">
        <v>3504</v>
      </c>
      <c r="N1477" s="169">
        <v>254.9</v>
      </c>
      <c r="O1477" s="167" t="s">
        <v>3505</v>
      </c>
      <c r="P1477" s="167"/>
      <c r="Q1477" s="167" t="s">
        <v>3514</v>
      </c>
      <c r="R1477" s="167" t="s">
        <v>3528</v>
      </c>
      <c r="S1477" s="169">
        <v>5</v>
      </c>
      <c r="T1477" s="167" t="s">
        <v>3587</v>
      </c>
      <c r="U1477" s="169" t="s">
        <v>3588</v>
      </c>
      <c r="V1477" s="167" t="s">
        <v>5248</v>
      </c>
      <c r="W1477" s="167" t="s">
        <v>5249</v>
      </c>
      <c r="X1477" s="170" t="s">
        <v>160</v>
      </c>
      <c r="Y1477" s="171" t="s">
        <v>5757</v>
      </c>
      <c r="Z1477" s="167" t="s">
        <v>10814</v>
      </c>
      <c r="AA1477" s="176">
        <v>200</v>
      </c>
      <c r="AB1477" s="167" t="s">
        <v>11254</v>
      </c>
      <c r="AC1477" s="176">
        <v>200</v>
      </c>
      <c r="AD1477" s="167" t="s">
        <v>11254</v>
      </c>
      <c r="AE1477" s="176">
        <v>106.67</v>
      </c>
    </row>
    <row r="1478" spans="1:31">
      <c r="A1478" s="178">
        <v>108212943310</v>
      </c>
      <c r="B1478" s="166">
        <v>46148</v>
      </c>
      <c r="C1478" s="167" t="s">
        <v>3524</v>
      </c>
      <c r="D1478" s="167" t="s">
        <v>3525</v>
      </c>
      <c r="E1478" s="167" t="s">
        <v>3526</v>
      </c>
      <c r="F1478" s="167" t="s">
        <v>3501</v>
      </c>
      <c r="G1478" s="167" t="s">
        <v>3502</v>
      </c>
      <c r="H1478" s="168">
        <v>46149</v>
      </c>
      <c r="I1478" s="167"/>
      <c r="J1478" s="169">
        <v>26138</v>
      </c>
      <c r="K1478" s="167" t="s">
        <v>55</v>
      </c>
      <c r="L1478" s="169">
        <v>2</v>
      </c>
      <c r="M1478" s="167" t="s">
        <v>3504</v>
      </c>
      <c r="N1478" s="169">
        <v>254.9</v>
      </c>
      <c r="O1478" s="167" t="s">
        <v>3505</v>
      </c>
      <c r="P1478" s="167"/>
      <c r="Q1478" s="167" t="s">
        <v>3514</v>
      </c>
      <c r="R1478" s="167" t="s">
        <v>3528</v>
      </c>
      <c r="S1478" s="169">
        <v>4</v>
      </c>
      <c r="T1478" s="167" t="s">
        <v>3587</v>
      </c>
      <c r="U1478" s="169" t="s">
        <v>3588</v>
      </c>
      <c r="V1478" s="167" t="s">
        <v>5248</v>
      </c>
      <c r="W1478" s="167" t="s">
        <v>5249</v>
      </c>
      <c r="X1478" s="170" t="s">
        <v>160</v>
      </c>
      <c r="Y1478" s="171" t="s">
        <v>5757</v>
      </c>
      <c r="Z1478" s="167" t="s">
        <v>10814</v>
      </c>
      <c r="AA1478" s="176">
        <v>1000</v>
      </c>
      <c r="AB1478" s="167" t="s">
        <v>11254</v>
      </c>
      <c r="AC1478" s="176">
        <v>1000</v>
      </c>
      <c r="AD1478" s="167" t="s">
        <v>11254</v>
      </c>
      <c r="AE1478" s="176">
        <v>533.33000000000004</v>
      </c>
    </row>
    <row r="1479" spans="1:31">
      <c r="A1479" s="178">
        <v>108212943310</v>
      </c>
      <c r="B1479" s="166">
        <v>46148</v>
      </c>
      <c r="C1479" s="167" t="s">
        <v>3524</v>
      </c>
      <c r="D1479" s="167" t="s">
        <v>3525</v>
      </c>
      <c r="E1479" s="167" t="s">
        <v>3526</v>
      </c>
      <c r="F1479" s="167" t="s">
        <v>3501</v>
      </c>
      <c r="G1479" s="167" t="s">
        <v>3502</v>
      </c>
      <c r="H1479" s="168">
        <v>46149</v>
      </c>
      <c r="I1479" s="167"/>
      <c r="J1479" s="169">
        <v>26138</v>
      </c>
      <c r="K1479" s="167" t="s">
        <v>55</v>
      </c>
      <c r="L1479" s="169">
        <v>2</v>
      </c>
      <c r="M1479" s="167" t="s">
        <v>3504</v>
      </c>
      <c r="N1479" s="169">
        <v>254.9</v>
      </c>
      <c r="O1479" s="167" t="s">
        <v>3505</v>
      </c>
      <c r="P1479" s="167"/>
      <c r="Q1479" s="167" t="s">
        <v>3514</v>
      </c>
      <c r="R1479" s="167" t="s">
        <v>3528</v>
      </c>
      <c r="S1479" s="169">
        <v>3</v>
      </c>
      <c r="T1479" s="167" t="s">
        <v>3587</v>
      </c>
      <c r="U1479" s="169" t="s">
        <v>3588</v>
      </c>
      <c r="V1479" s="167" t="s">
        <v>5248</v>
      </c>
      <c r="W1479" s="167" t="s">
        <v>5249</v>
      </c>
      <c r="X1479" s="170" t="s">
        <v>160</v>
      </c>
      <c r="Y1479" s="171" t="s">
        <v>5757</v>
      </c>
      <c r="Z1479" s="167" t="s">
        <v>10814</v>
      </c>
      <c r="AA1479" s="176">
        <v>600</v>
      </c>
      <c r="AB1479" s="167" t="s">
        <v>11254</v>
      </c>
      <c r="AC1479" s="176">
        <v>600</v>
      </c>
      <c r="AD1479" s="167" t="s">
        <v>11254</v>
      </c>
      <c r="AE1479" s="176">
        <v>320</v>
      </c>
    </row>
    <row r="1480" spans="1:31">
      <c r="A1480" s="178">
        <v>108212943310</v>
      </c>
      <c r="B1480" s="166">
        <v>46148</v>
      </c>
      <c r="C1480" s="167" t="s">
        <v>3524</v>
      </c>
      <c r="D1480" s="167" t="s">
        <v>3525</v>
      </c>
      <c r="E1480" s="167" t="s">
        <v>3526</v>
      </c>
      <c r="F1480" s="167" t="s">
        <v>3501</v>
      </c>
      <c r="G1480" s="167" t="s">
        <v>3502</v>
      </c>
      <c r="H1480" s="168">
        <v>46149</v>
      </c>
      <c r="I1480" s="167"/>
      <c r="J1480" s="169">
        <v>26138</v>
      </c>
      <c r="K1480" s="167" t="s">
        <v>55</v>
      </c>
      <c r="L1480" s="169">
        <v>2</v>
      </c>
      <c r="M1480" s="167" t="s">
        <v>3504</v>
      </c>
      <c r="N1480" s="169">
        <v>254.9</v>
      </c>
      <c r="O1480" s="167" t="s">
        <v>3505</v>
      </c>
      <c r="P1480" s="167"/>
      <c r="Q1480" s="167" t="s">
        <v>3514</v>
      </c>
      <c r="R1480" s="167" t="s">
        <v>3528</v>
      </c>
      <c r="S1480" s="169">
        <v>2</v>
      </c>
      <c r="T1480" s="167" t="s">
        <v>3540</v>
      </c>
      <c r="U1480" s="169" t="s">
        <v>3541</v>
      </c>
      <c r="V1480" s="167" t="s">
        <v>5241</v>
      </c>
      <c r="W1480" s="167" t="s">
        <v>4351</v>
      </c>
      <c r="X1480" s="170" t="s">
        <v>3533</v>
      </c>
      <c r="Y1480" s="171" t="s">
        <v>5757</v>
      </c>
      <c r="Z1480" s="167" t="s">
        <v>10814</v>
      </c>
      <c r="AA1480" s="176">
        <v>9000</v>
      </c>
      <c r="AB1480" s="167" t="s">
        <v>11254</v>
      </c>
      <c r="AC1480" s="176">
        <v>9000</v>
      </c>
      <c r="AD1480" s="167" t="s">
        <v>11254</v>
      </c>
      <c r="AE1480" s="176">
        <v>360</v>
      </c>
    </row>
    <row r="1481" spans="1:31">
      <c r="A1481" s="178">
        <v>108212943310</v>
      </c>
      <c r="B1481" s="166">
        <v>46148</v>
      </c>
      <c r="C1481" s="167" t="s">
        <v>3524</v>
      </c>
      <c r="D1481" s="167" t="s">
        <v>3525</v>
      </c>
      <c r="E1481" s="167" t="s">
        <v>3526</v>
      </c>
      <c r="F1481" s="167" t="s">
        <v>3501</v>
      </c>
      <c r="G1481" s="167" t="s">
        <v>3502</v>
      </c>
      <c r="H1481" s="168">
        <v>46149</v>
      </c>
      <c r="I1481" s="167"/>
      <c r="J1481" s="169">
        <v>26138</v>
      </c>
      <c r="K1481" s="167" t="s">
        <v>55</v>
      </c>
      <c r="L1481" s="169">
        <v>2</v>
      </c>
      <c r="M1481" s="167" t="s">
        <v>3504</v>
      </c>
      <c r="N1481" s="169">
        <v>254.9</v>
      </c>
      <c r="O1481" s="167" t="s">
        <v>3505</v>
      </c>
      <c r="P1481" s="167"/>
      <c r="Q1481" s="167" t="s">
        <v>3514</v>
      </c>
      <c r="R1481" s="167" t="s">
        <v>3528</v>
      </c>
      <c r="S1481" s="169">
        <v>1</v>
      </c>
      <c r="T1481" s="167" t="s">
        <v>3529</v>
      </c>
      <c r="U1481" s="169" t="s">
        <v>3530</v>
      </c>
      <c r="V1481" s="167" t="s">
        <v>5792</v>
      </c>
      <c r="W1481" s="167" t="s">
        <v>5793</v>
      </c>
      <c r="X1481" s="170" t="s">
        <v>3533</v>
      </c>
      <c r="Y1481" s="171" t="s">
        <v>5757</v>
      </c>
      <c r="Z1481" s="167" t="s">
        <v>10814</v>
      </c>
      <c r="AA1481" s="176">
        <v>7500</v>
      </c>
      <c r="AB1481" s="167" t="s">
        <v>11254</v>
      </c>
      <c r="AC1481" s="176">
        <v>7500</v>
      </c>
      <c r="AD1481" s="167" t="s">
        <v>11254</v>
      </c>
      <c r="AE1481" s="176">
        <v>1264.5</v>
      </c>
    </row>
    <row r="1482" spans="1:31">
      <c r="A1482" s="178">
        <v>108212990540</v>
      </c>
      <c r="B1482" s="166">
        <v>46148</v>
      </c>
      <c r="C1482" s="167" t="s">
        <v>3524</v>
      </c>
      <c r="D1482" s="167" t="s">
        <v>3525</v>
      </c>
      <c r="E1482" s="167" t="s">
        <v>3526</v>
      </c>
      <c r="F1482" s="167" t="s">
        <v>3501</v>
      </c>
      <c r="G1482" s="167" t="s">
        <v>3502</v>
      </c>
      <c r="H1482" s="168">
        <v>46149</v>
      </c>
      <c r="I1482" s="167"/>
      <c r="J1482" s="169">
        <v>26138</v>
      </c>
      <c r="K1482" s="167" t="s">
        <v>55</v>
      </c>
      <c r="L1482" s="169">
        <v>2</v>
      </c>
      <c r="M1482" s="167" t="s">
        <v>3504</v>
      </c>
      <c r="N1482" s="169">
        <v>254.9</v>
      </c>
      <c r="O1482" s="167" t="s">
        <v>3505</v>
      </c>
      <c r="P1482" s="167"/>
      <c r="Q1482" s="167" t="s">
        <v>3514</v>
      </c>
      <c r="R1482" s="167" t="s">
        <v>3528</v>
      </c>
      <c r="S1482" s="169">
        <v>19</v>
      </c>
      <c r="T1482" s="167" t="s">
        <v>3540</v>
      </c>
      <c r="U1482" s="169" t="s">
        <v>3541</v>
      </c>
      <c r="V1482" s="167" t="s">
        <v>5239</v>
      </c>
      <c r="W1482" s="167" t="s">
        <v>5240</v>
      </c>
      <c r="X1482" s="170" t="s">
        <v>3533</v>
      </c>
      <c r="Y1482" s="171" t="s">
        <v>5757</v>
      </c>
      <c r="Z1482" s="167" t="s">
        <v>10814</v>
      </c>
      <c r="AA1482" s="176">
        <v>3000</v>
      </c>
      <c r="AB1482" s="167" t="s">
        <v>11254</v>
      </c>
      <c r="AC1482" s="176">
        <v>3000</v>
      </c>
      <c r="AD1482" s="167" t="s">
        <v>11254</v>
      </c>
      <c r="AE1482" s="176">
        <v>180.6</v>
      </c>
    </row>
    <row r="1483" spans="1:31">
      <c r="A1483" s="178">
        <v>108212990540</v>
      </c>
      <c r="B1483" s="166">
        <v>46148</v>
      </c>
      <c r="C1483" s="167" t="s">
        <v>3524</v>
      </c>
      <c r="D1483" s="167" t="s">
        <v>3525</v>
      </c>
      <c r="E1483" s="167" t="s">
        <v>3526</v>
      </c>
      <c r="F1483" s="167" t="s">
        <v>3501</v>
      </c>
      <c r="G1483" s="167" t="s">
        <v>3502</v>
      </c>
      <c r="H1483" s="168">
        <v>46149</v>
      </c>
      <c r="I1483" s="167"/>
      <c r="J1483" s="169">
        <v>26138</v>
      </c>
      <c r="K1483" s="167" t="s">
        <v>55</v>
      </c>
      <c r="L1483" s="169">
        <v>2</v>
      </c>
      <c r="M1483" s="167" t="s">
        <v>3504</v>
      </c>
      <c r="N1483" s="169">
        <v>254.9</v>
      </c>
      <c r="O1483" s="167" t="s">
        <v>3505</v>
      </c>
      <c r="P1483" s="167"/>
      <c r="Q1483" s="167" t="s">
        <v>3514</v>
      </c>
      <c r="R1483" s="167" t="s">
        <v>3528</v>
      </c>
      <c r="S1483" s="169">
        <v>18</v>
      </c>
      <c r="T1483" s="167" t="s">
        <v>3545</v>
      </c>
      <c r="U1483" s="169" t="s">
        <v>3546</v>
      </c>
      <c r="V1483" s="167" t="s">
        <v>4048</v>
      </c>
      <c r="W1483" s="167" t="s">
        <v>4049</v>
      </c>
      <c r="X1483" s="170" t="s">
        <v>157</v>
      </c>
      <c r="Y1483" s="171" t="s">
        <v>5757</v>
      </c>
      <c r="Z1483" s="167" t="s">
        <v>10814</v>
      </c>
      <c r="AA1483" s="176">
        <v>36000</v>
      </c>
      <c r="AB1483" s="167" t="s">
        <v>11254</v>
      </c>
      <c r="AC1483" s="176">
        <v>36000</v>
      </c>
      <c r="AD1483" s="167" t="s">
        <v>11254</v>
      </c>
      <c r="AE1483" s="176">
        <v>586.79999999999995</v>
      </c>
    </row>
    <row r="1484" spans="1:31">
      <c r="A1484" s="178">
        <v>108212990540</v>
      </c>
      <c r="B1484" s="166">
        <v>46148</v>
      </c>
      <c r="C1484" s="167" t="s">
        <v>3524</v>
      </c>
      <c r="D1484" s="167" t="s">
        <v>3525</v>
      </c>
      <c r="E1484" s="167" t="s">
        <v>3526</v>
      </c>
      <c r="F1484" s="167" t="s">
        <v>3501</v>
      </c>
      <c r="G1484" s="167" t="s">
        <v>3502</v>
      </c>
      <c r="H1484" s="168">
        <v>46149</v>
      </c>
      <c r="I1484" s="167"/>
      <c r="J1484" s="169">
        <v>26138</v>
      </c>
      <c r="K1484" s="167" t="s">
        <v>55</v>
      </c>
      <c r="L1484" s="169">
        <v>2</v>
      </c>
      <c r="M1484" s="167" t="s">
        <v>3504</v>
      </c>
      <c r="N1484" s="169">
        <v>254.9</v>
      </c>
      <c r="O1484" s="167" t="s">
        <v>3505</v>
      </c>
      <c r="P1484" s="167"/>
      <c r="Q1484" s="167" t="s">
        <v>3514</v>
      </c>
      <c r="R1484" s="167" t="s">
        <v>3528</v>
      </c>
      <c r="S1484" s="169">
        <v>17</v>
      </c>
      <c r="T1484" s="167" t="s">
        <v>3560</v>
      </c>
      <c r="U1484" s="169" t="s">
        <v>3561</v>
      </c>
      <c r="V1484" s="167" t="s">
        <v>4058</v>
      </c>
      <c r="W1484" s="167" t="s">
        <v>4059</v>
      </c>
      <c r="X1484" s="170" t="s">
        <v>3533</v>
      </c>
      <c r="Y1484" s="171" t="s">
        <v>5757</v>
      </c>
      <c r="Z1484" s="167" t="s">
        <v>10814</v>
      </c>
      <c r="AA1484" s="176">
        <v>46000</v>
      </c>
      <c r="AB1484" s="167" t="s">
        <v>11254</v>
      </c>
      <c r="AC1484" s="176">
        <v>46000</v>
      </c>
      <c r="AD1484" s="167" t="s">
        <v>11254</v>
      </c>
      <c r="AE1484" s="176">
        <v>9489.7999999999993</v>
      </c>
    </row>
    <row r="1485" spans="1:31">
      <c r="A1485" s="178">
        <v>108212990540</v>
      </c>
      <c r="B1485" s="166">
        <v>46148</v>
      </c>
      <c r="C1485" s="167" t="s">
        <v>3524</v>
      </c>
      <c r="D1485" s="167" t="s">
        <v>3525</v>
      </c>
      <c r="E1485" s="167" t="s">
        <v>3526</v>
      </c>
      <c r="F1485" s="167" t="s">
        <v>3501</v>
      </c>
      <c r="G1485" s="167" t="s">
        <v>3502</v>
      </c>
      <c r="H1485" s="168">
        <v>46149</v>
      </c>
      <c r="I1485" s="167"/>
      <c r="J1485" s="169">
        <v>26138</v>
      </c>
      <c r="K1485" s="167" t="s">
        <v>55</v>
      </c>
      <c r="L1485" s="169">
        <v>2</v>
      </c>
      <c r="M1485" s="167" t="s">
        <v>3504</v>
      </c>
      <c r="N1485" s="169">
        <v>254.9</v>
      </c>
      <c r="O1485" s="167" t="s">
        <v>3505</v>
      </c>
      <c r="P1485" s="167"/>
      <c r="Q1485" s="167" t="s">
        <v>3514</v>
      </c>
      <c r="R1485" s="167" t="s">
        <v>3528</v>
      </c>
      <c r="S1485" s="169">
        <v>16</v>
      </c>
      <c r="T1485" s="167" t="s">
        <v>3560</v>
      </c>
      <c r="U1485" s="169" t="s">
        <v>3561</v>
      </c>
      <c r="V1485" s="167" t="s">
        <v>4058</v>
      </c>
      <c r="W1485" s="167" t="s">
        <v>4059</v>
      </c>
      <c r="X1485" s="170" t="s">
        <v>3533</v>
      </c>
      <c r="Y1485" s="171" t="s">
        <v>5757</v>
      </c>
      <c r="Z1485" s="167" t="s">
        <v>10814</v>
      </c>
      <c r="AA1485" s="176">
        <v>42000</v>
      </c>
      <c r="AB1485" s="167" t="s">
        <v>11254</v>
      </c>
      <c r="AC1485" s="176">
        <v>42000</v>
      </c>
      <c r="AD1485" s="167" t="s">
        <v>11254</v>
      </c>
      <c r="AE1485" s="176">
        <v>8664.6</v>
      </c>
    </row>
    <row r="1486" spans="1:31">
      <c r="A1486" s="178">
        <v>108212990540</v>
      </c>
      <c r="B1486" s="166">
        <v>46148</v>
      </c>
      <c r="C1486" s="167" t="s">
        <v>3524</v>
      </c>
      <c r="D1486" s="167" t="s">
        <v>3525</v>
      </c>
      <c r="E1486" s="167" t="s">
        <v>3526</v>
      </c>
      <c r="F1486" s="167" t="s">
        <v>3501</v>
      </c>
      <c r="G1486" s="167" t="s">
        <v>3502</v>
      </c>
      <c r="H1486" s="168">
        <v>46149</v>
      </c>
      <c r="I1486" s="167"/>
      <c r="J1486" s="169">
        <v>26138</v>
      </c>
      <c r="K1486" s="167" t="s">
        <v>55</v>
      </c>
      <c r="L1486" s="169">
        <v>2</v>
      </c>
      <c r="M1486" s="167" t="s">
        <v>3504</v>
      </c>
      <c r="N1486" s="169">
        <v>254.9</v>
      </c>
      <c r="O1486" s="167" t="s">
        <v>3505</v>
      </c>
      <c r="P1486" s="167"/>
      <c r="Q1486" s="167" t="s">
        <v>3514</v>
      </c>
      <c r="R1486" s="167" t="s">
        <v>3528</v>
      </c>
      <c r="S1486" s="169">
        <v>15</v>
      </c>
      <c r="T1486" s="167" t="s">
        <v>3529</v>
      </c>
      <c r="U1486" s="169" t="s">
        <v>3530</v>
      </c>
      <c r="V1486" s="167" t="s">
        <v>4072</v>
      </c>
      <c r="W1486" s="167" t="s">
        <v>4073</v>
      </c>
      <c r="X1486" s="170" t="s">
        <v>3533</v>
      </c>
      <c r="Y1486" s="171" t="s">
        <v>5757</v>
      </c>
      <c r="Z1486" s="167" t="s">
        <v>10814</v>
      </c>
      <c r="AA1486" s="176">
        <v>3000</v>
      </c>
      <c r="AB1486" s="167" t="s">
        <v>11254</v>
      </c>
      <c r="AC1486" s="176">
        <v>3000</v>
      </c>
      <c r="AD1486" s="167" t="s">
        <v>11254</v>
      </c>
      <c r="AE1486" s="176">
        <v>88400.1</v>
      </c>
    </row>
    <row r="1487" spans="1:31">
      <c r="A1487" s="178">
        <v>108212990540</v>
      </c>
      <c r="B1487" s="166">
        <v>46148</v>
      </c>
      <c r="C1487" s="167" t="s">
        <v>3524</v>
      </c>
      <c r="D1487" s="167" t="s">
        <v>3525</v>
      </c>
      <c r="E1487" s="167" t="s">
        <v>3526</v>
      </c>
      <c r="F1487" s="167" t="s">
        <v>3501</v>
      </c>
      <c r="G1487" s="167" t="s">
        <v>3502</v>
      </c>
      <c r="H1487" s="168">
        <v>46149</v>
      </c>
      <c r="I1487" s="167"/>
      <c r="J1487" s="169">
        <v>26138</v>
      </c>
      <c r="K1487" s="167" t="s">
        <v>55</v>
      </c>
      <c r="L1487" s="169">
        <v>2</v>
      </c>
      <c r="M1487" s="167" t="s">
        <v>3504</v>
      </c>
      <c r="N1487" s="169">
        <v>254.9</v>
      </c>
      <c r="O1487" s="167" t="s">
        <v>3505</v>
      </c>
      <c r="P1487" s="167"/>
      <c r="Q1487" s="167" t="s">
        <v>3514</v>
      </c>
      <c r="R1487" s="167" t="s">
        <v>3528</v>
      </c>
      <c r="S1487" s="169">
        <v>14</v>
      </c>
      <c r="T1487" s="167" t="s">
        <v>3529</v>
      </c>
      <c r="U1487" s="169" t="s">
        <v>3530</v>
      </c>
      <c r="V1487" s="167" t="s">
        <v>4072</v>
      </c>
      <c r="W1487" s="167" t="s">
        <v>4073</v>
      </c>
      <c r="X1487" s="170" t="s">
        <v>3533</v>
      </c>
      <c r="Y1487" s="171" t="s">
        <v>5757</v>
      </c>
      <c r="Z1487" s="167" t="s">
        <v>10814</v>
      </c>
      <c r="AA1487" s="176">
        <v>3000</v>
      </c>
      <c r="AB1487" s="167" t="s">
        <v>11254</v>
      </c>
      <c r="AC1487" s="176">
        <v>3000</v>
      </c>
      <c r="AD1487" s="167" t="s">
        <v>11254</v>
      </c>
      <c r="AE1487" s="176">
        <v>88400.1</v>
      </c>
    </row>
    <row r="1488" spans="1:31">
      <c r="A1488" s="178">
        <v>108212990540</v>
      </c>
      <c r="B1488" s="166">
        <v>46148</v>
      </c>
      <c r="C1488" s="167" t="s">
        <v>3524</v>
      </c>
      <c r="D1488" s="167" t="s">
        <v>3525</v>
      </c>
      <c r="E1488" s="167" t="s">
        <v>3526</v>
      </c>
      <c r="F1488" s="167" t="s">
        <v>3501</v>
      </c>
      <c r="G1488" s="167" t="s">
        <v>3502</v>
      </c>
      <c r="H1488" s="168">
        <v>46149</v>
      </c>
      <c r="I1488" s="167"/>
      <c r="J1488" s="169">
        <v>26138</v>
      </c>
      <c r="K1488" s="167" t="s">
        <v>55</v>
      </c>
      <c r="L1488" s="169">
        <v>2</v>
      </c>
      <c r="M1488" s="167" t="s">
        <v>3504</v>
      </c>
      <c r="N1488" s="169">
        <v>254.9</v>
      </c>
      <c r="O1488" s="167" t="s">
        <v>3505</v>
      </c>
      <c r="P1488" s="167"/>
      <c r="Q1488" s="167" t="s">
        <v>3514</v>
      </c>
      <c r="R1488" s="167" t="s">
        <v>3528</v>
      </c>
      <c r="S1488" s="169">
        <v>13</v>
      </c>
      <c r="T1488" s="167" t="s">
        <v>3560</v>
      </c>
      <c r="U1488" s="169" t="s">
        <v>3561</v>
      </c>
      <c r="V1488" s="167" t="s">
        <v>4058</v>
      </c>
      <c r="W1488" s="167" t="s">
        <v>4059</v>
      </c>
      <c r="X1488" s="170" t="s">
        <v>3533</v>
      </c>
      <c r="Y1488" s="171" t="s">
        <v>5757</v>
      </c>
      <c r="Z1488" s="167" t="s">
        <v>10814</v>
      </c>
      <c r="AA1488" s="176">
        <v>30000</v>
      </c>
      <c r="AB1488" s="167" t="s">
        <v>11254</v>
      </c>
      <c r="AC1488" s="176">
        <v>30000</v>
      </c>
      <c r="AD1488" s="167" t="s">
        <v>11254</v>
      </c>
      <c r="AE1488" s="176">
        <v>6189</v>
      </c>
    </row>
    <row r="1489" spans="1:31">
      <c r="A1489" s="178">
        <v>108212990540</v>
      </c>
      <c r="B1489" s="166">
        <v>46148</v>
      </c>
      <c r="C1489" s="167" t="s">
        <v>3524</v>
      </c>
      <c r="D1489" s="167" t="s">
        <v>3525</v>
      </c>
      <c r="E1489" s="167" t="s">
        <v>3526</v>
      </c>
      <c r="F1489" s="167" t="s">
        <v>3501</v>
      </c>
      <c r="G1489" s="167" t="s">
        <v>3502</v>
      </c>
      <c r="H1489" s="168">
        <v>46149</v>
      </c>
      <c r="I1489" s="167"/>
      <c r="J1489" s="169">
        <v>26138</v>
      </c>
      <c r="K1489" s="167" t="s">
        <v>55</v>
      </c>
      <c r="L1489" s="169">
        <v>2</v>
      </c>
      <c r="M1489" s="167" t="s">
        <v>3504</v>
      </c>
      <c r="N1489" s="169">
        <v>254.9</v>
      </c>
      <c r="O1489" s="167" t="s">
        <v>3505</v>
      </c>
      <c r="P1489" s="167"/>
      <c r="Q1489" s="167" t="s">
        <v>3514</v>
      </c>
      <c r="R1489" s="167" t="s">
        <v>3528</v>
      </c>
      <c r="S1489" s="169">
        <v>12</v>
      </c>
      <c r="T1489" s="167" t="s">
        <v>3545</v>
      </c>
      <c r="U1489" s="169" t="s">
        <v>3546</v>
      </c>
      <c r="V1489" s="167" t="s">
        <v>5233</v>
      </c>
      <c r="W1489" s="167" t="s">
        <v>5234</v>
      </c>
      <c r="X1489" s="170" t="s">
        <v>3533</v>
      </c>
      <c r="Y1489" s="171" t="s">
        <v>5757</v>
      </c>
      <c r="Z1489" s="167" t="s">
        <v>10814</v>
      </c>
      <c r="AA1489" s="176">
        <v>132000</v>
      </c>
      <c r="AB1489" s="167" t="s">
        <v>11254</v>
      </c>
      <c r="AC1489" s="176">
        <v>132000</v>
      </c>
      <c r="AD1489" s="167" t="s">
        <v>11254</v>
      </c>
      <c r="AE1489" s="176">
        <v>1676.4</v>
      </c>
    </row>
    <row r="1490" spans="1:31">
      <c r="A1490" s="178">
        <v>108212990540</v>
      </c>
      <c r="B1490" s="166">
        <v>46148</v>
      </c>
      <c r="C1490" s="167" t="s">
        <v>3524</v>
      </c>
      <c r="D1490" s="167" t="s">
        <v>3525</v>
      </c>
      <c r="E1490" s="167" t="s">
        <v>3526</v>
      </c>
      <c r="F1490" s="167" t="s">
        <v>3501</v>
      </c>
      <c r="G1490" s="167" t="s">
        <v>3502</v>
      </c>
      <c r="H1490" s="168">
        <v>46149</v>
      </c>
      <c r="I1490" s="167"/>
      <c r="J1490" s="169">
        <v>26138</v>
      </c>
      <c r="K1490" s="167" t="s">
        <v>55</v>
      </c>
      <c r="L1490" s="169">
        <v>2</v>
      </c>
      <c r="M1490" s="167" t="s">
        <v>3504</v>
      </c>
      <c r="N1490" s="169">
        <v>254.9</v>
      </c>
      <c r="O1490" s="167" t="s">
        <v>3505</v>
      </c>
      <c r="P1490" s="167"/>
      <c r="Q1490" s="167" t="s">
        <v>3514</v>
      </c>
      <c r="R1490" s="167" t="s">
        <v>3528</v>
      </c>
      <c r="S1490" s="169">
        <v>11</v>
      </c>
      <c r="T1490" s="167" t="s">
        <v>3535</v>
      </c>
      <c r="U1490" s="169" t="s">
        <v>3536</v>
      </c>
      <c r="V1490" s="167" t="s">
        <v>5804</v>
      </c>
      <c r="W1490" s="167" t="s">
        <v>5805</v>
      </c>
      <c r="X1490" s="170" t="s">
        <v>159</v>
      </c>
      <c r="Y1490" s="171" t="s">
        <v>5757</v>
      </c>
      <c r="Z1490" s="167" t="s">
        <v>10814</v>
      </c>
      <c r="AA1490" s="176">
        <v>20000</v>
      </c>
      <c r="AB1490" s="167" t="s">
        <v>11254</v>
      </c>
      <c r="AC1490" s="176">
        <v>20000</v>
      </c>
      <c r="AD1490" s="167" t="s">
        <v>11254</v>
      </c>
      <c r="AE1490" s="176">
        <v>22</v>
      </c>
    </row>
    <row r="1491" spans="1:31">
      <c r="A1491" s="178">
        <v>108212990540</v>
      </c>
      <c r="B1491" s="166">
        <v>46148</v>
      </c>
      <c r="C1491" s="167" t="s">
        <v>3524</v>
      </c>
      <c r="D1491" s="167" t="s">
        <v>3525</v>
      </c>
      <c r="E1491" s="167" t="s">
        <v>3526</v>
      </c>
      <c r="F1491" s="167" t="s">
        <v>3501</v>
      </c>
      <c r="G1491" s="167" t="s">
        <v>3502</v>
      </c>
      <c r="H1491" s="168">
        <v>46149</v>
      </c>
      <c r="I1491" s="167"/>
      <c r="J1491" s="169">
        <v>26138</v>
      </c>
      <c r="K1491" s="167" t="s">
        <v>55</v>
      </c>
      <c r="L1491" s="169">
        <v>2</v>
      </c>
      <c r="M1491" s="167" t="s">
        <v>3504</v>
      </c>
      <c r="N1491" s="169">
        <v>254.9</v>
      </c>
      <c r="O1491" s="167" t="s">
        <v>3505</v>
      </c>
      <c r="P1491" s="167"/>
      <c r="Q1491" s="167" t="s">
        <v>3514</v>
      </c>
      <c r="R1491" s="167" t="s">
        <v>3528</v>
      </c>
      <c r="S1491" s="169">
        <v>10</v>
      </c>
      <c r="T1491" s="167" t="s">
        <v>3560</v>
      </c>
      <c r="U1491" s="169" t="s">
        <v>3561</v>
      </c>
      <c r="V1491" s="167" t="s">
        <v>5806</v>
      </c>
      <c r="W1491" s="167" t="s">
        <v>5807</v>
      </c>
      <c r="X1491" s="170" t="s">
        <v>159</v>
      </c>
      <c r="Y1491" s="171" t="s">
        <v>5757</v>
      </c>
      <c r="Z1491" s="167" t="s">
        <v>10814</v>
      </c>
      <c r="AA1491" s="176">
        <v>9000</v>
      </c>
      <c r="AB1491" s="167" t="s">
        <v>11254</v>
      </c>
      <c r="AC1491" s="176">
        <v>9000</v>
      </c>
      <c r="AD1491" s="167" t="s">
        <v>11254</v>
      </c>
      <c r="AE1491" s="176">
        <v>299.25</v>
      </c>
    </row>
    <row r="1492" spans="1:31">
      <c r="A1492" s="178">
        <v>108212990540</v>
      </c>
      <c r="B1492" s="166">
        <v>46148</v>
      </c>
      <c r="C1492" s="167" t="s">
        <v>3524</v>
      </c>
      <c r="D1492" s="167" t="s">
        <v>3525</v>
      </c>
      <c r="E1492" s="167" t="s">
        <v>3526</v>
      </c>
      <c r="F1492" s="167" t="s">
        <v>3501</v>
      </c>
      <c r="G1492" s="167" t="s">
        <v>3502</v>
      </c>
      <c r="H1492" s="168">
        <v>46149</v>
      </c>
      <c r="I1492" s="167"/>
      <c r="J1492" s="169">
        <v>26138</v>
      </c>
      <c r="K1492" s="167" t="s">
        <v>55</v>
      </c>
      <c r="L1492" s="169">
        <v>2</v>
      </c>
      <c r="M1492" s="167" t="s">
        <v>3504</v>
      </c>
      <c r="N1492" s="169">
        <v>254.9</v>
      </c>
      <c r="O1492" s="167" t="s">
        <v>3505</v>
      </c>
      <c r="P1492" s="167"/>
      <c r="Q1492" s="167" t="s">
        <v>3514</v>
      </c>
      <c r="R1492" s="167" t="s">
        <v>3528</v>
      </c>
      <c r="S1492" s="169">
        <v>9</v>
      </c>
      <c r="T1492" s="167" t="s">
        <v>3540</v>
      </c>
      <c r="U1492" s="169" t="s">
        <v>3541</v>
      </c>
      <c r="V1492" s="167" t="s">
        <v>5241</v>
      </c>
      <c r="W1492" s="167" t="s">
        <v>4351</v>
      </c>
      <c r="X1492" s="170" t="s">
        <v>3533</v>
      </c>
      <c r="Y1492" s="171" t="s">
        <v>5757</v>
      </c>
      <c r="Z1492" s="167" t="s">
        <v>10814</v>
      </c>
      <c r="AA1492" s="176">
        <v>6000</v>
      </c>
      <c r="AB1492" s="167" t="s">
        <v>11254</v>
      </c>
      <c r="AC1492" s="176">
        <v>6000</v>
      </c>
      <c r="AD1492" s="167" t="s">
        <v>11254</v>
      </c>
      <c r="AE1492" s="176">
        <v>240</v>
      </c>
    </row>
    <row r="1493" spans="1:31">
      <c r="A1493" s="178">
        <v>108212990540</v>
      </c>
      <c r="B1493" s="166">
        <v>46148</v>
      </c>
      <c r="C1493" s="167" t="s">
        <v>3524</v>
      </c>
      <c r="D1493" s="167" t="s">
        <v>3525</v>
      </c>
      <c r="E1493" s="167" t="s">
        <v>3526</v>
      </c>
      <c r="F1493" s="167" t="s">
        <v>3501</v>
      </c>
      <c r="G1493" s="167" t="s">
        <v>3502</v>
      </c>
      <c r="H1493" s="168">
        <v>46149</v>
      </c>
      <c r="I1493" s="167"/>
      <c r="J1493" s="169">
        <v>26138</v>
      </c>
      <c r="K1493" s="167" t="s">
        <v>55</v>
      </c>
      <c r="L1493" s="169">
        <v>2</v>
      </c>
      <c r="M1493" s="167" t="s">
        <v>3504</v>
      </c>
      <c r="N1493" s="169">
        <v>254.9</v>
      </c>
      <c r="O1493" s="167" t="s">
        <v>3505</v>
      </c>
      <c r="P1493" s="167"/>
      <c r="Q1493" s="167" t="s">
        <v>3514</v>
      </c>
      <c r="R1493" s="167" t="s">
        <v>3528</v>
      </c>
      <c r="S1493" s="169">
        <v>8</v>
      </c>
      <c r="T1493" s="167" t="s">
        <v>3529</v>
      </c>
      <c r="U1493" s="169" t="s">
        <v>3530</v>
      </c>
      <c r="V1493" s="167" t="s">
        <v>5237</v>
      </c>
      <c r="W1493" s="167" t="s">
        <v>5238</v>
      </c>
      <c r="X1493" s="170" t="s">
        <v>3533</v>
      </c>
      <c r="Y1493" s="171" t="s">
        <v>5757</v>
      </c>
      <c r="Z1493" s="167" t="s">
        <v>10814</v>
      </c>
      <c r="AA1493" s="176">
        <v>15000</v>
      </c>
      <c r="AB1493" s="167" t="s">
        <v>11254</v>
      </c>
      <c r="AC1493" s="176">
        <v>15000</v>
      </c>
      <c r="AD1493" s="167" t="s">
        <v>11254</v>
      </c>
      <c r="AE1493" s="176">
        <v>11982</v>
      </c>
    </row>
    <row r="1494" spans="1:31">
      <c r="A1494" s="178">
        <v>108212990540</v>
      </c>
      <c r="B1494" s="166">
        <v>46148</v>
      </c>
      <c r="C1494" s="167" t="s">
        <v>3524</v>
      </c>
      <c r="D1494" s="167" t="s">
        <v>3525</v>
      </c>
      <c r="E1494" s="167" t="s">
        <v>3526</v>
      </c>
      <c r="F1494" s="167" t="s">
        <v>3501</v>
      </c>
      <c r="G1494" s="167" t="s">
        <v>3502</v>
      </c>
      <c r="H1494" s="168">
        <v>46149</v>
      </c>
      <c r="I1494" s="167"/>
      <c r="J1494" s="169">
        <v>26138</v>
      </c>
      <c r="K1494" s="167" t="s">
        <v>55</v>
      </c>
      <c r="L1494" s="169">
        <v>2</v>
      </c>
      <c r="M1494" s="167" t="s">
        <v>3504</v>
      </c>
      <c r="N1494" s="169">
        <v>254.9</v>
      </c>
      <c r="O1494" s="167" t="s">
        <v>3505</v>
      </c>
      <c r="P1494" s="167"/>
      <c r="Q1494" s="167" t="s">
        <v>3514</v>
      </c>
      <c r="R1494" s="167" t="s">
        <v>3528</v>
      </c>
      <c r="S1494" s="169">
        <v>7</v>
      </c>
      <c r="T1494" s="167" t="s">
        <v>3535</v>
      </c>
      <c r="U1494" s="169" t="s">
        <v>3536</v>
      </c>
      <c r="V1494" s="167" t="s">
        <v>5808</v>
      </c>
      <c r="W1494" s="167" t="s">
        <v>3698</v>
      </c>
      <c r="X1494" s="170" t="s">
        <v>3533</v>
      </c>
      <c r="Y1494" s="171" t="s">
        <v>5757</v>
      </c>
      <c r="Z1494" s="167" t="s">
        <v>10814</v>
      </c>
      <c r="AA1494" s="176">
        <v>10000</v>
      </c>
      <c r="AB1494" s="167" t="s">
        <v>11254</v>
      </c>
      <c r="AC1494" s="176">
        <v>10000</v>
      </c>
      <c r="AD1494" s="167" t="s">
        <v>11254</v>
      </c>
      <c r="AE1494" s="176">
        <v>35</v>
      </c>
    </row>
    <row r="1495" spans="1:31">
      <c r="A1495" s="178">
        <v>108212990540</v>
      </c>
      <c r="B1495" s="166">
        <v>46148</v>
      </c>
      <c r="C1495" s="167" t="s">
        <v>3524</v>
      </c>
      <c r="D1495" s="167" t="s">
        <v>3525</v>
      </c>
      <c r="E1495" s="167" t="s">
        <v>3526</v>
      </c>
      <c r="F1495" s="167" t="s">
        <v>3501</v>
      </c>
      <c r="G1495" s="167" t="s">
        <v>3502</v>
      </c>
      <c r="H1495" s="168">
        <v>46149</v>
      </c>
      <c r="I1495" s="167"/>
      <c r="J1495" s="169">
        <v>26138</v>
      </c>
      <c r="K1495" s="167" t="s">
        <v>55</v>
      </c>
      <c r="L1495" s="169">
        <v>2</v>
      </c>
      <c r="M1495" s="167" t="s">
        <v>3504</v>
      </c>
      <c r="N1495" s="169">
        <v>254.9</v>
      </c>
      <c r="O1495" s="167" t="s">
        <v>3505</v>
      </c>
      <c r="P1495" s="167"/>
      <c r="Q1495" s="167" t="s">
        <v>3514</v>
      </c>
      <c r="R1495" s="167" t="s">
        <v>3528</v>
      </c>
      <c r="S1495" s="169">
        <v>6</v>
      </c>
      <c r="T1495" s="167" t="s">
        <v>3560</v>
      </c>
      <c r="U1495" s="169" t="s">
        <v>3561</v>
      </c>
      <c r="V1495" s="167" t="s">
        <v>5250</v>
      </c>
      <c r="W1495" s="167" t="s">
        <v>5251</v>
      </c>
      <c r="X1495" s="170" t="s">
        <v>3533</v>
      </c>
      <c r="Y1495" s="171" t="s">
        <v>5757</v>
      </c>
      <c r="Z1495" s="167" t="s">
        <v>10814</v>
      </c>
      <c r="AA1495" s="176">
        <v>8000</v>
      </c>
      <c r="AB1495" s="167" t="s">
        <v>11254</v>
      </c>
      <c r="AC1495" s="176">
        <v>8000</v>
      </c>
      <c r="AD1495" s="167" t="s">
        <v>11254</v>
      </c>
      <c r="AE1495" s="176">
        <v>94.4</v>
      </c>
    </row>
    <row r="1496" spans="1:31">
      <c r="A1496" s="178">
        <v>108212990540</v>
      </c>
      <c r="B1496" s="166">
        <v>46148</v>
      </c>
      <c r="C1496" s="167" t="s">
        <v>3524</v>
      </c>
      <c r="D1496" s="167" t="s">
        <v>3525</v>
      </c>
      <c r="E1496" s="167" t="s">
        <v>3526</v>
      </c>
      <c r="F1496" s="167" t="s">
        <v>3501</v>
      </c>
      <c r="G1496" s="167" t="s">
        <v>3502</v>
      </c>
      <c r="H1496" s="168">
        <v>46149</v>
      </c>
      <c r="I1496" s="167"/>
      <c r="J1496" s="169">
        <v>26138</v>
      </c>
      <c r="K1496" s="167" t="s">
        <v>55</v>
      </c>
      <c r="L1496" s="169">
        <v>2</v>
      </c>
      <c r="M1496" s="167" t="s">
        <v>3504</v>
      </c>
      <c r="N1496" s="169">
        <v>254.9</v>
      </c>
      <c r="O1496" s="167" t="s">
        <v>3505</v>
      </c>
      <c r="P1496" s="167"/>
      <c r="Q1496" s="167" t="s">
        <v>3514</v>
      </c>
      <c r="R1496" s="167" t="s">
        <v>3528</v>
      </c>
      <c r="S1496" s="169">
        <v>5</v>
      </c>
      <c r="T1496" s="167" t="s">
        <v>3540</v>
      </c>
      <c r="U1496" s="169" t="s">
        <v>3541</v>
      </c>
      <c r="V1496" s="167" t="s">
        <v>5211</v>
      </c>
      <c r="W1496" s="167" t="s">
        <v>5212</v>
      </c>
      <c r="X1496" s="170" t="s">
        <v>3533</v>
      </c>
      <c r="Y1496" s="171" t="s">
        <v>5757</v>
      </c>
      <c r="Z1496" s="167" t="s">
        <v>10814</v>
      </c>
      <c r="AA1496" s="176">
        <v>18000</v>
      </c>
      <c r="AB1496" s="167" t="s">
        <v>11254</v>
      </c>
      <c r="AC1496" s="176">
        <v>18000</v>
      </c>
      <c r="AD1496" s="167" t="s">
        <v>11254</v>
      </c>
      <c r="AE1496" s="176">
        <v>163.80000000000001</v>
      </c>
    </row>
    <row r="1497" spans="1:31">
      <c r="A1497" s="178">
        <v>108212990540</v>
      </c>
      <c r="B1497" s="166">
        <v>46148</v>
      </c>
      <c r="C1497" s="167" t="s">
        <v>3524</v>
      </c>
      <c r="D1497" s="167" t="s">
        <v>3525</v>
      </c>
      <c r="E1497" s="167" t="s">
        <v>3526</v>
      </c>
      <c r="F1497" s="167" t="s">
        <v>3501</v>
      </c>
      <c r="G1497" s="167" t="s">
        <v>3502</v>
      </c>
      <c r="H1497" s="168">
        <v>46149</v>
      </c>
      <c r="I1497" s="167"/>
      <c r="J1497" s="169">
        <v>26138</v>
      </c>
      <c r="K1497" s="167" t="s">
        <v>55</v>
      </c>
      <c r="L1497" s="169">
        <v>2</v>
      </c>
      <c r="M1497" s="167" t="s">
        <v>3504</v>
      </c>
      <c r="N1497" s="169">
        <v>254.9</v>
      </c>
      <c r="O1497" s="167" t="s">
        <v>3505</v>
      </c>
      <c r="P1497" s="167"/>
      <c r="Q1497" s="167" t="s">
        <v>3514</v>
      </c>
      <c r="R1497" s="167" t="s">
        <v>3528</v>
      </c>
      <c r="S1497" s="169">
        <v>4</v>
      </c>
      <c r="T1497" s="167" t="s">
        <v>3535</v>
      </c>
      <c r="U1497" s="169" t="s">
        <v>3536</v>
      </c>
      <c r="V1497" s="167" t="s">
        <v>5809</v>
      </c>
      <c r="W1497" s="167" t="s">
        <v>5810</v>
      </c>
      <c r="X1497" s="170" t="s">
        <v>3533</v>
      </c>
      <c r="Y1497" s="171" t="s">
        <v>5757</v>
      </c>
      <c r="Z1497" s="167" t="s">
        <v>10814</v>
      </c>
      <c r="AA1497" s="176">
        <v>10000</v>
      </c>
      <c r="AB1497" s="167" t="s">
        <v>11254</v>
      </c>
      <c r="AC1497" s="176">
        <v>10000</v>
      </c>
      <c r="AD1497" s="167" t="s">
        <v>11254</v>
      </c>
      <c r="AE1497" s="176">
        <v>24</v>
      </c>
    </row>
    <row r="1498" spans="1:31">
      <c r="A1498" s="178">
        <v>108212990540</v>
      </c>
      <c r="B1498" s="166">
        <v>46148</v>
      </c>
      <c r="C1498" s="167" t="s">
        <v>3524</v>
      </c>
      <c r="D1498" s="167" t="s">
        <v>3525</v>
      </c>
      <c r="E1498" s="167" t="s">
        <v>3526</v>
      </c>
      <c r="F1498" s="167" t="s">
        <v>3501</v>
      </c>
      <c r="G1498" s="167" t="s">
        <v>3502</v>
      </c>
      <c r="H1498" s="168">
        <v>46149</v>
      </c>
      <c r="I1498" s="167"/>
      <c r="J1498" s="169">
        <v>26138</v>
      </c>
      <c r="K1498" s="167" t="s">
        <v>55</v>
      </c>
      <c r="L1498" s="169">
        <v>2</v>
      </c>
      <c r="M1498" s="167" t="s">
        <v>3504</v>
      </c>
      <c r="N1498" s="169">
        <v>254.9</v>
      </c>
      <c r="O1498" s="167" t="s">
        <v>3505</v>
      </c>
      <c r="P1498" s="167"/>
      <c r="Q1498" s="167" t="s">
        <v>3514</v>
      </c>
      <c r="R1498" s="167" t="s">
        <v>3528</v>
      </c>
      <c r="S1498" s="169">
        <v>3</v>
      </c>
      <c r="T1498" s="167" t="s">
        <v>3560</v>
      </c>
      <c r="U1498" s="169" t="s">
        <v>3561</v>
      </c>
      <c r="V1498" s="167" t="s">
        <v>5811</v>
      </c>
      <c r="W1498" s="167" t="s">
        <v>5812</v>
      </c>
      <c r="X1498" s="170" t="s">
        <v>160</v>
      </c>
      <c r="Y1498" s="171" t="s">
        <v>5757</v>
      </c>
      <c r="Z1498" s="167" t="s">
        <v>10814</v>
      </c>
      <c r="AA1498" s="176">
        <v>10000</v>
      </c>
      <c r="AB1498" s="167" t="s">
        <v>11254</v>
      </c>
      <c r="AC1498" s="176">
        <v>10000</v>
      </c>
      <c r="AD1498" s="167" t="s">
        <v>11254</v>
      </c>
      <c r="AE1498" s="176">
        <v>35</v>
      </c>
    </row>
    <row r="1499" spans="1:31">
      <c r="A1499" s="178">
        <v>108212990540</v>
      </c>
      <c r="B1499" s="166">
        <v>46148</v>
      </c>
      <c r="C1499" s="167" t="s">
        <v>3524</v>
      </c>
      <c r="D1499" s="167" t="s">
        <v>3525</v>
      </c>
      <c r="E1499" s="167" t="s">
        <v>3526</v>
      </c>
      <c r="F1499" s="167" t="s">
        <v>3501</v>
      </c>
      <c r="G1499" s="167" t="s">
        <v>3502</v>
      </c>
      <c r="H1499" s="168">
        <v>46149</v>
      </c>
      <c r="I1499" s="167"/>
      <c r="J1499" s="169">
        <v>26138</v>
      </c>
      <c r="K1499" s="167" t="s">
        <v>55</v>
      </c>
      <c r="L1499" s="169">
        <v>2</v>
      </c>
      <c r="M1499" s="167" t="s">
        <v>3504</v>
      </c>
      <c r="N1499" s="169">
        <v>254.9</v>
      </c>
      <c r="O1499" s="167" t="s">
        <v>3505</v>
      </c>
      <c r="P1499" s="167"/>
      <c r="Q1499" s="167" t="s">
        <v>3514</v>
      </c>
      <c r="R1499" s="167" t="s">
        <v>3528</v>
      </c>
      <c r="S1499" s="169">
        <v>2</v>
      </c>
      <c r="T1499" s="167" t="s">
        <v>3540</v>
      </c>
      <c r="U1499" s="169" t="s">
        <v>3541</v>
      </c>
      <c r="V1499" s="167" t="s">
        <v>5813</v>
      </c>
      <c r="W1499" s="167" t="s">
        <v>5814</v>
      </c>
      <c r="X1499" s="170" t="s">
        <v>3533</v>
      </c>
      <c r="Y1499" s="171" t="s">
        <v>5757</v>
      </c>
      <c r="Z1499" s="167" t="s">
        <v>10814</v>
      </c>
      <c r="AA1499" s="176">
        <v>40000</v>
      </c>
      <c r="AB1499" s="167" t="s">
        <v>11254</v>
      </c>
      <c r="AC1499" s="176">
        <v>40000</v>
      </c>
      <c r="AD1499" s="167" t="s">
        <v>11254</v>
      </c>
      <c r="AE1499" s="176">
        <v>800</v>
      </c>
    </row>
    <row r="1500" spans="1:31">
      <c r="A1500" s="178">
        <v>108212990540</v>
      </c>
      <c r="B1500" s="166">
        <v>46148</v>
      </c>
      <c r="C1500" s="167" t="s">
        <v>3524</v>
      </c>
      <c r="D1500" s="167" t="s">
        <v>3525</v>
      </c>
      <c r="E1500" s="167" t="s">
        <v>3526</v>
      </c>
      <c r="F1500" s="167" t="s">
        <v>3501</v>
      </c>
      <c r="G1500" s="167" t="s">
        <v>3502</v>
      </c>
      <c r="H1500" s="168">
        <v>46149</v>
      </c>
      <c r="I1500" s="167"/>
      <c r="J1500" s="169">
        <v>26138</v>
      </c>
      <c r="K1500" s="167" t="s">
        <v>55</v>
      </c>
      <c r="L1500" s="169">
        <v>2</v>
      </c>
      <c r="M1500" s="167" t="s">
        <v>3504</v>
      </c>
      <c r="N1500" s="169">
        <v>254.9</v>
      </c>
      <c r="O1500" s="167" t="s">
        <v>3505</v>
      </c>
      <c r="P1500" s="167"/>
      <c r="Q1500" s="167" t="s">
        <v>3514</v>
      </c>
      <c r="R1500" s="167" t="s">
        <v>3528</v>
      </c>
      <c r="S1500" s="169">
        <v>1</v>
      </c>
      <c r="T1500" s="167" t="s">
        <v>3535</v>
      </c>
      <c r="U1500" s="169" t="s">
        <v>3536</v>
      </c>
      <c r="V1500" s="167" t="s">
        <v>5815</v>
      </c>
      <c r="W1500" s="167" t="s">
        <v>5816</v>
      </c>
      <c r="X1500" s="170" t="s">
        <v>3533</v>
      </c>
      <c r="Y1500" s="171" t="s">
        <v>5757</v>
      </c>
      <c r="Z1500" s="167" t="s">
        <v>10814</v>
      </c>
      <c r="AA1500" s="176">
        <v>10000</v>
      </c>
      <c r="AB1500" s="167" t="s">
        <v>11254</v>
      </c>
      <c r="AC1500" s="176">
        <v>10000</v>
      </c>
      <c r="AD1500" s="167" t="s">
        <v>11254</v>
      </c>
      <c r="AE1500" s="176">
        <v>23</v>
      </c>
    </row>
    <row r="1501" spans="1:31">
      <c r="A1501" s="178">
        <v>108213104420</v>
      </c>
      <c r="B1501" s="166">
        <v>46148</v>
      </c>
      <c r="C1501" s="167" t="s">
        <v>3524</v>
      </c>
      <c r="D1501" s="167" t="s">
        <v>3525</v>
      </c>
      <c r="E1501" s="167" t="s">
        <v>3526</v>
      </c>
      <c r="F1501" s="167" t="s">
        <v>3501</v>
      </c>
      <c r="G1501" s="167" t="s">
        <v>3502</v>
      </c>
      <c r="H1501" s="168">
        <v>46149</v>
      </c>
      <c r="I1501" s="167"/>
      <c r="J1501" s="169">
        <v>26138</v>
      </c>
      <c r="K1501" s="167" t="s">
        <v>55</v>
      </c>
      <c r="L1501" s="169">
        <v>8</v>
      </c>
      <c r="M1501" s="167" t="s">
        <v>3513</v>
      </c>
      <c r="N1501" s="169">
        <v>23.6</v>
      </c>
      <c r="O1501" s="167" t="s">
        <v>3505</v>
      </c>
      <c r="P1501" s="167"/>
      <c r="Q1501" s="167" t="s">
        <v>3514</v>
      </c>
      <c r="R1501" s="167" t="s">
        <v>3528</v>
      </c>
      <c r="S1501" s="169">
        <v>17</v>
      </c>
      <c r="T1501" s="167" t="s">
        <v>3540</v>
      </c>
      <c r="U1501" s="169" t="s">
        <v>3541</v>
      </c>
      <c r="V1501" s="167" t="s">
        <v>4509</v>
      </c>
      <c r="W1501" s="167" t="s">
        <v>4510</v>
      </c>
      <c r="X1501" s="170" t="s">
        <v>160</v>
      </c>
      <c r="Y1501" s="171" t="s">
        <v>5817</v>
      </c>
      <c r="Z1501" s="167" t="s">
        <v>10815</v>
      </c>
      <c r="AA1501" s="176">
        <v>6000</v>
      </c>
      <c r="AB1501" s="167" t="s">
        <v>11254</v>
      </c>
      <c r="AC1501" s="176">
        <v>6000</v>
      </c>
      <c r="AD1501" s="167" t="s">
        <v>11254</v>
      </c>
      <c r="AE1501" s="176">
        <v>942</v>
      </c>
    </row>
    <row r="1502" spans="1:31">
      <c r="A1502" s="178">
        <v>108213104420</v>
      </c>
      <c r="B1502" s="166">
        <v>46148</v>
      </c>
      <c r="C1502" s="167" t="s">
        <v>3524</v>
      </c>
      <c r="D1502" s="167" t="s">
        <v>3525</v>
      </c>
      <c r="E1502" s="167" t="s">
        <v>3526</v>
      </c>
      <c r="F1502" s="167" t="s">
        <v>3501</v>
      </c>
      <c r="G1502" s="167" t="s">
        <v>3502</v>
      </c>
      <c r="H1502" s="168">
        <v>46149</v>
      </c>
      <c r="I1502" s="167"/>
      <c r="J1502" s="169">
        <v>26138</v>
      </c>
      <c r="K1502" s="167" t="s">
        <v>55</v>
      </c>
      <c r="L1502" s="169">
        <v>8</v>
      </c>
      <c r="M1502" s="167" t="s">
        <v>3513</v>
      </c>
      <c r="N1502" s="169">
        <v>23.6</v>
      </c>
      <c r="O1502" s="167" t="s">
        <v>3505</v>
      </c>
      <c r="P1502" s="167"/>
      <c r="Q1502" s="167" t="s">
        <v>3514</v>
      </c>
      <c r="R1502" s="167" t="s">
        <v>3528</v>
      </c>
      <c r="S1502" s="169">
        <v>16</v>
      </c>
      <c r="T1502" s="167" t="s">
        <v>3545</v>
      </c>
      <c r="U1502" s="169" t="s">
        <v>3546</v>
      </c>
      <c r="V1502" s="167" t="s">
        <v>5818</v>
      </c>
      <c r="W1502" s="167" t="s">
        <v>5819</v>
      </c>
      <c r="X1502" s="170" t="s">
        <v>160</v>
      </c>
      <c r="Y1502" s="171" t="s">
        <v>5817</v>
      </c>
      <c r="Z1502" s="167" t="s">
        <v>10815</v>
      </c>
      <c r="AA1502" s="176">
        <v>3000</v>
      </c>
      <c r="AB1502" s="167" t="s">
        <v>11254</v>
      </c>
      <c r="AC1502" s="176">
        <v>3000</v>
      </c>
      <c r="AD1502" s="167" t="s">
        <v>11254</v>
      </c>
      <c r="AE1502" s="176">
        <v>300</v>
      </c>
    </row>
    <row r="1503" spans="1:31">
      <c r="A1503" s="178">
        <v>108213104420</v>
      </c>
      <c r="B1503" s="166">
        <v>46148</v>
      </c>
      <c r="C1503" s="167" t="s">
        <v>3524</v>
      </c>
      <c r="D1503" s="167" t="s">
        <v>3525</v>
      </c>
      <c r="E1503" s="167" t="s">
        <v>3526</v>
      </c>
      <c r="F1503" s="167" t="s">
        <v>3501</v>
      </c>
      <c r="G1503" s="167" t="s">
        <v>3502</v>
      </c>
      <c r="H1503" s="168">
        <v>46149</v>
      </c>
      <c r="I1503" s="167"/>
      <c r="J1503" s="169">
        <v>26138</v>
      </c>
      <c r="K1503" s="167" t="s">
        <v>55</v>
      </c>
      <c r="L1503" s="169">
        <v>8</v>
      </c>
      <c r="M1503" s="167" t="s">
        <v>3513</v>
      </c>
      <c r="N1503" s="169">
        <v>23.6</v>
      </c>
      <c r="O1503" s="167" t="s">
        <v>3505</v>
      </c>
      <c r="P1503" s="167"/>
      <c r="Q1503" s="167" t="s">
        <v>3514</v>
      </c>
      <c r="R1503" s="167" t="s">
        <v>3528</v>
      </c>
      <c r="S1503" s="169">
        <v>15</v>
      </c>
      <c r="T1503" s="167" t="s">
        <v>3545</v>
      </c>
      <c r="U1503" s="169" t="s">
        <v>3546</v>
      </c>
      <c r="V1503" s="167" t="s">
        <v>5818</v>
      </c>
      <c r="W1503" s="167" t="s">
        <v>5819</v>
      </c>
      <c r="X1503" s="170" t="s">
        <v>160</v>
      </c>
      <c r="Y1503" s="171" t="s">
        <v>5817</v>
      </c>
      <c r="Z1503" s="167" t="s">
        <v>10815</v>
      </c>
      <c r="AA1503" s="176">
        <v>3000</v>
      </c>
      <c r="AB1503" s="167" t="s">
        <v>11254</v>
      </c>
      <c r="AC1503" s="176">
        <v>3000</v>
      </c>
      <c r="AD1503" s="167" t="s">
        <v>11254</v>
      </c>
      <c r="AE1503" s="176">
        <v>300</v>
      </c>
    </row>
    <row r="1504" spans="1:31">
      <c r="A1504" s="178">
        <v>108213104420</v>
      </c>
      <c r="B1504" s="166">
        <v>46148</v>
      </c>
      <c r="C1504" s="167" t="s">
        <v>3524</v>
      </c>
      <c r="D1504" s="167" t="s">
        <v>3525</v>
      </c>
      <c r="E1504" s="167" t="s">
        <v>3526</v>
      </c>
      <c r="F1504" s="167" t="s">
        <v>3501</v>
      </c>
      <c r="G1504" s="167" t="s">
        <v>3502</v>
      </c>
      <c r="H1504" s="168">
        <v>46149</v>
      </c>
      <c r="I1504" s="167"/>
      <c r="J1504" s="169">
        <v>26138</v>
      </c>
      <c r="K1504" s="167" t="s">
        <v>55</v>
      </c>
      <c r="L1504" s="169">
        <v>8</v>
      </c>
      <c r="M1504" s="167" t="s">
        <v>3513</v>
      </c>
      <c r="N1504" s="169">
        <v>23.6</v>
      </c>
      <c r="O1504" s="167" t="s">
        <v>3505</v>
      </c>
      <c r="P1504" s="167"/>
      <c r="Q1504" s="167" t="s">
        <v>3514</v>
      </c>
      <c r="R1504" s="167" t="s">
        <v>3528</v>
      </c>
      <c r="S1504" s="169">
        <v>14</v>
      </c>
      <c r="T1504" s="167" t="s">
        <v>3545</v>
      </c>
      <c r="U1504" s="169" t="s">
        <v>3546</v>
      </c>
      <c r="V1504" s="167" t="s">
        <v>5820</v>
      </c>
      <c r="W1504" s="167" t="s">
        <v>5821</v>
      </c>
      <c r="X1504" s="170" t="s">
        <v>160</v>
      </c>
      <c r="Y1504" s="171" t="s">
        <v>5817</v>
      </c>
      <c r="Z1504" s="167" t="s">
        <v>10815</v>
      </c>
      <c r="AA1504" s="176">
        <v>6000</v>
      </c>
      <c r="AB1504" s="167" t="s">
        <v>11254</v>
      </c>
      <c r="AC1504" s="176">
        <v>6000</v>
      </c>
      <c r="AD1504" s="167" t="s">
        <v>11254</v>
      </c>
      <c r="AE1504" s="176">
        <v>54.12</v>
      </c>
    </row>
    <row r="1505" spans="1:31">
      <c r="A1505" s="178">
        <v>108213104420</v>
      </c>
      <c r="B1505" s="166">
        <v>46148</v>
      </c>
      <c r="C1505" s="167" t="s">
        <v>3524</v>
      </c>
      <c r="D1505" s="167" t="s">
        <v>3525</v>
      </c>
      <c r="E1505" s="167" t="s">
        <v>3526</v>
      </c>
      <c r="F1505" s="167" t="s">
        <v>3501</v>
      </c>
      <c r="G1505" s="167" t="s">
        <v>3502</v>
      </c>
      <c r="H1505" s="168">
        <v>46149</v>
      </c>
      <c r="I1505" s="167"/>
      <c r="J1505" s="169">
        <v>26138</v>
      </c>
      <c r="K1505" s="167" t="s">
        <v>55</v>
      </c>
      <c r="L1505" s="169">
        <v>8</v>
      </c>
      <c r="M1505" s="167" t="s">
        <v>3513</v>
      </c>
      <c r="N1505" s="169">
        <v>23.6</v>
      </c>
      <c r="O1505" s="167" t="s">
        <v>3505</v>
      </c>
      <c r="P1505" s="167"/>
      <c r="Q1505" s="167" t="s">
        <v>3514</v>
      </c>
      <c r="R1505" s="167" t="s">
        <v>3528</v>
      </c>
      <c r="S1505" s="169">
        <v>13</v>
      </c>
      <c r="T1505" s="167" t="s">
        <v>3545</v>
      </c>
      <c r="U1505" s="169" t="s">
        <v>3546</v>
      </c>
      <c r="V1505" s="167" t="s">
        <v>4137</v>
      </c>
      <c r="W1505" s="167" t="s">
        <v>4138</v>
      </c>
      <c r="X1505" s="170" t="s">
        <v>160</v>
      </c>
      <c r="Y1505" s="171" t="s">
        <v>5817</v>
      </c>
      <c r="Z1505" s="167" t="s">
        <v>10815</v>
      </c>
      <c r="AA1505" s="176">
        <v>12000</v>
      </c>
      <c r="AB1505" s="167" t="s">
        <v>11254</v>
      </c>
      <c r="AC1505" s="176">
        <v>12000</v>
      </c>
      <c r="AD1505" s="167" t="s">
        <v>11254</v>
      </c>
      <c r="AE1505" s="176">
        <v>162</v>
      </c>
    </row>
    <row r="1506" spans="1:31">
      <c r="A1506" s="178">
        <v>108213104420</v>
      </c>
      <c r="B1506" s="166">
        <v>46148</v>
      </c>
      <c r="C1506" s="167" t="s">
        <v>3524</v>
      </c>
      <c r="D1506" s="167" t="s">
        <v>3525</v>
      </c>
      <c r="E1506" s="167" t="s">
        <v>3526</v>
      </c>
      <c r="F1506" s="167" t="s">
        <v>3501</v>
      </c>
      <c r="G1506" s="167" t="s">
        <v>3502</v>
      </c>
      <c r="H1506" s="168">
        <v>46149</v>
      </c>
      <c r="I1506" s="167"/>
      <c r="J1506" s="169">
        <v>26138</v>
      </c>
      <c r="K1506" s="167" t="s">
        <v>55</v>
      </c>
      <c r="L1506" s="169">
        <v>8</v>
      </c>
      <c r="M1506" s="167" t="s">
        <v>3513</v>
      </c>
      <c r="N1506" s="169">
        <v>23.6</v>
      </c>
      <c r="O1506" s="167" t="s">
        <v>3505</v>
      </c>
      <c r="P1506" s="167"/>
      <c r="Q1506" s="167" t="s">
        <v>3514</v>
      </c>
      <c r="R1506" s="167" t="s">
        <v>3528</v>
      </c>
      <c r="S1506" s="169">
        <v>12</v>
      </c>
      <c r="T1506" s="167" t="s">
        <v>3545</v>
      </c>
      <c r="U1506" s="169" t="s">
        <v>3546</v>
      </c>
      <c r="V1506" s="167" t="s">
        <v>4137</v>
      </c>
      <c r="W1506" s="167" t="s">
        <v>4138</v>
      </c>
      <c r="X1506" s="170" t="s">
        <v>160</v>
      </c>
      <c r="Y1506" s="171" t="s">
        <v>5817</v>
      </c>
      <c r="Z1506" s="167" t="s">
        <v>10815</v>
      </c>
      <c r="AA1506" s="176">
        <v>6000</v>
      </c>
      <c r="AB1506" s="167" t="s">
        <v>11254</v>
      </c>
      <c r="AC1506" s="176">
        <v>6000</v>
      </c>
      <c r="AD1506" s="167" t="s">
        <v>11254</v>
      </c>
      <c r="AE1506" s="176">
        <v>81</v>
      </c>
    </row>
    <row r="1507" spans="1:31">
      <c r="A1507" s="178">
        <v>108213104420</v>
      </c>
      <c r="B1507" s="166">
        <v>46148</v>
      </c>
      <c r="C1507" s="167" t="s">
        <v>3524</v>
      </c>
      <c r="D1507" s="167" t="s">
        <v>3525</v>
      </c>
      <c r="E1507" s="167" t="s">
        <v>3526</v>
      </c>
      <c r="F1507" s="167" t="s">
        <v>3501</v>
      </c>
      <c r="G1507" s="167" t="s">
        <v>3502</v>
      </c>
      <c r="H1507" s="168">
        <v>46149</v>
      </c>
      <c r="I1507" s="167"/>
      <c r="J1507" s="169">
        <v>26138</v>
      </c>
      <c r="K1507" s="167" t="s">
        <v>55</v>
      </c>
      <c r="L1507" s="169">
        <v>8</v>
      </c>
      <c r="M1507" s="167" t="s">
        <v>3513</v>
      </c>
      <c r="N1507" s="169">
        <v>23.6</v>
      </c>
      <c r="O1507" s="167" t="s">
        <v>3505</v>
      </c>
      <c r="P1507" s="167"/>
      <c r="Q1507" s="167" t="s">
        <v>3514</v>
      </c>
      <c r="R1507" s="167" t="s">
        <v>3528</v>
      </c>
      <c r="S1507" s="169">
        <v>11</v>
      </c>
      <c r="T1507" s="167" t="s">
        <v>3545</v>
      </c>
      <c r="U1507" s="169" t="s">
        <v>3546</v>
      </c>
      <c r="V1507" s="167" t="s">
        <v>4137</v>
      </c>
      <c r="W1507" s="167" t="s">
        <v>4138</v>
      </c>
      <c r="X1507" s="170" t="s">
        <v>160</v>
      </c>
      <c r="Y1507" s="171" t="s">
        <v>5817</v>
      </c>
      <c r="Z1507" s="167" t="s">
        <v>10815</v>
      </c>
      <c r="AA1507" s="176">
        <v>3000</v>
      </c>
      <c r="AB1507" s="167" t="s">
        <v>11254</v>
      </c>
      <c r="AC1507" s="176">
        <v>3000</v>
      </c>
      <c r="AD1507" s="167" t="s">
        <v>11254</v>
      </c>
      <c r="AE1507" s="176">
        <v>40.5</v>
      </c>
    </row>
    <row r="1508" spans="1:31">
      <c r="A1508" s="178">
        <v>108213104420</v>
      </c>
      <c r="B1508" s="166">
        <v>46148</v>
      </c>
      <c r="C1508" s="167" t="s">
        <v>3524</v>
      </c>
      <c r="D1508" s="167" t="s">
        <v>3525</v>
      </c>
      <c r="E1508" s="167" t="s">
        <v>3526</v>
      </c>
      <c r="F1508" s="167" t="s">
        <v>3501</v>
      </c>
      <c r="G1508" s="167" t="s">
        <v>3502</v>
      </c>
      <c r="H1508" s="168">
        <v>46149</v>
      </c>
      <c r="I1508" s="167"/>
      <c r="J1508" s="169">
        <v>26138</v>
      </c>
      <c r="K1508" s="167" t="s">
        <v>55</v>
      </c>
      <c r="L1508" s="169">
        <v>8</v>
      </c>
      <c r="M1508" s="167" t="s">
        <v>3513</v>
      </c>
      <c r="N1508" s="169">
        <v>23.6</v>
      </c>
      <c r="O1508" s="167" t="s">
        <v>3505</v>
      </c>
      <c r="P1508" s="167"/>
      <c r="Q1508" s="167" t="s">
        <v>3514</v>
      </c>
      <c r="R1508" s="167" t="s">
        <v>3528</v>
      </c>
      <c r="S1508" s="169">
        <v>10</v>
      </c>
      <c r="T1508" s="167" t="s">
        <v>3545</v>
      </c>
      <c r="U1508" s="169" t="s">
        <v>3546</v>
      </c>
      <c r="V1508" s="167" t="s">
        <v>4137</v>
      </c>
      <c r="W1508" s="167" t="s">
        <v>4138</v>
      </c>
      <c r="X1508" s="170" t="s">
        <v>160</v>
      </c>
      <c r="Y1508" s="171" t="s">
        <v>5817</v>
      </c>
      <c r="Z1508" s="167" t="s">
        <v>10815</v>
      </c>
      <c r="AA1508" s="176">
        <v>6000</v>
      </c>
      <c r="AB1508" s="167" t="s">
        <v>11254</v>
      </c>
      <c r="AC1508" s="176">
        <v>6000</v>
      </c>
      <c r="AD1508" s="167" t="s">
        <v>11254</v>
      </c>
      <c r="AE1508" s="176">
        <v>81</v>
      </c>
    </row>
    <row r="1509" spans="1:31">
      <c r="A1509" s="178">
        <v>108213104420</v>
      </c>
      <c r="B1509" s="166">
        <v>46148</v>
      </c>
      <c r="C1509" s="167" t="s">
        <v>3524</v>
      </c>
      <c r="D1509" s="167" t="s">
        <v>3525</v>
      </c>
      <c r="E1509" s="167" t="s">
        <v>3526</v>
      </c>
      <c r="F1509" s="167" t="s">
        <v>3501</v>
      </c>
      <c r="G1509" s="167" t="s">
        <v>3502</v>
      </c>
      <c r="H1509" s="168">
        <v>46149</v>
      </c>
      <c r="I1509" s="167"/>
      <c r="J1509" s="169">
        <v>26138</v>
      </c>
      <c r="K1509" s="167" t="s">
        <v>55</v>
      </c>
      <c r="L1509" s="169">
        <v>8</v>
      </c>
      <c r="M1509" s="167" t="s">
        <v>3513</v>
      </c>
      <c r="N1509" s="169">
        <v>23.6</v>
      </c>
      <c r="O1509" s="167" t="s">
        <v>3505</v>
      </c>
      <c r="P1509" s="167"/>
      <c r="Q1509" s="167" t="s">
        <v>3514</v>
      </c>
      <c r="R1509" s="167" t="s">
        <v>3528</v>
      </c>
      <c r="S1509" s="169">
        <v>9</v>
      </c>
      <c r="T1509" s="167" t="s">
        <v>3560</v>
      </c>
      <c r="U1509" s="169" t="s">
        <v>3561</v>
      </c>
      <c r="V1509" s="167" t="s">
        <v>5822</v>
      </c>
      <c r="W1509" s="167" t="s">
        <v>5823</v>
      </c>
      <c r="X1509" s="170" t="s">
        <v>3533</v>
      </c>
      <c r="Y1509" s="171" t="s">
        <v>5817</v>
      </c>
      <c r="Z1509" s="167" t="s">
        <v>10815</v>
      </c>
      <c r="AA1509" s="176">
        <v>3000</v>
      </c>
      <c r="AB1509" s="167" t="s">
        <v>11254</v>
      </c>
      <c r="AC1509" s="176">
        <v>3000</v>
      </c>
      <c r="AD1509" s="167" t="s">
        <v>11254</v>
      </c>
      <c r="AE1509" s="176">
        <v>1110</v>
      </c>
    </row>
    <row r="1510" spans="1:31">
      <c r="A1510" s="178">
        <v>108213104420</v>
      </c>
      <c r="B1510" s="166">
        <v>46148</v>
      </c>
      <c r="C1510" s="167" t="s">
        <v>3524</v>
      </c>
      <c r="D1510" s="167" t="s">
        <v>3525</v>
      </c>
      <c r="E1510" s="167" t="s">
        <v>3526</v>
      </c>
      <c r="F1510" s="167" t="s">
        <v>3501</v>
      </c>
      <c r="G1510" s="167" t="s">
        <v>3502</v>
      </c>
      <c r="H1510" s="168">
        <v>46149</v>
      </c>
      <c r="I1510" s="167"/>
      <c r="J1510" s="169">
        <v>26138</v>
      </c>
      <c r="K1510" s="167" t="s">
        <v>55</v>
      </c>
      <c r="L1510" s="169">
        <v>8</v>
      </c>
      <c r="M1510" s="167" t="s">
        <v>3513</v>
      </c>
      <c r="N1510" s="169">
        <v>23.6</v>
      </c>
      <c r="O1510" s="167" t="s">
        <v>3505</v>
      </c>
      <c r="P1510" s="167"/>
      <c r="Q1510" s="167" t="s">
        <v>3514</v>
      </c>
      <c r="R1510" s="167" t="s">
        <v>3528</v>
      </c>
      <c r="S1510" s="169">
        <v>8</v>
      </c>
      <c r="T1510" s="167" t="s">
        <v>3560</v>
      </c>
      <c r="U1510" s="169" t="s">
        <v>3561</v>
      </c>
      <c r="V1510" s="167" t="s">
        <v>5822</v>
      </c>
      <c r="W1510" s="167" t="s">
        <v>5823</v>
      </c>
      <c r="X1510" s="170" t="s">
        <v>3533</v>
      </c>
      <c r="Y1510" s="171" t="s">
        <v>5817</v>
      </c>
      <c r="Z1510" s="167" t="s">
        <v>10815</v>
      </c>
      <c r="AA1510" s="176">
        <v>1000</v>
      </c>
      <c r="AB1510" s="167" t="s">
        <v>11254</v>
      </c>
      <c r="AC1510" s="176">
        <v>1000</v>
      </c>
      <c r="AD1510" s="167" t="s">
        <v>11254</v>
      </c>
      <c r="AE1510" s="176">
        <v>370</v>
      </c>
    </row>
    <row r="1511" spans="1:31">
      <c r="A1511" s="178">
        <v>108213104420</v>
      </c>
      <c r="B1511" s="166">
        <v>46148</v>
      </c>
      <c r="C1511" s="167" t="s">
        <v>3524</v>
      </c>
      <c r="D1511" s="167" t="s">
        <v>3525</v>
      </c>
      <c r="E1511" s="167" t="s">
        <v>3526</v>
      </c>
      <c r="F1511" s="167" t="s">
        <v>3501</v>
      </c>
      <c r="G1511" s="167" t="s">
        <v>3502</v>
      </c>
      <c r="H1511" s="168">
        <v>46149</v>
      </c>
      <c r="I1511" s="167"/>
      <c r="J1511" s="169">
        <v>26138</v>
      </c>
      <c r="K1511" s="167" t="s">
        <v>55</v>
      </c>
      <c r="L1511" s="169">
        <v>8</v>
      </c>
      <c r="M1511" s="167" t="s">
        <v>3513</v>
      </c>
      <c r="N1511" s="169">
        <v>23.6</v>
      </c>
      <c r="O1511" s="167" t="s">
        <v>3505</v>
      </c>
      <c r="P1511" s="167"/>
      <c r="Q1511" s="167" t="s">
        <v>3514</v>
      </c>
      <c r="R1511" s="167" t="s">
        <v>3528</v>
      </c>
      <c r="S1511" s="169">
        <v>7</v>
      </c>
      <c r="T1511" s="167" t="s">
        <v>3545</v>
      </c>
      <c r="U1511" s="169" t="s">
        <v>3546</v>
      </c>
      <c r="V1511" s="167" t="s">
        <v>5824</v>
      </c>
      <c r="W1511" s="167" t="s">
        <v>4049</v>
      </c>
      <c r="X1511" s="170" t="s">
        <v>157</v>
      </c>
      <c r="Y1511" s="171" t="s">
        <v>5817</v>
      </c>
      <c r="Z1511" s="167" t="s">
        <v>10815</v>
      </c>
      <c r="AA1511" s="176">
        <v>3000</v>
      </c>
      <c r="AB1511" s="167" t="s">
        <v>11254</v>
      </c>
      <c r="AC1511" s="176">
        <v>3000</v>
      </c>
      <c r="AD1511" s="167" t="s">
        <v>11254</v>
      </c>
      <c r="AE1511" s="176">
        <v>46.8</v>
      </c>
    </row>
    <row r="1512" spans="1:31">
      <c r="A1512" s="178">
        <v>108213104420</v>
      </c>
      <c r="B1512" s="166">
        <v>46148</v>
      </c>
      <c r="C1512" s="167" t="s">
        <v>3524</v>
      </c>
      <c r="D1512" s="167" t="s">
        <v>3525</v>
      </c>
      <c r="E1512" s="167" t="s">
        <v>3526</v>
      </c>
      <c r="F1512" s="167" t="s">
        <v>3501</v>
      </c>
      <c r="G1512" s="167" t="s">
        <v>3502</v>
      </c>
      <c r="H1512" s="168">
        <v>46149</v>
      </c>
      <c r="I1512" s="167"/>
      <c r="J1512" s="169">
        <v>26138</v>
      </c>
      <c r="K1512" s="167" t="s">
        <v>55</v>
      </c>
      <c r="L1512" s="169">
        <v>8</v>
      </c>
      <c r="M1512" s="167" t="s">
        <v>3513</v>
      </c>
      <c r="N1512" s="169">
        <v>23.6</v>
      </c>
      <c r="O1512" s="167" t="s">
        <v>3505</v>
      </c>
      <c r="P1512" s="167"/>
      <c r="Q1512" s="167" t="s">
        <v>3514</v>
      </c>
      <c r="R1512" s="167" t="s">
        <v>3528</v>
      </c>
      <c r="S1512" s="169">
        <v>6</v>
      </c>
      <c r="T1512" s="167" t="s">
        <v>3545</v>
      </c>
      <c r="U1512" s="169" t="s">
        <v>3546</v>
      </c>
      <c r="V1512" s="167" t="s">
        <v>5824</v>
      </c>
      <c r="W1512" s="167" t="s">
        <v>4049</v>
      </c>
      <c r="X1512" s="170" t="s">
        <v>157</v>
      </c>
      <c r="Y1512" s="171" t="s">
        <v>5817</v>
      </c>
      <c r="Z1512" s="167" t="s">
        <v>10815</v>
      </c>
      <c r="AA1512" s="176">
        <v>36000</v>
      </c>
      <c r="AB1512" s="167" t="s">
        <v>11254</v>
      </c>
      <c r="AC1512" s="176">
        <v>36000</v>
      </c>
      <c r="AD1512" s="167" t="s">
        <v>11254</v>
      </c>
      <c r="AE1512" s="176">
        <v>561.6</v>
      </c>
    </row>
    <row r="1513" spans="1:31">
      <c r="A1513" s="178">
        <v>108213104420</v>
      </c>
      <c r="B1513" s="166">
        <v>46148</v>
      </c>
      <c r="C1513" s="167" t="s">
        <v>3524</v>
      </c>
      <c r="D1513" s="167" t="s">
        <v>3525</v>
      </c>
      <c r="E1513" s="167" t="s">
        <v>3526</v>
      </c>
      <c r="F1513" s="167" t="s">
        <v>3501</v>
      </c>
      <c r="G1513" s="167" t="s">
        <v>3502</v>
      </c>
      <c r="H1513" s="168">
        <v>46149</v>
      </c>
      <c r="I1513" s="167"/>
      <c r="J1513" s="169">
        <v>26138</v>
      </c>
      <c r="K1513" s="167" t="s">
        <v>55</v>
      </c>
      <c r="L1513" s="169">
        <v>8</v>
      </c>
      <c r="M1513" s="167" t="s">
        <v>3513</v>
      </c>
      <c r="N1513" s="169">
        <v>23.6</v>
      </c>
      <c r="O1513" s="167" t="s">
        <v>3505</v>
      </c>
      <c r="P1513" s="167"/>
      <c r="Q1513" s="167" t="s">
        <v>3514</v>
      </c>
      <c r="R1513" s="167" t="s">
        <v>3528</v>
      </c>
      <c r="S1513" s="169">
        <v>5</v>
      </c>
      <c r="T1513" s="167" t="s">
        <v>3529</v>
      </c>
      <c r="U1513" s="169" t="s">
        <v>3530</v>
      </c>
      <c r="V1513" s="167" t="s">
        <v>3571</v>
      </c>
      <c r="W1513" s="167" t="s">
        <v>3572</v>
      </c>
      <c r="X1513" s="170" t="s">
        <v>157</v>
      </c>
      <c r="Y1513" s="171" t="s">
        <v>5817</v>
      </c>
      <c r="Z1513" s="167" t="s">
        <v>10815</v>
      </c>
      <c r="AA1513" s="176">
        <v>5000</v>
      </c>
      <c r="AB1513" s="167" t="s">
        <v>11254</v>
      </c>
      <c r="AC1513" s="176">
        <v>5000</v>
      </c>
      <c r="AD1513" s="167" t="s">
        <v>11254</v>
      </c>
      <c r="AE1513" s="176">
        <v>208.05</v>
      </c>
    </row>
    <row r="1514" spans="1:31">
      <c r="A1514" s="178">
        <v>108213104420</v>
      </c>
      <c r="B1514" s="166">
        <v>46148</v>
      </c>
      <c r="C1514" s="167" t="s">
        <v>3524</v>
      </c>
      <c r="D1514" s="167" t="s">
        <v>3525</v>
      </c>
      <c r="E1514" s="167" t="s">
        <v>3526</v>
      </c>
      <c r="F1514" s="167" t="s">
        <v>3501</v>
      </c>
      <c r="G1514" s="167" t="s">
        <v>3502</v>
      </c>
      <c r="H1514" s="168">
        <v>46149</v>
      </c>
      <c r="I1514" s="167"/>
      <c r="J1514" s="169">
        <v>26138</v>
      </c>
      <c r="K1514" s="167" t="s">
        <v>55</v>
      </c>
      <c r="L1514" s="169">
        <v>8</v>
      </c>
      <c r="M1514" s="167" t="s">
        <v>3513</v>
      </c>
      <c r="N1514" s="169">
        <v>23.6</v>
      </c>
      <c r="O1514" s="167" t="s">
        <v>3505</v>
      </c>
      <c r="P1514" s="167"/>
      <c r="Q1514" s="167" t="s">
        <v>3514</v>
      </c>
      <c r="R1514" s="167" t="s">
        <v>3528</v>
      </c>
      <c r="S1514" s="169">
        <v>4</v>
      </c>
      <c r="T1514" s="167" t="s">
        <v>3529</v>
      </c>
      <c r="U1514" s="169" t="s">
        <v>3530</v>
      </c>
      <c r="V1514" s="167" t="s">
        <v>3571</v>
      </c>
      <c r="W1514" s="167" t="s">
        <v>3572</v>
      </c>
      <c r="X1514" s="170" t="s">
        <v>157</v>
      </c>
      <c r="Y1514" s="171" t="s">
        <v>5817</v>
      </c>
      <c r="Z1514" s="167" t="s">
        <v>10815</v>
      </c>
      <c r="AA1514" s="176">
        <v>10000</v>
      </c>
      <c r="AB1514" s="167" t="s">
        <v>11254</v>
      </c>
      <c r="AC1514" s="176">
        <v>10000</v>
      </c>
      <c r="AD1514" s="167" t="s">
        <v>11254</v>
      </c>
      <c r="AE1514" s="176">
        <v>416.1</v>
      </c>
    </row>
    <row r="1515" spans="1:31">
      <c r="A1515" s="178">
        <v>108213104420</v>
      </c>
      <c r="B1515" s="166">
        <v>46148</v>
      </c>
      <c r="C1515" s="167" t="s">
        <v>3524</v>
      </c>
      <c r="D1515" s="167" t="s">
        <v>3525</v>
      </c>
      <c r="E1515" s="167" t="s">
        <v>3526</v>
      </c>
      <c r="F1515" s="167" t="s">
        <v>3501</v>
      </c>
      <c r="G1515" s="167" t="s">
        <v>3502</v>
      </c>
      <c r="H1515" s="168">
        <v>46149</v>
      </c>
      <c r="I1515" s="167"/>
      <c r="J1515" s="169">
        <v>26138</v>
      </c>
      <c r="K1515" s="167" t="s">
        <v>55</v>
      </c>
      <c r="L1515" s="169">
        <v>8</v>
      </c>
      <c r="M1515" s="167" t="s">
        <v>3513</v>
      </c>
      <c r="N1515" s="169">
        <v>23.6</v>
      </c>
      <c r="O1515" s="167" t="s">
        <v>3505</v>
      </c>
      <c r="P1515" s="167"/>
      <c r="Q1515" s="167" t="s">
        <v>3514</v>
      </c>
      <c r="R1515" s="167" t="s">
        <v>3528</v>
      </c>
      <c r="S1515" s="169">
        <v>3</v>
      </c>
      <c r="T1515" s="167" t="s">
        <v>3535</v>
      </c>
      <c r="U1515" s="169" t="s">
        <v>3536</v>
      </c>
      <c r="V1515" s="167" t="s">
        <v>3581</v>
      </c>
      <c r="W1515" s="167" t="s">
        <v>3582</v>
      </c>
      <c r="X1515" s="170" t="s">
        <v>157</v>
      </c>
      <c r="Y1515" s="171" t="s">
        <v>5817</v>
      </c>
      <c r="Z1515" s="167" t="s">
        <v>10815</v>
      </c>
      <c r="AA1515" s="176">
        <v>10000</v>
      </c>
      <c r="AB1515" s="167" t="s">
        <v>11254</v>
      </c>
      <c r="AC1515" s="176">
        <v>10000</v>
      </c>
      <c r="AD1515" s="167" t="s">
        <v>11254</v>
      </c>
      <c r="AE1515" s="176">
        <v>180</v>
      </c>
    </row>
    <row r="1516" spans="1:31">
      <c r="A1516" s="178">
        <v>108213104420</v>
      </c>
      <c r="B1516" s="166">
        <v>46148</v>
      </c>
      <c r="C1516" s="167" t="s">
        <v>3524</v>
      </c>
      <c r="D1516" s="167" t="s">
        <v>3525</v>
      </c>
      <c r="E1516" s="167" t="s">
        <v>3526</v>
      </c>
      <c r="F1516" s="167" t="s">
        <v>3501</v>
      </c>
      <c r="G1516" s="167" t="s">
        <v>3502</v>
      </c>
      <c r="H1516" s="168">
        <v>46149</v>
      </c>
      <c r="I1516" s="167"/>
      <c r="J1516" s="169">
        <v>26138</v>
      </c>
      <c r="K1516" s="167" t="s">
        <v>55</v>
      </c>
      <c r="L1516" s="169">
        <v>8</v>
      </c>
      <c r="M1516" s="167" t="s">
        <v>3513</v>
      </c>
      <c r="N1516" s="169">
        <v>23.6</v>
      </c>
      <c r="O1516" s="167" t="s">
        <v>3505</v>
      </c>
      <c r="P1516" s="167"/>
      <c r="Q1516" s="167" t="s">
        <v>3514</v>
      </c>
      <c r="R1516" s="167" t="s">
        <v>3528</v>
      </c>
      <c r="S1516" s="169">
        <v>2</v>
      </c>
      <c r="T1516" s="167" t="s">
        <v>3535</v>
      </c>
      <c r="U1516" s="169" t="s">
        <v>3536</v>
      </c>
      <c r="V1516" s="167" t="s">
        <v>3581</v>
      </c>
      <c r="W1516" s="167" t="s">
        <v>3582</v>
      </c>
      <c r="X1516" s="170" t="s">
        <v>157</v>
      </c>
      <c r="Y1516" s="171" t="s">
        <v>5817</v>
      </c>
      <c r="Z1516" s="167" t="s">
        <v>10815</v>
      </c>
      <c r="AA1516" s="176">
        <v>5000</v>
      </c>
      <c r="AB1516" s="167" t="s">
        <v>11254</v>
      </c>
      <c r="AC1516" s="176">
        <v>5000</v>
      </c>
      <c r="AD1516" s="167" t="s">
        <v>11254</v>
      </c>
      <c r="AE1516" s="176">
        <v>90</v>
      </c>
    </row>
    <row r="1517" spans="1:31">
      <c r="A1517" s="178">
        <v>108213104420</v>
      </c>
      <c r="B1517" s="166">
        <v>46148</v>
      </c>
      <c r="C1517" s="167" t="s">
        <v>3524</v>
      </c>
      <c r="D1517" s="167" t="s">
        <v>3525</v>
      </c>
      <c r="E1517" s="167" t="s">
        <v>3526</v>
      </c>
      <c r="F1517" s="167" t="s">
        <v>3501</v>
      </c>
      <c r="G1517" s="167" t="s">
        <v>3502</v>
      </c>
      <c r="H1517" s="168">
        <v>46149</v>
      </c>
      <c r="I1517" s="167"/>
      <c r="J1517" s="169">
        <v>26138</v>
      </c>
      <c r="K1517" s="167" t="s">
        <v>55</v>
      </c>
      <c r="L1517" s="169">
        <v>8</v>
      </c>
      <c r="M1517" s="167" t="s">
        <v>3513</v>
      </c>
      <c r="N1517" s="169">
        <v>23.6</v>
      </c>
      <c r="O1517" s="167" t="s">
        <v>3505</v>
      </c>
      <c r="P1517" s="167"/>
      <c r="Q1517" s="167" t="s">
        <v>3514</v>
      </c>
      <c r="R1517" s="167" t="s">
        <v>3528</v>
      </c>
      <c r="S1517" s="169">
        <v>1</v>
      </c>
      <c r="T1517" s="167" t="s">
        <v>3540</v>
      </c>
      <c r="U1517" s="169" t="s">
        <v>3541</v>
      </c>
      <c r="V1517" s="167" t="s">
        <v>5825</v>
      </c>
      <c r="W1517" s="167" t="s">
        <v>5826</v>
      </c>
      <c r="X1517" s="170" t="s">
        <v>3533</v>
      </c>
      <c r="Y1517" s="171" t="s">
        <v>5817</v>
      </c>
      <c r="Z1517" s="167" t="s">
        <v>10815</v>
      </c>
      <c r="AA1517" s="176">
        <v>3000</v>
      </c>
      <c r="AB1517" s="167" t="s">
        <v>11254</v>
      </c>
      <c r="AC1517" s="176">
        <v>3000</v>
      </c>
      <c r="AD1517" s="167" t="s">
        <v>11254</v>
      </c>
      <c r="AE1517" s="176">
        <v>36.6</v>
      </c>
    </row>
    <row r="1518" spans="1:31">
      <c r="A1518" s="178">
        <v>108214033320</v>
      </c>
      <c r="B1518" s="166">
        <v>46148</v>
      </c>
      <c r="C1518" s="167" t="s">
        <v>3610</v>
      </c>
      <c r="D1518" s="167" t="s">
        <v>3525</v>
      </c>
      <c r="E1518" s="167" t="s">
        <v>3526</v>
      </c>
      <c r="F1518" s="167" t="s">
        <v>3782</v>
      </c>
      <c r="G1518" s="167" t="s">
        <v>3614</v>
      </c>
      <c r="H1518" s="168">
        <v>46148</v>
      </c>
      <c r="I1518" s="167" t="s">
        <v>5827</v>
      </c>
      <c r="J1518" s="169">
        <v>1</v>
      </c>
      <c r="K1518" s="167" t="s">
        <v>48</v>
      </c>
      <c r="L1518" s="169">
        <v>2</v>
      </c>
      <c r="M1518" s="167" t="s">
        <v>4084</v>
      </c>
      <c r="N1518" s="169">
        <v>25</v>
      </c>
      <c r="O1518" s="167" t="s">
        <v>3505</v>
      </c>
      <c r="P1518" s="167"/>
      <c r="Q1518" s="167" t="s">
        <v>3506</v>
      </c>
      <c r="R1518" s="167" t="s">
        <v>5828</v>
      </c>
      <c r="S1518" s="169">
        <v>1</v>
      </c>
      <c r="T1518" s="167"/>
      <c r="U1518" s="169" t="s">
        <v>5583</v>
      </c>
      <c r="V1518" s="167" t="s">
        <v>5829</v>
      </c>
      <c r="W1518" s="167"/>
      <c r="X1518" s="170" t="s">
        <v>3619</v>
      </c>
      <c r="Y1518" s="171" t="s">
        <v>5830</v>
      </c>
      <c r="Z1518" s="167" t="s">
        <v>10816</v>
      </c>
      <c r="AA1518" s="176">
        <v>48</v>
      </c>
      <c r="AB1518" s="167" t="s">
        <v>11264</v>
      </c>
      <c r="AC1518" s="176">
        <v>20.16</v>
      </c>
      <c r="AD1518" s="167" t="s">
        <v>11256</v>
      </c>
      <c r="AE1518" s="176">
        <v>15840000</v>
      </c>
    </row>
    <row r="1519" spans="1:31">
      <c r="A1519" s="178">
        <v>108215736530</v>
      </c>
      <c r="B1519" s="166">
        <v>46149</v>
      </c>
      <c r="C1519" s="167" t="s">
        <v>3524</v>
      </c>
      <c r="D1519" s="167" t="s">
        <v>3525</v>
      </c>
      <c r="E1519" s="167" t="s">
        <v>3526</v>
      </c>
      <c r="F1519" s="167" t="s">
        <v>3501</v>
      </c>
      <c r="G1519" s="167" t="s">
        <v>3502</v>
      </c>
      <c r="H1519" s="168">
        <v>46150</v>
      </c>
      <c r="I1519" s="167"/>
      <c r="J1519" s="169">
        <v>26138</v>
      </c>
      <c r="K1519" s="167" t="s">
        <v>55</v>
      </c>
      <c r="L1519" s="169">
        <v>1</v>
      </c>
      <c r="M1519" s="167" t="s">
        <v>3513</v>
      </c>
      <c r="N1519" s="169">
        <v>0.5</v>
      </c>
      <c r="O1519" s="167" t="s">
        <v>3505</v>
      </c>
      <c r="P1519" s="167"/>
      <c r="Q1519" s="167" t="s">
        <v>3514</v>
      </c>
      <c r="R1519" s="167" t="s">
        <v>3528</v>
      </c>
      <c r="S1519" s="169">
        <v>1</v>
      </c>
      <c r="T1519" s="167" t="s">
        <v>3545</v>
      </c>
      <c r="U1519" s="169" t="s">
        <v>3546</v>
      </c>
      <c r="V1519" s="167" t="s">
        <v>5831</v>
      </c>
      <c r="W1519" s="167" t="s">
        <v>5832</v>
      </c>
      <c r="X1519" s="170" t="s">
        <v>165</v>
      </c>
      <c r="Y1519" s="171" t="s">
        <v>5833</v>
      </c>
      <c r="Z1519" s="167" t="s">
        <v>10817</v>
      </c>
      <c r="AA1519" s="176">
        <v>3000</v>
      </c>
      <c r="AB1519" s="167" t="s">
        <v>11254</v>
      </c>
      <c r="AC1519" s="176">
        <v>3000</v>
      </c>
      <c r="AD1519" s="167" t="s">
        <v>11254</v>
      </c>
      <c r="AE1519" s="176">
        <v>142.5</v>
      </c>
    </row>
    <row r="1520" spans="1:31">
      <c r="A1520" s="178">
        <v>108216831700</v>
      </c>
      <c r="B1520" s="166">
        <v>46149</v>
      </c>
      <c r="C1520" s="167" t="s">
        <v>3524</v>
      </c>
      <c r="D1520" s="167" t="s">
        <v>3525</v>
      </c>
      <c r="E1520" s="167" t="s">
        <v>3526</v>
      </c>
      <c r="F1520" s="167" t="s">
        <v>3501</v>
      </c>
      <c r="G1520" s="167" t="s">
        <v>3502</v>
      </c>
      <c r="H1520" s="168">
        <v>46150</v>
      </c>
      <c r="I1520" s="167"/>
      <c r="J1520" s="169">
        <v>26138</v>
      </c>
      <c r="K1520" s="167" t="s">
        <v>55</v>
      </c>
      <c r="L1520" s="169">
        <v>1</v>
      </c>
      <c r="M1520" s="167" t="s">
        <v>3513</v>
      </c>
      <c r="N1520" s="169">
        <v>1</v>
      </c>
      <c r="O1520" s="167" t="s">
        <v>3505</v>
      </c>
      <c r="P1520" s="167"/>
      <c r="Q1520" s="167" t="s">
        <v>3514</v>
      </c>
      <c r="R1520" s="167" t="s">
        <v>3528</v>
      </c>
      <c r="S1520" s="169">
        <v>1</v>
      </c>
      <c r="T1520" s="167" t="s">
        <v>3971</v>
      </c>
      <c r="U1520" s="169" t="s">
        <v>3972</v>
      </c>
      <c r="V1520" s="167" t="s">
        <v>5834</v>
      </c>
      <c r="W1520" s="167" t="s">
        <v>3974</v>
      </c>
      <c r="X1520" s="170" t="s">
        <v>159</v>
      </c>
      <c r="Y1520" s="171" t="s">
        <v>5835</v>
      </c>
      <c r="Z1520" s="167" t="s">
        <v>10818</v>
      </c>
      <c r="AA1520" s="176">
        <v>16000</v>
      </c>
      <c r="AB1520" s="167" t="s">
        <v>11254</v>
      </c>
      <c r="AC1520" s="176">
        <v>16000</v>
      </c>
      <c r="AD1520" s="167" t="s">
        <v>11254</v>
      </c>
      <c r="AE1520" s="176">
        <v>172.8</v>
      </c>
    </row>
    <row r="1521" spans="1:31">
      <c r="A1521" s="178">
        <v>108217968240</v>
      </c>
      <c r="B1521" s="166">
        <v>46149</v>
      </c>
      <c r="C1521" s="167" t="s">
        <v>3610</v>
      </c>
      <c r="D1521" s="167" t="s">
        <v>3525</v>
      </c>
      <c r="E1521" s="167" t="s">
        <v>3526</v>
      </c>
      <c r="F1521" s="167" t="s">
        <v>3613</v>
      </c>
      <c r="G1521" s="167" t="s">
        <v>3614</v>
      </c>
      <c r="H1521" s="168">
        <v>46149</v>
      </c>
      <c r="I1521" s="167"/>
      <c r="J1521" s="169">
        <v>1</v>
      </c>
      <c r="K1521" s="167" t="s">
        <v>48</v>
      </c>
      <c r="L1521" s="169">
        <v>15</v>
      </c>
      <c r="M1521" s="167" t="s">
        <v>3504</v>
      </c>
      <c r="N1521" s="169">
        <v>306.3</v>
      </c>
      <c r="O1521" s="167" t="s">
        <v>3505</v>
      </c>
      <c r="P1521" s="167" t="s">
        <v>5836</v>
      </c>
      <c r="Q1521" s="167" t="s">
        <v>3506</v>
      </c>
      <c r="R1521" s="167" t="s">
        <v>5837</v>
      </c>
      <c r="S1521" s="169">
        <v>15</v>
      </c>
      <c r="T1521" s="167"/>
      <c r="U1521" s="169" t="s">
        <v>3630</v>
      </c>
      <c r="V1521" s="167" t="s">
        <v>5838</v>
      </c>
      <c r="W1521" s="167"/>
      <c r="X1521" s="170" t="s">
        <v>3619</v>
      </c>
      <c r="Y1521" s="171" t="s">
        <v>5839</v>
      </c>
      <c r="Z1521" s="167" t="s">
        <v>10819</v>
      </c>
      <c r="AA1521" s="176">
        <v>20</v>
      </c>
      <c r="AB1521" s="167" t="s">
        <v>11254</v>
      </c>
      <c r="AC1521" s="176">
        <v>20</v>
      </c>
      <c r="AD1521" s="167" t="s">
        <v>11254</v>
      </c>
      <c r="AE1521" s="176">
        <v>5720000</v>
      </c>
    </row>
    <row r="1522" spans="1:31">
      <c r="A1522" s="178">
        <v>108217968240</v>
      </c>
      <c r="B1522" s="166">
        <v>46149</v>
      </c>
      <c r="C1522" s="167" t="s">
        <v>3610</v>
      </c>
      <c r="D1522" s="167" t="s">
        <v>3525</v>
      </c>
      <c r="E1522" s="167" t="s">
        <v>3526</v>
      </c>
      <c r="F1522" s="167" t="s">
        <v>3613</v>
      </c>
      <c r="G1522" s="167" t="s">
        <v>3614</v>
      </c>
      <c r="H1522" s="168">
        <v>46149</v>
      </c>
      <c r="I1522" s="167"/>
      <c r="J1522" s="169">
        <v>1</v>
      </c>
      <c r="K1522" s="167" t="s">
        <v>48</v>
      </c>
      <c r="L1522" s="169">
        <v>15</v>
      </c>
      <c r="M1522" s="167" t="s">
        <v>3504</v>
      </c>
      <c r="N1522" s="169">
        <v>306.3</v>
      </c>
      <c r="O1522" s="167" t="s">
        <v>3505</v>
      </c>
      <c r="P1522" s="167" t="s">
        <v>5836</v>
      </c>
      <c r="Q1522" s="167" t="s">
        <v>3506</v>
      </c>
      <c r="R1522" s="167" t="s">
        <v>5837</v>
      </c>
      <c r="S1522" s="169">
        <v>14</v>
      </c>
      <c r="T1522" s="167"/>
      <c r="U1522" s="169" t="s">
        <v>5840</v>
      </c>
      <c r="V1522" s="167" t="s">
        <v>5841</v>
      </c>
      <c r="W1522" s="167"/>
      <c r="X1522" s="170" t="s">
        <v>3619</v>
      </c>
      <c r="Y1522" s="171" t="s">
        <v>5839</v>
      </c>
      <c r="Z1522" s="167" t="s">
        <v>10819</v>
      </c>
      <c r="AA1522" s="176">
        <v>10</v>
      </c>
      <c r="AB1522" s="167" t="s">
        <v>11264</v>
      </c>
      <c r="AC1522" s="176">
        <v>3.5</v>
      </c>
      <c r="AD1522" s="167" t="s">
        <v>11256</v>
      </c>
      <c r="AE1522" s="176">
        <v>650000</v>
      </c>
    </row>
    <row r="1523" spans="1:31">
      <c r="A1523" s="178">
        <v>108217968240</v>
      </c>
      <c r="B1523" s="166">
        <v>46149</v>
      </c>
      <c r="C1523" s="167" t="s">
        <v>3610</v>
      </c>
      <c r="D1523" s="167" t="s">
        <v>3525</v>
      </c>
      <c r="E1523" s="167" t="s">
        <v>3526</v>
      </c>
      <c r="F1523" s="167" t="s">
        <v>3613</v>
      </c>
      <c r="G1523" s="167" t="s">
        <v>3614</v>
      </c>
      <c r="H1523" s="168">
        <v>46149</v>
      </c>
      <c r="I1523" s="167"/>
      <c r="J1523" s="169">
        <v>1</v>
      </c>
      <c r="K1523" s="167" t="s">
        <v>48</v>
      </c>
      <c r="L1523" s="169">
        <v>15</v>
      </c>
      <c r="M1523" s="167" t="s">
        <v>3504</v>
      </c>
      <c r="N1523" s="169">
        <v>306.3</v>
      </c>
      <c r="O1523" s="167" t="s">
        <v>3505</v>
      </c>
      <c r="P1523" s="167" t="s">
        <v>5836</v>
      </c>
      <c r="Q1523" s="167" t="s">
        <v>3506</v>
      </c>
      <c r="R1523" s="167" t="s">
        <v>5837</v>
      </c>
      <c r="S1523" s="169">
        <v>13</v>
      </c>
      <c r="T1523" s="167"/>
      <c r="U1523" s="169" t="s">
        <v>5842</v>
      </c>
      <c r="V1523" s="167" t="s">
        <v>5843</v>
      </c>
      <c r="W1523" s="167"/>
      <c r="X1523" s="170" t="s">
        <v>3619</v>
      </c>
      <c r="Y1523" s="171" t="s">
        <v>5839</v>
      </c>
      <c r="Z1523" s="167" t="s">
        <v>10819</v>
      </c>
      <c r="AA1523" s="176">
        <v>20</v>
      </c>
      <c r="AB1523" s="167" t="s">
        <v>11254</v>
      </c>
      <c r="AC1523" s="176">
        <v>20</v>
      </c>
      <c r="AD1523" s="167" t="s">
        <v>11254</v>
      </c>
      <c r="AE1523" s="176">
        <v>400000</v>
      </c>
    </row>
    <row r="1524" spans="1:31">
      <c r="A1524" s="178">
        <v>108217968240</v>
      </c>
      <c r="B1524" s="166">
        <v>46149</v>
      </c>
      <c r="C1524" s="167" t="s">
        <v>3610</v>
      </c>
      <c r="D1524" s="167" t="s">
        <v>3525</v>
      </c>
      <c r="E1524" s="167" t="s">
        <v>3526</v>
      </c>
      <c r="F1524" s="167" t="s">
        <v>3613</v>
      </c>
      <c r="G1524" s="167" t="s">
        <v>3614</v>
      </c>
      <c r="H1524" s="168">
        <v>46149</v>
      </c>
      <c r="I1524" s="167"/>
      <c r="J1524" s="169">
        <v>1</v>
      </c>
      <c r="K1524" s="167" t="s">
        <v>48</v>
      </c>
      <c r="L1524" s="169">
        <v>15</v>
      </c>
      <c r="M1524" s="167" t="s">
        <v>3504</v>
      </c>
      <c r="N1524" s="169">
        <v>306.3</v>
      </c>
      <c r="O1524" s="167" t="s">
        <v>3505</v>
      </c>
      <c r="P1524" s="167" t="s">
        <v>5836</v>
      </c>
      <c r="Q1524" s="167" t="s">
        <v>3506</v>
      </c>
      <c r="R1524" s="167" t="s">
        <v>5837</v>
      </c>
      <c r="S1524" s="169">
        <v>12</v>
      </c>
      <c r="T1524" s="167"/>
      <c r="U1524" s="169" t="s">
        <v>5844</v>
      </c>
      <c r="V1524" s="167" t="s">
        <v>5845</v>
      </c>
      <c r="W1524" s="167"/>
      <c r="X1524" s="170" t="s">
        <v>3619</v>
      </c>
      <c r="Y1524" s="171" t="s">
        <v>5839</v>
      </c>
      <c r="Z1524" s="167" t="s">
        <v>10819</v>
      </c>
      <c r="AA1524" s="176">
        <v>20</v>
      </c>
      <c r="AB1524" s="167" t="s">
        <v>11260</v>
      </c>
      <c r="AC1524" s="176">
        <v>40</v>
      </c>
      <c r="AD1524" s="167" t="s">
        <v>11254</v>
      </c>
      <c r="AE1524" s="176">
        <v>640000</v>
      </c>
    </row>
    <row r="1525" spans="1:31">
      <c r="A1525" s="178">
        <v>108217968240</v>
      </c>
      <c r="B1525" s="166">
        <v>46149</v>
      </c>
      <c r="C1525" s="167" t="s">
        <v>3610</v>
      </c>
      <c r="D1525" s="167" t="s">
        <v>3525</v>
      </c>
      <c r="E1525" s="167" t="s">
        <v>3526</v>
      </c>
      <c r="F1525" s="167" t="s">
        <v>3613</v>
      </c>
      <c r="G1525" s="167" t="s">
        <v>3614</v>
      </c>
      <c r="H1525" s="168">
        <v>46149</v>
      </c>
      <c r="I1525" s="167"/>
      <c r="J1525" s="169">
        <v>1</v>
      </c>
      <c r="K1525" s="167" t="s">
        <v>48</v>
      </c>
      <c r="L1525" s="169">
        <v>15</v>
      </c>
      <c r="M1525" s="167" t="s">
        <v>3504</v>
      </c>
      <c r="N1525" s="169">
        <v>306.3</v>
      </c>
      <c r="O1525" s="167" t="s">
        <v>3505</v>
      </c>
      <c r="P1525" s="167" t="s">
        <v>5836</v>
      </c>
      <c r="Q1525" s="167" t="s">
        <v>3506</v>
      </c>
      <c r="R1525" s="167" t="s">
        <v>5837</v>
      </c>
      <c r="S1525" s="169">
        <v>11</v>
      </c>
      <c r="T1525" s="167"/>
      <c r="U1525" s="169" t="s">
        <v>5844</v>
      </c>
      <c r="V1525" s="167" t="s">
        <v>5846</v>
      </c>
      <c r="W1525" s="167"/>
      <c r="X1525" s="170" t="s">
        <v>3619</v>
      </c>
      <c r="Y1525" s="171" t="s">
        <v>5839</v>
      </c>
      <c r="Z1525" s="167" t="s">
        <v>10819</v>
      </c>
      <c r="AA1525" s="176">
        <v>20</v>
      </c>
      <c r="AB1525" s="167" t="s">
        <v>11260</v>
      </c>
      <c r="AC1525" s="176">
        <v>40</v>
      </c>
      <c r="AD1525" s="167" t="s">
        <v>11254</v>
      </c>
      <c r="AE1525" s="176">
        <v>600000</v>
      </c>
    </row>
    <row r="1526" spans="1:31">
      <c r="A1526" s="178">
        <v>108217968240</v>
      </c>
      <c r="B1526" s="166">
        <v>46149</v>
      </c>
      <c r="C1526" s="167" t="s">
        <v>3610</v>
      </c>
      <c r="D1526" s="167" t="s">
        <v>3525</v>
      </c>
      <c r="E1526" s="167" t="s">
        <v>3526</v>
      </c>
      <c r="F1526" s="167" t="s">
        <v>3613</v>
      </c>
      <c r="G1526" s="167" t="s">
        <v>3614</v>
      </c>
      <c r="H1526" s="168">
        <v>46149</v>
      </c>
      <c r="I1526" s="167"/>
      <c r="J1526" s="169">
        <v>1</v>
      </c>
      <c r="K1526" s="167" t="s">
        <v>48</v>
      </c>
      <c r="L1526" s="169">
        <v>15</v>
      </c>
      <c r="M1526" s="167" t="s">
        <v>3504</v>
      </c>
      <c r="N1526" s="169">
        <v>306.3</v>
      </c>
      <c r="O1526" s="167" t="s">
        <v>3505</v>
      </c>
      <c r="P1526" s="167" t="s">
        <v>5836</v>
      </c>
      <c r="Q1526" s="167" t="s">
        <v>3506</v>
      </c>
      <c r="R1526" s="167" t="s">
        <v>5837</v>
      </c>
      <c r="S1526" s="169">
        <v>10</v>
      </c>
      <c r="T1526" s="167"/>
      <c r="U1526" s="169" t="s">
        <v>5844</v>
      </c>
      <c r="V1526" s="167" t="s">
        <v>5847</v>
      </c>
      <c r="W1526" s="167"/>
      <c r="X1526" s="170" t="s">
        <v>3619</v>
      </c>
      <c r="Y1526" s="171" t="s">
        <v>5839</v>
      </c>
      <c r="Z1526" s="167" t="s">
        <v>10819</v>
      </c>
      <c r="AA1526" s="176">
        <v>20</v>
      </c>
      <c r="AB1526" s="167" t="s">
        <v>11260</v>
      </c>
      <c r="AC1526" s="176">
        <v>40</v>
      </c>
      <c r="AD1526" s="167" t="s">
        <v>11254</v>
      </c>
      <c r="AE1526" s="176">
        <v>560000</v>
      </c>
    </row>
    <row r="1527" spans="1:31">
      <c r="A1527" s="178">
        <v>108217968240</v>
      </c>
      <c r="B1527" s="166">
        <v>46149</v>
      </c>
      <c r="C1527" s="167" t="s">
        <v>3610</v>
      </c>
      <c r="D1527" s="167" t="s">
        <v>3525</v>
      </c>
      <c r="E1527" s="167" t="s">
        <v>3526</v>
      </c>
      <c r="F1527" s="167" t="s">
        <v>3613</v>
      </c>
      <c r="G1527" s="167" t="s">
        <v>3614</v>
      </c>
      <c r="H1527" s="168">
        <v>46149</v>
      </c>
      <c r="I1527" s="167"/>
      <c r="J1527" s="169">
        <v>1</v>
      </c>
      <c r="K1527" s="167" t="s">
        <v>48</v>
      </c>
      <c r="L1527" s="169">
        <v>15</v>
      </c>
      <c r="M1527" s="167" t="s">
        <v>3504</v>
      </c>
      <c r="N1527" s="169">
        <v>306.3</v>
      </c>
      <c r="O1527" s="167" t="s">
        <v>3505</v>
      </c>
      <c r="P1527" s="167" t="s">
        <v>5836</v>
      </c>
      <c r="Q1527" s="167" t="s">
        <v>3506</v>
      </c>
      <c r="R1527" s="167" t="s">
        <v>5837</v>
      </c>
      <c r="S1527" s="169">
        <v>9</v>
      </c>
      <c r="T1527" s="167"/>
      <c r="U1527" s="169" t="s">
        <v>4003</v>
      </c>
      <c r="V1527" s="167" t="s">
        <v>4004</v>
      </c>
      <c r="W1527" s="167"/>
      <c r="X1527" s="170" t="s">
        <v>3619</v>
      </c>
      <c r="Y1527" s="171" t="s">
        <v>5839</v>
      </c>
      <c r="Z1527" s="167" t="s">
        <v>10819</v>
      </c>
      <c r="AA1527" s="176">
        <v>300</v>
      </c>
      <c r="AB1527" s="167" t="s">
        <v>11254</v>
      </c>
      <c r="AC1527" s="176">
        <v>300</v>
      </c>
      <c r="AD1527" s="167" t="s">
        <v>11254</v>
      </c>
      <c r="AE1527" s="176">
        <v>10500000</v>
      </c>
    </row>
    <row r="1528" spans="1:31">
      <c r="A1528" s="178">
        <v>108217968240</v>
      </c>
      <c r="B1528" s="166">
        <v>46149</v>
      </c>
      <c r="C1528" s="167" t="s">
        <v>3610</v>
      </c>
      <c r="D1528" s="167" t="s">
        <v>3525</v>
      </c>
      <c r="E1528" s="167" t="s">
        <v>3526</v>
      </c>
      <c r="F1528" s="167" t="s">
        <v>3613</v>
      </c>
      <c r="G1528" s="167" t="s">
        <v>3614</v>
      </c>
      <c r="H1528" s="168">
        <v>46149</v>
      </c>
      <c r="I1528" s="167"/>
      <c r="J1528" s="169">
        <v>1</v>
      </c>
      <c r="K1528" s="167" t="s">
        <v>48</v>
      </c>
      <c r="L1528" s="169">
        <v>15</v>
      </c>
      <c r="M1528" s="167" t="s">
        <v>3504</v>
      </c>
      <c r="N1528" s="169">
        <v>306.3</v>
      </c>
      <c r="O1528" s="167" t="s">
        <v>3505</v>
      </c>
      <c r="P1528" s="167" t="s">
        <v>5836</v>
      </c>
      <c r="Q1528" s="167" t="s">
        <v>3506</v>
      </c>
      <c r="R1528" s="167" t="s">
        <v>5837</v>
      </c>
      <c r="S1528" s="169">
        <v>8</v>
      </c>
      <c r="T1528" s="167"/>
      <c r="U1528" s="169" t="s">
        <v>3989</v>
      </c>
      <c r="V1528" s="167" t="s">
        <v>5848</v>
      </c>
      <c r="W1528" s="167"/>
      <c r="X1528" s="170" t="s">
        <v>3619</v>
      </c>
      <c r="Y1528" s="171" t="s">
        <v>5839</v>
      </c>
      <c r="Z1528" s="167" t="s">
        <v>10819</v>
      </c>
      <c r="AA1528" s="176">
        <v>500</v>
      </c>
      <c r="AB1528" s="167" t="s">
        <v>11255</v>
      </c>
      <c r="AC1528" s="176">
        <v>75</v>
      </c>
      <c r="AD1528" s="167" t="s">
        <v>11256</v>
      </c>
      <c r="AE1528" s="176">
        <v>4900000</v>
      </c>
    </row>
    <row r="1529" spans="1:31">
      <c r="A1529" s="178">
        <v>108217968240</v>
      </c>
      <c r="B1529" s="166">
        <v>46149</v>
      </c>
      <c r="C1529" s="167" t="s">
        <v>3610</v>
      </c>
      <c r="D1529" s="167" t="s">
        <v>3525</v>
      </c>
      <c r="E1529" s="167" t="s">
        <v>3526</v>
      </c>
      <c r="F1529" s="167" t="s">
        <v>3613</v>
      </c>
      <c r="G1529" s="167" t="s">
        <v>3614</v>
      </c>
      <c r="H1529" s="168">
        <v>46149</v>
      </c>
      <c r="I1529" s="167"/>
      <c r="J1529" s="169">
        <v>1</v>
      </c>
      <c r="K1529" s="167" t="s">
        <v>48</v>
      </c>
      <c r="L1529" s="169">
        <v>15</v>
      </c>
      <c r="M1529" s="167" t="s">
        <v>3504</v>
      </c>
      <c r="N1529" s="169">
        <v>306.3</v>
      </c>
      <c r="O1529" s="167" t="s">
        <v>3505</v>
      </c>
      <c r="P1529" s="167" t="s">
        <v>5836</v>
      </c>
      <c r="Q1529" s="167" t="s">
        <v>3506</v>
      </c>
      <c r="R1529" s="167" t="s">
        <v>5837</v>
      </c>
      <c r="S1529" s="169">
        <v>7</v>
      </c>
      <c r="T1529" s="167"/>
      <c r="U1529" s="169" t="s">
        <v>3989</v>
      </c>
      <c r="V1529" s="167" t="s">
        <v>5849</v>
      </c>
      <c r="W1529" s="167"/>
      <c r="X1529" s="170" t="s">
        <v>3619</v>
      </c>
      <c r="Y1529" s="171" t="s">
        <v>5839</v>
      </c>
      <c r="Z1529" s="167" t="s">
        <v>10819</v>
      </c>
      <c r="AA1529" s="176">
        <v>2</v>
      </c>
      <c r="AB1529" s="167" t="s">
        <v>11255</v>
      </c>
      <c r="AC1529" s="176">
        <v>2</v>
      </c>
      <c r="AD1529" s="167" t="s">
        <v>11256</v>
      </c>
      <c r="AE1529" s="176">
        <v>800000</v>
      </c>
    </row>
    <row r="1530" spans="1:31">
      <c r="A1530" s="178">
        <v>108217968240</v>
      </c>
      <c r="B1530" s="166">
        <v>46149</v>
      </c>
      <c r="C1530" s="167" t="s">
        <v>3610</v>
      </c>
      <c r="D1530" s="167" t="s">
        <v>3525</v>
      </c>
      <c r="E1530" s="167" t="s">
        <v>3526</v>
      </c>
      <c r="F1530" s="167" t="s">
        <v>3613</v>
      </c>
      <c r="G1530" s="167" t="s">
        <v>3614</v>
      </c>
      <c r="H1530" s="168">
        <v>46149</v>
      </c>
      <c r="I1530" s="167"/>
      <c r="J1530" s="169">
        <v>1</v>
      </c>
      <c r="K1530" s="167" t="s">
        <v>48</v>
      </c>
      <c r="L1530" s="169">
        <v>15</v>
      </c>
      <c r="M1530" s="167" t="s">
        <v>3504</v>
      </c>
      <c r="N1530" s="169">
        <v>306.3</v>
      </c>
      <c r="O1530" s="167" t="s">
        <v>3505</v>
      </c>
      <c r="P1530" s="167" t="s">
        <v>5836</v>
      </c>
      <c r="Q1530" s="167" t="s">
        <v>3506</v>
      </c>
      <c r="R1530" s="167" t="s">
        <v>5837</v>
      </c>
      <c r="S1530" s="169">
        <v>6</v>
      </c>
      <c r="T1530" s="167"/>
      <c r="U1530" s="169" t="s">
        <v>4003</v>
      </c>
      <c r="V1530" s="167" t="s">
        <v>5850</v>
      </c>
      <c r="W1530" s="167"/>
      <c r="X1530" s="170" t="s">
        <v>3619</v>
      </c>
      <c r="Y1530" s="171" t="s">
        <v>5839</v>
      </c>
      <c r="Z1530" s="167" t="s">
        <v>10819</v>
      </c>
      <c r="AA1530" s="176">
        <v>15</v>
      </c>
      <c r="AB1530" s="167" t="s">
        <v>11263</v>
      </c>
      <c r="AC1530" s="176">
        <v>1.5</v>
      </c>
      <c r="AD1530" s="167" t="s">
        <v>11256</v>
      </c>
      <c r="AE1530" s="176">
        <v>375000</v>
      </c>
    </row>
    <row r="1531" spans="1:31">
      <c r="A1531" s="178">
        <v>108217968240</v>
      </c>
      <c r="B1531" s="166">
        <v>46149</v>
      </c>
      <c r="C1531" s="167" t="s">
        <v>3610</v>
      </c>
      <c r="D1531" s="167" t="s">
        <v>3525</v>
      </c>
      <c r="E1531" s="167" t="s">
        <v>3526</v>
      </c>
      <c r="F1531" s="167" t="s">
        <v>3613</v>
      </c>
      <c r="G1531" s="167" t="s">
        <v>3614</v>
      </c>
      <c r="H1531" s="168">
        <v>46149</v>
      </c>
      <c r="I1531" s="167"/>
      <c r="J1531" s="169">
        <v>1</v>
      </c>
      <c r="K1531" s="167" t="s">
        <v>48</v>
      </c>
      <c r="L1531" s="169">
        <v>15</v>
      </c>
      <c r="M1531" s="167" t="s">
        <v>3504</v>
      </c>
      <c r="N1531" s="169">
        <v>306.3</v>
      </c>
      <c r="O1531" s="167" t="s">
        <v>3505</v>
      </c>
      <c r="P1531" s="167" t="s">
        <v>5836</v>
      </c>
      <c r="Q1531" s="167" t="s">
        <v>3506</v>
      </c>
      <c r="R1531" s="167" t="s">
        <v>5837</v>
      </c>
      <c r="S1531" s="169">
        <v>5</v>
      </c>
      <c r="T1531" s="167"/>
      <c r="U1531" s="169" t="s">
        <v>3648</v>
      </c>
      <c r="V1531" s="167" t="s">
        <v>5851</v>
      </c>
      <c r="W1531" s="167"/>
      <c r="X1531" s="170" t="s">
        <v>3619</v>
      </c>
      <c r="Y1531" s="171" t="s">
        <v>5839</v>
      </c>
      <c r="Z1531" s="167" t="s">
        <v>10819</v>
      </c>
      <c r="AA1531" s="176">
        <v>6</v>
      </c>
      <c r="AB1531" s="167" t="s">
        <v>11259</v>
      </c>
      <c r="AC1531" s="176">
        <v>2.4</v>
      </c>
      <c r="AD1531" s="167" t="s">
        <v>11256</v>
      </c>
      <c r="AE1531" s="176">
        <v>240000</v>
      </c>
    </row>
    <row r="1532" spans="1:31">
      <c r="A1532" s="178">
        <v>108217968240</v>
      </c>
      <c r="B1532" s="166">
        <v>46149</v>
      </c>
      <c r="C1532" s="167" t="s">
        <v>3610</v>
      </c>
      <c r="D1532" s="167" t="s">
        <v>3525</v>
      </c>
      <c r="E1532" s="167" t="s">
        <v>3526</v>
      </c>
      <c r="F1532" s="167" t="s">
        <v>3613</v>
      </c>
      <c r="G1532" s="167" t="s">
        <v>3614</v>
      </c>
      <c r="H1532" s="168">
        <v>46149</v>
      </c>
      <c r="I1532" s="167"/>
      <c r="J1532" s="169">
        <v>1</v>
      </c>
      <c r="K1532" s="167" t="s">
        <v>48</v>
      </c>
      <c r="L1532" s="169">
        <v>15</v>
      </c>
      <c r="M1532" s="167" t="s">
        <v>3504</v>
      </c>
      <c r="N1532" s="169">
        <v>306.3</v>
      </c>
      <c r="O1532" s="167" t="s">
        <v>3505</v>
      </c>
      <c r="P1532" s="167" t="s">
        <v>5836</v>
      </c>
      <c r="Q1532" s="167" t="s">
        <v>3506</v>
      </c>
      <c r="R1532" s="167" t="s">
        <v>5837</v>
      </c>
      <c r="S1532" s="169">
        <v>4</v>
      </c>
      <c r="T1532" s="167"/>
      <c r="U1532" s="169" t="s">
        <v>3648</v>
      </c>
      <c r="V1532" s="167" t="s">
        <v>5852</v>
      </c>
      <c r="W1532" s="167"/>
      <c r="X1532" s="170" t="s">
        <v>3619</v>
      </c>
      <c r="Y1532" s="171" t="s">
        <v>5839</v>
      </c>
      <c r="Z1532" s="167" t="s">
        <v>10819</v>
      </c>
      <c r="AA1532" s="176">
        <v>6</v>
      </c>
      <c r="AB1532" s="167" t="s">
        <v>11259</v>
      </c>
      <c r="AC1532" s="176">
        <v>2.4</v>
      </c>
      <c r="AD1532" s="167" t="s">
        <v>11256</v>
      </c>
      <c r="AE1532" s="176">
        <v>216000</v>
      </c>
    </row>
    <row r="1533" spans="1:31">
      <c r="A1533" s="178">
        <v>108217968240</v>
      </c>
      <c r="B1533" s="166">
        <v>46149</v>
      </c>
      <c r="C1533" s="167" t="s">
        <v>3610</v>
      </c>
      <c r="D1533" s="167" t="s">
        <v>3525</v>
      </c>
      <c r="E1533" s="167" t="s">
        <v>3526</v>
      </c>
      <c r="F1533" s="167" t="s">
        <v>3613</v>
      </c>
      <c r="G1533" s="167" t="s">
        <v>3614</v>
      </c>
      <c r="H1533" s="168">
        <v>46149</v>
      </c>
      <c r="I1533" s="167"/>
      <c r="J1533" s="169">
        <v>1</v>
      </c>
      <c r="K1533" s="167" t="s">
        <v>48</v>
      </c>
      <c r="L1533" s="169">
        <v>15</v>
      </c>
      <c r="M1533" s="167" t="s">
        <v>3504</v>
      </c>
      <c r="N1533" s="169">
        <v>306.3</v>
      </c>
      <c r="O1533" s="167" t="s">
        <v>3505</v>
      </c>
      <c r="P1533" s="167" t="s">
        <v>5836</v>
      </c>
      <c r="Q1533" s="167" t="s">
        <v>3506</v>
      </c>
      <c r="R1533" s="167" t="s">
        <v>5837</v>
      </c>
      <c r="S1533" s="169">
        <v>3</v>
      </c>
      <c r="T1533" s="167"/>
      <c r="U1533" s="169" t="s">
        <v>4604</v>
      </c>
      <c r="V1533" s="167" t="s">
        <v>5853</v>
      </c>
      <c r="W1533" s="167"/>
      <c r="X1533" s="170" t="s">
        <v>3619</v>
      </c>
      <c r="Y1533" s="171" t="s">
        <v>5839</v>
      </c>
      <c r="Z1533" s="167" t="s">
        <v>10819</v>
      </c>
      <c r="AA1533" s="176">
        <v>50</v>
      </c>
      <c r="AB1533" s="167" t="s">
        <v>11254</v>
      </c>
      <c r="AC1533" s="176">
        <v>50</v>
      </c>
      <c r="AD1533" s="167" t="s">
        <v>11254</v>
      </c>
      <c r="AE1533" s="176">
        <v>1300000</v>
      </c>
    </row>
    <row r="1534" spans="1:31">
      <c r="A1534" s="178">
        <v>108217968240</v>
      </c>
      <c r="B1534" s="166">
        <v>46149</v>
      </c>
      <c r="C1534" s="167" t="s">
        <v>3610</v>
      </c>
      <c r="D1534" s="167" t="s">
        <v>3525</v>
      </c>
      <c r="E1534" s="167" t="s">
        <v>3526</v>
      </c>
      <c r="F1534" s="167" t="s">
        <v>3613</v>
      </c>
      <c r="G1534" s="167" t="s">
        <v>3614</v>
      </c>
      <c r="H1534" s="168">
        <v>46149</v>
      </c>
      <c r="I1534" s="167"/>
      <c r="J1534" s="169">
        <v>1</v>
      </c>
      <c r="K1534" s="167" t="s">
        <v>48</v>
      </c>
      <c r="L1534" s="169">
        <v>15</v>
      </c>
      <c r="M1534" s="167" t="s">
        <v>3504</v>
      </c>
      <c r="N1534" s="169">
        <v>306.3</v>
      </c>
      <c r="O1534" s="167" t="s">
        <v>3505</v>
      </c>
      <c r="P1534" s="167" t="s">
        <v>5836</v>
      </c>
      <c r="Q1534" s="167" t="s">
        <v>3506</v>
      </c>
      <c r="R1534" s="167" t="s">
        <v>5837</v>
      </c>
      <c r="S1534" s="169">
        <v>2</v>
      </c>
      <c r="T1534" s="167"/>
      <c r="U1534" s="169" t="s">
        <v>3989</v>
      </c>
      <c r="V1534" s="167" t="s">
        <v>5854</v>
      </c>
      <c r="W1534" s="167"/>
      <c r="X1534" s="170" t="s">
        <v>3619</v>
      </c>
      <c r="Y1534" s="171" t="s">
        <v>5839</v>
      </c>
      <c r="Z1534" s="167" t="s">
        <v>10819</v>
      </c>
      <c r="AA1534" s="176">
        <v>2000</v>
      </c>
      <c r="AB1534" s="167" t="s">
        <v>11255</v>
      </c>
      <c r="AC1534" s="176">
        <v>160</v>
      </c>
      <c r="AD1534" s="167" t="s">
        <v>11256</v>
      </c>
      <c r="AE1534" s="176">
        <v>4000000</v>
      </c>
    </row>
    <row r="1535" spans="1:31">
      <c r="A1535" s="178">
        <v>108217968240</v>
      </c>
      <c r="B1535" s="166">
        <v>46149</v>
      </c>
      <c r="C1535" s="167" t="s">
        <v>3610</v>
      </c>
      <c r="D1535" s="167" t="s">
        <v>3525</v>
      </c>
      <c r="E1535" s="167" t="s">
        <v>3526</v>
      </c>
      <c r="F1535" s="167" t="s">
        <v>3613</v>
      </c>
      <c r="G1535" s="167" t="s">
        <v>3614</v>
      </c>
      <c r="H1535" s="168">
        <v>46149</v>
      </c>
      <c r="I1535" s="167"/>
      <c r="J1535" s="169">
        <v>1</v>
      </c>
      <c r="K1535" s="167" t="s">
        <v>48</v>
      </c>
      <c r="L1535" s="169">
        <v>15</v>
      </c>
      <c r="M1535" s="167" t="s">
        <v>3504</v>
      </c>
      <c r="N1535" s="169">
        <v>306.3</v>
      </c>
      <c r="O1535" s="167" t="s">
        <v>3505</v>
      </c>
      <c r="P1535" s="167" t="s">
        <v>5836</v>
      </c>
      <c r="Q1535" s="167" t="s">
        <v>3506</v>
      </c>
      <c r="R1535" s="167" t="s">
        <v>5837</v>
      </c>
      <c r="S1535" s="169">
        <v>1</v>
      </c>
      <c r="T1535" s="167"/>
      <c r="U1535" s="169" t="s">
        <v>3989</v>
      </c>
      <c r="V1535" s="167" t="s">
        <v>5855</v>
      </c>
      <c r="W1535" s="167"/>
      <c r="X1535" s="170" t="s">
        <v>3619</v>
      </c>
      <c r="Y1535" s="171" t="s">
        <v>5839</v>
      </c>
      <c r="Z1535" s="167" t="s">
        <v>10819</v>
      </c>
      <c r="AA1535" s="176">
        <v>300</v>
      </c>
      <c r="AB1535" s="167" t="s">
        <v>11255</v>
      </c>
      <c r="AC1535" s="176">
        <v>30</v>
      </c>
      <c r="AD1535" s="167" t="s">
        <v>11256</v>
      </c>
      <c r="AE1535" s="176">
        <v>1050000</v>
      </c>
    </row>
    <row r="1536" spans="1:31">
      <c r="A1536" s="178">
        <v>108218135060</v>
      </c>
      <c r="B1536" s="166">
        <v>46149</v>
      </c>
      <c r="C1536" s="167" t="s">
        <v>3524</v>
      </c>
      <c r="D1536" s="167" t="s">
        <v>3525</v>
      </c>
      <c r="E1536" s="167" t="s">
        <v>3526</v>
      </c>
      <c r="F1536" s="167" t="s">
        <v>3501</v>
      </c>
      <c r="G1536" s="167" t="s">
        <v>3502</v>
      </c>
      <c r="H1536" s="168">
        <v>46150</v>
      </c>
      <c r="I1536" s="167"/>
      <c r="J1536" s="169">
        <v>26138</v>
      </c>
      <c r="K1536" s="167" t="s">
        <v>55</v>
      </c>
      <c r="L1536" s="169">
        <v>4</v>
      </c>
      <c r="M1536" s="167" t="s">
        <v>3513</v>
      </c>
      <c r="N1536" s="169">
        <v>6.7</v>
      </c>
      <c r="O1536" s="167" t="s">
        <v>3505</v>
      </c>
      <c r="P1536" s="167"/>
      <c r="Q1536" s="167" t="s">
        <v>3527</v>
      </c>
      <c r="R1536" s="167" t="s">
        <v>3528</v>
      </c>
      <c r="S1536" s="169">
        <v>19</v>
      </c>
      <c r="T1536" s="167" t="s">
        <v>3535</v>
      </c>
      <c r="U1536" s="169" t="s">
        <v>3536</v>
      </c>
      <c r="V1536" s="167" t="s">
        <v>5856</v>
      </c>
      <c r="W1536" s="167" t="s">
        <v>5857</v>
      </c>
      <c r="X1536" s="170" t="s">
        <v>160</v>
      </c>
      <c r="Y1536" s="171" t="s">
        <v>5858</v>
      </c>
      <c r="Z1536" s="167" t="s">
        <v>10820</v>
      </c>
      <c r="AA1536" s="176">
        <v>10000</v>
      </c>
      <c r="AB1536" s="167" t="s">
        <v>11254</v>
      </c>
      <c r="AC1536" s="176">
        <v>10000</v>
      </c>
      <c r="AD1536" s="167" t="s">
        <v>11254</v>
      </c>
      <c r="AE1536" s="176">
        <v>2.9</v>
      </c>
    </row>
    <row r="1537" spans="1:31">
      <c r="A1537" s="178">
        <v>108218135060</v>
      </c>
      <c r="B1537" s="166">
        <v>46149</v>
      </c>
      <c r="C1537" s="167" t="s">
        <v>3524</v>
      </c>
      <c r="D1537" s="167" t="s">
        <v>3525</v>
      </c>
      <c r="E1537" s="167" t="s">
        <v>3526</v>
      </c>
      <c r="F1537" s="167" t="s">
        <v>3501</v>
      </c>
      <c r="G1537" s="167" t="s">
        <v>3502</v>
      </c>
      <c r="H1537" s="168">
        <v>46150</v>
      </c>
      <c r="I1537" s="167"/>
      <c r="J1537" s="169">
        <v>26138</v>
      </c>
      <c r="K1537" s="167" t="s">
        <v>55</v>
      </c>
      <c r="L1537" s="169">
        <v>4</v>
      </c>
      <c r="M1537" s="167" t="s">
        <v>3513</v>
      </c>
      <c r="N1537" s="169">
        <v>6.7</v>
      </c>
      <c r="O1537" s="167" t="s">
        <v>3505</v>
      </c>
      <c r="P1537" s="167"/>
      <c r="Q1537" s="167" t="s">
        <v>3527</v>
      </c>
      <c r="R1537" s="167" t="s">
        <v>3528</v>
      </c>
      <c r="S1537" s="169">
        <v>18</v>
      </c>
      <c r="T1537" s="167" t="s">
        <v>3717</v>
      </c>
      <c r="U1537" s="169" t="s">
        <v>3718</v>
      </c>
      <c r="V1537" s="167" t="s">
        <v>5859</v>
      </c>
      <c r="W1537" s="167" t="s">
        <v>5860</v>
      </c>
      <c r="X1537" s="170" t="s">
        <v>160</v>
      </c>
      <c r="Y1537" s="171" t="s">
        <v>5858</v>
      </c>
      <c r="Z1537" s="167" t="s">
        <v>10820</v>
      </c>
      <c r="AA1537" s="176">
        <v>4000</v>
      </c>
      <c r="AB1537" s="167" t="s">
        <v>11254</v>
      </c>
      <c r="AC1537" s="176">
        <v>4000</v>
      </c>
      <c r="AD1537" s="167" t="s">
        <v>11254</v>
      </c>
      <c r="AE1537" s="176">
        <v>28</v>
      </c>
    </row>
    <row r="1538" spans="1:31">
      <c r="A1538" s="178">
        <v>108218135060</v>
      </c>
      <c r="B1538" s="166">
        <v>46149</v>
      </c>
      <c r="C1538" s="167" t="s">
        <v>3524</v>
      </c>
      <c r="D1538" s="167" t="s">
        <v>3525</v>
      </c>
      <c r="E1538" s="167" t="s">
        <v>3526</v>
      </c>
      <c r="F1538" s="167" t="s">
        <v>3501</v>
      </c>
      <c r="G1538" s="167" t="s">
        <v>3502</v>
      </c>
      <c r="H1538" s="168">
        <v>46150</v>
      </c>
      <c r="I1538" s="167"/>
      <c r="J1538" s="169">
        <v>26138</v>
      </c>
      <c r="K1538" s="167" t="s">
        <v>55</v>
      </c>
      <c r="L1538" s="169">
        <v>4</v>
      </c>
      <c r="M1538" s="167" t="s">
        <v>3513</v>
      </c>
      <c r="N1538" s="169">
        <v>6.7</v>
      </c>
      <c r="O1538" s="167" t="s">
        <v>3505</v>
      </c>
      <c r="P1538" s="167"/>
      <c r="Q1538" s="167" t="s">
        <v>3527</v>
      </c>
      <c r="R1538" s="167" t="s">
        <v>3528</v>
      </c>
      <c r="S1538" s="169">
        <v>17</v>
      </c>
      <c r="T1538" s="167" t="s">
        <v>3717</v>
      </c>
      <c r="U1538" s="169" t="s">
        <v>3718</v>
      </c>
      <c r="V1538" s="167" t="s">
        <v>5859</v>
      </c>
      <c r="W1538" s="167" t="s">
        <v>5860</v>
      </c>
      <c r="X1538" s="170" t="s">
        <v>160</v>
      </c>
      <c r="Y1538" s="171" t="s">
        <v>5858</v>
      </c>
      <c r="Z1538" s="167" t="s">
        <v>10820</v>
      </c>
      <c r="AA1538" s="176">
        <v>4000</v>
      </c>
      <c r="AB1538" s="167" t="s">
        <v>11254</v>
      </c>
      <c r="AC1538" s="176">
        <v>4000</v>
      </c>
      <c r="AD1538" s="167" t="s">
        <v>11254</v>
      </c>
      <c r="AE1538" s="176">
        <v>28</v>
      </c>
    </row>
    <row r="1539" spans="1:31">
      <c r="A1539" s="178">
        <v>108218135060</v>
      </c>
      <c r="B1539" s="166">
        <v>46149</v>
      </c>
      <c r="C1539" s="167" t="s">
        <v>3524</v>
      </c>
      <c r="D1539" s="167" t="s">
        <v>3525</v>
      </c>
      <c r="E1539" s="167" t="s">
        <v>3526</v>
      </c>
      <c r="F1539" s="167" t="s">
        <v>3501</v>
      </c>
      <c r="G1539" s="167" t="s">
        <v>3502</v>
      </c>
      <c r="H1539" s="168">
        <v>46150</v>
      </c>
      <c r="I1539" s="167"/>
      <c r="J1539" s="169">
        <v>26138</v>
      </c>
      <c r="K1539" s="167" t="s">
        <v>55</v>
      </c>
      <c r="L1539" s="169">
        <v>4</v>
      </c>
      <c r="M1539" s="167" t="s">
        <v>3513</v>
      </c>
      <c r="N1539" s="169">
        <v>6.7</v>
      </c>
      <c r="O1539" s="167" t="s">
        <v>3505</v>
      </c>
      <c r="P1539" s="167"/>
      <c r="Q1539" s="167" t="s">
        <v>3527</v>
      </c>
      <c r="R1539" s="167" t="s">
        <v>3528</v>
      </c>
      <c r="S1539" s="169">
        <v>16</v>
      </c>
      <c r="T1539" s="167" t="s">
        <v>3535</v>
      </c>
      <c r="U1539" s="169" t="s">
        <v>3536</v>
      </c>
      <c r="V1539" s="167" t="s">
        <v>3907</v>
      </c>
      <c r="W1539" s="167" t="s">
        <v>3908</v>
      </c>
      <c r="X1539" s="170" t="s">
        <v>157</v>
      </c>
      <c r="Y1539" s="171" t="s">
        <v>5858</v>
      </c>
      <c r="Z1539" s="167" t="s">
        <v>10820</v>
      </c>
      <c r="AA1539" s="176">
        <v>10000</v>
      </c>
      <c r="AB1539" s="167" t="s">
        <v>11254</v>
      </c>
      <c r="AC1539" s="176">
        <v>10000</v>
      </c>
      <c r="AD1539" s="167" t="s">
        <v>11254</v>
      </c>
      <c r="AE1539" s="176">
        <v>2.9</v>
      </c>
    </row>
    <row r="1540" spans="1:31">
      <c r="A1540" s="178">
        <v>108218135060</v>
      </c>
      <c r="B1540" s="166">
        <v>46149</v>
      </c>
      <c r="C1540" s="167" t="s">
        <v>3524</v>
      </c>
      <c r="D1540" s="167" t="s">
        <v>3525</v>
      </c>
      <c r="E1540" s="167" t="s">
        <v>3526</v>
      </c>
      <c r="F1540" s="167" t="s">
        <v>3501</v>
      </c>
      <c r="G1540" s="167" t="s">
        <v>3502</v>
      </c>
      <c r="H1540" s="168">
        <v>46150</v>
      </c>
      <c r="I1540" s="167"/>
      <c r="J1540" s="169">
        <v>26138</v>
      </c>
      <c r="K1540" s="167" t="s">
        <v>55</v>
      </c>
      <c r="L1540" s="169">
        <v>4</v>
      </c>
      <c r="M1540" s="167" t="s">
        <v>3513</v>
      </c>
      <c r="N1540" s="169">
        <v>6.7</v>
      </c>
      <c r="O1540" s="167" t="s">
        <v>3505</v>
      </c>
      <c r="P1540" s="167"/>
      <c r="Q1540" s="167" t="s">
        <v>3527</v>
      </c>
      <c r="R1540" s="167" t="s">
        <v>3528</v>
      </c>
      <c r="S1540" s="169">
        <v>15</v>
      </c>
      <c r="T1540" s="167" t="s">
        <v>3535</v>
      </c>
      <c r="U1540" s="169" t="s">
        <v>3536</v>
      </c>
      <c r="V1540" s="167" t="s">
        <v>5861</v>
      </c>
      <c r="W1540" s="167" t="s">
        <v>5862</v>
      </c>
      <c r="X1540" s="170" t="s">
        <v>157</v>
      </c>
      <c r="Y1540" s="171" t="s">
        <v>5858</v>
      </c>
      <c r="Z1540" s="167" t="s">
        <v>10820</v>
      </c>
      <c r="AA1540" s="176">
        <v>10000</v>
      </c>
      <c r="AB1540" s="167" t="s">
        <v>11254</v>
      </c>
      <c r="AC1540" s="176">
        <v>10000</v>
      </c>
      <c r="AD1540" s="167" t="s">
        <v>11254</v>
      </c>
      <c r="AE1540" s="176">
        <v>2.9</v>
      </c>
    </row>
    <row r="1541" spans="1:31">
      <c r="A1541" s="178">
        <v>108218135060</v>
      </c>
      <c r="B1541" s="166">
        <v>46149</v>
      </c>
      <c r="C1541" s="167" t="s">
        <v>3524</v>
      </c>
      <c r="D1541" s="167" t="s">
        <v>3525</v>
      </c>
      <c r="E1541" s="167" t="s">
        <v>3526</v>
      </c>
      <c r="F1541" s="167" t="s">
        <v>3501</v>
      </c>
      <c r="G1541" s="167" t="s">
        <v>3502</v>
      </c>
      <c r="H1541" s="168">
        <v>46150</v>
      </c>
      <c r="I1541" s="167"/>
      <c r="J1541" s="169">
        <v>26138</v>
      </c>
      <c r="K1541" s="167" t="s">
        <v>55</v>
      </c>
      <c r="L1541" s="169">
        <v>4</v>
      </c>
      <c r="M1541" s="167" t="s">
        <v>3513</v>
      </c>
      <c r="N1541" s="169">
        <v>6.7</v>
      </c>
      <c r="O1541" s="167" t="s">
        <v>3505</v>
      </c>
      <c r="P1541" s="167"/>
      <c r="Q1541" s="167" t="s">
        <v>3527</v>
      </c>
      <c r="R1541" s="167" t="s">
        <v>3528</v>
      </c>
      <c r="S1541" s="169">
        <v>14</v>
      </c>
      <c r="T1541" s="167" t="s">
        <v>3535</v>
      </c>
      <c r="U1541" s="169" t="s">
        <v>3536</v>
      </c>
      <c r="V1541" s="167" t="s">
        <v>4913</v>
      </c>
      <c r="W1541" s="167" t="s">
        <v>4914</v>
      </c>
      <c r="X1541" s="170" t="s">
        <v>157</v>
      </c>
      <c r="Y1541" s="171" t="s">
        <v>5858</v>
      </c>
      <c r="Z1541" s="167" t="s">
        <v>10820</v>
      </c>
      <c r="AA1541" s="176">
        <v>30000</v>
      </c>
      <c r="AB1541" s="167" t="s">
        <v>11254</v>
      </c>
      <c r="AC1541" s="176">
        <v>30000</v>
      </c>
      <c r="AD1541" s="167" t="s">
        <v>11254</v>
      </c>
      <c r="AE1541" s="176">
        <v>210</v>
      </c>
    </row>
    <row r="1542" spans="1:31">
      <c r="A1542" s="178">
        <v>108218135060</v>
      </c>
      <c r="B1542" s="166">
        <v>46149</v>
      </c>
      <c r="C1542" s="167" t="s">
        <v>3524</v>
      </c>
      <c r="D1542" s="167" t="s">
        <v>3525</v>
      </c>
      <c r="E1542" s="167" t="s">
        <v>3526</v>
      </c>
      <c r="F1542" s="167" t="s">
        <v>3501</v>
      </c>
      <c r="G1542" s="167" t="s">
        <v>3502</v>
      </c>
      <c r="H1542" s="168">
        <v>46150</v>
      </c>
      <c r="I1542" s="167"/>
      <c r="J1542" s="169">
        <v>26138</v>
      </c>
      <c r="K1542" s="167" t="s">
        <v>55</v>
      </c>
      <c r="L1542" s="169">
        <v>4</v>
      </c>
      <c r="M1542" s="167" t="s">
        <v>3513</v>
      </c>
      <c r="N1542" s="169">
        <v>6.7</v>
      </c>
      <c r="O1542" s="167" t="s">
        <v>3505</v>
      </c>
      <c r="P1542" s="167"/>
      <c r="Q1542" s="167" t="s">
        <v>3527</v>
      </c>
      <c r="R1542" s="167" t="s">
        <v>3528</v>
      </c>
      <c r="S1542" s="169">
        <v>13</v>
      </c>
      <c r="T1542" s="167" t="s">
        <v>3535</v>
      </c>
      <c r="U1542" s="169" t="s">
        <v>3536</v>
      </c>
      <c r="V1542" s="167" t="s">
        <v>3909</v>
      </c>
      <c r="W1542" s="167" t="s">
        <v>3910</v>
      </c>
      <c r="X1542" s="170" t="s">
        <v>157</v>
      </c>
      <c r="Y1542" s="171" t="s">
        <v>5858</v>
      </c>
      <c r="Z1542" s="167" t="s">
        <v>10820</v>
      </c>
      <c r="AA1542" s="176">
        <v>20000</v>
      </c>
      <c r="AB1542" s="167" t="s">
        <v>11254</v>
      </c>
      <c r="AC1542" s="176">
        <v>20000</v>
      </c>
      <c r="AD1542" s="167" t="s">
        <v>11254</v>
      </c>
      <c r="AE1542" s="176">
        <v>140</v>
      </c>
    </row>
    <row r="1543" spans="1:31">
      <c r="A1543" s="178">
        <v>108218135060</v>
      </c>
      <c r="B1543" s="166">
        <v>46149</v>
      </c>
      <c r="C1543" s="167" t="s">
        <v>3524</v>
      </c>
      <c r="D1543" s="167" t="s">
        <v>3525</v>
      </c>
      <c r="E1543" s="167" t="s">
        <v>3526</v>
      </c>
      <c r="F1543" s="167" t="s">
        <v>3501</v>
      </c>
      <c r="G1543" s="167" t="s">
        <v>3502</v>
      </c>
      <c r="H1543" s="168">
        <v>46150</v>
      </c>
      <c r="I1543" s="167"/>
      <c r="J1543" s="169">
        <v>26138</v>
      </c>
      <c r="K1543" s="167" t="s">
        <v>55</v>
      </c>
      <c r="L1543" s="169">
        <v>4</v>
      </c>
      <c r="M1543" s="167" t="s">
        <v>3513</v>
      </c>
      <c r="N1543" s="169">
        <v>6.7</v>
      </c>
      <c r="O1543" s="167" t="s">
        <v>3505</v>
      </c>
      <c r="P1543" s="167"/>
      <c r="Q1543" s="167" t="s">
        <v>3527</v>
      </c>
      <c r="R1543" s="167" t="s">
        <v>3528</v>
      </c>
      <c r="S1543" s="169">
        <v>12</v>
      </c>
      <c r="T1543" s="167" t="s">
        <v>3535</v>
      </c>
      <c r="U1543" s="169" t="s">
        <v>3536</v>
      </c>
      <c r="V1543" s="167" t="s">
        <v>5863</v>
      </c>
      <c r="W1543" s="167" t="s">
        <v>5864</v>
      </c>
      <c r="X1543" s="170" t="s">
        <v>157</v>
      </c>
      <c r="Y1543" s="171" t="s">
        <v>5858</v>
      </c>
      <c r="Z1543" s="167" t="s">
        <v>10820</v>
      </c>
      <c r="AA1543" s="176">
        <v>140000</v>
      </c>
      <c r="AB1543" s="167" t="s">
        <v>11254</v>
      </c>
      <c r="AC1543" s="176">
        <v>140000</v>
      </c>
      <c r="AD1543" s="167" t="s">
        <v>11254</v>
      </c>
      <c r="AE1543" s="176">
        <v>1048.5999999999999</v>
      </c>
    </row>
    <row r="1544" spans="1:31">
      <c r="A1544" s="178">
        <v>108218135060</v>
      </c>
      <c r="B1544" s="166">
        <v>46149</v>
      </c>
      <c r="C1544" s="167" t="s">
        <v>3524</v>
      </c>
      <c r="D1544" s="167" t="s">
        <v>3525</v>
      </c>
      <c r="E1544" s="167" t="s">
        <v>3526</v>
      </c>
      <c r="F1544" s="167" t="s">
        <v>3501</v>
      </c>
      <c r="G1544" s="167" t="s">
        <v>3502</v>
      </c>
      <c r="H1544" s="168">
        <v>46150</v>
      </c>
      <c r="I1544" s="167"/>
      <c r="J1544" s="169">
        <v>26138</v>
      </c>
      <c r="K1544" s="167" t="s">
        <v>55</v>
      </c>
      <c r="L1544" s="169">
        <v>4</v>
      </c>
      <c r="M1544" s="167" t="s">
        <v>3513</v>
      </c>
      <c r="N1544" s="169">
        <v>6.7</v>
      </c>
      <c r="O1544" s="167" t="s">
        <v>3505</v>
      </c>
      <c r="P1544" s="167"/>
      <c r="Q1544" s="167" t="s">
        <v>3527</v>
      </c>
      <c r="R1544" s="167" t="s">
        <v>3528</v>
      </c>
      <c r="S1544" s="169">
        <v>11</v>
      </c>
      <c r="T1544" s="167" t="s">
        <v>3535</v>
      </c>
      <c r="U1544" s="169" t="s">
        <v>3536</v>
      </c>
      <c r="V1544" s="167" t="s">
        <v>5865</v>
      </c>
      <c r="W1544" s="167" t="s">
        <v>5015</v>
      </c>
      <c r="X1544" s="170" t="s">
        <v>157</v>
      </c>
      <c r="Y1544" s="171" t="s">
        <v>5858</v>
      </c>
      <c r="Z1544" s="167" t="s">
        <v>10820</v>
      </c>
      <c r="AA1544" s="176">
        <v>10000</v>
      </c>
      <c r="AB1544" s="167" t="s">
        <v>11254</v>
      </c>
      <c r="AC1544" s="176">
        <v>10000</v>
      </c>
      <c r="AD1544" s="167" t="s">
        <v>11254</v>
      </c>
      <c r="AE1544" s="176">
        <v>2.4</v>
      </c>
    </row>
    <row r="1545" spans="1:31">
      <c r="A1545" s="178">
        <v>108218135060</v>
      </c>
      <c r="B1545" s="166">
        <v>46149</v>
      </c>
      <c r="C1545" s="167" t="s">
        <v>3524</v>
      </c>
      <c r="D1545" s="167" t="s">
        <v>3525</v>
      </c>
      <c r="E1545" s="167" t="s">
        <v>3526</v>
      </c>
      <c r="F1545" s="167" t="s">
        <v>3501</v>
      </c>
      <c r="G1545" s="167" t="s">
        <v>3502</v>
      </c>
      <c r="H1545" s="168">
        <v>46150</v>
      </c>
      <c r="I1545" s="167"/>
      <c r="J1545" s="169">
        <v>26138</v>
      </c>
      <c r="K1545" s="167" t="s">
        <v>55</v>
      </c>
      <c r="L1545" s="169">
        <v>4</v>
      </c>
      <c r="M1545" s="167" t="s">
        <v>3513</v>
      </c>
      <c r="N1545" s="169">
        <v>6.7</v>
      </c>
      <c r="O1545" s="167" t="s">
        <v>3505</v>
      </c>
      <c r="P1545" s="167"/>
      <c r="Q1545" s="167" t="s">
        <v>3527</v>
      </c>
      <c r="R1545" s="167" t="s">
        <v>3528</v>
      </c>
      <c r="S1545" s="169">
        <v>10</v>
      </c>
      <c r="T1545" s="167" t="s">
        <v>3535</v>
      </c>
      <c r="U1545" s="169" t="s">
        <v>3536</v>
      </c>
      <c r="V1545" s="167" t="s">
        <v>3917</v>
      </c>
      <c r="W1545" s="167" t="s">
        <v>3918</v>
      </c>
      <c r="X1545" s="170" t="s">
        <v>157</v>
      </c>
      <c r="Y1545" s="171" t="s">
        <v>5858</v>
      </c>
      <c r="Z1545" s="167" t="s">
        <v>10820</v>
      </c>
      <c r="AA1545" s="176">
        <v>80000</v>
      </c>
      <c r="AB1545" s="167" t="s">
        <v>11254</v>
      </c>
      <c r="AC1545" s="176">
        <v>80000</v>
      </c>
      <c r="AD1545" s="167" t="s">
        <v>11254</v>
      </c>
      <c r="AE1545" s="176">
        <v>30.4</v>
      </c>
    </row>
    <row r="1546" spans="1:31">
      <c r="A1546" s="178">
        <v>108218135060</v>
      </c>
      <c r="B1546" s="166">
        <v>46149</v>
      </c>
      <c r="C1546" s="167" t="s">
        <v>3524</v>
      </c>
      <c r="D1546" s="167" t="s">
        <v>3525</v>
      </c>
      <c r="E1546" s="167" t="s">
        <v>3526</v>
      </c>
      <c r="F1546" s="167" t="s">
        <v>3501</v>
      </c>
      <c r="G1546" s="167" t="s">
        <v>3502</v>
      </c>
      <c r="H1546" s="168">
        <v>46150</v>
      </c>
      <c r="I1546" s="167"/>
      <c r="J1546" s="169">
        <v>26138</v>
      </c>
      <c r="K1546" s="167" t="s">
        <v>55</v>
      </c>
      <c r="L1546" s="169">
        <v>4</v>
      </c>
      <c r="M1546" s="167" t="s">
        <v>3513</v>
      </c>
      <c r="N1546" s="169">
        <v>6.7</v>
      </c>
      <c r="O1546" s="167" t="s">
        <v>3505</v>
      </c>
      <c r="P1546" s="167"/>
      <c r="Q1546" s="167" t="s">
        <v>3527</v>
      </c>
      <c r="R1546" s="167" t="s">
        <v>3528</v>
      </c>
      <c r="S1546" s="169">
        <v>9</v>
      </c>
      <c r="T1546" s="167" t="s">
        <v>3535</v>
      </c>
      <c r="U1546" s="169" t="s">
        <v>3536</v>
      </c>
      <c r="V1546" s="167" t="s">
        <v>5866</v>
      </c>
      <c r="W1546" s="167" t="s">
        <v>5867</v>
      </c>
      <c r="X1546" s="170" t="s">
        <v>157</v>
      </c>
      <c r="Y1546" s="171" t="s">
        <v>5858</v>
      </c>
      <c r="Z1546" s="167" t="s">
        <v>10820</v>
      </c>
      <c r="AA1546" s="176">
        <v>20000</v>
      </c>
      <c r="AB1546" s="167" t="s">
        <v>11254</v>
      </c>
      <c r="AC1546" s="176">
        <v>20000</v>
      </c>
      <c r="AD1546" s="167" t="s">
        <v>11254</v>
      </c>
      <c r="AE1546" s="176">
        <v>7.4</v>
      </c>
    </row>
    <row r="1547" spans="1:31">
      <c r="A1547" s="178">
        <v>108218135060</v>
      </c>
      <c r="B1547" s="166">
        <v>46149</v>
      </c>
      <c r="C1547" s="167" t="s">
        <v>3524</v>
      </c>
      <c r="D1547" s="167" t="s">
        <v>3525</v>
      </c>
      <c r="E1547" s="167" t="s">
        <v>3526</v>
      </c>
      <c r="F1547" s="167" t="s">
        <v>3501</v>
      </c>
      <c r="G1547" s="167" t="s">
        <v>3502</v>
      </c>
      <c r="H1547" s="168">
        <v>46150</v>
      </c>
      <c r="I1547" s="167"/>
      <c r="J1547" s="169">
        <v>26138</v>
      </c>
      <c r="K1547" s="167" t="s">
        <v>55</v>
      </c>
      <c r="L1547" s="169">
        <v>4</v>
      </c>
      <c r="M1547" s="167" t="s">
        <v>3513</v>
      </c>
      <c r="N1547" s="169">
        <v>6.7</v>
      </c>
      <c r="O1547" s="167" t="s">
        <v>3505</v>
      </c>
      <c r="P1547" s="167"/>
      <c r="Q1547" s="167" t="s">
        <v>3527</v>
      </c>
      <c r="R1547" s="167" t="s">
        <v>3528</v>
      </c>
      <c r="S1547" s="169">
        <v>8</v>
      </c>
      <c r="T1547" s="167" t="s">
        <v>3535</v>
      </c>
      <c r="U1547" s="169" t="s">
        <v>3536</v>
      </c>
      <c r="V1547" s="167" t="s">
        <v>5866</v>
      </c>
      <c r="W1547" s="167" t="s">
        <v>5867</v>
      </c>
      <c r="X1547" s="170" t="s">
        <v>157</v>
      </c>
      <c r="Y1547" s="171" t="s">
        <v>5858</v>
      </c>
      <c r="Z1547" s="167" t="s">
        <v>10820</v>
      </c>
      <c r="AA1547" s="176">
        <v>70000</v>
      </c>
      <c r="AB1547" s="167" t="s">
        <v>11254</v>
      </c>
      <c r="AC1547" s="176">
        <v>70000</v>
      </c>
      <c r="AD1547" s="167" t="s">
        <v>11254</v>
      </c>
      <c r="AE1547" s="176">
        <v>25.9</v>
      </c>
    </row>
    <row r="1548" spans="1:31">
      <c r="A1548" s="178">
        <v>108218135060</v>
      </c>
      <c r="B1548" s="166">
        <v>46149</v>
      </c>
      <c r="C1548" s="167" t="s">
        <v>3524</v>
      </c>
      <c r="D1548" s="167" t="s">
        <v>3525</v>
      </c>
      <c r="E1548" s="167" t="s">
        <v>3526</v>
      </c>
      <c r="F1548" s="167" t="s">
        <v>3501</v>
      </c>
      <c r="G1548" s="167" t="s">
        <v>3502</v>
      </c>
      <c r="H1548" s="168">
        <v>46150</v>
      </c>
      <c r="I1548" s="167"/>
      <c r="J1548" s="169">
        <v>26138</v>
      </c>
      <c r="K1548" s="167" t="s">
        <v>55</v>
      </c>
      <c r="L1548" s="169">
        <v>4</v>
      </c>
      <c r="M1548" s="167" t="s">
        <v>3513</v>
      </c>
      <c r="N1548" s="169">
        <v>6.7</v>
      </c>
      <c r="O1548" s="167" t="s">
        <v>3505</v>
      </c>
      <c r="P1548" s="167"/>
      <c r="Q1548" s="167" t="s">
        <v>3527</v>
      </c>
      <c r="R1548" s="167" t="s">
        <v>3528</v>
      </c>
      <c r="S1548" s="169">
        <v>7</v>
      </c>
      <c r="T1548" s="167" t="s">
        <v>3535</v>
      </c>
      <c r="U1548" s="169" t="s">
        <v>3536</v>
      </c>
      <c r="V1548" s="167" t="s">
        <v>5868</v>
      </c>
      <c r="W1548" s="167" t="s">
        <v>5869</v>
      </c>
      <c r="X1548" s="170" t="s">
        <v>157</v>
      </c>
      <c r="Y1548" s="171" t="s">
        <v>5858</v>
      </c>
      <c r="Z1548" s="167" t="s">
        <v>10820</v>
      </c>
      <c r="AA1548" s="176">
        <v>10000</v>
      </c>
      <c r="AB1548" s="167" t="s">
        <v>11254</v>
      </c>
      <c r="AC1548" s="176">
        <v>10000</v>
      </c>
      <c r="AD1548" s="167" t="s">
        <v>11254</v>
      </c>
      <c r="AE1548" s="176">
        <v>2.9</v>
      </c>
    </row>
    <row r="1549" spans="1:31">
      <c r="A1549" s="178">
        <v>108218135060</v>
      </c>
      <c r="B1549" s="166">
        <v>46149</v>
      </c>
      <c r="C1549" s="167" t="s">
        <v>3524</v>
      </c>
      <c r="D1549" s="167" t="s">
        <v>3525</v>
      </c>
      <c r="E1549" s="167" t="s">
        <v>3526</v>
      </c>
      <c r="F1549" s="167" t="s">
        <v>3501</v>
      </c>
      <c r="G1549" s="167" t="s">
        <v>3502</v>
      </c>
      <c r="H1549" s="168">
        <v>46150</v>
      </c>
      <c r="I1549" s="167"/>
      <c r="J1549" s="169">
        <v>26138</v>
      </c>
      <c r="K1549" s="167" t="s">
        <v>55</v>
      </c>
      <c r="L1549" s="169">
        <v>4</v>
      </c>
      <c r="M1549" s="167" t="s">
        <v>3513</v>
      </c>
      <c r="N1549" s="169">
        <v>6.7</v>
      </c>
      <c r="O1549" s="167" t="s">
        <v>3505</v>
      </c>
      <c r="P1549" s="167"/>
      <c r="Q1549" s="167" t="s">
        <v>3527</v>
      </c>
      <c r="R1549" s="167" t="s">
        <v>3528</v>
      </c>
      <c r="S1549" s="169">
        <v>6</v>
      </c>
      <c r="T1549" s="167" t="s">
        <v>3535</v>
      </c>
      <c r="U1549" s="169" t="s">
        <v>3536</v>
      </c>
      <c r="V1549" s="167" t="s">
        <v>5868</v>
      </c>
      <c r="W1549" s="167" t="s">
        <v>5869</v>
      </c>
      <c r="X1549" s="170" t="s">
        <v>157</v>
      </c>
      <c r="Y1549" s="171" t="s">
        <v>5858</v>
      </c>
      <c r="Z1549" s="167" t="s">
        <v>10820</v>
      </c>
      <c r="AA1549" s="176">
        <v>20000</v>
      </c>
      <c r="AB1549" s="167" t="s">
        <v>11254</v>
      </c>
      <c r="AC1549" s="176">
        <v>20000</v>
      </c>
      <c r="AD1549" s="167" t="s">
        <v>11254</v>
      </c>
      <c r="AE1549" s="176">
        <v>5.8</v>
      </c>
    </row>
    <row r="1550" spans="1:31">
      <c r="A1550" s="178">
        <v>108218135060</v>
      </c>
      <c r="B1550" s="166">
        <v>46149</v>
      </c>
      <c r="C1550" s="167" t="s">
        <v>3524</v>
      </c>
      <c r="D1550" s="167" t="s">
        <v>3525</v>
      </c>
      <c r="E1550" s="167" t="s">
        <v>3526</v>
      </c>
      <c r="F1550" s="167" t="s">
        <v>3501</v>
      </c>
      <c r="G1550" s="167" t="s">
        <v>3502</v>
      </c>
      <c r="H1550" s="168">
        <v>46150</v>
      </c>
      <c r="I1550" s="167"/>
      <c r="J1550" s="169">
        <v>26138</v>
      </c>
      <c r="K1550" s="167" t="s">
        <v>55</v>
      </c>
      <c r="L1550" s="169">
        <v>4</v>
      </c>
      <c r="M1550" s="167" t="s">
        <v>3513</v>
      </c>
      <c r="N1550" s="169">
        <v>6.7</v>
      </c>
      <c r="O1550" s="167" t="s">
        <v>3505</v>
      </c>
      <c r="P1550" s="167"/>
      <c r="Q1550" s="167" t="s">
        <v>3527</v>
      </c>
      <c r="R1550" s="167" t="s">
        <v>3528</v>
      </c>
      <c r="S1550" s="169">
        <v>5</v>
      </c>
      <c r="T1550" s="167" t="s">
        <v>3535</v>
      </c>
      <c r="U1550" s="169" t="s">
        <v>3536</v>
      </c>
      <c r="V1550" s="167" t="s">
        <v>5868</v>
      </c>
      <c r="W1550" s="167" t="s">
        <v>5869</v>
      </c>
      <c r="X1550" s="170" t="s">
        <v>157</v>
      </c>
      <c r="Y1550" s="171" t="s">
        <v>5858</v>
      </c>
      <c r="Z1550" s="167" t="s">
        <v>10820</v>
      </c>
      <c r="AA1550" s="176">
        <v>20000</v>
      </c>
      <c r="AB1550" s="167" t="s">
        <v>11254</v>
      </c>
      <c r="AC1550" s="176">
        <v>20000</v>
      </c>
      <c r="AD1550" s="167" t="s">
        <v>11254</v>
      </c>
      <c r="AE1550" s="176">
        <v>5.8</v>
      </c>
    </row>
    <row r="1551" spans="1:31">
      <c r="A1551" s="178">
        <v>108218135060</v>
      </c>
      <c r="B1551" s="166">
        <v>46149</v>
      </c>
      <c r="C1551" s="167" t="s">
        <v>3524</v>
      </c>
      <c r="D1551" s="167" t="s">
        <v>3525</v>
      </c>
      <c r="E1551" s="167" t="s">
        <v>3526</v>
      </c>
      <c r="F1551" s="167" t="s">
        <v>3501</v>
      </c>
      <c r="G1551" s="167" t="s">
        <v>3502</v>
      </c>
      <c r="H1551" s="168">
        <v>46150</v>
      </c>
      <c r="I1551" s="167"/>
      <c r="J1551" s="169">
        <v>26138</v>
      </c>
      <c r="K1551" s="167" t="s">
        <v>55</v>
      </c>
      <c r="L1551" s="169">
        <v>4</v>
      </c>
      <c r="M1551" s="167" t="s">
        <v>3513</v>
      </c>
      <c r="N1551" s="169">
        <v>6.7</v>
      </c>
      <c r="O1551" s="167" t="s">
        <v>3505</v>
      </c>
      <c r="P1551" s="167"/>
      <c r="Q1551" s="167" t="s">
        <v>3527</v>
      </c>
      <c r="R1551" s="167" t="s">
        <v>3528</v>
      </c>
      <c r="S1551" s="169">
        <v>4</v>
      </c>
      <c r="T1551" s="167" t="s">
        <v>3535</v>
      </c>
      <c r="U1551" s="169" t="s">
        <v>3536</v>
      </c>
      <c r="V1551" s="167" t="s">
        <v>5868</v>
      </c>
      <c r="W1551" s="167" t="s">
        <v>5869</v>
      </c>
      <c r="X1551" s="170" t="s">
        <v>157</v>
      </c>
      <c r="Y1551" s="171" t="s">
        <v>5858</v>
      </c>
      <c r="Z1551" s="167" t="s">
        <v>10820</v>
      </c>
      <c r="AA1551" s="176">
        <v>10000</v>
      </c>
      <c r="AB1551" s="167" t="s">
        <v>11254</v>
      </c>
      <c r="AC1551" s="176">
        <v>10000</v>
      </c>
      <c r="AD1551" s="167" t="s">
        <v>11254</v>
      </c>
      <c r="AE1551" s="176">
        <v>2.9</v>
      </c>
    </row>
    <row r="1552" spans="1:31">
      <c r="A1552" s="178">
        <v>108218135060</v>
      </c>
      <c r="B1552" s="166">
        <v>46149</v>
      </c>
      <c r="C1552" s="167" t="s">
        <v>3524</v>
      </c>
      <c r="D1552" s="167" t="s">
        <v>3525</v>
      </c>
      <c r="E1552" s="167" t="s">
        <v>3526</v>
      </c>
      <c r="F1552" s="167" t="s">
        <v>3501</v>
      </c>
      <c r="G1552" s="167" t="s">
        <v>3502</v>
      </c>
      <c r="H1552" s="168">
        <v>46150</v>
      </c>
      <c r="I1552" s="167"/>
      <c r="J1552" s="169">
        <v>26138</v>
      </c>
      <c r="K1552" s="167" t="s">
        <v>55</v>
      </c>
      <c r="L1552" s="169">
        <v>4</v>
      </c>
      <c r="M1552" s="167" t="s">
        <v>3513</v>
      </c>
      <c r="N1552" s="169">
        <v>6.7</v>
      </c>
      <c r="O1552" s="167" t="s">
        <v>3505</v>
      </c>
      <c r="P1552" s="167"/>
      <c r="Q1552" s="167" t="s">
        <v>3527</v>
      </c>
      <c r="R1552" s="167" t="s">
        <v>3528</v>
      </c>
      <c r="S1552" s="169">
        <v>3</v>
      </c>
      <c r="T1552" s="167" t="s">
        <v>3717</v>
      </c>
      <c r="U1552" s="169" t="s">
        <v>3718</v>
      </c>
      <c r="V1552" s="167" t="s">
        <v>3919</v>
      </c>
      <c r="W1552" s="167" t="s">
        <v>3920</v>
      </c>
      <c r="X1552" s="170" t="s">
        <v>3533</v>
      </c>
      <c r="Y1552" s="171" t="s">
        <v>5858</v>
      </c>
      <c r="Z1552" s="167" t="s">
        <v>10820</v>
      </c>
      <c r="AA1552" s="176">
        <v>3000</v>
      </c>
      <c r="AB1552" s="167" t="s">
        <v>11254</v>
      </c>
      <c r="AC1552" s="176">
        <v>3000</v>
      </c>
      <c r="AD1552" s="167" t="s">
        <v>11254</v>
      </c>
      <c r="AE1552" s="176">
        <v>600</v>
      </c>
    </row>
    <row r="1553" spans="1:31">
      <c r="A1553" s="178">
        <v>108218135060</v>
      </c>
      <c r="B1553" s="166">
        <v>46149</v>
      </c>
      <c r="C1553" s="167" t="s">
        <v>3524</v>
      </c>
      <c r="D1553" s="167" t="s">
        <v>3525</v>
      </c>
      <c r="E1553" s="167" t="s">
        <v>3526</v>
      </c>
      <c r="F1553" s="167" t="s">
        <v>3501</v>
      </c>
      <c r="G1553" s="167" t="s">
        <v>3502</v>
      </c>
      <c r="H1553" s="168">
        <v>46150</v>
      </c>
      <c r="I1553" s="167"/>
      <c r="J1553" s="169">
        <v>26138</v>
      </c>
      <c r="K1553" s="167" t="s">
        <v>55</v>
      </c>
      <c r="L1553" s="169">
        <v>4</v>
      </c>
      <c r="M1553" s="167" t="s">
        <v>3513</v>
      </c>
      <c r="N1553" s="169">
        <v>6.7</v>
      </c>
      <c r="O1553" s="167" t="s">
        <v>3505</v>
      </c>
      <c r="P1553" s="167"/>
      <c r="Q1553" s="167" t="s">
        <v>3527</v>
      </c>
      <c r="R1553" s="167" t="s">
        <v>3528</v>
      </c>
      <c r="S1553" s="169">
        <v>2</v>
      </c>
      <c r="T1553" s="167" t="s">
        <v>3717</v>
      </c>
      <c r="U1553" s="169" t="s">
        <v>3718</v>
      </c>
      <c r="V1553" s="167" t="s">
        <v>3919</v>
      </c>
      <c r="W1553" s="167" t="s">
        <v>3920</v>
      </c>
      <c r="X1553" s="170" t="s">
        <v>3533</v>
      </c>
      <c r="Y1553" s="171" t="s">
        <v>5858</v>
      </c>
      <c r="Z1553" s="167" t="s">
        <v>10820</v>
      </c>
      <c r="AA1553" s="176">
        <v>3000</v>
      </c>
      <c r="AB1553" s="167" t="s">
        <v>11254</v>
      </c>
      <c r="AC1553" s="176">
        <v>3000</v>
      </c>
      <c r="AD1553" s="167" t="s">
        <v>11254</v>
      </c>
      <c r="AE1553" s="176">
        <v>600</v>
      </c>
    </row>
    <row r="1554" spans="1:31">
      <c r="A1554" s="178">
        <v>108218135060</v>
      </c>
      <c r="B1554" s="166">
        <v>46149</v>
      </c>
      <c r="C1554" s="167" t="s">
        <v>3524</v>
      </c>
      <c r="D1554" s="167" t="s">
        <v>3525</v>
      </c>
      <c r="E1554" s="167" t="s">
        <v>3526</v>
      </c>
      <c r="F1554" s="167" t="s">
        <v>3501</v>
      </c>
      <c r="G1554" s="167" t="s">
        <v>3502</v>
      </c>
      <c r="H1554" s="168">
        <v>46150</v>
      </c>
      <c r="I1554" s="167"/>
      <c r="J1554" s="169">
        <v>26138</v>
      </c>
      <c r="K1554" s="167" t="s">
        <v>55</v>
      </c>
      <c r="L1554" s="169">
        <v>4</v>
      </c>
      <c r="M1554" s="167" t="s">
        <v>3513</v>
      </c>
      <c r="N1554" s="169">
        <v>6.7</v>
      </c>
      <c r="O1554" s="167" t="s">
        <v>3505</v>
      </c>
      <c r="P1554" s="167"/>
      <c r="Q1554" s="167" t="s">
        <v>3527</v>
      </c>
      <c r="R1554" s="167" t="s">
        <v>3528</v>
      </c>
      <c r="S1554" s="169">
        <v>1</v>
      </c>
      <c r="T1554" s="167" t="s">
        <v>3717</v>
      </c>
      <c r="U1554" s="169" t="s">
        <v>3718</v>
      </c>
      <c r="V1554" s="167" t="s">
        <v>3919</v>
      </c>
      <c r="W1554" s="167" t="s">
        <v>3920</v>
      </c>
      <c r="X1554" s="170" t="s">
        <v>3533</v>
      </c>
      <c r="Y1554" s="171" t="s">
        <v>5858</v>
      </c>
      <c r="Z1554" s="167" t="s">
        <v>10820</v>
      </c>
      <c r="AA1554" s="176">
        <v>3000</v>
      </c>
      <c r="AB1554" s="167" t="s">
        <v>11254</v>
      </c>
      <c r="AC1554" s="176">
        <v>3000</v>
      </c>
      <c r="AD1554" s="167" t="s">
        <v>11254</v>
      </c>
      <c r="AE1554" s="176">
        <v>600</v>
      </c>
    </row>
    <row r="1555" spans="1:31">
      <c r="A1555" s="178">
        <v>108218222010</v>
      </c>
      <c r="B1555" s="166">
        <v>46149</v>
      </c>
      <c r="C1555" s="167" t="s">
        <v>3524</v>
      </c>
      <c r="D1555" s="167" t="s">
        <v>3525</v>
      </c>
      <c r="E1555" s="167" t="s">
        <v>3526</v>
      </c>
      <c r="F1555" s="167" t="s">
        <v>3501</v>
      </c>
      <c r="G1555" s="167" t="s">
        <v>3502</v>
      </c>
      <c r="H1555" s="168">
        <v>46150</v>
      </c>
      <c r="I1555" s="167"/>
      <c r="J1555" s="169">
        <v>26138</v>
      </c>
      <c r="K1555" s="167" t="s">
        <v>55</v>
      </c>
      <c r="L1555" s="169">
        <v>1</v>
      </c>
      <c r="M1555" s="167" t="s">
        <v>3513</v>
      </c>
      <c r="N1555" s="169">
        <v>19.399999999999999</v>
      </c>
      <c r="O1555" s="167" t="s">
        <v>3505</v>
      </c>
      <c r="P1555" s="167"/>
      <c r="Q1555" s="167" t="s">
        <v>3527</v>
      </c>
      <c r="R1555" s="167" t="s">
        <v>3528</v>
      </c>
      <c r="S1555" s="169">
        <v>9</v>
      </c>
      <c r="T1555" s="167" t="s">
        <v>3535</v>
      </c>
      <c r="U1555" s="169" t="s">
        <v>3536</v>
      </c>
      <c r="V1555" s="167" t="s">
        <v>5870</v>
      </c>
      <c r="W1555" s="167" t="s">
        <v>5871</v>
      </c>
      <c r="X1555" s="170" t="s">
        <v>160</v>
      </c>
      <c r="Y1555" s="171" t="s">
        <v>5872</v>
      </c>
      <c r="Z1555" s="167" t="s">
        <v>10821</v>
      </c>
      <c r="AA1555" s="176">
        <v>30000</v>
      </c>
      <c r="AB1555" s="167" t="s">
        <v>11254</v>
      </c>
      <c r="AC1555" s="176">
        <v>30000</v>
      </c>
      <c r="AD1555" s="167" t="s">
        <v>11254</v>
      </c>
      <c r="AE1555" s="176">
        <v>6.3</v>
      </c>
    </row>
    <row r="1556" spans="1:31">
      <c r="A1556" s="178">
        <v>108218222010</v>
      </c>
      <c r="B1556" s="166">
        <v>46149</v>
      </c>
      <c r="C1556" s="167" t="s">
        <v>3524</v>
      </c>
      <c r="D1556" s="167" t="s">
        <v>3525</v>
      </c>
      <c r="E1556" s="167" t="s">
        <v>3526</v>
      </c>
      <c r="F1556" s="167" t="s">
        <v>3501</v>
      </c>
      <c r="G1556" s="167" t="s">
        <v>3502</v>
      </c>
      <c r="H1556" s="168">
        <v>46150</v>
      </c>
      <c r="I1556" s="167"/>
      <c r="J1556" s="169">
        <v>26138</v>
      </c>
      <c r="K1556" s="167" t="s">
        <v>55</v>
      </c>
      <c r="L1556" s="169">
        <v>1</v>
      </c>
      <c r="M1556" s="167" t="s">
        <v>3513</v>
      </c>
      <c r="N1556" s="169">
        <v>19.399999999999999</v>
      </c>
      <c r="O1556" s="167" t="s">
        <v>3505</v>
      </c>
      <c r="P1556" s="167"/>
      <c r="Q1556" s="167" t="s">
        <v>3527</v>
      </c>
      <c r="R1556" s="167" t="s">
        <v>3528</v>
      </c>
      <c r="S1556" s="169">
        <v>8</v>
      </c>
      <c r="T1556" s="167" t="s">
        <v>3560</v>
      </c>
      <c r="U1556" s="169" t="s">
        <v>3561</v>
      </c>
      <c r="V1556" s="167" t="s">
        <v>5873</v>
      </c>
      <c r="W1556" s="167" t="s">
        <v>5874</v>
      </c>
      <c r="X1556" s="170" t="s">
        <v>3533</v>
      </c>
      <c r="Y1556" s="171" t="s">
        <v>5872</v>
      </c>
      <c r="Z1556" s="167" t="s">
        <v>10821</v>
      </c>
      <c r="AA1556" s="176">
        <v>30000</v>
      </c>
      <c r="AB1556" s="167" t="s">
        <v>11254</v>
      </c>
      <c r="AC1556" s="176">
        <v>30000</v>
      </c>
      <c r="AD1556" s="167" t="s">
        <v>11254</v>
      </c>
      <c r="AE1556" s="176">
        <v>69.3</v>
      </c>
    </row>
    <row r="1557" spans="1:31">
      <c r="A1557" s="178">
        <v>108218222010</v>
      </c>
      <c r="B1557" s="166">
        <v>46149</v>
      </c>
      <c r="C1557" s="167" t="s">
        <v>3524</v>
      </c>
      <c r="D1557" s="167" t="s">
        <v>3525</v>
      </c>
      <c r="E1557" s="167" t="s">
        <v>3526</v>
      </c>
      <c r="F1557" s="167" t="s">
        <v>3501</v>
      </c>
      <c r="G1557" s="167" t="s">
        <v>3502</v>
      </c>
      <c r="H1557" s="168">
        <v>46150</v>
      </c>
      <c r="I1557" s="167"/>
      <c r="J1557" s="169">
        <v>26138</v>
      </c>
      <c r="K1557" s="167" t="s">
        <v>55</v>
      </c>
      <c r="L1557" s="169">
        <v>1</v>
      </c>
      <c r="M1557" s="167" t="s">
        <v>3513</v>
      </c>
      <c r="N1557" s="169">
        <v>19.399999999999999</v>
      </c>
      <c r="O1557" s="167" t="s">
        <v>3505</v>
      </c>
      <c r="P1557" s="167"/>
      <c r="Q1557" s="167" t="s">
        <v>3527</v>
      </c>
      <c r="R1557" s="167" t="s">
        <v>3528</v>
      </c>
      <c r="S1557" s="169">
        <v>7</v>
      </c>
      <c r="T1557" s="167" t="s">
        <v>3560</v>
      </c>
      <c r="U1557" s="169" t="s">
        <v>3561</v>
      </c>
      <c r="V1557" s="167" t="s">
        <v>4477</v>
      </c>
      <c r="W1557" s="167" t="s">
        <v>4478</v>
      </c>
      <c r="X1557" s="170" t="s">
        <v>3533</v>
      </c>
      <c r="Y1557" s="171" t="s">
        <v>5872</v>
      </c>
      <c r="Z1557" s="167" t="s">
        <v>10821</v>
      </c>
      <c r="AA1557" s="176">
        <v>26000</v>
      </c>
      <c r="AB1557" s="167" t="s">
        <v>11254</v>
      </c>
      <c r="AC1557" s="176">
        <v>26000</v>
      </c>
      <c r="AD1557" s="167" t="s">
        <v>11254</v>
      </c>
      <c r="AE1557" s="176">
        <v>2236</v>
      </c>
    </row>
    <row r="1558" spans="1:31">
      <c r="A1558" s="178">
        <v>108218222010</v>
      </c>
      <c r="B1558" s="166">
        <v>46149</v>
      </c>
      <c r="C1558" s="167" t="s">
        <v>3524</v>
      </c>
      <c r="D1558" s="167" t="s">
        <v>3525</v>
      </c>
      <c r="E1558" s="167" t="s">
        <v>3526</v>
      </c>
      <c r="F1558" s="167" t="s">
        <v>3501</v>
      </c>
      <c r="G1558" s="167" t="s">
        <v>3502</v>
      </c>
      <c r="H1558" s="168">
        <v>46150</v>
      </c>
      <c r="I1558" s="167"/>
      <c r="J1558" s="169">
        <v>26138</v>
      </c>
      <c r="K1558" s="167" t="s">
        <v>55</v>
      </c>
      <c r="L1558" s="169">
        <v>1</v>
      </c>
      <c r="M1558" s="167" t="s">
        <v>3513</v>
      </c>
      <c r="N1558" s="169">
        <v>19.399999999999999</v>
      </c>
      <c r="O1558" s="167" t="s">
        <v>3505</v>
      </c>
      <c r="P1558" s="167"/>
      <c r="Q1558" s="167" t="s">
        <v>3527</v>
      </c>
      <c r="R1558" s="167" t="s">
        <v>3528</v>
      </c>
      <c r="S1558" s="169">
        <v>6</v>
      </c>
      <c r="T1558" s="167" t="s">
        <v>3560</v>
      </c>
      <c r="U1558" s="169" t="s">
        <v>3561</v>
      </c>
      <c r="V1558" s="167" t="s">
        <v>4477</v>
      </c>
      <c r="W1558" s="167" t="s">
        <v>4478</v>
      </c>
      <c r="X1558" s="170" t="s">
        <v>3533</v>
      </c>
      <c r="Y1558" s="171" t="s">
        <v>5872</v>
      </c>
      <c r="Z1558" s="167" t="s">
        <v>10821</v>
      </c>
      <c r="AA1558" s="176">
        <v>32000</v>
      </c>
      <c r="AB1558" s="167" t="s">
        <v>11254</v>
      </c>
      <c r="AC1558" s="176">
        <v>32000</v>
      </c>
      <c r="AD1558" s="167" t="s">
        <v>11254</v>
      </c>
      <c r="AE1558" s="176">
        <v>2752</v>
      </c>
    </row>
    <row r="1559" spans="1:31">
      <c r="A1559" s="178">
        <v>108218222010</v>
      </c>
      <c r="B1559" s="166">
        <v>46149</v>
      </c>
      <c r="C1559" s="167" t="s">
        <v>3524</v>
      </c>
      <c r="D1559" s="167" t="s">
        <v>3525</v>
      </c>
      <c r="E1559" s="167" t="s">
        <v>3526</v>
      </c>
      <c r="F1559" s="167" t="s">
        <v>3501</v>
      </c>
      <c r="G1559" s="167" t="s">
        <v>3502</v>
      </c>
      <c r="H1559" s="168">
        <v>46150</v>
      </c>
      <c r="I1559" s="167"/>
      <c r="J1559" s="169">
        <v>26138</v>
      </c>
      <c r="K1559" s="167" t="s">
        <v>55</v>
      </c>
      <c r="L1559" s="169">
        <v>1</v>
      </c>
      <c r="M1559" s="167" t="s">
        <v>3513</v>
      </c>
      <c r="N1559" s="169">
        <v>19.399999999999999</v>
      </c>
      <c r="O1559" s="167" t="s">
        <v>3505</v>
      </c>
      <c r="P1559" s="167"/>
      <c r="Q1559" s="167" t="s">
        <v>3527</v>
      </c>
      <c r="R1559" s="167" t="s">
        <v>3528</v>
      </c>
      <c r="S1559" s="169">
        <v>5</v>
      </c>
      <c r="T1559" s="167" t="s">
        <v>3535</v>
      </c>
      <c r="U1559" s="169" t="s">
        <v>3536</v>
      </c>
      <c r="V1559" s="167" t="s">
        <v>5875</v>
      </c>
      <c r="W1559" s="167" t="s">
        <v>5876</v>
      </c>
      <c r="X1559" s="170" t="s">
        <v>3533</v>
      </c>
      <c r="Y1559" s="171" t="s">
        <v>5872</v>
      </c>
      <c r="Z1559" s="167" t="s">
        <v>10821</v>
      </c>
      <c r="AA1559" s="176">
        <v>20000</v>
      </c>
      <c r="AB1559" s="167" t="s">
        <v>11254</v>
      </c>
      <c r="AC1559" s="176">
        <v>20000</v>
      </c>
      <c r="AD1559" s="167" t="s">
        <v>11254</v>
      </c>
      <c r="AE1559" s="176">
        <v>47.6</v>
      </c>
    </row>
    <row r="1560" spans="1:31">
      <c r="A1560" s="178">
        <v>108218222010</v>
      </c>
      <c r="B1560" s="166">
        <v>46149</v>
      </c>
      <c r="C1560" s="167" t="s">
        <v>3524</v>
      </c>
      <c r="D1560" s="167" t="s">
        <v>3525</v>
      </c>
      <c r="E1560" s="167" t="s">
        <v>3526</v>
      </c>
      <c r="F1560" s="167" t="s">
        <v>3501</v>
      </c>
      <c r="G1560" s="167" t="s">
        <v>3502</v>
      </c>
      <c r="H1560" s="168">
        <v>46150</v>
      </c>
      <c r="I1560" s="167"/>
      <c r="J1560" s="169">
        <v>26138</v>
      </c>
      <c r="K1560" s="167" t="s">
        <v>55</v>
      </c>
      <c r="L1560" s="169">
        <v>1</v>
      </c>
      <c r="M1560" s="167" t="s">
        <v>3513</v>
      </c>
      <c r="N1560" s="169">
        <v>19.399999999999999</v>
      </c>
      <c r="O1560" s="167" t="s">
        <v>3505</v>
      </c>
      <c r="P1560" s="167"/>
      <c r="Q1560" s="167" t="s">
        <v>3527</v>
      </c>
      <c r="R1560" s="167" t="s">
        <v>3528</v>
      </c>
      <c r="S1560" s="169">
        <v>4</v>
      </c>
      <c r="T1560" s="167" t="s">
        <v>3560</v>
      </c>
      <c r="U1560" s="169" t="s">
        <v>3561</v>
      </c>
      <c r="V1560" s="167" t="s">
        <v>4684</v>
      </c>
      <c r="W1560" s="167" t="s">
        <v>4685</v>
      </c>
      <c r="X1560" s="170" t="s">
        <v>3533</v>
      </c>
      <c r="Y1560" s="171" t="s">
        <v>5872</v>
      </c>
      <c r="Z1560" s="167" t="s">
        <v>10821</v>
      </c>
      <c r="AA1560" s="176">
        <v>172000</v>
      </c>
      <c r="AB1560" s="167" t="s">
        <v>11254</v>
      </c>
      <c r="AC1560" s="176">
        <v>172000</v>
      </c>
      <c r="AD1560" s="167" t="s">
        <v>11254</v>
      </c>
      <c r="AE1560" s="176">
        <v>860</v>
      </c>
    </row>
    <row r="1561" spans="1:31">
      <c r="A1561" s="178">
        <v>108218222010</v>
      </c>
      <c r="B1561" s="166">
        <v>46149</v>
      </c>
      <c r="C1561" s="167" t="s">
        <v>3524</v>
      </c>
      <c r="D1561" s="167" t="s">
        <v>3525</v>
      </c>
      <c r="E1561" s="167" t="s">
        <v>3526</v>
      </c>
      <c r="F1561" s="167" t="s">
        <v>3501</v>
      </c>
      <c r="G1561" s="167" t="s">
        <v>3502</v>
      </c>
      <c r="H1561" s="168">
        <v>46150</v>
      </c>
      <c r="I1561" s="167"/>
      <c r="J1561" s="169">
        <v>26138</v>
      </c>
      <c r="K1561" s="167" t="s">
        <v>55</v>
      </c>
      <c r="L1561" s="169">
        <v>1</v>
      </c>
      <c r="M1561" s="167" t="s">
        <v>3513</v>
      </c>
      <c r="N1561" s="169">
        <v>19.399999999999999</v>
      </c>
      <c r="O1561" s="167" t="s">
        <v>3505</v>
      </c>
      <c r="P1561" s="167"/>
      <c r="Q1561" s="167" t="s">
        <v>3527</v>
      </c>
      <c r="R1561" s="167" t="s">
        <v>3528</v>
      </c>
      <c r="S1561" s="169">
        <v>3</v>
      </c>
      <c r="T1561" s="167" t="s">
        <v>3560</v>
      </c>
      <c r="U1561" s="169" t="s">
        <v>3561</v>
      </c>
      <c r="V1561" s="167" t="s">
        <v>4252</v>
      </c>
      <c r="W1561" s="167" t="s">
        <v>4253</v>
      </c>
      <c r="X1561" s="170" t="s">
        <v>3533</v>
      </c>
      <c r="Y1561" s="171" t="s">
        <v>5872</v>
      </c>
      <c r="Z1561" s="167" t="s">
        <v>10821</v>
      </c>
      <c r="AA1561" s="176">
        <v>16000</v>
      </c>
      <c r="AB1561" s="167" t="s">
        <v>11254</v>
      </c>
      <c r="AC1561" s="176">
        <v>16000</v>
      </c>
      <c r="AD1561" s="167" t="s">
        <v>11254</v>
      </c>
      <c r="AE1561" s="176">
        <v>52.8</v>
      </c>
    </row>
    <row r="1562" spans="1:31">
      <c r="A1562" s="178">
        <v>108218222010</v>
      </c>
      <c r="B1562" s="166">
        <v>46149</v>
      </c>
      <c r="C1562" s="167" t="s">
        <v>3524</v>
      </c>
      <c r="D1562" s="167" t="s">
        <v>3525</v>
      </c>
      <c r="E1562" s="167" t="s">
        <v>3526</v>
      </c>
      <c r="F1562" s="167" t="s">
        <v>3501</v>
      </c>
      <c r="G1562" s="167" t="s">
        <v>3502</v>
      </c>
      <c r="H1562" s="168">
        <v>46150</v>
      </c>
      <c r="I1562" s="167"/>
      <c r="J1562" s="169">
        <v>26138</v>
      </c>
      <c r="K1562" s="167" t="s">
        <v>55</v>
      </c>
      <c r="L1562" s="169">
        <v>1</v>
      </c>
      <c r="M1562" s="167" t="s">
        <v>3513</v>
      </c>
      <c r="N1562" s="169">
        <v>19.399999999999999</v>
      </c>
      <c r="O1562" s="167" t="s">
        <v>3505</v>
      </c>
      <c r="P1562" s="167"/>
      <c r="Q1562" s="167" t="s">
        <v>3527</v>
      </c>
      <c r="R1562" s="167" t="s">
        <v>3528</v>
      </c>
      <c r="S1562" s="169">
        <v>2</v>
      </c>
      <c r="T1562" s="167" t="s">
        <v>3560</v>
      </c>
      <c r="U1562" s="169" t="s">
        <v>3561</v>
      </c>
      <c r="V1562" s="167" t="s">
        <v>5877</v>
      </c>
      <c r="W1562" s="167" t="s">
        <v>5878</v>
      </c>
      <c r="X1562" s="170" t="s">
        <v>3533</v>
      </c>
      <c r="Y1562" s="171" t="s">
        <v>5872</v>
      </c>
      <c r="Z1562" s="167" t="s">
        <v>10821</v>
      </c>
      <c r="AA1562" s="176">
        <v>3000</v>
      </c>
      <c r="AB1562" s="167" t="s">
        <v>11254</v>
      </c>
      <c r="AC1562" s="176">
        <v>3000</v>
      </c>
      <c r="AD1562" s="167" t="s">
        <v>11254</v>
      </c>
      <c r="AE1562" s="176">
        <v>262.2</v>
      </c>
    </row>
    <row r="1563" spans="1:31">
      <c r="A1563" s="178">
        <v>108218222010</v>
      </c>
      <c r="B1563" s="166">
        <v>46149</v>
      </c>
      <c r="C1563" s="167" t="s">
        <v>3524</v>
      </c>
      <c r="D1563" s="167" t="s">
        <v>3525</v>
      </c>
      <c r="E1563" s="167" t="s">
        <v>3526</v>
      </c>
      <c r="F1563" s="167" t="s">
        <v>3501</v>
      </c>
      <c r="G1563" s="167" t="s">
        <v>3502</v>
      </c>
      <c r="H1563" s="168">
        <v>46150</v>
      </c>
      <c r="I1563" s="167"/>
      <c r="J1563" s="169">
        <v>26138</v>
      </c>
      <c r="K1563" s="167" t="s">
        <v>55</v>
      </c>
      <c r="L1563" s="169">
        <v>1</v>
      </c>
      <c r="M1563" s="167" t="s">
        <v>3513</v>
      </c>
      <c r="N1563" s="169">
        <v>19.399999999999999</v>
      </c>
      <c r="O1563" s="167" t="s">
        <v>3505</v>
      </c>
      <c r="P1563" s="167"/>
      <c r="Q1563" s="167" t="s">
        <v>3527</v>
      </c>
      <c r="R1563" s="167" t="s">
        <v>3528</v>
      </c>
      <c r="S1563" s="169">
        <v>1</v>
      </c>
      <c r="T1563" s="167" t="s">
        <v>3717</v>
      </c>
      <c r="U1563" s="169" t="s">
        <v>3718</v>
      </c>
      <c r="V1563" s="167" t="s">
        <v>5879</v>
      </c>
      <c r="W1563" s="167" t="s">
        <v>5880</v>
      </c>
      <c r="X1563" s="170" t="s">
        <v>3533</v>
      </c>
      <c r="Y1563" s="171" t="s">
        <v>5872</v>
      </c>
      <c r="Z1563" s="167" t="s">
        <v>10821</v>
      </c>
      <c r="AA1563" s="176">
        <v>6000</v>
      </c>
      <c r="AB1563" s="167" t="s">
        <v>11254</v>
      </c>
      <c r="AC1563" s="176">
        <v>6000</v>
      </c>
      <c r="AD1563" s="167" t="s">
        <v>11254</v>
      </c>
      <c r="AE1563" s="176">
        <v>1542</v>
      </c>
    </row>
    <row r="1564" spans="1:31">
      <c r="A1564" s="178">
        <v>108218306120</v>
      </c>
      <c r="B1564" s="166">
        <v>46149</v>
      </c>
      <c r="C1564" s="167" t="s">
        <v>3524</v>
      </c>
      <c r="D1564" s="167" t="s">
        <v>3525</v>
      </c>
      <c r="E1564" s="167" t="s">
        <v>3526</v>
      </c>
      <c r="F1564" s="167" t="s">
        <v>3501</v>
      </c>
      <c r="G1564" s="167" t="s">
        <v>3502</v>
      </c>
      <c r="H1564" s="168">
        <v>46150</v>
      </c>
      <c r="I1564" s="167"/>
      <c r="J1564" s="169">
        <v>26138</v>
      </c>
      <c r="K1564" s="167" t="s">
        <v>55</v>
      </c>
      <c r="L1564" s="169">
        <v>8</v>
      </c>
      <c r="M1564" s="167" t="s">
        <v>3513</v>
      </c>
      <c r="N1564" s="169">
        <v>5.7</v>
      </c>
      <c r="O1564" s="167" t="s">
        <v>3505</v>
      </c>
      <c r="P1564" s="167"/>
      <c r="Q1564" s="167" t="s">
        <v>3527</v>
      </c>
      <c r="R1564" s="167" t="s">
        <v>3528</v>
      </c>
      <c r="S1564" s="169">
        <v>8</v>
      </c>
      <c r="T1564" s="167" t="s">
        <v>3560</v>
      </c>
      <c r="U1564" s="169" t="s">
        <v>3561</v>
      </c>
      <c r="V1564" s="167" t="s">
        <v>4872</v>
      </c>
      <c r="W1564" s="167" t="s">
        <v>4873</v>
      </c>
      <c r="X1564" s="170" t="s">
        <v>157</v>
      </c>
      <c r="Y1564" s="171" t="s">
        <v>5881</v>
      </c>
      <c r="Z1564" s="167" t="s">
        <v>10822</v>
      </c>
      <c r="AA1564" s="176">
        <v>16000</v>
      </c>
      <c r="AB1564" s="167" t="s">
        <v>11254</v>
      </c>
      <c r="AC1564" s="176">
        <v>16000</v>
      </c>
      <c r="AD1564" s="167" t="s">
        <v>11254</v>
      </c>
      <c r="AE1564" s="176">
        <v>38.4</v>
      </c>
    </row>
    <row r="1565" spans="1:31">
      <c r="A1565" s="178">
        <v>108218306120</v>
      </c>
      <c r="B1565" s="166">
        <v>46149</v>
      </c>
      <c r="C1565" s="167" t="s">
        <v>3524</v>
      </c>
      <c r="D1565" s="167" t="s">
        <v>3525</v>
      </c>
      <c r="E1565" s="167" t="s">
        <v>3526</v>
      </c>
      <c r="F1565" s="167" t="s">
        <v>3501</v>
      </c>
      <c r="G1565" s="167" t="s">
        <v>3502</v>
      </c>
      <c r="H1565" s="168">
        <v>46150</v>
      </c>
      <c r="I1565" s="167"/>
      <c r="J1565" s="169">
        <v>26138</v>
      </c>
      <c r="K1565" s="167" t="s">
        <v>55</v>
      </c>
      <c r="L1565" s="169">
        <v>8</v>
      </c>
      <c r="M1565" s="167" t="s">
        <v>3513</v>
      </c>
      <c r="N1565" s="169">
        <v>5.7</v>
      </c>
      <c r="O1565" s="167" t="s">
        <v>3505</v>
      </c>
      <c r="P1565" s="167"/>
      <c r="Q1565" s="167" t="s">
        <v>3527</v>
      </c>
      <c r="R1565" s="167" t="s">
        <v>3528</v>
      </c>
      <c r="S1565" s="169">
        <v>7</v>
      </c>
      <c r="T1565" s="167" t="s">
        <v>3560</v>
      </c>
      <c r="U1565" s="169" t="s">
        <v>3561</v>
      </c>
      <c r="V1565" s="167" t="s">
        <v>5882</v>
      </c>
      <c r="W1565" s="167" t="s">
        <v>5883</v>
      </c>
      <c r="X1565" s="170" t="s">
        <v>3533</v>
      </c>
      <c r="Y1565" s="171" t="s">
        <v>5881</v>
      </c>
      <c r="Z1565" s="167" t="s">
        <v>10822</v>
      </c>
      <c r="AA1565" s="176">
        <v>4000</v>
      </c>
      <c r="AB1565" s="167" t="s">
        <v>11254</v>
      </c>
      <c r="AC1565" s="176">
        <v>4000</v>
      </c>
      <c r="AD1565" s="167" t="s">
        <v>11254</v>
      </c>
      <c r="AE1565" s="176">
        <v>60.8</v>
      </c>
    </row>
    <row r="1566" spans="1:31">
      <c r="A1566" s="178">
        <v>108218306120</v>
      </c>
      <c r="B1566" s="166">
        <v>46149</v>
      </c>
      <c r="C1566" s="167" t="s">
        <v>3524</v>
      </c>
      <c r="D1566" s="167" t="s">
        <v>3525</v>
      </c>
      <c r="E1566" s="167" t="s">
        <v>3526</v>
      </c>
      <c r="F1566" s="167" t="s">
        <v>3501</v>
      </c>
      <c r="G1566" s="167" t="s">
        <v>3502</v>
      </c>
      <c r="H1566" s="168">
        <v>46150</v>
      </c>
      <c r="I1566" s="167"/>
      <c r="J1566" s="169">
        <v>26138</v>
      </c>
      <c r="K1566" s="167" t="s">
        <v>55</v>
      </c>
      <c r="L1566" s="169">
        <v>8</v>
      </c>
      <c r="M1566" s="167" t="s">
        <v>3513</v>
      </c>
      <c r="N1566" s="169">
        <v>5.7</v>
      </c>
      <c r="O1566" s="167" t="s">
        <v>3505</v>
      </c>
      <c r="P1566" s="167"/>
      <c r="Q1566" s="167" t="s">
        <v>3527</v>
      </c>
      <c r="R1566" s="167" t="s">
        <v>3528</v>
      </c>
      <c r="S1566" s="169">
        <v>6</v>
      </c>
      <c r="T1566" s="167" t="s">
        <v>3535</v>
      </c>
      <c r="U1566" s="169" t="s">
        <v>3536</v>
      </c>
      <c r="V1566" s="167" t="s">
        <v>3874</v>
      </c>
      <c r="W1566" s="167" t="s">
        <v>3875</v>
      </c>
      <c r="X1566" s="170" t="s">
        <v>157</v>
      </c>
      <c r="Y1566" s="171" t="s">
        <v>5881</v>
      </c>
      <c r="Z1566" s="167" t="s">
        <v>10822</v>
      </c>
      <c r="AA1566" s="176">
        <v>20000</v>
      </c>
      <c r="AB1566" s="167" t="s">
        <v>11254</v>
      </c>
      <c r="AC1566" s="176">
        <v>20000</v>
      </c>
      <c r="AD1566" s="167" t="s">
        <v>11254</v>
      </c>
      <c r="AE1566" s="176">
        <v>14</v>
      </c>
    </row>
    <row r="1567" spans="1:31">
      <c r="A1567" s="178">
        <v>108218306120</v>
      </c>
      <c r="B1567" s="166">
        <v>46149</v>
      </c>
      <c r="C1567" s="167" t="s">
        <v>3524</v>
      </c>
      <c r="D1567" s="167" t="s">
        <v>3525</v>
      </c>
      <c r="E1567" s="167" t="s">
        <v>3526</v>
      </c>
      <c r="F1567" s="167" t="s">
        <v>3501</v>
      </c>
      <c r="G1567" s="167" t="s">
        <v>3502</v>
      </c>
      <c r="H1567" s="168">
        <v>46150</v>
      </c>
      <c r="I1567" s="167"/>
      <c r="J1567" s="169">
        <v>26138</v>
      </c>
      <c r="K1567" s="167" t="s">
        <v>55</v>
      </c>
      <c r="L1567" s="169">
        <v>8</v>
      </c>
      <c r="M1567" s="167" t="s">
        <v>3513</v>
      </c>
      <c r="N1567" s="169">
        <v>5.7</v>
      </c>
      <c r="O1567" s="167" t="s">
        <v>3505</v>
      </c>
      <c r="P1567" s="167"/>
      <c r="Q1567" s="167" t="s">
        <v>3527</v>
      </c>
      <c r="R1567" s="167" t="s">
        <v>3528</v>
      </c>
      <c r="S1567" s="169">
        <v>5</v>
      </c>
      <c r="T1567" s="167" t="s">
        <v>3535</v>
      </c>
      <c r="U1567" s="169" t="s">
        <v>3536</v>
      </c>
      <c r="V1567" s="167" t="s">
        <v>3874</v>
      </c>
      <c r="W1567" s="167" t="s">
        <v>3875</v>
      </c>
      <c r="X1567" s="170" t="s">
        <v>157</v>
      </c>
      <c r="Y1567" s="171" t="s">
        <v>5881</v>
      </c>
      <c r="Z1567" s="167" t="s">
        <v>10822</v>
      </c>
      <c r="AA1567" s="176">
        <v>10000</v>
      </c>
      <c r="AB1567" s="167" t="s">
        <v>11254</v>
      </c>
      <c r="AC1567" s="176">
        <v>10000</v>
      </c>
      <c r="AD1567" s="167" t="s">
        <v>11254</v>
      </c>
      <c r="AE1567" s="176">
        <v>7</v>
      </c>
    </row>
    <row r="1568" spans="1:31">
      <c r="A1568" s="178">
        <v>108218306120</v>
      </c>
      <c r="B1568" s="166">
        <v>46149</v>
      </c>
      <c r="C1568" s="167" t="s">
        <v>3524</v>
      </c>
      <c r="D1568" s="167" t="s">
        <v>3525</v>
      </c>
      <c r="E1568" s="167" t="s">
        <v>3526</v>
      </c>
      <c r="F1568" s="167" t="s">
        <v>3501</v>
      </c>
      <c r="G1568" s="167" t="s">
        <v>3502</v>
      </c>
      <c r="H1568" s="168">
        <v>46150</v>
      </c>
      <c r="I1568" s="167"/>
      <c r="J1568" s="169">
        <v>26138</v>
      </c>
      <c r="K1568" s="167" t="s">
        <v>55</v>
      </c>
      <c r="L1568" s="169">
        <v>8</v>
      </c>
      <c r="M1568" s="167" t="s">
        <v>3513</v>
      </c>
      <c r="N1568" s="169">
        <v>5.7</v>
      </c>
      <c r="O1568" s="167" t="s">
        <v>3505</v>
      </c>
      <c r="P1568" s="167"/>
      <c r="Q1568" s="167" t="s">
        <v>3527</v>
      </c>
      <c r="R1568" s="167" t="s">
        <v>3528</v>
      </c>
      <c r="S1568" s="169">
        <v>4</v>
      </c>
      <c r="T1568" s="167" t="s">
        <v>3535</v>
      </c>
      <c r="U1568" s="169" t="s">
        <v>3536</v>
      </c>
      <c r="V1568" s="167" t="s">
        <v>3874</v>
      </c>
      <c r="W1568" s="167" t="s">
        <v>3875</v>
      </c>
      <c r="X1568" s="170" t="s">
        <v>157</v>
      </c>
      <c r="Y1568" s="171" t="s">
        <v>5881</v>
      </c>
      <c r="Z1568" s="167" t="s">
        <v>10822</v>
      </c>
      <c r="AA1568" s="176">
        <v>20000</v>
      </c>
      <c r="AB1568" s="167" t="s">
        <v>11254</v>
      </c>
      <c r="AC1568" s="176">
        <v>20000</v>
      </c>
      <c r="AD1568" s="167" t="s">
        <v>11254</v>
      </c>
      <c r="AE1568" s="176">
        <v>14</v>
      </c>
    </row>
    <row r="1569" spans="1:31">
      <c r="A1569" s="178">
        <v>108218306120</v>
      </c>
      <c r="B1569" s="166">
        <v>46149</v>
      </c>
      <c r="C1569" s="167" t="s">
        <v>3524</v>
      </c>
      <c r="D1569" s="167" t="s">
        <v>3525</v>
      </c>
      <c r="E1569" s="167" t="s">
        <v>3526</v>
      </c>
      <c r="F1569" s="167" t="s">
        <v>3501</v>
      </c>
      <c r="G1569" s="167" t="s">
        <v>3502</v>
      </c>
      <c r="H1569" s="168">
        <v>46150</v>
      </c>
      <c r="I1569" s="167"/>
      <c r="J1569" s="169">
        <v>26138</v>
      </c>
      <c r="K1569" s="167" t="s">
        <v>55</v>
      </c>
      <c r="L1569" s="169">
        <v>8</v>
      </c>
      <c r="M1569" s="167" t="s">
        <v>3513</v>
      </c>
      <c r="N1569" s="169">
        <v>5.7</v>
      </c>
      <c r="O1569" s="167" t="s">
        <v>3505</v>
      </c>
      <c r="P1569" s="167"/>
      <c r="Q1569" s="167" t="s">
        <v>3527</v>
      </c>
      <c r="R1569" s="167" t="s">
        <v>3528</v>
      </c>
      <c r="S1569" s="169">
        <v>3</v>
      </c>
      <c r="T1569" s="167" t="s">
        <v>3535</v>
      </c>
      <c r="U1569" s="169" t="s">
        <v>3536</v>
      </c>
      <c r="V1569" s="167" t="s">
        <v>3874</v>
      </c>
      <c r="W1569" s="167" t="s">
        <v>3875</v>
      </c>
      <c r="X1569" s="170" t="s">
        <v>157</v>
      </c>
      <c r="Y1569" s="171" t="s">
        <v>5881</v>
      </c>
      <c r="Z1569" s="167" t="s">
        <v>10822</v>
      </c>
      <c r="AA1569" s="176">
        <v>170000</v>
      </c>
      <c r="AB1569" s="167" t="s">
        <v>11254</v>
      </c>
      <c r="AC1569" s="176">
        <v>170000</v>
      </c>
      <c r="AD1569" s="167" t="s">
        <v>11254</v>
      </c>
      <c r="AE1569" s="176">
        <v>119</v>
      </c>
    </row>
    <row r="1570" spans="1:31">
      <c r="A1570" s="178">
        <v>108218306120</v>
      </c>
      <c r="B1570" s="166">
        <v>46149</v>
      </c>
      <c r="C1570" s="167" t="s">
        <v>3524</v>
      </c>
      <c r="D1570" s="167" t="s">
        <v>3525</v>
      </c>
      <c r="E1570" s="167" t="s">
        <v>3526</v>
      </c>
      <c r="F1570" s="167" t="s">
        <v>3501</v>
      </c>
      <c r="G1570" s="167" t="s">
        <v>3502</v>
      </c>
      <c r="H1570" s="168">
        <v>46150</v>
      </c>
      <c r="I1570" s="167"/>
      <c r="J1570" s="169">
        <v>26138</v>
      </c>
      <c r="K1570" s="167" t="s">
        <v>55</v>
      </c>
      <c r="L1570" s="169">
        <v>8</v>
      </c>
      <c r="M1570" s="167" t="s">
        <v>3513</v>
      </c>
      <c r="N1570" s="169">
        <v>5.7</v>
      </c>
      <c r="O1570" s="167" t="s">
        <v>3505</v>
      </c>
      <c r="P1570" s="167"/>
      <c r="Q1570" s="167" t="s">
        <v>3527</v>
      </c>
      <c r="R1570" s="167" t="s">
        <v>3528</v>
      </c>
      <c r="S1570" s="169">
        <v>2</v>
      </c>
      <c r="T1570" s="167" t="s">
        <v>3535</v>
      </c>
      <c r="U1570" s="169" t="s">
        <v>3536</v>
      </c>
      <c r="V1570" s="167" t="s">
        <v>3874</v>
      </c>
      <c r="W1570" s="167" t="s">
        <v>3875</v>
      </c>
      <c r="X1570" s="170" t="s">
        <v>157</v>
      </c>
      <c r="Y1570" s="171" t="s">
        <v>5881</v>
      </c>
      <c r="Z1570" s="167" t="s">
        <v>10822</v>
      </c>
      <c r="AA1570" s="176">
        <v>20000</v>
      </c>
      <c r="AB1570" s="167" t="s">
        <v>11254</v>
      </c>
      <c r="AC1570" s="176">
        <v>20000</v>
      </c>
      <c r="AD1570" s="167" t="s">
        <v>11254</v>
      </c>
      <c r="AE1570" s="176">
        <v>14</v>
      </c>
    </row>
    <row r="1571" spans="1:31">
      <c r="A1571" s="178">
        <v>108218306120</v>
      </c>
      <c r="B1571" s="166">
        <v>46149</v>
      </c>
      <c r="C1571" s="167" t="s">
        <v>3524</v>
      </c>
      <c r="D1571" s="167" t="s">
        <v>3525</v>
      </c>
      <c r="E1571" s="167" t="s">
        <v>3526</v>
      </c>
      <c r="F1571" s="167" t="s">
        <v>3501</v>
      </c>
      <c r="G1571" s="167" t="s">
        <v>3502</v>
      </c>
      <c r="H1571" s="168">
        <v>46150</v>
      </c>
      <c r="I1571" s="167"/>
      <c r="J1571" s="169">
        <v>26138</v>
      </c>
      <c r="K1571" s="167" t="s">
        <v>55</v>
      </c>
      <c r="L1571" s="169">
        <v>8</v>
      </c>
      <c r="M1571" s="167" t="s">
        <v>3513</v>
      </c>
      <c r="N1571" s="169">
        <v>5.7</v>
      </c>
      <c r="O1571" s="167" t="s">
        <v>3505</v>
      </c>
      <c r="P1571" s="167"/>
      <c r="Q1571" s="167" t="s">
        <v>3527</v>
      </c>
      <c r="R1571" s="167" t="s">
        <v>3528</v>
      </c>
      <c r="S1571" s="169">
        <v>1</v>
      </c>
      <c r="T1571" s="167" t="s">
        <v>3535</v>
      </c>
      <c r="U1571" s="169" t="s">
        <v>3536</v>
      </c>
      <c r="V1571" s="167" t="s">
        <v>3874</v>
      </c>
      <c r="W1571" s="167" t="s">
        <v>3875</v>
      </c>
      <c r="X1571" s="170" t="s">
        <v>157</v>
      </c>
      <c r="Y1571" s="171" t="s">
        <v>5881</v>
      </c>
      <c r="Z1571" s="167" t="s">
        <v>10822</v>
      </c>
      <c r="AA1571" s="176">
        <v>10000</v>
      </c>
      <c r="AB1571" s="167" t="s">
        <v>11254</v>
      </c>
      <c r="AC1571" s="176">
        <v>10000</v>
      </c>
      <c r="AD1571" s="167" t="s">
        <v>11254</v>
      </c>
      <c r="AE1571" s="176">
        <v>7</v>
      </c>
    </row>
    <row r="1572" spans="1:31">
      <c r="A1572" s="178">
        <v>108218398740</v>
      </c>
      <c r="B1572" s="166">
        <v>46149</v>
      </c>
      <c r="C1572" s="167" t="s">
        <v>3524</v>
      </c>
      <c r="D1572" s="167" t="s">
        <v>3525</v>
      </c>
      <c r="E1572" s="167" t="s">
        <v>3526</v>
      </c>
      <c r="F1572" s="167" t="s">
        <v>3501</v>
      </c>
      <c r="G1572" s="167" t="s">
        <v>3502</v>
      </c>
      <c r="H1572" s="168">
        <v>46150</v>
      </c>
      <c r="I1572" s="167"/>
      <c r="J1572" s="169">
        <v>26138</v>
      </c>
      <c r="K1572" s="167" t="s">
        <v>55</v>
      </c>
      <c r="L1572" s="169">
        <v>2</v>
      </c>
      <c r="M1572" s="167" t="s">
        <v>3513</v>
      </c>
      <c r="N1572" s="169">
        <v>2.9</v>
      </c>
      <c r="O1572" s="167" t="s">
        <v>3505</v>
      </c>
      <c r="P1572" s="167"/>
      <c r="Q1572" s="167" t="s">
        <v>3527</v>
      </c>
      <c r="R1572" s="167" t="s">
        <v>3528</v>
      </c>
      <c r="S1572" s="169">
        <v>4</v>
      </c>
      <c r="T1572" s="167" t="s">
        <v>3529</v>
      </c>
      <c r="U1572" s="169" t="s">
        <v>3530</v>
      </c>
      <c r="V1572" s="167" t="s">
        <v>5884</v>
      </c>
      <c r="W1572" s="167" t="s">
        <v>5885</v>
      </c>
      <c r="X1572" s="170" t="s">
        <v>3533</v>
      </c>
      <c r="Y1572" s="171" t="s">
        <v>5886</v>
      </c>
      <c r="Z1572" s="167" t="s">
        <v>10823</v>
      </c>
      <c r="AA1572" s="176">
        <v>3000</v>
      </c>
      <c r="AB1572" s="167" t="s">
        <v>11254</v>
      </c>
      <c r="AC1572" s="176">
        <v>3000</v>
      </c>
      <c r="AD1572" s="167" t="s">
        <v>11254</v>
      </c>
      <c r="AE1572" s="176">
        <v>891</v>
      </c>
    </row>
    <row r="1573" spans="1:31">
      <c r="A1573" s="178">
        <v>108218398740</v>
      </c>
      <c r="B1573" s="166">
        <v>46149</v>
      </c>
      <c r="C1573" s="167" t="s">
        <v>3524</v>
      </c>
      <c r="D1573" s="167" t="s">
        <v>3525</v>
      </c>
      <c r="E1573" s="167" t="s">
        <v>3526</v>
      </c>
      <c r="F1573" s="167" t="s">
        <v>3501</v>
      </c>
      <c r="G1573" s="167" t="s">
        <v>3502</v>
      </c>
      <c r="H1573" s="168">
        <v>46150</v>
      </c>
      <c r="I1573" s="167"/>
      <c r="J1573" s="169">
        <v>26138</v>
      </c>
      <c r="K1573" s="167" t="s">
        <v>55</v>
      </c>
      <c r="L1573" s="169">
        <v>2</v>
      </c>
      <c r="M1573" s="167" t="s">
        <v>3513</v>
      </c>
      <c r="N1573" s="169">
        <v>2.9</v>
      </c>
      <c r="O1573" s="167" t="s">
        <v>3505</v>
      </c>
      <c r="P1573" s="167"/>
      <c r="Q1573" s="167" t="s">
        <v>3527</v>
      </c>
      <c r="R1573" s="167" t="s">
        <v>3528</v>
      </c>
      <c r="S1573" s="169">
        <v>3</v>
      </c>
      <c r="T1573" s="167" t="s">
        <v>3529</v>
      </c>
      <c r="U1573" s="169" t="s">
        <v>3530</v>
      </c>
      <c r="V1573" s="167" t="s">
        <v>5887</v>
      </c>
      <c r="W1573" s="167" t="s">
        <v>5888</v>
      </c>
      <c r="X1573" s="170" t="s">
        <v>3533</v>
      </c>
      <c r="Y1573" s="171" t="s">
        <v>5886</v>
      </c>
      <c r="Z1573" s="167" t="s">
        <v>10823</v>
      </c>
      <c r="AA1573" s="176">
        <v>3000</v>
      </c>
      <c r="AB1573" s="167" t="s">
        <v>11254</v>
      </c>
      <c r="AC1573" s="176">
        <v>3000</v>
      </c>
      <c r="AD1573" s="167" t="s">
        <v>11254</v>
      </c>
      <c r="AE1573" s="176">
        <v>771</v>
      </c>
    </row>
    <row r="1574" spans="1:31">
      <c r="A1574" s="178">
        <v>108218398740</v>
      </c>
      <c r="B1574" s="166">
        <v>46149</v>
      </c>
      <c r="C1574" s="167" t="s">
        <v>3524</v>
      </c>
      <c r="D1574" s="167" t="s">
        <v>3525</v>
      </c>
      <c r="E1574" s="167" t="s">
        <v>3526</v>
      </c>
      <c r="F1574" s="167" t="s">
        <v>3501</v>
      </c>
      <c r="G1574" s="167" t="s">
        <v>3502</v>
      </c>
      <c r="H1574" s="168">
        <v>46150</v>
      </c>
      <c r="I1574" s="167"/>
      <c r="J1574" s="169">
        <v>26138</v>
      </c>
      <c r="K1574" s="167" t="s">
        <v>55</v>
      </c>
      <c r="L1574" s="169">
        <v>2</v>
      </c>
      <c r="M1574" s="167" t="s">
        <v>3513</v>
      </c>
      <c r="N1574" s="169">
        <v>2.9</v>
      </c>
      <c r="O1574" s="167" t="s">
        <v>3505</v>
      </c>
      <c r="P1574" s="167"/>
      <c r="Q1574" s="167" t="s">
        <v>3527</v>
      </c>
      <c r="R1574" s="167" t="s">
        <v>3528</v>
      </c>
      <c r="S1574" s="169">
        <v>2</v>
      </c>
      <c r="T1574" s="167" t="s">
        <v>3529</v>
      </c>
      <c r="U1574" s="169" t="s">
        <v>3530</v>
      </c>
      <c r="V1574" s="167" t="s">
        <v>5733</v>
      </c>
      <c r="W1574" s="167" t="s">
        <v>4428</v>
      </c>
      <c r="X1574" s="170" t="s">
        <v>157</v>
      </c>
      <c r="Y1574" s="171" t="s">
        <v>5886</v>
      </c>
      <c r="Z1574" s="167" t="s">
        <v>10823</v>
      </c>
      <c r="AA1574" s="176">
        <v>9000</v>
      </c>
      <c r="AB1574" s="167" t="s">
        <v>11254</v>
      </c>
      <c r="AC1574" s="176">
        <v>9000</v>
      </c>
      <c r="AD1574" s="167" t="s">
        <v>11254</v>
      </c>
      <c r="AE1574" s="176">
        <v>990</v>
      </c>
    </row>
    <row r="1575" spans="1:31">
      <c r="A1575" s="178">
        <v>108218398740</v>
      </c>
      <c r="B1575" s="166">
        <v>46149</v>
      </c>
      <c r="C1575" s="167" t="s">
        <v>3524</v>
      </c>
      <c r="D1575" s="167" t="s">
        <v>3525</v>
      </c>
      <c r="E1575" s="167" t="s">
        <v>3526</v>
      </c>
      <c r="F1575" s="167" t="s">
        <v>3501</v>
      </c>
      <c r="G1575" s="167" t="s">
        <v>3502</v>
      </c>
      <c r="H1575" s="168">
        <v>46150</v>
      </c>
      <c r="I1575" s="167"/>
      <c r="J1575" s="169">
        <v>26138</v>
      </c>
      <c r="K1575" s="167" t="s">
        <v>55</v>
      </c>
      <c r="L1575" s="169">
        <v>2</v>
      </c>
      <c r="M1575" s="167" t="s">
        <v>3513</v>
      </c>
      <c r="N1575" s="169">
        <v>2.9</v>
      </c>
      <c r="O1575" s="167" t="s">
        <v>3505</v>
      </c>
      <c r="P1575" s="167"/>
      <c r="Q1575" s="167" t="s">
        <v>3527</v>
      </c>
      <c r="R1575" s="167" t="s">
        <v>3528</v>
      </c>
      <c r="S1575" s="169">
        <v>1</v>
      </c>
      <c r="T1575" s="167" t="s">
        <v>3529</v>
      </c>
      <c r="U1575" s="169" t="s">
        <v>3530</v>
      </c>
      <c r="V1575" s="167" t="s">
        <v>5889</v>
      </c>
      <c r="W1575" s="167" t="s">
        <v>5641</v>
      </c>
      <c r="X1575" s="170" t="s">
        <v>3533</v>
      </c>
      <c r="Y1575" s="171" t="s">
        <v>5886</v>
      </c>
      <c r="Z1575" s="167" t="s">
        <v>10823</v>
      </c>
      <c r="AA1575" s="176">
        <v>3000</v>
      </c>
      <c r="AB1575" s="167" t="s">
        <v>11254</v>
      </c>
      <c r="AC1575" s="176">
        <v>3000</v>
      </c>
      <c r="AD1575" s="167" t="s">
        <v>11254</v>
      </c>
      <c r="AE1575" s="176">
        <v>1062</v>
      </c>
    </row>
    <row r="1576" spans="1:31">
      <c r="A1576" s="178">
        <v>108219446860</v>
      </c>
      <c r="B1576" s="166">
        <v>46149</v>
      </c>
      <c r="C1576" s="167" t="s">
        <v>3610</v>
      </c>
      <c r="D1576" s="167" t="s">
        <v>3525</v>
      </c>
      <c r="E1576" s="167" t="s">
        <v>3526</v>
      </c>
      <c r="F1576" s="167" t="s">
        <v>3501</v>
      </c>
      <c r="G1576" s="167" t="s">
        <v>3502</v>
      </c>
      <c r="H1576" s="168">
        <v>46150</v>
      </c>
      <c r="I1576" s="167" t="s">
        <v>5890</v>
      </c>
      <c r="J1576" s="169">
        <v>26138</v>
      </c>
      <c r="K1576" s="167" t="s">
        <v>55</v>
      </c>
      <c r="L1576" s="169">
        <v>4</v>
      </c>
      <c r="M1576" s="167" t="s">
        <v>3504</v>
      </c>
      <c r="N1576" s="169">
        <v>175</v>
      </c>
      <c r="O1576" s="167" t="s">
        <v>3505</v>
      </c>
      <c r="P1576" s="167"/>
      <c r="Q1576" s="167" t="s">
        <v>3506</v>
      </c>
      <c r="R1576" s="167" t="s">
        <v>5891</v>
      </c>
      <c r="S1576" s="169">
        <v>2</v>
      </c>
      <c r="T1576" s="167"/>
      <c r="U1576" s="169" t="s">
        <v>5421</v>
      </c>
      <c r="V1576" s="167" t="s">
        <v>5892</v>
      </c>
      <c r="W1576" s="167"/>
      <c r="X1576" s="170" t="s">
        <v>3619</v>
      </c>
      <c r="Y1576" s="171" t="s">
        <v>5893</v>
      </c>
      <c r="Z1576" s="167" t="s">
        <v>10824</v>
      </c>
      <c r="AA1576" s="176">
        <v>4</v>
      </c>
      <c r="AB1576" s="167" t="s">
        <v>11254</v>
      </c>
      <c r="AC1576" s="176">
        <v>4</v>
      </c>
      <c r="AD1576" s="167" t="s">
        <v>11254</v>
      </c>
      <c r="AE1576" s="176">
        <v>460</v>
      </c>
    </row>
    <row r="1577" spans="1:31">
      <c r="A1577" s="178">
        <v>108219446860</v>
      </c>
      <c r="B1577" s="166">
        <v>46149</v>
      </c>
      <c r="C1577" s="167" t="s">
        <v>3610</v>
      </c>
      <c r="D1577" s="167" t="s">
        <v>3525</v>
      </c>
      <c r="E1577" s="167" t="s">
        <v>3526</v>
      </c>
      <c r="F1577" s="167" t="s">
        <v>3501</v>
      </c>
      <c r="G1577" s="167" t="s">
        <v>3502</v>
      </c>
      <c r="H1577" s="168">
        <v>46150</v>
      </c>
      <c r="I1577" s="167" t="s">
        <v>5890</v>
      </c>
      <c r="J1577" s="169">
        <v>26138</v>
      </c>
      <c r="K1577" s="167" t="s">
        <v>55</v>
      </c>
      <c r="L1577" s="169">
        <v>4</v>
      </c>
      <c r="M1577" s="167" t="s">
        <v>3504</v>
      </c>
      <c r="N1577" s="169">
        <v>175</v>
      </c>
      <c r="O1577" s="167" t="s">
        <v>3505</v>
      </c>
      <c r="P1577" s="167"/>
      <c r="Q1577" s="167" t="s">
        <v>3506</v>
      </c>
      <c r="R1577" s="167" t="s">
        <v>5891</v>
      </c>
      <c r="S1577" s="169">
        <v>1</v>
      </c>
      <c r="T1577" s="167"/>
      <c r="U1577" s="169" t="s">
        <v>5583</v>
      </c>
      <c r="V1577" s="167" t="s">
        <v>5894</v>
      </c>
      <c r="W1577" s="167"/>
      <c r="X1577" s="170" t="s">
        <v>3619</v>
      </c>
      <c r="Y1577" s="171" t="s">
        <v>5893</v>
      </c>
      <c r="Z1577" s="167" t="s">
        <v>10824</v>
      </c>
      <c r="AA1577" s="176">
        <v>260</v>
      </c>
      <c r="AB1577" s="167" t="s">
        <v>11254</v>
      </c>
      <c r="AC1577" s="176">
        <v>15.16</v>
      </c>
      <c r="AD1577" s="167" t="s">
        <v>11256</v>
      </c>
      <c r="AE1577" s="176">
        <v>22438</v>
      </c>
    </row>
    <row r="1578" spans="1:31">
      <c r="A1578" s="178">
        <v>108222125320</v>
      </c>
      <c r="B1578" s="166">
        <v>46150</v>
      </c>
      <c r="C1578" s="167" t="s">
        <v>3610</v>
      </c>
      <c r="D1578" s="167" t="s">
        <v>3525</v>
      </c>
      <c r="E1578" s="167" t="s">
        <v>3526</v>
      </c>
      <c r="F1578" s="167" t="s">
        <v>3501</v>
      </c>
      <c r="G1578" s="167" t="s">
        <v>3502</v>
      </c>
      <c r="H1578" s="168">
        <v>46153</v>
      </c>
      <c r="I1578" s="167"/>
      <c r="J1578" s="169">
        <v>26138</v>
      </c>
      <c r="K1578" s="167" t="s">
        <v>55</v>
      </c>
      <c r="L1578" s="169">
        <v>1</v>
      </c>
      <c r="M1578" s="167" t="s">
        <v>3513</v>
      </c>
      <c r="N1578" s="169">
        <v>3.7</v>
      </c>
      <c r="O1578" s="167" t="s">
        <v>3505</v>
      </c>
      <c r="P1578" s="167"/>
      <c r="Q1578" s="167" t="s">
        <v>3527</v>
      </c>
      <c r="R1578" s="167" t="s">
        <v>5891</v>
      </c>
      <c r="S1578" s="169">
        <v>34</v>
      </c>
      <c r="T1578" s="167"/>
      <c r="U1578" s="169" t="s">
        <v>3679</v>
      </c>
      <c r="V1578" s="167" t="s">
        <v>5895</v>
      </c>
      <c r="W1578" s="167"/>
      <c r="X1578" s="170" t="s">
        <v>3619</v>
      </c>
      <c r="Y1578" s="171" t="s">
        <v>5896</v>
      </c>
      <c r="Z1578" s="167" t="s">
        <v>10825</v>
      </c>
      <c r="AA1578" s="176">
        <v>8</v>
      </c>
      <c r="AB1578" s="167" t="s">
        <v>11254</v>
      </c>
      <c r="AC1578" s="176">
        <v>0.01</v>
      </c>
      <c r="AD1578" s="167" t="s">
        <v>11256</v>
      </c>
      <c r="AE1578" s="176">
        <v>5.04</v>
      </c>
    </row>
    <row r="1579" spans="1:31">
      <c r="A1579" s="178">
        <v>108222125320</v>
      </c>
      <c r="B1579" s="166">
        <v>46150</v>
      </c>
      <c r="C1579" s="167" t="s">
        <v>3610</v>
      </c>
      <c r="D1579" s="167" t="s">
        <v>3525</v>
      </c>
      <c r="E1579" s="167" t="s">
        <v>3526</v>
      </c>
      <c r="F1579" s="167" t="s">
        <v>3501</v>
      </c>
      <c r="G1579" s="167" t="s">
        <v>3502</v>
      </c>
      <c r="H1579" s="168">
        <v>46153</v>
      </c>
      <c r="I1579" s="167"/>
      <c r="J1579" s="169">
        <v>26138</v>
      </c>
      <c r="K1579" s="167" t="s">
        <v>55</v>
      </c>
      <c r="L1579" s="169">
        <v>1</v>
      </c>
      <c r="M1579" s="167" t="s">
        <v>3513</v>
      </c>
      <c r="N1579" s="169">
        <v>3.7</v>
      </c>
      <c r="O1579" s="167" t="s">
        <v>3505</v>
      </c>
      <c r="P1579" s="167"/>
      <c r="Q1579" s="167" t="s">
        <v>3527</v>
      </c>
      <c r="R1579" s="167" t="s">
        <v>5891</v>
      </c>
      <c r="S1579" s="169">
        <v>33</v>
      </c>
      <c r="T1579" s="167"/>
      <c r="U1579" s="169" t="s">
        <v>3679</v>
      </c>
      <c r="V1579" s="167" t="s">
        <v>5897</v>
      </c>
      <c r="W1579" s="167"/>
      <c r="X1579" s="170" t="s">
        <v>3619</v>
      </c>
      <c r="Y1579" s="171" t="s">
        <v>5896</v>
      </c>
      <c r="Z1579" s="167" t="s">
        <v>10825</v>
      </c>
      <c r="AA1579" s="176">
        <v>10</v>
      </c>
      <c r="AB1579" s="167" t="s">
        <v>11254</v>
      </c>
      <c r="AC1579" s="176">
        <v>0.01</v>
      </c>
      <c r="AD1579" s="167" t="s">
        <v>11256</v>
      </c>
      <c r="AE1579" s="176">
        <v>18.8</v>
      </c>
    </row>
    <row r="1580" spans="1:31">
      <c r="A1580" s="178">
        <v>108222125320</v>
      </c>
      <c r="B1580" s="166">
        <v>46150</v>
      </c>
      <c r="C1580" s="167" t="s">
        <v>3610</v>
      </c>
      <c r="D1580" s="167" t="s">
        <v>3525</v>
      </c>
      <c r="E1580" s="167" t="s">
        <v>3526</v>
      </c>
      <c r="F1580" s="167" t="s">
        <v>3501</v>
      </c>
      <c r="G1580" s="167" t="s">
        <v>3502</v>
      </c>
      <c r="H1580" s="168">
        <v>46153</v>
      </c>
      <c r="I1580" s="167"/>
      <c r="J1580" s="169">
        <v>26138</v>
      </c>
      <c r="K1580" s="167" t="s">
        <v>55</v>
      </c>
      <c r="L1580" s="169">
        <v>1</v>
      </c>
      <c r="M1580" s="167" t="s">
        <v>3513</v>
      </c>
      <c r="N1580" s="169">
        <v>3.7</v>
      </c>
      <c r="O1580" s="167" t="s">
        <v>3505</v>
      </c>
      <c r="P1580" s="167"/>
      <c r="Q1580" s="167" t="s">
        <v>3527</v>
      </c>
      <c r="R1580" s="167" t="s">
        <v>5891</v>
      </c>
      <c r="S1580" s="169">
        <v>32</v>
      </c>
      <c r="T1580" s="167"/>
      <c r="U1580" s="169" t="s">
        <v>3679</v>
      </c>
      <c r="V1580" s="167" t="s">
        <v>5898</v>
      </c>
      <c r="W1580" s="167"/>
      <c r="X1580" s="170" t="s">
        <v>3619</v>
      </c>
      <c r="Y1580" s="171" t="s">
        <v>5896</v>
      </c>
      <c r="Z1580" s="167" t="s">
        <v>10825</v>
      </c>
      <c r="AA1580" s="176">
        <v>100</v>
      </c>
      <c r="AB1580" s="167" t="s">
        <v>11254</v>
      </c>
      <c r="AC1580" s="176">
        <v>0.04</v>
      </c>
      <c r="AD1580" s="167" t="s">
        <v>11256</v>
      </c>
      <c r="AE1580" s="176">
        <v>3</v>
      </c>
    </row>
    <row r="1581" spans="1:31">
      <c r="A1581" s="178">
        <v>108222125320</v>
      </c>
      <c r="B1581" s="166">
        <v>46150</v>
      </c>
      <c r="C1581" s="167" t="s">
        <v>3610</v>
      </c>
      <c r="D1581" s="167" t="s">
        <v>3525</v>
      </c>
      <c r="E1581" s="167" t="s">
        <v>3526</v>
      </c>
      <c r="F1581" s="167" t="s">
        <v>3501</v>
      </c>
      <c r="G1581" s="167" t="s">
        <v>3502</v>
      </c>
      <c r="H1581" s="168">
        <v>46153</v>
      </c>
      <c r="I1581" s="167"/>
      <c r="J1581" s="169">
        <v>26138</v>
      </c>
      <c r="K1581" s="167" t="s">
        <v>55</v>
      </c>
      <c r="L1581" s="169">
        <v>1</v>
      </c>
      <c r="M1581" s="167" t="s">
        <v>3513</v>
      </c>
      <c r="N1581" s="169">
        <v>3.7</v>
      </c>
      <c r="O1581" s="167" t="s">
        <v>3505</v>
      </c>
      <c r="P1581" s="167"/>
      <c r="Q1581" s="167" t="s">
        <v>3527</v>
      </c>
      <c r="R1581" s="167" t="s">
        <v>5891</v>
      </c>
      <c r="S1581" s="169">
        <v>31</v>
      </c>
      <c r="T1581" s="167"/>
      <c r="U1581" s="169" t="s">
        <v>3648</v>
      </c>
      <c r="V1581" s="167" t="s">
        <v>5899</v>
      </c>
      <c r="W1581" s="167"/>
      <c r="X1581" s="170" t="s">
        <v>3619</v>
      </c>
      <c r="Y1581" s="171" t="s">
        <v>5896</v>
      </c>
      <c r="Z1581" s="167" t="s">
        <v>10825</v>
      </c>
      <c r="AA1581" s="176">
        <v>4</v>
      </c>
      <c r="AB1581" s="167" t="s">
        <v>11254</v>
      </c>
      <c r="AC1581" s="176">
        <v>4</v>
      </c>
      <c r="AD1581" s="167" t="s">
        <v>11254</v>
      </c>
      <c r="AE1581" s="176">
        <v>27.52</v>
      </c>
    </row>
    <row r="1582" spans="1:31">
      <c r="A1582" s="178">
        <v>108222125320</v>
      </c>
      <c r="B1582" s="166">
        <v>46150</v>
      </c>
      <c r="C1582" s="167" t="s">
        <v>3610</v>
      </c>
      <c r="D1582" s="167" t="s">
        <v>3525</v>
      </c>
      <c r="E1582" s="167" t="s">
        <v>3526</v>
      </c>
      <c r="F1582" s="167" t="s">
        <v>3501</v>
      </c>
      <c r="G1582" s="167" t="s">
        <v>3502</v>
      </c>
      <c r="H1582" s="168">
        <v>46153</v>
      </c>
      <c r="I1582" s="167"/>
      <c r="J1582" s="169">
        <v>26138</v>
      </c>
      <c r="K1582" s="167" t="s">
        <v>55</v>
      </c>
      <c r="L1582" s="169">
        <v>1</v>
      </c>
      <c r="M1582" s="167" t="s">
        <v>3513</v>
      </c>
      <c r="N1582" s="169">
        <v>3.7</v>
      </c>
      <c r="O1582" s="167" t="s">
        <v>3505</v>
      </c>
      <c r="P1582" s="167"/>
      <c r="Q1582" s="167" t="s">
        <v>3527</v>
      </c>
      <c r="R1582" s="167" t="s">
        <v>5891</v>
      </c>
      <c r="S1582" s="169">
        <v>30</v>
      </c>
      <c r="T1582" s="167"/>
      <c r="U1582" s="169" t="s">
        <v>3648</v>
      </c>
      <c r="V1582" s="167" t="s">
        <v>5900</v>
      </c>
      <c r="W1582" s="167"/>
      <c r="X1582" s="170" t="s">
        <v>3619</v>
      </c>
      <c r="Y1582" s="171" t="s">
        <v>5896</v>
      </c>
      <c r="Z1582" s="167" t="s">
        <v>10825</v>
      </c>
      <c r="AA1582" s="176">
        <v>4</v>
      </c>
      <c r="AB1582" s="167" t="s">
        <v>11254</v>
      </c>
      <c r="AC1582" s="176">
        <v>4</v>
      </c>
      <c r="AD1582" s="167" t="s">
        <v>11254</v>
      </c>
      <c r="AE1582" s="176">
        <v>27.52</v>
      </c>
    </row>
    <row r="1583" spans="1:31">
      <c r="A1583" s="178">
        <v>108222125320</v>
      </c>
      <c r="B1583" s="166">
        <v>46150</v>
      </c>
      <c r="C1583" s="167" t="s">
        <v>3610</v>
      </c>
      <c r="D1583" s="167" t="s">
        <v>3525</v>
      </c>
      <c r="E1583" s="167" t="s">
        <v>3526</v>
      </c>
      <c r="F1583" s="167" t="s">
        <v>3501</v>
      </c>
      <c r="G1583" s="167" t="s">
        <v>3502</v>
      </c>
      <c r="H1583" s="168">
        <v>46153</v>
      </c>
      <c r="I1583" s="167"/>
      <c r="J1583" s="169">
        <v>26138</v>
      </c>
      <c r="K1583" s="167" t="s">
        <v>55</v>
      </c>
      <c r="L1583" s="169">
        <v>1</v>
      </c>
      <c r="M1583" s="167" t="s">
        <v>3513</v>
      </c>
      <c r="N1583" s="169">
        <v>3.7</v>
      </c>
      <c r="O1583" s="167" t="s">
        <v>3505</v>
      </c>
      <c r="P1583" s="167"/>
      <c r="Q1583" s="167" t="s">
        <v>3527</v>
      </c>
      <c r="R1583" s="167" t="s">
        <v>5891</v>
      </c>
      <c r="S1583" s="169">
        <v>29</v>
      </c>
      <c r="T1583" s="167"/>
      <c r="U1583" s="169" t="s">
        <v>3648</v>
      </c>
      <c r="V1583" s="167" t="s">
        <v>5901</v>
      </c>
      <c r="W1583" s="167"/>
      <c r="X1583" s="170" t="s">
        <v>3619</v>
      </c>
      <c r="Y1583" s="171" t="s">
        <v>5896</v>
      </c>
      <c r="Z1583" s="167" t="s">
        <v>10825</v>
      </c>
      <c r="AA1583" s="176">
        <v>4</v>
      </c>
      <c r="AB1583" s="167" t="s">
        <v>11254</v>
      </c>
      <c r="AC1583" s="176">
        <v>4</v>
      </c>
      <c r="AD1583" s="167" t="s">
        <v>11254</v>
      </c>
      <c r="AE1583" s="176">
        <v>55.92</v>
      </c>
    </row>
    <row r="1584" spans="1:31">
      <c r="A1584" s="178">
        <v>108222125320</v>
      </c>
      <c r="B1584" s="166">
        <v>46150</v>
      </c>
      <c r="C1584" s="167" t="s">
        <v>3610</v>
      </c>
      <c r="D1584" s="167" t="s">
        <v>3525</v>
      </c>
      <c r="E1584" s="167" t="s">
        <v>3526</v>
      </c>
      <c r="F1584" s="167" t="s">
        <v>3501</v>
      </c>
      <c r="G1584" s="167" t="s">
        <v>3502</v>
      </c>
      <c r="H1584" s="168">
        <v>46153</v>
      </c>
      <c r="I1584" s="167"/>
      <c r="J1584" s="169">
        <v>26138</v>
      </c>
      <c r="K1584" s="167" t="s">
        <v>55</v>
      </c>
      <c r="L1584" s="169">
        <v>1</v>
      </c>
      <c r="M1584" s="167" t="s">
        <v>3513</v>
      </c>
      <c r="N1584" s="169">
        <v>3.7</v>
      </c>
      <c r="O1584" s="167" t="s">
        <v>3505</v>
      </c>
      <c r="P1584" s="167"/>
      <c r="Q1584" s="167" t="s">
        <v>3527</v>
      </c>
      <c r="R1584" s="167" t="s">
        <v>5891</v>
      </c>
      <c r="S1584" s="169">
        <v>28</v>
      </c>
      <c r="T1584" s="167"/>
      <c r="U1584" s="169" t="s">
        <v>3648</v>
      </c>
      <c r="V1584" s="167" t="s">
        <v>5902</v>
      </c>
      <c r="W1584" s="167"/>
      <c r="X1584" s="170" t="s">
        <v>3619</v>
      </c>
      <c r="Y1584" s="171" t="s">
        <v>5896</v>
      </c>
      <c r="Z1584" s="167" t="s">
        <v>10825</v>
      </c>
      <c r="AA1584" s="176">
        <v>4</v>
      </c>
      <c r="AB1584" s="167" t="s">
        <v>11254</v>
      </c>
      <c r="AC1584" s="176">
        <v>4</v>
      </c>
      <c r="AD1584" s="167" t="s">
        <v>11254</v>
      </c>
      <c r="AE1584" s="176">
        <v>55.92</v>
      </c>
    </row>
    <row r="1585" spans="1:31">
      <c r="A1585" s="178">
        <v>108222125320</v>
      </c>
      <c r="B1585" s="166">
        <v>46150</v>
      </c>
      <c r="C1585" s="167" t="s">
        <v>3610</v>
      </c>
      <c r="D1585" s="167" t="s">
        <v>3525</v>
      </c>
      <c r="E1585" s="167" t="s">
        <v>3526</v>
      </c>
      <c r="F1585" s="167" t="s">
        <v>3501</v>
      </c>
      <c r="G1585" s="167" t="s">
        <v>3502</v>
      </c>
      <c r="H1585" s="168">
        <v>46153</v>
      </c>
      <c r="I1585" s="167"/>
      <c r="J1585" s="169">
        <v>26138</v>
      </c>
      <c r="K1585" s="167" t="s">
        <v>55</v>
      </c>
      <c r="L1585" s="169">
        <v>1</v>
      </c>
      <c r="M1585" s="167" t="s">
        <v>3513</v>
      </c>
      <c r="N1585" s="169">
        <v>3.7</v>
      </c>
      <c r="O1585" s="167" t="s">
        <v>3505</v>
      </c>
      <c r="P1585" s="167"/>
      <c r="Q1585" s="167" t="s">
        <v>3527</v>
      </c>
      <c r="R1585" s="167" t="s">
        <v>5891</v>
      </c>
      <c r="S1585" s="169">
        <v>27</v>
      </c>
      <c r="T1585" s="167"/>
      <c r="U1585" s="169" t="s">
        <v>3648</v>
      </c>
      <c r="V1585" s="167" t="s">
        <v>5903</v>
      </c>
      <c r="W1585" s="167"/>
      <c r="X1585" s="170" t="s">
        <v>3619</v>
      </c>
      <c r="Y1585" s="171" t="s">
        <v>5896</v>
      </c>
      <c r="Z1585" s="167" t="s">
        <v>10825</v>
      </c>
      <c r="AA1585" s="176">
        <v>4</v>
      </c>
      <c r="AB1585" s="167" t="s">
        <v>11254</v>
      </c>
      <c r="AC1585" s="176">
        <v>4</v>
      </c>
      <c r="AD1585" s="167" t="s">
        <v>11254</v>
      </c>
      <c r="AE1585" s="176">
        <v>48.4</v>
      </c>
    </row>
    <row r="1586" spans="1:31">
      <c r="A1586" s="178">
        <v>108222125320</v>
      </c>
      <c r="B1586" s="166">
        <v>46150</v>
      </c>
      <c r="C1586" s="167" t="s">
        <v>3610</v>
      </c>
      <c r="D1586" s="167" t="s">
        <v>3525</v>
      </c>
      <c r="E1586" s="167" t="s">
        <v>3526</v>
      </c>
      <c r="F1586" s="167" t="s">
        <v>3501</v>
      </c>
      <c r="G1586" s="167" t="s">
        <v>3502</v>
      </c>
      <c r="H1586" s="168">
        <v>46153</v>
      </c>
      <c r="I1586" s="167"/>
      <c r="J1586" s="169">
        <v>26138</v>
      </c>
      <c r="K1586" s="167" t="s">
        <v>55</v>
      </c>
      <c r="L1586" s="169">
        <v>1</v>
      </c>
      <c r="M1586" s="167" t="s">
        <v>3513</v>
      </c>
      <c r="N1586" s="169">
        <v>3.7</v>
      </c>
      <c r="O1586" s="167" t="s">
        <v>3505</v>
      </c>
      <c r="P1586" s="167"/>
      <c r="Q1586" s="167" t="s">
        <v>3527</v>
      </c>
      <c r="R1586" s="167" t="s">
        <v>5891</v>
      </c>
      <c r="S1586" s="169">
        <v>26</v>
      </c>
      <c r="T1586" s="167"/>
      <c r="U1586" s="169" t="s">
        <v>3648</v>
      </c>
      <c r="V1586" s="167" t="s">
        <v>5904</v>
      </c>
      <c r="W1586" s="167"/>
      <c r="X1586" s="170" t="s">
        <v>3619</v>
      </c>
      <c r="Y1586" s="171" t="s">
        <v>5896</v>
      </c>
      <c r="Z1586" s="167" t="s">
        <v>10825</v>
      </c>
      <c r="AA1586" s="176">
        <v>4</v>
      </c>
      <c r="AB1586" s="167" t="s">
        <v>11254</v>
      </c>
      <c r="AC1586" s="176">
        <v>4</v>
      </c>
      <c r="AD1586" s="167" t="s">
        <v>11254</v>
      </c>
      <c r="AE1586" s="176">
        <v>48.4</v>
      </c>
    </row>
    <row r="1587" spans="1:31">
      <c r="A1587" s="178">
        <v>108222125320</v>
      </c>
      <c r="B1587" s="166">
        <v>46150</v>
      </c>
      <c r="C1587" s="167" t="s">
        <v>3610</v>
      </c>
      <c r="D1587" s="167" t="s">
        <v>3525</v>
      </c>
      <c r="E1587" s="167" t="s">
        <v>3526</v>
      </c>
      <c r="F1587" s="167" t="s">
        <v>3501</v>
      </c>
      <c r="G1587" s="167" t="s">
        <v>3502</v>
      </c>
      <c r="H1587" s="168">
        <v>46153</v>
      </c>
      <c r="I1587" s="167"/>
      <c r="J1587" s="169">
        <v>26138</v>
      </c>
      <c r="K1587" s="167" t="s">
        <v>55</v>
      </c>
      <c r="L1587" s="169">
        <v>1</v>
      </c>
      <c r="M1587" s="167" t="s">
        <v>3513</v>
      </c>
      <c r="N1587" s="169">
        <v>3.7</v>
      </c>
      <c r="O1587" s="167" t="s">
        <v>3505</v>
      </c>
      <c r="P1587" s="167"/>
      <c r="Q1587" s="167" t="s">
        <v>3527</v>
      </c>
      <c r="R1587" s="167" t="s">
        <v>5891</v>
      </c>
      <c r="S1587" s="169">
        <v>25</v>
      </c>
      <c r="T1587" s="167"/>
      <c r="U1587" s="169" t="s">
        <v>3648</v>
      </c>
      <c r="V1587" s="167" t="s">
        <v>5905</v>
      </c>
      <c r="W1587" s="167"/>
      <c r="X1587" s="170" t="s">
        <v>3619</v>
      </c>
      <c r="Y1587" s="171" t="s">
        <v>5896</v>
      </c>
      <c r="Z1587" s="167" t="s">
        <v>10825</v>
      </c>
      <c r="AA1587" s="176">
        <v>2</v>
      </c>
      <c r="AB1587" s="167" t="s">
        <v>11254</v>
      </c>
      <c r="AC1587" s="176">
        <v>2</v>
      </c>
      <c r="AD1587" s="167" t="s">
        <v>11254</v>
      </c>
      <c r="AE1587" s="176">
        <v>27.12</v>
      </c>
    </row>
    <row r="1588" spans="1:31">
      <c r="A1588" s="178">
        <v>108222125320</v>
      </c>
      <c r="B1588" s="166">
        <v>46150</v>
      </c>
      <c r="C1588" s="167" t="s">
        <v>3610</v>
      </c>
      <c r="D1588" s="167" t="s">
        <v>3525</v>
      </c>
      <c r="E1588" s="167" t="s">
        <v>3526</v>
      </c>
      <c r="F1588" s="167" t="s">
        <v>3501</v>
      </c>
      <c r="G1588" s="167" t="s">
        <v>3502</v>
      </c>
      <c r="H1588" s="168">
        <v>46153</v>
      </c>
      <c r="I1588" s="167"/>
      <c r="J1588" s="169">
        <v>26138</v>
      </c>
      <c r="K1588" s="167" t="s">
        <v>55</v>
      </c>
      <c r="L1588" s="169">
        <v>1</v>
      </c>
      <c r="M1588" s="167" t="s">
        <v>3513</v>
      </c>
      <c r="N1588" s="169">
        <v>3.7</v>
      </c>
      <c r="O1588" s="167" t="s">
        <v>3505</v>
      </c>
      <c r="P1588" s="167"/>
      <c r="Q1588" s="167" t="s">
        <v>3527</v>
      </c>
      <c r="R1588" s="167" t="s">
        <v>5891</v>
      </c>
      <c r="S1588" s="169">
        <v>24</v>
      </c>
      <c r="T1588" s="167"/>
      <c r="U1588" s="169" t="s">
        <v>3648</v>
      </c>
      <c r="V1588" s="167" t="s">
        <v>5906</v>
      </c>
      <c r="W1588" s="167"/>
      <c r="X1588" s="170" t="s">
        <v>3619</v>
      </c>
      <c r="Y1588" s="171" t="s">
        <v>5896</v>
      </c>
      <c r="Z1588" s="167" t="s">
        <v>10825</v>
      </c>
      <c r="AA1588" s="176">
        <v>2</v>
      </c>
      <c r="AB1588" s="167" t="s">
        <v>11254</v>
      </c>
      <c r="AC1588" s="176">
        <v>2</v>
      </c>
      <c r="AD1588" s="167" t="s">
        <v>11254</v>
      </c>
      <c r="AE1588" s="176">
        <v>22.94</v>
      </c>
    </row>
    <row r="1589" spans="1:31">
      <c r="A1589" s="178">
        <v>108222125320</v>
      </c>
      <c r="B1589" s="166">
        <v>46150</v>
      </c>
      <c r="C1589" s="167" t="s">
        <v>3610</v>
      </c>
      <c r="D1589" s="167" t="s">
        <v>3525</v>
      </c>
      <c r="E1589" s="167" t="s">
        <v>3526</v>
      </c>
      <c r="F1589" s="167" t="s">
        <v>3501</v>
      </c>
      <c r="G1589" s="167" t="s">
        <v>3502</v>
      </c>
      <c r="H1589" s="168">
        <v>46153</v>
      </c>
      <c r="I1589" s="167"/>
      <c r="J1589" s="169">
        <v>26138</v>
      </c>
      <c r="K1589" s="167" t="s">
        <v>55</v>
      </c>
      <c r="L1589" s="169">
        <v>1</v>
      </c>
      <c r="M1589" s="167" t="s">
        <v>3513</v>
      </c>
      <c r="N1589" s="169">
        <v>3.7</v>
      </c>
      <c r="O1589" s="167" t="s">
        <v>3505</v>
      </c>
      <c r="P1589" s="167"/>
      <c r="Q1589" s="167" t="s">
        <v>3527</v>
      </c>
      <c r="R1589" s="167" t="s">
        <v>5891</v>
      </c>
      <c r="S1589" s="169">
        <v>23</v>
      </c>
      <c r="T1589" s="167"/>
      <c r="U1589" s="169" t="s">
        <v>3648</v>
      </c>
      <c r="V1589" s="167" t="s">
        <v>5907</v>
      </c>
      <c r="W1589" s="167"/>
      <c r="X1589" s="170" t="s">
        <v>3619</v>
      </c>
      <c r="Y1589" s="171" t="s">
        <v>5896</v>
      </c>
      <c r="Z1589" s="167" t="s">
        <v>10825</v>
      </c>
      <c r="AA1589" s="176">
        <v>2</v>
      </c>
      <c r="AB1589" s="167" t="s">
        <v>11254</v>
      </c>
      <c r="AC1589" s="176">
        <v>2</v>
      </c>
      <c r="AD1589" s="167" t="s">
        <v>11254</v>
      </c>
      <c r="AE1589" s="176">
        <v>37.56</v>
      </c>
    </row>
    <row r="1590" spans="1:31">
      <c r="A1590" s="178">
        <v>108222125320</v>
      </c>
      <c r="B1590" s="166">
        <v>46150</v>
      </c>
      <c r="C1590" s="167" t="s">
        <v>3610</v>
      </c>
      <c r="D1590" s="167" t="s">
        <v>3525</v>
      </c>
      <c r="E1590" s="167" t="s">
        <v>3526</v>
      </c>
      <c r="F1590" s="167" t="s">
        <v>3501</v>
      </c>
      <c r="G1590" s="167" t="s">
        <v>3502</v>
      </c>
      <c r="H1590" s="168">
        <v>46153</v>
      </c>
      <c r="I1590" s="167"/>
      <c r="J1590" s="169">
        <v>26138</v>
      </c>
      <c r="K1590" s="167" t="s">
        <v>55</v>
      </c>
      <c r="L1590" s="169">
        <v>1</v>
      </c>
      <c r="M1590" s="167" t="s">
        <v>3513</v>
      </c>
      <c r="N1590" s="169">
        <v>3.7</v>
      </c>
      <c r="O1590" s="167" t="s">
        <v>3505</v>
      </c>
      <c r="P1590" s="167"/>
      <c r="Q1590" s="167" t="s">
        <v>3527</v>
      </c>
      <c r="R1590" s="167" t="s">
        <v>5891</v>
      </c>
      <c r="S1590" s="169">
        <v>22</v>
      </c>
      <c r="T1590" s="167"/>
      <c r="U1590" s="169" t="s">
        <v>3648</v>
      </c>
      <c r="V1590" s="167" t="s">
        <v>5908</v>
      </c>
      <c r="W1590" s="167"/>
      <c r="X1590" s="170" t="s">
        <v>3619</v>
      </c>
      <c r="Y1590" s="171" t="s">
        <v>5896</v>
      </c>
      <c r="Z1590" s="167" t="s">
        <v>10825</v>
      </c>
      <c r="AA1590" s="176">
        <v>2</v>
      </c>
      <c r="AB1590" s="167" t="s">
        <v>11254</v>
      </c>
      <c r="AC1590" s="176">
        <v>2</v>
      </c>
      <c r="AD1590" s="167" t="s">
        <v>11254</v>
      </c>
      <c r="AE1590" s="176">
        <v>37.54</v>
      </c>
    </row>
    <row r="1591" spans="1:31">
      <c r="A1591" s="178">
        <v>108222125320</v>
      </c>
      <c r="B1591" s="166">
        <v>46150</v>
      </c>
      <c r="C1591" s="167" t="s">
        <v>3610</v>
      </c>
      <c r="D1591" s="167" t="s">
        <v>3525</v>
      </c>
      <c r="E1591" s="167" t="s">
        <v>3526</v>
      </c>
      <c r="F1591" s="167" t="s">
        <v>3501</v>
      </c>
      <c r="G1591" s="167" t="s">
        <v>3502</v>
      </c>
      <c r="H1591" s="168">
        <v>46153</v>
      </c>
      <c r="I1591" s="167"/>
      <c r="J1591" s="169">
        <v>26138</v>
      </c>
      <c r="K1591" s="167" t="s">
        <v>55</v>
      </c>
      <c r="L1591" s="169">
        <v>1</v>
      </c>
      <c r="M1591" s="167" t="s">
        <v>3513</v>
      </c>
      <c r="N1591" s="169">
        <v>3.7</v>
      </c>
      <c r="O1591" s="167" t="s">
        <v>3505</v>
      </c>
      <c r="P1591" s="167"/>
      <c r="Q1591" s="167" t="s">
        <v>3527</v>
      </c>
      <c r="R1591" s="167" t="s">
        <v>5891</v>
      </c>
      <c r="S1591" s="169">
        <v>21</v>
      </c>
      <c r="T1591" s="167"/>
      <c r="U1591" s="169" t="s">
        <v>3648</v>
      </c>
      <c r="V1591" s="167" t="s">
        <v>5909</v>
      </c>
      <c r="W1591" s="167"/>
      <c r="X1591" s="170" t="s">
        <v>3619</v>
      </c>
      <c r="Y1591" s="171" t="s">
        <v>5896</v>
      </c>
      <c r="Z1591" s="167" t="s">
        <v>10825</v>
      </c>
      <c r="AA1591" s="176">
        <v>2</v>
      </c>
      <c r="AB1591" s="167" t="s">
        <v>11254</v>
      </c>
      <c r="AC1591" s="176">
        <v>2</v>
      </c>
      <c r="AD1591" s="167" t="s">
        <v>11254</v>
      </c>
      <c r="AE1591" s="176">
        <v>33.380000000000003</v>
      </c>
    </row>
    <row r="1592" spans="1:31">
      <c r="A1592" s="178">
        <v>108222125320</v>
      </c>
      <c r="B1592" s="166">
        <v>46150</v>
      </c>
      <c r="C1592" s="167" t="s">
        <v>3610</v>
      </c>
      <c r="D1592" s="167" t="s">
        <v>3525</v>
      </c>
      <c r="E1592" s="167" t="s">
        <v>3526</v>
      </c>
      <c r="F1592" s="167" t="s">
        <v>3501</v>
      </c>
      <c r="G1592" s="167" t="s">
        <v>3502</v>
      </c>
      <c r="H1592" s="168">
        <v>46153</v>
      </c>
      <c r="I1592" s="167"/>
      <c r="J1592" s="169">
        <v>26138</v>
      </c>
      <c r="K1592" s="167" t="s">
        <v>55</v>
      </c>
      <c r="L1592" s="169">
        <v>1</v>
      </c>
      <c r="M1592" s="167" t="s">
        <v>3513</v>
      </c>
      <c r="N1592" s="169">
        <v>3.7</v>
      </c>
      <c r="O1592" s="167" t="s">
        <v>3505</v>
      </c>
      <c r="P1592" s="167"/>
      <c r="Q1592" s="167" t="s">
        <v>3527</v>
      </c>
      <c r="R1592" s="167" t="s">
        <v>5891</v>
      </c>
      <c r="S1592" s="169">
        <v>20</v>
      </c>
      <c r="T1592" s="167"/>
      <c r="U1592" s="169" t="s">
        <v>3648</v>
      </c>
      <c r="V1592" s="167" t="s">
        <v>5910</v>
      </c>
      <c r="W1592" s="167"/>
      <c r="X1592" s="170" t="s">
        <v>3619</v>
      </c>
      <c r="Y1592" s="171" t="s">
        <v>5896</v>
      </c>
      <c r="Z1592" s="167" t="s">
        <v>10825</v>
      </c>
      <c r="AA1592" s="176">
        <v>2</v>
      </c>
      <c r="AB1592" s="167" t="s">
        <v>11254</v>
      </c>
      <c r="AC1592" s="176">
        <v>2</v>
      </c>
      <c r="AD1592" s="167" t="s">
        <v>11254</v>
      </c>
      <c r="AE1592" s="176">
        <v>31.3</v>
      </c>
    </row>
    <row r="1593" spans="1:31">
      <c r="A1593" s="178">
        <v>108222125320</v>
      </c>
      <c r="B1593" s="166">
        <v>46150</v>
      </c>
      <c r="C1593" s="167" t="s">
        <v>3610</v>
      </c>
      <c r="D1593" s="167" t="s">
        <v>3525</v>
      </c>
      <c r="E1593" s="167" t="s">
        <v>3526</v>
      </c>
      <c r="F1593" s="167" t="s">
        <v>3501</v>
      </c>
      <c r="G1593" s="167" t="s">
        <v>3502</v>
      </c>
      <c r="H1593" s="168">
        <v>46153</v>
      </c>
      <c r="I1593" s="167"/>
      <c r="J1593" s="169">
        <v>26138</v>
      </c>
      <c r="K1593" s="167" t="s">
        <v>55</v>
      </c>
      <c r="L1593" s="169">
        <v>1</v>
      </c>
      <c r="M1593" s="167" t="s">
        <v>3513</v>
      </c>
      <c r="N1593" s="169">
        <v>3.7</v>
      </c>
      <c r="O1593" s="167" t="s">
        <v>3505</v>
      </c>
      <c r="P1593" s="167"/>
      <c r="Q1593" s="167" t="s">
        <v>3527</v>
      </c>
      <c r="R1593" s="167" t="s">
        <v>5891</v>
      </c>
      <c r="S1593" s="169">
        <v>19</v>
      </c>
      <c r="T1593" s="167"/>
      <c r="U1593" s="169" t="s">
        <v>3648</v>
      </c>
      <c r="V1593" s="167" t="s">
        <v>5911</v>
      </c>
      <c r="W1593" s="167"/>
      <c r="X1593" s="170" t="s">
        <v>3619</v>
      </c>
      <c r="Y1593" s="171" t="s">
        <v>5896</v>
      </c>
      <c r="Z1593" s="167" t="s">
        <v>10825</v>
      </c>
      <c r="AA1593" s="176">
        <v>2</v>
      </c>
      <c r="AB1593" s="167" t="s">
        <v>11254</v>
      </c>
      <c r="AC1593" s="176">
        <v>2</v>
      </c>
      <c r="AD1593" s="167" t="s">
        <v>11254</v>
      </c>
      <c r="AE1593" s="176">
        <v>27.12</v>
      </c>
    </row>
    <row r="1594" spans="1:31">
      <c r="A1594" s="178">
        <v>108222125320</v>
      </c>
      <c r="B1594" s="166">
        <v>46150</v>
      </c>
      <c r="C1594" s="167" t="s">
        <v>3610</v>
      </c>
      <c r="D1594" s="167" t="s">
        <v>3525</v>
      </c>
      <c r="E1594" s="167" t="s">
        <v>3526</v>
      </c>
      <c r="F1594" s="167" t="s">
        <v>3501</v>
      </c>
      <c r="G1594" s="167" t="s">
        <v>3502</v>
      </c>
      <c r="H1594" s="168">
        <v>46153</v>
      </c>
      <c r="I1594" s="167"/>
      <c r="J1594" s="169">
        <v>26138</v>
      </c>
      <c r="K1594" s="167" t="s">
        <v>55</v>
      </c>
      <c r="L1594" s="169">
        <v>1</v>
      </c>
      <c r="M1594" s="167" t="s">
        <v>3513</v>
      </c>
      <c r="N1594" s="169">
        <v>3.7</v>
      </c>
      <c r="O1594" s="167" t="s">
        <v>3505</v>
      </c>
      <c r="P1594" s="167"/>
      <c r="Q1594" s="167" t="s">
        <v>3527</v>
      </c>
      <c r="R1594" s="167" t="s">
        <v>5891</v>
      </c>
      <c r="S1594" s="169">
        <v>18</v>
      </c>
      <c r="T1594" s="167"/>
      <c r="U1594" s="169" t="s">
        <v>3648</v>
      </c>
      <c r="V1594" s="167" t="s">
        <v>5912</v>
      </c>
      <c r="W1594" s="167"/>
      <c r="X1594" s="170" t="s">
        <v>3619</v>
      </c>
      <c r="Y1594" s="171" t="s">
        <v>5896</v>
      </c>
      <c r="Z1594" s="167" t="s">
        <v>10825</v>
      </c>
      <c r="AA1594" s="176">
        <v>1</v>
      </c>
      <c r="AB1594" s="167" t="s">
        <v>11254</v>
      </c>
      <c r="AC1594" s="176">
        <v>1</v>
      </c>
      <c r="AD1594" s="167" t="s">
        <v>11254</v>
      </c>
      <c r="AE1594" s="176">
        <v>22.95</v>
      </c>
    </row>
    <row r="1595" spans="1:31">
      <c r="A1595" s="178">
        <v>108222125320</v>
      </c>
      <c r="B1595" s="166">
        <v>46150</v>
      </c>
      <c r="C1595" s="167" t="s">
        <v>3610</v>
      </c>
      <c r="D1595" s="167" t="s">
        <v>3525</v>
      </c>
      <c r="E1595" s="167" t="s">
        <v>3526</v>
      </c>
      <c r="F1595" s="167" t="s">
        <v>3501</v>
      </c>
      <c r="G1595" s="167" t="s">
        <v>3502</v>
      </c>
      <c r="H1595" s="168">
        <v>46153</v>
      </c>
      <c r="I1595" s="167"/>
      <c r="J1595" s="169">
        <v>26138</v>
      </c>
      <c r="K1595" s="167" t="s">
        <v>55</v>
      </c>
      <c r="L1595" s="169">
        <v>1</v>
      </c>
      <c r="M1595" s="167" t="s">
        <v>3513</v>
      </c>
      <c r="N1595" s="169">
        <v>3.7</v>
      </c>
      <c r="O1595" s="167" t="s">
        <v>3505</v>
      </c>
      <c r="P1595" s="167"/>
      <c r="Q1595" s="167" t="s">
        <v>3527</v>
      </c>
      <c r="R1595" s="167" t="s">
        <v>5891</v>
      </c>
      <c r="S1595" s="169">
        <v>17</v>
      </c>
      <c r="T1595" s="167"/>
      <c r="U1595" s="169" t="s">
        <v>5913</v>
      </c>
      <c r="V1595" s="167" t="s">
        <v>5914</v>
      </c>
      <c r="W1595" s="167"/>
      <c r="X1595" s="170" t="s">
        <v>3619</v>
      </c>
      <c r="Y1595" s="171" t="s">
        <v>5896</v>
      </c>
      <c r="Z1595" s="167" t="s">
        <v>10825</v>
      </c>
      <c r="AA1595" s="176">
        <v>20</v>
      </c>
      <c r="AB1595" s="167" t="s">
        <v>11254</v>
      </c>
      <c r="AC1595" s="176">
        <v>20</v>
      </c>
      <c r="AD1595" s="167" t="s">
        <v>11254</v>
      </c>
      <c r="AE1595" s="176">
        <v>50</v>
      </c>
    </row>
    <row r="1596" spans="1:31">
      <c r="A1596" s="178">
        <v>108222125320</v>
      </c>
      <c r="B1596" s="166">
        <v>46150</v>
      </c>
      <c r="C1596" s="167" t="s">
        <v>3610</v>
      </c>
      <c r="D1596" s="167" t="s">
        <v>3525</v>
      </c>
      <c r="E1596" s="167" t="s">
        <v>3526</v>
      </c>
      <c r="F1596" s="167" t="s">
        <v>3501</v>
      </c>
      <c r="G1596" s="167" t="s">
        <v>3502</v>
      </c>
      <c r="H1596" s="168">
        <v>46153</v>
      </c>
      <c r="I1596" s="167"/>
      <c r="J1596" s="169">
        <v>26138</v>
      </c>
      <c r="K1596" s="167" t="s">
        <v>55</v>
      </c>
      <c r="L1596" s="169">
        <v>1</v>
      </c>
      <c r="M1596" s="167" t="s">
        <v>3513</v>
      </c>
      <c r="N1596" s="169">
        <v>3.7</v>
      </c>
      <c r="O1596" s="167" t="s">
        <v>3505</v>
      </c>
      <c r="P1596" s="167"/>
      <c r="Q1596" s="167" t="s">
        <v>3527</v>
      </c>
      <c r="R1596" s="167" t="s">
        <v>5891</v>
      </c>
      <c r="S1596" s="169">
        <v>16</v>
      </c>
      <c r="T1596" s="167"/>
      <c r="U1596" s="169" t="s">
        <v>5913</v>
      </c>
      <c r="V1596" s="167" t="s">
        <v>5915</v>
      </c>
      <c r="W1596" s="167"/>
      <c r="X1596" s="170" t="s">
        <v>3619</v>
      </c>
      <c r="Y1596" s="171" t="s">
        <v>5896</v>
      </c>
      <c r="Z1596" s="167" t="s">
        <v>10825</v>
      </c>
      <c r="AA1596" s="176">
        <v>100</v>
      </c>
      <c r="AB1596" s="167" t="s">
        <v>11254</v>
      </c>
      <c r="AC1596" s="176">
        <v>100</v>
      </c>
      <c r="AD1596" s="167" t="s">
        <v>11254</v>
      </c>
      <c r="AE1596" s="176">
        <v>40</v>
      </c>
    </row>
    <row r="1597" spans="1:31">
      <c r="A1597" s="178">
        <v>108222125320</v>
      </c>
      <c r="B1597" s="166">
        <v>46150</v>
      </c>
      <c r="C1597" s="167" t="s">
        <v>3610</v>
      </c>
      <c r="D1597" s="167" t="s">
        <v>3525</v>
      </c>
      <c r="E1597" s="167" t="s">
        <v>3526</v>
      </c>
      <c r="F1597" s="167" t="s">
        <v>3501</v>
      </c>
      <c r="G1597" s="167" t="s">
        <v>3502</v>
      </c>
      <c r="H1597" s="168">
        <v>46153</v>
      </c>
      <c r="I1597" s="167"/>
      <c r="J1597" s="169">
        <v>26138</v>
      </c>
      <c r="K1597" s="167" t="s">
        <v>55</v>
      </c>
      <c r="L1597" s="169">
        <v>1</v>
      </c>
      <c r="M1597" s="167" t="s">
        <v>3513</v>
      </c>
      <c r="N1597" s="169">
        <v>3.7</v>
      </c>
      <c r="O1597" s="167" t="s">
        <v>3505</v>
      </c>
      <c r="P1597" s="167"/>
      <c r="Q1597" s="167" t="s">
        <v>3527</v>
      </c>
      <c r="R1597" s="167" t="s">
        <v>5891</v>
      </c>
      <c r="S1597" s="169">
        <v>15</v>
      </c>
      <c r="T1597" s="167"/>
      <c r="U1597" s="169" t="s">
        <v>5916</v>
      </c>
      <c r="V1597" s="167" t="s">
        <v>5917</v>
      </c>
      <c r="W1597" s="167"/>
      <c r="X1597" s="170" t="s">
        <v>3619</v>
      </c>
      <c r="Y1597" s="171" t="s">
        <v>5896</v>
      </c>
      <c r="Z1597" s="167" t="s">
        <v>10825</v>
      </c>
      <c r="AA1597" s="176">
        <v>5</v>
      </c>
      <c r="AB1597" s="167" t="s">
        <v>11254</v>
      </c>
      <c r="AC1597" s="176">
        <v>5</v>
      </c>
      <c r="AD1597" s="167" t="s">
        <v>11254</v>
      </c>
      <c r="AE1597" s="176">
        <v>13.55</v>
      </c>
    </row>
    <row r="1598" spans="1:31">
      <c r="A1598" s="178">
        <v>108222125320</v>
      </c>
      <c r="B1598" s="166">
        <v>46150</v>
      </c>
      <c r="C1598" s="167" t="s">
        <v>3610</v>
      </c>
      <c r="D1598" s="167" t="s">
        <v>3525</v>
      </c>
      <c r="E1598" s="167" t="s">
        <v>3526</v>
      </c>
      <c r="F1598" s="167" t="s">
        <v>3501</v>
      </c>
      <c r="G1598" s="167" t="s">
        <v>3502</v>
      </c>
      <c r="H1598" s="168">
        <v>46153</v>
      </c>
      <c r="I1598" s="167"/>
      <c r="J1598" s="169">
        <v>26138</v>
      </c>
      <c r="K1598" s="167" t="s">
        <v>55</v>
      </c>
      <c r="L1598" s="169">
        <v>1</v>
      </c>
      <c r="M1598" s="167" t="s">
        <v>3513</v>
      </c>
      <c r="N1598" s="169">
        <v>3.7</v>
      </c>
      <c r="O1598" s="167" t="s">
        <v>3505</v>
      </c>
      <c r="P1598" s="167"/>
      <c r="Q1598" s="167" t="s">
        <v>3527</v>
      </c>
      <c r="R1598" s="167" t="s">
        <v>5891</v>
      </c>
      <c r="S1598" s="169">
        <v>14</v>
      </c>
      <c r="T1598" s="167"/>
      <c r="U1598" s="169" t="s">
        <v>5423</v>
      </c>
      <c r="V1598" s="167" t="s">
        <v>5918</v>
      </c>
      <c r="W1598" s="167"/>
      <c r="X1598" s="170" t="s">
        <v>3619</v>
      </c>
      <c r="Y1598" s="171" t="s">
        <v>5896</v>
      </c>
      <c r="Z1598" s="167" t="s">
        <v>10825</v>
      </c>
      <c r="AA1598" s="176">
        <v>2</v>
      </c>
      <c r="AB1598" s="167" t="s">
        <v>11254</v>
      </c>
      <c r="AC1598" s="176">
        <v>2</v>
      </c>
      <c r="AD1598" s="167" t="s">
        <v>11254</v>
      </c>
      <c r="AE1598" s="176">
        <v>546.52</v>
      </c>
    </row>
    <row r="1599" spans="1:31">
      <c r="A1599" s="178">
        <v>108222125320</v>
      </c>
      <c r="B1599" s="166">
        <v>46150</v>
      </c>
      <c r="C1599" s="167" t="s">
        <v>3610</v>
      </c>
      <c r="D1599" s="167" t="s">
        <v>3525</v>
      </c>
      <c r="E1599" s="167" t="s">
        <v>3526</v>
      </c>
      <c r="F1599" s="167" t="s">
        <v>3501</v>
      </c>
      <c r="G1599" s="167" t="s">
        <v>3502</v>
      </c>
      <c r="H1599" s="168">
        <v>46153</v>
      </c>
      <c r="I1599" s="167"/>
      <c r="J1599" s="169">
        <v>26138</v>
      </c>
      <c r="K1599" s="167" t="s">
        <v>55</v>
      </c>
      <c r="L1599" s="169">
        <v>1</v>
      </c>
      <c r="M1599" s="167" t="s">
        <v>3513</v>
      </c>
      <c r="N1599" s="169">
        <v>3.7</v>
      </c>
      <c r="O1599" s="167" t="s">
        <v>3505</v>
      </c>
      <c r="P1599" s="167"/>
      <c r="Q1599" s="167" t="s">
        <v>3527</v>
      </c>
      <c r="R1599" s="167" t="s">
        <v>5891</v>
      </c>
      <c r="S1599" s="169">
        <v>13</v>
      </c>
      <c r="T1599" s="167"/>
      <c r="U1599" s="169" t="s">
        <v>5423</v>
      </c>
      <c r="V1599" s="167" t="s">
        <v>5919</v>
      </c>
      <c r="W1599" s="167"/>
      <c r="X1599" s="170" t="s">
        <v>3619</v>
      </c>
      <c r="Y1599" s="171" t="s">
        <v>5896</v>
      </c>
      <c r="Z1599" s="167" t="s">
        <v>10825</v>
      </c>
      <c r="AA1599" s="176">
        <v>2</v>
      </c>
      <c r="AB1599" s="167" t="s">
        <v>11254</v>
      </c>
      <c r="AC1599" s="176">
        <v>2</v>
      </c>
      <c r="AD1599" s="167" t="s">
        <v>11254</v>
      </c>
      <c r="AE1599" s="176">
        <v>2805.18</v>
      </c>
    </row>
    <row r="1600" spans="1:31">
      <c r="A1600" s="178">
        <v>108222125320</v>
      </c>
      <c r="B1600" s="166">
        <v>46150</v>
      </c>
      <c r="C1600" s="167" t="s">
        <v>3610</v>
      </c>
      <c r="D1600" s="167" t="s">
        <v>3525</v>
      </c>
      <c r="E1600" s="167" t="s">
        <v>3526</v>
      </c>
      <c r="F1600" s="167" t="s">
        <v>3501</v>
      </c>
      <c r="G1600" s="167" t="s">
        <v>3502</v>
      </c>
      <c r="H1600" s="168">
        <v>46153</v>
      </c>
      <c r="I1600" s="167"/>
      <c r="J1600" s="169">
        <v>26138</v>
      </c>
      <c r="K1600" s="167" t="s">
        <v>55</v>
      </c>
      <c r="L1600" s="169">
        <v>1</v>
      </c>
      <c r="M1600" s="167" t="s">
        <v>3513</v>
      </c>
      <c r="N1600" s="169">
        <v>3.7</v>
      </c>
      <c r="O1600" s="167" t="s">
        <v>3505</v>
      </c>
      <c r="P1600" s="167"/>
      <c r="Q1600" s="167" t="s">
        <v>3527</v>
      </c>
      <c r="R1600" s="167" t="s">
        <v>5891</v>
      </c>
      <c r="S1600" s="169">
        <v>12</v>
      </c>
      <c r="T1600" s="167"/>
      <c r="U1600" s="169" t="s">
        <v>4601</v>
      </c>
      <c r="V1600" s="167" t="s">
        <v>5920</v>
      </c>
      <c r="W1600" s="167"/>
      <c r="X1600" s="170" t="s">
        <v>3619</v>
      </c>
      <c r="Y1600" s="171" t="s">
        <v>5896</v>
      </c>
      <c r="Z1600" s="167" t="s">
        <v>10825</v>
      </c>
      <c r="AA1600" s="176">
        <v>20</v>
      </c>
      <c r="AB1600" s="167" t="s">
        <v>11254</v>
      </c>
      <c r="AC1600" s="176">
        <v>20</v>
      </c>
      <c r="AD1600" s="167" t="s">
        <v>11254</v>
      </c>
      <c r="AE1600" s="176">
        <v>313</v>
      </c>
    </row>
    <row r="1601" spans="1:31">
      <c r="A1601" s="178">
        <v>108222125320</v>
      </c>
      <c r="B1601" s="166">
        <v>46150</v>
      </c>
      <c r="C1601" s="167" t="s">
        <v>3610</v>
      </c>
      <c r="D1601" s="167" t="s">
        <v>3525</v>
      </c>
      <c r="E1601" s="167" t="s">
        <v>3526</v>
      </c>
      <c r="F1601" s="167" t="s">
        <v>3501</v>
      </c>
      <c r="G1601" s="167" t="s">
        <v>3502</v>
      </c>
      <c r="H1601" s="168">
        <v>46153</v>
      </c>
      <c r="I1601" s="167"/>
      <c r="J1601" s="169">
        <v>26138</v>
      </c>
      <c r="K1601" s="167" t="s">
        <v>55</v>
      </c>
      <c r="L1601" s="169">
        <v>1</v>
      </c>
      <c r="M1601" s="167" t="s">
        <v>3513</v>
      </c>
      <c r="N1601" s="169">
        <v>3.7</v>
      </c>
      <c r="O1601" s="167" t="s">
        <v>3505</v>
      </c>
      <c r="P1601" s="167"/>
      <c r="Q1601" s="167" t="s">
        <v>3527</v>
      </c>
      <c r="R1601" s="167" t="s">
        <v>5891</v>
      </c>
      <c r="S1601" s="169">
        <v>11</v>
      </c>
      <c r="T1601" s="167"/>
      <c r="U1601" s="169" t="s">
        <v>5921</v>
      </c>
      <c r="V1601" s="167" t="s">
        <v>5922</v>
      </c>
      <c r="W1601" s="167"/>
      <c r="X1601" s="170" t="s">
        <v>3619</v>
      </c>
      <c r="Y1601" s="171" t="s">
        <v>5896</v>
      </c>
      <c r="Z1601" s="167" t="s">
        <v>10825</v>
      </c>
      <c r="AA1601" s="176">
        <v>100</v>
      </c>
      <c r="AB1601" s="167" t="s">
        <v>11254</v>
      </c>
      <c r="AC1601" s="176">
        <v>100</v>
      </c>
      <c r="AD1601" s="167" t="s">
        <v>11254</v>
      </c>
      <c r="AE1601" s="176">
        <v>93</v>
      </c>
    </row>
    <row r="1602" spans="1:31">
      <c r="A1602" s="178">
        <v>108222125320</v>
      </c>
      <c r="B1602" s="166">
        <v>46150</v>
      </c>
      <c r="C1602" s="167" t="s">
        <v>3610</v>
      </c>
      <c r="D1602" s="167" t="s">
        <v>3525</v>
      </c>
      <c r="E1602" s="167" t="s">
        <v>3526</v>
      </c>
      <c r="F1602" s="167" t="s">
        <v>3501</v>
      </c>
      <c r="G1602" s="167" t="s">
        <v>3502</v>
      </c>
      <c r="H1602" s="168">
        <v>46153</v>
      </c>
      <c r="I1602" s="167"/>
      <c r="J1602" s="169">
        <v>26138</v>
      </c>
      <c r="K1602" s="167" t="s">
        <v>55</v>
      </c>
      <c r="L1602" s="169">
        <v>1</v>
      </c>
      <c r="M1602" s="167" t="s">
        <v>3513</v>
      </c>
      <c r="N1602" s="169">
        <v>3.7</v>
      </c>
      <c r="O1602" s="167" t="s">
        <v>3505</v>
      </c>
      <c r="P1602" s="167"/>
      <c r="Q1602" s="167" t="s">
        <v>3527</v>
      </c>
      <c r="R1602" s="167" t="s">
        <v>5891</v>
      </c>
      <c r="S1602" s="169">
        <v>10</v>
      </c>
      <c r="T1602" s="167"/>
      <c r="U1602" s="169" t="s">
        <v>5921</v>
      </c>
      <c r="V1602" s="167" t="s">
        <v>5923</v>
      </c>
      <c r="W1602" s="167"/>
      <c r="X1602" s="170" t="s">
        <v>3619</v>
      </c>
      <c r="Y1602" s="171" t="s">
        <v>5896</v>
      </c>
      <c r="Z1602" s="167" t="s">
        <v>10825</v>
      </c>
      <c r="AA1602" s="176">
        <v>100</v>
      </c>
      <c r="AB1602" s="167" t="s">
        <v>11254</v>
      </c>
      <c r="AC1602" s="176">
        <v>100</v>
      </c>
      <c r="AD1602" s="167" t="s">
        <v>11254</v>
      </c>
      <c r="AE1602" s="176">
        <v>80</v>
      </c>
    </row>
    <row r="1603" spans="1:31">
      <c r="A1603" s="178">
        <v>108222125320</v>
      </c>
      <c r="B1603" s="166">
        <v>46150</v>
      </c>
      <c r="C1603" s="167" t="s">
        <v>3610</v>
      </c>
      <c r="D1603" s="167" t="s">
        <v>3525</v>
      </c>
      <c r="E1603" s="167" t="s">
        <v>3526</v>
      </c>
      <c r="F1603" s="167" t="s">
        <v>3501</v>
      </c>
      <c r="G1603" s="167" t="s">
        <v>3502</v>
      </c>
      <c r="H1603" s="168">
        <v>46153</v>
      </c>
      <c r="I1603" s="167"/>
      <c r="J1603" s="169">
        <v>26138</v>
      </c>
      <c r="K1603" s="167" t="s">
        <v>55</v>
      </c>
      <c r="L1603" s="169">
        <v>1</v>
      </c>
      <c r="M1603" s="167" t="s">
        <v>3513</v>
      </c>
      <c r="N1603" s="169">
        <v>3.7</v>
      </c>
      <c r="O1603" s="167" t="s">
        <v>3505</v>
      </c>
      <c r="P1603" s="167"/>
      <c r="Q1603" s="167" t="s">
        <v>3527</v>
      </c>
      <c r="R1603" s="167" t="s">
        <v>5891</v>
      </c>
      <c r="S1603" s="169">
        <v>9</v>
      </c>
      <c r="T1603" s="167"/>
      <c r="U1603" s="169" t="s">
        <v>5921</v>
      </c>
      <c r="V1603" s="167" t="s">
        <v>5924</v>
      </c>
      <c r="W1603" s="167"/>
      <c r="X1603" s="170" t="s">
        <v>3619</v>
      </c>
      <c r="Y1603" s="171" t="s">
        <v>5896</v>
      </c>
      <c r="Z1603" s="167" t="s">
        <v>10825</v>
      </c>
      <c r="AA1603" s="176">
        <v>100</v>
      </c>
      <c r="AB1603" s="167" t="s">
        <v>11254</v>
      </c>
      <c r="AC1603" s="176">
        <v>100</v>
      </c>
      <c r="AD1603" s="167" t="s">
        <v>11254</v>
      </c>
      <c r="AE1603" s="176">
        <v>78</v>
      </c>
    </row>
    <row r="1604" spans="1:31">
      <c r="A1604" s="178">
        <v>108222125320</v>
      </c>
      <c r="B1604" s="166">
        <v>46150</v>
      </c>
      <c r="C1604" s="167" t="s">
        <v>3610</v>
      </c>
      <c r="D1604" s="167" t="s">
        <v>3525</v>
      </c>
      <c r="E1604" s="167" t="s">
        <v>3526</v>
      </c>
      <c r="F1604" s="167" t="s">
        <v>3501</v>
      </c>
      <c r="G1604" s="167" t="s">
        <v>3502</v>
      </c>
      <c r="H1604" s="168">
        <v>46153</v>
      </c>
      <c r="I1604" s="167"/>
      <c r="J1604" s="169">
        <v>26138</v>
      </c>
      <c r="K1604" s="167" t="s">
        <v>55</v>
      </c>
      <c r="L1604" s="169">
        <v>1</v>
      </c>
      <c r="M1604" s="167" t="s">
        <v>3513</v>
      </c>
      <c r="N1604" s="169">
        <v>3.7</v>
      </c>
      <c r="O1604" s="167" t="s">
        <v>3505</v>
      </c>
      <c r="P1604" s="167"/>
      <c r="Q1604" s="167" t="s">
        <v>3527</v>
      </c>
      <c r="R1604" s="167" t="s">
        <v>5891</v>
      </c>
      <c r="S1604" s="169">
        <v>8</v>
      </c>
      <c r="T1604" s="167"/>
      <c r="U1604" s="169" t="s">
        <v>5921</v>
      </c>
      <c r="V1604" s="167" t="s">
        <v>5925</v>
      </c>
      <c r="W1604" s="167"/>
      <c r="X1604" s="170" t="s">
        <v>3619</v>
      </c>
      <c r="Y1604" s="171" t="s">
        <v>5896</v>
      </c>
      <c r="Z1604" s="167" t="s">
        <v>10825</v>
      </c>
      <c r="AA1604" s="176">
        <v>100</v>
      </c>
      <c r="AB1604" s="167" t="s">
        <v>11254</v>
      </c>
      <c r="AC1604" s="176">
        <v>100</v>
      </c>
      <c r="AD1604" s="167" t="s">
        <v>11254</v>
      </c>
      <c r="AE1604" s="176">
        <v>76</v>
      </c>
    </row>
    <row r="1605" spans="1:31">
      <c r="A1605" s="178">
        <v>108222125320</v>
      </c>
      <c r="B1605" s="166">
        <v>46150</v>
      </c>
      <c r="C1605" s="167" t="s">
        <v>3610</v>
      </c>
      <c r="D1605" s="167" t="s">
        <v>3525</v>
      </c>
      <c r="E1605" s="167" t="s">
        <v>3526</v>
      </c>
      <c r="F1605" s="167" t="s">
        <v>3501</v>
      </c>
      <c r="G1605" s="167" t="s">
        <v>3502</v>
      </c>
      <c r="H1605" s="168">
        <v>46153</v>
      </c>
      <c r="I1605" s="167"/>
      <c r="J1605" s="169">
        <v>26138</v>
      </c>
      <c r="K1605" s="167" t="s">
        <v>55</v>
      </c>
      <c r="L1605" s="169">
        <v>1</v>
      </c>
      <c r="M1605" s="167" t="s">
        <v>3513</v>
      </c>
      <c r="N1605" s="169">
        <v>3.7</v>
      </c>
      <c r="O1605" s="167" t="s">
        <v>3505</v>
      </c>
      <c r="P1605" s="167"/>
      <c r="Q1605" s="167" t="s">
        <v>3527</v>
      </c>
      <c r="R1605" s="167" t="s">
        <v>5891</v>
      </c>
      <c r="S1605" s="169">
        <v>7</v>
      </c>
      <c r="T1605" s="167"/>
      <c r="U1605" s="169" t="s">
        <v>5921</v>
      </c>
      <c r="V1605" s="167" t="s">
        <v>5926</v>
      </c>
      <c r="W1605" s="167"/>
      <c r="X1605" s="170" t="s">
        <v>3619</v>
      </c>
      <c r="Y1605" s="171" t="s">
        <v>5896</v>
      </c>
      <c r="Z1605" s="167" t="s">
        <v>10825</v>
      </c>
      <c r="AA1605" s="176">
        <v>100</v>
      </c>
      <c r="AB1605" s="167" t="s">
        <v>11254</v>
      </c>
      <c r="AC1605" s="176">
        <v>100</v>
      </c>
      <c r="AD1605" s="167" t="s">
        <v>11254</v>
      </c>
      <c r="AE1605" s="176">
        <v>107</v>
      </c>
    </row>
    <row r="1606" spans="1:31">
      <c r="A1606" s="178">
        <v>108222125320</v>
      </c>
      <c r="B1606" s="166">
        <v>46150</v>
      </c>
      <c r="C1606" s="167" t="s">
        <v>3610</v>
      </c>
      <c r="D1606" s="167" t="s">
        <v>3525</v>
      </c>
      <c r="E1606" s="167" t="s">
        <v>3526</v>
      </c>
      <c r="F1606" s="167" t="s">
        <v>3501</v>
      </c>
      <c r="G1606" s="167" t="s">
        <v>3502</v>
      </c>
      <c r="H1606" s="168">
        <v>46153</v>
      </c>
      <c r="I1606" s="167"/>
      <c r="J1606" s="169">
        <v>26138</v>
      </c>
      <c r="K1606" s="167" t="s">
        <v>55</v>
      </c>
      <c r="L1606" s="169">
        <v>1</v>
      </c>
      <c r="M1606" s="167" t="s">
        <v>3513</v>
      </c>
      <c r="N1606" s="169">
        <v>3.7</v>
      </c>
      <c r="O1606" s="167" t="s">
        <v>3505</v>
      </c>
      <c r="P1606" s="167"/>
      <c r="Q1606" s="167" t="s">
        <v>3527</v>
      </c>
      <c r="R1606" s="167" t="s">
        <v>5891</v>
      </c>
      <c r="S1606" s="169">
        <v>6</v>
      </c>
      <c r="T1606" s="167"/>
      <c r="U1606" s="169" t="s">
        <v>5921</v>
      </c>
      <c r="V1606" s="167" t="s">
        <v>5927</v>
      </c>
      <c r="W1606" s="167"/>
      <c r="X1606" s="170" t="s">
        <v>3619</v>
      </c>
      <c r="Y1606" s="171" t="s">
        <v>5896</v>
      </c>
      <c r="Z1606" s="167" t="s">
        <v>10825</v>
      </c>
      <c r="AA1606" s="176">
        <v>100</v>
      </c>
      <c r="AB1606" s="167" t="s">
        <v>11254</v>
      </c>
      <c r="AC1606" s="176">
        <v>100</v>
      </c>
      <c r="AD1606" s="167" t="s">
        <v>11254</v>
      </c>
      <c r="AE1606" s="176">
        <v>81</v>
      </c>
    </row>
    <row r="1607" spans="1:31">
      <c r="A1607" s="178">
        <v>108222125320</v>
      </c>
      <c r="B1607" s="166">
        <v>46150</v>
      </c>
      <c r="C1607" s="167" t="s">
        <v>3610</v>
      </c>
      <c r="D1607" s="167" t="s">
        <v>3525</v>
      </c>
      <c r="E1607" s="167" t="s">
        <v>3526</v>
      </c>
      <c r="F1607" s="167" t="s">
        <v>3501</v>
      </c>
      <c r="G1607" s="167" t="s">
        <v>3502</v>
      </c>
      <c r="H1607" s="168">
        <v>46153</v>
      </c>
      <c r="I1607" s="167"/>
      <c r="J1607" s="169">
        <v>26138</v>
      </c>
      <c r="K1607" s="167" t="s">
        <v>55</v>
      </c>
      <c r="L1607" s="169">
        <v>1</v>
      </c>
      <c r="M1607" s="167" t="s">
        <v>3513</v>
      </c>
      <c r="N1607" s="169">
        <v>3.7</v>
      </c>
      <c r="O1607" s="167" t="s">
        <v>3505</v>
      </c>
      <c r="P1607" s="167"/>
      <c r="Q1607" s="167" t="s">
        <v>3527</v>
      </c>
      <c r="R1607" s="167" t="s">
        <v>5891</v>
      </c>
      <c r="S1607" s="169">
        <v>5</v>
      </c>
      <c r="T1607" s="167"/>
      <c r="U1607" s="169" t="s">
        <v>5921</v>
      </c>
      <c r="V1607" s="167" t="s">
        <v>5928</v>
      </c>
      <c r="W1607" s="167"/>
      <c r="X1607" s="170" t="s">
        <v>3619</v>
      </c>
      <c r="Y1607" s="171" t="s">
        <v>5896</v>
      </c>
      <c r="Z1607" s="167" t="s">
        <v>10825</v>
      </c>
      <c r="AA1607" s="176">
        <v>100</v>
      </c>
      <c r="AB1607" s="167" t="s">
        <v>11254</v>
      </c>
      <c r="AC1607" s="176">
        <v>100</v>
      </c>
      <c r="AD1607" s="167" t="s">
        <v>11254</v>
      </c>
      <c r="AE1607" s="176">
        <v>78</v>
      </c>
    </row>
    <row r="1608" spans="1:31">
      <c r="A1608" s="178">
        <v>108222125320</v>
      </c>
      <c r="B1608" s="166">
        <v>46150</v>
      </c>
      <c r="C1608" s="167" t="s">
        <v>3610</v>
      </c>
      <c r="D1608" s="167" t="s">
        <v>3525</v>
      </c>
      <c r="E1608" s="167" t="s">
        <v>3526</v>
      </c>
      <c r="F1608" s="167" t="s">
        <v>3501</v>
      </c>
      <c r="G1608" s="167" t="s">
        <v>3502</v>
      </c>
      <c r="H1608" s="168">
        <v>46153</v>
      </c>
      <c r="I1608" s="167"/>
      <c r="J1608" s="169">
        <v>26138</v>
      </c>
      <c r="K1608" s="167" t="s">
        <v>55</v>
      </c>
      <c r="L1608" s="169">
        <v>1</v>
      </c>
      <c r="M1608" s="167" t="s">
        <v>3513</v>
      </c>
      <c r="N1608" s="169">
        <v>3.7</v>
      </c>
      <c r="O1608" s="167" t="s">
        <v>3505</v>
      </c>
      <c r="P1608" s="167"/>
      <c r="Q1608" s="167" t="s">
        <v>3527</v>
      </c>
      <c r="R1608" s="167" t="s">
        <v>5891</v>
      </c>
      <c r="S1608" s="169">
        <v>4</v>
      </c>
      <c r="T1608" s="167"/>
      <c r="U1608" s="169" t="s">
        <v>5921</v>
      </c>
      <c r="V1608" s="167" t="s">
        <v>5929</v>
      </c>
      <c r="W1608" s="167"/>
      <c r="X1608" s="170" t="s">
        <v>3619</v>
      </c>
      <c r="Y1608" s="171" t="s">
        <v>5896</v>
      </c>
      <c r="Z1608" s="167" t="s">
        <v>10825</v>
      </c>
      <c r="AA1608" s="176">
        <v>100</v>
      </c>
      <c r="AB1608" s="167" t="s">
        <v>11254</v>
      </c>
      <c r="AC1608" s="176">
        <v>100</v>
      </c>
      <c r="AD1608" s="167" t="s">
        <v>11254</v>
      </c>
      <c r="AE1608" s="176">
        <v>87</v>
      </c>
    </row>
    <row r="1609" spans="1:31">
      <c r="A1609" s="178">
        <v>108222125320</v>
      </c>
      <c r="B1609" s="166">
        <v>46150</v>
      </c>
      <c r="C1609" s="167" t="s">
        <v>3610</v>
      </c>
      <c r="D1609" s="167" t="s">
        <v>3525</v>
      </c>
      <c r="E1609" s="167" t="s">
        <v>3526</v>
      </c>
      <c r="F1609" s="167" t="s">
        <v>3501</v>
      </c>
      <c r="G1609" s="167" t="s">
        <v>3502</v>
      </c>
      <c r="H1609" s="168">
        <v>46153</v>
      </c>
      <c r="I1609" s="167"/>
      <c r="J1609" s="169">
        <v>26138</v>
      </c>
      <c r="K1609" s="167" t="s">
        <v>55</v>
      </c>
      <c r="L1609" s="169">
        <v>1</v>
      </c>
      <c r="M1609" s="167" t="s">
        <v>3513</v>
      </c>
      <c r="N1609" s="169">
        <v>3.7</v>
      </c>
      <c r="O1609" s="167" t="s">
        <v>3505</v>
      </c>
      <c r="P1609" s="167"/>
      <c r="Q1609" s="167" t="s">
        <v>3527</v>
      </c>
      <c r="R1609" s="167" t="s">
        <v>5891</v>
      </c>
      <c r="S1609" s="169">
        <v>3</v>
      </c>
      <c r="T1609" s="167"/>
      <c r="U1609" s="169" t="s">
        <v>5921</v>
      </c>
      <c r="V1609" s="167" t="s">
        <v>5930</v>
      </c>
      <c r="W1609" s="167"/>
      <c r="X1609" s="170" t="s">
        <v>3619</v>
      </c>
      <c r="Y1609" s="171" t="s">
        <v>5896</v>
      </c>
      <c r="Z1609" s="167" t="s">
        <v>10825</v>
      </c>
      <c r="AA1609" s="176">
        <v>100</v>
      </c>
      <c r="AB1609" s="167" t="s">
        <v>11254</v>
      </c>
      <c r="AC1609" s="176">
        <v>100</v>
      </c>
      <c r="AD1609" s="167" t="s">
        <v>11254</v>
      </c>
      <c r="AE1609" s="176">
        <v>107</v>
      </c>
    </row>
    <row r="1610" spans="1:31">
      <c r="A1610" s="178">
        <v>108222125320</v>
      </c>
      <c r="B1610" s="166">
        <v>46150</v>
      </c>
      <c r="C1610" s="167" t="s">
        <v>3610</v>
      </c>
      <c r="D1610" s="167" t="s">
        <v>3525</v>
      </c>
      <c r="E1610" s="167" t="s">
        <v>3526</v>
      </c>
      <c r="F1610" s="167" t="s">
        <v>3501</v>
      </c>
      <c r="G1610" s="167" t="s">
        <v>3502</v>
      </c>
      <c r="H1610" s="168">
        <v>46153</v>
      </c>
      <c r="I1610" s="167"/>
      <c r="J1610" s="169">
        <v>26138</v>
      </c>
      <c r="K1610" s="167" t="s">
        <v>55</v>
      </c>
      <c r="L1610" s="169">
        <v>1</v>
      </c>
      <c r="M1610" s="167" t="s">
        <v>3513</v>
      </c>
      <c r="N1610" s="169">
        <v>3.7</v>
      </c>
      <c r="O1610" s="167" t="s">
        <v>3505</v>
      </c>
      <c r="P1610" s="167"/>
      <c r="Q1610" s="167" t="s">
        <v>3527</v>
      </c>
      <c r="R1610" s="167" t="s">
        <v>5891</v>
      </c>
      <c r="S1610" s="169">
        <v>2</v>
      </c>
      <c r="T1610" s="167"/>
      <c r="U1610" s="169" t="s">
        <v>5921</v>
      </c>
      <c r="V1610" s="167" t="s">
        <v>5931</v>
      </c>
      <c r="W1610" s="167"/>
      <c r="X1610" s="170" t="s">
        <v>3619</v>
      </c>
      <c r="Y1610" s="171" t="s">
        <v>5896</v>
      </c>
      <c r="Z1610" s="167" t="s">
        <v>10825</v>
      </c>
      <c r="AA1610" s="176">
        <v>100</v>
      </c>
      <c r="AB1610" s="167" t="s">
        <v>11254</v>
      </c>
      <c r="AC1610" s="176">
        <v>100</v>
      </c>
      <c r="AD1610" s="167" t="s">
        <v>11254</v>
      </c>
      <c r="AE1610" s="176">
        <v>103</v>
      </c>
    </row>
    <row r="1611" spans="1:31">
      <c r="A1611" s="178">
        <v>108222125320</v>
      </c>
      <c r="B1611" s="166">
        <v>46150</v>
      </c>
      <c r="C1611" s="167" t="s">
        <v>3610</v>
      </c>
      <c r="D1611" s="167" t="s">
        <v>3525</v>
      </c>
      <c r="E1611" s="167" t="s">
        <v>3526</v>
      </c>
      <c r="F1611" s="167" t="s">
        <v>3501</v>
      </c>
      <c r="G1611" s="167" t="s">
        <v>3502</v>
      </c>
      <c r="H1611" s="168">
        <v>46153</v>
      </c>
      <c r="I1611" s="167"/>
      <c r="J1611" s="169">
        <v>26138</v>
      </c>
      <c r="K1611" s="167" t="s">
        <v>55</v>
      </c>
      <c r="L1611" s="169">
        <v>1</v>
      </c>
      <c r="M1611" s="167" t="s">
        <v>3513</v>
      </c>
      <c r="N1611" s="169">
        <v>3.7</v>
      </c>
      <c r="O1611" s="167" t="s">
        <v>3505</v>
      </c>
      <c r="P1611" s="167"/>
      <c r="Q1611" s="167" t="s">
        <v>3527</v>
      </c>
      <c r="R1611" s="167" t="s">
        <v>5891</v>
      </c>
      <c r="S1611" s="169">
        <v>1</v>
      </c>
      <c r="T1611" s="167"/>
      <c r="U1611" s="169" t="s">
        <v>5921</v>
      </c>
      <c r="V1611" s="167" t="s">
        <v>5932</v>
      </c>
      <c r="W1611" s="167"/>
      <c r="X1611" s="170" t="s">
        <v>3619</v>
      </c>
      <c r="Y1611" s="171" t="s">
        <v>5896</v>
      </c>
      <c r="Z1611" s="167" t="s">
        <v>10825</v>
      </c>
      <c r="AA1611" s="176">
        <v>100</v>
      </c>
      <c r="AB1611" s="167" t="s">
        <v>11254</v>
      </c>
      <c r="AC1611" s="176">
        <v>100</v>
      </c>
      <c r="AD1611" s="167" t="s">
        <v>11254</v>
      </c>
      <c r="AE1611" s="176">
        <v>164</v>
      </c>
    </row>
    <row r="1612" spans="1:31">
      <c r="A1612" s="178">
        <v>108222763500</v>
      </c>
      <c r="B1612" s="166">
        <v>46150</v>
      </c>
      <c r="C1612" s="167" t="s">
        <v>3524</v>
      </c>
      <c r="D1612" s="167" t="s">
        <v>3525</v>
      </c>
      <c r="E1612" s="167" t="s">
        <v>3526</v>
      </c>
      <c r="F1612" s="167" t="s">
        <v>3501</v>
      </c>
      <c r="G1612" s="167" t="s">
        <v>3502</v>
      </c>
      <c r="H1612" s="168">
        <v>46153</v>
      </c>
      <c r="I1612" s="167"/>
      <c r="J1612" s="169">
        <v>26138</v>
      </c>
      <c r="K1612" s="167" t="s">
        <v>55</v>
      </c>
      <c r="L1612" s="169">
        <v>34</v>
      </c>
      <c r="M1612" s="167" t="s">
        <v>3513</v>
      </c>
      <c r="N1612" s="169">
        <v>53.4</v>
      </c>
      <c r="O1612" s="167" t="s">
        <v>3505</v>
      </c>
      <c r="P1612" s="167"/>
      <c r="Q1612" s="167" t="s">
        <v>3527</v>
      </c>
      <c r="R1612" s="167" t="s">
        <v>3528</v>
      </c>
      <c r="S1612" s="169">
        <v>33</v>
      </c>
      <c r="T1612" s="167" t="s">
        <v>3560</v>
      </c>
      <c r="U1612" s="169" t="s">
        <v>3561</v>
      </c>
      <c r="V1612" s="167" t="s">
        <v>5933</v>
      </c>
      <c r="W1612" s="167" t="s">
        <v>5934</v>
      </c>
      <c r="X1612" s="170" t="s">
        <v>157</v>
      </c>
      <c r="Y1612" s="171" t="s">
        <v>5935</v>
      </c>
      <c r="Z1612" s="167" t="s">
        <v>10826</v>
      </c>
      <c r="AA1612" s="176">
        <v>105000</v>
      </c>
      <c r="AB1612" s="167" t="s">
        <v>11254</v>
      </c>
      <c r="AC1612" s="176">
        <v>105000</v>
      </c>
      <c r="AD1612" s="167" t="s">
        <v>11254</v>
      </c>
      <c r="AE1612" s="176">
        <v>63</v>
      </c>
    </row>
    <row r="1613" spans="1:31">
      <c r="A1613" s="178">
        <v>108222763500</v>
      </c>
      <c r="B1613" s="166">
        <v>46150</v>
      </c>
      <c r="C1613" s="167" t="s">
        <v>3524</v>
      </c>
      <c r="D1613" s="167" t="s">
        <v>3525</v>
      </c>
      <c r="E1613" s="167" t="s">
        <v>3526</v>
      </c>
      <c r="F1613" s="167" t="s">
        <v>3501</v>
      </c>
      <c r="G1613" s="167" t="s">
        <v>3502</v>
      </c>
      <c r="H1613" s="168">
        <v>46153</v>
      </c>
      <c r="I1613" s="167"/>
      <c r="J1613" s="169">
        <v>26138</v>
      </c>
      <c r="K1613" s="167" t="s">
        <v>55</v>
      </c>
      <c r="L1613" s="169">
        <v>34</v>
      </c>
      <c r="M1613" s="167" t="s">
        <v>3513</v>
      </c>
      <c r="N1613" s="169">
        <v>53.4</v>
      </c>
      <c r="O1613" s="167" t="s">
        <v>3505</v>
      </c>
      <c r="P1613" s="167"/>
      <c r="Q1613" s="167" t="s">
        <v>3527</v>
      </c>
      <c r="R1613" s="167" t="s">
        <v>3528</v>
      </c>
      <c r="S1613" s="169">
        <v>32</v>
      </c>
      <c r="T1613" s="167" t="s">
        <v>3545</v>
      </c>
      <c r="U1613" s="169" t="s">
        <v>3546</v>
      </c>
      <c r="V1613" s="167" t="s">
        <v>5082</v>
      </c>
      <c r="W1613" s="167" t="s">
        <v>5083</v>
      </c>
      <c r="X1613" s="170" t="s">
        <v>3533</v>
      </c>
      <c r="Y1613" s="171" t="s">
        <v>5935</v>
      </c>
      <c r="Z1613" s="167" t="s">
        <v>10826</v>
      </c>
      <c r="AA1613" s="176">
        <v>51000</v>
      </c>
      <c r="AB1613" s="167" t="s">
        <v>11254</v>
      </c>
      <c r="AC1613" s="176">
        <v>51000</v>
      </c>
      <c r="AD1613" s="167" t="s">
        <v>11254</v>
      </c>
      <c r="AE1613" s="176">
        <v>906.78</v>
      </c>
    </row>
    <row r="1614" spans="1:31">
      <c r="A1614" s="178">
        <v>108222763500</v>
      </c>
      <c r="B1614" s="166">
        <v>46150</v>
      </c>
      <c r="C1614" s="167" t="s">
        <v>3524</v>
      </c>
      <c r="D1614" s="167" t="s">
        <v>3525</v>
      </c>
      <c r="E1614" s="167" t="s">
        <v>3526</v>
      </c>
      <c r="F1614" s="167" t="s">
        <v>3501</v>
      </c>
      <c r="G1614" s="167" t="s">
        <v>3502</v>
      </c>
      <c r="H1614" s="168">
        <v>46153</v>
      </c>
      <c r="I1614" s="167"/>
      <c r="J1614" s="169">
        <v>26138</v>
      </c>
      <c r="K1614" s="167" t="s">
        <v>55</v>
      </c>
      <c r="L1614" s="169">
        <v>34</v>
      </c>
      <c r="M1614" s="167" t="s">
        <v>3513</v>
      </c>
      <c r="N1614" s="169">
        <v>53.4</v>
      </c>
      <c r="O1614" s="167" t="s">
        <v>3505</v>
      </c>
      <c r="P1614" s="167"/>
      <c r="Q1614" s="167" t="s">
        <v>3527</v>
      </c>
      <c r="R1614" s="167" t="s">
        <v>3528</v>
      </c>
      <c r="S1614" s="169">
        <v>31</v>
      </c>
      <c r="T1614" s="167" t="s">
        <v>3560</v>
      </c>
      <c r="U1614" s="169" t="s">
        <v>3561</v>
      </c>
      <c r="V1614" s="167" t="s">
        <v>5933</v>
      </c>
      <c r="W1614" s="167" t="s">
        <v>5934</v>
      </c>
      <c r="X1614" s="170" t="s">
        <v>157</v>
      </c>
      <c r="Y1614" s="171" t="s">
        <v>5935</v>
      </c>
      <c r="Z1614" s="167" t="s">
        <v>10826</v>
      </c>
      <c r="AA1614" s="176">
        <v>75000</v>
      </c>
      <c r="AB1614" s="167" t="s">
        <v>11254</v>
      </c>
      <c r="AC1614" s="176">
        <v>75000</v>
      </c>
      <c r="AD1614" s="167" t="s">
        <v>11254</v>
      </c>
      <c r="AE1614" s="176">
        <v>45</v>
      </c>
    </row>
    <row r="1615" spans="1:31">
      <c r="A1615" s="178">
        <v>108222763500</v>
      </c>
      <c r="B1615" s="166">
        <v>46150</v>
      </c>
      <c r="C1615" s="167" t="s">
        <v>3524</v>
      </c>
      <c r="D1615" s="167" t="s">
        <v>3525</v>
      </c>
      <c r="E1615" s="167" t="s">
        <v>3526</v>
      </c>
      <c r="F1615" s="167" t="s">
        <v>3501</v>
      </c>
      <c r="G1615" s="167" t="s">
        <v>3502</v>
      </c>
      <c r="H1615" s="168">
        <v>46153</v>
      </c>
      <c r="I1615" s="167"/>
      <c r="J1615" s="169">
        <v>26138</v>
      </c>
      <c r="K1615" s="167" t="s">
        <v>55</v>
      </c>
      <c r="L1615" s="169">
        <v>34</v>
      </c>
      <c r="M1615" s="167" t="s">
        <v>3513</v>
      </c>
      <c r="N1615" s="169">
        <v>53.4</v>
      </c>
      <c r="O1615" s="167" t="s">
        <v>3505</v>
      </c>
      <c r="P1615" s="167"/>
      <c r="Q1615" s="167" t="s">
        <v>3527</v>
      </c>
      <c r="R1615" s="167" t="s">
        <v>3528</v>
      </c>
      <c r="S1615" s="169">
        <v>30</v>
      </c>
      <c r="T1615" s="167" t="s">
        <v>3560</v>
      </c>
      <c r="U1615" s="169" t="s">
        <v>3561</v>
      </c>
      <c r="V1615" s="167" t="s">
        <v>5933</v>
      </c>
      <c r="W1615" s="167" t="s">
        <v>5934</v>
      </c>
      <c r="X1615" s="170" t="s">
        <v>157</v>
      </c>
      <c r="Y1615" s="171" t="s">
        <v>5935</v>
      </c>
      <c r="Z1615" s="167" t="s">
        <v>10826</v>
      </c>
      <c r="AA1615" s="176">
        <v>15000</v>
      </c>
      <c r="AB1615" s="167" t="s">
        <v>11254</v>
      </c>
      <c r="AC1615" s="176">
        <v>15000</v>
      </c>
      <c r="AD1615" s="167" t="s">
        <v>11254</v>
      </c>
      <c r="AE1615" s="176">
        <v>9</v>
      </c>
    </row>
    <row r="1616" spans="1:31">
      <c r="A1616" s="178">
        <v>108222763500</v>
      </c>
      <c r="B1616" s="166">
        <v>46150</v>
      </c>
      <c r="C1616" s="167" t="s">
        <v>3524</v>
      </c>
      <c r="D1616" s="167" t="s">
        <v>3525</v>
      </c>
      <c r="E1616" s="167" t="s">
        <v>3526</v>
      </c>
      <c r="F1616" s="167" t="s">
        <v>3501</v>
      </c>
      <c r="G1616" s="167" t="s">
        <v>3502</v>
      </c>
      <c r="H1616" s="168">
        <v>46153</v>
      </c>
      <c r="I1616" s="167"/>
      <c r="J1616" s="169">
        <v>26138</v>
      </c>
      <c r="K1616" s="167" t="s">
        <v>55</v>
      </c>
      <c r="L1616" s="169">
        <v>34</v>
      </c>
      <c r="M1616" s="167" t="s">
        <v>3513</v>
      </c>
      <c r="N1616" s="169">
        <v>53.4</v>
      </c>
      <c r="O1616" s="167" t="s">
        <v>3505</v>
      </c>
      <c r="P1616" s="167"/>
      <c r="Q1616" s="167" t="s">
        <v>3527</v>
      </c>
      <c r="R1616" s="167" t="s">
        <v>3528</v>
      </c>
      <c r="S1616" s="169">
        <v>29</v>
      </c>
      <c r="T1616" s="167" t="s">
        <v>3545</v>
      </c>
      <c r="U1616" s="169" t="s">
        <v>3546</v>
      </c>
      <c r="V1616" s="167" t="s">
        <v>5082</v>
      </c>
      <c r="W1616" s="167" t="s">
        <v>5083</v>
      </c>
      <c r="X1616" s="170" t="s">
        <v>3533</v>
      </c>
      <c r="Y1616" s="171" t="s">
        <v>5935</v>
      </c>
      <c r="Z1616" s="167" t="s">
        <v>10826</v>
      </c>
      <c r="AA1616" s="176">
        <v>3000</v>
      </c>
      <c r="AB1616" s="167" t="s">
        <v>11254</v>
      </c>
      <c r="AC1616" s="176">
        <v>3000</v>
      </c>
      <c r="AD1616" s="167" t="s">
        <v>11254</v>
      </c>
      <c r="AE1616" s="176">
        <v>53.34</v>
      </c>
    </row>
    <row r="1617" spans="1:31">
      <c r="A1617" s="178">
        <v>108222763500</v>
      </c>
      <c r="B1617" s="166">
        <v>46150</v>
      </c>
      <c r="C1617" s="167" t="s">
        <v>3524</v>
      </c>
      <c r="D1617" s="167" t="s">
        <v>3525</v>
      </c>
      <c r="E1617" s="167" t="s">
        <v>3526</v>
      </c>
      <c r="F1617" s="167" t="s">
        <v>3501</v>
      </c>
      <c r="G1617" s="167" t="s">
        <v>3502</v>
      </c>
      <c r="H1617" s="168">
        <v>46153</v>
      </c>
      <c r="I1617" s="167"/>
      <c r="J1617" s="169">
        <v>26138</v>
      </c>
      <c r="K1617" s="167" t="s">
        <v>55</v>
      </c>
      <c r="L1617" s="169">
        <v>34</v>
      </c>
      <c r="M1617" s="167" t="s">
        <v>3513</v>
      </c>
      <c r="N1617" s="169">
        <v>53.4</v>
      </c>
      <c r="O1617" s="167" t="s">
        <v>3505</v>
      </c>
      <c r="P1617" s="167"/>
      <c r="Q1617" s="167" t="s">
        <v>3527</v>
      </c>
      <c r="R1617" s="167" t="s">
        <v>3528</v>
      </c>
      <c r="S1617" s="169">
        <v>28</v>
      </c>
      <c r="T1617" s="167" t="s">
        <v>3560</v>
      </c>
      <c r="U1617" s="169" t="s">
        <v>3561</v>
      </c>
      <c r="V1617" s="167" t="s">
        <v>5936</v>
      </c>
      <c r="W1617" s="167" t="s">
        <v>5937</v>
      </c>
      <c r="X1617" s="170" t="s">
        <v>157</v>
      </c>
      <c r="Y1617" s="171" t="s">
        <v>5935</v>
      </c>
      <c r="Z1617" s="167" t="s">
        <v>10826</v>
      </c>
      <c r="AA1617" s="176">
        <v>117000</v>
      </c>
      <c r="AB1617" s="167" t="s">
        <v>11254</v>
      </c>
      <c r="AC1617" s="176">
        <v>117000</v>
      </c>
      <c r="AD1617" s="167" t="s">
        <v>11254</v>
      </c>
      <c r="AE1617" s="176">
        <v>1813.5</v>
      </c>
    </row>
    <row r="1618" spans="1:31">
      <c r="A1618" s="178">
        <v>108222763500</v>
      </c>
      <c r="B1618" s="166">
        <v>46150</v>
      </c>
      <c r="C1618" s="167" t="s">
        <v>3524</v>
      </c>
      <c r="D1618" s="167" t="s">
        <v>3525</v>
      </c>
      <c r="E1618" s="167" t="s">
        <v>3526</v>
      </c>
      <c r="F1618" s="167" t="s">
        <v>3501</v>
      </c>
      <c r="G1618" s="167" t="s">
        <v>3502</v>
      </c>
      <c r="H1618" s="168">
        <v>46153</v>
      </c>
      <c r="I1618" s="167"/>
      <c r="J1618" s="169">
        <v>26138</v>
      </c>
      <c r="K1618" s="167" t="s">
        <v>55</v>
      </c>
      <c r="L1618" s="169">
        <v>34</v>
      </c>
      <c r="M1618" s="167" t="s">
        <v>3513</v>
      </c>
      <c r="N1618" s="169">
        <v>53.4</v>
      </c>
      <c r="O1618" s="167" t="s">
        <v>3505</v>
      </c>
      <c r="P1618" s="167"/>
      <c r="Q1618" s="167" t="s">
        <v>3527</v>
      </c>
      <c r="R1618" s="167" t="s">
        <v>3528</v>
      </c>
      <c r="S1618" s="169">
        <v>27</v>
      </c>
      <c r="T1618" s="167" t="s">
        <v>3560</v>
      </c>
      <c r="U1618" s="169" t="s">
        <v>3561</v>
      </c>
      <c r="V1618" s="167" t="s">
        <v>5933</v>
      </c>
      <c r="W1618" s="167" t="s">
        <v>5934</v>
      </c>
      <c r="X1618" s="170" t="s">
        <v>157</v>
      </c>
      <c r="Y1618" s="171" t="s">
        <v>5935</v>
      </c>
      <c r="Z1618" s="167" t="s">
        <v>10826</v>
      </c>
      <c r="AA1618" s="176">
        <v>15000</v>
      </c>
      <c r="AB1618" s="167" t="s">
        <v>11254</v>
      </c>
      <c r="AC1618" s="176">
        <v>15000</v>
      </c>
      <c r="AD1618" s="167" t="s">
        <v>11254</v>
      </c>
      <c r="AE1618" s="176">
        <v>9</v>
      </c>
    </row>
    <row r="1619" spans="1:31">
      <c r="A1619" s="178">
        <v>108222763500</v>
      </c>
      <c r="B1619" s="166">
        <v>46150</v>
      </c>
      <c r="C1619" s="167" t="s">
        <v>3524</v>
      </c>
      <c r="D1619" s="167" t="s">
        <v>3525</v>
      </c>
      <c r="E1619" s="167" t="s">
        <v>3526</v>
      </c>
      <c r="F1619" s="167" t="s">
        <v>3501</v>
      </c>
      <c r="G1619" s="167" t="s">
        <v>3502</v>
      </c>
      <c r="H1619" s="168">
        <v>46153</v>
      </c>
      <c r="I1619" s="167"/>
      <c r="J1619" s="169">
        <v>26138</v>
      </c>
      <c r="K1619" s="167" t="s">
        <v>55</v>
      </c>
      <c r="L1619" s="169">
        <v>34</v>
      </c>
      <c r="M1619" s="167" t="s">
        <v>3513</v>
      </c>
      <c r="N1619" s="169">
        <v>53.4</v>
      </c>
      <c r="O1619" s="167" t="s">
        <v>3505</v>
      </c>
      <c r="P1619" s="167"/>
      <c r="Q1619" s="167" t="s">
        <v>3527</v>
      </c>
      <c r="R1619" s="167" t="s">
        <v>3528</v>
      </c>
      <c r="S1619" s="169">
        <v>26</v>
      </c>
      <c r="T1619" s="167" t="s">
        <v>3560</v>
      </c>
      <c r="U1619" s="169" t="s">
        <v>3561</v>
      </c>
      <c r="V1619" s="167" t="s">
        <v>5933</v>
      </c>
      <c r="W1619" s="167" t="s">
        <v>5934</v>
      </c>
      <c r="X1619" s="170" t="s">
        <v>157</v>
      </c>
      <c r="Y1619" s="171" t="s">
        <v>5935</v>
      </c>
      <c r="Z1619" s="167" t="s">
        <v>10826</v>
      </c>
      <c r="AA1619" s="176">
        <v>15000</v>
      </c>
      <c r="AB1619" s="167" t="s">
        <v>11254</v>
      </c>
      <c r="AC1619" s="176">
        <v>15000</v>
      </c>
      <c r="AD1619" s="167" t="s">
        <v>11254</v>
      </c>
      <c r="AE1619" s="176">
        <v>9</v>
      </c>
    </row>
    <row r="1620" spans="1:31">
      <c r="A1620" s="178">
        <v>108222763500</v>
      </c>
      <c r="B1620" s="166">
        <v>46150</v>
      </c>
      <c r="C1620" s="167" t="s">
        <v>3524</v>
      </c>
      <c r="D1620" s="167" t="s">
        <v>3525</v>
      </c>
      <c r="E1620" s="167" t="s">
        <v>3526</v>
      </c>
      <c r="F1620" s="167" t="s">
        <v>3501</v>
      </c>
      <c r="G1620" s="167" t="s">
        <v>3502</v>
      </c>
      <c r="H1620" s="168">
        <v>46153</v>
      </c>
      <c r="I1620" s="167"/>
      <c r="J1620" s="169">
        <v>26138</v>
      </c>
      <c r="K1620" s="167" t="s">
        <v>55</v>
      </c>
      <c r="L1620" s="169">
        <v>34</v>
      </c>
      <c r="M1620" s="167" t="s">
        <v>3513</v>
      </c>
      <c r="N1620" s="169">
        <v>53.4</v>
      </c>
      <c r="O1620" s="167" t="s">
        <v>3505</v>
      </c>
      <c r="P1620" s="167"/>
      <c r="Q1620" s="167" t="s">
        <v>3527</v>
      </c>
      <c r="R1620" s="167" t="s">
        <v>3528</v>
      </c>
      <c r="S1620" s="169">
        <v>25</v>
      </c>
      <c r="T1620" s="167" t="s">
        <v>3560</v>
      </c>
      <c r="U1620" s="169" t="s">
        <v>3561</v>
      </c>
      <c r="V1620" s="167" t="s">
        <v>5936</v>
      </c>
      <c r="W1620" s="167" t="s">
        <v>5937</v>
      </c>
      <c r="X1620" s="170" t="s">
        <v>157</v>
      </c>
      <c r="Y1620" s="171" t="s">
        <v>5935</v>
      </c>
      <c r="Z1620" s="167" t="s">
        <v>10826</v>
      </c>
      <c r="AA1620" s="176">
        <v>63000</v>
      </c>
      <c r="AB1620" s="167" t="s">
        <v>11254</v>
      </c>
      <c r="AC1620" s="176">
        <v>63000</v>
      </c>
      <c r="AD1620" s="167" t="s">
        <v>11254</v>
      </c>
      <c r="AE1620" s="176">
        <v>976.5</v>
      </c>
    </row>
    <row r="1621" spans="1:31">
      <c r="A1621" s="178">
        <v>108222763500</v>
      </c>
      <c r="B1621" s="166">
        <v>46150</v>
      </c>
      <c r="C1621" s="167" t="s">
        <v>3524</v>
      </c>
      <c r="D1621" s="167" t="s">
        <v>3525</v>
      </c>
      <c r="E1621" s="167" t="s">
        <v>3526</v>
      </c>
      <c r="F1621" s="167" t="s">
        <v>3501</v>
      </c>
      <c r="G1621" s="167" t="s">
        <v>3502</v>
      </c>
      <c r="H1621" s="168">
        <v>46153</v>
      </c>
      <c r="I1621" s="167"/>
      <c r="J1621" s="169">
        <v>26138</v>
      </c>
      <c r="K1621" s="167" t="s">
        <v>55</v>
      </c>
      <c r="L1621" s="169">
        <v>34</v>
      </c>
      <c r="M1621" s="167" t="s">
        <v>3513</v>
      </c>
      <c r="N1621" s="169">
        <v>53.4</v>
      </c>
      <c r="O1621" s="167" t="s">
        <v>3505</v>
      </c>
      <c r="P1621" s="167"/>
      <c r="Q1621" s="167" t="s">
        <v>3527</v>
      </c>
      <c r="R1621" s="167" t="s">
        <v>3528</v>
      </c>
      <c r="S1621" s="169">
        <v>24</v>
      </c>
      <c r="T1621" s="167" t="s">
        <v>3560</v>
      </c>
      <c r="U1621" s="169" t="s">
        <v>3561</v>
      </c>
      <c r="V1621" s="167" t="s">
        <v>5938</v>
      </c>
      <c r="W1621" s="167" t="s">
        <v>5939</v>
      </c>
      <c r="X1621" s="170" t="s">
        <v>157</v>
      </c>
      <c r="Y1621" s="171" t="s">
        <v>5935</v>
      </c>
      <c r="Z1621" s="167" t="s">
        <v>10826</v>
      </c>
      <c r="AA1621" s="176">
        <v>39000</v>
      </c>
      <c r="AB1621" s="167" t="s">
        <v>11254</v>
      </c>
      <c r="AC1621" s="176">
        <v>39000</v>
      </c>
      <c r="AD1621" s="167" t="s">
        <v>11254</v>
      </c>
      <c r="AE1621" s="176">
        <v>604.5</v>
      </c>
    </row>
    <row r="1622" spans="1:31">
      <c r="A1622" s="178">
        <v>108222763500</v>
      </c>
      <c r="B1622" s="166">
        <v>46150</v>
      </c>
      <c r="C1622" s="167" t="s">
        <v>3524</v>
      </c>
      <c r="D1622" s="167" t="s">
        <v>3525</v>
      </c>
      <c r="E1622" s="167" t="s">
        <v>3526</v>
      </c>
      <c r="F1622" s="167" t="s">
        <v>3501</v>
      </c>
      <c r="G1622" s="167" t="s">
        <v>3502</v>
      </c>
      <c r="H1622" s="168">
        <v>46153</v>
      </c>
      <c r="I1622" s="167"/>
      <c r="J1622" s="169">
        <v>26138</v>
      </c>
      <c r="K1622" s="167" t="s">
        <v>55</v>
      </c>
      <c r="L1622" s="169">
        <v>34</v>
      </c>
      <c r="M1622" s="167" t="s">
        <v>3513</v>
      </c>
      <c r="N1622" s="169">
        <v>53.4</v>
      </c>
      <c r="O1622" s="167" t="s">
        <v>3505</v>
      </c>
      <c r="P1622" s="167"/>
      <c r="Q1622" s="167" t="s">
        <v>3527</v>
      </c>
      <c r="R1622" s="167" t="s">
        <v>3528</v>
      </c>
      <c r="S1622" s="169">
        <v>23</v>
      </c>
      <c r="T1622" s="167" t="s">
        <v>3560</v>
      </c>
      <c r="U1622" s="169" t="s">
        <v>3561</v>
      </c>
      <c r="V1622" s="167" t="s">
        <v>5936</v>
      </c>
      <c r="W1622" s="167" t="s">
        <v>5937</v>
      </c>
      <c r="X1622" s="170" t="s">
        <v>157</v>
      </c>
      <c r="Y1622" s="171" t="s">
        <v>5935</v>
      </c>
      <c r="Z1622" s="167" t="s">
        <v>10826</v>
      </c>
      <c r="AA1622" s="176">
        <v>72000</v>
      </c>
      <c r="AB1622" s="167" t="s">
        <v>11254</v>
      </c>
      <c r="AC1622" s="176">
        <v>72000</v>
      </c>
      <c r="AD1622" s="167" t="s">
        <v>11254</v>
      </c>
      <c r="AE1622" s="176">
        <v>1116</v>
      </c>
    </row>
    <row r="1623" spans="1:31">
      <c r="A1623" s="178">
        <v>108222763500</v>
      </c>
      <c r="B1623" s="166">
        <v>46150</v>
      </c>
      <c r="C1623" s="167" t="s">
        <v>3524</v>
      </c>
      <c r="D1623" s="167" t="s">
        <v>3525</v>
      </c>
      <c r="E1623" s="167" t="s">
        <v>3526</v>
      </c>
      <c r="F1623" s="167" t="s">
        <v>3501</v>
      </c>
      <c r="G1623" s="167" t="s">
        <v>3502</v>
      </c>
      <c r="H1623" s="168">
        <v>46153</v>
      </c>
      <c r="I1623" s="167"/>
      <c r="J1623" s="169">
        <v>26138</v>
      </c>
      <c r="K1623" s="167" t="s">
        <v>55</v>
      </c>
      <c r="L1623" s="169">
        <v>34</v>
      </c>
      <c r="M1623" s="167" t="s">
        <v>3513</v>
      </c>
      <c r="N1623" s="169">
        <v>53.4</v>
      </c>
      <c r="O1623" s="167" t="s">
        <v>3505</v>
      </c>
      <c r="P1623" s="167"/>
      <c r="Q1623" s="167" t="s">
        <v>3527</v>
      </c>
      <c r="R1623" s="167" t="s">
        <v>3528</v>
      </c>
      <c r="S1623" s="169">
        <v>22</v>
      </c>
      <c r="T1623" s="167" t="s">
        <v>3717</v>
      </c>
      <c r="U1623" s="169" t="s">
        <v>3718</v>
      </c>
      <c r="V1623" s="167" t="s">
        <v>5940</v>
      </c>
      <c r="W1623" s="167" t="s">
        <v>5941</v>
      </c>
      <c r="X1623" s="170" t="s">
        <v>3533</v>
      </c>
      <c r="Y1623" s="171" t="s">
        <v>5935</v>
      </c>
      <c r="Z1623" s="167" t="s">
        <v>10826</v>
      </c>
      <c r="AA1623" s="176">
        <v>2000</v>
      </c>
      <c r="AB1623" s="167" t="s">
        <v>11254</v>
      </c>
      <c r="AC1623" s="176">
        <v>2000</v>
      </c>
      <c r="AD1623" s="167" t="s">
        <v>11254</v>
      </c>
      <c r="AE1623" s="176">
        <v>634.4</v>
      </c>
    </row>
    <row r="1624" spans="1:31">
      <c r="A1624" s="178">
        <v>108222763500</v>
      </c>
      <c r="B1624" s="166">
        <v>46150</v>
      </c>
      <c r="C1624" s="167" t="s">
        <v>3524</v>
      </c>
      <c r="D1624" s="167" t="s">
        <v>3525</v>
      </c>
      <c r="E1624" s="167" t="s">
        <v>3526</v>
      </c>
      <c r="F1624" s="167" t="s">
        <v>3501</v>
      </c>
      <c r="G1624" s="167" t="s">
        <v>3502</v>
      </c>
      <c r="H1624" s="168">
        <v>46153</v>
      </c>
      <c r="I1624" s="167"/>
      <c r="J1624" s="169">
        <v>26138</v>
      </c>
      <c r="K1624" s="167" t="s">
        <v>55</v>
      </c>
      <c r="L1624" s="169">
        <v>34</v>
      </c>
      <c r="M1624" s="167" t="s">
        <v>3513</v>
      </c>
      <c r="N1624" s="169">
        <v>53.4</v>
      </c>
      <c r="O1624" s="167" t="s">
        <v>3505</v>
      </c>
      <c r="P1624" s="167"/>
      <c r="Q1624" s="167" t="s">
        <v>3527</v>
      </c>
      <c r="R1624" s="167" t="s">
        <v>3528</v>
      </c>
      <c r="S1624" s="169">
        <v>21</v>
      </c>
      <c r="T1624" s="167" t="s">
        <v>3717</v>
      </c>
      <c r="U1624" s="169" t="s">
        <v>3718</v>
      </c>
      <c r="V1624" s="167" t="s">
        <v>5942</v>
      </c>
      <c r="W1624" s="167" t="s">
        <v>5943</v>
      </c>
      <c r="X1624" s="170" t="s">
        <v>157</v>
      </c>
      <c r="Y1624" s="171" t="s">
        <v>5935</v>
      </c>
      <c r="Z1624" s="167" t="s">
        <v>10826</v>
      </c>
      <c r="AA1624" s="176">
        <v>4800</v>
      </c>
      <c r="AB1624" s="167" t="s">
        <v>11254</v>
      </c>
      <c r="AC1624" s="176">
        <v>4800</v>
      </c>
      <c r="AD1624" s="167" t="s">
        <v>11254</v>
      </c>
      <c r="AE1624" s="176">
        <v>489.6</v>
      </c>
    </row>
    <row r="1625" spans="1:31">
      <c r="A1625" s="178">
        <v>108222763500</v>
      </c>
      <c r="B1625" s="166">
        <v>46150</v>
      </c>
      <c r="C1625" s="167" t="s">
        <v>3524</v>
      </c>
      <c r="D1625" s="167" t="s">
        <v>3525</v>
      </c>
      <c r="E1625" s="167" t="s">
        <v>3526</v>
      </c>
      <c r="F1625" s="167" t="s">
        <v>3501</v>
      </c>
      <c r="G1625" s="167" t="s">
        <v>3502</v>
      </c>
      <c r="H1625" s="168">
        <v>46153</v>
      </c>
      <c r="I1625" s="167"/>
      <c r="J1625" s="169">
        <v>26138</v>
      </c>
      <c r="K1625" s="167" t="s">
        <v>55</v>
      </c>
      <c r="L1625" s="169">
        <v>34</v>
      </c>
      <c r="M1625" s="167" t="s">
        <v>3513</v>
      </c>
      <c r="N1625" s="169">
        <v>53.4</v>
      </c>
      <c r="O1625" s="167" t="s">
        <v>3505</v>
      </c>
      <c r="P1625" s="167"/>
      <c r="Q1625" s="167" t="s">
        <v>3527</v>
      </c>
      <c r="R1625" s="167" t="s">
        <v>3528</v>
      </c>
      <c r="S1625" s="169">
        <v>20</v>
      </c>
      <c r="T1625" s="167" t="s">
        <v>3717</v>
      </c>
      <c r="U1625" s="169" t="s">
        <v>3718</v>
      </c>
      <c r="V1625" s="167" t="s">
        <v>5942</v>
      </c>
      <c r="W1625" s="167" t="s">
        <v>5943</v>
      </c>
      <c r="X1625" s="170" t="s">
        <v>157</v>
      </c>
      <c r="Y1625" s="171" t="s">
        <v>5935</v>
      </c>
      <c r="Z1625" s="167" t="s">
        <v>10826</v>
      </c>
      <c r="AA1625" s="176">
        <v>6800</v>
      </c>
      <c r="AB1625" s="167" t="s">
        <v>11254</v>
      </c>
      <c r="AC1625" s="176">
        <v>6800</v>
      </c>
      <c r="AD1625" s="167" t="s">
        <v>11254</v>
      </c>
      <c r="AE1625" s="176">
        <v>693.6</v>
      </c>
    </row>
    <row r="1626" spans="1:31">
      <c r="A1626" s="178">
        <v>108222763500</v>
      </c>
      <c r="B1626" s="166">
        <v>46150</v>
      </c>
      <c r="C1626" s="167" t="s">
        <v>3524</v>
      </c>
      <c r="D1626" s="167" t="s">
        <v>3525</v>
      </c>
      <c r="E1626" s="167" t="s">
        <v>3526</v>
      </c>
      <c r="F1626" s="167" t="s">
        <v>3501</v>
      </c>
      <c r="G1626" s="167" t="s">
        <v>3502</v>
      </c>
      <c r="H1626" s="168">
        <v>46153</v>
      </c>
      <c r="I1626" s="167"/>
      <c r="J1626" s="169">
        <v>26138</v>
      </c>
      <c r="K1626" s="167" t="s">
        <v>55</v>
      </c>
      <c r="L1626" s="169">
        <v>34</v>
      </c>
      <c r="M1626" s="167" t="s">
        <v>3513</v>
      </c>
      <c r="N1626" s="169">
        <v>53.4</v>
      </c>
      <c r="O1626" s="167" t="s">
        <v>3505</v>
      </c>
      <c r="P1626" s="167"/>
      <c r="Q1626" s="167" t="s">
        <v>3527</v>
      </c>
      <c r="R1626" s="167" t="s">
        <v>3528</v>
      </c>
      <c r="S1626" s="169">
        <v>19</v>
      </c>
      <c r="T1626" s="167" t="s">
        <v>3717</v>
      </c>
      <c r="U1626" s="169" t="s">
        <v>3718</v>
      </c>
      <c r="V1626" s="167" t="s">
        <v>5942</v>
      </c>
      <c r="W1626" s="167" t="s">
        <v>5943</v>
      </c>
      <c r="X1626" s="170" t="s">
        <v>157</v>
      </c>
      <c r="Y1626" s="171" t="s">
        <v>5935</v>
      </c>
      <c r="Z1626" s="167" t="s">
        <v>10826</v>
      </c>
      <c r="AA1626" s="176">
        <v>2400</v>
      </c>
      <c r="AB1626" s="167" t="s">
        <v>11254</v>
      </c>
      <c r="AC1626" s="176">
        <v>2400</v>
      </c>
      <c r="AD1626" s="167" t="s">
        <v>11254</v>
      </c>
      <c r="AE1626" s="176">
        <v>244.8</v>
      </c>
    </row>
    <row r="1627" spans="1:31">
      <c r="A1627" s="178">
        <v>108222763500</v>
      </c>
      <c r="B1627" s="166">
        <v>46150</v>
      </c>
      <c r="C1627" s="167" t="s">
        <v>3524</v>
      </c>
      <c r="D1627" s="167" t="s">
        <v>3525</v>
      </c>
      <c r="E1627" s="167" t="s">
        <v>3526</v>
      </c>
      <c r="F1627" s="167" t="s">
        <v>3501</v>
      </c>
      <c r="G1627" s="167" t="s">
        <v>3502</v>
      </c>
      <c r="H1627" s="168">
        <v>46153</v>
      </c>
      <c r="I1627" s="167"/>
      <c r="J1627" s="169">
        <v>26138</v>
      </c>
      <c r="K1627" s="167" t="s">
        <v>55</v>
      </c>
      <c r="L1627" s="169">
        <v>34</v>
      </c>
      <c r="M1627" s="167" t="s">
        <v>3513</v>
      </c>
      <c r="N1627" s="169">
        <v>53.4</v>
      </c>
      <c r="O1627" s="167" t="s">
        <v>3505</v>
      </c>
      <c r="P1627" s="167"/>
      <c r="Q1627" s="167" t="s">
        <v>3527</v>
      </c>
      <c r="R1627" s="167" t="s">
        <v>3528</v>
      </c>
      <c r="S1627" s="169">
        <v>18</v>
      </c>
      <c r="T1627" s="167" t="s">
        <v>3560</v>
      </c>
      <c r="U1627" s="169" t="s">
        <v>3561</v>
      </c>
      <c r="V1627" s="167" t="s">
        <v>5944</v>
      </c>
      <c r="W1627" s="167" t="s">
        <v>5945</v>
      </c>
      <c r="X1627" s="170" t="s">
        <v>157</v>
      </c>
      <c r="Y1627" s="171" t="s">
        <v>5935</v>
      </c>
      <c r="Z1627" s="167" t="s">
        <v>10826</v>
      </c>
      <c r="AA1627" s="176">
        <v>15000</v>
      </c>
      <c r="AB1627" s="167" t="s">
        <v>11254</v>
      </c>
      <c r="AC1627" s="176">
        <v>15000</v>
      </c>
      <c r="AD1627" s="167" t="s">
        <v>11254</v>
      </c>
      <c r="AE1627" s="176">
        <v>9</v>
      </c>
    </row>
    <row r="1628" spans="1:31">
      <c r="A1628" s="178">
        <v>108222763500</v>
      </c>
      <c r="B1628" s="166">
        <v>46150</v>
      </c>
      <c r="C1628" s="167" t="s">
        <v>3524</v>
      </c>
      <c r="D1628" s="167" t="s">
        <v>3525</v>
      </c>
      <c r="E1628" s="167" t="s">
        <v>3526</v>
      </c>
      <c r="F1628" s="167" t="s">
        <v>3501</v>
      </c>
      <c r="G1628" s="167" t="s">
        <v>3502</v>
      </c>
      <c r="H1628" s="168">
        <v>46153</v>
      </c>
      <c r="I1628" s="167"/>
      <c r="J1628" s="169">
        <v>26138</v>
      </c>
      <c r="K1628" s="167" t="s">
        <v>55</v>
      </c>
      <c r="L1628" s="169">
        <v>34</v>
      </c>
      <c r="M1628" s="167" t="s">
        <v>3513</v>
      </c>
      <c r="N1628" s="169">
        <v>53.4</v>
      </c>
      <c r="O1628" s="167" t="s">
        <v>3505</v>
      </c>
      <c r="P1628" s="167"/>
      <c r="Q1628" s="167" t="s">
        <v>3527</v>
      </c>
      <c r="R1628" s="167" t="s">
        <v>3528</v>
      </c>
      <c r="S1628" s="169">
        <v>17</v>
      </c>
      <c r="T1628" s="167" t="s">
        <v>3560</v>
      </c>
      <c r="U1628" s="169" t="s">
        <v>3561</v>
      </c>
      <c r="V1628" s="167" t="s">
        <v>5938</v>
      </c>
      <c r="W1628" s="167" t="s">
        <v>5939</v>
      </c>
      <c r="X1628" s="170" t="s">
        <v>157</v>
      </c>
      <c r="Y1628" s="171" t="s">
        <v>5935</v>
      </c>
      <c r="Z1628" s="167" t="s">
        <v>10826</v>
      </c>
      <c r="AA1628" s="176">
        <v>21000</v>
      </c>
      <c r="AB1628" s="167" t="s">
        <v>11254</v>
      </c>
      <c r="AC1628" s="176">
        <v>21000</v>
      </c>
      <c r="AD1628" s="167" t="s">
        <v>11254</v>
      </c>
      <c r="AE1628" s="176">
        <v>325.5</v>
      </c>
    </row>
    <row r="1629" spans="1:31">
      <c r="A1629" s="178">
        <v>108222763500</v>
      </c>
      <c r="B1629" s="166">
        <v>46150</v>
      </c>
      <c r="C1629" s="167" t="s">
        <v>3524</v>
      </c>
      <c r="D1629" s="167" t="s">
        <v>3525</v>
      </c>
      <c r="E1629" s="167" t="s">
        <v>3526</v>
      </c>
      <c r="F1629" s="167" t="s">
        <v>3501</v>
      </c>
      <c r="G1629" s="167" t="s">
        <v>3502</v>
      </c>
      <c r="H1629" s="168">
        <v>46153</v>
      </c>
      <c r="I1629" s="167"/>
      <c r="J1629" s="169">
        <v>26138</v>
      </c>
      <c r="K1629" s="167" t="s">
        <v>55</v>
      </c>
      <c r="L1629" s="169">
        <v>34</v>
      </c>
      <c r="M1629" s="167" t="s">
        <v>3513</v>
      </c>
      <c r="N1629" s="169">
        <v>53.4</v>
      </c>
      <c r="O1629" s="167" t="s">
        <v>3505</v>
      </c>
      <c r="P1629" s="167"/>
      <c r="Q1629" s="167" t="s">
        <v>3527</v>
      </c>
      <c r="R1629" s="167" t="s">
        <v>3528</v>
      </c>
      <c r="S1629" s="169">
        <v>16</v>
      </c>
      <c r="T1629" s="167" t="s">
        <v>3560</v>
      </c>
      <c r="U1629" s="169" t="s">
        <v>3561</v>
      </c>
      <c r="V1629" s="167" t="s">
        <v>5936</v>
      </c>
      <c r="W1629" s="167" t="s">
        <v>5937</v>
      </c>
      <c r="X1629" s="170" t="s">
        <v>157</v>
      </c>
      <c r="Y1629" s="171" t="s">
        <v>5935</v>
      </c>
      <c r="Z1629" s="167" t="s">
        <v>10826</v>
      </c>
      <c r="AA1629" s="176">
        <v>3000</v>
      </c>
      <c r="AB1629" s="167" t="s">
        <v>11254</v>
      </c>
      <c r="AC1629" s="176">
        <v>3000</v>
      </c>
      <c r="AD1629" s="167" t="s">
        <v>11254</v>
      </c>
      <c r="AE1629" s="176">
        <v>46.5</v>
      </c>
    </row>
    <row r="1630" spans="1:31">
      <c r="A1630" s="178">
        <v>108222763500</v>
      </c>
      <c r="B1630" s="166">
        <v>46150</v>
      </c>
      <c r="C1630" s="167" t="s">
        <v>3524</v>
      </c>
      <c r="D1630" s="167" t="s">
        <v>3525</v>
      </c>
      <c r="E1630" s="167" t="s">
        <v>3526</v>
      </c>
      <c r="F1630" s="167" t="s">
        <v>3501</v>
      </c>
      <c r="G1630" s="167" t="s">
        <v>3502</v>
      </c>
      <c r="H1630" s="168">
        <v>46153</v>
      </c>
      <c r="I1630" s="167"/>
      <c r="J1630" s="169">
        <v>26138</v>
      </c>
      <c r="K1630" s="167" t="s">
        <v>55</v>
      </c>
      <c r="L1630" s="169">
        <v>34</v>
      </c>
      <c r="M1630" s="167" t="s">
        <v>3513</v>
      </c>
      <c r="N1630" s="169">
        <v>53.4</v>
      </c>
      <c r="O1630" s="167" t="s">
        <v>3505</v>
      </c>
      <c r="P1630" s="167"/>
      <c r="Q1630" s="167" t="s">
        <v>3527</v>
      </c>
      <c r="R1630" s="167" t="s">
        <v>3528</v>
      </c>
      <c r="S1630" s="169">
        <v>15</v>
      </c>
      <c r="T1630" s="167" t="s">
        <v>3560</v>
      </c>
      <c r="U1630" s="169" t="s">
        <v>3561</v>
      </c>
      <c r="V1630" s="167" t="s">
        <v>5933</v>
      </c>
      <c r="W1630" s="167" t="s">
        <v>5934</v>
      </c>
      <c r="X1630" s="170" t="s">
        <v>157</v>
      </c>
      <c r="Y1630" s="171" t="s">
        <v>5935</v>
      </c>
      <c r="Z1630" s="167" t="s">
        <v>10826</v>
      </c>
      <c r="AA1630" s="176">
        <v>30000</v>
      </c>
      <c r="AB1630" s="167" t="s">
        <v>11254</v>
      </c>
      <c r="AC1630" s="176">
        <v>30000</v>
      </c>
      <c r="AD1630" s="167" t="s">
        <v>11254</v>
      </c>
      <c r="AE1630" s="176">
        <v>18</v>
      </c>
    </row>
    <row r="1631" spans="1:31">
      <c r="A1631" s="178">
        <v>108222763500</v>
      </c>
      <c r="B1631" s="166">
        <v>46150</v>
      </c>
      <c r="C1631" s="167" t="s">
        <v>3524</v>
      </c>
      <c r="D1631" s="167" t="s">
        <v>3525</v>
      </c>
      <c r="E1631" s="167" t="s">
        <v>3526</v>
      </c>
      <c r="F1631" s="167" t="s">
        <v>3501</v>
      </c>
      <c r="G1631" s="167" t="s">
        <v>3502</v>
      </c>
      <c r="H1631" s="168">
        <v>46153</v>
      </c>
      <c r="I1631" s="167"/>
      <c r="J1631" s="169">
        <v>26138</v>
      </c>
      <c r="K1631" s="167" t="s">
        <v>55</v>
      </c>
      <c r="L1631" s="169">
        <v>34</v>
      </c>
      <c r="M1631" s="167" t="s">
        <v>3513</v>
      </c>
      <c r="N1631" s="169">
        <v>53.4</v>
      </c>
      <c r="O1631" s="167" t="s">
        <v>3505</v>
      </c>
      <c r="P1631" s="167"/>
      <c r="Q1631" s="167" t="s">
        <v>3527</v>
      </c>
      <c r="R1631" s="167" t="s">
        <v>3528</v>
      </c>
      <c r="S1631" s="169">
        <v>14</v>
      </c>
      <c r="T1631" s="167" t="s">
        <v>3560</v>
      </c>
      <c r="U1631" s="169" t="s">
        <v>3561</v>
      </c>
      <c r="V1631" s="167" t="s">
        <v>5944</v>
      </c>
      <c r="W1631" s="167" t="s">
        <v>5945</v>
      </c>
      <c r="X1631" s="170" t="s">
        <v>157</v>
      </c>
      <c r="Y1631" s="171" t="s">
        <v>5935</v>
      </c>
      <c r="Z1631" s="167" t="s">
        <v>10826</v>
      </c>
      <c r="AA1631" s="176">
        <v>30000</v>
      </c>
      <c r="AB1631" s="167" t="s">
        <v>11254</v>
      </c>
      <c r="AC1631" s="176">
        <v>30000</v>
      </c>
      <c r="AD1631" s="167" t="s">
        <v>11254</v>
      </c>
      <c r="AE1631" s="176">
        <v>18</v>
      </c>
    </row>
    <row r="1632" spans="1:31">
      <c r="A1632" s="178">
        <v>108222763500</v>
      </c>
      <c r="B1632" s="166">
        <v>46150</v>
      </c>
      <c r="C1632" s="167" t="s">
        <v>3524</v>
      </c>
      <c r="D1632" s="167" t="s">
        <v>3525</v>
      </c>
      <c r="E1632" s="167" t="s">
        <v>3526</v>
      </c>
      <c r="F1632" s="167" t="s">
        <v>3501</v>
      </c>
      <c r="G1632" s="167" t="s">
        <v>3502</v>
      </c>
      <c r="H1632" s="168">
        <v>46153</v>
      </c>
      <c r="I1632" s="167"/>
      <c r="J1632" s="169">
        <v>26138</v>
      </c>
      <c r="K1632" s="167" t="s">
        <v>55</v>
      </c>
      <c r="L1632" s="169">
        <v>34</v>
      </c>
      <c r="M1632" s="167" t="s">
        <v>3513</v>
      </c>
      <c r="N1632" s="169">
        <v>53.4</v>
      </c>
      <c r="O1632" s="167" t="s">
        <v>3505</v>
      </c>
      <c r="P1632" s="167"/>
      <c r="Q1632" s="167" t="s">
        <v>3527</v>
      </c>
      <c r="R1632" s="167" t="s">
        <v>3528</v>
      </c>
      <c r="S1632" s="169">
        <v>13</v>
      </c>
      <c r="T1632" s="167" t="s">
        <v>3560</v>
      </c>
      <c r="U1632" s="169" t="s">
        <v>3561</v>
      </c>
      <c r="V1632" s="167" t="s">
        <v>5938</v>
      </c>
      <c r="W1632" s="167" t="s">
        <v>5939</v>
      </c>
      <c r="X1632" s="170" t="s">
        <v>157</v>
      </c>
      <c r="Y1632" s="171" t="s">
        <v>5935</v>
      </c>
      <c r="Z1632" s="167" t="s">
        <v>10826</v>
      </c>
      <c r="AA1632" s="176">
        <v>18000</v>
      </c>
      <c r="AB1632" s="167" t="s">
        <v>11254</v>
      </c>
      <c r="AC1632" s="176">
        <v>18000</v>
      </c>
      <c r="AD1632" s="167" t="s">
        <v>11254</v>
      </c>
      <c r="AE1632" s="176">
        <v>279</v>
      </c>
    </row>
    <row r="1633" spans="1:31">
      <c r="A1633" s="178">
        <v>108222763500</v>
      </c>
      <c r="B1633" s="166">
        <v>46150</v>
      </c>
      <c r="C1633" s="167" t="s">
        <v>3524</v>
      </c>
      <c r="D1633" s="167" t="s">
        <v>3525</v>
      </c>
      <c r="E1633" s="167" t="s">
        <v>3526</v>
      </c>
      <c r="F1633" s="167" t="s">
        <v>3501</v>
      </c>
      <c r="G1633" s="167" t="s">
        <v>3502</v>
      </c>
      <c r="H1633" s="168">
        <v>46153</v>
      </c>
      <c r="I1633" s="167"/>
      <c r="J1633" s="169">
        <v>26138</v>
      </c>
      <c r="K1633" s="167" t="s">
        <v>55</v>
      </c>
      <c r="L1633" s="169">
        <v>34</v>
      </c>
      <c r="M1633" s="167" t="s">
        <v>3513</v>
      </c>
      <c r="N1633" s="169">
        <v>53.4</v>
      </c>
      <c r="O1633" s="167" t="s">
        <v>3505</v>
      </c>
      <c r="P1633" s="167"/>
      <c r="Q1633" s="167" t="s">
        <v>3527</v>
      </c>
      <c r="R1633" s="167" t="s">
        <v>3528</v>
      </c>
      <c r="S1633" s="169">
        <v>12</v>
      </c>
      <c r="T1633" s="167" t="s">
        <v>3560</v>
      </c>
      <c r="U1633" s="169" t="s">
        <v>3561</v>
      </c>
      <c r="V1633" s="167" t="s">
        <v>5938</v>
      </c>
      <c r="W1633" s="167" t="s">
        <v>5939</v>
      </c>
      <c r="X1633" s="170" t="s">
        <v>157</v>
      </c>
      <c r="Y1633" s="171" t="s">
        <v>5935</v>
      </c>
      <c r="Z1633" s="167" t="s">
        <v>10826</v>
      </c>
      <c r="AA1633" s="176">
        <v>15000</v>
      </c>
      <c r="AB1633" s="167" t="s">
        <v>11254</v>
      </c>
      <c r="AC1633" s="176">
        <v>15000</v>
      </c>
      <c r="AD1633" s="167" t="s">
        <v>11254</v>
      </c>
      <c r="AE1633" s="176">
        <v>232.5</v>
      </c>
    </row>
    <row r="1634" spans="1:31">
      <c r="A1634" s="178">
        <v>108222763500</v>
      </c>
      <c r="B1634" s="166">
        <v>46150</v>
      </c>
      <c r="C1634" s="167" t="s">
        <v>3524</v>
      </c>
      <c r="D1634" s="167" t="s">
        <v>3525</v>
      </c>
      <c r="E1634" s="167" t="s">
        <v>3526</v>
      </c>
      <c r="F1634" s="167" t="s">
        <v>3501</v>
      </c>
      <c r="G1634" s="167" t="s">
        <v>3502</v>
      </c>
      <c r="H1634" s="168">
        <v>46153</v>
      </c>
      <c r="I1634" s="167"/>
      <c r="J1634" s="169">
        <v>26138</v>
      </c>
      <c r="K1634" s="167" t="s">
        <v>55</v>
      </c>
      <c r="L1634" s="169">
        <v>34</v>
      </c>
      <c r="M1634" s="167" t="s">
        <v>3513</v>
      </c>
      <c r="N1634" s="169">
        <v>53.4</v>
      </c>
      <c r="O1634" s="167" t="s">
        <v>3505</v>
      </c>
      <c r="P1634" s="167"/>
      <c r="Q1634" s="167" t="s">
        <v>3527</v>
      </c>
      <c r="R1634" s="167" t="s">
        <v>3528</v>
      </c>
      <c r="S1634" s="169">
        <v>11</v>
      </c>
      <c r="T1634" s="167" t="s">
        <v>3560</v>
      </c>
      <c r="U1634" s="169" t="s">
        <v>3561</v>
      </c>
      <c r="V1634" s="167" t="s">
        <v>5936</v>
      </c>
      <c r="W1634" s="167" t="s">
        <v>5937</v>
      </c>
      <c r="X1634" s="170" t="s">
        <v>157</v>
      </c>
      <c r="Y1634" s="171" t="s">
        <v>5935</v>
      </c>
      <c r="Z1634" s="167" t="s">
        <v>10826</v>
      </c>
      <c r="AA1634" s="176">
        <v>3000</v>
      </c>
      <c r="AB1634" s="167" t="s">
        <v>11254</v>
      </c>
      <c r="AC1634" s="176">
        <v>3000</v>
      </c>
      <c r="AD1634" s="167" t="s">
        <v>11254</v>
      </c>
      <c r="AE1634" s="176">
        <v>46.5</v>
      </c>
    </row>
    <row r="1635" spans="1:31">
      <c r="A1635" s="178">
        <v>108222763500</v>
      </c>
      <c r="B1635" s="166">
        <v>46150</v>
      </c>
      <c r="C1635" s="167" t="s">
        <v>3524</v>
      </c>
      <c r="D1635" s="167" t="s">
        <v>3525</v>
      </c>
      <c r="E1635" s="167" t="s">
        <v>3526</v>
      </c>
      <c r="F1635" s="167" t="s">
        <v>3501</v>
      </c>
      <c r="G1635" s="167" t="s">
        <v>3502</v>
      </c>
      <c r="H1635" s="168">
        <v>46153</v>
      </c>
      <c r="I1635" s="167"/>
      <c r="J1635" s="169">
        <v>26138</v>
      </c>
      <c r="K1635" s="167" t="s">
        <v>55</v>
      </c>
      <c r="L1635" s="169">
        <v>34</v>
      </c>
      <c r="M1635" s="167" t="s">
        <v>3513</v>
      </c>
      <c r="N1635" s="169">
        <v>53.4</v>
      </c>
      <c r="O1635" s="167" t="s">
        <v>3505</v>
      </c>
      <c r="P1635" s="167"/>
      <c r="Q1635" s="167" t="s">
        <v>3527</v>
      </c>
      <c r="R1635" s="167" t="s">
        <v>3528</v>
      </c>
      <c r="S1635" s="169">
        <v>10</v>
      </c>
      <c r="T1635" s="167" t="s">
        <v>3560</v>
      </c>
      <c r="U1635" s="169" t="s">
        <v>3561</v>
      </c>
      <c r="V1635" s="167" t="s">
        <v>5936</v>
      </c>
      <c r="W1635" s="167" t="s">
        <v>5937</v>
      </c>
      <c r="X1635" s="170" t="s">
        <v>157</v>
      </c>
      <c r="Y1635" s="171" t="s">
        <v>5935</v>
      </c>
      <c r="Z1635" s="167" t="s">
        <v>10826</v>
      </c>
      <c r="AA1635" s="176">
        <v>3000</v>
      </c>
      <c r="AB1635" s="167" t="s">
        <v>11254</v>
      </c>
      <c r="AC1635" s="176">
        <v>3000</v>
      </c>
      <c r="AD1635" s="167" t="s">
        <v>11254</v>
      </c>
      <c r="AE1635" s="176">
        <v>46.5</v>
      </c>
    </row>
    <row r="1636" spans="1:31">
      <c r="A1636" s="178">
        <v>108222763500</v>
      </c>
      <c r="B1636" s="166">
        <v>46150</v>
      </c>
      <c r="C1636" s="167" t="s">
        <v>3524</v>
      </c>
      <c r="D1636" s="167" t="s">
        <v>3525</v>
      </c>
      <c r="E1636" s="167" t="s">
        <v>3526</v>
      </c>
      <c r="F1636" s="167" t="s">
        <v>3501</v>
      </c>
      <c r="G1636" s="167" t="s">
        <v>3502</v>
      </c>
      <c r="H1636" s="168">
        <v>46153</v>
      </c>
      <c r="I1636" s="167"/>
      <c r="J1636" s="169">
        <v>26138</v>
      </c>
      <c r="K1636" s="167" t="s">
        <v>55</v>
      </c>
      <c r="L1636" s="169">
        <v>34</v>
      </c>
      <c r="M1636" s="167" t="s">
        <v>3513</v>
      </c>
      <c r="N1636" s="169">
        <v>53.4</v>
      </c>
      <c r="O1636" s="167" t="s">
        <v>3505</v>
      </c>
      <c r="P1636" s="167"/>
      <c r="Q1636" s="167" t="s">
        <v>3527</v>
      </c>
      <c r="R1636" s="167" t="s">
        <v>3528</v>
      </c>
      <c r="S1636" s="169">
        <v>9</v>
      </c>
      <c r="T1636" s="167" t="s">
        <v>3535</v>
      </c>
      <c r="U1636" s="169" t="s">
        <v>3536</v>
      </c>
      <c r="V1636" s="167" t="s">
        <v>5946</v>
      </c>
      <c r="W1636" s="167" t="s">
        <v>5947</v>
      </c>
      <c r="X1636" s="170" t="s">
        <v>3533</v>
      </c>
      <c r="Y1636" s="171" t="s">
        <v>5935</v>
      </c>
      <c r="Z1636" s="167" t="s">
        <v>10826</v>
      </c>
      <c r="AA1636" s="176">
        <v>15000</v>
      </c>
      <c r="AB1636" s="167" t="s">
        <v>11254</v>
      </c>
      <c r="AC1636" s="176">
        <v>15000</v>
      </c>
      <c r="AD1636" s="167" t="s">
        <v>11254</v>
      </c>
      <c r="AE1636" s="176">
        <v>120</v>
      </c>
    </row>
    <row r="1637" spans="1:31">
      <c r="A1637" s="178">
        <v>108222763500</v>
      </c>
      <c r="B1637" s="166">
        <v>46150</v>
      </c>
      <c r="C1637" s="167" t="s">
        <v>3524</v>
      </c>
      <c r="D1637" s="167" t="s">
        <v>3525</v>
      </c>
      <c r="E1637" s="167" t="s">
        <v>3526</v>
      </c>
      <c r="F1637" s="167" t="s">
        <v>3501</v>
      </c>
      <c r="G1637" s="167" t="s">
        <v>3502</v>
      </c>
      <c r="H1637" s="168">
        <v>46153</v>
      </c>
      <c r="I1637" s="167"/>
      <c r="J1637" s="169">
        <v>26138</v>
      </c>
      <c r="K1637" s="167" t="s">
        <v>55</v>
      </c>
      <c r="L1637" s="169">
        <v>34</v>
      </c>
      <c r="M1637" s="167" t="s">
        <v>3513</v>
      </c>
      <c r="N1637" s="169">
        <v>53.4</v>
      </c>
      <c r="O1637" s="167" t="s">
        <v>3505</v>
      </c>
      <c r="P1637" s="167"/>
      <c r="Q1637" s="167" t="s">
        <v>3527</v>
      </c>
      <c r="R1637" s="167" t="s">
        <v>3528</v>
      </c>
      <c r="S1637" s="169">
        <v>8</v>
      </c>
      <c r="T1637" s="167" t="s">
        <v>3560</v>
      </c>
      <c r="U1637" s="169" t="s">
        <v>3561</v>
      </c>
      <c r="V1637" s="167" t="s">
        <v>5948</v>
      </c>
      <c r="W1637" s="167" t="s">
        <v>5949</v>
      </c>
      <c r="X1637" s="170" t="s">
        <v>3533</v>
      </c>
      <c r="Y1637" s="171" t="s">
        <v>5935</v>
      </c>
      <c r="Z1637" s="167" t="s">
        <v>10826</v>
      </c>
      <c r="AA1637" s="176">
        <v>120000</v>
      </c>
      <c r="AB1637" s="167" t="s">
        <v>11254</v>
      </c>
      <c r="AC1637" s="176">
        <v>120000</v>
      </c>
      <c r="AD1637" s="167" t="s">
        <v>11254</v>
      </c>
      <c r="AE1637" s="176">
        <v>204</v>
      </c>
    </row>
    <row r="1638" spans="1:31">
      <c r="A1638" s="178">
        <v>108222763500</v>
      </c>
      <c r="B1638" s="166">
        <v>46150</v>
      </c>
      <c r="C1638" s="167" t="s">
        <v>3524</v>
      </c>
      <c r="D1638" s="167" t="s">
        <v>3525</v>
      </c>
      <c r="E1638" s="167" t="s">
        <v>3526</v>
      </c>
      <c r="F1638" s="167" t="s">
        <v>3501</v>
      </c>
      <c r="G1638" s="167" t="s">
        <v>3502</v>
      </c>
      <c r="H1638" s="168">
        <v>46153</v>
      </c>
      <c r="I1638" s="167"/>
      <c r="J1638" s="169">
        <v>26138</v>
      </c>
      <c r="K1638" s="167" t="s">
        <v>55</v>
      </c>
      <c r="L1638" s="169">
        <v>34</v>
      </c>
      <c r="M1638" s="167" t="s">
        <v>3513</v>
      </c>
      <c r="N1638" s="169">
        <v>53.4</v>
      </c>
      <c r="O1638" s="167" t="s">
        <v>3505</v>
      </c>
      <c r="P1638" s="167"/>
      <c r="Q1638" s="167" t="s">
        <v>3527</v>
      </c>
      <c r="R1638" s="167" t="s">
        <v>3528</v>
      </c>
      <c r="S1638" s="169">
        <v>7</v>
      </c>
      <c r="T1638" s="167" t="s">
        <v>3560</v>
      </c>
      <c r="U1638" s="169" t="s">
        <v>3561</v>
      </c>
      <c r="V1638" s="167" t="s">
        <v>5950</v>
      </c>
      <c r="W1638" s="167" t="s">
        <v>5951</v>
      </c>
      <c r="X1638" s="170" t="s">
        <v>3533</v>
      </c>
      <c r="Y1638" s="171" t="s">
        <v>5935</v>
      </c>
      <c r="Z1638" s="167" t="s">
        <v>10826</v>
      </c>
      <c r="AA1638" s="176">
        <v>10000</v>
      </c>
      <c r="AB1638" s="167" t="s">
        <v>11254</v>
      </c>
      <c r="AC1638" s="176">
        <v>10000</v>
      </c>
      <c r="AD1638" s="167" t="s">
        <v>11254</v>
      </c>
      <c r="AE1638" s="176">
        <v>48.5</v>
      </c>
    </row>
    <row r="1639" spans="1:31">
      <c r="A1639" s="178">
        <v>108222763500</v>
      </c>
      <c r="B1639" s="166">
        <v>46150</v>
      </c>
      <c r="C1639" s="167" t="s">
        <v>3524</v>
      </c>
      <c r="D1639" s="167" t="s">
        <v>3525</v>
      </c>
      <c r="E1639" s="167" t="s">
        <v>3526</v>
      </c>
      <c r="F1639" s="167" t="s">
        <v>3501</v>
      </c>
      <c r="G1639" s="167" t="s">
        <v>3502</v>
      </c>
      <c r="H1639" s="168">
        <v>46153</v>
      </c>
      <c r="I1639" s="167"/>
      <c r="J1639" s="169">
        <v>26138</v>
      </c>
      <c r="K1639" s="167" t="s">
        <v>55</v>
      </c>
      <c r="L1639" s="169">
        <v>34</v>
      </c>
      <c r="M1639" s="167" t="s">
        <v>3513</v>
      </c>
      <c r="N1639" s="169">
        <v>53.4</v>
      </c>
      <c r="O1639" s="167" t="s">
        <v>3505</v>
      </c>
      <c r="P1639" s="167"/>
      <c r="Q1639" s="167" t="s">
        <v>3527</v>
      </c>
      <c r="R1639" s="167" t="s">
        <v>3528</v>
      </c>
      <c r="S1639" s="169">
        <v>6</v>
      </c>
      <c r="T1639" s="167" t="s">
        <v>3535</v>
      </c>
      <c r="U1639" s="169" t="s">
        <v>3536</v>
      </c>
      <c r="V1639" s="167" t="s">
        <v>5952</v>
      </c>
      <c r="W1639" s="167" t="s">
        <v>5953</v>
      </c>
      <c r="X1639" s="170" t="s">
        <v>3533</v>
      </c>
      <c r="Y1639" s="171" t="s">
        <v>5935</v>
      </c>
      <c r="Z1639" s="167" t="s">
        <v>10826</v>
      </c>
      <c r="AA1639" s="176">
        <v>10000</v>
      </c>
      <c r="AB1639" s="167" t="s">
        <v>11254</v>
      </c>
      <c r="AC1639" s="176">
        <v>10000</v>
      </c>
      <c r="AD1639" s="167" t="s">
        <v>11254</v>
      </c>
      <c r="AE1639" s="176">
        <v>24</v>
      </c>
    </row>
    <row r="1640" spans="1:31">
      <c r="A1640" s="178">
        <v>108222763500</v>
      </c>
      <c r="B1640" s="166">
        <v>46150</v>
      </c>
      <c r="C1640" s="167" t="s">
        <v>3524</v>
      </c>
      <c r="D1640" s="167" t="s">
        <v>3525</v>
      </c>
      <c r="E1640" s="167" t="s">
        <v>3526</v>
      </c>
      <c r="F1640" s="167" t="s">
        <v>3501</v>
      </c>
      <c r="G1640" s="167" t="s">
        <v>3502</v>
      </c>
      <c r="H1640" s="168">
        <v>46153</v>
      </c>
      <c r="I1640" s="167"/>
      <c r="J1640" s="169">
        <v>26138</v>
      </c>
      <c r="K1640" s="167" t="s">
        <v>55</v>
      </c>
      <c r="L1640" s="169">
        <v>34</v>
      </c>
      <c r="M1640" s="167" t="s">
        <v>3513</v>
      </c>
      <c r="N1640" s="169">
        <v>53.4</v>
      </c>
      <c r="O1640" s="167" t="s">
        <v>3505</v>
      </c>
      <c r="P1640" s="167"/>
      <c r="Q1640" s="167" t="s">
        <v>3527</v>
      </c>
      <c r="R1640" s="167" t="s">
        <v>3528</v>
      </c>
      <c r="S1640" s="169">
        <v>5</v>
      </c>
      <c r="T1640" s="167" t="s">
        <v>3535</v>
      </c>
      <c r="U1640" s="169" t="s">
        <v>3536</v>
      </c>
      <c r="V1640" s="167" t="s">
        <v>5071</v>
      </c>
      <c r="W1640" s="167" t="s">
        <v>5072</v>
      </c>
      <c r="X1640" s="170" t="s">
        <v>3533</v>
      </c>
      <c r="Y1640" s="171" t="s">
        <v>5935</v>
      </c>
      <c r="Z1640" s="167" t="s">
        <v>10826</v>
      </c>
      <c r="AA1640" s="176">
        <v>10000</v>
      </c>
      <c r="AB1640" s="167" t="s">
        <v>11254</v>
      </c>
      <c r="AC1640" s="176">
        <v>10000</v>
      </c>
      <c r="AD1640" s="167" t="s">
        <v>11254</v>
      </c>
      <c r="AE1640" s="176">
        <v>400</v>
      </c>
    </row>
    <row r="1641" spans="1:31">
      <c r="A1641" s="178">
        <v>108222763500</v>
      </c>
      <c r="B1641" s="166">
        <v>46150</v>
      </c>
      <c r="C1641" s="167" t="s">
        <v>3524</v>
      </c>
      <c r="D1641" s="167" t="s">
        <v>3525</v>
      </c>
      <c r="E1641" s="167" t="s">
        <v>3526</v>
      </c>
      <c r="F1641" s="167" t="s">
        <v>3501</v>
      </c>
      <c r="G1641" s="167" t="s">
        <v>3502</v>
      </c>
      <c r="H1641" s="168">
        <v>46153</v>
      </c>
      <c r="I1641" s="167"/>
      <c r="J1641" s="169">
        <v>26138</v>
      </c>
      <c r="K1641" s="167" t="s">
        <v>55</v>
      </c>
      <c r="L1641" s="169">
        <v>34</v>
      </c>
      <c r="M1641" s="167" t="s">
        <v>3513</v>
      </c>
      <c r="N1641" s="169">
        <v>53.4</v>
      </c>
      <c r="O1641" s="167" t="s">
        <v>3505</v>
      </c>
      <c r="P1641" s="167"/>
      <c r="Q1641" s="167" t="s">
        <v>3527</v>
      </c>
      <c r="R1641" s="167" t="s">
        <v>3528</v>
      </c>
      <c r="S1641" s="169">
        <v>4</v>
      </c>
      <c r="T1641" s="167" t="s">
        <v>3535</v>
      </c>
      <c r="U1641" s="169" t="s">
        <v>3536</v>
      </c>
      <c r="V1641" s="167" t="s">
        <v>5954</v>
      </c>
      <c r="W1641" s="167" t="s">
        <v>5955</v>
      </c>
      <c r="X1641" s="170" t="s">
        <v>3533</v>
      </c>
      <c r="Y1641" s="171" t="s">
        <v>5935</v>
      </c>
      <c r="Z1641" s="167" t="s">
        <v>10826</v>
      </c>
      <c r="AA1641" s="176">
        <v>10000</v>
      </c>
      <c r="AB1641" s="167" t="s">
        <v>11254</v>
      </c>
      <c r="AC1641" s="176">
        <v>10000</v>
      </c>
      <c r="AD1641" s="167" t="s">
        <v>11254</v>
      </c>
      <c r="AE1641" s="176">
        <v>24</v>
      </c>
    </row>
    <row r="1642" spans="1:31">
      <c r="A1642" s="178">
        <v>108222763500</v>
      </c>
      <c r="B1642" s="166">
        <v>46150</v>
      </c>
      <c r="C1642" s="167" t="s">
        <v>3524</v>
      </c>
      <c r="D1642" s="167" t="s">
        <v>3525</v>
      </c>
      <c r="E1642" s="167" t="s">
        <v>3526</v>
      </c>
      <c r="F1642" s="167" t="s">
        <v>3501</v>
      </c>
      <c r="G1642" s="167" t="s">
        <v>3502</v>
      </c>
      <c r="H1642" s="168">
        <v>46153</v>
      </c>
      <c r="I1642" s="167"/>
      <c r="J1642" s="169">
        <v>26138</v>
      </c>
      <c r="K1642" s="167" t="s">
        <v>55</v>
      </c>
      <c r="L1642" s="169">
        <v>34</v>
      </c>
      <c r="M1642" s="167" t="s">
        <v>3513</v>
      </c>
      <c r="N1642" s="169">
        <v>53.4</v>
      </c>
      <c r="O1642" s="167" t="s">
        <v>3505</v>
      </c>
      <c r="P1642" s="167"/>
      <c r="Q1642" s="167" t="s">
        <v>3527</v>
      </c>
      <c r="R1642" s="167" t="s">
        <v>3528</v>
      </c>
      <c r="S1642" s="169">
        <v>3</v>
      </c>
      <c r="T1642" s="167" t="s">
        <v>3560</v>
      </c>
      <c r="U1642" s="169" t="s">
        <v>3561</v>
      </c>
      <c r="V1642" s="167" t="s">
        <v>5956</v>
      </c>
      <c r="W1642" s="167" t="s">
        <v>5957</v>
      </c>
      <c r="X1642" s="170" t="s">
        <v>3533</v>
      </c>
      <c r="Y1642" s="171" t="s">
        <v>5935</v>
      </c>
      <c r="Z1642" s="167" t="s">
        <v>10826</v>
      </c>
      <c r="AA1642" s="176">
        <v>10000</v>
      </c>
      <c r="AB1642" s="167" t="s">
        <v>11254</v>
      </c>
      <c r="AC1642" s="176">
        <v>10000</v>
      </c>
      <c r="AD1642" s="167" t="s">
        <v>11254</v>
      </c>
      <c r="AE1642" s="176">
        <v>18.899999999999999</v>
      </c>
    </row>
    <row r="1643" spans="1:31">
      <c r="A1643" s="178">
        <v>108222763500</v>
      </c>
      <c r="B1643" s="166">
        <v>46150</v>
      </c>
      <c r="C1643" s="167" t="s">
        <v>3524</v>
      </c>
      <c r="D1643" s="167" t="s">
        <v>3525</v>
      </c>
      <c r="E1643" s="167" t="s">
        <v>3526</v>
      </c>
      <c r="F1643" s="167" t="s">
        <v>3501</v>
      </c>
      <c r="G1643" s="167" t="s">
        <v>3502</v>
      </c>
      <c r="H1643" s="168">
        <v>46153</v>
      </c>
      <c r="I1643" s="167"/>
      <c r="J1643" s="169">
        <v>26138</v>
      </c>
      <c r="K1643" s="167" t="s">
        <v>55</v>
      </c>
      <c r="L1643" s="169">
        <v>34</v>
      </c>
      <c r="M1643" s="167" t="s">
        <v>3513</v>
      </c>
      <c r="N1643" s="169">
        <v>53.4</v>
      </c>
      <c r="O1643" s="167" t="s">
        <v>3505</v>
      </c>
      <c r="P1643" s="167"/>
      <c r="Q1643" s="167" t="s">
        <v>3527</v>
      </c>
      <c r="R1643" s="167" t="s">
        <v>3528</v>
      </c>
      <c r="S1643" s="169">
        <v>2</v>
      </c>
      <c r="T1643" s="167" t="s">
        <v>3717</v>
      </c>
      <c r="U1643" s="169" t="s">
        <v>3718</v>
      </c>
      <c r="V1643" s="167" t="s">
        <v>5958</v>
      </c>
      <c r="W1643" s="167" t="s">
        <v>5959</v>
      </c>
      <c r="X1643" s="170" t="s">
        <v>157</v>
      </c>
      <c r="Y1643" s="171" t="s">
        <v>5935</v>
      </c>
      <c r="Z1643" s="167" t="s">
        <v>10826</v>
      </c>
      <c r="AA1643" s="176">
        <v>6000</v>
      </c>
      <c r="AB1643" s="167" t="s">
        <v>11254</v>
      </c>
      <c r="AC1643" s="176">
        <v>6000</v>
      </c>
      <c r="AD1643" s="167" t="s">
        <v>11254</v>
      </c>
      <c r="AE1643" s="176">
        <v>3946.68</v>
      </c>
    </row>
    <row r="1644" spans="1:31">
      <c r="A1644" s="178">
        <v>108222763500</v>
      </c>
      <c r="B1644" s="166">
        <v>46150</v>
      </c>
      <c r="C1644" s="167" t="s">
        <v>3524</v>
      </c>
      <c r="D1644" s="167" t="s">
        <v>3525</v>
      </c>
      <c r="E1644" s="167" t="s">
        <v>3526</v>
      </c>
      <c r="F1644" s="167" t="s">
        <v>3501</v>
      </c>
      <c r="G1644" s="167" t="s">
        <v>3502</v>
      </c>
      <c r="H1644" s="168">
        <v>46153</v>
      </c>
      <c r="I1644" s="167"/>
      <c r="J1644" s="169">
        <v>26138</v>
      </c>
      <c r="K1644" s="167" t="s">
        <v>55</v>
      </c>
      <c r="L1644" s="169">
        <v>34</v>
      </c>
      <c r="M1644" s="167" t="s">
        <v>3513</v>
      </c>
      <c r="N1644" s="169">
        <v>53.4</v>
      </c>
      <c r="O1644" s="167" t="s">
        <v>3505</v>
      </c>
      <c r="P1644" s="167"/>
      <c r="Q1644" s="167" t="s">
        <v>3527</v>
      </c>
      <c r="R1644" s="167" t="s">
        <v>3528</v>
      </c>
      <c r="S1644" s="169">
        <v>1</v>
      </c>
      <c r="T1644" s="167" t="s">
        <v>3535</v>
      </c>
      <c r="U1644" s="169" t="s">
        <v>3536</v>
      </c>
      <c r="V1644" s="167" t="s">
        <v>5960</v>
      </c>
      <c r="W1644" s="167" t="s">
        <v>5961</v>
      </c>
      <c r="X1644" s="170" t="s">
        <v>3533</v>
      </c>
      <c r="Y1644" s="171" t="s">
        <v>5935</v>
      </c>
      <c r="Z1644" s="167" t="s">
        <v>10826</v>
      </c>
      <c r="AA1644" s="176">
        <v>45000</v>
      </c>
      <c r="AB1644" s="167" t="s">
        <v>11254</v>
      </c>
      <c r="AC1644" s="176">
        <v>45000</v>
      </c>
      <c r="AD1644" s="167" t="s">
        <v>11254</v>
      </c>
      <c r="AE1644" s="176">
        <v>342</v>
      </c>
    </row>
    <row r="1645" spans="1:31">
      <c r="A1645" s="178">
        <v>108224317500</v>
      </c>
      <c r="B1645" s="166">
        <v>46151</v>
      </c>
      <c r="C1645" s="167" t="s">
        <v>3610</v>
      </c>
      <c r="D1645" s="167" t="s">
        <v>3525</v>
      </c>
      <c r="E1645" s="167" t="s">
        <v>3526</v>
      </c>
      <c r="F1645" s="167" t="s">
        <v>3613</v>
      </c>
      <c r="G1645" s="167" t="s">
        <v>3614</v>
      </c>
      <c r="H1645" s="168">
        <v>46151</v>
      </c>
      <c r="I1645" s="167"/>
      <c r="J1645" s="169">
        <v>1</v>
      </c>
      <c r="K1645" s="167" t="s">
        <v>48</v>
      </c>
      <c r="L1645" s="169">
        <v>3</v>
      </c>
      <c r="M1645" s="167" t="s">
        <v>3504</v>
      </c>
      <c r="N1645" s="169">
        <v>21</v>
      </c>
      <c r="O1645" s="167" t="s">
        <v>3505</v>
      </c>
      <c r="P1645" s="167" t="s">
        <v>5962</v>
      </c>
      <c r="Q1645" s="167" t="s">
        <v>3506</v>
      </c>
      <c r="R1645" s="167" t="s">
        <v>5963</v>
      </c>
      <c r="S1645" s="169">
        <v>3</v>
      </c>
      <c r="T1645" s="167"/>
      <c r="U1645" s="169" t="s">
        <v>3645</v>
      </c>
      <c r="V1645" s="167" t="s">
        <v>5964</v>
      </c>
      <c r="W1645" s="167"/>
      <c r="X1645" s="170" t="s">
        <v>3619</v>
      </c>
      <c r="Y1645" s="171" t="s">
        <v>5965</v>
      </c>
      <c r="Z1645" s="167" t="s">
        <v>10827</v>
      </c>
      <c r="AA1645" s="176">
        <v>1</v>
      </c>
      <c r="AB1645" s="167" t="s">
        <v>11254</v>
      </c>
      <c r="AC1645" s="176">
        <v>1</v>
      </c>
      <c r="AD1645" s="167" t="s">
        <v>11254</v>
      </c>
      <c r="AE1645" s="176">
        <v>58000000</v>
      </c>
    </row>
    <row r="1646" spans="1:31">
      <c r="A1646" s="178">
        <v>108224317500</v>
      </c>
      <c r="B1646" s="166">
        <v>46151</v>
      </c>
      <c r="C1646" s="167" t="s">
        <v>3610</v>
      </c>
      <c r="D1646" s="167" t="s">
        <v>3525</v>
      </c>
      <c r="E1646" s="167" t="s">
        <v>3526</v>
      </c>
      <c r="F1646" s="167" t="s">
        <v>3613</v>
      </c>
      <c r="G1646" s="167" t="s">
        <v>3614</v>
      </c>
      <c r="H1646" s="168">
        <v>46151</v>
      </c>
      <c r="I1646" s="167"/>
      <c r="J1646" s="169">
        <v>1</v>
      </c>
      <c r="K1646" s="167" t="s">
        <v>48</v>
      </c>
      <c r="L1646" s="169">
        <v>3</v>
      </c>
      <c r="M1646" s="167" t="s">
        <v>3504</v>
      </c>
      <c r="N1646" s="169">
        <v>21</v>
      </c>
      <c r="O1646" s="167" t="s">
        <v>3505</v>
      </c>
      <c r="P1646" s="167" t="s">
        <v>5962</v>
      </c>
      <c r="Q1646" s="167" t="s">
        <v>3506</v>
      </c>
      <c r="R1646" s="167" t="s">
        <v>5963</v>
      </c>
      <c r="S1646" s="169">
        <v>2</v>
      </c>
      <c r="T1646" s="167"/>
      <c r="U1646" s="169" t="s">
        <v>3645</v>
      </c>
      <c r="V1646" s="167" t="s">
        <v>5966</v>
      </c>
      <c r="W1646" s="167"/>
      <c r="X1646" s="170" t="s">
        <v>3619</v>
      </c>
      <c r="Y1646" s="171" t="s">
        <v>5965</v>
      </c>
      <c r="Z1646" s="167" t="s">
        <v>10827</v>
      </c>
      <c r="AA1646" s="176">
        <v>1</v>
      </c>
      <c r="AB1646" s="167" t="s">
        <v>11254</v>
      </c>
      <c r="AC1646" s="176">
        <v>1</v>
      </c>
      <c r="AD1646" s="167" t="s">
        <v>11254</v>
      </c>
      <c r="AE1646" s="176">
        <v>20500000</v>
      </c>
    </row>
    <row r="1647" spans="1:31">
      <c r="A1647" s="178">
        <v>108224317500</v>
      </c>
      <c r="B1647" s="166">
        <v>46151</v>
      </c>
      <c r="C1647" s="167" t="s">
        <v>3610</v>
      </c>
      <c r="D1647" s="167" t="s">
        <v>3525</v>
      </c>
      <c r="E1647" s="167" t="s">
        <v>3526</v>
      </c>
      <c r="F1647" s="167" t="s">
        <v>3613</v>
      </c>
      <c r="G1647" s="167" t="s">
        <v>3614</v>
      </c>
      <c r="H1647" s="168">
        <v>46151</v>
      </c>
      <c r="I1647" s="167"/>
      <c r="J1647" s="169">
        <v>1</v>
      </c>
      <c r="K1647" s="167" t="s">
        <v>48</v>
      </c>
      <c r="L1647" s="169">
        <v>3</v>
      </c>
      <c r="M1647" s="167" t="s">
        <v>3504</v>
      </c>
      <c r="N1647" s="169">
        <v>21</v>
      </c>
      <c r="O1647" s="167" t="s">
        <v>3505</v>
      </c>
      <c r="P1647" s="167" t="s">
        <v>5962</v>
      </c>
      <c r="Q1647" s="167" t="s">
        <v>3506</v>
      </c>
      <c r="R1647" s="167" t="s">
        <v>5963</v>
      </c>
      <c r="S1647" s="169">
        <v>1</v>
      </c>
      <c r="T1647" s="167"/>
      <c r="U1647" s="169" t="s">
        <v>5967</v>
      </c>
      <c r="V1647" s="167" t="s">
        <v>5968</v>
      </c>
      <c r="W1647" s="167"/>
      <c r="X1647" s="170" t="s">
        <v>3619</v>
      </c>
      <c r="Y1647" s="171" t="s">
        <v>5965</v>
      </c>
      <c r="Z1647" s="167" t="s">
        <v>10827</v>
      </c>
      <c r="AA1647" s="176">
        <v>1</v>
      </c>
      <c r="AB1647" s="167" t="s">
        <v>11254</v>
      </c>
      <c r="AC1647" s="176">
        <v>1</v>
      </c>
      <c r="AD1647" s="167" t="s">
        <v>11254</v>
      </c>
      <c r="AE1647" s="176">
        <v>37000000</v>
      </c>
    </row>
    <row r="1648" spans="1:31">
      <c r="A1648" s="178">
        <v>108224861620</v>
      </c>
      <c r="B1648" s="166">
        <v>46151</v>
      </c>
      <c r="C1648" s="167" t="s">
        <v>3610</v>
      </c>
      <c r="D1648" s="167" t="s">
        <v>3525</v>
      </c>
      <c r="E1648" s="167" t="s">
        <v>3526</v>
      </c>
      <c r="F1648" s="167" t="s">
        <v>3702</v>
      </c>
      <c r="G1648" s="167" t="s">
        <v>3603</v>
      </c>
      <c r="H1648" s="168">
        <v>46153</v>
      </c>
      <c r="I1648" s="167"/>
      <c r="J1648" s="169">
        <v>26138</v>
      </c>
      <c r="K1648" s="167" t="s">
        <v>55</v>
      </c>
      <c r="L1648" s="169">
        <v>1</v>
      </c>
      <c r="M1648" s="167" t="s">
        <v>5510</v>
      </c>
      <c r="N1648" s="169">
        <v>1316.99</v>
      </c>
      <c r="O1648" s="167" t="s">
        <v>3505</v>
      </c>
      <c r="P1648" s="167"/>
      <c r="Q1648" s="167" t="s">
        <v>3514</v>
      </c>
      <c r="R1648" s="167" t="s">
        <v>5891</v>
      </c>
      <c r="S1648" s="169">
        <v>1</v>
      </c>
      <c r="T1648" s="167"/>
      <c r="U1648" s="169" t="s">
        <v>5969</v>
      </c>
      <c r="V1648" s="167" t="s">
        <v>5970</v>
      </c>
      <c r="W1648" s="167"/>
      <c r="X1648" s="170" t="s">
        <v>3619</v>
      </c>
      <c r="Y1648" s="171" t="s">
        <v>5971</v>
      </c>
      <c r="Z1648" s="167" t="s">
        <v>10828</v>
      </c>
      <c r="AA1648" s="176">
        <v>1</v>
      </c>
      <c r="AB1648" s="167" t="s">
        <v>11254</v>
      </c>
      <c r="AC1648" s="176">
        <v>1</v>
      </c>
      <c r="AD1648" s="167" t="s">
        <v>11254</v>
      </c>
      <c r="AE1648" s="176">
        <v>45600</v>
      </c>
    </row>
    <row r="1649" spans="1:31">
      <c r="A1649" s="178">
        <v>108226444540</v>
      </c>
      <c r="B1649" s="166">
        <v>46153</v>
      </c>
      <c r="C1649" s="167" t="s">
        <v>3524</v>
      </c>
      <c r="D1649" s="167" t="s">
        <v>3525</v>
      </c>
      <c r="E1649" s="167" t="s">
        <v>3526</v>
      </c>
      <c r="F1649" s="167" t="s">
        <v>3501</v>
      </c>
      <c r="G1649" s="167" t="s">
        <v>3502</v>
      </c>
      <c r="H1649" s="168">
        <v>46154</v>
      </c>
      <c r="I1649" s="167" t="s">
        <v>5972</v>
      </c>
      <c r="J1649" s="169">
        <v>26118</v>
      </c>
      <c r="K1649" s="167" t="s">
        <v>55</v>
      </c>
      <c r="L1649" s="169">
        <v>2</v>
      </c>
      <c r="M1649" s="167" t="s">
        <v>3513</v>
      </c>
      <c r="N1649" s="169">
        <v>14.5</v>
      </c>
      <c r="O1649" s="167" t="s">
        <v>3505</v>
      </c>
      <c r="P1649" s="167"/>
      <c r="Q1649" s="167" t="s">
        <v>3506</v>
      </c>
      <c r="R1649" s="167" t="s">
        <v>3528</v>
      </c>
      <c r="S1649" s="169">
        <v>1</v>
      </c>
      <c r="T1649" s="167" t="s">
        <v>3587</v>
      </c>
      <c r="U1649" s="169" t="s">
        <v>3588</v>
      </c>
      <c r="V1649" s="167" t="s">
        <v>5973</v>
      </c>
      <c r="W1649" s="167" t="s">
        <v>5974</v>
      </c>
      <c r="X1649" s="170" t="s">
        <v>3533</v>
      </c>
      <c r="Y1649" s="171" t="s">
        <v>5975</v>
      </c>
      <c r="Z1649" s="167" t="s">
        <v>10829</v>
      </c>
      <c r="AA1649" s="176">
        <v>320</v>
      </c>
      <c r="AB1649" s="167" t="s">
        <v>11254</v>
      </c>
      <c r="AC1649" s="176">
        <v>320</v>
      </c>
      <c r="AD1649" s="167" t="s">
        <v>11254</v>
      </c>
      <c r="AE1649" s="176">
        <v>1904</v>
      </c>
    </row>
    <row r="1650" spans="1:31">
      <c r="A1650" s="178">
        <v>108226912510</v>
      </c>
      <c r="B1650" s="166">
        <v>46153</v>
      </c>
      <c r="C1650" s="167" t="s">
        <v>3524</v>
      </c>
      <c r="D1650" s="167" t="s">
        <v>3525</v>
      </c>
      <c r="E1650" s="167" t="s">
        <v>3526</v>
      </c>
      <c r="F1650" s="167" t="s">
        <v>3501</v>
      </c>
      <c r="G1650" s="167" t="s">
        <v>3502</v>
      </c>
      <c r="H1650" s="168">
        <v>46153</v>
      </c>
      <c r="I1650" s="167" t="s">
        <v>5972</v>
      </c>
      <c r="J1650" s="169">
        <v>26118</v>
      </c>
      <c r="K1650" s="167" t="s">
        <v>55</v>
      </c>
      <c r="L1650" s="169">
        <v>3</v>
      </c>
      <c r="M1650" s="167" t="s">
        <v>3513</v>
      </c>
      <c r="N1650" s="169">
        <v>22</v>
      </c>
      <c r="O1650" s="167" t="s">
        <v>3505</v>
      </c>
      <c r="P1650" s="167"/>
      <c r="Q1650" s="167" t="s">
        <v>3506</v>
      </c>
      <c r="R1650" s="167" t="s">
        <v>3528</v>
      </c>
      <c r="S1650" s="169">
        <v>1</v>
      </c>
      <c r="T1650" s="167" t="s">
        <v>3587</v>
      </c>
      <c r="U1650" s="169" t="s">
        <v>3588</v>
      </c>
      <c r="V1650" s="167" t="s">
        <v>5973</v>
      </c>
      <c r="W1650" s="167" t="s">
        <v>5974</v>
      </c>
      <c r="X1650" s="170" t="s">
        <v>3533</v>
      </c>
      <c r="Y1650" s="171" t="s">
        <v>5976</v>
      </c>
      <c r="Z1650" s="167" t="s">
        <v>10830</v>
      </c>
      <c r="AA1650" s="176">
        <v>480</v>
      </c>
      <c r="AB1650" s="167" t="s">
        <v>11254</v>
      </c>
      <c r="AC1650" s="176">
        <v>480</v>
      </c>
      <c r="AD1650" s="167" t="s">
        <v>11254</v>
      </c>
      <c r="AE1650" s="176">
        <v>2856</v>
      </c>
    </row>
    <row r="1651" spans="1:31">
      <c r="A1651" s="178">
        <v>108227034420</v>
      </c>
      <c r="B1651" s="166">
        <v>46153</v>
      </c>
      <c r="C1651" s="167" t="s">
        <v>3524</v>
      </c>
      <c r="D1651" s="167" t="s">
        <v>3525</v>
      </c>
      <c r="E1651" s="167" t="s">
        <v>3526</v>
      </c>
      <c r="F1651" s="167" t="s">
        <v>3501</v>
      </c>
      <c r="G1651" s="167" t="s">
        <v>3502</v>
      </c>
      <c r="H1651" s="168">
        <v>46153</v>
      </c>
      <c r="I1651" s="167" t="s">
        <v>5972</v>
      </c>
      <c r="J1651" s="169">
        <v>26118</v>
      </c>
      <c r="K1651" s="167" t="s">
        <v>55</v>
      </c>
      <c r="L1651" s="169">
        <v>9</v>
      </c>
      <c r="M1651" s="167" t="s">
        <v>3513</v>
      </c>
      <c r="N1651" s="169">
        <v>61.5</v>
      </c>
      <c r="O1651" s="167" t="s">
        <v>3505</v>
      </c>
      <c r="P1651" s="167"/>
      <c r="Q1651" s="167" t="s">
        <v>3506</v>
      </c>
      <c r="R1651" s="167" t="s">
        <v>3528</v>
      </c>
      <c r="S1651" s="169">
        <v>1</v>
      </c>
      <c r="T1651" s="167" t="s">
        <v>3587</v>
      </c>
      <c r="U1651" s="169" t="s">
        <v>3588</v>
      </c>
      <c r="V1651" s="167" t="s">
        <v>5973</v>
      </c>
      <c r="W1651" s="167" t="s">
        <v>5974</v>
      </c>
      <c r="X1651" s="170" t="s">
        <v>3533</v>
      </c>
      <c r="Y1651" s="171" t="s">
        <v>5977</v>
      </c>
      <c r="Z1651" s="167" t="s">
        <v>10831</v>
      </c>
      <c r="AA1651" s="176">
        <v>1440</v>
      </c>
      <c r="AB1651" s="167" t="s">
        <v>11254</v>
      </c>
      <c r="AC1651" s="176">
        <v>1440</v>
      </c>
      <c r="AD1651" s="167" t="s">
        <v>11254</v>
      </c>
      <c r="AE1651" s="176">
        <v>8568</v>
      </c>
    </row>
    <row r="1652" spans="1:31">
      <c r="A1652" s="178">
        <v>108228141560</v>
      </c>
      <c r="B1652" s="166">
        <v>46153</v>
      </c>
      <c r="C1652" s="167" t="s">
        <v>3524</v>
      </c>
      <c r="D1652" s="167" t="s">
        <v>3525</v>
      </c>
      <c r="E1652" s="167" t="s">
        <v>3526</v>
      </c>
      <c r="F1652" s="167" t="s">
        <v>3628</v>
      </c>
      <c r="G1652" s="167" t="s">
        <v>5048</v>
      </c>
      <c r="H1652" s="168">
        <v>46153</v>
      </c>
      <c r="I1652" s="167"/>
      <c r="J1652" s="169">
        <v>26118</v>
      </c>
      <c r="K1652" s="167" t="s">
        <v>55</v>
      </c>
      <c r="L1652" s="169">
        <v>26</v>
      </c>
      <c r="M1652" s="167" t="s">
        <v>3604</v>
      </c>
      <c r="N1652" s="169">
        <v>3368.99</v>
      </c>
      <c r="O1652" s="167" t="s">
        <v>3505</v>
      </c>
      <c r="P1652" s="167"/>
      <c r="Q1652" s="167" t="s">
        <v>3527</v>
      </c>
      <c r="R1652" s="167" t="s">
        <v>3528</v>
      </c>
      <c r="S1652" s="169">
        <v>8</v>
      </c>
      <c r="T1652" s="167" t="s">
        <v>4756</v>
      </c>
      <c r="U1652" s="169" t="s">
        <v>3648</v>
      </c>
      <c r="V1652" s="167" t="s">
        <v>5978</v>
      </c>
      <c r="W1652" s="167" t="s">
        <v>5979</v>
      </c>
      <c r="X1652" s="170" t="s">
        <v>3533</v>
      </c>
      <c r="Y1652" s="171" t="s">
        <v>5980</v>
      </c>
      <c r="Z1652" s="167" t="s">
        <v>10832</v>
      </c>
      <c r="AA1652" s="176">
        <v>2112</v>
      </c>
      <c r="AB1652" s="167" t="s">
        <v>11254</v>
      </c>
      <c r="AC1652" s="176">
        <v>2112</v>
      </c>
      <c r="AD1652" s="167" t="s">
        <v>11254</v>
      </c>
      <c r="AE1652" s="176">
        <v>6441.6</v>
      </c>
    </row>
    <row r="1653" spans="1:31">
      <c r="A1653" s="178">
        <v>108228141560</v>
      </c>
      <c r="B1653" s="166">
        <v>46153</v>
      </c>
      <c r="C1653" s="167" t="s">
        <v>3524</v>
      </c>
      <c r="D1653" s="167" t="s">
        <v>3525</v>
      </c>
      <c r="E1653" s="167" t="s">
        <v>3526</v>
      </c>
      <c r="F1653" s="167" t="s">
        <v>3628</v>
      </c>
      <c r="G1653" s="167" t="s">
        <v>5048</v>
      </c>
      <c r="H1653" s="168">
        <v>46153</v>
      </c>
      <c r="I1653" s="167"/>
      <c r="J1653" s="169">
        <v>26118</v>
      </c>
      <c r="K1653" s="167" t="s">
        <v>55</v>
      </c>
      <c r="L1653" s="169">
        <v>26</v>
      </c>
      <c r="M1653" s="167" t="s">
        <v>3604</v>
      </c>
      <c r="N1653" s="169">
        <v>3368.99</v>
      </c>
      <c r="O1653" s="167" t="s">
        <v>3505</v>
      </c>
      <c r="P1653" s="167"/>
      <c r="Q1653" s="167" t="s">
        <v>3527</v>
      </c>
      <c r="R1653" s="167" t="s">
        <v>3528</v>
      </c>
      <c r="S1653" s="169">
        <v>7</v>
      </c>
      <c r="T1653" s="167" t="s">
        <v>4756</v>
      </c>
      <c r="U1653" s="169" t="s">
        <v>3648</v>
      </c>
      <c r="V1653" s="167" t="s">
        <v>5428</v>
      </c>
      <c r="W1653" s="167" t="s">
        <v>5429</v>
      </c>
      <c r="X1653" s="170" t="s">
        <v>3533</v>
      </c>
      <c r="Y1653" s="171" t="s">
        <v>5980</v>
      </c>
      <c r="Z1653" s="167" t="s">
        <v>10832</v>
      </c>
      <c r="AA1653" s="176">
        <v>3600</v>
      </c>
      <c r="AB1653" s="167" t="s">
        <v>11254</v>
      </c>
      <c r="AC1653" s="176">
        <v>3600</v>
      </c>
      <c r="AD1653" s="167" t="s">
        <v>11254</v>
      </c>
      <c r="AE1653" s="176">
        <v>7560</v>
      </c>
    </row>
    <row r="1654" spans="1:31">
      <c r="A1654" s="178">
        <v>108228141560</v>
      </c>
      <c r="B1654" s="166">
        <v>46153</v>
      </c>
      <c r="C1654" s="167" t="s">
        <v>3524</v>
      </c>
      <c r="D1654" s="167" t="s">
        <v>3525</v>
      </c>
      <c r="E1654" s="167" t="s">
        <v>3526</v>
      </c>
      <c r="F1654" s="167" t="s">
        <v>3628</v>
      </c>
      <c r="G1654" s="167" t="s">
        <v>5048</v>
      </c>
      <c r="H1654" s="168">
        <v>46153</v>
      </c>
      <c r="I1654" s="167"/>
      <c r="J1654" s="169">
        <v>26118</v>
      </c>
      <c r="K1654" s="167" t="s">
        <v>55</v>
      </c>
      <c r="L1654" s="169">
        <v>26</v>
      </c>
      <c r="M1654" s="167" t="s">
        <v>3604</v>
      </c>
      <c r="N1654" s="169">
        <v>3368.99</v>
      </c>
      <c r="O1654" s="167" t="s">
        <v>3505</v>
      </c>
      <c r="P1654" s="167"/>
      <c r="Q1654" s="167" t="s">
        <v>3527</v>
      </c>
      <c r="R1654" s="167" t="s">
        <v>3528</v>
      </c>
      <c r="S1654" s="169">
        <v>6</v>
      </c>
      <c r="T1654" s="167" t="s">
        <v>4756</v>
      </c>
      <c r="U1654" s="169" t="s">
        <v>3648</v>
      </c>
      <c r="V1654" s="167" t="s">
        <v>5431</v>
      </c>
      <c r="W1654" s="167" t="s">
        <v>5272</v>
      </c>
      <c r="X1654" s="170" t="s">
        <v>3533</v>
      </c>
      <c r="Y1654" s="171" t="s">
        <v>5980</v>
      </c>
      <c r="Z1654" s="167" t="s">
        <v>10832</v>
      </c>
      <c r="AA1654" s="176">
        <v>30</v>
      </c>
      <c r="AB1654" s="167" t="s">
        <v>11254</v>
      </c>
      <c r="AC1654" s="176">
        <v>30</v>
      </c>
      <c r="AD1654" s="167" t="s">
        <v>11254</v>
      </c>
      <c r="AE1654" s="176">
        <v>460.5</v>
      </c>
    </row>
    <row r="1655" spans="1:31">
      <c r="A1655" s="178">
        <v>108228141560</v>
      </c>
      <c r="B1655" s="166">
        <v>46153</v>
      </c>
      <c r="C1655" s="167" t="s">
        <v>3524</v>
      </c>
      <c r="D1655" s="167" t="s">
        <v>3525</v>
      </c>
      <c r="E1655" s="167" t="s">
        <v>3526</v>
      </c>
      <c r="F1655" s="167" t="s">
        <v>3628</v>
      </c>
      <c r="G1655" s="167" t="s">
        <v>5048</v>
      </c>
      <c r="H1655" s="168">
        <v>46153</v>
      </c>
      <c r="I1655" s="167"/>
      <c r="J1655" s="169">
        <v>26118</v>
      </c>
      <c r="K1655" s="167" t="s">
        <v>55</v>
      </c>
      <c r="L1655" s="169">
        <v>26</v>
      </c>
      <c r="M1655" s="167" t="s">
        <v>3604</v>
      </c>
      <c r="N1655" s="169">
        <v>3368.99</v>
      </c>
      <c r="O1655" s="167" t="s">
        <v>3505</v>
      </c>
      <c r="P1655" s="167"/>
      <c r="Q1655" s="167" t="s">
        <v>3527</v>
      </c>
      <c r="R1655" s="167" t="s">
        <v>3528</v>
      </c>
      <c r="S1655" s="169">
        <v>5</v>
      </c>
      <c r="T1655" s="167" t="s">
        <v>4756</v>
      </c>
      <c r="U1655" s="169" t="s">
        <v>3648</v>
      </c>
      <c r="V1655" s="167" t="s">
        <v>5431</v>
      </c>
      <c r="W1655" s="167" t="s">
        <v>5272</v>
      </c>
      <c r="X1655" s="170" t="s">
        <v>3533</v>
      </c>
      <c r="Y1655" s="171" t="s">
        <v>5980</v>
      </c>
      <c r="Z1655" s="167" t="s">
        <v>10832</v>
      </c>
      <c r="AA1655" s="176">
        <v>10</v>
      </c>
      <c r="AB1655" s="167" t="s">
        <v>11254</v>
      </c>
      <c r="AC1655" s="176">
        <v>10</v>
      </c>
      <c r="AD1655" s="167" t="s">
        <v>11254</v>
      </c>
      <c r="AE1655" s="176">
        <v>153.5</v>
      </c>
    </row>
    <row r="1656" spans="1:31">
      <c r="A1656" s="178">
        <v>108228141560</v>
      </c>
      <c r="B1656" s="166">
        <v>46153</v>
      </c>
      <c r="C1656" s="167" t="s">
        <v>3524</v>
      </c>
      <c r="D1656" s="167" t="s">
        <v>3525</v>
      </c>
      <c r="E1656" s="167" t="s">
        <v>3526</v>
      </c>
      <c r="F1656" s="167" t="s">
        <v>3628</v>
      </c>
      <c r="G1656" s="167" t="s">
        <v>5048</v>
      </c>
      <c r="H1656" s="168">
        <v>46153</v>
      </c>
      <c r="I1656" s="167"/>
      <c r="J1656" s="169">
        <v>26118</v>
      </c>
      <c r="K1656" s="167" t="s">
        <v>55</v>
      </c>
      <c r="L1656" s="169">
        <v>26</v>
      </c>
      <c r="M1656" s="167" t="s">
        <v>3604</v>
      </c>
      <c r="N1656" s="169">
        <v>3368.99</v>
      </c>
      <c r="O1656" s="167" t="s">
        <v>3505</v>
      </c>
      <c r="P1656" s="167"/>
      <c r="Q1656" s="167" t="s">
        <v>3527</v>
      </c>
      <c r="R1656" s="167" t="s">
        <v>3528</v>
      </c>
      <c r="S1656" s="169">
        <v>4</v>
      </c>
      <c r="T1656" s="167" t="s">
        <v>4756</v>
      </c>
      <c r="U1656" s="169" t="s">
        <v>3648</v>
      </c>
      <c r="V1656" s="167" t="s">
        <v>5431</v>
      </c>
      <c r="W1656" s="167" t="s">
        <v>5272</v>
      </c>
      <c r="X1656" s="170" t="s">
        <v>3533</v>
      </c>
      <c r="Y1656" s="171" t="s">
        <v>5980</v>
      </c>
      <c r="Z1656" s="167" t="s">
        <v>10832</v>
      </c>
      <c r="AA1656" s="176">
        <v>80</v>
      </c>
      <c r="AB1656" s="167" t="s">
        <v>11254</v>
      </c>
      <c r="AC1656" s="176">
        <v>80</v>
      </c>
      <c r="AD1656" s="167" t="s">
        <v>11254</v>
      </c>
      <c r="AE1656" s="176">
        <v>1228</v>
      </c>
    </row>
    <row r="1657" spans="1:31">
      <c r="A1657" s="178">
        <v>108228141560</v>
      </c>
      <c r="B1657" s="166">
        <v>46153</v>
      </c>
      <c r="C1657" s="167" t="s">
        <v>3524</v>
      </c>
      <c r="D1657" s="167" t="s">
        <v>3525</v>
      </c>
      <c r="E1657" s="167" t="s">
        <v>3526</v>
      </c>
      <c r="F1657" s="167" t="s">
        <v>3628</v>
      </c>
      <c r="G1657" s="167" t="s">
        <v>5048</v>
      </c>
      <c r="H1657" s="168">
        <v>46153</v>
      </c>
      <c r="I1657" s="167"/>
      <c r="J1657" s="169">
        <v>26118</v>
      </c>
      <c r="K1657" s="167" t="s">
        <v>55</v>
      </c>
      <c r="L1657" s="169">
        <v>26</v>
      </c>
      <c r="M1657" s="167" t="s">
        <v>3604</v>
      </c>
      <c r="N1657" s="169">
        <v>3368.99</v>
      </c>
      <c r="O1657" s="167" t="s">
        <v>3505</v>
      </c>
      <c r="P1657" s="167"/>
      <c r="Q1657" s="167" t="s">
        <v>3527</v>
      </c>
      <c r="R1657" s="167" t="s">
        <v>3528</v>
      </c>
      <c r="S1657" s="169">
        <v>3</v>
      </c>
      <c r="T1657" s="167" t="s">
        <v>4756</v>
      </c>
      <c r="U1657" s="169" t="s">
        <v>3648</v>
      </c>
      <c r="V1657" s="167" t="s">
        <v>5431</v>
      </c>
      <c r="W1657" s="167" t="s">
        <v>5272</v>
      </c>
      <c r="X1657" s="170" t="s">
        <v>3533</v>
      </c>
      <c r="Y1657" s="171" t="s">
        <v>5980</v>
      </c>
      <c r="Z1657" s="167" t="s">
        <v>10832</v>
      </c>
      <c r="AA1657" s="176">
        <v>2000</v>
      </c>
      <c r="AB1657" s="167" t="s">
        <v>11254</v>
      </c>
      <c r="AC1657" s="176">
        <v>2000</v>
      </c>
      <c r="AD1657" s="167" t="s">
        <v>11254</v>
      </c>
      <c r="AE1657" s="176">
        <v>30700</v>
      </c>
    </row>
    <row r="1658" spans="1:31">
      <c r="A1658" s="178">
        <v>108228141560</v>
      </c>
      <c r="B1658" s="166">
        <v>46153</v>
      </c>
      <c r="C1658" s="167" t="s">
        <v>3524</v>
      </c>
      <c r="D1658" s="167" t="s">
        <v>3525</v>
      </c>
      <c r="E1658" s="167" t="s">
        <v>3526</v>
      </c>
      <c r="F1658" s="167" t="s">
        <v>3628</v>
      </c>
      <c r="G1658" s="167" t="s">
        <v>5048</v>
      </c>
      <c r="H1658" s="168">
        <v>46153</v>
      </c>
      <c r="I1658" s="167"/>
      <c r="J1658" s="169">
        <v>26118</v>
      </c>
      <c r="K1658" s="167" t="s">
        <v>55</v>
      </c>
      <c r="L1658" s="169">
        <v>26</v>
      </c>
      <c r="M1658" s="167" t="s">
        <v>3604</v>
      </c>
      <c r="N1658" s="169">
        <v>3368.99</v>
      </c>
      <c r="O1658" s="167" t="s">
        <v>3505</v>
      </c>
      <c r="P1658" s="167"/>
      <c r="Q1658" s="167" t="s">
        <v>3527</v>
      </c>
      <c r="R1658" s="167" t="s">
        <v>3528</v>
      </c>
      <c r="S1658" s="169">
        <v>2</v>
      </c>
      <c r="T1658" s="167" t="s">
        <v>4756</v>
      </c>
      <c r="U1658" s="169" t="s">
        <v>3648</v>
      </c>
      <c r="V1658" s="167" t="s">
        <v>5431</v>
      </c>
      <c r="W1658" s="167" t="s">
        <v>5272</v>
      </c>
      <c r="X1658" s="170" t="s">
        <v>3533</v>
      </c>
      <c r="Y1658" s="171" t="s">
        <v>5980</v>
      </c>
      <c r="Z1658" s="167" t="s">
        <v>10832</v>
      </c>
      <c r="AA1658" s="176">
        <v>760</v>
      </c>
      <c r="AB1658" s="167" t="s">
        <v>11254</v>
      </c>
      <c r="AC1658" s="176">
        <v>760</v>
      </c>
      <c r="AD1658" s="167" t="s">
        <v>11254</v>
      </c>
      <c r="AE1658" s="176">
        <v>11666</v>
      </c>
    </row>
    <row r="1659" spans="1:31">
      <c r="A1659" s="178">
        <v>108228141560</v>
      </c>
      <c r="B1659" s="166">
        <v>46153</v>
      </c>
      <c r="C1659" s="167" t="s">
        <v>3524</v>
      </c>
      <c r="D1659" s="167" t="s">
        <v>3525</v>
      </c>
      <c r="E1659" s="167" t="s">
        <v>3526</v>
      </c>
      <c r="F1659" s="167" t="s">
        <v>3628</v>
      </c>
      <c r="G1659" s="167" t="s">
        <v>5048</v>
      </c>
      <c r="H1659" s="168">
        <v>46153</v>
      </c>
      <c r="I1659" s="167"/>
      <c r="J1659" s="169">
        <v>26118</v>
      </c>
      <c r="K1659" s="167" t="s">
        <v>55</v>
      </c>
      <c r="L1659" s="169">
        <v>26</v>
      </c>
      <c r="M1659" s="167" t="s">
        <v>3604</v>
      </c>
      <c r="N1659" s="169">
        <v>3368.99</v>
      </c>
      <c r="O1659" s="167" t="s">
        <v>3505</v>
      </c>
      <c r="P1659" s="167"/>
      <c r="Q1659" s="167" t="s">
        <v>3527</v>
      </c>
      <c r="R1659" s="167" t="s">
        <v>3528</v>
      </c>
      <c r="S1659" s="169">
        <v>1</v>
      </c>
      <c r="T1659" s="167" t="s">
        <v>4756</v>
      </c>
      <c r="U1659" s="169" t="s">
        <v>3648</v>
      </c>
      <c r="V1659" s="167" t="s">
        <v>5981</v>
      </c>
      <c r="W1659" s="167" t="s">
        <v>5982</v>
      </c>
      <c r="X1659" s="170" t="s">
        <v>3533</v>
      </c>
      <c r="Y1659" s="171" t="s">
        <v>5980</v>
      </c>
      <c r="Z1659" s="167" t="s">
        <v>10832</v>
      </c>
      <c r="AA1659" s="176">
        <v>2640</v>
      </c>
      <c r="AB1659" s="167" t="s">
        <v>11254</v>
      </c>
      <c r="AC1659" s="176">
        <v>2640</v>
      </c>
      <c r="AD1659" s="167" t="s">
        <v>11254</v>
      </c>
      <c r="AE1659" s="176">
        <v>7682.4</v>
      </c>
    </row>
    <row r="1660" spans="1:31">
      <c r="A1660" s="178">
        <v>108229470860</v>
      </c>
      <c r="B1660" s="166">
        <v>46154</v>
      </c>
      <c r="C1660" s="167" t="s">
        <v>3524</v>
      </c>
      <c r="D1660" s="167" t="s">
        <v>3525</v>
      </c>
      <c r="E1660" s="167" t="s">
        <v>3526</v>
      </c>
      <c r="F1660" s="167" t="s">
        <v>3501</v>
      </c>
      <c r="G1660" s="167" t="s">
        <v>3502</v>
      </c>
      <c r="H1660" s="168">
        <v>46155</v>
      </c>
      <c r="I1660" s="167"/>
      <c r="J1660" s="169">
        <v>26118</v>
      </c>
      <c r="K1660" s="167" t="s">
        <v>55</v>
      </c>
      <c r="L1660" s="169">
        <v>1</v>
      </c>
      <c r="M1660" s="167" t="s">
        <v>3513</v>
      </c>
      <c r="N1660" s="169">
        <v>0.4</v>
      </c>
      <c r="O1660" s="167" t="s">
        <v>3505</v>
      </c>
      <c r="P1660" s="167"/>
      <c r="Q1660" s="167" t="s">
        <v>3514</v>
      </c>
      <c r="R1660" s="167" t="s">
        <v>3528</v>
      </c>
      <c r="S1660" s="169">
        <v>1</v>
      </c>
      <c r="T1660" s="167" t="s">
        <v>3560</v>
      </c>
      <c r="U1660" s="169" t="s">
        <v>3561</v>
      </c>
      <c r="V1660" s="167" t="s">
        <v>5983</v>
      </c>
      <c r="W1660" s="167" t="s">
        <v>5984</v>
      </c>
      <c r="X1660" s="170" t="s">
        <v>159</v>
      </c>
      <c r="Y1660" s="171" t="s">
        <v>5985</v>
      </c>
      <c r="Z1660" s="167" t="s">
        <v>10833</v>
      </c>
      <c r="AA1660" s="176">
        <v>30000</v>
      </c>
      <c r="AB1660" s="167" t="s">
        <v>11254</v>
      </c>
      <c r="AC1660" s="176">
        <v>30000</v>
      </c>
      <c r="AD1660" s="167" t="s">
        <v>11254</v>
      </c>
      <c r="AE1660" s="176">
        <v>19.2</v>
      </c>
    </row>
    <row r="1661" spans="1:31">
      <c r="A1661" s="178">
        <v>108230027510</v>
      </c>
      <c r="B1661" s="166">
        <v>46153</v>
      </c>
      <c r="C1661" s="167" t="s">
        <v>3524</v>
      </c>
      <c r="D1661" s="167" t="s">
        <v>3525</v>
      </c>
      <c r="E1661" s="167" t="s">
        <v>3526</v>
      </c>
      <c r="F1661" s="167" t="s">
        <v>3501</v>
      </c>
      <c r="G1661" s="167" t="s">
        <v>3502</v>
      </c>
      <c r="H1661" s="168">
        <v>46154</v>
      </c>
      <c r="I1661" s="167"/>
      <c r="J1661" s="169">
        <v>26118</v>
      </c>
      <c r="K1661" s="167" t="s">
        <v>55</v>
      </c>
      <c r="L1661" s="169">
        <v>1</v>
      </c>
      <c r="M1661" s="167" t="s">
        <v>3513</v>
      </c>
      <c r="N1661" s="169">
        <v>5.9</v>
      </c>
      <c r="O1661" s="167" t="s">
        <v>3505</v>
      </c>
      <c r="P1661" s="167"/>
      <c r="Q1661" s="167" t="s">
        <v>3514</v>
      </c>
      <c r="R1661" s="167" t="s">
        <v>3528</v>
      </c>
      <c r="S1661" s="169">
        <v>7</v>
      </c>
      <c r="T1661" s="167" t="s">
        <v>3535</v>
      </c>
      <c r="U1661" s="169" t="s">
        <v>3536</v>
      </c>
      <c r="V1661" s="167" t="s">
        <v>5986</v>
      </c>
      <c r="W1661" s="167" t="s">
        <v>5987</v>
      </c>
      <c r="X1661" s="170" t="s">
        <v>159</v>
      </c>
      <c r="Y1661" s="171" t="s">
        <v>5988</v>
      </c>
      <c r="Z1661" s="167" t="s">
        <v>10834</v>
      </c>
      <c r="AA1661" s="176">
        <v>30000</v>
      </c>
      <c r="AB1661" s="167" t="s">
        <v>11254</v>
      </c>
      <c r="AC1661" s="176">
        <v>30000</v>
      </c>
      <c r="AD1661" s="167" t="s">
        <v>11254</v>
      </c>
      <c r="AE1661" s="176">
        <v>9.9</v>
      </c>
    </row>
    <row r="1662" spans="1:31">
      <c r="A1662" s="178">
        <v>108230027510</v>
      </c>
      <c r="B1662" s="166">
        <v>46153</v>
      </c>
      <c r="C1662" s="167" t="s">
        <v>3524</v>
      </c>
      <c r="D1662" s="167" t="s">
        <v>3525</v>
      </c>
      <c r="E1662" s="167" t="s">
        <v>3526</v>
      </c>
      <c r="F1662" s="167" t="s">
        <v>3501</v>
      </c>
      <c r="G1662" s="167" t="s">
        <v>3502</v>
      </c>
      <c r="H1662" s="168">
        <v>46154</v>
      </c>
      <c r="I1662" s="167"/>
      <c r="J1662" s="169">
        <v>26118</v>
      </c>
      <c r="K1662" s="167" t="s">
        <v>55</v>
      </c>
      <c r="L1662" s="169">
        <v>1</v>
      </c>
      <c r="M1662" s="167" t="s">
        <v>3513</v>
      </c>
      <c r="N1662" s="169">
        <v>5.9</v>
      </c>
      <c r="O1662" s="167" t="s">
        <v>3505</v>
      </c>
      <c r="P1662" s="167"/>
      <c r="Q1662" s="167" t="s">
        <v>3514</v>
      </c>
      <c r="R1662" s="167" t="s">
        <v>3528</v>
      </c>
      <c r="S1662" s="169">
        <v>6</v>
      </c>
      <c r="T1662" s="167" t="s">
        <v>3535</v>
      </c>
      <c r="U1662" s="169" t="s">
        <v>3536</v>
      </c>
      <c r="V1662" s="167" t="s">
        <v>5989</v>
      </c>
      <c r="W1662" s="167" t="s">
        <v>5990</v>
      </c>
      <c r="X1662" s="170" t="s">
        <v>165</v>
      </c>
      <c r="Y1662" s="171" t="s">
        <v>5988</v>
      </c>
      <c r="Z1662" s="167" t="s">
        <v>10834</v>
      </c>
      <c r="AA1662" s="176">
        <v>5000</v>
      </c>
      <c r="AB1662" s="167" t="s">
        <v>11254</v>
      </c>
      <c r="AC1662" s="176">
        <v>5000</v>
      </c>
      <c r="AD1662" s="167" t="s">
        <v>11254</v>
      </c>
      <c r="AE1662" s="176">
        <v>19</v>
      </c>
    </row>
    <row r="1663" spans="1:31">
      <c r="A1663" s="178">
        <v>108230027510</v>
      </c>
      <c r="B1663" s="166">
        <v>46153</v>
      </c>
      <c r="C1663" s="167" t="s">
        <v>3524</v>
      </c>
      <c r="D1663" s="167" t="s">
        <v>3525</v>
      </c>
      <c r="E1663" s="167" t="s">
        <v>3526</v>
      </c>
      <c r="F1663" s="167" t="s">
        <v>3501</v>
      </c>
      <c r="G1663" s="167" t="s">
        <v>3502</v>
      </c>
      <c r="H1663" s="168">
        <v>46154</v>
      </c>
      <c r="I1663" s="167"/>
      <c r="J1663" s="169">
        <v>26118</v>
      </c>
      <c r="K1663" s="167" t="s">
        <v>55</v>
      </c>
      <c r="L1663" s="169">
        <v>1</v>
      </c>
      <c r="M1663" s="167" t="s">
        <v>3513</v>
      </c>
      <c r="N1663" s="169">
        <v>5.9</v>
      </c>
      <c r="O1663" s="167" t="s">
        <v>3505</v>
      </c>
      <c r="P1663" s="167"/>
      <c r="Q1663" s="167" t="s">
        <v>3514</v>
      </c>
      <c r="R1663" s="167" t="s">
        <v>3528</v>
      </c>
      <c r="S1663" s="169">
        <v>5</v>
      </c>
      <c r="T1663" s="167" t="s">
        <v>3717</v>
      </c>
      <c r="U1663" s="169" t="s">
        <v>3718</v>
      </c>
      <c r="V1663" s="167" t="s">
        <v>5991</v>
      </c>
      <c r="W1663" s="167" t="s">
        <v>5992</v>
      </c>
      <c r="X1663" s="170" t="s">
        <v>157</v>
      </c>
      <c r="Y1663" s="171" t="s">
        <v>5988</v>
      </c>
      <c r="Z1663" s="167" t="s">
        <v>10834</v>
      </c>
      <c r="AA1663" s="176">
        <v>12000</v>
      </c>
      <c r="AB1663" s="167" t="s">
        <v>11254</v>
      </c>
      <c r="AC1663" s="176">
        <v>12000</v>
      </c>
      <c r="AD1663" s="167" t="s">
        <v>11254</v>
      </c>
      <c r="AE1663" s="176">
        <v>201.48</v>
      </c>
    </row>
    <row r="1664" spans="1:31">
      <c r="A1664" s="178">
        <v>108230027510</v>
      </c>
      <c r="B1664" s="166">
        <v>46153</v>
      </c>
      <c r="C1664" s="167" t="s">
        <v>3524</v>
      </c>
      <c r="D1664" s="167" t="s">
        <v>3525</v>
      </c>
      <c r="E1664" s="167" t="s">
        <v>3526</v>
      </c>
      <c r="F1664" s="167" t="s">
        <v>3501</v>
      </c>
      <c r="G1664" s="167" t="s">
        <v>3502</v>
      </c>
      <c r="H1664" s="168">
        <v>46154</v>
      </c>
      <c r="I1664" s="167"/>
      <c r="J1664" s="169">
        <v>26118</v>
      </c>
      <c r="K1664" s="167" t="s">
        <v>55</v>
      </c>
      <c r="L1664" s="169">
        <v>1</v>
      </c>
      <c r="M1664" s="167" t="s">
        <v>3513</v>
      </c>
      <c r="N1664" s="169">
        <v>5.9</v>
      </c>
      <c r="O1664" s="167" t="s">
        <v>3505</v>
      </c>
      <c r="P1664" s="167"/>
      <c r="Q1664" s="167" t="s">
        <v>3514</v>
      </c>
      <c r="R1664" s="167" t="s">
        <v>3528</v>
      </c>
      <c r="S1664" s="169">
        <v>4</v>
      </c>
      <c r="T1664" s="167" t="s">
        <v>3535</v>
      </c>
      <c r="U1664" s="169" t="s">
        <v>3536</v>
      </c>
      <c r="V1664" s="167" t="s">
        <v>5993</v>
      </c>
      <c r="W1664" s="167" t="s">
        <v>5994</v>
      </c>
      <c r="X1664" s="170" t="s">
        <v>3533</v>
      </c>
      <c r="Y1664" s="171" t="s">
        <v>5988</v>
      </c>
      <c r="Z1664" s="167" t="s">
        <v>10834</v>
      </c>
      <c r="AA1664" s="176">
        <v>10000</v>
      </c>
      <c r="AB1664" s="167" t="s">
        <v>11254</v>
      </c>
      <c r="AC1664" s="176">
        <v>10000</v>
      </c>
      <c r="AD1664" s="167" t="s">
        <v>11254</v>
      </c>
      <c r="AE1664" s="176">
        <v>180</v>
      </c>
    </row>
    <row r="1665" spans="1:31">
      <c r="A1665" s="178">
        <v>108230027510</v>
      </c>
      <c r="B1665" s="166">
        <v>46153</v>
      </c>
      <c r="C1665" s="167" t="s">
        <v>3524</v>
      </c>
      <c r="D1665" s="167" t="s">
        <v>3525</v>
      </c>
      <c r="E1665" s="167" t="s">
        <v>3526</v>
      </c>
      <c r="F1665" s="167" t="s">
        <v>3501</v>
      </c>
      <c r="G1665" s="167" t="s">
        <v>3502</v>
      </c>
      <c r="H1665" s="168">
        <v>46154</v>
      </c>
      <c r="I1665" s="167"/>
      <c r="J1665" s="169">
        <v>26118</v>
      </c>
      <c r="K1665" s="167" t="s">
        <v>55</v>
      </c>
      <c r="L1665" s="169">
        <v>1</v>
      </c>
      <c r="M1665" s="167" t="s">
        <v>3513</v>
      </c>
      <c r="N1665" s="169">
        <v>5.9</v>
      </c>
      <c r="O1665" s="167" t="s">
        <v>3505</v>
      </c>
      <c r="P1665" s="167"/>
      <c r="Q1665" s="167" t="s">
        <v>3514</v>
      </c>
      <c r="R1665" s="167" t="s">
        <v>3528</v>
      </c>
      <c r="S1665" s="169">
        <v>3</v>
      </c>
      <c r="T1665" s="167" t="s">
        <v>3560</v>
      </c>
      <c r="U1665" s="169" t="s">
        <v>3561</v>
      </c>
      <c r="V1665" s="167" t="s">
        <v>5200</v>
      </c>
      <c r="W1665" s="167" t="s">
        <v>5201</v>
      </c>
      <c r="X1665" s="170" t="s">
        <v>3533</v>
      </c>
      <c r="Y1665" s="171" t="s">
        <v>5988</v>
      </c>
      <c r="Z1665" s="167" t="s">
        <v>10834</v>
      </c>
      <c r="AA1665" s="176">
        <v>70000</v>
      </c>
      <c r="AB1665" s="167" t="s">
        <v>11254</v>
      </c>
      <c r="AC1665" s="176">
        <v>70000</v>
      </c>
      <c r="AD1665" s="167" t="s">
        <v>11254</v>
      </c>
      <c r="AE1665" s="176">
        <v>175</v>
      </c>
    </row>
    <row r="1666" spans="1:31">
      <c r="A1666" s="178">
        <v>108230027510</v>
      </c>
      <c r="B1666" s="166">
        <v>46153</v>
      </c>
      <c r="C1666" s="167" t="s">
        <v>3524</v>
      </c>
      <c r="D1666" s="167" t="s">
        <v>3525</v>
      </c>
      <c r="E1666" s="167" t="s">
        <v>3526</v>
      </c>
      <c r="F1666" s="167" t="s">
        <v>3501</v>
      </c>
      <c r="G1666" s="167" t="s">
        <v>3502</v>
      </c>
      <c r="H1666" s="168">
        <v>46154</v>
      </c>
      <c r="I1666" s="167"/>
      <c r="J1666" s="169">
        <v>26118</v>
      </c>
      <c r="K1666" s="167" t="s">
        <v>55</v>
      </c>
      <c r="L1666" s="169">
        <v>1</v>
      </c>
      <c r="M1666" s="167" t="s">
        <v>3513</v>
      </c>
      <c r="N1666" s="169">
        <v>5.9</v>
      </c>
      <c r="O1666" s="167" t="s">
        <v>3505</v>
      </c>
      <c r="P1666" s="167"/>
      <c r="Q1666" s="167" t="s">
        <v>3514</v>
      </c>
      <c r="R1666" s="167" t="s">
        <v>3528</v>
      </c>
      <c r="S1666" s="169">
        <v>2</v>
      </c>
      <c r="T1666" s="167" t="s">
        <v>3535</v>
      </c>
      <c r="U1666" s="169" t="s">
        <v>3536</v>
      </c>
      <c r="V1666" s="167" t="s">
        <v>5995</v>
      </c>
      <c r="W1666" s="167" t="s">
        <v>5996</v>
      </c>
      <c r="X1666" s="170" t="s">
        <v>3533</v>
      </c>
      <c r="Y1666" s="171" t="s">
        <v>5988</v>
      </c>
      <c r="Z1666" s="167" t="s">
        <v>10834</v>
      </c>
      <c r="AA1666" s="176">
        <v>10000</v>
      </c>
      <c r="AB1666" s="167" t="s">
        <v>11254</v>
      </c>
      <c r="AC1666" s="176">
        <v>10000</v>
      </c>
      <c r="AD1666" s="167" t="s">
        <v>11254</v>
      </c>
      <c r="AE1666" s="176">
        <v>280</v>
      </c>
    </row>
    <row r="1667" spans="1:31">
      <c r="A1667" s="178">
        <v>108230027510</v>
      </c>
      <c r="B1667" s="166">
        <v>46153</v>
      </c>
      <c r="C1667" s="167" t="s">
        <v>3524</v>
      </c>
      <c r="D1667" s="167" t="s">
        <v>3525</v>
      </c>
      <c r="E1667" s="167" t="s">
        <v>3526</v>
      </c>
      <c r="F1667" s="167" t="s">
        <v>3501</v>
      </c>
      <c r="G1667" s="167" t="s">
        <v>3502</v>
      </c>
      <c r="H1667" s="168">
        <v>46154</v>
      </c>
      <c r="I1667" s="167"/>
      <c r="J1667" s="169">
        <v>26118</v>
      </c>
      <c r="K1667" s="167" t="s">
        <v>55</v>
      </c>
      <c r="L1667" s="169">
        <v>1</v>
      </c>
      <c r="M1667" s="167" t="s">
        <v>3513</v>
      </c>
      <c r="N1667" s="169">
        <v>5.9</v>
      </c>
      <c r="O1667" s="167" t="s">
        <v>3505</v>
      </c>
      <c r="P1667" s="167"/>
      <c r="Q1667" s="167" t="s">
        <v>3514</v>
      </c>
      <c r="R1667" s="167" t="s">
        <v>3528</v>
      </c>
      <c r="S1667" s="169">
        <v>1</v>
      </c>
      <c r="T1667" s="167" t="s">
        <v>3535</v>
      </c>
      <c r="U1667" s="169" t="s">
        <v>3536</v>
      </c>
      <c r="V1667" s="167" t="s">
        <v>5997</v>
      </c>
      <c r="W1667" s="167" t="s">
        <v>5998</v>
      </c>
      <c r="X1667" s="170" t="s">
        <v>3533</v>
      </c>
      <c r="Y1667" s="171" t="s">
        <v>5988</v>
      </c>
      <c r="Z1667" s="167" t="s">
        <v>10834</v>
      </c>
      <c r="AA1667" s="176">
        <v>95000</v>
      </c>
      <c r="AB1667" s="167" t="s">
        <v>11254</v>
      </c>
      <c r="AC1667" s="176">
        <v>95000</v>
      </c>
      <c r="AD1667" s="167" t="s">
        <v>11254</v>
      </c>
      <c r="AE1667" s="176">
        <v>617.5</v>
      </c>
    </row>
    <row r="1668" spans="1:31">
      <c r="A1668" s="178">
        <v>108230268200</v>
      </c>
      <c r="B1668" s="166">
        <v>46153</v>
      </c>
      <c r="C1668" s="167" t="s">
        <v>3524</v>
      </c>
      <c r="D1668" s="167" t="s">
        <v>3525</v>
      </c>
      <c r="E1668" s="167" t="s">
        <v>3526</v>
      </c>
      <c r="F1668" s="167" t="s">
        <v>3501</v>
      </c>
      <c r="G1668" s="167" t="s">
        <v>3502</v>
      </c>
      <c r="H1668" s="168">
        <v>46154</v>
      </c>
      <c r="I1668" s="167"/>
      <c r="J1668" s="169">
        <v>26118</v>
      </c>
      <c r="K1668" s="167" t="s">
        <v>55</v>
      </c>
      <c r="L1668" s="169">
        <v>1</v>
      </c>
      <c r="M1668" s="167" t="s">
        <v>3513</v>
      </c>
      <c r="N1668" s="169">
        <v>0.6</v>
      </c>
      <c r="O1668" s="167" t="s">
        <v>3505</v>
      </c>
      <c r="P1668" s="167"/>
      <c r="Q1668" s="167" t="s">
        <v>3514</v>
      </c>
      <c r="R1668" s="167" t="s">
        <v>5999</v>
      </c>
      <c r="S1668" s="169">
        <v>1</v>
      </c>
      <c r="T1668" s="167" t="s">
        <v>3535</v>
      </c>
      <c r="U1668" s="169" t="s">
        <v>3536</v>
      </c>
      <c r="V1668" s="167" t="s">
        <v>6000</v>
      </c>
      <c r="W1668" s="167" t="s">
        <v>3765</v>
      </c>
      <c r="X1668" s="170" t="s">
        <v>159</v>
      </c>
      <c r="Y1668" s="171" t="s">
        <v>6001</v>
      </c>
      <c r="Z1668" s="167" t="s">
        <v>10835</v>
      </c>
      <c r="AA1668" s="176">
        <v>45000</v>
      </c>
      <c r="AB1668" s="167" t="s">
        <v>11254</v>
      </c>
      <c r="AC1668" s="176">
        <v>45000</v>
      </c>
      <c r="AD1668" s="167" t="s">
        <v>11254</v>
      </c>
      <c r="AE1668" s="176">
        <v>202.5</v>
      </c>
    </row>
    <row r="1669" spans="1:31">
      <c r="A1669" s="178">
        <v>108230421610</v>
      </c>
      <c r="B1669" s="166">
        <v>46153</v>
      </c>
      <c r="C1669" s="167" t="s">
        <v>3524</v>
      </c>
      <c r="D1669" s="167" t="s">
        <v>3525</v>
      </c>
      <c r="E1669" s="167" t="s">
        <v>3526</v>
      </c>
      <c r="F1669" s="167" t="s">
        <v>3501</v>
      </c>
      <c r="G1669" s="167" t="s">
        <v>3502</v>
      </c>
      <c r="H1669" s="168">
        <v>46155</v>
      </c>
      <c r="I1669" s="167"/>
      <c r="J1669" s="169">
        <v>26118</v>
      </c>
      <c r="K1669" s="167" t="s">
        <v>55</v>
      </c>
      <c r="L1669" s="169">
        <v>1</v>
      </c>
      <c r="M1669" s="167" t="s">
        <v>3513</v>
      </c>
      <c r="N1669" s="169">
        <v>0.5</v>
      </c>
      <c r="O1669" s="167" t="s">
        <v>3505</v>
      </c>
      <c r="P1669" s="167"/>
      <c r="Q1669" s="167" t="s">
        <v>3527</v>
      </c>
      <c r="R1669" s="167" t="s">
        <v>5999</v>
      </c>
      <c r="S1669" s="169">
        <v>1</v>
      </c>
      <c r="T1669" s="167" t="s">
        <v>3529</v>
      </c>
      <c r="U1669" s="169" t="s">
        <v>3530</v>
      </c>
      <c r="V1669" s="167" t="s">
        <v>6002</v>
      </c>
      <c r="W1669" s="167" t="s">
        <v>5520</v>
      </c>
      <c r="X1669" s="170" t="s">
        <v>160</v>
      </c>
      <c r="Y1669" s="171" t="s">
        <v>6003</v>
      </c>
      <c r="Z1669" s="167" t="s">
        <v>10836</v>
      </c>
      <c r="AA1669" s="176">
        <v>273</v>
      </c>
      <c r="AB1669" s="167" t="s">
        <v>11254</v>
      </c>
      <c r="AC1669" s="176">
        <v>273</v>
      </c>
      <c r="AD1669" s="167" t="s">
        <v>11254</v>
      </c>
      <c r="AE1669" s="176">
        <v>966.42</v>
      </c>
    </row>
    <row r="1670" spans="1:31">
      <c r="A1670" s="178">
        <v>108230500710</v>
      </c>
      <c r="B1670" s="166">
        <v>46153</v>
      </c>
      <c r="C1670" s="167" t="s">
        <v>3524</v>
      </c>
      <c r="D1670" s="167" t="s">
        <v>3525</v>
      </c>
      <c r="E1670" s="167" t="s">
        <v>3526</v>
      </c>
      <c r="F1670" s="167" t="s">
        <v>3501</v>
      </c>
      <c r="G1670" s="167" t="s">
        <v>3502</v>
      </c>
      <c r="H1670" s="168">
        <v>46154</v>
      </c>
      <c r="I1670" s="167" t="s">
        <v>6004</v>
      </c>
      <c r="J1670" s="169">
        <v>26118</v>
      </c>
      <c r="K1670" s="167" t="s">
        <v>55</v>
      </c>
      <c r="L1670" s="169">
        <v>34</v>
      </c>
      <c r="M1670" s="167" t="s">
        <v>3513</v>
      </c>
      <c r="N1670" s="169">
        <v>106.5</v>
      </c>
      <c r="O1670" s="167" t="s">
        <v>3505</v>
      </c>
      <c r="P1670" s="167"/>
      <c r="Q1670" s="167" t="s">
        <v>3506</v>
      </c>
      <c r="R1670" s="167" t="s">
        <v>3528</v>
      </c>
      <c r="S1670" s="169">
        <v>34</v>
      </c>
      <c r="T1670" s="167" t="s">
        <v>3540</v>
      </c>
      <c r="U1670" s="169" t="s">
        <v>3541</v>
      </c>
      <c r="V1670" s="167" t="s">
        <v>6005</v>
      </c>
      <c r="W1670" s="167" t="s">
        <v>6006</v>
      </c>
      <c r="X1670" s="170" t="s">
        <v>3533</v>
      </c>
      <c r="Y1670" s="171" t="s">
        <v>6007</v>
      </c>
      <c r="Z1670" s="167" t="s">
        <v>10837</v>
      </c>
      <c r="AA1670" s="176">
        <v>500</v>
      </c>
      <c r="AB1670" s="167" t="s">
        <v>11254</v>
      </c>
      <c r="AC1670" s="176">
        <v>500</v>
      </c>
      <c r="AD1670" s="167" t="s">
        <v>11254</v>
      </c>
      <c r="AE1670" s="176">
        <v>260</v>
      </c>
    </row>
    <row r="1671" spans="1:31">
      <c r="A1671" s="178">
        <v>108230500710</v>
      </c>
      <c r="B1671" s="166">
        <v>46153</v>
      </c>
      <c r="C1671" s="167" t="s">
        <v>3524</v>
      </c>
      <c r="D1671" s="167" t="s">
        <v>3525</v>
      </c>
      <c r="E1671" s="167" t="s">
        <v>3526</v>
      </c>
      <c r="F1671" s="167" t="s">
        <v>3501</v>
      </c>
      <c r="G1671" s="167" t="s">
        <v>3502</v>
      </c>
      <c r="H1671" s="168">
        <v>46154</v>
      </c>
      <c r="I1671" s="167" t="s">
        <v>6004</v>
      </c>
      <c r="J1671" s="169">
        <v>26118</v>
      </c>
      <c r="K1671" s="167" t="s">
        <v>55</v>
      </c>
      <c r="L1671" s="169">
        <v>34</v>
      </c>
      <c r="M1671" s="167" t="s">
        <v>3513</v>
      </c>
      <c r="N1671" s="169">
        <v>106.5</v>
      </c>
      <c r="O1671" s="167" t="s">
        <v>3505</v>
      </c>
      <c r="P1671" s="167"/>
      <c r="Q1671" s="167" t="s">
        <v>3506</v>
      </c>
      <c r="R1671" s="167" t="s">
        <v>3528</v>
      </c>
      <c r="S1671" s="169">
        <v>33</v>
      </c>
      <c r="T1671" s="167" t="s">
        <v>6008</v>
      </c>
      <c r="U1671" s="169" t="s">
        <v>5842</v>
      </c>
      <c r="V1671" s="167" t="s">
        <v>6009</v>
      </c>
      <c r="W1671" s="167" t="s">
        <v>6010</v>
      </c>
      <c r="X1671" s="170" t="s">
        <v>160</v>
      </c>
      <c r="Y1671" s="171" t="s">
        <v>6007</v>
      </c>
      <c r="Z1671" s="167" t="s">
        <v>10837</v>
      </c>
      <c r="AA1671" s="176">
        <v>500</v>
      </c>
      <c r="AB1671" s="167" t="s">
        <v>11254</v>
      </c>
      <c r="AC1671" s="176">
        <v>500</v>
      </c>
      <c r="AD1671" s="167" t="s">
        <v>11254</v>
      </c>
      <c r="AE1671" s="176">
        <v>1250</v>
      </c>
    </row>
    <row r="1672" spans="1:31">
      <c r="A1672" s="178">
        <v>108230500710</v>
      </c>
      <c r="B1672" s="166">
        <v>46153</v>
      </c>
      <c r="C1672" s="167" t="s">
        <v>3524</v>
      </c>
      <c r="D1672" s="167" t="s">
        <v>3525</v>
      </c>
      <c r="E1672" s="167" t="s">
        <v>3526</v>
      </c>
      <c r="F1672" s="167" t="s">
        <v>3501</v>
      </c>
      <c r="G1672" s="167" t="s">
        <v>3502</v>
      </c>
      <c r="H1672" s="168">
        <v>46154</v>
      </c>
      <c r="I1672" s="167" t="s">
        <v>6004</v>
      </c>
      <c r="J1672" s="169">
        <v>26118</v>
      </c>
      <c r="K1672" s="167" t="s">
        <v>55</v>
      </c>
      <c r="L1672" s="169">
        <v>34</v>
      </c>
      <c r="M1672" s="167" t="s">
        <v>3513</v>
      </c>
      <c r="N1672" s="169">
        <v>106.5</v>
      </c>
      <c r="O1672" s="167" t="s">
        <v>3505</v>
      </c>
      <c r="P1672" s="167"/>
      <c r="Q1672" s="167" t="s">
        <v>3506</v>
      </c>
      <c r="R1672" s="167" t="s">
        <v>3528</v>
      </c>
      <c r="S1672" s="169">
        <v>32</v>
      </c>
      <c r="T1672" s="167" t="s">
        <v>6008</v>
      </c>
      <c r="U1672" s="169" t="s">
        <v>5842</v>
      </c>
      <c r="V1672" s="167" t="s">
        <v>6011</v>
      </c>
      <c r="W1672" s="167" t="s">
        <v>6012</v>
      </c>
      <c r="X1672" s="170" t="s">
        <v>160</v>
      </c>
      <c r="Y1672" s="171" t="s">
        <v>6007</v>
      </c>
      <c r="Z1672" s="167" t="s">
        <v>10837</v>
      </c>
      <c r="AA1672" s="176">
        <v>1000</v>
      </c>
      <c r="AB1672" s="167" t="s">
        <v>11254</v>
      </c>
      <c r="AC1672" s="176">
        <v>1000</v>
      </c>
      <c r="AD1672" s="167" t="s">
        <v>11254</v>
      </c>
      <c r="AE1672" s="176">
        <v>2140</v>
      </c>
    </row>
    <row r="1673" spans="1:31">
      <c r="A1673" s="178">
        <v>108230500710</v>
      </c>
      <c r="B1673" s="166">
        <v>46153</v>
      </c>
      <c r="C1673" s="167" t="s">
        <v>3524</v>
      </c>
      <c r="D1673" s="167" t="s">
        <v>3525</v>
      </c>
      <c r="E1673" s="167" t="s">
        <v>3526</v>
      </c>
      <c r="F1673" s="167" t="s">
        <v>3501</v>
      </c>
      <c r="G1673" s="167" t="s">
        <v>3502</v>
      </c>
      <c r="H1673" s="168">
        <v>46154</v>
      </c>
      <c r="I1673" s="167" t="s">
        <v>6004</v>
      </c>
      <c r="J1673" s="169">
        <v>26118</v>
      </c>
      <c r="K1673" s="167" t="s">
        <v>55</v>
      </c>
      <c r="L1673" s="169">
        <v>34</v>
      </c>
      <c r="M1673" s="167" t="s">
        <v>3513</v>
      </c>
      <c r="N1673" s="169">
        <v>106.5</v>
      </c>
      <c r="O1673" s="167" t="s">
        <v>3505</v>
      </c>
      <c r="P1673" s="167"/>
      <c r="Q1673" s="167" t="s">
        <v>3506</v>
      </c>
      <c r="R1673" s="167" t="s">
        <v>3528</v>
      </c>
      <c r="S1673" s="169">
        <v>31</v>
      </c>
      <c r="T1673" s="167" t="s">
        <v>3971</v>
      </c>
      <c r="U1673" s="169" t="s">
        <v>3972</v>
      </c>
      <c r="V1673" s="167" t="s">
        <v>6013</v>
      </c>
      <c r="W1673" s="167" t="s">
        <v>6014</v>
      </c>
      <c r="X1673" s="170" t="s">
        <v>160</v>
      </c>
      <c r="Y1673" s="171" t="s">
        <v>6007</v>
      </c>
      <c r="Z1673" s="167" t="s">
        <v>10837</v>
      </c>
      <c r="AA1673" s="176">
        <v>3000</v>
      </c>
      <c r="AB1673" s="167" t="s">
        <v>11254</v>
      </c>
      <c r="AC1673" s="176">
        <v>3000</v>
      </c>
      <c r="AD1673" s="167" t="s">
        <v>11254</v>
      </c>
      <c r="AE1673" s="176">
        <v>66</v>
      </c>
    </row>
    <row r="1674" spans="1:31">
      <c r="A1674" s="178">
        <v>108230500710</v>
      </c>
      <c r="B1674" s="166">
        <v>46153</v>
      </c>
      <c r="C1674" s="167" t="s">
        <v>3524</v>
      </c>
      <c r="D1674" s="167" t="s">
        <v>3525</v>
      </c>
      <c r="E1674" s="167" t="s">
        <v>3526</v>
      </c>
      <c r="F1674" s="167" t="s">
        <v>3501</v>
      </c>
      <c r="G1674" s="167" t="s">
        <v>3502</v>
      </c>
      <c r="H1674" s="168">
        <v>46154</v>
      </c>
      <c r="I1674" s="167" t="s">
        <v>6004</v>
      </c>
      <c r="J1674" s="169">
        <v>26118</v>
      </c>
      <c r="K1674" s="167" t="s">
        <v>55</v>
      </c>
      <c r="L1674" s="169">
        <v>34</v>
      </c>
      <c r="M1674" s="167" t="s">
        <v>3513</v>
      </c>
      <c r="N1674" s="169">
        <v>106.5</v>
      </c>
      <c r="O1674" s="167" t="s">
        <v>3505</v>
      </c>
      <c r="P1674" s="167"/>
      <c r="Q1674" s="167" t="s">
        <v>3506</v>
      </c>
      <c r="R1674" s="167" t="s">
        <v>3528</v>
      </c>
      <c r="S1674" s="169">
        <v>30</v>
      </c>
      <c r="T1674" s="167" t="s">
        <v>3560</v>
      </c>
      <c r="U1674" s="169" t="s">
        <v>3561</v>
      </c>
      <c r="V1674" s="167" t="s">
        <v>3924</v>
      </c>
      <c r="W1674" s="167" t="s">
        <v>3925</v>
      </c>
      <c r="X1674" s="170" t="s">
        <v>160</v>
      </c>
      <c r="Y1674" s="171" t="s">
        <v>6007</v>
      </c>
      <c r="Z1674" s="167" t="s">
        <v>10837</v>
      </c>
      <c r="AA1674" s="176">
        <v>1000</v>
      </c>
      <c r="AB1674" s="167" t="s">
        <v>11254</v>
      </c>
      <c r="AC1674" s="176">
        <v>1000</v>
      </c>
      <c r="AD1674" s="167" t="s">
        <v>11254</v>
      </c>
      <c r="AE1674" s="176">
        <v>50</v>
      </c>
    </row>
    <row r="1675" spans="1:31">
      <c r="A1675" s="178">
        <v>108230500710</v>
      </c>
      <c r="B1675" s="166">
        <v>46153</v>
      </c>
      <c r="C1675" s="167" t="s">
        <v>3524</v>
      </c>
      <c r="D1675" s="167" t="s">
        <v>3525</v>
      </c>
      <c r="E1675" s="167" t="s">
        <v>3526</v>
      </c>
      <c r="F1675" s="167" t="s">
        <v>3501</v>
      </c>
      <c r="G1675" s="167" t="s">
        <v>3502</v>
      </c>
      <c r="H1675" s="168">
        <v>46154</v>
      </c>
      <c r="I1675" s="167" t="s">
        <v>6004</v>
      </c>
      <c r="J1675" s="169">
        <v>26118</v>
      </c>
      <c r="K1675" s="167" t="s">
        <v>55</v>
      </c>
      <c r="L1675" s="169">
        <v>34</v>
      </c>
      <c r="M1675" s="167" t="s">
        <v>3513</v>
      </c>
      <c r="N1675" s="169">
        <v>106.5</v>
      </c>
      <c r="O1675" s="167" t="s">
        <v>3505</v>
      </c>
      <c r="P1675" s="167"/>
      <c r="Q1675" s="167" t="s">
        <v>3506</v>
      </c>
      <c r="R1675" s="167" t="s">
        <v>3528</v>
      </c>
      <c r="S1675" s="169">
        <v>29</v>
      </c>
      <c r="T1675" s="167" t="s">
        <v>3529</v>
      </c>
      <c r="U1675" s="169" t="s">
        <v>3530</v>
      </c>
      <c r="V1675" s="167" t="s">
        <v>4943</v>
      </c>
      <c r="W1675" s="167" t="s">
        <v>4944</v>
      </c>
      <c r="X1675" s="170" t="s">
        <v>160</v>
      </c>
      <c r="Y1675" s="171" t="s">
        <v>6007</v>
      </c>
      <c r="Z1675" s="167" t="s">
        <v>10837</v>
      </c>
      <c r="AA1675" s="176">
        <v>6000</v>
      </c>
      <c r="AB1675" s="167" t="s">
        <v>11254</v>
      </c>
      <c r="AC1675" s="176">
        <v>6000</v>
      </c>
      <c r="AD1675" s="167" t="s">
        <v>11254</v>
      </c>
      <c r="AE1675" s="176">
        <v>143.88</v>
      </c>
    </row>
    <row r="1676" spans="1:31">
      <c r="A1676" s="178">
        <v>108230500710</v>
      </c>
      <c r="B1676" s="166">
        <v>46153</v>
      </c>
      <c r="C1676" s="167" t="s">
        <v>3524</v>
      </c>
      <c r="D1676" s="167" t="s">
        <v>3525</v>
      </c>
      <c r="E1676" s="167" t="s">
        <v>3526</v>
      </c>
      <c r="F1676" s="167" t="s">
        <v>3501</v>
      </c>
      <c r="G1676" s="167" t="s">
        <v>3502</v>
      </c>
      <c r="H1676" s="168">
        <v>46154</v>
      </c>
      <c r="I1676" s="167" t="s">
        <v>6004</v>
      </c>
      <c r="J1676" s="169">
        <v>26118</v>
      </c>
      <c r="K1676" s="167" t="s">
        <v>55</v>
      </c>
      <c r="L1676" s="169">
        <v>34</v>
      </c>
      <c r="M1676" s="167" t="s">
        <v>3513</v>
      </c>
      <c r="N1676" s="169">
        <v>106.5</v>
      </c>
      <c r="O1676" s="167" t="s">
        <v>3505</v>
      </c>
      <c r="P1676" s="167"/>
      <c r="Q1676" s="167" t="s">
        <v>3506</v>
      </c>
      <c r="R1676" s="167" t="s">
        <v>3528</v>
      </c>
      <c r="S1676" s="169">
        <v>28</v>
      </c>
      <c r="T1676" s="167" t="s">
        <v>3535</v>
      </c>
      <c r="U1676" s="169" t="s">
        <v>3536</v>
      </c>
      <c r="V1676" s="167" t="s">
        <v>6015</v>
      </c>
      <c r="W1676" s="167" t="s">
        <v>6016</v>
      </c>
      <c r="X1676" s="170" t="s">
        <v>159</v>
      </c>
      <c r="Y1676" s="171" t="s">
        <v>6007</v>
      </c>
      <c r="Z1676" s="167" t="s">
        <v>10837</v>
      </c>
      <c r="AA1676" s="176">
        <v>15000</v>
      </c>
      <c r="AB1676" s="167" t="s">
        <v>11254</v>
      </c>
      <c r="AC1676" s="176">
        <v>15000</v>
      </c>
      <c r="AD1676" s="167" t="s">
        <v>11254</v>
      </c>
      <c r="AE1676" s="176">
        <v>64.5</v>
      </c>
    </row>
    <row r="1677" spans="1:31">
      <c r="A1677" s="178">
        <v>108230500710</v>
      </c>
      <c r="B1677" s="166">
        <v>46153</v>
      </c>
      <c r="C1677" s="167" t="s">
        <v>3524</v>
      </c>
      <c r="D1677" s="167" t="s">
        <v>3525</v>
      </c>
      <c r="E1677" s="167" t="s">
        <v>3526</v>
      </c>
      <c r="F1677" s="167" t="s">
        <v>3501</v>
      </c>
      <c r="G1677" s="167" t="s">
        <v>3502</v>
      </c>
      <c r="H1677" s="168">
        <v>46154</v>
      </c>
      <c r="I1677" s="167" t="s">
        <v>6004</v>
      </c>
      <c r="J1677" s="169">
        <v>26118</v>
      </c>
      <c r="K1677" s="167" t="s">
        <v>55</v>
      </c>
      <c r="L1677" s="169">
        <v>34</v>
      </c>
      <c r="M1677" s="167" t="s">
        <v>3513</v>
      </c>
      <c r="N1677" s="169">
        <v>106.5</v>
      </c>
      <c r="O1677" s="167" t="s">
        <v>3505</v>
      </c>
      <c r="P1677" s="167"/>
      <c r="Q1677" s="167" t="s">
        <v>3506</v>
      </c>
      <c r="R1677" s="167" t="s">
        <v>3528</v>
      </c>
      <c r="S1677" s="169">
        <v>27</v>
      </c>
      <c r="T1677" s="167" t="s">
        <v>3717</v>
      </c>
      <c r="U1677" s="169" t="s">
        <v>3718</v>
      </c>
      <c r="V1677" s="167" t="s">
        <v>3939</v>
      </c>
      <c r="W1677" s="167" t="s">
        <v>3940</v>
      </c>
      <c r="X1677" s="170" t="s">
        <v>157</v>
      </c>
      <c r="Y1677" s="171" t="s">
        <v>6007</v>
      </c>
      <c r="Z1677" s="167" t="s">
        <v>10837</v>
      </c>
      <c r="AA1677" s="176">
        <v>3200</v>
      </c>
      <c r="AB1677" s="167" t="s">
        <v>11254</v>
      </c>
      <c r="AC1677" s="176">
        <v>3200</v>
      </c>
      <c r="AD1677" s="167" t="s">
        <v>11254</v>
      </c>
      <c r="AE1677" s="176">
        <v>704</v>
      </c>
    </row>
    <row r="1678" spans="1:31">
      <c r="A1678" s="178">
        <v>108230500710</v>
      </c>
      <c r="B1678" s="166">
        <v>46153</v>
      </c>
      <c r="C1678" s="167" t="s">
        <v>3524</v>
      </c>
      <c r="D1678" s="167" t="s">
        <v>3525</v>
      </c>
      <c r="E1678" s="167" t="s">
        <v>3526</v>
      </c>
      <c r="F1678" s="167" t="s">
        <v>3501</v>
      </c>
      <c r="G1678" s="167" t="s">
        <v>3502</v>
      </c>
      <c r="H1678" s="168">
        <v>46154</v>
      </c>
      <c r="I1678" s="167" t="s">
        <v>6004</v>
      </c>
      <c r="J1678" s="169">
        <v>26118</v>
      </c>
      <c r="K1678" s="167" t="s">
        <v>55</v>
      </c>
      <c r="L1678" s="169">
        <v>34</v>
      </c>
      <c r="M1678" s="167" t="s">
        <v>3513</v>
      </c>
      <c r="N1678" s="169">
        <v>106.5</v>
      </c>
      <c r="O1678" s="167" t="s">
        <v>3505</v>
      </c>
      <c r="P1678" s="167"/>
      <c r="Q1678" s="167" t="s">
        <v>3506</v>
      </c>
      <c r="R1678" s="167" t="s">
        <v>3528</v>
      </c>
      <c r="S1678" s="169">
        <v>26</v>
      </c>
      <c r="T1678" s="167" t="s">
        <v>3540</v>
      </c>
      <c r="U1678" s="169" t="s">
        <v>3541</v>
      </c>
      <c r="V1678" s="167" t="s">
        <v>4093</v>
      </c>
      <c r="W1678" s="167" t="s">
        <v>4094</v>
      </c>
      <c r="X1678" s="170" t="s">
        <v>3533</v>
      </c>
      <c r="Y1678" s="171" t="s">
        <v>6007</v>
      </c>
      <c r="Z1678" s="167" t="s">
        <v>10837</v>
      </c>
      <c r="AA1678" s="176">
        <v>207000</v>
      </c>
      <c r="AB1678" s="167" t="s">
        <v>11254</v>
      </c>
      <c r="AC1678" s="176">
        <v>207000</v>
      </c>
      <c r="AD1678" s="167" t="s">
        <v>11254</v>
      </c>
      <c r="AE1678" s="176">
        <v>8155.8</v>
      </c>
    </row>
    <row r="1679" spans="1:31">
      <c r="A1679" s="178">
        <v>108230500710</v>
      </c>
      <c r="B1679" s="166">
        <v>46153</v>
      </c>
      <c r="C1679" s="167" t="s">
        <v>3524</v>
      </c>
      <c r="D1679" s="167" t="s">
        <v>3525</v>
      </c>
      <c r="E1679" s="167" t="s">
        <v>3526</v>
      </c>
      <c r="F1679" s="167" t="s">
        <v>3501</v>
      </c>
      <c r="G1679" s="167" t="s">
        <v>3502</v>
      </c>
      <c r="H1679" s="168">
        <v>46154</v>
      </c>
      <c r="I1679" s="167" t="s">
        <v>6004</v>
      </c>
      <c r="J1679" s="169">
        <v>26118</v>
      </c>
      <c r="K1679" s="167" t="s">
        <v>55</v>
      </c>
      <c r="L1679" s="169">
        <v>34</v>
      </c>
      <c r="M1679" s="167" t="s">
        <v>3513</v>
      </c>
      <c r="N1679" s="169">
        <v>106.5</v>
      </c>
      <c r="O1679" s="167" t="s">
        <v>3505</v>
      </c>
      <c r="P1679" s="167"/>
      <c r="Q1679" s="167" t="s">
        <v>3506</v>
      </c>
      <c r="R1679" s="167" t="s">
        <v>3528</v>
      </c>
      <c r="S1679" s="169">
        <v>25</v>
      </c>
      <c r="T1679" s="167" t="s">
        <v>3535</v>
      </c>
      <c r="U1679" s="169" t="s">
        <v>3536</v>
      </c>
      <c r="V1679" s="167" t="s">
        <v>6017</v>
      </c>
      <c r="W1679" s="167" t="s">
        <v>4171</v>
      </c>
      <c r="X1679" s="170" t="s">
        <v>159</v>
      </c>
      <c r="Y1679" s="171" t="s">
        <v>6007</v>
      </c>
      <c r="Z1679" s="167" t="s">
        <v>10837</v>
      </c>
      <c r="AA1679" s="176">
        <v>20000</v>
      </c>
      <c r="AB1679" s="167" t="s">
        <v>11254</v>
      </c>
      <c r="AC1679" s="176">
        <v>20000</v>
      </c>
      <c r="AD1679" s="167" t="s">
        <v>11254</v>
      </c>
      <c r="AE1679" s="176">
        <v>24</v>
      </c>
    </row>
    <row r="1680" spans="1:31">
      <c r="A1680" s="178">
        <v>108230500710</v>
      </c>
      <c r="B1680" s="166">
        <v>46153</v>
      </c>
      <c r="C1680" s="167" t="s">
        <v>3524</v>
      </c>
      <c r="D1680" s="167" t="s">
        <v>3525</v>
      </c>
      <c r="E1680" s="167" t="s">
        <v>3526</v>
      </c>
      <c r="F1680" s="167" t="s">
        <v>3501</v>
      </c>
      <c r="G1680" s="167" t="s">
        <v>3502</v>
      </c>
      <c r="H1680" s="168">
        <v>46154</v>
      </c>
      <c r="I1680" s="167" t="s">
        <v>6004</v>
      </c>
      <c r="J1680" s="169">
        <v>26118</v>
      </c>
      <c r="K1680" s="167" t="s">
        <v>55</v>
      </c>
      <c r="L1680" s="169">
        <v>34</v>
      </c>
      <c r="M1680" s="167" t="s">
        <v>3513</v>
      </c>
      <c r="N1680" s="169">
        <v>106.5</v>
      </c>
      <c r="O1680" s="167" t="s">
        <v>3505</v>
      </c>
      <c r="P1680" s="167"/>
      <c r="Q1680" s="167" t="s">
        <v>3506</v>
      </c>
      <c r="R1680" s="167" t="s">
        <v>3528</v>
      </c>
      <c r="S1680" s="169">
        <v>24</v>
      </c>
      <c r="T1680" s="167" t="s">
        <v>3560</v>
      </c>
      <c r="U1680" s="169" t="s">
        <v>3561</v>
      </c>
      <c r="V1680" s="167" t="s">
        <v>3575</v>
      </c>
      <c r="W1680" s="167" t="s">
        <v>3576</v>
      </c>
      <c r="X1680" s="170" t="s">
        <v>159</v>
      </c>
      <c r="Y1680" s="171" t="s">
        <v>6007</v>
      </c>
      <c r="Z1680" s="167" t="s">
        <v>10837</v>
      </c>
      <c r="AA1680" s="176">
        <v>40000</v>
      </c>
      <c r="AB1680" s="167" t="s">
        <v>11254</v>
      </c>
      <c r="AC1680" s="176">
        <v>40000</v>
      </c>
      <c r="AD1680" s="167" t="s">
        <v>11254</v>
      </c>
      <c r="AE1680" s="176">
        <v>888</v>
      </c>
    </row>
    <row r="1681" spans="1:31">
      <c r="A1681" s="178">
        <v>108230500710</v>
      </c>
      <c r="B1681" s="166">
        <v>46153</v>
      </c>
      <c r="C1681" s="167" t="s">
        <v>3524</v>
      </c>
      <c r="D1681" s="167" t="s">
        <v>3525</v>
      </c>
      <c r="E1681" s="167" t="s">
        <v>3526</v>
      </c>
      <c r="F1681" s="167" t="s">
        <v>3501</v>
      </c>
      <c r="G1681" s="167" t="s">
        <v>3502</v>
      </c>
      <c r="H1681" s="168">
        <v>46154</v>
      </c>
      <c r="I1681" s="167" t="s">
        <v>6004</v>
      </c>
      <c r="J1681" s="169">
        <v>26118</v>
      </c>
      <c r="K1681" s="167" t="s">
        <v>55</v>
      </c>
      <c r="L1681" s="169">
        <v>34</v>
      </c>
      <c r="M1681" s="167" t="s">
        <v>3513</v>
      </c>
      <c r="N1681" s="169">
        <v>106.5</v>
      </c>
      <c r="O1681" s="167" t="s">
        <v>3505</v>
      </c>
      <c r="P1681" s="167"/>
      <c r="Q1681" s="167" t="s">
        <v>3506</v>
      </c>
      <c r="R1681" s="167" t="s">
        <v>3528</v>
      </c>
      <c r="S1681" s="169">
        <v>23</v>
      </c>
      <c r="T1681" s="167" t="s">
        <v>3529</v>
      </c>
      <c r="U1681" s="169" t="s">
        <v>3530</v>
      </c>
      <c r="V1681" s="167" t="s">
        <v>4916</v>
      </c>
      <c r="W1681" s="167" t="s">
        <v>4917</v>
      </c>
      <c r="X1681" s="170" t="s">
        <v>3533</v>
      </c>
      <c r="Y1681" s="171" t="s">
        <v>6007</v>
      </c>
      <c r="Z1681" s="167" t="s">
        <v>10837</v>
      </c>
      <c r="AA1681" s="176">
        <v>4000</v>
      </c>
      <c r="AB1681" s="167" t="s">
        <v>11254</v>
      </c>
      <c r="AC1681" s="176">
        <v>4000</v>
      </c>
      <c r="AD1681" s="167" t="s">
        <v>11254</v>
      </c>
      <c r="AE1681" s="176">
        <v>3160</v>
      </c>
    </row>
    <row r="1682" spans="1:31">
      <c r="A1682" s="178">
        <v>108230500710</v>
      </c>
      <c r="B1682" s="166">
        <v>46153</v>
      </c>
      <c r="C1682" s="167" t="s">
        <v>3524</v>
      </c>
      <c r="D1682" s="167" t="s">
        <v>3525</v>
      </c>
      <c r="E1682" s="167" t="s">
        <v>3526</v>
      </c>
      <c r="F1682" s="167" t="s">
        <v>3501</v>
      </c>
      <c r="G1682" s="167" t="s">
        <v>3502</v>
      </c>
      <c r="H1682" s="168">
        <v>46154</v>
      </c>
      <c r="I1682" s="167" t="s">
        <v>6004</v>
      </c>
      <c r="J1682" s="169">
        <v>26118</v>
      </c>
      <c r="K1682" s="167" t="s">
        <v>55</v>
      </c>
      <c r="L1682" s="169">
        <v>34</v>
      </c>
      <c r="M1682" s="167" t="s">
        <v>3513</v>
      </c>
      <c r="N1682" s="169">
        <v>106.5</v>
      </c>
      <c r="O1682" s="167" t="s">
        <v>3505</v>
      </c>
      <c r="P1682" s="167"/>
      <c r="Q1682" s="167" t="s">
        <v>3506</v>
      </c>
      <c r="R1682" s="167" t="s">
        <v>3528</v>
      </c>
      <c r="S1682" s="169">
        <v>22</v>
      </c>
      <c r="T1682" s="167" t="s">
        <v>3717</v>
      </c>
      <c r="U1682" s="169" t="s">
        <v>3718</v>
      </c>
      <c r="V1682" s="167" t="s">
        <v>3939</v>
      </c>
      <c r="W1682" s="167" t="s">
        <v>3940</v>
      </c>
      <c r="X1682" s="170" t="s">
        <v>157</v>
      </c>
      <c r="Y1682" s="171" t="s">
        <v>6007</v>
      </c>
      <c r="Z1682" s="167" t="s">
        <v>10837</v>
      </c>
      <c r="AA1682" s="176">
        <v>4800</v>
      </c>
      <c r="AB1682" s="167" t="s">
        <v>11254</v>
      </c>
      <c r="AC1682" s="176">
        <v>4800</v>
      </c>
      <c r="AD1682" s="167" t="s">
        <v>11254</v>
      </c>
      <c r="AE1682" s="176">
        <v>1056</v>
      </c>
    </row>
    <row r="1683" spans="1:31">
      <c r="A1683" s="178">
        <v>108230500710</v>
      </c>
      <c r="B1683" s="166">
        <v>46153</v>
      </c>
      <c r="C1683" s="167" t="s">
        <v>3524</v>
      </c>
      <c r="D1683" s="167" t="s">
        <v>3525</v>
      </c>
      <c r="E1683" s="167" t="s">
        <v>3526</v>
      </c>
      <c r="F1683" s="167" t="s">
        <v>3501</v>
      </c>
      <c r="G1683" s="167" t="s">
        <v>3502</v>
      </c>
      <c r="H1683" s="168">
        <v>46154</v>
      </c>
      <c r="I1683" s="167" t="s">
        <v>6004</v>
      </c>
      <c r="J1683" s="169">
        <v>26118</v>
      </c>
      <c r="K1683" s="167" t="s">
        <v>55</v>
      </c>
      <c r="L1683" s="169">
        <v>34</v>
      </c>
      <c r="M1683" s="167" t="s">
        <v>3513</v>
      </c>
      <c r="N1683" s="169">
        <v>106.5</v>
      </c>
      <c r="O1683" s="167" t="s">
        <v>3505</v>
      </c>
      <c r="P1683" s="167"/>
      <c r="Q1683" s="167" t="s">
        <v>3506</v>
      </c>
      <c r="R1683" s="167" t="s">
        <v>3528</v>
      </c>
      <c r="S1683" s="169">
        <v>21</v>
      </c>
      <c r="T1683" s="167" t="s">
        <v>3535</v>
      </c>
      <c r="U1683" s="169" t="s">
        <v>3536</v>
      </c>
      <c r="V1683" s="167" t="s">
        <v>4947</v>
      </c>
      <c r="W1683" s="167" t="s">
        <v>4948</v>
      </c>
      <c r="X1683" s="170" t="s">
        <v>3533</v>
      </c>
      <c r="Y1683" s="171" t="s">
        <v>6007</v>
      </c>
      <c r="Z1683" s="167" t="s">
        <v>10837</v>
      </c>
      <c r="AA1683" s="176">
        <v>5000</v>
      </c>
      <c r="AB1683" s="167" t="s">
        <v>11254</v>
      </c>
      <c r="AC1683" s="176">
        <v>5000</v>
      </c>
      <c r="AD1683" s="167" t="s">
        <v>11254</v>
      </c>
      <c r="AE1683" s="176">
        <v>90</v>
      </c>
    </row>
    <row r="1684" spans="1:31">
      <c r="A1684" s="178">
        <v>108230500710</v>
      </c>
      <c r="B1684" s="166">
        <v>46153</v>
      </c>
      <c r="C1684" s="167" t="s">
        <v>3524</v>
      </c>
      <c r="D1684" s="167" t="s">
        <v>3525</v>
      </c>
      <c r="E1684" s="167" t="s">
        <v>3526</v>
      </c>
      <c r="F1684" s="167" t="s">
        <v>3501</v>
      </c>
      <c r="G1684" s="167" t="s">
        <v>3502</v>
      </c>
      <c r="H1684" s="168">
        <v>46154</v>
      </c>
      <c r="I1684" s="167" t="s">
        <v>6004</v>
      </c>
      <c r="J1684" s="169">
        <v>26118</v>
      </c>
      <c r="K1684" s="167" t="s">
        <v>55</v>
      </c>
      <c r="L1684" s="169">
        <v>34</v>
      </c>
      <c r="M1684" s="167" t="s">
        <v>3513</v>
      </c>
      <c r="N1684" s="169">
        <v>106.5</v>
      </c>
      <c r="O1684" s="167" t="s">
        <v>3505</v>
      </c>
      <c r="P1684" s="167"/>
      <c r="Q1684" s="167" t="s">
        <v>3506</v>
      </c>
      <c r="R1684" s="167" t="s">
        <v>3528</v>
      </c>
      <c r="S1684" s="169">
        <v>20</v>
      </c>
      <c r="T1684" s="167" t="s">
        <v>3535</v>
      </c>
      <c r="U1684" s="169" t="s">
        <v>3536</v>
      </c>
      <c r="V1684" s="167" t="s">
        <v>6018</v>
      </c>
      <c r="W1684" s="167" t="s">
        <v>6019</v>
      </c>
      <c r="X1684" s="170" t="s">
        <v>3533</v>
      </c>
      <c r="Y1684" s="171" t="s">
        <v>6007</v>
      </c>
      <c r="Z1684" s="167" t="s">
        <v>10837</v>
      </c>
      <c r="AA1684" s="176">
        <v>10000</v>
      </c>
      <c r="AB1684" s="167" t="s">
        <v>11254</v>
      </c>
      <c r="AC1684" s="176">
        <v>10000</v>
      </c>
      <c r="AD1684" s="167" t="s">
        <v>11254</v>
      </c>
      <c r="AE1684" s="176">
        <v>190</v>
      </c>
    </row>
    <row r="1685" spans="1:31">
      <c r="A1685" s="178">
        <v>108230500710</v>
      </c>
      <c r="B1685" s="166">
        <v>46153</v>
      </c>
      <c r="C1685" s="167" t="s">
        <v>3524</v>
      </c>
      <c r="D1685" s="167" t="s">
        <v>3525</v>
      </c>
      <c r="E1685" s="167" t="s">
        <v>3526</v>
      </c>
      <c r="F1685" s="167" t="s">
        <v>3501</v>
      </c>
      <c r="G1685" s="167" t="s">
        <v>3502</v>
      </c>
      <c r="H1685" s="168">
        <v>46154</v>
      </c>
      <c r="I1685" s="167" t="s">
        <v>6004</v>
      </c>
      <c r="J1685" s="169">
        <v>26118</v>
      </c>
      <c r="K1685" s="167" t="s">
        <v>55</v>
      </c>
      <c r="L1685" s="169">
        <v>34</v>
      </c>
      <c r="M1685" s="167" t="s">
        <v>3513</v>
      </c>
      <c r="N1685" s="169">
        <v>106.5</v>
      </c>
      <c r="O1685" s="167" t="s">
        <v>3505</v>
      </c>
      <c r="P1685" s="167"/>
      <c r="Q1685" s="167" t="s">
        <v>3506</v>
      </c>
      <c r="R1685" s="167" t="s">
        <v>3528</v>
      </c>
      <c r="S1685" s="169">
        <v>19</v>
      </c>
      <c r="T1685" s="167" t="s">
        <v>3535</v>
      </c>
      <c r="U1685" s="169" t="s">
        <v>3536</v>
      </c>
      <c r="V1685" s="167" t="s">
        <v>4919</v>
      </c>
      <c r="W1685" s="167" t="s">
        <v>4920</v>
      </c>
      <c r="X1685" s="170" t="s">
        <v>3533</v>
      </c>
      <c r="Y1685" s="171" t="s">
        <v>6007</v>
      </c>
      <c r="Z1685" s="167" t="s">
        <v>10837</v>
      </c>
      <c r="AA1685" s="176">
        <v>10000</v>
      </c>
      <c r="AB1685" s="167" t="s">
        <v>11254</v>
      </c>
      <c r="AC1685" s="176">
        <v>10000</v>
      </c>
      <c r="AD1685" s="167" t="s">
        <v>11254</v>
      </c>
      <c r="AE1685" s="176">
        <v>300</v>
      </c>
    </row>
    <row r="1686" spans="1:31">
      <c r="A1686" s="178">
        <v>108230500710</v>
      </c>
      <c r="B1686" s="166">
        <v>46153</v>
      </c>
      <c r="C1686" s="167" t="s">
        <v>3524</v>
      </c>
      <c r="D1686" s="167" t="s">
        <v>3525</v>
      </c>
      <c r="E1686" s="167" t="s">
        <v>3526</v>
      </c>
      <c r="F1686" s="167" t="s">
        <v>3501</v>
      </c>
      <c r="G1686" s="167" t="s">
        <v>3502</v>
      </c>
      <c r="H1686" s="168">
        <v>46154</v>
      </c>
      <c r="I1686" s="167" t="s">
        <v>6004</v>
      </c>
      <c r="J1686" s="169">
        <v>26118</v>
      </c>
      <c r="K1686" s="167" t="s">
        <v>55</v>
      </c>
      <c r="L1686" s="169">
        <v>34</v>
      </c>
      <c r="M1686" s="167" t="s">
        <v>3513</v>
      </c>
      <c r="N1686" s="169">
        <v>106.5</v>
      </c>
      <c r="O1686" s="167" t="s">
        <v>3505</v>
      </c>
      <c r="P1686" s="167"/>
      <c r="Q1686" s="167" t="s">
        <v>3506</v>
      </c>
      <c r="R1686" s="167" t="s">
        <v>3528</v>
      </c>
      <c r="S1686" s="169">
        <v>18</v>
      </c>
      <c r="T1686" s="167" t="s">
        <v>3535</v>
      </c>
      <c r="U1686" s="169" t="s">
        <v>3536</v>
      </c>
      <c r="V1686" s="167" t="s">
        <v>4919</v>
      </c>
      <c r="W1686" s="167" t="s">
        <v>4920</v>
      </c>
      <c r="X1686" s="170" t="s">
        <v>3533</v>
      </c>
      <c r="Y1686" s="171" t="s">
        <v>6007</v>
      </c>
      <c r="Z1686" s="167" t="s">
        <v>10837</v>
      </c>
      <c r="AA1686" s="176">
        <v>15000</v>
      </c>
      <c r="AB1686" s="167" t="s">
        <v>11254</v>
      </c>
      <c r="AC1686" s="176">
        <v>15000</v>
      </c>
      <c r="AD1686" s="167" t="s">
        <v>11254</v>
      </c>
      <c r="AE1686" s="176">
        <v>450</v>
      </c>
    </row>
    <row r="1687" spans="1:31">
      <c r="A1687" s="178">
        <v>108230500710</v>
      </c>
      <c r="B1687" s="166">
        <v>46153</v>
      </c>
      <c r="C1687" s="167" t="s">
        <v>3524</v>
      </c>
      <c r="D1687" s="167" t="s">
        <v>3525</v>
      </c>
      <c r="E1687" s="167" t="s">
        <v>3526</v>
      </c>
      <c r="F1687" s="167" t="s">
        <v>3501</v>
      </c>
      <c r="G1687" s="167" t="s">
        <v>3502</v>
      </c>
      <c r="H1687" s="168">
        <v>46154</v>
      </c>
      <c r="I1687" s="167" t="s">
        <v>6004</v>
      </c>
      <c r="J1687" s="169">
        <v>26118</v>
      </c>
      <c r="K1687" s="167" t="s">
        <v>55</v>
      </c>
      <c r="L1687" s="169">
        <v>34</v>
      </c>
      <c r="M1687" s="167" t="s">
        <v>3513</v>
      </c>
      <c r="N1687" s="169">
        <v>106.5</v>
      </c>
      <c r="O1687" s="167" t="s">
        <v>3505</v>
      </c>
      <c r="P1687" s="167"/>
      <c r="Q1687" s="167" t="s">
        <v>3506</v>
      </c>
      <c r="R1687" s="167" t="s">
        <v>3528</v>
      </c>
      <c r="S1687" s="169">
        <v>17</v>
      </c>
      <c r="T1687" s="167" t="s">
        <v>3535</v>
      </c>
      <c r="U1687" s="169" t="s">
        <v>3536</v>
      </c>
      <c r="V1687" s="167" t="s">
        <v>4919</v>
      </c>
      <c r="W1687" s="167" t="s">
        <v>4920</v>
      </c>
      <c r="X1687" s="170" t="s">
        <v>3533</v>
      </c>
      <c r="Y1687" s="171" t="s">
        <v>6007</v>
      </c>
      <c r="Z1687" s="167" t="s">
        <v>10837</v>
      </c>
      <c r="AA1687" s="176">
        <v>5000</v>
      </c>
      <c r="AB1687" s="167" t="s">
        <v>11254</v>
      </c>
      <c r="AC1687" s="176">
        <v>5000</v>
      </c>
      <c r="AD1687" s="167" t="s">
        <v>11254</v>
      </c>
      <c r="AE1687" s="176">
        <v>150</v>
      </c>
    </row>
    <row r="1688" spans="1:31">
      <c r="A1688" s="178">
        <v>108230500710</v>
      </c>
      <c r="B1688" s="166">
        <v>46153</v>
      </c>
      <c r="C1688" s="167" t="s">
        <v>3524</v>
      </c>
      <c r="D1688" s="167" t="s">
        <v>3525</v>
      </c>
      <c r="E1688" s="167" t="s">
        <v>3526</v>
      </c>
      <c r="F1688" s="167" t="s">
        <v>3501</v>
      </c>
      <c r="G1688" s="167" t="s">
        <v>3502</v>
      </c>
      <c r="H1688" s="168">
        <v>46154</v>
      </c>
      <c r="I1688" s="167" t="s">
        <v>6004</v>
      </c>
      <c r="J1688" s="169">
        <v>26118</v>
      </c>
      <c r="K1688" s="167" t="s">
        <v>55</v>
      </c>
      <c r="L1688" s="169">
        <v>34</v>
      </c>
      <c r="M1688" s="167" t="s">
        <v>3513</v>
      </c>
      <c r="N1688" s="169">
        <v>106.5</v>
      </c>
      <c r="O1688" s="167" t="s">
        <v>3505</v>
      </c>
      <c r="P1688" s="167"/>
      <c r="Q1688" s="167" t="s">
        <v>3506</v>
      </c>
      <c r="R1688" s="167" t="s">
        <v>3528</v>
      </c>
      <c r="S1688" s="169">
        <v>16</v>
      </c>
      <c r="T1688" s="167" t="s">
        <v>3535</v>
      </c>
      <c r="U1688" s="169" t="s">
        <v>3536</v>
      </c>
      <c r="V1688" s="167" t="s">
        <v>6020</v>
      </c>
      <c r="W1688" s="167" t="s">
        <v>6021</v>
      </c>
      <c r="X1688" s="170" t="s">
        <v>3533</v>
      </c>
      <c r="Y1688" s="171" t="s">
        <v>6007</v>
      </c>
      <c r="Z1688" s="167" t="s">
        <v>10837</v>
      </c>
      <c r="AA1688" s="176">
        <v>10000</v>
      </c>
      <c r="AB1688" s="167" t="s">
        <v>11254</v>
      </c>
      <c r="AC1688" s="176">
        <v>10000</v>
      </c>
      <c r="AD1688" s="167" t="s">
        <v>11254</v>
      </c>
      <c r="AE1688" s="176">
        <v>190</v>
      </c>
    </row>
    <row r="1689" spans="1:31">
      <c r="A1689" s="178">
        <v>108230500710</v>
      </c>
      <c r="B1689" s="166">
        <v>46153</v>
      </c>
      <c r="C1689" s="167" t="s">
        <v>3524</v>
      </c>
      <c r="D1689" s="167" t="s">
        <v>3525</v>
      </c>
      <c r="E1689" s="167" t="s">
        <v>3526</v>
      </c>
      <c r="F1689" s="167" t="s">
        <v>3501</v>
      </c>
      <c r="G1689" s="167" t="s">
        <v>3502</v>
      </c>
      <c r="H1689" s="168">
        <v>46154</v>
      </c>
      <c r="I1689" s="167" t="s">
        <v>6004</v>
      </c>
      <c r="J1689" s="169">
        <v>26118</v>
      </c>
      <c r="K1689" s="167" t="s">
        <v>55</v>
      </c>
      <c r="L1689" s="169">
        <v>34</v>
      </c>
      <c r="M1689" s="167" t="s">
        <v>3513</v>
      </c>
      <c r="N1689" s="169">
        <v>106.5</v>
      </c>
      <c r="O1689" s="167" t="s">
        <v>3505</v>
      </c>
      <c r="P1689" s="167"/>
      <c r="Q1689" s="167" t="s">
        <v>3506</v>
      </c>
      <c r="R1689" s="167" t="s">
        <v>3528</v>
      </c>
      <c r="S1689" s="169">
        <v>15</v>
      </c>
      <c r="T1689" s="167" t="s">
        <v>3535</v>
      </c>
      <c r="U1689" s="169" t="s">
        <v>3536</v>
      </c>
      <c r="V1689" s="167" t="s">
        <v>6022</v>
      </c>
      <c r="W1689" s="167" t="s">
        <v>6023</v>
      </c>
      <c r="X1689" s="170" t="s">
        <v>3533</v>
      </c>
      <c r="Y1689" s="171" t="s">
        <v>6007</v>
      </c>
      <c r="Z1689" s="167" t="s">
        <v>10837</v>
      </c>
      <c r="AA1689" s="176">
        <v>10000</v>
      </c>
      <c r="AB1689" s="167" t="s">
        <v>11254</v>
      </c>
      <c r="AC1689" s="176">
        <v>10000</v>
      </c>
      <c r="AD1689" s="167" t="s">
        <v>11254</v>
      </c>
      <c r="AE1689" s="176">
        <v>1370</v>
      </c>
    </row>
    <row r="1690" spans="1:31">
      <c r="A1690" s="178">
        <v>108230500710</v>
      </c>
      <c r="B1690" s="166">
        <v>46153</v>
      </c>
      <c r="C1690" s="167" t="s">
        <v>3524</v>
      </c>
      <c r="D1690" s="167" t="s">
        <v>3525</v>
      </c>
      <c r="E1690" s="167" t="s">
        <v>3526</v>
      </c>
      <c r="F1690" s="167" t="s">
        <v>3501</v>
      </c>
      <c r="G1690" s="167" t="s">
        <v>3502</v>
      </c>
      <c r="H1690" s="168">
        <v>46154</v>
      </c>
      <c r="I1690" s="167" t="s">
        <v>6004</v>
      </c>
      <c r="J1690" s="169">
        <v>26118</v>
      </c>
      <c r="K1690" s="167" t="s">
        <v>55</v>
      </c>
      <c r="L1690" s="169">
        <v>34</v>
      </c>
      <c r="M1690" s="167" t="s">
        <v>3513</v>
      </c>
      <c r="N1690" s="169">
        <v>106.5</v>
      </c>
      <c r="O1690" s="167" t="s">
        <v>3505</v>
      </c>
      <c r="P1690" s="167"/>
      <c r="Q1690" s="167" t="s">
        <v>3506</v>
      </c>
      <c r="R1690" s="167" t="s">
        <v>3528</v>
      </c>
      <c r="S1690" s="169">
        <v>14</v>
      </c>
      <c r="T1690" s="167" t="s">
        <v>3535</v>
      </c>
      <c r="U1690" s="169" t="s">
        <v>3536</v>
      </c>
      <c r="V1690" s="167" t="s">
        <v>6024</v>
      </c>
      <c r="W1690" s="167" t="s">
        <v>6025</v>
      </c>
      <c r="X1690" s="170" t="s">
        <v>3533</v>
      </c>
      <c r="Y1690" s="171" t="s">
        <v>6007</v>
      </c>
      <c r="Z1690" s="167" t="s">
        <v>10837</v>
      </c>
      <c r="AA1690" s="176">
        <v>10000</v>
      </c>
      <c r="AB1690" s="167" t="s">
        <v>11254</v>
      </c>
      <c r="AC1690" s="176">
        <v>10000</v>
      </c>
      <c r="AD1690" s="167" t="s">
        <v>11254</v>
      </c>
      <c r="AE1690" s="176">
        <v>200</v>
      </c>
    </row>
    <row r="1691" spans="1:31">
      <c r="A1691" s="178">
        <v>108230500710</v>
      </c>
      <c r="B1691" s="166">
        <v>46153</v>
      </c>
      <c r="C1691" s="167" t="s">
        <v>3524</v>
      </c>
      <c r="D1691" s="167" t="s">
        <v>3525</v>
      </c>
      <c r="E1691" s="167" t="s">
        <v>3526</v>
      </c>
      <c r="F1691" s="167" t="s">
        <v>3501</v>
      </c>
      <c r="G1691" s="167" t="s">
        <v>3502</v>
      </c>
      <c r="H1691" s="168">
        <v>46154</v>
      </c>
      <c r="I1691" s="167" t="s">
        <v>6004</v>
      </c>
      <c r="J1691" s="169">
        <v>26118</v>
      </c>
      <c r="K1691" s="167" t="s">
        <v>55</v>
      </c>
      <c r="L1691" s="169">
        <v>34</v>
      </c>
      <c r="M1691" s="167" t="s">
        <v>3513</v>
      </c>
      <c r="N1691" s="169">
        <v>106.5</v>
      </c>
      <c r="O1691" s="167" t="s">
        <v>3505</v>
      </c>
      <c r="P1691" s="167"/>
      <c r="Q1691" s="167" t="s">
        <v>3506</v>
      </c>
      <c r="R1691" s="167" t="s">
        <v>3528</v>
      </c>
      <c r="S1691" s="169">
        <v>13</v>
      </c>
      <c r="T1691" s="167" t="s">
        <v>3540</v>
      </c>
      <c r="U1691" s="169" t="s">
        <v>3541</v>
      </c>
      <c r="V1691" s="167" t="s">
        <v>4093</v>
      </c>
      <c r="W1691" s="167" t="s">
        <v>4094</v>
      </c>
      <c r="X1691" s="170" t="s">
        <v>3533</v>
      </c>
      <c r="Y1691" s="171" t="s">
        <v>6007</v>
      </c>
      <c r="Z1691" s="167" t="s">
        <v>10837</v>
      </c>
      <c r="AA1691" s="176">
        <v>48000</v>
      </c>
      <c r="AB1691" s="167" t="s">
        <v>11254</v>
      </c>
      <c r="AC1691" s="176">
        <v>48000</v>
      </c>
      <c r="AD1691" s="167" t="s">
        <v>11254</v>
      </c>
      <c r="AE1691" s="176">
        <v>1891.2</v>
      </c>
    </row>
    <row r="1692" spans="1:31">
      <c r="A1692" s="178">
        <v>108230500710</v>
      </c>
      <c r="B1692" s="166">
        <v>46153</v>
      </c>
      <c r="C1692" s="167" t="s">
        <v>3524</v>
      </c>
      <c r="D1692" s="167" t="s">
        <v>3525</v>
      </c>
      <c r="E1692" s="167" t="s">
        <v>3526</v>
      </c>
      <c r="F1692" s="167" t="s">
        <v>3501</v>
      </c>
      <c r="G1692" s="167" t="s">
        <v>3502</v>
      </c>
      <c r="H1692" s="168">
        <v>46154</v>
      </c>
      <c r="I1692" s="167" t="s">
        <v>6004</v>
      </c>
      <c r="J1692" s="169">
        <v>26118</v>
      </c>
      <c r="K1692" s="167" t="s">
        <v>55</v>
      </c>
      <c r="L1692" s="169">
        <v>34</v>
      </c>
      <c r="M1692" s="167" t="s">
        <v>3513</v>
      </c>
      <c r="N1692" s="169">
        <v>106.5</v>
      </c>
      <c r="O1692" s="167" t="s">
        <v>3505</v>
      </c>
      <c r="P1692" s="167"/>
      <c r="Q1692" s="167" t="s">
        <v>3506</v>
      </c>
      <c r="R1692" s="167" t="s">
        <v>3528</v>
      </c>
      <c r="S1692" s="169">
        <v>12</v>
      </c>
      <c r="T1692" s="167" t="s">
        <v>3971</v>
      </c>
      <c r="U1692" s="169" t="s">
        <v>3972</v>
      </c>
      <c r="V1692" s="167" t="s">
        <v>6026</v>
      </c>
      <c r="W1692" s="167" t="s">
        <v>6027</v>
      </c>
      <c r="X1692" s="170" t="s">
        <v>160</v>
      </c>
      <c r="Y1692" s="171" t="s">
        <v>6007</v>
      </c>
      <c r="Z1692" s="167" t="s">
        <v>10837</v>
      </c>
      <c r="AA1692" s="176">
        <v>3000</v>
      </c>
      <c r="AB1692" s="167" t="s">
        <v>11254</v>
      </c>
      <c r="AC1692" s="176">
        <v>3000</v>
      </c>
      <c r="AD1692" s="167" t="s">
        <v>11254</v>
      </c>
      <c r="AE1692" s="176">
        <v>128.69999999999999</v>
      </c>
    </row>
    <row r="1693" spans="1:31">
      <c r="A1693" s="178">
        <v>108230500710</v>
      </c>
      <c r="B1693" s="166">
        <v>46153</v>
      </c>
      <c r="C1693" s="167" t="s">
        <v>3524</v>
      </c>
      <c r="D1693" s="167" t="s">
        <v>3525</v>
      </c>
      <c r="E1693" s="167" t="s">
        <v>3526</v>
      </c>
      <c r="F1693" s="167" t="s">
        <v>3501</v>
      </c>
      <c r="G1693" s="167" t="s">
        <v>3502</v>
      </c>
      <c r="H1693" s="168">
        <v>46154</v>
      </c>
      <c r="I1693" s="167" t="s">
        <v>6004</v>
      </c>
      <c r="J1693" s="169">
        <v>26118</v>
      </c>
      <c r="K1693" s="167" t="s">
        <v>55</v>
      </c>
      <c r="L1693" s="169">
        <v>34</v>
      </c>
      <c r="M1693" s="167" t="s">
        <v>3513</v>
      </c>
      <c r="N1693" s="169">
        <v>106.5</v>
      </c>
      <c r="O1693" s="167" t="s">
        <v>3505</v>
      </c>
      <c r="P1693" s="167"/>
      <c r="Q1693" s="167" t="s">
        <v>3506</v>
      </c>
      <c r="R1693" s="167" t="s">
        <v>3528</v>
      </c>
      <c r="S1693" s="169">
        <v>11</v>
      </c>
      <c r="T1693" s="167" t="s">
        <v>3971</v>
      </c>
      <c r="U1693" s="169" t="s">
        <v>3972</v>
      </c>
      <c r="V1693" s="167" t="s">
        <v>6026</v>
      </c>
      <c r="W1693" s="167" t="s">
        <v>6027</v>
      </c>
      <c r="X1693" s="170" t="s">
        <v>160</v>
      </c>
      <c r="Y1693" s="171" t="s">
        <v>6007</v>
      </c>
      <c r="Z1693" s="167" t="s">
        <v>10837</v>
      </c>
      <c r="AA1693" s="176">
        <v>3000</v>
      </c>
      <c r="AB1693" s="167" t="s">
        <v>11254</v>
      </c>
      <c r="AC1693" s="176">
        <v>3000</v>
      </c>
      <c r="AD1693" s="167" t="s">
        <v>11254</v>
      </c>
      <c r="AE1693" s="176">
        <v>128.69999999999999</v>
      </c>
    </row>
    <row r="1694" spans="1:31">
      <c r="A1694" s="178">
        <v>108230500710</v>
      </c>
      <c r="B1694" s="166">
        <v>46153</v>
      </c>
      <c r="C1694" s="167" t="s">
        <v>3524</v>
      </c>
      <c r="D1694" s="167" t="s">
        <v>3525</v>
      </c>
      <c r="E1694" s="167" t="s">
        <v>3526</v>
      </c>
      <c r="F1694" s="167" t="s">
        <v>3501</v>
      </c>
      <c r="G1694" s="167" t="s">
        <v>3502</v>
      </c>
      <c r="H1694" s="168">
        <v>46154</v>
      </c>
      <c r="I1694" s="167" t="s">
        <v>6004</v>
      </c>
      <c r="J1694" s="169">
        <v>26118</v>
      </c>
      <c r="K1694" s="167" t="s">
        <v>55</v>
      </c>
      <c r="L1694" s="169">
        <v>34</v>
      </c>
      <c r="M1694" s="167" t="s">
        <v>3513</v>
      </c>
      <c r="N1694" s="169">
        <v>106.5</v>
      </c>
      <c r="O1694" s="167" t="s">
        <v>3505</v>
      </c>
      <c r="P1694" s="167"/>
      <c r="Q1694" s="167" t="s">
        <v>3506</v>
      </c>
      <c r="R1694" s="167" t="s">
        <v>3528</v>
      </c>
      <c r="S1694" s="169">
        <v>10</v>
      </c>
      <c r="T1694" s="167" t="s">
        <v>3545</v>
      </c>
      <c r="U1694" s="169" t="s">
        <v>3546</v>
      </c>
      <c r="V1694" s="167" t="s">
        <v>5818</v>
      </c>
      <c r="W1694" s="167" t="s">
        <v>5819</v>
      </c>
      <c r="X1694" s="170" t="s">
        <v>160</v>
      </c>
      <c r="Y1694" s="171" t="s">
        <v>6007</v>
      </c>
      <c r="Z1694" s="167" t="s">
        <v>10837</v>
      </c>
      <c r="AA1694" s="176">
        <v>3000</v>
      </c>
      <c r="AB1694" s="167" t="s">
        <v>11254</v>
      </c>
      <c r="AC1694" s="176">
        <v>3000</v>
      </c>
      <c r="AD1694" s="167" t="s">
        <v>11254</v>
      </c>
      <c r="AE1694" s="176">
        <v>300</v>
      </c>
    </row>
    <row r="1695" spans="1:31">
      <c r="A1695" s="178">
        <v>108230500710</v>
      </c>
      <c r="B1695" s="166">
        <v>46153</v>
      </c>
      <c r="C1695" s="167" t="s">
        <v>3524</v>
      </c>
      <c r="D1695" s="167" t="s">
        <v>3525</v>
      </c>
      <c r="E1695" s="167" t="s">
        <v>3526</v>
      </c>
      <c r="F1695" s="167" t="s">
        <v>3501</v>
      </c>
      <c r="G1695" s="167" t="s">
        <v>3502</v>
      </c>
      <c r="H1695" s="168">
        <v>46154</v>
      </c>
      <c r="I1695" s="167" t="s">
        <v>6004</v>
      </c>
      <c r="J1695" s="169">
        <v>26118</v>
      </c>
      <c r="K1695" s="167" t="s">
        <v>55</v>
      </c>
      <c r="L1695" s="169">
        <v>34</v>
      </c>
      <c r="M1695" s="167" t="s">
        <v>3513</v>
      </c>
      <c r="N1695" s="169">
        <v>106.5</v>
      </c>
      <c r="O1695" s="167" t="s">
        <v>3505</v>
      </c>
      <c r="P1695" s="167"/>
      <c r="Q1695" s="167" t="s">
        <v>3506</v>
      </c>
      <c r="R1695" s="167" t="s">
        <v>3528</v>
      </c>
      <c r="S1695" s="169">
        <v>9</v>
      </c>
      <c r="T1695" s="167" t="s">
        <v>3540</v>
      </c>
      <c r="U1695" s="169" t="s">
        <v>3541</v>
      </c>
      <c r="V1695" s="167" t="s">
        <v>6028</v>
      </c>
      <c r="W1695" s="167" t="s">
        <v>6029</v>
      </c>
      <c r="X1695" s="170" t="s">
        <v>3533</v>
      </c>
      <c r="Y1695" s="171" t="s">
        <v>6007</v>
      </c>
      <c r="Z1695" s="167" t="s">
        <v>10837</v>
      </c>
      <c r="AA1695" s="176">
        <v>50000</v>
      </c>
      <c r="AB1695" s="167" t="s">
        <v>11254</v>
      </c>
      <c r="AC1695" s="176">
        <v>50000</v>
      </c>
      <c r="AD1695" s="167" t="s">
        <v>11254</v>
      </c>
      <c r="AE1695" s="176">
        <v>7400</v>
      </c>
    </row>
    <row r="1696" spans="1:31">
      <c r="A1696" s="178">
        <v>108230500710</v>
      </c>
      <c r="B1696" s="166">
        <v>46153</v>
      </c>
      <c r="C1696" s="167" t="s">
        <v>3524</v>
      </c>
      <c r="D1696" s="167" t="s">
        <v>3525</v>
      </c>
      <c r="E1696" s="167" t="s">
        <v>3526</v>
      </c>
      <c r="F1696" s="167" t="s">
        <v>3501</v>
      </c>
      <c r="G1696" s="167" t="s">
        <v>3502</v>
      </c>
      <c r="H1696" s="168">
        <v>46154</v>
      </c>
      <c r="I1696" s="167" t="s">
        <v>6004</v>
      </c>
      <c r="J1696" s="169">
        <v>26118</v>
      </c>
      <c r="K1696" s="167" t="s">
        <v>55</v>
      </c>
      <c r="L1696" s="169">
        <v>34</v>
      </c>
      <c r="M1696" s="167" t="s">
        <v>3513</v>
      </c>
      <c r="N1696" s="169">
        <v>106.5</v>
      </c>
      <c r="O1696" s="167" t="s">
        <v>3505</v>
      </c>
      <c r="P1696" s="167"/>
      <c r="Q1696" s="167" t="s">
        <v>3506</v>
      </c>
      <c r="R1696" s="167" t="s">
        <v>3528</v>
      </c>
      <c r="S1696" s="169">
        <v>8</v>
      </c>
      <c r="T1696" s="167" t="s">
        <v>3560</v>
      </c>
      <c r="U1696" s="169" t="s">
        <v>3561</v>
      </c>
      <c r="V1696" s="167" t="s">
        <v>4925</v>
      </c>
      <c r="W1696" s="167" t="s">
        <v>4926</v>
      </c>
      <c r="X1696" s="170" t="s">
        <v>3533</v>
      </c>
      <c r="Y1696" s="171" t="s">
        <v>6007</v>
      </c>
      <c r="Z1696" s="167" t="s">
        <v>10837</v>
      </c>
      <c r="AA1696" s="176">
        <v>183000</v>
      </c>
      <c r="AB1696" s="167" t="s">
        <v>11254</v>
      </c>
      <c r="AC1696" s="176">
        <v>183000</v>
      </c>
      <c r="AD1696" s="167" t="s">
        <v>11254</v>
      </c>
      <c r="AE1696" s="176">
        <v>22078.95</v>
      </c>
    </row>
    <row r="1697" spans="1:31">
      <c r="A1697" s="178">
        <v>108230500710</v>
      </c>
      <c r="B1697" s="166">
        <v>46153</v>
      </c>
      <c r="C1697" s="167" t="s">
        <v>3524</v>
      </c>
      <c r="D1697" s="167" t="s">
        <v>3525</v>
      </c>
      <c r="E1697" s="167" t="s">
        <v>3526</v>
      </c>
      <c r="F1697" s="167" t="s">
        <v>3501</v>
      </c>
      <c r="G1697" s="167" t="s">
        <v>3502</v>
      </c>
      <c r="H1697" s="168">
        <v>46154</v>
      </c>
      <c r="I1697" s="167" t="s">
        <v>6004</v>
      </c>
      <c r="J1697" s="169">
        <v>26118</v>
      </c>
      <c r="K1697" s="167" t="s">
        <v>55</v>
      </c>
      <c r="L1697" s="169">
        <v>34</v>
      </c>
      <c r="M1697" s="167" t="s">
        <v>3513</v>
      </c>
      <c r="N1697" s="169">
        <v>106.5</v>
      </c>
      <c r="O1697" s="167" t="s">
        <v>3505</v>
      </c>
      <c r="P1697" s="167"/>
      <c r="Q1697" s="167" t="s">
        <v>3506</v>
      </c>
      <c r="R1697" s="167" t="s">
        <v>3528</v>
      </c>
      <c r="S1697" s="169">
        <v>7</v>
      </c>
      <c r="T1697" s="167" t="s">
        <v>3529</v>
      </c>
      <c r="U1697" s="169" t="s">
        <v>3530</v>
      </c>
      <c r="V1697" s="167" t="s">
        <v>4916</v>
      </c>
      <c r="W1697" s="167" t="s">
        <v>4917</v>
      </c>
      <c r="X1697" s="170" t="s">
        <v>3533</v>
      </c>
      <c r="Y1697" s="171" t="s">
        <v>6007</v>
      </c>
      <c r="Z1697" s="167" t="s">
        <v>10837</v>
      </c>
      <c r="AA1697" s="176">
        <v>12000</v>
      </c>
      <c r="AB1697" s="167" t="s">
        <v>11254</v>
      </c>
      <c r="AC1697" s="176">
        <v>12000</v>
      </c>
      <c r="AD1697" s="167" t="s">
        <v>11254</v>
      </c>
      <c r="AE1697" s="176">
        <v>9480</v>
      </c>
    </row>
    <row r="1698" spans="1:31">
      <c r="A1698" s="178">
        <v>108230500710</v>
      </c>
      <c r="B1698" s="166">
        <v>46153</v>
      </c>
      <c r="C1698" s="167" t="s">
        <v>3524</v>
      </c>
      <c r="D1698" s="167" t="s">
        <v>3525</v>
      </c>
      <c r="E1698" s="167" t="s">
        <v>3526</v>
      </c>
      <c r="F1698" s="167" t="s">
        <v>3501</v>
      </c>
      <c r="G1698" s="167" t="s">
        <v>3502</v>
      </c>
      <c r="H1698" s="168">
        <v>46154</v>
      </c>
      <c r="I1698" s="167" t="s">
        <v>6004</v>
      </c>
      <c r="J1698" s="169">
        <v>26118</v>
      </c>
      <c r="K1698" s="167" t="s">
        <v>55</v>
      </c>
      <c r="L1698" s="169">
        <v>34</v>
      </c>
      <c r="M1698" s="167" t="s">
        <v>3513</v>
      </c>
      <c r="N1698" s="169">
        <v>106.5</v>
      </c>
      <c r="O1698" s="167" t="s">
        <v>3505</v>
      </c>
      <c r="P1698" s="167"/>
      <c r="Q1698" s="167" t="s">
        <v>3506</v>
      </c>
      <c r="R1698" s="167" t="s">
        <v>3528</v>
      </c>
      <c r="S1698" s="169">
        <v>6</v>
      </c>
      <c r="T1698" s="167" t="s">
        <v>4051</v>
      </c>
      <c r="U1698" s="169" t="s">
        <v>4052</v>
      </c>
      <c r="V1698" s="167" t="s">
        <v>6030</v>
      </c>
      <c r="W1698" s="167" t="s">
        <v>6031</v>
      </c>
      <c r="X1698" s="170" t="s">
        <v>160</v>
      </c>
      <c r="Y1698" s="171" t="s">
        <v>6007</v>
      </c>
      <c r="Z1698" s="167" t="s">
        <v>10837</v>
      </c>
      <c r="AA1698" s="176">
        <v>1000</v>
      </c>
      <c r="AB1698" s="167" t="s">
        <v>11254</v>
      </c>
      <c r="AC1698" s="176">
        <v>1000</v>
      </c>
      <c r="AD1698" s="167" t="s">
        <v>11254</v>
      </c>
      <c r="AE1698" s="176">
        <v>496</v>
      </c>
    </row>
    <row r="1699" spans="1:31">
      <c r="A1699" s="178">
        <v>108230500710</v>
      </c>
      <c r="B1699" s="166">
        <v>46153</v>
      </c>
      <c r="C1699" s="167" t="s">
        <v>3524</v>
      </c>
      <c r="D1699" s="167" t="s">
        <v>3525</v>
      </c>
      <c r="E1699" s="167" t="s">
        <v>3526</v>
      </c>
      <c r="F1699" s="167" t="s">
        <v>3501</v>
      </c>
      <c r="G1699" s="167" t="s">
        <v>3502</v>
      </c>
      <c r="H1699" s="168">
        <v>46154</v>
      </c>
      <c r="I1699" s="167" t="s">
        <v>6004</v>
      </c>
      <c r="J1699" s="169">
        <v>26118</v>
      </c>
      <c r="K1699" s="167" t="s">
        <v>55</v>
      </c>
      <c r="L1699" s="169">
        <v>34</v>
      </c>
      <c r="M1699" s="167" t="s">
        <v>3513</v>
      </c>
      <c r="N1699" s="169">
        <v>106.5</v>
      </c>
      <c r="O1699" s="167" t="s">
        <v>3505</v>
      </c>
      <c r="P1699" s="167"/>
      <c r="Q1699" s="167" t="s">
        <v>3506</v>
      </c>
      <c r="R1699" s="167" t="s">
        <v>3528</v>
      </c>
      <c r="S1699" s="169">
        <v>5</v>
      </c>
      <c r="T1699" s="167" t="s">
        <v>3560</v>
      </c>
      <c r="U1699" s="169" t="s">
        <v>3561</v>
      </c>
      <c r="V1699" s="167" t="s">
        <v>6032</v>
      </c>
      <c r="W1699" s="167" t="s">
        <v>6033</v>
      </c>
      <c r="X1699" s="170" t="s">
        <v>160</v>
      </c>
      <c r="Y1699" s="171" t="s">
        <v>6007</v>
      </c>
      <c r="Z1699" s="167" t="s">
        <v>10837</v>
      </c>
      <c r="AA1699" s="176">
        <v>8000</v>
      </c>
      <c r="AB1699" s="167" t="s">
        <v>11254</v>
      </c>
      <c r="AC1699" s="176">
        <v>8000</v>
      </c>
      <c r="AD1699" s="167" t="s">
        <v>11254</v>
      </c>
      <c r="AE1699" s="176">
        <v>31.04</v>
      </c>
    </row>
    <row r="1700" spans="1:31">
      <c r="A1700" s="178">
        <v>108230500710</v>
      </c>
      <c r="B1700" s="166">
        <v>46153</v>
      </c>
      <c r="C1700" s="167" t="s">
        <v>3524</v>
      </c>
      <c r="D1700" s="167" t="s">
        <v>3525</v>
      </c>
      <c r="E1700" s="167" t="s">
        <v>3526</v>
      </c>
      <c r="F1700" s="167" t="s">
        <v>3501</v>
      </c>
      <c r="G1700" s="167" t="s">
        <v>3502</v>
      </c>
      <c r="H1700" s="168">
        <v>46154</v>
      </c>
      <c r="I1700" s="167" t="s">
        <v>6004</v>
      </c>
      <c r="J1700" s="169">
        <v>26118</v>
      </c>
      <c r="K1700" s="167" t="s">
        <v>55</v>
      </c>
      <c r="L1700" s="169">
        <v>34</v>
      </c>
      <c r="M1700" s="167" t="s">
        <v>3513</v>
      </c>
      <c r="N1700" s="169">
        <v>106.5</v>
      </c>
      <c r="O1700" s="167" t="s">
        <v>3505</v>
      </c>
      <c r="P1700" s="167"/>
      <c r="Q1700" s="167" t="s">
        <v>3506</v>
      </c>
      <c r="R1700" s="167" t="s">
        <v>3528</v>
      </c>
      <c r="S1700" s="169">
        <v>4</v>
      </c>
      <c r="T1700" s="167" t="s">
        <v>3535</v>
      </c>
      <c r="U1700" s="169" t="s">
        <v>3536</v>
      </c>
      <c r="V1700" s="167" t="s">
        <v>6034</v>
      </c>
      <c r="W1700" s="167" t="s">
        <v>6035</v>
      </c>
      <c r="X1700" s="170" t="s">
        <v>3533</v>
      </c>
      <c r="Y1700" s="171" t="s">
        <v>6007</v>
      </c>
      <c r="Z1700" s="167" t="s">
        <v>10837</v>
      </c>
      <c r="AA1700" s="176">
        <v>10000</v>
      </c>
      <c r="AB1700" s="167" t="s">
        <v>11254</v>
      </c>
      <c r="AC1700" s="176">
        <v>10000</v>
      </c>
      <c r="AD1700" s="167" t="s">
        <v>11254</v>
      </c>
      <c r="AE1700" s="176">
        <v>23.5</v>
      </c>
    </row>
    <row r="1701" spans="1:31">
      <c r="A1701" s="178">
        <v>108230500710</v>
      </c>
      <c r="B1701" s="166">
        <v>46153</v>
      </c>
      <c r="C1701" s="167" t="s">
        <v>3524</v>
      </c>
      <c r="D1701" s="167" t="s">
        <v>3525</v>
      </c>
      <c r="E1701" s="167" t="s">
        <v>3526</v>
      </c>
      <c r="F1701" s="167" t="s">
        <v>3501</v>
      </c>
      <c r="G1701" s="167" t="s">
        <v>3502</v>
      </c>
      <c r="H1701" s="168">
        <v>46154</v>
      </c>
      <c r="I1701" s="167" t="s">
        <v>6004</v>
      </c>
      <c r="J1701" s="169">
        <v>26118</v>
      </c>
      <c r="K1701" s="167" t="s">
        <v>55</v>
      </c>
      <c r="L1701" s="169">
        <v>34</v>
      </c>
      <c r="M1701" s="167" t="s">
        <v>3513</v>
      </c>
      <c r="N1701" s="169">
        <v>106.5</v>
      </c>
      <c r="O1701" s="167" t="s">
        <v>3505</v>
      </c>
      <c r="P1701" s="167"/>
      <c r="Q1701" s="167" t="s">
        <v>3506</v>
      </c>
      <c r="R1701" s="167" t="s">
        <v>3528</v>
      </c>
      <c r="S1701" s="169">
        <v>3</v>
      </c>
      <c r="T1701" s="167" t="s">
        <v>3535</v>
      </c>
      <c r="U1701" s="169" t="s">
        <v>3536</v>
      </c>
      <c r="V1701" s="167" t="s">
        <v>3581</v>
      </c>
      <c r="W1701" s="167" t="s">
        <v>3582</v>
      </c>
      <c r="X1701" s="170" t="s">
        <v>157</v>
      </c>
      <c r="Y1701" s="171" t="s">
        <v>6007</v>
      </c>
      <c r="Z1701" s="167" t="s">
        <v>10837</v>
      </c>
      <c r="AA1701" s="176">
        <v>5000</v>
      </c>
      <c r="AB1701" s="167" t="s">
        <v>11254</v>
      </c>
      <c r="AC1701" s="176">
        <v>5000</v>
      </c>
      <c r="AD1701" s="167" t="s">
        <v>11254</v>
      </c>
      <c r="AE1701" s="176">
        <v>90</v>
      </c>
    </row>
    <row r="1702" spans="1:31">
      <c r="A1702" s="178">
        <v>108230500710</v>
      </c>
      <c r="B1702" s="166">
        <v>46153</v>
      </c>
      <c r="C1702" s="167" t="s">
        <v>3524</v>
      </c>
      <c r="D1702" s="167" t="s">
        <v>3525</v>
      </c>
      <c r="E1702" s="167" t="s">
        <v>3526</v>
      </c>
      <c r="F1702" s="167" t="s">
        <v>3501</v>
      </c>
      <c r="G1702" s="167" t="s">
        <v>3502</v>
      </c>
      <c r="H1702" s="168">
        <v>46154</v>
      </c>
      <c r="I1702" s="167" t="s">
        <v>6004</v>
      </c>
      <c r="J1702" s="169">
        <v>26118</v>
      </c>
      <c r="K1702" s="167" t="s">
        <v>55</v>
      </c>
      <c r="L1702" s="169">
        <v>34</v>
      </c>
      <c r="M1702" s="167" t="s">
        <v>3513</v>
      </c>
      <c r="N1702" s="169">
        <v>106.5</v>
      </c>
      <c r="O1702" s="167" t="s">
        <v>3505</v>
      </c>
      <c r="P1702" s="167"/>
      <c r="Q1702" s="167" t="s">
        <v>3506</v>
      </c>
      <c r="R1702" s="167" t="s">
        <v>3528</v>
      </c>
      <c r="S1702" s="169">
        <v>2</v>
      </c>
      <c r="T1702" s="167" t="s">
        <v>3535</v>
      </c>
      <c r="U1702" s="169" t="s">
        <v>3536</v>
      </c>
      <c r="V1702" s="167" t="s">
        <v>4951</v>
      </c>
      <c r="W1702" s="167" t="s">
        <v>4952</v>
      </c>
      <c r="X1702" s="170" t="s">
        <v>3533</v>
      </c>
      <c r="Y1702" s="171" t="s">
        <v>6007</v>
      </c>
      <c r="Z1702" s="167" t="s">
        <v>10837</v>
      </c>
      <c r="AA1702" s="176">
        <v>10000</v>
      </c>
      <c r="AB1702" s="167" t="s">
        <v>11254</v>
      </c>
      <c r="AC1702" s="176">
        <v>10000</v>
      </c>
      <c r="AD1702" s="167" t="s">
        <v>11254</v>
      </c>
      <c r="AE1702" s="176">
        <v>190</v>
      </c>
    </row>
    <row r="1703" spans="1:31">
      <c r="A1703" s="178">
        <v>108230500710</v>
      </c>
      <c r="B1703" s="166">
        <v>46153</v>
      </c>
      <c r="C1703" s="167" t="s">
        <v>3524</v>
      </c>
      <c r="D1703" s="167" t="s">
        <v>3525</v>
      </c>
      <c r="E1703" s="167" t="s">
        <v>3526</v>
      </c>
      <c r="F1703" s="167" t="s">
        <v>3501</v>
      </c>
      <c r="G1703" s="167" t="s">
        <v>3502</v>
      </c>
      <c r="H1703" s="168">
        <v>46154</v>
      </c>
      <c r="I1703" s="167" t="s">
        <v>6004</v>
      </c>
      <c r="J1703" s="169">
        <v>26118</v>
      </c>
      <c r="K1703" s="167" t="s">
        <v>55</v>
      </c>
      <c r="L1703" s="169">
        <v>34</v>
      </c>
      <c r="M1703" s="167" t="s">
        <v>3513</v>
      </c>
      <c r="N1703" s="169">
        <v>106.5</v>
      </c>
      <c r="O1703" s="167" t="s">
        <v>3505</v>
      </c>
      <c r="P1703" s="167"/>
      <c r="Q1703" s="167" t="s">
        <v>3506</v>
      </c>
      <c r="R1703" s="167" t="s">
        <v>3528</v>
      </c>
      <c r="S1703" s="169">
        <v>1</v>
      </c>
      <c r="T1703" s="167" t="s">
        <v>3717</v>
      </c>
      <c r="U1703" s="169" t="s">
        <v>3718</v>
      </c>
      <c r="V1703" s="167" t="s">
        <v>5626</v>
      </c>
      <c r="W1703" s="167" t="s">
        <v>5627</v>
      </c>
      <c r="X1703" s="170" t="s">
        <v>157</v>
      </c>
      <c r="Y1703" s="171" t="s">
        <v>6007</v>
      </c>
      <c r="Z1703" s="167" t="s">
        <v>10837</v>
      </c>
      <c r="AA1703" s="176">
        <v>4000</v>
      </c>
      <c r="AB1703" s="167" t="s">
        <v>11254</v>
      </c>
      <c r="AC1703" s="176">
        <v>4000</v>
      </c>
      <c r="AD1703" s="167" t="s">
        <v>11254</v>
      </c>
      <c r="AE1703" s="176">
        <v>852</v>
      </c>
    </row>
    <row r="1704" spans="1:31">
      <c r="A1704" s="178">
        <v>108230931210</v>
      </c>
      <c r="B1704" s="166">
        <v>46153</v>
      </c>
      <c r="C1704" s="167" t="s">
        <v>3610</v>
      </c>
      <c r="D1704" s="167" t="s">
        <v>3525</v>
      </c>
      <c r="E1704" s="167" t="s">
        <v>3526</v>
      </c>
      <c r="F1704" s="167" t="s">
        <v>3613</v>
      </c>
      <c r="G1704" s="167" t="s">
        <v>3614</v>
      </c>
      <c r="H1704" s="168">
        <v>46153</v>
      </c>
      <c r="I1704" s="167" t="s">
        <v>6036</v>
      </c>
      <c r="J1704" s="169">
        <v>1</v>
      </c>
      <c r="K1704" s="167" t="s">
        <v>48</v>
      </c>
      <c r="L1704" s="169">
        <v>24</v>
      </c>
      <c r="M1704" s="167" t="s">
        <v>6037</v>
      </c>
      <c r="N1704" s="169">
        <v>1048.8</v>
      </c>
      <c r="O1704" s="167" t="s">
        <v>3505</v>
      </c>
      <c r="P1704" s="167" t="s">
        <v>6038</v>
      </c>
      <c r="Q1704" s="167" t="s">
        <v>3506</v>
      </c>
      <c r="R1704" s="167" t="s">
        <v>6039</v>
      </c>
      <c r="S1704" s="169">
        <v>2</v>
      </c>
      <c r="T1704" s="167"/>
      <c r="U1704" s="169" t="s">
        <v>6040</v>
      </c>
      <c r="V1704" s="167" t="s">
        <v>6041</v>
      </c>
      <c r="W1704" s="167"/>
      <c r="X1704" s="170" t="s">
        <v>3619</v>
      </c>
      <c r="Y1704" s="171" t="s">
        <v>6042</v>
      </c>
      <c r="Z1704" s="167" t="s">
        <v>10838</v>
      </c>
      <c r="AA1704" s="176">
        <v>320</v>
      </c>
      <c r="AB1704" s="167" t="s">
        <v>11256</v>
      </c>
      <c r="AC1704" s="176">
        <v>320</v>
      </c>
      <c r="AD1704" s="167" t="s">
        <v>11256</v>
      </c>
      <c r="AE1704" s="176">
        <v>8480000</v>
      </c>
    </row>
    <row r="1705" spans="1:31">
      <c r="A1705" s="178">
        <v>108230931210</v>
      </c>
      <c r="B1705" s="166">
        <v>46153</v>
      </c>
      <c r="C1705" s="167" t="s">
        <v>3610</v>
      </c>
      <c r="D1705" s="167" t="s">
        <v>3525</v>
      </c>
      <c r="E1705" s="167" t="s">
        <v>3526</v>
      </c>
      <c r="F1705" s="167" t="s">
        <v>3613</v>
      </c>
      <c r="G1705" s="167" t="s">
        <v>3614</v>
      </c>
      <c r="H1705" s="168">
        <v>46153</v>
      </c>
      <c r="I1705" s="167" t="s">
        <v>6036</v>
      </c>
      <c r="J1705" s="169">
        <v>1</v>
      </c>
      <c r="K1705" s="167" t="s">
        <v>48</v>
      </c>
      <c r="L1705" s="169">
        <v>24</v>
      </c>
      <c r="M1705" s="167" t="s">
        <v>6037</v>
      </c>
      <c r="N1705" s="169">
        <v>1048.8</v>
      </c>
      <c r="O1705" s="167" t="s">
        <v>3505</v>
      </c>
      <c r="P1705" s="167" t="s">
        <v>6038</v>
      </c>
      <c r="Q1705" s="167" t="s">
        <v>3506</v>
      </c>
      <c r="R1705" s="167" t="s">
        <v>6039</v>
      </c>
      <c r="S1705" s="169">
        <v>1</v>
      </c>
      <c r="T1705" s="167"/>
      <c r="U1705" s="169" t="s">
        <v>6043</v>
      </c>
      <c r="V1705" s="167" t="s">
        <v>6044</v>
      </c>
      <c r="W1705" s="167"/>
      <c r="X1705" s="170" t="s">
        <v>3619</v>
      </c>
      <c r="Y1705" s="171" t="s">
        <v>6042</v>
      </c>
      <c r="Z1705" s="167" t="s">
        <v>10838</v>
      </c>
      <c r="AA1705" s="176">
        <v>640</v>
      </c>
      <c r="AB1705" s="167" t="s">
        <v>11256</v>
      </c>
      <c r="AC1705" s="176">
        <v>640</v>
      </c>
      <c r="AD1705" s="167" t="s">
        <v>11256</v>
      </c>
      <c r="AE1705" s="176">
        <v>32000000</v>
      </c>
    </row>
    <row r="1706" spans="1:31">
      <c r="A1706" s="178">
        <v>108230941710</v>
      </c>
      <c r="B1706" s="166">
        <v>46153</v>
      </c>
      <c r="C1706" s="167" t="s">
        <v>3610</v>
      </c>
      <c r="D1706" s="167" t="s">
        <v>3525</v>
      </c>
      <c r="E1706" s="167" t="s">
        <v>3526</v>
      </c>
      <c r="F1706" s="167" t="s">
        <v>3613</v>
      </c>
      <c r="G1706" s="167" t="s">
        <v>3614</v>
      </c>
      <c r="H1706" s="168">
        <v>46153</v>
      </c>
      <c r="I1706" s="167"/>
      <c r="J1706" s="169">
        <v>1</v>
      </c>
      <c r="K1706" s="167" t="s">
        <v>48</v>
      </c>
      <c r="L1706" s="169">
        <v>32</v>
      </c>
      <c r="M1706" s="167" t="s">
        <v>3504</v>
      </c>
      <c r="N1706" s="169">
        <v>240</v>
      </c>
      <c r="O1706" s="167" t="s">
        <v>3505</v>
      </c>
      <c r="P1706" s="167" t="s">
        <v>6045</v>
      </c>
      <c r="Q1706" s="167" t="s">
        <v>3506</v>
      </c>
      <c r="R1706" s="167" t="s">
        <v>6046</v>
      </c>
      <c r="S1706" s="169">
        <v>2</v>
      </c>
      <c r="T1706" s="167"/>
      <c r="U1706" s="169" t="s">
        <v>6047</v>
      </c>
      <c r="V1706" s="167" t="s">
        <v>6048</v>
      </c>
      <c r="W1706" s="167"/>
      <c r="X1706" s="170" t="s">
        <v>3619</v>
      </c>
      <c r="Y1706" s="171" t="s">
        <v>6049</v>
      </c>
      <c r="Z1706" s="167" t="s">
        <v>10839</v>
      </c>
      <c r="AA1706" s="176">
        <v>30</v>
      </c>
      <c r="AB1706" s="167" t="s">
        <v>11254</v>
      </c>
      <c r="AC1706" s="176">
        <v>30</v>
      </c>
      <c r="AD1706" s="167" t="s">
        <v>11254</v>
      </c>
      <c r="AE1706" s="176">
        <v>35550000</v>
      </c>
    </row>
    <row r="1707" spans="1:31">
      <c r="A1707" s="178">
        <v>108230941710</v>
      </c>
      <c r="B1707" s="166">
        <v>46153</v>
      </c>
      <c r="C1707" s="167" t="s">
        <v>3610</v>
      </c>
      <c r="D1707" s="167" t="s">
        <v>3525</v>
      </c>
      <c r="E1707" s="167" t="s">
        <v>3526</v>
      </c>
      <c r="F1707" s="167" t="s">
        <v>3613</v>
      </c>
      <c r="G1707" s="167" t="s">
        <v>3614</v>
      </c>
      <c r="H1707" s="168">
        <v>46153</v>
      </c>
      <c r="I1707" s="167"/>
      <c r="J1707" s="169">
        <v>1</v>
      </c>
      <c r="K1707" s="167" t="s">
        <v>48</v>
      </c>
      <c r="L1707" s="169">
        <v>32</v>
      </c>
      <c r="M1707" s="167" t="s">
        <v>3504</v>
      </c>
      <c r="N1707" s="169">
        <v>240</v>
      </c>
      <c r="O1707" s="167" t="s">
        <v>3505</v>
      </c>
      <c r="P1707" s="167" t="s">
        <v>6045</v>
      </c>
      <c r="Q1707" s="167" t="s">
        <v>3506</v>
      </c>
      <c r="R1707" s="167" t="s">
        <v>6046</v>
      </c>
      <c r="S1707" s="169">
        <v>1</v>
      </c>
      <c r="T1707" s="167"/>
      <c r="U1707" s="169" t="s">
        <v>4041</v>
      </c>
      <c r="V1707" s="167" t="s">
        <v>6050</v>
      </c>
      <c r="W1707" s="167"/>
      <c r="X1707" s="170" t="s">
        <v>3619</v>
      </c>
      <c r="Y1707" s="171" t="s">
        <v>6049</v>
      </c>
      <c r="Z1707" s="167" t="s">
        <v>10839</v>
      </c>
      <c r="AA1707" s="176">
        <v>100</v>
      </c>
      <c r="AB1707" s="167" t="s">
        <v>11263</v>
      </c>
      <c r="AC1707" s="176">
        <v>20</v>
      </c>
      <c r="AD1707" s="167" t="s">
        <v>11256</v>
      </c>
      <c r="AE1707" s="176">
        <v>34000000</v>
      </c>
    </row>
    <row r="1708" spans="1:31">
      <c r="A1708" s="178">
        <v>108232684820</v>
      </c>
      <c r="B1708" s="166">
        <v>46154</v>
      </c>
      <c r="C1708" s="167" t="s">
        <v>3781</v>
      </c>
      <c r="D1708" s="167"/>
      <c r="E1708" s="167"/>
      <c r="F1708" s="167" t="s">
        <v>3782</v>
      </c>
      <c r="G1708" s="167" t="s">
        <v>3614</v>
      </c>
      <c r="H1708" s="168"/>
      <c r="I1708" s="167"/>
      <c r="J1708" s="169">
        <v>26118</v>
      </c>
      <c r="K1708" s="167" t="s">
        <v>55</v>
      </c>
      <c r="L1708" s="169">
        <v>77</v>
      </c>
      <c r="M1708" s="167" t="s">
        <v>4084</v>
      </c>
      <c r="N1708" s="169">
        <v>396.47</v>
      </c>
      <c r="O1708" s="167" t="s">
        <v>3505</v>
      </c>
      <c r="P1708" s="167" t="s">
        <v>6051</v>
      </c>
      <c r="Q1708" s="167" t="s">
        <v>3506</v>
      </c>
      <c r="R1708" s="167" t="s">
        <v>3528</v>
      </c>
      <c r="S1708" s="169">
        <v>2</v>
      </c>
      <c r="T1708" s="167" t="s">
        <v>4633</v>
      </c>
      <c r="U1708" s="169" t="s">
        <v>4634</v>
      </c>
      <c r="V1708" s="167" t="s">
        <v>4635</v>
      </c>
      <c r="W1708" s="167" t="s">
        <v>4636</v>
      </c>
      <c r="X1708" s="170" t="s">
        <v>3533</v>
      </c>
      <c r="Y1708" s="171" t="s">
        <v>6052</v>
      </c>
      <c r="Z1708" s="167" t="s">
        <v>10840</v>
      </c>
      <c r="AA1708" s="176">
        <v>470</v>
      </c>
      <c r="AB1708" s="167" t="s">
        <v>11254</v>
      </c>
      <c r="AC1708" s="176">
        <v>470</v>
      </c>
      <c r="AD1708" s="167" t="s">
        <v>11254</v>
      </c>
      <c r="AE1708" s="176">
        <v>1175</v>
      </c>
    </row>
    <row r="1709" spans="1:31">
      <c r="A1709" s="178">
        <v>108232684820</v>
      </c>
      <c r="B1709" s="166">
        <v>46154</v>
      </c>
      <c r="C1709" s="167" t="s">
        <v>3781</v>
      </c>
      <c r="D1709" s="167"/>
      <c r="E1709" s="167"/>
      <c r="F1709" s="167" t="s">
        <v>3782</v>
      </c>
      <c r="G1709" s="167" t="s">
        <v>3614</v>
      </c>
      <c r="H1709" s="168"/>
      <c r="I1709" s="167"/>
      <c r="J1709" s="169">
        <v>26118</v>
      </c>
      <c r="K1709" s="167" t="s">
        <v>55</v>
      </c>
      <c r="L1709" s="169">
        <v>77</v>
      </c>
      <c r="M1709" s="167" t="s">
        <v>4084</v>
      </c>
      <c r="N1709" s="169">
        <v>396.47</v>
      </c>
      <c r="O1709" s="167" t="s">
        <v>3505</v>
      </c>
      <c r="P1709" s="167" t="s">
        <v>6051</v>
      </c>
      <c r="Q1709" s="167" t="s">
        <v>3506</v>
      </c>
      <c r="R1709" s="167" t="s">
        <v>3528</v>
      </c>
      <c r="S1709" s="169">
        <v>1</v>
      </c>
      <c r="T1709" s="167" t="s">
        <v>4633</v>
      </c>
      <c r="U1709" s="169" t="s">
        <v>4634</v>
      </c>
      <c r="V1709" s="167" t="s">
        <v>4638</v>
      </c>
      <c r="W1709" s="167" t="s">
        <v>4639</v>
      </c>
      <c r="X1709" s="170" t="s">
        <v>3533</v>
      </c>
      <c r="Y1709" s="171" t="s">
        <v>6052</v>
      </c>
      <c r="Z1709" s="167" t="s">
        <v>10840</v>
      </c>
      <c r="AA1709" s="176">
        <v>440</v>
      </c>
      <c r="AB1709" s="167" t="s">
        <v>11254</v>
      </c>
      <c r="AC1709" s="176">
        <v>440</v>
      </c>
      <c r="AD1709" s="167" t="s">
        <v>11254</v>
      </c>
      <c r="AE1709" s="176">
        <v>519.20000000000005</v>
      </c>
    </row>
    <row r="1710" spans="1:31">
      <c r="A1710" s="178">
        <v>108232936230</v>
      </c>
      <c r="B1710" s="166">
        <v>46154</v>
      </c>
      <c r="C1710" s="167" t="s">
        <v>3610</v>
      </c>
      <c r="D1710" s="167" t="s">
        <v>3525</v>
      </c>
      <c r="E1710" s="167" t="s">
        <v>3526</v>
      </c>
      <c r="F1710" s="167" t="s">
        <v>3501</v>
      </c>
      <c r="G1710" s="167" t="s">
        <v>3502</v>
      </c>
      <c r="H1710" s="168">
        <v>46155</v>
      </c>
      <c r="I1710" s="167"/>
      <c r="J1710" s="169">
        <v>26118</v>
      </c>
      <c r="K1710" s="167" t="s">
        <v>55</v>
      </c>
      <c r="L1710" s="169">
        <v>1</v>
      </c>
      <c r="M1710" s="167" t="s">
        <v>3513</v>
      </c>
      <c r="N1710" s="169">
        <v>0.8</v>
      </c>
      <c r="O1710" s="167" t="s">
        <v>3505</v>
      </c>
      <c r="P1710" s="167"/>
      <c r="Q1710" s="167" t="s">
        <v>4269</v>
      </c>
      <c r="R1710" s="167" t="s">
        <v>6053</v>
      </c>
      <c r="S1710" s="169">
        <v>1</v>
      </c>
      <c r="T1710" s="167"/>
      <c r="U1710" s="169" t="s">
        <v>3645</v>
      </c>
      <c r="V1710" s="167" t="s">
        <v>6054</v>
      </c>
      <c r="W1710" s="167"/>
      <c r="X1710" s="170" t="s">
        <v>3619</v>
      </c>
      <c r="Y1710" s="171" t="s">
        <v>6055</v>
      </c>
      <c r="Z1710" s="167" t="s">
        <v>10841</v>
      </c>
      <c r="AA1710" s="176">
        <v>2</v>
      </c>
      <c r="AB1710" s="167" t="s">
        <v>11254</v>
      </c>
      <c r="AC1710" s="176">
        <v>2</v>
      </c>
      <c r="AD1710" s="167" t="s">
        <v>11254</v>
      </c>
      <c r="AE1710" s="176">
        <v>440</v>
      </c>
    </row>
    <row r="1711" spans="1:31">
      <c r="A1711" s="178">
        <v>108233062450</v>
      </c>
      <c r="B1711" s="166">
        <v>46154</v>
      </c>
      <c r="C1711" s="167" t="s">
        <v>3524</v>
      </c>
      <c r="D1711" s="167" t="s">
        <v>3525</v>
      </c>
      <c r="E1711" s="167" t="s">
        <v>3526</v>
      </c>
      <c r="F1711" s="167" t="s">
        <v>3501</v>
      </c>
      <c r="G1711" s="167" t="s">
        <v>3502</v>
      </c>
      <c r="H1711" s="168">
        <v>46156</v>
      </c>
      <c r="I1711" s="167"/>
      <c r="J1711" s="169">
        <v>26118</v>
      </c>
      <c r="K1711" s="167" t="s">
        <v>55</v>
      </c>
      <c r="L1711" s="169">
        <v>1</v>
      </c>
      <c r="M1711" s="167" t="s">
        <v>3513</v>
      </c>
      <c r="N1711" s="169">
        <v>75</v>
      </c>
      <c r="O1711" s="167" t="s">
        <v>3505</v>
      </c>
      <c r="P1711" s="167"/>
      <c r="Q1711" s="167" t="s">
        <v>3514</v>
      </c>
      <c r="R1711" s="167" t="s">
        <v>3528</v>
      </c>
      <c r="S1711" s="169">
        <v>2</v>
      </c>
      <c r="T1711" s="167" t="s">
        <v>3587</v>
      </c>
      <c r="U1711" s="169" t="s">
        <v>3588</v>
      </c>
      <c r="V1711" s="167" t="s">
        <v>6056</v>
      </c>
      <c r="W1711" s="167" t="s">
        <v>6057</v>
      </c>
      <c r="X1711" s="170" t="s">
        <v>3533</v>
      </c>
      <c r="Y1711" s="171" t="s">
        <v>6058</v>
      </c>
      <c r="Z1711" s="167" t="s">
        <v>10842</v>
      </c>
      <c r="AA1711" s="176">
        <v>2520</v>
      </c>
      <c r="AB1711" s="167" t="s">
        <v>11254</v>
      </c>
      <c r="AC1711" s="176">
        <v>2520</v>
      </c>
      <c r="AD1711" s="167" t="s">
        <v>11254</v>
      </c>
      <c r="AE1711" s="176">
        <v>1429.02</v>
      </c>
    </row>
    <row r="1712" spans="1:31">
      <c r="A1712" s="178">
        <v>108233062450</v>
      </c>
      <c r="B1712" s="166">
        <v>46154</v>
      </c>
      <c r="C1712" s="167" t="s">
        <v>3524</v>
      </c>
      <c r="D1712" s="167" t="s">
        <v>3525</v>
      </c>
      <c r="E1712" s="167" t="s">
        <v>3526</v>
      </c>
      <c r="F1712" s="167" t="s">
        <v>3501</v>
      </c>
      <c r="G1712" s="167" t="s">
        <v>3502</v>
      </c>
      <c r="H1712" s="168">
        <v>46156</v>
      </c>
      <c r="I1712" s="167"/>
      <c r="J1712" s="169">
        <v>26118</v>
      </c>
      <c r="K1712" s="167" t="s">
        <v>55</v>
      </c>
      <c r="L1712" s="169">
        <v>1</v>
      </c>
      <c r="M1712" s="167" t="s">
        <v>3513</v>
      </c>
      <c r="N1712" s="169">
        <v>75</v>
      </c>
      <c r="O1712" s="167" t="s">
        <v>3505</v>
      </c>
      <c r="P1712" s="167"/>
      <c r="Q1712" s="167" t="s">
        <v>3514</v>
      </c>
      <c r="R1712" s="167" t="s">
        <v>3528</v>
      </c>
      <c r="S1712" s="169">
        <v>1</v>
      </c>
      <c r="T1712" s="167" t="s">
        <v>3587</v>
      </c>
      <c r="U1712" s="169" t="s">
        <v>3588</v>
      </c>
      <c r="V1712" s="167" t="s">
        <v>6059</v>
      </c>
      <c r="W1712" s="167" t="s">
        <v>6060</v>
      </c>
      <c r="X1712" s="170" t="s">
        <v>3533</v>
      </c>
      <c r="Y1712" s="171" t="s">
        <v>6058</v>
      </c>
      <c r="Z1712" s="167" t="s">
        <v>10842</v>
      </c>
      <c r="AA1712" s="176">
        <v>4440</v>
      </c>
      <c r="AB1712" s="167" t="s">
        <v>11254</v>
      </c>
      <c r="AC1712" s="176">
        <v>4440</v>
      </c>
      <c r="AD1712" s="167" t="s">
        <v>11254</v>
      </c>
      <c r="AE1712" s="176">
        <v>5926.02</v>
      </c>
    </row>
    <row r="1713" spans="1:31">
      <c r="A1713" s="178">
        <v>108233190810</v>
      </c>
      <c r="B1713" s="166">
        <v>46154</v>
      </c>
      <c r="C1713" s="167" t="s">
        <v>3524</v>
      </c>
      <c r="D1713" s="167" t="s">
        <v>3525</v>
      </c>
      <c r="E1713" s="167" t="s">
        <v>3526</v>
      </c>
      <c r="F1713" s="167" t="s">
        <v>3501</v>
      </c>
      <c r="G1713" s="167" t="s">
        <v>3502</v>
      </c>
      <c r="H1713" s="168">
        <v>46155</v>
      </c>
      <c r="I1713" s="167"/>
      <c r="J1713" s="169">
        <v>26118</v>
      </c>
      <c r="K1713" s="167" t="s">
        <v>55</v>
      </c>
      <c r="L1713" s="169">
        <v>1</v>
      </c>
      <c r="M1713" s="167" t="s">
        <v>3513</v>
      </c>
      <c r="N1713" s="169">
        <v>1</v>
      </c>
      <c r="O1713" s="167" t="s">
        <v>3505</v>
      </c>
      <c r="P1713" s="167"/>
      <c r="Q1713" s="167" t="s">
        <v>3514</v>
      </c>
      <c r="R1713" s="167" t="s">
        <v>3528</v>
      </c>
      <c r="S1713" s="169">
        <v>1</v>
      </c>
      <c r="T1713" s="167" t="s">
        <v>3560</v>
      </c>
      <c r="U1713" s="169" t="s">
        <v>3561</v>
      </c>
      <c r="V1713" s="167" t="s">
        <v>6061</v>
      </c>
      <c r="W1713" s="167" t="s">
        <v>6062</v>
      </c>
      <c r="X1713" s="170" t="s">
        <v>159</v>
      </c>
      <c r="Y1713" s="171" t="s">
        <v>6063</v>
      </c>
      <c r="Z1713" s="167" t="s">
        <v>10843</v>
      </c>
      <c r="AA1713" s="176">
        <v>130000</v>
      </c>
      <c r="AB1713" s="167" t="s">
        <v>11254</v>
      </c>
      <c r="AC1713" s="176">
        <v>130000</v>
      </c>
      <c r="AD1713" s="167" t="s">
        <v>11254</v>
      </c>
      <c r="AE1713" s="176">
        <v>1950</v>
      </c>
    </row>
    <row r="1714" spans="1:31">
      <c r="A1714" s="178">
        <v>108233315150</v>
      </c>
      <c r="B1714" s="166">
        <v>46154</v>
      </c>
      <c r="C1714" s="167" t="s">
        <v>3524</v>
      </c>
      <c r="D1714" s="167" t="s">
        <v>3525</v>
      </c>
      <c r="E1714" s="167" t="s">
        <v>3526</v>
      </c>
      <c r="F1714" s="167" t="s">
        <v>3501</v>
      </c>
      <c r="G1714" s="167" t="s">
        <v>3502</v>
      </c>
      <c r="H1714" s="168">
        <v>46155</v>
      </c>
      <c r="I1714" s="167"/>
      <c r="J1714" s="169">
        <v>26118</v>
      </c>
      <c r="K1714" s="167" t="s">
        <v>55</v>
      </c>
      <c r="L1714" s="169">
        <v>3</v>
      </c>
      <c r="M1714" s="167" t="s">
        <v>3513</v>
      </c>
      <c r="N1714" s="169">
        <v>27.7</v>
      </c>
      <c r="O1714" s="167" t="s">
        <v>3505</v>
      </c>
      <c r="P1714" s="167"/>
      <c r="Q1714" s="167" t="s">
        <v>3527</v>
      </c>
      <c r="R1714" s="167" t="s">
        <v>3528</v>
      </c>
      <c r="S1714" s="169">
        <v>1</v>
      </c>
      <c r="T1714" s="167" t="s">
        <v>4402</v>
      </c>
      <c r="U1714" s="169" t="s">
        <v>4403</v>
      </c>
      <c r="V1714" s="167" t="s">
        <v>6064</v>
      </c>
      <c r="W1714" s="167" t="s">
        <v>4405</v>
      </c>
      <c r="X1714" s="170" t="s">
        <v>157</v>
      </c>
      <c r="Y1714" s="171" t="s">
        <v>6065</v>
      </c>
      <c r="Z1714" s="167" t="s">
        <v>10844</v>
      </c>
      <c r="AA1714" s="176">
        <v>17600</v>
      </c>
      <c r="AB1714" s="167" t="s">
        <v>11254</v>
      </c>
      <c r="AC1714" s="176">
        <v>11.62</v>
      </c>
      <c r="AD1714" s="167" t="s">
        <v>11256</v>
      </c>
      <c r="AE1714" s="176">
        <v>1056</v>
      </c>
    </row>
    <row r="1715" spans="1:31">
      <c r="A1715" s="178">
        <v>108233428110</v>
      </c>
      <c r="B1715" s="166">
        <v>46154</v>
      </c>
      <c r="C1715" s="167" t="s">
        <v>3524</v>
      </c>
      <c r="D1715" s="167" t="s">
        <v>3525</v>
      </c>
      <c r="E1715" s="167" t="s">
        <v>3526</v>
      </c>
      <c r="F1715" s="167" t="s">
        <v>3501</v>
      </c>
      <c r="G1715" s="167" t="s">
        <v>3502</v>
      </c>
      <c r="H1715" s="168">
        <v>46155</v>
      </c>
      <c r="I1715" s="167"/>
      <c r="J1715" s="169">
        <v>26118</v>
      </c>
      <c r="K1715" s="167" t="s">
        <v>55</v>
      </c>
      <c r="L1715" s="169">
        <v>1</v>
      </c>
      <c r="M1715" s="167" t="s">
        <v>3513</v>
      </c>
      <c r="N1715" s="169">
        <v>2.1</v>
      </c>
      <c r="O1715" s="167" t="s">
        <v>3505</v>
      </c>
      <c r="P1715" s="167"/>
      <c r="Q1715" s="167" t="s">
        <v>3527</v>
      </c>
      <c r="R1715" s="167" t="s">
        <v>3528</v>
      </c>
      <c r="S1715" s="169">
        <v>1</v>
      </c>
      <c r="T1715" s="167" t="s">
        <v>3529</v>
      </c>
      <c r="U1715" s="169" t="s">
        <v>3530</v>
      </c>
      <c r="V1715" s="167" t="s">
        <v>5498</v>
      </c>
      <c r="W1715" s="167" t="s">
        <v>5112</v>
      </c>
      <c r="X1715" s="170" t="s">
        <v>157</v>
      </c>
      <c r="Y1715" s="171" t="s">
        <v>6066</v>
      </c>
      <c r="Z1715" s="167" t="s">
        <v>10845</v>
      </c>
      <c r="AA1715" s="176">
        <v>1000</v>
      </c>
      <c r="AB1715" s="167" t="s">
        <v>11254</v>
      </c>
      <c r="AC1715" s="176">
        <v>1000</v>
      </c>
      <c r="AD1715" s="167" t="s">
        <v>11254</v>
      </c>
      <c r="AE1715" s="176">
        <v>92050</v>
      </c>
    </row>
    <row r="1716" spans="1:31">
      <c r="A1716" s="178">
        <v>108233528060</v>
      </c>
      <c r="B1716" s="166">
        <v>46154</v>
      </c>
      <c r="C1716" s="167" t="s">
        <v>3524</v>
      </c>
      <c r="D1716" s="167" t="s">
        <v>3525</v>
      </c>
      <c r="E1716" s="167" t="s">
        <v>3526</v>
      </c>
      <c r="F1716" s="167" t="s">
        <v>3501</v>
      </c>
      <c r="G1716" s="167" t="s">
        <v>3502</v>
      </c>
      <c r="H1716" s="168">
        <v>46155</v>
      </c>
      <c r="I1716" s="167"/>
      <c r="J1716" s="169">
        <v>26118</v>
      </c>
      <c r="K1716" s="167" t="s">
        <v>55</v>
      </c>
      <c r="L1716" s="169">
        <v>2</v>
      </c>
      <c r="M1716" s="167" t="s">
        <v>3504</v>
      </c>
      <c r="N1716" s="169">
        <v>625</v>
      </c>
      <c r="O1716" s="167" t="s">
        <v>3505</v>
      </c>
      <c r="P1716" s="167"/>
      <c r="Q1716" s="167" t="s">
        <v>3514</v>
      </c>
      <c r="R1716" s="167" t="s">
        <v>3528</v>
      </c>
      <c r="S1716" s="169">
        <v>2</v>
      </c>
      <c r="T1716" s="167" t="s">
        <v>3529</v>
      </c>
      <c r="U1716" s="169" t="s">
        <v>3530</v>
      </c>
      <c r="V1716" s="167" t="s">
        <v>6067</v>
      </c>
      <c r="W1716" s="167" t="s">
        <v>3566</v>
      </c>
      <c r="X1716" s="170" t="s">
        <v>157</v>
      </c>
      <c r="Y1716" s="171" t="s">
        <v>6068</v>
      </c>
      <c r="Z1716" s="167" t="s">
        <v>10846</v>
      </c>
      <c r="AA1716" s="176">
        <v>11197</v>
      </c>
      <c r="AB1716" s="167" t="s">
        <v>11254</v>
      </c>
      <c r="AC1716" s="176">
        <v>11197</v>
      </c>
      <c r="AD1716" s="167" t="s">
        <v>11254</v>
      </c>
      <c r="AE1716" s="176">
        <v>75131.87</v>
      </c>
    </row>
    <row r="1717" spans="1:31">
      <c r="A1717" s="178">
        <v>108233528060</v>
      </c>
      <c r="B1717" s="166">
        <v>46154</v>
      </c>
      <c r="C1717" s="167" t="s">
        <v>3524</v>
      </c>
      <c r="D1717" s="167" t="s">
        <v>3525</v>
      </c>
      <c r="E1717" s="167" t="s">
        <v>3526</v>
      </c>
      <c r="F1717" s="167" t="s">
        <v>3501</v>
      </c>
      <c r="G1717" s="167" t="s">
        <v>3502</v>
      </c>
      <c r="H1717" s="168">
        <v>46155</v>
      </c>
      <c r="I1717" s="167"/>
      <c r="J1717" s="169">
        <v>26118</v>
      </c>
      <c r="K1717" s="167" t="s">
        <v>55</v>
      </c>
      <c r="L1717" s="169">
        <v>2</v>
      </c>
      <c r="M1717" s="167" t="s">
        <v>3504</v>
      </c>
      <c r="N1717" s="169">
        <v>625</v>
      </c>
      <c r="O1717" s="167" t="s">
        <v>3505</v>
      </c>
      <c r="P1717" s="167"/>
      <c r="Q1717" s="167" t="s">
        <v>3514</v>
      </c>
      <c r="R1717" s="167" t="s">
        <v>3528</v>
      </c>
      <c r="S1717" s="169">
        <v>1</v>
      </c>
      <c r="T1717" s="167" t="s">
        <v>3529</v>
      </c>
      <c r="U1717" s="169" t="s">
        <v>3530</v>
      </c>
      <c r="V1717" s="167" t="s">
        <v>6067</v>
      </c>
      <c r="W1717" s="167" t="s">
        <v>3566</v>
      </c>
      <c r="X1717" s="170" t="s">
        <v>157</v>
      </c>
      <c r="Y1717" s="171" t="s">
        <v>6068</v>
      </c>
      <c r="Z1717" s="167" t="s">
        <v>10846</v>
      </c>
      <c r="AA1717" s="176">
        <v>238524</v>
      </c>
      <c r="AB1717" s="167" t="s">
        <v>11254</v>
      </c>
      <c r="AC1717" s="176">
        <v>238524</v>
      </c>
      <c r="AD1717" s="167" t="s">
        <v>11254</v>
      </c>
      <c r="AE1717" s="176">
        <v>1600496.04</v>
      </c>
    </row>
    <row r="1718" spans="1:31">
      <c r="A1718" s="178">
        <v>108233581260</v>
      </c>
      <c r="B1718" s="166">
        <v>46154</v>
      </c>
      <c r="C1718" s="167" t="s">
        <v>3524</v>
      </c>
      <c r="D1718" s="167" t="s">
        <v>3525</v>
      </c>
      <c r="E1718" s="167" t="s">
        <v>3526</v>
      </c>
      <c r="F1718" s="167" t="s">
        <v>3501</v>
      </c>
      <c r="G1718" s="167" t="s">
        <v>3502</v>
      </c>
      <c r="H1718" s="168">
        <v>46155</v>
      </c>
      <c r="I1718" s="167"/>
      <c r="J1718" s="169">
        <v>26118</v>
      </c>
      <c r="K1718" s="167" t="s">
        <v>55</v>
      </c>
      <c r="L1718" s="169">
        <v>1</v>
      </c>
      <c r="M1718" s="167" t="s">
        <v>3513</v>
      </c>
      <c r="N1718" s="169">
        <v>0.4</v>
      </c>
      <c r="O1718" s="167" t="s">
        <v>3505</v>
      </c>
      <c r="P1718" s="167"/>
      <c r="Q1718" s="167" t="s">
        <v>3527</v>
      </c>
      <c r="R1718" s="167" t="s">
        <v>3528</v>
      </c>
      <c r="S1718" s="169">
        <v>1</v>
      </c>
      <c r="T1718" s="167" t="s">
        <v>4051</v>
      </c>
      <c r="U1718" s="169" t="s">
        <v>4052</v>
      </c>
      <c r="V1718" s="167" t="s">
        <v>6069</v>
      </c>
      <c r="W1718" s="167" t="s">
        <v>6070</v>
      </c>
      <c r="X1718" s="170" t="s">
        <v>159</v>
      </c>
      <c r="Y1718" s="171" t="s">
        <v>6071</v>
      </c>
      <c r="Z1718" s="167" t="s">
        <v>10847</v>
      </c>
      <c r="AA1718" s="176">
        <v>3000</v>
      </c>
      <c r="AB1718" s="167" t="s">
        <v>11254</v>
      </c>
      <c r="AC1718" s="176">
        <v>3000</v>
      </c>
      <c r="AD1718" s="167" t="s">
        <v>11254</v>
      </c>
      <c r="AE1718" s="176">
        <v>360</v>
      </c>
    </row>
    <row r="1719" spans="1:31">
      <c r="A1719" s="178">
        <v>108233666110</v>
      </c>
      <c r="B1719" s="166">
        <v>46154</v>
      </c>
      <c r="C1719" s="167" t="s">
        <v>3524</v>
      </c>
      <c r="D1719" s="167" t="s">
        <v>3525</v>
      </c>
      <c r="E1719" s="167" t="s">
        <v>3526</v>
      </c>
      <c r="F1719" s="167" t="s">
        <v>3501</v>
      </c>
      <c r="G1719" s="167" t="s">
        <v>3502</v>
      </c>
      <c r="H1719" s="168">
        <v>46155</v>
      </c>
      <c r="I1719" s="167"/>
      <c r="J1719" s="169">
        <v>26118</v>
      </c>
      <c r="K1719" s="167" t="s">
        <v>55</v>
      </c>
      <c r="L1719" s="169">
        <v>1</v>
      </c>
      <c r="M1719" s="167" t="s">
        <v>3513</v>
      </c>
      <c r="N1719" s="169">
        <v>1.3</v>
      </c>
      <c r="O1719" s="167" t="s">
        <v>3505</v>
      </c>
      <c r="P1719" s="167"/>
      <c r="Q1719" s="167" t="s">
        <v>3514</v>
      </c>
      <c r="R1719" s="167" t="s">
        <v>5999</v>
      </c>
      <c r="S1719" s="169">
        <v>7</v>
      </c>
      <c r="T1719" s="167" t="s">
        <v>3560</v>
      </c>
      <c r="U1719" s="169" t="s">
        <v>3561</v>
      </c>
      <c r="V1719" s="167" t="s">
        <v>3749</v>
      </c>
      <c r="W1719" s="167" t="s">
        <v>3750</v>
      </c>
      <c r="X1719" s="170" t="s">
        <v>159</v>
      </c>
      <c r="Y1719" s="171" t="s">
        <v>6072</v>
      </c>
      <c r="Z1719" s="167" t="s">
        <v>10848</v>
      </c>
      <c r="AA1719" s="176">
        <v>500</v>
      </c>
      <c r="AB1719" s="167" t="s">
        <v>11254</v>
      </c>
      <c r="AC1719" s="176">
        <v>500</v>
      </c>
      <c r="AD1719" s="167" t="s">
        <v>11254</v>
      </c>
      <c r="AE1719" s="176">
        <v>0.25</v>
      </c>
    </row>
    <row r="1720" spans="1:31">
      <c r="A1720" s="178">
        <v>108233666110</v>
      </c>
      <c r="B1720" s="166">
        <v>46154</v>
      </c>
      <c r="C1720" s="167" t="s">
        <v>3524</v>
      </c>
      <c r="D1720" s="167" t="s">
        <v>3525</v>
      </c>
      <c r="E1720" s="167" t="s">
        <v>3526</v>
      </c>
      <c r="F1720" s="167" t="s">
        <v>3501</v>
      </c>
      <c r="G1720" s="167" t="s">
        <v>3502</v>
      </c>
      <c r="H1720" s="168">
        <v>46155</v>
      </c>
      <c r="I1720" s="167"/>
      <c r="J1720" s="169">
        <v>26118</v>
      </c>
      <c r="K1720" s="167" t="s">
        <v>55</v>
      </c>
      <c r="L1720" s="169">
        <v>1</v>
      </c>
      <c r="M1720" s="167" t="s">
        <v>3513</v>
      </c>
      <c r="N1720" s="169">
        <v>1.3</v>
      </c>
      <c r="O1720" s="167" t="s">
        <v>3505</v>
      </c>
      <c r="P1720" s="167"/>
      <c r="Q1720" s="167" t="s">
        <v>3514</v>
      </c>
      <c r="R1720" s="167" t="s">
        <v>5999</v>
      </c>
      <c r="S1720" s="169">
        <v>6</v>
      </c>
      <c r="T1720" s="167" t="s">
        <v>3560</v>
      </c>
      <c r="U1720" s="169" t="s">
        <v>3561</v>
      </c>
      <c r="V1720" s="167" t="s">
        <v>3759</v>
      </c>
      <c r="W1720" s="167" t="s">
        <v>3760</v>
      </c>
      <c r="X1720" s="170" t="s">
        <v>159</v>
      </c>
      <c r="Y1720" s="171" t="s">
        <v>6072</v>
      </c>
      <c r="Z1720" s="167" t="s">
        <v>10848</v>
      </c>
      <c r="AA1720" s="176">
        <v>2000</v>
      </c>
      <c r="AB1720" s="167" t="s">
        <v>11254</v>
      </c>
      <c r="AC1720" s="176">
        <v>2000</v>
      </c>
      <c r="AD1720" s="167" t="s">
        <v>11254</v>
      </c>
      <c r="AE1720" s="176">
        <v>197.36</v>
      </c>
    </row>
    <row r="1721" spans="1:31">
      <c r="A1721" s="178">
        <v>108233666110</v>
      </c>
      <c r="B1721" s="166">
        <v>46154</v>
      </c>
      <c r="C1721" s="167" t="s">
        <v>3524</v>
      </c>
      <c r="D1721" s="167" t="s">
        <v>3525</v>
      </c>
      <c r="E1721" s="167" t="s">
        <v>3526</v>
      </c>
      <c r="F1721" s="167" t="s">
        <v>3501</v>
      </c>
      <c r="G1721" s="167" t="s">
        <v>3502</v>
      </c>
      <c r="H1721" s="168">
        <v>46155</v>
      </c>
      <c r="I1721" s="167"/>
      <c r="J1721" s="169">
        <v>26118</v>
      </c>
      <c r="K1721" s="167" t="s">
        <v>55</v>
      </c>
      <c r="L1721" s="169">
        <v>1</v>
      </c>
      <c r="M1721" s="167" t="s">
        <v>3513</v>
      </c>
      <c r="N1721" s="169">
        <v>1.3</v>
      </c>
      <c r="O1721" s="167" t="s">
        <v>3505</v>
      </c>
      <c r="P1721" s="167"/>
      <c r="Q1721" s="167" t="s">
        <v>3514</v>
      </c>
      <c r="R1721" s="167" t="s">
        <v>5999</v>
      </c>
      <c r="S1721" s="169">
        <v>5</v>
      </c>
      <c r="T1721" s="167" t="s">
        <v>3529</v>
      </c>
      <c r="U1721" s="169" t="s">
        <v>3530</v>
      </c>
      <c r="V1721" s="167" t="s">
        <v>6073</v>
      </c>
      <c r="W1721" s="167" t="s">
        <v>6074</v>
      </c>
      <c r="X1721" s="170" t="s">
        <v>159</v>
      </c>
      <c r="Y1721" s="171" t="s">
        <v>6072</v>
      </c>
      <c r="Z1721" s="167" t="s">
        <v>10848</v>
      </c>
      <c r="AA1721" s="176">
        <v>3000</v>
      </c>
      <c r="AB1721" s="167" t="s">
        <v>11254</v>
      </c>
      <c r="AC1721" s="176">
        <v>3000</v>
      </c>
      <c r="AD1721" s="167" t="s">
        <v>11254</v>
      </c>
      <c r="AE1721" s="176">
        <v>1014</v>
      </c>
    </row>
    <row r="1722" spans="1:31">
      <c r="A1722" s="178">
        <v>108233666110</v>
      </c>
      <c r="B1722" s="166">
        <v>46154</v>
      </c>
      <c r="C1722" s="167" t="s">
        <v>3524</v>
      </c>
      <c r="D1722" s="167" t="s">
        <v>3525</v>
      </c>
      <c r="E1722" s="167" t="s">
        <v>3526</v>
      </c>
      <c r="F1722" s="167" t="s">
        <v>3501</v>
      </c>
      <c r="G1722" s="167" t="s">
        <v>3502</v>
      </c>
      <c r="H1722" s="168">
        <v>46155</v>
      </c>
      <c r="I1722" s="167"/>
      <c r="J1722" s="169">
        <v>26118</v>
      </c>
      <c r="K1722" s="167" t="s">
        <v>55</v>
      </c>
      <c r="L1722" s="169">
        <v>1</v>
      </c>
      <c r="M1722" s="167" t="s">
        <v>3513</v>
      </c>
      <c r="N1722" s="169">
        <v>1.3</v>
      </c>
      <c r="O1722" s="167" t="s">
        <v>3505</v>
      </c>
      <c r="P1722" s="167"/>
      <c r="Q1722" s="167" t="s">
        <v>3514</v>
      </c>
      <c r="R1722" s="167" t="s">
        <v>5999</v>
      </c>
      <c r="S1722" s="169">
        <v>4</v>
      </c>
      <c r="T1722" s="167" t="s">
        <v>3560</v>
      </c>
      <c r="U1722" s="169" t="s">
        <v>3561</v>
      </c>
      <c r="V1722" s="167" t="s">
        <v>6075</v>
      </c>
      <c r="W1722" s="167" t="s">
        <v>6076</v>
      </c>
      <c r="X1722" s="170" t="s">
        <v>165</v>
      </c>
      <c r="Y1722" s="171" t="s">
        <v>6072</v>
      </c>
      <c r="Z1722" s="167" t="s">
        <v>10848</v>
      </c>
      <c r="AA1722" s="176">
        <v>1852</v>
      </c>
      <c r="AB1722" s="167" t="s">
        <v>11254</v>
      </c>
      <c r="AC1722" s="176">
        <v>1852</v>
      </c>
      <c r="AD1722" s="167" t="s">
        <v>11254</v>
      </c>
      <c r="AE1722" s="176">
        <v>87.04</v>
      </c>
    </row>
    <row r="1723" spans="1:31">
      <c r="A1723" s="178">
        <v>108233666110</v>
      </c>
      <c r="B1723" s="166">
        <v>46154</v>
      </c>
      <c r="C1723" s="167" t="s">
        <v>3524</v>
      </c>
      <c r="D1723" s="167" t="s">
        <v>3525</v>
      </c>
      <c r="E1723" s="167" t="s">
        <v>3526</v>
      </c>
      <c r="F1723" s="167" t="s">
        <v>3501</v>
      </c>
      <c r="G1723" s="167" t="s">
        <v>3502</v>
      </c>
      <c r="H1723" s="168">
        <v>46155</v>
      </c>
      <c r="I1723" s="167"/>
      <c r="J1723" s="169">
        <v>26118</v>
      </c>
      <c r="K1723" s="167" t="s">
        <v>55</v>
      </c>
      <c r="L1723" s="169">
        <v>1</v>
      </c>
      <c r="M1723" s="167" t="s">
        <v>3513</v>
      </c>
      <c r="N1723" s="169">
        <v>1.3</v>
      </c>
      <c r="O1723" s="167" t="s">
        <v>3505</v>
      </c>
      <c r="P1723" s="167"/>
      <c r="Q1723" s="167" t="s">
        <v>3514</v>
      </c>
      <c r="R1723" s="167" t="s">
        <v>5999</v>
      </c>
      <c r="S1723" s="169">
        <v>3</v>
      </c>
      <c r="T1723" s="167" t="s">
        <v>3560</v>
      </c>
      <c r="U1723" s="169" t="s">
        <v>3561</v>
      </c>
      <c r="V1723" s="167" t="s">
        <v>6075</v>
      </c>
      <c r="W1723" s="167" t="s">
        <v>6076</v>
      </c>
      <c r="X1723" s="170" t="s">
        <v>165</v>
      </c>
      <c r="Y1723" s="171" t="s">
        <v>6072</v>
      </c>
      <c r="Z1723" s="167" t="s">
        <v>10848</v>
      </c>
      <c r="AA1723" s="176">
        <v>4000</v>
      </c>
      <c r="AB1723" s="167" t="s">
        <v>11254</v>
      </c>
      <c r="AC1723" s="176">
        <v>4000</v>
      </c>
      <c r="AD1723" s="167" t="s">
        <v>11254</v>
      </c>
      <c r="AE1723" s="176">
        <v>188</v>
      </c>
    </row>
    <row r="1724" spans="1:31">
      <c r="A1724" s="178">
        <v>108233666110</v>
      </c>
      <c r="B1724" s="166">
        <v>46154</v>
      </c>
      <c r="C1724" s="167" t="s">
        <v>3524</v>
      </c>
      <c r="D1724" s="167" t="s">
        <v>3525</v>
      </c>
      <c r="E1724" s="167" t="s">
        <v>3526</v>
      </c>
      <c r="F1724" s="167" t="s">
        <v>3501</v>
      </c>
      <c r="G1724" s="167" t="s">
        <v>3502</v>
      </c>
      <c r="H1724" s="168">
        <v>46155</v>
      </c>
      <c r="I1724" s="167"/>
      <c r="J1724" s="169">
        <v>26118</v>
      </c>
      <c r="K1724" s="167" t="s">
        <v>55</v>
      </c>
      <c r="L1724" s="169">
        <v>1</v>
      </c>
      <c r="M1724" s="167" t="s">
        <v>3513</v>
      </c>
      <c r="N1724" s="169">
        <v>1.3</v>
      </c>
      <c r="O1724" s="167" t="s">
        <v>3505</v>
      </c>
      <c r="P1724" s="167"/>
      <c r="Q1724" s="167" t="s">
        <v>3514</v>
      </c>
      <c r="R1724" s="167" t="s">
        <v>5999</v>
      </c>
      <c r="S1724" s="169">
        <v>2</v>
      </c>
      <c r="T1724" s="167" t="s">
        <v>3529</v>
      </c>
      <c r="U1724" s="169" t="s">
        <v>3530</v>
      </c>
      <c r="V1724" s="167" t="s">
        <v>6077</v>
      </c>
      <c r="W1724" s="167" t="s">
        <v>5633</v>
      </c>
      <c r="X1724" s="170" t="s">
        <v>157</v>
      </c>
      <c r="Y1724" s="171" t="s">
        <v>6072</v>
      </c>
      <c r="Z1724" s="167" t="s">
        <v>10848</v>
      </c>
      <c r="AA1724" s="176">
        <v>750</v>
      </c>
      <c r="AB1724" s="167" t="s">
        <v>11254</v>
      </c>
      <c r="AC1724" s="176">
        <v>750</v>
      </c>
      <c r="AD1724" s="167" t="s">
        <v>11254</v>
      </c>
      <c r="AE1724" s="176">
        <v>42.35</v>
      </c>
    </row>
    <row r="1725" spans="1:31">
      <c r="A1725" s="178">
        <v>108233666110</v>
      </c>
      <c r="B1725" s="166">
        <v>46154</v>
      </c>
      <c r="C1725" s="167" t="s">
        <v>3524</v>
      </c>
      <c r="D1725" s="167" t="s">
        <v>3525</v>
      </c>
      <c r="E1725" s="167" t="s">
        <v>3526</v>
      </c>
      <c r="F1725" s="167" t="s">
        <v>3501</v>
      </c>
      <c r="G1725" s="167" t="s">
        <v>3502</v>
      </c>
      <c r="H1725" s="168">
        <v>46155</v>
      </c>
      <c r="I1725" s="167"/>
      <c r="J1725" s="169">
        <v>26118</v>
      </c>
      <c r="K1725" s="167" t="s">
        <v>55</v>
      </c>
      <c r="L1725" s="169">
        <v>1</v>
      </c>
      <c r="M1725" s="167" t="s">
        <v>3513</v>
      </c>
      <c r="N1725" s="169">
        <v>1.3</v>
      </c>
      <c r="O1725" s="167" t="s">
        <v>3505</v>
      </c>
      <c r="P1725" s="167"/>
      <c r="Q1725" s="167" t="s">
        <v>3514</v>
      </c>
      <c r="R1725" s="167" t="s">
        <v>5999</v>
      </c>
      <c r="S1725" s="169">
        <v>1</v>
      </c>
      <c r="T1725" s="167" t="s">
        <v>3560</v>
      </c>
      <c r="U1725" s="169" t="s">
        <v>3561</v>
      </c>
      <c r="V1725" s="167" t="s">
        <v>6078</v>
      </c>
      <c r="W1725" s="167" t="s">
        <v>6079</v>
      </c>
      <c r="X1725" s="170" t="s">
        <v>159</v>
      </c>
      <c r="Y1725" s="171" t="s">
        <v>6072</v>
      </c>
      <c r="Z1725" s="167" t="s">
        <v>10848</v>
      </c>
      <c r="AA1725" s="176">
        <v>10000</v>
      </c>
      <c r="AB1725" s="167" t="s">
        <v>11254</v>
      </c>
      <c r="AC1725" s="176">
        <v>10000</v>
      </c>
      <c r="AD1725" s="167" t="s">
        <v>11254</v>
      </c>
      <c r="AE1725" s="176">
        <v>28</v>
      </c>
    </row>
    <row r="1726" spans="1:31">
      <c r="A1726" s="178">
        <v>108233682320</v>
      </c>
      <c r="B1726" s="166">
        <v>46154</v>
      </c>
      <c r="C1726" s="167" t="s">
        <v>3524</v>
      </c>
      <c r="D1726" s="167" t="s">
        <v>3525</v>
      </c>
      <c r="E1726" s="167" t="s">
        <v>3526</v>
      </c>
      <c r="F1726" s="167" t="s">
        <v>3501</v>
      </c>
      <c r="G1726" s="167" t="s">
        <v>3502</v>
      </c>
      <c r="H1726" s="168">
        <v>46156</v>
      </c>
      <c r="I1726" s="167"/>
      <c r="J1726" s="169">
        <v>26118</v>
      </c>
      <c r="K1726" s="167" t="s">
        <v>55</v>
      </c>
      <c r="L1726" s="169">
        <v>1</v>
      </c>
      <c r="M1726" s="167" t="s">
        <v>3513</v>
      </c>
      <c r="N1726" s="169">
        <v>6.7</v>
      </c>
      <c r="O1726" s="167" t="s">
        <v>3505</v>
      </c>
      <c r="P1726" s="167"/>
      <c r="Q1726" s="167" t="s">
        <v>3514</v>
      </c>
      <c r="R1726" s="167" t="s">
        <v>3528</v>
      </c>
      <c r="S1726" s="169">
        <v>7</v>
      </c>
      <c r="T1726" s="167" t="s">
        <v>3971</v>
      </c>
      <c r="U1726" s="169" t="s">
        <v>3972</v>
      </c>
      <c r="V1726" s="167" t="s">
        <v>6080</v>
      </c>
      <c r="W1726" s="167" t="s">
        <v>6081</v>
      </c>
      <c r="X1726" s="170" t="s">
        <v>3533</v>
      </c>
      <c r="Y1726" s="171" t="s">
        <v>6082</v>
      </c>
      <c r="Z1726" s="167" t="s">
        <v>10849</v>
      </c>
      <c r="AA1726" s="176">
        <v>3000</v>
      </c>
      <c r="AB1726" s="167" t="s">
        <v>11254</v>
      </c>
      <c r="AC1726" s="176">
        <v>3000</v>
      </c>
      <c r="AD1726" s="167" t="s">
        <v>11254</v>
      </c>
      <c r="AE1726" s="176">
        <v>104.85</v>
      </c>
    </row>
    <row r="1727" spans="1:31">
      <c r="A1727" s="178">
        <v>108233682320</v>
      </c>
      <c r="B1727" s="166">
        <v>46154</v>
      </c>
      <c r="C1727" s="167" t="s">
        <v>3524</v>
      </c>
      <c r="D1727" s="167" t="s">
        <v>3525</v>
      </c>
      <c r="E1727" s="167" t="s">
        <v>3526</v>
      </c>
      <c r="F1727" s="167" t="s">
        <v>3501</v>
      </c>
      <c r="G1727" s="167" t="s">
        <v>3502</v>
      </c>
      <c r="H1727" s="168">
        <v>46156</v>
      </c>
      <c r="I1727" s="167"/>
      <c r="J1727" s="169">
        <v>26118</v>
      </c>
      <c r="K1727" s="167" t="s">
        <v>55</v>
      </c>
      <c r="L1727" s="169">
        <v>1</v>
      </c>
      <c r="M1727" s="167" t="s">
        <v>3513</v>
      </c>
      <c r="N1727" s="169">
        <v>6.7</v>
      </c>
      <c r="O1727" s="167" t="s">
        <v>3505</v>
      </c>
      <c r="P1727" s="167"/>
      <c r="Q1727" s="167" t="s">
        <v>3514</v>
      </c>
      <c r="R1727" s="167" t="s">
        <v>3528</v>
      </c>
      <c r="S1727" s="169">
        <v>6</v>
      </c>
      <c r="T1727" s="167" t="s">
        <v>3560</v>
      </c>
      <c r="U1727" s="169" t="s">
        <v>3561</v>
      </c>
      <c r="V1727" s="167" t="s">
        <v>6083</v>
      </c>
      <c r="W1727" s="167" t="s">
        <v>6084</v>
      </c>
      <c r="X1727" s="170" t="s">
        <v>160</v>
      </c>
      <c r="Y1727" s="171" t="s">
        <v>6082</v>
      </c>
      <c r="Z1727" s="167" t="s">
        <v>10849</v>
      </c>
      <c r="AA1727" s="176">
        <v>10000</v>
      </c>
      <c r="AB1727" s="167" t="s">
        <v>11254</v>
      </c>
      <c r="AC1727" s="176">
        <v>10000</v>
      </c>
      <c r="AD1727" s="167" t="s">
        <v>11254</v>
      </c>
      <c r="AE1727" s="176">
        <v>11.1</v>
      </c>
    </row>
    <row r="1728" spans="1:31">
      <c r="A1728" s="178">
        <v>108233682320</v>
      </c>
      <c r="B1728" s="166">
        <v>46154</v>
      </c>
      <c r="C1728" s="167" t="s">
        <v>3524</v>
      </c>
      <c r="D1728" s="167" t="s">
        <v>3525</v>
      </c>
      <c r="E1728" s="167" t="s">
        <v>3526</v>
      </c>
      <c r="F1728" s="167" t="s">
        <v>3501</v>
      </c>
      <c r="G1728" s="167" t="s">
        <v>3502</v>
      </c>
      <c r="H1728" s="168">
        <v>46156</v>
      </c>
      <c r="I1728" s="167"/>
      <c r="J1728" s="169">
        <v>26118</v>
      </c>
      <c r="K1728" s="167" t="s">
        <v>55</v>
      </c>
      <c r="L1728" s="169">
        <v>1</v>
      </c>
      <c r="M1728" s="167" t="s">
        <v>3513</v>
      </c>
      <c r="N1728" s="169">
        <v>6.7</v>
      </c>
      <c r="O1728" s="167" t="s">
        <v>3505</v>
      </c>
      <c r="P1728" s="167"/>
      <c r="Q1728" s="167" t="s">
        <v>3514</v>
      </c>
      <c r="R1728" s="167" t="s">
        <v>3528</v>
      </c>
      <c r="S1728" s="169">
        <v>5</v>
      </c>
      <c r="T1728" s="167" t="s">
        <v>3560</v>
      </c>
      <c r="U1728" s="169" t="s">
        <v>3561</v>
      </c>
      <c r="V1728" s="167" t="s">
        <v>5568</v>
      </c>
      <c r="W1728" s="167" t="s">
        <v>4900</v>
      </c>
      <c r="X1728" s="170" t="s">
        <v>160</v>
      </c>
      <c r="Y1728" s="171" t="s">
        <v>6082</v>
      </c>
      <c r="Z1728" s="167" t="s">
        <v>10849</v>
      </c>
      <c r="AA1728" s="176">
        <v>6000</v>
      </c>
      <c r="AB1728" s="167" t="s">
        <v>11254</v>
      </c>
      <c r="AC1728" s="176">
        <v>6000</v>
      </c>
      <c r="AD1728" s="167" t="s">
        <v>11254</v>
      </c>
      <c r="AE1728" s="176">
        <v>203.58</v>
      </c>
    </row>
    <row r="1729" spans="1:31">
      <c r="A1729" s="178">
        <v>108233682320</v>
      </c>
      <c r="B1729" s="166">
        <v>46154</v>
      </c>
      <c r="C1729" s="167" t="s">
        <v>3524</v>
      </c>
      <c r="D1729" s="167" t="s">
        <v>3525</v>
      </c>
      <c r="E1729" s="167" t="s">
        <v>3526</v>
      </c>
      <c r="F1729" s="167" t="s">
        <v>3501</v>
      </c>
      <c r="G1729" s="167" t="s">
        <v>3502</v>
      </c>
      <c r="H1729" s="168">
        <v>46156</v>
      </c>
      <c r="I1729" s="167"/>
      <c r="J1729" s="169">
        <v>26118</v>
      </c>
      <c r="K1729" s="167" t="s">
        <v>55</v>
      </c>
      <c r="L1729" s="169">
        <v>1</v>
      </c>
      <c r="M1729" s="167" t="s">
        <v>3513</v>
      </c>
      <c r="N1729" s="169">
        <v>6.7</v>
      </c>
      <c r="O1729" s="167" t="s">
        <v>3505</v>
      </c>
      <c r="P1729" s="167"/>
      <c r="Q1729" s="167" t="s">
        <v>3514</v>
      </c>
      <c r="R1729" s="167" t="s">
        <v>3528</v>
      </c>
      <c r="S1729" s="169">
        <v>4</v>
      </c>
      <c r="T1729" s="167" t="s">
        <v>3560</v>
      </c>
      <c r="U1729" s="169" t="s">
        <v>3561</v>
      </c>
      <c r="V1729" s="167" t="s">
        <v>6085</v>
      </c>
      <c r="W1729" s="167" t="s">
        <v>4238</v>
      </c>
      <c r="X1729" s="170" t="s">
        <v>160</v>
      </c>
      <c r="Y1729" s="171" t="s">
        <v>6082</v>
      </c>
      <c r="Z1729" s="167" t="s">
        <v>10849</v>
      </c>
      <c r="AA1729" s="176">
        <v>60000</v>
      </c>
      <c r="AB1729" s="167" t="s">
        <v>11254</v>
      </c>
      <c r="AC1729" s="176">
        <v>60000</v>
      </c>
      <c r="AD1729" s="167" t="s">
        <v>11254</v>
      </c>
      <c r="AE1729" s="176">
        <v>144</v>
      </c>
    </row>
    <row r="1730" spans="1:31">
      <c r="A1730" s="178">
        <v>108233682320</v>
      </c>
      <c r="B1730" s="166">
        <v>46154</v>
      </c>
      <c r="C1730" s="167" t="s">
        <v>3524</v>
      </c>
      <c r="D1730" s="167" t="s">
        <v>3525</v>
      </c>
      <c r="E1730" s="167" t="s">
        <v>3526</v>
      </c>
      <c r="F1730" s="167" t="s">
        <v>3501</v>
      </c>
      <c r="G1730" s="167" t="s">
        <v>3502</v>
      </c>
      <c r="H1730" s="168">
        <v>46156</v>
      </c>
      <c r="I1730" s="167"/>
      <c r="J1730" s="169">
        <v>26118</v>
      </c>
      <c r="K1730" s="167" t="s">
        <v>55</v>
      </c>
      <c r="L1730" s="169">
        <v>1</v>
      </c>
      <c r="M1730" s="167" t="s">
        <v>3513</v>
      </c>
      <c r="N1730" s="169">
        <v>6.7</v>
      </c>
      <c r="O1730" s="167" t="s">
        <v>3505</v>
      </c>
      <c r="P1730" s="167"/>
      <c r="Q1730" s="167" t="s">
        <v>3514</v>
      </c>
      <c r="R1730" s="167" t="s">
        <v>3528</v>
      </c>
      <c r="S1730" s="169">
        <v>3</v>
      </c>
      <c r="T1730" s="167" t="s">
        <v>3560</v>
      </c>
      <c r="U1730" s="169" t="s">
        <v>3561</v>
      </c>
      <c r="V1730" s="167" t="s">
        <v>6086</v>
      </c>
      <c r="W1730" s="167" t="s">
        <v>4663</v>
      </c>
      <c r="X1730" s="170" t="s">
        <v>160</v>
      </c>
      <c r="Y1730" s="171" t="s">
        <v>6082</v>
      </c>
      <c r="Z1730" s="167" t="s">
        <v>10849</v>
      </c>
      <c r="AA1730" s="176">
        <v>4000</v>
      </c>
      <c r="AB1730" s="167" t="s">
        <v>11254</v>
      </c>
      <c r="AC1730" s="176">
        <v>4000</v>
      </c>
      <c r="AD1730" s="167" t="s">
        <v>11254</v>
      </c>
      <c r="AE1730" s="176">
        <v>396</v>
      </c>
    </row>
    <row r="1731" spans="1:31">
      <c r="A1731" s="178">
        <v>108233682320</v>
      </c>
      <c r="B1731" s="166">
        <v>46154</v>
      </c>
      <c r="C1731" s="167" t="s">
        <v>3524</v>
      </c>
      <c r="D1731" s="167" t="s">
        <v>3525</v>
      </c>
      <c r="E1731" s="167" t="s">
        <v>3526</v>
      </c>
      <c r="F1731" s="167" t="s">
        <v>3501</v>
      </c>
      <c r="G1731" s="167" t="s">
        <v>3502</v>
      </c>
      <c r="H1731" s="168">
        <v>46156</v>
      </c>
      <c r="I1731" s="167"/>
      <c r="J1731" s="169">
        <v>26118</v>
      </c>
      <c r="K1731" s="167" t="s">
        <v>55</v>
      </c>
      <c r="L1731" s="169">
        <v>1</v>
      </c>
      <c r="M1731" s="167" t="s">
        <v>3513</v>
      </c>
      <c r="N1731" s="169">
        <v>6.7</v>
      </c>
      <c r="O1731" s="167" t="s">
        <v>3505</v>
      </c>
      <c r="P1731" s="167"/>
      <c r="Q1731" s="167" t="s">
        <v>3514</v>
      </c>
      <c r="R1731" s="167" t="s">
        <v>3528</v>
      </c>
      <c r="S1731" s="169">
        <v>2</v>
      </c>
      <c r="T1731" s="167" t="s">
        <v>3560</v>
      </c>
      <c r="U1731" s="169" t="s">
        <v>3561</v>
      </c>
      <c r="V1731" s="167" t="s">
        <v>6086</v>
      </c>
      <c r="W1731" s="167" t="s">
        <v>4663</v>
      </c>
      <c r="X1731" s="170" t="s">
        <v>160</v>
      </c>
      <c r="Y1731" s="171" t="s">
        <v>6082</v>
      </c>
      <c r="Z1731" s="167" t="s">
        <v>10849</v>
      </c>
      <c r="AA1731" s="176">
        <v>5000</v>
      </c>
      <c r="AB1731" s="167" t="s">
        <v>11254</v>
      </c>
      <c r="AC1731" s="176">
        <v>5000</v>
      </c>
      <c r="AD1731" s="167" t="s">
        <v>11254</v>
      </c>
      <c r="AE1731" s="176">
        <v>495</v>
      </c>
    </row>
    <row r="1732" spans="1:31">
      <c r="A1732" s="178">
        <v>108233682320</v>
      </c>
      <c r="B1732" s="166">
        <v>46154</v>
      </c>
      <c r="C1732" s="167" t="s">
        <v>3524</v>
      </c>
      <c r="D1732" s="167" t="s">
        <v>3525</v>
      </c>
      <c r="E1732" s="167" t="s">
        <v>3526</v>
      </c>
      <c r="F1732" s="167" t="s">
        <v>3501</v>
      </c>
      <c r="G1732" s="167" t="s">
        <v>3502</v>
      </c>
      <c r="H1732" s="168">
        <v>46156</v>
      </c>
      <c r="I1732" s="167"/>
      <c r="J1732" s="169">
        <v>26118</v>
      </c>
      <c r="K1732" s="167" t="s">
        <v>55</v>
      </c>
      <c r="L1732" s="169">
        <v>1</v>
      </c>
      <c r="M1732" s="167" t="s">
        <v>3513</v>
      </c>
      <c r="N1732" s="169">
        <v>6.7</v>
      </c>
      <c r="O1732" s="167" t="s">
        <v>3505</v>
      </c>
      <c r="P1732" s="167"/>
      <c r="Q1732" s="167" t="s">
        <v>3514</v>
      </c>
      <c r="R1732" s="167" t="s">
        <v>3528</v>
      </c>
      <c r="S1732" s="169">
        <v>1</v>
      </c>
      <c r="T1732" s="167" t="s">
        <v>3560</v>
      </c>
      <c r="U1732" s="169" t="s">
        <v>3561</v>
      </c>
      <c r="V1732" s="167" t="s">
        <v>6086</v>
      </c>
      <c r="W1732" s="167" t="s">
        <v>4663</v>
      </c>
      <c r="X1732" s="170" t="s">
        <v>160</v>
      </c>
      <c r="Y1732" s="171" t="s">
        <v>6082</v>
      </c>
      <c r="Z1732" s="167" t="s">
        <v>10849</v>
      </c>
      <c r="AA1732" s="176">
        <v>9000</v>
      </c>
      <c r="AB1732" s="167" t="s">
        <v>11254</v>
      </c>
      <c r="AC1732" s="176">
        <v>9000</v>
      </c>
      <c r="AD1732" s="167" t="s">
        <v>11254</v>
      </c>
      <c r="AE1732" s="176">
        <v>891</v>
      </c>
    </row>
    <row r="1733" spans="1:31">
      <c r="A1733" s="178">
        <v>108233860600</v>
      </c>
      <c r="B1733" s="166">
        <v>46154</v>
      </c>
      <c r="C1733" s="167" t="s">
        <v>3524</v>
      </c>
      <c r="D1733" s="167" t="s">
        <v>3525</v>
      </c>
      <c r="E1733" s="167" t="s">
        <v>3526</v>
      </c>
      <c r="F1733" s="167" t="s">
        <v>3501</v>
      </c>
      <c r="G1733" s="167" t="s">
        <v>3502</v>
      </c>
      <c r="H1733" s="168">
        <v>46155</v>
      </c>
      <c r="I1733" s="167"/>
      <c r="J1733" s="169">
        <v>26118</v>
      </c>
      <c r="K1733" s="167" t="s">
        <v>55</v>
      </c>
      <c r="L1733" s="169">
        <v>1</v>
      </c>
      <c r="M1733" s="167" t="s">
        <v>3513</v>
      </c>
      <c r="N1733" s="169">
        <v>5.5</v>
      </c>
      <c r="O1733" s="167" t="s">
        <v>3505</v>
      </c>
      <c r="P1733" s="167"/>
      <c r="Q1733" s="167" t="s">
        <v>3527</v>
      </c>
      <c r="R1733" s="167" t="s">
        <v>3528</v>
      </c>
      <c r="S1733" s="169">
        <v>1</v>
      </c>
      <c r="T1733" s="167" t="s">
        <v>5525</v>
      </c>
      <c r="U1733" s="169" t="s">
        <v>5526</v>
      </c>
      <c r="V1733" s="167" t="s">
        <v>6087</v>
      </c>
      <c r="W1733" s="167" t="s">
        <v>6088</v>
      </c>
      <c r="X1733" s="170" t="s">
        <v>3533</v>
      </c>
      <c r="Y1733" s="171" t="s">
        <v>6089</v>
      </c>
      <c r="Z1733" s="167" t="s">
        <v>10850</v>
      </c>
      <c r="AA1733" s="176">
        <v>15000</v>
      </c>
      <c r="AB1733" s="167" t="s">
        <v>11254</v>
      </c>
      <c r="AC1733" s="176">
        <v>15000</v>
      </c>
      <c r="AD1733" s="167" t="s">
        <v>11254</v>
      </c>
      <c r="AE1733" s="176">
        <v>3000</v>
      </c>
    </row>
    <row r="1734" spans="1:31">
      <c r="A1734" s="178">
        <v>108233992900</v>
      </c>
      <c r="B1734" s="166">
        <v>46154</v>
      </c>
      <c r="C1734" s="167" t="s">
        <v>3524</v>
      </c>
      <c r="D1734" s="167" t="s">
        <v>3525</v>
      </c>
      <c r="E1734" s="167" t="s">
        <v>3526</v>
      </c>
      <c r="F1734" s="167" t="s">
        <v>3501</v>
      </c>
      <c r="G1734" s="167" t="s">
        <v>3502</v>
      </c>
      <c r="H1734" s="168">
        <v>46155</v>
      </c>
      <c r="I1734" s="167"/>
      <c r="J1734" s="169">
        <v>26118</v>
      </c>
      <c r="K1734" s="167" t="s">
        <v>55</v>
      </c>
      <c r="L1734" s="169">
        <v>1</v>
      </c>
      <c r="M1734" s="167" t="s">
        <v>3513</v>
      </c>
      <c r="N1734" s="169">
        <v>11</v>
      </c>
      <c r="O1734" s="167" t="s">
        <v>3505</v>
      </c>
      <c r="P1734" s="167"/>
      <c r="Q1734" s="167" t="s">
        <v>3514</v>
      </c>
      <c r="R1734" s="167" t="s">
        <v>3528</v>
      </c>
      <c r="S1734" s="169">
        <v>1</v>
      </c>
      <c r="T1734" s="167" t="s">
        <v>3529</v>
      </c>
      <c r="U1734" s="169" t="s">
        <v>3530</v>
      </c>
      <c r="V1734" s="167" t="s">
        <v>5288</v>
      </c>
      <c r="W1734" s="167" t="s">
        <v>4268</v>
      </c>
      <c r="X1734" s="170" t="s">
        <v>157</v>
      </c>
      <c r="Y1734" s="171" t="s">
        <v>6090</v>
      </c>
      <c r="Z1734" s="167" t="s">
        <v>10851</v>
      </c>
      <c r="AA1734" s="176">
        <v>10000</v>
      </c>
      <c r="AB1734" s="167" t="s">
        <v>11254</v>
      </c>
      <c r="AC1734" s="176">
        <v>10000</v>
      </c>
      <c r="AD1734" s="167" t="s">
        <v>11254</v>
      </c>
      <c r="AE1734" s="176">
        <v>718800</v>
      </c>
    </row>
    <row r="1735" spans="1:31">
      <c r="A1735" s="178">
        <v>108234182560</v>
      </c>
      <c r="B1735" s="166">
        <v>46154</v>
      </c>
      <c r="C1735" s="167" t="s">
        <v>3524</v>
      </c>
      <c r="D1735" s="167" t="s">
        <v>3525</v>
      </c>
      <c r="E1735" s="167" t="s">
        <v>3526</v>
      </c>
      <c r="F1735" s="167" t="s">
        <v>3501</v>
      </c>
      <c r="G1735" s="167" t="s">
        <v>3502</v>
      </c>
      <c r="H1735" s="168">
        <v>46155</v>
      </c>
      <c r="I1735" s="167"/>
      <c r="J1735" s="169">
        <v>26118</v>
      </c>
      <c r="K1735" s="167" t="s">
        <v>55</v>
      </c>
      <c r="L1735" s="169">
        <v>1</v>
      </c>
      <c r="M1735" s="167" t="s">
        <v>3513</v>
      </c>
      <c r="N1735" s="169">
        <v>7.7</v>
      </c>
      <c r="O1735" s="167" t="s">
        <v>3505</v>
      </c>
      <c r="P1735" s="167"/>
      <c r="Q1735" s="167" t="s">
        <v>3514</v>
      </c>
      <c r="R1735" s="167" t="s">
        <v>3528</v>
      </c>
      <c r="S1735" s="169">
        <v>1</v>
      </c>
      <c r="T1735" s="167" t="s">
        <v>3560</v>
      </c>
      <c r="U1735" s="169" t="s">
        <v>3561</v>
      </c>
      <c r="V1735" s="167" t="s">
        <v>6091</v>
      </c>
      <c r="W1735" s="167" t="s">
        <v>6092</v>
      </c>
      <c r="X1735" s="170" t="s">
        <v>159</v>
      </c>
      <c r="Y1735" s="171" t="s">
        <v>6093</v>
      </c>
      <c r="Z1735" s="167" t="s">
        <v>10852</v>
      </c>
      <c r="AA1735" s="176">
        <v>480000</v>
      </c>
      <c r="AB1735" s="167" t="s">
        <v>11254</v>
      </c>
      <c r="AC1735" s="176">
        <v>480000</v>
      </c>
      <c r="AD1735" s="167" t="s">
        <v>11254</v>
      </c>
      <c r="AE1735" s="176">
        <v>3456</v>
      </c>
    </row>
    <row r="1736" spans="1:31">
      <c r="A1736" s="178">
        <v>108234286420</v>
      </c>
      <c r="B1736" s="166">
        <v>46154</v>
      </c>
      <c r="C1736" s="167" t="s">
        <v>3524</v>
      </c>
      <c r="D1736" s="167" t="s">
        <v>3525</v>
      </c>
      <c r="E1736" s="167" t="s">
        <v>3526</v>
      </c>
      <c r="F1736" s="167" t="s">
        <v>3501</v>
      </c>
      <c r="G1736" s="167" t="s">
        <v>3502</v>
      </c>
      <c r="H1736" s="168">
        <v>46156</v>
      </c>
      <c r="I1736" s="167"/>
      <c r="J1736" s="169">
        <v>26118</v>
      </c>
      <c r="K1736" s="167" t="s">
        <v>55</v>
      </c>
      <c r="L1736" s="169">
        <v>6</v>
      </c>
      <c r="M1736" s="167" t="s">
        <v>3513</v>
      </c>
      <c r="N1736" s="169">
        <v>41.3</v>
      </c>
      <c r="O1736" s="167" t="s">
        <v>3505</v>
      </c>
      <c r="P1736" s="167"/>
      <c r="Q1736" s="167" t="s">
        <v>3514</v>
      </c>
      <c r="R1736" s="167" t="s">
        <v>6094</v>
      </c>
      <c r="S1736" s="169">
        <v>1</v>
      </c>
      <c r="T1736" s="167" t="s">
        <v>3529</v>
      </c>
      <c r="U1736" s="169" t="s">
        <v>3530</v>
      </c>
      <c r="V1736" s="167" t="s">
        <v>3888</v>
      </c>
      <c r="W1736" s="167" t="s">
        <v>3889</v>
      </c>
      <c r="X1736" s="170" t="s">
        <v>157</v>
      </c>
      <c r="Y1736" s="171" t="s">
        <v>6095</v>
      </c>
      <c r="Z1736" s="167" t="s">
        <v>10853</v>
      </c>
      <c r="AA1736" s="176">
        <v>48000</v>
      </c>
      <c r="AB1736" s="167" t="s">
        <v>11254</v>
      </c>
      <c r="AC1736" s="176">
        <v>48000</v>
      </c>
      <c r="AD1736" s="167" t="s">
        <v>11254</v>
      </c>
      <c r="AE1736" s="176">
        <v>322080</v>
      </c>
    </row>
    <row r="1737" spans="1:31">
      <c r="A1737" s="178">
        <v>108234390240</v>
      </c>
      <c r="B1737" s="166">
        <v>46154</v>
      </c>
      <c r="C1737" s="167" t="s">
        <v>3524</v>
      </c>
      <c r="D1737" s="167" t="s">
        <v>3525</v>
      </c>
      <c r="E1737" s="167" t="s">
        <v>3526</v>
      </c>
      <c r="F1737" s="167" t="s">
        <v>3501</v>
      </c>
      <c r="G1737" s="167" t="s">
        <v>3502</v>
      </c>
      <c r="H1737" s="168">
        <v>46156</v>
      </c>
      <c r="I1737" s="167"/>
      <c r="J1737" s="169">
        <v>26118</v>
      </c>
      <c r="K1737" s="167" t="s">
        <v>55</v>
      </c>
      <c r="L1737" s="169">
        <v>1</v>
      </c>
      <c r="M1737" s="167" t="s">
        <v>3513</v>
      </c>
      <c r="N1737" s="169">
        <v>5.5</v>
      </c>
      <c r="O1737" s="167" t="s">
        <v>3505</v>
      </c>
      <c r="P1737" s="167"/>
      <c r="Q1737" s="167" t="s">
        <v>3527</v>
      </c>
      <c r="R1737" s="167" t="s">
        <v>5999</v>
      </c>
      <c r="S1737" s="169">
        <v>1</v>
      </c>
      <c r="T1737" s="167" t="s">
        <v>3587</v>
      </c>
      <c r="U1737" s="169" t="s">
        <v>3588</v>
      </c>
      <c r="V1737" s="167" t="s">
        <v>6096</v>
      </c>
      <c r="W1737" s="167" t="s">
        <v>6097</v>
      </c>
      <c r="X1737" s="170" t="s">
        <v>157</v>
      </c>
      <c r="Y1737" s="171" t="s">
        <v>6098</v>
      </c>
      <c r="Z1737" s="167" t="s">
        <v>10854</v>
      </c>
      <c r="AA1737" s="176">
        <v>1200</v>
      </c>
      <c r="AB1737" s="167" t="s">
        <v>11254</v>
      </c>
      <c r="AC1737" s="176">
        <v>1200</v>
      </c>
      <c r="AD1737" s="167" t="s">
        <v>11256</v>
      </c>
      <c r="AE1737" s="176">
        <v>3072</v>
      </c>
    </row>
    <row r="1738" spans="1:31">
      <c r="A1738" s="178">
        <v>108234459650</v>
      </c>
      <c r="B1738" s="166">
        <v>46154</v>
      </c>
      <c r="C1738" s="167" t="s">
        <v>3524</v>
      </c>
      <c r="D1738" s="167" t="s">
        <v>3525</v>
      </c>
      <c r="E1738" s="167" t="s">
        <v>3526</v>
      </c>
      <c r="F1738" s="167" t="s">
        <v>3501</v>
      </c>
      <c r="G1738" s="167" t="s">
        <v>3502</v>
      </c>
      <c r="H1738" s="168">
        <v>46155</v>
      </c>
      <c r="I1738" s="167"/>
      <c r="J1738" s="169">
        <v>26118</v>
      </c>
      <c r="K1738" s="167" t="s">
        <v>55</v>
      </c>
      <c r="L1738" s="169">
        <v>1</v>
      </c>
      <c r="M1738" s="167" t="s">
        <v>3513</v>
      </c>
      <c r="N1738" s="169">
        <v>2.5</v>
      </c>
      <c r="O1738" s="167" t="s">
        <v>3505</v>
      </c>
      <c r="P1738" s="167"/>
      <c r="Q1738" s="167" t="s">
        <v>3527</v>
      </c>
      <c r="R1738" s="167" t="s">
        <v>3528</v>
      </c>
      <c r="S1738" s="169">
        <v>1</v>
      </c>
      <c r="T1738" s="167" t="s">
        <v>3587</v>
      </c>
      <c r="U1738" s="169" t="s">
        <v>3588</v>
      </c>
      <c r="V1738" s="167" t="s">
        <v>6099</v>
      </c>
      <c r="W1738" s="167" t="s">
        <v>6100</v>
      </c>
      <c r="X1738" s="170" t="s">
        <v>159</v>
      </c>
      <c r="Y1738" s="171" t="s">
        <v>6101</v>
      </c>
      <c r="Z1738" s="167" t="s">
        <v>10855</v>
      </c>
      <c r="AA1738" s="176">
        <v>350</v>
      </c>
      <c r="AB1738" s="167" t="s">
        <v>11254</v>
      </c>
      <c r="AC1738" s="176">
        <v>350</v>
      </c>
      <c r="AD1738" s="167" t="s">
        <v>11254</v>
      </c>
      <c r="AE1738" s="176">
        <v>980</v>
      </c>
    </row>
    <row r="1739" spans="1:31">
      <c r="A1739" s="178">
        <v>108234555700</v>
      </c>
      <c r="B1739" s="166">
        <v>46154</v>
      </c>
      <c r="C1739" s="167" t="s">
        <v>3524</v>
      </c>
      <c r="D1739" s="167" t="s">
        <v>3525</v>
      </c>
      <c r="E1739" s="167" t="s">
        <v>3526</v>
      </c>
      <c r="F1739" s="167" t="s">
        <v>3501</v>
      </c>
      <c r="G1739" s="167" t="s">
        <v>3502</v>
      </c>
      <c r="H1739" s="168">
        <v>46156</v>
      </c>
      <c r="I1739" s="167"/>
      <c r="J1739" s="169">
        <v>26118</v>
      </c>
      <c r="K1739" s="167" t="s">
        <v>55</v>
      </c>
      <c r="L1739" s="169">
        <v>1</v>
      </c>
      <c r="M1739" s="167" t="s">
        <v>3513</v>
      </c>
      <c r="N1739" s="169">
        <v>3</v>
      </c>
      <c r="O1739" s="167" t="s">
        <v>3505</v>
      </c>
      <c r="P1739" s="167"/>
      <c r="Q1739" s="167" t="s">
        <v>3527</v>
      </c>
      <c r="R1739" s="167" t="s">
        <v>5999</v>
      </c>
      <c r="S1739" s="169">
        <v>9</v>
      </c>
      <c r="T1739" s="167" t="s">
        <v>3535</v>
      </c>
      <c r="U1739" s="169" t="s">
        <v>3536</v>
      </c>
      <c r="V1739" s="167" t="s">
        <v>6102</v>
      </c>
      <c r="W1739" s="167" t="s">
        <v>6103</v>
      </c>
      <c r="X1739" s="170" t="s">
        <v>159</v>
      </c>
      <c r="Y1739" s="171" t="s">
        <v>6104</v>
      </c>
      <c r="Z1739" s="167" t="s">
        <v>10856</v>
      </c>
      <c r="AA1739" s="176">
        <v>10000</v>
      </c>
      <c r="AB1739" s="167" t="s">
        <v>11254</v>
      </c>
      <c r="AC1739" s="176">
        <v>10000</v>
      </c>
      <c r="AD1739" s="167" t="s">
        <v>11254</v>
      </c>
      <c r="AE1739" s="176">
        <v>3</v>
      </c>
    </row>
    <row r="1740" spans="1:31">
      <c r="A1740" s="178">
        <v>108234555700</v>
      </c>
      <c r="B1740" s="166">
        <v>46154</v>
      </c>
      <c r="C1740" s="167" t="s">
        <v>3524</v>
      </c>
      <c r="D1740" s="167" t="s">
        <v>3525</v>
      </c>
      <c r="E1740" s="167" t="s">
        <v>3526</v>
      </c>
      <c r="F1740" s="167" t="s">
        <v>3501</v>
      </c>
      <c r="G1740" s="167" t="s">
        <v>3502</v>
      </c>
      <c r="H1740" s="168">
        <v>46156</v>
      </c>
      <c r="I1740" s="167"/>
      <c r="J1740" s="169">
        <v>26118</v>
      </c>
      <c r="K1740" s="167" t="s">
        <v>55</v>
      </c>
      <c r="L1740" s="169">
        <v>1</v>
      </c>
      <c r="M1740" s="167" t="s">
        <v>3513</v>
      </c>
      <c r="N1740" s="169">
        <v>3</v>
      </c>
      <c r="O1740" s="167" t="s">
        <v>3505</v>
      </c>
      <c r="P1740" s="167"/>
      <c r="Q1740" s="167" t="s">
        <v>3527</v>
      </c>
      <c r="R1740" s="167" t="s">
        <v>5999</v>
      </c>
      <c r="S1740" s="169">
        <v>8</v>
      </c>
      <c r="T1740" s="167" t="s">
        <v>3560</v>
      </c>
      <c r="U1740" s="169" t="s">
        <v>3561</v>
      </c>
      <c r="V1740" s="167" t="s">
        <v>6105</v>
      </c>
      <c r="W1740" s="167" t="s">
        <v>6106</v>
      </c>
      <c r="X1740" s="170" t="s">
        <v>159</v>
      </c>
      <c r="Y1740" s="171" t="s">
        <v>6104</v>
      </c>
      <c r="Z1740" s="167" t="s">
        <v>10856</v>
      </c>
      <c r="AA1740" s="176">
        <v>75000</v>
      </c>
      <c r="AB1740" s="167" t="s">
        <v>11254</v>
      </c>
      <c r="AC1740" s="176">
        <v>75000</v>
      </c>
      <c r="AD1740" s="167" t="s">
        <v>11254</v>
      </c>
      <c r="AE1740" s="176">
        <v>30</v>
      </c>
    </row>
    <row r="1741" spans="1:31">
      <c r="A1741" s="178">
        <v>108234555700</v>
      </c>
      <c r="B1741" s="166">
        <v>46154</v>
      </c>
      <c r="C1741" s="167" t="s">
        <v>3524</v>
      </c>
      <c r="D1741" s="167" t="s">
        <v>3525</v>
      </c>
      <c r="E1741" s="167" t="s">
        <v>3526</v>
      </c>
      <c r="F1741" s="167" t="s">
        <v>3501</v>
      </c>
      <c r="G1741" s="167" t="s">
        <v>3502</v>
      </c>
      <c r="H1741" s="168">
        <v>46156</v>
      </c>
      <c r="I1741" s="167"/>
      <c r="J1741" s="169">
        <v>26118</v>
      </c>
      <c r="K1741" s="167" t="s">
        <v>55</v>
      </c>
      <c r="L1741" s="169">
        <v>1</v>
      </c>
      <c r="M1741" s="167" t="s">
        <v>3513</v>
      </c>
      <c r="N1741" s="169">
        <v>3</v>
      </c>
      <c r="O1741" s="167" t="s">
        <v>3505</v>
      </c>
      <c r="P1741" s="167"/>
      <c r="Q1741" s="167" t="s">
        <v>3527</v>
      </c>
      <c r="R1741" s="167" t="s">
        <v>5999</v>
      </c>
      <c r="S1741" s="169">
        <v>7</v>
      </c>
      <c r="T1741" s="167" t="s">
        <v>3560</v>
      </c>
      <c r="U1741" s="169" t="s">
        <v>3561</v>
      </c>
      <c r="V1741" s="167" t="s">
        <v>6107</v>
      </c>
      <c r="W1741" s="167" t="s">
        <v>6108</v>
      </c>
      <c r="X1741" s="170" t="s">
        <v>159</v>
      </c>
      <c r="Y1741" s="171" t="s">
        <v>6104</v>
      </c>
      <c r="Z1741" s="167" t="s">
        <v>10856</v>
      </c>
      <c r="AA1741" s="176">
        <v>40000</v>
      </c>
      <c r="AB1741" s="167" t="s">
        <v>11254</v>
      </c>
      <c r="AC1741" s="176">
        <v>40000</v>
      </c>
      <c r="AD1741" s="167" t="s">
        <v>11254</v>
      </c>
      <c r="AE1741" s="176">
        <v>56</v>
      </c>
    </row>
    <row r="1742" spans="1:31">
      <c r="A1742" s="178">
        <v>108234555700</v>
      </c>
      <c r="B1742" s="166">
        <v>46154</v>
      </c>
      <c r="C1742" s="167" t="s">
        <v>3524</v>
      </c>
      <c r="D1742" s="167" t="s">
        <v>3525</v>
      </c>
      <c r="E1742" s="167" t="s">
        <v>3526</v>
      </c>
      <c r="F1742" s="167" t="s">
        <v>3501</v>
      </c>
      <c r="G1742" s="167" t="s">
        <v>3502</v>
      </c>
      <c r="H1742" s="168">
        <v>46156</v>
      </c>
      <c r="I1742" s="167"/>
      <c r="J1742" s="169">
        <v>26118</v>
      </c>
      <c r="K1742" s="167" t="s">
        <v>55</v>
      </c>
      <c r="L1742" s="169">
        <v>1</v>
      </c>
      <c r="M1742" s="167" t="s">
        <v>3513</v>
      </c>
      <c r="N1742" s="169">
        <v>3</v>
      </c>
      <c r="O1742" s="167" t="s">
        <v>3505</v>
      </c>
      <c r="P1742" s="167"/>
      <c r="Q1742" s="167" t="s">
        <v>3527</v>
      </c>
      <c r="R1742" s="167" t="s">
        <v>5999</v>
      </c>
      <c r="S1742" s="169">
        <v>6</v>
      </c>
      <c r="T1742" s="167" t="s">
        <v>3560</v>
      </c>
      <c r="U1742" s="169" t="s">
        <v>3561</v>
      </c>
      <c r="V1742" s="167" t="s">
        <v>6109</v>
      </c>
      <c r="W1742" s="167" t="s">
        <v>6110</v>
      </c>
      <c r="X1742" s="170" t="s">
        <v>159</v>
      </c>
      <c r="Y1742" s="171" t="s">
        <v>6104</v>
      </c>
      <c r="Z1742" s="167" t="s">
        <v>10856</v>
      </c>
      <c r="AA1742" s="176">
        <v>3000</v>
      </c>
      <c r="AB1742" s="167" t="s">
        <v>11254</v>
      </c>
      <c r="AC1742" s="176">
        <v>3000</v>
      </c>
      <c r="AD1742" s="167" t="s">
        <v>11254</v>
      </c>
      <c r="AE1742" s="176">
        <v>30.6</v>
      </c>
    </row>
    <row r="1743" spans="1:31">
      <c r="A1743" s="178">
        <v>108234555700</v>
      </c>
      <c r="B1743" s="166">
        <v>46154</v>
      </c>
      <c r="C1743" s="167" t="s">
        <v>3524</v>
      </c>
      <c r="D1743" s="167" t="s">
        <v>3525</v>
      </c>
      <c r="E1743" s="167" t="s">
        <v>3526</v>
      </c>
      <c r="F1743" s="167" t="s">
        <v>3501</v>
      </c>
      <c r="G1743" s="167" t="s">
        <v>3502</v>
      </c>
      <c r="H1743" s="168">
        <v>46156</v>
      </c>
      <c r="I1743" s="167"/>
      <c r="J1743" s="169">
        <v>26118</v>
      </c>
      <c r="K1743" s="167" t="s">
        <v>55</v>
      </c>
      <c r="L1743" s="169">
        <v>1</v>
      </c>
      <c r="M1743" s="167" t="s">
        <v>3513</v>
      </c>
      <c r="N1743" s="169">
        <v>3</v>
      </c>
      <c r="O1743" s="167" t="s">
        <v>3505</v>
      </c>
      <c r="P1743" s="167"/>
      <c r="Q1743" s="167" t="s">
        <v>3527</v>
      </c>
      <c r="R1743" s="167" t="s">
        <v>5999</v>
      </c>
      <c r="S1743" s="169">
        <v>5</v>
      </c>
      <c r="T1743" s="167" t="s">
        <v>3535</v>
      </c>
      <c r="U1743" s="169" t="s">
        <v>3536</v>
      </c>
      <c r="V1743" s="167" t="s">
        <v>6111</v>
      </c>
      <c r="W1743" s="167" t="s">
        <v>6112</v>
      </c>
      <c r="X1743" s="170" t="s">
        <v>160</v>
      </c>
      <c r="Y1743" s="171" t="s">
        <v>6104</v>
      </c>
      <c r="Z1743" s="167" t="s">
        <v>10856</v>
      </c>
      <c r="AA1743" s="176">
        <v>5000</v>
      </c>
      <c r="AB1743" s="167" t="s">
        <v>11254</v>
      </c>
      <c r="AC1743" s="176">
        <v>5000</v>
      </c>
      <c r="AD1743" s="167" t="s">
        <v>11254</v>
      </c>
      <c r="AE1743" s="176">
        <v>2.4</v>
      </c>
    </row>
    <row r="1744" spans="1:31">
      <c r="A1744" s="178">
        <v>108234555700</v>
      </c>
      <c r="B1744" s="166">
        <v>46154</v>
      </c>
      <c r="C1744" s="167" t="s">
        <v>3524</v>
      </c>
      <c r="D1744" s="167" t="s">
        <v>3525</v>
      </c>
      <c r="E1744" s="167" t="s">
        <v>3526</v>
      </c>
      <c r="F1744" s="167" t="s">
        <v>3501</v>
      </c>
      <c r="G1744" s="167" t="s">
        <v>3502</v>
      </c>
      <c r="H1744" s="168">
        <v>46156</v>
      </c>
      <c r="I1744" s="167"/>
      <c r="J1744" s="169">
        <v>26118</v>
      </c>
      <c r="K1744" s="167" t="s">
        <v>55</v>
      </c>
      <c r="L1744" s="169">
        <v>1</v>
      </c>
      <c r="M1744" s="167" t="s">
        <v>3513</v>
      </c>
      <c r="N1744" s="169">
        <v>3</v>
      </c>
      <c r="O1744" s="167" t="s">
        <v>3505</v>
      </c>
      <c r="P1744" s="167"/>
      <c r="Q1744" s="167" t="s">
        <v>3527</v>
      </c>
      <c r="R1744" s="167" t="s">
        <v>5999</v>
      </c>
      <c r="S1744" s="169">
        <v>4</v>
      </c>
      <c r="T1744" s="167" t="s">
        <v>3560</v>
      </c>
      <c r="U1744" s="169" t="s">
        <v>3561</v>
      </c>
      <c r="V1744" s="167" t="s">
        <v>6113</v>
      </c>
      <c r="W1744" s="167" t="s">
        <v>6114</v>
      </c>
      <c r="X1744" s="170" t="s">
        <v>160</v>
      </c>
      <c r="Y1744" s="171" t="s">
        <v>6104</v>
      </c>
      <c r="Z1744" s="167" t="s">
        <v>10856</v>
      </c>
      <c r="AA1744" s="176">
        <v>4000</v>
      </c>
      <c r="AB1744" s="167" t="s">
        <v>11254</v>
      </c>
      <c r="AC1744" s="176">
        <v>4000</v>
      </c>
      <c r="AD1744" s="167" t="s">
        <v>11254</v>
      </c>
      <c r="AE1744" s="176">
        <v>11.32</v>
      </c>
    </row>
    <row r="1745" spans="1:31">
      <c r="A1745" s="178">
        <v>108234555700</v>
      </c>
      <c r="B1745" s="166">
        <v>46154</v>
      </c>
      <c r="C1745" s="167" t="s">
        <v>3524</v>
      </c>
      <c r="D1745" s="167" t="s">
        <v>3525</v>
      </c>
      <c r="E1745" s="167" t="s">
        <v>3526</v>
      </c>
      <c r="F1745" s="167" t="s">
        <v>3501</v>
      </c>
      <c r="G1745" s="167" t="s">
        <v>3502</v>
      </c>
      <c r="H1745" s="168">
        <v>46156</v>
      </c>
      <c r="I1745" s="167"/>
      <c r="J1745" s="169">
        <v>26118</v>
      </c>
      <c r="K1745" s="167" t="s">
        <v>55</v>
      </c>
      <c r="L1745" s="169">
        <v>1</v>
      </c>
      <c r="M1745" s="167" t="s">
        <v>3513</v>
      </c>
      <c r="N1745" s="169">
        <v>3</v>
      </c>
      <c r="O1745" s="167" t="s">
        <v>3505</v>
      </c>
      <c r="P1745" s="167"/>
      <c r="Q1745" s="167" t="s">
        <v>3527</v>
      </c>
      <c r="R1745" s="167" t="s">
        <v>5999</v>
      </c>
      <c r="S1745" s="169">
        <v>3</v>
      </c>
      <c r="T1745" s="167" t="s">
        <v>3535</v>
      </c>
      <c r="U1745" s="169" t="s">
        <v>3536</v>
      </c>
      <c r="V1745" s="167" t="s">
        <v>4494</v>
      </c>
      <c r="W1745" s="167" t="s">
        <v>4495</v>
      </c>
      <c r="X1745" s="170" t="s">
        <v>157</v>
      </c>
      <c r="Y1745" s="171" t="s">
        <v>6104</v>
      </c>
      <c r="Z1745" s="167" t="s">
        <v>10856</v>
      </c>
      <c r="AA1745" s="176">
        <v>10000</v>
      </c>
      <c r="AB1745" s="167" t="s">
        <v>11254</v>
      </c>
      <c r="AC1745" s="176">
        <v>10000</v>
      </c>
      <c r="AD1745" s="167" t="s">
        <v>11254</v>
      </c>
      <c r="AE1745" s="176">
        <v>54.5</v>
      </c>
    </row>
    <row r="1746" spans="1:31">
      <c r="A1746" s="178">
        <v>108234555700</v>
      </c>
      <c r="B1746" s="166">
        <v>46154</v>
      </c>
      <c r="C1746" s="167" t="s">
        <v>3524</v>
      </c>
      <c r="D1746" s="167" t="s">
        <v>3525</v>
      </c>
      <c r="E1746" s="167" t="s">
        <v>3526</v>
      </c>
      <c r="F1746" s="167" t="s">
        <v>3501</v>
      </c>
      <c r="G1746" s="167" t="s">
        <v>3502</v>
      </c>
      <c r="H1746" s="168">
        <v>46156</v>
      </c>
      <c r="I1746" s="167"/>
      <c r="J1746" s="169">
        <v>26118</v>
      </c>
      <c r="K1746" s="167" t="s">
        <v>55</v>
      </c>
      <c r="L1746" s="169">
        <v>1</v>
      </c>
      <c r="M1746" s="167" t="s">
        <v>3513</v>
      </c>
      <c r="N1746" s="169">
        <v>3</v>
      </c>
      <c r="O1746" s="167" t="s">
        <v>3505</v>
      </c>
      <c r="P1746" s="167"/>
      <c r="Q1746" s="167" t="s">
        <v>3527</v>
      </c>
      <c r="R1746" s="167" t="s">
        <v>5999</v>
      </c>
      <c r="S1746" s="169">
        <v>2</v>
      </c>
      <c r="T1746" s="167" t="s">
        <v>3540</v>
      </c>
      <c r="U1746" s="169" t="s">
        <v>3541</v>
      </c>
      <c r="V1746" s="167" t="s">
        <v>6115</v>
      </c>
      <c r="W1746" s="167" t="s">
        <v>6116</v>
      </c>
      <c r="X1746" s="170" t="s">
        <v>160</v>
      </c>
      <c r="Y1746" s="171" t="s">
        <v>6104</v>
      </c>
      <c r="Z1746" s="167" t="s">
        <v>10856</v>
      </c>
      <c r="AA1746" s="176">
        <v>9000</v>
      </c>
      <c r="AB1746" s="167" t="s">
        <v>11254</v>
      </c>
      <c r="AC1746" s="176">
        <v>9000</v>
      </c>
      <c r="AD1746" s="167" t="s">
        <v>11254</v>
      </c>
      <c r="AE1746" s="176">
        <v>450</v>
      </c>
    </row>
    <row r="1747" spans="1:31">
      <c r="A1747" s="178">
        <v>108234555700</v>
      </c>
      <c r="B1747" s="166">
        <v>46154</v>
      </c>
      <c r="C1747" s="167" t="s">
        <v>3524</v>
      </c>
      <c r="D1747" s="167" t="s">
        <v>3525</v>
      </c>
      <c r="E1747" s="167" t="s">
        <v>3526</v>
      </c>
      <c r="F1747" s="167" t="s">
        <v>3501</v>
      </c>
      <c r="G1747" s="167" t="s">
        <v>3502</v>
      </c>
      <c r="H1747" s="168">
        <v>46156</v>
      </c>
      <c r="I1747" s="167"/>
      <c r="J1747" s="169">
        <v>26118</v>
      </c>
      <c r="K1747" s="167" t="s">
        <v>55</v>
      </c>
      <c r="L1747" s="169">
        <v>1</v>
      </c>
      <c r="M1747" s="167" t="s">
        <v>3513</v>
      </c>
      <c r="N1747" s="169">
        <v>3</v>
      </c>
      <c r="O1747" s="167" t="s">
        <v>3505</v>
      </c>
      <c r="P1747" s="167"/>
      <c r="Q1747" s="167" t="s">
        <v>3527</v>
      </c>
      <c r="R1747" s="167" t="s">
        <v>5999</v>
      </c>
      <c r="S1747" s="169">
        <v>1</v>
      </c>
      <c r="T1747" s="167" t="s">
        <v>3535</v>
      </c>
      <c r="U1747" s="169" t="s">
        <v>3536</v>
      </c>
      <c r="V1747" s="167" t="s">
        <v>6117</v>
      </c>
      <c r="W1747" s="167" t="s">
        <v>6118</v>
      </c>
      <c r="X1747" s="170" t="s">
        <v>3533</v>
      </c>
      <c r="Y1747" s="171" t="s">
        <v>6104</v>
      </c>
      <c r="Z1747" s="167" t="s">
        <v>10856</v>
      </c>
      <c r="AA1747" s="176">
        <v>5000</v>
      </c>
      <c r="AB1747" s="167" t="s">
        <v>11254</v>
      </c>
      <c r="AC1747" s="176">
        <v>5000</v>
      </c>
      <c r="AD1747" s="167" t="s">
        <v>11254</v>
      </c>
      <c r="AE1747" s="176">
        <v>5</v>
      </c>
    </row>
    <row r="1748" spans="1:31">
      <c r="A1748" s="178">
        <v>108234640620</v>
      </c>
      <c r="B1748" s="166">
        <v>46154</v>
      </c>
      <c r="C1748" s="167" t="s">
        <v>3524</v>
      </c>
      <c r="D1748" s="167" t="s">
        <v>3525</v>
      </c>
      <c r="E1748" s="167" t="s">
        <v>3526</v>
      </c>
      <c r="F1748" s="167" t="s">
        <v>3501</v>
      </c>
      <c r="G1748" s="167" t="s">
        <v>3502</v>
      </c>
      <c r="H1748" s="168">
        <v>46155</v>
      </c>
      <c r="I1748" s="167"/>
      <c r="J1748" s="169">
        <v>26118</v>
      </c>
      <c r="K1748" s="167" t="s">
        <v>55</v>
      </c>
      <c r="L1748" s="169">
        <v>2</v>
      </c>
      <c r="M1748" s="167" t="s">
        <v>3513</v>
      </c>
      <c r="N1748" s="169">
        <v>4</v>
      </c>
      <c r="O1748" s="167" t="s">
        <v>3505</v>
      </c>
      <c r="P1748" s="167"/>
      <c r="Q1748" s="167" t="s">
        <v>3527</v>
      </c>
      <c r="R1748" s="167" t="s">
        <v>5999</v>
      </c>
      <c r="S1748" s="169">
        <v>2</v>
      </c>
      <c r="T1748" s="167" t="s">
        <v>3529</v>
      </c>
      <c r="U1748" s="169" t="s">
        <v>3530</v>
      </c>
      <c r="V1748" s="167" t="s">
        <v>6119</v>
      </c>
      <c r="W1748" s="167" t="s">
        <v>4620</v>
      </c>
      <c r="X1748" s="170" t="s">
        <v>157</v>
      </c>
      <c r="Y1748" s="171" t="s">
        <v>6120</v>
      </c>
      <c r="Z1748" s="167" t="s">
        <v>10857</v>
      </c>
      <c r="AA1748" s="176">
        <v>4000</v>
      </c>
      <c r="AB1748" s="167" t="s">
        <v>11254</v>
      </c>
      <c r="AC1748" s="176">
        <v>4000</v>
      </c>
      <c r="AD1748" s="167" t="s">
        <v>11254</v>
      </c>
      <c r="AE1748" s="176">
        <v>31440</v>
      </c>
    </row>
    <row r="1749" spans="1:31">
      <c r="A1749" s="178">
        <v>108234640620</v>
      </c>
      <c r="B1749" s="166">
        <v>46154</v>
      </c>
      <c r="C1749" s="167" t="s">
        <v>3524</v>
      </c>
      <c r="D1749" s="167" t="s">
        <v>3525</v>
      </c>
      <c r="E1749" s="167" t="s">
        <v>3526</v>
      </c>
      <c r="F1749" s="167" t="s">
        <v>3501</v>
      </c>
      <c r="G1749" s="167" t="s">
        <v>3502</v>
      </c>
      <c r="H1749" s="168">
        <v>46155</v>
      </c>
      <c r="I1749" s="167"/>
      <c r="J1749" s="169">
        <v>26118</v>
      </c>
      <c r="K1749" s="167" t="s">
        <v>55</v>
      </c>
      <c r="L1749" s="169">
        <v>2</v>
      </c>
      <c r="M1749" s="167" t="s">
        <v>3513</v>
      </c>
      <c r="N1749" s="169">
        <v>4</v>
      </c>
      <c r="O1749" s="167" t="s">
        <v>3505</v>
      </c>
      <c r="P1749" s="167"/>
      <c r="Q1749" s="167" t="s">
        <v>3527</v>
      </c>
      <c r="R1749" s="167" t="s">
        <v>5999</v>
      </c>
      <c r="S1749" s="169">
        <v>1</v>
      </c>
      <c r="T1749" s="167" t="s">
        <v>3529</v>
      </c>
      <c r="U1749" s="169" t="s">
        <v>3530</v>
      </c>
      <c r="V1749" s="167" t="s">
        <v>6119</v>
      </c>
      <c r="W1749" s="167" t="s">
        <v>4620</v>
      </c>
      <c r="X1749" s="170" t="s">
        <v>157</v>
      </c>
      <c r="Y1749" s="171" t="s">
        <v>6120</v>
      </c>
      <c r="Z1749" s="167" t="s">
        <v>10857</v>
      </c>
      <c r="AA1749" s="176">
        <v>1000</v>
      </c>
      <c r="AB1749" s="167" t="s">
        <v>11254</v>
      </c>
      <c r="AC1749" s="176">
        <v>1000</v>
      </c>
      <c r="AD1749" s="167" t="s">
        <v>11254</v>
      </c>
      <c r="AE1749" s="176">
        <v>7860</v>
      </c>
    </row>
    <row r="1750" spans="1:31">
      <c r="A1750" s="178">
        <v>108234776860</v>
      </c>
      <c r="B1750" s="166">
        <v>46154</v>
      </c>
      <c r="C1750" s="167" t="s">
        <v>3524</v>
      </c>
      <c r="D1750" s="167" t="s">
        <v>3525</v>
      </c>
      <c r="E1750" s="167" t="s">
        <v>3526</v>
      </c>
      <c r="F1750" s="167" t="s">
        <v>3501</v>
      </c>
      <c r="G1750" s="167" t="s">
        <v>3502</v>
      </c>
      <c r="H1750" s="168">
        <v>46156</v>
      </c>
      <c r="I1750" s="167"/>
      <c r="J1750" s="169">
        <v>26118</v>
      </c>
      <c r="K1750" s="167" t="s">
        <v>55</v>
      </c>
      <c r="L1750" s="169">
        <v>6</v>
      </c>
      <c r="M1750" s="167" t="s">
        <v>3513</v>
      </c>
      <c r="N1750" s="169">
        <v>2.5</v>
      </c>
      <c r="O1750" s="167" t="s">
        <v>3505</v>
      </c>
      <c r="P1750" s="167"/>
      <c r="Q1750" s="167" t="s">
        <v>3527</v>
      </c>
      <c r="R1750" s="167" t="s">
        <v>5999</v>
      </c>
      <c r="S1750" s="169">
        <v>6</v>
      </c>
      <c r="T1750" s="167" t="s">
        <v>4040</v>
      </c>
      <c r="U1750" s="169" t="s">
        <v>4041</v>
      </c>
      <c r="V1750" s="167" t="s">
        <v>4412</v>
      </c>
      <c r="W1750" s="167" t="s">
        <v>4413</v>
      </c>
      <c r="X1750" s="170" t="s">
        <v>157</v>
      </c>
      <c r="Y1750" s="171" t="s">
        <v>6121</v>
      </c>
      <c r="Z1750" s="167" t="s">
        <v>10858</v>
      </c>
      <c r="AA1750" s="176">
        <v>1000</v>
      </c>
      <c r="AB1750" s="167" t="s">
        <v>11254</v>
      </c>
      <c r="AC1750" s="176">
        <v>1000</v>
      </c>
      <c r="AD1750" s="167" t="s">
        <v>11254</v>
      </c>
      <c r="AE1750" s="176">
        <v>161</v>
      </c>
    </row>
    <row r="1751" spans="1:31">
      <c r="A1751" s="178">
        <v>108234776860</v>
      </c>
      <c r="B1751" s="166">
        <v>46154</v>
      </c>
      <c r="C1751" s="167" t="s">
        <v>3524</v>
      </c>
      <c r="D1751" s="167" t="s">
        <v>3525</v>
      </c>
      <c r="E1751" s="167" t="s">
        <v>3526</v>
      </c>
      <c r="F1751" s="167" t="s">
        <v>3501</v>
      </c>
      <c r="G1751" s="167" t="s">
        <v>3502</v>
      </c>
      <c r="H1751" s="168">
        <v>46156</v>
      </c>
      <c r="I1751" s="167"/>
      <c r="J1751" s="169">
        <v>26118</v>
      </c>
      <c r="K1751" s="167" t="s">
        <v>55</v>
      </c>
      <c r="L1751" s="169">
        <v>6</v>
      </c>
      <c r="M1751" s="167" t="s">
        <v>3513</v>
      </c>
      <c r="N1751" s="169">
        <v>2.5</v>
      </c>
      <c r="O1751" s="167" t="s">
        <v>3505</v>
      </c>
      <c r="P1751" s="167"/>
      <c r="Q1751" s="167" t="s">
        <v>3527</v>
      </c>
      <c r="R1751" s="167" t="s">
        <v>5999</v>
      </c>
      <c r="S1751" s="169">
        <v>5</v>
      </c>
      <c r="T1751" s="167" t="s">
        <v>4040</v>
      </c>
      <c r="U1751" s="169" t="s">
        <v>4041</v>
      </c>
      <c r="V1751" s="167" t="s">
        <v>6122</v>
      </c>
      <c r="W1751" s="167" t="s">
        <v>6123</v>
      </c>
      <c r="X1751" s="170" t="s">
        <v>157</v>
      </c>
      <c r="Y1751" s="171" t="s">
        <v>6121</v>
      </c>
      <c r="Z1751" s="167" t="s">
        <v>10858</v>
      </c>
      <c r="AA1751" s="176">
        <v>1000</v>
      </c>
      <c r="AB1751" s="167" t="s">
        <v>11254</v>
      </c>
      <c r="AC1751" s="176">
        <v>1000</v>
      </c>
      <c r="AD1751" s="167" t="s">
        <v>11254</v>
      </c>
      <c r="AE1751" s="176">
        <v>250</v>
      </c>
    </row>
    <row r="1752" spans="1:31">
      <c r="A1752" s="178">
        <v>108234776860</v>
      </c>
      <c r="B1752" s="166">
        <v>46154</v>
      </c>
      <c r="C1752" s="167" t="s">
        <v>3524</v>
      </c>
      <c r="D1752" s="167" t="s">
        <v>3525</v>
      </c>
      <c r="E1752" s="167" t="s">
        <v>3526</v>
      </c>
      <c r="F1752" s="167" t="s">
        <v>3501</v>
      </c>
      <c r="G1752" s="167" t="s">
        <v>3502</v>
      </c>
      <c r="H1752" s="168">
        <v>46156</v>
      </c>
      <c r="I1752" s="167"/>
      <c r="J1752" s="169">
        <v>26118</v>
      </c>
      <c r="K1752" s="167" t="s">
        <v>55</v>
      </c>
      <c r="L1752" s="169">
        <v>6</v>
      </c>
      <c r="M1752" s="167" t="s">
        <v>3513</v>
      </c>
      <c r="N1752" s="169">
        <v>2.5</v>
      </c>
      <c r="O1752" s="167" t="s">
        <v>3505</v>
      </c>
      <c r="P1752" s="167"/>
      <c r="Q1752" s="167" t="s">
        <v>3527</v>
      </c>
      <c r="R1752" s="167" t="s">
        <v>5999</v>
      </c>
      <c r="S1752" s="169">
        <v>4</v>
      </c>
      <c r="T1752" s="167" t="s">
        <v>4040</v>
      </c>
      <c r="U1752" s="169" t="s">
        <v>4041</v>
      </c>
      <c r="V1752" s="167" t="s">
        <v>6124</v>
      </c>
      <c r="W1752" s="167" t="s">
        <v>6125</v>
      </c>
      <c r="X1752" s="170" t="s">
        <v>157</v>
      </c>
      <c r="Y1752" s="171" t="s">
        <v>6121</v>
      </c>
      <c r="Z1752" s="167" t="s">
        <v>10858</v>
      </c>
      <c r="AA1752" s="176">
        <v>5000</v>
      </c>
      <c r="AB1752" s="167" t="s">
        <v>11254</v>
      </c>
      <c r="AC1752" s="176">
        <v>5000</v>
      </c>
      <c r="AD1752" s="167" t="s">
        <v>11254</v>
      </c>
      <c r="AE1752" s="176">
        <v>535</v>
      </c>
    </row>
    <row r="1753" spans="1:31">
      <c r="A1753" s="178">
        <v>108234776860</v>
      </c>
      <c r="B1753" s="166">
        <v>46154</v>
      </c>
      <c r="C1753" s="167" t="s">
        <v>3524</v>
      </c>
      <c r="D1753" s="167" t="s">
        <v>3525</v>
      </c>
      <c r="E1753" s="167" t="s">
        <v>3526</v>
      </c>
      <c r="F1753" s="167" t="s">
        <v>3501</v>
      </c>
      <c r="G1753" s="167" t="s">
        <v>3502</v>
      </c>
      <c r="H1753" s="168">
        <v>46156</v>
      </c>
      <c r="I1753" s="167"/>
      <c r="J1753" s="169">
        <v>26118</v>
      </c>
      <c r="K1753" s="167" t="s">
        <v>55</v>
      </c>
      <c r="L1753" s="169">
        <v>6</v>
      </c>
      <c r="M1753" s="167" t="s">
        <v>3513</v>
      </c>
      <c r="N1753" s="169">
        <v>2.5</v>
      </c>
      <c r="O1753" s="167" t="s">
        <v>3505</v>
      </c>
      <c r="P1753" s="167"/>
      <c r="Q1753" s="167" t="s">
        <v>3527</v>
      </c>
      <c r="R1753" s="167" t="s">
        <v>5999</v>
      </c>
      <c r="S1753" s="169">
        <v>3</v>
      </c>
      <c r="T1753" s="167" t="s">
        <v>4040</v>
      </c>
      <c r="U1753" s="169" t="s">
        <v>4041</v>
      </c>
      <c r="V1753" s="167" t="s">
        <v>6124</v>
      </c>
      <c r="W1753" s="167" t="s">
        <v>6125</v>
      </c>
      <c r="X1753" s="170" t="s">
        <v>157</v>
      </c>
      <c r="Y1753" s="171" t="s">
        <v>6121</v>
      </c>
      <c r="Z1753" s="167" t="s">
        <v>10858</v>
      </c>
      <c r="AA1753" s="176">
        <v>2000</v>
      </c>
      <c r="AB1753" s="167" t="s">
        <v>11254</v>
      </c>
      <c r="AC1753" s="176">
        <v>2000</v>
      </c>
      <c r="AD1753" s="167" t="s">
        <v>11254</v>
      </c>
      <c r="AE1753" s="176">
        <v>214</v>
      </c>
    </row>
    <row r="1754" spans="1:31">
      <c r="A1754" s="178">
        <v>108234776860</v>
      </c>
      <c r="B1754" s="166">
        <v>46154</v>
      </c>
      <c r="C1754" s="167" t="s">
        <v>3524</v>
      </c>
      <c r="D1754" s="167" t="s">
        <v>3525</v>
      </c>
      <c r="E1754" s="167" t="s">
        <v>3526</v>
      </c>
      <c r="F1754" s="167" t="s">
        <v>3501</v>
      </c>
      <c r="G1754" s="167" t="s">
        <v>3502</v>
      </c>
      <c r="H1754" s="168">
        <v>46156</v>
      </c>
      <c r="I1754" s="167"/>
      <c r="J1754" s="169">
        <v>26118</v>
      </c>
      <c r="K1754" s="167" t="s">
        <v>55</v>
      </c>
      <c r="L1754" s="169">
        <v>6</v>
      </c>
      <c r="M1754" s="167" t="s">
        <v>3513</v>
      </c>
      <c r="N1754" s="169">
        <v>2.5</v>
      </c>
      <c r="O1754" s="167" t="s">
        <v>3505</v>
      </c>
      <c r="P1754" s="167"/>
      <c r="Q1754" s="167" t="s">
        <v>3527</v>
      </c>
      <c r="R1754" s="167" t="s">
        <v>5999</v>
      </c>
      <c r="S1754" s="169">
        <v>2</v>
      </c>
      <c r="T1754" s="167" t="s">
        <v>4040</v>
      </c>
      <c r="U1754" s="169" t="s">
        <v>4041</v>
      </c>
      <c r="V1754" s="167" t="s">
        <v>6126</v>
      </c>
      <c r="W1754" s="167" t="s">
        <v>6127</v>
      </c>
      <c r="X1754" s="170" t="s">
        <v>157</v>
      </c>
      <c r="Y1754" s="171" t="s">
        <v>6121</v>
      </c>
      <c r="Z1754" s="167" t="s">
        <v>10858</v>
      </c>
      <c r="AA1754" s="176">
        <v>5000</v>
      </c>
      <c r="AB1754" s="167" t="s">
        <v>11254</v>
      </c>
      <c r="AC1754" s="176">
        <v>5000</v>
      </c>
      <c r="AD1754" s="167" t="s">
        <v>11254</v>
      </c>
      <c r="AE1754" s="176">
        <v>525</v>
      </c>
    </row>
    <row r="1755" spans="1:31">
      <c r="A1755" s="178">
        <v>108234776860</v>
      </c>
      <c r="B1755" s="166">
        <v>46154</v>
      </c>
      <c r="C1755" s="167" t="s">
        <v>3524</v>
      </c>
      <c r="D1755" s="167" t="s">
        <v>3525</v>
      </c>
      <c r="E1755" s="167" t="s">
        <v>3526</v>
      </c>
      <c r="F1755" s="167" t="s">
        <v>3501</v>
      </c>
      <c r="G1755" s="167" t="s">
        <v>3502</v>
      </c>
      <c r="H1755" s="168">
        <v>46156</v>
      </c>
      <c r="I1755" s="167"/>
      <c r="J1755" s="169">
        <v>26118</v>
      </c>
      <c r="K1755" s="167" t="s">
        <v>55</v>
      </c>
      <c r="L1755" s="169">
        <v>6</v>
      </c>
      <c r="M1755" s="167" t="s">
        <v>3513</v>
      </c>
      <c r="N1755" s="169">
        <v>2.5</v>
      </c>
      <c r="O1755" s="167" t="s">
        <v>3505</v>
      </c>
      <c r="P1755" s="167"/>
      <c r="Q1755" s="167" t="s">
        <v>3527</v>
      </c>
      <c r="R1755" s="167" t="s">
        <v>5999</v>
      </c>
      <c r="S1755" s="169">
        <v>1</v>
      </c>
      <c r="T1755" s="167" t="s">
        <v>4040</v>
      </c>
      <c r="U1755" s="169" t="s">
        <v>4041</v>
      </c>
      <c r="V1755" s="167" t="s">
        <v>6128</v>
      </c>
      <c r="W1755" s="167" t="s">
        <v>6129</v>
      </c>
      <c r="X1755" s="170" t="s">
        <v>157</v>
      </c>
      <c r="Y1755" s="171" t="s">
        <v>6121</v>
      </c>
      <c r="Z1755" s="167" t="s">
        <v>10858</v>
      </c>
      <c r="AA1755" s="176">
        <v>10000</v>
      </c>
      <c r="AB1755" s="167" t="s">
        <v>11254</v>
      </c>
      <c r="AC1755" s="176">
        <v>10000</v>
      </c>
      <c r="AD1755" s="167" t="s">
        <v>11254</v>
      </c>
      <c r="AE1755" s="176">
        <v>680</v>
      </c>
    </row>
    <row r="1756" spans="1:31">
      <c r="A1756" s="178">
        <v>108234800330</v>
      </c>
      <c r="B1756" s="166">
        <v>46154</v>
      </c>
      <c r="C1756" s="167" t="s">
        <v>3524</v>
      </c>
      <c r="D1756" s="167" t="s">
        <v>3525</v>
      </c>
      <c r="E1756" s="167" t="s">
        <v>3526</v>
      </c>
      <c r="F1756" s="167" t="s">
        <v>3501</v>
      </c>
      <c r="G1756" s="167" t="s">
        <v>3502</v>
      </c>
      <c r="H1756" s="168">
        <v>46155</v>
      </c>
      <c r="I1756" s="167"/>
      <c r="J1756" s="169">
        <v>26118</v>
      </c>
      <c r="K1756" s="167" t="s">
        <v>55</v>
      </c>
      <c r="L1756" s="169">
        <v>2</v>
      </c>
      <c r="M1756" s="167" t="s">
        <v>3513</v>
      </c>
      <c r="N1756" s="169">
        <v>4.2</v>
      </c>
      <c r="O1756" s="167" t="s">
        <v>3505</v>
      </c>
      <c r="P1756" s="167"/>
      <c r="Q1756" s="167" t="s">
        <v>3527</v>
      </c>
      <c r="R1756" s="167" t="s">
        <v>5999</v>
      </c>
      <c r="S1756" s="169">
        <v>2</v>
      </c>
      <c r="T1756" s="167" t="s">
        <v>4402</v>
      </c>
      <c r="U1756" s="169" t="s">
        <v>4403</v>
      </c>
      <c r="V1756" s="167" t="s">
        <v>5492</v>
      </c>
      <c r="W1756" s="167" t="s">
        <v>5493</v>
      </c>
      <c r="X1756" s="170" t="s">
        <v>160</v>
      </c>
      <c r="Y1756" s="171" t="s">
        <v>6130</v>
      </c>
      <c r="Z1756" s="167" t="s">
        <v>10859</v>
      </c>
      <c r="AA1756" s="176">
        <v>1000</v>
      </c>
      <c r="AB1756" s="167" t="s">
        <v>11254</v>
      </c>
      <c r="AC1756" s="176">
        <v>1.73</v>
      </c>
      <c r="AD1756" s="167" t="s">
        <v>11256</v>
      </c>
      <c r="AE1756" s="176">
        <v>120</v>
      </c>
    </row>
    <row r="1757" spans="1:31">
      <c r="A1757" s="178">
        <v>108234800330</v>
      </c>
      <c r="B1757" s="166">
        <v>46154</v>
      </c>
      <c r="C1757" s="167" t="s">
        <v>3524</v>
      </c>
      <c r="D1757" s="167" t="s">
        <v>3525</v>
      </c>
      <c r="E1757" s="167" t="s">
        <v>3526</v>
      </c>
      <c r="F1757" s="167" t="s">
        <v>3501</v>
      </c>
      <c r="G1757" s="167" t="s">
        <v>3502</v>
      </c>
      <c r="H1757" s="168">
        <v>46155</v>
      </c>
      <c r="I1757" s="167"/>
      <c r="J1757" s="169">
        <v>26118</v>
      </c>
      <c r="K1757" s="167" t="s">
        <v>55</v>
      </c>
      <c r="L1757" s="169">
        <v>2</v>
      </c>
      <c r="M1757" s="167" t="s">
        <v>3513</v>
      </c>
      <c r="N1757" s="169">
        <v>4.2</v>
      </c>
      <c r="O1757" s="167" t="s">
        <v>3505</v>
      </c>
      <c r="P1757" s="167"/>
      <c r="Q1757" s="167" t="s">
        <v>3527</v>
      </c>
      <c r="R1757" s="167" t="s">
        <v>5999</v>
      </c>
      <c r="S1757" s="169">
        <v>1</v>
      </c>
      <c r="T1757" s="167" t="s">
        <v>4402</v>
      </c>
      <c r="U1757" s="169" t="s">
        <v>4403</v>
      </c>
      <c r="V1757" s="167" t="s">
        <v>5492</v>
      </c>
      <c r="W1757" s="167" t="s">
        <v>5493</v>
      </c>
      <c r="X1757" s="170" t="s">
        <v>160</v>
      </c>
      <c r="Y1757" s="171" t="s">
        <v>6130</v>
      </c>
      <c r="Z1757" s="167" t="s">
        <v>10859</v>
      </c>
      <c r="AA1757" s="176">
        <v>1000</v>
      </c>
      <c r="AB1757" s="167" t="s">
        <v>11254</v>
      </c>
      <c r="AC1757" s="176">
        <v>1.73</v>
      </c>
      <c r="AD1757" s="167" t="s">
        <v>11256</v>
      </c>
      <c r="AE1757" s="176">
        <v>120</v>
      </c>
    </row>
    <row r="1758" spans="1:31">
      <c r="A1758" s="178">
        <v>108234831940</v>
      </c>
      <c r="B1758" s="166">
        <v>46154</v>
      </c>
      <c r="C1758" s="167" t="s">
        <v>3524</v>
      </c>
      <c r="D1758" s="167" t="s">
        <v>3525</v>
      </c>
      <c r="E1758" s="167" t="s">
        <v>3526</v>
      </c>
      <c r="F1758" s="167" t="s">
        <v>3501</v>
      </c>
      <c r="G1758" s="167" t="s">
        <v>3502</v>
      </c>
      <c r="H1758" s="168">
        <v>46155</v>
      </c>
      <c r="I1758" s="167"/>
      <c r="J1758" s="169">
        <v>26118</v>
      </c>
      <c r="K1758" s="167" t="s">
        <v>55</v>
      </c>
      <c r="L1758" s="169">
        <v>1</v>
      </c>
      <c r="M1758" s="167" t="s">
        <v>3513</v>
      </c>
      <c r="N1758" s="169">
        <v>2.6</v>
      </c>
      <c r="O1758" s="167" t="s">
        <v>3505</v>
      </c>
      <c r="P1758" s="167"/>
      <c r="Q1758" s="167" t="s">
        <v>3514</v>
      </c>
      <c r="R1758" s="167" t="s">
        <v>5999</v>
      </c>
      <c r="S1758" s="169">
        <v>1</v>
      </c>
      <c r="T1758" s="167" t="s">
        <v>3529</v>
      </c>
      <c r="U1758" s="169" t="s">
        <v>3530</v>
      </c>
      <c r="V1758" s="167" t="s">
        <v>5288</v>
      </c>
      <c r="W1758" s="167" t="s">
        <v>4268</v>
      </c>
      <c r="X1758" s="170" t="s">
        <v>157</v>
      </c>
      <c r="Y1758" s="171" t="s">
        <v>6131</v>
      </c>
      <c r="Z1758" s="167" t="s">
        <v>10860</v>
      </c>
      <c r="AA1758" s="176">
        <v>2000</v>
      </c>
      <c r="AB1758" s="167" t="s">
        <v>11254</v>
      </c>
      <c r="AC1758" s="176">
        <v>2000</v>
      </c>
      <c r="AD1758" s="167" t="s">
        <v>11254</v>
      </c>
      <c r="AE1758" s="176">
        <v>143760</v>
      </c>
    </row>
    <row r="1759" spans="1:31">
      <c r="A1759" s="178">
        <v>108234856920</v>
      </c>
      <c r="B1759" s="166">
        <v>46154</v>
      </c>
      <c r="C1759" s="167" t="s">
        <v>3524</v>
      </c>
      <c r="D1759" s="167" t="s">
        <v>3525</v>
      </c>
      <c r="E1759" s="167" t="s">
        <v>3526</v>
      </c>
      <c r="F1759" s="167" t="s">
        <v>3501</v>
      </c>
      <c r="G1759" s="167" t="s">
        <v>3502</v>
      </c>
      <c r="H1759" s="168">
        <v>46155</v>
      </c>
      <c r="I1759" s="167"/>
      <c r="J1759" s="169">
        <v>26118</v>
      </c>
      <c r="K1759" s="167" t="s">
        <v>55</v>
      </c>
      <c r="L1759" s="169">
        <v>1</v>
      </c>
      <c r="M1759" s="167" t="s">
        <v>3513</v>
      </c>
      <c r="N1759" s="169">
        <v>1.9</v>
      </c>
      <c r="O1759" s="167" t="s">
        <v>3505</v>
      </c>
      <c r="P1759" s="167"/>
      <c r="Q1759" s="167" t="s">
        <v>3514</v>
      </c>
      <c r="R1759" s="167" t="s">
        <v>5999</v>
      </c>
      <c r="S1759" s="169">
        <v>1</v>
      </c>
      <c r="T1759" s="167" t="s">
        <v>3717</v>
      </c>
      <c r="U1759" s="169" t="s">
        <v>3718</v>
      </c>
      <c r="V1759" s="167" t="s">
        <v>6132</v>
      </c>
      <c r="W1759" s="167" t="s">
        <v>6133</v>
      </c>
      <c r="X1759" s="170" t="s">
        <v>160</v>
      </c>
      <c r="Y1759" s="171" t="s">
        <v>6134</v>
      </c>
      <c r="Z1759" s="167" t="s">
        <v>10861</v>
      </c>
      <c r="AA1759" s="176">
        <v>1000</v>
      </c>
      <c r="AB1759" s="167" t="s">
        <v>11254</v>
      </c>
      <c r="AC1759" s="176">
        <v>1000</v>
      </c>
      <c r="AD1759" s="167" t="s">
        <v>11254</v>
      </c>
      <c r="AE1759" s="176">
        <v>360</v>
      </c>
    </row>
    <row r="1760" spans="1:31">
      <c r="A1760" s="178">
        <v>108234886910</v>
      </c>
      <c r="B1760" s="166">
        <v>46154</v>
      </c>
      <c r="C1760" s="167" t="s">
        <v>3524</v>
      </c>
      <c r="D1760" s="167" t="s">
        <v>3525</v>
      </c>
      <c r="E1760" s="167" t="s">
        <v>3526</v>
      </c>
      <c r="F1760" s="167" t="s">
        <v>3501</v>
      </c>
      <c r="G1760" s="167" t="s">
        <v>3502</v>
      </c>
      <c r="H1760" s="168">
        <v>46155</v>
      </c>
      <c r="I1760" s="167"/>
      <c r="J1760" s="169">
        <v>26118</v>
      </c>
      <c r="K1760" s="167" t="s">
        <v>55</v>
      </c>
      <c r="L1760" s="169">
        <v>3</v>
      </c>
      <c r="M1760" s="167" t="s">
        <v>3513</v>
      </c>
      <c r="N1760" s="169">
        <v>34.9</v>
      </c>
      <c r="O1760" s="167" t="s">
        <v>3505</v>
      </c>
      <c r="P1760" s="167"/>
      <c r="Q1760" s="167" t="s">
        <v>3527</v>
      </c>
      <c r="R1760" s="167" t="s">
        <v>5999</v>
      </c>
      <c r="S1760" s="169">
        <v>2</v>
      </c>
      <c r="T1760" s="167" t="s">
        <v>4402</v>
      </c>
      <c r="U1760" s="169" t="s">
        <v>4403</v>
      </c>
      <c r="V1760" s="167" t="s">
        <v>6135</v>
      </c>
      <c r="W1760" s="167" t="s">
        <v>6136</v>
      </c>
      <c r="X1760" s="170" t="s">
        <v>157</v>
      </c>
      <c r="Y1760" s="171" t="s">
        <v>6137</v>
      </c>
      <c r="Z1760" s="167" t="s">
        <v>10862</v>
      </c>
      <c r="AA1760" s="176">
        <v>28000</v>
      </c>
      <c r="AB1760" s="167" t="s">
        <v>11254</v>
      </c>
      <c r="AC1760" s="176">
        <v>12.15</v>
      </c>
      <c r="AD1760" s="167" t="s">
        <v>11256</v>
      </c>
      <c r="AE1760" s="176">
        <v>2660</v>
      </c>
    </row>
    <row r="1761" spans="1:31">
      <c r="A1761" s="178">
        <v>108234886910</v>
      </c>
      <c r="B1761" s="166">
        <v>46154</v>
      </c>
      <c r="C1761" s="167" t="s">
        <v>3524</v>
      </c>
      <c r="D1761" s="167" t="s">
        <v>3525</v>
      </c>
      <c r="E1761" s="167" t="s">
        <v>3526</v>
      </c>
      <c r="F1761" s="167" t="s">
        <v>3501</v>
      </c>
      <c r="G1761" s="167" t="s">
        <v>3502</v>
      </c>
      <c r="H1761" s="168">
        <v>46155</v>
      </c>
      <c r="I1761" s="167"/>
      <c r="J1761" s="169">
        <v>26118</v>
      </c>
      <c r="K1761" s="167" t="s">
        <v>55</v>
      </c>
      <c r="L1761" s="169">
        <v>3</v>
      </c>
      <c r="M1761" s="167" t="s">
        <v>3513</v>
      </c>
      <c r="N1761" s="169">
        <v>34.9</v>
      </c>
      <c r="O1761" s="167" t="s">
        <v>3505</v>
      </c>
      <c r="P1761" s="167"/>
      <c r="Q1761" s="167" t="s">
        <v>3527</v>
      </c>
      <c r="R1761" s="167" t="s">
        <v>5999</v>
      </c>
      <c r="S1761" s="169">
        <v>1</v>
      </c>
      <c r="T1761" s="167" t="s">
        <v>4402</v>
      </c>
      <c r="U1761" s="169" t="s">
        <v>4403</v>
      </c>
      <c r="V1761" s="167" t="s">
        <v>5457</v>
      </c>
      <c r="W1761" s="167" t="s">
        <v>5458</v>
      </c>
      <c r="X1761" s="170" t="s">
        <v>157</v>
      </c>
      <c r="Y1761" s="171" t="s">
        <v>6137</v>
      </c>
      <c r="Z1761" s="167" t="s">
        <v>10862</v>
      </c>
      <c r="AA1761" s="176">
        <v>15000</v>
      </c>
      <c r="AB1761" s="167" t="s">
        <v>11254</v>
      </c>
      <c r="AC1761" s="176">
        <v>6.5</v>
      </c>
      <c r="AD1761" s="167" t="s">
        <v>11256</v>
      </c>
      <c r="AE1761" s="176">
        <v>1200</v>
      </c>
    </row>
    <row r="1762" spans="1:31">
      <c r="A1762" s="178">
        <v>108234939740</v>
      </c>
      <c r="B1762" s="166">
        <v>46154</v>
      </c>
      <c r="C1762" s="167" t="s">
        <v>3524</v>
      </c>
      <c r="D1762" s="167" t="s">
        <v>3525</v>
      </c>
      <c r="E1762" s="167" t="s">
        <v>3526</v>
      </c>
      <c r="F1762" s="167" t="s">
        <v>3501</v>
      </c>
      <c r="G1762" s="167" t="s">
        <v>3502</v>
      </c>
      <c r="H1762" s="168">
        <v>46155</v>
      </c>
      <c r="I1762" s="167"/>
      <c r="J1762" s="169">
        <v>26118</v>
      </c>
      <c r="K1762" s="167" t="s">
        <v>55</v>
      </c>
      <c r="L1762" s="169">
        <v>1</v>
      </c>
      <c r="M1762" s="167" t="s">
        <v>3513</v>
      </c>
      <c r="N1762" s="169">
        <v>9.9</v>
      </c>
      <c r="O1762" s="167" t="s">
        <v>3505</v>
      </c>
      <c r="P1762" s="167"/>
      <c r="Q1762" s="167" t="s">
        <v>3527</v>
      </c>
      <c r="R1762" s="167" t="s">
        <v>3528</v>
      </c>
      <c r="S1762" s="169">
        <v>2</v>
      </c>
      <c r="T1762" s="167" t="s">
        <v>3708</v>
      </c>
      <c r="U1762" s="169" t="s">
        <v>3709</v>
      </c>
      <c r="V1762" s="167" t="s">
        <v>3710</v>
      </c>
      <c r="W1762" s="167" t="s">
        <v>3711</v>
      </c>
      <c r="X1762" s="170" t="s">
        <v>157</v>
      </c>
      <c r="Y1762" s="171" t="s">
        <v>6138</v>
      </c>
      <c r="Z1762" s="167" t="s">
        <v>10863</v>
      </c>
      <c r="AA1762" s="176">
        <v>4200</v>
      </c>
      <c r="AB1762" s="167" t="s">
        <v>11254</v>
      </c>
      <c r="AC1762" s="176">
        <v>1.68</v>
      </c>
      <c r="AD1762" s="167" t="s">
        <v>11256</v>
      </c>
      <c r="AE1762" s="176">
        <v>84</v>
      </c>
    </row>
    <row r="1763" spans="1:31">
      <c r="A1763" s="178">
        <v>108234939740</v>
      </c>
      <c r="B1763" s="166">
        <v>46154</v>
      </c>
      <c r="C1763" s="167" t="s">
        <v>3524</v>
      </c>
      <c r="D1763" s="167" t="s">
        <v>3525</v>
      </c>
      <c r="E1763" s="167" t="s">
        <v>3526</v>
      </c>
      <c r="F1763" s="167" t="s">
        <v>3501</v>
      </c>
      <c r="G1763" s="167" t="s">
        <v>3502</v>
      </c>
      <c r="H1763" s="168">
        <v>46155</v>
      </c>
      <c r="I1763" s="167"/>
      <c r="J1763" s="169">
        <v>26118</v>
      </c>
      <c r="K1763" s="167" t="s">
        <v>55</v>
      </c>
      <c r="L1763" s="169">
        <v>1</v>
      </c>
      <c r="M1763" s="167" t="s">
        <v>3513</v>
      </c>
      <c r="N1763" s="169">
        <v>9.9</v>
      </c>
      <c r="O1763" s="167" t="s">
        <v>3505</v>
      </c>
      <c r="P1763" s="167"/>
      <c r="Q1763" s="167" t="s">
        <v>3527</v>
      </c>
      <c r="R1763" s="167" t="s">
        <v>3528</v>
      </c>
      <c r="S1763" s="169">
        <v>1</v>
      </c>
      <c r="T1763" s="167" t="s">
        <v>3708</v>
      </c>
      <c r="U1763" s="169" t="s">
        <v>3709</v>
      </c>
      <c r="V1763" s="167" t="s">
        <v>3710</v>
      </c>
      <c r="W1763" s="167" t="s">
        <v>3711</v>
      </c>
      <c r="X1763" s="170" t="s">
        <v>157</v>
      </c>
      <c r="Y1763" s="171" t="s">
        <v>6138</v>
      </c>
      <c r="Z1763" s="167" t="s">
        <v>10863</v>
      </c>
      <c r="AA1763" s="176">
        <v>15800</v>
      </c>
      <c r="AB1763" s="167" t="s">
        <v>11254</v>
      </c>
      <c r="AC1763" s="176">
        <v>6.32</v>
      </c>
      <c r="AD1763" s="167" t="s">
        <v>11256</v>
      </c>
      <c r="AE1763" s="176">
        <v>316</v>
      </c>
    </row>
    <row r="1764" spans="1:31">
      <c r="A1764" s="178">
        <v>108234949650</v>
      </c>
      <c r="B1764" s="166">
        <v>46154</v>
      </c>
      <c r="C1764" s="167" t="s">
        <v>3500</v>
      </c>
      <c r="D1764" s="167"/>
      <c r="E1764" s="167"/>
      <c r="F1764" s="167" t="s">
        <v>3501</v>
      </c>
      <c r="G1764" s="167" t="s">
        <v>3502</v>
      </c>
      <c r="H1764" s="168"/>
      <c r="I1764" s="167" t="s">
        <v>6139</v>
      </c>
      <c r="J1764" s="169">
        <v>26118</v>
      </c>
      <c r="K1764" s="167" t="s">
        <v>55</v>
      </c>
      <c r="L1764" s="169">
        <v>1</v>
      </c>
      <c r="M1764" s="167" t="s">
        <v>3513</v>
      </c>
      <c r="N1764" s="169">
        <v>1.8</v>
      </c>
      <c r="O1764" s="167" t="s">
        <v>3505</v>
      </c>
      <c r="P1764" s="167"/>
      <c r="Q1764" s="167" t="s">
        <v>3514</v>
      </c>
      <c r="R1764" s="167" t="s">
        <v>3515</v>
      </c>
      <c r="S1764" s="169">
        <v>2</v>
      </c>
      <c r="T1764" s="167" t="s">
        <v>6140</v>
      </c>
      <c r="U1764" s="169" t="s">
        <v>5284</v>
      </c>
      <c r="V1764" s="167" t="s">
        <v>6141</v>
      </c>
      <c r="W1764" s="167" t="s">
        <v>6142</v>
      </c>
      <c r="X1764" s="170" t="s">
        <v>159</v>
      </c>
      <c r="Y1764" s="171" t="s">
        <v>6143</v>
      </c>
      <c r="Z1764" s="167" t="s">
        <v>10864</v>
      </c>
      <c r="AA1764" s="176">
        <v>14</v>
      </c>
      <c r="AB1764" s="167" t="s">
        <v>11254</v>
      </c>
      <c r="AC1764" s="176">
        <v>14</v>
      </c>
      <c r="AD1764" s="167" t="s">
        <v>11254</v>
      </c>
      <c r="AE1764" s="176">
        <v>517.72</v>
      </c>
    </row>
    <row r="1765" spans="1:31">
      <c r="A1765" s="178">
        <v>108234949650</v>
      </c>
      <c r="B1765" s="166">
        <v>46154</v>
      </c>
      <c r="C1765" s="167" t="s">
        <v>3500</v>
      </c>
      <c r="D1765" s="167"/>
      <c r="E1765" s="167"/>
      <c r="F1765" s="167" t="s">
        <v>3501</v>
      </c>
      <c r="G1765" s="167" t="s">
        <v>3502</v>
      </c>
      <c r="H1765" s="168"/>
      <c r="I1765" s="167" t="s">
        <v>6139</v>
      </c>
      <c r="J1765" s="169">
        <v>26118</v>
      </c>
      <c r="K1765" s="167" t="s">
        <v>55</v>
      </c>
      <c r="L1765" s="169">
        <v>1</v>
      </c>
      <c r="M1765" s="167" t="s">
        <v>3513</v>
      </c>
      <c r="N1765" s="169">
        <v>1.8</v>
      </c>
      <c r="O1765" s="167" t="s">
        <v>3505</v>
      </c>
      <c r="P1765" s="167"/>
      <c r="Q1765" s="167" t="s">
        <v>3514</v>
      </c>
      <c r="R1765" s="167" t="s">
        <v>3515</v>
      </c>
      <c r="S1765" s="169">
        <v>1</v>
      </c>
      <c r="T1765" s="167" t="s">
        <v>6144</v>
      </c>
      <c r="U1765" s="169" t="s">
        <v>5284</v>
      </c>
      <c r="V1765" s="167" t="s">
        <v>6145</v>
      </c>
      <c r="W1765" s="167" t="s">
        <v>6146</v>
      </c>
      <c r="X1765" s="170" t="s">
        <v>159</v>
      </c>
      <c r="Y1765" s="171" t="s">
        <v>6143</v>
      </c>
      <c r="Z1765" s="167" t="s">
        <v>10864</v>
      </c>
      <c r="AA1765" s="176">
        <v>1</v>
      </c>
      <c r="AB1765" s="167" t="s">
        <v>11254</v>
      </c>
      <c r="AC1765" s="176">
        <v>1</v>
      </c>
      <c r="AD1765" s="167" t="s">
        <v>11254</v>
      </c>
      <c r="AE1765" s="176">
        <v>78.14</v>
      </c>
    </row>
    <row r="1766" spans="1:31">
      <c r="A1766" s="178">
        <v>108236007350</v>
      </c>
      <c r="B1766" s="166">
        <v>46155</v>
      </c>
      <c r="C1766" s="167" t="s">
        <v>3524</v>
      </c>
      <c r="D1766" s="167" t="s">
        <v>3525</v>
      </c>
      <c r="E1766" s="167" t="s">
        <v>3526</v>
      </c>
      <c r="F1766" s="167" t="s">
        <v>3501</v>
      </c>
      <c r="G1766" s="167" t="s">
        <v>3502</v>
      </c>
      <c r="H1766" s="168">
        <v>46156</v>
      </c>
      <c r="I1766" s="167" t="s">
        <v>6147</v>
      </c>
      <c r="J1766" s="169">
        <v>26118</v>
      </c>
      <c r="K1766" s="167" t="s">
        <v>55</v>
      </c>
      <c r="L1766" s="169">
        <v>1</v>
      </c>
      <c r="M1766" s="167" t="s">
        <v>3604</v>
      </c>
      <c r="N1766" s="169">
        <v>191</v>
      </c>
      <c r="O1766" s="167" t="s">
        <v>3505</v>
      </c>
      <c r="P1766" s="167"/>
      <c r="Q1766" s="167" t="s">
        <v>3506</v>
      </c>
      <c r="R1766" s="167" t="s">
        <v>3528</v>
      </c>
      <c r="S1766" s="169">
        <v>1</v>
      </c>
      <c r="T1766" s="167" t="s">
        <v>3587</v>
      </c>
      <c r="U1766" s="169" t="s">
        <v>3588</v>
      </c>
      <c r="V1766" s="167" t="s">
        <v>6148</v>
      </c>
      <c r="W1766" s="167" t="s">
        <v>6149</v>
      </c>
      <c r="X1766" s="170" t="s">
        <v>3533</v>
      </c>
      <c r="Y1766" s="171" t="s">
        <v>6150</v>
      </c>
      <c r="Z1766" s="167" t="s">
        <v>10865</v>
      </c>
      <c r="AA1766" s="176">
        <v>3990</v>
      </c>
      <c r="AB1766" s="167" t="s">
        <v>11254</v>
      </c>
      <c r="AC1766" s="176">
        <v>3990</v>
      </c>
      <c r="AD1766" s="167" t="s">
        <v>11254</v>
      </c>
      <c r="AE1766" s="176">
        <v>9376.5</v>
      </c>
    </row>
    <row r="1767" spans="1:31">
      <c r="A1767" s="178">
        <v>108236134420</v>
      </c>
      <c r="B1767" s="166">
        <v>46155</v>
      </c>
      <c r="C1767" s="167" t="s">
        <v>3524</v>
      </c>
      <c r="D1767" s="167" t="s">
        <v>3525</v>
      </c>
      <c r="E1767" s="167" t="s">
        <v>3526</v>
      </c>
      <c r="F1767" s="167" t="s">
        <v>3501</v>
      </c>
      <c r="G1767" s="167" t="s">
        <v>3502</v>
      </c>
      <c r="H1767" s="168">
        <v>46156</v>
      </c>
      <c r="I1767" s="167"/>
      <c r="J1767" s="169">
        <v>26118</v>
      </c>
      <c r="K1767" s="167" t="s">
        <v>55</v>
      </c>
      <c r="L1767" s="169">
        <v>1</v>
      </c>
      <c r="M1767" s="167" t="s">
        <v>3513</v>
      </c>
      <c r="N1767" s="169">
        <v>2</v>
      </c>
      <c r="O1767" s="167" t="s">
        <v>3505</v>
      </c>
      <c r="P1767" s="167"/>
      <c r="Q1767" s="167" t="s">
        <v>3514</v>
      </c>
      <c r="R1767" s="167" t="s">
        <v>3528</v>
      </c>
      <c r="S1767" s="169">
        <v>1</v>
      </c>
      <c r="T1767" s="167" t="s">
        <v>3529</v>
      </c>
      <c r="U1767" s="169" t="s">
        <v>3530</v>
      </c>
      <c r="V1767" s="167" t="s">
        <v>4897</v>
      </c>
      <c r="W1767" s="167" t="s">
        <v>4898</v>
      </c>
      <c r="X1767" s="170" t="s">
        <v>160</v>
      </c>
      <c r="Y1767" s="171" t="s">
        <v>6151</v>
      </c>
      <c r="Z1767" s="167" t="s">
        <v>10866</v>
      </c>
      <c r="AA1767" s="176">
        <v>5000</v>
      </c>
      <c r="AB1767" s="167" t="s">
        <v>11254</v>
      </c>
      <c r="AC1767" s="176">
        <v>5000</v>
      </c>
      <c r="AD1767" s="167" t="s">
        <v>11254</v>
      </c>
      <c r="AE1767" s="176">
        <v>3500</v>
      </c>
    </row>
    <row r="1768" spans="1:31">
      <c r="A1768" s="178">
        <v>108236290260</v>
      </c>
      <c r="B1768" s="166">
        <v>46155</v>
      </c>
      <c r="C1768" s="167" t="s">
        <v>3524</v>
      </c>
      <c r="D1768" s="167" t="s">
        <v>3525</v>
      </c>
      <c r="E1768" s="167" t="s">
        <v>3526</v>
      </c>
      <c r="F1768" s="167" t="s">
        <v>3501</v>
      </c>
      <c r="G1768" s="167" t="s">
        <v>3502</v>
      </c>
      <c r="H1768" s="168">
        <v>46156</v>
      </c>
      <c r="I1768" s="167" t="s">
        <v>6147</v>
      </c>
      <c r="J1768" s="169">
        <v>26118</v>
      </c>
      <c r="K1768" s="167" t="s">
        <v>55</v>
      </c>
      <c r="L1768" s="169">
        <v>1</v>
      </c>
      <c r="M1768" s="167" t="s">
        <v>3513</v>
      </c>
      <c r="N1768" s="169">
        <v>13.5</v>
      </c>
      <c r="O1768" s="167" t="s">
        <v>3505</v>
      </c>
      <c r="P1768" s="167"/>
      <c r="Q1768" s="167" t="s">
        <v>3506</v>
      </c>
      <c r="R1768" s="167" t="s">
        <v>3528</v>
      </c>
      <c r="S1768" s="169">
        <v>1</v>
      </c>
      <c r="T1768" s="167" t="s">
        <v>3587</v>
      </c>
      <c r="U1768" s="169" t="s">
        <v>3588</v>
      </c>
      <c r="V1768" s="167" t="s">
        <v>6152</v>
      </c>
      <c r="W1768" s="167" t="s">
        <v>6153</v>
      </c>
      <c r="X1768" s="170" t="s">
        <v>3533</v>
      </c>
      <c r="Y1768" s="171" t="s">
        <v>6154</v>
      </c>
      <c r="Z1768" s="167" t="s">
        <v>10867</v>
      </c>
      <c r="AA1768" s="176">
        <v>3120</v>
      </c>
      <c r="AB1768" s="167" t="s">
        <v>11254</v>
      </c>
      <c r="AC1768" s="176">
        <v>3120</v>
      </c>
      <c r="AD1768" s="167" t="s">
        <v>11254</v>
      </c>
      <c r="AE1768" s="176">
        <v>1628.64</v>
      </c>
    </row>
    <row r="1769" spans="1:31">
      <c r="A1769" s="178">
        <v>108236640260</v>
      </c>
      <c r="B1769" s="166">
        <v>46155</v>
      </c>
      <c r="C1769" s="167" t="s">
        <v>3524</v>
      </c>
      <c r="D1769" s="167" t="s">
        <v>3525</v>
      </c>
      <c r="E1769" s="167" t="s">
        <v>3526</v>
      </c>
      <c r="F1769" s="167" t="s">
        <v>3501</v>
      </c>
      <c r="G1769" s="167" t="s">
        <v>3502</v>
      </c>
      <c r="H1769" s="168">
        <v>46156</v>
      </c>
      <c r="I1769" s="167" t="s">
        <v>6147</v>
      </c>
      <c r="J1769" s="169">
        <v>26118</v>
      </c>
      <c r="K1769" s="167" t="s">
        <v>55</v>
      </c>
      <c r="L1769" s="169">
        <v>4</v>
      </c>
      <c r="M1769" s="167" t="s">
        <v>3513</v>
      </c>
      <c r="N1769" s="169">
        <v>23</v>
      </c>
      <c r="O1769" s="167" t="s">
        <v>3505</v>
      </c>
      <c r="P1769" s="167"/>
      <c r="Q1769" s="167" t="s">
        <v>3506</v>
      </c>
      <c r="R1769" s="167" t="s">
        <v>3528</v>
      </c>
      <c r="S1769" s="169">
        <v>1</v>
      </c>
      <c r="T1769" s="167" t="s">
        <v>3587</v>
      </c>
      <c r="U1769" s="169" t="s">
        <v>3588</v>
      </c>
      <c r="V1769" s="167" t="s">
        <v>6155</v>
      </c>
      <c r="W1769" s="167" t="s">
        <v>6156</v>
      </c>
      <c r="X1769" s="170" t="s">
        <v>3533</v>
      </c>
      <c r="Y1769" s="171" t="s">
        <v>6157</v>
      </c>
      <c r="Z1769" s="167" t="s">
        <v>10868</v>
      </c>
      <c r="AA1769" s="176">
        <v>3216</v>
      </c>
      <c r="AB1769" s="167" t="s">
        <v>11254</v>
      </c>
      <c r="AC1769" s="176">
        <v>3216</v>
      </c>
      <c r="AD1769" s="167" t="s">
        <v>11254</v>
      </c>
      <c r="AE1769" s="176">
        <v>2779.27</v>
      </c>
    </row>
    <row r="1770" spans="1:31">
      <c r="A1770" s="178">
        <v>108236653930</v>
      </c>
      <c r="B1770" s="166">
        <v>46155</v>
      </c>
      <c r="C1770" s="167" t="s">
        <v>3781</v>
      </c>
      <c r="D1770" s="167"/>
      <c r="E1770" s="167"/>
      <c r="F1770" s="167" t="s">
        <v>3782</v>
      </c>
      <c r="G1770" s="167" t="s">
        <v>3614</v>
      </c>
      <c r="H1770" s="168"/>
      <c r="I1770" s="167"/>
      <c r="J1770" s="169">
        <v>26118</v>
      </c>
      <c r="K1770" s="167" t="s">
        <v>55</v>
      </c>
      <c r="L1770" s="169">
        <v>19</v>
      </c>
      <c r="M1770" s="167" t="s">
        <v>3513</v>
      </c>
      <c r="N1770" s="169">
        <v>152.96</v>
      </c>
      <c r="O1770" s="167" t="s">
        <v>3505</v>
      </c>
      <c r="P1770" s="167" t="s">
        <v>6158</v>
      </c>
      <c r="Q1770" s="167" t="s">
        <v>3506</v>
      </c>
      <c r="R1770" s="167" t="s">
        <v>3528</v>
      </c>
      <c r="S1770" s="169">
        <v>5</v>
      </c>
      <c r="T1770" s="167" t="s">
        <v>4643</v>
      </c>
      <c r="U1770" s="169" t="s">
        <v>3893</v>
      </c>
      <c r="V1770" s="167" t="s">
        <v>6159</v>
      </c>
      <c r="W1770" s="167" t="s">
        <v>6160</v>
      </c>
      <c r="X1770" s="170" t="s">
        <v>157</v>
      </c>
      <c r="Y1770" s="171" t="s">
        <v>6161</v>
      </c>
      <c r="Z1770" s="167" t="s">
        <v>10869</v>
      </c>
      <c r="AA1770" s="176">
        <v>153</v>
      </c>
      <c r="AB1770" s="167" t="s">
        <v>11254</v>
      </c>
      <c r="AC1770" s="176">
        <v>153</v>
      </c>
      <c r="AD1770" s="167" t="s">
        <v>11254</v>
      </c>
      <c r="AE1770" s="176">
        <v>474.3</v>
      </c>
    </row>
    <row r="1771" spans="1:31">
      <c r="A1771" s="178">
        <v>108236653930</v>
      </c>
      <c r="B1771" s="166">
        <v>46155</v>
      </c>
      <c r="C1771" s="167" t="s">
        <v>3781</v>
      </c>
      <c r="D1771" s="167"/>
      <c r="E1771" s="167"/>
      <c r="F1771" s="167" t="s">
        <v>3782</v>
      </c>
      <c r="G1771" s="167" t="s">
        <v>3614</v>
      </c>
      <c r="H1771" s="168"/>
      <c r="I1771" s="167"/>
      <c r="J1771" s="169">
        <v>26118</v>
      </c>
      <c r="K1771" s="167" t="s">
        <v>55</v>
      </c>
      <c r="L1771" s="169">
        <v>19</v>
      </c>
      <c r="M1771" s="167" t="s">
        <v>3513</v>
      </c>
      <c r="N1771" s="169">
        <v>152.96</v>
      </c>
      <c r="O1771" s="167" t="s">
        <v>3505</v>
      </c>
      <c r="P1771" s="167" t="s">
        <v>6158</v>
      </c>
      <c r="Q1771" s="167" t="s">
        <v>3506</v>
      </c>
      <c r="R1771" s="167" t="s">
        <v>3528</v>
      </c>
      <c r="S1771" s="169">
        <v>4</v>
      </c>
      <c r="T1771" s="167" t="s">
        <v>3897</v>
      </c>
      <c r="U1771" s="169" t="s">
        <v>3648</v>
      </c>
      <c r="V1771" s="167" t="s">
        <v>6162</v>
      </c>
      <c r="W1771" s="167" t="s">
        <v>3899</v>
      </c>
      <c r="X1771" s="170" t="s">
        <v>157</v>
      </c>
      <c r="Y1771" s="171" t="s">
        <v>6161</v>
      </c>
      <c r="Z1771" s="167" t="s">
        <v>10869</v>
      </c>
      <c r="AA1771" s="176">
        <v>7700</v>
      </c>
      <c r="AB1771" s="167" t="s">
        <v>11254</v>
      </c>
      <c r="AC1771" s="176">
        <v>7700</v>
      </c>
      <c r="AD1771" s="167" t="s">
        <v>11254</v>
      </c>
      <c r="AE1771" s="176">
        <v>1118.81</v>
      </c>
    </row>
    <row r="1772" spans="1:31">
      <c r="A1772" s="178">
        <v>108236653930</v>
      </c>
      <c r="B1772" s="166">
        <v>46155</v>
      </c>
      <c r="C1772" s="167" t="s">
        <v>3781</v>
      </c>
      <c r="D1772" s="167"/>
      <c r="E1772" s="167"/>
      <c r="F1772" s="167" t="s">
        <v>3782</v>
      </c>
      <c r="G1772" s="167" t="s">
        <v>3614</v>
      </c>
      <c r="H1772" s="168"/>
      <c r="I1772" s="167"/>
      <c r="J1772" s="169">
        <v>26118</v>
      </c>
      <c r="K1772" s="167" t="s">
        <v>55</v>
      </c>
      <c r="L1772" s="169">
        <v>19</v>
      </c>
      <c r="M1772" s="167" t="s">
        <v>3513</v>
      </c>
      <c r="N1772" s="169">
        <v>152.96</v>
      </c>
      <c r="O1772" s="167" t="s">
        <v>3505</v>
      </c>
      <c r="P1772" s="167" t="s">
        <v>6158</v>
      </c>
      <c r="Q1772" s="167" t="s">
        <v>3506</v>
      </c>
      <c r="R1772" s="167" t="s">
        <v>3528</v>
      </c>
      <c r="S1772" s="169">
        <v>3</v>
      </c>
      <c r="T1772" s="167" t="s">
        <v>3897</v>
      </c>
      <c r="U1772" s="169" t="s">
        <v>3648</v>
      </c>
      <c r="V1772" s="167" t="s">
        <v>6163</v>
      </c>
      <c r="W1772" s="167" t="s">
        <v>6164</v>
      </c>
      <c r="X1772" s="170" t="s">
        <v>157</v>
      </c>
      <c r="Y1772" s="171" t="s">
        <v>6161</v>
      </c>
      <c r="Z1772" s="167" t="s">
        <v>10869</v>
      </c>
      <c r="AA1772" s="176">
        <v>2459</v>
      </c>
      <c r="AB1772" s="167" t="s">
        <v>11254</v>
      </c>
      <c r="AC1772" s="176">
        <v>2459</v>
      </c>
      <c r="AD1772" s="167" t="s">
        <v>11254</v>
      </c>
      <c r="AE1772" s="176">
        <v>1563.924</v>
      </c>
    </row>
    <row r="1773" spans="1:31">
      <c r="A1773" s="178">
        <v>108236653930</v>
      </c>
      <c r="B1773" s="166">
        <v>46155</v>
      </c>
      <c r="C1773" s="167" t="s">
        <v>3781</v>
      </c>
      <c r="D1773" s="167"/>
      <c r="E1773" s="167"/>
      <c r="F1773" s="167" t="s">
        <v>3782</v>
      </c>
      <c r="G1773" s="167" t="s">
        <v>3614</v>
      </c>
      <c r="H1773" s="168"/>
      <c r="I1773" s="167"/>
      <c r="J1773" s="169">
        <v>26118</v>
      </c>
      <c r="K1773" s="167" t="s">
        <v>55</v>
      </c>
      <c r="L1773" s="169">
        <v>19</v>
      </c>
      <c r="M1773" s="167" t="s">
        <v>3513</v>
      </c>
      <c r="N1773" s="169">
        <v>152.96</v>
      </c>
      <c r="O1773" s="167" t="s">
        <v>3505</v>
      </c>
      <c r="P1773" s="167" t="s">
        <v>6158</v>
      </c>
      <c r="Q1773" s="167" t="s">
        <v>3506</v>
      </c>
      <c r="R1773" s="167" t="s">
        <v>3528</v>
      </c>
      <c r="S1773" s="169">
        <v>2</v>
      </c>
      <c r="T1773" s="167" t="s">
        <v>3897</v>
      </c>
      <c r="U1773" s="169" t="s">
        <v>3648</v>
      </c>
      <c r="V1773" s="167" t="s">
        <v>6163</v>
      </c>
      <c r="W1773" s="167" t="s">
        <v>6164</v>
      </c>
      <c r="X1773" s="170" t="s">
        <v>157</v>
      </c>
      <c r="Y1773" s="171" t="s">
        <v>6161</v>
      </c>
      <c r="Z1773" s="167" t="s">
        <v>10869</v>
      </c>
      <c r="AA1773" s="176">
        <v>1056</v>
      </c>
      <c r="AB1773" s="167" t="s">
        <v>11254</v>
      </c>
      <c r="AC1773" s="176">
        <v>1056</v>
      </c>
      <c r="AD1773" s="167" t="s">
        <v>11254</v>
      </c>
      <c r="AE1773" s="176">
        <v>671.61599999999999</v>
      </c>
    </row>
    <row r="1774" spans="1:31">
      <c r="A1774" s="178">
        <v>108236653930</v>
      </c>
      <c r="B1774" s="166">
        <v>46155</v>
      </c>
      <c r="C1774" s="167" t="s">
        <v>3781</v>
      </c>
      <c r="D1774" s="167"/>
      <c r="E1774" s="167"/>
      <c r="F1774" s="167" t="s">
        <v>3782</v>
      </c>
      <c r="G1774" s="167" t="s">
        <v>3614</v>
      </c>
      <c r="H1774" s="168"/>
      <c r="I1774" s="167"/>
      <c r="J1774" s="169">
        <v>26118</v>
      </c>
      <c r="K1774" s="167" t="s">
        <v>55</v>
      </c>
      <c r="L1774" s="169">
        <v>19</v>
      </c>
      <c r="M1774" s="167" t="s">
        <v>3513</v>
      </c>
      <c r="N1774" s="169">
        <v>152.96</v>
      </c>
      <c r="O1774" s="167" t="s">
        <v>3505</v>
      </c>
      <c r="P1774" s="167" t="s">
        <v>6158</v>
      </c>
      <c r="Q1774" s="167" t="s">
        <v>3506</v>
      </c>
      <c r="R1774" s="167" t="s">
        <v>3528</v>
      </c>
      <c r="S1774" s="169">
        <v>1</v>
      </c>
      <c r="T1774" s="167" t="s">
        <v>3892</v>
      </c>
      <c r="U1774" s="169" t="s">
        <v>3893</v>
      </c>
      <c r="V1774" s="167" t="s">
        <v>6165</v>
      </c>
      <c r="W1774" s="167" t="s">
        <v>3901</v>
      </c>
      <c r="X1774" s="170" t="s">
        <v>157</v>
      </c>
      <c r="Y1774" s="171" t="s">
        <v>6161</v>
      </c>
      <c r="Z1774" s="167" t="s">
        <v>10869</v>
      </c>
      <c r="AA1774" s="176">
        <v>1250</v>
      </c>
      <c r="AB1774" s="167" t="s">
        <v>11254</v>
      </c>
      <c r="AC1774" s="176">
        <v>1250</v>
      </c>
      <c r="AD1774" s="167" t="s">
        <v>11254</v>
      </c>
      <c r="AE1774" s="176">
        <v>4700</v>
      </c>
    </row>
    <row r="1775" spans="1:31">
      <c r="A1775" s="178">
        <v>108236737230</v>
      </c>
      <c r="B1775" s="166">
        <v>46155</v>
      </c>
      <c r="C1775" s="167" t="s">
        <v>3524</v>
      </c>
      <c r="D1775" s="167" t="s">
        <v>3525</v>
      </c>
      <c r="E1775" s="167" t="s">
        <v>3526</v>
      </c>
      <c r="F1775" s="167" t="s">
        <v>3501</v>
      </c>
      <c r="G1775" s="167" t="s">
        <v>3502</v>
      </c>
      <c r="H1775" s="168">
        <v>46156</v>
      </c>
      <c r="I1775" s="167" t="s">
        <v>6147</v>
      </c>
      <c r="J1775" s="169">
        <v>26118</v>
      </c>
      <c r="K1775" s="167" t="s">
        <v>55</v>
      </c>
      <c r="L1775" s="169">
        <v>1</v>
      </c>
      <c r="M1775" s="167" t="s">
        <v>3513</v>
      </c>
      <c r="N1775" s="169">
        <v>88.5</v>
      </c>
      <c r="O1775" s="167" t="s">
        <v>3505</v>
      </c>
      <c r="P1775" s="167"/>
      <c r="Q1775" s="167" t="s">
        <v>3506</v>
      </c>
      <c r="R1775" s="167" t="s">
        <v>3528</v>
      </c>
      <c r="S1775" s="169">
        <v>1</v>
      </c>
      <c r="T1775" s="167" t="s">
        <v>3587</v>
      </c>
      <c r="U1775" s="169" t="s">
        <v>3588</v>
      </c>
      <c r="V1775" s="167" t="s">
        <v>5973</v>
      </c>
      <c r="W1775" s="167" t="s">
        <v>5974</v>
      </c>
      <c r="X1775" s="170" t="s">
        <v>3533</v>
      </c>
      <c r="Y1775" s="171" t="s">
        <v>6166</v>
      </c>
      <c r="Z1775" s="167" t="s">
        <v>10870</v>
      </c>
      <c r="AA1775" s="176">
        <v>1920</v>
      </c>
      <c r="AB1775" s="167" t="s">
        <v>11254</v>
      </c>
      <c r="AC1775" s="176">
        <v>1920</v>
      </c>
      <c r="AD1775" s="167" t="s">
        <v>11254</v>
      </c>
      <c r="AE1775" s="176">
        <v>11424</v>
      </c>
    </row>
    <row r="1776" spans="1:31">
      <c r="A1776" s="178">
        <v>108237195730</v>
      </c>
      <c r="B1776" s="166">
        <v>46155</v>
      </c>
      <c r="C1776" s="167" t="s">
        <v>3610</v>
      </c>
      <c r="D1776" s="167" t="s">
        <v>3525</v>
      </c>
      <c r="E1776" s="167" t="s">
        <v>3526</v>
      </c>
      <c r="F1776" s="167" t="s">
        <v>3501</v>
      </c>
      <c r="G1776" s="167" t="s">
        <v>3502</v>
      </c>
      <c r="H1776" s="168">
        <v>46156</v>
      </c>
      <c r="I1776" s="167"/>
      <c r="J1776" s="169">
        <v>26118</v>
      </c>
      <c r="K1776" s="167" t="s">
        <v>55</v>
      </c>
      <c r="L1776" s="169">
        <v>3</v>
      </c>
      <c r="M1776" s="167" t="s">
        <v>3513</v>
      </c>
      <c r="N1776" s="169">
        <v>8.5</v>
      </c>
      <c r="O1776" s="167" t="s">
        <v>3505</v>
      </c>
      <c r="P1776" s="167"/>
      <c r="Q1776" s="167" t="s">
        <v>3527</v>
      </c>
      <c r="R1776" s="167" t="s">
        <v>6167</v>
      </c>
      <c r="S1776" s="169">
        <v>1</v>
      </c>
      <c r="T1776" s="167"/>
      <c r="U1776" s="169" t="s">
        <v>4144</v>
      </c>
      <c r="V1776" s="167" t="s">
        <v>6168</v>
      </c>
      <c r="W1776" s="167"/>
      <c r="X1776" s="170" t="s">
        <v>3619</v>
      </c>
      <c r="Y1776" s="171" t="s">
        <v>6169</v>
      </c>
      <c r="Z1776" s="167" t="s">
        <v>10871</v>
      </c>
      <c r="AA1776" s="176">
        <v>25</v>
      </c>
      <c r="AB1776" s="167" t="s">
        <v>11264</v>
      </c>
      <c r="AC1776" s="176">
        <v>2.5</v>
      </c>
      <c r="AD1776" s="167" t="s">
        <v>11256</v>
      </c>
      <c r="AE1776" s="176">
        <v>2437.5</v>
      </c>
    </row>
    <row r="1777" spans="1:31">
      <c r="A1777" s="178">
        <v>108237612230</v>
      </c>
      <c r="B1777" s="166">
        <v>46155</v>
      </c>
      <c r="C1777" s="167" t="s">
        <v>3524</v>
      </c>
      <c r="D1777" s="167" t="s">
        <v>3525</v>
      </c>
      <c r="E1777" s="167" t="s">
        <v>3526</v>
      </c>
      <c r="F1777" s="167" t="s">
        <v>3501</v>
      </c>
      <c r="G1777" s="167" t="s">
        <v>3502</v>
      </c>
      <c r="H1777" s="168">
        <v>46156</v>
      </c>
      <c r="I1777" s="167"/>
      <c r="J1777" s="169">
        <v>26118</v>
      </c>
      <c r="K1777" s="167" t="s">
        <v>55</v>
      </c>
      <c r="L1777" s="169">
        <v>1</v>
      </c>
      <c r="M1777" s="167" t="s">
        <v>3513</v>
      </c>
      <c r="N1777" s="169">
        <v>1.5</v>
      </c>
      <c r="O1777" s="167" t="s">
        <v>3505</v>
      </c>
      <c r="P1777" s="167"/>
      <c r="Q1777" s="167" t="s">
        <v>3514</v>
      </c>
      <c r="R1777" s="167" t="s">
        <v>3528</v>
      </c>
      <c r="S1777" s="169">
        <v>3</v>
      </c>
      <c r="T1777" s="167" t="s">
        <v>5762</v>
      </c>
      <c r="U1777" s="169" t="s">
        <v>5763</v>
      </c>
      <c r="V1777" s="167" t="s">
        <v>6170</v>
      </c>
      <c r="W1777" s="167" t="s">
        <v>6171</v>
      </c>
      <c r="X1777" s="170" t="s">
        <v>165</v>
      </c>
      <c r="Y1777" s="171" t="s">
        <v>6172</v>
      </c>
      <c r="Z1777" s="167" t="s">
        <v>10872</v>
      </c>
      <c r="AA1777" s="176">
        <v>1300</v>
      </c>
      <c r="AB1777" s="167" t="s">
        <v>11254</v>
      </c>
      <c r="AC1777" s="176">
        <v>1300</v>
      </c>
      <c r="AD1777" s="167" t="s">
        <v>11254</v>
      </c>
      <c r="AE1777" s="176">
        <v>183.3</v>
      </c>
    </row>
    <row r="1778" spans="1:31">
      <c r="A1778" s="178">
        <v>108237612230</v>
      </c>
      <c r="B1778" s="166">
        <v>46155</v>
      </c>
      <c r="C1778" s="167" t="s">
        <v>3524</v>
      </c>
      <c r="D1778" s="167" t="s">
        <v>3525</v>
      </c>
      <c r="E1778" s="167" t="s">
        <v>3526</v>
      </c>
      <c r="F1778" s="167" t="s">
        <v>3501</v>
      </c>
      <c r="G1778" s="167" t="s">
        <v>3502</v>
      </c>
      <c r="H1778" s="168">
        <v>46156</v>
      </c>
      <c r="I1778" s="167"/>
      <c r="J1778" s="169">
        <v>26118</v>
      </c>
      <c r="K1778" s="167" t="s">
        <v>55</v>
      </c>
      <c r="L1778" s="169">
        <v>1</v>
      </c>
      <c r="M1778" s="167" t="s">
        <v>3513</v>
      </c>
      <c r="N1778" s="169">
        <v>1.5</v>
      </c>
      <c r="O1778" s="167" t="s">
        <v>3505</v>
      </c>
      <c r="P1778" s="167"/>
      <c r="Q1778" s="167" t="s">
        <v>3514</v>
      </c>
      <c r="R1778" s="167" t="s">
        <v>3528</v>
      </c>
      <c r="S1778" s="169">
        <v>2</v>
      </c>
      <c r="T1778" s="167" t="s">
        <v>3545</v>
      </c>
      <c r="U1778" s="169" t="s">
        <v>3546</v>
      </c>
      <c r="V1778" s="167" t="s">
        <v>6173</v>
      </c>
      <c r="W1778" s="167" t="s">
        <v>6174</v>
      </c>
      <c r="X1778" s="170" t="s">
        <v>165</v>
      </c>
      <c r="Y1778" s="171" t="s">
        <v>6172</v>
      </c>
      <c r="Z1778" s="167" t="s">
        <v>10872</v>
      </c>
      <c r="AA1778" s="176">
        <v>1100</v>
      </c>
      <c r="AB1778" s="167" t="s">
        <v>11254</v>
      </c>
      <c r="AC1778" s="176">
        <v>1100</v>
      </c>
      <c r="AD1778" s="167" t="s">
        <v>11254</v>
      </c>
      <c r="AE1778" s="176">
        <v>75.900000000000006</v>
      </c>
    </row>
    <row r="1779" spans="1:31">
      <c r="A1779" s="178">
        <v>108237612230</v>
      </c>
      <c r="B1779" s="166">
        <v>46155</v>
      </c>
      <c r="C1779" s="167" t="s">
        <v>3524</v>
      </c>
      <c r="D1779" s="167" t="s">
        <v>3525</v>
      </c>
      <c r="E1779" s="167" t="s">
        <v>3526</v>
      </c>
      <c r="F1779" s="167" t="s">
        <v>3501</v>
      </c>
      <c r="G1779" s="167" t="s">
        <v>3502</v>
      </c>
      <c r="H1779" s="168">
        <v>46156</v>
      </c>
      <c r="I1779" s="167"/>
      <c r="J1779" s="169">
        <v>26118</v>
      </c>
      <c r="K1779" s="167" t="s">
        <v>55</v>
      </c>
      <c r="L1779" s="169">
        <v>1</v>
      </c>
      <c r="M1779" s="167" t="s">
        <v>3513</v>
      </c>
      <c r="N1779" s="169">
        <v>1.5</v>
      </c>
      <c r="O1779" s="167" t="s">
        <v>3505</v>
      </c>
      <c r="P1779" s="167"/>
      <c r="Q1779" s="167" t="s">
        <v>3514</v>
      </c>
      <c r="R1779" s="167" t="s">
        <v>3528</v>
      </c>
      <c r="S1779" s="169">
        <v>1</v>
      </c>
      <c r="T1779" s="167" t="s">
        <v>3529</v>
      </c>
      <c r="U1779" s="169" t="s">
        <v>3530</v>
      </c>
      <c r="V1779" s="167" t="s">
        <v>6175</v>
      </c>
      <c r="W1779" s="167" t="s">
        <v>4384</v>
      </c>
      <c r="X1779" s="170" t="s">
        <v>159</v>
      </c>
      <c r="Y1779" s="171" t="s">
        <v>6172</v>
      </c>
      <c r="Z1779" s="167" t="s">
        <v>10872</v>
      </c>
      <c r="AA1779" s="176">
        <v>17970</v>
      </c>
      <c r="AB1779" s="167" t="s">
        <v>11254</v>
      </c>
      <c r="AC1779" s="176">
        <v>17970</v>
      </c>
      <c r="AD1779" s="167" t="s">
        <v>11254</v>
      </c>
      <c r="AE1779" s="176">
        <v>2012.64</v>
      </c>
    </row>
    <row r="1780" spans="1:31">
      <c r="A1780" s="178">
        <v>108237672100</v>
      </c>
      <c r="B1780" s="166">
        <v>46155</v>
      </c>
      <c r="C1780" s="167" t="s">
        <v>3524</v>
      </c>
      <c r="D1780" s="167" t="s">
        <v>3525</v>
      </c>
      <c r="E1780" s="167" t="s">
        <v>3526</v>
      </c>
      <c r="F1780" s="167" t="s">
        <v>3501</v>
      </c>
      <c r="G1780" s="167" t="s">
        <v>3502</v>
      </c>
      <c r="H1780" s="168">
        <v>46156</v>
      </c>
      <c r="I1780" s="167"/>
      <c r="J1780" s="169">
        <v>26118</v>
      </c>
      <c r="K1780" s="167" t="s">
        <v>55</v>
      </c>
      <c r="L1780" s="169">
        <v>2</v>
      </c>
      <c r="M1780" s="167" t="s">
        <v>3513</v>
      </c>
      <c r="N1780" s="169">
        <v>6.3</v>
      </c>
      <c r="O1780" s="167" t="s">
        <v>3505</v>
      </c>
      <c r="P1780" s="167"/>
      <c r="Q1780" s="167" t="s">
        <v>3514</v>
      </c>
      <c r="R1780" s="167" t="s">
        <v>3528</v>
      </c>
      <c r="S1780" s="169">
        <v>1</v>
      </c>
      <c r="T1780" s="167" t="s">
        <v>3587</v>
      </c>
      <c r="U1780" s="169" t="s">
        <v>3588</v>
      </c>
      <c r="V1780" s="167" t="s">
        <v>3756</v>
      </c>
      <c r="W1780" s="167" t="s">
        <v>3757</v>
      </c>
      <c r="X1780" s="170" t="s">
        <v>160</v>
      </c>
      <c r="Y1780" s="171" t="s">
        <v>6176</v>
      </c>
      <c r="Z1780" s="167" t="s">
        <v>10873</v>
      </c>
      <c r="AA1780" s="176">
        <v>1500</v>
      </c>
      <c r="AB1780" s="167" t="s">
        <v>11254</v>
      </c>
      <c r="AC1780" s="176">
        <v>1500</v>
      </c>
      <c r="AD1780" s="167" t="s">
        <v>11254</v>
      </c>
      <c r="AE1780" s="176">
        <v>666</v>
      </c>
    </row>
    <row r="1781" spans="1:31">
      <c r="A1781" s="178">
        <v>108237694500</v>
      </c>
      <c r="B1781" s="166">
        <v>46155</v>
      </c>
      <c r="C1781" s="167" t="s">
        <v>3524</v>
      </c>
      <c r="D1781" s="167" t="s">
        <v>3525</v>
      </c>
      <c r="E1781" s="167" t="s">
        <v>3526</v>
      </c>
      <c r="F1781" s="167" t="s">
        <v>3501</v>
      </c>
      <c r="G1781" s="167" t="s">
        <v>3502</v>
      </c>
      <c r="H1781" s="168">
        <v>46156</v>
      </c>
      <c r="I1781" s="167"/>
      <c r="J1781" s="169">
        <v>26118</v>
      </c>
      <c r="K1781" s="167" t="s">
        <v>55</v>
      </c>
      <c r="L1781" s="169">
        <v>5</v>
      </c>
      <c r="M1781" s="167" t="s">
        <v>3513</v>
      </c>
      <c r="N1781" s="169">
        <v>63.3</v>
      </c>
      <c r="O1781" s="167" t="s">
        <v>3505</v>
      </c>
      <c r="P1781" s="167"/>
      <c r="Q1781" s="167" t="s">
        <v>3514</v>
      </c>
      <c r="R1781" s="167" t="s">
        <v>3528</v>
      </c>
      <c r="S1781" s="169">
        <v>2</v>
      </c>
      <c r="T1781" s="167" t="s">
        <v>3529</v>
      </c>
      <c r="U1781" s="169" t="s">
        <v>3530</v>
      </c>
      <c r="V1781" s="167" t="s">
        <v>5111</v>
      </c>
      <c r="W1781" s="167" t="s">
        <v>5112</v>
      </c>
      <c r="X1781" s="170" t="s">
        <v>157</v>
      </c>
      <c r="Y1781" s="171" t="s">
        <v>6177</v>
      </c>
      <c r="Z1781" s="167" t="s">
        <v>10874</v>
      </c>
      <c r="AA1781" s="176">
        <v>24000</v>
      </c>
      <c r="AB1781" s="167" t="s">
        <v>11254</v>
      </c>
      <c r="AC1781" s="176">
        <v>24000</v>
      </c>
      <c r="AD1781" s="167" t="s">
        <v>11254</v>
      </c>
      <c r="AE1781" s="176">
        <v>2209200</v>
      </c>
    </row>
    <row r="1782" spans="1:31">
      <c r="A1782" s="178">
        <v>108237694500</v>
      </c>
      <c r="B1782" s="166">
        <v>46155</v>
      </c>
      <c r="C1782" s="167" t="s">
        <v>3524</v>
      </c>
      <c r="D1782" s="167" t="s">
        <v>3525</v>
      </c>
      <c r="E1782" s="167" t="s">
        <v>3526</v>
      </c>
      <c r="F1782" s="167" t="s">
        <v>3501</v>
      </c>
      <c r="G1782" s="167" t="s">
        <v>3502</v>
      </c>
      <c r="H1782" s="168">
        <v>46156</v>
      </c>
      <c r="I1782" s="167"/>
      <c r="J1782" s="169">
        <v>26118</v>
      </c>
      <c r="K1782" s="167" t="s">
        <v>55</v>
      </c>
      <c r="L1782" s="169">
        <v>5</v>
      </c>
      <c r="M1782" s="167" t="s">
        <v>3513</v>
      </c>
      <c r="N1782" s="169">
        <v>63.3</v>
      </c>
      <c r="O1782" s="167" t="s">
        <v>3505</v>
      </c>
      <c r="P1782" s="167"/>
      <c r="Q1782" s="167" t="s">
        <v>3514</v>
      </c>
      <c r="R1782" s="167" t="s">
        <v>3528</v>
      </c>
      <c r="S1782" s="169">
        <v>1</v>
      </c>
      <c r="T1782" s="167" t="s">
        <v>3529</v>
      </c>
      <c r="U1782" s="169" t="s">
        <v>3530</v>
      </c>
      <c r="V1782" s="167" t="s">
        <v>5111</v>
      </c>
      <c r="W1782" s="167" t="s">
        <v>5112</v>
      </c>
      <c r="X1782" s="170" t="s">
        <v>157</v>
      </c>
      <c r="Y1782" s="171" t="s">
        <v>6177</v>
      </c>
      <c r="Z1782" s="167" t="s">
        <v>10874</v>
      </c>
      <c r="AA1782" s="176">
        <v>40000</v>
      </c>
      <c r="AB1782" s="167" t="s">
        <v>11254</v>
      </c>
      <c r="AC1782" s="176">
        <v>40000</v>
      </c>
      <c r="AD1782" s="167" t="s">
        <v>11254</v>
      </c>
      <c r="AE1782" s="176">
        <v>3682000</v>
      </c>
    </row>
    <row r="1783" spans="1:31">
      <c r="A1783" s="178">
        <v>108237837260</v>
      </c>
      <c r="B1783" s="166">
        <v>46155</v>
      </c>
      <c r="C1783" s="167" t="s">
        <v>3524</v>
      </c>
      <c r="D1783" s="167" t="s">
        <v>3525</v>
      </c>
      <c r="E1783" s="167" t="s">
        <v>3526</v>
      </c>
      <c r="F1783" s="167" t="s">
        <v>3501</v>
      </c>
      <c r="G1783" s="167" t="s">
        <v>3502</v>
      </c>
      <c r="H1783" s="168">
        <v>46156</v>
      </c>
      <c r="I1783" s="167"/>
      <c r="J1783" s="169">
        <v>26118</v>
      </c>
      <c r="K1783" s="167" t="s">
        <v>55</v>
      </c>
      <c r="L1783" s="169">
        <v>2</v>
      </c>
      <c r="M1783" s="167" t="s">
        <v>3513</v>
      </c>
      <c r="N1783" s="169">
        <v>17.899999999999999</v>
      </c>
      <c r="O1783" s="167" t="s">
        <v>3505</v>
      </c>
      <c r="P1783" s="167"/>
      <c r="Q1783" s="167" t="s">
        <v>3514</v>
      </c>
      <c r="R1783" s="167" t="s">
        <v>3528</v>
      </c>
      <c r="S1783" s="169">
        <v>2</v>
      </c>
      <c r="T1783" s="167" t="s">
        <v>3529</v>
      </c>
      <c r="U1783" s="169" t="s">
        <v>3530</v>
      </c>
      <c r="V1783" s="167" t="s">
        <v>5111</v>
      </c>
      <c r="W1783" s="167" t="s">
        <v>5112</v>
      </c>
      <c r="X1783" s="170" t="s">
        <v>157</v>
      </c>
      <c r="Y1783" s="171" t="s">
        <v>6178</v>
      </c>
      <c r="Z1783" s="167" t="s">
        <v>10875</v>
      </c>
      <c r="AA1783" s="176">
        <v>14000</v>
      </c>
      <c r="AB1783" s="167" t="s">
        <v>11254</v>
      </c>
      <c r="AC1783" s="176">
        <v>14000</v>
      </c>
      <c r="AD1783" s="167" t="s">
        <v>11254</v>
      </c>
      <c r="AE1783" s="176">
        <v>1288700</v>
      </c>
    </row>
    <row r="1784" spans="1:31">
      <c r="A1784" s="178">
        <v>108237837260</v>
      </c>
      <c r="B1784" s="166">
        <v>46155</v>
      </c>
      <c r="C1784" s="167" t="s">
        <v>3524</v>
      </c>
      <c r="D1784" s="167" t="s">
        <v>3525</v>
      </c>
      <c r="E1784" s="167" t="s">
        <v>3526</v>
      </c>
      <c r="F1784" s="167" t="s">
        <v>3501</v>
      </c>
      <c r="G1784" s="167" t="s">
        <v>3502</v>
      </c>
      <c r="H1784" s="168">
        <v>46156</v>
      </c>
      <c r="I1784" s="167"/>
      <c r="J1784" s="169">
        <v>26118</v>
      </c>
      <c r="K1784" s="167" t="s">
        <v>55</v>
      </c>
      <c r="L1784" s="169">
        <v>2</v>
      </c>
      <c r="M1784" s="167" t="s">
        <v>3513</v>
      </c>
      <c r="N1784" s="169">
        <v>17.899999999999999</v>
      </c>
      <c r="O1784" s="167" t="s">
        <v>3505</v>
      </c>
      <c r="P1784" s="167"/>
      <c r="Q1784" s="167" t="s">
        <v>3514</v>
      </c>
      <c r="R1784" s="167" t="s">
        <v>3528</v>
      </c>
      <c r="S1784" s="169">
        <v>1</v>
      </c>
      <c r="T1784" s="167" t="s">
        <v>3529</v>
      </c>
      <c r="U1784" s="169" t="s">
        <v>3530</v>
      </c>
      <c r="V1784" s="167" t="s">
        <v>5111</v>
      </c>
      <c r="W1784" s="167" t="s">
        <v>5112</v>
      </c>
      <c r="X1784" s="170" t="s">
        <v>157</v>
      </c>
      <c r="Y1784" s="171" t="s">
        <v>6178</v>
      </c>
      <c r="Z1784" s="167" t="s">
        <v>10875</v>
      </c>
      <c r="AA1784" s="176">
        <v>4000</v>
      </c>
      <c r="AB1784" s="167" t="s">
        <v>11254</v>
      </c>
      <c r="AC1784" s="176">
        <v>4000</v>
      </c>
      <c r="AD1784" s="167" t="s">
        <v>11254</v>
      </c>
      <c r="AE1784" s="176">
        <v>368200</v>
      </c>
    </row>
    <row r="1785" spans="1:31">
      <c r="A1785" s="178">
        <v>108237962710</v>
      </c>
      <c r="B1785" s="166">
        <v>46155</v>
      </c>
      <c r="C1785" s="167" t="s">
        <v>3524</v>
      </c>
      <c r="D1785" s="167" t="s">
        <v>3525</v>
      </c>
      <c r="E1785" s="167" t="s">
        <v>3526</v>
      </c>
      <c r="F1785" s="167" t="s">
        <v>3501</v>
      </c>
      <c r="G1785" s="167" t="s">
        <v>3502</v>
      </c>
      <c r="H1785" s="168">
        <v>46156</v>
      </c>
      <c r="I1785" s="167"/>
      <c r="J1785" s="169">
        <v>26118</v>
      </c>
      <c r="K1785" s="167" t="s">
        <v>55</v>
      </c>
      <c r="L1785" s="169">
        <v>1</v>
      </c>
      <c r="M1785" s="167" t="s">
        <v>3513</v>
      </c>
      <c r="N1785" s="169">
        <v>5.5</v>
      </c>
      <c r="O1785" s="167" t="s">
        <v>3505</v>
      </c>
      <c r="P1785" s="167"/>
      <c r="Q1785" s="167" t="s">
        <v>3514</v>
      </c>
      <c r="R1785" s="167" t="s">
        <v>3528</v>
      </c>
      <c r="S1785" s="169">
        <v>5</v>
      </c>
      <c r="T1785" s="167" t="s">
        <v>3587</v>
      </c>
      <c r="U1785" s="169" t="s">
        <v>3588</v>
      </c>
      <c r="V1785" s="167" t="s">
        <v>6179</v>
      </c>
      <c r="W1785" s="167" t="s">
        <v>6180</v>
      </c>
      <c r="X1785" s="170" t="s">
        <v>165</v>
      </c>
      <c r="Y1785" s="171" t="s">
        <v>6181</v>
      </c>
      <c r="Z1785" s="167" t="s">
        <v>10876</v>
      </c>
      <c r="AA1785" s="176">
        <v>360</v>
      </c>
      <c r="AB1785" s="167" t="s">
        <v>11254</v>
      </c>
      <c r="AC1785" s="176">
        <v>360</v>
      </c>
      <c r="AD1785" s="167" t="s">
        <v>11254</v>
      </c>
      <c r="AE1785" s="176">
        <v>250.56</v>
      </c>
    </row>
    <row r="1786" spans="1:31">
      <c r="A1786" s="178">
        <v>108237962710</v>
      </c>
      <c r="B1786" s="166">
        <v>46155</v>
      </c>
      <c r="C1786" s="167" t="s">
        <v>3524</v>
      </c>
      <c r="D1786" s="167" t="s">
        <v>3525</v>
      </c>
      <c r="E1786" s="167" t="s">
        <v>3526</v>
      </c>
      <c r="F1786" s="167" t="s">
        <v>3501</v>
      </c>
      <c r="G1786" s="167" t="s">
        <v>3502</v>
      </c>
      <c r="H1786" s="168">
        <v>46156</v>
      </c>
      <c r="I1786" s="167"/>
      <c r="J1786" s="169">
        <v>26118</v>
      </c>
      <c r="K1786" s="167" t="s">
        <v>55</v>
      </c>
      <c r="L1786" s="169">
        <v>1</v>
      </c>
      <c r="M1786" s="167" t="s">
        <v>3513</v>
      </c>
      <c r="N1786" s="169">
        <v>5.5</v>
      </c>
      <c r="O1786" s="167" t="s">
        <v>3505</v>
      </c>
      <c r="P1786" s="167"/>
      <c r="Q1786" s="167" t="s">
        <v>3514</v>
      </c>
      <c r="R1786" s="167" t="s">
        <v>3528</v>
      </c>
      <c r="S1786" s="169">
        <v>4</v>
      </c>
      <c r="T1786" s="167" t="s">
        <v>3587</v>
      </c>
      <c r="U1786" s="169" t="s">
        <v>3588</v>
      </c>
      <c r="V1786" s="167" t="s">
        <v>6179</v>
      </c>
      <c r="W1786" s="167" t="s">
        <v>6180</v>
      </c>
      <c r="X1786" s="170" t="s">
        <v>165</v>
      </c>
      <c r="Y1786" s="171" t="s">
        <v>6181</v>
      </c>
      <c r="Z1786" s="167" t="s">
        <v>10876</v>
      </c>
      <c r="AA1786" s="176">
        <v>3000</v>
      </c>
      <c r="AB1786" s="167" t="s">
        <v>11254</v>
      </c>
      <c r="AC1786" s="176">
        <v>3000</v>
      </c>
      <c r="AD1786" s="167" t="s">
        <v>11254</v>
      </c>
      <c r="AE1786" s="176">
        <v>1926</v>
      </c>
    </row>
    <row r="1787" spans="1:31">
      <c r="A1787" s="178">
        <v>108237962710</v>
      </c>
      <c r="B1787" s="166">
        <v>46155</v>
      </c>
      <c r="C1787" s="167" t="s">
        <v>3524</v>
      </c>
      <c r="D1787" s="167" t="s">
        <v>3525</v>
      </c>
      <c r="E1787" s="167" t="s">
        <v>3526</v>
      </c>
      <c r="F1787" s="167" t="s">
        <v>3501</v>
      </c>
      <c r="G1787" s="167" t="s">
        <v>3502</v>
      </c>
      <c r="H1787" s="168">
        <v>46156</v>
      </c>
      <c r="I1787" s="167"/>
      <c r="J1787" s="169">
        <v>26118</v>
      </c>
      <c r="K1787" s="167" t="s">
        <v>55</v>
      </c>
      <c r="L1787" s="169">
        <v>1</v>
      </c>
      <c r="M1787" s="167" t="s">
        <v>3513</v>
      </c>
      <c r="N1787" s="169">
        <v>5.5</v>
      </c>
      <c r="O1787" s="167" t="s">
        <v>3505</v>
      </c>
      <c r="P1787" s="167"/>
      <c r="Q1787" s="167" t="s">
        <v>3514</v>
      </c>
      <c r="R1787" s="167" t="s">
        <v>3528</v>
      </c>
      <c r="S1787" s="169">
        <v>3</v>
      </c>
      <c r="T1787" s="167" t="s">
        <v>3717</v>
      </c>
      <c r="U1787" s="169" t="s">
        <v>3718</v>
      </c>
      <c r="V1787" s="167" t="s">
        <v>6182</v>
      </c>
      <c r="W1787" s="167" t="s">
        <v>4378</v>
      </c>
      <c r="X1787" s="170" t="s">
        <v>160</v>
      </c>
      <c r="Y1787" s="171" t="s">
        <v>6181</v>
      </c>
      <c r="Z1787" s="167" t="s">
        <v>10876</v>
      </c>
      <c r="AA1787" s="176">
        <v>2000</v>
      </c>
      <c r="AB1787" s="167" t="s">
        <v>11254</v>
      </c>
      <c r="AC1787" s="176">
        <v>2000</v>
      </c>
      <c r="AD1787" s="167" t="s">
        <v>11254</v>
      </c>
      <c r="AE1787" s="176">
        <v>734</v>
      </c>
    </row>
    <row r="1788" spans="1:31">
      <c r="A1788" s="178">
        <v>108237962710</v>
      </c>
      <c r="B1788" s="166">
        <v>46155</v>
      </c>
      <c r="C1788" s="167" t="s">
        <v>3524</v>
      </c>
      <c r="D1788" s="167" t="s">
        <v>3525</v>
      </c>
      <c r="E1788" s="167" t="s">
        <v>3526</v>
      </c>
      <c r="F1788" s="167" t="s">
        <v>3501</v>
      </c>
      <c r="G1788" s="167" t="s">
        <v>3502</v>
      </c>
      <c r="H1788" s="168">
        <v>46156</v>
      </c>
      <c r="I1788" s="167"/>
      <c r="J1788" s="169">
        <v>26118</v>
      </c>
      <c r="K1788" s="167" t="s">
        <v>55</v>
      </c>
      <c r="L1788" s="169">
        <v>1</v>
      </c>
      <c r="M1788" s="167" t="s">
        <v>3513</v>
      </c>
      <c r="N1788" s="169">
        <v>5.5</v>
      </c>
      <c r="O1788" s="167" t="s">
        <v>3505</v>
      </c>
      <c r="P1788" s="167"/>
      <c r="Q1788" s="167" t="s">
        <v>3514</v>
      </c>
      <c r="R1788" s="167" t="s">
        <v>3528</v>
      </c>
      <c r="S1788" s="169">
        <v>2</v>
      </c>
      <c r="T1788" s="167" t="s">
        <v>3560</v>
      </c>
      <c r="U1788" s="169" t="s">
        <v>3561</v>
      </c>
      <c r="V1788" s="167" t="s">
        <v>6183</v>
      </c>
      <c r="W1788" s="167" t="s">
        <v>6184</v>
      </c>
      <c r="X1788" s="170" t="s">
        <v>165</v>
      </c>
      <c r="Y1788" s="171" t="s">
        <v>6181</v>
      </c>
      <c r="Z1788" s="167" t="s">
        <v>10876</v>
      </c>
      <c r="AA1788" s="176">
        <v>14000</v>
      </c>
      <c r="AB1788" s="167" t="s">
        <v>11254</v>
      </c>
      <c r="AC1788" s="176">
        <v>14000</v>
      </c>
      <c r="AD1788" s="167" t="s">
        <v>11254</v>
      </c>
      <c r="AE1788" s="176">
        <v>2450</v>
      </c>
    </row>
    <row r="1789" spans="1:31">
      <c r="A1789" s="178">
        <v>108237962710</v>
      </c>
      <c r="B1789" s="166">
        <v>46155</v>
      </c>
      <c r="C1789" s="167" t="s">
        <v>3524</v>
      </c>
      <c r="D1789" s="167" t="s">
        <v>3525</v>
      </c>
      <c r="E1789" s="167" t="s">
        <v>3526</v>
      </c>
      <c r="F1789" s="167" t="s">
        <v>3501</v>
      </c>
      <c r="G1789" s="167" t="s">
        <v>3502</v>
      </c>
      <c r="H1789" s="168">
        <v>46156</v>
      </c>
      <c r="I1789" s="167"/>
      <c r="J1789" s="169">
        <v>26118</v>
      </c>
      <c r="K1789" s="167" t="s">
        <v>55</v>
      </c>
      <c r="L1789" s="169">
        <v>1</v>
      </c>
      <c r="M1789" s="167" t="s">
        <v>3513</v>
      </c>
      <c r="N1789" s="169">
        <v>5.5</v>
      </c>
      <c r="O1789" s="167" t="s">
        <v>3505</v>
      </c>
      <c r="P1789" s="167"/>
      <c r="Q1789" s="167" t="s">
        <v>3514</v>
      </c>
      <c r="R1789" s="167" t="s">
        <v>3528</v>
      </c>
      <c r="S1789" s="169">
        <v>1</v>
      </c>
      <c r="T1789" s="167" t="s">
        <v>6008</v>
      </c>
      <c r="U1789" s="169" t="s">
        <v>5842</v>
      </c>
      <c r="V1789" s="167" t="s">
        <v>6185</v>
      </c>
      <c r="W1789" s="167" t="s">
        <v>6186</v>
      </c>
      <c r="X1789" s="170" t="s">
        <v>165</v>
      </c>
      <c r="Y1789" s="171" t="s">
        <v>6181</v>
      </c>
      <c r="Z1789" s="167" t="s">
        <v>10876</v>
      </c>
      <c r="AA1789" s="176">
        <v>1135</v>
      </c>
      <c r="AB1789" s="167" t="s">
        <v>11254</v>
      </c>
      <c r="AC1789" s="176">
        <v>1135</v>
      </c>
      <c r="AD1789" s="167" t="s">
        <v>11254</v>
      </c>
      <c r="AE1789" s="176">
        <v>100</v>
      </c>
    </row>
    <row r="1790" spans="1:31">
      <c r="A1790" s="178">
        <v>108238474740</v>
      </c>
      <c r="B1790" s="166">
        <v>46155</v>
      </c>
      <c r="C1790" s="167" t="s">
        <v>3524</v>
      </c>
      <c r="D1790" s="167" t="s">
        <v>3525</v>
      </c>
      <c r="E1790" s="167" t="s">
        <v>3526</v>
      </c>
      <c r="F1790" s="167" t="s">
        <v>3501</v>
      </c>
      <c r="G1790" s="167" t="s">
        <v>3502</v>
      </c>
      <c r="H1790" s="168">
        <v>46156</v>
      </c>
      <c r="I1790" s="167"/>
      <c r="J1790" s="169">
        <v>26118</v>
      </c>
      <c r="K1790" s="167" t="s">
        <v>55</v>
      </c>
      <c r="L1790" s="169">
        <v>4</v>
      </c>
      <c r="M1790" s="167" t="s">
        <v>3513</v>
      </c>
      <c r="N1790" s="169">
        <v>63.4</v>
      </c>
      <c r="O1790" s="167" t="s">
        <v>3505</v>
      </c>
      <c r="P1790" s="167"/>
      <c r="Q1790" s="167" t="s">
        <v>3527</v>
      </c>
      <c r="R1790" s="167" t="s">
        <v>3528</v>
      </c>
      <c r="S1790" s="169">
        <v>1</v>
      </c>
      <c r="T1790" s="167" t="s">
        <v>3529</v>
      </c>
      <c r="U1790" s="169" t="s">
        <v>3530</v>
      </c>
      <c r="V1790" s="167" t="s">
        <v>6187</v>
      </c>
      <c r="W1790" s="167" t="s">
        <v>4838</v>
      </c>
      <c r="X1790" s="170" t="s">
        <v>3533</v>
      </c>
      <c r="Y1790" s="171" t="s">
        <v>6188</v>
      </c>
      <c r="Z1790" s="167" t="s">
        <v>10877</v>
      </c>
      <c r="AA1790" s="176">
        <v>576</v>
      </c>
      <c r="AB1790" s="167" t="s">
        <v>11254</v>
      </c>
      <c r="AC1790" s="176">
        <v>576</v>
      </c>
      <c r="AD1790" s="167" t="s">
        <v>11254</v>
      </c>
      <c r="AE1790" s="176">
        <v>190661.76000000001</v>
      </c>
    </row>
    <row r="1791" spans="1:31">
      <c r="A1791" s="178">
        <v>108238538550</v>
      </c>
      <c r="B1791" s="166">
        <v>46155</v>
      </c>
      <c r="C1791" s="167" t="s">
        <v>3524</v>
      </c>
      <c r="D1791" s="167" t="s">
        <v>3525</v>
      </c>
      <c r="E1791" s="167" t="s">
        <v>3526</v>
      </c>
      <c r="F1791" s="167" t="s">
        <v>3501</v>
      </c>
      <c r="G1791" s="167" t="s">
        <v>3502</v>
      </c>
      <c r="H1791" s="168">
        <v>46156</v>
      </c>
      <c r="I1791" s="167"/>
      <c r="J1791" s="169">
        <v>26118</v>
      </c>
      <c r="K1791" s="167" t="s">
        <v>55</v>
      </c>
      <c r="L1791" s="169">
        <v>1</v>
      </c>
      <c r="M1791" s="167" t="s">
        <v>3513</v>
      </c>
      <c r="N1791" s="169">
        <v>4.0999999999999996</v>
      </c>
      <c r="O1791" s="167" t="s">
        <v>3505</v>
      </c>
      <c r="P1791" s="167"/>
      <c r="Q1791" s="167" t="s">
        <v>3514</v>
      </c>
      <c r="R1791" s="167" t="s">
        <v>3528</v>
      </c>
      <c r="S1791" s="169">
        <v>1</v>
      </c>
      <c r="T1791" s="167" t="s">
        <v>3560</v>
      </c>
      <c r="U1791" s="169" t="s">
        <v>3561</v>
      </c>
      <c r="V1791" s="167" t="s">
        <v>4395</v>
      </c>
      <c r="W1791" s="167" t="s">
        <v>4396</v>
      </c>
      <c r="X1791" s="170" t="s">
        <v>3533</v>
      </c>
      <c r="Y1791" s="171" t="s">
        <v>6189</v>
      </c>
      <c r="Z1791" s="167" t="s">
        <v>10878</v>
      </c>
      <c r="AA1791" s="176">
        <v>1500</v>
      </c>
      <c r="AB1791" s="167" t="s">
        <v>11254</v>
      </c>
      <c r="AC1791" s="176">
        <v>1500</v>
      </c>
      <c r="AD1791" s="167" t="s">
        <v>11254</v>
      </c>
      <c r="AE1791" s="176">
        <v>702</v>
      </c>
    </row>
    <row r="1792" spans="1:31">
      <c r="A1792" s="178">
        <v>108238614410</v>
      </c>
      <c r="B1792" s="166">
        <v>46155</v>
      </c>
      <c r="C1792" s="167" t="s">
        <v>3524</v>
      </c>
      <c r="D1792" s="167" t="s">
        <v>3525</v>
      </c>
      <c r="E1792" s="167" t="s">
        <v>3526</v>
      </c>
      <c r="F1792" s="167" t="s">
        <v>3501</v>
      </c>
      <c r="G1792" s="167" t="s">
        <v>3502</v>
      </c>
      <c r="H1792" s="168">
        <v>46156</v>
      </c>
      <c r="I1792" s="167"/>
      <c r="J1792" s="169">
        <v>26118</v>
      </c>
      <c r="K1792" s="167" t="s">
        <v>55</v>
      </c>
      <c r="L1792" s="169">
        <v>1</v>
      </c>
      <c r="M1792" s="167" t="s">
        <v>3513</v>
      </c>
      <c r="N1792" s="169">
        <v>1.1000000000000001</v>
      </c>
      <c r="O1792" s="167" t="s">
        <v>3505</v>
      </c>
      <c r="P1792" s="167"/>
      <c r="Q1792" s="167" t="s">
        <v>3514</v>
      </c>
      <c r="R1792" s="167" t="s">
        <v>3528</v>
      </c>
      <c r="S1792" s="169">
        <v>1</v>
      </c>
      <c r="T1792" s="167" t="s">
        <v>6008</v>
      </c>
      <c r="U1792" s="169" t="s">
        <v>5842</v>
      </c>
      <c r="V1792" s="167" t="s">
        <v>6190</v>
      </c>
      <c r="W1792" s="167" t="s">
        <v>6191</v>
      </c>
      <c r="X1792" s="170" t="s">
        <v>160</v>
      </c>
      <c r="Y1792" s="171" t="s">
        <v>6192</v>
      </c>
      <c r="Z1792" s="167" t="s">
        <v>10879</v>
      </c>
      <c r="AA1792" s="176">
        <v>2100</v>
      </c>
      <c r="AB1792" s="167" t="s">
        <v>11254</v>
      </c>
      <c r="AC1792" s="176">
        <v>2100</v>
      </c>
      <c r="AD1792" s="167" t="s">
        <v>11254</v>
      </c>
      <c r="AE1792" s="176">
        <v>227.22</v>
      </c>
    </row>
    <row r="1793" spans="1:31">
      <c r="A1793" s="178">
        <v>108238713110</v>
      </c>
      <c r="B1793" s="166">
        <v>46155</v>
      </c>
      <c r="C1793" s="167" t="s">
        <v>3524</v>
      </c>
      <c r="D1793" s="167" t="s">
        <v>3525</v>
      </c>
      <c r="E1793" s="167" t="s">
        <v>3526</v>
      </c>
      <c r="F1793" s="167" t="s">
        <v>3501</v>
      </c>
      <c r="G1793" s="167" t="s">
        <v>3502</v>
      </c>
      <c r="H1793" s="168">
        <v>46156</v>
      </c>
      <c r="I1793" s="167"/>
      <c r="J1793" s="169">
        <v>26118</v>
      </c>
      <c r="K1793" s="167" t="s">
        <v>55</v>
      </c>
      <c r="L1793" s="169">
        <v>1</v>
      </c>
      <c r="M1793" s="167" t="s">
        <v>3504</v>
      </c>
      <c r="N1793" s="169">
        <v>108</v>
      </c>
      <c r="O1793" s="167" t="s">
        <v>3505</v>
      </c>
      <c r="P1793" s="167"/>
      <c r="Q1793" s="167" t="s">
        <v>3514</v>
      </c>
      <c r="R1793" s="167" t="s">
        <v>3528</v>
      </c>
      <c r="S1793" s="169">
        <v>1</v>
      </c>
      <c r="T1793" s="167" t="s">
        <v>3587</v>
      </c>
      <c r="U1793" s="169" t="s">
        <v>3588</v>
      </c>
      <c r="V1793" s="167" t="s">
        <v>6193</v>
      </c>
      <c r="W1793" s="167" t="s">
        <v>6194</v>
      </c>
      <c r="X1793" s="170" t="s">
        <v>3533</v>
      </c>
      <c r="Y1793" s="171" t="s">
        <v>6195</v>
      </c>
      <c r="Z1793" s="167" t="s">
        <v>10880</v>
      </c>
      <c r="AA1793" s="176">
        <v>4500</v>
      </c>
      <c r="AB1793" s="167" t="s">
        <v>11254</v>
      </c>
      <c r="AC1793" s="176">
        <v>4500</v>
      </c>
      <c r="AD1793" s="167" t="s">
        <v>11254</v>
      </c>
      <c r="AE1793" s="176">
        <v>9116.1</v>
      </c>
    </row>
    <row r="1794" spans="1:31">
      <c r="A1794" s="178">
        <v>108238763140</v>
      </c>
      <c r="B1794" s="166">
        <v>46155</v>
      </c>
      <c r="C1794" s="167" t="s">
        <v>3524</v>
      </c>
      <c r="D1794" s="167" t="s">
        <v>3525</v>
      </c>
      <c r="E1794" s="167" t="s">
        <v>3526</v>
      </c>
      <c r="F1794" s="167" t="s">
        <v>3501</v>
      </c>
      <c r="G1794" s="167" t="s">
        <v>3502</v>
      </c>
      <c r="H1794" s="168">
        <v>46156</v>
      </c>
      <c r="I1794" s="167"/>
      <c r="J1794" s="169">
        <v>26118</v>
      </c>
      <c r="K1794" s="167" t="s">
        <v>55</v>
      </c>
      <c r="L1794" s="169">
        <v>1</v>
      </c>
      <c r="M1794" s="167" t="s">
        <v>3513</v>
      </c>
      <c r="N1794" s="169">
        <v>1.7</v>
      </c>
      <c r="O1794" s="167" t="s">
        <v>3505</v>
      </c>
      <c r="P1794" s="167"/>
      <c r="Q1794" s="167" t="s">
        <v>3514</v>
      </c>
      <c r="R1794" s="167" t="s">
        <v>3528</v>
      </c>
      <c r="S1794" s="169">
        <v>1</v>
      </c>
      <c r="T1794" s="167" t="s">
        <v>3529</v>
      </c>
      <c r="U1794" s="169" t="s">
        <v>3530</v>
      </c>
      <c r="V1794" s="167" t="s">
        <v>5288</v>
      </c>
      <c r="W1794" s="167" t="s">
        <v>4268</v>
      </c>
      <c r="X1794" s="170" t="s">
        <v>157</v>
      </c>
      <c r="Y1794" s="171" t="s">
        <v>6196</v>
      </c>
      <c r="Z1794" s="167" t="s">
        <v>10881</v>
      </c>
      <c r="AA1794" s="176">
        <v>1000</v>
      </c>
      <c r="AB1794" s="167" t="s">
        <v>11254</v>
      </c>
      <c r="AC1794" s="176">
        <v>1000</v>
      </c>
      <c r="AD1794" s="167" t="s">
        <v>11254</v>
      </c>
      <c r="AE1794" s="176">
        <v>71880</v>
      </c>
    </row>
    <row r="1795" spans="1:31">
      <c r="A1795" s="178">
        <v>108238781450</v>
      </c>
      <c r="B1795" s="166">
        <v>46155</v>
      </c>
      <c r="C1795" s="167" t="s">
        <v>3524</v>
      </c>
      <c r="D1795" s="167" t="s">
        <v>3525</v>
      </c>
      <c r="E1795" s="167" t="s">
        <v>3526</v>
      </c>
      <c r="F1795" s="167" t="s">
        <v>3501</v>
      </c>
      <c r="G1795" s="167" t="s">
        <v>3502</v>
      </c>
      <c r="H1795" s="168">
        <v>46156</v>
      </c>
      <c r="I1795" s="167"/>
      <c r="J1795" s="169">
        <v>26118</v>
      </c>
      <c r="K1795" s="167" t="s">
        <v>55</v>
      </c>
      <c r="L1795" s="169">
        <v>2</v>
      </c>
      <c r="M1795" s="167" t="s">
        <v>3513</v>
      </c>
      <c r="N1795" s="169">
        <v>29</v>
      </c>
      <c r="O1795" s="167" t="s">
        <v>3505</v>
      </c>
      <c r="P1795" s="167"/>
      <c r="Q1795" s="167" t="s">
        <v>3527</v>
      </c>
      <c r="R1795" s="167" t="s">
        <v>3528</v>
      </c>
      <c r="S1795" s="169">
        <v>1</v>
      </c>
      <c r="T1795" s="167" t="s">
        <v>3529</v>
      </c>
      <c r="U1795" s="169" t="s">
        <v>3530</v>
      </c>
      <c r="V1795" s="167" t="s">
        <v>6197</v>
      </c>
      <c r="W1795" s="167" t="s">
        <v>6198</v>
      </c>
      <c r="X1795" s="170" t="s">
        <v>157</v>
      </c>
      <c r="Y1795" s="171" t="s">
        <v>6199</v>
      </c>
      <c r="Z1795" s="167" t="s">
        <v>10882</v>
      </c>
      <c r="AA1795" s="176">
        <v>5760</v>
      </c>
      <c r="AB1795" s="167" t="s">
        <v>11254</v>
      </c>
      <c r="AC1795" s="176">
        <v>5760</v>
      </c>
      <c r="AD1795" s="167" t="s">
        <v>11254</v>
      </c>
      <c r="AE1795" s="176">
        <v>221760</v>
      </c>
    </row>
    <row r="1796" spans="1:31">
      <c r="A1796" s="178">
        <v>108238842460</v>
      </c>
      <c r="B1796" s="166">
        <v>46155</v>
      </c>
      <c r="C1796" s="167" t="s">
        <v>3524</v>
      </c>
      <c r="D1796" s="167" t="s">
        <v>3525</v>
      </c>
      <c r="E1796" s="167" t="s">
        <v>3526</v>
      </c>
      <c r="F1796" s="167" t="s">
        <v>3501</v>
      </c>
      <c r="G1796" s="167" t="s">
        <v>3502</v>
      </c>
      <c r="H1796" s="168">
        <v>46156</v>
      </c>
      <c r="I1796" s="167"/>
      <c r="J1796" s="169">
        <v>26118</v>
      </c>
      <c r="K1796" s="167" t="s">
        <v>55</v>
      </c>
      <c r="L1796" s="169">
        <v>2</v>
      </c>
      <c r="M1796" s="167" t="s">
        <v>3513</v>
      </c>
      <c r="N1796" s="169">
        <v>6.3</v>
      </c>
      <c r="O1796" s="167" t="s">
        <v>3505</v>
      </c>
      <c r="P1796" s="167"/>
      <c r="Q1796" s="167" t="s">
        <v>3527</v>
      </c>
      <c r="R1796" s="167" t="s">
        <v>3528</v>
      </c>
      <c r="S1796" s="169">
        <v>1</v>
      </c>
      <c r="T1796" s="167" t="s">
        <v>3529</v>
      </c>
      <c r="U1796" s="169" t="s">
        <v>3530</v>
      </c>
      <c r="V1796" s="167" t="s">
        <v>6200</v>
      </c>
      <c r="W1796" s="167" t="s">
        <v>6201</v>
      </c>
      <c r="X1796" s="170" t="s">
        <v>3533</v>
      </c>
      <c r="Y1796" s="171" t="s">
        <v>6202</v>
      </c>
      <c r="Z1796" s="167" t="s">
        <v>10883</v>
      </c>
      <c r="AA1796" s="176">
        <v>8000</v>
      </c>
      <c r="AB1796" s="167" t="s">
        <v>11254</v>
      </c>
      <c r="AC1796" s="176">
        <v>8000</v>
      </c>
      <c r="AD1796" s="167" t="s">
        <v>11254</v>
      </c>
      <c r="AE1796" s="176">
        <v>38240</v>
      </c>
    </row>
    <row r="1797" spans="1:31">
      <c r="A1797" s="178">
        <v>108238887960</v>
      </c>
      <c r="B1797" s="166">
        <v>46155</v>
      </c>
      <c r="C1797" s="167" t="s">
        <v>3524</v>
      </c>
      <c r="D1797" s="167" t="s">
        <v>3525</v>
      </c>
      <c r="E1797" s="167" t="s">
        <v>3526</v>
      </c>
      <c r="F1797" s="167" t="s">
        <v>3501</v>
      </c>
      <c r="G1797" s="167" t="s">
        <v>3502</v>
      </c>
      <c r="H1797" s="168">
        <v>46156</v>
      </c>
      <c r="I1797" s="167"/>
      <c r="J1797" s="169">
        <v>26118</v>
      </c>
      <c r="K1797" s="167" t="s">
        <v>55</v>
      </c>
      <c r="L1797" s="169">
        <v>1</v>
      </c>
      <c r="M1797" s="167" t="s">
        <v>3513</v>
      </c>
      <c r="N1797" s="169">
        <v>1.8</v>
      </c>
      <c r="O1797" s="167" t="s">
        <v>3505</v>
      </c>
      <c r="P1797" s="167"/>
      <c r="Q1797" s="167" t="s">
        <v>3514</v>
      </c>
      <c r="R1797" s="167" t="s">
        <v>3528</v>
      </c>
      <c r="S1797" s="169">
        <v>1</v>
      </c>
      <c r="T1797" s="167" t="s">
        <v>3717</v>
      </c>
      <c r="U1797" s="169" t="s">
        <v>3718</v>
      </c>
      <c r="V1797" s="167" t="s">
        <v>6132</v>
      </c>
      <c r="W1797" s="167" t="s">
        <v>6133</v>
      </c>
      <c r="X1797" s="170" t="s">
        <v>160</v>
      </c>
      <c r="Y1797" s="171" t="s">
        <v>6203</v>
      </c>
      <c r="Z1797" s="167" t="s">
        <v>10884</v>
      </c>
      <c r="AA1797" s="176">
        <v>1000</v>
      </c>
      <c r="AB1797" s="167" t="s">
        <v>11254</v>
      </c>
      <c r="AC1797" s="176">
        <v>1000</v>
      </c>
      <c r="AD1797" s="167" t="s">
        <v>11254</v>
      </c>
      <c r="AE1797" s="176">
        <v>360</v>
      </c>
    </row>
    <row r="1798" spans="1:31">
      <c r="A1798" s="178">
        <v>108238915150</v>
      </c>
      <c r="B1798" s="166">
        <v>46155</v>
      </c>
      <c r="C1798" s="167" t="s">
        <v>3524</v>
      </c>
      <c r="D1798" s="167" t="s">
        <v>3525</v>
      </c>
      <c r="E1798" s="167" t="s">
        <v>3526</v>
      </c>
      <c r="F1798" s="167" t="s">
        <v>3501</v>
      </c>
      <c r="G1798" s="167" t="s">
        <v>3502</v>
      </c>
      <c r="H1798" s="168">
        <v>46156</v>
      </c>
      <c r="I1798" s="167"/>
      <c r="J1798" s="169">
        <v>26118</v>
      </c>
      <c r="K1798" s="167" t="s">
        <v>55</v>
      </c>
      <c r="L1798" s="169">
        <v>1</v>
      </c>
      <c r="M1798" s="167" t="s">
        <v>3504</v>
      </c>
      <c r="N1798" s="169">
        <v>127</v>
      </c>
      <c r="O1798" s="167" t="s">
        <v>3505</v>
      </c>
      <c r="P1798" s="167"/>
      <c r="Q1798" s="167" t="s">
        <v>3514</v>
      </c>
      <c r="R1798" s="167" t="s">
        <v>3528</v>
      </c>
      <c r="S1798" s="169">
        <v>1</v>
      </c>
      <c r="T1798" s="167" t="s">
        <v>3587</v>
      </c>
      <c r="U1798" s="169" t="s">
        <v>3588</v>
      </c>
      <c r="V1798" s="167" t="s">
        <v>6204</v>
      </c>
      <c r="W1798" s="167" t="s">
        <v>6205</v>
      </c>
      <c r="X1798" s="170" t="s">
        <v>3533</v>
      </c>
      <c r="Y1798" s="171" t="s">
        <v>6206</v>
      </c>
      <c r="Z1798" s="167" t="s">
        <v>10885</v>
      </c>
      <c r="AA1798" s="176">
        <v>5400</v>
      </c>
      <c r="AB1798" s="167" t="s">
        <v>11254</v>
      </c>
      <c r="AC1798" s="176">
        <v>5400</v>
      </c>
      <c r="AD1798" s="167" t="s">
        <v>11254</v>
      </c>
      <c r="AE1798" s="176">
        <v>10939.32</v>
      </c>
    </row>
    <row r="1799" spans="1:31">
      <c r="A1799" s="178">
        <v>108238948420</v>
      </c>
      <c r="B1799" s="166">
        <v>46155</v>
      </c>
      <c r="C1799" s="167" t="s">
        <v>3524</v>
      </c>
      <c r="D1799" s="167" t="s">
        <v>3525</v>
      </c>
      <c r="E1799" s="167" t="s">
        <v>3526</v>
      </c>
      <c r="F1799" s="167" t="s">
        <v>3501</v>
      </c>
      <c r="G1799" s="167" t="s">
        <v>3502</v>
      </c>
      <c r="H1799" s="168">
        <v>46156</v>
      </c>
      <c r="I1799" s="167"/>
      <c r="J1799" s="169">
        <v>26118</v>
      </c>
      <c r="K1799" s="167" t="s">
        <v>55</v>
      </c>
      <c r="L1799" s="169">
        <v>1</v>
      </c>
      <c r="M1799" s="167" t="s">
        <v>3513</v>
      </c>
      <c r="N1799" s="169">
        <v>5.5</v>
      </c>
      <c r="O1799" s="167" t="s">
        <v>3505</v>
      </c>
      <c r="P1799" s="167"/>
      <c r="Q1799" s="167" t="s">
        <v>3527</v>
      </c>
      <c r="R1799" s="167" t="s">
        <v>3528</v>
      </c>
      <c r="S1799" s="169">
        <v>2</v>
      </c>
      <c r="T1799" s="167" t="s">
        <v>3717</v>
      </c>
      <c r="U1799" s="169" t="s">
        <v>3718</v>
      </c>
      <c r="V1799" s="167" t="s">
        <v>6207</v>
      </c>
      <c r="W1799" s="167" t="s">
        <v>6208</v>
      </c>
      <c r="X1799" s="170" t="s">
        <v>3533</v>
      </c>
      <c r="Y1799" s="171" t="s">
        <v>6209</v>
      </c>
      <c r="Z1799" s="167" t="s">
        <v>10886</v>
      </c>
      <c r="AA1799" s="176">
        <v>10500</v>
      </c>
      <c r="AB1799" s="167" t="s">
        <v>11254</v>
      </c>
      <c r="AC1799" s="176">
        <v>10500</v>
      </c>
      <c r="AD1799" s="167" t="s">
        <v>11254</v>
      </c>
      <c r="AE1799" s="176">
        <v>2352</v>
      </c>
    </row>
    <row r="1800" spans="1:31">
      <c r="A1800" s="178">
        <v>108238948420</v>
      </c>
      <c r="B1800" s="166">
        <v>46155</v>
      </c>
      <c r="C1800" s="167" t="s">
        <v>3524</v>
      </c>
      <c r="D1800" s="167" t="s">
        <v>3525</v>
      </c>
      <c r="E1800" s="167" t="s">
        <v>3526</v>
      </c>
      <c r="F1800" s="167" t="s">
        <v>3501</v>
      </c>
      <c r="G1800" s="167" t="s">
        <v>3502</v>
      </c>
      <c r="H1800" s="168">
        <v>46156</v>
      </c>
      <c r="I1800" s="167"/>
      <c r="J1800" s="169">
        <v>26118</v>
      </c>
      <c r="K1800" s="167" t="s">
        <v>55</v>
      </c>
      <c r="L1800" s="169">
        <v>1</v>
      </c>
      <c r="M1800" s="167" t="s">
        <v>3513</v>
      </c>
      <c r="N1800" s="169">
        <v>5.5</v>
      </c>
      <c r="O1800" s="167" t="s">
        <v>3505</v>
      </c>
      <c r="P1800" s="167"/>
      <c r="Q1800" s="167" t="s">
        <v>3527</v>
      </c>
      <c r="R1800" s="167" t="s">
        <v>3528</v>
      </c>
      <c r="S1800" s="169">
        <v>1</v>
      </c>
      <c r="T1800" s="167" t="s">
        <v>3717</v>
      </c>
      <c r="U1800" s="169" t="s">
        <v>3718</v>
      </c>
      <c r="V1800" s="167" t="s">
        <v>6210</v>
      </c>
      <c r="W1800" s="167" t="s">
        <v>6211</v>
      </c>
      <c r="X1800" s="170" t="s">
        <v>3533</v>
      </c>
      <c r="Y1800" s="171" t="s">
        <v>6209</v>
      </c>
      <c r="Z1800" s="167" t="s">
        <v>10886</v>
      </c>
      <c r="AA1800" s="176">
        <v>2500</v>
      </c>
      <c r="AB1800" s="167" t="s">
        <v>11254</v>
      </c>
      <c r="AC1800" s="176">
        <v>2500</v>
      </c>
      <c r="AD1800" s="167" t="s">
        <v>11254</v>
      </c>
      <c r="AE1800" s="176">
        <v>832.5</v>
      </c>
    </row>
    <row r="1801" spans="1:31">
      <c r="A1801" s="178">
        <v>108238994140</v>
      </c>
      <c r="B1801" s="166">
        <v>46155</v>
      </c>
      <c r="C1801" s="167" t="s">
        <v>3524</v>
      </c>
      <c r="D1801" s="167" t="s">
        <v>3525</v>
      </c>
      <c r="E1801" s="167" t="s">
        <v>3526</v>
      </c>
      <c r="F1801" s="167" t="s">
        <v>3501</v>
      </c>
      <c r="G1801" s="167" t="s">
        <v>3502</v>
      </c>
      <c r="H1801" s="168">
        <v>46156</v>
      </c>
      <c r="I1801" s="167" t="s">
        <v>6212</v>
      </c>
      <c r="J1801" s="169">
        <v>26118</v>
      </c>
      <c r="K1801" s="167" t="s">
        <v>55</v>
      </c>
      <c r="L1801" s="169">
        <v>10</v>
      </c>
      <c r="M1801" s="167" t="s">
        <v>3513</v>
      </c>
      <c r="N1801" s="169">
        <v>70</v>
      </c>
      <c r="O1801" s="167" t="s">
        <v>3505</v>
      </c>
      <c r="P1801" s="167"/>
      <c r="Q1801" s="167" t="s">
        <v>4490</v>
      </c>
      <c r="R1801" s="167" t="s">
        <v>3528</v>
      </c>
      <c r="S1801" s="169">
        <v>32</v>
      </c>
      <c r="T1801" s="167" t="s">
        <v>3560</v>
      </c>
      <c r="U1801" s="169" t="s">
        <v>3561</v>
      </c>
      <c r="V1801" s="167" t="s">
        <v>4872</v>
      </c>
      <c r="W1801" s="167" t="s">
        <v>4873</v>
      </c>
      <c r="X1801" s="170" t="s">
        <v>157</v>
      </c>
      <c r="Y1801" s="171" t="s">
        <v>6213</v>
      </c>
      <c r="Z1801" s="167" t="s">
        <v>10887</v>
      </c>
      <c r="AA1801" s="176">
        <v>44000</v>
      </c>
      <c r="AB1801" s="167" t="s">
        <v>11254</v>
      </c>
      <c r="AC1801" s="176">
        <v>44000</v>
      </c>
      <c r="AD1801" s="167" t="s">
        <v>11254</v>
      </c>
      <c r="AE1801" s="176">
        <v>105.6</v>
      </c>
    </row>
    <row r="1802" spans="1:31">
      <c r="A1802" s="178">
        <v>108238994140</v>
      </c>
      <c r="B1802" s="166">
        <v>46155</v>
      </c>
      <c r="C1802" s="167" t="s">
        <v>3524</v>
      </c>
      <c r="D1802" s="167" t="s">
        <v>3525</v>
      </c>
      <c r="E1802" s="167" t="s">
        <v>3526</v>
      </c>
      <c r="F1802" s="167" t="s">
        <v>3501</v>
      </c>
      <c r="G1802" s="167" t="s">
        <v>3502</v>
      </c>
      <c r="H1802" s="168">
        <v>46156</v>
      </c>
      <c r="I1802" s="167" t="s">
        <v>6212</v>
      </c>
      <c r="J1802" s="169">
        <v>26118</v>
      </c>
      <c r="K1802" s="167" t="s">
        <v>55</v>
      </c>
      <c r="L1802" s="169">
        <v>10</v>
      </c>
      <c r="M1802" s="167" t="s">
        <v>3513</v>
      </c>
      <c r="N1802" s="169">
        <v>70</v>
      </c>
      <c r="O1802" s="167" t="s">
        <v>3505</v>
      </c>
      <c r="P1802" s="167"/>
      <c r="Q1802" s="167" t="s">
        <v>4490</v>
      </c>
      <c r="R1802" s="167" t="s">
        <v>3528</v>
      </c>
      <c r="S1802" s="169">
        <v>31</v>
      </c>
      <c r="T1802" s="167" t="s">
        <v>3560</v>
      </c>
      <c r="U1802" s="169" t="s">
        <v>3561</v>
      </c>
      <c r="V1802" s="167" t="s">
        <v>4237</v>
      </c>
      <c r="W1802" s="167" t="s">
        <v>4238</v>
      </c>
      <c r="X1802" s="170" t="s">
        <v>160</v>
      </c>
      <c r="Y1802" s="171" t="s">
        <v>6213</v>
      </c>
      <c r="Z1802" s="167" t="s">
        <v>10887</v>
      </c>
      <c r="AA1802" s="176">
        <v>16000</v>
      </c>
      <c r="AB1802" s="167" t="s">
        <v>11254</v>
      </c>
      <c r="AC1802" s="176">
        <v>16000</v>
      </c>
      <c r="AD1802" s="167" t="s">
        <v>11254</v>
      </c>
      <c r="AE1802" s="176">
        <v>38.4</v>
      </c>
    </row>
    <row r="1803" spans="1:31">
      <c r="A1803" s="178">
        <v>108238994140</v>
      </c>
      <c r="B1803" s="166">
        <v>46155</v>
      </c>
      <c r="C1803" s="167" t="s">
        <v>3524</v>
      </c>
      <c r="D1803" s="167" t="s">
        <v>3525</v>
      </c>
      <c r="E1803" s="167" t="s">
        <v>3526</v>
      </c>
      <c r="F1803" s="167" t="s">
        <v>3501</v>
      </c>
      <c r="G1803" s="167" t="s">
        <v>3502</v>
      </c>
      <c r="H1803" s="168">
        <v>46156</v>
      </c>
      <c r="I1803" s="167" t="s">
        <v>6212</v>
      </c>
      <c r="J1803" s="169">
        <v>26118</v>
      </c>
      <c r="K1803" s="167" t="s">
        <v>55</v>
      </c>
      <c r="L1803" s="169">
        <v>10</v>
      </c>
      <c r="M1803" s="167" t="s">
        <v>3513</v>
      </c>
      <c r="N1803" s="169">
        <v>70</v>
      </c>
      <c r="O1803" s="167" t="s">
        <v>3505</v>
      </c>
      <c r="P1803" s="167"/>
      <c r="Q1803" s="167" t="s">
        <v>4490</v>
      </c>
      <c r="R1803" s="167" t="s">
        <v>3528</v>
      </c>
      <c r="S1803" s="169">
        <v>30</v>
      </c>
      <c r="T1803" s="167" t="s">
        <v>3560</v>
      </c>
      <c r="U1803" s="169" t="s">
        <v>3561</v>
      </c>
      <c r="V1803" s="167" t="s">
        <v>4228</v>
      </c>
      <c r="W1803" s="167" t="s">
        <v>4229</v>
      </c>
      <c r="X1803" s="170" t="s">
        <v>157</v>
      </c>
      <c r="Y1803" s="171" t="s">
        <v>6213</v>
      </c>
      <c r="Z1803" s="167" t="s">
        <v>10887</v>
      </c>
      <c r="AA1803" s="176">
        <v>254000</v>
      </c>
      <c r="AB1803" s="167" t="s">
        <v>11254</v>
      </c>
      <c r="AC1803" s="176">
        <v>254000</v>
      </c>
      <c r="AD1803" s="167" t="s">
        <v>11254</v>
      </c>
      <c r="AE1803" s="176">
        <v>2438.4</v>
      </c>
    </row>
    <row r="1804" spans="1:31">
      <c r="A1804" s="178">
        <v>108238994140</v>
      </c>
      <c r="B1804" s="166">
        <v>46155</v>
      </c>
      <c r="C1804" s="167" t="s">
        <v>3524</v>
      </c>
      <c r="D1804" s="167" t="s">
        <v>3525</v>
      </c>
      <c r="E1804" s="167" t="s">
        <v>3526</v>
      </c>
      <c r="F1804" s="167" t="s">
        <v>3501</v>
      </c>
      <c r="G1804" s="167" t="s">
        <v>3502</v>
      </c>
      <c r="H1804" s="168">
        <v>46156</v>
      </c>
      <c r="I1804" s="167" t="s">
        <v>6212</v>
      </c>
      <c r="J1804" s="169">
        <v>26118</v>
      </c>
      <c r="K1804" s="167" t="s">
        <v>55</v>
      </c>
      <c r="L1804" s="169">
        <v>10</v>
      </c>
      <c r="M1804" s="167" t="s">
        <v>3513</v>
      </c>
      <c r="N1804" s="169">
        <v>70</v>
      </c>
      <c r="O1804" s="167" t="s">
        <v>3505</v>
      </c>
      <c r="P1804" s="167"/>
      <c r="Q1804" s="167" t="s">
        <v>4490</v>
      </c>
      <c r="R1804" s="167" t="s">
        <v>3528</v>
      </c>
      <c r="S1804" s="169">
        <v>29</v>
      </c>
      <c r="T1804" s="167" t="s">
        <v>3560</v>
      </c>
      <c r="U1804" s="169" t="s">
        <v>3561</v>
      </c>
      <c r="V1804" s="167" t="s">
        <v>4228</v>
      </c>
      <c r="W1804" s="167" t="s">
        <v>4229</v>
      </c>
      <c r="X1804" s="170" t="s">
        <v>157</v>
      </c>
      <c r="Y1804" s="171" t="s">
        <v>6213</v>
      </c>
      <c r="Z1804" s="167" t="s">
        <v>10887</v>
      </c>
      <c r="AA1804" s="176">
        <v>122000</v>
      </c>
      <c r="AB1804" s="167" t="s">
        <v>11254</v>
      </c>
      <c r="AC1804" s="176">
        <v>122000</v>
      </c>
      <c r="AD1804" s="167" t="s">
        <v>11254</v>
      </c>
      <c r="AE1804" s="176">
        <v>1171.2</v>
      </c>
    </row>
    <row r="1805" spans="1:31">
      <c r="A1805" s="178">
        <v>108238994140</v>
      </c>
      <c r="B1805" s="166">
        <v>46155</v>
      </c>
      <c r="C1805" s="167" t="s">
        <v>3524</v>
      </c>
      <c r="D1805" s="167" t="s">
        <v>3525</v>
      </c>
      <c r="E1805" s="167" t="s">
        <v>3526</v>
      </c>
      <c r="F1805" s="167" t="s">
        <v>3501</v>
      </c>
      <c r="G1805" s="167" t="s">
        <v>3502</v>
      </c>
      <c r="H1805" s="168">
        <v>46156</v>
      </c>
      <c r="I1805" s="167" t="s">
        <v>6212</v>
      </c>
      <c r="J1805" s="169">
        <v>26118</v>
      </c>
      <c r="K1805" s="167" t="s">
        <v>55</v>
      </c>
      <c r="L1805" s="169">
        <v>10</v>
      </c>
      <c r="M1805" s="167" t="s">
        <v>3513</v>
      </c>
      <c r="N1805" s="169">
        <v>70</v>
      </c>
      <c r="O1805" s="167" t="s">
        <v>3505</v>
      </c>
      <c r="P1805" s="167"/>
      <c r="Q1805" s="167" t="s">
        <v>4490</v>
      </c>
      <c r="R1805" s="167" t="s">
        <v>3528</v>
      </c>
      <c r="S1805" s="169">
        <v>28</v>
      </c>
      <c r="T1805" s="167" t="s">
        <v>3560</v>
      </c>
      <c r="U1805" s="169" t="s">
        <v>3561</v>
      </c>
      <c r="V1805" s="167" t="s">
        <v>4228</v>
      </c>
      <c r="W1805" s="167" t="s">
        <v>4229</v>
      </c>
      <c r="X1805" s="170" t="s">
        <v>157</v>
      </c>
      <c r="Y1805" s="171" t="s">
        <v>6213</v>
      </c>
      <c r="Z1805" s="167" t="s">
        <v>10887</v>
      </c>
      <c r="AA1805" s="176">
        <v>156000</v>
      </c>
      <c r="AB1805" s="167" t="s">
        <v>11254</v>
      </c>
      <c r="AC1805" s="176">
        <v>156000</v>
      </c>
      <c r="AD1805" s="167" t="s">
        <v>11254</v>
      </c>
      <c r="AE1805" s="176">
        <v>1497.6</v>
      </c>
    </row>
    <row r="1806" spans="1:31">
      <c r="A1806" s="178">
        <v>108238994140</v>
      </c>
      <c r="B1806" s="166">
        <v>46155</v>
      </c>
      <c r="C1806" s="167" t="s">
        <v>3524</v>
      </c>
      <c r="D1806" s="167" t="s">
        <v>3525</v>
      </c>
      <c r="E1806" s="167" t="s">
        <v>3526</v>
      </c>
      <c r="F1806" s="167" t="s">
        <v>3501</v>
      </c>
      <c r="G1806" s="167" t="s">
        <v>3502</v>
      </c>
      <c r="H1806" s="168">
        <v>46156</v>
      </c>
      <c r="I1806" s="167" t="s">
        <v>6212</v>
      </c>
      <c r="J1806" s="169">
        <v>26118</v>
      </c>
      <c r="K1806" s="167" t="s">
        <v>55</v>
      </c>
      <c r="L1806" s="169">
        <v>10</v>
      </c>
      <c r="M1806" s="167" t="s">
        <v>3513</v>
      </c>
      <c r="N1806" s="169">
        <v>70</v>
      </c>
      <c r="O1806" s="167" t="s">
        <v>3505</v>
      </c>
      <c r="P1806" s="167"/>
      <c r="Q1806" s="167" t="s">
        <v>4490</v>
      </c>
      <c r="R1806" s="167" t="s">
        <v>3528</v>
      </c>
      <c r="S1806" s="169">
        <v>27</v>
      </c>
      <c r="T1806" s="167" t="s">
        <v>3560</v>
      </c>
      <c r="U1806" s="169" t="s">
        <v>3561</v>
      </c>
      <c r="V1806" s="167" t="s">
        <v>4233</v>
      </c>
      <c r="W1806" s="167" t="s">
        <v>4234</v>
      </c>
      <c r="X1806" s="170" t="s">
        <v>157</v>
      </c>
      <c r="Y1806" s="171" t="s">
        <v>6213</v>
      </c>
      <c r="Z1806" s="167" t="s">
        <v>10887</v>
      </c>
      <c r="AA1806" s="176">
        <v>58000</v>
      </c>
      <c r="AB1806" s="167" t="s">
        <v>11254</v>
      </c>
      <c r="AC1806" s="176">
        <v>58000</v>
      </c>
      <c r="AD1806" s="167" t="s">
        <v>11254</v>
      </c>
      <c r="AE1806" s="176">
        <v>1537</v>
      </c>
    </row>
    <row r="1807" spans="1:31">
      <c r="A1807" s="178">
        <v>108238994140</v>
      </c>
      <c r="B1807" s="166">
        <v>46155</v>
      </c>
      <c r="C1807" s="167" t="s">
        <v>3524</v>
      </c>
      <c r="D1807" s="167" t="s">
        <v>3525</v>
      </c>
      <c r="E1807" s="167" t="s">
        <v>3526</v>
      </c>
      <c r="F1807" s="167" t="s">
        <v>3501</v>
      </c>
      <c r="G1807" s="167" t="s">
        <v>3502</v>
      </c>
      <c r="H1807" s="168">
        <v>46156</v>
      </c>
      <c r="I1807" s="167" t="s">
        <v>6212</v>
      </c>
      <c r="J1807" s="169">
        <v>26118</v>
      </c>
      <c r="K1807" s="167" t="s">
        <v>55</v>
      </c>
      <c r="L1807" s="169">
        <v>10</v>
      </c>
      <c r="M1807" s="167" t="s">
        <v>3513</v>
      </c>
      <c r="N1807" s="169">
        <v>70</v>
      </c>
      <c r="O1807" s="167" t="s">
        <v>3505</v>
      </c>
      <c r="P1807" s="167"/>
      <c r="Q1807" s="167" t="s">
        <v>4490</v>
      </c>
      <c r="R1807" s="167" t="s">
        <v>3528</v>
      </c>
      <c r="S1807" s="169">
        <v>26</v>
      </c>
      <c r="T1807" s="167" t="s">
        <v>3560</v>
      </c>
      <c r="U1807" s="169" t="s">
        <v>3561</v>
      </c>
      <c r="V1807" s="167" t="s">
        <v>4687</v>
      </c>
      <c r="W1807" s="167" t="s">
        <v>4688</v>
      </c>
      <c r="X1807" s="170" t="s">
        <v>157</v>
      </c>
      <c r="Y1807" s="171" t="s">
        <v>6213</v>
      </c>
      <c r="Z1807" s="167" t="s">
        <v>10887</v>
      </c>
      <c r="AA1807" s="176">
        <v>4000</v>
      </c>
      <c r="AB1807" s="167" t="s">
        <v>11254</v>
      </c>
      <c r="AC1807" s="176">
        <v>4000</v>
      </c>
      <c r="AD1807" s="167" t="s">
        <v>11254</v>
      </c>
      <c r="AE1807" s="176">
        <v>7</v>
      </c>
    </row>
    <row r="1808" spans="1:31">
      <c r="A1808" s="178">
        <v>108238994140</v>
      </c>
      <c r="B1808" s="166">
        <v>46155</v>
      </c>
      <c r="C1808" s="167" t="s">
        <v>3524</v>
      </c>
      <c r="D1808" s="167" t="s">
        <v>3525</v>
      </c>
      <c r="E1808" s="167" t="s">
        <v>3526</v>
      </c>
      <c r="F1808" s="167" t="s">
        <v>3501</v>
      </c>
      <c r="G1808" s="167" t="s">
        <v>3502</v>
      </c>
      <c r="H1808" s="168">
        <v>46156</v>
      </c>
      <c r="I1808" s="167" t="s">
        <v>6212</v>
      </c>
      <c r="J1808" s="169">
        <v>26118</v>
      </c>
      <c r="K1808" s="167" t="s">
        <v>55</v>
      </c>
      <c r="L1808" s="169">
        <v>10</v>
      </c>
      <c r="M1808" s="167" t="s">
        <v>3513</v>
      </c>
      <c r="N1808" s="169">
        <v>70</v>
      </c>
      <c r="O1808" s="167" t="s">
        <v>3505</v>
      </c>
      <c r="P1808" s="167"/>
      <c r="Q1808" s="167" t="s">
        <v>4490</v>
      </c>
      <c r="R1808" s="167" t="s">
        <v>3528</v>
      </c>
      <c r="S1808" s="169">
        <v>25</v>
      </c>
      <c r="T1808" s="167" t="s">
        <v>3560</v>
      </c>
      <c r="U1808" s="169" t="s">
        <v>3561</v>
      </c>
      <c r="V1808" s="167" t="s">
        <v>4687</v>
      </c>
      <c r="W1808" s="167" t="s">
        <v>4688</v>
      </c>
      <c r="X1808" s="170" t="s">
        <v>157</v>
      </c>
      <c r="Y1808" s="171" t="s">
        <v>6213</v>
      </c>
      <c r="Z1808" s="167" t="s">
        <v>10887</v>
      </c>
      <c r="AA1808" s="176">
        <v>28000</v>
      </c>
      <c r="AB1808" s="167" t="s">
        <v>11254</v>
      </c>
      <c r="AC1808" s="176">
        <v>28000</v>
      </c>
      <c r="AD1808" s="167" t="s">
        <v>11254</v>
      </c>
      <c r="AE1808" s="176">
        <v>49</v>
      </c>
    </row>
    <row r="1809" spans="1:31">
      <c r="A1809" s="178">
        <v>108238994140</v>
      </c>
      <c r="B1809" s="166">
        <v>46155</v>
      </c>
      <c r="C1809" s="167" t="s">
        <v>3524</v>
      </c>
      <c r="D1809" s="167" t="s">
        <v>3525</v>
      </c>
      <c r="E1809" s="167" t="s">
        <v>3526</v>
      </c>
      <c r="F1809" s="167" t="s">
        <v>3501</v>
      </c>
      <c r="G1809" s="167" t="s">
        <v>3502</v>
      </c>
      <c r="H1809" s="168">
        <v>46156</v>
      </c>
      <c r="I1809" s="167" t="s">
        <v>6212</v>
      </c>
      <c r="J1809" s="169">
        <v>26118</v>
      </c>
      <c r="K1809" s="167" t="s">
        <v>55</v>
      </c>
      <c r="L1809" s="169">
        <v>10</v>
      </c>
      <c r="M1809" s="167" t="s">
        <v>3513</v>
      </c>
      <c r="N1809" s="169">
        <v>70</v>
      </c>
      <c r="O1809" s="167" t="s">
        <v>3505</v>
      </c>
      <c r="P1809" s="167"/>
      <c r="Q1809" s="167" t="s">
        <v>4490</v>
      </c>
      <c r="R1809" s="167" t="s">
        <v>3528</v>
      </c>
      <c r="S1809" s="169">
        <v>24</v>
      </c>
      <c r="T1809" s="167" t="s">
        <v>3560</v>
      </c>
      <c r="U1809" s="169" t="s">
        <v>3561</v>
      </c>
      <c r="V1809" s="167" t="s">
        <v>4687</v>
      </c>
      <c r="W1809" s="167" t="s">
        <v>4688</v>
      </c>
      <c r="X1809" s="170" t="s">
        <v>157</v>
      </c>
      <c r="Y1809" s="171" t="s">
        <v>6213</v>
      </c>
      <c r="Z1809" s="167" t="s">
        <v>10887</v>
      </c>
      <c r="AA1809" s="176">
        <v>40000</v>
      </c>
      <c r="AB1809" s="167" t="s">
        <v>11254</v>
      </c>
      <c r="AC1809" s="176">
        <v>40000</v>
      </c>
      <c r="AD1809" s="167" t="s">
        <v>11254</v>
      </c>
      <c r="AE1809" s="176">
        <v>70</v>
      </c>
    </row>
    <row r="1810" spans="1:31">
      <c r="A1810" s="178">
        <v>108238994140</v>
      </c>
      <c r="B1810" s="166">
        <v>46155</v>
      </c>
      <c r="C1810" s="167" t="s">
        <v>3524</v>
      </c>
      <c r="D1810" s="167" t="s">
        <v>3525</v>
      </c>
      <c r="E1810" s="167" t="s">
        <v>3526</v>
      </c>
      <c r="F1810" s="167" t="s">
        <v>3501</v>
      </c>
      <c r="G1810" s="167" t="s">
        <v>3502</v>
      </c>
      <c r="H1810" s="168">
        <v>46156</v>
      </c>
      <c r="I1810" s="167" t="s">
        <v>6212</v>
      </c>
      <c r="J1810" s="169">
        <v>26118</v>
      </c>
      <c r="K1810" s="167" t="s">
        <v>55</v>
      </c>
      <c r="L1810" s="169">
        <v>10</v>
      </c>
      <c r="M1810" s="167" t="s">
        <v>3513</v>
      </c>
      <c r="N1810" s="169">
        <v>70</v>
      </c>
      <c r="O1810" s="167" t="s">
        <v>3505</v>
      </c>
      <c r="P1810" s="167"/>
      <c r="Q1810" s="167" t="s">
        <v>4490</v>
      </c>
      <c r="R1810" s="167" t="s">
        <v>3528</v>
      </c>
      <c r="S1810" s="169">
        <v>23</v>
      </c>
      <c r="T1810" s="167" t="s">
        <v>3560</v>
      </c>
      <c r="U1810" s="169" t="s">
        <v>3561</v>
      </c>
      <c r="V1810" s="167" t="s">
        <v>4235</v>
      </c>
      <c r="W1810" s="167" t="s">
        <v>4236</v>
      </c>
      <c r="X1810" s="170" t="s">
        <v>157</v>
      </c>
      <c r="Y1810" s="171" t="s">
        <v>6213</v>
      </c>
      <c r="Z1810" s="167" t="s">
        <v>10887</v>
      </c>
      <c r="AA1810" s="176">
        <v>4000</v>
      </c>
      <c r="AB1810" s="167" t="s">
        <v>11254</v>
      </c>
      <c r="AC1810" s="176">
        <v>4000</v>
      </c>
      <c r="AD1810" s="167" t="s">
        <v>11254</v>
      </c>
      <c r="AE1810" s="176">
        <v>14</v>
      </c>
    </row>
    <row r="1811" spans="1:31">
      <c r="A1811" s="178">
        <v>108238994140</v>
      </c>
      <c r="B1811" s="166">
        <v>46155</v>
      </c>
      <c r="C1811" s="167" t="s">
        <v>3524</v>
      </c>
      <c r="D1811" s="167" t="s">
        <v>3525</v>
      </c>
      <c r="E1811" s="167" t="s">
        <v>3526</v>
      </c>
      <c r="F1811" s="167" t="s">
        <v>3501</v>
      </c>
      <c r="G1811" s="167" t="s">
        <v>3502</v>
      </c>
      <c r="H1811" s="168">
        <v>46156</v>
      </c>
      <c r="I1811" s="167" t="s">
        <v>6212</v>
      </c>
      <c r="J1811" s="169">
        <v>26118</v>
      </c>
      <c r="K1811" s="167" t="s">
        <v>55</v>
      </c>
      <c r="L1811" s="169">
        <v>10</v>
      </c>
      <c r="M1811" s="167" t="s">
        <v>3513</v>
      </c>
      <c r="N1811" s="169">
        <v>70</v>
      </c>
      <c r="O1811" s="167" t="s">
        <v>3505</v>
      </c>
      <c r="P1811" s="167"/>
      <c r="Q1811" s="167" t="s">
        <v>4490</v>
      </c>
      <c r="R1811" s="167" t="s">
        <v>3528</v>
      </c>
      <c r="S1811" s="169">
        <v>22</v>
      </c>
      <c r="T1811" s="167" t="s">
        <v>3560</v>
      </c>
      <c r="U1811" s="169" t="s">
        <v>3561</v>
      </c>
      <c r="V1811" s="167" t="s">
        <v>4235</v>
      </c>
      <c r="W1811" s="167" t="s">
        <v>4236</v>
      </c>
      <c r="X1811" s="170" t="s">
        <v>157</v>
      </c>
      <c r="Y1811" s="171" t="s">
        <v>6213</v>
      </c>
      <c r="Z1811" s="167" t="s">
        <v>10887</v>
      </c>
      <c r="AA1811" s="176">
        <v>60000</v>
      </c>
      <c r="AB1811" s="167" t="s">
        <v>11254</v>
      </c>
      <c r="AC1811" s="176">
        <v>60000</v>
      </c>
      <c r="AD1811" s="167" t="s">
        <v>11254</v>
      </c>
      <c r="AE1811" s="176">
        <v>210</v>
      </c>
    </row>
    <row r="1812" spans="1:31">
      <c r="A1812" s="178">
        <v>108238994140</v>
      </c>
      <c r="B1812" s="166">
        <v>46155</v>
      </c>
      <c r="C1812" s="167" t="s">
        <v>3524</v>
      </c>
      <c r="D1812" s="167" t="s">
        <v>3525</v>
      </c>
      <c r="E1812" s="167" t="s">
        <v>3526</v>
      </c>
      <c r="F1812" s="167" t="s">
        <v>3501</v>
      </c>
      <c r="G1812" s="167" t="s">
        <v>3502</v>
      </c>
      <c r="H1812" s="168">
        <v>46156</v>
      </c>
      <c r="I1812" s="167" t="s">
        <v>6212</v>
      </c>
      <c r="J1812" s="169">
        <v>26118</v>
      </c>
      <c r="K1812" s="167" t="s">
        <v>55</v>
      </c>
      <c r="L1812" s="169">
        <v>10</v>
      </c>
      <c r="M1812" s="167" t="s">
        <v>3513</v>
      </c>
      <c r="N1812" s="169">
        <v>70</v>
      </c>
      <c r="O1812" s="167" t="s">
        <v>3505</v>
      </c>
      <c r="P1812" s="167"/>
      <c r="Q1812" s="167" t="s">
        <v>4490</v>
      </c>
      <c r="R1812" s="167" t="s">
        <v>3528</v>
      </c>
      <c r="S1812" s="169">
        <v>21</v>
      </c>
      <c r="T1812" s="167" t="s">
        <v>3560</v>
      </c>
      <c r="U1812" s="169" t="s">
        <v>3561</v>
      </c>
      <c r="V1812" s="167" t="s">
        <v>6214</v>
      </c>
      <c r="W1812" s="167" t="s">
        <v>6215</v>
      </c>
      <c r="X1812" s="170" t="s">
        <v>157</v>
      </c>
      <c r="Y1812" s="171" t="s">
        <v>6213</v>
      </c>
      <c r="Z1812" s="167" t="s">
        <v>10887</v>
      </c>
      <c r="AA1812" s="176">
        <v>20000</v>
      </c>
      <c r="AB1812" s="167" t="s">
        <v>11254</v>
      </c>
      <c r="AC1812" s="176">
        <v>20000</v>
      </c>
      <c r="AD1812" s="167" t="s">
        <v>11254</v>
      </c>
      <c r="AE1812" s="176">
        <v>25.4</v>
      </c>
    </row>
    <row r="1813" spans="1:31">
      <c r="A1813" s="178">
        <v>108238994140</v>
      </c>
      <c r="B1813" s="166">
        <v>46155</v>
      </c>
      <c r="C1813" s="167" t="s">
        <v>3524</v>
      </c>
      <c r="D1813" s="167" t="s">
        <v>3525</v>
      </c>
      <c r="E1813" s="167" t="s">
        <v>3526</v>
      </c>
      <c r="F1813" s="167" t="s">
        <v>3501</v>
      </c>
      <c r="G1813" s="167" t="s">
        <v>3502</v>
      </c>
      <c r="H1813" s="168">
        <v>46156</v>
      </c>
      <c r="I1813" s="167" t="s">
        <v>6212</v>
      </c>
      <c r="J1813" s="169">
        <v>26118</v>
      </c>
      <c r="K1813" s="167" t="s">
        <v>55</v>
      </c>
      <c r="L1813" s="169">
        <v>10</v>
      </c>
      <c r="M1813" s="167" t="s">
        <v>3513</v>
      </c>
      <c r="N1813" s="169">
        <v>70</v>
      </c>
      <c r="O1813" s="167" t="s">
        <v>3505</v>
      </c>
      <c r="P1813" s="167"/>
      <c r="Q1813" s="167" t="s">
        <v>4490</v>
      </c>
      <c r="R1813" s="167" t="s">
        <v>3528</v>
      </c>
      <c r="S1813" s="169">
        <v>20</v>
      </c>
      <c r="T1813" s="167" t="s">
        <v>3560</v>
      </c>
      <c r="U1813" s="169" t="s">
        <v>3561</v>
      </c>
      <c r="V1813" s="167" t="s">
        <v>6214</v>
      </c>
      <c r="W1813" s="167" t="s">
        <v>6215</v>
      </c>
      <c r="X1813" s="170" t="s">
        <v>157</v>
      </c>
      <c r="Y1813" s="171" t="s">
        <v>6213</v>
      </c>
      <c r="Z1813" s="167" t="s">
        <v>10887</v>
      </c>
      <c r="AA1813" s="176">
        <v>10000</v>
      </c>
      <c r="AB1813" s="167" t="s">
        <v>11254</v>
      </c>
      <c r="AC1813" s="176">
        <v>10000</v>
      </c>
      <c r="AD1813" s="167" t="s">
        <v>11254</v>
      </c>
      <c r="AE1813" s="176">
        <v>12.7</v>
      </c>
    </row>
    <row r="1814" spans="1:31">
      <c r="A1814" s="178">
        <v>108238994140</v>
      </c>
      <c r="B1814" s="166">
        <v>46155</v>
      </c>
      <c r="C1814" s="167" t="s">
        <v>3524</v>
      </c>
      <c r="D1814" s="167" t="s">
        <v>3525</v>
      </c>
      <c r="E1814" s="167" t="s">
        <v>3526</v>
      </c>
      <c r="F1814" s="167" t="s">
        <v>3501</v>
      </c>
      <c r="G1814" s="167" t="s">
        <v>3502</v>
      </c>
      <c r="H1814" s="168">
        <v>46156</v>
      </c>
      <c r="I1814" s="167" t="s">
        <v>6212</v>
      </c>
      <c r="J1814" s="169">
        <v>26118</v>
      </c>
      <c r="K1814" s="167" t="s">
        <v>55</v>
      </c>
      <c r="L1814" s="169">
        <v>10</v>
      </c>
      <c r="M1814" s="167" t="s">
        <v>3513</v>
      </c>
      <c r="N1814" s="169">
        <v>70</v>
      </c>
      <c r="O1814" s="167" t="s">
        <v>3505</v>
      </c>
      <c r="P1814" s="167"/>
      <c r="Q1814" s="167" t="s">
        <v>4490</v>
      </c>
      <c r="R1814" s="167" t="s">
        <v>3528</v>
      </c>
      <c r="S1814" s="169">
        <v>19</v>
      </c>
      <c r="T1814" s="167" t="s">
        <v>3560</v>
      </c>
      <c r="U1814" s="169" t="s">
        <v>3561</v>
      </c>
      <c r="V1814" s="167" t="s">
        <v>6214</v>
      </c>
      <c r="W1814" s="167" t="s">
        <v>6215</v>
      </c>
      <c r="X1814" s="170" t="s">
        <v>157</v>
      </c>
      <c r="Y1814" s="171" t="s">
        <v>6213</v>
      </c>
      <c r="Z1814" s="167" t="s">
        <v>10887</v>
      </c>
      <c r="AA1814" s="176">
        <v>10000</v>
      </c>
      <c r="AB1814" s="167" t="s">
        <v>11254</v>
      </c>
      <c r="AC1814" s="176">
        <v>10000</v>
      </c>
      <c r="AD1814" s="167" t="s">
        <v>11254</v>
      </c>
      <c r="AE1814" s="176">
        <v>12.7</v>
      </c>
    </row>
    <row r="1815" spans="1:31">
      <c r="A1815" s="178">
        <v>108238994140</v>
      </c>
      <c r="B1815" s="166">
        <v>46155</v>
      </c>
      <c r="C1815" s="167" t="s">
        <v>3524</v>
      </c>
      <c r="D1815" s="167" t="s">
        <v>3525</v>
      </c>
      <c r="E1815" s="167" t="s">
        <v>3526</v>
      </c>
      <c r="F1815" s="167" t="s">
        <v>3501</v>
      </c>
      <c r="G1815" s="167" t="s">
        <v>3502</v>
      </c>
      <c r="H1815" s="168">
        <v>46156</v>
      </c>
      <c r="I1815" s="167" t="s">
        <v>6212</v>
      </c>
      <c r="J1815" s="169">
        <v>26118</v>
      </c>
      <c r="K1815" s="167" t="s">
        <v>55</v>
      </c>
      <c r="L1815" s="169">
        <v>10</v>
      </c>
      <c r="M1815" s="167" t="s">
        <v>3513</v>
      </c>
      <c r="N1815" s="169">
        <v>70</v>
      </c>
      <c r="O1815" s="167" t="s">
        <v>3505</v>
      </c>
      <c r="P1815" s="167"/>
      <c r="Q1815" s="167" t="s">
        <v>4490</v>
      </c>
      <c r="R1815" s="167" t="s">
        <v>3528</v>
      </c>
      <c r="S1815" s="169">
        <v>18</v>
      </c>
      <c r="T1815" s="167" t="s">
        <v>3560</v>
      </c>
      <c r="U1815" s="169" t="s">
        <v>3561</v>
      </c>
      <c r="V1815" s="167" t="s">
        <v>6214</v>
      </c>
      <c r="W1815" s="167" t="s">
        <v>6215</v>
      </c>
      <c r="X1815" s="170" t="s">
        <v>157</v>
      </c>
      <c r="Y1815" s="171" t="s">
        <v>6213</v>
      </c>
      <c r="Z1815" s="167" t="s">
        <v>10887</v>
      </c>
      <c r="AA1815" s="176">
        <v>10000</v>
      </c>
      <c r="AB1815" s="167" t="s">
        <v>11254</v>
      </c>
      <c r="AC1815" s="176">
        <v>10000</v>
      </c>
      <c r="AD1815" s="167" t="s">
        <v>11254</v>
      </c>
      <c r="AE1815" s="176">
        <v>12.7</v>
      </c>
    </row>
    <row r="1816" spans="1:31">
      <c r="A1816" s="178">
        <v>108238994140</v>
      </c>
      <c r="B1816" s="166">
        <v>46155</v>
      </c>
      <c r="C1816" s="167" t="s">
        <v>3524</v>
      </c>
      <c r="D1816" s="167" t="s">
        <v>3525</v>
      </c>
      <c r="E1816" s="167" t="s">
        <v>3526</v>
      </c>
      <c r="F1816" s="167" t="s">
        <v>3501</v>
      </c>
      <c r="G1816" s="167" t="s">
        <v>3502</v>
      </c>
      <c r="H1816" s="168">
        <v>46156</v>
      </c>
      <c r="I1816" s="167" t="s">
        <v>6212</v>
      </c>
      <c r="J1816" s="169">
        <v>26118</v>
      </c>
      <c r="K1816" s="167" t="s">
        <v>55</v>
      </c>
      <c r="L1816" s="169">
        <v>10</v>
      </c>
      <c r="M1816" s="167" t="s">
        <v>3513</v>
      </c>
      <c r="N1816" s="169">
        <v>70</v>
      </c>
      <c r="O1816" s="167" t="s">
        <v>3505</v>
      </c>
      <c r="P1816" s="167"/>
      <c r="Q1816" s="167" t="s">
        <v>4490</v>
      </c>
      <c r="R1816" s="167" t="s">
        <v>3528</v>
      </c>
      <c r="S1816" s="169">
        <v>17</v>
      </c>
      <c r="T1816" s="167" t="s">
        <v>3560</v>
      </c>
      <c r="U1816" s="169" t="s">
        <v>3561</v>
      </c>
      <c r="V1816" s="167" t="s">
        <v>4239</v>
      </c>
      <c r="W1816" s="167" t="s">
        <v>4240</v>
      </c>
      <c r="X1816" s="170" t="s">
        <v>157</v>
      </c>
      <c r="Y1816" s="171" t="s">
        <v>6213</v>
      </c>
      <c r="Z1816" s="167" t="s">
        <v>10887</v>
      </c>
      <c r="AA1816" s="176">
        <v>60000</v>
      </c>
      <c r="AB1816" s="167" t="s">
        <v>11254</v>
      </c>
      <c r="AC1816" s="176">
        <v>60000</v>
      </c>
      <c r="AD1816" s="167" t="s">
        <v>11254</v>
      </c>
      <c r="AE1816" s="176">
        <v>78</v>
      </c>
    </row>
    <row r="1817" spans="1:31">
      <c r="A1817" s="178">
        <v>108238994140</v>
      </c>
      <c r="B1817" s="166">
        <v>46155</v>
      </c>
      <c r="C1817" s="167" t="s">
        <v>3524</v>
      </c>
      <c r="D1817" s="167" t="s">
        <v>3525</v>
      </c>
      <c r="E1817" s="167" t="s">
        <v>3526</v>
      </c>
      <c r="F1817" s="167" t="s">
        <v>3501</v>
      </c>
      <c r="G1817" s="167" t="s">
        <v>3502</v>
      </c>
      <c r="H1817" s="168">
        <v>46156</v>
      </c>
      <c r="I1817" s="167" t="s">
        <v>6212</v>
      </c>
      <c r="J1817" s="169">
        <v>26118</v>
      </c>
      <c r="K1817" s="167" t="s">
        <v>55</v>
      </c>
      <c r="L1817" s="169">
        <v>10</v>
      </c>
      <c r="M1817" s="167" t="s">
        <v>3513</v>
      </c>
      <c r="N1817" s="169">
        <v>70</v>
      </c>
      <c r="O1817" s="167" t="s">
        <v>3505</v>
      </c>
      <c r="P1817" s="167"/>
      <c r="Q1817" s="167" t="s">
        <v>4490</v>
      </c>
      <c r="R1817" s="167" t="s">
        <v>3528</v>
      </c>
      <c r="S1817" s="169">
        <v>16</v>
      </c>
      <c r="T1817" s="167" t="s">
        <v>3560</v>
      </c>
      <c r="U1817" s="169" t="s">
        <v>3561</v>
      </c>
      <c r="V1817" s="167" t="s">
        <v>4239</v>
      </c>
      <c r="W1817" s="167" t="s">
        <v>4240</v>
      </c>
      <c r="X1817" s="170" t="s">
        <v>157</v>
      </c>
      <c r="Y1817" s="171" t="s">
        <v>6213</v>
      </c>
      <c r="Z1817" s="167" t="s">
        <v>10887</v>
      </c>
      <c r="AA1817" s="176">
        <v>50000</v>
      </c>
      <c r="AB1817" s="167" t="s">
        <v>11254</v>
      </c>
      <c r="AC1817" s="176">
        <v>50000</v>
      </c>
      <c r="AD1817" s="167" t="s">
        <v>11254</v>
      </c>
      <c r="AE1817" s="176">
        <v>65</v>
      </c>
    </row>
    <row r="1818" spans="1:31">
      <c r="A1818" s="178">
        <v>108238994140</v>
      </c>
      <c r="B1818" s="166">
        <v>46155</v>
      </c>
      <c r="C1818" s="167" t="s">
        <v>3524</v>
      </c>
      <c r="D1818" s="167" t="s">
        <v>3525</v>
      </c>
      <c r="E1818" s="167" t="s">
        <v>3526</v>
      </c>
      <c r="F1818" s="167" t="s">
        <v>3501</v>
      </c>
      <c r="G1818" s="167" t="s">
        <v>3502</v>
      </c>
      <c r="H1818" s="168">
        <v>46156</v>
      </c>
      <c r="I1818" s="167" t="s">
        <v>6212</v>
      </c>
      <c r="J1818" s="169">
        <v>26118</v>
      </c>
      <c r="K1818" s="167" t="s">
        <v>55</v>
      </c>
      <c r="L1818" s="169">
        <v>10</v>
      </c>
      <c r="M1818" s="167" t="s">
        <v>3513</v>
      </c>
      <c r="N1818" s="169">
        <v>70</v>
      </c>
      <c r="O1818" s="167" t="s">
        <v>3505</v>
      </c>
      <c r="P1818" s="167"/>
      <c r="Q1818" s="167" t="s">
        <v>4490</v>
      </c>
      <c r="R1818" s="167" t="s">
        <v>3528</v>
      </c>
      <c r="S1818" s="169">
        <v>15</v>
      </c>
      <c r="T1818" s="167" t="s">
        <v>3560</v>
      </c>
      <c r="U1818" s="169" t="s">
        <v>3561</v>
      </c>
      <c r="V1818" s="167" t="s">
        <v>4691</v>
      </c>
      <c r="W1818" s="167" t="s">
        <v>4692</v>
      </c>
      <c r="X1818" s="170" t="s">
        <v>160</v>
      </c>
      <c r="Y1818" s="171" t="s">
        <v>6213</v>
      </c>
      <c r="Z1818" s="167" t="s">
        <v>10887</v>
      </c>
      <c r="AA1818" s="176">
        <v>10000</v>
      </c>
      <c r="AB1818" s="167" t="s">
        <v>11254</v>
      </c>
      <c r="AC1818" s="176">
        <v>10000</v>
      </c>
      <c r="AD1818" s="167" t="s">
        <v>11254</v>
      </c>
      <c r="AE1818" s="176">
        <v>13</v>
      </c>
    </row>
    <row r="1819" spans="1:31">
      <c r="A1819" s="178">
        <v>108238994140</v>
      </c>
      <c r="B1819" s="166">
        <v>46155</v>
      </c>
      <c r="C1819" s="167" t="s">
        <v>3524</v>
      </c>
      <c r="D1819" s="167" t="s">
        <v>3525</v>
      </c>
      <c r="E1819" s="167" t="s">
        <v>3526</v>
      </c>
      <c r="F1819" s="167" t="s">
        <v>3501</v>
      </c>
      <c r="G1819" s="167" t="s">
        <v>3502</v>
      </c>
      <c r="H1819" s="168">
        <v>46156</v>
      </c>
      <c r="I1819" s="167" t="s">
        <v>6212</v>
      </c>
      <c r="J1819" s="169">
        <v>26118</v>
      </c>
      <c r="K1819" s="167" t="s">
        <v>55</v>
      </c>
      <c r="L1819" s="169">
        <v>10</v>
      </c>
      <c r="M1819" s="167" t="s">
        <v>3513</v>
      </c>
      <c r="N1819" s="169">
        <v>70</v>
      </c>
      <c r="O1819" s="167" t="s">
        <v>3505</v>
      </c>
      <c r="P1819" s="167"/>
      <c r="Q1819" s="167" t="s">
        <v>4490</v>
      </c>
      <c r="R1819" s="167" t="s">
        <v>3528</v>
      </c>
      <c r="S1819" s="169">
        <v>14</v>
      </c>
      <c r="T1819" s="167" t="s">
        <v>3560</v>
      </c>
      <c r="U1819" s="169" t="s">
        <v>3561</v>
      </c>
      <c r="V1819" s="167" t="s">
        <v>6216</v>
      </c>
      <c r="W1819" s="167" t="s">
        <v>6217</v>
      </c>
      <c r="X1819" s="170" t="s">
        <v>157</v>
      </c>
      <c r="Y1819" s="171" t="s">
        <v>6213</v>
      </c>
      <c r="Z1819" s="167" t="s">
        <v>10887</v>
      </c>
      <c r="AA1819" s="176">
        <v>190000</v>
      </c>
      <c r="AB1819" s="167" t="s">
        <v>11254</v>
      </c>
      <c r="AC1819" s="176">
        <v>190000</v>
      </c>
      <c r="AD1819" s="167" t="s">
        <v>11254</v>
      </c>
      <c r="AE1819" s="176">
        <v>380</v>
      </c>
    </row>
    <row r="1820" spans="1:31">
      <c r="A1820" s="178">
        <v>108238994140</v>
      </c>
      <c r="B1820" s="166">
        <v>46155</v>
      </c>
      <c r="C1820" s="167" t="s">
        <v>3524</v>
      </c>
      <c r="D1820" s="167" t="s">
        <v>3525</v>
      </c>
      <c r="E1820" s="167" t="s">
        <v>3526</v>
      </c>
      <c r="F1820" s="167" t="s">
        <v>3501</v>
      </c>
      <c r="G1820" s="167" t="s">
        <v>3502</v>
      </c>
      <c r="H1820" s="168">
        <v>46156</v>
      </c>
      <c r="I1820" s="167" t="s">
        <v>6212</v>
      </c>
      <c r="J1820" s="169">
        <v>26118</v>
      </c>
      <c r="K1820" s="167" t="s">
        <v>55</v>
      </c>
      <c r="L1820" s="169">
        <v>10</v>
      </c>
      <c r="M1820" s="167" t="s">
        <v>3513</v>
      </c>
      <c r="N1820" s="169">
        <v>70</v>
      </c>
      <c r="O1820" s="167" t="s">
        <v>3505</v>
      </c>
      <c r="P1820" s="167"/>
      <c r="Q1820" s="167" t="s">
        <v>4490</v>
      </c>
      <c r="R1820" s="167" t="s">
        <v>3528</v>
      </c>
      <c r="S1820" s="169">
        <v>13</v>
      </c>
      <c r="T1820" s="167" t="s">
        <v>3560</v>
      </c>
      <c r="U1820" s="169" t="s">
        <v>3561</v>
      </c>
      <c r="V1820" s="167" t="s">
        <v>6216</v>
      </c>
      <c r="W1820" s="167" t="s">
        <v>6217</v>
      </c>
      <c r="X1820" s="170" t="s">
        <v>157</v>
      </c>
      <c r="Y1820" s="171" t="s">
        <v>6213</v>
      </c>
      <c r="Z1820" s="167" t="s">
        <v>10887</v>
      </c>
      <c r="AA1820" s="176">
        <v>160000</v>
      </c>
      <c r="AB1820" s="167" t="s">
        <v>11254</v>
      </c>
      <c r="AC1820" s="176">
        <v>160000</v>
      </c>
      <c r="AD1820" s="167" t="s">
        <v>11254</v>
      </c>
      <c r="AE1820" s="176">
        <v>320</v>
      </c>
    </row>
    <row r="1821" spans="1:31">
      <c r="A1821" s="178">
        <v>108238994140</v>
      </c>
      <c r="B1821" s="166">
        <v>46155</v>
      </c>
      <c r="C1821" s="167" t="s">
        <v>3524</v>
      </c>
      <c r="D1821" s="167" t="s">
        <v>3525</v>
      </c>
      <c r="E1821" s="167" t="s">
        <v>3526</v>
      </c>
      <c r="F1821" s="167" t="s">
        <v>3501</v>
      </c>
      <c r="G1821" s="167" t="s">
        <v>3502</v>
      </c>
      <c r="H1821" s="168">
        <v>46156</v>
      </c>
      <c r="I1821" s="167" t="s">
        <v>6212</v>
      </c>
      <c r="J1821" s="169">
        <v>26118</v>
      </c>
      <c r="K1821" s="167" t="s">
        <v>55</v>
      </c>
      <c r="L1821" s="169">
        <v>10</v>
      </c>
      <c r="M1821" s="167" t="s">
        <v>3513</v>
      </c>
      <c r="N1821" s="169">
        <v>70</v>
      </c>
      <c r="O1821" s="167" t="s">
        <v>3505</v>
      </c>
      <c r="P1821" s="167"/>
      <c r="Q1821" s="167" t="s">
        <v>4490</v>
      </c>
      <c r="R1821" s="167" t="s">
        <v>3528</v>
      </c>
      <c r="S1821" s="169">
        <v>12</v>
      </c>
      <c r="T1821" s="167" t="s">
        <v>3560</v>
      </c>
      <c r="U1821" s="169" t="s">
        <v>3561</v>
      </c>
      <c r="V1821" s="167" t="s">
        <v>4241</v>
      </c>
      <c r="W1821" s="167" t="s">
        <v>4242</v>
      </c>
      <c r="X1821" s="170" t="s">
        <v>157</v>
      </c>
      <c r="Y1821" s="171" t="s">
        <v>6213</v>
      </c>
      <c r="Z1821" s="167" t="s">
        <v>10887</v>
      </c>
      <c r="AA1821" s="176">
        <v>10000</v>
      </c>
      <c r="AB1821" s="167" t="s">
        <v>11254</v>
      </c>
      <c r="AC1821" s="176">
        <v>10000</v>
      </c>
      <c r="AD1821" s="167" t="s">
        <v>11254</v>
      </c>
      <c r="AE1821" s="176">
        <v>5.5</v>
      </c>
    </row>
    <row r="1822" spans="1:31">
      <c r="A1822" s="178">
        <v>108238994140</v>
      </c>
      <c r="B1822" s="166">
        <v>46155</v>
      </c>
      <c r="C1822" s="167" t="s">
        <v>3524</v>
      </c>
      <c r="D1822" s="167" t="s">
        <v>3525</v>
      </c>
      <c r="E1822" s="167" t="s">
        <v>3526</v>
      </c>
      <c r="F1822" s="167" t="s">
        <v>3501</v>
      </c>
      <c r="G1822" s="167" t="s">
        <v>3502</v>
      </c>
      <c r="H1822" s="168">
        <v>46156</v>
      </c>
      <c r="I1822" s="167" t="s">
        <v>6212</v>
      </c>
      <c r="J1822" s="169">
        <v>26118</v>
      </c>
      <c r="K1822" s="167" t="s">
        <v>55</v>
      </c>
      <c r="L1822" s="169">
        <v>10</v>
      </c>
      <c r="M1822" s="167" t="s">
        <v>3513</v>
      </c>
      <c r="N1822" s="169">
        <v>70</v>
      </c>
      <c r="O1822" s="167" t="s">
        <v>3505</v>
      </c>
      <c r="P1822" s="167"/>
      <c r="Q1822" s="167" t="s">
        <v>4490</v>
      </c>
      <c r="R1822" s="167" t="s">
        <v>3528</v>
      </c>
      <c r="S1822" s="169">
        <v>11</v>
      </c>
      <c r="T1822" s="167" t="s">
        <v>3560</v>
      </c>
      <c r="U1822" s="169" t="s">
        <v>3561</v>
      </c>
      <c r="V1822" s="167" t="s">
        <v>4241</v>
      </c>
      <c r="W1822" s="167" t="s">
        <v>4242</v>
      </c>
      <c r="X1822" s="170" t="s">
        <v>157</v>
      </c>
      <c r="Y1822" s="171" t="s">
        <v>6213</v>
      </c>
      <c r="Z1822" s="167" t="s">
        <v>10887</v>
      </c>
      <c r="AA1822" s="176">
        <v>60000</v>
      </c>
      <c r="AB1822" s="167" t="s">
        <v>11254</v>
      </c>
      <c r="AC1822" s="176">
        <v>60000</v>
      </c>
      <c r="AD1822" s="167" t="s">
        <v>11254</v>
      </c>
      <c r="AE1822" s="176">
        <v>33</v>
      </c>
    </row>
    <row r="1823" spans="1:31">
      <c r="A1823" s="178">
        <v>108238994140</v>
      </c>
      <c r="B1823" s="166">
        <v>46155</v>
      </c>
      <c r="C1823" s="167" t="s">
        <v>3524</v>
      </c>
      <c r="D1823" s="167" t="s">
        <v>3525</v>
      </c>
      <c r="E1823" s="167" t="s">
        <v>3526</v>
      </c>
      <c r="F1823" s="167" t="s">
        <v>3501</v>
      </c>
      <c r="G1823" s="167" t="s">
        <v>3502</v>
      </c>
      <c r="H1823" s="168">
        <v>46156</v>
      </c>
      <c r="I1823" s="167" t="s">
        <v>6212</v>
      </c>
      <c r="J1823" s="169">
        <v>26118</v>
      </c>
      <c r="K1823" s="167" t="s">
        <v>55</v>
      </c>
      <c r="L1823" s="169">
        <v>10</v>
      </c>
      <c r="M1823" s="167" t="s">
        <v>3513</v>
      </c>
      <c r="N1823" s="169">
        <v>70</v>
      </c>
      <c r="O1823" s="167" t="s">
        <v>3505</v>
      </c>
      <c r="P1823" s="167"/>
      <c r="Q1823" s="167" t="s">
        <v>4490</v>
      </c>
      <c r="R1823" s="167" t="s">
        <v>3528</v>
      </c>
      <c r="S1823" s="169">
        <v>10</v>
      </c>
      <c r="T1823" s="167" t="s">
        <v>3560</v>
      </c>
      <c r="U1823" s="169" t="s">
        <v>3561</v>
      </c>
      <c r="V1823" s="167" t="s">
        <v>4241</v>
      </c>
      <c r="W1823" s="167" t="s">
        <v>4242</v>
      </c>
      <c r="X1823" s="170" t="s">
        <v>157</v>
      </c>
      <c r="Y1823" s="171" t="s">
        <v>6213</v>
      </c>
      <c r="Z1823" s="167" t="s">
        <v>10887</v>
      </c>
      <c r="AA1823" s="176">
        <v>110000</v>
      </c>
      <c r="AB1823" s="167" t="s">
        <v>11254</v>
      </c>
      <c r="AC1823" s="176">
        <v>110000</v>
      </c>
      <c r="AD1823" s="167" t="s">
        <v>11254</v>
      </c>
      <c r="AE1823" s="176">
        <v>60.5</v>
      </c>
    </row>
    <row r="1824" spans="1:31">
      <c r="A1824" s="178">
        <v>108238994140</v>
      </c>
      <c r="B1824" s="166">
        <v>46155</v>
      </c>
      <c r="C1824" s="167" t="s">
        <v>3524</v>
      </c>
      <c r="D1824" s="167" t="s">
        <v>3525</v>
      </c>
      <c r="E1824" s="167" t="s">
        <v>3526</v>
      </c>
      <c r="F1824" s="167" t="s">
        <v>3501</v>
      </c>
      <c r="G1824" s="167" t="s">
        <v>3502</v>
      </c>
      <c r="H1824" s="168">
        <v>46156</v>
      </c>
      <c r="I1824" s="167" t="s">
        <v>6212</v>
      </c>
      <c r="J1824" s="169">
        <v>26118</v>
      </c>
      <c r="K1824" s="167" t="s">
        <v>55</v>
      </c>
      <c r="L1824" s="169">
        <v>10</v>
      </c>
      <c r="M1824" s="167" t="s">
        <v>3513</v>
      </c>
      <c r="N1824" s="169">
        <v>70</v>
      </c>
      <c r="O1824" s="167" t="s">
        <v>3505</v>
      </c>
      <c r="P1824" s="167"/>
      <c r="Q1824" s="167" t="s">
        <v>4490</v>
      </c>
      <c r="R1824" s="167" t="s">
        <v>3528</v>
      </c>
      <c r="S1824" s="169">
        <v>9</v>
      </c>
      <c r="T1824" s="167" t="s">
        <v>3560</v>
      </c>
      <c r="U1824" s="169" t="s">
        <v>3561</v>
      </c>
      <c r="V1824" s="167" t="s">
        <v>6218</v>
      </c>
      <c r="W1824" s="167" t="s">
        <v>6219</v>
      </c>
      <c r="X1824" s="170" t="s">
        <v>157</v>
      </c>
      <c r="Y1824" s="171" t="s">
        <v>6213</v>
      </c>
      <c r="Z1824" s="167" t="s">
        <v>10887</v>
      </c>
      <c r="AA1824" s="176">
        <v>10000</v>
      </c>
      <c r="AB1824" s="167" t="s">
        <v>11254</v>
      </c>
      <c r="AC1824" s="176">
        <v>10000</v>
      </c>
      <c r="AD1824" s="167" t="s">
        <v>11254</v>
      </c>
      <c r="AE1824" s="176">
        <v>9</v>
      </c>
    </row>
    <row r="1825" spans="1:31">
      <c r="A1825" s="178">
        <v>108238994140</v>
      </c>
      <c r="B1825" s="166">
        <v>46155</v>
      </c>
      <c r="C1825" s="167" t="s">
        <v>3524</v>
      </c>
      <c r="D1825" s="167" t="s">
        <v>3525</v>
      </c>
      <c r="E1825" s="167" t="s">
        <v>3526</v>
      </c>
      <c r="F1825" s="167" t="s">
        <v>3501</v>
      </c>
      <c r="G1825" s="167" t="s">
        <v>3502</v>
      </c>
      <c r="H1825" s="168">
        <v>46156</v>
      </c>
      <c r="I1825" s="167" t="s">
        <v>6212</v>
      </c>
      <c r="J1825" s="169">
        <v>26118</v>
      </c>
      <c r="K1825" s="167" t="s">
        <v>55</v>
      </c>
      <c r="L1825" s="169">
        <v>10</v>
      </c>
      <c r="M1825" s="167" t="s">
        <v>3513</v>
      </c>
      <c r="N1825" s="169">
        <v>70</v>
      </c>
      <c r="O1825" s="167" t="s">
        <v>3505</v>
      </c>
      <c r="P1825" s="167"/>
      <c r="Q1825" s="167" t="s">
        <v>4490</v>
      </c>
      <c r="R1825" s="167" t="s">
        <v>3528</v>
      </c>
      <c r="S1825" s="169">
        <v>8</v>
      </c>
      <c r="T1825" s="167" t="s">
        <v>3560</v>
      </c>
      <c r="U1825" s="169" t="s">
        <v>3561</v>
      </c>
      <c r="V1825" s="167" t="s">
        <v>6218</v>
      </c>
      <c r="W1825" s="167" t="s">
        <v>6219</v>
      </c>
      <c r="X1825" s="170" t="s">
        <v>157</v>
      </c>
      <c r="Y1825" s="171" t="s">
        <v>6213</v>
      </c>
      <c r="Z1825" s="167" t="s">
        <v>10887</v>
      </c>
      <c r="AA1825" s="176">
        <v>50000</v>
      </c>
      <c r="AB1825" s="167" t="s">
        <v>11254</v>
      </c>
      <c r="AC1825" s="176">
        <v>50000</v>
      </c>
      <c r="AD1825" s="167" t="s">
        <v>11254</v>
      </c>
      <c r="AE1825" s="176">
        <v>45</v>
      </c>
    </row>
    <row r="1826" spans="1:31">
      <c r="A1826" s="178">
        <v>108238994140</v>
      </c>
      <c r="B1826" s="166">
        <v>46155</v>
      </c>
      <c r="C1826" s="167" t="s">
        <v>3524</v>
      </c>
      <c r="D1826" s="167" t="s">
        <v>3525</v>
      </c>
      <c r="E1826" s="167" t="s">
        <v>3526</v>
      </c>
      <c r="F1826" s="167" t="s">
        <v>3501</v>
      </c>
      <c r="G1826" s="167" t="s">
        <v>3502</v>
      </c>
      <c r="H1826" s="168">
        <v>46156</v>
      </c>
      <c r="I1826" s="167" t="s">
        <v>6212</v>
      </c>
      <c r="J1826" s="169">
        <v>26118</v>
      </c>
      <c r="K1826" s="167" t="s">
        <v>55</v>
      </c>
      <c r="L1826" s="169">
        <v>10</v>
      </c>
      <c r="M1826" s="167" t="s">
        <v>3513</v>
      </c>
      <c r="N1826" s="169">
        <v>70</v>
      </c>
      <c r="O1826" s="167" t="s">
        <v>3505</v>
      </c>
      <c r="P1826" s="167"/>
      <c r="Q1826" s="167" t="s">
        <v>4490</v>
      </c>
      <c r="R1826" s="167" t="s">
        <v>3528</v>
      </c>
      <c r="S1826" s="169">
        <v>7</v>
      </c>
      <c r="T1826" s="167" t="s">
        <v>3560</v>
      </c>
      <c r="U1826" s="169" t="s">
        <v>3561</v>
      </c>
      <c r="V1826" s="167" t="s">
        <v>6218</v>
      </c>
      <c r="W1826" s="167" t="s">
        <v>6219</v>
      </c>
      <c r="X1826" s="170" t="s">
        <v>157</v>
      </c>
      <c r="Y1826" s="171" t="s">
        <v>6213</v>
      </c>
      <c r="Z1826" s="167" t="s">
        <v>10887</v>
      </c>
      <c r="AA1826" s="176">
        <v>20000</v>
      </c>
      <c r="AB1826" s="167" t="s">
        <v>11254</v>
      </c>
      <c r="AC1826" s="176">
        <v>20000</v>
      </c>
      <c r="AD1826" s="167" t="s">
        <v>11254</v>
      </c>
      <c r="AE1826" s="176">
        <v>18</v>
      </c>
    </row>
    <row r="1827" spans="1:31">
      <c r="A1827" s="178">
        <v>108238994140</v>
      </c>
      <c r="B1827" s="166">
        <v>46155</v>
      </c>
      <c r="C1827" s="167" t="s">
        <v>3524</v>
      </c>
      <c r="D1827" s="167" t="s">
        <v>3525</v>
      </c>
      <c r="E1827" s="167" t="s">
        <v>3526</v>
      </c>
      <c r="F1827" s="167" t="s">
        <v>3501</v>
      </c>
      <c r="G1827" s="167" t="s">
        <v>3502</v>
      </c>
      <c r="H1827" s="168">
        <v>46156</v>
      </c>
      <c r="I1827" s="167" t="s">
        <v>6212</v>
      </c>
      <c r="J1827" s="169">
        <v>26118</v>
      </c>
      <c r="K1827" s="167" t="s">
        <v>55</v>
      </c>
      <c r="L1827" s="169">
        <v>10</v>
      </c>
      <c r="M1827" s="167" t="s">
        <v>3513</v>
      </c>
      <c r="N1827" s="169">
        <v>70</v>
      </c>
      <c r="O1827" s="167" t="s">
        <v>3505</v>
      </c>
      <c r="P1827" s="167"/>
      <c r="Q1827" s="167" t="s">
        <v>4490</v>
      </c>
      <c r="R1827" s="167" t="s">
        <v>3528</v>
      </c>
      <c r="S1827" s="169">
        <v>6</v>
      </c>
      <c r="T1827" s="167" t="s">
        <v>3560</v>
      </c>
      <c r="U1827" s="169" t="s">
        <v>3561</v>
      </c>
      <c r="V1827" s="167" t="s">
        <v>6220</v>
      </c>
      <c r="W1827" s="167" t="s">
        <v>6221</v>
      </c>
      <c r="X1827" s="170" t="s">
        <v>3533</v>
      </c>
      <c r="Y1827" s="171" t="s">
        <v>6213</v>
      </c>
      <c r="Z1827" s="167" t="s">
        <v>10887</v>
      </c>
      <c r="AA1827" s="176">
        <v>3000</v>
      </c>
      <c r="AB1827" s="167" t="s">
        <v>11254</v>
      </c>
      <c r="AC1827" s="176">
        <v>3000</v>
      </c>
      <c r="AD1827" s="167" t="s">
        <v>11254</v>
      </c>
      <c r="AE1827" s="176">
        <v>375</v>
      </c>
    </row>
    <row r="1828" spans="1:31">
      <c r="A1828" s="178">
        <v>108238994140</v>
      </c>
      <c r="B1828" s="166">
        <v>46155</v>
      </c>
      <c r="C1828" s="167" t="s">
        <v>3524</v>
      </c>
      <c r="D1828" s="167" t="s">
        <v>3525</v>
      </c>
      <c r="E1828" s="167" t="s">
        <v>3526</v>
      </c>
      <c r="F1828" s="167" t="s">
        <v>3501</v>
      </c>
      <c r="G1828" s="167" t="s">
        <v>3502</v>
      </c>
      <c r="H1828" s="168">
        <v>46156</v>
      </c>
      <c r="I1828" s="167" t="s">
        <v>6212</v>
      </c>
      <c r="J1828" s="169">
        <v>26118</v>
      </c>
      <c r="K1828" s="167" t="s">
        <v>55</v>
      </c>
      <c r="L1828" s="169">
        <v>10</v>
      </c>
      <c r="M1828" s="167" t="s">
        <v>3513</v>
      </c>
      <c r="N1828" s="169">
        <v>70</v>
      </c>
      <c r="O1828" s="167" t="s">
        <v>3505</v>
      </c>
      <c r="P1828" s="167"/>
      <c r="Q1828" s="167" t="s">
        <v>4490</v>
      </c>
      <c r="R1828" s="167" t="s">
        <v>3528</v>
      </c>
      <c r="S1828" s="169">
        <v>5</v>
      </c>
      <c r="T1828" s="167" t="s">
        <v>3560</v>
      </c>
      <c r="U1828" s="169" t="s">
        <v>3561</v>
      </c>
      <c r="V1828" s="167" t="s">
        <v>4693</v>
      </c>
      <c r="W1828" s="167" t="s">
        <v>4694</v>
      </c>
      <c r="X1828" s="170" t="s">
        <v>3533</v>
      </c>
      <c r="Y1828" s="171" t="s">
        <v>6213</v>
      </c>
      <c r="Z1828" s="167" t="s">
        <v>10887</v>
      </c>
      <c r="AA1828" s="176">
        <v>4000</v>
      </c>
      <c r="AB1828" s="167" t="s">
        <v>11254</v>
      </c>
      <c r="AC1828" s="176">
        <v>4000</v>
      </c>
      <c r="AD1828" s="167" t="s">
        <v>11254</v>
      </c>
      <c r="AE1828" s="176">
        <v>712</v>
      </c>
    </row>
    <row r="1829" spans="1:31">
      <c r="A1829" s="178">
        <v>108238994140</v>
      </c>
      <c r="B1829" s="166">
        <v>46155</v>
      </c>
      <c r="C1829" s="167" t="s">
        <v>3524</v>
      </c>
      <c r="D1829" s="167" t="s">
        <v>3525</v>
      </c>
      <c r="E1829" s="167" t="s">
        <v>3526</v>
      </c>
      <c r="F1829" s="167" t="s">
        <v>3501</v>
      </c>
      <c r="G1829" s="167" t="s">
        <v>3502</v>
      </c>
      <c r="H1829" s="168">
        <v>46156</v>
      </c>
      <c r="I1829" s="167" t="s">
        <v>6212</v>
      </c>
      <c r="J1829" s="169">
        <v>26118</v>
      </c>
      <c r="K1829" s="167" t="s">
        <v>55</v>
      </c>
      <c r="L1829" s="169">
        <v>10</v>
      </c>
      <c r="M1829" s="167" t="s">
        <v>3513</v>
      </c>
      <c r="N1829" s="169">
        <v>70</v>
      </c>
      <c r="O1829" s="167" t="s">
        <v>3505</v>
      </c>
      <c r="P1829" s="167"/>
      <c r="Q1829" s="167" t="s">
        <v>4490</v>
      </c>
      <c r="R1829" s="167" t="s">
        <v>3528</v>
      </c>
      <c r="S1829" s="169">
        <v>4</v>
      </c>
      <c r="T1829" s="167" t="s">
        <v>3560</v>
      </c>
      <c r="U1829" s="169" t="s">
        <v>3561</v>
      </c>
      <c r="V1829" s="167" t="s">
        <v>6222</v>
      </c>
      <c r="W1829" s="167" t="s">
        <v>6223</v>
      </c>
      <c r="X1829" s="170" t="s">
        <v>3533</v>
      </c>
      <c r="Y1829" s="171" t="s">
        <v>6213</v>
      </c>
      <c r="Z1829" s="167" t="s">
        <v>10887</v>
      </c>
      <c r="AA1829" s="176">
        <v>5000</v>
      </c>
      <c r="AB1829" s="167" t="s">
        <v>11254</v>
      </c>
      <c r="AC1829" s="176">
        <v>5000</v>
      </c>
      <c r="AD1829" s="167" t="s">
        <v>11254</v>
      </c>
      <c r="AE1829" s="176">
        <v>210</v>
      </c>
    </row>
    <row r="1830" spans="1:31">
      <c r="A1830" s="178">
        <v>108238994140</v>
      </c>
      <c r="B1830" s="166">
        <v>46155</v>
      </c>
      <c r="C1830" s="167" t="s">
        <v>3524</v>
      </c>
      <c r="D1830" s="167" t="s">
        <v>3525</v>
      </c>
      <c r="E1830" s="167" t="s">
        <v>3526</v>
      </c>
      <c r="F1830" s="167" t="s">
        <v>3501</v>
      </c>
      <c r="G1830" s="167" t="s">
        <v>3502</v>
      </c>
      <c r="H1830" s="168">
        <v>46156</v>
      </c>
      <c r="I1830" s="167" t="s">
        <v>6212</v>
      </c>
      <c r="J1830" s="169">
        <v>26118</v>
      </c>
      <c r="K1830" s="167" t="s">
        <v>55</v>
      </c>
      <c r="L1830" s="169">
        <v>10</v>
      </c>
      <c r="M1830" s="167" t="s">
        <v>3513</v>
      </c>
      <c r="N1830" s="169">
        <v>70</v>
      </c>
      <c r="O1830" s="167" t="s">
        <v>3505</v>
      </c>
      <c r="P1830" s="167"/>
      <c r="Q1830" s="167" t="s">
        <v>4490</v>
      </c>
      <c r="R1830" s="167" t="s">
        <v>3528</v>
      </c>
      <c r="S1830" s="169">
        <v>3</v>
      </c>
      <c r="T1830" s="167" t="s">
        <v>3560</v>
      </c>
      <c r="U1830" s="169" t="s">
        <v>3561</v>
      </c>
      <c r="V1830" s="167" t="s">
        <v>6224</v>
      </c>
      <c r="W1830" s="167" t="s">
        <v>6225</v>
      </c>
      <c r="X1830" s="170" t="s">
        <v>3533</v>
      </c>
      <c r="Y1830" s="171" t="s">
        <v>6213</v>
      </c>
      <c r="Z1830" s="167" t="s">
        <v>10887</v>
      </c>
      <c r="AA1830" s="176">
        <v>4000</v>
      </c>
      <c r="AB1830" s="167" t="s">
        <v>11254</v>
      </c>
      <c r="AC1830" s="176">
        <v>4000</v>
      </c>
      <c r="AD1830" s="167" t="s">
        <v>11254</v>
      </c>
      <c r="AE1830" s="176">
        <v>59.6</v>
      </c>
    </row>
    <row r="1831" spans="1:31">
      <c r="A1831" s="178">
        <v>108238994140</v>
      </c>
      <c r="B1831" s="166">
        <v>46155</v>
      </c>
      <c r="C1831" s="167" t="s">
        <v>3524</v>
      </c>
      <c r="D1831" s="167" t="s">
        <v>3525</v>
      </c>
      <c r="E1831" s="167" t="s">
        <v>3526</v>
      </c>
      <c r="F1831" s="167" t="s">
        <v>3501</v>
      </c>
      <c r="G1831" s="167" t="s">
        <v>3502</v>
      </c>
      <c r="H1831" s="168">
        <v>46156</v>
      </c>
      <c r="I1831" s="167" t="s">
        <v>6212</v>
      </c>
      <c r="J1831" s="169">
        <v>26118</v>
      </c>
      <c r="K1831" s="167" t="s">
        <v>55</v>
      </c>
      <c r="L1831" s="169">
        <v>10</v>
      </c>
      <c r="M1831" s="167" t="s">
        <v>3513</v>
      </c>
      <c r="N1831" s="169">
        <v>70</v>
      </c>
      <c r="O1831" s="167" t="s">
        <v>3505</v>
      </c>
      <c r="P1831" s="167"/>
      <c r="Q1831" s="167" t="s">
        <v>4490</v>
      </c>
      <c r="R1831" s="167" t="s">
        <v>3528</v>
      </c>
      <c r="S1831" s="169">
        <v>2</v>
      </c>
      <c r="T1831" s="167" t="s">
        <v>3560</v>
      </c>
      <c r="U1831" s="169" t="s">
        <v>3561</v>
      </c>
      <c r="V1831" s="167" t="s">
        <v>6226</v>
      </c>
      <c r="W1831" s="167" t="s">
        <v>6227</v>
      </c>
      <c r="X1831" s="170" t="s">
        <v>3533</v>
      </c>
      <c r="Y1831" s="171" t="s">
        <v>6213</v>
      </c>
      <c r="Z1831" s="167" t="s">
        <v>10887</v>
      </c>
      <c r="AA1831" s="176">
        <v>88000</v>
      </c>
      <c r="AB1831" s="167" t="s">
        <v>11254</v>
      </c>
      <c r="AC1831" s="176">
        <v>88000</v>
      </c>
      <c r="AD1831" s="167" t="s">
        <v>11254</v>
      </c>
      <c r="AE1831" s="176">
        <v>264</v>
      </c>
    </row>
    <row r="1832" spans="1:31">
      <c r="A1832" s="178">
        <v>108238994140</v>
      </c>
      <c r="B1832" s="166">
        <v>46155</v>
      </c>
      <c r="C1832" s="167" t="s">
        <v>3524</v>
      </c>
      <c r="D1832" s="167" t="s">
        <v>3525</v>
      </c>
      <c r="E1832" s="167" t="s">
        <v>3526</v>
      </c>
      <c r="F1832" s="167" t="s">
        <v>3501</v>
      </c>
      <c r="G1832" s="167" t="s">
        <v>3502</v>
      </c>
      <c r="H1832" s="168">
        <v>46156</v>
      </c>
      <c r="I1832" s="167" t="s">
        <v>6212</v>
      </c>
      <c r="J1832" s="169">
        <v>26118</v>
      </c>
      <c r="K1832" s="167" t="s">
        <v>55</v>
      </c>
      <c r="L1832" s="169">
        <v>10</v>
      </c>
      <c r="M1832" s="167" t="s">
        <v>3513</v>
      </c>
      <c r="N1832" s="169">
        <v>70</v>
      </c>
      <c r="O1832" s="167" t="s">
        <v>3505</v>
      </c>
      <c r="P1832" s="167"/>
      <c r="Q1832" s="167" t="s">
        <v>4490</v>
      </c>
      <c r="R1832" s="167" t="s">
        <v>3528</v>
      </c>
      <c r="S1832" s="169">
        <v>1</v>
      </c>
      <c r="T1832" s="167" t="s">
        <v>3560</v>
      </c>
      <c r="U1832" s="169" t="s">
        <v>3561</v>
      </c>
      <c r="V1832" s="167" t="s">
        <v>6226</v>
      </c>
      <c r="W1832" s="167" t="s">
        <v>6227</v>
      </c>
      <c r="X1832" s="170" t="s">
        <v>3533</v>
      </c>
      <c r="Y1832" s="171" t="s">
        <v>6213</v>
      </c>
      <c r="Z1832" s="167" t="s">
        <v>10887</v>
      </c>
      <c r="AA1832" s="176">
        <v>4000</v>
      </c>
      <c r="AB1832" s="167" t="s">
        <v>11254</v>
      </c>
      <c r="AC1832" s="176">
        <v>4000</v>
      </c>
      <c r="AD1832" s="167" t="s">
        <v>11254</v>
      </c>
      <c r="AE1832" s="176">
        <v>12</v>
      </c>
    </row>
    <row r="1833" spans="1:31">
      <c r="A1833" s="178">
        <v>108239266000</v>
      </c>
      <c r="B1833" s="166">
        <v>46156</v>
      </c>
      <c r="C1833" s="167" t="s">
        <v>3524</v>
      </c>
      <c r="D1833" s="167" t="s">
        <v>3525</v>
      </c>
      <c r="E1833" s="167" t="s">
        <v>3526</v>
      </c>
      <c r="F1833" s="167" t="s">
        <v>3501</v>
      </c>
      <c r="G1833" s="167" t="s">
        <v>3502</v>
      </c>
      <c r="H1833" s="168">
        <v>46157</v>
      </c>
      <c r="I1833" s="167"/>
      <c r="J1833" s="169">
        <v>26118</v>
      </c>
      <c r="K1833" s="167" t="s">
        <v>55</v>
      </c>
      <c r="L1833" s="169">
        <v>5</v>
      </c>
      <c r="M1833" s="167" t="s">
        <v>3513</v>
      </c>
      <c r="N1833" s="169">
        <v>5</v>
      </c>
      <c r="O1833" s="167" t="s">
        <v>3505</v>
      </c>
      <c r="P1833" s="167"/>
      <c r="Q1833" s="167" t="s">
        <v>3527</v>
      </c>
      <c r="R1833" s="167" t="s">
        <v>3528</v>
      </c>
      <c r="S1833" s="169">
        <v>6</v>
      </c>
      <c r="T1833" s="167" t="s">
        <v>3529</v>
      </c>
      <c r="U1833" s="169" t="s">
        <v>3530</v>
      </c>
      <c r="V1833" s="167" t="s">
        <v>6228</v>
      </c>
      <c r="W1833" s="167" t="s">
        <v>3532</v>
      </c>
      <c r="X1833" s="170" t="s">
        <v>3533</v>
      </c>
      <c r="Y1833" s="171" t="s">
        <v>6229</v>
      </c>
      <c r="Z1833" s="167" t="s">
        <v>10888</v>
      </c>
      <c r="AA1833" s="176">
        <v>2000</v>
      </c>
      <c r="AB1833" s="167" t="s">
        <v>11254</v>
      </c>
      <c r="AC1833" s="176">
        <v>2000</v>
      </c>
      <c r="AD1833" s="167" t="s">
        <v>11254</v>
      </c>
      <c r="AE1833" s="176">
        <v>18986.66</v>
      </c>
    </row>
    <row r="1834" spans="1:31">
      <c r="A1834" s="178">
        <v>108239266000</v>
      </c>
      <c r="B1834" s="166">
        <v>46156</v>
      </c>
      <c r="C1834" s="167" t="s">
        <v>3524</v>
      </c>
      <c r="D1834" s="167" t="s">
        <v>3525</v>
      </c>
      <c r="E1834" s="167" t="s">
        <v>3526</v>
      </c>
      <c r="F1834" s="167" t="s">
        <v>3501</v>
      </c>
      <c r="G1834" s="167" t="s">
        <v>3502</v>
      </c>
      <c r="H1834" s="168">
        <v>46157</v>
      </c>
      <c r="I1834" s="167"/>
      <c r="J1834" s="169">
        <v>26118</v>
      </c>
      <c r="K1834" s="167" t="s">
        <v>55</v>
      </c>
      <c r="L1834" s="169">
        <v>5</v>
      </c>
      <c r="M1834" s="167" t="s">
        <v>3513</v>
      </c>
      <c r="N1834" s="169">
        <v>5</v>
      </c>
      <c r="O1834" s="167" t="s">
        <v>3505</v>
      </c>
      <c r="P1834" s="167"/>
      <c r="Q1834" s="167" t="s">
        <v>3527</v>
      </c>
      <c r="R1834" s="167" t="s">
        <v>3528</v>
      </c>
      <c r="S1834" s="169">
        <v>5</v>
      </c>
      <c r="T1834" s="167" t="s">
        <v>6008</v>
      </c>
      <c r="U1834" s="169" t="s">
        <v>5842</v>
      </c>
      <c r="V1834" s="167" t="s">
        <v>6011</v>
      </c>
      <c r="W1834" s="167" t="s">
        <v>6012</v>
      </c>
      <c r="X1834" s="170" t="s">
        <v>160</v>
      </c>
      <c r="Y1834" s="171" t="s">
        <v>6229</v>
      </c>
      <c r="Z1834" s="167" t="s">
        <v>10888</v>
      </c>
      <c r="AA1834" s="176">
        <v>500</v>
      </c>
      <c r="AB1834" s="167" t="s">
        <v>11254</v>
      </c>
      <c r="AC1834" s="176">
        <v>500</v>
      </c>
      <c r="AD1834" s="167" t="s">
        <v>11254</v>
      </c>
      <c r="AE1834" s="176">
        <v>1070</v>
      </c>
    </row>
    <row r="1835" spans="1:31">
      <c r="A1835" s="178">
        <v>108239266000</v>
      </c>
      <c r="B1835" s="166">
        <v>46156</v>
      </c>
      <c r="C1835" s="167" t="s">
        <v>3524</v>
      </c>
      <c r="D1835" s="167" t="s">
        <v>3525</v>
      </c>
      <c r="E1835" s="167" t="s">
        <v>3526</v>
      </c>
      <c r="F1835" s="167" t="s">
        <v>3501</v>
      </c>
      <c r="G1835" s="167" t="s">
        <v>3502</v>
      </c>
      <c r="H1835" s="168">
        <v>46157</v>
      </c>
      <c r="I1835" s="167"/>
      <c r="J1835" s="169">
        <v>26118</v>
      </c>
      <c r="K1835" s="167" t="s">
        <v>55</v>
      </c>
      <c r="L1835" s="169">
        <v>5</v>
      </c>
      <c r="M1835" s="167" t="s">
        <v>3513</v>
      </c>
      <c r="N1835" s="169">
        <v>5</v>
      </c>
      <c r="O1835" s="167" t="s">
        <v>3505</v>
      </c>
      <c r="P1835" s="167"/>
      <c r="Q1835" s="167" t="s">
        <v>3527</v>
      </c>
      <c r="R1835" s="167" t="s">
        <v>3528</v>
      </c>
      <c r="S1835" s="169">
        <v>4</v>
      </c>
      <c r="T1835" s="167" t="s">
        <v>3560</v>
      </c>
      <c r="U1835" s="169" t="s">
        <v>3561</v>
      </c>
      <c r="V1835" s="167" t="s">
        <v>6230</v>
      </c>
      <c r="W1835" s="167" t="s">
        <v>6231</v>
      </c>
      <c r="X1835" s="170" t="s">
        <v>3533</v>
      </c>
      <c r="Y1835" s="171" t="s">
        <v>6229</v>
      </c>
      <c r="Z1835" s="167" t="s">
        <v>10888</v>
      </c>
      <c r="AA1835" s="176">
        <v>22500</v>
      </c>
      <c r="AB1835" s="167" t="s">
        <v>11254</v>
      </c>
      <c r="AC1835" s="176">
        <v>22500</v>
      </c>
      <c r="AD1835" s="167" t="s">
        <v>11254</v>
      </c>
      <c r="AE1835" s="176">
        <v>2632.5</v>
      </c>
    </row>
    <row r="1836" spans="1:31">
      <c r="A1836" s="178">
        <v>108239266000</v>
      </c>
      <c r="B1836" s="166">
        <v>46156</v>
      </c>
      <c r="C1836" s="167" t="s">
        <v>3524</v>
      </c>
      <c r="D1836" s="167" t="s">
        <v>3525</v>
      </c>
      <c r="E1836" s="167" t="s">
        <v>3526</v>
      </c>
      <c r="F1836" s="167" t="s">
        <v>3501</v>
      </c>
      <c r="G1836" s="167" t="s">
        <v>3502</v>
      </c>
      <c r="H1836" s="168">
        <v>46157</v>
      </c>
      <c r="I1836" s="167"/>
      <c r="J1836" s="169">
        <v>26118</v>
      </c>
      <c r="K1836" s="167" t="s">
        <v>55</v>
      </c>
      <c r="L1836" s="169">
        <v>5</v>
      </c>
      <c r="M1836" s="167" t="s">
        <v>3513</v>
      </c>
      <c r="N1836" s="169">
        <v>5</v>
      </c>
      <c r="O1836" s="167" t="s">
        <v>3505</v>
      </c>
      <c r="P1836" s="167"/>
      <c r="Q1836" s="167" t="s">
        <v>3527</v>
      </c>
      <c r="R1836" s="167" t="s">
        <v>3528</v>
      </c>
      <c r="S1836" s="169">
        <v>3</v>
      </c>
      <c r="T1836" s="167" t="s">
        <v>3540</v>
      </c>
      <c r="U1836" s="169" t="s">
        <v>3541</v>
      </c>
      <c r="V1836" s="167" t="s">
        <v>6232</v>
      </c>
      <c r="W1836" s="167" t="s">
        <v>6233</v>
      </c>
      <c r="X1836" s="170" t="s">
        <v>3533</v>
      </c>
      <c r="Y1836" s="171" t="s">
        <v>6229</v>
      </c>
      <c r="Z1836" s="167" t="s">
        <v>10888</v>
      </c>
      <c r="AA1836" s="176">
        <v>3000</v>
      </c>
      <c r="AB1836" s="167" t="s">
        <v>11254</v>
      </c>
      <c r="AC1836" s="176">
        <v>3000</v>
      </c>
      <c r="AD1836" s="167" t="s">
        <v>11254</v>
      </c>
      <c r="AE1836" s="176">
        <v>269.7</v>
      </c>
    </row>
    <row r="1837" spans="1:31">
      <c r="A1837" s="178">
        <v>108239266000</v>
      </c>
      <c r="B1837" s="166">
        <v>46156</v>
      </c>
      <c r="C1837" s="167" t="s">
        <v>3524</v>
      </c>
      <c r="D1837" s="167" t="s">
        <v>3525</v>
      </c>
      <c r="E1837" s="167" t="s">
        <v>3526</v>
      </c>
      <c r="F1837" s="167" t="s">
        <v>3501</v>
      </c>
      <c r="G1837" s="167" t="s">
        <v>3502</v>
      </c>
      <c r="H1837" s="168">
        <v>46157</v>
      </c>
      <c r="I1837" s="167"/>
      <c r="J1837" s="169">
        <v>26118</v>
      </c>
      <c r="K1837" s="167" t="s">
        <v>55</v>
      </c>
      <c r="L1837" s="169">
        <v>5</v>
      </c>
      <c r="M1837" s="167" t="s">
        <v>3513</v>
      </c>
      <c r="N1837" s="169">
        <v>5</v>
      </c>
      <c r="O1837" s="167" t="s">
        <v>3505</v>
      </c>
      <c r="P1837" s="167"/>
      <c r="Q1837" s="167" t="s">
        <v>3527</v>
      </c>
      <c r="R1837" s="167" t="s">
        <v>3528</v>
      </c>
      <c r="S1837" s="169">
        <v>2</v>
      </c>
      <c r="T1837" s="167" t="s">
        <v>3540</v>
      </c>
      <c r="U1837" s="169" t="s">
        <v>3541</v>
      </c>
      <c r="V1837" s="167" t="s">
        <v>6232</v>
      </c>
      <c r="W1837" s="167" t="s">
        <v>6233</v>
      </c>
      <c r="X1837" s="170" t="s">
        <v>3533</v>
      </c>
      <c r="Y1837" s="171" t="s">
        <v>6229</v>
      </c>
      <c r="Z1837" s="167" t="s">
        <v>10888</v>
      </c>
      <c r="AA1837" s="176">
        <v>6000</v>
      </c>
      <c r="AB1837" s="167" t="s">
        <v>11254</v>
      </c>
      <c r="AC1837" s="176">
        <v>6000</v>
      </c>
      <c r="AD1837" s="167" t="s">
        <v>11254</v>
      </c>
      <c r="AE1837" s="176">
        <v>539.4</v>
      </c>
    </row>
    <row r="1838" spans="1:31">
      <c r="A1838" s="178">
        <v>108239266000</v>
      </c>
      <c r="B1838" s="166">
        <v>46156</v>
      </c>
      <c r="C1838" s="167" t="s">
        <v>3524</v>
      </c>
      <c r="D1838" s="167" t="s">
        <v>3525</v>
      </c>
      <c r="E1838" s="167" t="s">
        <v>3526</v>
      </c>
      <c r="F1838" s="167" t="s">
        <v>3501</v>
      </c>
      <c r="G1838" s="167" t="s">
        <v>3502</v>
      </c>
      <c r="H1838" s="168">
        <v>46157</v>
      </c>
      <c r="I1838" s="167"/>
      <c r="J1838" s="169">
        <v>26118</v>
      </c>
      <c r="K1838" s="167" t="s">
        <v>55</v>
      </c>
      <c r="L1838" s="169">
        <v>5</v>
      </c>
      <c r="M1838" s="167" t="s">
        <v>3513</v>
      </c>
      <c r="N1838" s="169">
        <v>5</v>
      </c>
      <c r="O1838" s="167" t="s">
        <v>3505</v>
      </c>
      <c r="P1838" s="167"/>
      <c r="Q1838" s="167" t="s">
        <v>3527</v>
      </c>
      <c r="R1838" s="167" t="s">
        <v>3528</v>
      </c>
      <c r="S1838" s="169">
        <v>1</v>
      </c>
      <c r="T1838" s="167" t="s">
        <v>3535</v>
      </c>
      <c r="U1838" s="169" t="s">
        <v>3536</v>
      </c>
      <c r="V1838" s="167" t="s">
        <v>6234</v>
      </c>
      <c r="W1838" s="167" t="s">
        <v>6235</v>
      </c>
      <c r="X1838" s="170" t="s">
        <v>3533</v>
      </c>
      <c r="Y1838" s="171" t="s">
        <v>6229</v>
      </c>
      <c r="Z1838" s="167" t="s">
        <v>10888</v>
      </c>
      <c r="AA1838" s="176">
        <v>10000</v>
      </c>
      <c r="AB1838" s="167" t="s">
        <v>11254</v>
      </c>
      <c r="AC1838" s="176">
        <v>10000</v>
      </c>
      <c r="AD1838" s="167" t="s">
        <v>11254</v>
      </c>
      <c r="AE1838" s="176">
        <v>7.5</v>
      </c>
    </row>
    <row r="1839" spans="1:31">
      <c r="A1839" s="178">
        <v>108239308700</v>
      </c>
      <c r="B1839" s="166">
        <v>46156</v>
      </c>
      <c r="C1839" s="167" t="s">
        <v>3524</v>
      </c>
      <c r="D1839" s="167" t="s">
        <v>3525</v>
      </c>
      <c r="E1839" s="167" t="s">
        <v>3526</v>
      </c>
      <c r="F1839" s="167" t="s">
        <v>3501</v>
      </c>
      <c r="G1839" s="167" t="s">
        <v>3502</v>
      </c>
      <c r="H1839" s="168">
        <v>46157</v>
      </c>
      <c r="I1839" s="167"/>
      <c r="J1839" s="169">
        <v>26118</v>
      </c>
      <c r="K1839" s="167" t="s">
        <v>55</v>
      </c>
      <c r="L1839" s="169">
        <v>1</v>
      </c>
      <c r="M1839" s="167" t="s">
        <v>3513</v>
      </c>
      <c r="N1839" s="169">
        <v>1.5</v>
      </c>
      <c r="O1839" s="167" t="s">
        <v>3505</v>
      </c>
      <c r="P1839" s="167"/>
      <c r="Q1839" s="167" t="s">
        <v>3514</v>
      </c>
      <c r="R1839" s="167" t="s">
        <v>3528</v>
      </c>
      <c r="S1839" s="169">
        <v>1</v>
      </c>
      <c r="T1839" s="167" t="s">
        <v>3587</v>
      </c>
      <c r="U1839" s="169" t="s">
        <v>3588</v>
      </c>
      <c r="V1839" s="167" t="s">
        <v>6236</v>
      </c>
      <c r="W1839" s="167" t="s">
        <v>6237</v>
      </c>
      <c r="X1839" s="170" t="s">
        <v>165</v>
      </c>
      <c r="Y1839" s="171" t="s">
        <v>6238</v>
      </c>
      <c r="Z1839" s="167" t="s">
        <v>10889</v>
      </c>
      <c r="AA1839" s="176">
        <v>1000</v>
      </c>
      <c r="AB1839" s="167" t="s">
        <v>11254</v>
      </c>
      <c r="AC1839" s="176">
        <v>1000</v>
      </c>
      <c r="AD1839" s="167" t="s">
        <v>11254</v>
      </c>
      <c r="AE1839" s="176">
        <v>297</v>
      </c>
    </row>
    <row r="1840" spans="1:31">
      <c r="A1840" s="178">
        <v>108240109130</v>
      </c>
      <c r="B1840" s="166">
        <v>46156</v>
      </c>
      <c r="C1840" s="167" t="s">
        <v>3524</v>
      </c>
      <c r="D1840" s="167" t="s">
        <v>3525</v>
      </c>
      <c r="E1840" s="167" t="s">
        <v>3526</v>
      </c>
      <c r="F1840" s="167" t="s">
        <v>3501</v>
      </c>
      <c r="G1840" s="167" t="s">
        <v>3502</v>
      </c>
      <c r="H1840" s="168">
        <v>46157</v>
      </c>
      <c r="I1840" s="167"/>
      <c r="J1840" s="169">
        <v>26118</v>
      </c>
      <c r="K1840" s="167" t="s">
        <v>55</v>
      </c>
      <c r="L1840" s="169">
        <v>1</v>
      </c>
      <c r="M1840" s="167" t="s">
        <v>3513</v>
      </c>
      <c r="N1840" s="169">
        <v>0.5</v>
      </c>
      <c r="O1840" s="167" t="s">
        <v>3505</v>
      </c>
      <c r="P1840" s="167"/>
      <c r="Q1840" s="167" t="s">
        <v>3514</v>
      </c>
      <c r="R1840" s="167" t="s">
        <v>3528</v>
      </c>
      <c r="S1840" s="169">
        <v>1</v>
      </c>
      <c r="T1840" s="167" t="s">
        <v>4051</v>
      </c>
      <c r="U1840" s="169" t="s">
        <v>4052</v>
      </c>
      <c r="V1840" s="167" t="s">
        <v>6239</v>
      </c>
      <c r="W1840" s="167" t="s">
        <v>6240</v>
      </c>
      <c r="X1840" s="170" t="s">
        <v>165</v>
      </c>
      <c r="Y1840" s="171" t="s">
        <v>6241</v>
      </c>
      <c r="Z1840" s="167" t="s">
        <v>10890</v>
      </c>
      <c r="AA1840" s="176">
        <v>3000</v>
      </c>
      <c r="AB1840" s="167" t="s">
        <v>11254</v>
      </c>
      <c r="AC1840" s="176">
        <v>3000</v>
      </c>
      <c r="AD1840" s="167" t="s">
        <v>11254</v>
      </c>
      <c r="AE1840" s="176">
        <v>549.29999999999995</v>
      </c>
    </row>
    <row r="1841" spans="1:31">
      <c r="A1841" s="178">
        <v>108241930160</v>
      </c>
      <c r="B1841" s="166">
        <v>46156</v>
      </c>
      <c r="C1841" s="167" t="s">
        <v>3524</v>
      </c>
      <c r="D1841" s="167" t="s">
        <v>3525</v>
      </c>
      <c r="E1841" s="167" t="s">
        <v>3526</v>
      </c>
      <c r="F1841" s="167" t="s">
        <v>3501</v>
      </c>
      <c r="G1841" s="167" t="s">
        <v>3502</v>
      </c>
      <c r="H1841" s="168">
        <v>46157</v>
      </c>
      <c r="I1841" s="167"/>
      <c r="J1841" s="169">
        <v>26118</v>
      </c>
      <c r="K1841" s="167" t="s">
        <v>55</v>
      </c>
      <c r="L1841" s="169">
        <v>1</v>
      </c>
      <c r="M1841" s="167" t="s">
        <v>3513</v>
      </c>
      <c r="N1841" s="169">
        <v>1.8</v>
      </c>
      <c r="O1841" s="167" t="s">
        <v>3505</v>
      </c>
      <c r="P1841" s="167"/>
      <c r="Q1841" s="167" t="s">
        <v>3527</v>
      </c>
      <c r="R1841" s="167" t="s">
        <v>5999</v>
      </c>
      <c r="S1841" s="169">
        <v>1</v>
      </c>
      <c r="T1841" s="167" t="s">
        <v>3529</v>
      </c>
      <c r="U1841" s="169" t="s">
        <v>3530</v>
      </c>
      <c r="V1841" s="167" t="s">
        <v>6242</v>
      </c>
      <c r="W1841" s="167" t="s">
        <v>6243</v>
      </c>
      <c r="X1841" s="170" t="s">
        <v>164</v>
      </c>
      <c r="Y1841" s="171" t="s">
        <v>6244</v>
      </c>
      <c r="Z1841" s="167" t="s">
        <v>10891</v>
      </c>
      <c r="AA1841" s="176">
        <v>450</v>
      </c>
      <c r="AB1841" s="167" t="s">
        <v>11254</v>
      </c>
      <c r="AC1841" s="176">
        <v>450</v>
      </c>
      <c r="AD1841" s="167" t="s">
        <v>11254</v>
      </c>
      <c r="AE1841" s="176">
        <v>3330</v>
      </c>
    </row>
    <row r="1842" spans="1:31">
      <c r="A1842" s="178">
        <v>108242047060</v>
      </c>
      <c r="B1842" s="166">
        <v>46156</v>
      </c>
      <c r="C1842" s="167" t="s">
        <v>3524</v>
      </c>
      <c r="D1842" s="167" t="s">
        <v>3525</v>
      </c>
      <c r="E1842" s="167" t="s">
        <v>3526</v>
      </c>
      <c r="F1842" s="167" t="s">
        <v>3628</v>
      </c>
      <c r="G1842" s="167" t="s">
        <v>3603</v>
      </c>
      <c r="H1842" s="168">
        <v>46157</v>
      </c>
      <c r="I1842" s="167"/>
      <c r="J1842" s="169">
        <v>26118</v>
      </c>
      <c r="K1842" s="167" t="s">
        <v>55</v>
      </c>
      <c r="L1842" s="169">
        <v>5</v>
      </c>
      <c r="M1842" s="167" t="s">
        <v>3604</v>
      </c>
      <c r="N1842" s="169">
        <v>1790.2660000000001</v>
      </c>
      <c r="O1842" s="167" t="s">
        <v>3505</v>
      </c>
      <c r="P1842" s="167"/>
      <c r="Q1842" s="167" t="s">
        <v>4490</v>
      </c>
      <c r="R1842" s="167" t="s">
        <v>3528</v>
      </c>
      <c r="S1842" s="169">
        <v>14</v>
      </c>
      <c r="T1842" s="167" t="s">
        <v>3703</v>
      </c>
      <c r="U1842" s="169" t="s">
        <v>3704</v>
      </c>
      <c r="V1842" s="167" t="s">
        <v>4576</v>
      </c>
      <c r="W1842" s="167" t="s">
        <v>4577</v>
      </c>
      <c r="X1842" s="170" t="s">
        <v>157</v>
      </c>
      <c r="Y1842" s="171" t="s">
        <v>6245</v>
      </c>
      <c r="Z1842" s="167" t="s">
        <v>10892</v>
      </c>
      <c r="AA1842" s="176">
        <v>1000</v>
      </c>
      <c r="AB1842" s="167" t="s">
        <v>11254</v>
      </c>
      <c r="AC1842" s="176">
        <v>1000</v>
      </c>
      <c r="AD1842" s="167" t="s">
        <v>11254</v>
      </c>
      <c r="AE1842" s="176">
        <v>17220</v>
      </c>
    </row>
    <row r="1843" spans="1:31">
      <c r="A1843" s="178">
        <v>108242047060</v>
      </c>
      <c r="B1843" s="166">
        <v>46156</v>
      </c>
      <c r="C1843" s="167" t="s">
        <v>3524</v>
      </c>
      <c r="D1843" s="167" t="s">
        <v>3525</v>
      </c>
      <c r="E1843" s="167" t="s">
        <v>3526</v>
      </c>
      <c r="F1843" s="167" t="s">
        <v>3628</v>
      </c>
      <c r="G1843" s="167" t="s">
        <v>3603</v>
      </c>
      <c r="H1843" s="168">
        <v>46157</v>
      </c>
      <c r="I1843" s="167"/>
      <c r="J1843" s="169">
        <v>26118</v>
      </c>
      <c r="K1843" s="167" t="s">
        <v>55</v>
      </c>
      <c r="L1843" s="169">
        <v>5</v>
      </c>
      <c r="M1843" s="167" t="s">
        <v>3604</v>
      </c>
      <c r="N1843" s="169">
        <v>1790.2660000000001</v>
      </c>
      <c r="O1843" s="167" t="s">
        <v>3505</v>
      </c>
      <c r="P1843" s="167"/>
      <c r="Q1843" s="167" t="s">
        <v>4490</v>
      </c>
      <c r="R1843" s="167" t="s">
        <v>3528</v>
      </c>
      <c r="S1843" s="169">
        <v>13</v>
      </c>
      <c r="T1843" s="167" t="s">
        <v>3703</v>
      </c>
      <c r="U1843" s="169" t="s">
        <v>3704</v>
      </c>
      <c r="V1843" s="167" t="s">
        <v>4576</v>
      </c>
      <c r="W1843" s="167" t="s">
        <v>4577</v>
      </c>
      <c r="X1843" s="170" t="s">
        <v>157</v>
      </c>
      <c r="Y1843" s="171" t="s">
        <v>6245</v>
      </c>
      <c r="Z1843" s="167" t="s">
        <v>10892</v>
      </c>
      <c r="AA1843" s="176">
        <v>4596</v>
      </c>
      <c r="AB1843" s="167" t="s">
        <v>11254</v>
      </c>
      <c r="AC1843" s="176">
        <v>4596</v>
      </c>
      <c r="AD1843" s="167" t="s">
        <v>11254</v>
      </c>
      <c r="AE1843" s="176">
        <v>79143.12</v>
      </c>
    </row>
    <row r="1844" spans="1:31">
      <c r="A1844" s="178">
        <v>108242047060</v>
      </c>
      <c r="B1844" s="166">
        <v>46156</v>
      </c>
      <c r="C1844" s="167" t="s">
        <v>3524</v>
      </c>
      <c r="D1844" s="167" t="s">
        <v>3525</v>
      </c>
      <c r="E1844" s="167" t="s">
        <v>3526</v>
      </c>
      <c r="F1844" s="167" t="s">
        <v>3628</v>
      </c>
      <c r="G1844" s="167" t="s">
        <v>3603</v>
      </c>
      <c r="H1844" s="168">
        <v>46157</v>
      </c>
      <c r="I1844" s="167"/>
      <c r="J1844" s="169">
        <v>26118</v>
      </c>
      <c r="K1844" s="167" t="s">
        <v>55</v>
      </c>
      <c r="L1844" s="169">
        <v>5</v>
      </c>
      <c r="M1844" s="167" t="s">
        <v>3604</v>
      </c>
      <c r="N1844" s="169">
        <v>1790.2660000000001</v>
      </c>
      <c r="O1844" s="167" t="s">
        <v>3505</v>
      </c>
      <c r="P1844" s="167"/>
      <c r="Q1844" s="167" t="s">
        <v>4490</v>
      </c>
      <c r="R1844" s="167" t="s">
        <v>3528</v>
      </c>
      <c r="S1844" s="169">
        <v>12</v>
      </c>
      <c r="T1844" s="167" t="s">
        <v>3703</v>
      </c>
      <c r="U1844" s="169" t="s">
        <v>3704</v>
      </c>
      <c r="V1844" s="167" t="s">
        <v>4576</v>
      </c>
      <c r="W1844" s="167" t="s">
        <v>4577</v>
      </c>
      <c r="X1844" s="170" t="s">
        <v>157</v>
      </c>
      <c r="Y1844" s="171" t="s">
        <v>6245</v>
      </c>
      <c r="Z1844" s="167" t="s">
        <v>10892</v>
      </c>
      <c r="AA1844" s="176">
        <v>1624</v>
      </c>
      <c r="AB1844" s="167" t="s">
        <v>11254</v>
      </c>
      <c r="AC1844" s="176">
        <v>1624</v>
      </c>
      <c r="AD1844" s="167" t="s">
        <v>11254</v>
      </c>
      <c r="AE1844" s="176">
        <v>27965.279999999999</v>
      </c>
    </row>
    <row r="1845" spans="1:31">
      <c r="A1845" s="178">
        <v>108242047060</v>
      </c>
      <c r="B1845" s="166">
        <v>46156</v>
      </c>
      <c r="C1845" s="167" t="s">
        <v>3524</v>
      </c>
      <c r="D1845" s="167" t="s">
        <v>3525</v>
      </c>
      <c r="E1845" s="167" t="s">
        <v>3526</v>
      </c>
      <c r="F1845" s="167" t="s">
        <v>3628</v>
      </c>
      <c r="G1845" s="167" t="s">
        <v>3603</v>
      </c>
      <c r="H1845" s="168">
        <v>46157</v>
      </c>
      <c r="I1845" s="167"/>
      <c r="J1845" s="169">
        <v>26118</v>
      </c>
      <c r="K1845" s="167" t="s">
        <v>55</v>
      </c>
      <c r="L1845" s="169">
        <v>5</v>
      </c>
      <c r="M1845" s="167" t="s">
        <v>3604</v>
      </c>
      <c r="N1845" s="169">
        <v>1790.2660000000001</v>
      </c>
      <c r="O1845" s="167" t="s">
        <v>3505</v>
      </c>
      <c r="P1845" s="167"/>
      <c r="Q1845" s="167" t="s">
        <v>4490</v>
      </c>
      <c r="R1845" s="167" t="s">
        <v>3528</v>
      </c>
      <c r="S1845" s="169">
        <v>11</v>
      </c>
      <c r="T1845" s="167" t="s">
        <v>3703</v>
      </c>
      <c r="U1845" s="169" t="s">
        <v>3704</v>
      </c>
      <c r="V1845" s="167" t="s">
        <v>4570</v>
      </c>
      <c r="W1845" s="167" t="s">
        <v>4571</v>
      </c>
      <c r="X1845" s="170" t="s">
        <v>157</v>
      </c>
      <c r="Y1845" s="171" t="s">
        <v>6245</v>
      </c>
      <c r="Z1845" s="167" t="s">
        <v>10892</v>
      </c>
      <c r="AA1845" s="176">
        <v>295</v>
      </c>
      <c r="AB1845" s="167" t="s">
        <v>11254</v>
      </c>
      <c r="AC1845" s="176">
        <v>295</v>
      </c>
      <c r="AD1845" s="167" t="s">
        <v>11254</v>
      </c>
      <c r="AE1845" s="176">
        <v>6327.75</v>
      </c>
    </row>
    <row r="1846" spans="1:31">
      <c r="A1846" s="178">
        <v>108242047060</v>
      </c>
      <c r="B1846" s="166">
        <v>46156</v>
      </c>
      <c r="C1846" s="167" t="s">
        <v>3524</v>
      </c>
      <c r="D1846" s="167" t="s">
        <v>3525</v>
      </c>
      <c r="E1846" s="167" t="s">
        <v>3526</v>
      </c>
      <c r="F1846" s="167" t="s">
        <v>3628</v>
      </c>
      <c r="G1846" s="167" t="s">
        <v>3603</v>
      </c>
      <c r="H1846" s="168">
        <v>46157</v>
      </c>
      <c r="I1846" s="167"/>
      <c r="J1846" s="169">
        <v>26118</v>
      </c>
      <c r="K1846" s="167" t="s">
        <v>55</v>
      </c>
      <c r="L1846" s="169">
        <v>5</v>
      </c>
      <c r="M1846" s="167" t="s">
        <v>3604</v>
      </c>
      <c r="N1846" s="169">
        <v>1790.2660000000001</v>
      </c>
      <c r="O1846" s="167" t="s">
        <v>3505</v>
      </c>
      <c r="P1846" s="167"/>
      <c r="Q1846" s="167" t="s">
        <v>4490</v>
      </c>
      <c r="R1846" s="167" t="s">
        <v>3528</v>
      </c>
      <c r="S1846" s="169">
        <v>10</v>
      </c>
      <c r="T1846" s="167" t="s">
        <v>3703</v>
      </c>
      <c r="U1846" s="169" t="s">
        <v>3704</v>
      </c>
      <c r="V1846" s="167" t="s">
        <v>4570</v>
      </c>
      <c r="W1846" s="167" t="s">
        <v>4571</v>
      </c>
      <c r="X1846" s="170" t="s">
        <v>157</v>
      </c>
      <c r="Y1846" s="171" t="s">
        <v>6245</v>
      </c>
      <c r="Z1846" s="167" t="s">
        <v>10892</v>
      </c>
      <c r="AA1846" s="176">
        <v>1472</v>
      </c>
      <c r="AB1846" s="167" t="s">
        <v>11254</v>
      </c>
      <c r="AC1846" s="176">
        <v>1472</v>
      </c>
      <c r="AD1846" s="167" t="s">
        <v>11254</v>
      </c>
      <c r="AE1846" s="176">
        <v>31574.400000000001</v>
      </c>
    </row>
    <row r="1847" spans="1:31">
      <c r="A1847" s="178">
        <v>108242047060</v>
      </c>
      <c r="B1847" s="166">
        <v>46156</v>
      </c>
      <c r="C1847" s="167" t="s">
        <v>3524</v>
      </c>
      <c r="D1847" s="167" t="s">
        <v>3525</v>
      </c>
      <c r="E1847" s="167" t="s">
        <v>3526</v>
      </c>
      <c r="F1847" s="167" t="s">
        <v>3628</v>
      </c>
      <c r="G1847" s="167" t="s">
        <v>3603</v>
      </c>
      <c r="H1847" s="168">
        <v>46157</v>
      </c>
      <c r="I1847" s="167"/>
      <c r="J1847" s="169">
        <v>26118</v>
      </c>
      <c r="K1847" s="167" t="s">
        <v>55</v>
      </c>
      <c r="L1847" s="169">
        <v>5</v>
      </c>
      <c r="M1847" s="167" t="s">
        <v>3604</v>
      </c>
      <c r="N1847" s="169">
        <v>1790.2660000000001</v>
      </c>
      <c r="O1847" s="167" t="s">
        <v>3505</v>
      </c>
      <c r="P1847" s="167"/>
      <c r="Q1847" s="167" t="s">
        <v>4490</v>
      </c>
      <c r="R1847" s="167" t="s">
        <v>3528</v>
      </c>
      <c r="S1847" s="169">
        <v>9</v>
      </c>
      <c r="T1847" s="167" t="s">
        <v>3703</v>
      </c>
      <c r="U1847" s="169" t="s">
        <v>3704</v>
      </c>
      <c r="V1847" s="167" t="s">
        <v>4570</v>
      </c>
      <c r="W1847" s="167" t="s">
        <v>4571</v>
      </c>
      <c r="X1847" s="170" t="s">
        <v>157</v>
      </c>
      <c r="Y1847" s="171" t="s">
        <v>6245</v>
      </c>
      <c r="Z1847" s="167" t="s">
        <v>10892</v>
      </c>
      <c r="AA1847" s="176">
        <v>1000</v>
      </c>
      <c r="AB1847" s="167" t="s">
        <v>11254</v>
      </c>
      <c r="AC1847" s="176">
        <v>1000</v>
      </c>
      <c r="AD1847" s="167" t="s">
        <v>11254</v>
      </c>
      <c r="AE1847" s="176">
        <v>21450</v>
      </c>
    </row>
    <row r="1848" spans="1:31">
      <c r="A1848" s="178">
        <v>108242047060</v>
      </c>
      <c r="B1848" s="166">
        <v>46156</v>
      </c>
      <c r="C1848" s="167" t="s">
        <v>3524</v>
      </c>
      <c r="D1848" s="167" t="s">
        <v>3525</v>
      </c>
      <c r="E1848" s="167" t="s">
        <v>3526</v>
      </c>
      <c r="F1848" s="167" t="s">
        <v>3628</v>
      </c>
      <c r="G1848" s="167" t="s">
        <v>3603</v>
      </c>
      <c r="H1848" s="168">
        <v>46157</v>
      </c>
      <c r="I1848" s="167"/>
      <c r="J1848" s="169">
        <v>26118</v>
      </c>
      <c r="K1848" s="167" t="s">
        <v>55</v>
      </c>
      <c r="L1848" s="169">
        <v>5</v>
      </c>
      <c r="M1848" s="167" t="s">
        <v>3604</v>
      </c>
      <c r="N1848" s="169">
        <v>1790.2660000000001</v>
      </c>
      <c r="O1848" s="167" t="s">
        <v>3505</v>
      </c>
      <c r="P1848" s="167"/>
      <c r="Q1848" s="167" t="s">
        <v>4490</v>
      </c>
      <c r="R1848" s="167" t="s">
        <v>3528</v>
      </c>
      <c r="S1848" s="169">
        <v>8</v>
      </c>
      <c r="T1848" s="167" t="s">
        <v>3703</v>
      </c>
      <c r="U1848" s="169" t="s">
        <v>3704</v>
      </c>
      <c r="V1848" s="167" t="s">
        <v>4570</v>
      </c>
      <c r="W1848" s="167" t="s">
        <v>4571</v>
      </c>
      <c r="X1848" s="170" t="s">
        <v>157</v>
      </c>
      <c r="Y1848" s="171" t="s">
        <v>6245</v>
      </c>
      <c r="Z1848" s="167" t="s">
        <v>10892</v>
      </c>
      <c r="AA1848" s="176">
        <v>925</v>
      </c>
      <c r="AB1848" s="167" t="s">
        <v>11254</v>
      </c>
      <c r="AC1848" s="176">
        <v>925</v>
      </c>
      <c r="AD1848" s="167" t="s">
        <v>11254</v>
      </c>
      <c r="AE1848" s="176">
        <v>19841.25</v>
      </c>
    </row>
    <row r="1849" spans="1:31">
      <c r="A1849" s="178">
        <v>108242047060</v>
      </c>
      <c r="B1849" s="166">
        <v>46156</v>
      </c>
      <c r="C1849" s="167" t="s">
        <v>3524</v>
      </c>
      <c r="D1849" s="167" t="s">
        <v>3525</v>
      </c>
      <c r="E1849" s="167" t="s">
        <v>3526</v>
      </c>
      <c r="F1849" s="167" t="s">
        <v>3628</v>
      </c>
      <c r="G1849" s="167" t="s">
        <v>3603</v>
      </c>
      <c r="H1849" s="168">
        <v>46157</v>
      </c>
      <c r="I1849" s="167"/>
      <c r="J1849" s="169">
        <v>26118</v>
      </c>
      <c r="K1849" s="167" t="s">
        <v>55</v>
      </c>
      <c r="L1849" s="169">
        <v>5</v>
      </c>
      <c r="M1849" s="167" t="s">
        <v>3604</v>
      </c>
      <c r="N1849" s="169">
        <v>1790.2660000000001</v>
      </c>
      <c r="O1849" s="167" t="s">
        <v>3505</v>
      </c>
      <c r="P1849" s="167"/>
      <c r="Q1849" s="167" t="s">
        <v>4490</v>
      </c>
      <c r="R1849" s="167" t="s">
        <v>3528</v>
      </c>
      <c r="S1849" s="169">
        <v>7</v>
      </c>
      <c r="T1849" s="167" t="s">
        <v>3703</v>
      </c>
      <c r="U1849" s="169" t="s">
        <v>3704</v>
      </c>
      <c r="V1849" s="167" t="s">
        <v>6246</v>
      </c>
      <c r="W1849" s="167" t="s">
        <v>6247</v>
      </c>
      <c r="X1849" s="170" t="s">
        <v>157</v>
      </c>
      <c r="Y1849" s="171" t="s">
        <v>6245</v>
      </c>
      <c r="Z1849" s="167" t="s">
        <v>10892</v>
      </c>
      <c r="AA1849" s="176">
        <v>210</v>
      </c>
      <c r="AB1849" s="167" t="s">
        <v>11254</v>
      </c>
      <c r="AC1849" s="176">
        <v>210</v>
      </c>
      <c r="AD1849" s="167" t="s">
        <v>11254</v>
      </c>
      <c r="AE1849" s="176">
        <v>4554.8999999999996</v>
      </c>
    </row>
    <row r="1850" spans="1:31">
      <c r="A1850" s="178">
        <v>108242047060</v>
      </c>
      <c r="B1850" s="166">
        <v>46156</v>
      </c>
      <c r="C1850" s="167" t="s">
        <v>3524</v>
      </c>
      <c r="D1850" s="167" t="s">
        <v>3525</v>
      </c>
      <c r="E1850" s="167" t="s">
        <v>3526</v>
      </c>
      <c r="F1850" s="167" t="s">
        <v>3628</v>
      </c>
      <c r="G1850" s="167" t="s">
        <v>3603</v>
      </c>
      <c r="H1850" s="168">
        <v>46157</v>
      </c>
      <c r="I1850" s="167"/>
      <c r="J1850" s="169">
        <v>26118</v>
      </c>
      <c r="K1850" s="167" t="s">
        <v>55</v>
      </c>
      <c r="L1850" s="169">
        <v>5</v>
      </c>
      <c r="M1850" s="167" t="s">
        <v>3604</v>
      </c>
      <c r="N1850" s="169">
        <v>1790.2660000000001</v>
      </c>
      <c r="O1850" s="167" t="s">
        <v>3505</v>
      </c>
      <c r="P1850" s="167"/>
      <c r="Q1850" s="167" t="s">
        <v>4490</v>
      </c>
      <c r="R1850" s="167" t="s">
        <v>3528</v>
      </c>
      <c r="S1850" s="169">
        <v>6</v>
      </c>
      <c r="T1850" s="167" t="s">
        <v>3703</v>
      </c>
      <c r="U1850" s="169" t="s">
        <v>3704</v>
      </c>
      <c r="V1850" s="167" t="s">
        <v>4575</v>
      </c>
      <c r="W1850" s="167" t="s">
        <v>3706</v>
      </c>
      <c r="X1850" s="170" t="s">
        <v>157</v>
      </c>
      <c r="Y1850" s="171" t="s">
        <v>6245</v>
      </c>
      <c r="Z1850" s="167" t="s">
        <v>10892</v>
      </c>
      <c r="AA1850" s="176">
        <v>102</v>
      </c>
      <c r="AB1850" s="167" t="s">
        <v>11254</v>
      </c>
      <c r="AC1850" s="176">
        <v>102</v>
      </c>
      <c r="AD1850" s="167" t="s">
        <v>11254</v>
      </c>
      <c r="AE1850" s="176">
        <v>950.64</v>
      </c>
    </row>
    <row r="1851" spans="1:31">
      <c r="A1851" s="178">
        <v>108242047060</v>
      </c>
      <c r="B1851" s="166">
        <v>46156</v>
      </c>
      <c r="C1851" s="167" t="s">
        <v>3524</v>
      </c>
      <c r="D1851" s="167" t="s">
        <v>3525</v>
      </c>
      <c r="E1851" s="167" t="s">
        <v>3526</v>
      </c>
      <c r="F1851" s="167" t="s">
        <v>3628</v>
      </c>
      <c r="G1851" s="167" t="s">
        <v>3603</v>
      </c>
      <c r="H1851" s="168">
        <v>46157</v>
      </c>
      <c r="I1851" s="167"/>
      <c r="J1851" s="169">
        <v>26118</v>
      </c>
      <c r="K1851" s="167" t="s">
        <v>55</v>
      </c>
      <c r="L1851" s="169">
        <v>5</v>
      </c>
      <c r="M1851" s="167" t="s">
        <v>3604</v>
      </c>
      <c r="N1851" s="169">
        <v>1790.2660000000001</v>
      </c>
      <c r="O1851" s="167" t="s">
        <v>3505</v>
      </c>
      <c r="P1851" s="167"/>
      <c r="Q1851" s="167" t="s">
        <v>4490</v>
      </c>
      <c r="R1851" s="167" t="s">
        <v>3528</v>
      </c>
      <c r="S1851" s="169">
        <v>5</v>
      </c>
      <c r="T1851" s="167" t="s">
        <v>3703</v>
      </c>
      <c r="U1851" s="169" t="s">
        <v>3704</v>
      </c>
      <c r="V1851" s="167" t="s">
        <v>4575</v>
      </c>
      <c r="W1851" s="167" t="s">
        <v>3706</v>
      </c>
      <c r="X1851" s="170" t="s">
        <v>157</v>
      </c>
      <c r="Y1851" s="171" t="s">
        <v>6245</v>
      </c>
      <c r="Z1851" s="167" t="s">
        <v>10892</v>
      </c>
      <c r="AA1851" s="176">
        <v>1312</v>
      </c>
      <c r="AB1851" s="167" t="s">
        <v>11254</v>
      </c>
      <c r="AC1851" s="176">
        <v>1312</v>
      </c>
      <c r="AD1851" s="167" t="s">
        <v>11254</v>
      </c>
      <c r="AE1851" s="176">
        <v>12227.84</v>
      </c>
    </row>
    <row r="1852" spans="1:31">
      <c r="A1852" s="178">
        <v>108242047060</v>
      </c>
      <c r="B1852" s="166">
        <v>46156</v>
      </c>
      <c r="C1852" s="167" t="s">
        <v>3524</v>
      </c>
      <c r="D1852" s="167" t="s">
        <v>3525</v>
      </c>
      <c r="E1852" s="167" t="s">
        <v>3526</v>
      </c>
      <c r="F1852" s="167" t="s">
        <v>3628</v>
      </c>
      <c r="G1852" s="167" t="s">
        <v>3603</v>
      </c>
      <c r="H1852" s="168">
        <v>46157</v>
      </c>
      <c r="I1852" s="167"/>
      <c r="J1852" s="169">
        <v>26118</v>
      </c>
      <c r="K1852" s="167" t="s">
        <v>55</v>
      </c>
      <c r="L1852" s="169">
        <v>5</v>
      </c>
      <c r="M1852" s="167" t="s">
        <v>3604</v>
      </c>
      <c r="N1852" s="169">
        <v>1790.2660000000001</v>
      </c>
      <c r="O1852" s="167" t="s">
        <v>3505</v>
      </c>
      <c r="P1852" s="167"/>
      <c r="Q1852" s="167" t="s">
        <v>4490</v>
      </c>
      <c r="R1852" s="167" t="s">
        <v>3528</v>
      </c>
      <c r="S1852" s="169">
        <v>4</v>
      </c>
      <c r="T1852" s="167" t="s">
        <v>3703</v>
      </c>
      <c r="U1852" s="169" t="s">
        <v>3704</v>
      </c>
      <c r="V1852" s="167" t="s">
        <v>4575</v>
      </c>
      <c r="W1852" s="167" t="s">
        <v>3706</v>
      </c>
      <c r="X1852" s="170" t="s">
        <v>157</v>
      </c>
      <c r="Y1852" s="171" t="s">
        <v>6245</v>
      </c>
      <c r="Z1852" s="167" t="s">
        <v>10892</v>
      </c>
      <c r="AA1852" s="176">
        <v>2000</v>
      </c>
      <c r="AB1852" s="167" t="s">
        <v>11254</v>
      </c>
      <c r="AC1852" s="176">
        <v>2000</v>
      </c>
      <c r="AD1852" s="167" t="s">
        <v>11254</v>
      </c>
      <c r="AE1852" s="176">
        <v>18640</v>
      </c>
    </row>
    <row r="1853" spans="1:31">
      <c r="A1853" s="178">
        <v>108242047060</v>
      </c>
      <c r="B1853" s="166">
        <v>46156</v>
      </c>
      <c r="C1853" s="167" t="s">
        <v>3524</v>
      </c>
      <c r="D1853" s="167" t="s">
        <v>3525</v>
      </c>
      <c r="E1853" s="167" t="s">
        <v>3526</v>
      </c>
      <c r="F1853" s="167" t="s">
        <v>3628</v>
      </c>
      <c r="G1853" s="167" t="s">
        <v>3603</v>
      </c>
      <c r="H1853" s="168">
        <v>46157</v>
      </c>
      <c r="I1853" s="167"/>
      <c r="J1853" s="169">
        <v>26118</v>
      </c>
      <c r="K1853" s="167" t="s">
        <v>55</v>
      </c>
      <c r="L1853" s="169">
        <v>5</v>
      </c>
      <c r="M1853" s="167" t="s">
        <v>3604</v>
      </c>
      <c r="N1853" s="169">
        <v>1790.2660000000001</v>
      </c>
      <c r="O1853" s="167" t="s">
        <v>3505</v>
      </c>
      <c r="P1853" s="167"/>
      <c r="Q1853" s="167" t="s">
        <v>4490</v>
      </c>
      <c r="R1853" s="167" t="s">
        <v>3528</v>
      </c>
      <c r="S1853" s="169">
        <v>3</v>
      </c>
      <c r="T1853" s="167" t="s">
        <v>3703</v>
      </c>
      <c r="U1853" s="169" t="s">
        <v>3704</v>
      </c>
      <c r="V1853" s="167" t="s">
        <v>4575</v>
      </c>
      <c r="W1853" s="167" t="s">
        <v>3706</v>
      </c>
      <c r="X1853" s="170" t="s">
        <v>157</v>
      </c>
      <c r="Y1853" s="171" t="s">
        <v>6245</v>
      </c>
      <c r="Z1853" s="167" t="s">
        <v>10892</v>
      </c>
      <c r="AA1853" s="176">
        <v>1884</v>
      </c>
      <c r="AB1853" s="167" t="s">
        <v>11254</v>
      </c>
      <c r="AC1853" s="176">
        <v>1884</v>
      </c>
      <c r="AD1853" s="167" t="s">
        <v>11254</v>
      </c>
      <c r="AE1853" s="176">
        <v>17558.88</v>
      </c>
    </row>
    <row r="1854" spans="1:31">
      <c r="A1854" s="178">
        <v>108242047060</v>
      </c>
      <c r="B1854" s="166">
        <v>46156</v>
      </c>
      <c r="C1854" s="167" t="s">
        <v>3524</v>
      </c>
      <c r="D1854" s="167" t="s">
        <v>3525</v>
      </c>
      <c r="E1854" s="167" t="s">
        <v>3526</v>
      </c>
      <c r="F1854" s="167" t="s">
        <v>3628</v>
      </c>
      <c r="G1854" s="167" t="s">
        <v>3603</v>
      </c>
      <c r="H1854" s="168">
        <v>46157</v>
      </c>
      <c r="I1854" s="167"/>
      <c r="J1854" s="169">
        <v>26118</v>
      </c>
      <c r="K1854" s="167" t="s">
        <v>55</v>
      </c>
      <c r="L1854" s="169">
        <v>5</v>
      </c>
      <c r="M1854" s="167" t="s">
        <v>3604</v>
      </c>
      <c r="N1854" s="169">
        <v>1790.2660000000001</v>
      </c>
      <c r="O1854" s="167" t="s">
        <v>3505</v>
      </c>
      <c r="P1854" s="167"/>
      <c r="Q1854" s="167" t="s">
        <v>4490</v>
      </c>
      <c r="R1854" s="167" t="s">
        <v>3528</v>
      </c>
      <c r="S1854" s="169">
        <v>2</v>
      </c>
      <c r="T1854" s="167" t="s">
        <v>3703</v>
      </c>
      <c r="U1854" s="169" t="s">
        <v>3704</v>
      </c>
      <c r="V1854" s="167" t="s">
        <v>4575</v>
      </c>
      <c r="W1854" s="167" t="s">
        <v>3706</v>
      </c>
      <c r="X1854" s="170" t="s">
        <v>157</v>
      </c>
      <c r="Y1854" s="171" t="s">
        <v>6245</v>
      </c>
      <c r="Z1854" s="167" t="s">
        <v>10892</v>
      </c>
      <c r="AA1854" s="176">
        <v>1500</v>
      </c>
      <c r="AB1854" s="167" t="s">
        <v>11254</v>
      </c>
      <c r="AC1854" s="176">
        <v>1500</v>
      </c>
      <c r="AD1854" s="167" t="s">
        <v>11254</v>
      </c>
      <c r="AE1854" s="176">
        <v>13980</v>
      </c>
    </row>
    <row r="1855" spans="1:31">
      <c r="A1855" s="178">
        <v>108242047060</v>
      </c>
      <c r="B1855" s="166">
        <v>46156</v>
      </c>
      <c r="C1855" s="167" t="s">
        <v>3524</v>
      </c>
      <c r="D1855" s="167" t="s">
        <v>3525</v>
      </c>
      <c r="E1855" s="167" t="s">
        <v>3526</v>
      </c>
      <c r="F1855" s="167" t="s">
        <v>3628</v>
      </c>
      <c r="G1855" s="167" t="s">
        <v>3603</v>
      </c>
      <c r="H1855" s="168">
        <v>46157</v>
      </c>
      <c r="I1855" s="167"/>
      <c r="J1855" s="169">
        <v>26118</v>
      </c>
      <c r="K1855" s="167" t="s">
        <v>55</v>
      </c>
      <c r="L1855" s="169">
        <v>5</v>
      </c>
      <c r="M1855" s="167" t="s">
        <v>3604</v>
      </c>
      <c r="N1855" s="169">
        <v>1790.2660000000001</v>
      </c>
      <c r="O1855" s="167" t="s">
        <v>3505</v>
      </c>
      <c r="P1855" s="167"/>
      <c r="Q1855" s="167" t="s">
        <v>4490</v>
      </c>
      <c r="R1855" s="167" t="s">
        <v>3528</v>
      </c>
      <c r="S1855" s="169">
        <v>1</v>
      </c>
      <c r="T1855" s="167" t="s">
        <v>3703</v>
      </c>
      <c r="U1855" s="169" t="s">
        <v>3704</v>
      </c>
      <c r="V1855" s="167" t="s">
        <v>4575</v>
      </c>
      <c r="W1855" s="167" t="s">
        <v>3706</v>
      </c>
      <c r="X1855" s="170" t="s">
        <v>157</v>
      </c>
      <c r="Y1855" s="171" t="s">
        <v>6245</v>
      </c>
      <c r="Z1855" s="167" t="s">
        <v>10892</v>
      </c>
      <c r="AA1855" s="176">
        <v>1884</v>
      </c>
      <c r="AB1855" s="167" t="s">
        <v>11254</v>
      </c>
      <c r="AC1855" s="176">
        <v>1884</v>
      </c>
      <c r="AD1855" s="167" t="s">
        <v>11254</v>
      </c>
      <c r="AE1855" s="176">
        <v>17558.88</v>
      </c>
    </row>
    <row r="1856" spans="1:31">
      <c r="A1856" s="178">
        <v>108242135850</v>
      </c>
      <c r="B1856" s="166">
        <v>46156</v>
      </c>
      <c r="C1856" s="167" t="s">
        <v>3524</v>
      </c>
      <c r="D1856" s="167" t="s">
        <v>3525</v>
      </c>
      <c r="E1856" s="167" t="s">
        <v>3526</v>
      </c>
      <c r="F1856" s="167" t="s">
        <v>3501</v>
      </c>
      <c r="G1856" s="167" t="s">
        <v>3502</v>
      </c>
      <c r="H1856" s="168">
        <v>46157</v>
      </c>
      <c r="I1856" s="167" t="s">
        <v>6248</v>
      </c>
      <c r="J1856" s="169">
        <v>26118</v>
      </c>
      <c r="K1856" s="167" t="s">
        <v>55</v>
      </c>
      <c r="L1856" s="169">
        <v>1</v>
      </c>
      <c r="M1856" s="167" t="s">
        <v>3513</v>
      </c>
      <c r="N1856" s="169">
        <v>1.6</v>
      </c>
      <c r="O1856" s="167" t="s">
        <v>3505</v>
      </c>
      <c r="P1856" s="167"/>
      <c r="Q1856" s="167" t="s">
        <v>5141</v>
      </c>
      <c r="R1856" s="167" t="s">
        <v>3528</v>
      </c>
      <c r="S1856" s="169">
        <v>1</v>
      </c>
      <c r="T1856" s="167" t="s">
        <v>3529</v>
      </c>
      <c r="U1856" s="169" t="s">
        <v>3530</v>
      </c>
      <c r="V1856" s="167" t="s">
        <v>5142</v>
      </c>
      <c r="W1856" s="167" t="s">
        <v>5143</v>
      </c>
      <c r="X1856" s="170" t="s">
        <v>157</v>
      </c>
      <c r="Y1856" s="171" t="s">
        <v>6249</v>
      </c>
      <c r="Z1856" s="167" t="s">
        <v>10893</v>
      </c>
      <c r="AA1856" s="176">
        <v>96</v>
      </c>
      <c r="AB1856" s="167" t="s">
        <v>11254</v>
      </c>
      <c r="AC1856" s="176">
        <v>96</v>
      </c>
      <c r="AD1856" s="167" t="s">
        <v>11254</v>
      </c>
      <c r="AE1856" s="176">
        <v>10078.08</v>
      </c>
    </row>
    <row r="1857" spans="1:31">
      <c r="A1857" s="178">
        <v>108242159320</v>
      </c>
      <c r="B1857" s="166">
        <v>46156</v>
      </c>
      <c r="C1857" s="167" t="s">
        <v>3524</v>
      </c>
      <c r="D1857" s="167" t="s">
        <v>3525</v>
      </c>
      <c r="E1857" s="167" t="s">
        <v>3526</v>
      </c>
      <c r="F1857" s="167" t="s">
        <v>3501</v>
      </c>
      <c r="G1857" s="167" t="s">
        <v>3502</v>
      </c>
      <c r="H1857" s="168">
        <v>46157</v>
      </c>
      <c r="I1857" s="167" t="s">
        <v>6248</v>
      </c>
      <c r="J1857" s="169">
        <v>26118</v>
      </c>
      <c r="K1857" s="167" t="s">
        <v>55</v>
      </c>
      <c r="L1857" s="169">
        <v>7</v>
      </c>
      <c r="M1857" s="167" t="s">
        <v>3513</v>
      </c>
      <c r="N1857" s="169">
        <v>49.4</v>
      </c>
      <c r="O1857" s="167" t="s">
        <v>3505</v>
      </c>
      <c r="P1857" s="167"/>
      <c r="Q1857" s="167" t="s">
        <v>3506</v>
      </c>
      <c r="R1857" s="167" t="s">
        <v>3528</v>
      </c>
      <c r="S1857" s="169">
        <v>1</v>
      </c>
      <c r="T1857" s="167" t="s">
        <v>3529</v>
      </c>
      <c r="U1857" s="169" t="s">
        <v>3530</v>
      </c>
      <c r="V1857" s="167" t="s">
        <v>4652</v>
      </c>
      <c r="W1857" s="167" t="s">
        <v>4653</v>
      </c>
      <c r="X1857" s="170" t="s">
        <v>157</v>
      </c>
      <c r="Y1857" s="171" t="s">
        <v>6250</v>
      </c>
      <c r="Z1857" s="167" t="s">
        <v>10894</v>
      </c>
      <c r="AA1857" s="176">
        <v>24491</v>
      </c>
      <c r="AB1857" s="167" t="s">
        <v>11254</v>
      </c>
      <c r="AC1857" s="176">
        <v>24491</v>
      </c>
      <c r="AD1857" s="167" t="s">
        <v>11254</v>
      </c>
      <c r="AE1857" s="176">
        <v>1629631.14</v>
      </c>
    </row>
    <row r="1858" spans="1:31">
      <c r="A1858" s="178">
        <v>108242228510</v>
      </c>
      <c r="B1858" s="166">
        <v>46156</v>
      </c>
      <c r="C1858" s="167" t="s">
        <v>3524</v>
      </c>
      <c r="D1858" s="167" t="s">
        <v>3525</v>
      </c>
      <c r="E1858" s="167" t="s">
        <v>3526</v>
      </c>
      <c r="F1858" s="167" t="s">
        <v>3501</v>
      </c>
      <c r="G1858" s="167" t="s">
        <v>3502</v>
      </c>
      <c r="H1858" s="168">
        <v>46157</v>
      </c>
      <c r="I1858" s="167" t="s">
        <v>6248</v>
      </c>
      <c r="J1858" s="169">
        <v>26118</v>
      </c>
      <c r="K1858" s="167" t="s">
        <v>55</v>
      </c>
      <c r="L1858" s="169">
        <v>7</v>
      </c>
      <c r="M1858" s="167" t="s">
        <v>3513</v>
      </c>
      <c r="N1858" s="169">
        <v>53.6</v>
      </c>
      <c r="O1858" s="167" t="s">
        <v>3505</v>
      </c>
      <c r="P1858" s="167"/>
      <c r="Q1858" s="167" t="s">
        <v>3506</v>
      </c>
      <c r="R1858" s="167" t="s">
        <v>3528</v>
      </c>
      <c r="S1858" s="169">
        <v>1</v>
      </c>
      <c r="T1858" s="167" t="s">
        <v>3529</v>
      </c>
      <c r="U1858" s="169" t="s">
        <v>3530</v>
      </c>
      <c r="V1858" s="167" t="s">
        <v>4652</v>
      </c>
      <c r="W1858" s="167" t="s">
        <v>4653</v>
      </c>
      <c r="X1858" s="170" t="s">
        <v>157</v>
      </c>
      <c r="Y1858" s="171" t="s">
        <v>6251</v>
      </c>
      <c r="Z1858" s="167" t="s">
        <v>10895</v>
      </c>
      <c r="AA1858" s="176">
        <v>26460</v>
      </c>
      <c r="AB1858" s="167" t="s">
        <v>11254</v>
      </c>
      <c r="AC1858" s="176">
        <v>26460</v>
      </c>
      <c r="AD1858" s="167" t="s">
        <v>11254</v>
      </c>
      <c r="AE1858" s="176">
        <v>1760648.4</v>
      </c>
    </row>
    <row r="1859" spans="1:31">
      <c r="A1859" s="178">
        <v>108242269110</v>
      </c>
      <c r="B1859" s="166">
        <v>46156</v>
      </c>
      <c r="C1859" s="167" t="s">
        <v>3524</v>
      </c>
      <c r="D1859" s="167" t="s">
        <v>3525</v>
      </c>
      <c r="E1859" s="167" t="s">
        <v>3526</v>
      </c>
      <c r="F1859" s="167" t="s">
        <v>3501</v>
      </c>
      <c r="G1859" s="167" t="s">
        <v>3502</v>
      </c>
      <c r="H1859" s="168">
        <v>46157</v>
      </c>
      <c r="I1859" s="167"/>
      <c r="J1859" s="169">
        <v>26118</v>
      </c>
      <c r="K1859" s="167" t="s">
        <v>55</v>
      </c>
      <c r="L1859" s="169">
        <v>13</v>
      </c>
      <c r="M1859" s="167" t="s">
        <v>3513</v>
      </c>
      <c r="N1859" s="169">
        <v>19.5</v>
      </c>
      <c r="O1859" s="167" t="s">
        <v>3505</v>
      </c>
      <c r="P1859" s="167"/>
      <c r="Q1859" s="167" t="s">
        <v>3527</v>
      </c>
      <c r="R1859" s="167" t="s">
        <v>3528</v>
      </c>
      <c r="S1859" s="169">
        <v>13</v>
      </c>
      <c r="T1859" s="167" t="s">
        <v>3560</v>
      </c>
      <c r="U1859" s="169" t="s">
        <v>3561</v>
      </c>
      <c r="V1859" s="167" t="s">
        <v>5016</v>
      </c>
      <c r="W1859" s="167" t="s">
        <v>5017</v>
      </c>
      <c r="X1859" s="170" t="s">
        <v>160</v>
      </c>
      <c r="Y1859" s="171" t="s">
        <v>6252</v>
      </c>
      <c r="Z1859" s="167" t="s">
        <v>10896</v>
      </c>
      <c r="AA1859" s="176">
        <v>10000</v>
      </c>
      <c r="AB1859" s="167" t="s">
        <v>11254</v>
      </c>
      <c r="AC1859" s="176">
        <v>10000</v>
      </c>
      <c r="AD1859" s="167" t="s">
        <v>11254</v>
      </c>
      <c r="AE1859" s="176">
        <v>4.7</v>
      </c>
    </row>
    <row r="1860" spans="1:31">
      <c r="A1860" s="178">
        <v>108242269110</v>
      </c>
      <c r="B1860" s="166">
        <v>46156</v>
      </c>
      <c r="C1860" s="167" t="s">
        <v>3524</v>
      </c>
      <c r="D1860" s="167" t="s">
        <v>3525</v>
      </c>
      <c r="E1860" s="167" t="s">
        <v>3526</v>
      </c>
      <c r="F1860" s="167" t="s">
        <v>3501</v>
      </c>
      <c r="G1860" s="167" t="s">
        <v>3502</v>
      </c>
      <c r="H1860" s="168">
        <v>46157</v>
      </c>
      <c r="I1860" s="167"/>
      <c r="J1860" s="169">
        <v>26118</v>
      </c>
      <c r="K1860" s="167" t="s">
        <v>55</v>
      </c>
      <c r="L1860" s="169">
        <v>13</v>
      </c>
      <c r="M1860" s="167" t="s">
        <v>3513</v>
      </c>
      <c r="N1860" s="169">
        <v>19.5</v>
      </c>
      <c r="O1860" s="167" t="s">
        <v>3505</v>
      </c>
      <c r="P1860" s="167"/>
      <c r="Q1860" s="167" t="s">
        <v>3527</v>
      </c>
      <c r="R1860" s="167" t="s">
        <v>3528</v>
      </c>
      <c r="S1860" s="169">
        <v>12</v>
      </c>
      <c r="T1860" s="167" t="s">
        <v>3560</v>
      </c>
      <c r="U1860" s="169" t="s">
        <v>3561</v>
      </c>
      <c r="V1860" s="167" t="s">
        <v>5016</v>
      </c>
      <c r="W1860" s="167" t="s">
        <v>5017</v>
      </c>
      <c r="X1860" s="170" t="s">
        <v>160</v>
      </c>
      <c r="Y1860" s="171" t="s">
        <v>6252</v>
      </c>
      <c r="Z1860" s="167" t="s">
        <v>10896</v>
      </c>
      <c r="AA1860" s="176">
        <v>20000</v>
      </c>
      <c r="AB1860" s="167" t="s">
        <v>11254</v>
      </c>
      <c r="AC1860" s="176">
        <v>20000</v>
      </c>
      <c r="AD1860" s="167" t="s">
        <v>11254</v>
      </c>
      <c r="AE1860" s="176">
        <v>9.4</v>
      </c>
    </row>
    <row r="1861" spans="1:31">
      <c r="A1861" s="178">
        <v>108242269110</v>
      </c>
      <c r="B1861" s="166">
        <v>46156</v>
      </c>
      <c r="C1861" s="167" t="s">
        <v>3524</v>
      </c>
      <c r="D1861" s="167" t="s">
        <v>3525</v>
      </c>
      <c r="E1861" s="167" t="s">
        <v>3526</v>
      </c>
      <c r="F1861" s="167" t="s">
        <v>3501</v>
      </c>
      <c r="G1861" s="167" t="s">
        <v>3502</v>
      </c>
      <c r="H1861" s="168">
        <v>46157</v>
      </c>
      <c r="I1861" s="167"/>
      <c r="J1861" s="169">
        <v>26118</v>
      </c>
      <c r="K1861" s="167" t="s">
        <v>55</v>
      </c>
      <c r="L1861" s="169">
        <v>13</v>
      </c>
      <c r="M1861" s="167" t="s">
        <v>3513</v>
      </c>
      <c r="N1861" s="169">
        <v>19.5</v>
      </c>
      <c r="O1861" s="167" t="s">
        <v>3505</v>
      </c>
      <c r="P1861" s="167"/>
      <c r="Q1861" s="167" t="s">
        <v>3527</v>
      </c>
      <c r="R1861" s="167" t="s">
        <v>3528</v>
      </c>
      <c r="S1861" s="169">
        <v>11</v>
      </c>
      <c r="T1861" s="167" t="s">
        <v>3560</v>
      </c>
      <c r="U1861" s="169" t="s">
        <v>3561</v>
      </c>
      <c r="V1861" s="167" t="s">
        <v>5012</v>
      </c>
      <c r="W1861" s="167" t="s">
        <v>5013</v>
      </c>
      <c r="X1861" s="170" t="s">
        <v>160</v>
      </c>
      <c r="Y1861" s="171" t="s">
        <v>6252</v>
      </c>
      <c r="Z1861" s="167" t="s">
        <v>10896</v>
      </c>
      <c r="AA1861" s="176">
        <v>50000</v>
      </c>
      <c r="AB1861" s="167" t="s">
        <v>11254</v>
      </c>
      <c r="AC1861" s="176">
        <v>50000</v>
      </c>
      <c r="AD1861" s="167" t="s">
        <v>11254</v>
      </c>
      <c r="AE1861" s="176">
        <v>21</v>
      </c>
    </row>
    <row r="1862" spans="1:31">
      <c r="A1862" s="178">
        <v>108242269110</v>
      </c>
      <c r="B1862" s="166">
        <v>46156</v>
      </c>
      <c r="C1862" s="167" t="s">
        <v>3524</v>
      </c>
      <c r="D1862" s="167" t="s">
        <v>3525</v>
      </c>
      <c r="E1862" s="167" t="s">
        <v>3526</v>
      </c>
      <c r="F1862" s="167" t="s">
        <v>3501</v>
      </c>
      <c r="G1862" s="167" t="s">
        <v>3502</v>
      </c>
      <c r="H1862" s="168">
        <v>46157</v>
      </c>
      <c r="I1862" s="167"/>
      <c r="J1862" s="169">
        <v>26118</v>
      </c>
      <c r="K1862" s="167" t="s">
        <v>55</v>
      </c>
      <c r="L1862" s="169">
        <v>13</v>
      </c>
      <c r="M1862" s="167" t="s">
        <v>3513</v>
      </c>
      <c r="N1862" s="169">
        <v>19.5</v>
      </c>
      <c r="O1862" s="167" t="s">
        <v>3505</v>
      </c>
      <c r="P1862" s="167"/>
      <c r="Q1862" s="167" t="s">
        <v>3527</v>
      </c>
      <c r="R1862" s="167" t="s">
        <v>3528</v>
      </c>
      <c r="S1862" s="169">
        <v>10</v>
      </c>
      <c r="T1862" s="167" t="s">
        <v>3535</v>
      </c>
      <c r="U1862" s="169" t="s">
        <v>3536</v>
      </c>
      <c r="V1862" s="167" t="s">
        <v>5020</v>
      </c>
      <c r="W1862" s="167" t="s">
        <v>5021</v>
      </c>
      <c r="X1862" s="170" t="s">
        <v>160</v>
      </c>
      <c r="Y1862" s="171" t="s">
        <v>6252</v>
      </c>
      <c r="Z1862" s="167" t="s">
        <v>10896</v>
      </c>
      <c r="AA1862" s="176">
        <v>40000</v>
      </c>
      <c r="AB1862" s="167" t="s">
        <v>11254</v>
      </c>
      <c r="AC1862" s="176">
        <v>40000</v>
      </c>
      <c r="AD1862" s="167" t="s">
        <v>11254</v>
      </c>
      <c r="AE1862" s="176">
        <v>10.8</v>
      </c>
    </row>
    <row r="1863" spans="1:31">
      <c r="A1863" s="178">
        <v>108242269110</v>
      </c>
      <c r="B1863" s="166">
        <v>46156</v>
      </c>
      <c r="C1863" s="167" t="s">
        <v>3524</v>
      </c>
      <c r="D1863" s="167" t="s">
        <v>3525</v>
      </c>
      <c r="E1863" s="167" t="s">
        <v>3526</v>
      </c>
      <c r="F1863" s="167" t="s">
        <v>3501</v>
      </c>
      <c r="G1863" s="167" t="s">
        <v>3502</v>
      </c>
      <c r="H1863" s="168">
        <v>46157</v>
      </c>
      <c r="I1863" s="167"/>
      <c r="J1863" s="169">
        <v>26118</v>
      </c>
      <c r="K1863" s="167" t="s">
        <v>55</v>
      </c>
      <c r="L1863" s="169">
        <v>13</v>
      </c>
      <c r="M1863" s="167" t="s">
        <v>3513</v>
      </c>
      <c r="N1863" s="169">
        <v>19.5</v>
      </c>
      <c r="O1863" s="167" t="s">
        <v>3505</v>
      </c>
      <c r="P1863" s="167"/>
      <c r="Q1863" s="167" t="s">
        <v>3527</v>
      </c>
      <c r="R1863" s="167" t="s">
        <v>3528</v>
      </c>
      <c r="S1863" s="169">
        <v>9</v>
      </c>
      <c r="T1863" s="167" t="s">
        <v>3560</v>
      </c>
      <c r="U1863" s="169" t="s">
        <v>3561</v>
      </c>
      <c r="V1863" s="167" t="s">
        <v>3859</v>
      </c>
      <c r="W1863" s="167" t="s">
        <v>3860</v>
      </c>
      <c r="X1863" s="170" t="s">
        <v>157</v>
      </c>
      <c r="Y1863" s="171" t="s">
        <v>6252</v>
      </c>
      <c r="Z1863" s="167" t="s">
        <v>10896</v>
      </c>
      <c r="AA1863" s="176">
        <v>320000</v>
      </c>
      <c r="AB1863" s="167" t="s">
        <v>11254</v>
      </c>
      <c r="AC1863" s="176">
        <v>320000</v>
      </c>
      <c r="AD1863" s="167" t="s">
        <v>11254</v>
      </c>
      <c r="AE1863" s="176">
        <v>672</v>
      </c>
    </row>
    <row r="1864" spans="1:31">
      <c r="A1864" s="178">
        <v>108242269110</v>
      </c>
      <c r="B1864" s="166">
        <v>46156</v>
      </c>
      <c r="C1864" s="167" t="s">
        <v>3524</v>
      </c>
      <c r="D1864" s="167" t="s">
        <v>3525</v>
      </c>
      <c r="E1864" s="167" t="s">
        <v>3526</v>
      </c>
      <c r="F1864" s="167" t="s">
        <v>3501</v>
      </c>
      <c r="G1864" s="167" t="s">
        <v>3502</v>
      </c>
      <c r="H1864" s="168">
        <v>46157</v>
      </c>
      <c r="I1864" s="167"/>
      <c r="J1864" s="169">
        <v>26118</v>
      </c>
      <c r="K1864" s="167" t="s">
        <v>55</v>
      </c>
      <c r="L1864" s="169">
        <v>13</v>
      </c>
      <c r="M1864" s="167" t="s">
        <v>3513</v>
      </c>
      <c r="N1864" s="169">
        <v>19.5</v>
      </c>
      <c r="O1864" s="167" t="s">
        <v>3505</v>
      </c>
      <c r="P1864" s="167"/>
      <c r="Q1864" s="167" t="s">
        <v>3527</v>
      </c>
      <c r="R1864" s="167" t="s">
        <v>3528</v>
      </c>
      <c r="S1864" s="169">
        <v>8</v>
      </c>
      <c r="T1864" s="167" t="s">
        <v>3545</v>
      </c>
      <c r="U1864" s="169" t="s">
        <v>3546</v>
      </c>
      <c r="V1864" s="167" t="s">
        <v>5464</v>
      </c>
      <c r="W1864" s="167" t="s">
        <v>3819</v>
      </c>
      <c r="X1864" s="170" t="s">
        <v>157</v>
      </c>
      <c r="Y1864" s="171" t="s">
        <v>6252</v>
      </c>
      <c r="Z1864" s="167" t="s">
        <v>10896</v>
      </c>
      <c r="AA1864" s="176">
        <v>12000</v>
      </c>
      <c r="AB1864" s="167" t="s">
        <v>11254</v>
      </c>
      <c r="AC1864" s="176">
        <v>12000</v>
      </c>
      <c r="AD1864" s="167" t="s">
        <v>11254</v>
      </c>
      <c r="AE1864" s="176">
        <v>403.8</v>
      </c>
    </row>
    <row r="1865" spans="1:31">
      <c r="A1865" s="178">
        <v>108242269110</v>
      </c>
      <c r="B1865" s="166">
        <v>46156</v>
      </c>
      <c r="C1865" s="167" t="s">
        <v>3524</v>
      </c>
      <c r="D1865" s="167" t="s">
        <v>3525</v>
      </c>
      <c r="E1865" s="167" t="s">
        <v>3526</v>
      </c>
      <c r="F1865" s="167" t="s">
        <v>3501</v>
      </c>
      <c r="G1865" s="167" t="s">
        <v>3502</v>
      </c>
      <c r="H1865" s="168">
        <v>46157</v>
      </c>
      <c r="I1865" s="167"/>
      <c r="J1865" s="169">
        <v>26118</v>
      </c>
      <c r="K1865" s="167" t="s">
        <v>55</v>
      </c>
      <c r="L1865" s="169">
        <v>13</v>
      </c>
      <c r="M1865" s="167" t="s">
        <v>3513</v>
      </c>
      <c r="N1865" s="169">
        <v>19.5</v>
      </c>
      <c r="O1865" s="167" t="s">
        <v>3505</v>
      </c>
      <c r="P1865" s="167"/>
      <c r="Q1865" s="167" t="s">
        <v>3527</v>
      </c>
      <c r="R1865" s="167" t="s">
        <v>3528</v>
      </c>
      <c r="S1865" s="169">
        <v>7</v>
      </c>
      <c r="T1865" s="167" t="s">
        <v>3535</v>
      </c>
      <c r="U1865" s="169" t="s">
        <v>3536</v>
      </c>
      <c r="V1865" s="167" t="s">
        <v>5022</v>
      </c>
      <c r="W1865" s="167" t="s">
        <v>5023</v>
      </c>
      <c r="X1865" s="170" t="s">
        <v>157</v>
      </c>
      <c r="Y1865" s="171" t="s">
        <v>6252</v>
      </c>
      <c r="Z1865" s="167" t="s">
        <v>10896</v>
      </c>
      <c r="AA1865" s="176">
        <v>420000</v>
      </c>
      <c r="AB1865" s="167" t="s">
        <v>11254</v>
      </c>
      <c r="AC1865" s="176">
        <v>420000</v>
      </c>
      <c r="AD1865" s="167" t="s">
        <v>11254</v>
      </c>
      <c r="AE1865" s="176">
        <v>113.4</v>
      </c>
    </row>
    <row r="1866" spans="1:31">
      <c r="A1866" s="178">
        <v>108242269110</v>
      </c>
      <c r="B1866" s="166">
        <v>46156</v>
      </c>
      <c r="C1866" s="167" t="s">
        <v>3524</v>
      </c>
      <c r="D1866" s="167" t="s">
        <v>3525</v>
      </c>
      <c r="E1866" s="167" t="s">
        <v>3526</v>
      </c>
      <c r="F1866" s="167" t="s">
        <v>3501</v>
      </c>
      <c r="G1866" s="167" t="s">
        <v>3502</v>
      </c>
      <c r="H1866" s="168">
        <v>46157</v>
      </c>
      <c r="I1866" s="167"/>
      <c r="J1866" s="169">
        <v>26118</v>
      </c>
      <c r="K1866" s="167" t="s">
        <v>55</v>
      </c>
      <c r="L1866" s="169">
        <v>13</v>
      </c>
      <c r="M1866" s="167" t="s">
        <v>3513</v>
      </c>
      <c r="N1866" s="169">
        <v>19.5</v>
      </c>
      <c r="O1866" s="167" t="s">
        <v>3505</v>
      </c>
      <c r="P1866" s="167"/>
      <c r="Q1866" s="167" t="s">
        <v>3527</v>
      </c>
      <c r="R1866" s="167" t="s">
        <v>3528</v>
      </c>
      <c r="S1866" s="169">
        <v>6</v>
      </c>
      <c r="T1866" s="167" t="s">
        <v>3560</v>
      </c>
      <c r="U1866" s="169" t="s">
        <v>3561</v>
      </c>
      <c r="V1866" s="167" t="s">
        <v>3855</v>
      </c>
      <c r="W1866" s="167" t="s">
        <v>3856</v>
      </c>
      <c r="X1866" s="170" t="s">
        <v>160</v>
      </c>
      <c r="Y1866" s="171" t="s">
        <v>6252</v>
      </c>
      <c r="Z1866" s="167" t="s">
        <v>10896</v>
      </c>
      <c r="AA1866" s="176">
        <v>300000</v>
      </c>
      <c r="AB1866" s="167" t="s">
        <v>11254</v>
      </c>
      <c r="AC1866" s="176">
        <v>300000</v>
      </c>
      <c r="AD1866" s="167" t="s">
        <v>11254</v>
      </c>
      <c r="AE1866" s="176">
        <v>120</v>
      </c>
    </row>
    <row r="1867" spans="1:31">
      <c r="A1867" s="178">
        <v>108242269110</v>
      </c>
      <c r="B1867" s="166">
        <v>46156</v>
      </c>
      <c r="C1867" s="167" t="s">
        <v>3524</v>
      </c>
      <c r="D1867" s="167" t="s">
        <v>3525</v>
      </c>
      <c r="E1867" s="167" t="s">
        <v>3526</v>
      </c>
      <c r="F1867" s="167" t="s">
        <v>3501</v>
      </c>
      <c r="G1867" s="167" t="s">
        <v>3502</v>
      </c>
      <c r="H1867" s="168">
        <v>46157</v>
      </c>
      <c r="I1867" s="167"/>
      <c r="J1867" s="169">
        <v>26118</v>
      </c>
      <c r="K1867" s="167" t="s">
        <v>55</v>
      </c>
      <c r="L1867" s="169">
        <v>13</v>
      </c>
      <c r="M1867" s="167" t="s">
        <v>3513</v>
      </c>
      <c r="N1867" s="169">
        <v>19.5</v>
      </c>
      <c r="O1867" s="167" t="s">
        <v>3505</v>
      </c>
      <c r="P1867" s="167"/>
      <c r="Q1867" s="167" t="s">
        <v>3527</v>
      </c>
      <c r="R1867" s="167" t="s">
        <v>3528</v>
      </c>
      <c r="S1867" s="169">
        <v>5</v>
      </c>
      <c r="T1867" s="167" t="s">
        <v>3535</v>
      </c>
      <c r="U1867" s="169" t="s">
        <v>3536</v>
      </c>
      <c r="V1867" s="167" t="s">
        <v>5020</v>
      </c>
      <c r="W1867" s="167" t="s">
        <v>5021</v>
      </c>
      <c r="X1867" s="170" t="s">
        <v>160</v>
      </c>
      <c r="Y1867" s="171" t="s">
        <v>6252</v>
      </c>
      <c r="Z1867" s="167" t="s">
        <v>10896</v>
      </c>
      <c r="AA1867" s="176">
        <v>10000</v>
      </c>
      <c r="AB1867" s="167" t="s">
        <v>11254</v>
      </c>
      <c r="AC1867" s="176">
        <v>10000</v>
      </c>
      <c r="AD1867" s="167" t="s">
        <v>11254</v>
      </c>
      <c r="AE1867" s="176">
        <v>2.7</v>
      </c>
    </row>
    <row r="1868" spans="1:31">
      <c r="A1868" s="178">
        <v>108242269110</v>
      </c>
      <c r="B1868" s="166">
        <v>46156</v>
      </c>
      <c r="C1868" s="167" t="s">
        <v>3524</v>
      </c>
      <c r="D1868" s="167" t="s">
        <v>3525</v>
      </c>
      <c r="E1868" s="167" t="s">
        <v>3526</v>
      </c>
      <c r="F1868" s="167" t="s">
        <v>3501</v>
      </c>
      <c r="G1868" s="167" t="s">
        <v>3502</v>
      </c>
      <c r="H1868" s="168">
        <v>46157</v>
      </c>
      <c r="I1868" s="167"/>
      <c r="J1868" s="169">
        <v>26118</v>
      </c>
      <c r="K1868" s="167" t="s">
        <v>55</v>
      </c>
      <c r="L1868" s="169">
        <v>13</v>
      </c>
      <c r="M1868" s="167" t="s">
        <v>3513</v>
      </c>
      <c r="N1868" s="169">
        <v>19.5</v>
      </c>
      <c r="O1868" s="167" t="s">
        <v>3505</v>
      </c>
      <c r="P1868" s="167"/>
      <c r="Q1868" s="167" t="s">
        <v>3527</v>
      </c>
      <c r="R1868" s="167" t="s">
        <v>3528</v>
      </c>
      <c r="S1868" s="169">
        <v>4</v>
      </c>
      <c r="T1868" s="167" t="s">
        <v>3560</v>
      </c>
      <c r="U1868" s="169" t="s">
        <v>3561</v>
      </c>
      <c r="V1868" s="167" t="s">
        <v>3855</v>
      </c>
      <c r="W1868" s="167" t="s">
        <v>3856</v>
      </c>
      <c r="X1868" s="170" t="s">
        <v>160</v>
      </c>
      <c r="Y1868" s="171" t="s">
        <v>6252</v>
      </c>
      <c r="Z1868" s="167" t="s">
        <v>10896</v>
      </c>
      <c r="AA1868" s="176">
        <v>150000</v>
      </c>
      <c r="AB1868" s="167" t="s">
        <v>11254</v>
      </c>
      <c r="AC1868" s="176">
        <v>150000</v>
      </c>
      <c r="AD1868" s="167" t="s">
        <v>11254</v>
      </c>
      <c r="AE1868" s="176">
        <v>60</v>
      </c>
    </row>
    <row r="1869" spans="1:31">
      <c r="A1869" s="178">
        <v>108242269110</v>
      </c>
      <c r="B1869" s="166">
        <v>46156</v>
      </c>
      <c r="C1869" s="167" t="s">
        <v>3524</v>
      </c>
      <c r="D1869" s="167" t="s">
        <v>3525</v>
      </c>
      <c r="E1869" s="167" t="s">
        <v>3526</v>
      </c>
      <c r="F1869" s="167" t="s">
        <v>3501</v>
      </c>
      <c r="G1869" s="167" t="s">
        <v>3502</v>
      </c>
      <c r="H1869" s="168">
        <v>46157</v>
      </c>
      <c r="I1869" s="167"/>
      <c r="J1869" s="169">
        <v>26118</v>
      </c>
      <c r="K1869" s="167" t="s">
        <v>55</v>
      </c>
      <c r="L1869" s="169">
        <v>13</v>
      </c>
      <c r="M1869" s="167" t="s">
        <v>3513</v>
      </c>
      <c r="N1869" s="169">
        <v>19.5</v>
      </c>
      <c r="O1869" s="167" t="s">
        <v>3505</v>
      </c>
      <c r="P1869" s="167"/>
      <c r="Q1869" s="167" t="s">
        <v>3527</v>
      </c>
      <c r="R1869" s="167" t="s">
        <v>3528</v>
      </c>
      <c r="S1869" s="169">
        <v>3</v>
      </c>
      <c r="T1869" s="167" t="s">
        <v>3560</v>
      </c>
      <c r="U1869" s="169" t="s">
        <v>3561</v>
      </c>
      <c r="V1869" s="167" t="s">
        <v>3857</v>
      </c>
      <c r="W1869" s="167" t="s">
        <v>3858</v>
      </c>
      <c r="X1869" s="170" t="s">
        <v>157</v>
      </c>
      <c r="Y1869" s="171" t="s">
        <v>6252</v>
      </c>
      <c r="Z1869" s="167" t="s">
        <v>10896</v>
      </c>
      <c r="AA1869" s="176">
        <v>60000</v>
      </c>
      <c r="AB1869" s="167" t="s">
        <v>11254</v>
      </c>
      <c r="AC1869" s="176">
        <v>60000</v>
      </c>
      <c r="AD1869" s="167" t="s">
        <v>11254</v>
      </c>
      <c r="AE1869" s="176">
        <v>100.2</v>
      </c>
    </row>
    <row r="1870" spans="1:31">
      <c r="A1870" s="178">
        <v>108242269110</v>
      </c>
      <c r="B1870" s="166">
        <v>46156</v>
      </c>
      <c r="C1870" s="167" t="s">
        <v>3524</v>
      </c>
      <c r="D1870" s="167" t="s">
        <v>3525</v>
      </c>
      <c r="E1870" s="167" t="s">
        <v>3526</v>
      </c>
      <c r="F1870" s="167" t="s">
        <v>3501</v>
      </c>
      <c r="G1870" s="167" t="s">
        <v>3502</v>
      </c>
      <c r="H1870" s="168">
        <v>46157</v>
      </c>
      <c r="I1870" s="167"/>
      <c r="J1870" s="169">
        <v>26118</v>
      </c>
      <c r="K1870" s="167" t="s">
        <v>55</v>
      </c>
      <c r="L1870" s="169">
        <v>13</v>
      </c>
      <c r="M1870" s="167" t="s">
        <v>3513</v>
      </c>
      <c r="N1870" s="169">
        <v>19.5</v>
      </c>
      <c r="O1870" s="167" t="s">
        <v>3505</v>
      </c>
      <c r="P1870" s="167"/>
      <c r="Q1870" s="167" t="s">
        <v>3527</v>
      </c>
      <c r="R1870" s="167" t="s">
        <v>3528</v>
      </c>
      <c r="S1870" s="169">
        <v>2</v>
      </c>
      <c r="T1870" s="167" t="s">
        <v>3560</v>
      </c>
      <c r="U1870" s="169" t="s">
        <v>3561</v>
      </c>
      <c r="V1870" s="167" t="s">
        <v>3855</v>
      </c>
      <c r="W1870" s="167" t="s">
        <v>3856</v>
      </c>
      <c r="X1870" s="170" t="s">
        <v>160</v>
      </c>
      <c r="Y1870" s="171" t="s">
        <v>6252</v>
      </c>
      <c r="Z1870" s="167" t="s">
        <v>10896</v>
      </c>
      <c r="AA1870" s="176">
        <v>45000</v>
      </c>
      <c r="AB1870" s="167" t="s">
        <v>11254</v>
      </c>
      <c r="AC1870" s="176">
        <v>45000</v>
      </c>
      <c r="AD1870" s="167" t="s">
        <v>11254</v>
      </c>
      <c r="AE1870" s="176">
        <v>18</v>
      </c>
    </row>
    <row r="1871" spans="1:31">
      <c r="A1871" s="178">
        <v>108242269110</v>
      </c>
      <c r="B1871" s="166">
        <v>46156</v>
      </c>
      <c r="C1871" s="167" t="s">
        <v>3524</v>
      </c>
      <c r="D1871" s="167" t="s">
        <v>3525</v>
      </c>
      <c r="E1871" s="167" t="s">
        <v>3526</v>
      </c>
      <c r="F1871" s="167" t="s">
        <v>3501</v>
      </c>
      <c r="G1871" s="167" t="s">
        <v>3502</v>
      </c>
      <c r="H1871" s="168">
        <v>46157</v>
      </c>
      <c r="I1871" s="167"/>
      <c r="J1871" s="169">
        <v>26118</v>
      </c>
      <c r="K1871" s="167" t="s">
        <v>55</v>
      </c>
      <c r="L1871" s="169">
        <v>13</v>
      </c>
      <c r="M1871" s="167" t="s">
        <v>3513</v>
      </c>
      <c r="N1871" s="169">
        <v>19.5</v>
      </c>
      <c r="O1871" s="167" t="s">
        <v>3505</v>
      </c>
      <c r="P1871" s="167"/>
      <c r="Q1871" s="167" t="s">
        <v>3527</v>
      </c>
      <c r="R1871" s="167" t="s">
        <v>3528</v>
      </c>
      <c r="S1871" s="169">
        <v>1</v>
      </c>
      <c r="T1871" s="167" t="s">
        <v>3560</v>
      </c>
      <c r="U1871" s="169" t="s">
        <v>3561</v>
      </c>
      <c r="V1871" s="167" t="s">
        <v>6253</v>
      </c>
      <c r="W1871" s="167" t="s">
        <v>6254</v>
      </c>
      <c r="X1871" s="170" t="s">
        <v>160</v>
      </c>
      <c r="Y1871" s="171" t="s">
        <v>6252</v>
      </c>
      <c r="Z1871" s="167" t="s">
        <v>10896</v>
      </c>
      <c r="AA1871" s="176">
        <v>4000</v>
      </c>
      <c r="AB1871" s="167" t="s">
        <v>11254</v>
      </c>
      <c r="AC1871" s="176">
        <v>4000</v>
      </c>
      <c r="AD1871" s="167" t="s">
        <v>11254</v>
      </c>
      <c r="AE1871" s="176">
        <v>3.88</v>
      </c>
    </row>
    <row r="1872" spans="1:31">
      <c r="A1872" s="178">
        <v>108242372820</v>
      </c>
      <c r="B1872" s="166">
        <v>46156</v>
      </c>
      <c r="C1872" s="167" t="s">
        <v>3524</v>
      </c>
      <c r="D1872" s="167" t="s">
        <v>3525</v>
      </c>
      <c r="E1872" s="167" t="s">
        <v>3526</v>
      </c>
      <c r="F1872" s="167" t="s">
        <v>3501</v>
      </c>
      <c r="G1872" s="167" t="s">
        <v>3502</v>
      </c>
      <c r="H1872" s="168">
        <v>46157</v>
      </c>
      <c r="I1872" s="167"/>
      <c r="J1872" s="169">
        <v>26118</v>
      </c>
      <c r="K1872" s="167" t="s">
        <v>55</v>
      </c>
      <c r="L1872" s="169">
        <v>1</v>
      </c>
      <c r="M1872" s="167" t="s">
        <v>3513</v>
      </c>
      <c r="N1872" s="169">
        <v>1.7</v>
      </c>
      <c r="O1872" s="167" t="s">
        <v>3505</v>
      </c>
      <c r="P1872" s="167"/>
      <c r="Q1872" s="167" t="s">
        <v>3527</v>
      </c>
      <c r="R1872" s="167" t="s">
        <v>3528</v>
      </c>
      <c r="S1872" s="169">
        <v>1</v>
      </c>
      <c r="T1872" s="167" t="s">
        <v>3529</v>
      </c>
      <c r="U1872" s="169" t="s">
        <v>3530</v>
      </c>
      <c r="V1872" s="167" t="s">
        <v>4882</v>
      </c>
      <c r="W1872" s="167" t="s">
        <v>4883</v>
      </c>
      <c r="X1872" s="170" t="s">
        <v>160</v>
      </c>
      <c r="Y1872" s="171" t="s">
        <v>6255</v>
      </c>
      <c r="Z1872" s="167" t="s">
        <v>10897</v>
      </c>
      <c r="AA1872" s="176">
        <v>490</v>
      </c>
      <c r="AB1872" s="167" t="s">
        <v>11254</v>
      </c>
      <c r="AC1872" s="176">
        <v>490</v>
      </c>
      <c r="AD1872" s="167" t="s">
        <v>11254</v>
      </c>
      <c r="AE1872" s="176">
        <v>1842.4</v>
      </c>
    </row>
    <row r="1873" spans="1:31">
      <c r="A1873" s="178">
        <v>108242558210</v>
      </c>
      <c r="B1873" s="166">
        <v>46156</v>
      </c>
      <c r="C1873" s="167" t="s">
        <v>3524</v>
      </c>
      <c r="D1873" s="167" t="s">
        <v>3525</v>
      </c>
      <c r="E1873" s="167" t="s">
        <v>3526</v>
      </c>
      <c r="F1873" s="167" t="s">
        <v>3501</v>
      </c>
      <c r="G1873" s="167" t="s">
        <v>3502</v>
      </c>
      <c r="H1873" s="168">
        <v>46157</v>
      </c>
      <c r="I1873" s="167"/>
      <c r="J1873" s="169">
        <v>26118</v>
      </c>
      <c r="K1873" s="167" t="s">
        <v>55</v>
      </c>
      <c r="L1873" s="169">
        <v>8</v>
      </c>
      <c r="M1873" s="167" t="s">
        <v>3513</v>
      </c>
      <c r="N1873" s="169">
        <v>125.1</v>
      </c>
      <c r="O1873" s="167" t="s">
        <v>3505</v>
      </c>
      <c r="P1873" s="167"/>
      <c r="Q1873" s="167" t="s">
        <v>3527</v>
      </c>
      <c r="R1873" s="167" t="s">
        <v>3528</v>
      </c>
      <c r="S1873" s="169">
        <v>1</v>
      </c>
      <c r="T1873" s="167" t="s">
        <v>3529</v>
      </c>
      <c r="U1873" s="169" t="s">
        <v>3530</v>
      </c>
      <c r="V1873" s="167" t="s">
        <v>4454</v>
      </c>
      <c r="W1873" s="167" t="s">
        <v>4455</v>
      </c>
      <c r="X1873" s="170" t="s">
        <v>3533</v>
      </c>
      <c r="Y1873" s="171" t="s">
        <v>6256</v>
      </c>
      <c r="Z1873" s="167" t="s">
        <v>10898</v>
      </c>
      <c r="AA1873" s="176">
        <v>2304</v>
      </c>
      <c r="AB1873" s="167" t="s">
        <v>11254</v>
      </c>
      <c r="AC1873" s="176">
        <v>2304</v>
      </c>
      <c r="AD1873" s="167" t="s">
        <v>11254</v>
      </c>
      <c r="AE1873" s="176">
        <v>522547.20000000001</v>
      </c>
    </row>
    <row r="1874" spans="1:31">
      <c r="A1874" s="178">
        <v>108242612110</v>
      </c>
      <c r="B1874" s="166">
        <v>46156</v>
      </c>
      <c r="C1874" s="167" t="s">
        <v>3524</v>
      </c>
      <c r="D1874" s="167" t="s">
        <v>3525</v>
      </c>
      <c r="E1874" s="167" t="s">
        <v>3526</v>
      </c>
      <c r="F1874" s="167" t="s">
        <v>3501</v>
      </c>
      <c r="G1874" s="167" t="s">
        <v>3502</v>
      </c>
      <c r="H1874" s="168">
        <v>46157</v>
      </c>
      <c r="I1874" s="167"/>
      <c r="J1874" s="169">
        <v>26118</v>
      </c>
      <c r="K1874" s="167" t="s">
        <v>55</v>
      </c>
      <c r="L1874" s="169">
        <v>4</v>
      </c>
      <c r="M1874" s="167" t="s">
        <v>3513</v>
      </c>
      <c r="N1874" s="169">
        <v>12.4</v>
      </c>
      <c r="O1874" s="167" t="s">
        <v>3505</v>
      </c>
      <c r="P1874" s="167"/>
      <c r="Q1874" s="167" t="s">
        <v>3527</v>
      </c>
      <c r="R1874" s="167" t="s">
        <v>3528</v>
      </c>
      <c r="S1874" s="169">
        <v>1</v>
      </c>
      <c r="T1874" s="167" t="s">
        <v>4040</v>
      </c>
      <c r="U1874" s="169" t="s">
        <v>4041</v>
      </c>
      <c r="V1874" s="167" t="s">
        <v>6257</v>
      </c>
      <c r="W1874" s="167" t="s">
        <v>5131</v>
      </c>
      <c r="X1874" s="170" t="s">
        <v>157</v>
      </c>
      <c r="Y1874" s="171" t="s">
        <v>359</v>
      </c>
      <c r="Z1874" s="167" t="s">
        <v>10899</v>
      </c>
      <c r="AA1874" s="176">
        <v>200000</v>
      </c>
      <c r="AB1874" s="167" t="s">
        <v>11254</v>
      </c>
      <c r="AC1874" s="176">
        <v>200000</v>
      </c>
      <c r="AD1874" s="167" t="s">
        <v>11254</v>
      </c>
      <c r="AE1874" s="176">
        <v>3460</v>
      </c>
    </row>
    <row r="1875" spans="1:31">
      <c r="A1875" s="178">
        <v>108242648730</v>
      </c>
      <c r="B1875" s="166">
        <v>46156</v>
      </c>
      <c r="C1875" s="167" t="s">
        <v>3524</v>
      </c>
      <c r="D1875" s="167" t="s">
        <v>3525</v>
      </c>
      <c r="E1875" s="167" t="s">
        <v>3526</v>
      </c>
      <c r="F1875" s="167" t="s">
        <v>3501</v>
      </c>
      <c r="G1875" s="167" t="s">
        <v>3502</v>
      </c>
      <c r="H1875" s="168">
        <v>46157</v>
      </c>
      <c r="I1875" s="167"/>
      <c r="J1875" s="169">
        <v>26118</v>
      </c>
      <c r="K1875" s="167" t="s">
        <v>55</v>
      </c>
      <c r="L1875" s="169">
        <v>1</v>
      </c>
      <c r="M1875" s="167" t="s">
        <v>3513</v>
      </c>
      <c r="N1875" s="169">
        <v>3</v>
      </c>
      <c r="O1875" s="167" t="s">
        <v>3505</v>
      </c>
      <c r="P1875" s="167"/>
      <c r="Q1875" s="167" t="s">
        <v>3527</v>
      </c>
      <c r="R1875" s="167" t="s">
        <v>3528</v>
      </c>
      <c r="S1875" s="169">
        <v>1</v>
      </c>
      <c r="T1875" s="167" t="s">
        <v>3529</v>
      </c>
      <c r="U1875" s="169" t="s">
        <v>3530</v>
      </c>
      <c r="V1875" s="167" t="s">
        <v>5097</v>
      </c>
      <c r="W1875" s="167" t="s">
        <v>5098</v>
      </c>
      <c r="X1875" s="170" t="s">
        <v>3533</v>
      </c>
      <c r="Y1875" s="171" t="s">
        <v>6258</v>
      </c>
      <c r="Z1875" s="167" t="s">
        <v>10900</v>
      </c>
      <c r="AA1875" s="176">
        <v>2500</v>
      </c>
      <c r="AB1875" s="167" t="s">
        <v>11254</v>
      </c>
      <c r="AC1875" s="176">
        <v>2500</v>
      </c>
      <c r="AD1875" s="167" t="s">
        <v>11254</v>
      </c>
      <c r="AE1875" s="176">
        <v>18975</v>
      </c>
    </row>
    <row r="1876" spans="1:31">
      <c r="A1876" s="178">
        <v>108242718950</v>
      </c>
      <c r="B1876" s="166">
        <v>46156</v>
      </c>
      <c r="C1876" s="167" t="s">
        <v>3524</v>
      </c>
      <c r="D1876" s="167" t="s">
        <v>3525</v>
      </c>
      <c r="E1876" s="167" t="s">
        <v>3526</v>
      </c>
      <c r="F1876" s="167" t="s">
        <v>3501</v>
      </c>
      <c r="G1876" s="167" t="s">
        <v>3502</v>
      </c>
      <c r="H1876" s="168">
        <v>46157</v>
      </c>
      <c r="I1876" s="167"/>
      <c r="J1876" s="169">
        <v>26118</v>
      </c>
      <c r="K1876" s="167" t="s">
        <v>55</v>
      </c>
      <c r="L1876" s="169">
        <v>3</v>
      </c>
      <c r="M1876" s="167" t="s">
        <v>3513</v>
      </c>
      <c r="N1876" s="169">
        <v>1.9</v>
      </c>
      <c r="O1876" s="167" t="s">
        <v>3505</v>
      </c>
      <c r="P1876" s="167"/>
      <c r="Q1876" s="167" t="s">
        <v>3527</v>
      </c>
      <c r="R1876" s="167" t="s">
        <v>3528</v>
      </c>
      <c r="S1876" s="169">
        <v>5</v>
      </c>
      <c r="T1876" s="167" t="s">
        <v>5762</v>
      </c>
      <c r="U1876" s="169" t="s">
        <v>5763</v>
      </c>
      <c r="V1876" s="167" t="s">
        <v>6259</v>
      </c>
      <c r="W1876" s="167" t="s">
        <v>6260</v>
      </c>
      <c r="X1876" s="170" t="s">
        <v>165</v>
      </c>
      <c r="Y1876" s="171" t="s">
        <v>357</v>
      </c>
      <c r="Z1876" s="167" t="s">
        <v>10901</v>
      </c>
      <c r="AA1876" s="176">
        <v>4000</v>
      </c>
      <c r="AB1876" s="167" t="s">
        <v>11254</v>
      </c>
      <c r="AC1876" s="176">
        <v>4000</v>
      </c>
      <c r="AD1876" s="167" t="s">
        <v>11254</v>
      </c>
      <c r="AE1876" s="176">
        <v>25.2</v>
      </c>
    </row>
    <row r="1877" spans="1:31">
      <c r="A1877" s="178">
        <v>108242718950</v>
      </c>
      <c r="B1877" s="166">
        <v>46156</v>
      </c>
      <c r="C1877" s="167" t="s">
        <v>3524</v>
      </c>
      <c r="D1877" s="167" t="s">
        <v>3525</v>
      </c>
      <c r="E1877" s="167" t="s">
        <v>3526</v>
      </c>
      <c r="F1877" s="167" t="s">
        <v>3501</v>
      </c>
      <c r="G1877" s="167" t="s">
        <v>3502</v>
      </c>
      <c r="H1877" s="168">
        <v>46157</v>
      </c>
      <c r="I1877" s="167"/>
      <c r="J1877" s="169">
        <v>26118</v>
      </c>
      <c r="K1877" s="167" t="s">
        <v>55</v>
      </c>
      <c r="L1877" s="169">
        <v>3</v>
      </c>
      <c r="M1877" s="167" t="s">
        <v>3513</v>
      </c>
      <c r="N1877" s="169">
        <v>1.9</v>
      </c>
      <c r="O1877" s="167" t="s">
        <v>3505</v>
      </c>
      <c r="P1877" s="167"/>
      <c r="Q1877" s="167" t="s">
        <v>3527</v>
      </c>
      <c r="R1877" s="167" t="s">
        <v>3528</v>
      </c>
      <c r="S1877" s="169">
        <v>4</v>
      </c>
      <c r="T1877" s="167" t="s">
        <v>3535</v>
      </c>
      <c r="U1877" s="169" t="s">
        <v>3536</v>
      </c>
      <c r="V1877" s="167" t="s">
        <v>6261</v>
      </c>
      <c r="W1877" s="167" t="s">
        <v>6262</v>
      </c>
      <c r="X1877" s="170" t="s">
        <v>165</v>
      </c>
      <c r="Y1877" s="171" t="s">
        <v>357</v>
      </c>
      <c r="Z1877" s="167" t="s">
        <v>10901</v>
      </c>
      <c r="AA1877" s="176">
        <v>50000</v>
      </c>
      <c r="AB1877" s="167" t="s">
        <v>11254</v>
      </c>
      <c r="AC1877" s="176">
        <v>50000</v>
      </c>
      <c r="AD1877" s="167" t="s">
        <v>11254</v>
      </c>
      <c r="AE1877" s="176">
        <v>25</v>
      </c>
    </row>
    <row r="1878" spans="1:31">
      <c r="A1878" s="178">
        <v>108242718950</v>
      </c>
      <c r="B1878" s="166">
        <v>46156</v>
      </c>
      <c r="C1878" s="167" t="s">
        <v>3524</v>
      </c>
      <c r="D1878" s="167" t="s">
        <v>3525</v>
      </c>
      <c r="E1878" s="167" t="s">
        <v>3526</v>
      </c>
      <c r="F1878" s="167" t="s">
        <v>3501</v>
      </c>
      <c r="G1878" s="167" t="s">
        <v>3502</v>
      </c>
      <c r="H1878" s="168">
        <v>46157</v>
      </c>
      <c r="I1878" s="167"/>
      <c r="J1878" s="169">
        <v>26118</v>
      </c>
      <c r="K1878" s="167" t="s">
        <v>55</v>
      </c>
      <c r="L1878" s="169">
        <v>3</v>
      </c>
      <c r="M1878" s="167" t="s">
        <v>3513</v>
      </c>
      <c r="N1878" s="169">
        <v>1.9</v>
      </c>
      <c r="O1878" s="167" t="s">
        <v>3505</v>
      </c>
      <c r="P1878" s="167"/>
      <c r="Q1878" s="167" t="s">
        <v>3527</v>
      </c>
      <c r="R1878" s="167" t="s">
        <v>3528</v>
      </c>
      <c r="S1878" s="169">
        <v>3</v>
      </c>
      <c r="T1878" s="167" t="s">
        <v>3535</v>
      </c>
      <c r="U1878" s="169" t="s">
        <v>3536</v>
      </c>
      <c r="V1878" s="167" t="s">
        <v>6263</v>
      </c>
      <c r="W1878" s="167" t="s">
        <v>6264</v>
      </c>
      <c r="X1878" s="170" t="s">
        <v>165</v>
      </c>
      <c r="Y1878" s="171" t="s">
        <v>357</v>
      </c>
      <c r="Z1878" s="167" t="s">
        <v>10901</v>
      </c>
      <c r="AA1878" s="176">
        <v>10000</v>
      </c>
      <c r="AB1878" s="167" t="s">
        <v>11254</v>
      </c>
      <c r="AC1878" s="176">
        <v>10000</v>
      </c>
      <c r="AD1878" s="167" t="s">
        <v>11254</v>
      </c>
      <c r="AE1878" s="176">
        <v>5.5</v>
      </c>
    </row>
    <row r="1879" spans="1:31">
      <c r="A1879" s="178">
        <v>108242718950</v>
      </c>
      <c r="B1879" s="166">
        <v>46156</v>
      </c>
      <c r="C1879" s="167" t="s">
        <v>3524</v>
      </c>
      <c r="D1879" s="167" t="s">
        <v>3525</v>
      </c>
      <c r="E1879" s="167" t="s">
        <v>3526</v>
      </c>
      <c r="F1879" s="167" t="s">
        <v>3501</v>
      </c>
      <c r="G1879" s="167" t="s">
        <v>3502</v>
      </c>
      <c r="H1879" s="168">
        <v>46157</v>
      </c>
      <c r="I1879" s="167"/>
      <c r="J1879" s="169">
        <v>26118</v>
      </c>
      <c r="K1879" s="167" t="s">
        <v>55</v>
      </c>
      <c r="L1879" s="169">
        <v>3</v>
      </c>
      <c r="M1879" s="167" t="s">
        <v>3513</v>
      </c>
      <c r="N1879" s="169">
        <v>1.9</v>
      </c>
      <c r="O1879" s="167" t="s">
        <v>3505</v>
      </c>
      <c r="P1879" s="167"/>
      <c r="Q1879" s="167" t="s">
        <v>3527</v>
      </c>
      <c r="R1879" s="167" t="s">
        <v>3528</v>
      </c>
      <c r="S1879" s="169">
        <v>2</v>
      </c>
      <c r="T1879" s="167" t="s">
        <v>3535</v>
      </c>
      <c r="U1879" s="169" t="s">
        <v>3536</v>
      </c>
      <c r="V1879" s="167" t="s">
        <v>6265</v>
      </c>
      <c r="W1879" s="167" t="s">
        <v>6266</v>
      </c>
      <c r="X1879" s="170" t="s">
        <v>165</v>
      </c>
      <c r="Y1879" s="171" t="s">
        <v>357</v>
      </c>
      <c r="Z1879" s="167" t="s">
        <v>10901</v>
      </c>
      <c r="AA1879" s="176">
        <v>20000</v>
      </c>
      <c r="AB1879" s="167" t="s">
        <v>11254</v>
      </c>
      <c r="AC1879" s="176">
        <v>20000</v>
      </c>
      <c r="AD1879" s="167" t="s">
        <v>11254</v>
      </c>
      <c r="AE1879" s="176">
        <v>6</v>
      </c>
    </row>
    <row r="1880" spans="1:31">
      <c r="A1880" s="178">
        <v>108242718950</v>
      </c>
      <c r="B1880" s="166">
        <v>46156</v>
      </c>
      <c r="C1880" s="167" t="s">
        <v>3524</v>
      </c>
      <c r="D1880" s="167" t="s">
        <v>3525</v>
      </c>
      <c r="E1880" s="167" t="s">
        <v>3526</v>
      </c>
      <c r="F1880" s="167" t="s">
        <v>3501</v>
      </c>
      <c r="G1880" s="167" t="s">
        <v>3502</v>
      </c>
      <c r="H1880" s="168">
        <v>46157</v>
      </c>
      <c r="I1880" s="167"/>
      <c r="J1880" s="169">
        <v>26118</v>
      </c>
      <c r="K1880" s="167" t="s">
        <v>55</v>
      </c>
      <c r="L1880" s="169">
        <v>3</v>
      </c>
      <c r="M1880" s="167" t="s">
        <v>3513</v>
      </c>
      <c r="N1880" s="169">
        <v>1.9</v>
      </c>
      <c r="O1880" s="167" t="s">
        <v>3505</v>
      </c>
      <c r="P1880" s="167"/>
      <c r="Q1880" s="167" t="s">
        <v>3527</v>
      </c>
      <c r="R1880" s="167" t="s">
        <v>3528</v>
      </c>
      <c r="S1880" s="169">
        <v>1</v>
      </c>
      <c r="T1880" s="167" t="s">
        <v>3535</v>
      </c>
      <c r="U1880" s="169" t="s">
        <v>3536</v>
      </c>
      <c r="V1880" s="167" t="s">
        <v>6267</v>
      </c>
      <c r="W1880" s="167" t="s">
        <v>6268</v>
      </c>
      <c r="X1880" s="170" t="s">
        <v>165</v>
      </c>
      <c r="Y1880" s="171" t="s">
        <v>357</v>
      </c>
      <c r="Z1880" s="167" t="s">
        <v>10901</v>
      </c>
      <c r="AA1880" s="176">
        <v>10000</v>
      </c>
      <c r="AB1880" s="167" t="s">
        <v>11254</v>
      </c>
      <c r="AC1880" s="176">
        <v>10000</v>
      </c>
      <c r="AD1880" s="167" t="s">
        <v>11254</v>
      </c>
      <c r="AE1880" s="176">
        <v>3</v>
      </c>
    </row>
    <row r="1881" spans="1:31">
      <c r="A1881" s="178">
        <v>108242804020</v>
      </c>
      <c r="B1881" s="166">
        <v>46156</v>
      </c>
      <c r="C1881" s="167" t="s">
        <v>3524</v>
      </c>
      <c r="D1881" s="167" t="s">
        <v>3525</v>
      </c>
      <c r="E1881" s="167" t="s">
        <v>3526</v>
      </c>
      <c r="F1881" s="167" t="s">
        <v>3501</v>
      </c>
      <c r="G1881" s="167" t="s">
        <v>3502</v>
      </c>
      <c r="H1881" s="168">
        <v>46157</v>
      </c>
      <c r="I1881" s="167"/>
      <c r="J1881" s="169">
        <v>26118</v>
      </c>
      <c r="K1881" s="167" t="s">
        <v>55</v>
      </c>
      <c r="L1881" s="169">
        <v>1</v>
      </c>
      <c r="M1881" s="167" t="s">
        <v>3513</v>
      </c>
      <c r="N1881" s="169">
        <v>1</v>
      </c>
      <c r="O1881" s="167" t="s">
        <v>3505</v>
      </c>
      <c r="P1881" s="167"/>
      <c r="Q1881" s="167" t="s">
        <v>3527</v>
      </c>
      <c r="R1881" s="167" t="s">
        <v>3528</v>
      </c>
      <c r="S1881" s="169">
        <v>1</v>
      </c>
      <c r="T1881" s="167" t="s">
        <v>3529</v>
      </c>
      <c r="U1881" s="169" t="s">
        <v>3530</v>
      </c>
      <c r="V1881" s="167" t="s">
        <v>5537</v>
      </c>
      <c r="W1881" s="167" t="s">
        <v>4431</v>
      </c>
      <c r="X1881" s="170" t="s">
        <v>157</v>
      </c>
      <c r="Y1881" s="171" t="s">
        <v>6269</v>
      </c>
      <c r="Z1881" s="167" t="s">
        <v>10902</v>
      </c>
      <c r="AA1881" s="176">
        <v>12500</v>
      </c>
      <c r="AB1881" s="167" t="s">
        <v>11254</v>
      </c>
      <c r="AC1881" s="176">
        <v>12500</v>
      </c>
      <c r="AD1881" s="167" t="s">
        <v>11254</v>
      </c>
      <c r="AE1881" s="176">
        <v>1450</v>
      </c>
    </row>
    <row r="1882" spans="1:31">
      <c r="A1882" s="178">
        <v>108242915320</v>
      </c>
      <c r="B1882" s="166">
        <v>46156</v>
      </c>
      <c r="C1882" s="167" t="s">
        <v>3524</v>
      </c>
      <c r="D1882" s="167" t="s">
        <v>3525</v>
      </c>
      <c r="E1882" s="167" t="s">
        <v>3526</v>
      </c>
      <c r="F1882" s="167" t="s">
        <v>3501</v>
      </c>
      <c r="G1882" s="167" t="s">
        <v>3502</v>
      </c>
      <c r="H1882" s="168">
        <v>46157</v>
      </c>
      <c r="I1882" s="167"/>
      <c r="J1882" s="169">
        <v>26118</v>
      </c>
      <c r="K1882" s="167" t="s">
        <v>55</v>
      </c>
      <c r="L1882" s="169">
        <v>2</v>
      </c>
      <c r="M1882" s="167" t="s">
        <v>3513</v>
      </c>
      <c r="N1882" s="169">
        <v>3.1</v>
      </c>
      <c r="O1882" s="167" t="s">
        <v>3505</v>
      </c>
      <c r="P1882" s="167"/>
      <c r="Q1882" s="167" t="s">
        <v>3527</v>
      </c>
      <c r="R1882" s="167" t="s">
        <v>3528</v>
      </c>
      <c r="S1882" s="169">
        <v>1</v>
      </c>
      <c r="T1882" s="167" t="s">
        <v>3545</v>
      </c>
      <c r="U1882" s="169" t="s">
        <v>3546</v>
      </c>
      <c r="V1882" s="167" t="s">
        <v>6270</v>
      </c>
      <c r="W1882" s="167" t="s">
        <v>6271</v>
      </c>
      <c r="X1882" s="170" t="s">
        <v>3533</v>
      </c>
      <c r="Y1882" s="171" t="s">
        <v>6272</v>
      </c>
      <c r="Z1882" s="167" t="s">
        <v>10903</v>
      </c>
      <c r="AA1882" s="176">
        <v>39000</v>
      </c>
      <c r="AB1882" s="167" t="s">
        <v>11254</v>
      </c>
      <c r="AC1882" s="176">
        <v>39000</v>
      </c>
      <c r="AD1882" s="167" t="s">
        <v>11254</v>
      </c>
      <c r="AE1882" s="176">
        <v>830.7</v>
      </c>
    </row>
    <row r="1883" spans="1:31">
      <c r="A1883" s="178">
        <v>108242960560</v>
      </c>
      <c r="B1883" s="166">
        <v>46156</v>
      </c>
      <c r="C1883" s="167" t="s">
        <v>3524</v>
      </c>
      <c r="D1883" s="167" t="s">
        <v>3525</v>
      </c>
      <c r="E1883" s="167" t="s">
        <v>3526</v>
      </c>
      <c r="F1883" s="167" t="s">
        <v>3501</v>
      </c>
      <c r="G1883" s="167" t="s">
        <v>3502</v>
      </c>
      <c r="H1883" s="168">
        <v>46157</v>
      </c>
      <c r="I1883" s="167"/>
      <c r="J1883" s="169">
        <v>26118</v>
      </c>
      <c r="K1883" s="167" t="s">
        <v>55</v>
      </c>
      <c r="L1883" s="169">
        <v>1</v>
      </c>
      <c r="M1883" s="167" t="s">
        <v>3513</v>
      </c>
      <c r="N1883" s="169">
        <v>1.7</v>
      </c>
      <c r="O1883" s="167" t="s">
        <v>3505</v>
      </c>
      <c r="P1883" s="167"/>
      <c r="Q1883" s="167" t="s">
        <v>3527</v>
      </c>
      <c r="R1883" s="167" t="s">
        <v>3528</v>
      </c>
      <c r="S1883" s="169">
        <v>6</v>
      </c>
      <c r="T1883" s="167" t="s">
        <v>3535</v>
      </c>
      <c r="U1883" s="169" t="s">
        <v>3536</v>
      </c>
      <c r="V1883" s="167" t="s">
        <v>3735</v>
      </c>
      <c r="W1883" s="167" t="s">
        <v>3736</v>
      </c>
      <c r="X1883" s="170" t="s">
        <v>157</v>
      </c>
      <c r="Y1883" s="171" t="s">
        <v>6273</v>
      </c>
      <c r="Z1883" s="167" t="s">
        <v>10904</v>
      </c>
      <c r="AA1883" s="176">
        <v>20000</v>
      </c>
      <c r="AB1883" s="167" t="s">
        <v>11254</v>
      </c>
      <c r="AC1883" s="176">
        <v>20000</v>
      </c>
      <c r="AD1883" s="167" t="s">
        <v>11254</v>
      </c>
      <c r="AE1883" s="176">
        <v>149.80000000000001</v>
      </c>
    </row>
    <row r="1884" spans="1:31">
      <c r="A1884" s="178">
        <v>108242960560</v>
      </c>
      <c r="B1884" s="166">
        <v>46156</v>
      </c>
      <c r="C1884" s="167" t="s">
        <v>3524</v>
      </c>
      <c r="D1884" s="167" t="s">
        <v>3525</v>
      </c>
      <c r="E1884" s="167" t="s">
        <v>3526</v>
      </c>
      <c r="F1884" s="167" t="s">
        <v>3501</v>
      </c>
      <c r="G1884" s="167" t="s">
        <v>3502</v>
      </c>
      <c r="H1884" s="168">
        <v>46157</v>
      </c>
      <c r="I1884" s="167"/>
      <c r="J1884" s="169">
        <v>26118</v>
      </c>
      <c r="K1884" s="167" t="s">
        <v>55</v>
      </c>
      <c r="L1884" s="169">
        <v>1</v>
      </c>
      <c r="M1884" s="167" t="s">
        <v>3513</v>
      </c>
      <c r="N1884" s="169">
        <v>1.7</v>
      </c>
      <c r="O1884" s="167" t="s">
        <v>3505</v>
      </c>
      <c r="P1884" s="167"/>
      <c r="Q1884" s="167" t="s">
        <v>3527</v>
      </c>
      <c r="R1884" s="167" t="s">
        <v>3528</v>
      </c>
      <c r="S1884" s="169">
        <v>5</v>
      </c>
      <c r="T1884" s="167" t="s">
        <v>3535</v>
      </c>
      <c r="U1884" s="169" t="s">
        <v>3536</v>
      </c>
      <c r="V1884" s="167" t="s">
        <v>3735</v>
      </c>
      <c r="W1884" s="167" t="s">
        <v>3736</v>
      </c>
      <c r="X1884" s="170" t="s">
        <v>157</v>
      </c>
      <c r="Y1884" s="171" t="s">
        <v>6273</v>
      </c>
      <c r="Z1884" s="167" t="s">
        <v>10904</v>
      </c>
      <c r="AA1884" s="176">
        <v>80000</v>
      </c>
      <c r="AB1884" s="167" t="s">
        <v>11254</v>
      </c>
      <c r="AC1884" s="176">
        <v>80000</v>
      </c>
      <c r="AD1884" s="167" t="s">
        <v>11254</v>
      </c>
      <c r="AE1884" s="176">
        <v>599.20000000000005</v>
      </c>
    </row>
    <row r="1885" spans="1:31">
      <c r="A1885" s="178">
        <v>108242960560</v>
      </c>
      <c r="B1885" s="166">
        <v>46156</v>
      </c>
      <c r="C1885" s="167" t="s">
        <v>3524</v>
      </c>
      <c r="D1885" s="167" t="s">
        <v>3525</v>
      </c>
      <c r="E1885" s="167" t="s">
        <v>3526</v>
      </c>
      <c r="F1885" s="167" t="s">
        <v>3501</v>
      </c>
      <c r="G1885" s="167" t="s">
        <v>3502</v>
      </c>
      <c r="H1885" s="168">
        <v>46157</v>
      </c>
      <c r="I1885" s="167"/>
      <c r="J1885" s="169">
        <v>26118</v>
      </c>
      <c r="K1885" s="167" t="s">
        <v>55</v>
      </c>
      <c r="L1885" s="169">
        <v>1</v>
      </c>
      <c r="M1885" s="167" t="s">
        <v>3513</v>
      </c>
      <c r="N1885" s="169">
        <v>1.7</v>
      </c>
      <c r="O1885" s="167" t="s">
        <v>3505</v>
      </c>
      <c r="P1885" s="167"/>
      <c r="Q1885" s="167" t="s">
        <v>3527</v>
      </c>
      <c r="R1885" s="167" t="s">
        <v>3528</v>
      </c>
      <c r="S1885" s="169">
        <v>4</v>
      </c>
      <c r="T1885" s="167" t="s">
        <v>3535</v>
      </c>
      <c r="U1885" s="169" t="s">
        <v>3536</v>
      </c>
      <c r="V1885" s="167" t="s">
        <v>3913</v>
      </c>
      <c r="W1885" s="167" t="s">
        <v>3914</v>
      </c>
      <c r="X1885" s="170" t="s">
        <v>160</v>
      </c>
      <c r="Y1885" s="171" t="s">
        <v>6273</v>
      </c>
      <c r="Z1885" s="167" t="s">
        <v>10904</v>
      </c>
      <c r="AA1885" s="176">
        <v>10000</v>
      </c>
      <c r="AB1885" s="167" t="s">
        <v>11254</v>
      </c>
      <c r="AC1885" s="176">
        <v>10000</v>
      </c>
      <c r="AD1885" s="167" t="s">
        <v>11254</v>
      </c>
      <c r="AE1885" s="176">
        <v>2.7</v>
      </c>
    </row>
    <row r="1886" spans="1:31">
      <c r="A1886" s="178">
        <v>108242960560</v>
      </c>
      <c r="B1886" s="166">
        <v>46156</v>
      </c>
      <c r="C1886" s="167" t="s">
        <v>3524</v>
      </c>
      <c r="D1886" s="167" t="s">
        <v>3525</v>
      </c>
      <c r="E1886" s="167" t="s">
        <v>3526</v>
      </c>
      <c r="F1886" s="167" t="s">
        <v>3501</v>
      </c>
      <c r="G1886" s="167" t="s">
        <v>3502</v>
      </c>
      <c r="H1886" s="168">
        <v>46157</v>
      </c>
      <c r="I1886" s="167"/>
      <c r="J1886" s="169">
        <v>26118</v>
      </c>
      <c r="K1886" s="167" t="s">
        <v>55</v>
      </c>
      <c r="L1886" s="169">
        <v>1</v>
      </c>
      <c r="M1886" s="167" t="s">
        <v>3513</v>
      </c>
      <c r="N1886" s="169">
        <v>1.7</v>
      </c>
      <c r="O1886" s="167" t="s">
        <v>3505</v>
      </c>
      <c r="P1886" s="167"/>
      <c r="Q1886" s="167" t="s">
        <v>3527</v>
      </c>
      <c r="R1886" s="167" t="s">
        <v>3528</v>
      </c>
      <c r="S1886" s="169">
        <v>3</v>
      </c>
      <c r="T1886" s="167" t="s">
        <v>3535</v>
      </c>
      <c r="U1886" s="169" t="s">
        <v>3536</v>
      </c>
      <c r="V1886" s="167" t="s">
        <v>6274</v>
      </c>
      <c r="W1886" s="167" t="s">
        <v>6275</v>
      </c>
      <c r="X1886" s="170" t="s">
        <v>160</v>
      </c>
      <c r="Y1886" s="171" t="s">
        <v>6273</v>
      </c>
      <c r="Z1886" s="167" t="s">
        <v>10904</v>
      </c>
      <c r="AA1886" s="176">
        <v>10000</v>
      </c>
      <c r="AB1886" s="167" t="s">
        <v>11254</v>
      </c>
      <c r="AC1886" s="176">
        <v>10000</v>
      </c>
      <c r="AD1886" s="167" t="s">
        <v>11254</v>
      </c>
      <c r="AE1886" s="176">
        <v>2.9</v>
      </c>
    </row>
    <row r="1887" spans="1:31">
      <c r="A1887" s="178">
        <v>108242960560</v>
      </c>
      <c r="B1887" s="166">
        <v>46156</v>
      </c>
      <c r="C1887" s="167" t="s">
        <v>3524</v>
      </c>
      <c r="D1887" s="167" t="s">
        <v>3525</v>
      </c>
      <c r="E1887" s="167" t="s">
        <v>3526</v>
      </c>
      <c r="F1887" s="167" t="s">
        <v>3501</v>
      </c>
      <c r="G1887" s="167" t="s">
        <v>3502</v>
      </c>
      <c r="H1887" s="168">
        <v>46157</v>
      </c>
      <c r="I1887" s="167"/>
      <c r="J1887" s="169">
        <v>26118</v>
      </c>
      <c r="K1887" s="167" t="s">
        <v>55</v>
      </c>
      <c r="L1887" s="169">
        <v>1</v>
      </c>
      <c r="M1887" s="167" t="s">
        <v>3513</v>
      </c>
      <c r="N1887" s="169">
        <v>1.7</v>
      </c>
      <c r="O1887" s="167" t="s">
        <v>3505</v>
      </c>
      <c r="P1887" s="167"/>
      <c r="Q1887" s="167" t="s">
        <v>3527</v>
      </c>
      <c r="R1887" s="167" t="s">
        <v>3528</v>
      </c>
      <c r="S1887" s="169">
        <v>2</v>
      </c>
      <c r="T1887" s="167" t="s">
        <v>3535</v>
      </c>
      <c r="U1887" s="169" t="s">
        <v>3536</v>
      </c>
      <c r="V1887" s="167" t="s">
        <v>6276</v>
      </c>
      <c r="W1887" s="167" t="s">
        <v>6277</v>
      </c>
      <c r="X1887" s="170" t="s">
        <v>160</v>
      </c>
      <c r="Y1887" s="171" t="s">
        <v>6273</v>
      </c>
      <c r="Z1887" s="167" t="s">
        <v>10904</v>
      </c>
      <c r="AA1887" s="176">
        <v>10000</v>
      </c>
      <c r="AB1887" s="167" t="s">
        <v>11254</v>
      </c>
      <c r="AC1887" s="176">
        <v>10000</v>
      </c>
      <c r="AD1887" s="167" t="s">
        <v>11254</v>
      </c>
      <c r="AE1887" s="176">
        <v>2.9</v>
      </c>
    </row>
    <row r="1888" spans="1:31">
      <c r="A1888" s="178">
        <v>108242960560</v>
      </c>
      <c r="B1888" s="166">
        <v>46156</v>
      </c>
      <c r="C1888" s="167" t="s">
        <v>3524</v>
      </c>
      <c r="D1888" s="167" t="s">
        <v>3525</v>
      </c>
      <c r="E1888" s="167" t="s">
        <v>3526</v>
      </c>
      <c r="F1888" s="167" t="s">
        <v>3501</v>
      </c>
      <c r="G1888" s="167" t="s">
        <v>3502</v>
      </c>
      <c r="H1888" s="168">
        <v>46157</v>
      </c>
      <c r="I1888" s="167"/>
      <c r="J1888" s="169">
        <v>26118</v>
      </c>
      <c r="K1888" s="167" t="s">
        <v>55</v>
      </c>
      <c r="L1888" s="169">
        <v>1</v>
      </c>
      <c r="M1888" s="167" t="s">
        <v>3513</v>
      </c>
      <c r="N1888" s="169">
        <v>1.7</v>
      </c>
      <c r="O1888" s="167" t="s">
        <v>3505</v>
      </c>
      <c r="P1888" s="167"/>
      <c r="Q1888" s="167" t="s">
        <v>3527</v>
      </c>
      <c r="R1888" s="167" t="s">
        <v>3528</v>
      </c>
      <c r="S1888" s="169">
        <v>1</v>
      </c>
      <c r="T1888" s="167" t="s">
        <v>3560</v>
      </c>
      <c r="U1888" s="169" t="s">
        <v>3561</v>
      </c>
      <c r="V1888" s="167" t="s">
        <v>6278</v>
      </c>
      <c r="W1888" s="167" t="s">
        <v>6279</v>
      </c>
      <c r="X1888" s="170" t="s">
        <v>160</v>
      </c>
      <c r="Y1888" s="171" t="s">
        <v>6273</v>
      </c>
      <c r="Z1888" s="167" t="s">
        <v>10904</v>
      </c>
      <c r="AA1888" s="176">
        <v>4000</v>
      </c>
      <c r="AB1888" s="167" t="s">
        <v>11254</v>
      </c>
      <c r="AC1888" s="176">
        <v>4000</v>
      </c>
      <c r="AD1888" s="167" t="s">
        <v>11254</v>
      </c>
      <c r="AE1888" s="176">
        <v>10.4</v>
      </c>
    </row>
    <row r="1889" spans="1:31">
      <c r="A1889" s="178">
        <v>108242977730</v>
      </c>
      <c r="B1889" s="166">
        <v>46156</v>
      </c>
      <c r="C1889" s="167" t="s">
        <v>3524</v>
      </c>
      <c r="D1889" s="167" t="s">
        <v>3525</v>
      </c>
      <c r="E1889" s="167" t="s">
        <v>3526</v>
      </c>
      <c r="F1889" s="167" t="s">
        <v>3501</v>
      </c>
      <c r="G1889" s="167" t="s">
        <v>3502</v>
      </c>
      <c r="H1889" s="168">
        <v>46157</v>
      </c>
      <c r="I1889" s="167"/>
      <c r="J1889" s="169">
        <v>26118</v>
      </c>
      <c r="K1889" s="167" t="s">
        <v>55</v>
      </c>
      <c r="L1889" s="169">
        <v>8</v>
      </c>
      <c r="M1889" s="167" t="s">
        <v>3513</v>
      </c>
      <c r="N1889" s="169">
        <v>42.4</v>
      </c>
      <c r="O1889" s="167" t="s">
        <v>3505</v>
      </c>
      <c r="P1889" s="167"/>
      <c r="Q1889" s="167" t="s">
        <v>3527</v>
      </c>
      <c r="R1889" s="167" t="s">
        <v>3528</v>
      </c>
      <c r="S1889" s="169">
        <v>1</v>
      </c>
      <c r="T1889" s="167" t="s">
        <v>3587</v>
      </c>
      <c r="U1889" s="169" t="s">
        <v>3588</v>
      </c>
      <c r="V1889" s="167" t="s">
        <v>4353</v>
      </c>
      <c r="W1889" s="167" t="s">
        <v>4354</v>
      </c>
      <c r="X1889" s="170" t="s">
        <v>157</v>
      </c>
      <c r="Y1889" s="171" t="s">
        <v>6280</v>
      </c>
      <c r="Z1889" s="167" t="s">
        <v>10905</v>
      </c>
      <c r="AA1889" s="176">
        <v>10800</v>
      </c>
      <c r="AB1889" s="167" t="s">
        <v>11254</v>
      </c>
      <c r="AC1889" s="176">
        <v>10800</v>
      </c>
      <c r="AD1889" s="167" t="s">
        <v>11254</v>
      </c>
      <c r="AE1889" s="176">
        <v>21319.200000000001</v>
      </c>
    </row>
    <row r="1890" spans="1:31">
      <c r="A1890" s="178">
        <v>108242990920</v>
      </c>
      <c r="B1890" s="166">
        <v>46156</v>
      </c>
      <c r="C1890" s="167" t="s">
        <v>3524</v>
      </c>
      <c r="D1890" s="167" t="s">
        <v>3525</v>
      </c>
      <c r="E1890" s="167" t="s">
        <v>3526</v>
      </c>
      <c r="F1890" s="167" t="s">
        <v>3501</v>
      </c>
      <c r="G1890" s="167" t="s">
        <v>3502</v>
      </c>
      <c r="H1890" s="168">
        <v>46157</v>
      </c>
      <c r="I1890" s="167"/>
      <c r="J1890" s="169">
        <v>26118</v>
      </c>
      <c r="K1890" s="167" t="s">
        <v>55</v>
      </c>
      <c r="L1890" s="169">
        <v>1</v>
      </c>
      <c r="M1890" s="167" t="s">
        <v>3504</v>
      </c>
      <c r="N1890" s="169">
        <v>111.5</v>
      </c>
      <c r="O1890" s="167" t="s">
        <v>3505</v>
      </c>
      <c r="P1890" s="167"/>
      <c r="Q1890" s="167" t="s">
        <v>3514</v>
      </c>
      <c r="R1890" s="167" t="s">
        <v>5999</v>
      </c>
      <c r="S1890" s="169">
        <v>50</v>
      </c>
      <c r="T1890" s="167" t="s">
        <v>3560</v>
      </c>
      <c r="U1890" s="169" t="s">
        <v>3561</v>
      </c>
      <c r="V1890" s="167" t="s">
        <v>6281</v>
      </c>
      <c r="W1890" s="167" t="s">
        <v>6282</v>
      </c>
      <c r="X1890" s="170" t="s">
        <v>3533</v>
      </c>
      <c r="Y1890" s="171" t="s">
        <v>6283</v>
      </c>
      <c r="Z1890" s="167" t="s">
        <v>10906</v>
      </c>
      <c r="AA1890" s="176">
        <v>40000</v>
      </c>
      <c r="AB1890" s="167" t="s">
        <v>11254</v>
      </c>
      <c r="AC1890" s="176">
        <v>40000</v>
      </c>
      <c r="AD1890" s="167" t="s">
        <v>11254</v>
      </c>
      <c r="AE1890" s="176">
        <v>635.20000000000005</v>
      </c>
    </row>
    <row r="1891" spans="1:31">
      <c r="A1891" s="178">
        <v>108242990920</v>
      </c>
      <c r="B1891" s="166">
        <v>46156</v>
      </c>
      <c r="C1891" s="167" t="s">
        <v>3524</v>
      </c>
      <c r="D1891" s="167" t="s">
        <v>3525</v>
      </c>
      <c r="E1891" s="167" t="s">
        <v>3526</v>
      </c>
      <c r="F1891" s="167" t="s">
        <v>3501</v>
      </c>
      <c r="G1891" s="167" t="s">
        <v>3502</v>
      </c>
      <c r="H1891" s="168">
        <v>46157</v>
      </c>
      <c r="I1891" s="167"/>
      <c r="J1891" s="169">
        <v>26118</v>
      </c>
      <c r="K1891" s="167" t="s">
        <v>55</v>
      </c>
      <c r="L1891" s="169">
        <v>1</v>
      </c>
      <c r="M1891" s="167" t="s">
        <v>3504</v>
      </c>
      <c r="N1891" s="169">
        <v>111.5</v>
      </c>
      <c r="O1891" s="167" t="s">
        <v>3505</v>
      </c>
      <c r="P1891" s="167"/>
      <c r="Q1891" s="167" t="s">
        <v>3514</v>
      </c>
      <c r="R1891" s="167" t="s">
        <v>5999</v>
      </c>
      <c r="S1891" s="169">
        <v>49</v>
      </c>
      <c r="T1891" s="167" t="s">
        <v>3560</v>
      </c>
      <c r="U1891" s="169" t="s">
        <v>3561</v>
      </c>
      <c r="V1891" s="167" t="s">
        <v>6281</v>
      </c>
      <c r="W1891" s="167" t="s">
        <v>6282</v>
      </c>
      <c r="X1891" s="170" t="s">
        <v>3533</v>
      </c>
      <c r="Y1891" s="171" t="s">
        <v>6283</v>
      </c>
      <c r="Z1891" s="167" t="s">
        <v>10906</v>
      </c>
      <c r="AA1891" s="176">
        <v>9805</v>
      </c>
      <c r="AB1891" s="167" t="s">
        <v>11254</v>
      </c>
      <c r="AC1891" s="176">
        <v>9805</v>
      </c>
      <c r="AD1891" s="167" t="s">
        <v>11254</v>
      </c>
      <c r="AE1891" s="176">
        <v>155.69999999999999</v>
      </c>
    </row>
    <row r="1892" spans="1:31">
      <c r="A1892" s="178">
        <v>108242990920</v>
      </c>
      <c r="B1892" s="166">
        <v>46156</v>
      </c>
      <c r="C1892" s="167" t="s">
        <v>3524</v>
      </c>
      <c r="D1892" s="167" t="s">
        <v>3525</v>
      </c>
      <c r="E1892" s="167" t="s">
        <v>3526</v>
      </c>
      <c r="F1892" s="167" t="s">
        <v>3501</v>
      </c>
      <c r="G1892" s="167" t="s">
        <v>3502</v>
      </c>
      <c r="H1892" s="168">
        <v>46157</v>
      </c>
      <c r="I1892" s="167"/>
      <c r="J1892" s="169">
        <v>26118</v>
      </c>
      <c r="K1892" s="167" t="s">
        <v>55</v>
      </c>
      <c r="L1892" s="169">
        <v>1</v>
      </c>
      <c r="M1892" s="167" t="s">
        <v>3504</v>
      </c>
      <c r="N1892" s="169">
        <v>111.5</v>
      </c>
      <c r="O1892" s="167" t="s">
        <v>3505</v>
      </c>
      <c r="P1892" s="167"/>
      <c r="Q1892" s="167" t="s">
        <v>3514</v>
      </c>
      <c r="R1892" s="167" t="s">
        <v>5999</v>
      </c>
      <c r="S1892" s="169">
        <v>48</v>
      </c>
      <c r="T1892" s="167" t="s">
        <v>3560</v>
      </c>
      <c r="U1892" s="169" t="s">
        <v>3561</v>
      </c>
      <c r="V1892" s="167" t="s">
        <v>6284</v>
      </c>
      <c r="W1892" s="167" t="s">
        <v>6285</v>
      </c>
      <c r="X1892" s="170" t="s">
        <v>3533</v>
      </c>
      <c r="Y1892" s="171" t="s">
        <v>6283</v>
      </c>
      <c r="Z1892" s="167" t="s">
        <v>10906</v>
      </c>
      <c r="AA1892" s="176">
        <v>50000</v>
      </c>
      <c r="AB1892" s="167" t="s">
        <v>11254</v>
      </c>
      <c r="AC1892" s="176">
        <v>50000</v>
      </c>
      <c r="AD1892" s="167" t="s">
        <v>11254</v>
      </c>
      <c r="AE1892" s="176">
        <v>190.5</v>
      </c>
    </row>
    <row r="1893" spans="1:31">
      <c r="A1893" s="178">
        <v>108242990920</v>
      </c>
      <c r="B1893" s="166">
        <v>46156</v>
      </c>
      <c r="C1893" s="167" t="s">
        <v>3524</v>
      </c>
      <c r="D1893" s="167" t="s">
        <v>3525</v>
      </c>
      <c r="E1893" s="167" t="s">
        <v>3526</v>
      </c>
      <c r="F1893" s="167" t="s">
        <v>3501</v>
      </c>
      <c r="G1893" s="167" t="s">
        <v>3502</v>
      </c>
      <c r="H1893" s="168">
        <v>46157</v>
      </c>
      <c r="I1893" s="167"/>
      <c r="J1893" s="169">
        <v>26118</v>
      </c>
      <c r="K1893" s="167" t="s">
        <v>55</v>
      </c>
      <c r="L1893" s="169">
        <v>1</v>
      </c>
      <c r="M1893" s="167" t="s">
        <v>3504</v>
      </c>
      <c r="N1893" s="169">
        <v>111.5</v>
      </c>
      <c r="O1893" s="167" t="s">
        <v>3505</v>
      </c>
      <c r="P1893" s="167"/>
      <c r="Q1893" s="167" t="s">
        <v>3514</v>
      </c>
      <c r="R1893" s="167" t="s">
        <v>5999</v>
      </c>
      <c r="S1893" s="169">
        <v>47</v>
      </c>
      <c r="T1893" s="167" t="s">
        <v>3560</v>
      </c>
      <c r="U1893" s="169" t="s">
        <v>3561</v>
      </c>
      <c r="V1893" s="167" t="s">
        <v>6284</v>
      </c>
      <c r="W1893" s="167" t="s">
        <v>6285</v>
      </c>
      <c r="X1893" s="170" t="s">
        <v>3533</v>
      </c>
      <c r="Y1893" s="171" t="s">
        <v>6283</v>
      </c>
      <c r="Z1893" s="167" t="s">
        <v>10906</v>
      </c>
      <c r="AA1893" s="176">
        <v>20000</v>
      </c>
      <c r="AB1893" s="167" t="s">
        <v>11254</v>
      </c>
      <c r="AC1893" s="176">
        <v>20000</v>
      </c>
      <c r="AD1893" s="167" t="s">
        <v>11254</v>
      </c>
      <c r="AE1893" s="176">
        <v>76.2</v>
      </c>
    </row>
    <row r="1894" spans="1:31">
      <c r="A1894" s="178">
        <v>108242990920</v>
      </c>
      <c r="B1894" s="166">
        <v>46156</v>
      </c>
      <c r="C1894" s="167" t="s">
        <v>3524</v>
      </c>
      <c r="D1894" s="167" t="s">
        <v>3525</v>
      </c>
      <c r="E1894" s="167" t="s">
        <v>3526</v>
      </c>
      <c r="F1894" s="167" t="s">
        <v>3501</v>
      </c>
      <c r="G1894" s="167" t="s">
        <v>3502</v>
      </c>
      <c r="H1894" s="168">
        <v>46157</v>
      </c>
      <c r="I1894" s="167"/>
      <c r="J1894" s="169">
        <v>26118</v>
      </c>
      <c r="K1894" s="167" t="s">
        <v>55</v>
      </c>
      <c r="L1894" s="169">
        <v>1</v>
      </c>
      <c r="M1894" s="167" t="s">
        <v>3504</v>
      </c>
      <c r="N1894" s="169">
        <v>111.5</v>
      </c>
      <c r="O1894" s="167" t="s">
        <v>3505</v>
      </c>
      <c r="P1894" s="167"/>
      <c r="Q1894" s="167" t="s">
        <v>3514</v>
      </c>
      <c r="R1894" s="167" t="s">
        <v>5999</v>
      </c>
      <c r="S1894" s="169">
        <v>46</v>
      </c>
      <c r="T1894" s="167" t="s">
        <v>3717</v>
      </c>
      <c r="U1894" s="169" t="s">
        <v>3718</v>
      </c>
      <c r="V1894" s="167" t="s">
        <v>6286</v>
      </c>
      <c r="W1894" s="167" t="s">
        <v>6287</v>
      </c>
      <c r="X1894" s="170" t="s">
        <v>3533</v>
      </c>
      <c r="Y1894" s="171" t="s">
        <v>6283</v>
      </c>
      <c r="Z1894" s="167" t="s">
        <v>10906</v>
      </c>
      <c r="AA1894" s="176">
        <v>3000</v>
      </c>
      <c r="AB1894" s="167" t="s">
        <v>11254</v>
      </c>
      <c r="AC1894" s="176">
        <v>3000</v>
      </c>
      <c r="AD1894" s="167" t="s">
        <v>11254</v>
      </c>
      <c r="AE1894" s="176">
        <v>213.36</v>
      </c>
    </row>
    <row r="1895" spans="1:31">
      <c r="A1895" s="178">
        <v>108242990920</v>
      </c>
      <c r="B1895" s="166">
        <v>46156</v>
      </c>
      <c r="C1895" s="167" t="s">
        <v>3524</v>
      </c>
      <c r="D1895" s="167" t="s">
        <v>3525</v>
      </c>
      <c r="E1895" s="167" t="s">
        <v>3526</v>
      </c>
      <c r="F1895" s="167" t="s">
        <v>3501</v>
      </c>
      <c r="G1895" s="167" t="s">
        <v>3502</v>
      </c>
      <c r="H1895" s="168">
        <v>46157</v>
      </c>
      <c r="I1895" s="167"/>
      <c r="J1895" s="169">
        <v>26118</v>
      </c>
      <c r="K1895" s="167" t="s">
        <v>55</v>
      </c>
      <c r="L1895" s="169">
        <v>1</v>
      </c>
      <c r="M1895" s="167" t="s">
        <v>3504</v>
      </c>
      <c r="N1895" s="169">
        <v>111.5</v>
      </c>
      <c r="O1895" s="167" t="s">
        <v>3505</v>
      </c>
      <c r="P1895" s="167"/>
      <c r="Q1895" s="167" t="s">
        <v>3514</v>
      </c>
      <c r="R1895" s="167" t="s">
        <v>5999</v>
      </c>
      <c r="S1895" s="169">
        <v>45</v>
      </c>
      <c r="T1895" s="167" t="s">
        <v>3560</v>
      </c>
      <c r="U1895" s="169" t="s">
        <v>3561</v>
      </c>
      <c r="V1895" s="167" t="s">
        <v>6288</v>
      </c>
      <c r="W1895" s="167" t="s">
        <v>6289</v>
      </c>
      <c r="X1895" s="170" t="s">
        <v>3533</v>
      </c>
      <c r="Y1895" s="171" t="s">
        <v>6283</v>
      </c>
      <c r="Z1895" s="167" t="s">
        <v>10906</v>
      </c>
      <c r="AA1895" s="176">
        <v>10000</v>
      </c>
      <c r="AB1895" s="167" t="s">
        <v>11254</v>
      </c>
      <c r="AC1895" s="176">
        <v>10000</v>
      </c>
      <c r="AD1895" s="167" t="s">
        <v>11254</v>
      </c>
      <c r="AE1895" s="176">
        <v>21.6</v>
      </c>
    </row>
    <row r="1896" spans="1:31">
      <c r="A1896" s="178">
        <v>108242990920</v>
      </c>
      <c r="B1896" s="166">
        <v>46156</v>
      </c>
      <c r="C1896" s="167" t="s">
        <v>3524</v>
      </c>
      <c r="D1896" s="167" t="s">
        <v>3525</v>
      </c>
      <c r="E1896" s="167" t="s">
        <v>3526</v>
      </c>
      <c r="F1896" s="167" t="s">
        <v>3501</v>
      </c>
      <c r="G1896" s="167" t="s">
        <v>3502</v>
      </c>
      <c r="H1896" s="168">
        <v>46157</v>
      </c>
      <c r="I1896" s="167"/>
      <c r="J1896" s="169">
        <v>26118</v>
      </c>
      <c r="K1896" s="167" t="s">
        <v>55</v>
      </c>
      <c r="L1896" s="169">
        <v>1</v>
      </c>
      <c r="M1896" s="167" t="s">
        <v>3504</v>
      </c>
      <c r="N1896" s="169">
        <v>111.5</v>
      </c>
      <c r="O1896" s="167" t="s">
        <v>3505</v>
      </c>
      <c r="P1896" s="167"/>
      <c r="Q1896" s="167" t="s">
        <v>3514</v>
      </c>
      <c r="R1896" s="167" t="s">
        <v>5999</v>
      </c>
      <c r="S1896" s="169">
        <v>44</v>
      </c>
      <c r="T1896" s="167" t="s">
        <v>3560</v>
      </c>
      <c r="U1896" s="169" t="s">
        <v>3561</v>
      </c>
      <c r="V1896" s="167" t="s">
        <v>6288</v>
      </c>
      <c r="W1896" s="167" t="s">
        <v>6289</v>
      </c>
      <c r="X1896" s="170" t="s">
        <v>3533</v>
      </c>
      <c r="Y1896" s="171" t="s">
        <v>6283</v>
      </c>
      <c r="Z1896" s="167" t="s">
        <v>10906</v>
      </c>
      <c r="AA1896" s="176">
        <v>10000</v>
      </c>
      <c r="AB1896" s="167" t="s">
        <v>11254</v>
      </c>
      <c r="AC1896" s="176">
        <v>10000</v>
      </c>
      <c r="AD1896" s="167" t="s">
        <v>11254</v>
      </c>
      <c r="AE1896" s="176">
        <v>21.6</v>
      </c>
    </row>
    <row r="1897" spans="1:31">
      <c r="A1897" s="178">
        <v>108242990920</v>
      </c>
      <c r="B1897" s="166">
        <v>46156</v>
      </c>
      <c r="C1897" s="167" t="s">
        <v>3524</v>
      </c>
      <c r="D1897" s="167" t="s">
        <v>3525</v>
      </c>
      <c r="E1897" s="167" t="s">
        <v>3526</v>
      </c>
      <c r="F1897" s="167" t="s">
        <v>3501</v>
      </c>
      <c r="G1897" s="167" t="s">
        <v>3502</v>
      </c>
      <c r="H1897" s="168">
        <v>46157</v>
      </c>
      <c r="I1897" s="167"/>
      <c r="J1897" s="169">
        <v>26118</v>
      </c>
      <c r="K1897" s="167" t="s">
        <v>55</v>
      </c>
      <c r="L1897" s="169">
        <v>1</v>
      </c>
      <c r="M1897" s="167" t="s">
        <v>3504</v>
      </c>
      <c r="N1897" s="169">
        <v>111.5</v>
      </c>
      <c r="O1897" s="167" t="s">
        <v>3505</v>
      </c>
      <c r="P1897" s="167"/>
      <c r="Q1897" s="167" t="s">
        <v>3514</v>
      </c>
      <c r="R1897" s="167" t="s">
        <v>5999</v>
      </c>
      <c r="S1897" s="169">
        <v>43</v>
      </c>
      <c r="T1897" s="167" t="s">
        <v>4051</v>
      </c>
      <c r="U1897" s="169" t="s">
        <v>4052</v>
      </c>
      <c r="V1897" s="167" t="s">
        <v>6290</v>
      </c>
      <c r="W1897" s="167" t="s">
        <v>6291</v>
      </c>
      <c r="X1897" s="170" t="s">
        <v>3533</v>
      </c>
      <c r="Y1897" s="171" t="s">
        <v>6283</v>
      </c>
      <c r="Z1897" s="167" t="s">
        <v>10906</v>
      </c>
      <c r="AA1897" s="176">
        <v>9000</v>
      </c>
      <c r="AB1897" s="167" t="s">
        <v>11254</v>
      </c>
      <c r="AC1897" s="176">
        <v>9000</v>
      </c>
      <c r="AD1897" s="167" t="s">
        <v>11254</v>
      </c>
      <c r="AE1897" s="176">
        <v>781.02</v>
      </c>
    </row>
    <row r="1898" spans="1:31">
      <c r="A1898" s="178">
        <v>108242990920</v>
      </c>
      <c r="B1898" s="166">
        <v>46156</v>
      </c>
      <c r="C1898" s="167" t="s">
        <v>3524</v>
      </c>
      <c r="D1898" s="167" t="s">
        <v>3525</v>
      </c>
      <c r="E1898" s="167" t="s">
        <v>3526</v>
      </c>
      <c r="F1898" s="167" t="s">
        <v>3501</v>
      </c>
      <c r="G1898" s="167" t="s">
        <v>3502</v>
      </c>
      <c r="H1898" s="168">
        <v>46157</v>
      </c>
      <c r="I1898" s="167"/>
      <c r="J1898" s="169">
        <v>26118</v>
      </c>
      <c r="K1898" s="167" t="s">
        <v>55</v>
      </c>
      <c r="L1898" s="169">
        <v>1</v>
      </c>
      <c r="M1898" s="167" t="s">
        <v>3504</v>
      </c>
      <c r="N1898" s="169">
        <v>111.5</v>
      </c>
      <c r="O1898" s="167" t="s">
        <v>3505</v>
      </c>
      <c r="P1898" s="167"/>
      <c r="Q1898" s="167" t="s">
        <v>3514</v>
      </c>
      <c r="R1898" s="167" t="s">
        <v>5999</v>
      </c>
      <c r="S1898" s="169">
        <v>42</v>
      </c>
      <c r="T1898" s="167" t="s">
        <v>3545</v>
      </c>
      <c r="U1898" s="169" t="s">
        <v>3546</v>
      </c>
      <c r="V1898" s="167" t="s">
        <v>6292</v>
      </c>
      <c r="W1898" s="167" t="s">
        <v>6293</v>
      </c>
      <c r="X1898" s="170" t="s">
        <v>160</v>
      </c>
      <c r="Y1898" s="171" t="s">
        <v>6283</v>
      </c>
      <c r="Z1898" s="167" t="s">
        <v>10906</v>
      </c>
      <c r="AA1898" s="176">
        <v>3000</v>
      </c>
      <c r="AB1898" s="167" t="s">
        <v>11254</v>
      </c>
      <c r="AC1898" s="176">
        <v>3000</v>
      </c>
      <c r="AD1898" s="167" t="s">
        <v>11254</v>
      </c>
      <c r="AE1898" s="176">
        <v>42</v>
      </c>
    </row>
    <row r="1899" spans="1:31">
      <c r="A1899" s="178">
        <v>108242990920</v>
      </c>
      <c r="B1899" s="166">
        <v>46156</v>
      </c>
      <c r="C1899" s="167" t="s">
        <v>3524</v>
      </c>
      <c r="D1899" s="167" t="s">
        <v>3525</v>
      </c>
      <c r="E1899" s="167" t="s">
        <v>3526</v>
      </c>
      <c r="F1899" s="167" t="s">
        <v>3501</v>
      </c>
      <c r="G1899" s="167" t="s">
        <v>3502</v>
      </c>
      <c r="H1899" s="168">
        <v>46157</v>
      </c>
      <c r="I1899" s="167"/>
      <c r="J1899" s="169">
        <v>26118</v>
      </c>
      <c r="K1899" s="167" t="s">
        <v>55</v>
      </c>
      <c r="L1899" s="169">
        <v>1</v>
      </c>
      <c r="M1899" s="167" t="s">
        <v>3504</v>
      </c>
      <c r="N1899" s="169">
        <v>111.5</v>
      </c>
      <c r="O1899" s="167" t="s">
        <v>3505</v>
      </c>
      <c r="P1899" s="167"/>
      <c r="Q1899" s="167" t="s">
        <v>3514</v>
      </c>
      <c r="R1899" s="167" t="s">
        <v>5999</v>
      </c>
      <c r="S1899" s="169">
        <v>41</v>
      </c>
      <c r="T1899" s="167" t="s">
        <v>3529</v>
      </c>
      <c r="U1899" s="169" t="s">
        <v>3530</v>
      </c>
      <c r="V1899" s="167" t="s">
        <v>6294</v>
      </c>
      <c r="W1899" s="167" t="s">
        <v>4827</v>
      </c>
      <c r="X1899" s="170" t="s">
        <v>3533</v>
      </c>
      <c r="Y1899" s="171" t="s">
        <v>6283</v>
      </c>
      <c r="Z1899" s="167" t="s">
        <v>10906</v>
      </c>
      <c r="AA1899" s="176">
        <v>3000</v>
      </c>
      <c r="AB1899" s="167" t="s">
        <v>11254</v>
      </c>
      <c r="AC1899" s="176">
        <v>3000</v>
      </c>
      <c r="AD1899" s="167" t="s">
        <v>11254</v>
      </c>
      <c r="AE1899" s="176">
        <v>240</v>
      </c>
    </row>
    <row r="1900" spans="1:31">
      <c r="A1900" s="178">
        <v>108242990920</v>
      </c>
      <c r="B1900" s="166">
        <v>46156</v>
      </c>
      <c r="C1900" s="167" t="s">
        <v>3524</v>
      </c>
      <c r="D1900" s="167" t="s">
        <v>3525</v>
      </c>
      <c r="E1900" s="167" t="s">
        <v>3526</v>
      </c>
      <c r="F1900" s="167" t="s">
        <v>3501</v>
      </c>
      <c r="G1900" s="167" t="s">
        <v>3502</v>
      </c>
      <c r="H1900" s="168">
        <v>46157</v>
      </c>
      <c r="I1900" s="167"/>
      <c r="J1900" s="169">
        <v>26118</v>
      </c>
      <c r="K1900" s="167" t="s">
        <v>55</v>
      </c>
      <c r="L1900" s="169">
        <v>1</v>
      </c>
      <c r="M1900" s="167" t="s">
        <v>3504</v>
      </c>
      <c r="N1900" s="169">
        <v>111.5</v>
      </c>
      <c r="O1900" s="167" t="s">
        <v>3505</v>
      </c>
      <c r="P1900" s="167"/>
      <c r="Q1900" s="167" t="s">
        <v>3514</v>
      </c>
      <c r="R1900" s="167" t="s">
        <v>5999</v>
      </c>
      <c r="S1900" s="169">
        <v>40</v>
      </c>
      <c r="T1900" s="167" t="s">
        <v>3535</v>
      </c>
      <c r="U1900" s="169" t="s">
        <v>3536</v>
      </c>
      <c r="V1900" s="167" t="s">
        <v>6295</v>
      </c>
      <c r="W1900" s="167" t="s">
        <v>6296</v>
      </c>
      <c r="X1900" s="170" t="s">
        <v>159</v>
      </c>
      <c r="Y1900" s="171" t="s">
        <v>6283</v>
      </c>
      <c r="Z1900" s="167" t="s">
        <v>10906</v>
      </c>
      <c r="AA1900" s="176">
        <v>10000</v>
      </c>
      <c r="AB1900" s="167" t="s">
        <v>11254</v>
      </c>
      <c r="AC1900" s="176">
        <v>10000</v>
      </c>
      <c r="AD1900" s="167" t="s">
        <v>11254</v>
      </c>
      <c r="AE1900" s="176">
        <v>9.8000000000000007</v>
      </c>
    </row>
    <row r="1901" spans="1:31">
      <c r="A1901" s="178">
        <v>108242990920</v>
      </c>
      <c r="B1901" s="166">
        <v>46156</v>
      </c>
      <c r="C1901" s="167" t="s">
        <v>3524</v>
      </c>
      <c r="D1901" s="167" t="s">
        <v>3525</v>
      </c>
      <c r="E1901" s="167" t="s">
        <v>3526</v>
      </c>
      <c r="F1901" s="167" t="s">
        <v>3501</v>
      </c>
      <c r="G1901" s="167" t="s">
        <v>3502</v>
      </c>
      <c r="H1901" s="168">
        <v>46157</v>
      </c>
      <c r="I1901" s="167"/>
      <c r="J1901" s="169">
        <v>26118</v>
      </c>
      <c r="K1901" s="167" t="s">
        <v>55</v>
      </c>
      <c r="L1901" s="169">
        <v>1</v>
      </c>
      <c r="M1901" s="167" t="s">
        <v>3504</v>
      </c>
      <c r="N1901" s="169">
        <v>111.5</v>
      </c>
      <c r="O1901" s="167" t="s">
        <v>3505</v>
      </c>
      <c r="P1901" s="167"/>
      <c r="Q1901" s="167" t="s">
        <v>3514</v>
      </c>
      <c r="R1901" s="167" t="s">
        <v>5999</v>
      </c>
      <c r="S1901" s="169">
        <v>39</v>
      </c>
      <c r="T1901" s="167" t="s">
        <v>3560</v>
      </c>
      <c r="U1901" s="169" t="s">
        <v>3561</v>
      </c>
      <c r="V1901" s="167" t="s">
        <v>6297</v>
      </c>
      <c r="W1901" s="167" t="s">
        <v>6298</v>
      </c>
      <c r="X1901" s="170" t="s">
        <v>3533</v>
      </c>
      <c r="Y1901" s="171" t="s">
        <v>6283</v>
      </c>
      <c r="Z1901" s="167" t="s">
        <v>10906</v>
      </c>
      <c r="AA1901" s="176">
        <v>56000</v>
      </c>
      <c r="AB1901" s="167" t="s">
        <v>11254</v>
      </c>
      <c r="AC1901" s="176">
        <v>56000</v>
      </c>
      <c r="AD1901" s="167" t="s">
        <v>11254</v>
      </c>
      <c r="AE1901" s="176">
        <v>434</v>
      </c>
    </row>
    <row r="1902" spans="1:31">
      <c r="A1902" s="178">
        <v>108242990920</v>
      </c>
      <c r="B1902" s="166">
        <v>46156</v>
      </c>
      <c r="C1902" s="167" t="s">
        <v>3524</v>
      </c>
      <c r="D1902" s="167" t="s">
        <v>3525</v>
      </c>
      <c r="E1902" s="167" t="s">
        <v>3526</v>
      </c>
      <c r="F1902" s="167" t="s">
        <v>3501</v>
      </c>
      <c r="G1902" s="167" t="s">
        <v>3502</v>
      </c>
      <c r="H1902" s="168">
        <v>46157</v>
      </c>
      <c r="I1902" s="167"/>
      <c r="J1902" s="169">
        <v>26118</v>
      </c>
      <c r="K1902" s="167" t="s">
        <v>55</v>
      </c>
      <c r="L1902" s="169">
        <v>1</v>
      </c>
      <c r="M1902" s="167" t="s">
        <v>3504</v>
      </c>
      <c r="N1902" s="169">
        <v>111.5</v>
      </c>
      <c r="O1902" s="167" t="s">
        <v>3505</v>
      </c>
      <c r="P1902" s="167"/>
      <c r="Q1902" s="167" t="s">
        <v>3514</v>
      </c>
      <c r="R1902" s="167" t="s">
        <v>5999</v>
      </c>
      <c r="S1902" s="169">
        <v>38</v>
      </c>
      <c r="T1902" s="167" t="s">
        <v>3717</v>
      </c>
      <c r="U1902" s="169" t="s">
        <v>3718</v>
      </c>
      <c r="V1902" s="167" t="s">
        <v>6299</v>
      </c>
      <c r="W1902" s="167" t="s">
        <v>6300</v>
      </c>
      <c r="X1902" s="170" t="s">
        <v>3533</v>
      </c>
      <c r="Y1902" s="171" t="s">
        <v>6283</v>
      </c>
      <c r="Z1902" s="167" t="s">
        <v>10906</v>
      </c>
      <c r="AA1902" s="176">
        <v>192000</v>
      </c>
      <c r="AB1902" s="167" t="s">
        <v>11254</v>
      </c>
      <c r="AC1902" s="176">
        <v>192000</v>
      </c>
      <c r="AD1902" s="167" t="s">
        <v>11254</v>
      </c>
      <c r="AE1902" s="176">
        <v>11377.92</v>
      </c>
    </row>
    <row r="1903" spans="1:31">
      <c r="A1903" s="178">
        <v>108242990920</v>
      </c>
      <c r="B1903" s="166">
        <v>46156</v>
      </c>
      <c r="C1903" s="167" t="s">
        <v>3524</v>
      </c>
      <c r="D1903" s="167" t="s">
        <v>3525</v>
      </c>
      <c r="E1903" s="167" t="s">
        <v>3526</v>
      </c>
      <c r="F1903" s="167" t="s">
        <v>3501</v>
      </c>
      <c r="G1903" s="167" t="s">
        <v>3502</v>
      </c>
      <c r="H1903" s="168">
        <v>46157</v>
      </c>
      <c r="I1903" s="167"/>
      <c r="J1903" s="169">
        <v>26118</v>
      </c>
      <c r="K1903" s="167" t="s">
        <v>55</v>
      </c>
      <c r="L1903" s="169">
        <v>1</v>
      </c>
      <c r="M1903" s="167" t="s">
        <v>3504</v>
      </c>
      <c r="N1903" s="169">
        <v>111.5</v>
      </c>
      <c r="O1903" s="167" t="s">
        <v>3505</v>
      </c>
      <c r="P1903" s="167"/>
      <c r="Q1903" s="167" t="s">
        <v>3514</v>
      </c>
      <c r="R1903" s="167" t="s">
        <v>5999</v>
      </c>
      <c r="S1903" s="169">
        <v>37</v>
      </c>
      <c r="T1903" s="167" t="s">
        <v>3717</v>
      </c>
      <c r="U1903" s="169" t="s">
        <v>3718</v>
      </c>
      <c r="V1903" s="167" t="s">
        <v>6301</v>
      </c>
      <c r="W1903" s="167" t="s">
        <v>6302</v>
      </c>
      <c r="X1903" s="170" t="s">
        <v>3533</v>
      </c>
      <c r="Y1903" s="171" t="s">
        <v>6283</v>
      </c>
      <c r="Z1903" s="167" t="s">
        <v>10906</v>
      </c>
      <c r="AA1903" s="176">
        <v>25500</v>
      </c>
      <c r="AB1903" s="167" t="s">
        <v>11254</v>
      </c>
      <c r="AC1903" s="176">
        <v>25500</v>
      </c>
      <c r="AD1903" s="167" t="s">
        <v>11254</v>
      </c>
      <c r="AE1903" s="176">
        <v>6692.22</v>
      </c>
    </row>
    <row r="1904" spans="1:31">
      <c r="A1904" s="178">
        <v>108242990920</v>
      </c>
      <c r="B1904" s="166">
        <v>46156</v>
      </c>
      <c r="C1904" s="167" t="s">
        <v>3524</v>
      </c>
      <c r="D1904" s="167" t="s">
        <v>3525</v>
      </c>
      <c r="E1904" s="167" t="s">
        <v>3526</v>
      </c>
      <c r="F1904" s="167" t="s">
        <v>3501</v>
      </c>
      <c r="G1904" s="167" t="s">
        <v>3502</v>
      </c>
      <c r="H1904" s="168">
        <v>46157</v>
      </c>
      <c r="I1904" s="167"/>
      <c r="J1904" s="169">
        <v>26118</v>
      </c>
      <c r="K1904" s="167" t="s">
        <v>55</v>
      </c>
      <c r="L1904" s="169">
        <v>1</v>
      </c>
      <c r="M1904" s="167" t="s">
        <v>3504</v>
      </c>
      <c r="N1904" s="169">
        <v>111.5</v>
      </c>
      <c r="O1904" s="167" t="s">
        <v>3505</v>
      </c>
      <c r="P1904" s="167"/>
      <c r="Q1904" s="167" t="s">
        <v>3514</v>
      </c>
      <c r="R1904" s="167" t="s">
        <v>5999</v>
      </c>
      <c r="S1904" s="169">
        <v>36</v>
      </c>
      <c r="T1904" s="167" t="s">
        <v>3560</v>
      </c>
      <c r="U1904" s="169" t="s">
        <v>3561</v>
      </c>
      <c r="V1904" s="167" t="s">
        <v>4058</v>
      </c>
      <c r="W1904" s="167" t="s">
        <v>4059</v>
      </c>
      <c r="X1904" s="170" t="s">
        <v>3533</v>
      </c>
      <c r="Y1904" s="171" t="s">
        <v>6283</v>
      </c>
      <c r="Z1904" s="167" t="s">
        <v>10906</v>
      </c>
      <c r="AA1904" s="176">
        <v>8000</v>
      </c>
      <c r="AB1904" s="167" t="s">
        <v>11254</v>
      </c>
      <c r="AC1904" s="176">
        <v>8000</v>
      </c>
      <c r="AD1904" s="167" t="s">
        <v>11254</v>
      </c>
      <c r="AE1904" s="176">
        <v>1650.4</v>
      </c>
    </row>
    <row r="1905" spans="1:31">
      <c r="A1905" s="178">
        <v>108242990920</v>
      </c>
      <c r="B1905" s="166">
        <v>46156</v>
      </c>
      <c r="C1905" s="167" t="s">
        <v>3524</v>
      </c>
      <c r="D1905" s="167" t="s">
        <v>3525</v>
      </c>
      <c r="E1905" s="167" t="s">
        <v>3526</v>
      </c>
      <c r="F1905" s="167" t="s">
        <v>3501</v>
      </c>
      <c r="G1905" s="167" t="s">
        <v>3502</v>
      </c>
      <c r="H1905" s="168">
        <v>46157</v>
      </c>
      <c r="I1905" s="167"/>
      <c r="J1905" s="169">
        <v>26118</v>
      </c>
      <c r="K1905" s="167" t="s">
        <v>55</v>
      </c>
      <c r="L1905" s="169">
        <v>1</v>
      </c>
      <c r="M1905" s="167" t="s">
        <v>3504</v>
      </c>
      <c r="N1905" s="169">
        <v>111.5</v>
      </c>
      <c r="O1905" s="167" t="s">
        <v>3505</v>
      </c>
      <c r="P1905" s="167"/>
      <c r="Q1905" s="167" t="s">
        <v>3514</v>
      </c>
      <c r="R1905" s="167" t="s">
        <v>5999</v>
      </c>
      <c r="S1905" s="169">
        <v>35</v>
      </c>
      <c r="T1905" s="167" t="s">
        <v>3560</v>
      </c>
      <c r="U1905" s="169" t="s">
        <v>3561</v>
      </c>
      <c r="V1905" s="167" t="s">
        <v>6303</v>
      </c>
      <c r="W1905" s="167" t="s">
        <v>6304</v>
      </c>
      <c r="X1905" s="170" t="s">
        <v>165</v>
      </c>
      <c r="Y1905" s="171" t="s">
        <v>6283</v>
      </c>
      <c r="Z1905" s="167" t="s">
        <v>10906</v>
      </c>
      <c r="AA1905" s="176">
        <v>4000</v>
      </c>
      <c r="AB1905" s="167" t="s">
        <v>11254</v>
      </c>
      <c r="AC1905" s="176">
        <v>4000</v>
      </c>
      <c r="AD1905" s="167" t="s">
        <v>11254</v>
      </c>
      <c r="AE1905" s="176">
        <v>77.760000000000005</v>
      </c>
    </row>
    <row r="1906" spans="1:31">
      <c r="A1906" s="178">
        <v>108242990920</v>
      </c>
      <c r="B1906" s="166">
        <v>46156</v>
      </c>
      <c r="C1906" s="167" t="s">
        <v>3524</v>
      </c>
      <c r="D1906" s="167" t="s">
        <v>3525</v>
      </c>
      <c r="E1906" s="167" t="s">
        <v>3526</v>
      </c>
      <c r="F1906" s="167" t="s">
        <v>3501</v>
      </c>
      <c r="G1906" s="167" t="s">
        <v>3502</v>
      </c>
      <c r="H1906" s="168">
        <v>46157</v>
      </c>
      <c r="I1906" s="167"/>
      <c r="J1906" s="169">
        <v>26118</v>
      </c>
      <c r="K1906" s="167" t="s">
        <v>55</v>
      </c>
      <c r="L1906" s="169">
        <v>1</v>
      </c>
      <c r="M1906" s="167" t="s">
        <v>3504</v>
      </c>
      <c r="N1906" s="169">
        <v>111.5</v>
      </c>
      <c r="O1906" s="167" t="s">
        <v>3505</v>
      </c>
      <c r="P1906" s="167"/>
      <c r="Q1906" s="167" t="s">
        <v>3514</v>
      </c>
      <c r="R1906" s="167" t="s">
        <v>5999</v>
      </c>
      <c r="S1906" s="169">
        <v>34</v>
      </c>
      <c r="T1906" s="167" t="s">
        <v>3717</v>
      </c>
      <c r="U1906" s="169" t="s">
        <v>3718</v>
      </c>
      <c r="V1906" s="167" t="s">
        <v>6305</v>
      </c>
      <c r="W1906" s="167" t="s">
        <v>6306</v>
      </c>
      <c r="X1906" s="170" t="s">
        <v>160</v>
      </c>
      <c r="Y1906" s="171" t="s">
        <v>6283</v>
      </c>
      <c r="Z1906" s="167" t="s">
        <v>10906</v>
      </c>
      <c r="AA1906" s="176">
        <v>2000</v>
      </c>
      <c r="AB1906" s="167" t="s">
        <v>11254</v>
      </c>
      <c r="AC1906" s="176">
        <v>2000</v>
      </c>
      <c r="AD1906" s="167" t="s">
        <v>11254</v>
      </c>
      <c r="AE1906" s="176">
        <v>428.02</v>
      </c>
    </row>
    <row r="1907" spans="1:31">
      <c r="A1907" s="178">
        <v>108242990920</v>
      </c>
      <c r="B1907" s="166">
        <v>46156</v>
      </c>
      <c r="C1907" s="167" t="s">
        <v>3524</v>
      </c>
      <c r="D1907" s="167" t="s">
        <v>3525</v>
      </c>
      <c r="E1907" s="167" t="s">
        <v>3526</v>
      </c>
      <c r="F1907" s="167" t="s">
        <v>3501</v>
      </c>
      <c r="G1907" s="167" t="s">
        <v>3502</v>
      </c>
      <c r="H1907" s="168">
        <v>46157</v>
      </c>
      <c r="I1907" s="167"/>
      <c r="J1907" s="169">
        <v>26118</v>
      </c>
      <c r="K1907" s="167" t="s">
        <v>55</v>
      </c>
      <c r="L1907" s="169">
        <v>1</v>
      </c>
      <c r="M1907" s="167" t="s">
        <v>3504</v>
      </c>
      <c r="N1907" s="169">
        <v>111.5</v>
      </c>
      <c r="O1907" s="167" t="s">
        <v>3505</v>
      </c>
      <c r="P1907" s="167"/>
      <c r="Q1907" s="167" t="s">
        <v>3514</v>
      </c>
      <c r="R1907" s="167" t="s">
        <v>5999</v>
      </c>
      <c r="S1907" s="169">
        <v>33</v>
      </c>
      <c r="T1907" s="167" t="s">
        <v>3560</v>
      </c>
      <c r="U1907" s="169" t="s">
        <v>3561</v>
      </c>
      <c r="V1907" s="167" t="s">
        <v>4068</v>
      </c>
      <c r="W1907" s="167" t="s">
        <v>4069</v>
      </c>
      <c r="X1907" s="170" t="s">
        <v>160</v>
      </c>
      <c r="Y1907" s="171" t="s">
        <v>6283</v>
      </c>
      <c r="Z1907" s="167" t="s">
        <v>10906</v>
      </c>
      <c r="AA1907" s="176">
        <v>10000</v>
      </c>
      <c r="AB1907" s="167" t="s">
        <v>11254</v>
      </c>
      <c r="AC1907" s="176">
        <v>10000</v>
      </c>
      <c r="AD1907" s="167" t="s">
        <v>11254</v>
      </c>
      <c r="AE1907" s="176">
        <v>17.2</v>
      </c>
    </row>
    <row r="1908" spans="1:31">
      <c r="A1908" s="178">
        <v>108242990920</v>
      </c>
      <c r="B1908" s="166">
        <v>46156</v>
      </c>
      <c r="C1908" s="167" t="s">
        <v>3524</v>
      </c>
      <c r="D1908" s="167" t="s">
        <v>3525</v>
      </c>
      <c r="E1908" s="167" t="s">
        <v>3526</v>
      </c>
      <c r="F1908" s="167" t="s">
        <v>3501</v>
      </c>
      <c r="G1908" s="167" t="s">
        <v>3502</v>
      </c>
      <c r="H1908" s="168">
        <v>46157</v>
      </c>
      <c r="I1908" s="167"/>
      <c r="J1908" s="169">
        <v>26118</v>
      </c>
      <c r="K1908" s="167" t="s">
        <v>55</v>
      </c>
      <c r="L1908" s="169">
        <v>1</v>
      </c>
      <c r="M1908" s="167" t="s">
        <v>3504</v>
      </c>
      <c r="N1908" s="169">
        <v>111.5</v>
      </c>
      <c r="O1908" s="167" t="s">
        <v>3505</v>
      </c>
      <c r="P1908" s="167"/>
      <c r="Q1908" s="167" t="s">
        <v>3514</v>
      </c>
      <c r="R1908" s="167" t="s">
        <v>5999</v>
      </c>
      <c r="S1908" s="169">
        <v>32</v>
      </c>
      <c r="T1908" s="167" t="s">
        <v>3560</v>
      </c>
      <c r="U1908" s="169" t="s">
        <v>3561</v>
      </c>
      <c r="V1908" s="167" t="s">
        <v>5258</v>
      </c>
      <c r="W1908" s="167" t="s">
        <v>5259</v>
      </c>
      <c r="X1908" s="170" t="s">
        <v>3533</v>
      </c>
      <c r="Y1908" s="171" t="s">
        <v>6283</v>
      </c>
      <c r="Z1908" s="167" t="s">
        <v>10906</v>
      </c>
      <c r="AA1908" s="176">
        <v>4000</v>
      </c>
      <c r="AB1908" s="167" t="s">
        <v>11254</v>
      </c>
      <c r="AC1908" s="176">
        <v>4000</v>
      </c>
      <c r="AD1908" s="167" t="s">
        <v>11254</v>
      </c>
      <c r="AE1908" s="176">
        <v>92</v>
      </c>
    </row>
    <row r="1909" spans="1:31">
      <c r="A1909" s="178">
        <v>108242990920</v>
      </c>
      <c r="B1909" s="166">
        <v>46156</v>
      </c>
      <c r="C1909" s="167" t="s">
        <v>3524</v>
      </c>
      <c r="D1909" s="167" t="s">
        <v>3525</v>
      </c>
      <c r="E1909" s="167" t="s">
        <v>3526</v>
      </c>
      <c r="F1909" s="167" t="s">
        <v>3501</v>
      </c>
      <c r="G1909" s="167" t="s">
        <v>3502</v>
      </c>
      <c r="H1909" s="168">
        <v>46157</v>
      </c>
      <c r="I1909" s="167"/>
      <c r="J1909" s="169">
        <v>26118</v>
      </c>
      <c r="K1909" s="167" t="s">
        <v>55</v>
      </c>
      <c r="L1909" s="169">
        <v>1</v>
      </c>
      <c r="M1909" s="167" t="s">
        <v>3504</v>
      </c>
      <c r="N1909" s="169">
        <v>111.5</v>
      </c>
      <c r="O1909" s="167" t="s">
        <v>3505</v>
      </c>
      <c r="P1909" s="167"/>
      <c r="Q1909" s="167" t="s">
        <v>3514</v>
      </c>
      <c r="R1909" s="167" t="s">
        <v>5999</v>
      </c>
      <c r="S1909" s="169">
        <v>31</v>
      </c>
      <c r="T1909" s="167" t="s">
        <v>3560</v>
      </c>
      <c r="U1909" s="169" t="s">
        <v>3561</v>
      </c>
      <c r="V1909" s="167" t="s">
        <v>4058</v>
      </c>
      <c r="W1909" s="167" t="s">
        <v>4059</v>
      </c>
      <c r="X1909" s="170" t="s">
        <v>3533</v>
      </c>
      <c r="Y1909" s="171" t="s">
        <v>6283</v>
      </c>
      <c r="Z1909" s="167" t="s">
        <v>10906</v>
      </c>
      <c r="AA1909" s="176">
        <v>62000</v>
      </c>
      <c r="AB1909" s="167" t="s">
        <v>11254</v>
      </c>
      <c r="AC1909" s="176">
        <v>62000</v>
      </c>
      <c r="AD1909" s="167" t="s">
        <v>11254</v>
      </c>
      <c r="AE1909" s="176">
        <v>12790.6</v>
      </c>
    </row>
    <row r="1910" spans="1:31">
      <c r="A1910" s="178">
        <v>108242990920</v>
      </c>
      <c r="B1910" s="166">
        <v>46156</v>
      </c>
      <c r="C1910" s="167" t="s">
        <v>3524</v>
      </c>
      <c r="D1910" s="167" t="s">
        <v>3525</v>
      </c>
      <c r="E1910" s="167" t="s">
        <v>3526</v>
      </c>
      <c r="F1910" s="167" t="s">
        <v>3501</v>
      </c>
      <c r="G1910" s="167" t="s">
        <v>3502</v>
      </c>
      <c r="H1910" s="168">
        <v>46157</v>
      </c>
      <c r="I1910" s="167"/>
      <c r="J1910" s="169">
        <v>26118</v>
      </c>
      <c r="K1910" s="167" t="s">
        <v>55</v>
      </c>
      <c r="L1910" s="169">
        <v>1</v>
      </c>
      <c r="M1910" s="167" t="s">
        <v>3504</v>
      </c>
      <c r="N1910" s="169">
        <v>111.5</v>
      </c>
      <c r="O1910" s="167" t="s">
        <v>3505</v>
      </c>
      <c r="P1910" s="167"/>
      <c r="Q1910" s="167" t="s">
        <v>3514</v>
      </c>
      <c r="R1910" s="167" t="s">
        <v>5999</v>
      </c>
      <c r="S1910" s="169">
        <v>30</v>
      </c>
      <c r="T1910" s="167" t="s">
        <v>3540</v>
      </c>
      <c r="U1910" s="169" t="s">
        <v>3541</v>
      </c>
      <c r="V1910" s="167" t="s">
        <v>6307</v>
      </c>
      <c r="W1910" s="167" t="s">
        <v>6308</v>
      </c>
      <c r="X1910" s="170" t="s">
        <v>3533</v>
      </c>
      <c r="Y1910" s="171" t="s">
        <v>6283</v>
      </c>
      <c r="Z1910" s="167" t="s">
        <v>10906</v>
      </c>
      <c r="AA1910" s="176">
        <v>20000</v>
      </c>
      <c r="AB1910" s="167" t="s">
        <v>11254</v>
      </c>
      <c r="AC1910" s="176">
        <v>20000</v>
      </c>
      <c r="AD1910" s="167" t="s">
        <v>11254</v>
      </c>
      <c r="AE1910" s="176">
        <v>564</v>
      </c>
    </row>
    <row r="1911" spans="1:31">
      <c r="A1911" s="178">
        <v>108242990920</v>
      </c>
      <c r="B1911" s="166">
        <v>46156</v>
      </c>
      <c r="C1911" s="167" t="s">
        <v>3524</v>
      </c>
      <c r="D1911" s="167" t="s">
        <v>3525</v>
      </c>
      <c r="E1911" s="167" t="s">
        <v>3526</v>
      </c>
      <c r="F1911" s="167" t="s">
        <v>3501</v>
      </c>
      <c r="G1911" s="167" t="s">
        <v>3502</v>
      </c>
      <c r="H1911" s="168">
        <v>46157</v>
      </c>
      <c r="I1911" s="167"/>
      <c r="J1911" s="169">
        <v>26118</v>
      </c>
      <c r="K1911" s="167" t="s">
        <v>55</v>
      </c>
      <c r="L1911" s="169">
        <v>1</v>
      </c>
      <c r="M1911" s="167" t="s">
        <v>3504</v>
      </c>
      <c r="N1911" s="169">
        <v>111.5</v>
      </c>
      <c r="O1911" s="167" t="s">
        <v>3505</v>
      </c>
      <c r="P1911" s="167"/>
      <c r="Q1911" s="167" t="s">
        <v>3514</v>
      </c>
      <c r="R1911" s="167" t="s">
        <v>5999</v>
      </c>
      <c r="S1911" s="169">
        <v>29</v>
      </c>
      <c r="T1911" s="167" t="s">
        <v>3560</v>
      </c>
      <c r="U1911" s="169" t="s">
        <v>3561</v>
      </c>
      <c r="V1911" s="167" t="s">
        <v>6309</v>
      </c>
      <c r="W1911" s="167" t="s">
        <v>6310</v>
      </c>
      <c r="X1911" s="170" t="s">
        <v>3533</v>
      </c>
      <c r="Y1911" s="171" t="s">
        <v>6283</v>
      </c>
      <c r="Z1911" s="167" t="s">
        <v>10906</v>
      </c>
      <c r="AA1911" s="176">
        <v>10000</v>
      </c>
      <c r="AB1911" s="167" t="s">
        <v>11254</v>
      </c>
      <c r="AC1911" s="176">
        <v>10000</v>
      </c>
      <c r="AD1911" s="167" t="s">
        <v>11254</v>
      </c>
      <c r="AE1911" s="176">
        <v>52</v>
      </c>
    </row>
    <row r="1912" spans="1:31">
      <c r="A1912" s="178">
        <v>108242990920</v>
      </c>
      <c r="B1912" s="166">
        <v>46156</v>
      </c>
      <c r="C1912" s="167" t="s">
        <v>3524</v>
      </c>
      <c r="D1912" s="167" t="s">
        <v>3525</v>
      </c>
      <c r="E1912" s="167" t="s">
        <v>3526</v>
      </c>
      <c r="F1912" s="167" t="s">
        <v>3501</v>
      </c>
      <c r="G1912" s="167" t="s">
        <v>3502</v>
      </c>
      <c r="H1912" s="168">
        <v>46157</v>
      </c>
      <c r="I1912" s="167"/>
      <c r="J1912" s="169">
        <v>26118</v>
      </c>
      <c r="K1912" s="167" t="s">
        <v>55</v>
      </c>
      <c r="L1912" s="169">
        <v>1</v>
      </c>
      <c r="M1912" s="167" t="s">
        <v>3504</v>
      </c>
      <c r="N1912" s="169">
        <v>111.5</v>
      </c>
      <c r="O1912" s="167" t="s">
        <v>3505</v>
      </c>
      <c r="P1912" s="167"/>
      <c r="Q1912" s="167" t="s">
        <v>3514</v>
      </c>
      <c r="R1912" s="167" t="s">
        <v>5999</v>
      </c>
      <c r="S1912" s="169">
        <v>28</v>
      </c>
      <c r="T1912" s="167" t="s">
        <v>3535</v>
      </c>
      <c r="U1912" s="169" t="s">
        <v>3536</v>
      </c>
      <c r="V1912" s="167" t="s">
        <v>6311</v>
      </c>
      <c r="W1912" s="167" t="s">
        <v>6312</v>
      </c>
      <c r="X1912" s="170" t="s">
        <v>3533</v>
      </c>
      <c r="Y1912" s="171" t="s">
        <v>6283</v>
      </c>
      <c r="Z1912" s="167" t="s">
        <v>10906</v>
      </c>
      <c r="AA1912" s="176">
        <v>190000</v>
      </c>
      <c r="AB1912" s="167" t="s">
        <v>11254</v>
      </c>
      <c r="AC1912" s="176">
        <v>190000</v>
      </c>
      <c r="AD1912" s="167" t="s">
        <v>11254</v>
      </c>
      <c r="AE1912" s="176">
        <v>437</v>
      </c>
    </row>
    <row r="1913" spans="1:31">
      <c r="A1913" s="178">
        <v>108242990920</v>
      </c>
      <c r="B1913" s="166">
        <v>46156</v>
      </c>
      <c r="C1913" s="167" t="s">
        <v>3524</v>
      </c>
      <c r="D1913" s="167" t="s">
        <v>3525</v>
      </c>
      <c r="E1913" s="167" t="s">
        <v>3526</v>
      </c>
      <c r="F1913" s="167" t="s">
        <v>3501</v>
      </c>
      <c r="G1913" s="167" t="s">
        <v>3502</v>
      </c>
      <c r="H1913" s="168">
        <v>46157</v>
      </c>
      <c r="I1913" s="167"/>
      <c r="J1913" s="169">
        <v>26118</v>
      </c>
      <c r="K1913" s="167" t="s">
        <v>55</v>
      </c>
      <c r="L1913" s="169">
        <v>1</v>
      </c>
      <c r="M1913" s="167" t="s">
        <v>3504</v>
      </c>
      <c r="N1913" s="169">
        <v>111.5</v>
      </c>
      <c r="O1913" s="167" t="s">
        <v>3505</v>
      </c>
      <c r="P1913" s="167"/>
      <c r="Q1913" s="167" t="s">
        <v>3514</v>
      </c>
      <c r="R1913" s="167" t="s">
        <v>5999</v>
      </c>
      <c r="S1913" s="169">
        <v>27</v>
      </c>
      <c r="T1913" s="167" t="s">
        <v>4217</v>
      </c>
      <c r="U1913" s="169" t="s">
        <v>3536</v>
      </c>
      <c r="V1913" s="167" t="s">
        <v>6313</v>
      </c>
      <c r="W1913" s="167" t="s">
        <v>6314</v>
      </c>
      <c r="X1913" s="170" t="s">
        <v>3533</v>
      </c>
      <c r="Y1913" s="171" t="s">
        <v>6283</v>
      </c>
      <c r="Z1913" s="167" t="s">
        <v>10906</v>
      </c>
      <c r="AA1913" s="176">
        <v>10000</v>
      </c>
      <c r="AB1913" s="167" t="s">
        <v>11254</v>
      </c>
      <c r="AC1913" s="176">
        <v>10000</v>
      </c>
      <c r="AD1913" s="167" t="s">
        <v>11254</v>
      </c>
      <c r="AE1913" s="176">
        <v>356</v>
      </c>
    </row>
    <row r="1914" spans="1:31">
      <c r="A1914" s="178">
        <v>108242990920</v>
      </c>
      <c r="B1914" s="166">
        <v>46156</v>
      </c>
      <c r="C1914" s="167" t="s">
        <v>3524</v>
      </c>
      <c r="D1914" s="167" t="s">
        <v>3525</v>
      </c>
      <c r="E1914" s="167" t="s">
        <v>3526</v>
      </c>
      <c r="F1914" s="167" t="s">
        <v>3501</v>
      </c>
      <c r="G1914" s="167" t="s">
        <v>3502</v>
      </c>
      <c r="H1914" s="168">
        <v>46157</v>
      </c>
      <c r="I1914" s="167"/>
      <c r="J1914" s="169">
        <v>26118</v>
      </c>
      <c r="K1914" s="167" t="s">
        <v>55</v>
      </c>
      <c r="L1914" s="169">
        <v>1</v>
      </c>
      <c r="M1914" s="167" t="s">
        <v>3504</v>
      </c>
      <c r="N1914" s="169">
        <v>111.5</v>
      </c>
      <c r="O1914" s="167" t="s">
        <v>3505</v>
      </c>
      <c r="P1914" s="167"/>
      <c r="Q1914" s="167" t="s">
        <v>3514</v>
      </c>
      <c r="R1914" s="167" t="s">
        <v>5999</v>
      </c>
      <c r="S1914" s="169">
        <v>26</v>
      </c>
      <c r="T1914" s="167" t="s">
        <v>3535</v>
      </c>
      <c r="U1914" s="169" t="s">
        <v>3536</v>
      </c>
      <c r="V1914" s="167" t="s">
        <v>6315</v>
      </c>
      <c r="W1914" s="167" t="s">
        <v>6316</v>
      </c>
      <c r="X1914" s="170" t="s">
        <v>3533</v>
      </c>
      <c r="Y1914" s="171" t="s">
        <v>6283</v>
      </c>
      <c r="Z1914" s="167" t="s">
        <v>10906</v>
      </c>
      <c r="AA1914" s="176">
        <v>50000</v>
      </c>
      <c r="AB1914" s="167" t="s">
        <v>11254</v>
      </c>
      <c r="AC1914" s="176">
        <v>50000</v>
      </c>
      <c r="AD1914" s="167" t="s">
        <v>11254</v>
      </c>
      <c r="AE1914" s="176">
        <v>100</v>
      </c>
    </row>
    <row r="1915" spans="1:31">
      <c r="A1915" s="178">
        <v>108242990920</v>
      </c>
      <c r="B1915" s="166">
        <v>46156</v>
      </c>
      <c r="C1915" s="167" t="s">
        <v>3524</v>
      </c>
      <c r="D1915" s="167" t="s">
        <v>3525</v>
      </c>
      <c r="E1915" s="167" t="s">
        <v>3526</v>
      </c>
      <c r="F1915" s="167" t="s">
        <v>3501</v>
      </c>
      <c r="G1915" s="167" t="s">
        <v>3502</v>
      </c>
      <c r="H1915" s="168">
        <v>46157</v>
      </c>
      <c r="I1915" s="167"/>
      <c r="J1915" s="169">
        <v>26118</v>
      </c>
      <c r="K1915" s="167" t="s">
        <v>55</v>
      </c>
      <c r="L1915" s="169">
        <v>1</v>
      </c>
      <c r="M1915" s="167" t="s">
        <v>3504</v>
      </c>
      <c r="N1915" s="169">
        <v>111.5</v>
      </c>
      <c r="O1915" s="167" t="s">
        <v>3505</v>
      </c>
      <c r="P1915" s="167"/>
      <c r="Q1915" s="167" t="s">
        <v>3514</v>
      </c>
      <c r="R1915" s="167" t="s">
        <v>5999</v>
      </c>
      <c r="S1915" s="169">
        <v>25</v>
      </c>
      <c r="T1915" s="167" t="s">
        <v>3535</v>
      </c>
      <c r="U1915" s="169" t="s">
        <v>3536</v>
      </c>
      <c r="V1915" s="167" t="s">
        <v>6317</v>
      </c>
      <c r="W1915" s="167" t="s">
        <v>6318</v>
      </c>
      <c r="X1915" s="170" t="s">
        <v>3533</v>
      </c>
      <c r="Y1915" s="171" t="s">
        <v>6283</v>
      </c>
      <c r="Z1915" s="167" t="s">
        <v>10906</v>
      </c>
      <c r="AA1915" s="176">
        <v>20000</v>
      </c>
      <c r="AB1915" s="167" t="s">
        <v>11254</v>
      </c>
      <c r="AC1915" s="176">
        <v>20000</v>
      </c>
      <c r="AD1915" s="167" t="s">
        <v>11254</v>
      </c>
      <c r="AE1915" s="176">
        <v>47</v>
      </c>
    </row>
    <row r="1916" spans="1:31">
      <c r="A1916" s="178">
        <v>108242990920</v>
      </c>
      <c r="B1916" s="166">
        <v>46156</v>
      </c>
      <c r="C1916" s="167" t="s">
        <v>3524</v>
      </c>
      <c r="D1916" s="167" t="s">
        <v>3525</v>
      </c>
      <c r="E1916" s="167" t="s">
        <v>3526</v>
      </c>
      <c r="F1916" s="167" t="s">
        <v>3501</v>
      </c>
      <c r="G1916" s="167" t="s">
        <v>3502</v>
      </c>
      <c r="H1916" s="168">
        <v>46157</v>
      </c>
      <c r="I1916" s="167"/>
      <c r="J1916" s="169">
        <v>26118</v>
      </c>
      <c r="K1916" s="167" t="s">
        <v>55</v>
      </c>
      <c r="L1916" s="169">
        <v>1</v>
      </c>
      <c r="M1916" s="167" t="s">
        <v>3504</v>
      </c>
      <c r="N1916" s="169">
        <v>111.5</v>
      </c>
      <c r="O1916" s="167" t="s">
        <v>3505</v>
      </c>
      <c r="P1916" s="167"/>
      <c r="Q1916" s="167" t="s">
        <v>3514</v>
      </c>
      <c r="R1916" s="167" t="s">
        <v>5999</v>
      </c>
      <c r="S1916" s="169">
        <v>24</v>
      </c>
      <c r="T1916" s="167" t="s">
        <v>3540</v>
      </c>
      <c r="U1916" s="169" t="s">
        <v>3541</v>
      </c>
      <c r="V1916" s="167" t="s">
        <v>6319</v>
      </c>
      <c r="W1916" s="167" t="s">
        <v>6320</v>
      </c>
      <c r="X1916" s="170" t="s">
        <v>165</v>
      </c>
      <c r="Y1916" s="171" t="s">
        <v>6283</v>
      </c>
      <c r="Z1916" s="167" t="s">
        <v>10906</v>
      </c>
      <c r="AA1916" s="176">
        <v>5400</v>
      </c>
      <c r="AB1916" s="167" t="s">
        <v>11254</v>
      </c>
      <c r="AC1916" s="176">
        <v>5400</v>
      </c>
      <c r="AD1916" s="167" t="s">
        <v>11254</v>
      </c>
      <c r="AE1916" s="176">
        <v>260.82</v>
      </c>
    </row>
    <row r="1917" spans="1:31">
      <c r="A1917" s="178">
        <v>108242990920</v>
      </c>
      <c r="B1917" s="166">
        <v>46156</v>
      </c>
      <c r="C1917" s="167" t="s">
        <v>3524</v>
      </c>
      <c r="D1917" s="167" t="s">
        <v>3525</v>
      </c>
      <c r="E1917" s="167" t="s">
        <v>3526</v>
      </c>
      <c r="F1917" s="167" t="s">
        <v>3501</v>
      </c>
      <c r="G1917" s="167" t="s">
        <v>3502</v>
      </c>
      <c r="H1917" s="168">
        <v>46157</v>
      </c>
      <c r="I1917" s="167"/>
      <c r="J1917" s="169">
        <v>26118</v>
      </c>
      <c r="K1917" s="167" t="s">
        <v>55</v>
      </c>
      <c r="L1917" s="169">
        <v>1</v>
      </c>
      <c r="M1917" s="167" t="s">
        <v>3504</v>
      </c>
      <c r="N1917" s="169">
        <v>111.5</v>
      </c>
      <c r="O1917" s="167" t="s">
        <v>3505</v>
      </c>
      <c r="P1917" s="167"/>
      <c r="Q1917" s="167" t="s">
        <v>3514</v>
      </c>
      <c r="R1917" s="167" t="s">
        <v>5999</v>
      </c>
      <c r="S1917" s="169">
        <v>23</v>
      </c>
      <c r="T1917" s="167" t="s">
        <v>3529</v>
      </c>
      <c r="U1917" s="169" t="s">
        <v>3530</v>
      </c>
      <c r="V1917" s="167" t="s">
        <v>5790</v>
      </c>
      <c r="W1917" s="167" t="s">
        <v>5791</v>
      </c>
      <c r="X1917" s="170" t="s">
        <v>3533</v>
      </c>
      <c r="Y1917" s="171" t="s">
        <v>6283</v>
      </c>
      <c r="Z1917" s="167" t="s">
        <v>10906</v>
      </c>
      <c r="AA1917" s="176">
        <v>9000</v>
      </c>
      <c r="AB1917" s="167" t="s">
        <v>11254</v>
      </c>
      <c r="AC1917" s="176">
        <v>9000</v>
      </c>
      <c r="AD1917" s="167" t="s">
        <v>11254</v>
      </c>
      <c r="AE1917" s="176">
        <v>5142.6000000000004</v>
      </c>
    </row>
    <row r="1918" spans="1:31">
      <c r="A1918" s="178">
        <v>108242990920</v>
      </c>
      <c r="B1918" s="166">
        <v>46156</v>
      </c>
      <c r="C1918" s="167" t="s">
        <v>3524</v>
      </c>
      <c r="D1918" s="167" t="s">
        <v>3525</v>
      </c>
      <c r="E1918" s="167" t="s">
        <v>3526</v>
      </c>
      <c r="F1918" s="167" t="s">
        <v>3501</v>
      </c>
      <c r="G1918" s="167" t="s">
        <v>3502</v>
      </c>
      <c r="H1918" s="168">
        <v>46157</v>
      </c>
      <c r="I1918" s="167"/>
      <c r="J1918" s="169">
        <v>26118</v>
      </c>
      <c r="K1918" s="167" t="s">
        <v>55</v>
      </c>
      <c r="L1918" s="169">
        <v>1</v>
      </c>
      <c r="M1918" s="167" t="s">
        <v>3504</v>
      </c>
      <c r="N1918" s="169">
        <v>111.5</v>
      </c>
      <c r="O1918" s="167" t="s">
        <v>3505</v>
      </c>
      <c r="P1918" s="167"/>
      <c r="Q1918" s="167" t="s">
        <v>3514</v>
      </c>
      <c r="R1918" s="167" t="s">
        <v>5999</v>
      </c>
      <c r="S1918" s="169">
        <v>22</v>
      </c>
      <c r="T1918" s="167" t="s">
        <v>3560</v>
      </c>
      <c r="U1918" s="169" t="s">
        <v>3561</v>
      </c>
      <c r="V1918" s="167" t="s">
        <v>4058</v>
      </c>
      <c r="W1918" s="167" t="s">
        <v>4059</v>
      </c>
      <c r="X1918" s="170" t="s">
        <v>3533</v>
      </c>
      <c r="Y1918" s="171" t="s">
        <v>6283</v>
      </c>
      <c r="Z1918" s="167" t="s">
        <v>10906</v>
      </c>
      <c r="AA1918" s="176">
        <v>22000</v>
      </c>
      <c r="AB1918" s="167" t="s">
        <v>11254</v>
      </c>
      <c r="AC1918" s="176">
        <v>22000</v>
      </c>
      <c r="AD1918" s="167" t="s">
        <v>11254</v>
      </c>
      <c r="AE1918" s="176">
        <v>4538.6000000000004</v>
      </c>
    </row>
    <row r="1919" spans="1:31">
      <c r="A1919" s="178">
        <v>108242990920</v>
      </c>
      <c r="B1919" s="166">
        <v>46156</v>
      </c>
      <c r="C1919" s="167" t="s">
        <v>3524</v>
      </c>
      <c r="D1919" s="167" t="s">
        <v>3525</v>
      </c>
      <c r="E1919" s="167" t="s">
        <v>3526</v>
      </c>
      <c r="F1919" s="167" t="s">
        <v>3501</v>
      </c>
      <c r="G1919" s="167" t="s">
        <v>3502</v>
      </c>
      <c r="H1919" s="168">
        <v>46157</v>
      </c>
      <c r="I1919" s="167"/>
      <c r="J1919" s="169">
        <v>26118</v>
      </c>
      <c r="K1919" s="167" t="s">
        <v>55</v>
      </c>
      <c r="L1919" s="169">
        <v>1</v>
      </c>
      <c r="M1919" s="167" t="s">
        <v>3504</v>
      </c>
      <c r="N1919" s="169">
        <v>111.5</v>
      </c>
      <c r="O1919" s="167" t="s">
        <v>3505</v>
      </c>
      <c r="P1919" s="167"/>
      <c r="Q1919" s="167" t="s">
        <v>3514</v>
      </c>
      <c r="R1919" s="167" t="s">
        <v>5999</v>
      </c>
      <c r="S1919" s="169">
        <v>21</v>
      </c>
      <c r="T1919" s="167" t="s">
        <v>3560</v>
      </c>
      <c r="U1919" s="169" t="s">
        <v>3561</v>
      </c>
      <c r="V1919" s="167" t="s">
        <v>4058</v>
      </c>
      <c r="W1919" s="167" t="s">
        <v>4059</v>
      </c>
      <c r="X1919" s="170" t="s">
        <v>3533</v>
      </c>
      <c r="Y1919" s="171" t="s">
        <v>6283</v>
      </c>
      <c r="Z1919" s="167" t="s">
        <v>10906</v>
      </c>
      <c r="AA1919" s="176">
        <v>78000</v>
      </c>
      <c r="AB1919" s="167" t="s">
        <v>11254</v>
      </c>
      <c r="AC1919" s="176">
        <v>78000</v>
      </c>
      <c r="AD1919" s="167" t="s">
        <v>11254</v>
      </c>
      <c r="AE1919" s="176">
        <v>16091.4</v>
      </c>
    </row>
    <row r="1920" spans="1:31">
      <c r="A1920" s="178">
        <v>108242990920</v>
      </c>
      <c r="B1920" s="166">
        <v>46156</v>
      </c>
      <c r="C1920" s="167" t="s">
        <v>3524</v>
      </c>
      <c r="D1920" s="167" t="s">
        <v>3525</v>
      </c>
      <c r="E1920" s="167" t="s">
        <v>3526</v>
      </c>
      <c r="F1920" s="167" t="s">
        <v>3501</v>
      </c>
      <c r="G1920" s="167" t="s">
        <v>3502</v>
      </c>
      <c r="H1920" s="168">
        <v>46157</v>
      </c>
      <c r="I1920" s="167"/>
      <c r="J1920" s="169">
        <v>26118</v>
      </c>
      <c r="K1920" s="167" t="s">
        <v>55</v>
      </c>
      <c r="L1920" s="169">
        <v>1</v>
      </c>
      <c r="M1920" s="167" t="s">
        <v>3504</v>
      </c>
      <c r="N1920" s="169">
        <v>111.5</v>
      </c>
      <c r="O1920" s="167" t="s">
        <v>3505</v>
      </c>
      <c r="P1920" s="167"/>
      <c r="Q1920" s="167" t="s">
        <v>3514</v>
      </c>
      <c r="R1920" s="167" t="s">
        <v>5999</v>
      </c>
      <c r="S1920" s="169">
        <v>20</v>
      </c>
      <c r="T1920" s="167" t="s">
        <v>3540</v>
      </c>
      <c r="U1920" s="169" t="s">
        <v>3541</v>
      </c>
      <c r="V1920" s="167" t="s">
        <v>6321</v>
      </c>
      <c r="W1920" s="167" t="s">
        <v>6322</v>
      </c>
      <c r="X1920" s="170" t="s">
        <v>160</v>
      </c>
      <c r="Y1920" s="171" t="s">
        <v>6283</v>
      </c>
      <c r="Z1920" s="167" t="s">
        <v>10906</v>
      </c>
      <c r="AA1920" s="176">
        <v>3000</v>
      </c>
      <c r="AB1920" s="167" t="s">
        <v>11254</v>
      </c>
      <c r="AC1920" s="176">
        <v>3000</v>
      </c>
      <c r="AD1920" s="167" t="s">
        <v>11254</v>
      </c>
      <c r="AE1920" s="176">
        <v>24.72</v>
      </c>
    </row>
    <row r="1921" spans="1:31">
      <c r="A1921" s="178">
        <v>108242990920</v>
      </c>
      <c r="B1921" s="166">
        <v>46156</v>
      </c>
      <c r="C1921" s="167" t="s">
        <v>3524</v>
      </c>
      <c r="D1921" s="167" t="s">
        <v>3525</v>
      </c>
      <c r="E1921" s="167" t="s">
        <v>3526</v>
      </c>
      <c r="F1921" s="167" t="s">
        <v>3501</v>
      </c>
      <c r="G1921" s="167" t="s">
        <v>3502</v>
      </c>
      <c r="H1921" s="168">
        <v>46157</v>
      </c>
      <c r="I1921" s="167"/>
      <c r="J1921" s="169">
        <v>26118</v>
      </c>
      <c r="K1921" s="167" t="s">
        <v>55</v>
      </c>
      <c r="L1921" s="169">
        <v>1</v>
      </c>
      <c r="M1921" s="167" t="s">
        <v>3504</v>
      </c>
      <c r="N1921" s="169">
        <v>111.5</v>
      </c>
      <c r="O1921" s="167" t="s">
        <v>3505</v>
      </c>
      <c r="P1921" s="167"/>
      <c r="Q1921" s="167" t="s">
        <v>3514</v>
      </c>
      <c r="R1921" s="167" t="s">
        <v>5999</v>
      </c>
      <c r="S1921" s="169">
        <v>19</v>
      </c>
      <c r="T1921" s="167" t="s">
        <v>3540</v>
      </c>
      <c r="U1921" s="169" t="s">
        <v>3541</v>
      </c>
      <c r="V1921" s="167" t="s">
        <v>6321</v>
      </c>
      <c r="W1921" s="167" t="s">
        <v>6322</v>
      </c>
      <c r="X1921" s="170" t="s">
        <v>160</v>
      </c>
      <c r="Y1921" s="171" t="s">
        <v>6283</v>
      </c>
      <c r="Z1921" s="167" t="s">
        <v>10906</v>
      </c>
      <c r="AA1921" s="176">
        <v>3000</v>
      </c>
      <c r="AB1921" s="167" t="s">
        <v>11254</v>
      </c>
      <c r="AC1921" s="176">
        <v>3000</v>
      </c>
      <c r="AD1921" s="167" t="s">
        <v>11254</v>
      </c>
      <c r="AE1921" s="176">
        <v>24.72</v>
      </c>
    </row>
    <row r="1922" spans="1:31">
      <c r="A1922" s="178">
        <v>108242990920</v>
      </c>
      <c r="B1922" s="166">
        <v>46156</v>
      </c>
      <c r="C1922" s="167" t="s">
        <v>3524</v>
      </c>
      <c r="D1922" s="167" t="s">
        <v>3525</v>
      </c>
      <c r="E1922" s="167" t="s">
        <v>3526</v>
      </c>
      <c r="F1922" s="167" t="s">
        <v>3501</v>
      </c>
      <c r="G1922" s="167" t="s">
        <v>3502</v>
      </c>
      <c r="H1922" s="168">
        <v>46157</v>
      </c>
      <c r="I1922" s="167"/>
      <c r="J1922" s="169">
        <v>26118</v>
      </c>
      <c r="K1922" s="167" t="s">
        <v>55</v>
      </c>
      <c r="L1922" s="169">
        <v>1</v>
      </c>
      <c r="M1922" s="167" t="s">
        <v>3504</v>
      </c>
      <c r="N1922" s="169">
        <v>111.5</v>
      </c>
      <c r="O1922" s="167" t="s">
        <v>3505</v>
      </c>
      <c r="P1922" s="167"/>
      <c r="Q1922" s="167" t="s">
        <v>3514</v>
      </c>
      <c r="R1922" s="167" t="s">
        <v>5999</v>
      </c>
      <c r="S1922" s="169">
        <v>18</v>
      </c>
      <c r="T1922" s="167" t="s">
        <v>3535</v>
      </c>
      <c r="U1922" s="169" t="s">
        <v>3536</v>
      </c>
      <c r="V1922" s="167" t="s">
        <v>6323</v>
      </c>
      <c r="W1922" s="167" t="s">
        <v>6324</v>
      </c>
      <c r="X1922" s="170" t="s">
        <v>3533</v>
      </c>
      <c r="Y1922" s="171" t="s">
        <v>6283</v>
      </c>
      <c r="Z1922" s="167" t="s">
        <v>10906</v>
      </c>
      <c r="AA1922" s="176">
        <v>390000</v>
      </c>
      <c r="AB1922" s="167" t="s">
        <v>11254</v>
      </c>
      <c r="AC1922" s="176">
        <v>390000</v>
      </c>
      <c r="AD1922" s="167" t="s">
        <v>11254</v>
      </c>
      <c r="AE1922" s="176">
        <v>936</v>
      </c>
    </row>
    <row r="1923" spans="1:31">
      <c r="A1923" s="178">
        <v>108242990920</v>
      </c>
      <c r="B1923" s="166">
        <v>46156</v>
      </c>
      <c r="C1923" s="167" t="s">
        <v>3524</v>
      </c>
      <c r="D1923" s="167" t="s">
        <v>3525</v>
      </c>
      <c r="E1923" s="167" t="s">
        <v>3526</v>
      </c>
      <c r="F1923" s="167" t="s">
        <v>3501</v>
      </c>
      <c r="G1923" s="167" t="s">
        <v>3502</v>
      </c>
      <c r="H1923" s="168">
        <v>46157</v>
      </c>
      <c r="I1923" s="167"/>
      <c r="J1923" s="169">
        <v>26118</v>
      </c>
      <c r="K1923" s="167" t="s">
        <v>55</v>
      </c>
      <c r="L1923" s="169">
        <v>1</v>
      </c>
      <c r="M1923" s="167" t="s">
        <v>3504</v>
      </c>
      <c r="N1923" s="169">
        <v>111.5</v>
      </c>
      <c r="O1923" s="167" t="s">
        <v>3505</v>
      </c>
      <c r="P1923" s="167"/>
      <c r="Q1923" s="167" t="s">
        <v>3514</v>
      </c>
      <c r="R1923" s="167" t="s">
        <v>5999</v>
      </c>
      <c r="S1923" s="169">
        <v>17</v>
      </c>
      <c r="T1923" s="167" t="s">
        <v>3535</v>
      </c>
      <c r="U1923" s="169" t="s">
        <v>3536</v>
      </c>
      <c r="V1923" s="167" t="s">
        <v>6325</v>
      </c>
      <c r="W1923" s="167" t="s">
        <v>6326</v>
      </c>
      <c r="X1923" s="170" t="s">
        <v>3533</v>
      </c>
      <c r="Y1923" s="171" t="s">
        <v>6283</v>
      </c>
      <c r="Z1923" s="167" t="s">
        <v>10906</v>
      </c>
      <c r="AA1923" s="176">
        <v>10000</v>
      </c>
      <c r="AB1923" s="167" t="s">
        <v>11254</v>
      </c>
      <c r="AC1923" s="176">
        <v>10000</v>
      </c>
      <c r="AD1923" s="167" t="s">
        <v>11254</v>
      </c>
      <c r="AE1923" s="176">
        <v>24</v>
      </c>
    </row>
    <row r="1924" spans="1:31">
      <c r="A1924" s="178">
        <v>108242990920</v>
      </c>
      <c r="B1924" s="166">
        <v>46156</v>
      </c>
      <c r="C1924" s="167" t="s">
        <v>3524</v>
      </c>
      <c r="D1924" s="167" t="s">
        <v>3525</v>
      </c>
      <c r="E1924" s="167" t="s">
        <v>3526</v>
      </c>
      <c r="F1924" s="167" t="s">
        <v>3501</v>
      </c>
      <c r="G1924" s="167" t="s">
        <v>3502</v>
      </c>
      <c r="H1924" s="168">
        <v>46157</v>
      </c>
      <c r="I1924" s="167"/>
      <c r="J1924" s="169">
        <v>26118</v>
      </c>
      <c r="K1924" s="167" t="s">
        <v>55</v>
      </c>
      <c r="L1924" s="169">
        <v>1</v>
      </c>
      <c r="M1924" s="167" t="s">
        <v>3504</v>
      </c>
      <c r="N1924" s="169">
        <v>111.5</v>
      </c>
      <c r="O1924" s="167" t="s">
        <v>3505</v>
      </c>
      <c r="P1924" s="167"/>
      <c r="Q1924" s="167" t="s">
        <v>3514</v>
      </c>
      <c r="R1924" s="167" t="s">
        <v>5999</v>
      </c>
      <c r="S1924" s="169">
        <v>16</v>
      </c>
      <c r="T1924" s="167" t="s">
        <v>3560</v>
      </c>
      <c r="U1924" s="169" t="s">
        <v>3561</v>
      </c>
      <c r="V1924" s="167" t="s">
        <v>5231</v>
      </c>
      <c r="W1924" s="167" t="s">
        <v>5232</v>
      </c>
      <c r="X1924" s="170" t="s">
        <v>3533</v>
      </c>
      <c r="Y1924" s="171" t="s">
        <v>6283</v>
      </c>
      <c r="Z1924" s="167" t="s">
        <v>10906</v>
      </c>
      <c r="AA1924" s="176">
        <v>1000</v>
      </c>
      <c r="AB1924" s="167" t="s">
        <v>11254</v>
      </c>
      <c r="AC1924" s="176">
        <v>1000</v>
      </c>
      <c r="AD1924" s="167" t="s">
        <v>11254</v>
      </c>
      <c r="AE1924" s="176">
        <v>508.94</v>
      </c>
    </row>
    <row r="1925" spans="1:31">
      <c r="A1925" s="178">
        <v>108242990920</v>
      </c>
      <c r="B1925" s="166">
        <v>46156</v>
      </c>
      <c r="C1925" s="167" t="s">
        <v>3524</v>
      </c>
      <c r="D1925" s="167" t="s">
        <v>3525</v>
      </c>
      <c r="E1925" s="167" t="s">
        <v>3526</v>
      </c>
      <c r="F1925" s="167" t="s">
        <v>3501</v>
      </c>
      <c r="G1925" s="167" t="s">
        <v>3502</v>
      </c>
      <c r="H1925" s="168">
        <v>46157</v>
      </c>
      <c r="I1925" s="167"/>
      <c r="J1925" s="169">
        <v>26118</v>
      </c>
      <c r="K1925" s="167" t="s">
        <v>55</v>
      </c>
      <c r="L1925" s="169">
        <v>1</v>
      </c>
      <c r="M1925" s="167" t="s">
        <v>3504</v>
      </c>
      <c r="N1925" s="169">
        <v>111.5</v>
      </c>
      <c r="O1925" s="167" t="s">
        <v>3505</v>
      </c>
      <c r="P1925" s="167"/>
      <c r="Q1925" s="167" t="s">
        <v>3514</v>
      </c>
      <c r="R1925" s="167" t="s">
        <v>5999</v>
      </c>
      <c r="S1925" s="169">
        <v>15</v>
      </c>
      <c r="T1925" s="167" t="s">
        <v>3545</v>
      </c>
      <c r="U1925" s="169" t="s">
        <v>3546</v>
      </c>
      <c r="V1925" s="167" t="s">
        <v>6327</v>
      </c>
      <c r="W1925" s="167" t="s">
        <v>6328</v>
      </c>
      <c r="X1925" s="170" t="s">
        <v>3533</v>
      </c>
      <c r="Y1925" s="171" t="s">
        <v>6283</v>
      </c>
      <c r="Z1925" s="167" t="s">
        <v>10906</v>
      </c>
      <c r="AA1925" s="176">
        <v>4500</v>
      </c>
      <c r="AB1925" s="167" t="s">
        <v>11254</v>
      </c>
      <c r="AC1925" s="176">
        <v>4500</v>
      </c>
      <c r="AD1925" s="167" t="s">
        <v>11254</v>
      </c>
      <c r="AE1925" s="176">
        <v>1683</v>
      </c>
    </row>
    <row r="1926" spans="1:31">
      <c r="A1926" s="178">
        <v>108242990920</v>
      </c>
      <c r="B1926" s="166">
        <v>46156</v>
      </c>
      <c r="C1926" s="167" t="s">
        <v>3524</v>
      </c>
      <c r="D1926" s="167" t="s">
        <v>3525</v>
      </c>
      <c r="E1926" s="167" t="s">
        <v>3526</v>
      </c>
      <c r="F1926" s="167" t="s">
        <v>3501</v>
      </c>
      <c r="G1926" s="167" t="s">
        <v>3502</v>
      </c>
      <c r="H1926" s="168">
        <v>46157</v>
      </c>
      <c r="I1926" s="167"/>
      <c r="J1926" s="169">
        <v>26118</v>
      </c>
      <c r="K1926" s="167" t="s">
        <v>55</v>
      </c>
      <c r="L1926" s="169">
        <v>1</v>
      </c>
      <c r="M1926" s="167" t="s">
        <v>3504</v>
      </c>
      <c r="N1926" s="169">
        <v>111.5</v>
      </c>
      <c r="O1926" s="167" t="s">
        <v>3505</v>
      </c>
      <c r="P1926" s="167"/>
      <c r="Q1926" s="167" t="s">
        <v>3514</v>
      </c>
      <c r="R1926" s="167" t="s">
        <v>5999</v>
      </c>
      <c r="S1926" s="169">
        <v>14</v>
      </c>
      <c r="T1926" s="167" t="s">
        <v>3535</v>
      </c>
      <c r="U1926" s="169" t="s">
        <v>3536</v>
      </c>
      <c r="V1926" s="167" t="s">
        <v>6329</v>
      </c>
      <c r="W1926" s="167" t="s">
        <v>6330</v>
      </c>
      <c r="X1926" s="170" t="s">
        <v>3533</v>
      </c>
      <c r="Y1926" s="171" t="s">
        <v>6283</v>
      </c>
      <c r="Z1926" s="167" t="s">
        <v>10906</v>
      </c>
      <c r="AA1926" s="176">
        <v>30000</v>
      </c>
      <c r="AB1926" s="167" t="s">
        <v>11254</v>
      </c>
      <c r="AC1926" s="176">
        <v>30000</v>
      </c>
      <c r="AD1926" s="167" t="s">
        <v>11254</v>
      </c>
      <c r="AE1926" s="176">
        <v>72</v>
      </c>
    </row>
    <row r="1927" spans="1:31">
      <c r="A1927" s="178">
        <v>108242990920</v>
      </c>
      <c r="B1927" s="166">
        <v>46156</v>
      </c>
      <c r="C1927" s="167" t="s">
        <v>3524</v>
      </c>
      <c r="D1927" s="167" t="s">
        <v>3525</v>
      </c>
      <c r="E1927" s="167" t="s">
        <v>3526</v>
      </c>
      <c r="F1927" s="167" t="s">
        <v>3501</v>
      </c>
      <c r="G1927" s="167" t="s">
        <v>3502</v>
      </c>
      <c r="H1927" s="168">
        <v>46157</v>
      </c>
      <c r="I1927" s="167"/>
      <c r="J1927" s="169">
        <v>26118</v>
      </c>
      <c r="K1927" s="167" t="s">
        <v>55</v>
      </c>
      <c r="L1927" s="169">
        <v>1</v>
      </c>
      <c r="M1927" s="167" t="s">
        <v>3504</v>
      </c>
      <c r="N1927" s="169">
        <v>111.5</v>
      </c>
      <c r="O1927" s="167" t="s">
        <v>3505</v>
      </c>
      <c r="P1927" s="167"/>
      <c r="Q1927" s="167" t="s">
        <v>3514</v>
      </c>
      <c r="R1927" s="167" t="s">
        <v>5999</v>
      </c>
      <c r="S1927" s="169">
        <v>13</v>
      </c>
      <c r="T1927" s="167" t="s">
        <v>3560</v>
      </c>
      <c r="U1927" s="169" t="s">
        <v>3561</v>
      </c>
      <c r="V1927" s="167" t="s">
        <v>5231</v>
      </c>
      <c r="W1927" s="167" t="s">
        <v>5232</v>
      </c>
      <c r="X1927" s="170" t="s">
        <v>3533</v>
      </c>
      <c r="Y1927" s="171" t="s">
        <v>6283</v>
      </c>
      <c r="Z1927" s="167" t="s">
        <v>10906</v>
      </c>
      <c r="AA1927" s="176">
        <v>4000</v>
      </c>
      <c r="AB1927" s="167" t="s">
        <v>11254</v>
      </c>
      <c r="AC1927" s="176">
        <v>4000</v>
      </c>
      <c r="AD1927" s="167" t="s">
        <v>11254</v>
      </c>
      <c r="AE1927" s="176">
        <v>2035.76</v>
      </c>
    </row>
    <row r="1928" spans="1:31">
      <c r="A1928" s="178">
        <v>108242990920</v>
      </c>
      <c r="B1928" s="166">
        <v>46156</v>
      </c>
      <c r="C1928" s="167" t="s">
        <v>3524</v>
      </c>
      <c r="D1928" s="167" t="s">
        <v>3525</v>
      </c>
      <c r="E1928" s="167" t="s">
        <v>3526</v>
      </c>
      <c r="F1928" s="167" t="s">
        <v>3501</v>
      </c>
      <c r="G1928" s="167" t="s">
        <v>3502</v>
      </c>
      <c r="H1928" s="168">
        <v>46157</v>
      </c>
      <c r="I1928" s="167"/>
      <c r="J1928" s="169">
        <v>26118</v>
      </c>
      <c r="K1928" s="167" t="s">
        <v>55</v>
      </c>
      <c r="L1928" s="169">
        <v>1</v>
      </c>
      <c r="M1928" s="167" t="s">
        <v>3504</v>
      </c>
      <c r="N1928" s="169">
        <v>111.5</v>
      </c>
      <c r="O1928" s="167" t="s">
        <v>3505</v>
      </c>
      <c r="P1928" s="167"/>
      <c r="Q1928" s="167" t="s">
        <v>3514</v>
      </c>
      <c r="R1928" s="167" t="s">
        <v>5999</v>
      </c>
      <c r="S1928" s="169">
        <v>12</v>
      </c>
      <c r="T1928" s="167" t="s">
        <v>4217</v>
      </c>
      <c r="U1928" s="169" t="s">
        <v>3536</v>
      </c>
      <c r="V1928" s="167" t="s">
        <v>6331</v>
      </c>
      <c r="W1928" s="167" t="s">
        <v>6332</v>
      </c>
      <c r="X1928" s="170" t="s">
        <v>3533</v>
      </c>
      <c r="Y1928" s="171" t="s">
        <v>6283</v>
      </c>
      <c r="Z1928" s="167" t="s">
        <v>10906</v>
      </c>
      <c r="AA1928" s="176">
        <v>8000</v>
      </c>
      <c r="AB1928" s="167" t="s">
        <v>11254</v>
      </c>
      <c r="AC1928" s="176">
        <v>8000</v>
      </c>
      <c r="AD1928" s="167" t="s">
        <v>11254</v>
      </c>
      <c r="AE1928" s="176">
        <v>480</v>
      </c>
    </row>
    <row r="1929" spans="1:31">
      <c r="A1929" s="178">
        <v>108242990920</v>
      </c>
      <c r="B1929" s="166">
        <v>46156</v>
      </c>
      <c r="C1929" s="167" t="s">
        <v>3524</v>
      </c>
      <c r="D1929" s="167" t="s">
        <v>3525</v>
      </c>
      <c r="E1929" s="167" t="s">
        <v>3526</v>
      </c>
      <c r="F1929" s="167" t="s">
        <v>3501</v>
      </c>
      <c r="G1929" s="167" t="s">
        <v>3502</v>
      </c>
      <c r="H1929" s="168">
        <v>46157</v>
      </c>
      <c r="I1929" s="167"/>
      <c r="J1929" s="169">
        <v>26118</v>
      </c>
      <c r="K1929" s="167" t="s">
        <v>55</v>
      </c>
      <c r="L1929" s="169">
        <v>1</v>
      </c>
      <c r="M1929" s="167" t="s">
        <v>3504</v>
      </c>
      <c r="N1929" s="169">
        <v>111.5</v>
      </c>
      <c r="O1929" s="167" t="s">
        <v>3505</v>
      </c>
      <c r="P1929" s="167"/>
      <c r="Q1929" s="167" t="s">
        <v>3514</v>
      </c>
      <c r="R1929" s="167" t="s">
        <v>5999</v>
      </c>
      <c r="S1929" s="169">
        <v>11</v>
      </c>
      <c r="T1929" s="167" t="s">
        <v>3535</v>
      </c>
      <c r="U1929" s="169" t="s">
        <v>3536</v>
      </c>
      <c r="V1929" s="167" t="s">
        <v>6323</v>
      </c>
      <c r="W1929" s="167" t="s">
        <v>6324</v>
      </c>
      <c r="X1929" s="170" t="s">
        <v>3533</v>
      </c>
      <c r="Y1929" s="171" t="s">
        <v>6283</v>
      </c>
      <c r="Z1929" s="167" t="s">
        <v>10906</v>
      </c>
      <c r="AA1929" s="176">
        <v>50000</v>
      </c>
      <c r="AB1929" s="167" t="s">
        <v>11254</v>
      </c>
      <c r="AC1929" s="176">
        <v>50000</v>
      </c>
      <c r="AD1929" s="167" t="s">
        <v>11254</v>
      </c>
      <c r="AE1929" s="176">
        <v>120</v>
      </c>
    </row>
    <row r="1930" spans="1:31">
      <c r="A1930" s="178">
        <v>108242990920</v>
      </c>
      <c r="B1930" s="166">
        <v>46156</v>
      </c>
      <c r="C1930" s="167" t="s">
        <v>3524</v>
      </c>
      <c r="D1930" s="167" t="s">
        <v>3525</v>
      </c>
      <c r="E1930" s="167" t="s">
        <v>3526</v>
      </c>
      <c r="F1930" s="167" t="s">
        <v>3501</v>
      </c>
      <c r="G1930" s="167" t="s">
        <v>3502</v>
      </c>
      <c r="H1930" s="168">
        <v>46157</v>
      </c>
      <c r="I1930" s="167"/>
      <c r="J1930" s="169">
        <v>26118</v>
      </c>
      <c r="K1930" s="167" t="s">
        <v>55</v>
      </c>
      <c r="L1930" s="169">
        <v>1</v>
      </c>
      <c r="M1930" s="167" t="s">
        <v>3504</v>
      </c>
      <c r="N1930" s="169">
        <v>111.5</v>
      </c>
      <c r="O1930" s="167" t="s">
        <v>3505</v>
      </c>
      <c r="P1930" s="167"/>
      <c r="Q1930" s="167" t="s">
        <v>3514</v>
      </c>
      <c r="R1930" s="167" t="s">
        <v>5999</v>
      </c>
      <c r="S1930" s="169">
        <v>10</v>
      </c>
      <c r="T1930" s="167" t="s">
        <v>3535</v>
      </c>
      <c r="U1930" s="169" t="s">
        <v>3536</v>
      </c>
      <c r="V1930" s="167" t="s">
        <v>4076</v>
      </c>
      <c r="W1930" s="167" t="s">
        <v>4077</v>
      </c>
      <c r="X1930" s="170" t="s">
        <v>3533</v>
      </c>
      <c r="Y1930" s="171" t="s">
        <v>6283</v>
      </c>
      <c r="Z1930" s="167" t="s">
        <v>10906</v>
      </c>
      <c r="AA1930" s="176">
        <v>80000</v>
      </c>
      <c r="AB1930" s="167" t="s">
        <v>11254</v>
      </c>
      <c r="AC1930" s="176">
        <v>80000</v>
      </c>
      <c r="AD1930" s="167" t="s">
        <v>11254</v>
      </c>
      <c r="AE1930" s="176">
        <v>184</v>
      </c>
    </row>
    <row r="1931" spans="1:31">
      <c r="A1931" s="178">
        <v>108242990920</v>
      </c>
      <c r="B1931" s="166">
        <v>46156</v>
      </c>
      <c r="C1931" s="167" t="s">
        <v>3524</v>
      </c>
      <c r="D1931" s="167" t="s">
        <v>3525</v>
      </c>
      <c r="E1931" s="167" t="s">
        <v>3526</v>
      </c>
      <c r="F1931" s="167" t="s">
        <v>3501</v>
      </c>
      <c r="G1931" s="167" t="s">
        <v>3502</v>
      </c>
      <c r="H1931" s="168">
        <v>46157</v>
      </c>
      <c r="I1931" s="167"/>
      <c r="J1931" s="169">
        <v>26118</v>
      </c>
      <c r="K1931" s="167" t="s">
        <v>55</v>
      </c>
      <c r="L1931" s="169">
        <v>1</v>
      </c>
      <c r="M1931" s="167" t="s">
        <v>3504</v>
      </c>
      <c r="N1931" s="169">
        <v>111.5</v>
      </c>
      <c r="O1931" s="167" t="s">
        <v>3505</v>
      </c>
      <c r="P1931" s="167"/>
      <c r="Q1931" s="167" t="s">
        <v>3514</v>
      </c>
      <c r="R1931" s="167" t="s">
        <v>5999</v>
      </c>
      <c r="S1931" s="169">
        <v>9</v>
      </c>
      <c r="T1931" s="167" t="s">
        <v>3535</v>
      </c>
      <c r="U1931" s="169" t="s">
        <v>3536</v>
      </c>
      <c r="V1931" s="167" t="s">
        <v>6333</v>
      </c>
      <c r="W1931" s="167" t="s">
        <v>6334</v>
      </c>
      <c r="X1931" s="170" t="s">
        <v>3533</v>
      </c>
      <c r="Y1931" s="171" t="s">
        <v>6283</v>
      </c>
      <c r="Z1931" s="167" t="s">
        <v>10906</v>
      </c>
      <c r="AA1931" s="176">
        <v>1270000</v>
      </c>
      <c r="AB1931" s="167" t="s">
        <v>11254</v>
      </c>
      <c r="AC1931" s="176">
        <v>1270000</v>
      </c>
      <c r="AD1931" s="167" t="s">
        <v>11254</v>
      </c>
      <c r="AE1931" s="176">
        <v>3048</v>
      </c>
    </row>
    <row r="1932" spans="1:31">
      <c r="A1932" s="178">
        <v>108242990920</v>
      </c>
      <c r="B1932" s="166">
        <v>46156</v>
      </c>
      <c r="C1932" s="167" t="s">
        <v>3524</v>
      </c>
      <c r="D1932" s="167" t="s">
        <v>3525</v>
      </c>
      <c r="E1932" s="167" t="s">
        <v>3526</v>
      </c>
      <c r="F1932" s="167" t="s">
        <v>3501</v>
      </c>
      <c r="G1932" s="167" t="s">
        <v>3502</v>
      </c>
      <c r="H1932" s="168">
        <v>46157</v>
      </c>
      <c r="I1932" s="167"/>
      <c r="J1932" s="169">
        <v>26118</v>
      </c>
      <c r="K1932" s="167" t="s">
        <v>55</v>
      </c>
      <c r="L1932" s="169">
        <v>1</v>
      </c>
      <c r="M1932" s="167" t="s">
        <v>3504</v>
      </c>
      <c r="N1932" s="169">
        <v>111.5</v>
      </c>
      <c r="O1932" s="167" t="s">
        <v>3505</v>
      </c>
      <c r="P1932" s="167"/>
      <c r="Q1932" s="167" t="s">
        <v>3514</v>
      </c>
      <c r="R1932" s="167" t="s">
        <v>5999</v>
      </c>
      <c r="S1932" s="169">
        <v>8</v>
      </c>
      <c r="T1932" s="167" t="s">
        <v>3535</v>
      </c>
      <c r="U1932" s="169" t="s">
        <v>3536</v>
      </c>
      <c r="V1932" s="167" t="s">
        <v>6335</v>
      </c>
      <c r="W1932" s="167" t="s">
        <v>6336</v>
      </c>
      <c r="X1932" s="170" t="s">
        <v>3533</v>
      </c>
      <c r="Y1932" s="171" t="s">
        <v>6283</v>
      </c>
      <c r="Z1932" s="167" t="s">
        <v>10906</v>
      </c>
      <c r="AA1932" s="176">
        <v>170000</v>
      </c>
      <c r="AB1932" s="167" t="s">
        <v>11254</v>
      </c>
      <c r="AC1932" s="176">
        <v>170000</v>
      </c>
      <c r="AD1932" s="167" t="s">
        <v>11254</v>
      </c>
      <c r="AE1932" s="176">
        <v>408</v>
      </c>
    </row>
    <row r="1933" spans="1:31">
      <c r="A1933" s="178">
        <v>108242990920</v>
      </c>
      <c r="B1933" s="166">
        <v>46156</v>
      </c>
      <c r="C1933" s="167" t="s">
        <v>3524</v>
      </c>
      <c r="D1933" s="167" t="s">
        <v>3525</v>
      </c>
      <c r="E1933" s="167" t="s">
        <v>3526</v>
      </c>
      <c r="F1933" s="167" t="s">
        <v>3501</v>
      </c>
      <c r="G1933" s="167" t="s">
        <v>3502</v>
      </c>
      <c r="H1933" s="168">
        <v>46157</v>
      </c>
      <c r="I1933" s="167"/>
      <c r="J1933" s="169">
        <v>26118</v>
      </c>
      <c r="K1933" s="167" t="s">
        <v>55</v>
      </c>
      <c r="L1933" s="169">
        <v>1</v>
      </c>
      <c r="M1933" s="167" t="s">
        <v>3504</v>
      </c>
      <c r="N1933" s="169">
        <v>111.5</v>
      </c>
      <c r="O1933" s="167" t="s">
        <v>3505</v>
      </c>
      <c r="P1933" s="167"/>
      <c r="Q1933" s="167" t="s">
        <v>3514</v>
      </c>
      <c r="R1933" s="167" t="s">
        <v>5999</v>
      </c>
      <c r="S1933" s="169">
        <v>7</v>
      </c>
      <c r="T1933" s="167" t="s">
        <v>3540</v>
      </c>
      <c r="U1933" s="169" t="s">
        <v>3541</v>
      </c>
      <c r="V1933" s="167" t="s">
        <v>5239</v>
      </c>
      <c r="W1933" s="167" t="s">
        <v>5240</v>
      </c>
      <c r="X1933" s="170" t="s">
        <v>3533</v>
      </c>
      <c r="Y1933" s="171" t="s">
        <v>6283</v>
      </c>
      <c r="Z1933" s="167" t="s">
        <v>10906</v>
      </c>
      <c r="AA1933" s="176">
        <v>21000</v>
      </c>
      <c r="AB1933" s="167" t="s">
        <v>11254</v>
      </c>
      <c r="AC1933" s="176">
        <v>21000</v>
      </c>
      <c r="AD1933" s="167" t="s">
        <v>11254</v>
      </c>
      <c r="AE1933" s="176">
        <v>1264.2</v>
      </c>
    </row>
    <row r="1934" spans="1:31">
      <c r="A1934" s="178">
        <v>108242990920</v>
      </c>
      <c r="B1934" s="166">
        <v>46156</v>
      </c>
      <c r="C1934" s="167" t="s">
        <v>3524</v>
      </c>
      <c r="D1934" s="167" t="s">
        <v>3525</v>
      </c>
      <c r="E1934" s="167" t="s">
        <v>3526</v>
      </c>
      <c r="F1934" s="167" t="s">
        <v>3501</v>
      </c>
      <c r="G1934" s="167" t="s">
        <v>3502</v>
      </c>
      <c r="H1934" s="168">
        <v>46157</v>
      </c>
      <c r="I1934" s="167"/>
      <c r="J1934" s="169">
        <v>26118</v>
      </c>
      <c r="K1934" s="167" t="s">
        <v>55</v>
      </c>
      <c r="L1934" s="169">
        <v>1</v>
      </c>
      <c r="M1934" s="167" t="s">
        <v>3504</v>
      </c>
      <c r="N1934" s="169">
        <v>111.5</v>
      </c>
      <c r="O1934" s="167" t="s">
        <v>3505</v>
      </c>
      <c r="P1934" s="167"/>
      <c r="Q1934" s="167" t="s">
        <v>3514</v>
      </c>
      <c r="R1934" s="167" t="s">
        <v>5999</v>
      </c>
      <c r="S1934" s="169">
        <v>6</v>
      </c>
      <c r="T1934" s="167" t="s">
        <v>3535</v>
      </c>
      <c r="U1934" s="169" t="s">
        <v>3536</v>
      </c>
      <c r="V1934" s="167" t="s">
        <v>6337</v>
      </c>
      <c r="W1934" s="167" t="s">
        <v>6338</v>
      </c>
      <c r="X1934" s="170" t="s">
        <v>3533</v>
      </c>
      <c r="Y1934" s="171" t="s">
        <v>6283</v>
      </c>
      <c r="Z1934" s="167" t="s">
        <v>10906</v>
      </c>
      <c r="AA1934" s="176">
        <v>10000</v>
      </c>
      <c r="AB1934" s="167" t="s">
        <v>11254</v>
      </c>
      <c r="AC1934" s="176">
        <v>10000</v>
      </c>
      <c r="AD1934" s="167" t="s">
        <v>11254</v>
      </c>
      <c r="AE1934" s="176">
        <v>24</v>
      </c>
    </row>
    <row r="1935" spans="1:31">
      <c r="A1935" s="178">
        <v>108242990920</v>
      </c>
      <c r="B1935" s="166">
        <v>46156</v>
      </c>
      <c r="C1935" s="167" t="s">
        <v>3524</v>
      </c>
      <c r="D1935" s="167" t="s">
        <v>3525</v>
      </c>
      <c r="E1935" s="167" t="s">
        <v>3526</v>
      </c>
      <c r="F1935" s="167" t="s">
        <v>3501</v>
      </c>
      <c r="G1935" s="167" t="s">
        <v>3502</v>
      </c>
      <c r="H1935" s="168">
        <v>46157</v>
      </c>
      <c r="I1935" s="167"/>
      <c r="J1935" s="169">
        <v>26118</v>
      </c>
      <c r="K1935" s="167" t="s">
        <v>55</v>
      </c>
      <c r="L1935" s="169">
        <v>1</v>
      </c>
      <c r="M1935" s="167" t="s">
        <v>3504</v>
      </c>
      <c r="N1935" s="169">
        <v>111.5</v>
      </c>
      <c r="O1935" s="167" t="s">
        <v>3505</v>
      </c>
      <c r="P1935" s="167"/>
      <c r="Q1935" s="167" t="s">
        <v>3514</v>
      </c>
      <c r="R1935" s="167" t="s">
        <v>5999</v>
      </c>
      <c r="S1935" s="169">
        <v>5</v>
      </c>
      <c r="T1935" s="167" t="s">
        <v>3535</v>
      </c>
      <c r="U1935" s="169" t="s">
        <v>3536</v>
      </c>
      <c r="V1935" s="167" t="s">
        <v>6335</v>
      </c>
      <c r="W1935" s="167" t="s">
        <v>6336</v>
      </c>
      <c r="X1935" s="170" t="s">
        <v>3533</v>
      </c>
      <c r="Y1935" s="171" t="s">
        <v>6283</v>
      </c>
      <c r="Z1935" s="167" t="s">
        <v>10906</v>
      </c>
      <c r="AA1935" s="176">
        <v>30000</v>
      </c>
      <c r="AB1935" s="167" t="s">
        <v>11254</v>
      </c>
      <c r="AC1935" s="176">
        <v>30000</v>
      </c>
      <c r="AD1935" s="167" t="s">
        <v>11254</v>
      </c>
      <c r="AE1935" s="176">
        <v>72</v>
      </c>
    </row>
    <row r="1936" spans="1:31">
      <c r="A1936" s="178">
        <v>108242990920</v>
      </c>
      <c r="B1936" s="166">
        <v>46156</v>
      </c>
      <c r="C1936" s="167" t="s">
        <v>3524</v>
      </c>
      <c r="D1936" s="167" t="s">
        <v>3525</v>
      </c>
      <c r="E1936" s="167" t="s">
        <v>3526</v>
      </c>
      <c r="F1936" s="167" t="s">
        <v>3501</v>
      </c>
      <c r="G1936" s="167" t="s">
        <v>3502</v>
      </c>
      <c r="H1936" s="168">
        <v>46157</v>
      </c>
      <c r="I1936" s="167"/>
      <c r="J1936" s="169">
        <v>26118</v>
      </c>
      <c r="K1936" s="167" t="s">
        <v>55</v>
      </c>
      <c r="L1936" s="169">
        <v>1</v>
      </c>
      <c r="M1936" s="167" t="s">
        <v>3504</v>
      </c>
      <c r="N1936" s="169">
        <v>111.5</v>
      </c>
      <c r="O1936" s="167" t="s">
        <v>3505</v>
      </c>
      <c r="P1936" s="167"/>
      <c r="Q1936" s="167" t="s">
        <v>3514</v>
      </c>
      <c r="R1936" s="167" t="s">
        <v>5999</v>
      </c>
      <c r="S1936" s="169">
        <v>4</v>
      </c>
      <c r="T1936" s="167" t="s">
        <v>3535</v>
      </c>
      <c r="U1936" s="169" t="s">
        <v>3536</v>
      </c>
      <c r="V1936" s="167" t="s">
        <v>6339</v>
      </c>
      <c r="W1936" s="167" t="s">
        <v>6340</v>
      </c>
      <c r="X1936" s="170" t="s">
        <v>3533</v>
      </c>
      <c r="Y1936" s="171" t="s">
        <v>6283</v>
      </c>
      <c r="Z1936" s="167" t="s">
        <v>10906</v>
      </c>
      <c r="AA1936" s="176">
        <v>50000</v>
      </c>
      <c r="AB1936" s="167" t="s">
        <v>11254</v>
      </c>
      <c r="AC1936" s="176">
        <v>50000</v>
      </c>
      <c r="AD1936" s="167" t="s">
        <v>11254</v>
      </c>
      <c r="AE1936" s="176">
        <v>115</v>
      </c>
    </row>
    <row r="1937" spans="1:31">
      <c r="A1937" s="178">
        <v>108242990920</v>
      </c>
      <c r="B1937" s="166">
        <v>46156</v>
      </c>
      <c r="C1937" s="167" t="s">
        <v>3524</v>
      </c>
      <c r="D1937" s="167" t="s">
        <v>3525</v>
      </c>
      <c r="E1937" s="167" t="s">
        <v>3526</v>
      </c>
      <c r="F1937" s="167" t="s">
        <v>3501</v>
      </c>
      <c r="G1937" s="167" t="s">
        <v>3502</v>
      </c>
      <c r="H1937" s="168">
        <v>46157</v>
      </c>
      <c r="I1937" s="167"/>
      <c r="J1937" s="169">
        <v>26118</v>
      </c>
      <c r="K1937" s="167" t="s">
        <v>55</v>
      </c>
      <c r="L1937" s="169">
        <v>1</v>
      </c>
      <c r="M1937" s="167" t="s">
        <v>3504</v>
      </c>
      <c r="N1937" s="169">
        <v>111.5</v>
      </c>
      <c r="O1937" s="167" t="s">
        <v>3505</v>
      </c>
      <c r="P1937" s="167"/>
      <c r="Q1937" s="167" t="s">
        <v>3514</v>
      </c>
      <c r="R1937" s="167" t="s">
        <v>5999</v>
      </c>
      <c r="S1937" s="169">
        <v>3</v>
      </c>
      <c r="T1937" s="167" t="s">
        <v>3535</v>
      </c>
      <c r="U1937" s="169" t="s">
        <v>3536</v>
      </c>
      <c r="V1937" s="167" t="s">
        <v>6341</v>
      </c>
      <c r="W1937" s="167" t="s">
        <v>6342</v>
      </c>
      <c r="X1937" s="170" t="s">
        <v>3533</v>
      </c>
      <c r="Y1937" s="171" t="s">
        <v>6283</v>
      </c>
      <c r="Z1937" s="167" t="s">
        <v>10906</v>
      </c>
      <c r="AA1937" s="176">
        <v>60000</v>
      </c>
      <c r="AB1937" s="167" t="s">
        <v>11254</v>
      </c>
      <c r="AC1937" s="176">
        <v>60000</v>
      </c>
      <c r="AD1937" s="167" t="s">
        <v>11254</v>
      </c>
      <c r="AE1937" s="176">
        <v>1170</v>
      </c>
    </row>
    <row r="1938" spans="1:31">
      <c r="A1938" s="178">
        <v>108242990920</v>
      </c>
      <c r="B1938" s="166">
        <v>46156</v>
      </c>
      <c r="C1938" s="167" t="s">
        <v>3524</v>
      </c>
      <c r="D1938" s="167" t="s">
        <v>3525</v>
      </c>
      <c r="E1938" s="167" t="s">
        <v>3526</v>
      </c>
      <c r="F1938" s="167" t="s">
        <v>3501</v>
      </c>
      <c r="G1938" s="167" t="s">
        <v>3502</v>
      </c>
      <c r="H1938" s="168">
        <v>46157</v>
      </c>
      <c r="I1938" s="167"/>
      <c r="J1938" s="169">
        <v>26118</v>
      </c>
      <c r="K1938" s="167" t="s">
        <v>55</v>
      </c>
      <c r="L1938" s="169">
        <v>1</v>
      </c>
      <c r="M1938" s="167" t="s">
        <v>3504</v>
      </c>
      <c r="N1938" s="169">
        <v>111.5</v>
      </c>
      <c r="O1938" s="167" t="s">
        <v>3505</v>
      </c>
      <c r="P1938" s="167"/>
      <c r="Q1938" s="167" t="s">
        <v>3514</v>
      </c>
      <c r="R1938" s="167" t="s">
        <v>5999</v>
      </c>
      <c r="S1938" s="169">
        <v>2</v>
      </c>
      <c r="T1938" s="167" t="s">
        <v>3545</v>
      </c>
      <c r="U1938" s="169" t="s">
        <v>3546</v>
      </c>
      <c r="V1938" s="167" t="s">
        <v>5046</v>
      </c>
      <c r="W1938" s="167" t="s">
        <v>5047</v>
      </c>
      <c r="X1938" s="170" t="s">
        <v>3533</v>
      </c>
      <c r="Y1938" s="171" t="s">
        <v>6283</v>
      </c>
      <c r="Z1938" s="167" t="s">
        <v>10906</v>
      </c>
      <c r="AA1938" s="176">
        <v>35000</v>
      </c>
      <c r="AB1938" s="167" t="s">
        <v>11254</v>
      </c>
      <c r="AC1938" s="176">
        <v>35000</v>
      </c>
      <c r="AD1938" s="167" t="s">
        <v>11254</v>
      </c>
      <c r="AE1938" s="176">
        <v>26789</v>
      </c>
    </row>
    <row r="1939" spans="1:31">
      <c r="A1939" s="178">
        <v>108242990920</v>
      </c>
      <c r="B1939" s="166">
        <v>46156</v>
      </c>
      <c r="C1939" s="167" t="s">
        <v>3524</v>
      </c>
      <c r="D1939" s="167" t="s">
        <v>3525</v>
      </c>
      <c r="E1939" s="167" t="s">
        <v>3526</v>
      </c>
      <c r="F1939" s="167" t="s">
        <v>3501</v>
      </c>
      <c r="G1939" s="167" t="s">
        <v>3502</v>
      </c>
      <c r="H1939" s="168">
        <v>46157</v>
      </c>
      <c r="I1939" s="167"/>
      <c r="J1939" s="169">
        <v>26118</v>
      </c>
      <c r="K1939" s="167" t="s">
        <v>55</v>
      </c>
      <c r="L1939" s="169">
        <v>1</v>
      </c>
      <c r="M1939" s="167" t="s">
        <v>3504</v>
      </c>
      <c r="N1939" s="169">
        <v>111.5</v>
      </c>
      <c r="O1939" s="167" t="s">
        <v>3505</v>
      </c>
      <c r="P1939" s="167"/>
      <c r="Q1939" s="167" t="s">
        <v>3514</v>
      </c>
      <c r="R1939" s="167" t="s">
        <v>5999</v>
      </c>
      <c r="S1939" s="169">
        <v>1</v>
      </c>
      <c r="T1939" s="167" t="s">
        <v>3535</v>
      </c>
      <c r="U1939" s="169" t="s">
        <v>3536</v>
      </c>
      <c r="V1939" s="167" t="s">
        <v>6343</v>
      </c>
      <c r="W1939" s="167" t="s">
        <v>6344</v>
      </c>
      <c r="X1939" s="170" t="s">
        <v>3533</v>
      </c>
      <c r="Y1939" s="171" t="s">
        <v>6283</v>
      </c>
      <c r="Z1939" s="167" t="s">
        <v>10906</v>
      </c>
      <c r="AA1939" s="176">
        <v>10000</v>
      </c>
      <c r="AB1939" s="167" t="s">
        <v>11254</v>
      </c>
      <c r="AC1939" s="176">
        <v>10000</v>
      </c>
      <c r="AD1939" s="167" t="s">
        <v>11254</v>
      </c>
      <c r="AE1939" s="176">
        <v>23.5</v>
      </c>
    </row>
    <row r="1940" spans="1:31">
      <c r="A1940" s="178">
        <v>108242994160</v>
      </c>
      <c r="B1940" s="166">
        <v>46156</v>
      </c>
      <c r="C1940" s="167" t="s">
        <v>3524</v>
      </c>
      <c r="D1940" s="167" t="s">
        <v>3525</v>
      </c>
      <c r="E1940" s="167" t="s">
        <v>3526</v>
      </c>
      <c r="F1940" s="167" t="s">
        <v>3501</v>
      </c>
      <c r="G1940" s="167" t="s">
        <v>3502</v>
      </c>
      <c r="H1940" s="168">
        <v>46157</v>
      </c>
      <c r="I1940" s="167"/>
      <c r="J1940" s="169">
        <v>26118</v>
      </c>
      <c r="K1940" s="167" t="s">
        <v>55</v>
      </c>
      <c r="L1940" s="169">
        <v>1</v>
      </c>
      <c r="M1940" s="167" t="s">
        <v>3504</v>
      </c>
      <c r="N1940" s="169">
        <v>111.5</v>
      </c>
      <c r="O1940" s="167" t="s">
        <v>3505</v>
      </c>
      <c r="P1940" s="167"/>
      <c r="Q1940" s="167" t="s">
        <v>3514</v>
      </c>
      <c r="R1940" s="167" t="s">
        <v>5999</v>
      </c>
      <c r="S1940" s="169">
        <v>8</v>
      </c>
      <c r="T1940" s="167" t="s">
        <v>3717</v>
      </c>
      <c r="U1940" s="169" t="s">
        <v>3718</v>
      </c>
      <c r="V1940" s="167" t="s">
        <v>6345</v>
      </c>
      <c r="W1940" s="167" t="s">
        <v>6346</v>
      </c>
      <c r="X1940" s="170" t="s">
        <v>157</v>
      </c>
      <c r="Y1940" s="171" t="s">
        <v>6283</v>
      </c>
      <c r="Z1940" s="167" t="s">
        <v>10906</v>
      </c>
      <c r="AA1940" s="176">
        <v>10000</v>
      </c>
      <c r="AB1940" s="167" t="s">
        <v>11254</v>
      </c>
      <c r="AC1940" s="176">
        <v>10000</v>
      </c>
      <c r="AD1940" s="167" t="s">
        <v>11254</v>
      </c>
      <c r="AE1940" s="176">
        <v>36</v>
      </c>
    </row>
    <row r="1941" spans="1:31">
      <c r="A1941" s="178">
        <v>108242994160</v>
      </c>
      <c r="B1941" s="166">
        <v>46156</v>
      </c>
      <c r="C1941" s="167" t="s">
        <v>3524</v>
      </c>
      <c r="D1941" s="167" t="s">
        <v>3525</v>
      </c>
      <c r="E1941" s="167" t="s">
        <v>3526</v>
      </c>
      <c r="F1941" s="167" t="s">
        <v>3501</v>
      </c>
      <c r="G1941" s="167" t="s">
        <v>3502</v>
      </c>
      <c r="H1941" s="168">
        <v>46157</v>
      </c>
      <c r="I1941" s="167"/>
      <c r="J1941" s="169">
        <v>26118</v>
      </c>
      <c r="K1941" s="167" t="s">
        <v>55</v>
      </c>
      <c r="L1941" s="169">
        <v>1</v>
      </c>
      <c r="M1941" s="167" t="s">
        <v>3504</v>
      </c>
      <c r="N1941" s="169">
        <v>111.5</v>
      </c>
      <c r="O1941" s="167" t="s">
        <v>3505</v>
      </c>
      <c r="P1941" s="167"/>
      <c r="Q1941" s="167" t="s">
        <v>3514</v>
      </c>
      <c r="R1941" s="167" t="s">
        <v>5999</v>
      </c>
      <c r="S1941" s="169">
        <v>7</v>
      </c>
      <c r="T1941" s="167" t="s">
        <v>3535</v>
      </c>
      <c r="U1941" s="169" t="s">
        <v>3536</v>
      </c>
      <c r="V1941" s="167" t="s">
        <v>6347</v>
      </c>
      <c r="W1941" s="167" t="s">
        <v>6348</v>
      </c>
      <c r="X1941" s="170" t="s">
        <v>157</v>
      </c>
      <c r="Y1941" s="171" t="s">
        <v>6283</v>
      </c>
      <c r="Z1941" s="167" t="s">
        <v>10906</v>
      </c>
      <c r="AA1941" s="176">
        <v>1000</v>
      </c>
      <c r="AB1941" s="167" t="s">
        <v>11254</v>
      </c>
      <c r="AC1941" s="176">
        <v>1000</v>
      </c>
      <c r="AD1941" s="167" t="s">
        <v>11254</v>
      </c>
      <c r="AE1941" s="176">
        <v>3</v>
      </c>
    </row>
    <row r="1942" spans="1:31">
      <c r="A1942" s="178">
        <v>108242994160</v>
      </c>
      <c r="B1942" s="166">
        <v>46156</v>
      </c>
      <c r="C1942" s="167" t="s">
        <v>3524</v>
      </c>
      <c r="D1942" s="167" t="s">
        <v>3525</v>
      </c>
      <c r="E1942" s="167" t="s">
        <v>3526</v>
      </c>
      <c r="F1942" s="167" t="s">
        <v>3501</v>
      </c>
      <c r="G1942" s="167" t="s">
        <v>3502</v>
      </c>
      <c r="H1942" s="168">
        <v>46157</v>
      </c>
      <c r="I1942" s="167"/>
      <c r="J1942" s="169">
        <v>26118</v>
      </c>
      <c r="K1942" s="167" t="s">
        <v>55</v>
      </c>
      <c r="L1942" s="169">
        <v>1</v>
      </c>
      <c r="M1942" s="167" t="s">
        <v>3504</v>
      </c>
      <c r="N1942" s="169">
        <v>111.5</v>
      </c>
      <c r="O1942" s="167" t="s">
        <v>3505</v>
      </c>
      <c r="P1942" s="167"/>
      <c r="Q1942" s="167" t="s">
        <v>3514</v>
      </c>
      <c r="R1942" s="167" t="s">
        <v>5999</v>
      </c>
      <c r="S1942" s="169">
        <v>6</v>
      </c>
      <c r="T1942" s="167" t="s">
        <v>3529</v>
      </c>
      <c r="U1942" s="169" t="s">
        <v>3530</v>
      </c>
      <c r="V1942" s="167" t="s">
        <v>4264</v>
      </c>
      <c r="W1942" s="167" t="s">
        <v>4265</v>
      </c>
      <c r="X1942" s="170" t="s">
        <v>157</v>
      </c>
      <c r="Y1942" s="171" t="s">
        <v>6283</v>
      </c>
      <c r="Z1942" s="167" t="s">
        <v>10906</v>
      </c>
      <c r="AA1942" s="176">
        <v>195</v>
      </c>
      <c r="AB1942" s="167" t="s">
        <v>11254</v>
      </c>
      <c r="AC1942" s="176">
        <v>195</v>
      </c>
      <c r="AD1942" s="167" t="s">
        <v>11254</v>
      </c>
      <c r="AE1942" s="176">
        <v>56.65</v>
      </c>
    </row>
    <row r="1943" spans="1:31">
      <c r="A1943" s="178">
        <v>108242994160</v>
      </c>
      <c r="B1943" s="166">
        <v>46156</v>
      </c>
      <c r="C1943" s="167" t="s">
        <v>3524</v>
      </c>
      <c r="D1943" s="167" t="s">
        <v>3525</v>
      </c>
      <c r="E1943" s="167" t="s">
        <v>3526</v>
      </c>
      <c r="F1943" s="167" t="s">
        <v>3501</v>
      </c>
      <c r="G1943" s="167" t="s">
        <v>3502</v>
      </c>
      <c r="H1943" s="168">
        <v>46157</v>
      </c>
      <c r="I1943" s="167"/>
      <c r="J1943" s="169">
        <v>26118</v>
      </c>
      <c r="K1943" s="167" t="s">
        <v>55</v>
      </c>
      <c r="L1943" s="169">
        <v>1</v>
      </c>
      <c r="M1943" s="167" t="s">
        <v>3504</v>
      </c>
      <c r="N1943" s="169">
        <v>111.5</v>
      </c>
      <c r="O1943" s="167" t="s">
        <v>3505</v>
      </c>
      <c r="P1943" s="167"/>
      <c r="Q1943" s="167" t="s">
        <v>3514</v>
      </c>
      <c r="R1943" s="167" t="s">
        <v>5999</v>
      </c>
      <c r="S1943" s="169">
        <v>5</v>
      </c>
      <c r="T1943" s="167" t="s">
        <v>3535</v>
      </c>
      <c r="U1943" s="169" t="s">
        <v>3536</v>
      </c>
      <c r="V1943" s="167" t="s">
        <v>6349</v>
      </c>
      <c r="W1943" s="167" t="s">
        <v>6350</v>
      </c>
      <c r="X1943" s="170" t="s">
        <v>3533</v>
      </c>
      <c r="Y1943" s="171" t="s">
        <v>6283</v>
      </c>
      <c r="Z1943" s="167" t="s">
        <v>10906</v>
      </c>
      <c r="AA1943" s="176">
        <v>360000</v>
      </c>
      <c r="AB1943" s="167" t="s">
        <v>11254</v>
      </c>
      <c r="AC1943" s="176">
        <v>360000</v>
      </c>
      <c r="AD1943" s="167" t="s">
        <v>11254</v>
      </c>
      <c r="AE1943" s="176">
        <v>810</v>
      </c>
    </row>
    <row r="1944" spans="1:31">
      <c r="A1944" s="178">
        <v>108242994160</v>
      </c>
      <c r="B1944" s="166">
        <v>46156</v>
      </c>
      <c r="C1944" s="167" t="s">
        <v>3524</v>
      </c>
      <c r="D1944" s="167" t="s">
        <v>3525</v>
      </c>
      <c r="E1944" s="167" t="s">
        <v>3526</v>
      </c>
      <c r="F1944" s="167" t="s">
        <v>3501</v>
      </c>
      <c r="G1944" s="167" t="s">
        <v>3502</v>
      </c>
      <c r="H1944" s="168">
        <v>46157</v>
      </c>
      <c r="I1944" s="167"/>
      <c r="J1944" s="169">
        <v>26118</v>
      </c>
      <c r="K1944" s="167" t="s">
        <v>55</v>
      </c>
      <c r="L1944" s="169">
        <v>1</v>
      </c>
      <c r="M1944" s="167" t="s">
        <v>3504</v>
      </c>
      <c r="N1944" s="169">
        <v>111.5</v>
      </c>
      <c r="O1944" s="167" t="s">
        <v>3505</v>
      </c>
      <c r="P1944" s="167"/>
      <c r="Q1944" s="167" t="s">
        <v>3514</v>
      </c>
      <c r="R1944" s="167" t="s">
        <v>5999</v>
      </c>
      <c r="S1944" s="169">
        <v>4</v>
      </c>
      <c r="T1944" s="167" t="s">
        <v>3545</v>
      </c>
      <c r="U1944" s="169" t="s">
        <v>3546</v>
      </c>
      <c r="V1944" s="167" t="s">
        <v>6351</v>
      </c>
      <c r="W1944" s="167" t="s">
        <v>6352</v>
      </c>
      <c r="X1944" s="170" t="s">
        <v>3533</v>
      </c>
      <c r="Y1944" s="171" t="s">
        <v>6283</v>
      </c>
      <c r="Z1944" s="167" t="s">
        <v>10906</v>
      </c>
      <c r="AA1944" s="176">
        <v>3000</v>
      </c>
      <c r="AB1944" s="167" t="s">
        <v>11254</v>
      </c>
      <c r="AC1944" s="176">
        <v>3000</v>
      </c>
      <c r="AD1944" s="167" t="s">
        <v>11254</v>
      </c>
      <c r="AE1944" s="176">
        <v>84.9</v>
      </c>
    </row>
    <row r="1945" spans="1:31">
      <c r="A1945" s="178">
        <v>108242994160</v>
      </c>
      <c r="B1945" s="166">
        <v>46156</v>
      </c>
      <c r="C1945" s="167" t="s">
        <v>3524</v>
      </c>
      <c r="D1945" s="167" t="s">
        <v>3525</v>
      </c>
      <c r="E1945" s="167" t="s">
        <v>3526</v>
      </c>
      <c r="F1945" s="167" t="s">
        <v>3501</v>
      </c>
      <c r="G1945" s="167" t="s">
        <v>3502</v>
      </c>
      <c r="H1945" s="168">
        <v>46157</v>
      </c>
      <c r="I1945" s="167"/>
      <c r="J1945" s="169">
        <v>26118</v>
      </c>
      <c r="K1945" s="167" t="s">
        <v>55</v>
      </c>
      <c r="L1945" s="169">
        <v>1</v>
      </c>
      <c r="M1945" s="167" t="s">
        <v>3504</v>
      </c>
      <c r="N1945" s="169">
        <v>111.5</v>
      </c>
      <c r="O1945" s="167" t="s">
        <v>3505</v>
      </c>
      <c r="P1945" s="167"/>
      <c r="Q1945" s="167" t="s">
        <v>3514</v>
      </c>
      <c r="R1945" s="167" t="s">
        <v>5999</v>
      </c>
      <c r="S1945" s="169">
        <v>3</v>
      </c>
      <c r="T1945" s="167" t="s">
        <v>3535</v>
      </c>
      <c r="U1945" s="169" t="s">
        <v>3536</v>
      </c>
      <c r="V1945" s="167" t="s">
        <v>6353</v>
      </c>
      <c r="W1945" s="167" t="s">
        <v>6354</v>
      </c>
      <c r="X1945" s="170" t="s">
        <v>3533</v>
      </c>
      <c r="Y1945" s="171" t="s">
        <v>6283</v>
      </c>
      <c r="Z1945" s="167" t="s">
        <v>10906</v>
      </c>
      <c r="AA1945" s="176">
        <v>15000</v>
      </c>
      <c r="AB1945" s="167" t="s">
        <v>11254</v>
      </c>
      <c r="AC1945" s="176">
        <v>15000</v>
      </c>
      <c r="AD1945" s="167" t="s">
        <v>11254</v>
      </c>
      <c r="AE1945" s="176">
        <v>69.900000000000006</v>
      </c>
    </row>
    <row r="1946" spans="1:31">
      <c r="A1946" s="178">
        <v>108242994160</v>
      </c>
      <c r="B1946" s="166">
        <v>46156</v>
      </c>
      <c r="C1946" s="167" t="s">
        <v>3524</v>
      </c>
      <c r="D1946" s="167" t="s">
        <v>3525</v>
      </c>
      <c r="E1946" s="167" t="s">
        <v>3526</v>
      </c>
      <c r="F1946" s="167" t="s">
        <v>3501</v>
      </c>
      <c r="G1946" s="167" t="s">
        <v>3502</v>
      </c>
      <c r="H1946" s="168">
        <v>46157</v>
      </c>
      <c r="I1946" s="167"/>
      <c r="J1946" s="169">
        <v>26118</v>
      </c>
      <c r="K1946" s="167" t="s">
        <v>55</v>
      </c>
      <c r="L1946" s="169">
        <v>1</v>
      </c>
      <c r="M1946" s="167" t="s">
        <v>3504</v>
      </c>
      <c r="N1946" s="169">
        <v>111.5</v>
      </c>
      <c r="O1946" s="167" t="s">
        <v>3505</v>
      </c>
      <c r="P1946" s="167"/>
      <c r="Q1946" s="167" t="s">
        <v>3514</v>
      </c>
      <c r="R1946" s="167" t="s">
        <v>5999</v>
      </c>
      <c r="S1946" s="169">
        <v>2</v>
      </c>
      <c r="T1946" s="167" t="s">
        <v>3535</v>
      </c>
      <c r="U1946" s="169" t="s">
        <v>3536</v>
      </c>
      <c r="V1946" s="167" t="s">
        <v>6355</v>
      </c>
      <c r="W1946" s="167" t="s">
        <v>6356</v>
      </c>
      <c r="X1946" s="170" t="s">
        <v>3533</v>
      </c>
      <c r="Y1946" s="171" t="s">
        <v>6283</v>
      </c>
      <c r="Z1946" s="167" t="s">
        <v>10906</v>
      </c>
      <c r="AA1946" s="176">
        <v>10000</v>
      </c>
      <c r="AB1946" s="167" t="s">
        <v>11254</v>
      </c>
      <c r="AC1946" s="176">
        <v>10000</v>
      </c>
      <c r="AD1946" s="167" t="s">
        <v>11254</v>
      </c>
      <c r="AE1946" s="176">
        <v>24</v>
      </c>
    </row>
    <row r="1947" spans="1:31">
      <c r="A1947" s="178">
        <v>108242994160</v>
      </c>
      <c r="B1947" s="166">
        <v>46156</v>
      </c>
      <c r="C1947" s="167" t="s">
        <v>3524</v>
      </c>
      <c r="D1947" s="167" t="s">
        <v>3525</v>
      </c>
      <c r="E1947" s="167" t="s">
        <v>3526</v>
      </c>
      <c r="F1947" s="167" t="s">
        <v>3501</v>
      </c>
      <c r="G1947" s="167" t="s">
        <v>3502</v>
      </c>
      <c r="H1947" s="168">
        <v>46157</v>
      </c>
      <c r="I1947" s="167"/>
      <c r="J1947" s="169">
        <v>26118</v>
      </c>
      <c r="K1947" s="167" t="s">
        <v>55</v>
      </c>
      <c r="L1947" s="169">
        <v>1</v>
      </c>
      <c r="M1947" s="167" t="s">
        <v>3504</v>
      </c>
      <c r="N1947" s="169">
        <v>111.5</v>
      </c>
      <c r="O1947" s="167" t="s">
        <v>3505</v>
      </c>
      <c r="P1947" s="167"/>
      <c r="Q1947" s="167" t="s">
        <v>3514</v>
      </c>
      <c r="R1947" s="167" t="s">
        <v>5999</v>
      </c>
      <c r="S1947" s="169">
        <v>1</v>
      </c>
      <c r="T1947" s="167" t="s">
        <v>3560</v>
      </c>
      <c r="U1947" s="169" t="s">
        <v>3561</v>
      </c>
      <c r="V1947" s="167" t="s">
        <v>5250</v>
      </c>
      <c r="W1947" s="167" t="s">
        <v>5251</v>
      </c>
      <c r="X1947" s="170" t="s">
        <v>3533</v>
      </c>
      <c r="Y1947" s="171" t="s">
        <v>6283</v>
      </c>
      <c r="Z1947" s="167" t="s">
        <v>10906</v>
      </c>
      <c r="AA1947" s="176">
        <v>32000</v>
      </c>
      <c r="AB1947" s="167" t="s">
        <v>11254</v>
      </c>
      <c r="AC1947" s="176">
        <v>32000</v>
      </c>
      <c r="AD1947" s="167" t="s">
        <v>11254</v>
      </c>
      <c r="AE1947" s="176">
        <v>377.6</v>
      </c>
    </row>
    <row r="1948" spans="1:31">
      <c r="A1948" s="178">
        <v>108242996850</v>
      </c>
      <c r="B1948" s="166">
        <v>46156</v>
      </c>
      <c r="C1948" s="167" t="s">
        <v>3524</v>
      </c>
      <c r="D1948" s="167" t="s">
        <v>3525</v>
      </c>
      <c r="E1948" s="167" t="s">
        <v>3526</v>
      </c>
      <c r="F1948" s="167" t="s">
        <v>3501</v>
      </c>
      <c r="G1948" s="167" t="s">
        <v>3502</v>
      </c>
      <c r="H1948" s="168">
        <v>46157</v>
      </c>
      <c r="I1948" s="167" t="s">
        <v>6248</v>
      </c>
      <c r="J1948" s="169">
        <v>26118</v>
      </c>
      <c r="K1948" s="167" t="s">
        <v>55</v>
      </c>
      <c r="L1948" s="169">
        <v>2</v>
      </c>
      <c r="M1948" s="167" t="s">
        <v>3513</v>
      </c>
      <c r="N1948" s="169">
        <v>11.4</v>
      </c>
      <c r="O1948" s="167" t="s">
        <v>3505</v>
      </c>
      <c r="P1948" s="167"/>
      <c r="Q1948" s="167" t="s">
        <v>3506</v>
      </c>
      <c r="R1948" s="167" t="s">
        <v>3528</v>
      </c>
      <c r="S1948" s="169">
        <v>1</v>
      </c>
      <c r="T1948" s="167" t="s">
        <v>3529</v>
      </c>
      <c r="U1948" s="169" t="s">
        <v>3530</v>
      </c>
      <c r="V1948" s="167" t="s">
        <v>4652</v>
      </c>
      <c r="W1948" s="167" t="s">
        <v>4653</v>
      </c>
      <c r="X1948" s="170" t="s">
        <v>157</v>
      </c>
      <c r="Y1948" s="171" t="s">
        <v>6357</v>
      </c>
      <c r="Z1948" s="167" t="s">
        <v>10907</v>
      </c>
      <c r="AA1948" s="176">
        <v>5044</v>
      </c>
      <c r="AB1948" s="167" t="s">
        <v>11254</v>
      </c>
      <c r="AC1948" s="176">
        <v>5044</v>
      </c>
      <c r="AD1948" s="167" t="s">
        <v>11254</v>
      </c>
      <c r="AE1948" s="176">
        <v>335627.76</v>
      </c>
    </row>
    <row r="1949" spans="1:31">
      <c r="A1949" s="178">
        <v>108243015640</v>
      </c>
      <c r="B1949" s="166">
        <v>46156</v>
      </c>
      <c r="C1949" s="167" t="s">
        <v>3524</v>
      </c>
      <c r="D1949" s="167" t="s">
        <v>3525</v>
      </c>
      <c r="E1949" s="167" t="s">
        <v>3526</v>
      </c>
      <c r="F1949" s="167" t="s">
        <v>3501</v>
      </c>
      <c r="G1949" s="167" t="s">
        <v>3502</v>
      </c>
      <c r="H1949" s="168">
        <v>46157</v>
      </c>
      <c r="I1949" s="167"/>
      <c r="J1949" s="169">
        <v>26118</v>
      </c>
      <c r="K1949" s="167" t="s">
        <v>55</v>
      </c>
      <c r="L1949" s="169">
        <v>1</v>
      </c>
      <c r="M1949" s="167" t="s">
        <v>3513</v>
      </c>
      <c r="N1949" s="169">
        <v>2.1</v>
      </c>
      <c r="O1949" s="167" t="s">
        <v>3505</v>
      </c>
      <c r="P1949" s="167"/>
      <c r="Q1949" s="167" t="s">
        <v>3527</v>
      </c>
      <c r="R1949" s="167" t="s">
        <v>3528</v>
      </c>
      <c r="S1949" s="169">
        <v>3</v>
      </c>
      <c r="T1949" s="167" t="s">
        <v>3529</v>
      </c>
      <c r="U1949" s="169" t="s">
        <v>3530</v>
      </c>
      <c r="V1949" s="167" t="s">
        <v>5094</v>
      </c>
      <c r="W1949" s="167" t="s">
        <v>5095</v>
      </c>
      <c r="X1949" s="170" t="s">
        <v>157</v>
      </c>
      <c r="Y1949" s="171" t="s">
        <v>6358</v>
      </c>
      <c r="Z1949" s="167" t="s">
        <v>10908</v>
      </c>
      <c r="AA1949" s="176">
        <v>9000</v>
      </c>
      <c r="AB1949" s="167" t="s">
        <v>11254</v>
      </c>
      <c r="AC1949" s="176">
        <v>9000</v>
      </c>
      <c r="AD1949" s="167" t="s">
        <v>11254</v>
      </c>
      <c r="AE1949" s="176">
        <v>1332</v>
      </c>
    </row>
    <row r="1950" spans="1:31">
      <c r="A1950" s="178">
        <v>108243015640</v>
      </c>
      <c r="B1950" s="166">
        <v>46156</v>
      </c>
      <c r="C1950" s="167" t="s">
        <v>3524</v>
      </c>
      <c r="D1950" s="167" t="s">
        <v>3525</v>
      </c>
      <c r="E1950" s="167" t="s">
        <v>3526</v>
      </c>
      <c r="F1950" s="167" t="s">
        <v>3501</v>
      </c>
      <c r="G1950" s="167" t="s">
        <v>3502</v>
      </c>
      <c r="H1950" s="168">
        <v>46157</v>
      </c>
      <c r="I1950" s="167"/>
      <c r="J1950" s="169">
        <v>26118</v>
      </c>
      <c r="K1950" s="167" t="s">
        <v>55</v>
      </c>
      <c r="L1950" s="169">
        <v>1</v>
      </c>
      <c r="M1950" s="167" t="s">
        <v>3513</v>
      </c>
      <c r="N1950" s="169">
        <v>2.1</v>
      </c>
      <c r="O1950" s="167" t="s">
        <v>3505</v>
      </c>
      <c r="P1950" s="167"/>
      <c r="Q1950" s="167" t="s">
        <v>3527</v>
      </c>
      <c r="R1950" s="167" t="s">
        <v>3528</v>
      </c>
      <c r="S1950" s="169">
        <v>2</v>
      </c>
      <c r="T1950" s="167" t="s">
        <v>3529</v>
      </c>
      <c r="U1950" s="169" t="s">
        <v>3530</v>
      </c>
      <c r="V1950" s="167" t="s">
        <v>5094</v>
      </c>
      <c r="W1950" s="167" t="s">
        <v>5095</v>
      </c>
      <c r="X1950" s="170" t="s">
        <v>157</v>
      </c>
      <c r="Y1950" s="171" t="s">
        <v>6358</v>
      </c>
      <c r="Z1950" s="167" t="s">
        <v>10908</v>
      </c>
      <c r="AA1950" s="176">
        <v>9000</v>
      </c>
      <c r="AB1950" s="167" t="s">
        <v>11254</v>
      </c>
      <c r="AC1950" s="176">
        <v>9000</v>
      </c>
      <c r="AD1950" s="167" t="s">
        <v>11254</v>
      </c>
      <c r="AE1950" s="176">
        <v>1332</v>
      </c>
    </row>
    <row r="1951" spans="1:31">
      <c r="A1951" s="178">
        <v>108243015640</v>
      </c>
      <c r="B1951" s="166">
        <v>46156</v>
      </c>
      <c r="C1951" s="167" t="s">
        <v>3524</v>
      </c>
      <c r="D1951" s="167" t="s">
        <v>3525</v>
      </c>
      <c r="E1951" s="167" t="s">
        <v>3526</v>
      </c>
      <c r="F1951" s="167" t="s">
        <v>3501</v>
      </c>
      <c r="G1951" s="167" t="s">
        <v>3502</v>
      </c>
      <c r="H1951" s="168">
        <v>46157</v>
      </c>
      <c r="I1951" s="167"/>
      <c r="J1951" s="169">
        <v>26118</v>
      </c>
      <c r="K1951" s="167" t="s">
        <v>55</v>
      </c>
      <c r="L1951" s="169">
        <v>1</v>
      </c>
      <c r="M1951" s="167" t="s">
        <v>3513</v>
      </c>
      <c r="N1951" s="169">
        <v>2.1</v>
      </c>
      <c r="O1951" s="167" t="s">
        <v>3505</v>
      </c>
      <c r="P1951" s="167"/>
      <c r="Q1951" s="167" t="s">
        <v>3527</v>
      </c>
      <c r="R1951" s="167" t="s">
        <v>3528</v>
      </c>
      <c r="S1951" s="169">
        <v>1</v>
      </c>
      <c r="T1951" s="167" t="s">
        <v>3529</v>
      </c>
      <c r="U1951" s="169" t="s">
        <v>3530</v>
      </c>
      <c r="V1951" s="167" t="s">
        <v>6359</v>
      </c>
      <c r="W1951" s="167" t="s">
        <v>4990</v>
      </c>
      <c r="X1951" s="170" t="s">
        <v>157</v>
      </c>
      <c r="Y1951" s="171" t="s">
        <v>6358</v>
      </c>
      <c r="Z1951" s="167" t="s">
        <v>10908</v>
      </c>
      <c r="AA1951" s="176">
        <v>6000</v>
      </c>
      <c r="AB1951" s="167" t="s">
        <v>11254</v>
      </c>
      <c r="AC1951" s="176">
        <v>6000</v>
      </c>
      <c r="AD1951" s="167" t="s">
        <v>11254</v>
      </c>
      <c r="AE1951" s="176">
        <v>1764</v>
      </c>
    </row>
    <row r="1952" spans="1:31">
      <c r="A1952" s="178">
        <v>108243054950</v>
      </c>
      <c r="B1952" s="166">
        <v>46156</v>
      </c>
      <c r="C1952" s="167" t="s">
        <v>3524</v>
      </c>
      <c r="D1952" s="167" t="s">
        <v>3525</v>
      </c>
      <c r="E1952" s="167" t="s">
        <v>3526</v>
      </c>
      <c r="F1952" s="167" t="s">
        <v>3501</v>
      </c>
      <c r="G1952" s="167" t="s">
        <v>3502</v>
      </c>
      <c r="H1952" s="168">
        <v>46157</v>
      </c>
      <c r="I1952" s="167"/>
      <c r="J1952" s="169">
        <v>26118</v>
      </c>
      <c r="K1952" s="167" t="s">
        <v>55</v>
      </c>
      <c r="L1952" s="169">
        <v>1</v>
      </c>
      <c r="M1952" s="167" t="s">
        <v>3513</v>
      </c>
      <c r="N1952" s="169">
        <v>0.5</v>
      </c>
      <c r="O1952" s="167" t="s">
        <v>3505</v>
      </c>
      <c r="P1952" s="167"/>
      <c r="Q1952" s="167" t="s">
        <v>3527</v>
      </c>
      <c r="R1952" s="167" t="s">
        <v>3528</v>
      </c>
      <c r="S1952" s="169">
        <v>1</v>
      </c>
      <c r="T1952" s="167" t="s">
        <v>4051</v>
      </c>
      <c r="U1952" s="169" t="s">
        <v>4052</v>
      </c>
      <c r="V1952" s="167" t="s">
        <v>4362</v>
      </c>
      <c r="W1952" s="167" t="s">
        <v>4363</v>
      </c>
      <c r="X1952" s="170" t="s">
        <v>160</v>
      </c>
      <c r="Y1952" s="171" t="s">
        <v>6360</v>
      </c>
      <c r="Z1952" s="167" t="s">
        <v>10909</v>
      </c>
      <c r="AA1952" s="176">
        <v>3000</v>
      </c>
      <c r="AB1952" s="167" t="s">
        <v>11254</v>
      </c>
      <c r="AC1952" s="176">
        <v>3000</v>
      </c>
      <c r="AD1952" s="167" t="s">
        <v>11254</v>
      </c>
      <c r="AE1952" s="176">
        <v>270</v>
      </c>
    </row>
    <row r="1953" spans="1:31">
      <c r="A1953" s="178">
        <v>108243056240</v>
      </c>
      <c r="B1953" s="166">
        <v>46156</v>
      </c>
      <c r="C1953" s="167" t="s">
        <v>3524</v>
      </c>
      <c r="D1953" s="167" t="s">
        <v>3525</v>
      </c>
      <c r="E1953" s="167" t="s">
        <v>3526</v>
      </c>
      <c r="F1953" s="167" t="s">
        <v>3501</v>
      </c>
      <c r="G1953" s="167" t="s">
        <v>3502</v>
      </c>
      <c r="H1953" s="168">
        <v>46157</v>
      </c>
      <c r="I1953" s="167"/>
      <c r="J1953" s="169">
        <v>26118</v>
      </c>
      <c r="K1953" s="167" t="s">
        <v>55</v>
      </c>
      <c r="L1953" s="169">
        <v>1</v>
      </c>
      <c r="M1953" s="167" t="s">
        <v>3513</v>
      </c>
      <c r="N1953" s="169">
        <v>4</v>
      </c>
      <c r="O1953" s="167" t="s">
        <v>3505</v>
      </c>
      <c r="P1953" s="167"/>
      <c r="Q1953" s="167" t="s">
        <v>3527</v>
      </c>
      <c r="R1953" s="167" t="s">
        <v>3528</v>
      </c>
      <c r="S1953" s="169">
        <v>9</v>
      </c>
      <c r="T1953" s="167" t="s">
        <v>3540</v>
      </c>
      <c r="U1953" s="169" t="s">
        <v>3541</v>
      </c>
      <c r="V1953" s="167" t="s">
        <v>6361</v>
      </c>
      <c r="W1953" s="167" t="s">
        <v>6362</v>
      </c>
      <c r="X1953" s="170" t="s">
        <v>3533</v>
      </c>
      <c r="Y1953" s="171" t="s">
        <v>6363</v>
      </c>
      <c r="Z1953" s="167" t="s">
        <v>10910</v>
      </c>
      <c r="AA1953" s="176">
        <v>3000</v>
      </c>
      <c r="AB1953" s="167" t="s">
        <v>11254</v>
      </c>
      <c r="AC1953" s="176">
        <v>3000</v>
      </c>
      <c r="AD1953" s="167" t="s">
        <v>11254</v>
      </c>
      <c r="AE1953" s="176">
        <v>900</v>
      </c>
    </row>
    <row r="1954" spans="1:31">
      <c r="A1954" s="178">
        <v>108243056240</v>
      </c>
      <c r="B1954" s="166">
        <v>46156</v>
      </c>
      <c r="C1954" s="167" t="s">
        <v>3524</v>
      </c>
      <c r="D1954" s="167" t="s">
        <v>3525</v>
      </c>
      <c r="E1954" s="167" t="s">
        <v>3526</v>
      </c>
      <c r="F1954" s="167" t="s">
        <v>3501</v>
      </c>
      <c r="G1954" s="167" t="s">
        <v>3502</v>
      </c>
      <c r="H1954" s="168">
        <v>46157</v>
      </c>
      <c r="I1954" s="167"/>
      <c r="J1954" s="169">
        <v>26118</v>
      </c>
      <c r="K1954" s="167" t="s">
        <v>55</v>
      </c>
      <c r="L1954" s="169">
        <v>1</v>
      </c>
      <c r="M1954" s="167" t="s">
        <v>3513</v>
      </c>
      <c r="N1954" s="169">
        <v>4</v>
      </c>
      <c r="O1954" s="167" t="s">
        <v>3505</v>
      </c>
      <c r="P1954" s="167"/>
      <c r="Q1954" s="167" t="s">
        <v>3527</v>
      </c>
      <c r="R1954" s="167" t="s">
        <v>3528</v>
      </c>
      <c r="S1954" s="169">
        <v>8</v>
      </c>
      <c r="T1954" s="167" t="s">
        <v>3540</v>
      </c>
      <c r="U1954" s="169" t="s">
        <v>3541</v>
      </c>
      <c r="V1954" s="167" t="s">
        <v>6361</v>
      </c>
      <c r="W1954" s="167" t="s">
        <v>6362</v>
      </c>
      <c r="X1954" s="170" t="s">
        <v>3533</v>
      </c>
      <c r="Y1954" s="171" t="s">
        <v>6363</v>
      </c>
      <c r="Z1954" s="167" t="s">
        <v>10910</v>
      </c>
      <c r="AA1954" s="176">
        <v>14997</v>
      </c>
      <c r="AB1954" s="167" t="s">
        <v>11254</v>
      </c>
      <c r="AC1954" s="176">
        <v>14997</v>
      </c>
      <c r="AD1954" s="167" t="s">
        <v>11254</v>
      </c>
      <c r="AE1954" s="176">
        <v>4499.1000000000004</v>
      </c>
    </row>
    <row r="1955" spans="1:31">
      <c r="A1955" s="178">
        <v>108243056240</v>
      </c>
      <c r="B1955" s="166">
        <v>46156</v>
      </c>
      <c r="C1955" s="167" t="s">
        <v>3524</v>
      </c>
      <c r="D1955" s="167" t="s">
        <v>3525</v>
      </c>
      <c r="E1955" s="167" t="s">
        <v>3526</v>
      </c>
      <c r="F1955" s="167" t="s">
        <v>3501</v>
      </c>
      <c r="G1955" s="167" t="s">
        <v>3502</v>
      </c>
      <c r="H1955" s="168">
        <v>46157</v>
      </c>
      <c r="I1955" s="167"/>
      <c r="J1955" s="169">
        <v>26118</v>
      </c>
      <c r="K1955" s="167" t="s">
        <v>55</v>
      </c>
      <c r="L1955" s="169">
        <v>1</v>
      </c>
      <c r="M1955" s="167" t="s">
        <v>3513</v>
      </c>
      <c r="N1955" s="169">
        <v>4</v>
      </c>
      <c r="O1955" s="167" t="s">
        <v>3505</v>
      </c>
      <c r="P1955" s="167"/>
      <c r="Q1955" s="167" t="s">
        <v>3527</v>
      </c>
      <c r="R1955" s="167" t="s">
        <v>3528</v>
      </c>
      <c r="S1955" s="169">
        <v>7</v>
      </c>
      <c r="T1955" s="167" t="s">
        <v>3545</v>
      </c>
      <c r="U1955" s="169" t="s">
        <v>3546</v>
      </c>
      <c r="V1955" s="167" t="s">
        <v>6364</v>
      </c>
      <c r="W1955" s="167" t="s">
        <v>6365</v>
      </c>
      <c r="X1955" s="170" t="s">
        <v>3533</v>
      </c>
      <c r="Y1955" s="171" t="s">
        <v>6363</v>
      </c>
      <c r="Z1955" s="167" t="s">
        <v>10910</v>
      </c>
      <c r="AA1955" s="176">
        <v>2997</v>
      </c>
      <c r="AB1955" s="167" t="s">
        <v>11254</v>
      </c>
      <c r="AC1955" s="176">
        <v>2997</v>
      </c>
      <c r="AD1955" s="167" t="s">
        <v>11254</v>
      </c>
      <c r="AE1955" s="176">
        <v>1318.68</v>
      </c>
    </row>
    <row r="1956" spans="1:31">
      <c r="A1956" s="178">
        <v>108243056240</v>
      </c>
      <c r="B1956" s="166">
        <v>46156</v>
      </c>
      <c r="C1956" s="167" t="s">
        <v>3524</v>
      </c>
      <c r="D1956" s="167" t="s">
        <v>3525</v>
      </c>
      <c r="E1956" s="167" t="s">
        <v>3526</v>
      </c>
      <c r="F1956" s="167" t="s">
        <v>3501</v>
      </c>
      <c r="G1956" s="167" t="s">
        <v>3502</v>
      </c>
      <c r="H1956" s="168">
        <v>46157</v>
      </c>
      <c r="I1956" s="167"/>
      <c r="J1956" s="169">
        <v>26118</v>
      </c>
      <c r="K1956" s="167" t="s">
        <v>55</v>
      </c>
      <c r="L1956" s="169">
        <v>1</v>
      </c>
      <c r="M1956" s="167" t="s">
        <v>3513</v>
      </c>
      <c r="N1956" s="169">
        <v>4</v>
      </c>
      <c r="O1956" s="167" t="s">
        <v>3505</v>
      </c>
      <c r="P1956" s="167"/>
      <c r="Q1956" s="167" t="s">
        <v>3527</v>
      </c>
      <c r="R1956" s="167" t="s">
        <v>3528</v>
      </c>
      <c r="S1956" s="169">
        <v>6</v>
      </c>
      <c r="T1956" s="167" t="s">
        <v>3545</v>
      </c>
      <c r="U1956" s="169" t="s">
        <v>3546</v>
      </c>
      <c r="V1956" s="167" t="s">
        <v>6364</v>
      </c>
      <c r="W1956" s="167" t="s">
        <v>6365</v>
      </c>
      <c r="X1956" s="170" t="s">
        <v>3533</v>
      </c>
      <c r="Y1956" s="171" t="s">
        <v>6363</v>
      </c>
      <c r="Z1956" s="167" t="s">
        <v>10910</v>
      </c>
      <c r="AA1956" s="176">
        <v>3000</v>
      </c>
      <c r="AB1956" s="167" t="s">
        <v>11254</v>
      </c>
      <c r="AC1956" s="176">
        <v>3000</v>
      </c>
      <c r="AD1956" s="167" t="s">
        <v>11254</v>
      </c>
      <c r="AE1956" s="176">
        <v>1320</v>
      </c>
    </row>
    <row r="1957" spans="1:31">
      <c r="A1957" s="178">
        <v>108243056240</v>
      </c>
      <c r="B1957" s="166">
        <v>46156</v>
      </c>
      <c r="C1957" s="167" t="s">
        <v>3524</v>
      </c>
      <c r="D1957" s="167" t="s">
        <v>3525</v>
      </c>
      <c r="E1957" s="167" t="s">
        <v>3526</v>
      </c>
      <c r="F1957" s="167" t="s">
        <v>3501</v>
      </c>
      <c r="G1957" s="167" t="s">
        <v>3502</v>
      </c>
      <c r="H1957" s="168">
        <v>46157</v>
      </c>
      <c r="I1957" s="167"/>
      <c r="J1957" s="169">
        <v>26118</v>
      </c>
      <c r="K1957" s="167" t="s">
        <v>55</v>
      </c>
      <c r="L1957" s="169">
        <v>1</v>
      </c>
      <c r="M1957" s="167" t="s">
        <v>3513</v>
      </c>
      <c r="N1957" s="169">
        <v>4</v>
      </c>
      <c r="O1957" s="167" t="s">
        <v>3505</v>
      </c>
      <c r="P1957" s="167"/>
      <c r="Q1957" s="167" t="s">
        <v>3527</v>
      </c>
      <c r="R1957" s="167" t="s">
        <v>3528</v>
      </c>
      <c r="S1957" s="169">
        <v>5</v>
      </c>
      <c r="T1957" s="167" t="s">
        <v>3545</v>
      </c>
      <c r="U1957" s="169" t="s">
        <v>3546</v>
      </c>
      <c r="V1957" s="167" t="s">
        <v>6364</v>
      </c>
      <c r="W1957" s="167" t="s">
        <v>6365</v>
      </c>
      <c r="X1957" s="170" t="s">
        <v>3533</v>
      </c>
      <c r="Y1957" s="171" t="s">
        <v>6363</v>
      </c>
      <c r="Z1957" s="167" t="s">
        <v>10910</v>
      </c>
      <c r="AA1957" s="176">
        <v>9000</v>
      </c>
      <c r="AB1957" s="167" t="s">
        <v>11254</v>
      </c>
      <c r="AC1957" s="176">
        <v>9000</v>
      </c>
      <c r="AD1957" s="167" t="s">
        <v>11254</v>
      </c>
      <c r="AE1957" s="176">
        <v>3960</v>
      </c>
    </row>
    <row r="1958" spans="1:31">
      <c r="A1958" s="178">
        <v>108243056240</v>
      </c>
      <c r="B1958" s="166">
        <v>46156</v>
      </c>
      <c r="C1958" s="167" t="s">
        <v>3524</v>
      </c>
      <c r="D1958" s="167" t="s">
        <v>3525</v>
      </c>
      <c r="E1958" s="167" t="s">
        <v>3526</v>
      </c>
      <c r="F1958" s="167" t="s">
        <v>3501</v>
      </c>
      <c r="G1958" s="167" t="s">
        <v>3502</v>
      </c>
      <c r="H1958" s="168">
        <v>46157</v>
      </c>
      <c r="I1958" s="167"/>
      <c r="J1958" s="169">
        <v>26118</v>
      </c>
      <c r="K1958" s="167" t="s">
        <v>55</v>
      </c>
      <c r="L1958" s="169">
        <v>1</v>
      </c>
      <c r="M1958" s="167" t="s">
        <v>3513</v>
      </c>
      <c r="N1958" s="169">
        <v>4</v>
      </c>
      <c r="O1958" s="167" t="s">
        <v>3505</v>
      </c>
      <c r="P1958" s="167"/>
      <c r="Q1958" s="167" t="s">
        <v>3527</v>
      </c>
      <c r="R1958" s="167" t="s">
        <v>3528</v>
      </c>
      <c r="S1958" s="169">
        <v>4</v>
      </c>
      <c r="T1958" s="167" t="s">
        <v>3545</v>
      </c>
      <c r="U1958" s="169" t="s">
        <v>3546</v>
      </c>
      <c r="V1958" s="167" t="s">
        <v>6364</v>
      </c>
      <c r="W1958" s="167" t="s">
        <v>6365</v>
      </c>
      <c r="X1958" s="170" t="s">
        <v>3533</v>
      </c>
      <c r="Y1958" s="171" t="s">
        <v>6363</v>
      </c>
      <c r="Z1958" s="167" t="s">
        <v>10910</v>
      </c>
      <c r="AA1958" s="176">
        <v>14997</v>
      </c>
      <c r="AB1958" s="167" t="s">
        <v>11254</v>
      </c>
      <c r="AC1958" s="176">
        <v>14997</v>
      </c>
      <c r="AD1958" s="167" t="s">
        <v>11254</v>
      </c>
      <c r="AE1958" s="176">
        <v>6598.68</v>
      </c>
    </row>
    <row r="1959" spans="1:31">
      <c r="A1959" s="178">
        <v>108243056240</v>
      </c>
      <c r="B1959" s="166">
        <v>46156</v>
      </c>
      <c r="C1959" s="167" t="s">
        <v>3524</v>
      </c>
      <c r="D1959" s="167" t="s">
        <v>3525</v>
      </c>
      <c r="E1959" s="167" t="s">
        <v>3526</v>
      </c>
      <c r="F1959" s="167" t="s">
        <v>3501</v>
      </c>
      <c r="G1959" s="167" t="s">
        <v>3502</v>
      </c>
      <c r="H1959" s="168">
        <v>46157</v>
      </c>
      <c r="I1959" s="167"/>
      <c r="J1959" s="169">
        <v>26118</v>
      </c>
      <c r="K1959" s="167" t="s">
        <v>55</v>
      </c>
      <c r="L1959" s="169">
        <v>1</v>
      </c>
      <c r="M1959" s="167" t="s">
        <v>3513</v>
      </c>
      <c r="N1959" s="169">
        <v>4</v>
      </c>
      <c r="O1959" s="167" t="s">
        <v>3505</v>
      </c>
      <c r="P1959" s="167"/>
      <c r="Q1959" s="167" t="s">
        <v>3527</v>
      </c>
      <c r="R1959" s="167" t="s">
        <v>3528</v>
      </c>
      <c r="S1959" s="169">
        <v>3</v>
      </c>
      <c r="T1959" s="167" t="s">
        <v>3540</v>
      </c>
      <c r="U1959" s="169" t="s">
        <v>3541</v>
      </c>
      <c r="V1959" s="167" t="s">
        <v>6366</v>
      </c>
      <c r="W1959" s="167" t="s">
        <v>6367</v>
      </c>
      <c r="X1959" s="170" t="s">
        <v>3533</v>
      </c>
      <c r="Y1959" s="171" t="s">
        <v>6363</v>
      </c>
      <c r="Z1959" s="167" t="s">
        <v>10910</v>
      </c>
      <c r="AA1959" s="176">
        <v>8997</v>
      </c>
      <c r="AB1959" s="167" t="s">
        <v>11254</v>
      </c>
      <c r="AC1959" s="176">
        <v>8997</v>
      </c>
      <c r="AD1959" s="167" t="s">
        <v>11254</v>
      </c>
      <c r="AE1959" s="176">
        <v>4948.3500000000004</v>
      </c>
    </row>
    <row r="1960" spans="1:31">
      <c r="A1960" s="178">
        <v>108243056240</v>
      </c>
      <c r="B1960" s="166">
        <v>46156</v>
      </c>
      <c r="C1960" s="167" t="s">
        <v>3524</v>
      </c>
      <c r="D1960" s="167" t="s">
        <v>3525</v>
      </c>
      <c r="E1960" s="167" t="s">
        <v>3526</v>
      </c>
      <c r="F1960" s="167" t="s">
        <v>3501</v>
      </c>
      <c r="G1960" s="167" t="s">
        <v>3502</v>
      </c>
      <c r="H1960" s="168">
        <v>46157</v>
      </c>
      <c r="I1960" s="167"/>
      <c r="J1960" s="169">
        <v>26118</v>
      </c>
      <c r="K1960" s="167" t="s">
        <v>55</v>
      </c>
      <c r="L1960" s="169">
        <v>1</v>
      </c>
      <c r="M1960" s="167" t="s">
        <v>3513</v>
      </c>
      <c r="N1960" s="169">
        <v>4</v>
      </c>
      <c r="O1960" s="167" t="s">
        <v>3505</v>
      </c>
      <c r="P1960" s="167"/>
      <c r="Q1960" s="167" t="s">
        <v>3527</v>
      </c>
      <c r="R1960" s="167" t="s">
        <v>3528</v>
      </c>
      <c r="S1960" s="169">
        <v>2</v>
      </c>
      <c r="T1960" s="167" t="s">
        <v>3545</v>
      </c>
      <c r="U1960" s="169" t="s">
        <v>3546</v>
      </c>
      <c r="V1960" s="167" t="s">
        <v>6368</v>
      </c>
      <c r="W1960" s="167" t="s">
        <v>6369</v>
      </c>
      <c r="X1960" s="170" t="s">
        <v>3533</v>
      </c>
      <c r="Y1960" s="171" t="s">
        <v>6363</v>
      </c>
      <c r="Z1960" s="167" t="s">
        <v>10910</v>
      </c>
      <c r="AA1960" s="176">
        <v>5997</v>
      </c>
      <c r="AB1960" s="167" t="s">
        <v>11254</v>
      </c>
      <c r="AC1960" s="176">
        <v>5997</v>
      </c>
      <c r="AD1960" s="167" t="s">
        <v>11254</v>
      </c>
      <c r="AE1960" s="176">
        <v>749.625</v>
      </c>
    </row>
    <row r="1961" spans="1:31">
      <c r="A1961" s="178">
        <v>108243056240</v>
      </c>
      <c r="B1961" s="166">
        <v>46156</v>
      </c>
      <c r="C1961" s="167" t="s">
        <v>3524</v>
      </c>
      <c r="D1961" s="167" t="s">
        <v>3525</v>
      </c>
      <c r="E1961" s="167" t="s">
        <v>3526</v>
      </c>
      <c r="F1961" s="167" t="s">
        <v>3501</v>
      </c>
      <c r="G1961" s="167" t="s">
        <v>3502</v>
      </c>
      <c r="H1961" s="168">
        <v>46157</v>
      </c>
      <c r="I1961" s="167"/>
      <c r="J1961" s="169">
        <v>26118</v>
      </c>
      <c r="K1961" s="167" t="s">
        <v>55</v>
      </c>
      <c r="L1961" s="169">
        <v>1</v>
      </c>
      <c r="M1961" s="167" t="s">
        <v>3513</v>
      </c>
      <c r="N1961" s="169">
        <v>4</v>
      </c>
      <c r="O1961" s="167" t="s">
        <v>3505</v>
      </c>
      <c r="P1961" s="167"/>
      <c r="Q1961" s="167" t="s">
        <v>3527</v>
      </c>
      <c r="R1961" s="167" t="s">
        <v>3528</v>
      </c>
      <c r="S1961" s="169">
        <v>1</v>
      </c>
      <c r="T1961" s="167" t="s">
        <v>3545</v>
      </c>
      <c r="U1961" s="169" t="s">
        <v>3546</v>
      </c>
      <c r="V1961" s="167" t="s">
        <v>6368</v>
      </c>
      <c r="W1961" s="167" t="s">
        <v>6369</v>
      </c>
      <c r="X1961" s="170" t="s">
        <v>3533</v>
      </c>
      <c r="Y1961" s="171" t="s">
        <v>6363</v>
      </c>
      <c r="Z1961" s="167" t="s">
        <v>10910</v>
      </c>
      <c r="AA1961" s="176">
        <v>11997</v>
      </c>
      <c r="AB1961" s="167" t="s">
        <v>11254</v>
      </c>
      <c r="AC1961" s="176">
        <v>11997</v>
      </c>
      <c r="AD1961" s="167" t="s">
        <v>11254</v>
      </c>
      <c r="AE1961" s="176">
        <v>1499.625</v>
      </c>
    </row>
    <row r="1962" spans="1:31">
      <c r="A1962" s="178">
        <v>108243060810</v>
      </c>
      <c r="B1962" s="166">
        <v>46156</v>
      </c>
      <c r="C1962" s="167" t="s">
        <v>3524</v>
      </c>
      <c r="D1962" s="167" t="s">
        <v>3525</v>
      </c>
      <c r="E1962" s="167" t="s">
        <v>3526</v>
      </c>
      <c r="F1962" s="167" t="s">
        <v>3501</v>
      </c>
      <c r="G1962" s="167" t="s">
        <v>3502</v>
      </c>
      <c r="H1962" s="168">
        <v>46157</v>
      </c>
      <c r="I1962" s="167"/>
      <c r="J1962" s="169">
        <v>26118</v>
      </c>
      <c r="K1962" s="167" t="s">
        <v>55</v>
      </c>
      <c r="L1962" s="169">
        <v>4</v>
      </c>
      <c r="M1962" s="167" t="s">
        <v>3513</v>
      </c>
      <c r="N1962" s="169">
        <v>40</v>
      </c>
      <c r="O1962" s="167" t="s">
        <v>3505</v>
      </c>
      <c r="P1962" s="167"/>
      <c r="Q1962" s="167" t="s">
        <v>3527</v>
      </c>
      <c r="R1962" s="167" t="s">
        <v>3528</v>
      </c>
      <c r="S1962" s="169">
        <v>1</v>
      </c>
      <c r="T1962" s="167" t="s">
        <v>4402</v>
      </c>
      <c r="U1962" s="169" t="s">
        <v>4403</v>
      </c>
      <c r="V1962" s="167" t="s">
        <v>6064</v>
      </c>
      <c r="W1962" s="167" t="s">
        <v>4405</v>
      </c>
      <c r="X1962" s="170" t="s">
        <v>157</v>
      </c>
      <c r="Y1962" s="171" t="s">
        <v>6370</v>
      </c>
      <c r="Z1962" s="167" t="s">
        <v>10911</v>
      </c>
      <c r="AA1962" s="176">
        <v>25600</v>
      </c>
      <c r="AB1962" s="167" t="s">
        <v>11254</v>
      </c>
      <c r="AC1962" s="176">
        <v>16.899999999999999</v>
      </c>
      <c r="AD1962" s="167" t="s">
        <v>11256</v>
      </c>
      <c r="AE1962" s="176">
        <v>1536</v>
      </c>
    </row>
    <row r="1963" spans="1:31">
      <c r="A1963" s="178">
        <v>108243069910</v>
      </c>
      <c r="B1963" s="166">
        <v>46156</v>
      </c>
      <c r="C1963" s="167" t="s">
        <v>3524</v>
      </c>
      <c r="D1963" s="167" t="s">
        <v>3525</v>
      </c>
      <c r="E1963" s="167" t="s">
        <v>3526</v>
      </c>
      <c r="F1963" s="167" t="s">
        <v>3501</v>
      </c>
      <c r="G1963" s="167" t="s">
        <v>3502</v>
      </c>
      <c r="H1963" s="168">
        <v>46157</v>
      </c>
      <c r="I1963" s="167"/>
      <c r="J1963" s="169">
        <v>26118</v>
      </c>
      <c r="K1963" s="167" t="s">
        <v>55</v>
      </c>
      <c r="L1963" s="169">
        <v>6</v>
      </c>
      <c r="M1963" s="167" t="s">
        <v>3513</v>
      </c>
      <c r="N1963" s="169">
        <v>24</v>
      </c>
      <c r="O1963" s="167" t="s">
        <v>3505</v>
      </c>
      <c r="P1963" s="167"/>
      <c r="Q1963" s="167" t="s">
        <v>3527</v>
      </c>
      <c r="R1963" s="167" t="s">
        <v>3528</v>
      </c>
      <c r="S1963" s="169">
        <v>2</v>
      </c>
      <c r="T1963" s="167" t="s">
        <v>3587</v>
      </c>
      <c r="U1963" s="169" t="s">
        <v>3588</v>
      </c>
      <c r="V1963" s="167" t="s">
        <v>3589</v>
      </c>
      <c r="W1963" s="167" t="s">
        <v>3590</v>
      </c>
      <c r="X1963" s="170" t="s">
        <v>157</v>
      </c>
      <c r="Y1963" s="171" t="s">
        <v>6371</v>
      </c>
      <c r="Z1963" s="167" t="s">
        <v>10912</v>
      </c>
      <c r="AA1963" s="176">
        <v>5400</v>
      </c>
      <c r="AB1963" s="167" t="s">
        <v>11254</v>
      </c>
      <c r="AC1963" s="176">
        <v>5400</v>
      </c>
      <c r="AD1963" s="167" t="s">
        <v>11254</v>
      </c>
      <c r="AE1963" s="176">
        <v>2889</v>
      </c>
    </row>
    <row r="1964" spans="1:31">
      <c r="A1964" s="178">
        <v>108243069910</v>
      </c>
      <c r="B1964" s="166">
        <v>46156</v>
      </c>
      <c r="C1964" s="167" t="s">
        <v>3524</v>
      </c>
      <c r="D1964" s="167" t="s">
        <v>3525</v>
      </c>
      <c r="E1964" s="167" t="s">
        <v>3526</v>
      </c>
      <c r="F1964" s="167" t="s">
        <v>3501</v>
      </c>
      <c r="G1964" s="167" t="s">
        <v>3502</v>
      </c>
      <c r="H1964" s="168">
        <v>46157</v>
      </c>
      <c r="I1964" s="167"/>
      <c r="J1964" s="169">
        <v>26118</v>
      </c>
      <c r="K1964" s="167" t="s">
        <v>55</v>
      </c>
      <c r="L1964" s="169">
        <v>6</v>
      </c>
      <c r="M1964" s="167" t="s">
        <v>3513</v>
      </c>
      <c r="N1964" s="169">
        <v>24</v>
      </c>
      <c r="O1964" s="167" t="s">
        <v>3505</v>
      </c>
      <c r="P1964" s="167"/>
      <c r="Q1964" s="167" t="s">
        <v>3527</v>
      </c>
      <c r="R1964" s="167" t="s">
        <v>3528</v>
      </c>
      <c r="S1964" s="169">
        <v>1</v>
      </c>
      <c r="T1964" s="167" t="s">
        <v>3587</v>
      </c>
      <c r="U1964" s="169" t="s">
        <v>3588</v>
      </c>
      <c r="V1964" s="167" t="s">
        <v>3589</v>
      </c>
      <c r="W1964" s="167" t="s">
        <v>3590</v>
      </c>
      <c r="X1964" s="170" t="s">
        <v>157</v>
      </c>
      <c r="Y1964" s="171" t="s">
        <v>6371</v>
      </c>
      <c r="Z1964" s="167" t="s">
        <v>10912</v>
      </c>
      <c r="AA1964" s="176">
        <v>10800</v>
      </c>
      <c r="AB1964" s="167" t="s">
        <v>11254</v>
      </c>
      <c r="AC1964" s="176">
        <v>10800</v>
      </c>
      <c r="AD1964" s="167" t="s">
        <v>11254</v>
      </c>
      <c r="AE1964" s="176">
        <v>5778</v>
      </c>
    </row>
    <row r="1965" spans="1:31">
      <c r="A1965" s="178">
        <v>108243074220</v>
      </c>
      <c r="B1965" s="166">
        <v>46156</v>
      </c>
      <c r="C1965" s="167" t="s">
        <v>3524</v>
      </c>
      <c r="D1965" s="167" t="s">
        <v>3525</v>
      </c>
      <c r="E1965" s="167" t="s">
        <v>3526</v>
      </c>
      <c r="F1965" s="167" t="s">
        <v>3501</v>
      </c>
      <c r="G1965" s="167" t="s">
        <v>3502</v>
      </c>
      <c r="H1965" s="168">
        <v>46157</v>
      </c>
      <c r="I1965" s="167"/>
      <c r="J1965" s="169">
        <v>26118</v>
      </c>
      <c r="K1965" s="167" t="s">
        <v>55</v>
      </c>
      <c r="L1965" s="169">
        <v>1</v>
      </c>
      <c r="M1965" s="167" t="s">
        <v>3513</v>
      </c>
      <c r="N1965" s="169">
        <v>1.7</v>
      </c>
      <c r="O1965" s="167" t="s">
        <v>3505</v>
      </c>
      <c r="P1965" s="167"/>
      <c r="Q1965" s="167" t="s">
        <v>3527</v>
      </c>
      <c r="R1965" s="167" t="s">
        <v>3528</v>
      </c>
      <c r="S1965" s="169">
        <v>1</v>
      </c>
      <c r="T1965" s="167" t="s">
        <v>3529</v>
      </c>
      <c r="U1965" s="169" t="s">
        <v>3530</v>
      </c>
      <c r="V1965" s="167" t="s">
        <v>6372</v>
      </c>
      <c r="W1965" s="167" t="s">
        <v>6373</v>
      </c>
      <c r="X1965" s="170" t="s">
        <v>165</v>
      </c>
      <c r="Y1965" s="171" t="s">
        <v>6374</v>
      </c>
      <c r="Z1965" s="167" t="s">
        <v>10913</v>
      </c>
      <c r="AA1965" s="176">
        <v>5000</v>
      </c>
      <c r="AB1965" s="167" t="s">
        <v>11254</v>
      </c>
      <c r="AC1965" s="176">
        <v>5000</v>
      </c>
      <c r="AD1965" s="167" t="s">
        <v>11254</v>
      </c>
      <c r="AE1965" s="176">
        <v>6305</v>
      </c>
    </row>
    <row r="1966" spans="1:31">
      <c r="A1966" s="178">
        <v>108243346150</v>
      </c>
      <c r="B1966" s="166">
        <v>46157</v>
      </c>
      <c r="C1966" s="167" t="s">
        <v>3524</v>
      </c>
      <c r="D1966" s="167" t="s">
        <v>3525</v>
      </c>
      <c r="E1966" s="167" t="s">
        <v>3526</v>
      </c>
      <c r="F1966" s="167" t="s">
        <v>3501</v>
      </c>
      <c r="G1966" s="167" t="s">
        <v>3502</v>
      </c>
      <c r="H1966" s="168">
        <v>46158</v>
      </c>
      <c r="I1966" s="167"/>
      <c r="J1966" s="169">
        <v>26118</v>
      </c>
      <c r="K1966" s="167" t="s">
        <v>55</v>
      </c>
      <c r="L1966" s="169">
        <v>1</v>
      </c>
      <c r="M1966" s="167" t="s">
        <v>3513</v>
      </c>
      <c r="N1966" s="169">
        <v>0.3</v>
      </c>
      <c r="O1966" s="167" t="s">
        <v>3505</v>
      </c>
      <c r="P1966" s="167"/>
      <c r="Q1966" s="167" t="s">
        <v>3527</v>
      </c>
      <c r="R1966" s="167" t="s">
        <v>3528</v>
      </c>
      <c r="S1966" s="169">
        <v>1</v>
      </c>
      <c r="T1966" s="167" t="s">
        <v>3529</v>
      </c>
      <c r="U1966" s="169" t="s">
        <v>3530</v>
      </c>
      <c r="V1966" s="167" t="s">
        <v>6375</v>
      </c>
      <c r="W1966" s="167" t="s">
        <v>6376</v>
      </c>
      <c r="X1966" s="170" t="s">
        <v>160</v>
      </c>
      <c r="Y1966" s="171" t="s">
        <v>6377</v>
      </c>
      <c r="Z1966" s="167" t="s">
        <v>10914</v>
      </c>
      <c r="AA1966" s="176">
        <v>3000</v>
      </c>
      <c r="AB1966" s="167" t="s">
        <v>11254</v>
      </c>
      <c r="AC1966" s="176">
        <v>3000</v>
      </c>
      <c r="AD1966" s="167" t="s">
        <v>11254</v>
      </c>
      <c r="AE1966" s="176">
        <v>300</v>
      </c>
    </row>
    <row r="1967" spans="1:31">
      <c r="A1967" s="178">
        <v>108243824840</v>
      </c>
      <c r="B1967" s="166">
        <v>46157</v>
      </c>
      <c r="C1967" s="167" t="s">
        <v>3524</v>
      </c>
      <c r="D1967" s="167" t="s">
        <v>3525</v>
      </c>
      <c r="E1967" s="167" t="s">
        <v>3526</v>
      </c>
      <c r="F1967" s="167" t="s">
        <v>3501</v>
      </c>
      <c r="G1967" s="167" t="s">
        <v>3502</v>
      </c>
      <c r="H1967" s="168">
        <v>46158</v>
      </c>
      <c r="I1967" s="167" t="s">
        <v>6378</v>
      </c>
      <c r="J1967" s="169">
        <v>26118</v>
      </c>
      <c r="K1967" s="167" t="s">
        <v>55</v>
      </c>
      <c r="L1967" s="169">
        <v>9</v>
      </c>
      <c r="M1967" s="167" t="s">
        <v>3513</v>
      </c>
      <c r="N1967" s="169">
        <v>50</v>
      </c>
      <c r="O1967" s="167" t="s">
        <v>3505</v>
      </c>
      <c r="P1967" s="167"/>
      <c r="Q1967" s="167" t="s">
        <v>3506</v>
      </c>
      <c r="R1967" s="167" t="s">
        <v>3528</v>
      </c>
      <c r="S1967" s="169">
        <v>1</v>
      </c>
      <c r="T1967" s="167" t="s">
        <v>3529</v>
      </c>
      <c r="U1967" s="169" t="s">
        <v>3530</v>
      </c>
      <c r="V1967" s="167" t="s">
        <v>4652</v>
      </c>
      <c r="W1967" s="167" t="s">
        <v>4653</v>
      </c>
      <c r="X1967" s="170" t="s">
        <v>157</v>
      </c>
      <c r="Y1967" s="171" t="s">
        <v>6379</v>
      </c>
      <c r="Z1967" s="167" t="s">
        <v>10915</v>
      </c>
      <c r="AA1967" s="176">
        <v>27283</v>
      </c>
      <c r="AB1967" s="167" t="s">
        <v>11254</v>
      </c>
      <c r="AC1967" s="176">
        <v>27283</v>
      </c>
      <c r="AD1967" s="167" t="s">
        <v>11254</v>
      </c>
      <c r="AE1967" s="176">
        <v>1815410.82</v>
      </c>
    </row>
    <row r="1968" spans="1:31">
      <c r="A1968" s="178">
        <v>108243921440</v>
      </c>
      <c r="B1968" s="166">
        <v>46157</v>
      </c>
      <c r="C1968" s="167" t="s">
        <v>3524</v>
      </c>
      <c r="D1968" s="167" t="s">
        <v>3525</v>
      </c>
      <c r="E1968" s="167" t="s">
        <v>3526</v>
      </c>
      <c r="F1968" s="167" t="s">
        <v>3501</v>
      </c>
      <c r="G1968" s="167" t="s">
        <v>3502</v>
      </c>
      <c r="H1968" s="168">
        <v>46157</v>
      </c>
      <c r="I1968" s="167" t="s">
        <v>6378</v>
      </c>
      <c r="J1968" s="169">
        <v>26118</v>
      </c>
      <c r="K1968" s="167" t="s">
        <v>55</v>
      </c>
      <c r="L1968" s="169">
        <v>1</v>
      </c>
      <c r="M1968" s="167" t="s">
        <v>3513</v>
      </c>
      <c r="N1968" s="169">
        <v>7.3</v>
      </c>
      <c r="O1968" s="167" t="s">
        <v>3505</v>
      </c>
      <c r="P1968" s="167"/>
      <c r="Q1968" s="167" t="s">
        <v>3506</v>
      </c>
      <c r="R1968" s="167" t="s">
        <v>3528</v>
      </c>
      <c r="S1968" s="169">
        <v>1</v>
      </c>
      <c r="T1968" s="167" t="s">
        <v>3529</v>
      </c>
      <c r="U1968" s="169" t="s">
        <v>3530</v>
      </c>
      <c r="V1968" s="167" t="s">
        <v>5166</v>
      </c>
      <c r="W1968" s="167" t="s">
        <v>5167</v>
      </c>
      <c r="X1968" s="170" t="s">
        <v>157</v>
      </c>
      <c r="Y1968" s="171" t="s">
        <v>6380</v>
      </c>
      <c r="Z1968" s="167" t="s">
        <v>10916</v>
      </c>
      <c r="AA1968" s="176">
        <v>4320</v>
      </c>
      <c r="AB1968" s="167" t="s">
        <v>11254</v>
      </c>
      <c r="AC1968" s="176">
        <v>4320</v>
      </c>
      <c r="AD1968" s="167" t="s">
        <v>11254</v>
      </c>
      <c r="AE1968" s="176">
        <v>529502.4</v>
      </c>
    </row>
    <row r="1969" spans="1:31">
      <c r="A1969" s="178">
        <v>108244009640</v>
      </c>
      <c r="B1969" s="166">
        <v>46157</v>
      </c>
      <c r="C1969" s="167" t="s">
        <v>3524</v>
      </c>
      <c r="D1969" s="167" t="s">
        <v>3525</v>
      </c>
      <c r="E1969" s="167" t="s">
        <v>3526</v>
      </c>
      <c r="F1969" s="167" t="s">
        <v>3501</v>
      </c>
      <c r="G1969" s="167" t="s">
        <v>3502</v>
      </c>
      <c r="H1969" s="168">
        <v>46158</v>
      </c>
      <c r="I1969" s="167" t="s">
        <v>6378</v>
      </c>
      <c r="J1969" s="169">
        <v>26118</v>
      </c>
      <c r="K1969" s="167" t="s">
        <v>55</v>
      </c>
      <c r="L1969" s="169">
        <v>1</v>
      </c>
      <c r="M1969" s="167" t="s">
        <v>3513</v>
      </c>
      <c r="N1969" s="169">
        <v>7.3</v>
      </c>
      <c r="O1969" s="167" t="s">
        <v>3505</v>
      </c>
      <c r="P1969" s="167"/>
      <c r="Q1969" s="167" t="s">
        <v>3506</v>
      </c>
      <c r="R1969" s="167" t="s">
        <v>3528</v>
      </c>
      <c r="S1969" s="169">
        <v>1</v>
      </c>
      <c r="T1969" s="167" t="s">
        <v>3529</v>
      </c>
      <c r="U1969" s="169" t="s">
        <v>3530</v>
      </c>
      <c r="V1969" s="167" t="s">
        <v>6381</v>
      </c>
      <c r="W1969" s="167" t="s">
        <v>5167</v>
      </c>
      <c r="X1969" s="170" t="s">
        <v>157</v>
      </c>
      <c r="Y1969" s="171" t="s">
        <v>6382</v>
      </c>
      <c r="Z1969" s="167" t="s">
        <v>10917</v>
      </c>
      <c r="AA1969" s="176">
        <v>4320</v>
      </c>
      <c r="AB1969" s="167" t="s">
        <v>11254</v>
      </c>
      <c r="AC1969" s="176">
        <v>4320</v>
      </c>
      <c r="AD1969" s="167" t="s">
        <v>11254</v>
      </c>
      <c r="AE1969" s="176">
        <v>529502.4</v>
      </c>
    </row>
    <row r="1970" spans="1:31">
      <c r="A1970" s="178">
        <v>108244031600</v>
      </c>
      <c r="B1970" s="166">
        <v>46157</v>
      </c>
      <c r="C1970" s="167" t="s">
        <v>3524</v>
      </c>
      <c r="D1970" s="167" t="s">
        <v>3525</v>
      </c>
      <c r="E1970" s="167" t="s">
        <v>3526</v>
      </c>
      <c r="F1970" s="167" t="s">
        <v>3501</v>
      </c>
      <c r="G1970" s="167" t="s">
        <v>3502</v>
      </c>
      <c r="H1970" s="168">
        <v>46158</v>
      </c>
      <c r="I1970" s="167" t="s">
        <v>6378</v>
      </c>
      <c r="J1970" s="169">
        <v>26118</v>
      </c>
      <c r="K1970" s="167" t="s">
        <v>55</v>
      </c>
      <c r="L1970" s="169">
        <v>1</v>
      </c>
      <c r="M1970" s="167" t="s">
        <v>3513</v>
      </c>
      <c r="N1970" s="169">
        <v>7.3</v>
      </c>
      <c r="O1970" s="167" t="s">
        <v>3505</v>
      </c>
      <c r="P1970" s="167"/>
      <c r="Q1970" s="167" t="s">
        <v>3506</v>
      </c>
      <c r="R1970" s="167" t="s">
        <v>3528</v>
      </c>
      <c r="S1970" s="169">
        <v>1</v>
      </c>
      <c r="T1970" s="167" t="s">
        <v>3529</v>
      </c>
      <c r="U1970" s="169" t="s">
        <v>3530</v>
      </c>
      <c r="V1970" s="167" t="s">
        <v>5166</v>
      </c>
      <c r="W1970" s="167" t="s">
        <v>5167</v>
      </c>
      <c r="X1970" s="170" t="s">
        <v>157</v>
      </c>
      <c r="Y1970" s="171" t="s">
        <v>6383</v>
      </c>
      <c r="Z1970" s="167" t="s">
        <v>10918</v>
      </c>
      <c r="AA1970" s="176">
        <v>4320</v>
      </c>
      <c r="AB1970" s="167" t="s">
        <v>11254</v>
      </c>
      <c r="AC1970" s="176">
        <v>4320</v>
      </c>
      <c r="AD1970" s="167" t="s">
        <v>11254</v>
      </c>
      <c r="AE1970" s="176">
        <v>529502.4</v>
      </c>
    </row>
    <row r="1971" spans="1:31">
      <c r="A1971" s="178">
        <v>108244198420</v>
      </c>
      <c r="B1971" s="166">
        <v>46157</v>
      </c>
      <c r="C1971" s="167" t="s">
        <v>3524</v>
      </c>
      <c r="D1971" s="167" t="s">
        <v>3525</v>
      </c>
      <c r="E1971" s="167" t="s">
        <v>3526</v>
      </c>
      <c r="F1971" s="167" t="s">
        <v>3501</v>
      </c>
      <c r="G1971" s="167" t="s">
        <v>3502</v>
      </c>
      <c r="H1971" s="168">
        <v>46158</v>
      </c>
      <c r="I1971" s="167" t="s">
        <v>6378</v>
      </c>
      <c r="J1971" s="169">
        <v>26118</v>
      </c>
      <c r="K1971" s="167" t="s">
        <v>55</v>
      </c>
      <c r="L1971" s="169">
        <v>1</v>
      </c>
      <c r="M1971" s="167" t="s">
        <v>3513</v>
      </c>
      <c r="N1971" s="169">
        <v>7.3</v>
      </c>
      <c r="O1971" s="167" t="s">
        <v>3505</v>
      </c>
      <c r="P1971" s="167"/>
      <c r="Q1971" s="167" t="s">
        <v>3506</v>
      </c>
      <c r="R1971" s="167" t="s">
        <v>3528</v>
      </c>
      <c r="S1971" s="169">
        <v>1</v>
      </c>
      <c r="T1971" s="167" t="s">
        <v>3529</v>
      </c>
      <c r="U1971" s="169" t="s">
        <v>3530</v>
      </c>
      <c r="V1971" s="167" t="s">
        <v>6381</v>
      </c>
      <c r="W1971" s="167" t="s">
        <v>5167</v>
      </c>
      <c r="X1971" s="170" t="s">
        <v>157</v>
      </c>
      <c r="Y1971" s="171" t="s">
        <v>6384</v>
      </c>
      <c r="Z1971" s="167" t="s">
        <v>10919</v>
      </c>
      <c r="AA1971" s="176">
        <v>4320</v>
      </c>
      <c r="AB1971" s="167" t="s">
        <v>11254</v>
      </c>
      <c r="AC1971" s="176">
        <v>4320</v>
      </c>
      <c r="AD1971" s="167" t="s">
        <v>11254</v>
      </c>
      <c r="AE1971" s="176">
        <v>529502.4</v>
      </c>
    </row>
    <row r="1972" spans="1:31">
      <c r="A1972" s="178">
        <v>108244340040</v>
      </c>
      <c r="B1972" s="166">
        <v>46157</v>
      </c>
      <c r="C1972" s="167" t="s">
        <v>3524</v>
      </c>
      <c r="D1972" s="167" t="s">
        <v>3525</v>
      </c>
      <c r="E1972" s="167" t="s">
        <v>3526</v>
      </c>
      <c r="F1972" s="167" t="s">
        <v>3501</v>
      </c>
      <c r="G1972" s="167" t="s">
        <v>3502</v>
      </c>
      <c r="H1972" s="168">
        <v>46158</v>
      </c>
      <c r="I1972" s="167" t="s">
        <v>6378</v>
      </c>
      <c r="J1972" s="169">
        <v>26118</v>
      </c>
      <c r="K1972" s="167" t="s">
        <v>55</v>
      </c>
      <c r="L1972" s="169">
        <v>1</v>
      </c>
      <c r="M1972" s="167" t="s">
        <v>3513</v>
      </c>
      <c r="N1972" s="169">
        <v>7.3</v>
      </c>
      <c r="O1972" s="167" t="s">
        <v>3505</v>
      </c>
      <c r="P1972" s="167"/>
      <c r="Q1972" s="167" t="s">
        <v>3506</v>
      </c>
      <c r="R1972" s="167" t="s">
        <v>3528</v>
      </c>
      <c r="S1972" s="169">
        <v>1</v>
      </c>
      <c r="T1972" s="167" t="s">
        <v>3529</v>
      </c>
      <c r="U1972" s="169" t="s">
        <v>3530</v>
      </c>
      <c r="V1972" s="167" t="s">
        <v>6381</v>
      </c>
      <c r="W1972" s="167" t="s">
        <v>5167</v>
      </c>
      <c r="X1972" s="170" t="s">
        <v>157</v>
      </c>
      <c r="Y1972" s="171" t="s">
        <v>6385</v>
      </c>
      <c r="Z1972" s="167" t="s">
        <v>10920</v>
      </c>
      <c r="AA1972" s="176">
        <v>4320</v>
      </c>
      <c r="AB1972" s="167" t="s">
        <v>11254</v>
      </c>
      <c r="AC1972" s="176">
        <v>4320</v>
      </c>
      <c r="AD1972" s="167" t="s">
        <v>11254</v>
      </c>
      <c r="AE1972" s="176">
        <v>529502.4</v>
      </c>
    </row>
    <row r="1973" spans="1:31">
      <c r="A1973" s="178">
        <v>108244360710</v>
      </c>
      <c r="B1973" s="166">
        <v>46157</v>
      </c>
      <c r="C1973" s="167" t="s">
        <v>3524</v>
      </c>
      <c r="D1973" s="167" t="s">
        <v>3525</v>
      </c>
      <c r="E1973" s="167" t="s">
        <v>3526</v>
      </c>
      <c r="F1973" s="167" t="s">
        <v>3501</v>
      </c>
      <c r="G1973" s="167" t="s">
        <v>3502</v>
      </c>
      <c r="H1973" s="168">
        <v>46160</v>
      </c>
      <c r="I1973" s="167" t="s">
        <v>6378</v>
      </c>
      <c r="J1973" s="169">
        <v>26118</v>
      </c>
      <c r="K1973" s="167" t="s">
        <v>55</v>
      </c>
      <c r="L1973" s="169">
        <v>1</v>
      </c>
      <c r="M1973" s="167" t="s">
        <v>3513</v>
      </c>
      <c r="N1973" s="169">
        <v>7.3</v>
      </c>
      <c r="O1973" s="167" t="s">
        <v>3505</v>
      </c>
      <c r="P1973" s="167"/>
      <c r="Q1973" s="167" t="s">
        <v>3506</v>
      </c>
      <c r="R1973" s="167" t="s">
        <v>3528</v>
      </c>
      <c r="S1973" s="169">
        <v>1</v>
      </c>
      <c r="T1973" s="167" t="s">
        <v>3529</v>
      </c>
      <c r="U1973" s="169" t="s">
        <v>3530</v>
      </c>
      <c r="V1973" s="167" t="s">
        <v>5166</v>
      </c>
      <c r="W1973" s="167" t="s">
        <v>5167</v>
      </c>
      <c r="X1973" s="170" t="s">
        <v>157</v>
      </c>
      <c r="Y1973" s="171" t="s">
        <v>6386</v>
      </c>
      <c r="Z1973" s="167" t="s">
        <v>10921</v>
      </c>
      <c r="AA1973" s="176">
        <v>4320</v>
      </c>
      <c r="AB1973" s="167" t="s">
        <v>11254</v>
      </c>
      <c r="AC1973" s="176">
        <v>4320</v>
      </c>
      <c r="AD1973" s="167" t="s">
        <v>11254</v>
      </c>
      <c r="AE1973" s="176">
        <v>529502.4</v>
      </c>
    </row>
    <row r="1974" spans="1:31">
      <c r="A1974" s="178">
        <v>108244415050</v>
      </c>
      <c r="B1974" s="166">
        <v>46157</v>
      </c>
      <c r="C1974" s="167" t="s">
        <v>3524</v>
      </c>
      <c r="D1974" s="167" t="s">
        <v>3525</v>
      </c>
      <c r="E1974" s="167" t="s">
        <v>3526</v>
      </c>
      <c r="F1974" s="167" t="s">
        <v>3501</v>
      </c>
      <c r="G1974" s="167" t="s">
        <v>3502</v>
      </c>
      <c r="H1974" s="168">
        <v>46158</v>
      </c>
      <c r="I1974" s="167" t="s">
        <v>6378</v>
      </c>
      <c r="J1974" s="169">
        <v>26118</v>
      </c>
      <c r="K1974" s="167" t="s">
        <v>55</v>
      </c>
      <c r="L1974" s="169">
        <v>1</v>
      </c>
      <c r="M1974" s="167" t="s">
        <v>3513</v>
      </c>
      <c r="N1974" s="169">
        <v>7.3</v>
      </c>
      <c r="O1974" s="167" t="s">
        <v>3505</v>
      </c>
      <c r="P1974" s="167"/>
      <c r="Q1974" s="167" t="s">
        <v>3506</v>
      </c>
      <c r="R1974" s="167" t="s">
        <v>3528</v>
      </c>
      <c r="S1974" s="169">
        <v>1</v>
      </c>
      <c r="T1974" s="167" t="s">
        <v>3529</v>
      </c>
      <c r="U1974" s="169" t="s">
        <v>3530</v>
      </c>
      <c r="V1974" s="167" t="s">
        <v>6381</v>
      </c>
      <c r="W1974" s="167" t="s">
        <v>5167</v>
      </c>
      <c r="X1974" s="170" t="s">
        <v>157</v>
      </c>
      <c r="Y1974" s="171" t="s">
        <v>6387</v>
      </c>
      <c r="Z1974" s="167" t="s">
        <v>10922</v>
      </c>
      <c r="AA1974" s="176">
        <v>4320</v>
      </c>
      <c r="AB1974" s="167" t="s">
        <v>11254</v>
      </c>
      <c r="AC1974" s="176">
        <v>4320</v>
      </c>
      <c r="AD1974" s="167" t="s">
        <v>11254</v>
      </c>
      <c r="AE1974" s="176">
        <v>529502.4</v>
      </c>
    </row>
    <row r="1975" spans="1:31">
      <c r="A1975" s="178">
        <v>108244496400</v>
      </c>
      <c r="B1975" s="166">
        <v>46157</v>
      </c>
      <c r="C1975" s="167" t="s">
        <v>3524</v>
      </c>
      <c r="D1975" s="167" t="s">
        <v>3525</v>
      </c>
      <c r="E1975" s="167" t="s">
        <v>3526</v>
      </c>
      <c r="F1975" s="167" t="s">
        <v>3501</v>
      </c>
      <c r="G1975" s="167" t="s">
        <v>3502</v>
      </c>
      <c r="H1975" s="168">
        <v>46160</v>
      </c>
      <c r="I1975" s="167" t="s">
        <v>6378</v>
      </c>
      <c r="J1975" s="169">
        <v>26118</v>
      </c>
      <c r="K1975" s="167" t="s">
        <v>55</v>
      </c>
      <c r="L1975" s="169">
        <v>1</v>
      </c>
      <c r="M1975" s="167" t="s">
        <v>3513</v>
      </c>
      <c r="N1975" s="169">
        <v>7.3</v>
      </c>
      <c r="O1975" s="167" t="s">
        <v>3505</v>
      </c>
      <c r="P1975" s="167"/>
      <c r="Q1975" s="167" t="s">
        <v>3506</v>
      </c>
      <c r="R1975" s="167" t="s">
        <v>3528</v>
      </c>
      <c r="S1975" s="169">
        <v>1</v>
      </c>
      <c r="T1975" s="167" t="s">
        <v>3529</v>
      </c>
      <c r="U1975" s="169" t="s">
        <v>3530</v>
      </c>
      <c r="V1975" s="167" t="s">
        <v>5166</v>
      </c>
      <c r="W1975" s="167" t="s">
        <v>5167</v>
      </c>
      <c r="X1975" s="170" t="s">
        <v>157</v>
      </c>
      <c r="Y1975" s="171" t="s">
        <v>6388</v>
      </c>
      <c r="Z1975" s="167" t="s">
        <v>10923</v>
      </c>
      <c r="AA1975" s="176">
        <v>4320</v>
      </c>
      <c r="AB1975" s="167" t="s">
        <v>11254</v>
      </c>
      <c r="AC1975" s="176">
        <v>4320</v>
      </c>
      <c r="AD1975" s="167" t="s">
        <v>11254</v>
      </c>
      <c r="AE1975" s="176">
        <v>529502.4</v>
      </c>
    </row>
    <row r="1976" spans="1:31">
      <c r="A1976" s="178">
        <v>108244521230</v>
      </c>
      <c r="B1976" s="166">
        <v>46157</v>
      </c>
      <c r="C1976" s="167" t="s">
        <v>3524</v>
      </c>
      <c r="D1976" s="167" t="s">
        <v>3525</v>
      </c>
      <c r="E1976" s="167" t="s">
        <v>3526</v>
      </c>
      <c r="F1976" s="167" t="s">
        <v>3501</v>
      </c>
      <c r="G1976" s="167" t="s">
        <v>3502</v>
      </c>
      <c r="H1976" s="168">
        <v>46158</v>
      </c>
      <c r="I1976" s="167" t="s">
        <v>6378</v>
      </c>
      <c r="J1976" s="169">
        <v>26118</v>
      </c>
      <c r="K1976" s="167" t="s">
        <v>55</v>
      </c>
      <c r="L1976" s="169">
        <v>1</v>
      </c>
      <c r="M1976" s="167" t="s">
        <v>3513</v>
      </c>
      <c r="N1976" s="169">
        <v>7.3</v>
      </c>
      <c r="O1976" s="167" t="s">
        <v>3505</v>
      </c>
      <c r="P1976" s="167"/>
      <c r="Q1976" s="167" t="s">
        <v>3506</v>
      </c>
      <c r="R1976" s="167" t="s">
        <v>3528</v>
      </c>
      <c r="S1976" s="169">
        <v>1</v>
      </c>
      <c r="T1976" s="167" t="s">
        <v>3529</v>
      </c>
      <c r="U1976" s="169" t="s">
        <v>3530</v>
      </c>
      <c r="V1976" s="167" t="s">
        <v>6381</v>
      </c>
      <c r="W1976" s="167" t="s">
        <v>5167</v>
      </c>
      <c r="X1976" s="170" t="s">
        <v>157</v>
      </c>
      <c r="Y1976" s="171" t="s">
        <v>6389</v>
      </c>
      <c r="Z1976" s="167" t="s">
        <v>10924</v>
      </c>
      <c r="AA1976" s="176">
        <v>4320</v>
      </c>
      <c r="AB1976" s="167" t="s">
        <v>11254</v>
      </c>
      <c r="AC1976" s="176">
        <v>4320</v>
      </c>
      <c r="AD1976" s="167" t="s">
        <v>11254</v>
      </c>
      <c r="AE1976" s="176">
        <v>529502.4</v>
      </c>
    </row>
    <row r="1977" spans="1:31">
      <c r="A1977" s="178">
        <v>108244684550</v>
      </c>
      <c r="B1977" s="166">
        <v>46157</v>
      </c>
      <c r="C1977" s="167" t="s">
        <v>3524</v>
      </c>
      <c r="D1977" s="167" t="s">
        <v>3525</v>
      </c>
      <c r="E1977" s="167" t="s">
        <v>3526</v>
      </c>
      <c r="F1977" s="167" t="s">
        <v>3501</v>
      </c>
      <c r="G1977" s="167" t="s">
        <v>3502</v>
      </c>
      <c r="H1977" s="168">
        <v>46160</v>
      </c>
      <c r="I1977" s="167" t="s">
        <v>6378</v>
      </c>
      <c r="J1977" s="169">
        <v>26118</v>
      </c>
      <c r="K1977" s="167" t="s">
        <v>55</v>
      </c>
      <c r="L1977" s="169">
        <v>1</v>
      </c>
      <c r="M1977" s="167" t="s">
        <v>3513</v>
      </c>
      <c r="N1977" s="169">
        <v>7.3</v>
      </c>
      <c r="O1977" s="167" t="s">
        <v>3505</v>
      </c>
      <c r="P1977" s="167"/>
      <c r="Q1977" s="167" t="s">
        <v>3506</v>
      </c>
      <c r="R1977" s="167" t="s">
        <v>3528</v>
      </c>
      <c r="S1977" s="169">
        <v>1</v>
      </c>
      <c r="T1977" s="167" t="s">
        <v>3529</v>
      </c>
      <c r="U1977" s="169" t="s">
        <v>3530</v>
      </c>
      <c r="V1977" s="167" t="s">
        <v>5166</v>
      </c>
      <c r="W1977" s="167" t="s">
        <v>5167</v>
      </c>
      <c r="X1977" s="170" t="s">
        <v>157</v>
      </c>
      <c r="Y1977" s="171" t="s">
        <v>6390</v>
      </c>
      <c r="Z1977" s="167" t="s">
        <v>10925</v>
      </c>
      <c r="AA1977" s="176">
        <v>4320</v>
      </c>
      <c r="AB1977" s="167" t="s">
        <v>11254</v>
      </c>
      <c r="AC1977" s="176">
        <v>4320</v>
      </c>
      <c r="AD1977" s="167" t="s">
        <v>11254</v>
      </c>
      <c r="AE1977" s="176">
        <v>529502.4</v>
      </c>
    </row>
    <row r="1978" spans="1:31">
      <c r="A1978" s="178">
        <v>108246765100</v>
      </c>
      <c r="B1978" s="166">
        <v>46157</v>
      </c>
      <c r="C1978" s="167" t="s">
        <v>3524</v>
      </c>
      <c r="D1978" s="167" t="s">
        <v>3525</v>
      </c>
      <c r="E1978" s="167" t="s">
        <v>3526</v>
      </c>
      <c r="F1978" s="167" t="s">
        <v>3501</v>
      </c>
      <c r="G1978" s="167" t="s">
        <v>3502</v>
      </c>
      <c r="H1978" s="168">
        <v>46160</v>
      </c>
      <c r="I1978" s="167"/>
      <c r="J1978" s="169">
        <v>26118</v>
      </c>
      <c r="K1978" s="167" t="s">
        <v>55</v>
      </c>
      <c r="L1978" s="169">
        <v>1</v>
      </c>
      <c r="M1978" s="167" t="s">
        <v>3513</v>
      </c>
      <c r="N1978" s="169">
        <v>0.2</v>
      </c>
      <c r="O1978" s="167" t="s">
        <v>3505</v>
      </c>
      <c r="P1978" s="167"/>
      <c r="Q1978" s="167" t="s">
        <v>3514</v>
      </c>
      <c r="R1978" s="167" t="s">
        <v>3528</v>
      </c>
      <c r="S1978" s="169">
        <v>1</v>
      </c>
      <c r="T1978" s="167" t="s">
        <v>3717</v>
      </c>
      <c r="U1978" s="169" t="s">
        <v>3718</v>
      </c>
      <c r="V1978" s="167" t="s">
        <v>6391</v>
      </c>
      <c r="W1978" s="167" t="s">
        <v>4293</v>
      </c>
      <c r="X1978" s="170" t="s">
        <v>3533</v>
      </c>
      <c r="Y1978" s="171" t="s">
        <v>6392</v>
      </c>
      <c r="Z1978" s="167" t="s">
        <v>10926</v>
      </c>
      <c r="AA1978" s="176">
        <v>3000</v>
      </c>
      <c r="AB1978" s="167" t="s">
        <v>11254</v>
      </c>
      <c r="AC1978" s="176">
        <v>3000</v>
      </c>
      <c r="AD1978" s="167" t="s">
        <v>11254</v>
      </c>
      <c r="AE1978" s="176">
        <v>135</v>
      </c>
    </row>
    <row r="1979" spans="1:31">
      <c r="A1979" s="178">
        <v>108246770220</v>
      </c>
      <c r="B1979" s="166">
        <v>46157</v>
      </c>
      <c r="C1979" s="167" t="s">
        <v>3524</v>
      </c>
      <c r="D1979" s="167" t="s">
        <v>3525</v>
      </c>
      <c r="E1979" s="167" t="s">
        <v>3526</v>
      </c>
      <c r="F1979" s="167" t="s">
        <v>3501</v>
      </c>
      <c r="G1979" s="167" t="s">
        <v>3502</v>
      </c>
      <c r="H1979" s="168">
        <v>46160</v>
      </c>
      <c r="I1979" s="167"/>
      <c r="J1979" s="169">
        <v>26118</v>
      </c>
      <c r="K1979" s="167" t="s">
        <v>55</v>
      </c>
      <c r="L1979" s="169">
        <v>1</v>
      </c>
      <c r="M1979" s="167" t="s">
        <v>3513</v>
      </c>
      <c r="N1979" s="169">
        <v>0.5</v>
      </c>
      <c r="O1979" s="167" t="s">
        <v>3505</v>
      </c>
      <c r="P1979" s="167"/>
      <c r="Q1979" s="167" t="s">
        <v>3514</v>
      </c>
      <c r="R1979" s="167" t="s">
        <v>3528</v>
      </c>
      <c r="S1979" s="169">
        <v>1</v>
      </c>
      <c r="T1979" s="167" t="s">
        <v>3535</v>
      </c>
      <c r="U1979" s="169" t="s">
        <v>3536</v>
      </c>
      <c r="V1979" s="167" t="s">
        <v>6393</v>
      </c>
      <c r="W1979" s="167" t="s">
        <v>6394</v>
      </c>
      <c r="X1979" s="170" t="s">
        <v>165</v>
      </c>
      <c r="Y1979" s="171" t="s">
        <v>6395</v>
      </c>
      <c r="Z1979" s="167" t="s">
        <v>10927</v>
      </c>
      <c r="AA1979" s="176">
        <v>5556</v>
      </c>
      <c r="AB1979" s="167" t="s">
        <v>11254</v>
      </c>
      <c r="AC1979" s="176">
        <v>5556</v>
      </c>
      <c r="AD1979" s="167" t="s">
        <v>11254</v>
      </c>
      <c r="AE1979" s="176">
        <v>6.11</v>
      </c>
    </row>
    <row r="1980" spans="1:31">
      <c r="A1980" s="178">
        <v>108246784110</v>
      </c>
      <c r="B1980" s="166">
        <v>46157</v>
      </c>
      <c r="C1980" s="167" t="s">
        <v>3524</v>
      </c>
      <c r="D1980" s="167" t="s">
        <v>3525</v>
      </c>
      <c r="E1980" s="167" t="s">
        <v>3526</v>
      </c>
      <c r="F1980" s="167" t="s">
        <v>3501</v>
      </c>
      <c r="G1980" s="167" t="s">
        <v>3502</v>
      </c>
      <c r="H1980" s="168">
        <v>46160</v>
      </c>
      <c r="I1980" s="167"/>
      <c r="J1980" s="169">
        <v>26118</v>
      </c>
      <c r="K1980" s="167" t="s">
        <v>55</v>
      </c>
      <c r="L1980" s="169">
        <v>1</v>
      </c>
      <c r="M1980" s="167" t="s">
        <v>3513</v>
      </c>
      <c r="N1980" s="169">
        <v>0.5</v>
      </c>
      <c r="O1980" s="167" t="s">
        <v>3505</v>
      </c>
      <c r="P1980" s="167"/>
      <c r="Q1980" s="167" t="s">
        <v>3514</v>
      </c>
      <c r="R1980" s="167" t="s">
        <v>3528</v>
      </c>
      <c r="S1980" s="169">
        <v>2</v>
      </c>
      <c r="T1980" s="167" t="s">
        <v>3535</v>
      </c>
      <c r="U1980" s="169" t="s">
        <v>3536</v>
      </c>
      <c r="V1980" s="167" t="s">
        <v>6396</v>
      </c>
      <c r="W1980" s="167" t="s">
        <v>6397</v>
      </c>
      <c r="X1980" s="170" t="s">
        <v>165</v>
      </c>
      <c r="Y1980" s="171" t="s">
        <v>6398</v>
      </c>
      <c r="Z1980" s="167" t="s">
        <v>10928</v>
      </c>
      <c r="AA1980" s="176">
        <v>10000</v>
      </c>
      <c r="AB1980" s="167" t="s">
        <v>11254</v>
      </c>
      <c r="AC1980" s="176">
        <v>10000</v>
      </c>
      <c r="AD1980" s="167" t="s">
        <v>11254</v>
      </c>
      <c r="AE1980" s="176">
        <v>16</v>
      </c>
    </row>
    <row r="1981" spans="1:31">
      <c r="A1981" s="178">
        <v>108246784110</v>
      </c>
      <c r="B1981" s="166">
        <v>46157</v>
      </c>
      <c r="C1981" s="167" t="s">
        <v>3524</v>
      </c>
      <c r="D1981" s="167" t="s">
        <v>3525</v>
      </c>
      <c r="E1981" s="167" t="s">
        <v>3526</v>
      </c>
      <c r="F1981" s="167" t="s">
        <v>3501</v>
      </c>
      <c r="G1981" s="167" t="s">
        <v>3502</v>
      </c>
      <c r="H1981" s="168">
        <v>46160</v>
      </c>
      <c r="I1981" s="167"/>
      <c r="J1981" s="169">
        <v>26118</v>
      </c>
      <c r="K1981" s="167" t="s">
        <v>55</v>
      </c>
      <c r="L1981" s="169">
        <v>1</v>
      </c>
      <c r="M1981" s="167" t="s">
        <v>3513</v>
      </c>
      <c r="N1981" s="169">
        <v>0.5</v>
      </c>
      <c r="O1981" s="167" t="s">
        <v>3505</v>
      </c>
      <c r="P1981" s="167"/>
      <c r="Q1981" s="167" t="s">
        <v>3514</v>
      </c>
      <c r="R1981" s="167" t="s">
        <v>3528</v>
      </c>
      <c r="S1981" s="169">
        <v>1</v>
      </c>
      <c r="T1981" s="167" t="s">
        <v>3535</v>
      </c>
      <c r="U1981" s="169" t="s">
        <v>3536</v>
      </c>
      <c r="V1981" s="167" t="s">
        <v>6399</v>
      </c>
      <c r="W1981" s="167" t="s">
        <v>6400</v>
      </c>
      <c r="X1981" s="170" t="s">
        <v>165</v>
      </c>
      <c r="Y1981" s="171" t="s">
        <v>6398</v>
      </c>
      <c r="Z1981" s="167" t="s">
        <v>10928</v>
      </c>
      <c r="AA1981" s="176">
        <v>5556</v>
      </c>
      <c r="AB1981" s="167" t="s">
        <v>11254</v>
      </c>
      <c r="AC1981" s="176">
        <v>5556</v>
      </c>
      <c r="AD1981" s="167" t="s">
        <v>11254</v>
      </c>
      <c r="AE1981" s="176">
        <v>6.11</v>
      </c>
    </row>
    <row r="1982" spans="1:31">
      <c r="A1982" s="178">
        <v>108246813620</v>
      </c>
      <c r="B1982" s="166">
        <v>46157</v>
      </c>
      <c r="C1982" s="167" t="s">
        <v>3524</v>
      </c>
      <c r="D1982" s="167" t="s">
        <v>3525</v>
      </c>
      <c r="E1982" s="167" t="s">
        <v>3526</v>
      </c>
      <c r="F1982" s="167" t="s">
        <v>3501</v>
      </c>
      <c r="G1982" s="167" t="s">
        <v>3502</v>
      </c>
      <c r="H1982" s="168">
        <v>46160</v>
      </c>
      <c r="I1982" s="167"/>
      <c r="J1982" s="169">
        <v>26118</v>
      </c>
      <c r="K1982" s="167" t="s">
        <v>55</v>
      </c>
      <c r="L1982" s="169">
        <v>1</v>
      </c>
      <c r="M1982" s="167" t="s">
        <v>3513</v>
      </c>
      <c r="N1982" s="169">
        <v>4.5</v>
      </c>
      <c r="O1982" s="167" t="s">
        <v>3505</v>
      </c>
      <c r="P1982" s="167"/>
      <c r="Q1982" s="167" t="s">
        <v>3514</v>
      </c>
      <c r="R1982" s="167" t="s">
        <v>3528</v>
      </c>
      <c r="S1982" s="169">
        <v>1</v>
      </c>
      <c r="T1982" s="167" t="s">
        <v>3717</v>
      </c>
      <c r="U1982" s="169" t="s">
        <v>3718</v>
      </c>
      <c r="V1982" s="167" t="s">
        <v>6401</v>
      </c>
      <c r="W1982" s="167" t="s">
        <v>6402</v>
      </c>
      <c r="X1982" s="170" t="s">
        <v>165</v>
      </c>
      <c r="Y1982" s="171" t="s">
        <v>6403</v>
      </c>
      <c r="Z1982" s="167" t="s">
        <v>10929</v>
      </c>
      <c r="AA1982" s="176">
        <v>1000</v>
      </c>
      <c r="AB1982" s="167" t="s">
        <v>11254</v>
      </c>
      <c r="AC1982" s="176">
        <v>1000</v>
      </c>
      <c r="AD1982" s="167" t="s">
        <v>11254</v>
      </c>
      <c r="AE1982" s="176">
        <v>606</v>
      </c>
    </row>
    <row r="1983" spans="1:31">
      <c r="A1983" s="178">
        <v>108247010760</v>
      </c>
      <c r="B1983" s="166">
        <v>46157</v>
      </c>
      <c r="C1983" s="167" t="s">
        <v>3524</v>
      </c>
      <c r="D1983" s="167" t="s">
        <v>3525</v>
      </c>
      <c r="E1983" s="167" t="s">
        <v>3526</v>
      </c>
      <c r="F1983" s="167" t="s">
        <v>3501</v>
      </c>
      <c r="G1983" s="167" t="s">
        <v>3502</v>
      </c>
      <c r="H1983" s="168">
        <v>46160</v>
      </c>
      <c r="I1983" s="167"/>
      <c r="J1983" s="169">
        <v>26118</v>
      </c>
      <c r="K1983" s="167" t="s">
        <v>55</v>
      </c>
      <c r="L1983" s="169">
        <v>2</v>
      </c>
      <c r="M1983" s="167" t="s">
        <v>3513</v>
      </c>
      <c r="N1983" s="169">
        <v>10.3</v>
      </c>
      <c r="O1983" s="167" t="s">
        <v>3505</v>
      </c>
      <c r="P1983" s="167"/>
      <c r="Q1983" s="167" t="s">
        <v>3514</v>
      </c>
      <c r="R1983" s="167" t="s">
        <v>3528</v>
      </c>
      <c r="S1983" s="169">
        <v>1</v>
      </c>
      <c r="T1983" s="167" t="s">
        <v>3717</v>
      </c>
      <c r="U1983" s="169" t="s">
        <v>3718</v>
      </c>
      <c r="V1983" s="167" t="s">
        <v>4665</v>
      </c>
      <c r="W1983" s="167" t="s">
        <v>4666</v>
      </c>
      <c r="X1983" s="170" t="s">
        <v>3533</v>
      </c>
      <c r="Y1983" s="171" t="s">
        <v>6404</v>
      </c>
      <c r="Z1983" s="167" t="s">
        <v>10930</v>
      </c>
      <c r="AA1983" s="176">
        <v>45000</v>
      </c>
      <c r="AB1983" s="167" t="s">
        <v>11254</v>
      </c>
      <c r="AC1983" s="176">
        <v>45000</v>
      </c>
      <c r="AD1983" s="167" t="s">
        <v>11254</v>
      </c>
      <c r="AE1983" s="176">
        <v>18900</v>
      </c>
    </row>
    <row r="1984" spans="1:31">
      <c r="A1984" s="178">
        <v>108248071630</v>
      </c>
      <c r="B1984" s="166">
        <v>46158</v>
      </c>
      <c r="C1984" s="167" t="s">
        <v>3610</v>
      </c>
      <c r="D1984" s="167" t="s">
        <v>3525</v>
      </c>
      <c r="E1984" s="167" t="s">
        <v>3526</v>
      </c>
      <c r="F1984" s="167" t="s">
        <v>4080</v>
      </c>
      <c r="G1984" s="167" t="s">
        <v>3603</v>
      </c>
      <c r="H1984" s="168">
        <v>46161</v>
      </c>
      <c r="I1984" s="167"/>
      <c r="J1984" s="169">
        <v>26118</v>
      </c>
      <c r="K1984" s="167" t="s">
        <v>55</v>
      </c>
      <c r="L1984" s="169">
        <v>3</v>
      </c>
      <c r="M1984" s="167" t="s">
        <v>3504</v>
      </c>
      <c r="N1984" s="169">
        <v>1162</v>
      </c>
      <c r="O1984" s="167" t="s">
        <v>3505</v>
      </c>
      <c r="P1984" s="167"/>
      <c r="Q1984" s="167" t="s">
        <v>3514</v>
      </c>
      <c r="R1984" s="167" t="s">
        <v>6405</v>
      </c>
      <c r="S1984" s="169">
        <v>1</v>
      </c>
      <c r="T1984" s="167" t="s">
        <v>2058</v>
      </c>
      <c r="U1984" s="169" t="s">
        <v>6406</v>
      </c>
      <c r="V1984" s="167" t="s">
        <v>6407</v>
      </c>
      <c r="W1984" s="167"/>
      <c r="X1984" s="170" t="s">
        <v>3619</v>
      </c>
      <c r="Y1984" s="171" t="s">
        <v>6408</v>
      </c>
      <c r="Z1984" s="167" t="s">
        <v>10931</v>
      </c>
      <c r="AA1984" s="176">
        <v>6</v>
      </c>
      <c r="AB1984" s="167" t="s">
        <v>11254</v>
      </c>
      <c r="AC1984" s="176">
        <v>6</v>
      </c>
      <c r="AD1984" s="167" t="s">
        <v>11254</v>
      </c>
      <c r="AE1984" s="176">
        <v>70500</v>
      </c>
    </row>
    <row r="1985" spans="1:31">
      <c r="A1985" s="178">
        <v>108248579830</v>
      </c>
      <c r="B1985" s="166">
        <v>46158</v>
      </c>
      <c r="C1985" s="167" t="s">
        <v>3524</v>
      </c>
      <c r="D1985" s="167" t="s">
        <v>3525</v>
      </c>
      <c r="E1985" s="167" t="s">
        <v>3526</v>
      </c>
      <c r="F1985" s="167" t="s">
        <v>3501</v>
      </c>
      <c r="G1985" s="167" t="s">
        <v>3502</v>
      </c>
      <c r="H1985" s="168">
        <v>46160</v>
      </c>
      <c r="I1985" s="167"/>
      <c r="J1985" s="169">
        <v>26118</v>
      </c>
      <c r="K1985" s="167" t="s">
        <v>55</v>
      </c>
      <c r="L1985" s="169">
        <v>1</v>
      </c>
      <c r="M1985" s="167" t="s">
        <v>3513</v>
      </c>
      <c r="N1985" s="169">
        <v>4.9000000000000004</v>
      </c>
      <c r="O1985" s="167" t="s">
        <v>3505</v>
      </c>
      <c r="P1985" s="167"/>
      <c r="Q1985" s="167" t="s">
        <v>3514</v>
      </c>
      <c r="R1985" s="167" t="s">
        <v>5999</v>
      </c>
      <c r="S1985" s="169">
        <v>3</v>
      </c>
      <c r="T1985" s="167" t="s">
        <v>3560</v>
      </c>
      <c r="U1985" s="169" t="s">
        <v>3561</v>
      </c>
      <c r="V1985" s="167" t="s">
        <v>6409</v>
      </c>
      <c r="W1985" s="167" t="s">
        <v>6410</v>
      </c>
      <c r="X1985" s="170" t="s">
        <v>165</v>
      </c>
      <c r="Y1985" s="171" t="s">
        <v>6411</v>
      </c>
      <c r="Z1985" s="167" t="s">
        <v>10932</v>
      </c>
      <c r="AA1985" s="176">
        <v>20000</v>
      </c>
      <c r="AB1985" s="167" t="s">
        <v>11254</v>
      </c>
      <c r="AC1985" s="176">
        <v>20000</v>
      </c>
      <c r="AD1985" s="167" t="s">
        <v>11254</v>
      </c>
      <c r="AE1985" s="176">
        <v>222</v>
      </c>
    </row>
    <row r="1986" spans="1:31">
      <c r="A1986" s="178">
        <v>108248579830</v>
      </c>
      <c r="B1986" s="166">
        <v>46158</v>
      </c>
      <c r="C1986" s="167" t="s">
        <v>3524</v>
      </c>
      <c r="D1986" s="167" t="s">
        <v>3525</v>
      </c>
      <c r="E1986" s="167" t="s">
        <v>3526</v>
      </c>
      <c r="F1986" s="167" t="s">
        <v>3501</v>
      </c>
      <c r="G1986" s="167" t="s">
        <v>3502</v>
      </c>
      <c r="H1986" s="168">
        <v>46160</v>
      </c>
      <c r="I1986" s="167"/>
      <c r="J1986" s="169">
        <v>26118</v>
      </c>
      <c r="K1986" s="167" t="s">
        <v>55</v>
      </c>
      <c r="L1986" s="169">
        <v>1</v>
      </c>
      <c r="M1986" s="167" t="s">
        <v>3513</v>
      </c>
      <c r="N1986" s="169">
        <v>4.9000000000000004</v>
      </c>
      <c r="O1986" s="167" t="s">
        <v>3505</v>
      </c>
      <c r="P1986" s="167"/>
      <c r="Q1986" s="167" t="s">
        <v>3514</v>
      </c>
      <c r="R1986" s="167" t="s">
        <v>5999</v>
      </c>
      <c r="S1986" s="169">
        <v>2</v>
      </c>
      <c r="T1986" s="167" t="s">
        <v>3535</v>
      </c>
      <c r="U1986" s="169" t="s">
        <v>3536</v>
      </c>
      <c r="V1986" s="167" t="s">
        <v>3810</v>
      </c>
      <c r="W1986" s="167" t="s">
        <v>3811</v>
      </c>
      <c r="X1986" s="170" t="s">
        <v>3533</v>
      </c>
      <c r="Y1986" s="171" t="s">
        <v>6411</v>
      </c>
      <c r="Z1986" s="167" t="s">
        <v>10932</v>
      </c>
      <c r="AA1986" s="176">
        <v>10000</v>
      </c>
      <c r="AB1986" s="167" t="s">
        <v>11254</v>
      </c>
      <c r="AC1986" s="176">
        <v>10000</v>
      </c>
      <c r="AD1986" s="167" t="s">
        <v>11254</v>
      </c>
      <c r="AE1986" s="176">
        <v>80</v>
      </c>
    </row>
    <row r="1987" spans="1:31">
      <c r="A1987" s="178">
        <v>108248579830</v>
      </c>
      <c r="B1987" s="166">
        <v>46158</v>
      </c>
      <c r="C1987" s="167" t="s">
        <v>3524</v>
      </c>
      <c r="D1987" s="167" t="s">
        <v>3525</v>
      </c>
      <c r="E1987" s="167" t="s">
        <v>3526</v>
      </c>
      <c r="F1987" s="167" t="s">
        <v>3501</v>
      </c>
      <c r="G1987" s="167" t="s">
        <v>3502</v>
      </c>
      <c r="H1987" s="168">
        <v>46160</v>
      </c>
      <c r="I1987" s="167"/>
      <c r="J1987" s="169">
        <v>26118</v>
      </c>
      <c r="K1987" s="167" t="s">
        <v>55</v>
      </c>
      <c r="L1987" s="169">
        <v>1</v>
      </c>
      <c r="M1987" s="167" t="s">
        <v>3513</v>
      </c>
      <c r="N1987" s="169">
        <v>4.9000000000000004</v>
      </c>
      <c r="O1987" s="167" t="s">
        <v>3505</v>
      </c>
      <c r="P1987" s="167"/>
      <c r="Q1987" s="167" t="s">
        <v>3514</v>
      </c>
      <c r="R1987" s="167" t="s">
        <v>5999</v>
      </c>
      <c r="S1987" s="169">
        <v>1</v>
      </c>
      <c r="T1987" s="167" t="s">
        <v>3535</v>
      </c>
      <c r="U1987" s="169" t="s">
        <v>3536</v>
      </c>
      <c r="V1987" s="167" t="s">
        <v>6412</v>
      </c>
      <c r="W1987" s="167" t="s">
        <v>6413</v>
      </c>
      <c r="X1987" s="170" t="s">
        <v>3533</v>
      </c>
      <c r="Y1987" s="171" t="s">
        <v>6411</v>
      </c>
      <c r="Z1987" s="167" t="s">
        <v>10932</v>
      </c>
      <c r="AA1987" s="176">
        <v>340000</v>
      </c>
      <c r="AB1987" s="167" t="s">
        <v>11254</v>
      </c>
      <c r="AC1987" s="176">
        <v>340000</v>
      </c>
      <c r="AD1987" s="167" t="s">
        <v>11254</v>
      </c>
      <c r="AE1987" s="176">
        <v>4760</v>
      </c>
    </row>
    <row r="1988" spans="1:31">
      <c r="A1988" s="178">
        <v>108248588710</v>
      </c>
      <c r="B1988" s="166">
        <v>46158</v>
      </c>
      <c r="C1988" s="167" t="s">
        <v>3524</v>
      </c>
      <c r="D1988" s="167" t="s">
        <v>3525</v>
      </c>
      <c r="E1988" s="167" t="s">
        <v>3526</v>
      </c>
      <c r="F1988" s="167" t="s">
        <v>3501</v>
      </c>
      <c r="G1988" s="167" t="s">
        <v>3502</v>
      </c>
      <c r="H1988" s="168">
        <v>46160</v>
      </c>
      <c r="I1988" s="167" t="s">
        <v>6414</v>
      </c>
      <c r="J1988" s="169">
        <v>26118</v>
      </c>
      <c r="K1988" s="167" t="s">
        <v>55</v>
      </c>
      <c r="L1988" s="169">
        <v>3</v>
      </c>
      <c r="M1988" s="167" t="s">
        <v>3513</v>
      </c>
      <c r="N1988" s="169">
        <v>21</v>
      </c>
      <c r="O1988" s="167" t="s">
        <v>3505</v>
      </c>
      <c r="P1988" s="167"/>
      <c r="Q1988" s="167" t="s">
        <v>3506</v>
      </c>
      <c r="R1988" s="167" t="s">
        <v>3528</v>
      </c>
      <c r="S1988" s="169">
        <v>3</v>
      </c>
      <c r="T1988" s="167" t="s">
        <v>3587</v>
      </c>
      <c r="U1988" s="169" t="s">
        <v>3588</v>
      </c>
      <c r="V1988" s="167" t="s">
        <v>6415</v>
      </c>
      <c r="W1988" s="167" t="s">
        <v>6416</v>
      </c>
      <c r="X1988" s="170" t="s">
        <v>3533</v>
      </c>
      <c r="Y1988" s="171" t="s">
        <v>6417</v>
      </c>
      <c r="Z1988" s="167" t="s">
        <v>10933</v>
      </c>
      <c r="AA1988" s="176">
        <v>1080</v>
      </c>
      <c r="AB1988" s="167" t="s">
        <v>11254</v>
      </c>
      <c r="AC1988" s="176">
        <v>1080</v>
      </c>
      <c r="AD1988" s="167" t="s">
        <v>11254</v>
      </c>
      <c r="AE1988" s="176">
        <v>1101.5999999999999</v>
      </c>
    </row>
    <row r="1989" spans="1:31">
      <c r="A1989" s="178">
        <v>108248588710</v>
      </c>
      <c r="B1989" s="166">
        <v>46158</v>
      </c>
      <c r="C1989" s="167" t="s">
        <v>3524</v>
      </c>
      <c r="D1989" s="167" t="s">
        <v>3525</v>
      </c>
      <c r="E1989" s="167" t="s">
        <v>3526</v>
      </c>
      <c r="F1989" s="167" t="s">
        <v>3501</v>
      </c>
      <c r="G1989" s="167" t="s">
        <v>3502</v>
      </c>
      <c r="H1989" s="168">
        <v>46160</v>
      </c>
      <c r="I1989" s="167" t="s">
        <v>6414</v>
      </c>
      <c r="J1989" s="169">
        <v>26118</v>
      </c>
      <c r="K1989" s="167" t="s">
        <v>55</v>
      </c>
      <c r="L1989" s="169">
        <v>3</v>
      </c>
      <c r="M1989" s="167" t="s">
        <v>3513</v>
      </c>
      <c r="N1989" s="169">
        <v>21</v>
      </c>
      <c r="O1989" s="167" t="s">
        <v>3505</v>
      </c>
      <c r="P1989" s="167"/>
      <c r="Q1989" s="167" t="s">
        <v>3506</v>
      </c>
      <c r="R1989" s="167" t="s">
        <v>3528</v>
      </c>
      <c r="S1989" s="169">
        <v>2</v>
      </c>
      <c r="T1989" s="167" t="s">
        <v>3587</v>
      </c>
      <c r="U1989" s="169" t="s">
        <v>3588</v>
      </c>
      <c r="V1989" s="167" t="s">
        <v>6415</v>
      </c>
      <c r="W1989" s="167" t="s">
        <v>6416</v>
      </c>
      <c r="X1989" s="170" t="s">
        <v>3533</v>
      </c>
      <c r="Y1989" s="171" t="s">
        <v>6417</v>
      </c>
      <c r="Z1989" s="167" t="s">
        <v>10933</v>
      </c>
      <c r="AA1989" s="176">
        <v>1080</v>
      </c>
      <c r="AB1989" s="167" t="s">
        <v>11254</v>
      </c>
      <c r="AC1989" s="176">
        <v>1080</v>
      </c>
      <c r="AD1989" s="167" t="s">
        <v>11254</v>
      </c>
      <c r="AE1989" s="176">
        <v>1101.5999999999999</v>
      </c>
    </row>
    <row r="1990" spans="1:31">
      <c r="A1990" s="178">
        <v>108248588710</v>
      </c>
      <c r="B1990" s="166">
        <v>46158</v>
      </c>
      <c r="C1990" s="167" t="s">
        <v>3524</v>
      </c>
      <c r="D1990" s="167" t="s">
        <v>3525</v>
      </c>
      <c r="E1990" s="167" t="s">
        <v>3526</v>
      </c>
      <c r="F1990" s="167" t="s">
        <v>3501</v>
      </c>
      <c r="G1990" s="167" t="s">
        <v>3502</v>
      </c>
      <c r="H1990" s="168">
        <v>46160</v>
      </c>
      <c r="I1990" s="167" t="s">
        <v>6414</v>
      </c>
      <c r="J1990" s="169">
        <v>26118</v>
      </c>
      <c r="K1990" s="167" t="s">
        <v>55</v>
      </c>
      <c r="L1990" s="169">
        <v>3</v>
      </c>
      <c r="M1990" s="167" t="s">
        <v>3513</v>
      </c>
      <c r="N1990" s="169">
        <v>21</v>
      </c>
      <c r="O1990" s="167" t="s">
        <v>3505</v>
      </c>
      <c r="P1990" s="167"/>
      <c r="Q1990" s="167" t="s">
        <v>3506</v>
      </c>
      <c r="R1990" s="167" t="s">
        <v>3528</v>
      </c>
      <c r="S1990" s="169">
        <v>1</v>
      </c>
      <c r="T1990" s="167" t="s">
        <v>3587</v>
      </c>
      <c r="U1990" s="169" t="s">
        <v>3588</v>
      </c>
      <c r="V1990" s="167" t="s">
        <v>6415</v>
      </c>
      <c r="W1990" s="167" t="s">
        <v>6416</v>
      </c>
      <c r="X1990" s="170" t="s">
        <v>3533</v>
      </c>
      <c r="Y1990" s="171" t="s">
        <v>6417</v>
      </c>
      <c r="Z1990" s="167" t="s">
        <v>10933</v>
      </c>
      <c r="AA1990" s="176">
        <v>1080</v>
      </c>
      <c r="AB1990" s="167" t="s">
        <v>11254</v>
      </c>
      <c r="AC1990" s="176">
        <v>1080</v>
      </c>
      <c r="AD1990" s="167" t="s">
        <v>11254</v>
      </c>
      <c r="AE1990" s="176">
        <v>1101.5999999999999</v>
      </c>
    </row>
    <row r="1991" spans="1:31">
      <c r="A1991" s="178">
        <v>108248598620</v>
      </c>
      <c r="B1991" s="166">
        <v>46158</v>
      </c>
      <c r="C1991" s="167" t="s">
        <v>3524</v>
      </c>
      <c r="D1991" s="167" t="s">
        <v>3525</v>
      </c>
      <c r="E1991" s="167" t="s">
        <v>3526</v>
      </c>
      <c r="F1991" s="167" t="s">
        <v>3501</v>
      </c>
      <c r="G1991" s="167" t="s">
        <v>3502</v>
      </c>
      <c r="H1991" s="168">
        <v>46160</v>
      </c>
      <c r="I1991" s="167"/>
      <c r="J1991" s="169">
        <v>26118</v>
      </c>
      <c r="K1991" s="167" t="s">
        <v>55</v>
      </c>
      <c r="L1991" s="169">
        <v>23</v>
      </c>
      <c r="M1991" s="167" t="s">
        <v>3513</v>
      </c>
      <c r="N1991" s="169">
        <v>213.5</v>
      </c>
      <c r="O1991" s="167" t="s">
        <v>3505</v>
      </c>
      <c r="P1991" s="167"/>
      <c r="Q1991" s="167" t="s">
        <v>3527</v>
      </c>
      <c r="R1991" s="167" t="s">
        <v>3528</v>
      </c>
      <c r="S1991" s="169">
        <v>20</v>
      </c>
      <c r="T1991" s="167" t="s">
        <v>3717</v>
      </c>
      <c r="U1991" s="169" t="s">
        <v>3718</v>
      </c>
      <c r="V1991" s="167" t="s">
        <v>6418</v>
      </c>
      <c r="W1991" s="167" t="s">
        <v>6419</v>
      </c>
      <c r="X1991" s="170" t="s">
        <v>3533</v>
      </c>
      <c r="Y1991" s="171" t="s">
        <v>6420</v>
      </c>
      <c r="Z1991" s="167" t="s">
        <v>10934</v>
      </c>
      <c r="AA1991" s="176">
        <v>14000</v>
      </c>
      <c r="AB1991" s="167" t="s">
        <v>11254</v>
      </c>
      <c r="AC1991" s="176">
        <v>14000</v>
      </c>
      <c r="AD1991" s="167" t="s">
        <v>11254</v>
      </c>
      <c r="AE1991" s="176">
        <v>2100</v>
      </c>
    </row>
    <row r="1992" spans="1:31">
      <c r="A1992" s="178">
        <v>108248598620</v>
      </c>
      <c r="B1992" s="166">
        <v>46158</v>
      </c>
      <c r="C1992" s="167" t="s">
        <v>3524</v>
      </c>
      <c r="D1992" s="167" t="s">
        <v>3525</v>
      </c>
      <c r="E1992" s="167" t="s">
        <v>3526</v>
      </c>
      <c r="F1992" s="167" t="s">
        <v>3501</v>
      </c>
      <c r="G1992" s="167" t="s">
        <v>3502</v>
      </c>
      <c r="H1992" s="168">
        <v>46160</v>
      </c>
      <c r="I1992" s="167"/>
      <c r="J1992" s="169">
        <v>26118</v>
      </c>
      <c r="K1992" s="167" t="s">
        <v>55</v>
      </c>
      <c r="L1992" s="169">
        <v>23</v>
      </c>
      <c r="M1992" s="167" t="s">
        <v>3513</v>
      </c>
      <c r="N1992" s="169">
        <v>213.5</v>
      </c>
      <c r="O1992" s="167" t="s">
        <v>3505</v>
      </c>
      <c r="P1992" s="167"/>
      <c r="Q1992" s="167" t="s">
        <v>3527</v>
      </c>
      <c r="R1992" s="167" t="s">
        <v>3528</v>
      </c>
      <c r="S1992" s="169">
        <v>19</v>
      </c>
      <c r="T1992" s="167" t="s">
        <v>3717</v>
      </c>
      <c r="U1992" s="169" t="s">
        <v>3718</v>
      </c>
      <c r="V1992" s="167" t="s">
        <v>6207</v>
      </c>
      <c r="W1992" s="167" t="s">
        <v>6208</v>
      </c>
      <c r="X1992" s="170" t="s">
        <v>3533</v>
      </c>
      <c r="Y1992" s="171" t="s">
        <v>6420</v>
      </c>
      <c r="Z1992" s="167" t="s">
        <v>10934</v>
      </c>
      <c r="AA1992" s="176">
        <v>12000</v>
      </c>
      <c r="AB1992" s="167" t="s">
        <v>11254</v>
      </c>
      <c r="AC1992" s="176">
        <v>12000</v>
      </c>
      <c r="AD1992" s="167" t="s">
        <v>11254</v>
      </c>
      <c r="AE1992" s="176">
        <v>2688</v>
      </c>
    </row>
    <row r="1993" spans="1:31">
      <c r="A1993" s="178">
        <v>108248598620</v>
      </c>
      <c r="B1993" s="166">
        <v>46158</v>
      </c>
      <c r="C1993" s="167" t="s">
        <v>3524</v>
      </c>
      <c r="D1993" s="167" t="s">
        <v>3525</v>
      </c>
      <c r="E1993" s="167" t="s">
        <v>3526</v>
      </c>
      <c r="F1993" s="167" t="s">
        <v>3501</v>
      </c>
      <c r="G1993" s="167" t="s">
        <v>3502</v>
      </c>
      <c r="H1993" s="168">
        <v>46160</v>
      </c>
      <c r="I1993" s="167"/>
      <c r="J1993" s="169">
        <v>26118</v>
      </c>
      <c r="K1993" s="167" t="s">
        <v>55</v>
      </c>
      <c r="L1993" s="169">
        <v>23</v>
      </c>
      <c r="M1993" s="167" t="s">
        <v>3513</v>
      </c>
      <c r="N1993" s="169">
        <v>213.5</v>
      </c>
      <c r="O1993" s="167" t="s">
        <v>3505</v>
      </c>
      <c r="P1993" s="167"/>
      <c r="Q1993" s="167" t="s">
        <v>3527</v>
      </c>
      <c r="R1993" s="167" t="s">
        <v>3528</v>
      </c>
      <c r="S1993" s="169">
        <v>18</v>
      </c>
      <c r="T1993" s="167" t="s">
        <v>3717</v>
      </c>
      <c r="U1993" s="169" t="s">
        <v>3718</v>
      </c>
      <c r="V1993" s="167" t="s">
        <v>6421</v>
      </c>
      <c r="W1993" s="167" t="s">
        <v>6422</v>
      </c>
      <c r="X1993" s="170" t="s">
        <v>3533</v>
      </c>
      <c r="Y1993" s="171" t="s">
        <v>6420</v>
      </c>
      <c r="Z1993" s="167" t="s">
        <v>10934</v>
      </c>
      <c r="AA1993" s="176">
        <v>2000</v>
      </c>
      <c r="AB1993" s="167" t="s">
        <v>11254</v>
      </c>
      <c r="AC1993" s="176">
        <v>2000</v>
      </c>
      <c r="AD1993" s="167" t="s">
        <v>11254</v>
      </c>
      <c r="AE1993" s="176">
        <v>360</v>
      </c>
    </row>
    <row r="1994" spans="1:31">
      <c r="A1994" s="178">
        <v>108248598620</v>
      </c>
      <c r="B1994" s="166">
        <v>46158</v>
      </c>
      <c r="C1994" s="167" t="s">
        <v>3524</v>
      </c>
      <c r="D1994" s="167" t="s">
        <v>3525</v>
      </c>
      <c r="E1994" s="167" t="s">
        <v>3526</v>
      </c>
      <c r="F1994" s="167" t="s">
        <v>3501</v>
      </c>
      <c r="G1994" s="167" t="s">
        <v>3502</v>
      </c>
      <c r="H1994" s="168">
        <v>46160</v>
      </c>
      <c r="I1994" s="167"/>
      <c r="J1994" s="169">
        <v>26118</v>
      </c>
      <c r="K1994" s="167" t="s">
        <v>55</v>
      </c>
      <c r="L1994" s="169">
        <v>23</v>
      </c>
      <c r="M1994" s="167" t="s">
        <v>3513</v>
      </c>
      <c r="N1994" s="169">
        <v>213.5</v>
      </c>
      <c r="O1994" s="167" t="s">
        <v>3505</v>
      </c>
      <c r="P1994" s="167"/>
      <c r="Q1994" s="167" t="s">
        <v>3527</v>
      </c>
      <c r="R1994" s="167" t="s">
        <v>3528</v>
      </c>
      <c r="S1994" s="169">
        <v>17</v>
      </c>
      <c r="T1994" s="167" t="s">
        <v>3717</v>
      </c>
      <c r="U1994" s="169" t="s">
        <v>3718</v>
      </c>
      <c r="V1994" s="167" t="s">
        <v>6421</v>
      </c>
      <c r="W1994" s="167" t="s">
        <v>6422</v>
      </c>
      <c r="X1994" s="170" t="s">
        <v>3533</v>
      </c>
      <c r="Y1994" s="171" t="s">
        <v>6420</v>
      </c>
      <c r="Z1994" s="167" t="s">
        <v>10934</v>
      </c>
      <c r="AA1994" s="176">
        <v>3000</v>
      </c>
      <c r="AB1994" s="167" t="s">
        <v>11254</v>
      </c>
      <c r="AC1994" s="176">
        <v>3000</v>
      </c>
      <c r="AD1994" s="167" t="s">
        <v>11254</v>
      </c>
      <c r="AE1994" s="176">
        <v>540</v>
      </c>
    </row>
    <row r="1995" spans="1:31">
      <c r="A1995" s="178">
        <v>108248598620</v>
      </c>
      <c r="B1995" s="166">
        <v>46158</v>
      </c>
      <c r="C1995" s="167" t="s">
        <v>3524</v>
      </c>
      <c r="D1995" s="167" t="s">
        <v>3525</v>
      </c>
      <c r="E1995" s="167" t="s">
        <v>3526</v>
      </c>
      <c r="F1995" s="167" t="s">
        <v>3501</v>
      </c>
      <c r="G1995" s="167" t="s">
        <v>3502</v>
      </c>
      <c r="H1995" s="168">
        <v>46160</v>
      </c>
      <c r="I1995" s="167"/>
      <c r="J1995" s="169">
        <v>26118</v>
      </c>
      <c r="K1995" s="167" t="s">
        <v>55</v>
      </c>
      <c r="L1995" s="169">
        <v>23</v>
      </c>
      <c r="M1995" s="167" t="s">
        <v>3513</v>
      </c>
      <c r="N1995" s="169">
        <v>213.5</v>
      </c>
      <c r="O1995" s="167" t="s">
        <v>3505</v>
      </c>
      <c r="P1995" s="167"/>
      <c r="Q1995" s="167" t="s">
        <v>3527</v>
      </c>
      <c r="R1995" s="167" t="s">
        <v>3528</v>
      </c>
      <c r="S1995" s="169">
        <v>16</v>
      </c>
      <c r="T1995" s="167" t="s">
        <v>3717</v>
      </c>
      <c r="U1995" s="169" t="s">
        <v>3718</v>
      </c>
      <c r="V1995" s="167" t="s">
        <v>6423</v>
      </c>
      <c r="W1995" s="167" t="s">
        <v>5648</v>
      </c>
      <c r="X1995" s="170" t="s">
        <v>160</v>
      </c>
      <c r="Y1995" s="171" t="s">
        <v>6420</v>
      </c>
      <c r="Z1995" s="167" t="s">
        <v>10934</v>
      </c>
      <c r="AA1995" s="176">
        <v>1500</v>
      </c>
      <c r="AB1995" s="167" t="s">
        <v>11254</v>
      </c>
      <c r="AC1995" s="176">
        <v>1500</v>
      </c>
      <c r="AD1995" s="167" t="s">
        <v>11254</v>
      </c>
      <c r="AE1995" s="176">
        <v>630</v>
      </c>
    </row>
    <row r="1996" spans="1:31">
      <c r="A1996" s="178">
        <v>108248598620</v>
      </c>
      <c r="B1996" s="166">
        <v>46158</v>
      </c>
      <c r="C1996" s="167" t="s">
        <v>3524</v>
      </c>
      <c r="D1996" s="167" t="s">
        <v>3525</v>
      </c>
      <c r="E1996" s="167" t="s">
        <v>3526</v>
      </c>
      <c r="F1996" s="167" t="s">
        <v>3501</v>
      </c>
      <c r="G1996" s="167" t="s">
        <v>3502</v>
      </c>
      <c r="H1996" s="168">
        <v>46160</v>
      </c>
      <c r="I1996" s="167"/>
      <c r="J1996" s="169">
        <v>26118</v>
      </c>
      <c r="K1996" s="167" t="s">
        <v>55</v>
      </c>
      <c r="L1996" s="169">
        <v>23</v>
      </c>
      <c r="M1996" s="167" t="s">
        <v>3513</v>
      </c>
      <c r="N1996" s="169">
        <v>213.5</v>
      </c>
      <c r="O1996" s="167" t="s">
        <v>3505</v>
      </c>
      <c r="P1996" s="167"/>
      <c r="Q1996" s="167" t="s">
        <v>3527</v>
      </c>
      <c r="R1996" s="167" t="s">
        <v>3528</v>
      </c>
      <c r="S1996" s="169">
        <v>15</v>
      </c>
      <c r="T1996" s="167" t="s">
        <v>3717</v>
      </c>
      <c r="U1996" s="169" t="s">
        <v>3718</v>
      </c>
      <c r="V1996" s="167" t="s">
        <v>4294</v>
      </c>
      <c r="W1996" s="167" t="s">
        <v>4295</v>
      </c>
      <c r="X1996" s="170" t="s">
        <v>3533</v>
      </c>
      <c r="Y1996" s="171" t="s">
        <v>6420</v>
      </c>
      <c r="Z1996" s="167" t="s">
        <v>10934</v>
      </c>
      <c r="AA1996" s="176">
        <v>19500</v>
      </c>
      <c r="AB1996" s="167" t="s">
        <v>11254</v>
      </c>
      <c r="AC1996" s="176">
        <v>19500</v>
      </c>
      <c r="AD1996" s="167" t="s">
        <v>11254</v>
      </c>
      <c r="AE1996" s="176">
        <v>9087</v>
      </c>
    </row>
    <row r="1997" spans="1:31">
      <c r="A1997" s="178">
        <v>108248598620</v>
      </c>
      <c r="B1997" s="166">
        <v>46158</v>
      </c>
      <c r="C1997" s="167" t="s">
        <v>3524</v>
      </c>
      <c r="D1997" s="167" t="s">
        <v>3525</v>
      </c>
      <c r="E1997" s="167" t="s">
        <v>3526</v>
      </c>
      <c r="F1997" s="167" t="s">
        <v>3501</v>
      </c>
      <c r="G1997" s="167" t="s">
        <v>3502</v>
      </c>
      <c r="H1997" s="168">
        <v>46160</v>
      </c>
      <c r="I1997" s="167"/>
      <c r="J1997" s="169">
        <v>26118</v>
      </c>
      <c r="K1997" s="167" t="s">
        <v>55</v>
      </c>
      <c r="L1997" s="169">
        <v>23</v>
      </c>
      <c r="M1997" s="167" t="s">
        <v>3513</v>
      </c>
      <c r="N1997" s="169">
        <v>213.5</v>
      </c>
      <c r="O1997" s="167" t="s">
        <v>3505</v>
      </c>
      <c r="P1997" s="167"/>
      <c r="Q1997" s="167" t="s">
        <v>3527</v>
      </c>
      <c r="R1997" s="167" t="s">
        <v>3528</v>
      </c>
      <c r="S1997" s="169">
        <v>14</v>
      </c>
      <c r="T1997" s="167" t="s">
        <v>3717</v>
      </c>
      <c r="U1997" s="169" t="s">
        <v>3718</v>
      </c>
      <c r="V1997" s="167" t="s">
        <v>6424</v>
      </c>
      <c r="W1997" s="167" t="s">
        <v>6425</v>
      </c>
      <c r="X1997" s="170" t="s">
        <v>3533</v>
      </c>
      <c r="Y1997" s="171" t="s">
        <v>6420</v>
      </c>
      <c r="Z1997" s="167" t="s">
        <v>10934</v>
      </c>
      <c r="AA1997" s="176">
        <v>200</v>
      </c>
      <c r="AB1997" s="167" t="s">
        <v>11254</v>
      </c>
      <c r="AC1997" s="176">
        <v>200</v>
      </c>
      <c r="AD1997" s="167" t="s">
        <v>11254</v>
      </c>
      <c r="AE1997" s="176">
        <v>94.8</v>
      </c>
    </row>
    <row r="1998" spans="1:31">
      <c r="A1998" s="178">
        <v>108248598620</v>
      </c>
      <c r="B1998" s="166">
        <v>46158</v>
      </c>
      <c r="C1998" s="167" t="s">
        <v>3524</v>
      </c>
      <c r="D1998" s="167" t="s">
        <v>3525</v>
      </c>
      <c r="E1998" s="167" t="s">
        <v>3526</v>
      </c>
      <c r="F1998" s="167" t="s">
        <v>3501</v>
      </c>
      <c r="G1998" s="167" t="s">
        <v>3502</v>
      </c>
      <c r="H1998" s="168">
        <v>46160</v>
      </c>
      <c r="I1998" s="167"/>
      <c r="J1998" s="169">
        <v>26118</v>
      </c>
      <c r="K1998" s="167" t="s">
        <v>55</v>
      </c>
      <c r="L1998" s="169">
        <v>23</v>
      </c>
      <c r="M1998" s="167" t="s">
        <v>3513</v>
      </c>
      <c r="N1998" s="169">
        <v>213.5</v>
      </c>
      <c r="O1998" s="167" t="s">
        <v>3505</v>
      </c>
      <c r="P1998" s="167"/>
      <c r="Q1998" s="167" t="s">
        <v>3527</v>
      </c>
      <c r="R1998" s="167" t="s">
        <v>3528</v>
      </c>
      <c r="S1998" s="169">
        <v>13</v>
      </c>
      <c r="T1998" s="167" t="s">
        <v>3717</v>
      </c>
      <c r="U1998" s="169" t="s">
        <v>3718</v>
      </c>
      <c r="V1998" s="167" t="s">
        <v>6426</v>
      </c>
      <c r="W1998" s="167" t="s">
        <v>6427</v>
      </c>
      <c r="X1998" s="170" t="s">
        <v>3533</v>
      </c>
      <c r="Y1998" s="171" t="s">
        <v>6420</v>
      </c>
      <c r="Z1998" s="167" t="s">
        <v>10934</v>
      </c>
      <c r="AA1998" s="176">
        <v>150</v>
      </c>
      <c r="AB1998" s="167" t="s">
        <v>11254</v>
      </c>
      <c r="AC1998" s="176">
        <v>150</v>
      </c>
      <c r="AD1998" s="167" t="s">
        <v>11254</v>
      </c>
      <c r="AE1998" s="176">
        <v>94.5</v>
      </c>
    </row>
    <row r="1999" spans="1:31">
      <c r="A1999" s="178">
        <v>108248598620</v>
      </c>
      <c r="B1999" s="166">
        <v>46158</v>
      </c>
      <c r="C1999" s="167" t="s">
        <v>3524</v>
      </c>
      <c r="D1999" s="167" t="s">
        <v>3525</v>
      </c>
      <c r="E1999" s="167" t="s">
        <v>3526</v>
      </c>
      <c r="F1999" s="167" t="s">
        <v>3501</v>
      </c>
      <c r="G1999" s="167" t="s">
        <v>3502</v>
      </c>
      <c r="H1999" s="168">
        <v>46160</v>
      </c>
      <c r="I1999" s="167"/>
      <c r="J1999" s="169">
        <v>26118</v>
      </c>
      <c r="K1999" s="167" t="s">
        <v>55</v>
      </c>
      <c r="L1999" s="169">
        <v>23</v>
      </c>
      <c r="M1999" s="167" t="s">
        <v>3513</v>
      </c>
      <c r="N1999" s="169">
        <v>213.5</v>
      </c>
      <c r="O1999" s="167" t="s">
        <v>3505</v>
      </c>
      <c r="P1999" s="167"/>
      <c r="Q1999" s="167" t="s">
        <v>3527</v>
      </c>
      <c r="R1999" s="167" t="s">
        <v>3528</v>
      </c>
      <c r="S1999" s="169">
        <v>12</v>
      </c>
      <c r="T1999" s="167" t="s">
        <v>3717</v>
      </c>
      <c r="U1999" s="169" t="s">
        <v>3718</v>
      </c>
      <c r="V1999" s="167" t="s">
        <v>6426</v>
      </c>
      <c r="W1999" s="167" t="s">
        <v>6427</v>
      </c>
      <c r="X1999" s="170" t="s">
        <v>3533</v>
      </c>
      <c r="Y1999" s="171" t="s">
        <v>6420</v>
      </c>
      <c r="Z1999" s="167" t="s">
        <v>10934</v>
      </c>
      <c r="AA1999" s="176">
        <v>300</v>
      </c>
      <c r="AB1999" s="167" t="s">
        <v>11254</v>
      </c>
      <c r="AC1999" s="176">
        <v>300</v>
      </c>
      <c r="AD1999" s="167" t="s">
        <v>11254</v>
      </c>
      <c r="AE1999" s="176">
        <v>189</v>
      </c>
    </row>
    <row r="2000" spans="1:31">
      <c r="A2000" s="178">
        <v>108248598620</v>
      </c>
      <c r="B2000" s="166">
        <v>46158</v>
      </c>
      <c r="C2000" s="167" t="s">
        <v>3524</v>
      </c>
      <c r="D2000" s="167" t="s">
        <v>3525</v>
      </c>
      <c r="E2000" s="167" t="s">
        <v>3526</v>
      </c>
      <c r="F2000" s="167" t="s">
        <v>3501</v>
      </c>
      <c r="G2000" s="167" t="s">
        <v>3502</v>
      </c>
      <c r="H2000" s="168">
        <v>46160</v>
      </c>
      <c r="I2000" s="167"/>
      <c r="J2000" s="169">
        <v>26118</v>
      </c>
      <c r="K2000" s="167" t="s">
        <v>55</v>
      </c>
      <c r="L2000" s="169">
        <v>23</v>
      </c>
      <c r="M2000" s="167" t="s">
        <v>3513</v>
      </c>
      <c r="N2000" s="169">
        <v>213.5</v>
      </c>
      <c r="O2000" s="167" t="s">
        <v>3505</v>
      </c>
      <c r="P2000" s="167"/>
      <c r="Q2000" s="167" t="s">
        <v>3527</v>
      </c>
      <c r="R2000" s="167" t="s">
        <v>3528</v>
      </c>
      <c r="S2000" s="169">
        <v>11</v>
      </c>
      <c r="T2000" s="167" t="s">
        <v>3717</v>
      </c>
      <c r="U2000" s="169" t="s">
        <v>3718</v>
      </c>
      <c r="V2000" s="167" t="s">
        <v>6428</v>
      </c>
      <c r="W2000" s="167" t="s">
        <v>6429</v>
      </c>
      <c r="X2000" s="170" t="s">
        <v>3533</v>
      </c>
      <c r="Y2000" s="171" t="s">
        <v>6420</v>
      </c>
      <c r="Z2000" s="167" t="s">
        <v>10934</v>
      </c>
      <c r="AA2000" s="176">
        <v>1350</v>
      </c>
      <c r="AB2000" s="167" t="s">
        <v>11254</v>
      </c>
      <c r="AC2000" s="176">
        <v>1350</v>
      </c>
      <c r="AD2000" s="167" t="s">
        <v>11254</v>
      </c>
      <c r="AE2000" s="176">
        <v>1242</v>
      </c>
    </row>
    <row r="2001" spans="1:31">
      <c r="A2001" s="178">
        <v>108248598620</v>
      </c>
      <c r="B2001" s="166">
        <v>46158</v>
      </c>
      <c r="C2001" s="167" t="s">
        <v>3524</v>
      </c>
      <c r="D2001" s="167" t="s">
        <v>3525</v>
      </c>
      <c r="E2001" s="167" t="s">
        <v>3526</v>
      </c>
      <c r="F2001" s="167" t="s">
        <v>3501</v>
      </c>
      <c r="G2001" s="167" t="s">
        <v>3502</v>
      </c>
      <c r="H2001" s="168">
        <v>46160</v>
      </c>
      <c r="I2001" s="167"/>
      <c r="J2001" s="169">
        <v>26118</v>
      </c>
      <c r="K2001" s="167" t="s">
        <v>55</v>
      </c>
      <c r="L2001" s="169">
        <v>23</v>
      </c>
      <c r="M2001" s="167" t="s">
        <v>3513</v>
      </c>
      <c r="N2001" s="169">
        <v>213.5</v>
      </c>
      <c r="O2001" s="167" t="s">
        <v>3505</v>
      </c>
      <c r="P2001" s="167"/>
      <c r="Q2001" s="167" t="s">
        <v>3527</v>
      </c>
      <c r="R2001" s="167" t="s">
        <v>3528</v>
      </c>
      <c r="S2001" s="169">
        <v>10</v>
      </c>
      <c r="T2001" s="167" t="s">
        <v>3717</v>
      </c>
      <c r="U2001" s="169" t="s">
        <v>3718</v>
      </c>
      <c r="V2001" s="167" t="s">
        <v>6430</v>
      </c>
      <c r="W2001" s="167" t="s">
        <v>6431</v>
      </c>
      <c r="X2001" s="170" t="s">
        <v>3533</v>
      </c>
      <c r="Y2001" s="171" t="s">
        <v>6420</v>
      </c>
      <c r="Z2001" s="167" t="s">
        <v>10934</v>
      </c>
      <c r="AA2001" s="176">
        <v>1500</v>
      </c>
      <c r="AB2001" s="167" t="s">
        <v>11254</v>
      </c>
      <c r="AC2001" s="176">
        <v>1500</v>
      </c>
      <c r="AD2001" s="167" t="s">
        <v>11254</v>
      </c>
      <c r="AE2001" s="176">
        <v>675</v>
      </c>
    </row>
    <row r="2002" spans="1:31">
      <c r="A2002" s="178">
        <v>108248598620</v>
      </c>
      <c r="B2002" s="166">
        <v>46158</v>
      </c>
      <c r="C2002" s="167" t="s">
        <v>3524</v>
      </c>
      <c r="D2002" s="167" t="s">
        <v>3525</v>
      </c>
      <c r="E2002" s="167" t="s">
        <v>3526</v>
      </c>
      <c r="F2002" s="167" t="s">
        <v>3501</v>
      </c>
      <c r="G2002" s="167" t="s">
        <v>3502</v>
      </c>
      <c r="H2002" s="168">
        <v>46160</v>
      </c>
      <c r="I2002" s="167"/>
      <c r="J2002" s="169">
        <v>26118</v>
      </c>
      <c r="K2002" s="167" t="s">
        <v>55</v>
      </c>
      <c r="L2002" s="169">
        <v>23</v>
      </c>
      <c r="M2002" s="167" t="s">
        <v>3513</v>
      </c>
      <c r="N2002" s="169">
        <v>213.5</v>
      </c>
      <c r="O2002" s="167" t="s">
        <v>3505</v>
      </c>
      <c r="P2002" s="167"/>
      <c r="Q2002" s="167" t="s">
        <v>3527</v>
      </c>
      <c r="R2002" s="167" t="s">
        <v>3528</v>
      </c>
      <c r="S2002" s="169">
        <v>9</v>
      </c>
      <c r="T2002" s="167" t="s">
        <v>3717</v>
      </c>
      <c r="U2002" s="169" t="s">
        <v>3718</v>
      </c>
      <c r="V2002" s="167" t="s">
        <v>6432</v>
      </c>
      <c r="W2002" s="167" t="s">
        <v>6433</v>
      </c>
      <c r="X2002" s="170" t="s">
        <v>3533</v>
      </c>
      <c r="Y2002" s="171" t="s">
        <v>6420</v>
      </c>
      <c r="Z2002" s="167" t="s">
        <v>10934</v>
      </c>
      <c r="AA2002" s="176">
        <v>5600</v>
      </c>
      <c r="AB2002" s="167" t="s">
        <v>11254</v>
      </c>
      <c r="AC2002" s="176">
        <v>5600</v>
      </c>
      <c r="AD2002" s="167" t="s">
        <v>11254</v>
      </c>
      <c r="AE2002" s="176">
        <v>3040.8</v>
      </c>
    </row>
    <row r="2003" spans="1:31">
      <c r="A2003" s="178">
        <v>108248598620</v>
      </c>
      <c r="B2003" s="166">
        <v>46158</v>
      </c>
      <c r="C2003" s="167" t="s">
        <v>3524</v>
      </c>
      <c r="D2003" s="167" t="s">
        <v>3525</v>
      </c>
      <c r="E2003" s="167" t="s">
        <v>3526</v>
      </c>
      <c r="F2003" s="167" t="s">
        <v>3501</v>
      </c>
      <c r="G2003" s="167" t="s">
        <v>3502</v>
      </c>
      <c r="H2003" s="168">
        <v>46160</v>
      </c>
      <c r="I2003" s="167"/>
      <c r="J2003" s="169">
        <v>26118</v>
      </c>
      <c r="K2003" s="167" t="s">
        <v>55</v>
      </c>
      <c r="L2003" s="169">
        <v>23</v>
      </c>
      <c r="M2003" s="167" t="s">
        <v>3513</v>
      </c>
      <c r="N2003" s="169">
        <v>213.5</v>
      </c>
      <c r="O2003" s="167" t="s">
        <v>3505</v>
      </c>
      <c r="P2003" s="167"/>
      <c r="Q2003" s="167" t="s">
        <v>3527</v>
      </c>
      <c r="R2003" s="167" t="s">
        <v>3528</v>
      </c>
      <c r="S2003" s="169">
        <v>8</v>
      </c>
      <c r="T2003" s="167" t="s">
        <v>3717</v>
      </c>
      <c r="U2003" s="169" t="s">
        <v>3718</v>
      </c>
      <c r="V2003" s="167" t="s">
        <v>4863</v>
      </c>
      <c r="W2003" s="167" t="s">
        <v>4864</v>
      </c>
      <c r="X2003" s="170" t="s">
        <v>3533</v>
      </c>
      <c r="Y2003" s="171" t="s">
        <v>6420</v>
      </c>
      <c r="Z2003" s="167" t="s">
        <v>10934</v>
      </c>
      <c r="AA2003" s="176">
        <v>8750</v>
      </c>
      <c r="AB2003" s="167" t="s">
        <v>11254</v>
      </c>
      <c r="AC2003" s="176">
        <v>8750</v>
      </c>
      <c r="AD2003" s="167" t="s">
        <v>11254</v>
      </c>
      <c r="AE2003" s="176">
        <v>6037.5</v>
      </c>
    </row>
    <row r="2004" spans="1:31">
      <c r="A2004" s="178">
        <v>108248598620</v>
      </c>
      <c r="B2004" s="166">
        <v>46158</v>
      </c>
      <c r="C2004" s="167" t="s">
        <v>3524</v>
      </c>
      <c r="D2004" s="167" t="s">
        <v>3525</v>
      </c>
      <c r="E2004" s="167" t="s">
        <v>3526</v>
      </c>
      <c r="F2004" s="167" t="s">
        <v>3501</v>
      </c>
      <c r="G2004" s="167" t="s">
        <v>3502</v>
      </c>
      <c r="H2004" s="168">
        <v>46160</v>
      </c>
      <c r="I2004" s="167"/>
      <c r="J2004" s="169">
        <v>26118</v>
      </c>
      <c r="K2004" s="167" t="s">
        <v>55</v>
      </c>
      <c r="L2004" s="169">
        <v>23</v>
      </c>
      <c r="M2004" s="167" t="s">
        <v>3513</v>
      </c>
      <c r="N2004" s="169">
        <v>213.5</v>
      </c>
      <c r="O2004" s="167" t="s">
        <v>3505</v>
      </c>
      <c r="P2004" s="167"/>
      <c r="Q2004" s="167" t="s">
        <v>3527</v>
      </c>
      <c r="R2004" s="167" t="s">
        <v>3528</v>
      </c>
      <c r="S2004" s="169">
        <v>7</v>
      </c>
      <c r="T2004" s="167" t="s">
        <v>3717</v>
      </c>
      <c r="U2004" s="169" t="s">
        <v>3718</v>
      </c>
      <c r="V2004" s="167" t="s">
        <v>6434</v>
      </c>
      <c r="W2004" s="167" t="s">
        <v>6435</v>
      </c>
      <c r="X2004" s="170" t="s">
        <v>3533</v>
      </c>
      <c r="Y2004" s="171" t="s">
        <v>6420</v>
      </c>
      <c r="Z2004" s="167" t="s">
        <v>10934</v>
      </c>
      <c r="AA2004" s="176">
        <v>3600</v>
      </c>
      <c r="AB2004" s="167" t="s">
        <v>11254</v>
      </c>
      <c r="AC2004" s="176">
        <v>3600</v>
      </c>
      <c r="AD2004" s="167" t="s">
        <v>11254</v>
      </c>
      <c r="AE2004" s="176">
        <v>4032</v>
      </c>
    </row>
    <row r="2005" spans="1:31">
      <c r="A2005" s="178">
        <v>108248598620</v>
      </c>
      <c r="B2005" s="166">
        <v>46158</v>
      </c>
      <c r="C2005" s="167" t="s">
        <v>3524</v>
      </c>
      <c r="D2005" s="167" t="s">
        <v>3525</v>
      </c>
      <c r="E2005" s="167" t="s">
        <v>3526</v>
      </c>
      <c r="F2005" s="167" t="s">
        <v>3501</v>
      </c>
      <c r="G2005" s="167" t="s">
        <v>3502</v>
      </c>
      <c r="H2005" s="168">
        <v>46160</v>
      </c>
      <c r="I2005" s="167"/>
      <c r="J2005" s="169">
        <v>26118</v>
      </c>
      <c r="K2005" s="167" t="s">
        <v>55</v>
      </c>
      <c r="L2005" s="169">
        <v>23</v>
      </c>
      <c r="M2005" s="167" t="s">
        <v>3513</v>
      </c>
      <c r="N2005" s="169">
        <v>213.5</v>
      </c>
      <c r="O2005" s="167" t="s">
        <v>3505</v>
      </c>
      <c r="P2005" s="167"/>
      <c r="Q2005" s="167" t="s">
        <v>3527</v>
      </c>
      <c r="R2005" s="167" t="s">
        <v>3528</v>
      </c>
      <c r="S2005" s="169">
        <v>6</v>
      </c>
      <c r="T2005" s="167" t="s">
        <v>3717</v>
      </c>
      <c r="U2005" s="169" t="s">
        <v>3718</v>
      </c>
      <c r="V2005" s="167" t="s">
        <v>6210</v>
      </c>
      <c r="W2005" s="167" t="s">
        <v>6211</v>
      </c>
      <c r="X2005" s="170" t="s">
        <v>3533</v>
      </c>
      <c r="Y2005" s="171" t="s">
        <v>6420</v>
      </c>
      <c r="Z2005" s="167" t="s">
        <v>10934</v>
      </c>
      <c r="AA2005" s="176">
        <v>1500</v>
      </c>
      <c r="AB2005" s="167" t="s">
        <v>11254</v>
      </c>
      <c r="AC2005" s="176">
        <v>1500</v>
      </c>
      <c r="AD2005" s="167" t="s">
        <v>11254</v>
      </c>
      <c r="AE2005" s="176">
        <v>499.5</v>
      </c>
    </row>
    <row r="2006" spans="1:31">
      <c r="A2006" s="178">
        <v>108248598620</v>
      </c>
      <c r="B2006" s="166">
        <v>46158</v>
      </c>
      <c r="C2006" s="167" t="s">
        <v>3524</v>
      </c>
      <c r="D2006" s="167" t="s">
        <v>3525</v>
      </c>
      <c r="E2006" s="167" t="s">
        <v>3526</v>
      </c>
      <c r="F2006" s="167" t="s">
        <v>3501</v>
      </c>
      <c r="G2006" s="167" t="s">
        <v>3502</v>
      </c>
      <c r="H2006" s="168">
        <v>46160</v>
      </c>
      <c r="I2006" s="167"/>
      <c r="J2006" s="169">
        <v>26118</v>
      </c>
      <c r="K2006" s="167" t="s">
        <v>55</v>
      </c>
      <c r="L2006" s="169">
        <v>23</v>
      </c>
      <c r="M2006" s="167" t="s">
        <v>3513</v>
      </c>
      <c r="N2006" s="169">
        <v>213.5</v>
      </c>
      <c r="O2006" s="167" t="s">
        <v>3505</v>
      </c>
      <c r="P2006" s="167"/>
      <c r="Q2006" s="167" t="s">
        <v>3527</v>
      </c>
      <c r="R2006" s="167" t="s">
        <v>3528</v>
      </c>
      <c r="S2006" s="169">
        <v>5</v>
      </c>
      <c r="T2006" s="167" t="s">
        <v>3717</v>
      </c>
      <c r="U2006" s="169" t="s">
        <v>3718</v>
      </c>
      <c r="V2006" s="167" t="s">
        <v>6436</v>
      </c>
      <c r="W2006" s="167" t="s">
        <v>6437</v>
      </c>
      <c r="X2006" s="170" t="s">
        <v>3533</v>
      </c>
      <c r="Y2006" s="171" t="s">
        <v>6420</v>
      </c>
      <c r="Z2006" s="167" t="s">
        <v>10934</v>
      </c>
      <c r="AA2006" s="176">
        <v>5750</v>
      </c>
      <c r="AB2006" s="167" t="s">
        <v>11254</v>
      </c>
      <c r="AC2006" s="176">
        <v>5750</v>
      </c>
      <c r="AD2006" s="167" t="s">
        <v>11254</v>
      </c>
      <c r="AE2006" s="176">
        <v>1989.5</v>
      </c>
    </row>
    <row r="2007" spans="1:31">
      <c r="A2007" s="178">
        <v>108248598620</v>
      </c>
      <c r="B2007" s="166">
        <v>46158</v>
      </c>
      <c r="C2007" s="167" t="s">
        <v>3524</v>
      </c>
      <c r="D2007" s="167" t="s">
        <v>3525</v>
      </c>
      <c r="E2007" s="167" t="s">
        <v>3526</v>
      </c>
      <c r="F2007" s="167" t="s">
        <v>3501</v>
      </c>
      <c r="G2007" s="167" t="s">
        <v>3502</v>
      </c>
      <c r="H2007" s="168">
        <v>46160</v>
      </c>
      <c r="I2007" s="167"/>
      <c r="J2007" s="169">
        <v>26118</v>
      </c>
      <c r="K2007" s="167" t="s">
        <v>55</v>
      </c>
      <c r="L2007" s="169">
        <v>23</v>
      </c>
      <c r="M2007" s="167" t="s">
        <v>3513</v>
      </c>
      <c r="N2007" s="169">
        <v>213.5</v>
      </c>
      <c r="O2007" s="167" t="s">
        <v>3505</v>
      </c>
      <c r="P2007" s="167"/>
      <c r="Q2007" s="167" t="s">
        <v>3527</v>
      </c>
      <c r="R2007" s="167" t="s">
        <v>3528</v>
      </c>
      <c r="S2007" s="169">
        <v>4</v>
      </c>
      <c r="T2007" s="167" t="s">
        <v>3717</v>
      </c>
      <c r="U2007" s="169" t="s">
        <v>3718</v>
      </c>
      <c r="V2007" s="167" t="s">
        <v>4285</v>
      </c>
      <c r="W2007" s="167" t="s">
        <v>4286</v>
      </c>
      <c r="X2007" s="170" t="s">
        <v>3533</v>
      </c>
      <c r="Y2007" s="171" t="s">
        <v>6420</v>
      </c>
      <c r="Z2007" s="167" t="s">
        <v>10934</v>
      </c>
      <c r="AA2007" s="176">
        <v>500</v>
      </c>
      <c r="AB2007" s="167" t="s">
        <v>11254</v>
      </c>
      <c r="AC2007" s="176">
        <v>500</v>
      </c>
      <c r="AD2007" s="167" t="s">
        <v>11254</v>
      </c>
      <c r="AE2007" s="176">
        <v>213.5</v>
      </c>
    </row>
    <row r="2008" spans="1:31">
      <c r="A2008" s="178">
        <v>108248598620</v>
      </c>
      <c r="B2008" s="166">
        <v>46158</v>
      </c>
      <c r="C2008" s="167" t="s">
        <v>3524</v>
      </c>
      <c r="D2008" s="167" t="s">
        <v>3525</v>
      </c>
      <c r="E2008" s="167" t="s">
        <v>3526</v>
      </c>
      <c r="F2008" s="167" t="s">
        <v>3501</v>
      </c>
      <c r="G2008" s="167" t="s">
        <v>3502</v>
      </c>
      <c r="H2008" s="168">
        <v>46160</v>
      </c>
      <c r="I2008" s="167"/>
      <c r="J2008" s="169">
        <v>26118</v>
      </c>
      <c r="K2008" s="167" t="s">
        <v>55</v>
      </c>
      <c r="L2008" s="169">
        <v>23</v>
      </c>
      <c r="M2008" s="167" t="s">
        <v>3513</v>
      </c>
      <c r="N2008" s="169">
        <v>213.5</v>
      </c>
      <c r="O2008" s="167" t="s">
        <v>3505</v>
      </c>
      <c r="P2008" s="167"/>
      <c r="Q2008" s="167" t="s">
        <v>3527</v>
      </c>
      <c r="R2008" s="167" t="s">
        <v>3528</v>
      </c>
      <c r="S2008" s="169">
        <v>3</v>
      </c>
      <c r="T2008" s="167" t="s">
        <v>3717</v>
      </c>
      <c r="U2008" s="169" t="s">
        <v>3718</v>
      </c>
      <c r="V2008" s="167" t="s">
        <v>4285</v>
      </c>
      <c r="W2008" s="167" t="s">
        <v>4286</v>
      </c>
      <c r="X2008" s="170" t="s">
        <v>3533</v>
      </c>
      <c r="Y2008" s="171" t="s">
        <v>6420</v>
      </c>
      <c r="Z2008" s="167" t="s">
        <v>10934</v>
      </c>
      <c r="AA2008" s="176">
        <v>500</v>
      </c>
      <c r="AB2008" s="167" t="s">
        <v>11254</v>
      </c>
      <c r="AC2008" s="176">
        <v>500</v>
      </c>
      <c r="AD2008" s="167" t="s">
        <v>11254</v>
      </c>
      <c r="AE2008" s="176">
        <v>213.5</v>
      </c>
    </row>
    <row r="2009" spans="1:31">
      <c r="A2009" s="178">
        <v>108248598620</v>
      </c>
      <c r="B2009" s="166">
        <v>46158</v>
      </c>
      <c r="C2009" s="167" t="s">
        <v>3524</v>
      </c>
      <c r="D2009" s="167" t="s">
        <v>3525</v>
      </c>
      <c r="E2009" s="167" t="s">
        <v>3526</v>
      </c>
      <c r="F2009" s="167" t="s">
        <v>3501</v>
      </c>
      <c r="G2009" s="167" t="s">
        <v>3502</v>
      </c>
      <c r="H2009" s="168">
        <v>46160</v>
      </c>
      <c r="I2009" s="167"/>
      <c r="J2009" s="169">
        <v>26118</v>
      </c>
      <c r="K2009" s="167" t="s">
        <v>55</v>
      </c>
      <c r="L2009" s="169">
        <v>23</v>
      </c>
      <c r="M2009" s="167" t="s">
        <v>3513</v>
      </c>
      <c r="N2009" s="169">
        <v>213.5</v>
      </c>
      <c r="O2009" s="167" t="s">
        <v>3505</v>
      </c>
      <c r="P2009" s="167"/>
      <c r="Q2009" s="167" t="s">
        <v>3527</v>
      </c>
      <c r="R2009" s="167" t="s">
        <v>3528</v>
      </c>
      <c r="S2009" s="169">
        <v>2</v>
      </c>
      <c r="T2009" s="167" t="s">
        <v>3717</v>
      </c>
      <c r="U2009" s="169" t="s">
        <v>3718</v>
      </c>
      <c r="V2009" s="167" t="s">
        <v>6438</v>
      </c>
      <c r="W2009" s="167" t="s">
        <v>6439</v>
      </c>
      <c r="X2009" s="170" t="s">
        <v>3533</v>
      </c>
      <c r="Y2009" s="171" t="s">
        <v>6420</v>
      </c>
      <c r="Z2009" s="167" t="s">
        <v>10934</v>
      </c>
      <c r="AA2009" s="176">
        <v>3500</v>
      </c>
      <c r="AB2009" s="167" t="s">
        <v>11254</v>
      </c>
      <c r="AC2009" s="176">
        <v>3500</v>
      </c>
      <c r="AD2009" s="167" t="s">
        <v>11254</v>
      </c>
      <c r="AE2009" s="176">
        <v>1165.5</v>
      </c>
    </row>
    <row r="2010" spans="1:31">
      <c r="A2010" s="178">
        <v>108248598620</v>
      </c>
      <c r="B2010" s="166">
        <v>46158</v>
      </c>
      <c r="C2010" s="167" t="s">
        <v>3524</v>
      </c>
      <c r="D2010" s="167" t="s">
        <v>3525</v>
      </c>
      <c r="E2010" s="167" t="s">
        <v>3526</v>
      </c>
      <c r="F2010" s="167" t="s">
        <v>3501</v>
      </c>
      <c r="G2010" s="167" t="s">
        <v>3502</v>
      </c>
      <c r="H2010" s="168">
        <v>46160</v>
      </c>
      <c r="I2010" s="167"/>
      <c r="J2010" s="169">
        <v>26118</v>
      </c>
      <c r="K2010" s="167" t="s">
        <v>55</v>
      </c>
      <c r="L2010" s="169">
        <v>23</v>
      </c>
      <c r="M2010" s="167" t="s">
        <v>3513</v>
      </c>
      <c r="N2010" s="169">
        <v>213.5</v>
      </c>
      <c r="O2010" s="167" t="s">
        <v>3505</v>
      </c>
      <c r="P2010" s="167"/>
      <c r="Q2010" s="167" t="s">
        <v>3527</v>
      </c>
      <c r="R2010" s="167" t="s">
        <v>3528</v>
      </c>
      <c r="S2010" s="169">
        <v>1</v>
      </c>
      <c r="T2010" s="167" t="s">
        <v>3717</v>
      </c>
      <c r="U2010" s="169" t="s">
        <v>3718</v>
      </c>
      <c r="V2010" s="167" t="s">
        <v>4866</v>
      </c>
      <c r="W2010" s="167" t="s">
        <v>4867</v>
      </c>
      <c r="X2010" s="170" t="s">
        <v>3533</v>
      </c>
      <c r="Y2010" s="171" t="s">
        <v>6420</v>
      </c>
      <c r="Z2010" s="167" t="s">
        <v>10934</v>
      </c>
      <c r="AA2010" s="176">
        <v>22000</v>
      </c>
      <c r="AB2010" s="167" t="s">
        <v>11254</v>
      </c>
      <c r="AC2010" s="176">
        <v>22000</v>
      </c>
      <c r="AD2010" s="167" t="s">
        <v>11254</v>
      </c>
      <c r="AE2010" s="176">
        <v>7106</v>
      </c>
    </row>
    <row r="2011" spans="1:31">
      <c r="A2011" s="178">
        <v>108248616230</v>
      </c>
      <c r="B2011" s="166">
        <v>46158</v>
      </c>
      <c r="C2011" s="167" t="s">
        <v>3524</v>
      </c>
      <c r="D2011" s="167" t="s">
        <v>3525</v>
      </c>
      <c r="E2011" s="167" t="s">
        <v>3526</v>
      </c>
      <c r="F2011" s="167" t="s">
        <v>3501</v>
      </c>
      <c r="G2011" s="167" t="s">
        <v>3502</v>
      </c>
      <c r="H2011" s="168">
        <v>46160</v>
      </c>
      <c r="I2011" s="167"/>
      <c r="J2011" s="169">
        <v>26118</v>
      </c>
      <c r="K2011" s="167" t="s">
        <v>55</v>
      </c>
      <c r="L2011" s="169">
        <v>3</v>
      </c>
      <c r="M2011" s="167" t="s">
        <v>3513</v>
      </c>
      <c r="N2011" s="169">
        <v>2.1</v>
      </c>
      <c r="O2011" s="167" t="s">
        <v>3505</v>
      </c>
      <c r="P2011" s="167"/>
      <c r="Q2011" s="167" t="s">
        <v>3514</v>
      </c>
      <c r="R2011" s="167" t="s">
        <v>5999</v>
      </c>
      <c r="S2011" s="169">
        <v>2</v>
      </c>
      <c r="T2011" s="167" t="s">
        <v>3971</v>
      </c>
      <c r="U2011" s="169" t="s">
        <v>3972</v>
      </c>
      <c r="V2011" s="167" t="s">
        <v>5481</v>
      </c>
      <c r="W2011" s="167" t="s">
        <v>4122</v>
      </c>
      <c r="X2011" s="170" t="s">
        <v>157</v>
      </c>
      <c r="Y2011" s="171" t="s">
        <v>6440</v>
      </c>
      <c r="Z2011" s="167" t="s">
        <v>10935</v>
      </c>
      <c r="AA2011" s="176">
        <v>10000</v>
      </c>
      <c r="AB2011" s="167" t="s">
        <v>11254</v>
      </c>
      <c r="AC2011" s="176">
        <v>10000</v>
      </c>
      <c r="AD2011" s="167" t="s">
        <v>11254</v>
      </c>
      <c r="AE2011" s="176">
        <v>335</v>
      </c>
    </row>
    <row r="2012" spans="1:31">
      <c r="A2012" s="178">
        <v>108248616230</v>
      </c>
      <c r="B2012" s="166">
        <v>46158</v>
      </c>
      <c r="C2012" s="167" t="s">
        <v>3524</v>
      </c>
      <c r="D2012" s="167" t="s">
        <v>3525</v>
      </c>
      <c r="E2012" s="167" t="s">
        <v>3526</v>
      </c>
      <c r="F2012" s="167" t="s">
        <v>3501</v>
      </c>
      <c r="G2012" s="167" t="s">
        <v>3502</v>
      </c>
      <c r="H2012" s="168">
        <v>46160</v>
      </c>
      <c r="I2012" s="167"/>
      <c r="J2012" s="169">
        <v>26118</v>
      </c>
      <c r="K2012" s="167" t="s">
        <v>55</v>
      </c>
      <c r="L2012" s="169">
        <v>3</v>
      </c>
      <c r="M2012" s="167" t="s">
        <v>3513</v>
      </c>
      <c r="N2012" s="169">
        <v>2.1</v>
      </c>
      <c r="O2012" s="167" t="s">
        <v>3505</v>
      </c>
      <c r="P2012" s="167"/>
      <c r="Q2012" s="167" t="s">
        <v>3514</v>
      </c>
      <c r="R2012" s="167" t="s">
        <v>5999</v>
      </c>
      <c r="S2012" s="169">
        <v>1</v>
      </c>
      <c r="T2012" s="167" t="s">
        <v>3971</v>
      </c>
      <c r="U2012" s="169" t="s">
        <v>3972</v>
      </c>
      <c r="V2012" s="167" t="s">
        <v>5478</v>
      </c>
      <c r="W2012" s="167" t="s">
        <v>5479</v>
      </c>
      <c r="X2012" s="170" t="s">
        <v>157</v>
      </c>
      <c r="Y2012" s="171" t="s">
        <v>6440</v>
      </c>
      <c r="Z2012" s="167" t="s">
        <v>10935</v>
      </c>
      <c r="AA2012" s="176">
        <v>10000</v>
      </c>
      <c r="AB2012" s="167" t="s">
        <v>11254</v>
      </c>
      <c r="AC2012" s="176">
        <v>10000</v>
      </c>
      <c r="AD2012" s="167" t="s">
        <v>11254</v>
      </c>
      <c r="AE2012" s="176">
        <v>345</v>
      </c>
    </row>
    <row r="2013" spans="1:31">
      <c r="A2013" s="178">
        <v>108248619250</v>
      </c>
      <c r="B2013" s="166">
        <v>46158</v>
      </c>
      <c r="C2013" s="167" t="s">
        <v>3524</v>
      </c>
      <c r="D2013" s="167" t="s">
        <v>3525</v>
      </c>
      <c r="E2013" s="167" t="s">
        <v>3526</v>
      </c>
      <c r="F2013" s="167" t="s">
        <v>3501</v>
      </c>
      <c r="G2013" s="167" t="s">
        <v>3502</v>
      </c>
      <c r="H2013" s="168">
        <v>46160</v>
      </c>
      <c r="I2013" s="167"/>
      <c r="J2013" s="169">
        <v>26118</v>
      </c>
      <c r="K2013" s="167" t="s">
        <v>55</v>
      </c>
      <c r="L2013" s="169">
        <v>2</v>
      </c>
      <c r="M2013" s="167" t="s">
        <v>3513</v>
      </c>
      <c r="N2013" s="169">
        <v>12.4</v>
      </c>
      <c r="O2013" s="167" t="s">
        <v>3505</v>
      </c>
      <c r="P2013" s="167"/>
      <c r="Q2013" s="167" t="s">
        <v>3527</v>
      </c>
      <c r="R2013" s="167" t="s">
        <v>3528</v>
      </c>
      <c r="S2013" s="169">
        <v>2</v>
      </c>
      <c r="T2013" s="167" t="s">
        <v>3529</v>
      </c>
      <c r="U2013" s="169" t="s">
        <v>3530</v>
      </c>
      <c r="V2013" s="167" t="s">
        <v>3669</v>
      </c>
      <c r="W2013" s="167" t="s">
        <v>3670</v>
      </c>
      <c r="X2013" s="170" t="s">
        <v>157</v>
      </c>
      <c r="Y2013" s="171" t="s">
        <v>361</v>
      </c>
      <c r="Z2013" s="167" t="s">
        <v>10936</v>
      </c>
      <c r="AA2013" s="176">
        <v>520</v>
      </c>
      <c r="AB2013" s="167" t="s">
        <v>11254</v>
      </c>
      <c r="AC2013" s="176">
        <v>520</v>
      </c>
      <c r="AD2013" s="167" t="s">
        <v>11254</v>
      </c>
      <c r="AE2013" s="176">
        <v>53372.800000000003</v>
      </c>
    </row>
    <row r="2014" spans="1:31">
      <c r="A2014" s="178">
        <v>108248619250</v>
      </c>
      <c r="B2014" s="166">
        <v>46158</v>
      </c>
      <c r="C2014" s="167" t="s">
        <v>3524</v>
      </c>
      <c r="D2014" s="167" t="s">
        <v>3525</v>
      </c>
      <c r="E2014" s="167" t="s">
        <v>3526</v>
      </c>
      <c r="F2014" s="167" t="s">
        <v>3501</v>
      </c>
      <c r="G2014" s="167" t="s">
        <v>3502</v>
      </c>
      <c r="H2014" s="168">
        <v>46160</v>
      </c>
      <c r="I2014" s="167"/>
      <c r="J2014" s="169">
        <v>26118</v>
      </c>
      <c r="K2014" s="167" t="s">
        <v>55</v>
      </c>
      <c r="L2014" s="169">
        <v>2</v>
      </c>
      <c r="M2014" s="167" t="s">
        <v>3513</v>
      </c>
      <c r="N2014" s="169">
        <v>12.4</v>
      </c>
      <c r="O2014" s="167" t="s">
        <v>3505</v>
      </c>
      <c r="P2014" s="167"/>
      <c r="Q2014" s="167" t="s">
        <v>3527</v>
      </c>
      <c r="R2014" s="167" t="s">
        <v>3528</v>
      </c>
      <c r="S2014" s="169">
        <v>1</v>
      </c>
      <c r="T2014" s="167" t="s">
        <v>3529</v>
      </c>
      <c r="U2014" s="169" t="s">
        <v>3530</v>
      </c>
      <c r="V2014" s="167" t="s">
        <v>3669</v>
      </c>
      <c r="W2014" s="167" t="s">
        <v>3670</v>
      </c>
      <c r="X2014" s="170" t="s">
        <v>157</v>
      </c>
      <c r="Y2014" s="171" t="s">
        <v>361</v>
      </c>
      <c r="Z2014" s="167" t="s">
        <v>10936</v>
      </c>
      <c r="AA2014" s="176">
        <v>480</v>
      </c>
      <c r="AB2014" s="167" t="s">
        <v>11254</v>
      </c>
      <c r="AC2014" s="176">
        <v>480</v>
      </c>
      <c r="AD2014" s="167" t="s">
        <v>11254</v>
      </c>
      <c r="AE2014" s="176">
        <v>49267.199999999997</v>
      </c>
    </row>
    <row r="2015" spans="1:31">
      <c r="A2015" s="178">
        <v>108248658230</v>
      </c>
      <c r="B2015" s="166">
        <v>46158</v>
      </c>
      <c r="C2015" s="167" t="s">
        <v>3524</v>
      </c>
      <c r="D2015" s="167" t="s">
        <v>3525</v>
      </c>
      <c r="E2015" s="167" t="s">
        <v>3526</v>
      </c>
      <c r="F2015" s="167" t="s">
        <v>3501</v>
      </c>
      <c r="G2015" s="167" t="s">
        <v>3502</v>
      </c>
      <c r="H2015" s="168">
        <v>46160</v>
      </c>
      <c r="I2015" s="167" t="s">
        <v>6441</v>
      </c>
      <c r="J2015" s="169">
        <v>26118</v>
      </c>
      <c r="K2015" s="167" t="s">
        <v>55</v>
      </c>
      <c r="L2015" s="169">
        <v>18</v>
      </c>
      <c r="M2015" s="167" t="s">
        <v>3513</v>
      </c>
      <c r="N2015" s="169">
        <v>92</v>
      </c>
      <c r="O2015" s="167" t="s">
        <v>3505</v>
      </c>
      <c r="P2015" s="167"/>
      <c r="Q2015" s="167" t="s">
        <v>3506</v>
      </c>
      <c r="R2015" s="167" t="s">
        <v>3528</v>
      </c>
      <c r="S2015" s="169">
        <v>21</v>
      </c>
      <c r="T2015" s="167" t="s">
        <v>3529</v>
      </c>
      <c r="U2015" s="169" t="s">
        <v>3530</v>
      </c>
      <c r="V2015" s="167" t="s">
        <v>4943</v>
      </c>
      <c r="W2015" s="167" t="s">
        <v>4944</v>
      </c>
      <c r="X2015" s="170" t="s">
        <v>160</v>
      </c>
      <c r="Y2015" s="171" t="s">
        <v>6442</v>
      </c>
      <c r="Z2015" s="167" t="s">
        <v>10937</v>
      </c>
      <c r="AA2015" s="176">
        <v>6000</v>
      </c>
      <c r="AB2015" s="167" t="s">
        <v>11254</v>
      </c>
      <c r="AC2015" s="176">
        <v>6000</v>
      </c>
      <c r="AD2015" s="167" t="s">
        <v>11254</v>
      </c>
      <c r="AE2015" s="176">
        <v>143.88</v>
      </c>
    </row>
    <row r="2016" spans="1:31">
      <c r="A2016" s="178">
        <v>108248658230</v>
      </c>
      <c r="B2016" s="166">
        <v>46158</v>
      </c>
      <c r="C2016" s="167" t="s">
        <v>3524</v>
      </c>
      <c r="D2016" s="167" t="s">
        <v>3525</v>
      </c>
      <c r="E2016" s="167" t="s">
        <v>3526</v>
      </c>
      <c r="F2016" s="167" t="s">
        <v>3501</v>
      </c>
      <c r="G2016" s="167" t="s">
        <v>3502</v>
      </c>
      <c r="H2016" s="168">
        <v>46160</v>
      </c>
      <c r="I2016" s="167" t="s">
        <v>6441</v>
      </c>
      <c r="J2016" s="169">
        <v>26118</v>
      </c>
      <c r="K2016" s="167" t="s">
        <v>55</v>
      </c>
      <c r="L2016" s="169">
        <v>18</v>
      </c>
      <c r="M2016" s="167" t="s">
        <v>3513</v>
      </c>
      <c r="N2016" s="169">
        <v>92</v>
      </c>
      <c r="O2016" s="167" t="s">
        <v>3505</v>
      </c>
      <c r="P2016" s="167"/>
      <c r="Q2016" s="167" t="s">
        <v>3506</v>
      </c>
      <c r="R2016" s="167" t="s">
        <v>3528</v>
      </c>
      <c r="S2016" s="169">
        <v>20</v>
      </c>
      <c r="T2016" s="167" t="s">
        <v>3971</v>
      </c>
      <c r="U2016" s="169" t="s">
        <v>3972</v>
      </c>
      <c r="V2016" s="167" t="s">
        <v>6013</v>
      </c>
      <c r="W2016" s="167" t="s">
        <v>6014</v>
      </c>
      <c r="X2016" s="170" t="s">
        <v>160</v>
      </c>
      <c r="Y2016" s="171" t="s">
        <v>6442</v>
      </c>
      <c r="Z2016" s="167" t="s">
        <v>10937</v>
      </c>
      <c r="AA2016" s="176">
        <v>3000</v>
      </c>
      <c r="AB2016" s="167" t="s">
        <v>11254</v>
      </c>
      <c r="AC2016" s="176">
        <v>3000</v>
      </c>
      <c r="AD2016" s="167" t="s">
        <v>11254</v>
      </c>
      <c r="AE2016" s="176">
        <v>66</v>
      </c>
    </row>
    <row r="2017" spans="1:31">
      <c r="A2017" s="178">
        <v>108248658230</v>
      </c>
      <c r="B2017" s="166">
        <v>46158</v>
      </c>
      <c r="C2017" s="167" t="s">
        <v>3524</v>
      </c>
      <c r="D2017" s="167" t="s">
        <v>3525</v>
      </c>
      <c r="E2017" s="167" t="s">
        <v>3526</v>
      </c>
      <c r="F2017" s="167" t="s">
        <v>3501</v>
      </c>
      <c r="G2017" s="167" t="s">
        <v>3502</v>
      </c>
      <c r="H2017" s="168">
        <v>46160</v>
      </c>
      <c r="I2017" s="167" t="s">
        <v>6441</v>
      </c>
      <c r="J2017" s="169">
        <v>26118</v>
      </c>
      <c r="K2017" s="167" t="s">
        <v>55</v>
      </c>
      <c r="L2017" s="169">
        <v>18</v>
      </c>
      <c r="M2017" s="167" t="s">
        <v>3513</v>
      </c>
      <c r="N2017" s="169">
        <v>92</v>
      </c>
      <c r="O2017" s="167" t="s">
        <v>3505</v>
      </c>
      <c r="P2017" s="167"/>
      <c r="Q2017" s="167" t="s">
        <v>3506</v>
      </c>
      <c r="R2017" s="167" t="s">
        <v>3528</v>
      </c>
      <c r="S2017" s="169">
        <v>19</v>
      </c>
      <c r="T2017" s="167" t="s">
        <v>3717</v>
      </c>
      <c r="U2017" s="169" t="s">
        <v>3718</v>
      </c>
      <c r="V2017" s="167" t="s">
        <v>3933</v>
      </c>
      <c r="W2017" s="167" t="s">
        <v>3934</v>
      </c>
      <c r="X2017" s="170" t="s">
        <v>157</v>
      </c>
      <c r="Y2017" s="171" t="s">
        <v>6442</v>
      </c>
      <c r="Z2017" s="167" t="s">
        <v>10937</v>
      </c>
      <c r="AA2017" s="176">
        <v>10000</v>
      </c>
      <c r="AB2017" s="167" t="s">
        <v>11254</v>
      </c>
      <c r="AC2017" s="176">
        <v>10000</v>
      </c>
      <c r="AD2017" s="167" t="s">
        <v>11254</v>
      </c>
      <c r="AE2017" s="176">
        <v>4700</v>
      </c>
    </row>
    <row r="2018" spans="1:31">
      <c r="A2018" s="178">
        <v>108248658230</v>
      </c>
      <c r="B2018" s="166">
        <v>46158</v>
      </c>
      <c r="C2018" s="167" t="s">
        <v>3524</v>
      </c>
      <c r="D2018" s="167" t="s">
        <v>3525</v>
      </c>
      <c r="E2018" s="167" t="s">
        <v>3526</v>
      </c>
      <c r="F2018" s="167" t="s">
        <v>3501</v>
      </c>
      <c r="G2018" s="167" t="s">
        <v>3502</v>
      </c>
      <c r="H2018" s="168">
        <v>46160</v>
      </c>
      <c r="I2018" s="167" t="s">
        <v>6441</v>
      </c>
      <c r="J2018" s="169">
        <v>26118</v>
      </c>
      <c r="K2018" s="167" t="s">
        <v>55</v>
      </c>
      <c r="L2018" s="169">
        <v>18</v>
      </c>
      <c r="M2018" s="167" t="s">
        <v>3513</v>
      </c>
      <c r="N2018" s="169">
        <v>92</v>
      </c>
      <c r="O2018" s="167" t="s">
        <v>3505</v>
      </c>
      <c r="P2018" s="167"/>
      <c r="Q2018" s="167" t="s">
        <v>3506</v>
      </c>
      <c r="R2018" s="167" t="s">
        <v>3528</v>
      </c>
      <c r="S2018" s="169">
        <v>18</v>
      </c>
      <c r="T2018" s="167" t="s">
        <v>3529</v>
      </c>
      <c r="U2018" s="169" t="s">
        <v>3530</v>
      </c>
      <c r="V2018" s="167" t="s">
        <v>4134</v>
      </c>
      <c r="W2018" s="167" t="s">
        <v>4135</v>
      </c>
      <c r="X2018" s="170" t="s">
        <v>160</v>
      </c>
      <c r="Y2018" s="171" t="s">
        <v>6442</v>
      </c>
      <c r="Z2018" s="167" t="s">
        <v>10937</v>
      </c>
      <c r="AA2018" s="176">
        <v>3000</v>
      </c>
      <c r="AB2018" s="167" t="s">
        <v>11254</v>
      </c>
      <c r="AC2018" s="176">
        <v>3000</v>
      </c>
      <c r="AD2018" s="167" t="s">
        <v>11254</v>
      </c>
      <c r="AE2018" s="176">
        <v>181.2</v>
      </c>
    </row>
    <row r="2019" spans="1:31">
      <c r="A2019" s="178">
        <v>108248658230</v>
      </c>
      <c r="B2019" s="166">
        <v>46158</v>
      </c>
      <c r="C2019" s="167" t="s">
        <v>3524</v>
      </c>
      <c r="D2019" s="167" t="s">
        <v>3525</v>
      </c>
      <c r="E2019" s="167" t="s">
        <v>3526</v>
      </c>
      <c r="F2019" s="167" t="s">
        <v>3501</v>
      </c>
      <c r="G2019" s="167" t="s">
        <v>3502</v>
      </c>
      <c r="H2019" s="168">
        <v>46160</v>
      </c>
      <c r="I2019" s="167" t="s">
        <v>6441</v>
      </c>
      <c r="J2019" s="169">
        <v>26118</v>
      </c>
      <c r="K2019" s="167" t="s">
        <v>55</v>
      </c>
      <c r="L2019" s="169">
        <v>18</v>
      </c>
      <c r="M2019" s="167" t="s">
        <v>3513</v>
      </c>
      <c r="N2019" s="169">
        <v>92</v>
      </c>
      <c r="O2019" s="167" t="s">
        <v>3505</v>
      </c>
      <c r="P2019" s="167"/>
      <c r="Q2019" s="167" t="s">
        <v>3506</v>
      </c>
      <c r="R2019" s="167" t="s">
        <v>3528</v>
      </c>
      <c r="S2019" s="169">
        <v>17</v>
      </c>
      <c r="T2019" s="167" t="s">
        <v>3717</v>
      </c>
      <c r="U2019" s="169" t="s">
        <v>3718</v>
      </c>
      <c r="V2019" s="167" t="s">
        <v>3931</v>
      </c>
      <c r="W2019" s="167" t="s">
        <v>3932</v>
      </c>
      <c r="X2019" s="170" t="s">
        <v>157</v>
      </c>
      <c r="Y2019" s="171" t="s">
        <v>6442</v>
      </c>
      <c r="Z2019" s="167" t="s">
        <v>10937</v>
      </c>
      <c r="AA2019" s="176">
        <v>8000</v>
      </c>
      <c r="AB2019" s="167" t="s">
        <v>11254</v>
      </c>
      <c r="AC2019" s="176">
        <v>8000</v>
      </c>
      <c r="AD2019" s="167" t="s">
        <v>11254</v>
      </c>
      <c r="AE2019" s="176">
        <v>3760</v>
      </c>
    </row>
    <row r="2020" spans="1:31">
      <c r="A2020" s="178">
        <v>108248658230</v>
      </c>
      <c r="B2020" s="166">
        <v>46158</v>
      </c>
      <c r="C2020" s="167" t="s">
        <v>3524</v>
      </c>
      <c r="D2020" s="167" t="s">
        <v>3525</v>
      </c>
      <c r="E2020" s="167" t="s">
        <v>3526</v>
      </c>
      <c r="F2020" s="167" t="s">
        <v>3501</v>
      </c>
      <c r="G2020" s="167" t="s">
        <v>3502</v>
      </c>
      <c r="H2020" s="168">
        <v>46160</v>
      </c>
      <c r="I2020" s="167" t="s">
        <v>6441</v>
      </c>
      <c r="J2020" s="169">
        <v>26118</v>
      </c>
      <c r="K2020" s="167" t="s">
        <v>55</v>
      </c>
      <c r="L2020" s="169">
        <v>18</v>
      </c>
      <c r="M2020" s="167" t="s">
        <v>3513</v>
      </c>
      <c r="N2020" s="169">
        <v>92</v>
      </c>
      <c r="O2020" s="167" t="s">
        <v>3505</v>
      </c>
      <c r="P2020" s="167"/>
      <c r="Q2020" s="167" t="s">
        <v>3506</v>
      </c>
      <c r="R2020" s="167" t="s">
        <v>3528</v>
      </c>
      <c r="S2020" s="169">
        <v>16</v>
      </c>
      <c r="T2020" s="167" t="s">
        <v>3535</v>
      </c>
      <c r="U2020" s="169" t="s">
        <v>3536</v>
      </c>
      <c r="V2020" s="167" t="s">
        <v>4945</v>
      </c>
      <c r="W2020" s="167" t="s">
        <v>4946</v>
      </c>
      <c r="X2020" s="170" t="s">
        <v>157</v>
      </c>
      <c r="Y2020" s="171" t="s">
        <v>6442</v>
      </c>
      <c r="Z2020" s="167" t="s">
        <v>10937</v>
      </c>
      <c r="AA2020" s="176">
        <v>70000</v>
      </c>
      <c r="AB2020" s="167" t="s">
        <v>11254</v>
      </c>
      <c r="AC2020" s="176">
        <v>70000</v>
      </c>
      <c r="AD2020" s="167" t="s">
        <v>11254</v>
      </c>
      <c r="AE2020" s="176">
        <v>29.4</v>
      </c>
    </row>
    <row r="2021" spans="1:31">
      <c r="A2021" s="178">
        <v>108248658230</v>
      </c>
      <c r="B2021" s="166">
        <v>46158</v>
      </c>
      <c r="C2021" s="167" t="s">
        <v>3524</v>
      </c>
      <c r="D2021" s="167" t="s">
        <v>3525</v>
      </c>
      <c r="E2021" s="167" t="s">
        <v>3526</v>
      </c>
      <c r="F2021" s="167" t="s">
        <v>3501</v>
      </c>
      <c r="G2021" s="167" t="s">
        <v>3502</v>
      </c>
      <c r="H2021" s="168">
        <v>46160</v>
      </c>
      <c r="I2021" s="167" t="s">
        <v>6441</v>
      </c>
      <c r="J2021" s="169">
        <v>26118</v>
      </c>
      <c r="K2021" s="167" t="s">
        <v>55</v>
      </c>
      <c r="L2021" s="169">
        <v>18</v>
      </c>
      <c r="M2021" s="167" t="s">
        <v>3513</v>
      </c>
      <c r="N2021" s="169">
        <v>92</v>
      </c>
      <c r="O2021" s="167" t="s">
        <v>3505</v>
      </c>
      <c r="P2021" s="167"/>
      <c r="Q2021" s="167" t="s">
        <v>3506</v>
      </c>
      <c r="R2021" s="167" t="s">
        <v>3528</v>
      </c>
      <c r="S2021" s="169">
        <v>15</v>
      </c>
      <c r="T2021" s="167" t="s">
        <v>3535</v>
      </c>
      <c r="U2021" s="169" t="s">
        <v>3536</v>
      </c>
      <c r="V2021" s="167" t="s">
        <v>6443</v>
      </c>
      <c r="W2021" s="167" t="s">
        <v>6444</v>
      </c>
      <c r="X2021" s="170" t="s">
        <v>165</v>
      </c>
      <c r="Y2021" s="171" t="s">
        <v>6442</v>
      </c>
      <c r="Z2021" s="167" t="s">
        <v>10937</v>
      </c>
      <c r="AA2021" s="176">
        <v>90000</v>
      </c>
      <c r="AB2021" s="167" t="s">
        <v>11254</v>
      </c>
      <c r="AC2021" s="176">
        <v>90000</v>
      </c>
      <c r="AD2021" s="167" t="s">
        <v>11254</v>
      </c>
      <c r="AE2021" s="176">
        <v>78.3</v>
      </c>
    </row>
    <row r="2022" spans="1:31">
      <c r="A2022" s="178">
        <v>108248658230</v>
      </c>
      <c r="B2022" s="166">
        <v>46158</v>
      </c>
      <c r="C2022" s="167" t="s">
        <v>3524</v>
      </c>
      <c r="D2022" s="167" t="s">
        <v>3525</v>
      </c>
      <c r="E2022" s="167" t="s">
        <v>3526</v>
      </c>
      <c r="F2022" s="167" t="s">
        <v>3501</v>
      </c>
      <c r="G2022" s="167" t="s">
        <v>3502</v>
      </c>
      <c r="H2022" s="168">
        <v>46160</v>
      </c>
      <c r="I2022" s="167" t="s">
        <v>6441</v>
      </c>
      <c r="J2022" s="169">
        <v>26118</v>
      </c>
      <c r="K2022" s="167" t="s">
        <v>55</v>
      </c>
      <c r="L2022" s="169">
        <v>18</v>
      </c>
      <c r="M2022" s="167" t="s">
        <v>3513</v>
      </c>
      <c r="N2022" s="169">
        <v>92</v>
      </c>
      <c r="O2022" s="167" t="s">
        <v>3505</v>
      </c>
      <c r="P2022" s="167"/>
      <c r="Q2022" s="167" t="s">
        <v>3506</v>
      </c>
      <c r="R2022" s="167" t="s">
        <v>3528</v>
      </c>
      <c r="S2022" s="169">
        <v>14</v>
      </c>
      <c r="T2022" s="167" t="s">
        <v>3535</v>
      </c>
      <c r="U2022" s="169" t="s">
        <v>3536</v>
      </c>
      <c r="V2022" s="167" t="s">
        <v>6445</v>
      </c>
      <c r="W2022" s="167" t="s">
        <v>6446</v>
      </c>
      <c r="X2022" s="170" t="s">
        <v>165</v>
      </c>
      <c r="Y2022" s="171" t="s">
        <v>6442</v>
      </c>
      <c r="Z2022" s="167" t="s">
        <v>10937</v>
      </c>
      <c r="AA2022" s="176">
        <v>20000</v>
      </c>
      <c r="AB2022" s="167" t="s">
        <v>11254</v>
      </c>
      <c r="AC2022" s="176">
        <v>20000</v>
      </c>
      <c r="AD2022" s="167" t="s">
        <v>11254</v>
      </c>
      <c r="AE2022" s="176">
        <v>22</v>
      </c>
    </row>
    <row r="2023" spans="1:31">
      <c r="A2023" s="178">
        <v>108248658230</v>
      </c>
      <c r="B2023" s="166">
        <v>46158</v>
      </c>
      <c r="C2023" s="167" t="s">
        <v>3524</v>
      </c>
      <c r="D2023" s="167" t="s">
        <v>3525</v>
      </c>
      <c r="E2023" s="167" t="s">
        <v>3526</v>
      </c>
      <c r="F2023" s="167" t="s">
        <v>3501</v>
      </c>
      <c r="G2023" s="167" t="s">
        <v>3502</v>
      </c>
      <c r="H2023" s="168">
        <v>46160</v>
      </c>
      <c r="I2023" s="167" t="s">
        <v>6441</v>
      </c>
      <c r="J2023" s="169">
        <v>26118</v>
      </c>
      <c r="K2023" s="167" t="s">
        <v>55</v>
      </c>
      <c r="L2023" s="169">
        <v>18</v>
      </c>
      <c r="M2023" s="167" t="s">
        <v>3513</v>
      </c>
      <c r="N2023" s="169">
        <v>92</v>
      </c>
      <c r="O2023" s="167" t="s">
        <v>3505</v>
      </c>
      <c r="P2023" s="167"/>
      <c r="Q2023" s="167" t="s">
        <v>3506</v>
      </c>
      <c r="R2023" s="167" t="s">
        <v>3528</v>
      </c>
      <c r="S2023" s="169">
        <v>13</v>
      </c>
      <c r="T2023" s="167" t="s">
        <v>3717</v>
      </c>
      <c r="U2023" s="169" t="s">
        <v>3718</v>
      </c>
      <c r="V2023" s="167" t="s">
        <v>3939</v>
      </c>
      <c r="W2023" s="167" t="s">
        <v>3940</v>
      </c>
      <c r="X2023" s="170" t="s">
        <v>157</v>
      </c>
      <c r="Y2023" s="171" t="s">
        <v>6442</v>
      </c>
      <c r="Z2023" s="167" t="s">
        <v>10937</v>
      </c>
      <c r="AA2023" s="176">
        <v>4800</v>
      </c>
      <c r="AB2023" s="167" t="s">
        <v>11254</v>
      </c>
      <c r="AC2023" s="176">
        <v>4800</v>
      </c>
      <c r="AD2023" s="167" t="s">
        <v>11254</v>
      </c>
      <c r="AE2023" s="176">
        <v>1056</v>
      </c>
    </row>
    <row r="2024" spans="1:31">
      <c r="A2024" s="178">
        <v>108248658230</v>
      </c>
      <c r="B2024" s="166">
        <v>46158</v>
      </c>
      <c r="C2024" s="167" t="s">
        <v>3524</v>
      </c>
      <c r="D2024" s="167" t="s">
        <v>3525</v>
      </c>
      <c r="E2024" s="167" t="s">
        <v>3526</v>
      </c>
      <c r="F2024" s="167" t="s">
        <v>3501</v>
      </c>
      <c r="G2024" s="167" t="s">
        <v>3502</v>
      </c>
      <c r="H2024" s="168">
        <v>46160</v>
      </c>
      <c r="I2024" s="167" t="s">
        <v>6441</v>
      </c>
      <c r="J2024" s="169">
        <v>26118</v>
      </c>
      <c r="K2024" s="167" t="s">
        <v>55</v>
      </c>
      <c r="L2024" s="169">
        <v>18</v>
      </c>
      <c r="M2024" s="167" t="s">
        <v>3513</v>
      </c>
      <c r="N2024" s="169">
        <v>92</v>
      </c>
      <c r="O2024" s="167" t="s">
        <v>3505</v>
      </c>
      <c r="P2024" s="167"/>
      <c r="Q2024" s="167" t="s">
        <v>3506</v>
      </c>
      <c r="R2024" s="167" t="s">
        <v>3528</v>
      </c>
      <c r="S2024" s="169">
        <v>12</v>
      </c>
      <c r="T2024" s="167" t="s">
        <v>3717</v>
      </c>
      <c r="U2024" s="169" t="s">
        <v>3718</v>
      </c>
      <c r="V2024" s="167" t="s">
        <v>3935</v>
      </c>
      <c r="W2024" s="167" t="s">
        <v>3936</v>
      </c>
      <c r="X2024" s="170" t="s">
        <v>157</v>
      </c>
      <c r="Y2024" s="171" t="s">
        <v>6442</v>
      </c>
      <c r="Z2024" s="167" t="s">
        <v>10937</v>
      </c>
      <c r="AA2024" s="176">
        <v>3600</v>
      </c>
      <c r="AB2024" s="167" t="s">
        <v>11254</v>
      </c>
      <c r="AC2024" s="176">
        <v>3600</v>
      </c>
      <c r="AD2024" s="167" t="s">
        <v>11254</v>
      </c>
      <c r="AE2024" s="176">
        <v>1368</v>
      </c>
    </row>
    <row r="2025" spans="1:31">
      <c r="A2025" s="178">
        <v>108248658230</v>
      </c>
      <c r="B2025" s="166">
        <v>46158</v>
      </c>
      <c r="C2025" s="167" t="s">
        <v>3524</v>
      </c>
      <c r="D2025" s="167" t="s">
        <v>3525</v>
      </c>
      <c r="E2025" s="167" t="s">
        <v>3526</v>
      </c>
      <c r="F2025" s="167" t="s">
        <v>3501</v>
      </c>
      <c r="G2025" s="167" t="s">
        <v>3502</v>
      </c>
      <c r="H2025" s="168">
        <v>46160</v>
      </c>
      <c r="I2025" s="167" t="s">
        <v>6441</v>
      </c>
      <c r="J2025" s="169">
        <v>26118</v>
      </c>
      <c r="K2025" s="167" t="s">
        <v>55</v>
      </c>
      <c r="L2025" s="169">
        <v>18</v>
      </c>
      <c r="M2025" s="167" t="s">
        <v>3513</v>
      </c>
      <c r="N2025" s="169">
        <v>92</v>
      </c>
      <c r="O2025" s="167" t="s">
        <v>3505</v>
      </c>
      <c r="P2025" s="167"/>
      <c r="Q2025" s="167" t="s">
        <v>3506</v>
      </c>
      <c r="R2025" s="167" t="s">
        <v>3528</v>
      </c>
      <c r="S2025" s="169">
        <v>11</v>
      </c>
      <c r="T2025" s="167" t="s">
        <v>3535</v>
      </c>
      <c r="U2025" s="169" t="s">
        <v>3536</v>
      </c>
      <c r="V2025" s="167" t="s">
        <v>6447</v>
      </c>
      <c r="W2025" s="167" t="s">
        <v>3854</v>
      </c>
      <c r="X2025" s="170" t="s">
        <v>157</v>
      </c>
      <c r="Y2025" s="171" t="s">
        <v>6442</v>
      </c>
      <c r="Z2025" s="167" t="s">
        <v>10937</v>
      </c>
      <c r="AA2025" s="176">
        <v>40000</v>
      </c>
      <c r="AB2025" s="167" t="s">
        <v>11254</v>
      </c>
      <c r="AC2025" s="176">
        <v>40000</v>
      </c>
      <c r="AD2025" s="167" t="s">
        <v>11254</v>
      </c>
      <c r="AE2025" s="176">
        <v>11.2</v>
      </c>
    </row>
    <row r="2026" spans="1:31">
      <c r="A2026" s="178">
        <v>108248658230</v>
      </c>
      <c r="B2026" s="166">
        <v>46158</v>
      </c>
      <c r="C2026" s="167" t="s">
        <v>3524</v>
      </c>
      <c r="D2026" s="167" t="s">
        <v>3525</v>
      </c>
      <c r="E2026" s="167" t="s">
        <v>3526</v>
      </c>
      <c r="F2026" s="167" t="s">
        <v>3501</v>
      </c>
      <c r="G2026" s="167" t="s">
        <v>3502</v>
      </c>
      <c r="H2026" s="168">
        <v>46160</v>
      </c>
      <c r="I2026" s="167" t="s">
        <v>6441</v>
      </c>
      <c r="J2026" s="169">
        <v>26118</v>
      </c>
      <c r="K2026" s="167" t="s">
        <v>55</v>
      </c>
      <c r="L2026" s="169">
        <v>18</v>
      </c>
      <c r="M2026" s="167" t="s">
        <v>3513</v>
      </c>
      <c r="N2026" s="169">
        <v>92</v>
      </c>
      <c r="O2026" s="167" t="s">
        <v>3505</v>
      </c>
      <c r="P2026" s="167"/>
      <c r="Q2026" s="167" t="s">
        <v>3506</v>
      </c>
      <c r="R2026" s="167" t="s">
        <v>3528</v>
      </c>
      <c r="S2026" s="169">
        <v>10</v>
      </c>
      <c r="T2026" s="167" t="s">
        <v>3560</v>
      </c>
      <c r="U2026" s="169" t="s">
        <v>3561</v>
      </c>
      <c r="V2026" s="167" t="s">
        <v>6448</v>
      </c>
      <c r="W2026" s="167" t="s">
        <v>6449</v>
      </c>
      <c r="X2026" s="170" t="s">
        <v>3533</v>
      </c>
      <c r="Y2026" s="171" t="s">
        <v>6442</v>
      </c>
      <c r="Z2026" s="167" t="s">
        <v>10937</v>
      </c>
      <c r="AA2026" s="176">
        <v>500</v>
      </c>
      <c r="AB2026" s="167" t="s">
        <v>11254</v>
      </c>
      <c r="AC2026" s="176">
        <v>500</v>
      </c>
      <c r="AD2026" s="167" t="s">
        <v>11254</v>
      </c>
      <c r="AE2026" s="176">
        <v>88.48</v>
      </c>
    </row>
    <row r="2027" spans="1:31">
      <c r="A2027" s="178">
        <v>108248658230</v>
      </c>
      <c r="B2027" s="166">
        <v>46158</v>
      </c>
      <c r="C2027" s="167" t="s">
        <v>3524</v>
      </c>
      <c r="D2027" s="167" t="s">
        <v>3525</v>
      </c>
      <c r="E2027" s="167" t="s">
        <v>3526</v>
      </c>
      <c r="F2027" s="167" t="s">
        <v>3501</v>
      </c>
      <c r="G2027" s="167" t="s">
        <v>3502</v>
      </c>
      <c r="H2027" s="168">
        <v>46160</v>
      </c>
      <c r="I2027" s="167" t="s">
        <v>6441</v>
      </c>
      <c r="J2027" s="169">
        <v>26118</v>
      </c>
      <c r="K2027" s="167" t="s">
        <v>55</v>
      </c>
      <c r="L2027" s="169">
        <v>18</v>
      </c>
      <c r="M2027" s="167" t="s">
        <v>3513</v>
      </c>
      <c r="N2027" s="169">
        <v>92</v>
      </c>
      <c r="O2027" s="167" t="s">
        <v>3505</v>
      </c>
      <c r="P2027" s="167"/>
      <c r="Q2027" s="167" t="s">
        <v>3506</v>
      </c>
      <c r="R2027" s="167" t="s">
        <v>3528</v>
      </c>
      <c r="S2027" s="169">
        <v>9</v>
      </c>
      <c r="T2027" s="167" t="s">
        <v>3961</v>
      </c>
      <c r="U2027" s="169" t="s">
        <v>3962</v>
      </c>
      <c r="V2027" s="167" t="s">
        <v>6450</v>
      </c>
      <c r="W2027" s="167" t="s">
        <v>6451</v>
      </c>
      <c r="X2027" s="170" t="s">
        <v>3533</v>
      </c>
      <c r="Y2027" s="171" t="s">
        <v>6442</v>
      </c>
      <c r="Z2027" s="167" t="s">
        <v>10937</v>
      </c>
      <c r="AA2027" s="176">
        <v>16500</v>
      </c>
      <c r="AB2027" s="167" t="s">
        <v>11254</v>
      </c>
      <c r="AC2027" s="176">
        <v>16500</v>
      </c>
      <c r="AD2027" s="167" t="s">
        <v>11254</v>
      </c>
      <c r="AE2027" s="176">
        <v>7078.5</v>
      </c>
    </row>
    <row r="2028" spans="1:31">
      <c r="A2028" s="178">
        <v>108248658230</v>
      </c>
      <c r="B2028" s="166">
        <v>46158</v>
      </c>
      <c r="C2028" s="167" t="s">
        <v>3524</v>
      </c>
      <c r="D2028" s="167" t="s">
        <v>3525</v>
      </c>
      <c r="E2028" s="167" t="s">
        <v>3526</v>
      </c>
      <c r="F2028" s="167" t="s">
        <v>3501</v>
      </c>
      <c r="G2028" s="167" t="s">
        <v>3502</v>
      </c>
      <c r="H2028" s="168">
        <v>46160</v>
      </c>
      <c r="I2028" s="167" t="s">
        <v>6441</v>
      </c>
      <c r="J2028" s="169">
        <v>26118</v>
      </c>
      <c r="K2028" s="167" t="s">
        <v>55</v>
      </c>
      <c r="L2028" s="169">
        <v>18</v>
      </c>
      <c r="M2028" s="167" t="s">
        <v>3513</v>
      </c>
      <c r="N2028" s="169">
        <v>92</v>
      </c>
      <c r="O2028" s="167" t="s">
        <v>3505</v>
      </c>
      <c r="P2028" s="167"/>
      <c r="Q2028" s="167" t="s">
        <v>3506</v>
      </c>
      <c r="R2028" s="167" t="s">
        <v>3528</v>
      </c>
      <c r="S2028" s="169">
        <v>8</v>
      </c>
      <c r="T2028" s="167" t="s">
        <v>3540</v>
      </c>
      <c r="U2028" s="169" t="s">
        <v>3541</v>
      </c>
      <c r="V2028" s="167" t="s">
        <v>4093</v>
      </c>
      <c r="W2028" s="167" t="s">
        <v>4094</v>
      </c>
      <c r="X2028" s="170" t="s">
        <v>3533</v>
      </c>
      <c r="Y2028" s="171" t="s">
        <v>6442</v>
      </c>
      <c r="Z2028" s="167" t="s">
        <v>10937</v>
      </c>
      <c r="AA2028" s="176">
        <v>45000</v>
      </c>
      <c r="AB2028" s="167" t="s">
        <v>11254</v>
      </c>
      <c r="AC2028" s="176">
        <v>45000</v>
      </c>
      <c r="AD2028" s="167" t="s">
        <v>11254</v>
      </c>
      <c r="AE2028" s="176">
        <v>1773</v>
      </c>
    </row>
    <row r="2029" spans="1:31">
      <c r="A2029" s="178">
        <v>108248658230</v>
      </c>
      <c r="B2029" s="166">
        <v>46158</v>
      </c>
      <c r="C2029" s="167" t="s">
        <v>3524</v>
      </c>
      <c r="D2029" s="167" t="s">
        <v>3525</v>
      </c>
      <c r="E2029" s="167" t="s">
        <v>3526</v>
      </c>
      <c r="F2029" s="167" t="s">
        <v>3501</v>
      </c>
      <c r="G2029" s="167" t="s">
        <v>3502</v>
      </c>
      <c r="H2029" s="168">
        <v>46160</v>
      </c>
      <c r="I2029" s="167" t="s">
        <v>6441</v>
      </c>
      <c r="J2029" s="169">
        <v>26118</v>
      </c>
      <c r="K2029" s="167" t="s">
        <v>55</v>
      </c>
      <c r="L2029" s="169">
        <v>18</v>
      </c>
      <c r="M2029" s="167" t="s">
        <v>3513</v>
      </c>
      <c r="N2029" s="169">
        <v>92</v>
      </c>
      <c r="O2029" s="167" t="s">
        <v>3505</v>
      </c>
      <c r="P2029" s="167"/>
      <c r="Q2029" s="167" t="s">
        <v>3506</v>
      </c>
      <c r="R2029" s="167" t="s">
        <v>3528</v>
      </c>
      <c r="S2029" s="169">
        <v>7</v>
      </c>
      <c r="T2029" s="167" t="s">
        <v>3535</v>
      </c>
      <c r="U2029" s="169" t="s">
        <v>3536</v>
      </c>
      <c r="V2029" s="167" t="s">
        <v>4919</v>
      </c>
      <c r="W2029" s="167" t="s">
        <v>4920</v>
      </c>
      <c r="X2029" s="170" t="s">
        <v>3533</v>
      </c>
      <c r="Y2029" s="171" t="s">
        <v>6442</v>
      </c>
      <c r="Z2029" s="167" t="s">
        <v>10937</v>
      </c>
      <c r="AA2029" s="176">
        <v>5000</v>
      </c>
      <c r="AB2029" s="167" t="s">
        <v>11254</v>
      </c>
      <c r="AC2029" s="176">
        <v>5000</v>
      </c>
      <c r="AD2029" s="167" t="s">
        <v>11254</v>
      </c>
      <c r="AE2029" s="176">
        <v>150</v>
      </c>
    </row>
    <row r="2030" spans="1:31">
      <c r="A2030" s="178">
        <v>108248658230</v>
      </c>
      <c r="B2030" s="166">
        <v>46158</v>
      </c>
      <c r="C2030" s="167" t="s">
        <v>3524</v>
      </c>
      <c r="D2030" s="167" t="s">
        <v>3525</v>
      </c>
      <c r="E2030" s="167" t="s">
        <v>3526</v>
      </c>
      <c r="F2030" s="167" t="s">
        <v>3501</v>
      </c>
      <c r="G2030" s="167" t="s">
        <v>3502</v>
      </c>
      <c r="H2030" s="168">
        <v>46160</v>
      </c>
      <c r="I2030" s="167" t="s">
        <v>6441</v>
      </c>
      <c r="J2030" s="169">
        <v>26118</v>
      </c>
      <c r="K2030" s="167" t="s">
        <v>55</v>
      </c>
      <c r="L2030" s="169">
        <v>18</v>
      </c>
      <c r="M2030" s="167" t="s">
        <v>3513</v>
      </c>
      <c r="N2030" s="169">
        <v>92</v>
      </c>
      <c r="O2030" s="167" t="s">
        <v>3505</v>
      </c>
      <c r="P2030" s="167"/>
      <c r="Q2030" s="167" t="s">
        <v>3506</v>
      </c>
      <c r="R2030" s="167" t="s">
        <v>3528</v>
      </c>
      <c r="S2030" s="169">
        <v>6</v>
      </c>
      <c r="T2030" s="167" t="s">
        <v>3535</v>
      </c>
      <c r="U2030" s="169" t="s">
        <v>3536</v>
      </c>
      <c r="V2030" s="167" t="s">
        <v>4919</v>
      </c>
      <c r="W2030" s="167" t="s">
        <v>4920</v>
      </c>
      <c r="X2030" s="170" t="s">
        <v>3533</v>
      </c>
      <c r="Y2030" s="171" t="s">
        <v>6442</v>
      </c>
      <c r="Z2030" s="167" t="s">
        <v>10937</v>
      </c>
      <c r="AA2030" s="176">
        <v>10000</v>
      </c>
      <c r="AB2030" s="167" t="s">
        <v>11254</v>
      </c>
      <c r="AC2030" s="176">
        <v>10000</v>
      </c>
      <c r="AD2030" s="167" t="s">
        <v>11254</v>
      </c>
      <c r="AE2030" s="176">
        <v>300</v>
      </c>
    </row>
    <row r="2031" spans="1:31">
      <c r="A2031" s="178">
        <v>108248658230</v>
      </c>
      <c r="B2031" s="166">
        <v>46158</v>
      </c>
      <c r="C2031" s="167" t="s">
        <v>3524</v>
      </c>
      <c r="D2031" s="167" t="s">
        <v>3525</v>
      </c>
      <c r="E2031" s="167" t="s">
        <v>3526</v>
      </c>
      <c r="F2031" s="167" t="s">
        <v>3501</v>
      </c>
      <c r="G2031" s="167" t="s">
        <v>3502</v>
      </c>
      <c r="H2031" s="168">
        <v>46160</v>
      </c>
      <c r="I2031" s="167" t="s">
        <v>6441</v>
      </c>
      <c r="J2031" s="169">
        <v>26118</v>
      </c>
      <c r="K2031" s="167" t="s">
        <v>55</v>
      </c>
      <c r="L2031" s="169">
        <v>18</v>
      </c>
      <c r="M2031" s="167" t="s">
        <v>3513</v>
      </c>
      <c r="N2031" s="169">
        <v>92</v>
      </c>
      <c r="O2031" s="167" t="s">
        <v>3505</v>
      </c>
      <c r="P2031" s="167"/>
      <c r="Q2031" s="167" t="s">
        <v>3506</v>
      </c>
      <c r="R2031" s="167" t="s">
        <v>3528</v>
      </c>
      <c r="S2031" s="169">
        <v>5</v>
      </c>
      <c r="T2031" s="167" t="s">
        <v>3545</v>
      </c>
      <c r="U2031" s="169" t="s">
        <v>3546</v>
      </c>
      <c r="V2031" s="167" t="s">
        <v>4136</v>
      </c>
      <c r="W2031" s="167" t="s">
        <v>3626</v>
      </c>
      <c r="X2031" s="170" t="s">
        <v>157</v>
      </c>
      <c r="Y2031" s="171" t="s">
        <v>6442</v>
      </c>
      <c r="Z2031" s="167" t="s">
        <v>10937</v>
      </c>
      <c r="AA2031" s="176">
        <v>5000</v>
      </c>
      <c r="AB2031" s="167" t="s">
        <v>11254</v>
      </c>
      <c r="AC2031" s="176">
        <v>5000</v>
      </c>
      <c r="AD2031" s="167" t="s">
        <v>11254</v>
      </c>
      <c r="AE2031" s="176">
        <v>950</v>
      </c>
    </row>
    <row r="2032" spans="1:31">
      <c r="A2032" s="178">
        <v>108248658230</v>
      </c>
      <c r="B2032" s="166">
        <v>46158</v>
      </c>
      <c r="C2032" s="167" t="s">
        <v>3524</v>
      </c>
      <c r="D2032" s="167" t="s">
        <v>3525</v>
      </c>
      <c r="E2032" s="167" t="s">
        <v>3526</v>
      </c>
      <c r="F2032" s="167" t="s">
        <v>3501</v>
      </c>
      <c r="G2032" s="167" t="s">
        <v>3502</v>
      </c>
      <c r="H2032" s="168">
        <v>46160</v>
      </c>
      <c r="I2032" s="167" t="s">
        <v>6441</v>
      </c>
      <c r="J2032" s="169">
        <v>26118</v>
      </c>
      <c r="K2032" s="167" t="s">
        <v>55</v>
      </c>
      <c r="L2032" s="169">
        <v>18</v>
      </c>
      <c r="M2032" s="167" t="s">
        <v>3513</v>
      </c>
      <c r="N2032" s="169">
        <v>92</v>
      </c>
      <c r="O2032" s="167" t="s">
        <v>3505</v>
      </c>
      <c r="P2032" s="167"/>
      <c r="Q2032" s="167" t="s">
        <v>3506</v>
      </c>
      <c r="R2032" s="167" t="s">
        <v>3528</v>
      </c>
      <c r="S2032" s="169">
        <v>4</v>
      </c>
      <c r="T2032" s="167" t="s">
        <v>3545</v>
      </c>
      <c r="U2032" s="169" t="s">
        <v>3546</v>
      </c>
      <c r="V2032" s="167" t="s">
        <v>4136</v>
      </c>
      <c r="W2032" s="167" t="s">
        <v>3626</v>
      </c>
      <c r="X2032" s="170" t="s">
        <v>157</v>
      </c>
      <c r="Y2032" s="171" t="s">
        <v>6442</v>
      </c>
      <c r="Z2032" s="167" t="s">
        <v>10937</v>
      </c>
      <c r="AA2032" s="176">
        <v>15000</v>
      </c>
      <c r="AB2032" s="167" t="s">
        <v>11254</v>
      </c>
      <c r="AC2032" s="176">
        <v>15000</v>
      </c>
      <c r="AD2032" s="167" t="s">
        <v>11254</v>
      </c>
      <c r="AE2032" s="176">
        <v>2850</v>
      </c>
    </row>
    <row r="2033" spans="1:31">
      <c r="A2033" s="178">
        <v>108248658230</v>
      </c>
      <c r="B2033" s="166">
        <v>46158</v>
      </c>
      <c r="C2033" s="167" t="s">
        <v>3524</v>
      </c>
      <c r="D2033" s="167" t="s">
        <v>3525</v>
      </c>
      <c r="E2033" s="167" t="s">
        <v>3526</v>
      </c>
      <c r="F2033" s="167" t="s">
        <v>3501</v>
      </c>
      <c r="G2033" s="167" t="s">
        <v>3502</v>
      </c>
      <c r="H2033" s="168">
        <v>46160</v>
      </c>
      <c r="I2033" s="167" t="s">
        <v>6441</v>
      </c>
      <c r="J2033" s="169">
        <v>26118</v>
      </c>
      <c r="K2033" s="167" t="s">
        <v>55</v>
      </c>
      <c r="L2033" s="169">
        <v>18</v>
      </c>
      <c r="M2033" s="167" t="s">
        <v>3513</v>
      </c>
      <c r="N2033" s="169">
        <v>92</v>
      </c>
      <c r="O2033" s="167" t="s">
        <v>3505</v>
      </c>
      <c r="P2033" s="167"/>
      <c r="Q2033" s="167" t="s">
        <v>3506</v>
      </c>
      <c r="R2033" s="167" t="s">
        <v>3528</v>
      </c>
      <c r="S2033" s="169">
        <v>3</v>
      </c>
      <c r="T2033" s="167" t="s">
        <v>3545</v>
      </c>
      <c r="U2033" s="169" t="s">
        <v>3546</v>
      </c>
      <c r="V2033" s="167" t="s">
        <v>6452</v>
      </c>
      <c r="W2033" s="167" t="s">
        <v>3626</v>
      </c>
      <c r="X2033" s="170" t="s">
        <v>157</v>
      </c>
      <c r="Y2033" s="171" t="s">
        <v>6442</v>
      </c>
      <c r="Z2033" s="167" t="s">
        <v>10937</v>
      </c>
      <c r="AA2033" s="176">
        <v>10000</v>
      </c>
      <c r="AB2033" s="167" t="s">
        <v>11254</v>
      </c>
      <c r="AC2033" s="176">
        <v>10000</v>
      </c>
      <c r="AD2033" s="167" t="s">
        <v>11254</v>
      </c>
      <c r="AE2033" s="176">
        <v>1900</v>
      </c>
    </row>
    <row r="2034" spans="1:31">
      <c r="A2034" s="178">
        <v>108248658230</v>
      </c>
      <c r="B2034" s="166">
        <v>46158</v>
      </c>
      <c r="C2034" s="167" t="s">
        <v>3524</v>
      </c>
      <c r="D2034" s="167" t="s">
        <v>3525</v>
      </c>
      <c r="E2034" s="167" t="s">
        <v>3526</v>
      </c>
      <c r="F2034" s="167" t="s">
        <v>3501</v>
      </c>
      <c r="G2034" s="167" t="s">
        <v>3502</v>
      </c>
      <c r="H2034" s="168">
        <v>46160</v>
      </c>
      <c r="I2034" s="167" t="s">
        <v>6441</v>
      </c>
      <c r="J2034" s="169">
        <v>26118</v>
      </c>
      <c r="K2034" s="167" t="s">
        <v>55</v>
      </c>
      <c r="L2034" s="169">
        <v>18</v>
      </c>
      <c r="M2034" s="167" t="s">
        <v>3513</v>
      </c>
      <c r="N2034" s="169">
        <v>92</v>
      </c>
      <c r="O2034" s="167" t="s">
        <v>3505</v>
      </c>
      <c r="P2034" s="167"/>
      <c r="Q2034" s="167" t="s">
        <v>3506</v>
      </c>
      <c r="R2034" s="167" t="s">
        <v>3528</v>
      </c>
      <c r="S2034" s="169">
        <v>2</v>
      </c>
      <c r="T2034" s="167" t="s">
        <v>3971</v>
      </c>
      <c r="U2034" s="169" t="s">
        <v>3972</v>
      </c>
      <c r="V2034" s="167" t="s">
        <v>6453</v>
      </c>
      <c r="W2034" s="167" t="s">
        <v>6454</v>
      </c>
      <c r="X2034" s="170" t="s">
        <v>159</v>
      </c>
      <c r="Y2034" s="171" t="s">
        <v>6442</v>
      </c>
      <c r="Z2034" s="167" t="s">
        <v>10937</v>
      </c>
      <c r="AA2034" s="176">
        <v>3000</v>
      </c>
      <c r="AB2034" s="167" t="s">
        <v>11254</v>
      </c>
      <c r="AC2034" s="176">
        <v>3000</v>
      </c>
      <c r="AD2034" s="167" t="s">
        <v>11254</v>
      </c>
      <c r="AE2034" s="176">
        <v>223.5</v>
      </c>
    </row>
    <row r="2035" spans="1:31">
      <c r="A2035" s="178">
        <v>108248658230</v>
      </c>
      <c r="B2035" s="166">
        <v>46158</v>
      </c>
      <c r="C2035" s="167" t="s">
        <v>3524</v>
      </c>
      <c r="D2035" s="167" t="s">
        <v>3525</v>
      </c>
      <c r="E2035" s="167" t="s">
        <v>3526</v>
      </c>
      <c r="F2035" s="167" t="s">
        <v>3501</v>
      </c>
      <c r="G2035" s="167" t="s">
        <v>3502</v>
      </c>
      <c r="H2035" s="168">
        <v>46160</v>
      </c>
      <c r="I2035" s="167" t="s">
        <v>6441</v>
      </c>
      <c r="J2035" s="169">
        <v>26118</v>
      </c>
      <c r="K2035" s="167" t="s">
        <v>55</v>
      </c>
      <c r="L2035" s="169">
        <v>18</v>
      </c>
      <c r="M2035" s="167" t="s">
        <v>3513</v>
      </c>
      <c r="N2035" s="169">
        <v>92</v>
      </c>
      <c r="O2035" s="167" t="s">
        <v>3505</v>
      </c>
      <c r="P2035" s="167"/>
      <c r="Q2035" s="167" t="s">
        <v>3506</v>
      </c>
      <c r="R2035" s="167" t="s">
        <v>3528</v>
      </c>
      <c r="S2035" s="169">
        <v>1</v>
      </c>
      <c r="T2035" s="167" t="s">
        <v>3587</v>
      </c>
      <c r="U2035" s="169" t="s">
        <v>3588</v>
      </c>
      <c r="V2035" s="167" t="s">
        <v>6455</v>
      </c>
      <c r="W2035" s="167" t="s">
        <v>6456</v>
      </c>
      <c r="X2035" s="170" t="s">
        <v>160</v>
      </c>
      <c r="Y2035" s="171" t="s">
        <v>6442</v>
      </c>
      <c r="Z2035" s="167" t="s">
        <v>10937</v>
      </c>
      <c r="AA2035" s="176">
        <v>2000</v>
      </c>
      <c r="AB2035" s="167" t="s">
        <v>11254</v>
      </c>
      <c r="AC2035" s="176">
        <v>2000</v>
      </c>
      <c r="AD2035" s="167" t="s">
        <v>11254</v>
      </c>
      <c r="AE2035" s="176">
        <v>518</v>
      </c>
    </row>
    <row r="2036" spans="1:31">
      <c r="A2036" s="178">
        <v>108249964760</v>
      </c>
      <c r="B2036" s="166">
        <v>46160</v>
      </c>
      <c r="C2036" s="167" t="s">
        <v>3524</v>
      </c>
      <c r="D2036" s="167" t="s">
        <v>3525</v>
      </c>
      <c r="E2036" s="167" t="s">
        <v>3526</v>
      </c>
      <c r="F2036" s="167" t="s">
        <v>3501</v>
      </c>
      <c r="G2036" s="167" t="s">
        <v>3502</v>
      </c>
      <c r="H2036" s="168">
        <v>46160</v>
      </c>
      <c r="I2036" s="167"/>
      <c r="J2036" s="169">
        <v>26132</v>
      </c>
      <c r="K2036" s="167" t="s">
        <v>55</v>
      </c>
      <c r="L2036" s="169">
        <v>3</v>
      </c>
      <c r="M2036" s="167" t="s">
        <v>3513</v>
      </c>
      <c r="N2036" s="169">
        <v>24.2</v>
      </c>
      <c r="O2036" s="167" t="s">
        <v>3505</v>
      </c>
      <c r="P2036" s="167"/>
      <c r="Q2036" s="167" t="s">
        <v>3514</v>
      </c>
      <c r="R2036" s="167" t="s">
        <v>3528</v>
      </c>
      <c r="S2036" s="169">
        <v>2</v>
      </c>
      <c r="T2036" s="167" t="s">
        <v>3529</v>
      </c>
      <c r="U2036" s="169" t="s">
        <v>3530</v>
      </c>
      <c r="V2036" s="167" t="s">
        <v>6457</v>
      </c>
      <c r="W2036" s="167" t="s">
        <v>6458</v>
      </c>
      <c r="X2036" s="170" t="s">
        <v>157</v>
      </c>
      <c r="Y2036" s="171" t="s">
        <v>6459</v>
      </c>
      <c r="Z2036" s="167" t="s">
        <v>10938</v>
      </c>
      <c r="AA2036" s="176">
        <v>1502</v>
      </c>
      <c r="AB2036" s="167" t="s">
        <v>11254</v>
      </c>
      <c r="AC2036" s="176">
        <v>1502</v>
      </c>
      <c r="AD2036" s="167" t="s">
        <v>11254</v>
      </c>
      <c r="AE2036" s="176">
        <v>502944.7</v>
      </c>
    </row>
    <row r="2037" spans="1:31">
      <c r="A2037" s="178">
        <v>108249964760</v>
      </c>
      <c r="B2037" s="166">
        <v>46160</v>
      </c>
      <c r="C2037" s="167" t="s">
        <v>3524</v>
      </c>
      <c r="D2037" s="167" t="s">
        <v>3525</v>
      </c>
      <c r="E2037" s="167" t="s">
        <v>3526</v>
      </c>
      <c r="F2037" s="167" t="s">
        <v>3501</v>
      </c>
      <c r="G2037" s="167" t="s">
        <v>3502</v>
      </c>
      <c r="H2037" s="168">
        <v>46160</v>
      </c>
      <c r="I2037" s="167"/>
      <c r="J2037" s="169">
        <v>26132</v>
      </c>
      <c r="K2037" s="167" t="s">
        <v>55</v>
      </c>
      <c r="L2037" s="169">
        <v>3</v>
      </c>
      <c r="M2037" s="167" t="s">
        <v>3513</v>
      </c>
      <c r="N2037" s="169">
        <v>24.2</v>
      </c>
      <c r="O2037" s="167" t="s">
        <v>3505</v>
      </c>
      <c r="P2037" s="167"/>
      <c r="Q2037" s="167" t="s">
        <v>3514</v>
      </c>
      <c r="R2037" s="167" t="s">
        <v>3528</v>
      </c>
      <c r="S2037" s="169">
        <v>1</v>
      </c>
      <c r="T2037" s="167" t="s">
        <v>3529</v>
      </c>
      <c r="U2037" s="169" t="s">
        <v>3530</v>
      </c>
      <c r="V2037" s="167" t="s">
        <v>4267</v>
      </c>
      <c r="W2037" s="167" t="s">
        <v>4268</v>
      </c>
      <c r="X2037" s="170" t="s">
        <v>157</v>
      </c>
      <c r="Y2037" s="171" t="s">
        <v>6459</v>
      </c>
      <c r="Z2037" s="167" t="s">
        <v>10938</v>
      </c>
      <c r="AA2037" s="176">
        <v>20000</v>
      </c>
      <c r="AB2037" s="167" t="s">
        <v>11254</v>
      </c>
      <c r="AC2037" s="176">
        <v>20000</v>
      </c>
      <c r="AD2037" s="167" t="s">
        <v>11254</v>
      </c>
      <c r="AE2037" s="176">
        <v>1437600</v>
      </c>
    </row>
    <row r="2038" spans="1:31">
      <c r="A2038" s="178">
        <v>108250175940</v>
      </c>
      <c r="B2038" s="166">
        <v>46160</v>
      </c>
      <c r="C2038" s="167" t="s">
        <v>3610</v>
      </c>
      <c r="D2038" s="167" t="s">
        <v>3525</v>
      </c>
      <c r="E2038" s="167" t="s">
        <v>3526</v>
      </c>
      <c r="F2038" s="167" t="s">
        <v>3501</v>
      </c>
      <c r="G2038" s="167" t="s">
        <v>3502</v>
      </c>
      <c r="H2038" s="168">
        <v>46161</v>
      </c>
      <c r="I2038" s="167"/>
      <c r="J2038" s="169">
        <v>26132</v>
      </c>
      <c r="K2038" s="167" t="s">
        <v>55</v>
      </c>
      <c r="L2038" s="169">
        <v>1</v>
      </c>
      <c r="M2038" s="167" t="s">
        <v>3513</v>
      </c>
      <c r="N2038" s="169">
        <v>0.9</v>
      </c>
      <c r="O2038" s="167" t="s">
        <v>3505</v>
      </c>
      <c r="P2038" s="167"/>
      <c r="Q2038" s="167" t="s">
        <v>3506</v>
      </c>
      <c r="R2038" s="167" t="s">
        <v>6460</v>
      </c>
      <c r="S2038" s="169">
        <v>1</v>
      </c>
      <c r="T2038" s="167" t="s">
        <v>2058</v>
      </c>
      <c r="U2038" s="169" t="s">
        <v>3530</v>
      </c>
      <c r="V2038" s="167" t="s">
        <v>6461</v>
      </c>
      <c r="W2038" s="167" t="s">
        <v>6462</v>
      </c>
      <c r="X2038" s="170" t="s">
        <v>157</v>
      </c>
      <c r="Y2038" s="171" t="s">
        <v>6463</v>
      </c>
      <c r="Z2038" s="167" t="s">
        <v>10939</v>
      </c>
      <c r="AA2038" s="176">
        <v>40</v>
      </c>
      <c r="AB2038" s="167" t="s">
        <v>11254</v>
      </c>
      <c r="AC2038" s="176">
        <v>40</v>
      </c>
      <c r="AD2038" s="167" t="s">
        <v>11254</v>
      </c>
      <c r="AE2038" s="176">
        <v>19.11</v>
      </c>
    </row>
    <row r="2039" spans="1:31">
      <c r="A2039" s="178">
        <v>108250825210</v>
      </c>
      <c r="B2039" s="166">
        <v>46160</v>
      </c>
      <c r="C2039" s="167" t="s">
        <v>3524</v>
      </c>
      <c r="D2039" s="167" t="s">
        <v>3525</v>
      </c>
      <c r="E2039" s="167" t="s">
        <v>3526</v>
      </c>
      <c r="F2039" s="167" t="s">
        <v>3501</v>
      </c>
      <c r="G2039" s="167" t="s">
        <v>3502</v>
      </c>
      <c r="H2039" s="168">
        <v>46161</v>
      </c>
      <c r="I2039" s="167" t="s">
        <v>6464</v>
      </c>
      <c r="J2039" s="169">
        <v>26132</v>
      </c>
      <c r="K2039" s="167" t="s">
        <v>55</v>
      </c>
      <c r="L2039" s="169">
        <v>1</v>
      </c>
      <c r="M2039" s="167" t="s">
        <v>3513</v>
      </c>
      <c r="N2039" s="169">
        <v>3.4</v>
      </c>
      <c r="O2039" s="167" t="s">
        <v>3505</v>
      </c>
      <c r="P2039" s="167"/>
      <c r="Q2039" s="167" t="s">
        <v>5141</v>
      </c>
      <c r="R2039" s="167" t="s">
        <v>3528</v>
      </c>
      <c r="S2039" s="169">
        <v>1</v>
      </c>
      <c r="T2039" s="167" t="s">
        <v>3529</v>
      </c>
      <c r="U2039" s="169" t="s">
        <v>3530</v>
      </c>
      <c r="V2039" s="167" t="s">
        <v>6465</v>
      </c>
      <c r="W2039" s="167" t="s">
        <v>6466</v>
      </c>
      <c r="X2039" s="170" t="s">
        <v>157</v>
      </c>
      <c r="Y2039" s="171" t="s">
        <v>6467</v>
      </c>
      <c r="Z2039" s="167" t="s">
        <v>10940</v>
      </c>
      <c r="AA2039" s="176">
        <v>1440</v>
      </c>
      <c r="AB2039" s="167" t="s">
        <v>11254</v>
      </c>
      <c r="AC2039" s="176">
        <v>1440</v>
      </c>
      <c r="AD2039" s="167" t="s">
        <v>11254</v>
      </c>
      <c r="AE2039" s="176">
        <v>553248</v>
      </c>
    </row>
    <row r="2040" spans="1:31">
      <c r="A2040" s="178">
        <v>108250921110</v>
      </c>
      <c r="B2040" s="166">
        <v>46160</v>
      </c>
      <c r="C2040" s="167" t="s">
        <v>3524</v>
      </c>
      <c r="D2040" s="167" t="s">
        <v>3525</v>
      </c>
      <c r="E2040" s="167" t="s">
        <v>3526</v>
      </c>
      <c r="F2040" s="167" t="s">
        <v>3501</v>
      </c>
      <c r="G2040" s="167" t="s">
        <v>3502</v>
      </c>
      <c r="H2040" s="168">
        <v>46161</v>
      </c>
      <c r="I2040" s="167" t="s">
        <v>6464</v>
      </c>
      <c r="J2040" s="169">
        <v>26132</v>
      </c>
      <c r="K2040" s="167" t="s">
        <v>55</v>
      </c>
      <c r="L2040" s="169">
        <v>1</v>
      </c>
      <c r="M2040" s="167" t="s">
        <v>3513</v>
      </c>
      <c r="N2040" s="169">
        <v>3.4</v>
      </c>
      <c r="O2040" s="167" t="s">
        <v>3505</v>
      </c>
      <c r="P2040" s="167"/>
      <c r="Q2040" s="167" t="s">
        <v>5141</v>
      </c>
      <c r="R2040" s="167" t="s">
        <v>3528</v>
      </c>
      <c r="S2040" s="169">
        <v>1</v>
      </c>
      <c r="T2040" s="167" t="s">
        <v>3529</v>
      </c>
      <c r="U2040" s="169" t="s">
        <v>3530</v>
      </c>
      <c r="V2040" s="167" t="s">
        <v>6465</v>
      </c>
      <c r="W2040" s="167" t="s">
        <v>6466</v>
      </c>
      <c r="X2040" s="170" t="s">
        <v>157</v>
      </c>
      <c r="Y2040" s="171" t="s">
        <v>6468</v>
      </c>
      <c r="Z2040" s="167" t="s">
        <v>10941</v>
      </c>
      <c r="AA2040" s="176">
        <v>1440</v>
      </c>
      <c r="AB2040" s="167" t="s">
        <v>11254</v>
      </c>
      <c r="AC2040" s="176">
        <v>1440</v>
      </c>
      <c r="AD2040" s="167" t="s">
        <v>11254</v>
      </c>
      <c r="AE2040" s="176">
        <v>553248</v>
      </c>
    </row>
    <row r="2041" spans="1:31">
      <c r="A2041" s="178">
        <v>108251096920</v>
      </c>
      <c r="B2041" s="166">
        <v>46160</v>
      </c>
      <c r="C2041" s="167" t="s">
        <v>3524</v>
      </c>
      <c r="D2041" s="167" t="s">
        <v>3525</v>
      </c>
      <c r="E2041" s="167" t="s">
        <v>3526</v>
      </c>
      <c r="F2041" s="167" t="s">
        <v>3501</v>
      </c>
      <c r="G2041" s="167" t="s">
        <v>3502</v>
      </c>
      <c r="H2041" s="168">
        <v>46161</v>
      </c>
      <c r="I2041" s="167" t="s">
        <v>6464</v>
      </c>
      <c r="J2041" s="169">
        <v>26132</v>
      </c>
      <c r="K2041" s="167" t="s">
        <v>55</v>
      </c>
      <c r="L2041" s="169">
        <v>2</v>
      </c>
      <c r="M2041" s="167" t="s">
        <v>3513</v>
      </c>
      <c r="N2041" s="169">
        <v>5.4</v>
      </c>
      <c r="O2041" s="167" t="s">
        <v>3505</v>
      </c>
      <c r="P2041" s="167"/>
      <c r="Q2041" s="167" t="s">
        <v>5141</v>
      </c>
      <c r="R2041" s="167" t="s">
        <v>3528</v>
      </c>
      <c r="S2041" s="169">
        <v>1</v>
      </c>
      <c r="T2041" s="167" t="s">
        <v>3529</v>
      </c>
      <c r="U2041" s="169" t="s">
        <v>3530</v>
      </c>
      <c r="V2041" s="167" t="s">
        <v>6465</v>
      </c>
      <c r="W2041" s="167" t="s">
        <v>6466</v>
      </c>
      <c r="X2041" s="170" t="s">
        <v>157</v>
      </c>
      <c r="Y2041" s="171" t="s">
        <v>6469</v>
      </c>
      <c r="Z2041" s="167" t="s">
        <v>10942</v>
      </c>
      <c r="AA2041" s="176">
        <v>1674</v>
      </c>
      <c r="AB2041" s="167" t="s">
        <v>11254</v>
      </c>
      <c r="AC2041" s="176">
        <v>1674</v>
      </c>
      <c r="AD2041" s="167" t="s">
        <v>11254</v>
      </c>
      <c r="AE2041" s="176">
        <v>643150.80000000005</v>
      </c>
    </row>
    <row r="2042" spans="1:31">
      <c r="A2042" s="178">
        <v>108251157010</v>
      </c>
      <c r="B2042" s="166">
        <v>46160</v>
      </c>
      <c r="C2042" s="167" t="s">
        <v>3524</v>
      </c>
      <c r="D2042" s="167" t="s">
        <v>3525</v>
      </c>
      <c r="E2042" s="167" t="s">
        <v>3526</v>
      </c>
      <c r="F2042" s="167" t="s">
        <v>3501</v>
      </c>
      <c r="G2042" s="167" t="s">
        <v>3502</v>
      </c>
      <c r="H2042" s="168">
        <v>46161</v>
      </c>
      <c r="I2042" s="167" t="s">
        <v>6464</v>
      </c>
      <c r="J2042" s="169">
        <v>26132</v>
      </c>
      <c r="K2042" s="167" t="s">
        <v>55</v>
      </c>
      <c r="L2042" s="169">
        <v>1</v>
      </c>
      <c r="M2042" s="167" t="s">
        <v>3513</v>
      </c>
      <c r="N2042" s="169">
        <v>3.4</v>
      </c>
      <c r="O2042" s="167" t="s">
        <v>3505</v>
      </c>
      <c r="P2042" s="167"/>
      <c r="Q2042" s="167" t="s">
        <v>5141</v>
      </c>
      <c r="R2042" s="167" t="s">
        <v>3528</v>
      </c>
      <c r="S2042" s="169">
        <v>1</v>
      </c>
      <c r="T2042" s="167" t="s">
        <v>3529</v>
      </c>
      <c r="U2042" s="169" t="s">
        <v>3530</v>
      </c>
      <c r="V2042" s="167" t="s">
        <v>6465</v>
      </c>
      <c r="W2042" s="167" t="s">
        <v>6466</v>
      </c>
      <c r="X2042" s="170" t="s">
        <v>157</v>
      </c>
      <c r="Y2042" s="171" t="s">
        <v>6470</v>
      </c>
      <c r="Z2042" s="167" t="s">
        <v>10943</v>
      </c>
      <c r="AA2042" s="176">
        <v>1440</v>
      </c>
      <c r="AB2042" s="167" t="s">
        <v>11254</v>
      </c>
      <c r="AC2042" s="176">
        <v>1440</v>
      </c>
      <c r="AD2042" s="167" t="s">
        <v>11254</v>
      </c>
      <c r="AE2042" s="176">
        <v>553248</v>
      </c>
    </row>
    <row r="2043" spans="1:31">
      <c r="A2043" s="178">
        <v>108251166330</v>
      </c>
      <c r="B2043" s="166">
        <v>46160</v>
      </c>
      <c r="C2043" s="167" t="s">
        <v>3524</v>
      </c>
      <c r="D2043" s="167" t="s">
        <v>3525</v>
      </c>
      <c r="E2043" s="167" t="s">
        <v>3526</v>
      </c>
      <c r="F2043" s="167" t="s">
        <v>3501</v>
      </c>
      <c r="G2043" s="167" t="s">
        <v>3502</v>
      </c>
      <c r="H2043" s="168">
        <v>46161</v>
      </c>
      <c r="I2043" s="167" t="s">
        <v>6464</v>
      </c>
      <c r="J2043" s="169">
        <v>26132</v>
      </c>
      <c r="K2043" s="167" t="s">
        <v>55</v>
      </c>
      <c r="L2043" s="169">
        <v>1</v>
      </c>
      <c r="M2043" s="167" t="s">
        <v>3513</v>
      </c>
      <c r="N2043" s="169">
        <v>3.4</v>
      </c>
      <c r="O2043" s="167" t="s">
        <v>3505</v>
      </c>
      <c r="P2043" s="167"/>
      <c r="Q2043" s="167" t="s">
        <v>5141</v>
      </c>
      <c r="R2043" s="167" t="s">
        <v>3528</v>
      </c>
      <c r="S2043" s="169">
        <v>1</v>
      </c>
      <c r="T2043" s="167" t="s">
        <v>3529</v>
      </c>
      <c r="U2043" s="169" t="s">
        <v>3530</v>
      </c>
      <c r="V2043" s="167" t="s">
        <v>6465</v>
      </c>
      <c r="W2043" s="167" t="s">
        <v>6466</v>
      </c>
      <c r="X2043" s="170" t="s">
        <v>157</v>
      </c>
      <c r="Y2043" s="171" t="s">
        <v>6471</v>
      </c>
      <c r="Z2043" s="167" t="s">
        <v>10944</v>
      </c>
      <c r="AA2043" s="176">
        <v>1440</v>
      </c>
      <c r="AB2043" s="167" t="s">
        <v>11254</v>
      </c>
      <c r="AC2043" s="176">
        <v>1440</v>
      </c>
      <c r="AD2043" s="167" t="s">
        <v>11254</v>
      </c>
      <c r="AE2043" s="176">
        <v>553248</v>
      </c>
    </row>
    <row r="2044" spans="1:31">
      <c r="A2044" s="178">
        <v>108251172260</v>
      </c>
      <c r="B2044" s="166">
        <v>46160</v>
      </c>
      <c r="C2044" s="167" t="s">
        <v>3524</v>
      </c>
      <c r="D2044" s="167" t="s">
        <v>3525</v>
      </c>
      <c r="E2044" s="167" t="s">
        <v>3526</v>
      </c>
      <c r="F2044" s="167" t="s">
        <v>3501</v>
      </c>
      <c r="G2044" s="167" t="s">
        <v>3502</v>
      </c>
      <c r="H2044" s="168">
        <v>46161</v>
      </c>
      <c r="I2044" s="167" t="s">
        <v>6464</v>
      </c>
      <c r="J2044" s="169">
        <v>26132</v>
      </c>
      <c r="K2044" s="167" t="s">
        <v>55</v>
      </c>
      <c r="L2044" s="169">
        <v>1</v>
      </c>
      <c r="M2044" s="167" t="s">
        <v>3513</v>
      </c>
      <c r="N2044" s="169">
        <v>3.4</v>
      </c>
      <c r="O2044" s="167" t="s">
        <v>3505</v>
      </c>
      <c r="P2044" s="167"/>
      <c r="Q2044" s="167" t="s">
        <v>5141</v>
      </c>
      <c r="R2044" s="167" t="s">
        <v>3528</v>
      </c>
      <c r="S2044" s="169">
        <v>1</v>
      </c>
      <c r="T2044" s="167" t="s">
        <v>3529</v>
      </c>
      <c r="U2044" s="169" t="s">
        <v>3530</v>
      </c>
      <c r="V2044" s="167" t="s">
        <v>6465</v>
      </c>
      <c r="W2044" s="167" t="s">
        <v>6466</v>
      </c>
      <c r="X2044" s="170" t="s">
        <v>157</v>
      </c>
      <c r="Y2044" s="171" t="s">
        <v>6472</v>
      </c>
      <c r="Z2044" s="167" t="s">
        <v>10945</v>
      </c>
      <c r="AA2044" s="176">
        <v>1440</v>
      </c>
      <c r="AB2044" s="167" t="s">
        <v>11254</v>
      </c>
      <c r="AC2044" s="176">
        <v>1440</v>
      </c>
      <c r="AD2044" s="167" t="s">
        <v>11254</v>
      </c>
      <c r="AE2044" s="176">
        <v>553248</v>
      </c>
    </row>
    <row r="2045" spans="1:31">
      <c r="A2045" s="178">
        <v>108251839730</v>
      </c>
      <c r="B2045" s="166">
        <v>46160</v>
      </c>
      <c r="C2045" s="167" t="s">
        <v>3524</v>
      </c>
      <c r="D2045" s="167" t="s">
        <v>3525</v>
      </c>
      <c r="E2045" s="167" t="s">
        <v>3526</v>
      </c>
      <c r="F2045" s="167" t="s">
        <v>3501</v>
      </c>
      <c r="G2045" s="167" t="s">
        <v>3502</v>
      </c>
      <c r="H2045" s="168">
        <v>46161</v>
      </c>
      <c r="I2045" s="167" t="s">
        <v>6464</v>
      </c>
      <c r="J2045" s="169">
        <v>26132</v>
      </c>
      <c r="K2045" s="167" t="s">
        <v>55</v>
      </c>
      <c r="L2045" s="169">
        <v>1</v>
      </c>
      <c r="M2045" s="167" t="s">
        <v>3513</v>
      </c>
      <c r="N2045" s="169">
        <v>3.4</v>
      </c>
      <c r="O2045" s="167" t="s">
        <v>3505</v>
      </c>
      <c r="P2045" s="167"/>
      <c r="Q2045" s="167" t="s">
        <v>5141</v>
      </c>
      <c r="R2045" s="167" t="s">
        <v>3528</v>
      </c>
      <c r="S2045" s="169">
        <v>1</v>
      </c>
      <c r="T2045" s="167" t="s">
        <v>3529</v>
      </c>
      <c r="U2045" s="169" t="s">
        <v>3530</v>
      </c>
      <c r="V2045" s="167" t="s">
        <v>6465</v>
      </c>
      <c r="W2045" s="167" t="s">
        <v>6466</v>
      </c>
      <c r="X2045" s="170" t="s">
        <v>157</v>
      </c>
      <c r="Y2045" s="171" t="s">
        <v>6473</v>
      </c>
      <c r="Z2045" s="167" t="s">
        <v>10946</v>
      </c>
      <c r="AA2045" s="176">
        <v>1440</v>
      </c>
      <c r="AB2045" s="167" t="s">
        <v>11254</v>
      </c>
      <c r="AC2045" s="176">
        <v>1440</v>
      </c>
      <c r="AD2045" s="167" t="s">
        <v>11254</v>
      </c>
      <c r="AE2045" s="176">
        <v>553248</v>
      </c>
    </row>
    <row r="2046" spans="1:31">
      <c r="A2046" s="178">
        <v>108252060710</v>
      </c>
      <c r="B2046" s="166">
        <v>46160</v>
      </c>
      <c r="C2046" s="167" t="s">
        <v>3524</v>
      </c>
      <c r="D2046" s="167" t="s">
        <v>3525</v>
      </c>
      <c r="E2046" s="167" t="s">
        <v>3526</v>
      </c>
      <c r="F2046" s="167" t="s">
        <v>3501</v>
      </c>
      <c r="G2046" s="167" t="s">
        <v>3502</v>
      </c>
      <c r="H2046" s="168">
        <v>46161</v>
      </c>
      <c r="I2046" s="167" t="s">
        <v>6464</v>
      </c>
      <c r="J2046" s="169">
        <v>26132</v>
      </c>
      <c r="K2046" s="167" t="s">
        <v>55</v>
      </c>
      <c r="L2046" s="169">
        <v>1</v>
      </c>
      <c r="M2046" s="167" t="s">
        <v>3513</v>
      </c>
      <c r="N2046" s="169">
        <v>3.4</v>
      </c>
      <c r="O2046" s="167" t="s">
        <v>3505</v>
      </c>
      <c r="P2046" s="167"/>
      <c r="Q2046" s="167" t="s">
        <v>5141</v>
      </c>
      <c r="R2046" s="167" t="s">
        <v>3528</v>
      </c>
      <c r="S2046" s="169">
        <v>1</v>
      </c>
      <c r="T2046" s="167" t="s">
        <v>3529</v>
      </c>
      <c r="U2046" s="169" t="s">
        <v>3530</v>
      </c>
      <c r="V2046" s="167" t="s">
        <v>6465</v>
      </c>
      <c r="W2046" s="167" t="s">
        <v>6466</v>
      </c>
      <c r="X2046" s="170" t="s">
        <v>157</v>
      </c>
      <c r="Y2046" s="171" t="s">
        <v>6474</v>
      </c>
      <c r="Z2046" s="167" t="s">
        <v>10947</v>
      </c>
      <c r="AA2046" s="176">
        <v>1440</v>
      </c>
      <c r="AB2046" s="167" t="s">
        <v>11254</v>
      </c>
      <c r="AC2046" s="176">
        <v>1440</v>
      </c>
      <c r="AD2046" s="167" t="s">
        <v>11254</v>
      </c>
      <c r="AE2046" s="176">
        <v>553248</v>
      </c>
    </row>
    <row r="2047" spans="1:31">
      <c r="A2047" s="178">
        <v>108252341630</v>
      </c>
      <c r="B2047" s="166">
        <v>46160</v>
      </c>
      <c r="C2047" s="167" t="s">
        <v>3524</v>
      </c>
      <c r="D2047" s="167" t="s">
        <v>3525</v>
      </c>
      <c r="E2047" s="167" t="s">
        <v>3526</v>
      </c>
      <c r="F2047" s="167" t="s">
        <v>3501</v>
      </c>
      <c r="G2047" s="167" t="s">
        <v>3502</v>
      </c>
      <c r="H2047" s="168">
        <v>46161</v>
      </c>
      <c r="I2047" s="167"/>
      <c r="J2047" s="169">
        <v>26132</v>
      </c>
      <c r="K2047" s="167" t="s">
        <v>55</v>
      </c>
      <c r="L2047" s="169">
        <v>1</v>
      </c>
      <c r="M2047" s="167" t="s">
        <v>3513</v>
      </c>
      <c r="N2047" s="169">
        <v>1.5</v>
      </c>
      <c r="O2047" s="167" t="s">
        <v>3505</v>
      </c>
      <c r="P2047" s="167"/>
      <c r="Q2047" s="167" t="s">
        <v>3527</v>
      </c>
      <c r="R2047" s="167" t="s">
        <v>3528</v>
      </c>
      <c r="S2047" s="169">
        <v>1</v>
      </c>
      <c r="T2047" s="167" t="s">
        <v>3529</v>
      </c>
      <c r="U2047" s="169" t="s">
        <v>3530</v>
      </c>
      <c r="V2047" s="167" t="s">
        <v>3950</v>
      </c>
      <c r="W2047" s="167" t="s">
        <v>3951</v>
      </c>
      <c r="X2047" s="170" t="s">
        <v>157</v>
      </c>
      <c r="Y2047" s="171" t="s">
        <v>6475</v>
      </c>
      <c r="Z2047" s="167" t="s">
        <v>10948</v>
      </c>
      <c r="AA2047" s="176">
        <v>6000</v>
      </c>
      <c r="AB2047" s="167" t="s">
        <v>11254</v>
      </c>
      <c r="AC2047" s="176">
        <v>6000</v>
      </c>
      <c r="AD2047" s="167" t="s">
        <v>11254</v>
      </c>
      <c r="AE2047" s="176">
        <v>540</v>
      </c>
    </row>
    <row r="2048" spans="1:31">
      <c r="A2048" s="178">
        <v>108252617430</v>
      </c>
      <c r="B2048" s="166">
        <v>46160</v>
      </c>
      <c r="C2048" s="167" t="s">
        <v>3524</v>
      </c>
      <c r="D2048" s="167" t="s">
        <v>3525</v>
      </c>
      <c r="E2048" s="167" t="s">
        <v>3526</v>
      </c>
      <c r="F2048" s="167" t="s">
        <v>3501</v>
      </c>
      <c r="G2048" s="167" t="s">
        <v>3502</v>
      </c>
      <c r="H2048" s="168">
        <v>46161</v>
      </c>
      <c r="I2048" s="167"/>
      <c r="J2048" s="169">
        <v>26132</v>
      </c>
      <c r="K2048" s="167" t="s">
        <v>55</v>
      </c>
      <c r="L2048" s="169">
        <v>1</v>
      </c>
      <c r="M2048" s="167" t="s">
        <v>3513</v>
      </c>
      <c r="N2048" s="169">
        <v>0.5</v>
      </c>
      <c r="O2048" s="167" t="s">
        <v>3505</v>
      </c>
      <c r="P2048" s="167"/>
      <c r="Q2048" s="167" t="s">
        <v>3514</v>
      </c>
      <c r="R2048" s="167" t="s">
        <v>3528</v>
      </c>
      <c r="S2048" s="169">
        <v>1</v>
      </c>
      <c r="T2048" s="167" t="s">
        <v>3535</v>
      </c>
      <c r="U2048" s="169" t="s">
        <v>3536</v>
      </c>
      <c r="V2048" s="167" t="s">
        <v>6476</v>
      </c>
      <c r="W2048" s="167" t="s">
        <v>6477</v>
      </c>
      <c r="X2048" s="170" t="s">
        <v>165</v>
      </c>
      <c r="Y2048" s="171" t="s">
        <v>6478</v>
      </c>
      <c r="Z2048" s="167" t="s">
        <v>10949</v>
      </c>
      <c r="AA2048" s="176">
        <v>6000</v>
      </c>
      <c r="AB2048" s="167" t="s">
        <v>11254</v>
      </c>
      <c r="AC2048" s="176">
        <v>6000</v>
      </c>
      <c r="AD2048" s="167" t="s">
        <v>11254</v>
      </c>
      <c r="AE2048" s="176">
        <v>7.2</v>
      </c>
    </row>
    <row r="2049" spans="1:31">
      <c r="A2049" s="178">
        <v>108253143720</v>
      </c>
      <c r="B2049" s="166">
        <v>46160</v>
      </c>
      <c r="C2049" s="167" t="s">
        <v>3524</v>
      </c>
      <c r="D2049" s="167" t="s">
        <v>3525</v>
      </c>
      <c r="E2049" s="167" t="s">
        <v>3526</v>
      </c>
      <c r="F2049" s="167" t="s">
        <v>3501</v>
      </c>
      <c r="G2049" s="167" t="s">
        <v>3502</v>
      </c>
      <c r="H2049" s="168">
        <v>46161</v>
      </c>
      <c r="I2049" s="167"/>
      <c r="J2049" s="169">
        <v>26132</v>
      </c>
      <c r="K2049" s="167" t="s">
        <v>55</v>
      </c>
      <c r="L2049" s="169">
        <v>1</v>
      </c>
      <c r="M2049" s="167" t="s">
        <v>3513</v>
      </c>
      <c r="N2049" s="169">
        <v>1</v>
      </c>
      <c r="O2049" s="167" t="s">
        <v>3505</v>
      </c>
      <c r="P2049" s="167"/>
      <c r="Q2049" s="167" t="s">
        <v>3514</v>
      </c>
      <c r="R2049" s="167" t="s">
        <v>3528</v>
      </c>
      <c r="S2049" s="169">
        <v>1</v>
      </c>
      <c r="T2049" s="167" t="s">
        <v>3971</v>
      </c>
      <c r="U2049" s="169" t="s">
        <v>3972</v>
      </c>
      <c r="V2049" s="167" t="s">
        <v>6479</v>
      </c>
      <c r="W2049" s="167" t="s">
        <v>6480</v>
      </c>
      <c r="X2049" s="170" t="s">
        <v>165</v>
      </c>
      <c r="Y2049" s="171" t="s">
        <v>6481</v>
      </c>
      <c r="Z2049" s="167" t="s">
        <v>10950</v>
      </c>
      <c r="AA2049" s="176">
        <v>16000</v>
      </c>
      <c r="AB2049" s="167" t="s">
        <v>11254</v>
      </c>
      <c r="AC2049" s="176">
        <v>16000</v>
      </c>
      <c r="AD2049" s="167" t="s">
        <v>11254</v>
      </c>
      <c r="AE2049" s="176">
        <v>240</v>
      </c>
    </row>
    <row r="2050" spans="1:31">
      <c r="A2050" s="178">
        <v>108253210440</v>
      </c>
      <c r="B2050" s="166">
        <v>46160</v>
      </c>
      <c r="C2050" s="167" t="s">
        <v>3524</v>
      </c>
      <c r="D2050" s="167" t="s">
        <v>3525</v>
      </c>
      <c r="E2050" s="167" t="s">
        <v>3526</v>
      </c>
      <c r="F2050" s="167" t="s">
        <v>3501</v>
      </c>
      <c r="G2050" s="167" t="s">
        <v>3502</v>
      </c>
      <c r="H2050" s="168">
        <v>46161</v>
      </c>
      <c r="I2050" s="167"/>
      <c r="J2050" s="169">
        <v>26132</v>
      </c>
      <c r="K2050" s="167" t="s">
        <v>55</v>
      </c>
      <c r="L2050" s="169">
        <v>1</v>
      </c>
      <c r="M2050" s="167" t="s">
        <v>3513</v>
      </c>
      <c r="N2050" s="169">
        <v>0.8</v>
      </c>
      <c r="O2050" s="167" t="s">
        <v>3505</v>
      </c>
      <c r="P2050" s="167"/>
      <c r="Q2050" s="167" t="s">
        <v>3527</v>
      </c>
      <c r="R2050" s="167" t="s">
        <v>3528</v>
      </c>
      <c r="S2050" s="169">
        <v>1</v>
      </c>
      <c r="T2050" s="167" t="s">
        <v>3529</v>
      </c>
      <c r="U2050" s="169" t="s">
        <v>3530</v>
      </c>
      <c r="V2050" s="167" t="s">
        <v>6359</v>
      </c>
      <c r="W2050" s="167" t="s">
        <v>4990</v>
      </c>
      <c r="X2050" s="170" t="s">
        <v>157</v>
      </c>
      <c r="Y2050" s="171" t="s">
        <v>6482</v>
      </c>
      <c r="Z2050" s="167" t="s">
        <v>10951</v>
      </c>
      <c r="AA2050" s="176">
        <v>9000</v>
      </c>
      <c r="AB2050" s="167" t="s">
        <v>11254</v>
      </c>
      <c r="AC2050" s="176">
        <v>9000</v>
      </c>
      <c r="AD2050" s="167" t="s">
        <v>11254</v>
      </c>
      <c r="AE2050" s="176">
        <v>2646</v>
      </c>
    </row>
    <row r="2051" spans="1:31">
      <c r="A2051" s="178">
        <v>108253212540</v>
      </c>
      <c r="B2051" s="166">
        <v>46160</v>
      </c>
      <c r="C2051" s="167" t="s">
        <v>3524</v>
      </c>
      <c r="D2051" s="167" t="s">
        <v>3525</v>
      </c>
      <c r="E2051" s="167" t="s">
        <v>3526</v>
      </c>
      <c r="F2051" s="167" t="s">
        <v>3501</v>
      </c>
      <c r="G2051" s="167" t="s">
        <v>3502</v>
      </c>
      <c r="H2051" s="168">
        <v>46161</v>
      </c>
      <c r="I2051" s="167"/>
      <c r="J2051" s="169">
        <v>26132</v>
      </c>
      <c r="K2051" s="167" t="s">
        <v>55</v>
      </c>
      <c r="L2051" s="169">
        <v>1</v>
      </c>
      <c r="M2051" s="167" t="s">
        <v>3513</v>
      </c>
      <c r="N2051" s="169">
        <v>0.8</v>
      </c>
      <c r="O2051" s="167" t="s">
        <v>3505</v>
      </c>
      <c r="P2051" s="167"/>
      <c r="Q2051" s="167" t="s">
        <v>3527</v>
      </c>
      <c r="R2051" s="167" t="s">
        <v>3528</v>
      </c>
      <c r="S2051" s="169">
        <v>5</v>
      </c>
      <c r="T2051" s="167" t="s">
        <v>3717</v>
      </c>
      <c r="U2051" s="169" t="s">
        <v>3718</v>
      </c>
      <c r="V2051" s="167" t="s">
        <v>6483</v>
      </c>
      <c r="W2051" s="167" t="s">
        <v>6484</v>
      </c>
      <c r="X2051" s="170" t="s">
        <v>159</v>
      </c>
      <c r="Y2051" s="171" t="s">
        <v>6485</v>
      </c>
      <c r="Z2051" s="167" t="s">
        <v>10952</v>
      </c>
      <c r="AA2051" s="176">
        <v>400</v>
      </c>
      <c r="AB2051" s="167" t="s">
        <v>11254</v>
      </c>
      <c r="AC2051" s="176">
        <v>400</v>
      </c>
      <c r="AD2051" s="167" t="s">
        <v>11254</v>
      </c>
      <c r="AE2051" s="176">
        <v>58.4</v>
      </c>
    </row>
    <row r="2052" spans="1:31">
      <c r="A2052" s="178">
        <v>108253212540</v>
      </c>
      <c r="B2052" s="166">
        <v>46160</v>
      </c>
      <c r="C2052" s="167" t="s">
        <v>3524</v>
      </c>
      <c r="D2052" s="167" t="s">
        <v>3525</v>
      </c>
      <c r="E2052" s="167" t="s">
        <v>3526</v>
      </c>
      <c r="F2052" s="167" t="s">
        <v>3501</v>
      </c>
      <c r="G2052" s="167" t="s">
        <v>3502</v>
      </c>
      <c r="H2052" s="168">
        <v>46161</v>
      </c>
      <c r="I2052" s="167"/>
      <c r="J2052" s="169">
        <v>26132</v>
      </c>
      <c r="K2052" s="167" t="s">
        <v>55</v>
      </c>
      <c r="L2052" s="169">
        <v>1</v>
      </c>
      <c r="M2052" s="167" t="s">
        <v>3513</v>
      </c>
      <c r="N2052" s="169">
        <v>0.8</v>
      </c>
      <c r="O2052" s="167" t="s">
        <v>3505</v>
      </c>
      <c r="P2052" s="167"/>
      <c r="Q2052" s="167" t="s">
        <v>3527</v>
      </c>
      <c r="R2052" s="167" t="s">
        <v>3528</v>
      </c>
      <c r="S2052" s="169">
        <v>4</v>
      </c>
      <c r="T2052" s="167" t="s">
        <v>3717</v>
      </c>
      <c r="U2052" s="169" t="s">
        <v>3718</v>
      </c>
      <c r="V2052" s="167" t="s">
        <v>4679</v>
      </c>
      <c r="W2052" s="167" t="s">
        <v>4680</v>
      </c>
      <c r="X2052" s="170" t="s">
        <v>159</v>
      </c>
      <c r="Y2052" s="171" t="s">
        <v>6485</v>
      </c>
      <c r="Z2052" s="167" t="s">
        <v>10952</v>
      </c>
      <c r="AA2052" s="176">
        <v>100</v>
      </c>
      <c r="AB2052" s="167" t="s">
        <v>11254</v>
      </c>
      <c r="AC2052" s="176">
        <v>100</v>
      </c>
      <c r="AD2052" s="167" t="s">
        <v>11254</v>
      </c>
      <c r="AE2052" s="176">
        <v>4.08</v>
      </c>
    </row>
    <row r="2053" spans="1:31">
      <c r="A2053" s="178">
        <v>108253212540</v>
      </c>
      <c r="B2053" s="166">
        <v>46160</v>
      </c>
      <c r="C2053" s="167" t="s">
        <v>3524</v>
      </c>
      <c r="D2053" s="167" t="s">
        <v>3525</v>
      </c>
      <c r="E2053" s="167" t="s">
        <v>3526</v>
      </c>
      <c r="F2053" s="167" t="s">
        <v>3501</v>
      </c>
      <c r="G2053" s="167" t="s">
        <v>3502</v>
      </c>
      <c r="H2053" s="168">
        <v>46161</v>
      </c>
      <c r="I2053" s="167"/>
      <c r="J2053" s="169">
        <v>26132</v>
      </c>
      <c r="K2053" s="167" t="s">
        <v>55</v>
      </c>
      <c r="L2053" s="169">
        <v>1</v>
      </c>
      <c r="M2053" s="167" t="s">
        <v>3513</v>
      </c>
      <c r="N2053" s="169">
        <v>0.8</v>
      </c>
      <c r="O2053" s="167" t="s">
        <v>3505</v>
      </c>
      <c r="P2053" s="167"/>
      <c r="Q2053" s="167" t="s">
        <v>3527</v>
      </c>
      <c r="R2053" s="167" t="s">
        <v>3528</v>
      </c>
      <c r="S2053" s="169">
        <v>3</v>
      </c>
      <c r="T2053" s="167" t="s">
        <v>3717</v>
      </c>
      <c r="U2053" s="169" t="s">
        <v>3718</v>
      </c>
      <c r="V2053" s="167" t="s">
        <v>4668</v>
      </c>
      <c r="W2053" s="167" t="s">
        <v>4669</v>
      </c>
      <c r="X2053" s="170" t="s">
        <v>159</v>
      </c>
      <c r="Y2053" s="171" t="s">
        <v>6485</v>
      </c>
      <c r="Z2053" s="167" t="s">
        <v>10952</v>
      </c>
      <c r="AA2053" s="176">
        <v>100</v>
      </c>
      <c r="AB2053" s="167" t="s">
        <v>11254</v>
      </c>
      <c r="AC2053" s="176">
        <v>100</v>
      </c>
      <c r="AD2053" s="167" t="s">
        <v>11254</v>
      </c>
      <c r="AE2053" s="176">
        <v>10.66</v>
      </c>
    </row>
    <row r="2054" spans="1:31">
      <c r="A2054" s="178">
        <v>108253212540</v>
      </c>
      <c r="B2054" s="166">
        <v>46160</v>
      </c>
      <c r="C2054" s="167" t="s">
        <v>3524</v>
      </c>
      <c r="D2054" s="167" t="s">
        <v>3525</v>
      </c>
      <c r="E2054" s="167" t="s">
        <v>3526</v>
      </c>
      <c r="F2054" s="167" t="s">
        <v>3501</v>
      </c>
      <c r="G2054" s="167" t="s">
        <v>3502</v>
      </c>
      <c r="H2054" s="168">
        <v>46161</v>
      </c>
      <c r="I2054" s="167"/>
      <c r="J2054" s="169">
        <v>26132</v>
      </c>
      <c r="K2054" s="167" t="s">
        <v>55</v>
      </c>
      <c r="L2054" s="169">
        <v>1</v>
      </c>
      <c r="M2054" s="167" t="s">
        <v>3513</v>
      </c>
      <c r="N2054" s="169">
        <v>0.8</v>
      </c>
      <c r="O2054" s="167" t="s">
        <v>3505</v>
      </c>
      <c r="P2054" s="167"/>
      <c r="Q2054" s="167" t="s">
        <v>3527</v>
      </c>
      <c r="R2054" s="167" t="s">
        <v>3528</v>
      </c>
      <c r="S2054" s="169">
        <v>2</v>
      </c>
      <c r="T2054" s="167" t="s">
        <v>3717</v>
      </c>
      <c r="U2054" s="169" t="s">
        <v>3718</v>
      </c>
      <c r="V2054" s="167" t="s">
        <v>4679</v>
      </c>
      <c r="W2054" s="167" t="s">
        <v>4680</v>
      </c>
      <c r="X2054" s="170" t="s">
        <v>159</v>
      </c>
      <c r="Y2054" s="171" t="s">
        <v>6485</v>
      </c>
      <c r="Z2054" s="167" t="s">
        <v>10952</v>
      </c>
      <c r="AA2054" s="176">
        <v>2000</v>
      </c>
      <c r="AB2054" s="167" t="s">
        <v>11254</v>
      </c>
      <c r="AC2054" s="176">
        <v>2000</v>
      </c>
      <c r="AD2054" s="167" t="s">
        <v>11254</v>
      </c>
      <c r="AE2054" s="176">
        <v>81.599999999999994</v>
      </c>
    </row>
    <row r="2055" spans="1:31">
      <c r="A2055" s="178">
        <v>108253212540</v>
      </c>
      <c r="B2055" s="166">
        <v>46160</v>
      </c>
      <c r="C2055" s="167" t="s">
        <v>3524</v>
      </c>
      <c r="D2055" s="167" t="s">
        <v>3525</v>
      </c>
      <c r="E2055" s="167" t="s">
        <v>3526</v>
      </c>
      <c r="F2055" s="167" t="s">
        <v>3501</v>
      </c>
      <c r="G2055" s="167" t="s">
        <v>3502</v>
      </c>
      <c r="H2055" s="168">
        <v>46161</v>
      </c>
      <c r="I2055" s="167"/>
      <c r="J2055" s="169">
        <v>26132</v>
      </c>
      <c r="K2055" s="167" t="s">
        <v>55</v>
      </c>
      <c r="L2055" s="169">
        <v>1</v>
      </c>
      <c r="M2055" s="167" t="s">
        <v>3513</v>
      </c>
      <c r="N2055" s="169">
        <v>0.8</v>
      </c>
      <c r="O2055" s="167" t="s">
        <v>3505</v>
      </c>
      <c r="P2055" s="167"/>
      <c r="Q2055" s="167" t="s">
        <v>3527</v>
      </c>
      <c r="R2055" s="167" t="s">
        <v>3528</v>
      </c>
      <c r="S2055" s="169">
        <v>1</v>
      </c>
      <c r="T2055" s="167" t="s">
        <v>3717</v>
      </c>
      <c r="U2055" s="169" t="s">
        <v>3718</v>
      </c>
      <c r="V2055" s="167" t="s">
        <v>4681</v>
      </c>
      <c r="W2055" s="167" t="s">
        <v>4682</v>
      </c>
      <c r="X2055" s="170" t="s">
        <v>159</v>
      </c>
      <c r="Y2055" s="171" t="s">
        <v>6485</v>
      </c>
      <c r="Z2055" s="167" t="s">
        <v>10952</v>
      </c>
      <c r="AA2055" s="176">
        <v>4000</v>
      </c>
      <c r="AB2055" s="167" t="s">
        <v>11254</v>
      </c>
      <c r="AC2055" s="176">
        <v>4000</v>
      </c>
      <c r="AD2055" s="167" t="s">
        <v>11254</v>
      </c>
      <c r="AE2055" s="176">
        <v>27.2</v>
      </c>
    </row>
    <row r="2056" spans="1:31">
      <c r="A2056" s="178">
        <v>108253254320</v>
      </c>
      <c r="B2056" s="166">
        <v>46160</v>
      </c>
      <c r="C2056" s="167" t="s">
        <v>3524</v>
      </c>
      <c r="D2056" s="167" t="s">
        <v>3525</v>
      </c>
      <c r="E2056" s="167" t="s">
        <v>3526</v>
      </c>
      <c r="F2056" s="167" t="s">
        <v>3501</v>
      </c>
      <c r="G2056" s="167" t="s">
        <v>3502</v>
      </c>
      <c r="H2056" s="168">
        <v>46161</v>
      </c>
      <c r="I2056" s="167"/>
      <c r="J2056" s="169">
        <v>26132</v>
      </c>
      <c r="K2056" s="167" t="s">
        <v>55</v>
      </c>
      <c r="L2056" s="169">
        <v>1</v>
      </c>
      <c r="M2056" s="167" t="s">
        <v>3513</v>
      </c>
      <c r="N2056" s="169">
        <v>0.5</v>
      </c>
      <c r="O2056" s="167" t="s">
        <v>3505</v>
      </c>
      <c r="P2056" s="167"/>
      <c r="Q2056" s="167" t="s">
        <v>3514</v>
      </c>
      <c r="R2056" s="167" t="s">
        <v>3528</v>
      </c>
      <c r="S2056" s="169">
        <v>1</v>
      </c>
      <c r="T2056" s="167" t="s">
        <v>3545</v>
      </c>
      <c r="U2056" s="169" t="s">
        <v>3546</v>
      </c>
      <c r="V2056" s="167" t="s">
        <v>6486</v>
      </c>
      <c r="W2056" s="167" t="s">
        <v>6487</v>
      </c>
      <c r="X2056" s="170" t="s">
        <v>160</v>
      </c>
      <c r="Y2056" s="171" t="s">
        <v>6488</v>
      </c>
      <c r="Z2056" s="167" t="s">
        <v>10953</v>
      </c>
      <c r="AA2056" s="176">
        <v>400</v>
      </c>
      <c r="AB2056" s="167" t="s">
        <v>11254</v>
      </c>
      <c r="AC2056" s="176">
        <v>400</v>
      </c>
      <c r="AD2056" s="167" t="s">
        <v>11254</v>
      </c>
      <c r="AE2056" s="176">
        <v>196</v>
      </c>
    </row>
    <row r="2057" spans="1:31">
      <c r="A2057" s="178">
        <v>108253287220</v>
      </c>
      <c r="B2057" s="166">
        <v>46160</v>
      </c>
      <c r="C2057" s="167" t="s">
        <v>3524</v>
      </c>
      <c r="D2057" s="167" t="s">
        <v>3525</v>
      </c>
      <c r="E2057" s="167" t="s">
        <v>3526</v>
      </c>
      <c r="F2057" s="167" t="s">
        <v>3501</v>
      </c>
      <c r="G2057" s="167" t="s">
        <v>3502</v>
      </c>
      <c r="H2057" s="168">
        <v>46161</v>
      </c>
      <c r="I2057" s="167"/>
      <c r="J2057" s="169">
        <v>26132</v>
      </c>
      <c r="K2057" s="167" t="s">
        <v>55</v>
      </c>
      <c r="L2057" s="169">
        <v>1</v>
      </c>
      <c r="M2057" s="167" t="s">
        <v>3513</v>
      </c>
      <c r="N2057" s="169">
        <v>1.4</v>
      </c>
      <c r="O2057" s="167" t="s">
        <v>3505</v>
      </c>
      <c r="P2057" s="167"/>
      <c r="Q2057" s="167" t="s">
        <v>3514</v>
      </c>
      <c r="R2057" s="167" t="s">
        <v>3528</v>
      </c>
      <c r="S2057" s="169">
        <v>1</v>
      </c>
      <c r="T2057" s="167" t="s">
        <v>3529</v>
      </c>
      <c r="U2057" s="169" t="s">
        <v>3530</v>
      </c>
      <c r="V2057" s="167" t="s">
        <v>6489</v>
      </c>
      <c r="W2057" s="167" t="s">
        <v>6490</v>
      </c>
      <c r="X2057" s="170" t="s">
        <v>160</v>
      </c>
      <c r="Y2057" s="171" t="s">
        <v>6491</v>
      </c>
      <c r="Z2057" s="167" t="s">
        <v>10954</v>
      </c>
      <c r="AA2057" s="176">
        <v>490</v>
      </c>
      <c r="AB2057" s="167" t="s">
        <v>11254</v>
      </c>
      <c r="AC2057" s="176">
        <v>490</v>
      </c>
      <c r="AD2057" s="167" t="s">
        <v>11254</v>
      </c>
      <c r="AE2057" s="176">
        <v>4429.6000000000004</v>
      </c>
    </row>
    <row r="2058" spans="1:31">
      <c r="A2058" s="178">
        <v>108253749810</v>
      </c>
      <c r="B2058" s="166">
        <v>46161</v>
      </c>
      <c r="C2058" s="167" t="s">
        <v>3524</v>
      </c>
      <c r="D2058" s="167" t="s">
        <v>3525</v>
      </c>
      <c r="E2058" s="167" t="s">
        <v>3526</v>
      </c>
      <c r="F2058" s="167" t="s">
        <v>3501</v>
      </c>
      <c r="G2058" s="167" t="s">
        <v>3502</v>
      </c>
      <c r="H2058" s="168">
        <v>46162</v>
      </c>
      <c r="I2058" s="167"/>
      <c r="J2058" s="169">
        <v>26132</v>
      </c>
      <c r="K2058" s="167" t="s">
        <v>55</v>
      </c>
      <c r="L2058" s="169">
        <v>1</v>
      </c>
      <c r="M2058" s="167" t="s">
        <v>3513</v>
      </c>
      <c r="N2058" s="169">
        <v>31.3</v>
      </c>
      <c r="O2058" s="167" t="s">
        <v>3505</v>
      </c>
      <c r="P2058" s="167"/>
      <c r="Q2058" s="167" t="s">
        <v>3514</v>
      </c>
      <c r="R2058" s="167" t="s">
        <v>3528</v>
      </c>
      <c r="S2058" s="169">
        <v>1</v>
      </c>
      <c r="T2058" s="167" t="s">
        <v>3529</v>
      </c>
      <c r="U2058" s="169" t="s">
        <v>3530</v>
      </c>
      <c r="V2058" s="167" t="s">
        <v>6492</v>
      </c>
      <c r="W2058" s="167" t="s">
        <v>6493</v>
      </c>
      <c r="X2058" s="170" t="s">
        <v>160</v>
      </c>
      <c r="Y2058" s="171" t="s">
        <v>6494</v>
      </c>
      <c r="Z2058" s="167" t="s">
        <v>10955</v>
      </c>
      <c r="AA2058" s="176">
        <v>3915</v>
      </c>
      <c r="AB2058" s="167" t="s">
        <v>11254</v>
      </c>
      <c r="AC2058" s="176">
        <v>3915</v>
      </c>
      <c r="AD2058" s="167" t="s">
        <v>11254</v>
      </c>
      <c r="AE2058" s="176">
        <v>85307.85</v>
      </c>
    </row>
    <row r="2059" spans="1:31">
      <c r="A2059" s="178">
        <v>108254178650</v>
      </c>
      <c r="B2059" s="166">
        <v>46161</v>
      </c>
      <c r="C2059" s="167" t="s">
        <v>3524</v>
      </c>
      <c r="D2059" s="167" t="s">
        <v>3525</v>
      </c>
      <c r="E2059" s="167" t="s">
        <v>3526</v>
      </c>
      <c r="F2059" s="167" t="s">
        <v>3501</v>
      </c>
      <c r="G2059" s="167" t="s">
        <v>3502</v>
      </c>
      <c r="H2059" s="168">
        <v>46162</v>
      </c>
      <c r="I2059" s="167"/>
      <c r="J2059" s="169">
        <v>26132</v>
      </c>
      <c r="K2059" s="167" t="s">
        <v>55</v>
      </c>
      <c r="L2059" s="169">
        <v>1</v>
      </c>
      <c r="M2059" s="167" t="s">
        <v>3513</v>
      </c>
      <c r="N2059" s="169">
        <v>2.6</v>
      </c>
      <c r="O2059" s="167" t="s">
        <v>3505</v>
      </c>
      <c r="P2059" s="167"/>
      <c r="Q2059" s="167" t="s">
        <v>3514</v>
      </c>
      <c r="R2059" s="167" t="s">
        <v>3528</v>
      </c>
      <c r="S2059" s="169">
        <v>3</v>
      </c>
      <c r="T2059" s="167" t="s">
        <v>3529</v>
      </c>
      <c r="U2059" s="169" t="s">
        <v>3530</v>
      </c>
      <c r="V2059" s="167" t="s">
        <v>6495</v>
      </c>
      <c r="W2059" s="167" t="s">
        <v>6496</v>
      </c>
      <c r="X2059" s="170" t="s">
        <v>160</v>
      </c>
      <c r="Y2059" s="171" t="s">
        <v>6497</v>
      </c>
      <c r="Z2059" s="167" t="s">
        <v>10956</v>
      </c>
      <c r="AA2059" s="176">
        <v>1500</v>
      </c>
      <c r="AB2059" s="167" t="s">
        <v>11254</v>
      </c>
      <c r="AC2059" s="176">
        <v>1500</v>
      </c>
      <c r="AD2059" s="167" t="s">
        <v>11254</v>
      </c>
      <c r="AE2059" s="176">
        <v>4830</v>
      </c>
    </row>
    <row r="2060" spans="1:31">
      <c r="A2060" s="178">
        <v>108254178650</v>
      </c>
      <c r="B2060" s="166">
        <v>46161</v>
      </c>
      <c r="C2060" s="167" t="s">
        <v>3524</v>
      </c>
      <c r="D2060" s="167" t="s">
        <v>3525</v>
      </c>
      <c r="E2060" s="167" t="s">
        <v>3526</v>
      </c>
      <c r="F2060" s="167" t="s">
        <v>3501</v>
      </c>
      <c r="G2060" s="167" t="s">
        <v>3502</v>
      </c>
      <c r="H2060" s="168">
        <v>46162</v>
      </c>
      <c r="I2060" s="167"/>
      <c r="J2060" s="169">
        <v>26132</v>
      </c>
      <c r="K2060" s="167" t="s">
        <v>55</v>
      </c>
      <c r="L2060" s="169">
        <v>1</v>
      </c>
      <c r="M2060" s="167" t="s">
        <v>3513</v>
      </c>
      <c r="N2060" s="169">
        <v>2.6</v>
      </c>
      <c r="O2060" s="167" t="s">
        <v>3505</v>
      </c>
      <c r="P2060" s="167"/>
      <c r="Q2060" s="167" t="s">
        <v>3514</v>
      </c>
      <c r="R2060" s="167" t="s">
        <v>3528</v>
      </c>
      <c r="S2060" s="169">
        <v>2</v>
      </c>
      <c r="T2060" s="167" t="s">
        <v>3529</v>
      </c>
      <c r="U2060" s="169" t="s">
        <v>3530</v>
      </c>
      <c r="V2060" s="167" t="s">
        <v>3836</v>
      </c>
      <c r="W2060" s="167" t="s">
        <v>3837</v>
      </c>
      <c r="X2060" s="170" t="s">
        <v>160</v>
      </c>
      <c r="Y2060" s="171" t="s">
        <v>6497</v>
      </c>
      <c r="Z2060" s="167" t="s">
        <v>10956</v>
      </c>
      <c r="AA2060" s="176">
        <v>1000</v>
      </c>
      <c r="AB2060" s="167" t="s">
        <v>11254</v>
      </c>
      <c r="AC2060" s="176">
        <v>1000</v>
      </c>
      <c r="AD2060" s="167" t="s">
        <v>11254</v>
      </c>
      <c r="AE2060" s="176">
        <v>1012</v>
      </c>
    </row>
    <row r="2061" spans="1:31">
      <c r="A2061" s="178">
        <v>108254178650</v>
      </c>
      <c r="B2061" s="166">
        <v>46161</v>
      </c>
      <c r="C2061" s="167" t="s">
        <v>3524</v>
      </c>
      <c r="D2061" s="167" t="s">
        <v>3525</v>
      </c>
      <c r="E2061" s="167" t="s">
        <v>3526</v>
      </c>
      <c r="F2061" s="167" t="s">
        <v>3501</v>
      </c>
      <c r="G2061" s="167" t="s">
        <v>3502</v>
      </c>
      <c r="H2061" s="168">
        <v>46162</v>
      </c>
      <c r="I2061" s="167"/>
      <c r="J2061" s="169">
        <v>26132</v>
      </c>
      <c r="K2061" s="167" t="s">
        <v>55</v>
      </c>
      <c r="L2061" s="169">
        <v>1</v>
      </c>
      <c r="M2061" s="167" t="s">
        <v>3513</v>
      </c>
      <c r="N2061" s="169">
        <v>2.6</v>
      </c>
      <c r="O2061" s="167" t="s">
        <v>3505</v>
      </c>
      <c r="P2061" s="167"/>
      <c r="Q2061" s="167" t="s">
        <v>3514</v>
      </c>
      <c r="R2061" s="167" t="s">
        <v>3528</v>
      </c>
      <c r="S2061" s="169">
        <v>1</v>
      </c>
      <c r="T2061" s="167" t="s">
        <v>3529</v>
      </c>
      <c r="U2061" s="169" t="s">
        <v>3530</v>
      </c>
      <c r="V2061" s="167" t="s">
        <v>6498</v>
      </c>
      <c r="W2061" s="167" t="s">
        <v>6499</v>
      </c>
      <c r="X2061" s="170" t="s">
        <v>160</v>
      </c>
      <c r="Y2061" s="171" t="s">
        <v>6497</v>
      </c>
      <c r="Z2061" s="167" t="s">
        <v>10956</v>
      </c>
      <c r="AA2061" s="176">
        <v>1000</v>
      </c>
      <c r="AB2061" s="167" t="s">
        <v>11254</v>
      </c>
      <c r="AC2061" s="176">
        <v>1000</v>
      </c>
      <c r="AD2061" s="167" t="s">
        <v>11254</v>
      </c>
      <c r="AE2061" s="176">
        <v>915</v>
      </c>
    </row>
    <row r="2062" spans="1:31">
      <c r="A2062" s="178">
        <v>108254201900</v>
      </c>
      <c r="B2062" s="166">
        <v>46161</v>
      </c>
      <c r="C2062" s="167" t="s">
        <v>3524</v>
      </c>
      <c r="D2062" s="167" t="s">
        <v>3525</v>
      </c>
      <c r="E2062" s="167" t="s">
        <v>3526</v>
      </c>
      <c r="F2062" s="167" t="s">
        <v>3501</v>
      </c>
      <c r="G2062" s="167" t="s">
        <v>3502</v>
      </c>
      <c r="H2062" s="168">
        <v>46162</v>
      </c>
      <c r="I2062" s="167"/>
      <c r="J2062" s="169">
        <v>26132</v>
      </c>
      <c r="K2062" s="167" t="s">
        <v>55</v>
      </c>
      <c r="L2062" s="169">
        <v>1</v>
      </c>
      <c r="M2062" s="167" t="s">
        <v>3513</v>
      </c>
      <c r="N2062" s="169">
        <v>1.7</v>
      </c>
      <c r="O2062" s="167" t="s">
        <v>3505</v>
      </c>
      <c r="P2062" s="167"/>
      <c r="Q2062" s="167" t="s">
        <v>3514</v>
      </c>
      <c r="R2062" s="167" t="s">
        <v>3528</v>
      </c>
      <c r="S2062" s="169">
        <v>4</v>
      </c>
      <c r="T2062" s="167" t="s">
        <v>3529</v>
      </c>
      <c r="U2062" s="169" t="s">
        <v>3530</v>
      </c>
      <c r="V2062" s="167" t="s">
        <v>6500</v>
      </c>
      <c r="W2062" s="167" t="s">
        <v>6501</v>
      </c>
      <c r="X2062" s="170" t="s">
        <v>165</v>
      </c>
      <c r="Y2062" s="171" t="s">
        <v>6502</v>
      </c>
      <c r="Z2062" s="167" t="s">
        <v>10957</v>
      </c>
      <c r="AA2062" s="176">
        <v>3000</v>
      </c>
      <c r="AB2062" s="167" t="s">
        <v>11254</v>
      </c>
      <c r="AC2062" s="176">
        <v>3000</v>
      </c>
      <c r="AD2062" s="167" t="s">
        <v>11254</v>
      </c>
      <c r="AE2062" s="176">
        <v>888</v>
      </c>
    </row>
    <row r="2063" spans="1:31">
      <c r="A2063" s="178">
        <v>108254201900</v>
      </c>
      <c r="B2063" s="166">
        <v>46161</v>
      </c>
      <c r="C2063" s="167" t="s">
        <v>3524</v>
      </c>
      <c r="D2063" s="167" t="s">
        <v>3525</v>
      </c>
      <c r="E2063" s="167" t="s">
        <v>3526</v>
      </c>
      <c r="F2063" s="167" t="s">
        <v>3501</v>
      </c>
      <c r="G2063" s="167" t="s">
        <v>3502</v>
      </c>
      <c r="H2063" s="168">
        <v>46162</v>
      </c>
      <c r="I2063" s="167"/>
      <c r="J2063" s="169">
        <v>26132</v>
      </c>
      <c r="K2063" s="167" t="s">
        <v>55</v>
      </c>
      <c r="L2063" s="169">
        <v>1</v>
      </c>
      <c r="M2063" s="167" t="s">
        <v>3513</v>
      </c>
      <c r="N2063" s="169">
        <v>1.7</v>
      </c>
      <c r="O2063" s="167" t="s">
        <v>3505</v>
      </c>
      <c r="P2063" s="167"/>
      <c r="Q2063" s="167" t="s">
        <v>3514</v>
      </c>
      <c r="R2063" s="167" t="s">
        <v>3528</v>
      </c>
      <c r="S2063" s="169">
        <v>3</v>
      </c>
      <c r="T2063" s="167" t="s">
        <v>3529</v>
      </c>
      <c r="U2063" s="169" t="s">
        <v>3530</v>
      </c>
      <c r="V2063" s="167" t="s">
        <v>6503</v>
      </c>
      <c r="W2063" s="167" t="s">
        <v>6504</v>
      </c>
      <c r="X2063" s="170" t="s">
        <v>165</v>
      </c>
      <c r="Y2063" s="171" t="s">
        <v>6502</v>
      </c>
      <c r="Z2063" s="167" t="s">
        <v>10957</v>
      </c>
      <c r="AA2063" s="176">
        <v>5750</v>
      </c>
      <c r="AB2063" s="167" t="s">
        <v>11254</v>
      </c>
      <c r="AC2063" s="176">
        <v>5750</v>
      </c>
      <c r="AD2063" s="167" t="s">
        <v>11254</v>
      </c>
      <c r="AE2063" s="176">
        <v>3961.75</v>
      </c>
    </row>
    <row r="2064" spans="1:31">
      <c r="A2064" s="178">
        <v>108254201900</v>
      </c>
      <c r="B2064" s="166">
        <v>46161</v>
      </c>
      <c r="C2064" s="167" t="s">
        <v>3524</v>
      </c>
      <c r="D2064" s="167" t="s">
        <v>3525</v>
      </c>
      <c r="E2064" s="167" t="s">
        <v>3526</v>
      </c>
      <c r="F2064" s="167" t="s">
        <v>3501</v>
      </c>
      <c r="G2064" s="167" t="s">
        <v>3502</v>
      </c>
      <c r="H2064" s="168">
        <v>46162</v>
      </c>
      <c r="I2064" s="167"/>
      <c r="J2064" s="169">
        <v>26132</v>
      </c>
      <c r="K2064" s="167" t="s">
        <v>55</v>
      </c>
      <c r="L2064" s="169">
        <v>1</v>
      </c>
      <c r="M2064" s="167" t="s">
        <v>3513</v>
      </c>
      <c r="N2064" s="169">
        <v>1.7</v>
      </c>
      <c r="O2064" s="167" t="s">
        <v>3505</v>
      </c>
      <c r="P2064" s="167"/>
      <c r="Q2064" s="167" t="s">
        <v>3514</v>
      </c>
      <c r="R2064" s="167" t="s">
        <v>3528</v>
      </c>
      <c r="S2064" s="169">
        <v>2</v>
      </c>
      <c r="T2064" s="167" t="s">
        <v>3540</v>
      </c>
      <c r="U2064" s="169" t="s">
        <v>3541</v>
      </c>
      <c r="V2064" s="167" t="s">
        <v>6505</v>
      </c>
      <c r="W2064" s="167" t="s">
        <v>6506</v>
      </c>
      <c r="X2064" s="170" t="s">
        <v>165</v>
      </c>
      <c r="Y2064" s="171" t="s">
        <v>6502</v>
      </c>
      <c r="Z2064" s="167" t="s">
        <v>10957</v>
      </c>
      <c r="AA2064" s="176">
        <v>7200</v>
      </c>
      <c r="AB2064" s="167" t="s">
        <v>11254</v>
      </c>
      <c r="AC2064" s="176">
        <v>7200</v>
      </c>
      <c r="AD2064" s="167" t="s">
        <v>11254</v>
      </c>
      <c r="AE2064" s="176">
        <v>244.8</v>
      </c>
    </row>
    <row r="2065" spans="1:31">
      <c r="A2065" s="178">
        <v>108254201900</v>
      </c>
      <c r="B2065" s="166">
        <v>46161</v>
      </c>
      <c r="C2065" s="167" t="s">
        <v>3524</v>
      </c>
      <c r="D2065" s="167" t="s">
        <v>3525</v>
      </c>
      <c r="E2065" s="167" t="s">
        <v>3526</v>
      </c>
      <c r="F2065" s="167" t="s">
        <v>3501</v>
      </c>
      <c r="G2065" s="167" t="s">
        <v>3502</v>
      </c>
      <c r="H2065" s="168">
        <v>46162</v>
      </c>
      <c r="I2065" s="167"/>
      <c r="J2065" s="169">
        <v>26132</v>
      </c>
      <c r="K2065" s="167" t="s">
        <v>55</v>
      </c>
      <c r="L2065" s="169">
        <v>1</v>
      </c>
      <c r="M2065" s="167" t="s">
        <v>3513</v>
      </c>
      <c r="N2065" s="169">
        <v>1.7</v>
      </c>
      <c r="O2065" s="167" t="s">
        <v>3505</v>
      </c>
      <c r="P2065" s="167"/>
      <c r="Q2065" s="167" t="s">
        <v>3514</v>
      </c>
      <c r="R2065" s="167" t="s">
        <v>3528</v>
      </c>
      <c r="S2065" s="169">
        <v>1</v>
      </c>
      <c r="T2065" s="167" t="s">
        <v>3529</v>
      </c>
      <c r="U2065" s="169" t="s">
        <v>3530</v>
      </c>
      <c r="V2065" s="167" t="s">
        <v>6507</v>
      </c>
      <c r="W2065" s="167" t="s">
        <v>6508</v>
      </c>
      <c r="X2065" s="170" t="s">
        <v>165</v>
      </c>
      <c r="Y2065" s="171" t="s">
        <v>6502</v>
      </c>
      <c r="Z2065" s="167" t="s">
        <v>10957</v>
      </c>
      <c r="AA2065" s="176">
        <v>6400</v>
      </c>
      <c r="AB2065" s="167" t="s">
        <v>11254</v>
      </c>
      <c r="AC2065" s="176">
        <v>6400</v>
      </c>
      <c r="AD2065" s="167" t="s">
        <v>11254</v>
      </c>
      <c r="AE2065" s="176">
        <v>870.4</v>
      </c>
    </row>
    <row r="2066" spans="1:31">
      <c r="A2066" s="178">
        <v>108254538930</v>
      </c>
      <c r="B2066" s="166">
        <v>46161</v>
      </c>
      <c r="C2066" s="167" t="s">
        <v>3524</v>
      </c>
      <c r="D2066" s="167" t="s">
        <v>3525</v>
      </c>
      <c r="E2066" s="167" t="s">
        <v>3526</v>
      </c>
      <c r="F2066" s="167" t="s">
        <v>3628</v>
      </c>
      <c r="G2066" s="167" t="s">
        <v>3603</v>
      </c>
      <c r="H2066" s="168">
        <v>46162</v>
      </c>
      <c r="I2066" s="167"/>
      <c r="J2066" s="169">
        <v>26132</v>
      </c>
      <c r="K2066" s="167" t="s">
        <v>55</v>
      </c>
      <c r="L2066" s="169">
        <v>5</v>
      </c>
      <c r="M2066" s="167" t="s">
        <v>3604</v>
      </c>
      <c r="N2066" s="169">
        <v>972.06500000000005</v>
      </c>
      <c r="O2066" s="167" t="s">
        <v>3505</v>
      </c>
      <c r="P2066" s="167"/>
      <c r="Q2066" s="167" t="s">
        <v>3527</v>
      </c>
      <c r="R2066" s="167" t="s">
        <v>3528</v>
      </c>
      <c r="S2066" s="169">
        <v>1</v>
      </c>
      <c r="T2066" s="167" t="s">
        <v>3587</v>
      </c>
      <c r="U2066" s="169" t="s">
        <v>3588</v>
      </c>
      <c r="V2066" s="167" t="s">
        <v>6509</v>
      </c>
      <c r="W2066" s="167" t="s">
        <v>6149</v>
      </c>
      <c r="X2066" s="170" t="s">
        <v>3533</v>
      </c>
      <c r="Y2066" s="171" t="s">
        <v>6510</v>
      </c>
      <c r="Z2066" s="167" t="s">
        <v>10958</v>
      </c>
      <c r="AA2066" s="176">
        <v>19992</v>
      </c>
      <c r="AB2066" s="167" t="s">
        <v>11254</v>
      </c>
      <c r="AC2066" s="176">
        <v>19992</v>
      </c>
      <c r="AD2066" s="167" t="s">
        <v>11254</v>
      </c>
      <c r="AE2066" s="176">
        <v>46981.2</v>
      </c>
    </row>
    <row r="2067" spans="1:31">
      <c r="A2067" s="178">
        <v>108254933140</v>
      </c>
      <c r="B2067" s="166">
        <v>46161</v>
      </c>
      <c r="C2067" s="167" t="s">
        <v>3500</v>
      </c>
      <c r="D2067" s="167"/>
      <c r="E2067" s="167"/>
      <c r="F2067" s="167" t="s">
        <v>3501</v>
      </c>
      <c r="G2067" s="167" t="s">
        <v>3502</v>
      </c>
      <c r="H2067" s="168"/>
      <c r="I2067" s="167" t="s">
        <v>6511</v>
      </c>
      <c r="J2067" s="169">
        <v>26132</v>
      </c>
      <c r="K2067" s="167" t="s">
        <v>55</v>
      </c>
      <c r="L2067" s="169">
        <v>1</v>
      </c>
      <c r="M2067" s="167" t="s">
        <v>3513</v>
      </c>
      <c r="N2067" s="169">
        <v>2.5</v>
      </c>
      <c r="O2067" s="167" t="s">
        <v>3505</v>
      </c>
      <c r="P2067" s="167"/>
      <c r="Q2067" s="167" t="s">
        <v>3514</v>
      </c>
      <c r="R2067" s="167" t="s">
        <v>3515</v>
      </c>
      <c r="S2067" s="169">
        <v>4</v>
      </c>
      <c r="T2067" s="167" t="s">
        <v>6512</v>
      </c>
      <c r="U2067" s="169" t="s">
        <v>3517</v>
      </c>
      <c r="V2067" s="167" t="s">
        <v>6513</v>
      </c>
      <c r="W2067" s="167" t="s">
        <v>6514</v>
      </c>
      <c r="X2067" s="170" t="s">
        <v>157</v>
      </c>
      <c r="Y2067" s="171" t="s">
        <v>6515</v>
      </c>
      <c r="Z2067" s="167" t="s">
        <v>10959</v>
      </c>
      <c r="AA2067" s="176">
        <v>1</v>
      </c>
      <c r="AB2067" s="167" t="s">
        <v>11254</v>
      </c>
      <c r="AC2067" s="176">
        <v>1</v>
      </c>
      <c r="AD2067" s="167" t="s">
        <v>11254</v>
      </c>
      <c r="AE2067" s="176">
        <v>406.98</v>
      </c>
    </row>
    <row r="2068" spans="1:31">
      <c r="A2068" s="178">
        <v>108254933140</v>
      </c>
      <c r="B2068" s="166">
        <v>46161</v>
      </c>
      <c r="C2068" s="167" t="s">
        <v>3500</v>
      </c>
      <c r="D2068" s="167"/>
      <c r="E2068" s="167"/>
      <c r="F2068" s="167" t="s">
        <v>3501</v>
      </c>
      <c r="G2068" s="167" t="s">
        <v>3502</v>
      </c>
      <c r="H2068" s="168"/>
      <c r="I2068" s="167" t="s">
        <v>6511</v>
      </c>
      <c r="J2068" s="169">
        <v>26132</v>
      </c>
      <c r="K2068" s="167" t="s">
        <v>55</v>
      </c>
      <c r="L2068" s="169">
        <v>1</v>
      </c>
      <c r="M2068" s="167" t="s">
        <v>3513</v>
      </c>
      <c r="N2068" s="169">
        <v>2.5</v>
      </c>
      <c r="O2068" s="167" t="s">
        <v>3505</v>
      </c>
      <c r="P2068" s="167"/>
      <c r="Q2068" s="167" t="s">
        <v>3514</v>
      </c>
      <c r="R2068" s="167" t="s">
        <v>3515</v>
      </c>
      <c r="S2068" s="169">
        <v>3</v>
      </c>
      <c r="T2068" s="167" t="s">
        <v>6516</v>
      </c>
      <c r="U2068" s="169" t="s">
        <v>3517</v>
      </c>
      <c r="V2068" s="167" t="s">
        <v>6517</v>
      </c>
      <c r="W2068" s="167" t="s">
        <v>6518</v>
      </c>
      <c r="X2068" s="170" t="s">
        <v>157</v>
      </c>
      <c r="Y2068" s="171" t="s">
        <v>6515</v>
      </c>
      <c r="Z2068" s="167" t="s">
        <v>10959</v>
      </c>
      <c r="AA2068" s="176">
        <v>4</v>
      </c>
      <c r="AB2068" s="167" t="s">
        <v>11254</v>
      </c>
      <c r="AC2068" s="176">
        <v>4</v>
      </c>
      <c r="AD2068" s="167" t="s">
        <v>11254</v>
      </c>
      <c r="AE2068" s="176">
        <v>1097.96</v>
      </c>
    </row>
    <row r="2069" spans="1:31">
      <c r="A2069" s="178">
        <v>108254933140</v>
      </c>
      <c r="B2069" s="166">
        <v>46161</v>
      </c>
      <c r="C2069" s="167" t="s">
        <v>3500</v>
      </c>
      <c r="D2069" s="167"/>
      <c r="E2069" s="167"/>
      <c r="F2069" s="167" t="s">
        <v>3501</v>
      </c>
      <c r="G2069" s="167" t="s">
        <v>3502</v>
      </c>
      <c r="H2069" s="168"/>
      <c r="I2069" s="167" t="s">
        <v>6511</v>
      </c>
      <c r="J2069" s="169">
        <v>26132</v>
      </c>
      <c r="K2069" s="167" t="s">
        <v>55</v>
      </c>
      <c r="L2069" s="169">
        <v>1</v>
      </c>
      <c r="M2069" s="167" t="s">
        <v>3513</v>
      </c>
      <c r="N2069" s="169">
        <v>2.5</v>
      </c>
      <c r="O2069" s="167" t="s">
        <v>3505</v>
      </c>
      <c r="P2069" s="167"/>
      <c r="Q2069" s="167" t="s">
        <v>3514</v>
      </c>
      <c r="R2069" s="167" t="s">
        <v>3515</v>
      </c>
      <c r="S2069" s="169">
        <v>2</v>
      </c>
      <c r="T2069" s="167" t="s">
        <v>6519</v>
      </c>
      <c r="U2069" s="169" t="s">
        <v>3517</v>
      </c>
      <c r="V2069" s="167" t="s">
        <v>6520</v>
      </c>
      <c r="W2069" s="167" t="s">
        <v>6521</v>
      </c>
      <c r="X2069" s="170" t="s">
        <v>157</v>
      </c>
      <c r="Y2069" s="171" t="s">
        <v>6515</v>
      </c>
      <c r="Z2069" s="167" t="s">
        <v>10959</v>
      </c>
      <c r="AA2069" s="176">
        <v>1</v>
      </c>
      <c r="AB2069" s="167" t="s">
        <v>11254</v>
      </c>
      <c r="AC2069" s="176">
        <v>1</v>
      </c>
      <c r="AD2069" s="167" t="s">
        <v>11254</v>
      </c>
      <c r="AE2069" s="176">
        <v>782.51</v>
      </c>
    </row>
    <row r="2070" spans="1:31">
      <c r="A2070" s="178">
        <v>108254933140</v>
      </c>
      <c r="B2070" s="166">
        <v>46161</v>
      </c>
      <c r="C2070" s="167" t="s">
        <v>3500</v>
      </c>
      <c r="D2070" s="167"/>
      <c r="E2070" s="167"/>
      <c r="F2070" s="167" t="s">
        <v>3501</v>
      </c>
      <c r="G2070" s="167" t="s">
        <v>3502</v>
      </c>
      <c r="H2070" s="168"/>
      <c r="I2070" s="167" t="s">
        <v>6511</v>
      </c>
      <c r="J2070" s="169">
        <v>26132</v>
      </c>
      <c r="K2070" s="167" t="s">
        <v>55</v>
      </c>
      <c r="L2070" s="169">
        <v>1</v>
      </c>
      <c r="M2070" s="167" t="s">
        <v>3513</v>
      </c>
      <c r="N2070" s="169">
        <v>2.5</v>
      </c>
      <c r="O2070" s="167" t="s">
        <v>3505</v>
      </c>
      <c r="P2070" s="167"/>
      <c r="Q2070" s="167" t="s">
        <v>3514</v>
      </c>
      <c r="R2070" s="167" t="s">
        <v>3515</v>
      </c>
      <c r="S2070" s="169">
        <v>1</v>
      </c>
      <c r="T2070" s="167" t="s">
        <v>6522</v>
      </c>
      <c r="U2070" s="169" t="s">
        <v>3517</v>
      </c>
      <c r="V2070" s="167" t="s">
        <v>6523</v>
      </c>
      <c r="W2070" s="167" t="s">
        <v>6524</v>
      </c>
      <c r="X2070" s="170" t="s">
        <v>157</v>
      </c>
      <c r="Y2070" s="171" t="s">
        <v>6515</v>
      </c>
      <c r="Z2070" s="167" t="s">
        <v>10959</v>
      </c>
      <c r="AA2070" s="176">
        <v>1</v>
      </c>
      <c r="AB2070" s="167" t="s">
        <v>11254</v>
      </c>
      <c r="AC2070" s="176">
        <v>1</v>
      </c>
      <c r="AD2070" s="167" t="s">
        <v>11254</v>
      </c>
      <c r="AE2070" s="176">
        <v>463.83</v>
      </c>
    </row>
    <row r="2071" spans="1:31">
      <c r="A2071" s="178">
        <v>108255506810</v>
      </c>
      <c r="B2071" s="166">
        <v>46161</v>
      </c>
      <c r="C2071" s="167" t="s">
        <v>3524</v>
      </c>
      <c r="D2071" s="167" t="s">
        <v>3525</v>
      </c>
      <c r="E2071" s="167" t="s">
        <v>3526</v>
      </c>
      <c r="F2071" s="167" t="s">
        <v>3501</v>
      </c>
      <c r="G2071" s="167" t="s">
        <v>3502</v>
      </c>
      <c r="H2071" s="168">
        <v>46162</v>
      </c>
      <c r="I2071" s="167" t="s">
        <v>6525</v>
      </c>
      <c r="J2071" s="169">
        <v>26132</v>
      </c>
      <c r="K2071" s="167" t="s">
        <v>55</v>
      </c>
      <c r="L2071" s="169">
        <v>5</v>
      </c>
      <c r="M2071" s="167" t="s">
        <v>3504</v>
      </c>
      <c r="N2071" s="169">
        <v>277</v>
      </c>
      <c r="O2071" s="167" t="s">
        <v>3505</v>
      </c>
      <c r="P2071" s="167"/>
      <c r="Q2071" s="167" t="s">
        <v>3527</v>
      </c>
      <c r="R2071" s="167" t="s">
        <v>3528</v>
      </c>
      <c r="S2071" s="169">
        <v>3</v>
      </c>
      <c r="T2071" s="167" t="s">
        <v>3560</v>
      </c>
      <c r="U2071" s="169" t="s">
        <v>3561</v>
      </c>
      <c r="V2071" s="167" t="s">
        <v>3562</v>
      </c>
      <c r="W2071" s="167" t="s">
        <v>3563</v>
      </c>
      <c r="X2071" s="170" t="s">
        <v>157</v>
      </c>
      <c r="Y2071" s="171" t="s">
        <v>6526</v>
      </c>
      <c r="Z2071" s="167" t="s">
        <v>10960</v>
      </c>
      <c r="AA2071" s="176">
        <v>32400</v>
      </c>
      <c r="AB2071" s="167" t="s">
        <v>11254</v>
      </c>
      <c r="AC2071" s="176">
        <v>32400</v>
      </c>
      <c r="AD2071" s="167" t="s">
        <v>11254</v>
      </c>
      <c r="AE2071" s="176">
        <v>22680</v>
      </c>
    </row>
    <row r="2072" spans="1:31">
      <c r="A2072" s="178">
        <v>108255506810</v>
      </c>
      <c r="B2072" s="166">
        <v>46161</v>
      </c>
      <c r="C2072" s="167" t="s">
        <v>3524</v>
      </c>
      <c r="D2072" s="167" t="s">
        <v>3525</v>
      </c>
      <c r="E2072" s="167" t="s">
        <v>3526</v>
      </c>
      <c r="F2072" s="167" t="s">
        <v>3501</v>
      </c>
      <c r="G2072" s="167" t="s">
        <v>3502</v>
      </c>
      <c r="H2072" s="168">
        <v>46162</v>
      </c>
      <c r="I2072" s="167" t="s">
        <v>6525</v>
      </c>
      <c r="J2072" s="169">
        <v>26132</v>
      </c>
      <c r="K2072" s="167" t="s">
        <v>55</v>
      </c>
      <c r="L2072" s="169">
        <v>5</v>
      </c>
      <c r="M2072" s="167" t="s">
        <v>3504</v>
      </c>
      <c r="N2072" s="169">
        <v>277</v>
      </c>
      <c r="O2072" s="167" t="s">
        <v>3505</v>
      </c>
      <c r="P2072" s="167"/>
      <c r="Q2072" s="167" t="s">
        <v>3527</v>
      </c>
      <c r="R2072" s="167" t="s">
        <v>3528</v>
      </c>
      <c r="S2072" s="169">
        <v>2</v>
      </c>
      <c r="T2072" s="167" t="s">
        <v>3560</v>
      </c>
      <c r="U2072" s="169" t="s">
        <v>3561</v>
      </c>
      <c r="V2072" s="167" t="s">
        <v>3562</v>
      </c>
      <c r="W2072" s="167" t="s">
        <v>3563</v>
      </c>
      <c r="X2072" s="170" t="s">
        <v>157</v>
      </c>
      <c r="Y2072" s="171" t="s">
        <v>6526</v>
      </c>
      <c r="Z2072" s="167" t="s">
        <v>10960</v>
      </c>
      <c r="AA2072" s="176">
        <v>18000</v>
      </c>
      <c r="AB2072" s="167" t="s">
        <v>11254</v>
      </c>
      <c r="AC2072" s="176">
        <v>18000</v>
      </c>
      <c r="AD2072" s="167" t="s">
        <v>11254</v>
      </c>
      <c r="AE2072" s="176">
        <v>12600</v>
      </c>
    </row>
    <row r="2073" spans="1:31">
      <c r="A2073" s="178">
        <v>108255506810</v>
      </c>
      <c r="B2073" s="166">
        <v>46161</v>
      </c>
      <c r="C2073" s="167" t="s">
        <v>3524</v>
      </c>
      <c r="D2073" s="167" t="s">
        <v>3525</v>
      </c>
      <c r="E2073" s="167" t="s">
        <v>3526</v>
      </c>
      <c r="F2073" s="167" t="s">
        <v>3501</v>
      </c>
      <c r="G2073" s="167" t="s">
        <v>3502</v>
      </c>
      <c r="H2073" s="168">
        <v>46162</v>
      </c>
      <c r="I2073" s="167" t="s">
        <v>6525</v>
      </c>
      <c r="J2073" s="169">
        <v>26132</v>
      </c>
      <c r="K2073" s="167" t="s">
        <v>55</v>
      </c>
      <c r="L2073" s="169">
        <v>5</v>
      </c>
      <c r="M2073" s="167" t="s">
        <v>3504</v>
      </c>
      <c r="N2073" s="169">
        <v>277</v>
      </c>
      <c r="O2073" s="167" t="s">
        <v>3505</v>
      </c>
      <c r="P2073" s="167"/>
      <c r="Q2073" s="167" t="s">
        <v>3527</v>
      </c>
      <c r="R2073" s="167" t="s">
        <v>3528</v>
      </c>
      <c r="S2073" s="169">
        <v>1</v>
      </c>
      <c r="T2073" s="167" t="s">
        <v>3560</v>
      </c>
      <c r="U2073" s="169" t="s">
        <v>3561</v>
      </c>
      <c r="V2073" s="167" t="s">
        <v>3562</v>
      </c>
      <c r="W2073" s="167" t="s">
        <v>3563</v>
      </c>
      <c r="X2073" s="170" t="s">
        <v>157</v>
      </c>
      <c r="Y2073" s="171" t="s">
        <v>6526</v>
      </c>
      <c r="Z2073" s="167" t="s">
        <v>10960</v>
      </c>
      <c r="AA2073" s="176">
        <v>3600</v>
      </c>
      <c r="AB2073" s="167" t="s">
        <v>11254</v>
      </c>
      <c r="AC2073" s="176">
        <v>3600</v>
      </c>
      <c r="AD2073" s="167" t="s">
        <v>11254</v>
      </c>
      <c r="AE2073" s="176">
        <v>2520</v>
      </c>
    </row>
    <row r="2074" spans="1:31">
      <c r="A2074" s="178">
        <v>108255865210</v>
      </c>
      <c r="B2074" s="166">
        <v>46161</v>
      </c>
      <c r="C2074" s="167" t="s">
        <v>3524</v>
      </c>
      <c r="D2074" s="167" t="s">
        <v>3525</v>
      </c>
      <c r="E2074" s="167" t="s">
        <v>3526</v>
      </c>
      <c r="F2074" s="167" t="s">
        <v>3501</v>
      </c>
      <c r="G2074" s="167" t="s">
        <v>3502</v>
      </c>
      <c r="H2074" s="168">
        <v>46162</v>
      </c>
      <c r="I2074" s="167"/>
      <c r="J2074" s="169">
        <v>26132</v>
      </c>
      <c r="K2074" s="167" t="s">
        <v>55</v>
      </c>
      <c r="L2074" s="169">
        <v>1</v>
      </c>
      <c r="M2074" s="167" t="s">
        <v>3513</v>
      </c>
      <c r="N2074" s="169">
        <v>1.3</v>
      </c>
      <c r="O2074" s="167" t="s">
        <v>3505</v>
      </c>
      <c r="P2074" s="167"/>
      <c r="Q2074" s="167" t="s">
        <v>3506</v>
      </c>
      <c r="R2074" s="167" t="s">
        <v>5999</v>
      </c>
      <c r="S2074" s="169">
        <v>1</v>
      </c>
      <c r="T2074" s="167" t="s">
        <v>3529</v>
      </c>
      <c r="U2074" s="169" t="s">
        <v>3530</v>
      </c>
      <c r="V2074" s="167" t="s">
        <v>6527</v>
      </c>
      <c r="W2074" s="167" t="s">
        <v>6528</v>
      </c>
      <c r="X2074" s="170" t="s">
        <v>159</v>
      </c>
      <c r="Y2074" s="171" t="s">
        <v>6529</v>
      </c>
      <c r="Z2074" s="167" t="s">
        <v>10961</v>
      </c>
      <c r="AA2074" s="176">
        <v>120</v>
      </c>
      <c r="AB2074" s="167" t="s">
        <v>11254</v>
      </c>
      <c r="AC2074" s="176">
        <v>120</v>
      </c>
      <c r="AD2074" s="167" t="s">
        <v>11254</v>
      </c>
      <c r="AE2074" s="176">
        <v>120.6</v>
      </c>
    </row>
    <row r="2075" spans="1:31">
      <c r="A2075" s="178">
        <v>108256659230</v>
      </c>
      <c r="B2075" s="166">
        <v>46161</v>
      </c>
      <c r="C2075" s="167" t="s">
        <v>3524</v>
      </c>
      <c r="D2075" s="167" t="s">
        <v>3525</v>
      </c>
      <c r="E2075" s="167" t="s">
        <v>3526</v>
      </c>
      <c r="F2075" s="167" t="s">
        <v>3501</v>
      </c>
      <c r="G2075" s="167" t="s">
        <v>3502</v>
      </c>
      <c r="H2075" s="168">
        <v>46162</v>
      </c>
      <c r="I2075" s="167"/>
      <c r="J2075" s="169">
        <v>26132</v>
      </c>
      <c r="K2075" s="167" t="s">
        <v>55</v>
      </c>
      <c r="L2075" s="169">
        <v>1</v>
      </c>
      <c r="M2075" s="167" t="s">
        <v>3513</v>
      </c>
      <c r="N2075" s="169">
        <v>12.2</v>
      </c>
      <c r="O2075" s="167" t="s">
        <v>3505</v>
      </c>
      <c r="P2075" s="167"/>
      <c r="Q2075" s="167" t="s">
        <v>3514</v>
      </c>
      <c r="R2075" s="167" t="s">
        <v>3528</v>
      </c>
      <c r="S2075" s="169">
        <v>16</v>
      </c>
      <c r="T2075" s="167" t="s">
        <v>3717</v>
      </c>
      <c r="U2075" s="169" t="s">
        <v>3718</v>
      </c>
      <c r="V2075" s="167" t="s">
        <v>6530</v>
      </c>
      <c r="W2075" s="167" t="s">
        <v>6402</v>
      </c>
      <c r="X2075" s="170" t="s">
        <v>165</v>
      </c>
      <c r="Y2075" s="171" t="s">
        <v>6531</v>
      </c>
      <c r="Z2075" s="167" t="s">
        <v>10962</v>
      </c>
      <c r="AA2075" s="176">
        <v>1000</v>
      </c>
      <c r="AB2075" s="167" t="s">
        <v>11254</v>
      </c>
      <c r="AC2075" s="176">
        <v>1000</v>
      </c>
      <c r="AD2075" s="167" t="s">
        <v>11254</v>
      </c>
      <c r="AE2075" s="176">
        <v>611</v>
      </c>
    </row>
    <row r="2076" spans="1:31">
      <c r="A2076" s="178">
        <v>108256659230</v>
      </c>
      <c r="B2076" s="166">
        <v>46161</v>
      </c>
      <c r="C2076" s="167" t="s">
        <v>3524</v>
      </c>
      <c r="D2076" s="167" t="s">
        <v>3525</v>
      </c>
      <c r="E2076" s="167" t="s">
        <v>3526</v>
      </c>
      <c r="F2076" s="167" t="s">
        <v>3501</v>
      </c>
      <c r="G2076" s="167" t="s">
        <v>3502</v>
      </c>
      <c r="H2076" s="168">
        <v>46162</v>
      </c>
      <c r="I2076" s="167"/>
      <c r="J2076" s="169">
        <v>26132</v>
      </c>
      <c r="K2076" s="167" t="s">
        <v>55</v>
      </c>
      <c r="L2076" s="169">
        <v>1</v>
      </c>
      <c r="M2076" s="167" t="s">
        <v>3513</v>
      </c>
      <c r="N2076" s="169">
        <v>12.2</v>
      </c>
      <c r="O2076" s="167" t="s">
        <v>3505</v>
      </c>
      <c r="P2076" s="167"/>
      <c r="Q2076" s="167" t="s">
        <v>3514</v>
      </c>
      <c r="R2076" s="167" t="s">
        <v>3528</v>
      </c>
      <c r="S2076" s="169">
        <v>15</v>
      </c>
      <c r="T2076" s="167" t="s">
        <v>3560</v>
      </c>
      <c r="U2076" s="169" t="s">
        <v>3561</v>
      </c>
      <c r="V2076" s="167" t="s">
        <v>6532</v>
      </c>
      <c r="W2076" s="167" t="s">
        <v>6533</v>
      </c>
      <c r="X2076" s="170" t="s">
        <v>165</v>
      </c>
      <c r="Y2076" s="171" t="s">
        <v>6531</v>
      </c>
      <c r="Z2076" s="167" t="s">
        <v>10962</v>
      </c>
      <c r="AA2076" s="176">
        <v>4000</v>
      </c>
      <c r="AB2076" s="167" t="s">
        <v>11254</v>
      </c>
      <c r="AC2076" s="176">
        <v>4000</v>
      </c>
      <c r="AD2076" s="167" t="s">
        <v>11254</v>
      </c>
      <c r="AE2076" s="176">
        <v>26.08</v>
      </c>
    </row>
    <row r="2077" spans="1:31">
      <c r="A2077" s="178">
        <v>108256659230</v>
      </c>
      <c r="B2077" s="166">
        <v>46161</v>
      </c>
      <c r="C2077" s="167" t="s">
        <v>3524</v>
      </c>
      <c r="D2077" s="167" t="s">
        <v>3525</v>
      </c>
      <c r="E2077" s="167" t="s">
        <v>3526</v>
      </c>
      <c r="F2077" s="167" t="s">
        <v>3501</v>
      </c>
      <c r="G2077" s="167" t="s">
        <v>3502</v>
      </c>
      <c r="H2077" s="168">
        <v>46162</v>
      </c>
      <c r="I2077" s="167"/>
      <c r="J2077" s="169">
        <v>26132</v>
      </c>
      <c r="K2077" s="167" t="s">
        <v>55</v>
      </c>
      <c r="L2077" s="169">
        <v>1</v>
      </c>
      <c r="M2077" s="167" t="s">
        <v>3513</v>
      </c>
      <c r="N2077" s="169">
        <v>12.2</v>
      </c>
      <c r="O2077" s="167" t="s">
        <v>3505</v>
      </c>
      <c r="P2077" s="167"/>
      <c r="Q2077" s="167" t="s">
        <v>3514</v>
      </c>
      <c r="R2077" s="167" t="s">
        <v>3528</v>
      </c>
      <c r="S2077" s="169">
        <v>14</v>
      </c>
      <c r="T2077" s="167" t="s">
        <v>3535</v>
      </c>
      <c r="U2077" s="169" t="s">
        <v>3536</v>
      </c>
      <c r="V2077" s="167" t="s">
        <v>6534</v>
      </c>
      <c r="W2077" s="167" t="s">
        <v>6535</v>
      </c>
      <c r="X2077" s="170" t="s">
        <v>165</v>
      </c>
      <c r="Y2077" s="171" t="s">
        <v>6531</v>
      </c>
      <c r="Z2077" s="167" t="s">
        <v>10962</v>
      </c>
      <c r="AA2077" s="176">
        <v>5000</v>
      </c>
      <c r="AB2077" s="167" t="s">
        <v>11254</v>
      </c>
      <c r="AC2077" s="176">
        <v>5000</v>
      </c>
      <c r="AD2077" s="167" t="s">
        <v>11254</v>
      </c>
      <c r="AE2077" s="176">
        <v>205</v>
      </c>
    </row>
    <row r="2078" spans="1:31">
      <c r="A2078" s="178">
        <v>108256659230</v>
      </c>
      <c r="B2078" s="166">
        <v>46161</v>
      </c>
      <c r="C2078" s="167" t="s">
        <v>3524</v>
      </c>
      <c r="D2078" s="167" t="s">
        <v>3525</v>
      </c>
      <c r="E2078" s="167" t="s">
        <v>3526</v>
      </c>
      <c r="F2078" s="167" t="s">
        <v>3501</v>
      </c>
      <c r="G2078" s="167" t="s">
        <v>3502</v>
      </c>
      <c r="H2078" s="168">
        <v>46162</v>
      </c>
      <c r="I2078" s="167"/>
      <c r="J2078" s="169">
        <v>26132</v>
      </c>
      <c r="K2078" s="167" t="s">
        <v>55</v>
      </c>
      <c r="L2078" s="169">
        <v>1</v>
      </c>
      <c r="M2078" s="167" t="s">
        <v>3513</v>
      </c>
      <c r="N2078" s="169">
        <v>12.2</v>
      </c>
      <c r="O2078" s="167" t="s">
        <v>3505</v>
      </c>
      <c r="P2078" s="167"/>
      <c r="Q2078" s="167" t="s">
        <v>3514</v>
      </c>
      <c r="R2078" s="167" t="s">
        <v>3528</v>
      </c>
      <c r="S2078" s="169">
        <v>13</v>
      </c>
      <c r="T2078" s="167" t="s">
        <v>3535</v>
      </c>
      <c r="U2078" s="169" t="s">
        <v>3536</v>
      </c>
      <c r="V2078" s="167" t="s">
        <v>6536</v>
      </c>
      <c r="W2078" s="167" t="s">
        <v>6537</v>
      </c>
      <c r="X2078" s="170" t="s">
        <v>160</v>
      </c>
      <c r="Y2078" s="171" t="s">
        <v>6531</v>
      </c>
      <c r="Z2078" s="167" t="s">
        <v>10962</v>
      </c>
      <c r="AA2078" s="176">
        <v>10000</v>
      </c>
      <c r="AB2078" s="167" t="s">
        <v>11254</v>
      </c>
      <c r="AC2078" s="176">
        <v>10000</v>
      </c>
      <c r="AD2078" s="167" t="s">
        <v>11254</v>
      </c>
      <c r="AE2078" s="176">
        <v>17</v>
      </c>
    </row>
    <row r="2079" spans="1:31">
      <c r="A2079" s="178">
        <v>108256659230</v>
      </c>
      <c r="B2079" s="166">
        <v>46161</v>
      </c>
      <c r="C2079" s="167" t="s">
        <v>3524</v>
      </c>
      <c r="D2079" s="167" t="s">
        <v>3525</v>
      </c>
      <c r="E2079" s="167" t="s">
        <v>3526</v>
      </c>
      <c r="F2079" s="167" t="s">
        <v>3501</v>
      </c>
      <c r="G2079" s="167" t="s">
        <v>3502</v>
      </c>
      <c r="H2079" s="168">
        <v>46162</v>
      </c>
      <c r="I2079" s="167"/>
      <c r="J2079" s="169">
        <v>26132</v>
      </c>
      <c r="K2079" s="167" t="s">
        <v>55</v>
      </c>
      <c r="L2079" s="169">
        <v>1</v>
      </c>
      <c r="M2079" s="167" t="s">
        <v>3513</v>
      </c>
      <c r="N2079" s="169">
        <v>12.2</v>
      </c>
      <c r="O2079" s="167" t="s">
        <v>3505</v>
      </c>
      <c r="P2079" s="167"/>
      <c r="Q2079" s="167" t="s">
        <v>3514</v>
      </c>
      <c r="R2079" s="167" t="s">
        <v>3528</v>
      </c>
      <c r="S2079" s="169">
        <v>12</v>
      </c>
      <c r="T2079" s="167" t="s">
        <v>3560</v>
      </c>
      <c r="U2079" s="169" t="s">
        <v>3561</v>
      </c>
      <c r="V2079" s="167" t="s">
        <v>6538</v>
      </c>
      <c r="W2079" s="167" t="s">
        <v>6539</v>
      </c>
      <c r="X2079" s="170" t="s">
        <v>165</v>
      </c>
      <c r="Y2079" s="171" t="s">
        <v>6531</v>
      </c>
      <c r="Z2079" s="167" t="s">
        <v>10962</v>
      </c>
      <c r="AA2079" s="176">
        <v>16000</v>
      </c>
      <c r="AB2079" s="167" t="s">
        <v>11254</v>
      </c>
      <c r="AC2079" s="176">
        <v>16000</v>
      </c>
      <c r="AD2079" s="167" t="s">
        <v>11254</v>
      </c>
      <c r="AE2079" s="176">
        <v>224</v>
      </c>
    </row>
    <row r="2080" spans="1:31">
      <c r="A2080" s="178">
        <v>108256659230</v>
      </c>
      <c r="B2080" s="166">
        <v>46161</v>
      </c>
      <c r="C2080" s="167" t="s">
        <v>3524</v>
      </c>
      <c r="D2080" s="167" t="s">
        <v>3525</v>
      </c>
      <c r="E2080" s="167" t="s">
        <v>3526</v>
      </c>
      <c r="F2080" s="167" t="s">
        <v>3501</v>
      </c>
      <c r="G2080" s="167" t="s">
        <v>3502</v>
      </c>
      <c r="H2080" s="168">
        <v>46162</v>
      </c>
      <c r="I2080" s="167"/>
      <c r="J2080" s="169">
        <v>26132</v>
      </c>
      <c r="K2080" s="167" t="s">
        <v>55</v>
      </c>
      <c r="L2080" s="169">
        <v>1</v>
      </c>
      <c r="M2080" s="167" t="s">
        <v>3513</v>
      </c>
      <c r="N2080" s="169">
        <v>12.2</v>
      </c>
      <c r="O2080" s="167" t="s">
        <v>3505</v>
      </c>
      <c r="P2080" s="167"/>
      <c r="Q2080" s="167" t="s">
        <v>3514</v>
      </c>
      <c r="R2080" s="167" t="s">
        <v>3528</v>
      </c>
      <c r="S2080" s="169">
        <v>11</v>
      </c>
      <c r="T2080" s="167" t="s">
        <v>3535</v>
      </c>
      <c r="U2080" s="169" t="s">
        <v>3536</v>
      </c>
      <c r="V2080" s="167" t="s">
        <v>6540</v>
      </c>
      <c r="W2080" s="167" t="s">
        <v>6541</v>
      </c>
      <c r="X2080" s="170" t="s">
        <v>165</v>
      </c>
      <c r="Y2080" s="171" t="s">
        <v>6531</v>
      </c>
      <c r="Z2080" s="167" t="s">
        <v>10962</v>
      </c>
      <c r="AA2080" s="176">
        <v>10000</v>
      </c>
      <c r="AB2080" s="167" t="s">
        <v>11254</v>
      </c>
      <c r="AC2080" s="176">
        <v>10000</v>
      </c>
      <c r="AD2080" s="167" t="s">
        <v>11254</v>
      </c>
      <c r="AE2080" s="176">
        <v>190</v>
      </c>
    </row>
    <row r="2081" spans="1:31">
      <c r="A2081" s="178">
        <v>108256659230</v>
      </c>
      <c r="B2081" s="166">
        <v>46161</v>
      </c>
      <c r="C2081" s="167" t="s">
        <v>3524</v>
      </c>
      <c r="D2081" s="167" t="s">
        <v>3525</v>
      </c>
      <c r="E2081" s="167" t="s">
        <v>3526</v>
      </c>
      <c r="F2081" s="167" t="s">
        <v>3501</v>
      </c>
      <c r="G2081" s="167" t="s">
        <v>3502</v>
      </c>
      <c r="H2081" s="168">
        <v>46162</v>
      </c>
      <c r="I2081" s="167"/>
      <c r="J2081" s="169">
        <v>26132</v>
      </c>
      <c r="K2081" s="167" t="s">
        <v>55</v>
      </c>
      <c r="L2081" s="169">
        <v>1</v>
      </c>
      <c r="M2081" s="167" t="s">
        <v>3513</v>
      </c>
      <c r="N2081" s="169">
        <v>12.2</v>
      </c>
      <c r="O2081" s="167" t="s">
        <v>3505</v>
      </c>
      <c r="P2081" s="167"/>
      <c r="Q2081" s="167" t="s">
        <v>3514</v>
      </c>
      <c r="R2081" s="167" t="s">
        <v>3528</v>
      </c>
      <c r="S2081" s="169">
        <v>10</v>
      </c>
      <c r="T2081" s="167" t="s">
        <v>3971</v>
      </c>
      <c r="U2081" s="169" t="s">
        <v>3972</v>
      </c>
      <c r="V2081" s="167" t="s">
        <v>6542</v>
      </c>
      <c r="W2081" s="167" t="s">
        <v>6543</v>
      </c>
      <c r="X2081" s="170" t="s">
        <v>159</v>
      </c>
      <c r="Y2081" s="171" t="s">
        <v>6531</v>
      </c>
      <c r="Z2081" s="167" t="s">
        <v>10962</v>
      </c>
      <c r="AA2081" s="176">
        <v>1000</v>
      </c>
      <c r="AB2081" s="167" t="s">
        <v>11254</v>
      </c>
      <c r="AC2081" s="176">
        <v>1000</v>
      </c>
      <c r="AD2081" s="167" t="s">
        <v>11254</v>
      </c>
      <c r="AE2081" s="176">
        <v>88.48</v>
      </c>
    </row>
    <row r="2082" spans="1:31">
      <c r="A2082" s="178">
        <v>108256659230</v>
      </c>
      <c r="B2082" s="166">
        <v>46161</v>
      </c>
      <c r="C2082" s="167" t="s">
        <v>3524</v>
      </c>
      <c r="D2082" s="167" t="s">
        <v>3525</v>
      </c>
      <c r="E2082" s="167" t="s">
        <v>3526</v>
      </c>
      <c r="F2082" s="167" t="s">
        <v>3501</v>
      </c>
      <c r="G2082" s="167" t="s">
        <v>3502</v>
      </c>
      <c r="H2082" s="168">
        <v>46162</v>
      </c>
      <c r="I2082" s="167"/>
      <c r="J2082" s="169">
        <v>26132</v>
      </c>
      <c r="K2082" s="167" t="s">
        <v>55</v>
      </c>
      <c r="L2082" s="169">
        <v>1</v>
      </c>
      <c r="M2082" s="167" t="s">
        <v>3513</v>
      </c>
      <c r="N2082" s="169">
        <v>12.2</v>
      </c>
      <c r="O2082" s="167" t="s">
        <v>3505</v>
      </c>
      <c r="P2082" s="167"/>
      <c r="Q2082" s="167" t="s">
        <v>3514</v>
      </c>
      <c r="R2082" s="167" t="s">
        <v>3528</v>
      </c>
      <c r="S2082" s="169">
        <v>9</v>
      </c>
      <c r="T2082" s="167" t="s">
        <v>3971</v>
      </c>
      <c r="U2082" s="169" t="s">
        <v>3972</v>
      </c>
      <c r="V2082" s="167" t="s">
        <v>6542</v>
      </c>
      <c r="W2082" s="167" t="s">
        <v>6543</v>
      </c>
      <c r="X2082" s="170" t="s">
        <v>159</v>
      </c>
      <c r="Y2082" s="171" t="s">
        <v>6531</v>
      </c>
      <c r="Z2082" s="167" t="s">
        <v>10962</v>
      </c>
      <c r="AA2082" s="176">
        <v>2000</v>
      </c>
      <c r="AB2082" s="167" t="s">
        <v>11254</v>
      </c>
      <c r="AC2082" s="176">
        <v>2000</v>
      </c>
      <c r="AD2082" s="167" t="s">
        <v>11254</v>
      </c>
      <c r="AE2082" s="176">
        <v>128</v>
      </c>
    </row>
    <row r="2083" spans="1:31">
      <c r="A2083" s="178">
        <v>108256659230</v>
      </c>
      <c r="B2083" s="166">
        <v>46161</v>
      </c>
      <c r="C2083" s="167" t="s">
        <v>3524</v>
      </c>
      <c r="D2083" s="167" t="s">
        <v>3525</v>
      </c>
      <c r="E2083" s="167" t="s">
        <v>3526</v>
      </c>
      <c r="F2083" s="167" t="s">
        <v>3501</v>
      </c>
      <c r="G2083" s="167" t="s">
        <v>3502</v>
      </c>
      <c r="H2083" s="168">
        <v>46162</v>
      </c>
      <c r="I2083" s="167"/>
      <c r="J2083" s="169">
        <v>26132</v>
      </c>
      <c r="K2083" s="167" t="s">
        <v>55</v>
      </c>
      <c r="L2083" s="169">
        <v>1</v>
      </c>
      <c r="M2083" s="167" t="s">
        <v>3513</v>
      </c>
      <c r="N2083" s="169">
        <v>12.2</v>
      </c>
      <c r="O2083" s="167" t="s">
        <v>3505</v>
      </c>
      <c r="P2083" s="167"/>
      <c r="Q2083" s="167" t="s">
        <v>3514</v>
      </c>
      <c r="R2083" s="167" t="s">
        <v>3528</v>
      </c>
      <c r="S2083" s="169">
        <v>8</v>
      </c>
      <c r="T2083" s="167" t="s">
        <v>3717</v>
      </c>
      <c r="U2083" s="169" t="s">
        <v>3718</v>
      </c>
      <c r="V2083" s="167" t="s">
        <v>4814</v>
      </c>
      <c r="W2083" s="167" t="s">
        <v>4815</v>
      </c>
      <c r="X2083" s="170" t="s">
        <v>159</v>
      </c>
      <c r="Y2083" s="171" t="s">
        <v>6531</v>
      </c>
      <c r="Z2083" s="167" t="s">
        <v>10962</v>
      </c>
      <c r="AA2083" s="176">
        <v>300</v>
      </c>
      <c r="AB2083" s="167" t="s">
        <v>11254</v>
      </c>
      <c r="AC2083" s="176">
        <v>300</v>
      </c>
      <c r="AD2083" s="167" t="s">
        <v>11254</v>
      </c>
      <c r="AE2083" s="176">
        <v>30.09</v>
      </c>
    </row>
    <row r="2084" spans="1:31">
      <c r="A2084" s="178">
        <v>108256659230</v>
      </c>
      <c r="B2084" s="166">
        <v>46161</v>
      </c>
      <c r="C2084" s="167" t="s">
        <v>3524</v>
      </c>
      <c r="D2084" s="167" t="s">
        <v>3525</v>
      </c>
      <c r="E2084" s="167" t="s">
        <v>3526</v>
      </c>
      <c r="F2084" s="167" t="s">
        <v>3501</v>
      </c>
      <c r="G2084" s="167" t="s">
        <v>3502</v>
      </c>
      <c r="H2084" s="168">
        <v>46162</v>
      </c>
      <c r="I2084" s="167"/>
      <c r="J2084" s="169">
        <v>26132</v>
      </c>
      <c r="K2084" s="167" t="s">
        <v>55</v>
      </c>
      <c r="L2084" s="169">
        <v>1</v>
      </c>
      <c r="M2084" s="167" t="s">
        <v>3513</v>
      </c>
      <c r="N2084" s="169">
        <v>12.2</v>
      </c>
      <c r="O2084" s="167" t="s">
        <v>3505</v>
      </c>
      <c r="P2084" s="167"/>
      <c r="Q2084" s="167" t="s">
        <v>3514</v>
      </c>
      <c r="R2084" s="167" t="s">
        <v>3528</v>
      </c>
      <c r="S2084" s="169">
        <v>7</v>
      </c>
      <c r="T2084" s="167" t="s">
        <v>3971</v>
      </c>
      <c r="U2084" s="169" t="s">
        <v>3972</v>
      </c>
      <c r="V2084" s="167" t="s">
        <v>6542</v>
      </c>
      <c r="W2084" s="167" t="s">
        <v>6543</v>
      </c>
      <c r="X2084" s="170" t="s">
        <v>159</v>
      </c>
      <c r="Y2084" s="171" t="s">
        <v>6531</v>
      </c>
      <c r="Z2084" s="167" t="s">
        <v>10962</v>
      </c>
      <c r="AA2084" s="176">
        <v>1000</v>
      </c>
      <c r="AB2084" s="167" t="s">
        <v>11254</v>
      </c>
      <c r="AC2084" s="176">
        <v>1000</v>
      </c>
      <c r="AD2084" s="167" t="s">
        <v>11254</v>
      </c>
      <c r="AE2084" s="176">
        <v>88.48</v>
      </c>
    </row>
    <row r="2085" spans="1:31">
      <c r="A2085" s="178">
        <v>108256659230</v>
      </c>
      <c r="B2085" s="166">
        <v>46161</v>
      </c>
      <c r="C2085" s="167" t="s">
        <v>3524</v>
      </c>
      <c r="D2085" s="167" t="s">
        <v>3525</v>
      </c>
      <c r="E2085" s="167" t="s">
        <v>3526</v>
      </c>
      <c r="F2085" s="167" t="s">
        <v>3501</v>
      </c>
      <c r="G2085" s="167" t="s">
        <v>3502</v>
      </c>
      <c r="H2085" s="168">
        <v>46162</v>
      </c>
      <c r="I2085" s="167"/>
      <c r="J2085" s="169">
        <v>26132</v>
      </c>
      <c r="K2085" s="167" t="s">
        <v>55</v>
      </c>
      <c r="L2085" s="169">
        <v>1</v>
      </c>
      <c r="M2085" s="167" t="s">
        <v>3513</v>
      </c>
      <c r="N2085" s="169">
        <v>12.2</v>
      </c>
      <c r="O2085" s="167" t="s">
        <v>3505</v>
      </c>
      <c r="P2085" s="167"/>
      <c r="Q2085" s="167" t="s">
        <v>3514</v>
      </c>
      <c r="R2085" s="167" t="s">
        <v>3528</v>
      </c>
      <c r="S2085" s="169">
        <v>6</v>
      </c>
      <c r="T2085" s="167" t="s">
        <v>3971</v>
      </c>
      <c r="U2085" s="169" t="s">
        <v>3972</v>
      </c>
      <c r="V2085" s="167" t="s">
        <v>6542</v>
      </c>
      <c r="W2085" s="167" t="s">
        <v>6543</v>
      </c>
      <c r="X2085" s="170" t="s">
        <v>159</v>
      </c>
      <c r="Y2085" s="171" t="s">
        <v>6531</v>
      </c>
      <c r="Z2085" s="167" t="s">
        <v>10962</v>
      </c>
      <c r="AA2085" s="176">
        <v>16000</v>
      </c>
      <c r="AB2085" s="167" t="s">
        <v>11254</v>
      </c>
      <c r="AC2085" s="176">
        <v>16000</v>
      </c>
      <c r="AD2085" s="167" t="s">
        <v>11254</v>
      </c>
      <c r="AE2085" s="176">
        <v>928</v>
      </c>
    </row>
    <row r="2086" spans="1:31">
      <c r="A2086" s="178">
        <v>108256659230</v>
      </c>
      <c r="B2086" s="166">
        <v>46161</v>
      </c>
      <c r="C2086" s="167" t="s">
        <v>3524</v>
      </c>
      <c r="D2086" s="167" t="s">
        <v>3525</v>
      </c>
      <c r="E2086" s="167" t="s">
        <v>3526</v>
      </c>
      <c r="F2086" s="167" t="s">
        <v>3501</v>
      </c>
      <c r="G2086" s="167" t="s">
        <v>3502</v>
      </c>
      <c r="H2086" s="168">
        <v>46162</v>
      </c>
      <c r="I2086" s="167"/>
      <c r="J2086" s="169">
        <v>26132</v>
      </c>
      <c r="K2086" s="167" t="s">
        <v>55</v>
      </c>
      <c r="L2086" s="169">
        <v>1</v>
      </c>
      <c r="M2086" s="167" t="s">
        <v>3513</v>
      </c>
      <c r="N2086" s="169">
        <v>12.2</v>
      </c>
      <c r="O2086" s="167" t="s">
        <v>3505</v>
      </c>
      <c r="P2086" s="167"/>
      <c r="Q2086" s="167" t="s">
        <v>3514</v>
      </c>
      <c r="R2086" s="167" t="s">
        <v>3528</v>
      </c>
      <c r="S2086" s="169">
        <v>5</v>
      </c>
      <c r="T2086" s="167" t="s">
        <v>3560</v>
      </c>
      <c r="U2086" s="169" t="s">
        <v>3561</v>
      </c>
      <c r="V2086" s="167" t="s">
        <v>6544</v>
      </c>
      <c r="W2086" s="167" t="s">
        <v>6545</v>
      </c>
      <c r="X2086" s="170" t="s">
        <v>159</v>
      </c>
      <c r="Y2086" s="171" t="s">
        <v>6531</v>
      </c>
      <c r="Z2086" s="167" t="s">
        <v>10962</v>
      </c>
      <c r="AA2086" s="176">
        <v>495000</v>
      </c>
      <c r="AB2086" s="167" t="s">
        <v>11254</v>
      </c>
      <c r="AC2086" s="176">
        <v>495000</v>
      </c>
      <c r="AD2086" s="167" t="s">
        <v>11254</v>
      </c>
      <c r="AE2086" s="176">
        <v>9157.5</v>
      </c>
    </row>
    <row r="2087" spans="1:31">
      <c r="A2087" s="178">
        <v>108256659230</v>
      </c>
      <c r="B2087" s="166">
        <v>46161</v>
      </c>
      <c r="C2087" s="167" t="s">
        <v>3524</v>
      </c>
      <c r="D2087" s="167" t="s">
        <v>3525</v>
      </c>
      <c r="E2087" s="167" t="s">
        <v>3526</v>
      </c>
      <c r="F2087" s="167" t="s">
        <v>3501</v>
      </c>
      <c r="G2087" s="167" t="s">
        <v>3502</v>
      </c>
      <c r="H2087" s="168">
        <v>46162</v>
      </c>
      <c r="I2087" s="167"/>
      <c r="J2087" s="169">
        <v>26132</v>
      </c>
      <c r="K2087" s="167" t="s">
        <v>55</v>
      </c>
      <c r="L2087" s="169">
        <v>1</v>
      </c>
      <c r="M2087" s="167" t="s">
        <v>3513</v>
      </c>
      <c r="N2087" s="169">
        <v>12.2</v>
      </c>
      <c r="O2087" s="167" t="s">
        <v>3505</v>
      </c>
      <c r="P2087" s="167"/>
      <c r="Q2087" s="167" t="s">
        <v>3514</v>
      </c>
      <c r="R2087" s="167" t="s">
        <v>3528</v>
      </c>
      <c r="S2087" s="169">
        <v>4</v>
      </c>
      <c r="T2087" s="167" t="s">
        <v>3535</v>
      </c>
      <c r="U2087" s="169" t="s">
        <v>3536</v>
      </c>
      <c r="V2087" s="167" t="s">
        <v>6546</v>
      </c>
      <c r="W2087" s="167" t="s">
        <v>6547</v>
      </c>
      <c r="X2087" s="170" t="s">
        <v>165</v>
      </c>
      <c r="Y2087" s="171" t="s">
        <v>6531</v>
      </c>
      <c r="Z2087" s="167" t="s">
        <v>10962</v>
      </c>
      <c r="AA2087" s="176">
        <v>10000</v>
      </c>
      <c r="AB2087" s="167" t="s">
        <v>11254</v>
      </c>
      <c r="AC2087" s="176">
        <v>10000</v>
      </c>
      <c r="AD2087" s="167" t="s">
        <v>11254</v>
      </c>
      <c r="AE2087" s="176">
        <v>39</v>
      </c>
    </row>
    <row r="2088" spans="1:31">
      <c r="A2088" s="178">
        <v>108256659230</v>
      </c>
      <c r="B2088" s="166">
        <v>46161</v>
      </c>
      <c r="C2088" s="167" t="s">
        <v>3524</v>
      </c>
      <c r="D2088" s="167" t="s">
        <v>3525</v>
      </c>
      <c r="E2088" s="167" t="s">
        <v>3526</v>
      </c>
      <c r="F2088" s="167" t="s">
        <v>3501</v>
      </c>
      <c r="G2088" s="167" t="s">
        <v>3502</v>
      </c>
      <c r="H2088" s="168">
        <v>46162</v>
      </c>
      <c r="I2088" s="167"/>
      <c r="J2088" s="169">
        <v>26132</v>
      </c>
      <c r="K2088" s="167" t="s">
        <v>55</v>
      </c>
      <c r="L2088" s="169">
        <v>1</v>
      </c>
      <c r="M2088" s="167" t="s">
        <v>3513</v>
      </c>
      <c r="N2088" s="169">
        <v>12.2</v>
      </c>
      <c r="O2088" s="167" t="s">
        <v>3505</v>
      </c>
      <c r="P2088" s="167"/>
      <c r="Q2088" s="167" t="s">
        <v>3514</v>
      </c>
      <c r="R2088" s="167" t="s">
        <v>3528</v>
      </c>
      <c r="S2088" s="169">
        <v>3</v>
      </c>
      <c r="T2088" s="167" t="s">
        <v>3560</v>
      </c>
      <c r="U2088" s="169" t="s">
        <v>3561</v>
      </c>
      <c r="V2088" s="167" t="s">
        <v>6544</v>
      </c>
      <c r="W2088" s="167" t="s">
        <v>6545</v>
      </c>
      <c r="X2088" s="170" t="s">
        <v>159</v>
      </c>
      <c r="Y2088" s="171" t="s">
        <v>6531</v>
      </c>
      <c r="Z2088" s="167" t="s">
        <v>10962</v>
      </c>
      <c r="AA2088" s="176">
        <v>5000</v>
      </c>
      <c r="AB2088" s="167" t="s">
        <v>11254</v>
      </c>
      <c r="AC2088" s="176">
        <v>5000</v>
      </c>
      <c r="AD2088" s="167" t="s">
        <v>11254</v>
      </c>
      <c r="AE2088" s="176">
        <v>92.5</v>
      </c>
    </row>
    <row r="2089" spans="1:31">
      <c r="A2089" s="178">
        <v>108256659230</v>
      </c>
      <c r="B2089" s="166">
        <v>46161</v>
      </c>
      <c r="C2089" s="167" t="s">
        <v>3524</v>
      </c>
      <c r="D2089" s="167" t="s">
        <v>3525</v>
      </c>
      <c r="E2089" s="167" t="s">
        <v>3526</v>
      </c>
      <c r="F2089" s="167" t="s">
        <v>3501</v>
      </c>
      <c r="G2089" s="167" t="s">
        <v>3502</v>
      </c>
      <c r="H2089" s="168">
        <v>46162</v>
      </c>
      <c r="I2089" s="167"/>
      <c r="J2089" s="169">
        <v>26132</v>
      </c>
      <c r="K2089" s="167" t="s">
        <v>55</v>
      </c>
      <c r="L2089" s="169">
        <v>1</v>
      </c>
      <c r="M2089" s="167" t="s">
        <v>3513</v>
      </c>
      <c r="N2089" s="169">
        <v>12.2</v>
      </c>
      <c r="O2089" s="167" t="s">
        <v>3505</v>
      </c>
      <c r="P2089" s="167"/>
      <c r="Q2089" s="167" t="s">
        <v>3514</v>
      </c>
      <c r="R2089" s="167" t="s">
        <v>3528</v>
      </c>
      <c r="S2089" s="169">
        <v>2</v>
      </c>
      <c r="T2089" s="167" t="s">
        <v>3540</v>
      </c>
      <c r="U2089" s="169" t="s">
        <v>3541</v>
      </c>
      <c r="V2089" s="167" t="s">
        <v>5776</v>
      </c>
      <c r="W2089" s="167" t="s">
        <v>5777</v>
      </c>
      <c r="X2089" s="170" t="s">
        <v>3533</v>
      </c>
      <c r="Y2089" s="171" t="s">
        <v>6531</v>
      </c>
      <c r="Z2089" s="167" t="s">
        <v>10962</v>
      </c>
      <c r="AA2089" s="176">
        <v>2585</v>
      </c>
      <c r="AB2089" s="167" t="s">
        <v>11254</v>
      </c>
      <c r="AC2089" s="176">
        <v>2585</v>
      </c>
      <c r="AD2089" s="167" t="s">
        <v>11254</v>
      </c>
      <c r="AE2089" s="176">
        <v>36.19</v>
      </c>
    </row>
    <row r="2090" spans="1:31">
      <c r="A2090" s="178">
        <v>108256659230</v>
      </c>
      <c r="B2090" s="166">
        <v>46161</v>
      </c>
      <c r="C2090" s="167" t="s">
        <v>3524</v>
      </c>
      <c r="D2090" s="167" t="s">
        <v>3525</v>
      </c>
      <c r="E2090" s="167" t="s">
        <v>3526</v>
      </c>
      <c r="F2090" s="167" t="s">
        <v>3501</v>
      </c>
      <c r="G2090" s="167" t="s">
        <v>3502</v>
      </c>
      <c r="H2090" s="168">
        <v>46162</v>
      </c>
      <c r="I2090" s="167"/>
      <c r="J2090" s="169">
        <v>26132</v>
      </c>
      <c r="K2090" s="167" t="s">
        <v>55</v>
      </c>
      <c r="L2090" s="169">
        <v>1</v>
      </c>
      <c r="M2090" s="167" t="s">
        <v>3513</v>
      </c>
      <c r="N2090" s="169">
        <v>12.2</v>
      </c>
      <c r="O2090" s="167" t="s">
        <v>3505</v>
      </c>
      <c r="P2090" s="167"/>
      <c r="Q2090" s="167" t="s">
        <v>3514</v>
      </c>
      <c r="R2090" s="167" t="s">
        <v>3528</v>
      </c>
      <c r="S2090" s="169">
        <v>1</v>
      </c>
      <c r="T2090" s="167" t="s">
        <v>3529</v>
      </c>
      <c r="U2090" s="169" t="s">
        <v>3530</v>
      </c>
      <c r="V2090" s="167" t="s">
        <v>6548</v>
      </c>
      <c r="W2090" s="167" t="s">
        <v>6549</v>
      </c>
      <c r="X2090" s="170" t="s">
        <v>160</v>
      </c>
      <c r="Y2090" s="171" t="s">
        <v>6531</v>
      </c>
      <c r="Z2090" s="167" t="s">
        <v>10962</v>
      </c>
      <c r="AA2090" s="176">
        <v>500</v>
      </c>
      <c r="AB2090" s="167" t="s">
        <v>11254</v>
      </c>
      <c r="AC2090" s="176">
        <v>500</v>
      </c>
      <c r="AD2090" s="167" t="s">
        <v>11254</v>
      </c>
      <c r="AE2090" s="176">
        <v>146.5</v>
      </c>
    </row>
    <row r="2091" spans="1:31">
      <c r="A2091" s="178">
        <v>108256812310</v>
      </c>
      <c r="B2091" s="166">
        <v>46161</v>
      </c>
      <c r="C2091" s="167" t="s">
        <v>3524</v>
      </c>
      <c r="D2091" s="167" t="s">
        <v>3525</v>
      </c>
      <c r="E2091" s="167" t="s">
        <v>3526</v>
      </c>
      <c r="F2091" s="167" t="s">
        <v>3702</v>
      </c>
      <c r="G2091" s="167" t="s">
        <v>3603</v>
      </c>
      <c r="H2091" s="168">
        <v>46162</v>
      </c>
      <c r="I2091" s="167"/>
      <c r="J2091" s="169">
        <v>26132</v>
      </c>
      <c r="K2091" s="167" t="s">
        <v>55</v>
      </c>
      <c r="L2091" s="169">
        <v>1</v>
      </c>
      <c r="M2091" s="167" t="s">
        <v>3604</v>
      </c>
      <c r="N2091" s="169">
        <v>184.75</v>
      </c>
      <c r="O2091" s="167" t="s">
        <v>3505</v>
      </c>
      <c r="P2091" s="167"/>
      <c r="Q2091" s="167" t="s">
        <v>3527</v>
      </c>
      <c r="R2091" s="167" t="s">
        <v>3528</v>
      </c>
      <c r="S2091" s="169">
        <v>2</v>
      </c>
      <c r="T2091" s="167" t="s">
        <v>3703</v>
      </c>
      <c r="U2091" s="169" t="s">
        <v>3704</v>
      </c>
      <c r="V2091" s="167" t="s">
        <v>5092</v>
      </c>
      <c r="W2091" s="167" t="s">
        <v>4574</v>
      </c>
      <c r="X2091" s="170" t="s">
        <v>157</v>
      </c>
      <c r="Y2091" s="171" t="s">
        <v>6550</v>
      </c>
      <c r="Z2091" s="167" t="s">
        <v>10963</v>
      </c>
      <c r="AA2091" s="176">
        <v>8706</v>
      </c>
      <c r="AB2091" s="167" t="s">
        <v>11254</v>
      </c>
      <c r="AC2091" s="176">
        <v>8706</v>
      </c>
      <c r="AD2091" s="167" t="s">
        <v>11254</v>
      </c>
      <c r="AE2091" s="176">
        <v>8618.94</v>
      </c>
    </row>
    <row r="2092" spans="1:31">
      <c r="A2092" s="178">
        <v>108256812310</v>
      </c>
      <c r="B2092" s="166">
        <v>46161</v>
      </c>
      <c r="C2092" s="167" t="s">
        <v>3524</v>
      </c>
      <c r="D2092" s="167" t="s">
        <v>3525</v>
      </c>
      <c r="E2092" s="167" t="s">
        <v>3526</v>
      </c>
      <c r="F2092" s="167" t="s">
        <v>3702</v>
      </c>
      <c r="G2092" s="167" t="s">
        <v>3603</v>
      </c>
      <c r="H2092" s="168">
        <v>46162</v>
      </c>
      <c r="I2092" s="167"/>
      <c r="J2092" s="169">
        <v>26132</v>
      </c>
      <c r="K2092" s="167" t="s">
        <v>55</v>
      </c>
      <c r="L2092" s="169">
        <v>1</v>
      </c>
      <c r="M2092" s="167" t="s">
        <v>3604</v>
      </c>
      <c r="N2092" s="169">
        <v>184.75</v>
      </c>
      <c r="O2092" s="167" t="s">
        <v>3505</v>
      </c>
      <c r="P2092" s="167"/>
      <c r="Q2092" s="167" t="s">
        <v>3527</v>
      </c>
      <c r="R2092" s="167" t="s">
        <v>3528</v>
      </c>
      <c r="S2092" s="169">
        <v>1</v>
      </c>
      <c r="T2092" s="167" t="s">
        <v>3703</v>
      </c>
      <c r="U2092" s="169" t="s">
        <v>3704</v>
      </c>
      <c r="V2092" s="167" t="s">
        <v>5092</v>
      </c>
      <c r="W2092" s="167" t="s">
        <v>4574</v>
      </c>
      <c r="X2092" s="170" t="s">
        <v>157</v>
      </c>
      <c r="Y2092" s="171" t="s">
        <v>6550</v>
      </c>
      <c r="Z2092" s="167" t="s">
        <v>10963</v>
      </c>
      <c r="AA2092" s="176">
        <v>10752</v>
      </c>
      <c r="AB2092" s="167" t="s">
        <v>11254</v>
      </c>
      <c r="AC2092" s="176">
        <v>10752</v>
      </c>
      <c r="AD2092" s="167" t="s">
        <v>11254</v>
      </c>
      <c r="AE2092" s="176">
        <v>10644.48</v>
      </c>
    </row>
    <row r="2093" spans="1:31">
      <c r="A2093" s="178">
        <v>108256908100</v>
      </c>
      <c r="B2093" s="166">
        <v>46161</v>
      </c>
      <c r="C2093" s="167" t="s">
        <v>3524</v>
      </c>
      <c r="D2093" s="167" t="s">
        <v>3525</v>
      </c>
      <c r="E2093" s="167" t="s">
        <v>3526</v>
      </c>
      <c r="F2093" s="167" t="s">
        <v>3501</v>
      </c>
      <c r="G2093" s="167" t="s">
        <v>3502</v>
      </c>
      <c r="H2093" s="168">
        <v>46162</v>
      </c>
      <c r="I2093" s="167" t="s">
        <v>6525</v>
      </c>
      <c r="J2093" s="169">
        <v>26132</v>
      </c>
      <c r="K2093" s="167" t="s">
        <v>55</v>
      </c>
      <c r="L2093" s="169">
        <v>9</v>
      </c>
      <c r="M2093" s="167" t="s">
        <v>3513</v>
      </c>
      <c r="N2093" s="169">
        <v>58</v>
      </c>
      <c r="O2093" s="167" t="s">
        <v>3505</v>
      </c>
      <c r="P2093" s="167"/>
      <c r="Q2093" s="167" t="s">
        <v>3527</v>
      </c>
      <c r="R2093" s="167" t="s">
        <v>3528</v>
      </c>
      <c r="S2093" s="169">
        <v>2</v>
      </c>
      <c r="T2093" s="167" t="s">
        <v>3708</v>
      </c>
      <c r="U2093" s="169" t="s">
        <v>3709</v>
      </c>
      <c r="V2093" s="167" t="s">
        <v>3710</v>
      </c>
      <c r="W2093" s="167" t="s">
        <v>3711</v>
      </c>
      <c r="X2093" s="170" t="s">
        <v>157</v>
      </c>
      <c r="Y2093" s="171" t="s">
        <v>6551</v>
      </c>
      <c r="Z2093" s="167" t="s">
        <v>10964</v>
      </c>
      <c r="AA2093" s="176">
        <v>20000</v>
      </c>
      <c r="AB2093" s="167" t="s">
        <v>11254</v>
      </c>
      <c r="AC2093" s="176">
        <v>8</v>
      </c>
      <c r="AD2093" s="167" t="s">
        <v>11256</v>
      </c>
      <c r="AE2093" s="176">
        <v>400</v>
      </c>
    </row>
    <row r="2094" spans="1:31">
      <c r="A2094" s="178">
        <v>108256908100</v>
      </c>
      <c r="B2094" s="166">
        <v>46161</v>
      </c>
      <c r="C2094" s="167" t="s">
        <v>3524</v>
      </c>
      <c r="D2094" s="167" t="s">
        <v>3525</v>
      </c>
      <c r="E2094" s="167" t="s">
        <v>3526</v>
      </c>
      <c r="F2094" s="167" t="s">
        <v>3501</v>
      </c>
      <c r="G2094" s="167" t="s">
        <v>3502</v>
      </c>
      <c r="H2094" s="168">
        <v>46162</v>
      </c>
      <c r="I2094" s="167" t="s">
        <v>6525</v>
      </c>
      <c r="J2094" s="169">
        <v>26132</v>
      </c>
      <c r="K2094" s="167" t="s">
        <v>55</v>
      </c>
      <c r="L2094" s="169">
        <v>9</v>
      </c>
      <c r="M2094" s="167" t="s">
        <v>3513</v>
      </c>
      <c r="N2094" s="169">
        <v>58</v>
      </c>
      <c r="O2094" s="167" t="s">
        <v>3505</v>
      </c>
      <c r="P2094" s="167"/>
      <c r="Q2094" s="167" t="s">
        <v>3527</v>
      </c>
      <c r="R2094" s="167" t="s">
        <v>3528</v>
      </c>
      <c r="S2094" s="169">
        <v>1</v>
      </c>
      <c r="T2094" s="167" t="s">
        <v>4402</v>
      </c>
      <c r="U2094" s="169" t="s">
        <v>4403</v>
      </c>
      <c r="V2094" s="167" t="s">
        <v>4404</v>
      </c>
      <c r="W2094" s="167" t="s">
        <v>4405</v>
      </c>
      <c r="X2094" s="170" t="s">
        <v>157</v>
      </c>
      <c r="Y2094" s="171" t="s">
        <v>6551</v>
      </c>
      <c r="Z2094" s="167" t="s">
        <v>10964</v>
      </c>
      <c r="AA2094" s="176">
        <v>43200</v>
      </c>
      <c r="AB2094" s="167" t="s">
        <v>11254</v>
      </c>
      <c r="AC2094" s="176">
        <v>28.51</v>
      </c>
      <c r="AD2094" s="167" t="s">
        <v>11256</v>
      </c>
      <c r="AE2094" s="176">
        <v>2592</v>
      </c>
    </row>
    <row r="2095" spans="1:31">
      <c r="A2095" s="178">
        <v>108257005730</v>
      </c>
      <c r="B2095" s="166">
        <v>46161</v>
      </c>
      <c r="C2095" s="167" t="s">
        <v>3524</v>
      </c>
      <c r="D2095" s="167" t="s">
        <v>3525</v>
      </c>
      <c r="E2095" s="167" t="s">
        <v>3526</v>
      </c>
      <c r="F2095" s="167" t="s">
        <v>3501</v>
      </c>
      <c r="G2095" s="167" t="s">
        <v>3502</v>
      </c>
      <c r="H2095" s="168">
        <v>46162</v>
      </c>
      <c r="I2095" s="167"/>
      <c r="J2095" s="169">
        <v>26132</v>
      </c>
      <c r="K2095" s="167" t="s">
        <v>55</v>
      </c>
      <c r="L2095" s="169">
        <v>1</v>
      </c>
      <c r="M2095" s="167" t="s">
        <v>3513</v>
      </c>
      <c r="N2095" s="169">
        <v>0.9</v>
      </c>
      <c r="O2095" s="167" t="s">
        <v>3505</v>
      </c>
      <c r="P2095" s="167"/>
      <c r="Q2095" s="167" t="s">
        <v>3514</v>
      </c>
      <c r="R2095" s="167" t="s">
        <v>3528</v>
      </c>
      <c r="S2095" s="169">
        <v>1</v>
      </c>
      <c r="T2095" s="167" t="s">
        <v>3545</v>
      </c>
      <c r="U2095" s="169" t="s">
        <v>3546</v>
      </c>
      <c r="V2095" s="167" t="s">
        <v>6552</v>
      </c>
      <c r="W2095" s="167" t="s">
        <v>5517</v>
      </c>
      <c r="X2095" s="170" t="s">
        <v>3533</v>
      </c>
      <c r="Y2095" s="171" t="s">
        <v>6553</v>
      </c>
      <c r="Z2095" s="167" t="s">
        <v>10965</v>
      </c>
      <c r="AA2095" s="176">
        <v>14994</v>
      </c>
      <c r="AB2095" s="167" t="s">
        <v>11254</v>
      </c>
      <c r="AC2095" s="176">
        <v>14994</v>
      </c>
      <c r="AD2095" s="167" t="s">
        <v>11254</v>
      </c>
      <c r="AE2095" s="176">
        <v>454.32</v>
      </c>
    </row>
    <row r="2096" spans="1:31">
      <c r="A2096" s="178">
        <v>108257090320</v>
      </c>
      <c r="B2096" s="166">
        <v>46161</v>
      </c>
      <c r="C2096" s="167" t="s">
        <v>3524</v>
      </c>
      <c r="D2096" s="167" t="s">
        <v>3525</v>
      </c>
      <c r="E2096" s="167" t="s">
        <v>3526</v>
      </c>
      <c r="F2096" s="167" t="s">
        <v>3501</v>
      </c>
      <c r="G2096" s="167" t="s">
        <v>3502</v>
      </c>
      <c r="H2096" s="168">
        <v>46162</v>
      </c>
      <c r="I2096" s="167"/>
      <c r="J2096" s="169">
        <v>26132</v>
      </c>
      <c r="K2096" s="167" t="s">
        <v>55</v>
      </c>
      <c r="L2096" s="169">
        <v>1</v>
      </c>
      <c r="M2096" s="167" t="s">
        <v>3513</v>
      </c>
      <c r="N2096" s="169">
        <v>1.8</v>
      </c>
      <c r="O2096" s="167" t="s">
        <v>3505</v>
      </c>
      <c r="P2096" s="167"/>
      <c r="Q2096" s="167" t="s">
        <v>3514</v>
      </c>
      <c r="R2096" s="167" t="s">
        <v>3528</v>
      </c>
      <c r="S2096" s="169">
        <v>1</v>
      </c>
      <c r="T2096" s="167" t="s">
        <v>3540</v>
      </c>
      <c r="U2096" s="169" t="s">
        <v>3541</v>
      </c>
      <c r="V2096" s="167" t="s">
        <v>6554</v>
      </c>
      <c r="W2096" s="167" t="s">
        <v>6555</v>
      </c>
      <c r="X2096" s="170" t="s">
        <v>165</v>
      </c>
      <c r="Y2096" s="171" t="s">
        <v>6556</v>
      </c>
      <c r="Z2096" s="167" t="s">
        <v>10966</v>
      </c>
      <c r="AA2096" s="176">
        <v>3000</v>
      </c>
      <c r="AB2096" s="167" t="s">
        <v>11254</v>
      </c>
      <c r="AC2096" s="176">
        <v>3000</v>
      </c>
      <c r="AD2096" s="167" t="s">
        <v>11254</v>
      </c>
      <c r="AE2096" s="176">
        <v>3011.1</v>
      </c>
    </row>
    <row r="2097" spans="1:31">
      <c r="A2097" s="178">
        <v>108257103510</v>
      </c>
      <c r="B2097" s="166">
        <v>46161</v>
      </c>
      <c r="C2097" s="167" t="s">
        <v>3610</v>
      </c>
      <c r="D2097" s="167" t="s">
        <v>3525</v>
      </c>
      <c r="E2097" s="167" t="s">
        <v>3526</v>
      </c>
      <c r="F2097" s="167" t="s">
        <v>3501</v>
      </c>
      <c r="G2097" s="167" t="s">
        <v>3502</v>
      </c>
      <c r="H2097" s="168">
        <v>46162</v>
      </c>
      <c r="I2097" s="167"/>
      <c r="J2097" s="169">
        <v>26132</v>
      </c>
      <c r="K2097" s="167" t="s">
        <v>55</v>
      </c>
      <c r="L2097" s="169">
        <v>1</v>
      </c>
      <c r="M2097" s="167" t="s">
        <v>3513</v>
      </c>
      <c r="N2097" s="169">
        <v>2</v>
      </c>
      <c r="O2097" s="167" t="s">
        <v>3505</v>
      </c>
      <c r="P2097" s="167"/>
      <c r="Q2097" s="167" t="s">
        <v>3527</v>
      </c>
      <c r="R2097" s="167"/>
      <c r="S2097" s="169">
        <v>1</v>
      </c>
      <c r="T2097" s="167"/>
      <c r="U2097" s="169" t="s">
        <v>6557</v>
      </c>
      <c r="V2097" s="167" t="s">
        <v>6558</v>
      </c>
      <c r="W2097" s="167"/>
      <c r="X2097" s="170" t="s">
        <v>3619</v>
      </c>
      <c r="Y2097" s="171" t="s">
        <v>6559</v>
      </c>
      <c r="Z2097" s="167" t="s">
        <v>10967</v>
      </c>
      <c r="AA2097" s="176">
        <v>75000</v>
      </c>
      <c r="AB2097" s="167" t="s">
        <v>11254</v>
      </c>
      <c r="AC2097" s="176">
        <v>1.25</v>
      </c>
      <c r="AD2097" s="167" t="s">
        <v>11256</v>
      </c>
      <c r="AE2097" s="176">
        <v>6375</v>
      </c>
    </row>
    <row r="2098" spans="1:31">
      <c r="A2098" s="178">
        <v>108257177820</v>
      </c>
      <c r="B2098" s="166">
        <v>46161</v>
      </c>
      <c r="C2098" s="167" t="s">
        <v>3524</v>
      </c>
      <c r="D2098" s="167" t="s">
        <v>3525</v>
      </c>
      <c r="E2098" s="167" t="s">
        <v>3526</v>
      </c>
      <c r="F2098" s="167" t="s">
        <v>3501</v>
      </c>
      <c r="G2098" s="167" t="s">
        <v>3502</v>
      </c>
      <c r="H2098" s="168">
        <v>46162</v>
      </c>
      <c r="I2098" s="167" t="s">
        <v>6560</v>
      </c>
      <c r="J2098" s="169">
        <v>26132</v>
      </c>
      <c r="K2098" s="167" t="s">
        <v>55</v>
      </c>
      <c r="L2098" s="169">
        <v>10</v>
      </c>
      <c r="M2098" s="167" t="s">
        <v>3513</v>
      </c>
      <c r="N2098" s="169">
        <v>280</v>
      </c>
      <c r="O2098" s="167" t="s">
        <v>3505</v>
      </c>
      <c r="P2098" s="167"/>
      <c r="Q2098" s="167" t="s">
        <v>3527</v>
      </c>
      <c r="R2098" s="167" t="s">
        <v>4142</v>
      </c>
      <c r="S2098" s="169">
        <v>1</v>
      </c>
      <c r="T2098" s="167" t="s">
        <v>4143</v>
      </c>
      <c r="U2098" s="169" t="s">
        <v>4144</v>
      </c>
      <c r="V2098" s="167" t="s">
        <v>6561</v>
      </c>
      <c r="W2098" s="167"/>
      <c r="X2098" s="170" t="s">
        <v>3619</v>
      </c>
      <c r="Y2098" s="171" t="s">
        <v>6562</v>
      </c>
      <c r="Z2098" s="167" t="s">
        <v>10968</v>
      </c>
      <c r="AA2098" s="176">
        <v>200</v>
      </c>
      <c r="AB2098" s="167" t="s">
        <v>11256</v>
      </c>
      <c r="AC2098" s="176">
        <v>200</v>
      </c>
      <c r="AD2098" s="167" t="s">
        <v>11256</v>
      </c>
      <c r="AE2098" s="176">
        <v>41640</v>
      </c>
    </row>
    <row r="2099" spans="1:31">
      <c r="A2099" s="178">
        <v>108257271840</v>
      </c>
      <c r="B2099" s="166">
        <v>46161</v>
      </c>
      <c r="C2099" s="167" t="s">
        <v>3524</v>
      </c>
      <c r="D2099" s="167" t="s">
        <v>3525</v>
      </c>
      <c r="E2099" s="167" t="s">
        <v>3526</v>
      </c>
      <c r="F2099" s="167" t="s">
        <v>3501</v>
      </c>
      <c r="G2099" s="167" t="s">
        <v>3502</v>
      </c>
      <c r="H2099" s="168">
        <v>46162</v>
      </c>
      <c r="I2099" s="167"/>
      <c r="J2099" s="169">
        <v>26132</v>
      </c>
      <c r="K2099" s="167" t="s">
        <v>55</v>
      </c>
      <c r="L2099" s="169">
        <v>2</v>
      </c>
      <c r="M2099" s="167" t="s">
        <v>3513</v>
      </c>
      <c r="N2099" s="169">
        <v>19.5</v>
      </c>
      <c r="O2099" s="167" t="s">
        <v>3505</v>
      </c>
      <c r="P2099" s="167"/>
      <c r="Q2099" s="167" t="s">
        <v>3514</v>
      </c>
      <c r="R2099" s="167" t="s">
        <v>3528</v>
      </c>
      <c r="S2099" s="169">
        <v>4</v>
      </c>
      <c r="T2099" s="167" t="s">
        <v>3560</v>
      </c>
      <c r="U2099" s="169" t="s">
        <v>3561</v>
      </c>
      <c r="V2099" s="167" t="s">
        <v>6563</v>
      </c>
      <c r="W2099" s="167" t="s">
        <v>6564</v>
      </c>
      <c r="X2099" s="170" t="s">
        <v>165</v>
      </c>
      <c r="Y2099" s="171" t="s">
        <v>6565</v>
      </c>
      <c r="Z2099" s="167" t="s">
        <v>10969</v>
      </c>
      <c r="AA2099" s="176">
        <v>5000</v>
      </c>
      <c r="AB2099" s="167" t="s">
        <v>11254</v>
      </c>
      <c r="AC2099" s="176">
        <v>5000</v>
      </c>
      <c r="AD2099" s="167" t="s">
        <v>11254</v>
      </c>
      <c r="AE2099" s="176">
        <v>637.5</v>
      </c>
    </row>
    <row r="2100" spans="1:31">
      <c r="A2100" s="178">
        <v>108257271840</v>
      </c>
      <c r="B2100" s="166">
        <v>46161</v>
      </c>
      <c r="C2100" s="167" t="s">
        <v>3524</v>
      </c>
      <c r="D2100" s="167" t="s">
        <v>3525</v>
      </c>
      <c r="E2100" s="167" t="s">
        <v>3526</v>
      </c>
      <c r="F2100" s="167" t="s">
        <v>3501</v>
      </c>
      <c r="G2100" s="167" t="s">
        <v>3502</v>
      </c>
      <c r="H2100" s="168">
        <v>46162</v>
      </c>
      <c r="I2100" s="167"/>
      <c r="J2100" s="169">
        <v>26132</v>
      </c>
      <c r="K2100" s="167" t="s">
        <v>55</v>
      </c>
      <c r="L2100" s="169">
        <v>2</v>
      </c>
      <c r="M2100" s="167" t="s">
        <v>3513</v>
      </c>
      <c r="N2100" s="169">
        <v>19.5</v>
      </c>
      <c r="O2100" s="167" t="s">
        <v>3505</v>
      </c>
      <c r="P2100" s="167"/>
      <c r="Q2100" s="167" t="s">
        <v>3514</v>
      </c>
      <c r="R2100" s="167" t="s">
        <v>3528</v>
      </c>
      <c r="S2100" s="169">
        <v>3</v>
      </c>
      <c r="T2100" s="167" t="s">
        <v>3560</v>
      </c>
      <c r="U2100" s="169" t="s">
        <v>3561</v>
      </c>
      <c r="V2100" s="167" t="s">
        <v>6563</v>
      </c>
      <c r="W2100" s="167" t="s">
        <v>6564</v>
      </c>
      <c r="X2100" s="170" t="s">
        <v>165</v>
      </c>
      <c r="Y2100" s="171" t="s">
        <v>6565</v>
      </c>
      <c r="Z2100" s="167" t="s">
        <v>10969</v>
      </c>
      <c r="AA2100" s="176">
        <v>1500</v>
      </c>
      <c r="AB2100" s="167" t="s">
        <v>11254</v>
      </c>
      <c r="AC2100" s="176">
        <v>1500</v>
      </c>
      <c r="AD2100" s="167" t="s">
        <v>11254</v>
      </c>
      <c r="AE2100" s="176">
        <v>191.25</v>
      </c>
    </row>
    <row r="2101" spans="1:31">
      <c r="A2101" s="178">
        <v>108257271840</v>
      </c>
      <c r="B2101" s="166">
        <v>46161</v>
      </c>
      <c r="C2101" s="167" t="s">
        <v>3524</v>
      </c>
      <c r="D2101" s="167" t="s">
        <v>3525</v>
      </c>
      <c r="E2101" s="167" t="s">
        <v>3526</v>
      </c>
      <c r="F2101" s="167" t="s">
        <v>3501</v>
      </c>
      <c r="G2101" s="167" t="s">
        <v>3502</v>
      </c>
      <c r="H2101" s="168">
        <v>46162</v>
      </c>
      <c r="I2101" s="167"/>
      <c r="J2101" s="169">
        <v>26132</v>
      </c>
      <c r="K2101" s="167" t="s">
        <v>55</v>
      </c>
      <c r="L2101" s="169">
        <v>2</v>
      </c>
      <c r="M2101" s="167" t="s">
        <v>3513</v>
      </c>
      <c r="N2101" s="169">
        <v>19.5</v>
      </c>
      <c r="O2101" s="167" t="s">
        <v>3505</v>
      </c>
      <c r="P2101" s="167"/>
      <c r="Q2101" s="167" t="s">
        <v>3514</v>
      </c>
      <c r="R2101" s="167" t="s">
        <v>3528</v>
      </c>
      <c r="S2101" s="169">
        <v>2</v>
      </c>
      <c r="T2101" s="167" t="s">
        <v>3717</v>
      </c>
      <c r="U2101" s="169" t="s">
        <v>3718</v>
      </c>
      <c r="V2101" s="167" t="s">
        <v>6566</v>
      </c>
      <c r="W2101" s="167" t="s">
        <v>6567</v>
      </c>
      <c r="X2101" s="170" t="s">
        <v>165</v>
      </c>
      <c r="Y2101" s="171" t="s">
        <v>6565</v>
      </c>
      <c r="Z2101" s="167" t="s">
        <v>10969</v>
      </c>
      <c r="AA2101" s="176">
        <v>4000</v>
      </c>
      <c r="AB2101" s="167" t="s">
        <v>11254</v>
      </c>
      <c r="AC2101" s="176">
        <v>4000</v>
      </c>
      <c r="AD2101" s="167" t="s">
        <v>11254</v>
      </c>
      <c r="AE2101" s="176">
        <v>610.4</v>
      </c>
    </row>
    <row r="2102" spans="1:31">
      <c r="A2102" s="178">
        <v>108257271840</v>
      </c>
      <c r="B2102" s="166">
        <v>46161</v>
      </c>
      <c r="C2102" s="167" t="s">
        <v>3524</v>
      </c>
      <c r="D2102" s="167" t="s">
        <v>3525</v>
      </c>
      <c r="E2102" s="167" t="s">
        <v>3526</v>
      </c>
      <c r="F2102" s="167" t="s">
        <v>3501</v>
      </c>
      <c r="G2102" s="167" t="s">
        <v>3502</v>
      </c>
      <c r="H2102" s="168">
        <v>46162</v>
      </c>
      <c r="I2102" s="167"/>
      <c r="J2102" s="169">
        <v>26132</v>
      </c>
      <c r="K2102" s="167" t="s">
        <v>55</v>
      </c>
      <c r="L2102" s="169">
        <v>2</v>
      </c>
      <c r="M2102" s="167" t="s">
        <v>3513</v>
      </c>
      <c r="N2102" s="169">
        <v>19.5</v>
      </c>
      <c r="O2102" s="167" t="s">
        <v>3505</v>
      </c>
      <c r="P2102" s="167"/>
      <c r="Q2102" s="167" t="s">
        <v>3514</v>
      </c>
      <c r="R2102" s="167" t="s">
        <v>3528</v>
      </c>
      <c r="S2102" s="169">
        <v>1</v>
      </c>
      <c r="T2102" s="167" t="s">
        <v>3560</v>
      </c>
      <c r="U2102" s="169" t="s">
        <v>3561</v>
      </c>
      <c r="V2102" s="167" t="s">
        <v>6563</v>
      </c>
      <c r="W2102" s="167" t="s">
        <v>6564</v>
      </c>
      <c r="X2102" s="170" t="s">
        <v>165</v>
      </c>
      <c r="Y2102" s="171" t="s">
        <v>6565</v>
      </c>
      <c r="Z2102" s="167" t="s">
        <v>10969</v>
      </c>
      <c r="AA2102" s="176">
        <v>500</v>
      </c>
      <c r="AB2102" s="167" t="s">
        <v>11254</v>
      </c>
      <c r="AC2102" s="176">
        <v>500</v>
      </c>
      <c r="AD2102" s="167" t="s">
        <v>11254</v>
      </c>
      <c r="AE2102" s="176">
        <v>63.75</v>
      </c>
    </row>
    <row r="2103" spans="1:31">
      <c r="A2103" s="178">
        <v>108257286800</v>
      </c>
      <c r="B2103" s="166">
        <v>46161</v>
      </c>
      <c r="C2103" s="167" t="s">
        <v>3524</v>
      </c>
      <c r="D2103" s="167" t="s">
        <v>3525</v>
      </c>
      <c r="E2103" s="167" t="s">
        <v>3526</v>
      </c>
      <c r="F2103" s="167" t="s">
        <v>3501</v>
      </c>
      <c r="G2103" s="167" t="s">
        <v>3502</v>
      </c>
      <c r="H2103" s="168">
        <v>46162</v>
      </c>
      <c r="I2103" s="167"/>
      <c r="J2103" s="169">
        <v>26132</v>
      </c>
      <c r="K2103" s="167" t="s">
        <v>55</v>
      </c>
      <c r="L2103" s="169">
        <v>1</v>
      </c>
      <c r="M2103" s="167" t="s">
        <v>3513</v>
      </c>
      <c r="N2103" s="169">
        <v>8.4</v>
      </c>
      <c r="O2103" s="167" t="s">
        <v>3505</v>
      </c>
      <c r="P2103" s="167"/>
      <c r="Q2103" s="167" t="s">
        <v>3514</v>
      </c>
      <c r="R2103" s="167" t="s">
        <v>5999</v>
      </c>
      <c r="S2103" s="169">
        <v>27</v>
      </c>
      <c r="T2103" s="167" t="s">
        <v>3535</v>
      </c>
      <c r="U2103" s="169" t="s">
        <v>3536</v>
      </c>
      <c r="V2103" s="167" t="s">
        <v>6568</v>
      </c>
      <c r="W2103" s="167" t="s">
        <v>6569</v>
      </c>
      <c r="X2103" s="170" t="s">
        <v>165</v>
      </c>
      <c r="Y2103" s="171" t="s">
        <v>6570</v>
      </c>
      <c r="Z2103" s="167" t="s">
        <v>10970</v>
      </c>
      <c r="AA2103" s="176">
        <v>10000</v>
      </c>
      <c r="AB2103" s="167" t="s">
        <v>11254</v>
      </c>
      <c r="AC2103" s="176">
        <v>10000</v>
      </c>
      <c r="AD2103" s="167" t="s">
        <v>11254</v>
      </c>
      <c r="AE2103" s="176">
        <v>9.6</v>
      </c>
    </row>
    <row r="2104" spans="1:31">
      <c r="A2104" s="178">
        <v>108257286800</v>
      </c>
      <c r="B2104" s="166">
        <v>46161</v>
      </c>
      <c r="C2104" s="167" t="s">
        <v>3524</v>
      </c>
      <c r="D2104" s="167" t="s">
        <v>3525</v>
      </c>
      <c r="E2104" s="167" t="s">
        <v>3526</v>
      </c>
      <c r="F2104" s="167" t="s">
        <v>3501</v>
      </c>
      <c r="G2104" s="167" t="s">
        <v>3502</v>
      </c>
      <c r="H2104" s="168">
        <v>46162</v>
      </c>
      <c r="I2104" s="167"/>
      <c r="J2104" s="169">
        <v>26132</v>
      </c>
      <c r="K2104" s="167" t="s">
        <v>55</v>
      </c>
      <c r="L2104" s="169">
        <v>1</v>
      </c>
      <c r="M2104" s="167" t="s">
        <v>3513</v>
      </c>
      <c r="N2104" s="169">
        <v>8.4</v>
      </c>
      <c r="O2104" s="167" t="s">
        <v>3505</v>
      </c>
      <c r="P2104" s="167"/>
      <c r="Q2104" s="167" t="s">
        <v>3514</v>
      </c>
      <c r="R2104" s="167" t="s">
        <v>5999</v>
      </c>
      <c r="S2104" s="169">
        <v>26</v>
      </c>
      <c r="T2104" s="167" t="s">
        <v>3535</v>
      </c>
      <c r="U2104" s="169" t="s">
        <v>3536</v>
      </c>
      <c r="V2104" s="167" t="s">
        <v>6571</v>
      </c>
      <c r="W2104" s="167" t="s">
        <v>6572</v>
      </c>
      <c r="X2104" s="170" t="s">
        <v>165</v>
      </c>
      <c r="Y2104" s="171" t="s">
        <v>6570</v>
      </c>
      <c r="Z2104" s="167" t="s">
        <v>10970</v>
      </c>
      <c r="AA2104" s="176">
        <v>10000</v>
      </c>
      <c r="AB2104" s="167" t="s">
        <v>11254</v>
      </c>
      <c r="AC2104" s="176">
        <v>10000</v>
      </c>
      <c r="AD2104" s="167" t="s">
        <v>11254</v>
      </c>
      <c r="AE2104" s="176">
        <v>16.8</v>
      </c>
    </row>
    <row r="2105" spans="1:31">
      <c r="A2105" s="178">
        <v>108257286800</v>
      </c>
      <c r="B2105" s="166">
        <v>46161</v>
      </c>
      <c r="C2105" s="167" t="s">
        <v>3524</v>
      </c>
      <c r="D2105" s="167" t="s">
        <v>3525</v>
      </c>
      <c r="E2105" s="167" t="s">
        <v>3526</v>
      </c>
      <c r="F2105" s="167" t="s">
        <v>3501</v>
      </c>
      <c r="G2105" s="167" t="s">
        <v>3502</v>
      </c>
      <c r="H2105" s="168">
        <v>46162</v>
      </c>
      <c r="I2105" s="167"/>
      <c r="J2105" s="169">
        <v>26132</v>
      </c>
      <c r="K2105" s="167" t="s">
        <v>55</v>
      </c>
      <c r="L2105" s="169">
        <v>1</v>
      </c>
      <c r="M2105" s="167" t="s">
        <v>3513</v>
      </c>
      <c r="N2105" s="169">
        <v>8.4</v>
      </c>
      <c r="O2105" s="167" t="s">
        <v>3505</v>
      </c>
      <c r="P2105" s="167"/>
      <c r="Q2105" s="167" t="s">
        <v>3514</v>
      </c>
      <c r="R2105" s="167" t="s">
        <v>5999</v>
      </c>
      <c r="S2105" s="169">
        <v>25</v>
      </c>
      <c r="T2105" s="167" t="s">
        <v>3535</v>
      </c>
      <c r="U2105" s="169" t="s">
        <v>3536</v>
      </c>
      <c r="V2105" s="167" t="s">
        <v>6573</v>
      </c>
      <c r="W2105" s="167" t="s">
        <v>6574</v>
      </c>
      <c r="X2105" s="170" t="s">
        <v>165</v>
      </c>
      <c r="Y2105" s="171" t="s">
        <v>6570</v>
      </c>
      <c r="Z2105" s="167" t="s">
        <v>10970</v>
      </c>
      <c r="AA2105" s="176">
        <v>10000</v>
      </c>
      <c r="AB2105" s="167" t="s">
        <v>11254</v>
      </c>
      <c r="AC2105" s="176">
        <v>10000</v>
      </c>
      <c r="AD2105" s="167" t="s">
        <v>11254</v>
      </c>
      <c r="AE2105" s="176">
        <v>18.899999999999999</v>
      </c>
    </row>
    <row r="2106" spans="1:31">
      <c r="A2106" s="178">
        <v>108257286800</v>
      </c>
      <c r="B2106" s="166">
        <v>46161</v>
      </c>
      <c r="C2106" s="167" t="s">
        <v>3524</v>
      </c>
      <c r="D2106" s="167" t="s">
        <v>3525</v>
      </c>
      <c r="E2106" s="167" t="s">
        <v>3526</v>
      </c>
      <c r="F2106" s="167" t="s">
        <v>3501</v>
      </c>
      <c r="G2106" s="167" t="s">
        <v>3502</v>
      </c>
      <c r="H2106" s="168">
        <v>46162</v>
      </c>
      <c r="I2106" s="167"/>
      <c r="J2106" s="169">
        <v>26132</v>
      </c>
      <c r="K2106" s="167" t="s">
        <v>55</v>
      </c>
      <c r="L2106" s="169">
        <v>1</v>
      </c>
      <c r="M2106" s="167" t="s">
        <v>3513</v>
      </c>
      <c r="N2106" s="169">
        <v>8.4</v>
      </c>
      <c r="O2106" s="167" t="s">
        <v>3505</v>
      </c>
      <c r="P2106" s="167"/>
      <c r="Q2106" s="167" t="s">
        <v>3514</v>
      </c>
      <c r="R2106" s="167" t="s">
        <v>5999</v>
      </c>
      <c r="S2106" s="169">
        <v>24</v>
      </c>
      <c r="T2106" s="167" t="s">
        <v>3535</v>
      </c>
      <c r="U2106" s="169" t="s">
        <v>3536</v>
      </c>
      <c r="V2106" s="167" t="s">
        <v>6575</v>
      </c>
      <c r="W2106" s="167" t="s">
        <v>6576</v>
      </c>
      <c r="X2106" s="170" t="s">
        <v>165</v>
      </c>
      <c r="Y2106" s="171" t="s">
        <v>6570</v>
      </c>
      <c r="Z2106" s="167" t="s">
        <v>10970</v>
      </c>
      <c r="AA2106" s="176">
        <v>10000</v>
      </c>
      <c r="AB2106" s="167" t="s">
        <v>11254</v>
      </c>
      <c r="AC2106" s="176">
        <v>10000</v>
      </c>
      <c r="AD2106" s="167" t="s">
        <v>11254</v>
      </c>
      <c r="AE2106" s="176">
        <v>19</v>
      </c>
    </row>
    <row r="2107" spans="1:31">
      <c r="A2107" s="178">
        <v>108257286800</v>
      </c>
      <c r="B2107" s="166">
        <v>46161</v>
      </c>
      <c r="C2107" s="167" t="s">
        <v>3524</v>
      </c>
      <c r="D2107" s="167" t="s">
        <v>3525</v>
      </c>
      <c r="E2107" s="167" t="s">
        <v>3526</v>
      </c>
      <c r="F2107" s="167" t="s">
        <v>3501</v>
      </c>
      <c r="G2107" s="167" t="s">
        <v>3502</v>
      </c>
      <c r="H2107" s="168">
        <v>46162</v>
      </c>
      <c r="I2107" s="167"/>
      <c r="J2107" s="169">
        <v>26132</v>
      </c>
      <c r="K2107" s="167" t="s">
        <v>55</v>
      </c>
      <c r="L2107" s="169">
        <v>1</v>
      </c>
      <c r="M2107" s="167" t="s">
        <v>3513</v>
      </c>
      <c r="N2107" s="169">
        <v>8.4</v>
      </c>
      <c r="O2107" s="167" t="s">
        <v>3505</v>
      </c>
      <c r="P2107" s="167"/>
      <c r="Q2107" s="167" t="s">
        <v>3514</v>
      </c>
      <c r="R2107" s="167" t="s">
        <v>5999</v>
      </c>
      <c r="S2107" s="169">
        <v>23</v>
      </c>
      <c r="T2107" s="167" t="s">
        <v>3535</v>
      </c>
      <c r="U2107" s="169" t="s">
        <v>3536</v>
      </c>
      <c r="V2107" s="167" t="s">
        <v>6577</v>
      </c>
      <c r="W2107" s="167" t="s">
        <v>6578</v>
      </c>
      <c r="X2107" s="170" t="s">
        <v>165</v>
      </c>
      <c r="Y2107" s="171" t="s">
        <v>6570</v>
      </c>
      <c r="Z2107" s="167" t="s">
        <v>10970</v>
      </c>
      <c r="AA2107" s="176">
        <v>10000</v>
      </c>
      <c r="AB2107" s="167" t="s">
        <v>11254</v>
      </c>
      <c r="AC2107" s="176">
        <v>10000</v>
      </c>
      <c r="AD2107" s="167" t="s">
        <v>11254</v>
      </c>
      <c r="AE2107" s="176">
        <v>18.899999999999999</v>
      </c>
    </row>
    <row r="2108" spans="1:31">
      <c r="A2108" s="178">
        <v>108257286800</v>
      </c>
      <c r="B2108" s="166">
        <v>46161</v>
      </c>
      <c r="C2108" s="167" t="s">
        <v>3524</v>
      </c>
      <c r="D2108" s="167" t="s">
        <v>3525</v>
      </c>
      <c r="E2108" s="167" t="s">
        <v>3526</v>
      </c>
      <c r="F2108" s="167" t="s">
        <v>3501</v>
      </c>
      <c r="G2108" s="167" t="s">
        <v>3502</v>
      </c>
      <c r="H2108" s="168">
        <v>46162</v>
      </c>
      <c r="I2108" s="167"/>
      <c r="J2108" s="169">
        <v>26132</v>
      </c>
      <c r="K2108" s="167" t="s">
        <v>55</v>
      </c>
      <c r="L2108" s="169">
        <v>1</v>
      </c>
      <c r="M2108" s="167" t="s">
        <v>3513</v>
      </c>
      <c r="N2108" s="169">
        <v>8.4</v>
      </c>
      <c r="O2108" s="167" t="s">
        <v>3505</v>
      </c>
      <c r="P2108" s="167"/>
      <c r="Q2108" s="167" t="s">
        <v>3514</v>
      </c>
      <c r="R2108" s="167" t="s">
        <v>5999</v>
      </c>
      <c r="S2108" s="169">
        <v>22</v>
      </c>
      <c r="T2108" s="167" t="s">
        <v>3535</v>
      </c>
      <c r="U2108" s="169" t="s">
        <v>3536</v>
      </c>
      <c r="V2108" s="167" t="s">
        <v>6579</v>
      </c>
      <c r="W2108" s="167" t="s">
        <v>6580</v>
      </c>
      <c r="X2108" s="170" t="s">
        <v>165</v>
      </c>
      <c r="Y2108" s="171" t="s">
        <v>6570</v>
      </c>
      <c r="Z2108" s="167" t="s">
        <v>10970</v>
      </c>
      <c r="AA2108" s="176">
        <v>10000</v>
      </c>
      <c r="AB2108" s="167" t="s">
        <v>11254</v>
      </c>
      <c r="AC2108" s="176">
        <v>10000</v>
      </c>
      <c r="AD2108" s="167" t="s">
        <v>11254</v>
      </c>
      <c r="AE2108" s="176">
        <v>17.3</v>
      </c>
    </row>
    <row r="2109" spans="1:31">
      <c r="A2109" s="178">
        <v>108257286800</v>
      </c>
      <c r="B2109" s="166">
        <v>46161</v>
      </c>
      <c r="C2109" s="167" t="s">
        <v>3524</v>
      </c>
      <c r="D2109" s="167" t="s">
        <v>3525</v>
      </c>
      <c r="E2109" s="167" t="s">
        <v>3526</v>
      </c>
      <c r="F2109" s="167" t="s">
        <v>3501</v>
      </c>
      <c r="G2109" s="167" t="s">
        <v>3502</v>
      </c>
      <c r="H2109" s="168">
        <v>46162</v>
      </c>
      <c r="I2109" s="167"/>
      <c r="J2109" s="169">
        <v>26132</v>
      </c>
      <c r="K2109" s="167" t="s">
        <v>55</v>
      </c>
      <c r="L2109" s="169">
        <v>1</v>
      </c>
      <c r="M2109" s="167" t="s">
        <v>3513</v>
      </c>
      <c r="N2109" s="169">
        <v>8.4</v>
      </c>
      <c r="O2109" s="167" t="s">
        <v>3505</v>
      </c>
      <c r="P2109" s="167"/>
      <c r="Q2109" s="167" t="s">
        <v>3514</v>
      </c>
      <c r="R2109" s="167" t="s">
        <v>5999</v>
      </c>
      <c r="S2109" s="169">
        <v>21</v>
      </c>
      <c r="T2109" s="167" t="s">
        <v>3535</v>
      </c>
      <c r="U2109" s="169" t="s">
        <v>3536</v>
      </c>
      <c r="V2109" s="167" t="s">
        <v>6581</v>
      </c>
      <c r="W2109" s="167" t="s">
        <v>6582</v>
      </c>
      <c r="X2109" s="170" t="s">
        <v>165</v>
      </c>
      <c r="Y2109" s="171" t="s">
        <v>6570</v>
      </c>
      <c r="Z2109" s="167" t="s">
        <v>10970</v>
      </c>
      <c r="AA2109" s="176">
        <v>10000</v>
      </c>
      <c r="AB2109" s="167" t="s">
        <v>11254</v>
      </c>
      <c r="AC2109" s="176">
        <v>10000</v>
      </c>
      <c r="AD2109" s="167" t="s">
        <v>11254</v>
      </c>
      <c r="AE2109" s="176">
        <v>12.7</v>
      </c>
    </row>
    <row r="2110" spans="1:31">
      <c r="A2110" s="178">
        <v>108257286800</v>
      </c>
      <c r="B2110" s="166">
        <v>46161</v>
      </c>
      <c r="C2110" s="167" t="s">
        <v>3524</v>
      </c>
      <c r="D2110" s="167" t="s">
        <v>3525</v>
      </c>
      <c r="E2110" s="167" t="s">
        <v>3526</v>
      </c>
      <c r="F2110" s="167" t="s">
        <v>3501</v>
      </c>
      <c r="G2110" s="167" t="s">
        <v>3502</v>
      </c>
      <c r="H2110" s="168">
        <v>46162</v>
      </c>
      <c r="I2110" s="167"/>
      <c r="J2110" s="169">
        <v>26132</v>
      </c>
      <c r="K2110" s="167" t="s">
        <v>55</v>
      </c>
      <c r="L2110" s="169">
        <v>1</v>
      </c>
      <c r="M2110" s="167" t="s">
        <v>3513</v>
      </c>
      <c r="N2110" s="169">
        <v>8.4</v>
      </c>
      <c r="O2110" s="167" t="s">
        <v>3505</v>
      </c>
      <c r="P2110" s="167"/>
      <c r="Q2110" s="167" t="s">
        <v>3514</v>
      </c>
      <c r="R2110" s="167" t="s">
        <v>5999</v>
      </c>
      <c r="S2110" s="169">
        <v>20</v>
      </c>
      <c r="T2110" s="167" t="s">
        <v>3535</v>
      </c>
      <c r="U2110" s="169" t="s">
        <v>3536</v>
      </c>
      <c r="V2110" s="167" t="s">
        <v>6583</v>
      </c>
      <c r="W2110" s="167" t="s">
        <v>6584</v>
      </c>
      <c r="X2110" s="170" t="s">
        <v>165</v>
      </c>
      <c r="Y2110" s="171" t="s">
        <v>6570</v>
      </c>
      <c r="Z2110" s="167" t="s">
        <v>10970</v>
      </c>
      <c r="AA2110" s="176">
        <v>10000</v>
      </c>
      <c r="AB2110" s="167" t="s">
        <v>11254</v>
      </c>
      <c r="AC2110" s="176">
        <v>10000</v>
      </c>
      <c r="AD2110" s="167" t="s">
        <v>11254</v>
      </c>
      <c r="AE2110" s="176">
        <v>18.899999999999999</v>
      </c>
    </row>
    <row r="2111" spans="1:31">
      <c r="A2111" s="178">
        <v>108257286800</v>
      </c>
      <c r="B2111" s="166">
        <v>46161</v>
      </c>
      <c r="C2111" s="167" t="s">
        <v>3524</v>
      </c>
      <c r="D2111" s="167" t="s">
        <v>3525</v>
      </c>
      <c r="E2111" s="167" t="s">
        <v>3526</v>
      </c>
      <c r="F2111" s="167" t="s">
        <v>3501</v>
      </c>
      <c r="G2111" s="167" t="s">
        <v>3502</v>
      </c>
      <c r="H2111" s="168">
        <v>46162</v>
      </c>
      <c r="I2111" s="167"/>
      <c r="J2111" s="169">
        <v>26132</v>
      </c>
      <c r="K2111" s="167" t="s">
        <v>55</v>
      </c>
      <c r="L2111" s="169">
        <v>1</v>
      </c>
      <c r="M2111" s="167" t="s">
        <v>3513</v>
      </c>
      <c r="N2111" s="169">
        <v>8.4</v>
      </c>
      <c r="O2111" s="167" t="s">
        <v>3505</v>
      </c>
      <c r="P2111" s="167"/>
      <c r="Q2111" s="167" t="s">
        <v>3514</v>
      </c>
      <c r="R2111" s="167" t="s">
        <v>5999</v>
      </c>
      <c r="S2111" s="169">
        <v>19</v>
      </c>
      <c r="T2111" s="167" t="s">
        <v>3535</v>
      </c>
      <c r="U2111" s="169" t="s">
        <v>3536</v>
      </c>
      <c r="V2111" s="167" t="s">
        <v>6585</v>
      </c>
      <c r="W2111" s="167" t="s">
        <v>6586</v>
      </c>
      <c r="X2111" s="170" t="s">
        <v>165</v>
      </c>
      <c r="Y2111" s="171" t="s">
        <v>6570</v>
      </c>
      <c r="Z2111" s="167" t="s">
        <v>10970</v>
      </c>
      <c r="AA2111" s="176">
        <v>10000</v>
      </c>
      <c r="AB2111" s="167" t="s">
        <v>11254</v>
      </c>
      <c r="AC2111" s="176">
        <v>10000</v>
      </c>
      <c r="AD2111" s="167" t="s">
        <v>11254</v>
      </c>
      <c r="AE2111" s="176">
        <v>18.899999999999999</v>
      </c>
    </row>
    <row r="2112" spans="1:31">
      <c r="A2112" s="178">
        <v>108257286800</v>
      </c>
      <c r="B2112" s="166">
        <v>46161</v>
      </c>
      <c r="C2112" s="167" t="s">
        <v>3524</v>
      </c>
      <c r="D2112" s="167" t="s">
        <v>3525</v>
      </c>
      <c r="E2112" s="167" t="s">
        <v>3526</v>
      </c>
      <c r="F2112" s="167" t="s">
        <v>3501</v>
      </c>
      <c r="G2112" s="167" t="s">
        <v>3502</v>
      </c>
      <c r="H2112" s="168">
        <v>46162</v>
      </c>
      <c r="I2112" s="167"/>
      <c r="J2112" s="169">
        <v>26132</v>
      </c>
      <c r="K2112" s="167" t="s">
        <v>55</v>
      </c>
      <c r="L2112" s="169">
        <v>1</v>
      </c>
      <c r="M2112" s="167" t="s">
        <v>3513</v>
      </c>
      <c r="N2112" s="169">
        <v>8.4</v>
      </c>
      <c r="O2112" s="167" t="s">
        <v>3505</v>
      </c>
      <c r="P2112" s="167"/>
      <c r="Q2112" s="167" t="s">
        <v>3514</v>
      </c>
      <c r="R2112" s="167" t="s">
        <v>5999</v>
      </c>
      <c r="S2112" s="169">
        <v>18</v>
      </c>
      <c r="T2112" s="167" t="s">
        <v>3535</v>
      </c>
      <c r="U2112" s="169" t="s">
        <v>3536</v>
      </c>
      <c r="V2112" s="167" t="s">
        <v>6587</v>
      </c>
      <c r="W2112" s="167" t="s">
        <v>6588</v>
      </c>
      <c r="X2112" s="170" t="s">
        <v>165</v>
      </c>
      <c r="Y2112" s="171" t="s">
        <v>6570</v>
      </c>
      <c r="Z2112" s="167" t="s">
        <v>10970</v>
      </c>
      <c r="AA2112" s="176">
        <v>10000</v>
      </c>
      <c r="AB2112" s="167" t="s">
        <v>11254</v>
      </c>
      <c r="AC2112" s="176">
        <v>10000</v>
      </c>
      <c r="AD2112" s="167" t="s">
        <v>11254</v>
      </c>
      <c r="AE2112" s="176">
        <v>18.899999999999999</v>
      </c>
    </row>
    <row r="2113" spans="1:31">
      <c r="A2113" s="178">
        <v>108257286800</v>
      </c>
      <c r="B2113" s="166">
        <v>46161</v>
      </c>
      <c r="C2113" s="167" t="s">
        <v>3524</v>
      </c>
      <c r="D2113" s="167" t="s">
        <v>3525</v>
      </c>
      <c r="E2113" s="167" t="s">
        <v>3526</v>
      </c>
      <c r="F2113" s="167" t="s">
        <v>3501</v>
      </c>
      <c r="G2113" s="167" t="s">
        <v>3502</v>
      </c>
      <c r="H2113" s="168">
        <v>46162</v>
      </c>
      <c r="I2113" s="167"/>
      <c r="J2113" s="169">
        <v>26132</v>
      </c>
      <c r="K2113" s="167" t="s">
        <v>55</v>
      </c>
      <c r="L2113" s="169">
        <v>1</v>
      </c>
      <c r="M2113" s="167" t="s">
        <v>3513</v>
      </c>
      <c r="N2113" s="169">
        <v>8.4</v>
      </c>
      <c r="O2113" s="167" t="s">
        <v>3505</v>
      </c>
      <c r="P2113" s="167"/>
      <c r="Q2113" s="167" t="s">
        <v>3514</v>
      </c>
      <c r="R2113" s="167" t="s">
        <v>5999</v>
      </c>
      <c r="S2113" s="169">
        <v>17</v>
      </c>
      <c r="T2113" s="167" t="s">
        <v>3535</v>
      </c>
      <c r="U2113" s="169" t="s">
        <v>3536</v>
      </c>
      <c r="V2113" s="167" t="s">
        <v>6589</v>
      </c>
      <c r="W2113" s="167" t="s">
        <v>6590</v>
      </c>
      <c r="X2113" s="170" t="s">
        <v>165</v>
      </c>
      <c r="Y2113" s="171" t="s">
        <v>6570</v>
      </c>
      <c r="Z2113" s="167" t="s">
        <v>10970</v>
      </c>
      <c r="AA2113" s="176">
        <v>20000</v>
      </c>
      <c r="AB2113" s="167" t="s">
        <v>11254</v>
      </c>
      <c r="AC2113" s="176">
        <v>20000</v>
      </c>
      <c r="AD2113" s="167" t="s">
        <v>11254</v>
      </c>
      <c r="AE2113" s="176">
        <v>19.600000000000001</v>
      </c>
    </row>
    <row r="2114" spans="1:31">
      <c r="A2114" s="178">
        <v>108257286800</v>
      </c>
      <c r="B2114" s="166">
        <v>46161</v>
      </c>
      <c r="C2114" s="167" t="s">
        <v>3524</v>
      </c>
      <c r="D2114" s="167" t="s">
        <v>3525</v>
      </c>
      <c r="E2114" s="167" t="s">
        <v>3526</v>
      </c>
      <c r="F2114" s="167" t="s">
        <v>3501</v>
      </c>
      <c r="G2114" s="167" t="s">
        <v>3502</v>
      </c>
      <c r="H2114" s="168">
        <v>46162</v>
      </c>
      <c r="I2114" s="167"/>
      <c r="J2114" s="169">
        <v>26132</v>
      </c>
      <c r="K2114" s="167" t="s">
        <v>55</v>
      </c>
      <c r="L2114" s="169">
        <v>1</v>
      </c>
      <c r="M2114" s="167" t="s">
        <v>3513</v>
      </c>
      <c r="N2114" s="169">
        <v>8.4</v>
      </c>
      <c r="O2114" s="167" t="s">
        <v>3505</v>
      </c>
      <c r="P2114" s="167"/>
      <c r="Q2114" s="167" t="s">
        <v>3514</v>
      </c>
      <c r="R2114" s="167" t="s">
        <v>5999</v>
      </c>
      <c r="S2114" s="169">
        <v>16</v>
      </c>
      <c r="T2114" s="167" t="s">
        <v>3535</v>
      </c>
      <c r="U2114" s="169" t="s">
        <v>3536</v>
      </c>
      <c r="V2114" s="167" t="s">
        <v>6591</v>
      </c>
      <c r="W2114" s="167" t="s">
        <v>6592</v>
      </c>
      <c r="X2114" s="170" t="s">
        <v>165</v>
      </c>
      <c r="Y2114" s="171" t="s">
        <v>6570</v>
      </c>
      <c r="Z2114" s="167" t="s">
        <v>10970</v>
      </c>
      <c r="AA2114" s="176">
        <v>15000</v>
      </c>
      <c r="AB2114" s="167" t="s">
        <v>11254</v>
      </c>
      <c r="AC2114" s="176">
        <v>15000</v>
      </c>
      <c r="AD2114" s="167" t="s">
        <v>11254</v>
      </c>
      <c r="AE2114" s="176">
        <v>14.7</v>
      </c>
    </row>
    <row r="2115" spans="1:31">
      <c r="A2115" s="178">
        <v>108257286800</v>
      </c>
      <c r="B2115" s="166">
        <v>46161</v>
      </c>
      <c r="C2115" s="167" t="s">
        <v>3524</v>
      </c>
      <c r="D2115" s="167" t="s">
        <v>3525</v>
      </c>
      <c r="E2115" s="167" t="s">
        <v>3526</v>
      </c>
      <c r="F2115" s="167" t="s">
        <v>3501</v>
      </c>
      <c r="G2115" s="167" t="s">
        <v>3502</v>
      </c>
      <c r="H2115" s="168">
        <v>46162</v>
      </c>
      <c r="I2115" s="167"/>
      <c r="J2115" s="169">
        <v>26132</v>
      </c>
      <c r="K2115" s="167" t="s">
        <v>55</v>
      </c>
      <c r="L2115" s="169">
        <v>1</v>
      </c>
      <c r="M2115" s="167" t="s">
        <v>3513</v>
      </c>
      <c r="N2115" s="169">
        <v>8.4</v>
      </c>
      <c r="O2115" s="167" t="s">
        <v>3505</v>
      </c>
      <c r="P2115" s="167"/>
      <c r="Q2115" s="167" t="s">
        <v>3514</v>
      </c>
      <c r="R2115" s="167" t="s">
        <v>5999</v>
      </c>
      <c r="S2115" s="169">
        <v>15</v>
      </c>
      <c r="T2115" s="167" t="s">
        <v>3535</v>
      </c>
      <c r="U2115" s="169" t="s">
        <v>3536</v>
      </c>
      <c r="V2115" s="167" t="s">
        <v>6593</v>
      </c>
      <c r="W2115" s="167" t="s">
        <v>6594</v>
      </c>
      <c r="X2115" s="170" t="s">
        <v>165</v>
      </c>
      <c r="Y2115" s="171" t="s">
        <v>6570</v>
      </c>
      <c r="Z2115" s="167" t="s">
        <v>10970</v>
      </c>
      <c r="AA2115" s="176">
        <v>10000</v>
      </c>
      <c r="AB2115" s="167" t="s">
        <v>11254</v>
      </c>
      <c r="AC2115" s="176">
        <v>10000</v>
      </c>
      <c r="AD2115" s="167" t="s">
        <v>11254</v>
      </c>
      <c r="AE2115" s="176">
        <v>23</v>
      </c>
    </row>
    <row r="2116" spans="1:31">
      <c r="A2116" s="178">
        <v>108257286800</v>
      </c>
      <c r="B2116" s="166">
        <v>46161</v>
      </c>
      <c r="C2116" s="167" t="s">
        <v>3524</v>
      </c>
      <c r="D2116" s="167" t="s">
        <v>3525</v>
      </c>
      <c r="E2116" s="167" t="s">
        <v>3526</v>
      </c>
      <c r="F2116" s="167" t="s">
        <v>3501</v>
      </c>
      <c r="G2116" s="167" t="s">
        <v>3502</v>
      </c>
      <c r="H2116" s="168">
        <v>46162</v>
      </c>
      <c r="I2116" s="167"/>
      <c r="J2116" s="169">
        <v>26132</v>
      </c>
      <c r="K2116" s="167" t="s">
        <v>55</v>
      </c>
      <c r="L2116" s="169">
        <v>1</v>
      </c>
      <c r="M2116" s="167" t="s">
        <v>3513</v>
      </c>
      <c r="N2116" s="169">
        <v>8.4</v>
      </c>
      <c r="O2116" s="167" t="s">
        <v>3505</v>
      </c>
      <c r="P2116" s="167"/>
      <c r="Q2116" s="167" t="s">
        <v>3514</v>
      </c>
      <c r="R2116" s="167" t="s">
        <v>5999</v>
      </c>
      <c r="S2116" s="169">
        <v>14</v>
      </c>
      <c r="T2116" s="167" t="s">
        <v>3535</v>
      </c>
      <c r="U2116" s="169" t="s">
        <v>3536</v>
      </c>
      <c r="V2116" s="167" t="s">
        <v>6595</v>
      </c>
      <c r="W2116" s="167" t="s">
        <v>6596</v>
      </c>
      <c r="X2116" s="170" t="s">
        <v>165</v>
      </c>
      <c r="Y2116" s="171" t="s">
        <v>6570</v>
      </c>
      <c r="Z2116" s="167" t="s">
        <v>10970</v>
      </c>
      <c r="AA2116" s="176">
        <v>70000</v>
      </c>
      <c r="AB2116" s="167" t="s">
        <v>11254</v>
      </c>
      <c r="AC2116" s="176">
        <v>70000</v>
      </c>
      <c r="AD2116" s="167" t="s">
        <v>11254</v>
      </c>
      <c r="AE2116" s="176">
        <v>98.7</v>
      </c>
    </row>
    <row r="2117" spans="1:31">
      <c r="A2117" s="178">
        <v>108257286800</v>
      </c>
      <c r="B2117" s="166">
        <v>46161</v>
      </c>
      <c r="C2117" s="167" t="s">
        <v>3524</v>
      </c>
      <c r="D2117" s="167" t="s">
        <v>3525</v>
      </c>
      <c r="E2117" s="167" t="s">
        <v>3526</v>
      </c>
      <c r="F2117" s="167" t="s">
        <v>3501</v>
      </c>
      <c r="G2117" s="167" t="s">
        <v>3502</v>
      </c>
      <c r="H2117" s="168">
        <v>46162</v>
      </c>
      <c r="I2117" s="167"/>
      <c r="J2117" s="169">
        <v>26132</v>
      </c>
      <c r="K2117" s="167" t="s">
        <v>55</v>
      </c>
      <c r="L2117" s="169">
        <v>1</v>
      </c>
      <c r="M2117" s="167" t="s">
        <v>3513</v>
      </c>
      <c r="N2117" s="169">
        <v>8.4</v>
      </c>
      <c r="O2117" s="167" t="s">
        <v>3505</v>
      </c>
      <c r="P2117" s="167"/>
      <c r="Q2117" s="167" t="s">
        <v>3514</v>
      </c>
      <c r="R2117" s="167" t="s">
        <v>5999</v>
      </c>
      <c r="S2117" s="169">
        <v>13</v>
      </c>
      <c r="T2117" s="167" t="s">
        <v>3535</v>
      </c>
      <c r="U2117" s="169" t="s">
        <v>3536</v>
      </c>
      <c r="V2117" s="167" t="s">
        <v>6597</v>
      </c>
      <c r="W2117" s="167" t="s">
        <v>6598</v>
      </c>
      <c r="X2117" s="170" t="s">
        <v>165</v>
      </c>
      <c r="Y2117" s="171" t="s">
        <v>6570</v>
      </c>
      <c r="Z2117" s="167" t="s">
        <v>10970</v>
      </c>
      <c r="AA2117" s="176">
        <v>20000</v>
      </c>
      <c r="AB2117" s="167" t="s">
        <v>11254</v>
      </c>
      <c r="AC2117" s="176">
        <v>20000</v>
      </c>
      <c r="AD2117" s="167" t="s">
        <v>11254</v>
      </c>
      <c r="AE2117" s="176">
        <v>30.8</v>
      </c>
    </row>
    <row r="2118" spans="1:31">
      <c r="A2118" s="178">
        <v>108257286800</v>
      </c>
      <c r="B2118" s="166">
        <v>46161</v>
      </c>
      <c r="C2118" s="167" t="s">
        <v>3524</v>
      </c>
      <c r="D2118" s="167" t="s">
        <v>3525</v>
      </c>
      <c r="E2118" s="167" t="s">
        <v>3526</v>
      </c>
      <c r="F2118" s="167" t="s">
        <v>3501</v>
      </c>
      <c r="G2118" s="167" t="s">
        <v>3502</v>
      </c>
      <c r="H2118" s="168">
        <v>46162</v>
      </c>
      <c r="I2118" s="167"/>
      <c r="J2118" s="169">
        <v>26132</v>
      </c>
      <c r="K2118" s="167" t="s">
        <v>55</v>
      </c>
      <c r="L2118" s="169">
        <v>1</v>
      </c>
      <c r="M2118" s="167" t="s">
        <v>3513</v>
      </c>
      <c r="N2118" s="169">
        <v>8.4</v>
      </c>
      <c r="O2118" s="167" t="s">
        <v>3505</v>
      </c>
      <c r="P2118" s="167"/>
      <c r="Q2118" s="167" t="s">
        <v>3514</v>
      </c>
      <c r="R2118" s="167" t="s">
        <v>5999</v>
      </c>
      <c r="S2118" s="169">
        <v>12</v>
      </c>
      <c r="T2118" s="167" t="s">
        <v>3535</v>
      </c>
      <c r="U2118" s="169" t="s">
        <v>3536</v>
      </c>
      <c r="V2118" s="167" t="s">
        <v>6599</v>
      </c>
      <c r="W2118" s="167" t="s">
        <v>6600</v>
      </c>
      <c r="X2118" s="170" t="s">
        <v>165</v>
      </c>
      <c r="Y2118" s="171" t="s">
        <v>6570</v>
      </c>
      <c r="Z2118" s="167" t="s">
        <v>10970</v>
      </c>
      <c r="AA2118" s="176">
        <v>10000</v>
      </c>
      <c r="AB2118" s="167" t="s">
        <v>11254</v>
      </c>
      <c r="AC2118" s="176">
        <v>10000</v>
      </c>
      <c r="AD2118" s="167" t="s">
        <v>11254</v>
      </c>
      <c r="AE2118" s="176">
        <v>18.899999999999999</v>
      </c>
    </row>
    <row r="2119" spans="1:31">
      <c r="A2119" s="178">
        <v>108257286800</v>
      </c>
      <c r="B2119" s="166">
        <v>46161</v>
      </c>
      <c r="C2119" s="167" t="s">
        <v>3524</v>
      </c>
      <c r="D2119" s="167" t="s">
        <v>3525</v>
      </c>
      <c r="E2119" s="167" t="s">
        <v>3526</v>
      </c>
      <c r="F2119" s="167" t="s">
        <v>3501</v>
      </c>
      <c r="G2119" s="167" t="s">
        <v>3502</v>
      </c>
      <c r="H2119" s="168">
        <v>46162</v>
      </c>
      <c r="I2119" s="167"/>
      <c r="J2119" s="169">
        <v>26132</v>
      </c>
      <c r="K2119" s="167" t="s">
        <v>55</v>
      </c>
      <c r="L2119" s="169">
        <v>1</v>
      </c>
      <c r="M2119" s="167" t="s">
        <v>3513</v>
      </c>
      <c r="N2119" s="169">
        <v>8.4</v>
      </c>
      <c r="O2119" s="167" t="s">
        <v>3505</v>
      </c>
      <c r="P2119" s="167"/>
      <c r="Q2119" s="167" t="s">
        <v>3514</v>
      </c>
      <c r="R2119" s="167" t="s">
        <v>5999</v>
      </c>
      <c r="S2119" s="169">
        <v>11</v>
      </c>
      <c r="T2119" s="167" t="s">
        <v>3535</v>
      </c>
      <c r="U2119" s="169" t="s">
        <v>3536</v>
      </c>
      <c r="V2119" s="167" t="s">
        <v>6601</v>
      </c>
      <c r="W2119" s="167" t="s">
        <v>6602</v>
      </c>
      <c r="X2119" s="170" t="s">
        <v>165</v>
      </c>
      <c r="Y2119" s="171" t="s">
        <v>6570</v>
      </c>
      <c r="Z2119" s="167" t="s">
        <v>10970</v>
      </c>
      <c r="AA2119" s="176">
        <v>10000</v>
      </c>
      <c r="AB2119" s="167" t="s">
        <v>11254</v>
      </c>
      <c r="AC2119" s="176">
        <v>10000</v>
      </c>
      <c r="AD2119" s="167" t="s">
        <v>11254</v>
      </c>
      <c r="AE2119" s="176">
        <v>22</v>
      </c>
    </row>
    <row r="2120" spans="1:31">
      <c r="A2120" s="178">
        <v>108257286800</v>
      </c>
      <c r="B2120" s="166">
        <v>46161</v>
      </c>
      <c r="C2120" s="167" t="s">
        <v>3524</v>
      </c>
      <c r="D2120" s="167" t="s">
        <v>3525</v>
      </c>
      <c r="E2120" s="167" t="s">
        <v>3526</v>
      </c>
      <c r="F2120" s="167" t="s">
        <v>3501</v>
      </c>
      <c r="G2120" s="167" t="s">
        <v>3502</v>
      </c>
      <c r="H2120" s="168">
        <v>46162</v>
      </c>
      <c r="I2120" s="167"/>
      <c r="J2120" s="169">
        <v>26132</v>
      </c>
      <c r="K2120" s="167" t="s">
        <v>55</v>
      </c>
      <c r="L2120" s="169">
        <v>1</v>
      </c>
      <c r="M2120" s="167" t="s">
        <v>3513</v>
      </c>
      <c r="N2120" s="169">
        <v>8.4</v>
      </c>
      <c r="O2120" s="167" t="s">
        <v>3505</v>
      </c>
      <c r="P2120" s="167"/>
      <c r="Q2120" s="167" t="s">
        <v>3514</v>
      </c>
      <c r="R2120" s="167" t="s">
        <v>5999</v>
      </c>
      <c r="S2120" s="169">
        <v>10</v>
      </c>
      <c r="T2120" s="167" t="s">
        <v>3535</v>
      </c>
      <c r="U2120" s="169" t="s">
        <v>3536</v>
      </c>
      <c r="V2120" s="167" t="s">
        <v>6603</v>
      </c>
      <c r="W2120" s="167" t="s">
        <v>6604</v>
      </c>
      <c r="X2120" s="170" t="s">
        <v>165</v>
      </c>
      <c r="Y2120" s="171" t="s">
        <v>6570</v>
      </c>
      <c r="Z2120" s="167" t="s">
        <v>10970</v>
      </c>
      <c r="AA2120" s="176">
        <v>10000</v>
      </c>
      <c r="AB2120" s="167" t="s">
        <v>11254</v>
      </c>
      <c r="AC2120" s="176">
        <v>10000</v>
      </c>
      <c r="AD2120" s="167" t="s">
        <v>11254</v>
      </c>
      <c r="AE2120" s="176">
        <v>35.200000000000003</v>
      </c>
    </row>
    <row r="2121" spans="1:31">
      <c r="A2121" s="178">
        <v>108257286800</v>
      </c>
      <c r="B2121" s="166">
        <v>46161</v>
      </c>
      <c r="C2121" s="167" t="s">
        <v>3524</v>
      </c>
      <c r="D2121" s="167" t="s">
        <v>3525</v>
      </c>
      <c r="E2121" s="167" t="s">
        <v>3526</v>
      </c>
      <c r="F2121" s="167" t="s">
        <v>3501</v>
      </c>
      <c r="G2121" s="167" t="s">
        <v>3502</v>
      </c>
      <c r="H2121" s="168">
        <v>46162</v>
      </c>
      <c r="I2121" s="167"/>
      <c r="J2121" s="169">
        <v>26132</v>
      </c>
      <c r="K2121" s="167" t="s">
        <v>55</v>
      </c>
      <c r="L2121" s="169">
        <v>1</v>
      </c>
      <c r="M2121" s="167" t="s">
        <v>3513</v>
      </c>
      <c r="N2121" s="169">
        <v>8.4</v>
      </c>
      <c r="O2121" s="167" t="s">
        <v>3505</v>
      </c>
      <c r="P2121" s="167"/>
      <c r="Q2121" s="167" t="s">
        <v>3514</v>
      </c>
      <c r="R2121" s="167" t="s">
        <v>5999</v>
      </c>
      <c r="S2121" s="169">
        <v>9</v>
      </c>
      <c r="T2121" s="167" t="s">
        <v>3535</v>
      </c>
      <c r="U2121" s="169" t="s">
        <v>3536</v>
      </c>
      <c r="V2121" s="167" t="s">
        <v>6605</v>
      </c>
      <c r="W2121" s="167" t="s">
        <v>6606</v>
      </c>
      <c r="X2121" s="170" t="s">
        <v>165</v>
      </c>
      <c r="Y2121" s="171" t="s">
        <v>6570</v>
      </c>
      <c r="Z2121" s="167" t="s">
        <v>10970</v>
      </c>
      <c r="AA2121" s="176">
        <v>40000</v>
      </c>
      <c r="AB2121" s="167" t="s">
        <v>11254</v>
      </c>
      <c r="AC2121" s="176">
        <v>40000</v>
      </c>
      <c r="AD2121" s="167" t="s">
        <v>11254</v>
      </c>
      <c r="AE2121" s="176">
        <v>356</v>
      </c>
    </row>
    <row r="2122" spans="1:31">
      <c r="A2122" s="178">
        <v>108257286800</v>
      </c>
      <c r="B2122" s="166">
        <v>46161</v>
      </c>
      <c r="C2122" s="167" t="s">
        <v>3524</v>
      </c>
      <c r="D2122" s="167" t="s">
        <v>3525</v>
      </c>
      <c r="E2122" s="167" t="s">
        <v>3526</v>
      </c>
      <c r="F2122" s="167" t="s">
        <v>3501</v>
      </c>
      <c r="G2122" s="167" t="s">
        <v>3502</v>
      </c>
      <c r="H2122" s="168">
        <v>46162</v>
      </c>
      <c r="I2122" s="167"/>
      <c r="J2122" s="169">
        <v>26132</v>
      </c>
      <c r="K2122" s="167" t="s">
        <v>55</v>
      </c>
      <c r="L2122" s="169">
        <v>1</v>
      </c>
      <c r="M2122" s="167" t="s">
        <v>3513</v>
      </c>
      <c r="N2122" s="169">
        <v>8.4</v>
      </c>
      <c r="O2122" s="167" t="s">
        <v>3505</v>
      </c>
      <c r="P2122" s="167"/>
      <c r="Q2122" s="167" t="s">
        <v>3514</v>
      </c>
      <c r="R2122" s="167" t="s">
        <v>5999</v>
      </c>
      <c r="S2122" s="169">
        <v>8</v>
      </c>
      <c r="T2122" s="167" t="s">
        <v>3535</v>
      </c>
      <c r="U2122" s="169" t="s">
        <v>3536</v>
      </c>
      <c r="V2122" s="167" t="s">
        <v>6607</v>
      </c>
      <c r="W2122" s="167" t="s">
        <v>6608</v>
      </c>
      <c r="X2122" s="170" t="s">
        <v>165</v>
      </c>
      <c r="Y2122" s="171" t="s">
        <v>6570</v>
      </c>
      <c r="Z2122" s="167" t="s">
        <v>10970</v>
      </c>
      <c r="AA2122" s="176">
        <v>5000</v>
      </c>
      <c r="AB2122" s="167" t="s">
        <v>11254</v>
      </c>
      <c r="AC2122" s="176">
        <v>5000</v>
      </c>
      <c r="AD2122" s="167" t="s">
        <v>11254</v>
      </c>
      <c r="AE2122" s="176">
        <v>53.1</v>
      </c>
    </row>
    <row r="2123" spans="1:31">
      <c r="A2123" s="178">
        <v>108257286800</v>
      </c>
      <c r="B2123" s="166">
        <v>46161</v>
      </c>
      <c r="C2123" s="167" t="s">
        <v>3524</v>
      </c>
      <c r="D2123" s="167" t="s">
        <v>3525</v>
      </c>
      <c r="E2123" s="167" t="s">
        <v>3526</v>
      </c>
      <c r="F2123" s="167" t="s">
        <v>3501</v>
      </c>
      <c r="G2123" s="167" t="s">
        <v>3502</v>
      </c>
      <c r="H2123" s="168">
        <v>46162</v>
      </c>
      <c r="I2123" s="167"/>
      <c r="J2123" s="169">
        <v>26132</v>
      </c>
      <c r="K2123" s="167" t="s">
        <v>55</v>
      </c>
      <c r="L2123" s="169">
        <v>1</v>
      </c>
      <c r="M2123" s="167" t="s">
        <v>3513</v>
      </c>
      <c r="N2123" s="169">
        <v>8.4</v>
      </c>
      <c r="O2123" s="167" t="s">
        <v>3505</v>
      </c>
      <c r="P2123" s="167"/>
      <c r="Q2123" s="167" t="s">
        <v>3514</v>
      </c>
      <c r="R2123" s="167" t="s">
        <v>5999</v>
      </c>
      <c r="S2123" s="169">
        <v>7</v>
      </c>
      <c r="T2123" s="167" t="s">
        <v>3535</v>
      </c>
      <c r="U2123" s="169" t="s">
        <v>3536</v>
      </c>
      <c r="V2123" s="167" t="s">
        <v>6609</v>
      </c>
      <c r="W2123" s="167" t="s">
        <v>6610</v>
      </c>
      <c r="X2123" s="170" t="s">
        <v>165</v>
      </c>
      <c r="Y2123" s="171" t="s">
        <v>6570</v>
      </c>
      <c r="Z2123" s="167" t="s">
        <v>10970</v>
      </c>
      <c r="AA2123" s="176">
        <v>5000</v>
      </c>
      <c r="AB2123" s="167" t="s">
        <v>11254</v>
      </c>
      <c r="AC2123" s="176">
        <v>5000</v>
      </c>
      <c r="AD2123" s="167" t="s">
        <v>11254</v>
      </c>
      <c r="AE2123" s="176">
        <v>9.25</v>
      </c>
    </row>
    <row r="2124" spans="1:31">
      <c r="A2124" s="178">
        <v>108257286800</v>
      </c>
      <c r="B2124" s="166">
        <v>46161</v>
      </c>
      <c r="C2124" s="167" t="s">
        <v>3524</v>
      </c>
      <c r="D2124" s="167" t="s">
        <v>3525</v>
      </c>
      <c r="E2124" s="167" t="s">
        <v>3526</v>
      </c>
      <c r="F2124" s="167" t="s">
        <v>3501</v>
      </c>
      <c r="G2124" s="167" t="s">
        <v>3502</v>
      </c>
      <c r="H2124" s="168">
        <v>46162</v>
      </c>
      <c r="I2124" s="167"/>
      <c r="J2124" s="169">
        <v>26132</v>
      </c>
      <c r="K2124" s="167" t="s">
        <v>55</v>
      </c>
      <c r="L2124" s="169">
        <v>1</v>
      </c>
      <c r="M2124" s="167" t="s">
        <v>3513</v>
      </c>
      <c r="N2124" s="169">
        <v>8.4</v>
      </c>
      <c r="O2124" s="167" t="s">
        <v>3505</v>
      </c>
      <c r="P2124" s="167"/>
      <c r="Q2124" s="167" t="s">
        <v>3514</v>
      </c>
      <c r="R2124" s="167" t="s">
        <v>5999</v>
      </c>
      <c r="S2124" s="169">
        <v>6</v>
      </c>
      <c r="T2124" s="167" t="s">
        <v>3535</v>
      </c>
      <c r="U2124" s="169" t="s">
        <v>3536</v>
      </c>
      <c r="V2124" s="167" t="s">
        <v>6611</v>
      </c>
      <c r="W2124" s="167" t="s">
        <v>6612</v>
      </c>
      <c r="X2124" s="170" t="s">
        <v>165</v>
      </c>
      <c r="Y2124" s="171" t="s">
        <v>6570</v>
      </c>
      <c r="Z2124" s="167" t="s">
        <v>10970</v>
      </c>
      <c r="AA2124" s="176">
        <v>5000</v>
      </c>
      <c r="AB2124" s="167" t="s">
        <v>11254</v>
      </c>
      <c r="AC2124" s="176">
        <v>5000</v>
      </c>
      <c r="AD2124" s="167" t="s">
        <v>11254</v>
      </c>
      <c r="AE2124" s="176">
        <v>10.85</v>
      </c>
    </row>
    <row r="2125" spans="1:31">
      <c r="A2125" s="178">
        <v>108257286800</v>
      </c>
      <c r="B2125" s="166">
        <v>46161</v>
      </c>
      <c r="C2125" s="167" t="s">
        <v>3524</v>
      </c>
      <c r="D2125" s="167" t="s">
        <v>3525</v>
      </c>
      <c r="E2125" s="167" t="s">
        <v>3526</v>
      </c>
      <c r="F2125" s="167" t="s">
        <v>3501</v>
      </c>
      <c r="G2125" s="167" t="s">
        <v>3502</v>
      </c>
      <c r="H2125" s="168">
        <v>46162</v>
      </c>
      <c r="I2125" s="167"/>
      <c r="J2125" s="169">
        <v>26132</v>
      </c>
      <c r="K2125" s="167" t="s">
        <v>55</v>
      </c>
      <c r="L2125" s="169">
        <v>1</v>
      </c>
      <c r="M2125" s="167" t="s">
        <v>3513</v>
      </c>
      <c r="N2125" s="169">
        <v>8.4</v>
      </c>
      <c r="O2125" s="167" t="s">
        <v>3505</v>
      </c>
      <c r="P2125" s="167"/>
      <c r="Q2125" s="167" t="s">
        <v>3514</v>
      </c>
      <c r="R2125" s="167" t="s">
        <v>5999</v>
      </c>
      <c r="S2125" s="169">
        <v>5</v>
      </c>
      <c r="T2125" s="167" t="s">
        <v>3535</v>
      </c>
      <c r="U2125" s="169" t="s">
        <v>3536</v>
      </c>
      <c r="V2125" s="167" t="s">
        <v>6613</v>
      </c>
      <c r="W2125" s="167" t="s">
        <v>6614</v>
      </c>
      <c r="X2125" s="170" t="s">
        <v>165</v>
      </c>
      <c r="Y2125" s="171" t="s">
        <v>6570</v>
      </c>
      <c r="Z2125" s="167" t="s">
        <v>10970</v>
      </c>
      <c r="AA2125" s="176">
        <v>10000</v>
      </c>
      <c r="AB2125" s="167" t="s">
        <v>11254</v>
      </c>
      <c r="AC2125" s="176">
        <v>10000</v>
      </c>
      <c r="AD2125" s="167" t="s">
        <v>11254</v>
      </c>
      <c r="AE2125" s="176">
        <v>9.1</v>
      </c>
    </row>
    <row r="2126" spans="1:31">
      <c r="A2126" s="178">
        <v>108257286800</v>
      </c>
      <c r="B2126" s="166">
        <v>46161</v>
      </c>
      <c r="C2126" s="167" t="s">
        <v>3524</v>
      </c>
      <c r="D2126" s="167" t="s">
        <v>3525</v>
      </c>
      <c r="E2126" s="167" t="s">
        <v>3526</v>
      </c>
      <c r="F2126" s="167" t="s">
        <v>3501</v>
      </c>
      <c r="G2126" s="167" t="s">
        <v>3502</v>
      </c>
      <c r="H2126" s="168">
        <v>46162</v>
      </c>
      <c r="I2126" s="167"/>
      <c r="J2126" s="169">
        <v>26132</v>
      </c>
      <c r="K2126" s="167" t="s">
        <v>55</v>
      </c>
      <c r="L2126" s="169">
        <v>1</v>
      </c>
      <c r="M2126" s="167" t="s">
        <v>3513</v>
      </c>
      <c r="N2126" s="169">
        <v>8.4</v>
      </c>
      <c r="O2126" s="167" t="s">
        <v>3505</v>
      </c>
      <c r="P2126" s="167"/>
      <c r="Q2126" s="167" t="s">
        <v>3514</v>
      </c>
      <c r="R2126" s="167" t="s">
        <v>5999</v>
      </c>
      <c r="S2126" s="169">
        <v>4</v>
      </c>
      <c r="T2126" s="167" t="s">
        <v>3535</v>
      </c>
      <c r="U2126" s="169" t="s">
        <v>3536</v>
      </c>
      <c r="V2126" s="167" t="s">
        <v>6615</v>
      </c>
      <c r="W2126" s="167" t="s">
        <v>6616</v>
      </c>
      <c r="X2126" s="170" t="s">
        <v>165</v>
      </c>
      <c r="Y2126" s="171" t="s">
        <v>6570</v>
      </c>
      <c r="Z2126" s="167" t="s">
        <v>10970</v>
      </c>
      <c r="AA2126" s="176">
        <v>10000</v>
      </c>
      <c r="AB2126" s="167" t="s">
        <v>11254</v>
      </c>
      <c r="AC2126" s="176">
        <v>10000</v>
      </c>
      <c r="AD2126" s="167" t="s">
        <v>11254</v>
      </c>
      <c r="AE2126" s="176">
        <v>22.9</v>
      </c>
    </row>
    <row r="2127" spans="1:31">
      <c r="A2127" s="178">
        <v>108257286800</v>
      </c>
      <c r="B2127" s="166">
        <v>46161</v>
      </c>
      <c r="C2127" s="167" t="s">
        <v>3524</v>
      </c>
      <c r="D2127" s="167" t="s">
        <v>3525</v>
      </c>
      <c r="E2127" s="167" t="s">
        <v>3526</v>
      </c>
      <c r="F2127" s="167" t="s">
        <v>3501</v>
      </c>
      <c r="G2127" s="167" t="s">
        <v>3502</v>
      </c>
      <c r="H2127" s="168">
        <v>46162</v>
      </c>
      <c r="I2127" s="167"/>
      <c r="J2127" s="169">
        <v>26132</v>
      </c>
      <c r="K2127" s="167" t="s">
        <v>55</v>
      </c>
      <c r="L2127" s="169">
        <v>1</v>
      </c>
      <c r="M2127" s="167" t="s">
        <v>3513</v>
      </c>
      <c r="N2127" s="169">
        <v>8.4</v>
      </c>
      <c r="O2127" s="167" t="s">
        <v>3505</v>
      </c>
      <c r="P2127" s="167"/>
      <c r="Q2127" s="167" t="s">
        <v>3514</v>
      </c>
      <c r="R2127" s="167" t="s">
        <v>5999</v>
      </c>
      <c r="S2127" s="169">
        <v>3</v>
      </c>
      <c r="T2127" s="167" t="s">
        <v>3560</v>
      </c>
      <c r="U2127" s="169" t="s">
        <v>3561</v>
      </c>
      <c r="V2127" s="167" t="s">
        <v>6617</v>
      </c>
      <c r="W2127" s="167" t="s">
        <v>6618</v>
      </c>
      <c r="X2127" s="170" t="s">
        <v>160</v>
      </c>
      <c r="Y2127" s="171" t="s">
        <v>6570</v>
      </c>
      <c r="Z2127" s="167" t="s">
        <v>10970</v>
      </c>
      <c r="AA2127" s="176">
        <v>10000</v>
      </c>
      <c r="AB2127" s="167" t="s">
        <v>11254</v>
      </c>
      <c r="AC2127" s="176">
        <v>10000</v>
      </c>
      <c r="AD2127" s="167" t="s">
        <v>11254</v>
      </c>
      <c r="AE2127" s="176">
        <v>15</v>
      </c>
    </row>
    <row r="2128" spans="1:31">
      <c r="A2128" s="178">
        <v>108257286800</v>
      </c>
      <c r="B2128" s="166">
        <v>46161</v>
      </c>
      <c r="C2128" s="167" t="s">
        <v>3524</v>
      </c>
      <c r="D2128" s="167" t="s">
        <v>3525</v>
      </c>
      <c r="E2128" s="167" t="s">
        <v>3526</v>
      </c>
      <c r="F2128" s="167" t="s">
        <v>3501</v>
      </c>
      <c r="G2128" s="167" t="s">
        <v>3502</v>
      </c>
      <c r="H2128" s="168">
        <v>46162</v>
      </c>
      <c r="I2128" s="167"/>
      <c r="J2128" s="169">
        <v>26132</v>
      </c>
      <c r="K2128" s="167" t="s">
        <v>55</v>
      </c>
      <c r="L2128" s="169">
        <v>1</v>
      </c>
      <c r="M2128" s="167" t="s">
        <v>3513</v>
      </c>
      <c r="N2128" s="169">
        <v>8.4</v>
      </c>
      <c r="O2128" s="167" t="s">
        <v>3505</v>
      </c>
      <c r="P2128" s="167"/>
      <c r="Q2128" s="167" t="s">
        <v>3514</v>
      </c>
      <c r="R2128" s="167" t="s">
        <v>5999</v>
      </c>
      <c r="S2128" s="169">
        <v>2</v>
      </c>
      <c r="T2128" s="167" t="s">
        <v>3535</v>
      </c>
      <c r="U2128" s="169" t="s">
        <v>3536</v>
      </c>
      <c r="V2128" s="167" t="s">
        <v>6412</v>
      </c>
      <c r="W2128" s="167" t="s">
        <v>6413</v>
      </c>
      <c r="X2128" s="170" t="s">
        <v>3533</v>
      </c>
      <c r="Y2128" s="171" t="s">
        <v>6570</v>
      </c>
      <c r="Z2128" s="167" t="s">
        <v>10970</v>
      </c>
      <c r="AA2128" s="176">
        <v>70000</v>
      </c>
      <c r="AB2128" s="167" t="s">
        <v>11254</v>
      </c>
      <c r="AC2128" s="176">
        <v>70000</v>
      </c>
      <c r="AD2128" s="167" t="s">
        <v>11254</v>
      </c>
      <c r="AE2128" s="176">
        <v>980</v>
      </c>
    </row>
    <row r="2129" spans="1:31">
      <c r="A2129" s="178">
        <v>108257286800</v>
      </c>
      <c r="B2129" s="166">
        <v>46161</v>
      </c>
      <c r="C2129" s="167" t="s">
        <v>3524</v>
      </c>
      <c r="D2129" s="167" t="s">
        <v>3525</v>
      </c>
      <c r="E2129" s="167" t="s">
        <v>3526</v>
      </c>
      <c r="F2129" s="167" t="s">
        <v>3501</v>
      </c>
      <c r="G2129" s="167" t="s">
        <v>3502</v>
      </c>
      <c r="H2129" s="168">
        <v>46162</v>
      </c>
      <c r="I2129" s="167"/>
      <c r="J2129" s="169">
        <v>26132</v>
      </c>
      <c r="K2129" s="167" t="s">
        <v>55</v>
      </c>
      <c r="L2129" s="169">
        <v>1</v>
      </c>
      <c r="M2129" s="167" t="s">
        <v>3513</v>
      </c>
      <c r="N2129" s="169">
        <v>8.4</v>
      </c>
      <c r="O2129" s="167" t="s">
        <v>3505</v>
      </c>
      <c r="P2129" s="167"/>
      <c r="Q2129" s="167" t="s">
        <v>3514</v>
      </c>
      <c r="R2129" s="167" t="s">
        <v>5999</v>
      </c>
      <c r="S2129" s="169">
        <v>1</v>
      </c>
      <c r="T2129" s="167" t="s">
        <v>3717</v>
      </c>
      <c r="U2129" s="169" t="s">
        <v>3718</v>
      </c>
      <c r="V2129" s="167" t="s">
        <v>6619</v>
      </c>
      <c r="W2129" s="167" t="s">
        <v>6620</v>
      </c>
      <c r="X2129" s="170" t="s">
        <v>160</v>
      </c>
      <c r="Y2129" s="171" t="s">
        <v>6570</v>
      </c>
      <c r="Z2129" s="167" t="s">
        <v>10970</v>
      </c>
      <c r="AA2129" s="176">
        <v>2000</v>
      </c>
      <c r="AB2129" s="167" t="s">
        <v>11254</v>
      </c>
      <c r="AC2129" s="176">
        <v>2000</v>
      </c>
      <c r="AD2129" s="167" t="s">
        <v>11254</v>
      </c>
      <c r="AE2129" s="176">
        <v>428</v>
      </c>
    </row>
    <row r="2130" spans="1:31">
      <c r="A2130" s="178">
        <v>108257363060</v>
      </c>
      <c r="B2130" s="166">
        <v>46161</v>
      </c>
      <c r="C2130" s="167" t="s">
        <v>3524</v>
      </c>
      <c r="D2130" s="167" t="s">
        <v>3525</v>
      </c>
      <c r="E2130" s="167" t="s">
        <v>3526</v>
      </c>
      <c r="F2130" s="167" t="s">
        <v>3501</v>
      </c>
      <c r="G2130" s="167" t="s">
        <v>3502</v>
      </c>
      <c r="H2130" s="168">
        <v>46162</v>
      </c>
      <c r="I2130" s="167"/>
      <c r="J2130" s="169">
        <v>26132</v>
      </c>
      <c r="K2130" s="167" t="s">
        <v>55</v>
      </c>
      <c r="L2130" s="169">
        <v>18</v>
      </c>
      <c r="M2130" s="167" t="s">
        <v>3513</v>
      </c>
      <c r="N2130" s="169">
        <v>41.8</v>
      </c>
      <c r="O2130" s="167" t="s">
        <v>3505</v>
      </c>
      <c r="P2130" s="167"/>
      <c r="Q2130" s="167" t="s">
        <v>3527</v>
      </c>
      <c r="R2130" s="167" t="s">
        <v>3528</v>
      </c>
      <c r="S2130" s="169">
        <v>18</v>
      </c>
      <c r="T2130" s="167" t="s">
        <v>3560</v>
      </c>
      <c r="U2130" s="169" t="s">
        <v>3561</v>
      </c>
      <c r="V2130" s="167" t="s">
        <v>6621</v>
      </c>
      <c r="W2130" s="167" t="s">
        <v>6622</v>
      </c>
      <c r="X2130" s="170" t="s">
        <v>3533</v>
      </c>
      <c r="Y2130" s="171" t="s">
        <v>358</v>
      </c>
      <c r="Z2130" s="167" t="s">
        <v>10971</v>
      </c>
      <c r="AA2130" s="176">
        <v>8000</v>
      </c>
      <c r="AB2130" s="167" t="s">
        <v>11254</v>
      </c>
      <c r="AC2130" s="176">
        <v>8000</v>
      </c>
      <c r="AD2130" s="167" t="s">
        <v>11254</v>
      </c>
      <c r="AE2130" s="176">
        <v>95.2</v>
      </c>
    </row>
    <row r="2131" spans="1:31">
      <c r="A2131" s="178">
        <v>108257363060</v>
      </c>
      <c r="B2131" s="166">
        <v>46161</v>
      </c>
      <c r="C2131" s="167" t="s">
        <v>3524</v>
      </c>
      <c r="D2131" s="167" t="s">
        <v>3525</v>
      </c>
      <c r="E2131" s="167" t="s">
        <v>3526</v>
      </c>
      <c r="F2131" s="167" t="s">
        <v>3501</v>
      </c>
      <c r="G2131" s="167" t="s">
        <v>3502</v>
      </c>
      <c r="H2131" s="168">
        <v>46162</v>
      </c>
      <c r="I2131" s="167"/>
      <c r="J2131" s="169">
        <v>26132</v>
      </c>
      <c r="K2131" s="167" t="s">
        <v>55</v>
      </c>
      <c r="L2131" s="169">
        <v>18</v>
      </c>
      <c r="M2131" s="167" t="s">
        <v>3513</v>
      </c>
      <c r="N2131" s="169">
        <v>41.8</v>
      </c>
      <c r="O2131" s="167" t="s">
        <v>3505</v>
      </c>
      <c r="P2131" s="167"/>
      <c r="Q2131" s="167" t="s">
        <v>3527</v>
      </c>
      <c r="R2131" s="167" t="s">
        <v>3528</v>
      </c>
      <c r="S2131" s="169">
        <v>17</v>
      </c>
      <c r="T2131" s="167" t="s">
        <v>3560</v>
      </c>
      <c r="U2131" s="169" t="s">
        <v>3561</v>
      </c>
      <c r="V2131" s="167" t="s">
        <v>5882</v>
      </c>
      <c r="W2131" s="167" t="s">
        <v>5883</v>
      </c>
      <c r="X2131" s="170" t="s">
        <v>3533</v>
      </c>
      <c r="Y2131" s="171" t="s">
        <v>358</v>
      </c>
      <c r="Z2131" s="167" t="s">
        <v>10971</v>
      </c>
      <c r="AA2131" s="176">
        <v>8000</v>
      </c>
      <c r="AB2131" s="167" t="s">
        <v>11254</v>
      </c>
      <c r="AC2131" s="176">
        <v>8000</v>
      </c>
      <c r="AD2131" s="167" t="s">
        <v>11254</v>
      </c>
      <c r="AE2131" s="176">
        <v>121.6</v>
      </c>
    </row>
    <row r="2132" spans="1:31">
      <c r="A2132" s="178">
        <v>108257363060</v>
      </c>
      <c r="B2132" s="166">
        <v>46161</v>
      </c>
      <c r="C2132" s="167" t="s">
        <v>3524</v>
      </c>
      <c r="D2132" s="167" t="s">
        <v>3525</v>
      </c>
      <c r="E2132" s="167" t="s">
        <v>3526</v>
      </c>
      <c r="F2132" s="167" t="s">
        <v>3501</v>
      </c>
      <c r="G2132" s="167" t="s">
        <v>3502</v>
      </c>
      <c r="H2132" s="168">
        <v>46162</v>
      </c>
      <c r="I2132" s="167"/>
      <c r="J2132" s="169">
        <v>26132</v>
      </c>
      <c r="K2132" s="167" t="s">
        <v>55</v>
      </c>
      <c r="L2132" s="169">
        <v>18</v>
      </c>
      <c r="M2132" s="167" t="s">
        <v>3513</v>
      </c>
      <c r="N2132" s="169">
        <v>41.8</v>
      </c>
      <c r="O2132" s="167" t="s">
        <v>3505</v>
      </c>
      <c r="P2132" s="167"/>
      <c r="Q2132" s="167" t="s">
        <v>3527</v>
      </c>
      <c r="R2132" s="167" t="s">
        <v>3528</v>
      </c>
      <c r="S2132" s="169">
        <v>16</v>
      </c>
      <c r="T2132" s="167" t="s">
        <v>3560</v>
      </c>
      <c r="U2132" s="169" t="s">
        <v>3561</v>
      </c>
      <c r="V2132" s="167" t="s">
        <v>4231</v>
      </c>
      <c r="W2132" s="167" t="s">
        <v>4232</v>
      </c>
      <c r="X2132" s="170" t="s">
        <v>3533</v>
      </c>
      <c r="Y2132" s="171" t="s">
        <v>358</v>
      </c>
      <c r="Z2132" s="167" t="s">
        <v>10971</v>
      </c>
      <c r="AA2132" s="176">
        <v>556000</v>
      </c>
      <c r="AB2132" s="167" t="s">
        <v>11254</v>
      </c>
      <c r="AC2132" s="176">
        <v>556000</v>
      </c>
      <c r="AD2132" s="167" t="s">
        <v>11254</v>
      </c>
      <c r="AE2132" s="176">
        <v>1112</v>
      </c>
    </row>
    <row r="2133" spans="1:31">
      <c r="A2133" s="178">
        <v>108257363060</v>
      </c>
      <c r="B2133" s="166">
        <v>46161</v>
      </c>
      <c r="C2133" s="167" t="s">
        <v>3524</v>
      </c>
      <c r="D2133" s="167" t="s">
        <v>3525</v>
      </c>
      <c r="E2133" s="167" t="s">
        <v>3526</v>
      </c>
      <c r="F2133" s="167" t="s">
        <v>3501</v>
      </c>
      <c r="G2133" s="167" t="s">
        <v>3502</v>
      </c>
      <c r="H2133" s="168">
        <v>46162</v>
      </c>
      <c r="I2133" s="167"/>
      <c r="J2133" s="169">
        <v>26132</v>
      </c>
      <c r="K2133" s="167" t="s">
        <v>55</v>
      </c>
      <c r="L2133" s="169">
        <v>18</v>
      </c>
      <c r="M2133" s="167" t="s">
        <v>3513</v>
      </c>
      <c r="N2133" s="169">
        <v>41.8</v>
      </c>
      <c r="O2133" s="167" t="s">
        <v>3505</v>
      </c>
      <c r="P2133" s="167"/>
      <c r="Q2133" s="167" t="s">
        <v>3527</v>
      </c>
      <c r="R2133" s="167" t="s">
        <v>3528</v>
      </c>
      <c r="S2133" s="169">
        <v>15</v>
      </c>
      <c r="T2133" s="167" t="s">
        <v>3535</v>
      </c>
      <c r="U2133" s="169" t="s">
        <v>3536</v>
      </c>
      <c r="V2133" s="167" t="s">
        <v>6623</v>
      </c>
      <c r="W2133" s="167" t="s">
        <v>6624</v>
      </c>
      <c r="X2133" s="170" t="s">
        <v>3533</v>
      </c>
      <c r="Y2133" s="171" t="s">
        <v>358</v>
      </c>
      <c r="Z2133" s="167" t="s">
        <v>10971</v>
      </c>
      <c r="AA2133" s="176">
        <v>10000</v>
      </c>
      <c r="AB2133" s="167" t="s">
        <v>11254</v>
      </c>
      <c r="AC2133" s="176">
        <v>10000</v>
      </c>
      <c r="AD2133" s="167" t="s">
        <v>11254</v>
      </c>
      <c r="AE2133" s="176">
        <v>7</v>
      </c>
    </row>
    <row r="2134" spans="1:31">
      <c r="A2134" s="178">
        <v>108257363060</v>
      </c>
      <c r="B2134" s="166">
        <v>46161</v>
      </c>
      <c r="C2134" s="167" t="s">
        <v>3524</v>
      </c>
      <c r="D2134" s="167" t="s">
        <v>3525</v>
      </c>
      <c r="E2134" s="167" t="s">
        <v>3526</v>
      </c>
      <c r="F2134" s="167" t="s">
        <v>3501</v>
      </c>
      <c r="G2134" s="167" t="s">
        <v>3502</v>
      </c>
      <c r="H2134" s="168">
        <v>46162</v>
      </c>
      <c r="I2134" s="167"/>
      <c r="J2134" s="169">
        <v>26132</v>
      </c>
      <c r="K2134" s="167" t="s">
        <v>55</v>
      </c>
      <c r="L2134" s="169">
        <v>18</v>
      </c>
      <c r="M2134" s="167" t="s">
        <v>3513</v>
      </c>
      <c r="N2134" s="169">
        <v>41.8</v>
      </c>
      <c r="O2134" s="167" t="s">
        <v>3505</v>
      </c>
      <c r="P2134" s="167"/>
      <c r="Q2134" s="167" t="s">
        <v>3527</v>
      </c>
      <c r="R2134" s="167" t="s">
        <v>3528</v>
      </c>
      <c r="S2134" s="169">
        <v>14</v>
      </c>
      <c r="T2134" s="167" t="s">
        <v>3535</v>
      </c>
      <c r="U2134" s="169" t="s">
        <v>3536</v>
      </c>
      <c r="V2134" s="167" t="s">
        <v>6625</v>
      </c>
      <c r="W2134" s="167" t="s">
        <v>6626</v>
      </c>
      <c r="X2134" s="170" t="s">
        <v>3533</v>
      </c>
      <c r="Y2134" s="171" t="s">
        <v>358</v>
      </c>
      <c r="Z2134" s="167" t="s">
        <v>10971</v>
      </c>
      <c r="AA2134" s="176">
        <v>10000</v>
      </c>
      <c r="AB2134" s="167" t="s">
        <v>11254</v>
      </c>
      <c r="AC2134" s="176">
        <v>10000</v>
      </c>
      <c r="AD2134" s="167" t="s">
        <v>11254</v>
      </c>
      <c r="AE2134" s="176">
        <v>7</v>
      </c>
    </row>
    <row r="2135" spans="1:31">
      <c r="A2135" s="178">
        <v>108257363060</v>
      </c>
      <c r="B2135" s="166">
        <v>46161</v>
      </c>
      <c r="C2135" s="167" t="s">
        <v>3524</v>
      </c>
      <c r="D2135" s="167" t="s">
        <v>3525</v>
      </c>
      <c r="E2135" s="167" t="s">
        <v>3526</v>
      </c>
      <c r="F2135" s="167" t="s">
        <v>3501</v>
      </c>
      <c r="G2135" s="167" t="s">
        <v>3502</v>
      </c>
      <c r="H2135" s="168">
        <v>46162</v>
      </c>
      <c r="I2135" s="167"/>
      <c r="J2135" s="169">
        <v>26132</v>
      </c>
      <c r="K2135" s="167" t="s">
        <v>55</v>
      </c>
      <c r="L2135" s="169">
        <v>18</v>
      </c>
      <c r="M2135" s="167" t="s">
        <v>3513</v>
      </c>
      <c r="N2135" s="169">
        <v>41.8</v>
      </c>
      <c r="O2135" s="167" t="s">
        <v>3505</v>
      </c>
      <c r="P2135" s="167"/>
      <c r="Q2135" s="167" t="s">
        <v>3527</v>
      </c>
      <c r="R2135" s="167" t="s">
        <v>3528</v>
      </c>
      <c r="S2135" s="169">
        <v>13</v>
      </c>
      <c r="T2135" s="167" t="s">
        <v>3560</v>
      </c>
      <c r="U2135" s="169" t="s">
        <v>3561</v>
      </c>
      <c r="V2135" s="167" t="s">
        <v>4466</v>
      </c>
      <c r="W2135" s="167" t="s">
        <v>4467</v>
      </c>
      <c r="X2135" s="170" t="s">
        <v>160</v>
      </c>
      <c r="Y2135" s="171" t="s">
        <v>358</v>
      </c>
      <c r="Z2135" s="167" t="s">
        <v>10971</v>
      </c>
      <c r="AA2135" s="176">
        <v>10000</v>
      </c>
      <c r="AB2135" s="167" t="s">
        <v>11254</v>
      </c>
      <c r="AC2135" s="176">
        <v>10000</v>
      </c>
      <c r="AD2135" s="167" t="s">
        <v>11254</v>
      </c>
      <c r="AE2135" s="176">
        <v>13.5</v>
      </c>
    </row>
    <row r="2136" spans="1:31">
      <c r="A2136" s="178">
        <v>108257363060</v>
      </c>
      <c r="B2136" s="166">
        <v>46161</v>
      </c>
      <c r="C2136" s="167" t="s">
        <v>3524</v>
      </c>
      <c r="D2136" s="167" t="s">
        <v>3525</v>
      </c>
      <c r="E2136" s="167" t="s">
        <v>3526</v>
      </c>
      <c r="F2136" s="167" t="s">
        <v>3501</v>
      </c>
      <c r="G2136" s="167" t="s">
        <v>3502</v>
      </c>
      <c r="H2136" s="168">
        <v>46162</v>
      </c>
      <c r="I2136" s="167"/>
      <c r="J2136" s="169">
        <v>26132</v>
      </c>
      <c r="K2136" s="167" t="s">
        <v>55</v>
      </c>
      <c r="L2136" s="169">
        <v>18</v>
      </c>
      <c r="M2136" s="167" t="s">
        <v>3513</v>
      </c>
      <c r="N2136" s="169">
        <v>41.8</v>
      </c>
      <c r="O2136" s="167" t="s">
        <v>3505</v>
      </c>
      <c r="P2136" s="167"/>
      <c r="Q2136" s="167" t="s">
        <v>3527</v>
      </c>
      <c r="R2136" s="167" t="s">
        <v>3528</v>
      </c>
      <c r="S2136" s="169">
        <v>12</v>
      </c>
      <c r="T2136" s="167" t="s">
        <v>3560</v>
      </c>
      <c r="U2136" s="169" t="s">
        <v>3561</v>
      </c>
      <c r="V2136" s="167" t="s">
        <v>6627</v>
      </c>
      <c r="W2136" s="167" t="s">
        <v>6628</v>
      </c>
      <c r="X2136" s="170" t="s">
        <v>3533</v>
      </c>
      <c r="Y2136" s="171" t="s">
        <v>358</v>
      </c>
      <c r="Z2136" s="167" t="s">
        <v>10971</v>
      </c>
      <c r="AA2136" s="176">
        <v>20000</v>
      </c>
      <c r="AB2136" s="167" t="s">
        <v>11254</v>
      </c>
      <c r="AC2136" s="176">
        <v>20000</v>
      </c>
      <c r="AD2136" s="167" t="s">
        <v>11254</v>
      </c>
      <c r="AE2136" s="176">
        <v>76</v>
      </c>
    </row>
    <row r="2137" spans="1:31">
      <c r="A2137" s="178">
        <v>108257363060</v>
      </c>
      <c r="B2137" s="166">
        <v>46161</v>
      </c>
      <c r="C2137" s="167" t="s">
        <v>3524</v>
      </c>
      <c r="D2137" s="167" t="s">
        <v>3525</v>
      </c>
      <c r="E2137" s="167" t="s">
        <v>3526</v>
      </c>
      <c r="F2137" s="167" t="s">
        <v>3501</v>
      </c>
      <c r="G2137" s="167" t="s">
        <v>3502</v>
      </c>
      <c r="H2137" s="168">
        <v>46162</v>
      </c>
      <c r="I2137" s="167"/>
      <c r="J2137" s="169">
        <v>26132</v>
      </c>
      <c r="K2137" s="167" t="s">
        <v>55</v>
      </c>
      <c r="L2137" s="169">
        <v>18</v>
      </c>
      <c r="M2137" s="167" t="s">
        <v>3513</v>
      </c>
      <c r="N2137" s="169">
        <v>41.8</v>
      </c>
      <c r="O2137" s="167" t="s">
        <v>3505</v>
      </c>
      <c r="P2137" s="167"/>
      <c r="Q2137" s="167" t="s">
        <v>3527</v>
      </c>
      <c r="R2137" s="167" t="s">
        <v>3528</v>
      </c>
      <c r="S2137" s="169">
        <v>11</v>
      </c>
      <c r="T2137" s="167" t="s">
        <v>3535</v>
      </c>
      <c r="U2137" s="169" t="s">
        <v>3536</v>
      </c>
      <c r="V2137" s="167" t="s">
        <v>6629</v>
      </c>
      <c r="W2137" s="167" t="s">
        <v>6630</v>
      </c>
      <c r="X2137" s="170" t="s">
        <v>3533</v>
      </c>
      <c r="Y2137" s="171" t="s">
        <v>358</v>
      </c>
      <c r="Z2137" s="167" t="s">
        <v>10971</v>
      </c>
      <c r="AA2137" s="176">
        <v>15000</v>
      </c>
      <c r="AB2137" s="167" t="s">
        <v>11254</v>
      </c>
      <c r="AC2137" s="176">
        <v>15000</v>
      </c>
      <c r="AD2137" s="167" t="s">
        <v>11254</v>
      </c>
      <c r="AE2137" s="176">
        <v>15</v>
      </c>
    </row>
    <row r="2138" spans="1:31">
      <c r="A2138" s="178">
        <v>108257363060</v>
      </c>
      <c r="B2138" s="166">
        <v>46161</v>
      </c>
      <c r="C2138" s="167" t="s">
        <v>3524</v>
      </c>
      <c r="D2138" s="167" t="s">
        <v>3525</v>
      </c>
      <c r="E2138" s="167" t="s">
        <v>3526</v>
      </c>
      <c r="F2138" s="167" t="s">
        <v>3501</v>
      </c>
      <c r="G2138" s="167" t="s">
        <v>3502</v>
      </c>
      <c r="H2138" s="168">
        <v>46162</v>
      </c>
      <c r="I2138" s="167"/>
      <c r="J2138" s="169">
        <v>26132</v>
      </c>
      <c r="K2138" s="167" t="s">
        <v>55</v>
      </c>
      <c r="L2138" s="169">
        <v>18</v>
      </c>
      <c r="M2138" s="167" t="s">
        <v>3513</v>
      </c>
      <c r="N2138" s="169">
        <v>41.8</v>
      </c>
      <c r="O2138" s="167" t="s">
        <v>3505</v>
      </c>
      <c r="P2138" s="167"/>
      <c r="Q2138" s="167" t="s">
        <v>3527</v>
      </c>
      <c r="R2138" s="167" t="s">
        <v>3528</v>
      </c>
      <c r="S2138" s="169">
        <v>10</v>
      </c>
      <c r="T2138" s="167" t="s">
        <v>3535</v>
      </c>
      <c r="U2138" s="169" t="s">
        <v>3536</v>
      </c>
      <c r="V2138" s="167" t="s">
        <v>6631</v>
      </c>
      <c r="W2138" s="167" t="s">
        <v>6632</v>
      </c>
      <c r="X2138" s="170" t="s">
        <v>3533</v>
      </c>
      <c r="Y2138" s="171" t="s">
        <v>358</v>
      </c>
      <c r="Z2138" s="167" t="s">
        <v>10971</v>
      </c>
      <c r="AA2138" s="176">
        <v>10000</v>
      </c>
      <c r="AB2138" s="167" t="s">
        <v>11254</v>
      </c>
      <c r="AC2138" s="176">
        <v>10000</v>
      </c>
      <c r="AD2138" s="167" t="s">
        <v>11254</v>
      </c>
      <c r="AE2138" s="176">
        <v>12.5</v>
      </c>
    </row>
    <row r="2139" spans="1:31">
      <c r="A2139" s="178">
        <v>108257363060</v>
      </c>
      <c r="B2139" s="166">
        <v>46161</v>
      </c>
      <c r="C2139" s="167" t="s">
        <v>3524</v>
      </c>
      <c r="D2139" s="167" t="s">
        <v>3525</v>
      </c>
      <c r="E2139" s="167" t="s">
        <v>3526</v>
      </c>
      <c r="F2139" s="167" t="s">
        <v>3501</v>
      </c>
      <c r="G2139" s="167" t="s">
        <v>3502</v>
      </c>
      <c r="H2139" s="168">
        <v>46162</v>
      </c>
      <c r="I2139" s="167"/>
      <c r="J2139" s="169">
        <v>26132</v>
      </c>
      <c r="K2139" s="167" t="s">
        <v>55</v>
      </c>
      <c r="L2139" s="169">
        <v>18</v>
      </c>
      <c r="M2139" s="167" t="s">
        <v>3513</v>
      </c>
      <c r="N2139" s="169">
        <v>41.8</v>
      </c>
      <c r="O2139" s="167" t="s">
        <v>3505</v>
      </c>
      <c r="P2139" s="167"/>
      <c r="Q2139" s="167" t="s">
        <v>3527</v>
      </c>
      <c r="R2139" s="167" t="s">
        <v>3528</v>
      </c>
      <c r="S2139" s="169">
        <v>9</v>
      </c>
      <c r="T2139" s="167" t="s">
        <v>3535</v>
      </c>
      <c r="U2139" s="169" t="s">
        <v>3536</v>
      </c>
      <c r="V2139" s="167" t="s">
        <v>6633</v>
      </c>
      <c r="W2139" s="167" t="s">
        <v>6634</v>
      </c>
      <c r="X2139" s="170" t="s">
        <v>3533</v>
      </c>
      <c r="Y2139" s="171" t="s">
        <v>358</v>
      </c>
      <c r="Z2139" s="167" t="s">
        <v>10971</v>
      </c>
      <c r="AA2139" s="176">
        <v>10000</v>
      </c>
      <c r="AB2139" s="167" t="s">
        <v>11254</v>
      </c>
      <c r="AC2139" s="176">
        <v>10000</v>
      </c>
      <c r="AD2139" s="167" t="s">
        <v>11254</v>
      </c>
      <c r="AE2139" s="176">
        <v>6.3</v>
      </c>
    </row>
    <row r="2140" spans="1:31">
      <c r="A2140" s="178">
        <v>108257363060</v>
      </c>
      <c r="B2140" s="166">
        <v>46161</v>
      </c>
      <c r="C2140" s="167" t="s">
        <v>3524</v>
      </c>
      <c r="D2140" s="167" t="s">
        <v>3525</v>
      </c>
      <c r="E2140" s="167" t="s">
        <v>3526</v>
      </c>
      <c r="F2140" s="167" t="s">
        <v>3501</v>
      </c>
      <c r="G2140" s="167" t="s">
        <v>3502</v>
      </c>
      <c r="H2140" s="168">
        <v>46162</v>
      </c>
      <c r="I2140" s="167"/>
      <c r="J2140" s="169">
        <v>26132</v>
      </c>
      <c r="K2140" s="167" t="s">
        <v>55</v>
      </c>
      <c r="L2140" s="169">
        <v>18</v>
      </c>
      <c r="M2140" s="167" t="s">
        <v>3513</v>
      </c>
      <c r="N2140" s="169">
        <v>41.8</v>
      </c>
      <c r="O2140" s="167" t="s">
        <v>3505</v>
      </c>
      <c r="P2140" s="167"/>
      <c r="Q2140" s="167" t="s">
        <v>3527</v>
      </c>
      <c r="R2140" s="167" t="s">
        <v>3528</v>
      </c>
      <c r="S2140" s="169">
        <v>8</v>
      </c>
      <c r="T2140" s="167" t="s">
        <v>3535</v>
      </c>
      <c r="U2140" s="169" t="s">
        <v>3536</v>
      </c>
      <c r="V2140" s="167" t="s">
        <v>3874</v>
      </c>
      <c r="W2140" s="167" t="s">
        <v>3875</v>
      </c>
      <c r="X2140" s="170" t="s">
        <v>157</v>
      </c>
      <c r="Y2140" s="171" t="s">
        <v>358</v>
      </c>
      <c r="Z2140" s="167" t="s">
        <v>10971</v>
      </c>
      <c r="AA2140" s="176">
        <v>20000</v>
      </c>
      <c r="AB2140" s="167" t="s">
        <v>11254</v>
      </c>
      <c r="AC2140" s="176">
        <v>20000</v>
      </c>
      <c r="AD2140" s="167" t="s">
        <v>11254</v>
      </c>
      <c r="AE2140" s="176">
        <v>14</v>
      </c>
    </row>
    <row r="2141" spans="1:31">
      <c r="A2141" s="178">
        <v>108257363060</v>
      </c>
      <c r="B2141" s="166">
        <v>46161</v>
      </c>
      <c r="C2141" s="167" t="s">
        <v>3524</v>
      </c>
      <c r="D2141" s="167" t="s">
        <v>3525</v>
      </c>
      <c r="E2141" s="167" t="s">
        <v>3526</v>
      </c>
      <c r="F2141" s="167" t="s">
        <v>3501</v>
      </c>
      <c r="G2141" s="167" t="s">
        <v>3502</v>
      </c>
      <c r="H2141" s="168">
        <v>46162</v>
      </c>
      <c r="I2141" s="167"/>
      <c r="J2141" s="169">
        <v>26132</v>
      </c>
      <c r="K2141" s="167" t="s">
        <v>55</v>
      </c>
      <c r="L2141" s="169">
        <v>18</v>
      </c>
      <c r="M2141" s="167" t="s">
        <v>3513</v>
      </c>
      <c r="N2141" s="169">
        <v>41.8</v>
      </c>
      <c r="O2141" s="167" t="s">
        <v>3505</v>
      </c>
      <c r="P2141" s="167"/>
      <c r="Q2141" s="167" t="s">
        <v>3527</v>
      </c>
      <c r="R2141" s="167" t="s">
        <v>3528</v>
      </c>
      <c r="S2141" s="169">
        <v>7</v>
      </c>
      <c r="T2141" s="167" t="s">
        <v>3535</v>
      </c>
      <c r="U2141" s="169" t="s">
        <v>3536</v>
      </c>
      <c r="V2141" s="167" t="s">
        <v>6635</v>
      </c>
      <c r="W2141" s="167" t="s">
        <v>6636</v>
      </c>
      <c r="X2141" s="170" t="s">
        <v>3533</v>
      </c>
      <c r="Y2141" s="171" t="s">
        <v>358</v>
      </c>
      <c r="Z2141" s="167" t="s">
        <v>10971</v>
      </c>
      <c r="AA2141" s="176">
        <v>20000</v>
      </c>
      <c r="AB2141" s="167" t="s">
        <v>11254</v>
      </c>
      <c r="AC2141" s="176">
        <v>20000</v>
      </c>
      <c r="AD2141" s="167" t="s">
        <v>11254</v>
      </c>
      <c r="AE2141" s="176">
        <v>14</v>
      </c>
    </row>
    <row r="2142" spans="1:31">
      <c r="A2142" s="178">
        <v>108257363060</v>
      </c>
      <c r="B2142" s="166">
        <v>46161</v>
      </c>
      <c r="C2142" s="167" t="s">
        <v>3524</v>
      </c>
      <c r="D2142" s="167" t="s">
        <v>3525</v>
      </c>
      <c r="E2142" s="167" t="s">
        <v>3526</v>
      </c>
      <c r="F2142" s="167" t="s">
        <v>3501</v>
      </c>
      <c r="G2142" s="167" t="s">
        <v>3502</v>
      </c>
      <c r="H2142" s="168">
        <v>46162</v>
      </c>
      <c r="I2142" s="167"/>
      <c r="J2142" s="169">
        <v>26132</v>
      </c>
      <c r="K2142" s="167" t="s">
        <v>55</v>
      </c>
      <c r="L2142" s="169">
        <v>18</v>
      </c>
      <c r="M2142" s="167" t="s">
        <v>3513</v>
      </c>
      <c r="N2142" s="169">
        <v>41.8</v>
      </c>
      <c r="O2142" s="167" t="s">
        <v>3505</v>
      </c>
      <c r="P2142" s="167"/>
      <c r="Q2142" s="167" t="s">
        <v>3527</v>
      </c>
      <c r="R2142" s="167" t="s">
        <v>3528</v>
      </c>
      <c r="S2142" s="169">
        <v>6</v>
      </c>
      <c r="T2142" s="167" t="s">
        <v>3560</v>
      </c>
      <c r="U2142" s="169" t="s">
        <v>3561</v>
      </c>
      <c r="V2142" s="167" t="s">
        <v>6637</v>
      </c>
      <c r="W2142" s="167" t="s">
        <v>6638</v>
      </c>
      <c r="X2142" s="170" t="s">
        <v>157</v>
      </c>
      <c r="Y2142" s="171" t="s">
        <v>358</v>
      </c>
      <c r="Z2142" s="167" t="s">
        <v>10971</v>
      </c>
      <c r="AA2142" s="176">
        <v>94000</v>
      </c>
      <c r="AB2142" s="167" t="s">
        <v>11254</v>
      </c>
      <c r="AC2142" s="176">
        <v>94000</v>
      </c>
      <c r="AD2142" s="167" t="s">
        <v>11254</v>
      </c>
      <c r="AE2142" s="176">
        <v>908.98</v>
      </c>
    </row>
    <row r="2143" spans="1:31">
      <c r="A2143" s="178">
        <v>108257363060</v>
      </c>
      <c r="B2143" s="166">
        <v>46161</v>
      </c>
      <c r="C2143" s="167" t="s">
        <v>3524</v>
      </c>
      <c r="D2143" s="167" t="s">
        <v>3525</v>
      </c>
      <c r="E2143" s="167" t="s">
        <v>3526</v>
      </c>
      <c r="F2143" s="167" t="s">
        <v>3501</v>
      </c>
      <c r="G2143" s="167" t="s">
        <v>3502</v>
      </c>
      <c r="H2143" s="168">
        <v>46162</v>
      </c>
      <c r="I2143" s="167"/>
      <c r="J2143" s="169">
        <v>26132</v>
      </c>
      <c r="K2143" s="167" t="s">
        <v>55</v>
      </c>
      <c r="L2143" s="169">
        <v>18</v>
      </c>
      <c r="M2143" s="167" t="s">
        <v>3513</v>
      </c>
      <c r="N2143" s="169">
        <v>41.8</v>
      </c>
      <c r="O2143" s="167" t="s">
        <v>3505</v>
      </c>
      <c r="P2143" s="167"/>
      <c r="Q2143" s="167" t="s">
        <v>3527</v>
      </c>
      <c r="R2143" s="167" t="s">
        <v>3528</v>
      </c>
      <c r="S2143" s="169">
        <v>5</v>
      </c>
      <c r="T2143" s="167" t="s">
        <v>3560</v>
      </c>
      <c r="U2143" s="169" t="s">
        <v>3561</v>
      </c>
      <c r="V2143" s="167" t="s">
        <v>6639</v>
      </c>
      <c r="W2143" s="167" t="s">
        <v>6640</v>
      </c>
      <c r="X2143" s="170" t="s">
        <v>3533</v>
      </c>
      <c r="Y2143" s="171" t="s">
        <v>358</v>
      </c>
      <c r="Z2143" s="167" t="s">
        <v>10971</v>
      </c>
      <c r="AA2143" s="176">
        <v>10000</v>
      </c>
      <c r="AB2143" s="167" t="s">
        <v>11254</v>
      </c>
      <c r="AC2143" s="176">
        <v>10000</v>
      </c>
      <c r="AD2143" s="167" t="s">
        <v>11254</v>
      </c>
      <c r="AE2143" s="176">
        <v>46</v>
      </c>
    </row>
    <row r="2144" spans="1:31">
      <c r="A2144" s="178">
        <v>108257363060</v>
      </c>
      <c r="B2144" s="166">
        <v>46161</v>
      </c>
      <c r="C2144" s="167" t="s">
        <v>3524</v>
      </c>
      <c r="D2144" s="167" t="s">
        <v>3525</v>
      </c>
      <c r="E2144" s="167" t="s">
        <v>3526</v>
      </c>
      <c r="F2144" s="167" t="s">
        <v>3501</v>
      </c>
      <c r="G2144" s="167" t="s">
        <v>3502</v>
      </c>
      <c r="H2144" s="168">
        <v>46162</v>
      </c>
      <c r="I2144" s="167"/>
      <c r="J2144" s="169">
        <v>26132</v>
      </c>
      <c r="K2144" s="167" t="s">
        <v>55</v>
      </c>
      <c r="L2144" s="169">
        <v>18</v>
      </c>
      <c r="M2144" s="167" t="s">
        <v>3513</v>
      </c>
      <c r="N2144" s="169">
        <v>41.8</v>
      </c>
      <c r="O2144" s="167" t="s">
        <v>3505</v>
      </c>
      <c r="P2144" s="167"/>
      <c r="Q2144" s="167" t="s">
        <v>3527</v>
      </c>
      <c r="R2144" s="167" t="s">
        <v>3528</v>
      </c>
      <c r="S2144" s="169">
        <v>4</v>
      </c>
      <c r="T2144" s="167" t="s">
        <v>3560</v>
      </c>
      <c r="U2144" s="169" t="s">
        <v>3561</v>
      </c>
      <c r="V2144" s="167" t="s">
        <v>5653</v>
      </c>
      <c r="W2144" s="167" t="s">
        <v>5654</v>
      </c>
      <c r="X2144" s="170" t="s">
        <v>159</v>
      </c>
      <c r="Y2144" s="171" t="s">
        <v>358</v>
      </c>
      <c r="Z2144" s="167" t="s">
        <v>10971</v>
      </c>
      <c r="AA2144" s="176">
        <v>10000</v>
      </c>
      <c r="AB2144" s="167" t="s">
        <v>11254</v>
      </c>
      <c r="AC2144" s="176">
        <v>10000</v>
      </c>
      <c r="AD2144" s="167" t="s">
        <v>11254</v>
      </c>
      <c r="AE2144" s="176">
        <v>124.7</v>
      </c>
    </row>
    <row r="2145" spans="1:31">
      <c r="A2145" s="178">
        <v>108257363060</v>
      </c>
      <c r="B2145" s="166">
        <v>46161</v>
      </c>
      <c r="C2145" s="167" t="s">
        <v>3524</v>
      </c>
      <c r="D2145" s="167" t="s">
        <v>3525</v>
      </c>
      <c r="E2145" s="167" t="s">
        <v>3526</v>
      </c>
      <c r="F2145" s="167" t="s">
        <v>3501</v>
      </c>
      <c r="G2145" s="167" t="s">
        <v>3502</v>
      </c>
      <c r="H2145" s="168">
        <v>46162</v>
      </c>
      <c r="I2145" s="167"/>
      <c r="J2145" s="169">
        <v>26132</v>
      </c>
      <c r="K2145" s="167" t="s">
        <v>55</v>
      </c>
      <c r="L2145" s="169">
        <v>18</v>
      </c>
      <c r="M2145" s="167" t="s">
        <v>3513</v>
      </c>
      <c r="N2145" s="169">
        <v>41.8</v>
      </c>
      <c r="O2145" s="167" t="s">
        <v>3505</v>
      </c>
      <c r="P2145" s="167"/>
      <c r="Q2145" s="167" t="s">
        <v>3527</v>
      </c>
      <c r="R2145" s="167" t="s">
        <v>3528</v>
      </c>
      <c r="S2145" s="169">
        <v>3</v>
      </c>
      <c r="T2145" s="167" t="s">
        <v>3560</v>
      </c>
      <c r="U2145" s="169" t="s">
        <v>3561</v>
      </c>
      <c r="V2145" s="167" t="s">
        <v>5653</v>
      </c>
      <c r="W2145" s="167" t="s">
        <v>5654</v>
      </c>
      <c r="X2145" s="170" t="s">
        <v>159</v>
      </c>
      <c r="Y2145" s="171" t="s">
        <v>358</v>
      </c>
      <c r="Z2145" s="167" t="s">
        <v>10971</v>
      </c>
      <c r="AA2145" s="176">
        <v>2000</v>
      </c>
      <c r="AB2145" s="167" t="s">
        <v>11254</v>
      </c>
      <c r="AC2145" s="176">
        <v>2000</v>
      </c>
      <c r="AD2145" s="167" t="s">
        <v>11254</v>
      </c>
      <c r="AE2145" s="176">
        <v>24.94</v>
      </c>
    </row>
    <row r="2146" spans="1:31">
      <c r="A2146" s="178">
        <v>108257363060</v>
      </c>
      <c r="B2146" s="166">
        <v>46161</v>
      </c>
      <c r="C2146" s="167" t="s">
        <v>3524</v>
      </c>
      <c r="D2146" s="167" t="s">
        <v>3525</v>
      </c>
      <c r="E2146" s="167" t="s">
        <v>3526</v>
      </c>
      <c r="F2146" s="167" t="s">
        <v>3501</v>
      </c>
      <c r="G2146" s="167" t="s">
        <v>3502</v>
      </c>
      <c r="H2146" s="168">
        <v>46162</v>
      </c>
      <c r="I2146" s="167"/>
      <c r="J2146" s="169">
        <v>26132</v>
      </c>
      <c r="K2146" s="167" t="s">
        <v>55</v>
      </c>
      <c r="L2146" s="169">
        <v>18</v>
      </c>
      <c r="M2146" s="167" t="s">
        <v>3513</v>
      </c>
      <c r="N2146" s="169">
        <v>41.8</v>
      </c>
      <c r="O2146" s="167" t="s">
        <v>3505</v>
      </c>
      <c r="P2146" s="167"/>
      <c r="Q2146" s="167" t="s">
        <v>3527</v>
      </c>
      <c r="R2146" s="167" t="s">
        <v>3528</v>
      </c>
      <c r="S2146" s="169">
        <v>2</v>
      </c>
      <c r="T2146" s="167" t="s">
        <v>3560</v>
      </c>
      <c r="U2146" s="169" t="s">
        <v>3561</v>
      </c>
      <c r="V2146" s="167" t="s">
        <v>6641</v>
      </c>
      <c r="W2146" s="167" t="s">
        <v>6642</v>
      </c>
      <c r="X2146" s="170" t="s">
        <v>160</v>
      </c>
      <c r="Y2146" s="171" t="s">
        <v>358</v>
      </c>
      <c r="Z2146" s="167" t="s">
        <v>10971</v>
      </c>
      <c r="AA2146" s="176">
        <v>18000</v>
      </c>
      <c r="AB2146" s="167" t="s">
        <v>11254</v>
      </c>
      <c r="AC2146" s="176">
        <v>18000</v>
      </c>
      <c r="AD2146" s="167" t="s">
        <v>11254</v>
      </c>
      <c r="AE2146" s="176">
        <v>228.6</v>
      </c>
    </row>
    <row r="2147" spans="1:31">
      <c r="A2147" s="178">
        <v>108257363060</v>
      </c>
      <c r="B2147" s="166">
        <v>46161</v>
      </c>
      <c r="C2147" s="167" t="s">
        <v>3524</v>
      </c>
      <c r="D2147" s="167" t="s">
        <v>3525</v>
      </c>
      <c r="E2147" s="167" t="s">
        <v>3526</v>
      </c>
      <c r="F2147" s="167" t="s">
        <v>3501</v>
      </c>
      <c r="G2147" s="167" t="s">
        <v>3502</v>
      </c>
      <c r="H2147" s="168">
        <v>46162</v>
      </c>
      <c r="I2147" s="167"/>
      <c r="J2147" s="169">
        <v>26132</v>
      </c>
      <c r="K2147" s="167" t="s">
        <v>55</v>
      </c>
      <c r="L2147" s="169">
        <v>18</v>
      </c>
      <c r="M2147" s="167" t="s">
        <v>3513</v>
      </c>
      <c r="N2147" s="169">
        <v>41.8</v>
      </c>
      <c r="O2147" s="167" t="s">
        <v>3505</v>
      </c>
      <c r="P2147" s="167"/>
      <c r="Q2147" s="167" t="s">
        <v>3527</v>
      </c>
      <c r="R2147" s="167" t="s">
        <v>3528</v>
      </c>
      <c r="S2147" s="169">
        <v>1</v>
      </c>
      <c r="T2147" s="167" t="s">
        <v>3560</v>
      </c>
      <c r="U2147" s="169" t="s">
        <v>3561</v>
      </c>
      <c r="V2147" s="167" t="s">
        <v>6641</v>
      </c>
      <c r="W2147" s="167" t="s">
        <v>6642</v>
      </c>
      <c r="X2147" s="170" t="s">
        <v>160</v>
      </c>
      <c r="Y2147" s="171" t="s">
        <v>358</v>
      </c>
      <c r="Z2147" s="167" t="s">
        <v>10971</v>
      </c>
      <c r="AA2147" s="176">
        <v>4000</v>
      </c>
      <c r="AB2147" s="167" t="s">
        <v>11254</v>
      </c>
      <c r="AC2147" s="176">
        <v>4000</v>
      </c>
      <c r="AD2147" s="167" t="s">
        <v>11254</v>
      </c>
      <c r="AE2147" s="176">
        <v>50.8</v>
      </c>
    </row>
    <row r="2148" spans="1:31">
      <c r="A2148" s="178">
        <v>108259790220</v>
      </c>
      <c r="B2148" s="166">
        <v>46162</v>
      </c>
      <c r="C2148" s="167" t="s">
        <v>3524</v>
      </c>
      <c r="D2148" s="167" t="s">
        <v>3525</v>
      </c>
      <c r="E2148" s="167" t="s">
        <v>3526</v>
      </c>
      <c r="F2148" s="167" t="s">
        <v>3501</v>
      </c>
      <c r="G2148" s="167" t="s">
        <v>3502</v>
      </c>
      <c r="H2148" s="168">
        <v>46163</v>
      </c>
      <c r="I2148" s="167" t="s">
        <v>6643</v>
      </c>
      <c r="J2148" s="169">
        <v>26132</v>
      </c>
      <c r="K2148" s="167" t="s">
        <v>55</v>
      </c>
      <c r="L2148" s="169">
        <v>1</v>
      </c>
      <c r="M2148" s="167" t="s">
        <v>3513</v>
      </c>
      <c r="N2148" s="169">
        <v>5.5</v>
      </c>
      <c r="O2148" s="167" t="s">
        <v>3505</v>
      </c>
      <c r="P2148" s="167"/>
      <c r="Q2148" s="167" t="s">
        <v>3506</v>
      </c>
      <c r="R2148" s="167" t="s">
        <v>3528</v>
      </c>
      <c r="S2148" s="169">
        <v>1</v>
      </c>
      <c r="T2148" s="167" t="s">
        <v>3529</v>
      </c>
      <c r="U2148" s="169" t="s">
        <v>3530</v>
      </c>
      <c r="V2148" s="167" t="s">
        <v>6644</v>
      </c>
      <c r="W2148" s="167" t="s">
        <v>6645</v>
      </c>
      <c r="X2148" s="170" t="s">
        <v>157</v>
      </c>
      <c r="Y2148" s="171" t="s">
        <v>6646</v>
      </c>
      <c r="Z2148" s="167" t="s">
        <v>10972</v>
      </c>
      <c r="AA2148" s="176">
        <v>2830</v>
      </c>
      <c r="AB2148" s="167" t="s">
        <v>11254</v>
      </c>
      <c r="AC2148" s="176">
        <v>2830</v>
      </c>
      <c r="AD2148" s="167" t="s">
        <v>11254</v>
      </c>
      <c r="AE2148" s="176">
        <v>347750.40000000002</v>
      </c>
    </row>
    <row r="2149" spans="1:31">
      <c r="A2149" s="178">
        <v>108259886120</v>
      </c>
      <c r="B2149" s="166">
        <v>46162</v>
      </c>
      <c r="C2149" s="167" t="s">
        <v>3524</v>
      </c>
      <c r="D2149" s="167" t="s">
        <v>3525</v>
      </c>
      <c r="E2149" s="167" t="s">
        <v>3526</v>
      </c>
      <c r="F2149" s="167" t="s">
        <v>3501</v>
      </c>
      <c r="G2149" s="167" t="s">
        <v>3502</v>
      </c>
      <c r="H2149" s="168">
        <v>46163</v>
      </c>
      <c r="I2149" s="167" t="s">
        <v>6643</v>
      </c>
      <c r="J2149" s="169">
        <v>26132</v>
      </c>
      <c r="K2149" s="167" t="s">
        <v>55</v>
      </c>
      <c r="L2149" s="169">
        <v>2</v>
      </c>
      <c r="M2149" s="167" t="s">
        <v>3513</v>
      </c>
      <c r="N2149" s="169">
        <v>9.8000000000000007</v>
      </c>
      <c r="O2149" s="167" t="s">
        <v>3505</v>
      </c>
      <c r="P2149" s="167"/>
      <c r="Q2149" s="167" t="s">
        <v>3506</v>
      </c>
      <c r="R2149" s="167" t="s">
        <v>3528</v>
      </c>
      <c r="S2149" s="169">
        <v>1</v>
      </c>
      <c r="T2149" s="167" t="s">
        <v>3529</v>
      </c>
      <c r="U2149" s="169" t="s">
        <v>3530</v>
      </c>
      <c r="V2149" s="167" t="s">
        <v>6644</v>
      </c>
      <c r="W2149" s="167" t="s">
        <v>6645</v>
      </c>
      <c r="X2149" s="170" t="s">
        <v>157</v>
      </c>
      <c r="Y2149" s="171" t="s">
        <v>6647</v>
      </c>
      <c r="Z2149" s="167" t="s">
        <v>10973</v>
      </c>
      <c r="AA2149" s="176">
        <v>4982</v>
      </c>
      <c r="AB2149" s="167" t="s">
        <v>11254</v>
      </c>
      <c r="AC2149" s="176">
        <v>4982</v>
      </c>
      <c r="AD2149" s="167" t="s">
        <v>11254</v>
      </c>
      <c r="AE2149" s="176">
        <v>612188.16000000003</v>
      </c>
    </row>
    <row r="2150" spans="1:31">
      <c r="A2150" s="178">
        <v>108260593450</v>
      </c>
      <c r="B2150" s="166">
        <v>46162</v>
      </c>
      <c r="C2150" s="167" t="s">
        <v>3524</v>
      </c>
      <c r="D2150" s="167" t="s">
        <v>3525</v>
      </c>
      <c r="E2150" s="167" t="s">
        <v>3526</v>
      </c>
      <c r="F2150" s="167" t="s">
        <v>3501</v>
      </c>
      <c r="G2150" s="167" t="s">
        <v>3502</v>
      </c>
      <c r="H2150" s="168">
        <v>46163</v>
      </c>
      <c r="I2150" s="167" t="s">
        <v>6643</v>
      </c>
      <c r="J2150" s="169">
        <v>26132</v>
      </c>
      <c r="K2150" s="167" t="s">
        <v>55</v>
      </c>
      <c r="L2150" s="169">
        <v>1</v>
      </c>
      <c r="M2150" s="167" t="s">
        <v>3513</v>
      </c>
      <c r="N2150" s="169">
        <v>7.4</v>
      </c>
      <c r="O2150" s="167" t="s">
        <v>3505</v>
      </c>
      <c r="P2150" s="167"/>
      <c r="Q2150" s="167" t="s">
        <v>3506</v>
      </c>
      <c r="R2150" s="167" t="s">
        <v>3528</v>
      </c>
      <c r="S2150" s="169">
        <v>1</v>
      </c>
      <c r="T2150" s="167" t="s">
        <v>3529</v>
      </c>
      <c r="U2150" s="169" t="s">
        <v>3530</v>
      </c>
      <c r="V2150" s="167" t="s">
        <v>6648</v>
      </c>
      <c r="W2150" s="167" t="s">
        <v>6645</v>
      </c>
      <c r="X2150" s="170" t="s">
        <v>157</v>
      </c>
      <c r="Y2150" s="171" t="s">
        <v>6649</v>
      </c>
      <c r="Z2150" s="167" t="s">
        <v>10974</v>
      </c>
      <c r="AA2150" s="176">
        <v>3906</v>
      </c>
      <c r="AB2150" s="167" t="s">
        <v>11254</v>
      </c>
      <c r="AC2150" s="176">
        <v>3906</v>
      </c>
      <c r="AD2150" s="167" t="s">
        <v>11254</v>
      </c>
      <c r="AE2150" s="176">
        <v>479969.28000000003</v>
      </c>
    </row>
    <row r="2151" spans="1:31">
      <c r="A2151" s="178">
        <v>108260641750</v>
      </c>
      <c r="B2151" s="166">
        <v>46162</v>
      </c>
      <c r="C2151" s="167" t="s">
        <v>3524</v>
      </c>
      <c r="D2151" s="167" t="s">
        <v>3525</v>
      </c>
      <c r="E2151" s="167" t="s">
        <v>3526</v>
      </c>
      <c r="F2151" s="167" t="s">
        <v>3501</v>
      </c>
      <c r="G2151" s="167" t="s">
        <v>3502</v>
      </c>
      <c r="H2151" s="168">
        <v>46163</v>
      </c>
      <c r="I2151" s="167" t="s">
        <v>6643</v>
      </c>
      <c r="J2151" s="169">
        <v>26132</v>
      </c>
      <c r="K2151" s="167" t="s">
        <v>55</v>
      </c>
      <c r="L2151" s="169">
        <v>1</v>
      </c>
      <c r="M2151" s="167" t="s">
        <v>3513</v>
      </c>
      <c r="N2151" s="169">
        <v>6</v>
      </c>
      <c r="O2151" s="167" t="s">
        <v>3505</v>
      </c>
      <c r="P2151" s="167"/>
      <c r="Q2151" s="167" t="s">
        <v>3506</v>
      </c>
      <c r="R2151" s="167" t="s">
        <v>3528</v>
      </c>
      <c r="S2151" s="169">
        <v>1</v>
      </c>
      <c r="T2151" s="167" t="s">
        <v>3529</v>
      </c>
      <c r="U2151" s="169" t="s">
        <v>3530</v>
      </c>
      <c r="V2151" s="167" t="s">
        <v>6648</v>
      </c>
      <c r="W2151" s="167" t="s">
        <v>6645</v>
      </c>
      <c r="X2151" s="170" t="s">
        <v>157</v>
      </c>
      <c r="Y2151" s="171" t="s">
        <v>6650</v>
      </c>
      <c r="Z2151" s="167" t="s">
        <v>10975</v>
      </c>
      <c r="AA2151" s="176">
        <v>2930</v>
      </c>
      <c r="AB2151" s="167" t="s">
        <v>11254</v>
      </c>
      <c r="AC2151" s="176">
        <v>2930</v>
      </c>
      <c r="AD2151" s="167" t="s">
        <v>11254</v>
      </c>
      <c r="AE2151" s="176">
        <v>360038.40000000002</v>
      </c>
    </row>
    <row r="2152" spans="1:31">
      <c r="A2152" s="178">
        <v>108260894120</v>
      </c>
      <c r="B2152" s="166">
        <v>46162</v>
      </c>
      <c r="C2152" s="167" t="s">
        <v>3524</v>
      </c>
      <c r="D2152" s="167" t="s">
        <v>3525</v>
      </c>
      <c r="E2152" s="167" t="s">
        <v>3526</v>
      </c>
      <c r="F2152" s="167" t="s">
        <v>3501</v>
      </c>
      <c r="G2152" s="167" t="s">
        <v>3502</v>
      </c>
      <c r="H2152" s="168">
        <v>46163</v>
      </c>
      <c r="I2152" s="167"/>
      <c r="J2152" s="169">
        <v>26132</v>
      </c>
      <c r="K2152" s="167" t="s">
        <v>55</v>
      </c>
      <c r="L2152" s="169">
        <v>1</v>
      </c>
      <c r="M2152" s="167" t="s">
        <v>3513</v>
      </c>
      <c r="N2152" s="169">
        <v>0.1</v>
      </c>
      <c r="O2152" s="167" t="s">
        <v>3505</v>
      </c>
      <c r="P2152" s="167"/>
      <c r="Q2152" s="167" t="s">
        <v>3514</v>
      </c>
      <c r="R2152" s="167" t="s">
        <v>3528</v>
      </c>
      <c r="S2152" s="169">
        <v>1</v>
      </c>
      <c r="T2152" s="167" t="s">
        <v>3540</v>
      </c>
      <c r="U2152" s="169" t="s">
        <v>3541</v>
      </c>
      <c r="V2152" s="167" t="s">
        <v>3776</v>
      </c>
      <c r="W2152" s="167" t="s">
        <v>3777</v>
      </c>
      <c r="X2152" s="170" t="s">
        <v>159</v>
      </c>
      <c r="Y2152" s="171" t="s">
        <v>6651</v>
      </c>
      <c r="Z2152" s="167" t="s">
        <v>10976</v>
      </c>
      <c r="AA2152" s="176">
        <v>910</v>
      </c>
      <c r="AB2152" s="167" t="s">
        <v>11254</v>
      </c>
      <c r="AC2152" s="176">
        <v>910</v>
      </c>
      <c r="AD2152" s="167" t="s">
        <v>11254</v>
      </c>
      <c r="AE2152" s="176">
        <v>41.86</v>
      </c>
    </row>
    <row r="2153" spans="1:31">
      <c r="A2153" s="178">
        <v>108261027340</v>
      </c>
      <c r="B2153" s="166">
        <v>46162</v>
      </c>
      <c r="C2153" s="167" t="s">
        <v>3524</v>
      </c>
      <c r="D2153" s="167" t="s">
        <v>3525</v>
      </c>
      <c r="E2153" s="167" t="s">
        <v>3526</v>
      </c>
      <c r="F2153" s="167" t="s">
        <v>3501</v>
      </c>
      <c r="G2153" s="167" t="s">
        <v>3502</v>
      </c>
      <c r="H2153" s="168">
        <v>46163</v>
      </c>
      <c r="I2153" s="167"/>
      <c r="J2153" s="169">
        <v>26132</v>
      </c>
      <c r="K2153" s="167" t="s">
        <v>55</v>
      </c>
      <c r="L2153" s="169">
        <v>1</v>
      </c>
      <c r="M2153" s="167" t="s">
        <v>3513</v>
      </c>
      <c r="N2153" s="169">
        <v>8</v>
      </c>
      <c r="O2153" s="167" t="s">
        <v>3505</v>
      </c>
      <c r="P2153" s="167"/>
      <c r="Q2153" s="167" t="s">
        <v>3527</v>
      </c>
      <c r="R2153" s="167" t="s">
        <v>3528</v>
      </c>
      <c r="S2153" s="169">
        <v>3</v>
      </c>
      <c r="T2153" s="167" t="s">
        <v>3560</v>
      </c>
      <c r="U2153" s="169" t="s">
        <v>3561</v>
      </c>
      <c r="V2153" s="167" t="s">
        <v>6652</v>
      </c>
      <c r="W2153" s="167" t="s">
        <v>6653</v>
      </c>
      <c r="X2153" s="170" t="s">
        <v>159</v>
      </c>
      <c r="Y2153" s="171" t="s">
        <v>365</v>
      </c>
      <c r="Z2153" s="167" t="s">
        <v>10977</v>
      </c>
      <c r="AA2153" s="176">
        <v>90000</v>
      </c>
      <c r="AB2153" s="167" t="s">
        <v>11254</v>
      </c>
      <c r="AC2153" s="176">
        <v>90000</v>
      </c>
      <c r="AD2153" s="167" t="s">
        <v>11254</v>
      </c>
      <c r="AE2153" s="176">
        <v>261</v>
      </c>
    </row>
    <row r="2154" spans="1:31">
      <c r="A2154" s="178">
        <v>108261027340</v>
      </c>
      <c r="B2154" s="166">
        <v>46162</v>
      </c>
      <c r="C2154" s="167" t="s">
        <v>3524</v>
      </c>
      <c r="D2154" s="167" t="s">
        <v>3525</v>
      </c>
      <c r="E2154" s="167" t="s">
        <v>3526</v>
      </c>
      <c r="F2154" s="167" t="s">
        <v>3501</v>
      </c>
      <c r="G2154" s="167" t="s">
        <v>3502</v>
      </c>
      <c r="H2154" s="168">
        <v>46163</v>
      </c>
      <c r="I2154" s="167"/>
      <c r="J2154" s="169">
        <v>26132</v>
      </c>
      <c r="K2154" s="167" t="s">
        <v>55</v>
      </c>
      <c r="L2154" s="169">
        <v>1</v>
      </c>
      <c r="M2154" s="167" t="s">
        <v>3513</v>
      </c>
      <c r="N2154" s="169">
        <v>8</v>
      </c>
      <c r="O2154" s="167" t="s">
        <v>3505</v>
      </c>
      <c r="P2154" s="167"/>
      <c r="Q2154" s="167" t="s">
        <v>3527</v>
      </c>
      <c r="R2154" s="167" t="s">
        <v>3528</v>
      </c>
      <c r="S2154" s="169">
        <v>2</v>
      </c>
      <c r="T2154" s="167" t="s">
        <v>3535</v>
      </c>
      <c r="U2154" s="169" t="s">
        <v>3536</v>
      </c>
      <c r="V2154" s="167" t="s">
        <v>6102</v>
      </c>
      <c r="W2154" s="167" t="s">
        <v>6103</v>
      </c>
      <c r="X2154" s="170" t="s">
        <v>159</v>
      </c>
      <c r="Y2154" s="171" t="s">
        <v>365</v>
      </c>
      <c r="Z2154" s="167" t="s">
        <v>10977</v>
      </c>
      <c r="AA2154" s="176">
        <v>210000</v>
      </c>
      <c r="AB2154" s="167" t="s">
        <v>11254</v>
      </c>
      <c r="AC2154" s="176">
        <v>210000</v>
      </c>
      <c r="AD2154" s="167" t="s">
        <v>11254</v>
      </c>
      <c r="AE2154" s="176">
        <v>63</v>
      </c>
    </row>
    <row r="2155" spans="1:31">
      <c r="A2155" s="178">
        <v>108261027340</v>
      </c>
      <c r="B2155" s="166">
        <v>46162</v>
      </c>
      <c r="C2155" s="167" t="s">
        <v>3524</v>
      </c>
      <c r="D2155" s="167" t="s">
        <v>3525</v>
      </c>
      <c r="E2155" s="167" t="s">
        <v>3526</v>
      </c>
      <c r="F2155" s="167" t="s">
        <v>3501</v>
      </c>
      <c r="G2155" s="167" t="s">
        <v>3502</v>
      </c>
      <c r="H2155" s="168">
        <v>46163</v>
      </c>
      <c r="I2155" s="167"/>
      <c r="J2155" s="169">
        <v>26132</v>
      </c>
      <c r="K2155" s="167" t="s">
        <v>55</v>
      </c>
      <c r="L2155" s="169">
        <v>1</v>
      </c>
      <c r="M2155" s="167" t="s">
        <v>3513</v>
      </c>
      <c r="N2155" s="169">
        <v>8</v>
      </c>
      <c r="O2155" s="167" t="s">
        <v>3505</v>
      </c>
      <c r="P2155" s="167"/>
      <c r="Q2155" s="167" t="s">
        <v>3527</v>
      </c>
      <c r="R2155" s="167" t="s">
        <v>3528</v>
      </c>
      <c r="S2155" s="169">
        <v>1</v>
      </c>
      <c r="T2155" s="167" t="s">
        <v>3560</v>
      </c>
      <c r="U2155" s="169" t="s">
        <v>3561</v>
      </c>
      <c r="V2155" s="167" t="s">
        <v>6652</v>
      </c>
      <c r="W2155" s="167" t="s">
        <v>6653</v>
      </c>
      <c r="X2155" s="170" t="s">
        <v>159</v>
      </c>
      <c r="Y2155" s="171" t="s">
        <v>365</v>
      </c>
      <c r="Z2155" s="167" t="s">
        <v>10977</v>
      </c>
      <c r="AA2155" s="176">
        <v>210000</v>
      </c>
      <c r="AB2155" s="167" t="s">
        <v>11254</v>
      </c>
      <c r="AC2155" s="176">
        <v>210000</v>
      </c>
      <c r="AD2155" s="167" t="s">
        <v>11254</v>
      </c>
      <c r="AE2155" s="176">
        <v>609</v>
      </c>
    </row>
    <row r="2156" spans="1:31">
      <c r="A2156" s="178">
        <v>108261095720</v>
      </c>
      <c r="B2156" s="166">
        <v>46162</v>
      </c>
      <c r="C2156" s="167" t="s">
        <v>3524</v>
      </c>
      <c r="D2156" s="167" t="s">
        <v>3525</v>
      </c>
      <c r="E2156" s="167" t="s">
        <v>3526</v>
      </c>
      <c r="F2156" s="167" t="s">
        <v>3501</v>
      </c>
      <c r="G2156" s="167" t="s">
        <v>3502</v>
      </c>
      <c r="H2156" s="168">
        <v>46163</v>
      </c>
      <c r="I2156" s="167"/>
      <c r="J2156" s="169">
        <v>26132</v>
      </c>
      <c r="K2156" s="167" t="s">
        <v>55</v>
      </c>
      <c r="L2156" s="169">
        <v>1</v>
      </c>
      <c r="M2156" s="167" t="s">
        <v>3513</v>
      </c>
      <c r="N2156" s="169">
        <v>1</v>
      </c>
      <c r="O2156" s="167" t="s">
        <v>3505</v>
      </c>
      <c r="P2156" s="167"/>
      <c r="Q2156" s="167" t="s">
        <v>3514</v>
      </c>
      <c r="R2156" s="167" t="s">
        <v>3528</v>
      </c>
      <c r="S2156" s="169">
        <v>1</v>
      </c>
      <c r="T2156" s="167" t="s">
        <v>3545</v>
      </c>
      <c r="U2156" s="169" t="s">
        <v>3546</v>
      </c>
      <c r="V2156" s="167" t="s">
        <v>6654</v>
      </c>
      <c r="W2156" s="167" t="s">
        <v>3626</v>
      </c>
      <c r="X2156" s="170" t="s">
        <v>157</v>
      </c>
      <c r="Y2156" s="171" t="s">
        <v>6655</v>
      </c>
      <c r="Z2156" s="167" t="s">
        <v>10978</v>
      </c>
      <c r="AA2156" s="176">
        <v>5000</v>
      </c>
      <c r="AB2156" s="167" t="s">
        <v>11254</v>
      </c>
      <c r="AC2156" s="176">
        <v>5000</v>
      </c>
      <c r="AD2156" s="167" t="s">
        <v>11254</v>
      </c>
      <c r="AE2156" s="176">
        <v>950</v>
      </c>
    </row>
    <row r="2157" spans="1:31">
      <c r="A2157" s="178">
        <v>108261154520</v>
      </c>
      <c r="B2157" s="166">
        <v>46162</v>
      </c>
      <c r="C2157" s="167" t="s">
        <v>3524</v>
      </c>
      <c r="D2157" s="167" t="s">
        <v>3525</v>
      </c>
      <c r="E2157" s="167" t="s">
        <v>3526</v>
      </c>
      <c r="F2157" s="167" t="s">
        <v>3501</v>
      </c>
      <c r="G2157" s="167" t="s">
        <v>3502</v>
      </c>
      <c r="H2157" s="168">
        <v>46163</v>
      </c>
      <c r="I2157" s="167"/>
      <c r="J2157" s="169">
        <v>26132</v>
      </c>
      <c r="K2157" s="167" t="s">
        <v>55</v>
      </c>
      <c r="L2157" s="169">
        <v>1</v>
      </c>
      <c r="M2157" s="167" t="s">
        <v>3513</v>
      </c>
      <c r="N2157" s="169">
        <v>1.4</v>
      </c>
      <c r="O2157" s="167" t="s">
        <v>3505</v>
      </c>
      <c r="P2157" s="167"/>
      <c r="Q2157" s="167" t="s">
        <v>3514</v>
      </c>
      <c r="R2157" s="167" t="s">
        <v>3528</v>
      </c>
      <c r="S2157" s="169">
        <v>1</v>
      </c>
      <c r="T2157" s="167" t="s">
        <v>3529</v>
      </c>
      <c r="U2157" s="169" t="s">
        <v>3530</v>
      </c>
      <c r="V2157" s="167" t="s">
        <v>6656</v>
      </c>
      <c r="W2157" s="167" t="s">
        <v>4452</v>
      </c>
      <c r="X2157" s="170" t="s">
        <v>3533</v>
      </c>
      <c r="Y2157" s="171" t="s">
        <v>6657</v>
      </c>
      <c r="Z2157" s="167" t="s">
        <v>10979</v>
      </c>
      <c r="AA2157" s="176">
        <v>1000</v>
      </c>
      <c r="AB2157" s="167" t="s">
        <v>11254</v>
      </c>
      <c r="AC2157" s="176">
        <v>1000</v>
      </c>
      <c r="AD2157" s="167" t="s">
        <v>11254</v>
      </c>
      <c r="AE2157" s="176">
        <v>45050</v>
      </c>
    </row>
    <row r="2158" spans="1:31">
      <c r="A2158" s="178">
        <v>108261241430</v>
      </c>
      <c r="B2158" s="166">
        <v>46162</v>
      </c>
      <c r="C2158" s="167" t="s">
        <v>3524</v>
      </c>
      <c r="D2158" s="167" t="s">
        <v>3525</v>
      </c>
      <c r="E2158" s="167" t="s">
        <v>3526</v>
      </c>
      <c r="F2158" s="167" t="s">
        <v>3501</v>
      </c>
      <c r="G2158" s="167" t="s">
        <v>3502</v>
      </c>
      <c r="H2158" s="168">
        <v>46163</v>
      </c>
      <c r="I2158" s="167"/>
      <c r="J2158" s="169">
        <v>26132</v>
      </c>
      <c r="K2158" s="167" t="s">
        <v>55</v>
      </c>
      <c r="L2158" s="169">
        <v>1</v>
      </c>
      <c r="M2158" s="167" t="s">
        <v>3513</v>
      </c>
      <c r="N2158" s="169">
        <v>0.5</v>
      </c>
      <c r="O2158" s="167" t="s">
        <v>3505</v>
      </c>
      <c r="P2158" s="167"/>
      <c r="Q2158" s="167" t="s">
        <v>3514</v>
      </c>
      <c r="R2158" s="167" t="s">
        <v>3528</v>
      </c>
      <c r="S2158" s="169">
        <v>1</v>
      </c>
      <c r="T2158" s="167" t="s">
        <v>3717</v>
      </c>
      <c r="U2158" s="169" t="s">
        <v>3718</v>
      </c>
      <c r="V2158" s="167" t="s">
        <v>6345</v>
      </c>
      <c r="W2158" s="167" t="s">
        <v>6346</v>
      </c>
      <c r="X2158" s="170" t="s">
        <v>157</v>
      </c>
      <c r="Y2158" s="171" t="s">
        <v>6658</v>
      </c>
      <c r="Z2158" s="167" t="s">
        <v>10980</v>
      </c>
      <c r="AA2158" s="176">
        <v>10000</v>
      </c>
      <c r="AB2158" s="167" t="s">
        <v>11254</v>
      </c>
      <c r="AC2158" s="176">
        <v>10000</v>
      </c>
      <c r="AD2158" s="167" t="s">
        <v>11254</v>
      </c>
      <c r="AE2158" s="176">
        <v>36</v>
      </c>
    </row>
    <row r="2159" spans="1:31">
      <c r="A2159" s="178">
        <v>108261308150</v>
      </c>
      <c r="B2159" s="166">
        <v>46162</v>
      </c>
      <c r="C2159" s="167" t="s">
        <v>3524</v>
      </c>
      <c r="D2159" s="167" t="s">
        <v>3525</v>
      </c>
      <c r="E2159" s="167" t="s">
        <v>3526</v>
      </c>
      <c r="F2159" s="167" t="s">
        <v>3501</v>
      </c>
      <c r="G2159" s="167" t="s">
        <v>3502</v>
      </c>
      <c r="H2159" s="168">
        <v>46163</v>
      </c>
      <c r="I2159" s="167"/>
      <c r="J2159" s="169">
        <v>26132</v>
      </c>
      <c r="K2159" s="167" t="s">
        <v>55</v>
      </c>
      <c r="L2159" s="169">
        <v>1</v>
      </c>
      <c r="M2159" s="167" t="s">
        <v>3513</v>
      </c>
      <c r="N2159" s="169">
        <v>0.5</v>
      </c>
      <c r="O2159" s="167" t="s">
        <v>3505</v>
      </c>
      <c r="P2159" s="167"/>
      <c r="Q2159" s="167" t="s">
        <v>3514</v>
      </c>
      <c r="R2159" s="167" t="s">
        <v>3528</v>
      </c>
      <c r="S2159" s="169">
        <v>1</v>
      </c>
      <c r="T2159" s="167" t="s">
        <v>3545</v>
      </c>
      <c r="U2159" s="169" t="s">
        <v>3546</v>
      </c>
      <c r="V2159" s="167" t="s">
        <v>6659</v>
      </c>
      <c r="W2159" s="167" t="s">
        <v>6660</v>
      </c>
      <c r="X2159" s="170" t="s">
        <v>160</v>
      </c>
      <c r="Y2159" s="171" t="s">
        <v>6661</v>
      </c>
      <c r="Z2159" s="167" t="s">
        <v>10981</v>
      </c>
      <c r="AA2159" s="176">
        <v>3000</v>
      </c>
      <c r="AB2159" s="167" t="s">
        <v>11254</v>
      </c>
      <c r="AC2159" s="176">
        <v>3000</v>
      </c>
      <c r="AD2159" s="167" t="s">
        <v>11254</v>
      </c>
      <c r="AE2159" s="176">
        <v>201.6</v>
      </c>
    </row>
    <row r="2160" spans="1:31">
      <c r="A2160" s="178">
        <v>108261341160</v>
      </c>
      <c r="B2160" s="166">
        <v>46162</v>
      </c>
      <c r="C2160" s="167" t="s">
        <v>3524</v>
      </c>
      <c r="D2160" s="167" t="s">
        <v>3525</v>
      </c>
      <c r="E2160" s="167" t="s">
        <v>3526</v>
      </c>
      <c r="F2160" s="167" t="s">
        <v>3501</v>
      </c>
      <c r="G2160" s="167" t="s">
        <v>3502</v>
      </c>
      <c r="H2160" s="168">
        <v>46163</v>
      </c>
      <c r="I2160" s="167"/>
      <c r="J2160" s="169">
        <v>26132</v>
      </c>
      <c r="K2160" s="167" t="s">
        <v>55</v>
      </c>
      <c r="L2160" s="169">
        <v>1</v>
      </c>
      <c r="M2160" s="167" t="s">
        <v>3513</v>
      </c>
      <c r="N2160" s="169">
        <v>0.4</v>
      </c>
      <c r="O2160" s="167" t="s">
        <v>3505</v>
      </c>
      <c r="P2160" s="167"/>
      <c r="Q2160" s="167" t="s">
        <v>3514</v>
      </c>
      <c r="R2160" s="167" t="s">
        <v>3528</v>
      </c>
      <c r="S2160" s="169">
        <v>1</v>
      </c>
      <c r="T2160" s="167" t="s">
        <v>3587</v>
      </c>
      <c r="U2160" s="169" t="s">
        <v>3588</v>
      </c>
      <c r="V2160" s="167" t="s">
        <v>6662</v>
      </c>
      <c r="W2160" s="167" t="s">
        <v>6663</v>
      </c>
      <c r="X2160" s="170" t="s">
        <v>160</v>
      </c>
      <c r="Y2160" s="171" t="s">
        <v>6664</v>
      </c>
      <c r="Z2160" s="167" t="s">
        <v>10982</v>
      </c>
      <c r="AA2160" s="176">
        <v>1250</v>
      </c>
      <c r="AB2160" s="167" t="s">
        <v>11254</v>
      </c>
      <c r="AC2160" s="176">
        <v>1250</v>
      </c>
      <c r="AD2160" s="167" t="s">
        <v>11254</v>
      </c>
      <c r="AE2160" s="176">
        <v>122.5</v>
      </c>
    </row>
    <row r="2161" spans="1:31">
      <c r="A2161" s="178">
        <v>108261341900</v>
      </c>
      <c r="B2161" s="166">
        <v>46162</v>
      </c>
      <c r="C2161" s="167" t="s">
        <v>3524</v>
      </c>
      <c r="D2161" s="167" t="s">
        <v>3525</v>
      </c>
      <c r="E2161" s="167" t="s">
        <v>3526</v>
      </c>
      <c r="F2161" s="167" t="s">
        <v>3501</v>
      </c>
      <c r="G2161" s="167" t="s">
        <v>3502</v>
      </c>
      <c r="H2161" s="168">
        <v>46163</v>
      </c>
      <c r="I2161" s="167"/>
      <c r="J2161" s="169">
        <v>26132</v>
      </c>
      <c r="K2161" s="167" t="s">
        <v>55</v>
      </c>
      <c r="L2161" s="169">
        <v>3</v>
      </c>
      <c r="M2161" s="167" t="s">
        <v>3513</v>
      </c>
      <c r="N2161" s="169">
        <v>25.2</v>
      </c>
      <c r="O2161" s="167" t="s">
        <v>3505</v>
      </c>
      <c r="P2161" s="167"/>
      <c r="Q2161" s="167" t="s">
        <v>3514</v>
      </c>
      <c r="R2161" s="167" t="s">
        <v>3528</v>
      </c>
      <c r="S2161" s="169">
        <v>5</v>
      </c>
      <c r="T2161" s="167" t="s">
        <v>3971</v>
      </c>
      <c r="U2161" s="169" t="s">
        <v>3972</v>
      </c>
      <c r="V2161" s="167" t="s">
        <v>6665</v>
      </c>
      <c r="W2161" s="167" t="s">
        <v>4488</v>
      </c>
      <c r="X2161" s="170" t="s">
        <v>159</v>
      </c>
      <c r="Y2161" s="171" t="s">
        <v>6666</v>
      </c>
      <c r="Z2161" s="167" t="s">
        <v>10983</v>
      </c>
      <c r="AA2161" s="176">
        <v>1700</v>
      </c>
      <c r="AB2161" s="167" t="s">
        <v>11254</v>
      </c>
      <c r="AC2161" s="176">
        <v>1700</v>
      </c>
      <c r="AD2161" s="167" t="s">
        <v>11254</v>
      </c>
      <c r="AE2161" s="176">
        <v>289</v>
      </c>
    </row>
    <row r="2162" spans="1:31">
      <c r="A2162" s="178">
        <v>108261341900</v>
      </c>
      <c r="B2162" s="166">
        <v>46162</v>
      </c>
      <c r="C2162" s="167" t="s">
        <v>3524</v>
      </c>
      <c r="D2162" s="167" t="s">
        <v>3525</v>
      </c>
      <c r="E2162" s="167" t="s">
        <v>3526</v>
      </c>
      <c r="F2162" s="167" t="s">
        <v>3501</v>
      </c>
      <c r="G2162" s="167" t="s">
        <v>3502</v>
      </c>
      <c r="H2162" s="168">
        <v>46163</v>
      </c>
      <c r="I2162" s="167"/>
      <c r="J2162" s="169">
        <v>26132</v>
      </c>
      <c r="K2162" s="167" t="s">
        <v>55</v>
      </c>
      <c r="L2162" s="169">
        <v>3</v>
      </c>
      <c r="M2162" s="167" t="s">
        <v>3513</v>
      </c>
      <c r="N2162" s="169">
        <v>25.2</v>
      </c>
      <c r="O2162" s="167" t="s">
        <v>3505</v>
      </c>
      <c r="P2162" s="167"/>
      <c r="Q2162" s="167" t="s">
        <v>3514</v>
      </c>
      <c r="R2162" s="167" t="s">
        <v>3528</v>
      </c>
      <c r="S2162" s="169">
        <v>4</v>
      </c>
      <c r="T2162" s="167" t="s">
        <v>3971</v>
      </c>
      <c r="U2162" s="169" t="s">
        <v>3972</v>
      </c>
      <c r="V2162" s="167" t="s">
        <v>6665</v>
      </c>
      <c r="W2162" s="167" t="s">
        <v>4488</v>
      </c>
      <c r="X2162" s="170" t="s">
        <v>159</v>
      </c>
      <c r="Y2162" s="171" t="s">
        <v>6666</v>
      </c>
      <c r="Z2162" s="167" t="s">
        <v>10983</v>
      </c>
      <c r="AA2162" s="176">
        <v>600</v>
      </c>
      <c r="AB2162" s="167" t="s">
        <v>11254</v>
      </c>
      <c r="AC2162" s="176">
        <v>600</v>
      </c>
      <c r="AD2162" s="167" t="s">
        <v>11254</v>
      </c>
      <c r="AE2162" s="176">
        <v>102</v>
      </c>
    </row>
    <row r="2163" spans="1:31">
      <c r="A2163" s="178">
        <v>108261341900</v>
      </c>
      <c r="B2163" s="166">
        <v>46162</v>
      </c>
      <c r="C2163" s="167" t="s">
        <v>3524</v>
      </c>
      <c r="D2163" s="167" t="s">
        <v>3525</v>
      </c>
      <c r="E2163" s="167" t="s">
        <v>3526</v>
      </c>
      <c r="F2163" s="167" t="s">
        <v>3501</v>
      </c>
      <c r="G2163" s="167" t="s">
        <v>3502</v>
      </c>
      <c r="H2163" s="168">
        <v>46163</v>
      </c>
      <c r="I2163" s="167"/>
      <c r="J2163" s="169">
        <v>26132</v>
      </c>
      <c r="K2163" s="167" t="s">
        <v>55</v>
      </c>
      <c r="L2163" s="169">
        <v>3</v>
      </c>
      <c r="M2163" s="167" t="s">
        <v>3513</v>
      </c>
      <c r="N2163" s="169">
        <v>25.2</v>
      </c>
      <c r="O2163" s="167" t="s">
        <v>3505</v>
      </c>
      <c r="P2163" s="167"/>
      <c r="Q2163" s="167" t="s">
        <v>3514</v>
      </c>
      <c r="R2163" s="167" t="s">
        <v>3528</v>
      </c>
      <c r="S2163" s="169">
        <v>3</v>
      </c>
      <c r="T2163" s="167" t="s">
        <v>3971</v>
      </c>
      <c r="U2163" s="169" t="s">
        <v>3972</v>
      </c>
      <c r="V2163" s="167" t="s">
        <v>6665</v>
      </c>
      <c r="W2163" s="167" t="s">
        <v>4488</v>
      </c>
      <c r="X2163" s="170" t="s">
        <v>159</v>
      </c>
      <c r="Y2163" s="171" t="s">
        <v>6666</v>
      </c>
      <c r="Z2163" s="167" t="s">
        <v>10983</v>
      </c>
      <c r="AA2163" s="176">
        <v>200</v>
      </c>
      <c r="AB2163" s="167" t="s">
        <v>11254</v>
      </c>
      <c r="AC2163" s="176">
        <v>200</v>
      </c>
      <c r="AD2163" s="167" t="s">
        <v>11254</v>
      </c>
      <c r="AE2163" s="176">
        <v>34</v>
      </c>
    </row>
    <row r="2164" spans="1:31">
      <c r="A2164" s="178">
        <v>108261341900</v>
      </c>
      <c r="B2164" s="166">
        <v>46162</v>
      </c>
      <c r="C2164" s="167" t="s">
        <v>3524</v>
      </c>
      <c r="D2164" s="167" t="s">
        <v>3525</v>
      </c>
      <c r="E2164" s="167" t="s">
        <v>3526</v>
      </c>
      <c r="F2164" s="167" t="s">
        <v>3501</v>
      </c>
      <c r="G2164" s="167" t="s">
        <v>3502</v>
      </c>
      <c r="H2164" s="168">
        <v>46163</v>
      </c>
      <c r="I2164" s="167"/>
      <c r="J2164" s="169">
        <v>26132</v>
      </c>
      <c r="K2164" s="167" t="s">
        <v>55</v>
      </c>
      <c r="L2164" s="169">
        <v>3</v>
      </c>
      <c r="M2164" s="167" t="s">
        <v>3513</v>
      </c>
      <c r="N2164" s="169">
        <v>25.2</v>
      </c>
      <c r="O2164" s="167" t="s">
        <v>3505</v>
      </c>
      <c r="P2164" s="167"/>
      <c r="Q2164" s="167" t="s">
        <v>3514</v>
      </c>
      <c r="R2164" s="167" t="s">
        <v>3528</v>
      </c>
      <c r="S2164" s="169">
        <v>2</v>
      </c>
      <c r="T2164" s="167" t="s">
        <v>3587</v>
      </c>
      <c r="U2164" s="169" t="s">
        <v>3588</v>
      </c>
      <c r="V2164" s="167" t="s">
        <v>6667</v>
      </c>
      <c r="W2164" s="167" t="s">
        <v>6668</v>
      </c>
      <c r="X2164" s="170" t="s">
        <v>160</v>
      </c>
      <c r="Y2164" s="171" t="s">
        <v>6666</v>
      </c>
      <c r="Z2164" s="167" t="s">
        <v>10983</v>
      </c>
      <c r="AA2164" s="176">
        <v>2000</v>
      </c>
      <c r="AB2164" s="167" t="s">
        <v>11254</v>
      </c>
      <c r="AC2164" s="176">
        <v>2000</v>
      </c>
      <c r="AD2164" s="167" t="s">
        <v>11254</v>
      </c>
      <c r="AE2164" s="176">
        <v>880</v>
      </c>
    </row>
    <row r="2165" spans="1:31">
      <c r="A2165" s="178">
        <v>108261341900</v>
      </c>
      <c r="B2165" s="166">
        <v>46162</v>
      </c>
      <c r="C2165" s="167" t="s">
        <v>3524</v>
      </c>
      <c r="D2165" s="167" t="s">
        <v>3525</v>
      </c>
      <c r="E2165" s="167" t="s">
        <v>3526</v>
      </c>
      <c r="F2165" s="167" t="s">
        <v>3501</v>
      </c>
      <c r="G2165" s="167" t="s">
        <v>3502</v>
      </c>
      <c r="H2165" s="168">
        <v>46163</v>
      </c>
      <c r="I2165" s="167"/>
      <c r="J2165" s="169">
        <v>26132</v>
      </c>
      <c r="K2165" s="167" t="s">
        <v>55</v>
      </c>
      <c r="L2165" s="169">
        <v>3</v>
      </c>
      <c r="M2165" s="167" t="s">
        <v>3513</v>
      </c>
      <c r="N2165" s="169">
        <v>25.2</v>
      </c>
      <c r="O2165" s="167" t="s">
        <v>3505</v>
      </c>
      <c r="P2165" s="167"/>
      <c r="Q2165" s="167" t="s">
        <v>3514</v>
      </c>
      <c r="R2165" s="167" t="s">
        <v>3528</v>
      </c>
      <c r="S2165" s="169">
        <v>1</v>
      </c>
      <c r="T2165" s="167" t="s">
        <v>3717</v>
      </c>
      <c r="U2165" s="169" t="s">
        <v>3718</v>
      </c>
      <c r="V2165" s="167" t="s">
        <v>6669</v>
      </c>
      <c r="W2165" s="167" t="s">
        <v>6670</v>
      </c>
      <c r="X2165" s="170" t="s">
        <v>3533</v>
      </c>
      <c r="Y2165" s="171" t="s">
        <v>6666</v>
      </c>
      <c r="Z2165" s="167" t="s">
        <v>10983</v>
      </c>
      <c r="AA2165" s="176">
        <v>3000</v>
      </c>
      <c r="AB2165" s="167" t="s">
        <v>11254</v>
      </c>
      <c r="AC2165" s="176">
        <v>3000</v>
      </c>
      <c r="AD2165" s="167" t="s">
        <v>11254</v>
      </c>
      <c r="AE2165" s="176">
        <v>1470</v>
      </c>
    </row>
    <row r="2166" spans="1:31">
      <c r="A2166" s="178">
        <v>108261370450</v>
      </c>
      <c r="B2166" s="166">
        <v>46162</v>
      </c>
      <c r="C2166" s="167" t="s">
        <v>3524</v>
      </c>
      <c r="D2166" s="167" t="s">
        <v>3525</v>
      </c>
      <c r="E2166" s="167" t="s">
        <v>3526</v>
      </c>
      <c r="F2166" s="167" t="s">
        <v>3501</v>
      </c>
      <c r="G2166" s="167" t="s">
        <v>3502</v>
      </c>
      <c r="H2166" s="168">
        <v>46163</v>
      </c>
      <c r="I2166" s="167"/>
      <c r="J2166" s="169">
        <v>26132</v>
      </c>
      <c r="K2166" s="167" t="s">
        <v>55</v>
      </c>
      <c r="L2166" s="169">
        <v>1</v>
      </c>
      <c r="M2166" s="167" t="s">
        <v>3513</v>
      </c>
      <c r="N2166" s="169">
        <v>1</v>
      </c>
      <c r="O2166" s="167" t="s">
        <v>3505</v>
      </c>
      <c r="P2166" s="167"/>
      <c r="Q2166" s="167" t="s">
        <v>3514</v>
      </c>
      <c r="R2166" s="167" t="s">
        <v>3528</v>
      </c>
      <c r="S2166" s="169">
        <v>1</v>
      </c>
      <c r="T2166" s="167" t="s">
        <v>3587</v>
      </c>
      <c r="U2166" s="169" t="s">
        <v>3588</v>
      </c>
      <c r="V2166" s="167" t="s">
        <v>6671</v>
      </c>
      <c r="W2166" s="167" t="s">
        <v>6672</v>
      </c>
      <c r="X2166" s="170" t="s">
        <v>160</v>
      </c>
      <c r="Y2166" s="171" t="s">
        <v>6673</v>
      </c>
      <c r="Z2166" s="167" t="s">
        <v>10984</v>
      </c>
      <c r="AA2166" s="176">
        <v>2000</v>
      </c>
      <c r="AB2166" s="167" t="s">
        <v>11254</v>
      </c>
      <c r="AC2166" s="176">
        <v>2000</v>
      </c>
      <c r="AD2166" s="167" t="s">
        <v>11254</v>
      </c>
      <c r="AE2166" s="176">
        <v>396</v>
      </c>
    </row>
    <row r="2167" spans="1:31">
      <c r="A2167" s="178">
        <v>108262237160</v>
      </c>
      <c r="B2167" s="166">
        <v>46163</v>
      </c>
      <c r="C2167" s="167" t="s">
        <v>3524</v>
      </c>
      <c r="D2167" s="167" t="s">
        <v>3525</v>
      </c>
      <c r="E2167" s="167" t="s">
        <v>3526</v>
      </c>
      <c r="F2167" s="167" t="s">
        <v>3501</v>
      </c>
      <c r="G2167" s="167" t="s">
        <v>3502</v>
      </c>
      <c r="H2167" s="168">
        <v>46163</v>
      </c>
      <c r="I2167" s="167" t="s">
        <v>6674</v>
      </c>
      <c r="J2167" s="169">
        <v>26132</v>
      </c>
      <c r="K2167" s="167" t="s">
        <v>55</v>
      </c>
      <c r="L2167" s="169">
        <v>3</v>
      </c>
      <c r="M2167" s="167" t="s">
        <v>3504</v>
      </c>
      <c r="N2167" s="169">
        <v>301</v>
      </c>
      <c r="O2167" s="167" t="s">
        <v>3505</v>
      </c>
      <c r="P2167" s="167"/>
      <c r="Q2167" s="167" t="s">
        <v>3514</v>
      </c>
      <c r="R2167" s="167" t="s">
        <v>3528</v>
      </c>
      <c r="S2167" s="169">
        <v>2</v>
      </c>
      <c r="T2167" s="167" t="s">
        <v>3587</v>
      </c>
      <c r="U2167" s="169" t="s">
        <v>3588</v>
      </c>
      <c r="V2167" s="167" t="s">
        <v>6675</v>
      </c>
      <c r="W2167" s="167" t="s">
        <v>6205</v>
      </c>
      <c r="X2167" s="170" t="s">
        <v>3533</v>
      </c>
      <c r="Y2167" s="171" t="s">
        <v>6676</v>
      </c>
      <c r="Z2167" s="167" t="s">
        <v>10985</v>
      </c>
      <c r="AA2167" s="176">
        <v>6300</v>
      </c>
      <c r="AB2167" s="167" t="s">
        <v>11254</v>
      </c>
      <c r="AC2167" s="176">
        <v>6300</v>
      </c>
      <c r="AD2167" s="167" t="s">
        <v>11254</v>
      </c>
      <c r="AE2167" s="176">
        <v>12762.54</v>
      </c>
    </row>
    <row r="2168" spans="1:31">
      <c r="A2168" s="178">
        <v>108262237160</v>
      </c>
      <c r="B2168" s="166">
        <v>46163</v>
      </c>
      <c r="C2168" s="167" t="s">
        <v>3524</v>
      </c>
      <c r="D2168" s="167" t="s">
        <v>3525</v>
      </c>
      <c r="E2168" s="167" t="s">
        <v>3526</v>
      </c>
      <c r="F2168" s="167" t="s">
        <v>3501</v>
      </c>
      <c r="G2168" s="167" t="s">
        <v>3502</v>
      </c>
      <c r="H2168" s="168">
        <v>46163</v>
      </c>
      <c r="I2168" s="167" t="s">
        <v>6674</v>
      </c>
      <c r="J2168" s="169">
        <v>26132</v>
      </c>
      <c r="K2168" s="167" t="s">
        <v>55</v>
      </c>
      <c r="L2168" s="169">
        <v>3</v>
      </c>
      <c r="M2168" s="167" t="s">
        <v>3504</v>
      </c>
      <c r="N2168" s="169">
        <v>301</v>
      </c>
      <c r="O2168" s="167" t="s">
        <v>3505</v>
      </c>
      <c r="P2168" s="167"/>
      <c r="Q2168" s="167" t="s">
        <v>3514</v>
      </c>
      <c r="R2168" s="167" t="s">
        <v>3528</v>
      </c>
      <c r="S2168" s="169">
        <v>1</v>
      </c>
      <c r="T2168" s="167" t="s">
        <v>3587</v>
      </c>
      <c r="U2168" s="169" t="s">
        <v>3588</v>
      </c>
      <c r="V2168" s="167" t="s">
        <v>6677</v>
      </c>
      <c r="W2168" s="167" t="s">
        <v>6678</v>
      </c>
      <c r="X2168" s="170" t="s">
        <v>3533</v>
      </c>
      <c r="Y2168" s="171" t="s">
        <v>6676</v>
      </c>
      <c r="Z2168" s="167" t="s">
        <v>10985</v>
      </c>
      <c r="AA2168" s="176">
        <v>5850</v>
      </c>
      <c r="AB2168" s="167" t="s">
        <v>11254</v>
      </c>
      <c r="AC2168" s="176">
        <v>5850</v>
      </c>
      <c r="AD2168" s="167" t="s">
        <v>11254</v>
      </c>
      <c r="AE2168" s="176">
        <v>11850.93</v>
      </c>
    </row>
    <row r="2169" spans="1:31">
      <c r="A2169" s="178">
        <v>108262321640</v>
      </c>
      <c r="B2169" s="166">
        <v>46163</v>
      </c>
      <c r="C2169" s="167" t="s">
        <v>3524</v>
      </c>
      <c r="D2169" s="167" t="s">
        <v>3525</v>
      </c>
      <c r="E2169" s="167" t="s">
        <v>3526</v>
      </c>
      <c r="F2169" s="167" t="s">
        <v>3501</v>
      </c>
      <c r="G2169" s="167" t="s">
        <v>3502</v>
      </c>
      <c r="H2169" s="168">
        <v>46164</v>
      </c>
      <c r="I2169" s="167" t="s">
        <v>6679</v>
      </c>
      <c r="J2169" s="169">
        <v>26132</v>
      </c>
      <c r="K2169" s="167" t="s">
        <v>55</v>
      </c>
      <c r="L2169" s="169">
        <v>1</v>
      </c>
      <c r="M2169" s="167" t="s">
        <v>3504</v>
      </c>
      <c r="N2169" s="169">
        <v>44</v>
      </c>
      <c r="O2169" s="167" t="s">
        <v>3505</v>
      </c>
      <c r="P2169" s="167"/>
      <c r="Q2169" s="167" t="s">
        <v>5049</v>
      </c>
      <c r="R2169" s="167" t="s">
        <v>3528</v>
      </c>
      <c r="S2169" s="169">
        <v>10</v>
      </c>
      <c r="T2169" s="167" t="s">
        <v>3560</v>
      </c>
      <c r="U2169" s="169" t="s">
        <v>3561</v>
      </c>
      <c r="V2169" s="167" t="s">
        <v>6680</v>
      </c>
      <c r="W2169" s="167" t="s">
        <v>6681</v>
      </c>
      <c r="X2169" s="170" t="s">
        <v>157</v>
      </c>
      <c r="Y2169" s="171" t="s">
        <v>6682</v>
      </c>
      <c r="Z2169" s="167" t="s">
        <v>10986</v>
      </c>
      <c r="AA2169" s="176">
        <v>495000</v>
      </c>
      <c r="AB2169" s="167" t="s">
        <v>11254</v>
      </c>
      <c r="AC2169" s="176">
        <v>495000</v>
      </c>
      <c r="AD2169" s="167" t="s">
        <v>11254</v>
      </c>
      <c r="AE2169" s="176">
        <v>321.75</v>
      </c>
    </row>
    <row r="2170" spans="1:31">
      <c r="A2170" s="178">
        <v>108262321640</v>
      </c>
      <c r="B2170" s="166">
        <v>46163</v>
      </c>
      <c r="C2170" s="167" t="s">
        <v>3524</v>
      </c>
      <c r="D2170" s="167" t="s">
        <v>3525</v>
      </c>
      <c r="E2170" s="167" t="s">
        <v>3526</v>
      </c>
      <c r="F2170" s="167" t="s">
        <v>3501</v>
      </c>
      <c r="G2170" s="167" t="s">
        <v>3502</v>
      </c>
      <c r="H2170" s="168">
        <v>46164</v>
      </c>
      <c r="I2170" s="167" t="s">
        <v>6679</v>
      </c>
      <c r="J2170" s="169">
        <v>26132</v>
      </c>
      <c r="K2170" s="167" t="s">
        <v>55</v>
      </c>
      <c r="L2170" s="169">
        <v>1</v>
      </c>
      <c r="M2170" s="167" t="s">
        <v>3504</v>
      </c>
      <c r="N2170" s="169">
        <v>44</v>
      </c>
      <c r="O2170" s="167" t="s">
        <v>3505</v>
      </c>
      <c r="P2170" s="167"/>
      <c r="Q2170" s="167" t="s">
        <v>5049</v>
      </c>
      <c r="R2170" s="167" t="s">
        <v>3528</v>
      </c>
      <c r="S2170" s="169">
        <v>9</v>
      </c>
      <c r="T2170" s="167" t="s">
        <v>3560</v>
      </c>
      <c r="U2170" s="169" t="s">
        <v>3561</v>
      </c>
      <c r="V2170" s="167" t="s">
        <v>5936</v>
      </c>
      <c r="W2170" s="167" t="s">
        <v>5937</v>
      </c>
      <c r="X2170" s="170" t="s">
        <v>157</v>
      </c>
      <c r="Y2170" s="171" t="s">
        <v>6682</v>
      </c>
      <c r="Z2170" s="167" t="s">
        <v>10986</v>
      </c>
      <c r="AA2170" s="176">
        <v>3000</v>
      </c>
      <c r="AB2170" s="167" t="s">
        <v>11254</v>
      </c>
      <c r="AC2170" s="176">
        <v>3000</v>
      </c>
      <c r="AD2170" s="167" t="s">
        <v>11254</v>
      </c>
      <c r="AE2170" s="176">
        <v>46.5</v>
      </c>
    </row>
    <row r="2171" spans="1:31">
      <c r="A2171" s="178">
        <v>108262321640</v>
      </c>
      <c r="B2171" s="166">
        <v>46163</v>
      </c>
      <c r="C2171" s="167" t="s">
        <v>3524</v>
      </c>
      <c r="D2171" s="167" t="s">
        <v>3525</v>
      </c>
      <c r="E2171" s="167" t="s">
        <v>3526</v>
      </c>
      <c r="F2171" s="167" t="s">
        <v>3501</v>
      </c>
      <c r="G2171" s="167" t="s">
        <v>3502</v>
      </c>
      <c r="H2171" s="168">
        <v>46164</v>
      </c>
      <c r="I2171" s="167" t="s">
        <v>6679</v>
      </c>
      <c r="J2171" s="169">
        <v>26132</v>
      </c>
      <c r="K2171" s="167" t="s">
        <v>55</v>
      </c>
      <c r="L2171" s="169">
        <v>1</v>
      </c>
      <c r="M2171" s="167" t="s">
        <v>3504</v>
      </c>
      <c r="N2171" s="169">
        <v>44</v>
      </c>
      <c r="O2171" s="167" t="s">
        <v>3505</v>
      </c>
      <c r="P2171" s="167"/>
      <c r="Q2171" s="167" t="s">
        <v>5049</v>
      </c>
      <c r="R2171" s="167" t="s">
        <v>3528</v>
      </c>
      <c r="S2171" s="169">
        <v>8</v>
      </c>
      <c r="T2171" s="167" t="s">
        <v>3560</v>
      </c>
      <c r="U2171" s="169" t="s">
        <v>3561</v>
      </c>
      <c r="V2171" s="167" t="s">
        <v>6683</v>
      </c>
      <c r="W2171" s="167" t="s">
        <v>4514</v>
      </c>
      <c r="X2171" s="170" t="s">
        <v>157</v>
      </c>
      <c r="Y2171" s="171" t="s">
        <v>6682</v>
      </c>
      <c r="Z2171" s="167" t="s">
        <v>10986</v>
      </c>
      <c r="AA2171" s="176">
        <v>54000</v>
      </c>
      <c r="AB2171" s="167" t="s">
        <v>11254</v>
      </c>
      <c r="AC2171" s="176">
        <v>54000</v>
      </c>
      <c r="AD2171" s="167" t="s">
        <v>11254</v>
      </c>
      <c r="AE2171" s="176">
        <v>510.3</v>
      </c>
    </row>
    <row r="2172" spans="1:31">
      <c r="A2172" s="178">
        <v>108262321640</v>
      </c>
      <c r="B2172" s="166">
        <v>46163</v>
      </c>
      <c r="C2172" s="167" t="s">
        <v>3524</v>
      </c>
      <c r="D2172" s="167" t="s">
        <v>3525</v>
      </c>
      <c r="E2172" s="167" t="s">
        <v>3526</v>
      </c>
      <c r="F2172" s="167" t="s">
        <v>3501</v>
      </c>
      <c r="G2172" s="167" t="s">
        <v>3502</v>
      </c>
      <c r="H2172" s="168">
        <v>46164</v>
      </c>
      <c r="I2172" s="167" t="s">
        <v>6679</v>
      </c>
      <c r="J2172" s="169">
        <v>26132</v>
      </c>
      <c r="K2172" s="167" t="s">
        <v>55</v>
      </c>
      <c r="L2172" s="169">
        <v>1</v>
      </c>
      <c r="M2172" s="167" t="s">
        <v>3504</v>
      </c>
      <c r="N2172" s="169">
        <v>44</v>
      </c>
      <c r="O2172" s="167" t="s">
        <v>3505</v>
      </c>
      <c r="P2172" s="167"/>
      <c r="Q2172" s="167" t="s">
        <v>5049</v>
      </c>
      <c r="R2172" s="167" t="s">
        <v>3528</v>
      </c>
      <c r="S2172" s="169">
        <v>7</v>
      </c>
      <c r="T2172" s="167" t="s">
        <v>3560</v>
      </c>
      <c r="U2172" s="169" t="s">
        <v>3561</v>
      </c>
      <c r="V2172" s="167" t="s">
        <v>6683</v>
      </c>
      <c r="W2172" s="167" t="s">
        <v>4514</v>
      </c>
      <c r="X2172" s="170" t="s">
        <v>157</v>
      </c>
      <c r="Y2172" s="171" t="s">
        <v>6682</v>
      </c>
      <c r="Z2172" s="167" t="s">
        <v>10986</v>
      </c>
      <c r="AA2172" s="176">
        <v>42000</v>
      </c>
      <c r="AB2172" s="167" t="s">
        <v>11254</v>
      </c>
      <c r="AC2172" s="176">
        <v>42000</v>
      </c>
      <c r="AD2172" s="167" t="s">
        <v>11254</v>
      </c>
      <c r="AE2172" s="176">
        <v>396.9</v>
      </c>
    </row>
    <row r="2173" spans="1:31">
      <c r="A2173" s="178">
        <v>108262321640</v>
      </c>
      <c r="B2173" s="166">
        <v>46163</v>
      </c>
      <c r="C2173" s="167" t="s">
        <v>3524</v>
      </c>
      <c r="D2173" s="167" t="s">
        <v>3525</v>
      </c>
      <c r="E2173" s="167" t="s">
        <v>3526</v>
      </c>
      <c r="F2173" s="167" t="s">
        <v>3501</v>
      </c>
      <c r="G2173" s="167" t="s">
        <v>3502</v>
      </c>
      <c r="H2173" s="168">
        <v>46164</v>
      </c>
      <c r="I2173" s="167" t="s">
        <v>6679</v>
      </c>
      <c r="J2173" s="169">
        <v>26132</v>
      </c>
      <c r="K2173" s="167" t="s">
        <v>55</v>
      </c>
      <c r="L2173" s="169">
        <v>1</v>
      </c>
      <c r="M2173" s="167" t="s">
        <v>3504</v>
      </c>
      <c r="N2173" s="169">
        <v>44</v>
      </c>
      <c r="O2173" s="167" t="s">
        <v>3505</v>
      </c>
      <c r="P2173" s="167"/>
      <c r="Q2173" s="167" t="s">
        <v>5049</v>
      </c>
      <c r="R2173" s="167" t="s">
        <v>3528</v>
      </c>
      <c r="S2173" s="169">
        <v>6</v>
      </c>
      <c r="T2173" s="167" t="s">
        <v>3560</v>
      </c>
      <c r="U2173" s="169" t="s">
        <v>3561</v>
      </c>
      <c r="V2173" s="167" t="s">
        <v>6683</v>
      </c>
      <c r="W2173" s="167" t="s">
        <v>4514</v>
      </c>
      <c r="X2173" s="170" t="s">
        <v>157</v>
      </c>
      <c r="Y2173" s="171" t="s">
        <v>6682</v>
      </c>
      <c r="Z2173" s="167" t="s">
        <v>10986</v>
      </c>
      <c r="AA2173" s="176">
        <v>69000</v>
      </c>
      <c r="AB2173" s="167" t="s">
        <v>11254</v>
      </c>
      <c r="AC2173" s="176">
        <v>69000</v>
      </c>
      <c r="AD2173" s="167" t="s">
        <v>11254</v>
      </c>
      <c r="AE2173" s="176">
        <v>652.04999999999995</v>
      </c>
    </row>
    <row r="2174" spans="1:31">
      <c r="A2174" s="178">
        <v>108262321640</v>
      </c>
      <c r="B2174" s="166">
        <v>46163</v>
      </c>
      <c r="C2174" s="167" t="s">
        <v>3524</v>
      </c>
      <c r="D2174" s="167" t="s">
        <v>3525</v>
      </c>
      <c r="E2174" s="167" t="s">
        <v>3526</v>
      </c>
      <c r="F2174" s="167" t="s">
        <v>3501</v>
      </c>
      <c r="G2174" s="167" t="s">
        <v>3502</v>
      </c>
      <c r="H2174" s="168">
        <v>46164</v>
      </c>
      <c r="I2174" s="167" t="s">
        <v>6679</v>
      </c>
      <c r="J2174" s="169">
        <v>26132</v>
      </c>
      <c r="K2174" s="167" t="s">
        <v>55</v>
      </c>
      <c r="L2174" s="169">
        <v>1</v>
      </c>
      <c r="M2174" s="167" t="s">
        <v>3504</v>
      </c>
      <c r="N2174" s="169">
        <v>44</v>
      </c>
      <c r="O2174" s="167" t="s">
        <v>3505</v>
      </c>
      <c r="P2174" s="167"/>
      <c r="Q2174" s="167" t="s">
        <v>5049</v>
      </c>
      <c r="R2174" s="167" t="s">
        <v>3528</v>
      </c>
      <c r="S2174" s="169">
        <v>5</v>
      </c>
      <c r="T2174" s="167" t="s">
        <v>3560</v>
      </c>
      <c r="U2174" s="169" t="s">
        <v>3561</v>
      </c>
      <c r="V2174" s="167" t="s">
        <v>5936</v>
      </c>
      <c r="W2174" s="167" t="s">
        <v>5937</v>
      </c>
      <c r="X2174" s="170" t="s">
        <v>157</v>
      </c>
      <c r="Y2174" s="171" t="s">
        <v>6682</v>
      </c>
      <c r="Z2174" s="167" t="s">
        <v>10986</v>
      </c>
      <c r="AA2174" s="176">
        <v>93000</v>
      </c>
      <c r="AB2174" s="167" t="s">
        <v>11254</v>
      </c>
      <c r="AC2174" s="176">
        <v>93000</v>
      </c>
      <c r="AD2174" s="167" t="s">
        <v>11254</v>
      </c>
      <c r="AE2174" s="176">
        <v>1441.5</v>
      </c>
    </row>
    <row r="2175" spans="1:31">
      <c r="A2175" s="178">
        <v>108262321640</v>
      </c>
      <c r="B2175" s="166">
        <v>46163</v>
      </c>
      <c r="C2175" s="167" t="s">
        <v>3524</v>
      </c>
      <c r="D2175" s="167" t="s">
        <v>3525</v>
      </c>
      <c r="E2175" s="167" t="s">
        <v>3526</v>
      </c>
      <c r="F2175" s="167" t="s">
        <v>3501</v>
      </c>
      <c r="G2175" s="167" t="s">
        <v>3502</v>
      </c>
      <c r="H2175" s="168">
        <v>46164</v>
      </c>
      <c r="I2175" s="167" t="s">
        <v>6679</v>
      </c>
      <c r="J2175" s="169">
        <v>26132</v>
      </c>
      <c r="K2175" s="167" t="s">
        <v>55</v>
      </c>
      <c r="L2175" s="169">
        <v>1</v>
      </c>
      <c r="M2175" s="167" t="s">
        <v>3504</v>
      </c>
      <c r="N2175" s="169">
        <v>44</v>
      </c>
      <c r="O2175" s="167" t="s">
        <v>3505</v>
      </c>
      <c r="P2175" s="167"/>
      <c r="Q2175" s="167" t="s">
        <v>5049</v>
      </c>
      <c r="R2175" s="167" t="s">
        <v>3528</v>
      </c>
      <c r="S2175" s="169">
        <v>4</v>
      </c>
      <c r="T2175" s="167" t="s">
        <v>3560</v>
      </c>
      <c r="U2175" s="169" t="s">
        <v>3561</v>
      </c>
      <c r="V2175" s="167" t="s">
        <v>6683</v>
      </c>
      <c r="W2175" s="167" t="s">
        <v>4514</v>
      </c>
      <c r="X2175" s="170" t="s">
        <v>157</v>
      </c>
      <c r="Y2175" s="171" t="s">
        <v>6682</v>
      </c>
      <c r="Z2175" s="167" t="s">
        <v>10986</v>
      </c>
      <c r="AA2175" s="176">
        <v>84000</v>
      </c>
      <c r="AB2175" s="167" t="s">
        <v>11254</v>
      </c>
      <c r="AC2175" s="176">
        <v>84000</v>
      </c>
      <c r="AD2175" s="167" t="s">
        <v>11254</v>
      </c>
      <c r="AE2175" s="176">
        <v>793.8</v>
      </c>
    </row>
    <row r="2176" spans="1:31">
      <c r="A2176" s="178">
        <v>108262321640</v>
      </c>
      <c r="B2176" s="166">
        <v>46163</v>
      </c>
      <c r="C2176" s="167" t="s">
        <v>3524</v>
      </c>
      <c r="D2176" s="167" t="s">
        <v>3525</v>
      </c>
      <c r="E2176" s="167" t="s">
        <v>3526</v>
      </c>
      <c r="F2176" s="167" t="s">
        <v>3501</v>
      </c>
      <c r="G2176" s="167" t="s">
        <v>3502</v>
      </c>
      <c r="H2176" s="168">
        <v>46164</v>
      </c>
      <c r="I2176" s="167" t="s">
        <v>6679</v>
      </c>
      <c r="J2176" s="169">
        <v>26132</v>
      </c>
      <c r="K2176" s="167" t="s">
        <v>55</v>
      </c>
      <c r="L2176" s="169">
        <v>1</v>
      </c>
      <c r="M2176" s="167" t="s">
        <v>3504</v>
      </c>
      <c r="N2176" s="169">
        <v>44</v>
      </c>
      <c r="O2176" s="167" t="s">
        <v>3505</v>
      </c>
      <c r="P2176" s="167"/>
      <c r="Q2176" s="167" t="s">
        <v>5049</v>
      </c>
      <c r="R2176" s="167" t="s">
        <v>3528</v>
      </c>
      <c r="S2176" s="169">
        <v>3</v>
      </c>
      <c r="T2176" s="167" t="s">
        <v>3560</v>
      </c>
      <c r="U2176" s="169" t="s">
        <v>3561</v>
      </c>
      <c r="V2176" s="167" t="s">
        <v>5938</v>
      </c>
      <c r="W2176" s="167" t="s">
        <v>5939</v>
      </c>
      <c r="X2176" s="170" t="s">
        <v>157</v>
      </c>
      <c r="Y2176" s="171" t="s">
        <v>6682</v>
      </c>
      <c r="Z2176" s="167" t="s">
        <v>10986</v>
      </c>
      <c r="AA2176" s="176">
        <v>84000</v>
      </c>
      <c r="AB2176" s="167" t="s">
        <v>11254</v>
      </c>
      <c r="AC2176" s="176">
        <v>84000</v>
      </c>
      <c r="AD2176" s="167" t="s">
        <v>11254</v>
      </c>
      <c r="AE2176" s="176">
        <v>1302</v>
      </c>
    </row>
    <row r="2177" spans="1:31">
      <c r="A2177" s="178">
        <v>108262321640</v>
      </c>
      <c r="B2177" s="166">
        <v>46163</v>
      </c>
      <c r="C2177" s="167" t="s">
        <v>3524</v>
      </c>
      <c r="D2177" s="167" t="s">
        <v>3525</v>
      </c>
      <c r="E2177" s="167" t="s">
        <v>3526</v>
      </c>
      <c r="F2177" s="167" t="s">
        <v>3501</v>
      </c>
      <c r="G2177" s="167" t="s">
        <v>3502</v>
      </c>
      <c r="H2177" s="168">
        <v>46164</v>
      </c>
      <c r="I2177" s="167" t="s">
        <v>6679</v>
      </c>
      <c r="J2177" s="169">
        <v>26132</v>
      </c>
      <c r="K2177" s="167" t="s">
        <v>55</v>
      </c>
      <c r="L2177" s="169">
        <v>1</v>
      </c>
      <c r="M2177" s="167" t="s">
        <v>3504</v>
      </c>
      <c r="N2177" s="169">
        <v>44</v>
      </c>
      <c r="O2177" s="167" t="s">
        <v>3505</v>
      </c>
      <c r="P2177" s="167"/>
      <c r="Q2177" s="167" t="s">
        <v>5049</v>
      </c>
      <c r="R2177" s="167" t="s">
        <v>3528</v>
      </c>
      <c r="S2177" s="169">
        <v>2</v>
      </c>
      <c r="T2177" s="167" t="s">
        <v>3560</v>
      </c>
      <c r="U2177" s="169" t="s">
        <v>3561</v>
      </c>
      <c r="V2177" s="167" t="s">
        <v>5936</v>
      </c>
      <c r="W2177" s="167" t="s">
        <v>5937</v>
      </c>
      <c r="X2177" s="170" t="s">
        <v>157</v>
      </c>
      <c r="Y2177" s="171" t="s">
        <v>6682</v>
      </c>
      <c r="Z2177" s="167" t="s">
        <v>10986</v>
      </c>
      <c r="AA2177" s="176">
        <v>9000</v>
      </c>
      <c r="AB2177" s="167" t="s">
        <v>11254</v>
      </c>
      <c r="AC2177" s="176">
        <v>9000</v>
      </c>
      <c r="AD2177" s="167" t="s">
        <v>11254</v>
      </c>
      <c r="AE2177" s="176">
        <v>139.5</v>
      </c>
    </row>
    <row r="2178" spans="1:31">
      <c r="A2178" s="178">
        <v>108262321640</v>
      </c>
      <c r="B2178" s="166">
        <v>46163</v>
      </c>
      <c r="C2178" s="167" t="s">
        <v>3524</v>
      </c>
      <c r="D2178" s="167" t="s">
        <v>3525</v>
      </c>
      <c r="E2178" s="167" t="s">
        <v>3526</v>
      </c>
      <c r="F2178" s="167" t="s">
        <v>3501</v>
      </c>
      <c r="G2178" s="167" t="s">
        <v>3502</v>
      </c>
      <c r="H2178" s="168">
        <v>46164</v>
      </c>
      <c r="I2178" s="167" t="s">
        <v>6679</v>
      </c>
      <c r="J2178" s="169">
        <v>26132</v>
      </c>
      <c r="K2178" s="167" t="s">
        <v>55</v>
      </c>
      <c r="L2178" s="169">
        <v>1</v>
      </c>
      <c r="M2178" s="167" t="s">
        <v>3504</v>
      </c>
      <c r="N2178" s="169">
        <v>44</v>
      </c>
      <c r="O2178" s="167" t="s">
        <v>3505</v>
      </c>
      <c r="P2178" s="167"/>
      <c r="Q2178" s="167" t="s">
        <v>5049</v>
      </c>
      <c r="R2178" s="167" t="s">
        <v>3528</v>
      </c>
      <c r="S2178" s="169">
        <v>1</v>
      </c>
      <c r="T2178" s="167" t="s">
        <v>3560</v>
      </c>
      <c r="U2178" s="169" t="s">
        <v>3561</v>
      </c>
      <c r="V2178" s="167" t="s">
        <v>6683</v>
      </c>
      <c r="W2178" s="167" t="s">
        <v>4514</v>
      </c>
      <c r="X2178" s="170" t="s">
        <v>157</v>
      </c>
      <c r="Y2178" s="171" t="s">
        <v>6682</v>
      </c>
      <c r="Z2178" s="167" t="s">
        <v>10986</v>
      </c>
      <c r="AA2178" s="176">
        <v>63000</v>
      </c>
      <c r="AB2178" s="167" t="s">
        <v>11254</v>
      </c>
      <c r="AC2178" s="176">
        <v>63000</v>
      </c>
      <c r="AD2178" s="167" t="s">
        <v>11254</v>
      </c>
      <c r="AE2178" s="176">
        <v>592.20000000000005</v>
      </c>
    </row>
    <row r="2179" spans="1:31">
      <c r="A2179" s="178">
        <v>108262405640</v>
      </c>
      <c r="B2179" s="166">
        <v>46163</v>
      </c>
      <c r="C2179" s="167" t="s">
        <v>3524</v>
      </c>
      <c r="D2179" s="167" t="s">
        <v>3525</v>
      </c>
      <c r="E2179" s="167" t="s">
        <v>3526</v>
      </c>
      <c r="F2179" s="167" t="s">
        <v>3628</v>
      </c>
      <c r="G2179" s="167" t="s">
        <v>3603</v>
      </c>
      <c r="H2179" s="168">
        <v>46164</v>
      </c>
      <c r="I2179" s="167"/>
      <c r="J2179" s="169">
        <v>26132</v>
      </c>
      <c r="K2179" s="167" t="s">
        <v>55</v>
      </c>
      <c r="L2179" s="169">
        <v>8</v>
      </c>
      <c r="M2179" s="167" t="s">
        <v>3604</v>
      </c>
      <c r="N2179" s="169">
        <v>1941.5</v>
      </c>
      <c r="O2179" s="167" t="s">
        <v>3505</v>
      </c>
      <c r="P2179" s="167"/>
      <c r="Q2179" s="167" t="s">
        <v>3527</v>
      </c>
      <c r="R2179" s="167" t="s">
        <v>3528</v>
      </c>
      <c r="S2179" s="169">
        <v>5</v>
      </c>
      <c r="T2179" s="167" t="s">
        <v>3897</v>
      </c>
      <c r="U2179" s="169" t="s">
        <v>3648</v>
      </c>
      <c r="V2179" s="167" t="s">
        <v>5041</v>
      </c>
      <c r="W2179" s="167" t="s">
        <v>3899</v>
      </c>
      <c r="X2179" s="170" t="s">
        <v>157</v>
      </c>
      <c r="Y2179" s="171" t="s">
        <v>6684</v>
      </c>
      <c r="Z2179" s="167" t="s">
        <v>524</v>
      </c>
      <c r="AA2179" s="176">
        <v>8000</v>
      </c>
      <c r="AB2179" s="167" t="s">
        <v>11254</v>
      </c>
      <c r="AC2179" s="176">
        <v>8000</v>
      </c>
      <c r="AD2179" s="167" t="s">
        <v>11254</v>
      </c>
      <c r="AE2179" s="176">
        <v>1162.4000000000001</v>
      </c>
    </row>
    <row r="2180" spans="1:31">
      <c r="A2180" s="178">
        <v>108262405640</v>
      </c>
      <c r="B2180" s="166">
        <v>46163</v>
      </c>
      <c r="C2180" s="167" t="s">
        <v>3524</v>
      </c>
      <c r="D2180" s="167" t="s">
        <v>3525</v>
      </c>
      <c r="E2180" s="167" t="s">
        <v>3526</v>
      </c>
      <c r="F2180" s="167" t="s">
        <v>3628</v>
      </c>
      <c r="G2180" s="167" t="s">
        <v>3603</v>
      </c>
      <c r="H2180" s="168">
        <v>46164</v>
      </c>
      <c r="I2180" s="167"/>
      <c r="J2180" s="169">
        <v>26132</v>
      </c>
      <c r="K2180" s="167" t="s">
        <v>55</v>
      </c>
      <c r="L2180" s="169">
        <v>8</v>
      </c>
      <c r="M2180" s="167" t="s">
        <v>3604</v>
      </c>
      <c r="N2180" s="169">
        <v>1941.5</v>
      </c>
      <c r="O2180" s="167" t="s">
        <v>3505</v>
      </c>
      <c r="P2180" s="167"/>
      <c r="Q2180" s="167" t="s">
        <v>3527</v>
      </c>
      <c r="R2180" s="167" t="s">
        <v>3528</v>
      </c>
      <c r="S2180" s="169">
        <v>4</v>
      </c>
      <c r="T2180" s="167" t="s">
        <v>3629</v>
      </c>
      <c r="U2180" s="169" t="s">
        <v>3630</v>
      </c>
      <c r="V2180" s="167" t="s">
        <v>5038</v>
      </c>
      <c r="W2180" s="167" t="s">
        <v>5039</v>
      </c>
      <c r="X2180" s="170" t="s">
        <v>157</v>
      </c>
      <c r="Y2180" s="171" t="s">
        <v>6684</v>
      </c>
      <c r="Z2180" s="167" t="s">
        <v>524</v>
      </c>
      <c r="AA2180" s="176">
        <v>1920</v>
      </c>
      <c r="AB2180" s="167" t="s">
        <v>11254</v>
      </c>
      <c r="AC2180" s="176">
        <v>1920</v>
      </c>
      <c r="AD2180" s="167" t="s">
        <v>11254</v>
      </c>
      <c r="AE2180" s="176">
        <v>14131.2</v>
      </c>
    </row>
    <row r="2181" spans="1:31">
      <c r="A2181" s="178">
        <v>108262405640</v>
      </c>
      <c r="B2181" s="166">
        <v>46163</v>
      </c>
      <c r="C2181" s="167" t="s">
        <v>3524</v>
      </c>
      <c r="D2181" s="167" t="s">
        <v>3525</v>
      </c>
      <c r="E2181" s="167" t="s">
        <v>3526</v>
      </c>
      <c r="F2181" s="167" t="s">
        <v>3628</v>
      </c>
      <c r="G2181" s="167" t="s">
        <v>3603</v>
      </c>
      <c r="H2181" s="168">
        <v>46164</v>
      </c>
      <c r="I2181" s="167"/>
      <c r="J2181" s="169">
        <v>26132</v>
      </c>
      <c r="K2181" s="167" t="s">
        <v>55</v>
      </c>
      <c r="L2181" s="169">
        <v>8</v>
      </c>
      <c r="M2181" s="167" t="s">
        <v>3604</v>
      </c>
      <c r="N2181" s="169">
        <v>1941.5</v>
      </c>
      <c r="O2181" s="167" t="s">
        <v>3505</v>
      </c>
      <c r="P2181" s="167"/>
      <c r="Q2181" s="167" t="s">
        <v>3527</v>
      </c>
      <c r="R2181" s="167" t="s">
        <v>3528</v>
      </c>
      <c r="S2181" s="169">
        <v>3</v>
      </c>
      <c r="T2181" s="167" t="s">
        <v>3629</v>
      </c>
      <c r="U2181" s="169" t="s">
        <v>3630</v>
      </c>
      <c r="V2181" s="167" t="s">
        <v>5038</v>
      </c>
      <c r="W2181" s="167" t="s">
        <v>5039</v>
      </c>
      <c r="X2181" s="170" t="s">
        <v>157</v>
      </c>
      <c r="Y2181" s="171" t="s">
        <v>6684</v>
      </c>
      <c r="Z2181" s="167" t="s">
        <v>524</v>
      </c>
      <c r="AA2181" s="176">
        <v>3840</v>
      </c>
      <c r="AB2181" s="167" t="s">
        <v>11254</v>
      </c>
      <c r="AC2181" s="176">
        <v>3840</v>
      </c>
      <c r="AD2181" s="167" t="s">
        <v>11254</v>
      </c>
      <c r="AE2181" s="176">
        <v>28262.400000000001</v>
      </c>
    </row>
    <row r="2182" spans="1:31">
      <c r="A2182" s="178">
        <v>108262405640</v>
      </c>
      <c r="B2182" s="166">
        <v>46163</v>
      </c>
      <c r="C2182" s="167" t="s">
        <v>3524</v>
      </c>
      <c r="D2182" s="167" t="s">
        <v>3525</v>
      </c>
      <c r="E2182" s="167" t="s">
        <v>3526</v>
      </c>
      <c r="F2182" s="167" t="s">
        <v>3628</v>
      </c>
      <c r="G2182" s="167" t="s">
        <v>3603</v>
      </c>
      <c r="H2182" s="168">
        <v>46164</v>
      </c>
      <c r="I2182" s="167"/>
      <c r="J2182" s="169">
        <v>26132</v>
      </c>
      <c r="K2182" s="167" t="s">
        <v>55</v>
      </c>
      <c r="L2182" s="169">
        <v>8</v>
      </c>
      <c r="M2182" s="167" t="s">
        <v>3604</v>
      </c>
      <c r="N2182" s="169">
        <v>1941.5</v>
      </c>
      <c r="O2182" s="167" t="s">
        <v>3505</v>
      </c>
      <c r="P2182" s="167"/>
      <c r="Q2182" s="167" t="s">
        <v>3527</v>
      </c>
      <c r="R2182" s="167" t="s">
        <v>3528</v>
      </c>
      <c r="S2182" s="169">
        <v>2</v>
      </c>
      <c r="T2182" s="167" t="s">
        <v>3629</v>
      </c>
      <c r="U2182" s="169" t="s">
        <v>3630</v>
      </c>
      <c r="V2182" s="167" t="s">
        <v>3631</v>
      </c>
      <c r="W2182" s="167" t="s">
        <v>3632</v>
      </c>
      <c r="X2182" s="170" t="s">
        <v>157</v>
      </c>
      <c r="Y2182" s="171" t="s">
        <v>6684</v>
      </c>
      <c r="Z2182" s="167" t="s">
        <v>524</v>
      </c>
      <c r="AA2182" s="176">
        <v>3840</v>
      </c>
      <c r="AB2182" s="167" t="s">
        <v>11254</v>
      </c>
      <c r="AC2182" s="176">
        <v>3840</v>
      </c>
      <c r="AD2182" s="167" t="s">
        <v>11254</v>
      </c>
      <c r="AE2182" s="176">
        <v>28262.400000000001</v>
      </c>
    </row>
    <row r="2183" spans="1:31">
      <c r="A2183" s="178">
        <v>108262405640</v>
      </c>
      <c r="B2183" s="166">
        <v>46163</v>
      </c>
      <c r="C2183" s="167" t="s">
        <v>3524</v>
      </c>
      <c r="D2183" s="167" t="s">
        <v>3525</v>
      </c>
      <c r="E2183" s="167" t="s">
        <v>3526</v>
      </c>
      <c r="F2183" s="167" t="s">
        <v>3628</v>
      </c>
      <c r="G2183" s="167" t="s">
        <v>3603</v>
      </c>
      <c r="H2183" s="168">
        <v>46164</v>
      </c>
      <c r="I2183" s="167"/>
      <c r="J2183" s="169">
        <v>26132</v>
      </c>
      <c r="K2183" s="167" t="s">
        <v>55</v>
      </c>
      <c r="L2183" s="169">
        <v>8</v>
      </c>
      <c r="M2183" s="167" t="s">
        <v>3604</v>
      </c>
      <c r="N2183" s="169">
        <v>1941.5</v>
      </c>
      <c r="O2183" s="167" t="s">
        <v>3505</v>
      </c>
      <c r="P2183" s="167"/>
      <c r="Q2183" s="167" t="s">
        <v>3527</v>
      </c>
      <c r="R2183" s="167" t="s">
        <v>3528</v>
      </c>
      <c r="S2183" s="169">
        <v>1</v>
      </c>
      <c r="T2183" s="167" t="s">
        <v>3629</v>
      </c>
      <c r="U2183" s="169" t="s">
        <v>3630</v>
      </c>
      <c r="V2183" s="167" t="s">
        <v>3631</v>
      </c>
      <c r="W2183" s="167" t="s">
        <v>3632</v>
      </c>
      <c r="X2183" s="170" t="s">
        <v>157</v>
      </c>
      <c r="Y2183" s="171" t="s">
        <v>6684</v>
      </c>
      <c r="Z2183" s="167" t="s">
        <v>524</v>
      </c>
      <c r="AA2183" s="176">
        <v>3840</v>
      </c>
      <c r="AB2183" s="167" t="s">
        <v>11254</v>
      </c>
      <c r="AC2183" s="176">
        <v>3840</v>
      </c>
      <c r="AD2183" s="167" t="s">
        <v>11254</v>
      </c>
      <c r="AE2183" s="176">
        <v>28262.400000000001</v>
      </c>
    </row>
    <row r="2184" spans="1:31">
      <c r="A2184" s="178">
        <v>108263037850</v>
      </c>
      <c r="B2184" s="166">
        <v>46163</v>
      </c>
      <c r="C2184" s="167" t="s">
        <v>3524</v>
      </c>
      <c r="D2184" s="167" t="s">
        <v>3525</v>
      </c>
      <c r="E2184" s="167" t="s">
        <v>3526</v>
      </c>
      <c r="F2184" s="167" t="s">
        <v>3501</v>
      </c>
      <c r="G2184" s="167" t="s">
        <v>3502</v>
      </c>
      <c r="H2184" s="168">
        <v>46164</v>
      </c>
      <c r="I2184" s="167"/>
      <c r="J2184" s="169">
        <v>26132</v>
      </c>
      <c r="K2184" s="167" t="s">
        <v>55</v>
      </c>
      <c r="L2184" s="169">
        <v>4</v>
      </c>
      <c r="M2184" s="167" t="s">
        <v>3513</v>
      </c>
      <c r="N2184" s="169">
        <v>5.4</v>
      </c>
      <c r="O2184" s="167" t="s">
        <v>3505</v>
      </c>
      <c r="P2184" s="167"/>
      <c r="Q2184" s="167" t="s">
        <v>3527</v>
      </c>
      <c r="R2184" s="167" t="s">
        <v>3528</v>
      </c>
      <c r="S2184" s="169">
        <v>6</v>
      </c>
      <c r="T2184" s="167" t="s">
        <v>3560</v>
      </c>
      <c r="U2184" s="169" t="s">
        <v>3561</v>
      </c>
      <c r="V2184" s="167" t="s">
        <v>4464</v>
      </c>
      <c r="W2184" s="167" t="s">
        <v>4465</v>
      </c>
      <c r="X2184" s="170" t="s">
        <v>160</v>
      </c>
      <c r="Y2184" s="171" t="s">
        <v>367</v>
      </c>
      <c r="Z2184" s="167" t="s">
        <v>10987</v>
      </c>
      <c r="AA2184" s="176">
        <v>8000</v>
      </c>
      <c r="AB2184" s="167" t="s">
        <v>11254</v>
      </c>
      <c r="AC2184" s="176">
        <v>8000</v>
      </c>
      <c r="AD2184" s="167" t="s">
        <v>11254</v>
      </c>
      <c r="AE2184" s="176">
        <v>37.36</v>
      </c>
    </row>
    <row r="2185" spans="1:31">
      <c r="A2185" s="178">
        <v>108263037850</v>
      </c>
      <c r="B2185" s="166">
        <v>46163</v>
      </c>
      <c r="C2185" s="167" t="s">
        <v>3524</v>
      </c>
      <c r="D2185" s="167" t="s">
        <v>3525</v>
      </c>
      <c r="E2185" s="167" t="s">
        <v>3526</v>
      </c>
      <c r="F2185" s="167" t="s">
        <v>3501</v>
      </c>
      <c r="G2185" s="167" t="s">
        <v>3502</v>
      </c>
      <c r="H2185" s="168">
        <v>46164</v>
      </c>
      <c r="I2185" s="167"/>
      <c r="J2185" s="169">
        <v>26132</v>
      </c>
      <c r="K2185" s="167" t="s">
        <v>55</v>
      </c>
      <c r="L2185" s="169">
        <v>4</v>
      </c>
      <c r="M2185" s="167" t="s">
        <v>3513</v>
      </c>
      <c r="N2185" s="169">
        <v>5.4</v>
      </c>
      <c r="O2185" s="167" t="s">
        <v>3505</v>
      </c>
      <c r="P2185" s="167"/>
      <c r="Q2185" s="167" t="s">
        <v>3527</v>
      </c>
      <c r="R2185" s="167" t="s">
        <v>3528</v>
      </c>
      <c r="S2185" s="169">
        <v>5</v>
      </c>
      <c r="T2185" s="167" t="s">
        <v>3560</v>
      </c>
      <c r="U2185" s="169" t="s">
        <v>3561</v>
      </c>
      <c r="V2185" s="167" t="s">
        <v>5662</v>
      </c>
      <c r="W2185" s="167" t="s">
        <v>5663</v>
      </c>
      <c r="X2185" s="170" t="s">
        <v>160</v>
      </c>
      <c r="Y2185" s="171" t="s">
        <v>367</v>
      </c>
      <c r="Z2185" s="167" t="s">
        <v>10987</v>
      </c>
      <c r="AA2185" s="176">
        <v>10000</v>
      </c>
      <c r="AB2185" s="167" t="s">
        <v>11254</v>
      </c>
      <c r="AC2185" s="176">
        <v>10000</v>
      </c>
      <c r="AD2185" s="167" t="s">
        <v>11254</v>
      </c>
      <c r="AE2185" s="176">
        <v>35.299999999999997</v>
      </c>
    </row>
    <row r="2186" spans="1:31">
      <c r="A2186" s="178">
        <v>108263037850</v>
      </c>
      <c r="B2186" s="166">
        <v>46163</v>
      </c>
      <c r="C2186" s="167" t="s">
        <v>3524</v>
      </c>
      <c r="D2186" s="167" t="s">
        <v>3525</v>
      </c>
      <c r="E2186" s="167" t="s">
        <v>3526</v>
      </c>
      <c r="F2186" s="167" t="s">
        <v>3501</v>
      </c>
      <c r="G2186" s="167" t="s">
        <v>3502</v>
      </c>
      <c r="H2186" s="168">
        <v>46164</v>
      </c>
      <c r="I2186" s="167"/>
      <c r="J2186" s="169">
        <v>26132</v>
      </c>
      <c r="K2186" s="167" t="s">
        <v>55</v>
      </c>
      <c r="L2186" s="169">
        <v>4</v>
      </c>
      <c r="M2186" s="167" t="s">
        <v>3513</v>
      </c>
      <c r="N2186" s="169">
        <v>5.4</v>
      </c>
      <c r="O2186" s="167" t="s">
        <v>3505</v>
      </c>
      <c r="P2186" s="167"/>
      <c r="Q2186" s="167" t="s">
        <v>3527</v>
      </c>
      <c r="R2186" s="167" t="s">
        <v>3528</v>
      </c>
      <c r="S2186" s="169">
        <v>4</v>
      </c>
      <c r="T2186" s="167" t="s">
        <v>3560</v>
      </c>
      <c r="U2186" s="169" t="s">
        <v>3561</v>
      </c>
      <c r="V2186" s="167" t="s">
        <v>4464</v>
      </c>
      <c r="W2186" s="167" t="s">
        <v>4465</v>
      </c>
      <c r="X2186" s="170" t="s">
        <v>160</v>
      </c>
      <c r="Y2186" s="171" t="s">
        <v>367</v>
      </c>
      <c r="Z2186" s="167" t="s">
        <v>10987</v>
      </c>
      <c r="AA2186" s="176">
        <v>22000</v>
      </c>
      <c r="AB2186" s="167" t="s">
        <v>11254</v>
      </c>
      <c r="AC2186" s="176">
        <v>22000</v>
      </c>
      <c r="AD2186" s="167" t="s">
        <v>11254</v>
      </c>
      <c r="AE2186" s="176">
        <v>102.74</v>
      </c>
    </row>
    <row r="2187" spans="1:31">
      <c r="A2187" s="178">
        <v>108263037850</v>
      </c>
      <c r="B2187" s="166">
        <v>46163</v>
      </c>
      <c r="C2187" s="167" t="s">
        <v>3524</v>
      </c>
      <c r="D2187" s="167" t="s">
        <v>3525</v>
      </c>
      <c r="E2187" s="167" t="s">
        <v>3526</v>
      </c>
      <c r="F2187" s="167" t="s">
        <v>3501</v>
      </c>
      <c r="G2187" s="167" t="s">
        <v>3502</v>
      </c>
      <c r="H2187" s="168">
        <v>46164</v>
      </c>
      <c r="I2187" s="167"/>
      <c r="J2187" s="169">
        <v>26132</v>
      </c>
      <c r="K2187" s="167" t="s">
        <v>55</v>
      </c>
      <c r="L2187" s="169">
        <v>4</v>
      </c>
      <c r="M2187" s="167" t="s">
        <v>3513</v>
      </c>
      <c r="N2187" s="169">
        <v>5.4</v>
      </c>
      <c r="O2187" s="167" t="s">
        <v>3505</v>
      </c>
      <c r="P2187" s="167"/>
      <c r="Q2187" s="167" t="s">
        <v>3527</v>
      </c>
      <c r="R2187" s="167" t="s">
        <v>3528</v>
      </c>
      <c r="S2187" s="169">
        <v>3</v>
      </c>
      <c r="T2187" s="167" t="s">
        <v>3560</v>
      </c>
      <c r="U2187" s="169" t="s">
        <v>3561</v>
      </c>
      <c r="V2187" s="167" t="s">
        <v>4464</v>
      </c>
      <c r="W2187" s="167" t="s">
        <v>4465</v>
      </c>
      <c r="X2187" s="170" t="s">
        <v>160</v>
      </c>
      <c r="Y2187" s="171" t="s">
        <v>367</v>
      </c>
      <c r="Z2187" s="167" t="s">
        <v>10987</v>
      </c>
      <c r="AA2187" s="176">
        <v>4000</v>
      </c>
      <c r="AB2187" s="167" t="s">
        <v>11254</v>
      </c>
      <c r="AC2187" s="176">
        <v>4000</v>
      </c>
      <c r="AD2187" s="167" t="s">
        <v>11254</v>
      </c>
      <c r="AE2187" s="176">
        <v>18.68</v>
      </c>
    </row>
    <row r="2188" spans="1:31">
      <c r="A2188" s="178">
        <v>108263037850</v>
      </c>
      <c r="B2188" s="166">
        <v>46163</v>
      </c>
      <c r="C2188" s="167" t="s">
        <v>3524</v>
      </c>
      <c r="D2188" s="167" t="s">
        <v>3525</v>
      </c>
      <c r="E2188" s="167" t="s">
        <v>3526</v>
      </c>
      <c r="F2188" s="167" t="s">
        <v>3501</v>
      </c>
      <c r="G2188" s="167" t="s">
        <v>3502</v>
      </c>
      <c r="H2188" s="168">
        <v>46164</v>
      </c>
      <c r="I2188" s="167"/>
      <c r="J2188" s="169">
        <v>26132</v>
      </c>
      <c r="K2188" s="167" t="s">
        <v>55</v>
      </c>
      <c r="L2188" s="169">
        <v>4</v>
      </c>
      <c r="M2188" s="167" t="s">
        <v>3513</v>
      </c>
      <c r="N2188" s="169">
        <v>5.4</v>
      </c>
      <c r="O2188" s="167" t="s">
        <v>3505</v>
      </c>
      <c r="P2188" s="167"/>
      <c r="Q2188" s="167" t="s">
        <v>3527</v>
      </c>
      <c r="R2188" s="167" t="s">
        <v>3528</v>
      </c>
      <c r="S2188" s="169">
        <v>2</v>
      </c>
      <c r="T2188" s="167" t="s">
        <v>3560</v>
      </c>
      <c r="U2188" s="169" t="s">
        <v>3561</v>
      </c>
      <c r="V2188" s="167" t="s">
        <v>6685</v>
      </c>
      <c r="W2188" s="167" t="s">
        <v>6686</v>
      </c>
      <c r="X2188" s="170" t="s">
        <v>160</v>
      </c>
      <c r="Y2188" s="171" t="s">
        <v>367</v>
      </c>
      <c r="Z2188" s="167" t="s">
        <v>10987</v>
      </c>
      <c r="AA2188" s="176">
        <v>4000</v>
      </c>
      <c r="AB2188" s="167" t="s">
        <v>11254</v>
      </c>
      <c r="AC2188" s="176">
        <v>4000</v>
      </c>
      <c r="AD2188" s="167" t="s">
        <v>11254</v>
      </c>
      <c r="AE2188" s="176">
        <v>9.1999999999999993</v>
      </c>
    </row>
    <row r="2189" spans="1:31">
      <c r="A2189" s="178">
        <v>108263037850</v>
      </c>
      <c r="B2189" s="166">
        <v>46163</v>
      </c>
      <c r="C2189" s="167" t="s">
        <v>3524</v>
      </c>
      <c r="D2189" s="167" t="s">
        <v>3525</v>
      </c>
      <c r="E2189" s="167" t="s">
        <v>3526</v>
      </c>
      <c r="F2189" s="167" t="s">
        <v>3501</v>
      </c>
      <c r="G2189" s="167" t="s">
        <v>3502</v>
      </c>
      <c r="H2189" s="168">
        <v>46164</v>
      </c>
      <c r="I2189" s="167"/>
      <c r="J2189" s="169">
        <v>26132</v>
      </c>
      <c r="K2189" s="167" t="s">
        <v>55</v>
      </c>
      <c r="L2189" s="169">
        <v>4</v>
      </c>
      <c r="M2189" s="167" t="s">
        <v>3513</v>
      </c>
      <c r="N2189" s="169">
        <v>5.4</v>
      </c>
      <c r="O2189" s="167" t="s">
        <v>3505</v>
      </c>
      <c r="P2189" s="167"/>
      <c r="Q2189" s="167" t="s">
        <v>3527</v>
      </c>
      <c r="R2189" s="167" t="s">
        <v>3528</v>
      </c>
      <c r="S2189" s="169">
        <v>1</v>
      </c>
      <c r="T2189" s="167" t="s">
        <v>3560</v>
      </c>
      <c r="U2189" s="169" t="s">
        <v>3561</v>
      </c>
      <c r="V2189" s="167" t="s">
        <v>4464</v>
      </c>
      <c r="W2189" s="167" t="s">
        <v>4465</v>
      </c>
      <c r="X2189" s="170" t="s">
        <v>160</v>
      </c>
      <c r="Y2189" s="171" t="s">
        <v>367</v>
      </c>
      <c r="Z2189" s="167" t="s">
        <v>10987</v>
      </c>
      <c r="AA2189" s="176">
        <v>6000</v>
      </c>
      <c r="AB2189" s="167" t="s">
        <v>11254</v>
      </c>
      <c r="AC2189" s="176">
        <v>6000</v>
      </c>
      <c r="AD2189" s="167" t="s">
        <v>11254</v>
      </c>
      <c r="AE2189" s="176">
        <v>28.02</v>
      </c>
    </row>
    <row r="2190" spans="1:31">
      <c r="A2190" s="178">
        <v>108263184740</v>
      </c>
      <c r="B2190" s="166">
        <v>46163</v>
      </c>
      <c r="C2190" s="167" t="s">
        <v>3524</v>
      </c>
      <c r="D2190" s="167" t="s">
        <v>3525</v>
      </c>
      <c r="E2190" s="167" t="s">
        <v>3526</v>
      </c>
      <c r="F2190" s="167" t="s">
        <v>3501</v>
      </c>
      <c r="G2190" s="167" t="s">
        <v>3502</v>
      </c>
      <c r="H2190" s="168">
        <v>46164</v>
      </c>
      <c r="I2190" s="167"/>
      <c r="J2190" s="169">
        <v>26132</v>
      </c>
      <c r="K2190" s="167" t="s">
        <v>55</v>
      </c>
      <c r="L2190" s="169">
        <v>1</v>
      </c>
      <c r="M2190" s="167" t="s">
        <v>3513</v>
      </c>
      <c r="N2190" s="169">
        <v>1</v>
      </c>
      <c r="O2190" s="167" t="s">
        <v>3505</v>
      </c>
      <c r="P2190" s="167"/>
      <c r="Q2190" s="167" t="s">
        <v>3514</v>
      </c>
      <c r="R2190" s="167" t="s">
        <v>3528</v>
      </c>
      <c r="S2190" s="169">
        <v>1</v>
      </c>
      <c r="T2190" s="167" t="s">
        <v>3587</v>
      </c>
      <c r="U2190" s="169" t="s">
        <v>3588</v>
      </c>
      <c r="V2190" s="167" t="s">
        <v>6671</v>
      </c>
      <c r="W2190" s="167" t="s">
        <v>6672</v>
      </c>
      <c r="X2190" s="170" t="s">
        <v>160</v>
      </c>
      <c r="Y2190" s="171" t="s">
        <v>6687</v>
      </c>
      <c r="Z2190" s="167" t="s">
        <v>10988</v>
      </c>
      <c r="AA2190" s="176">
        <v>2000</v>
      </c>
      <c r="AB2190" s="167" t="s">
        <v>11254</v>
      </c>
      <c r="AC2190" s="176">
        <v>2000</v>
      </c>
      <c r="AD2190" s="167" t="s">
        <v>11254</v>
      </c>
      <c r="AE2190" s="176">
        <v>396</v>
      </c>
    </row>
    <row r="2191" spans="1:31">
      <c r="A2191" s="178">
        <v>108263337010</v>
      </c>
      <c r="B2191" s="166">
        <v>46163</v>
      </c>
      <c r="C2191" s="167" t="s">
        <v>3524</v>
      </c>
      <c r="D2191" s="167" t="s">
        <v>3525</v>
      </c>
      <c r="E2191" s="167" t="s">
        <v>3526</v>
      </c>
      <c r="F2191" s="167" t="s">
        <v>6688</v>
      </c>
      <c r="G2191" s="167" t="s">
        <v>3603</v>
      </c>
      <c r="H2191" s="168">
        <v>46163</v>
      </c>
      <c r="I2191" s="167"/>
      <c r="J2191" s="169">
        <v>26132</v>
      </c>
      <c r="K2191" s="167" t="s">
        <v>55</v>
      </c>
      <c r="L2191" s="169">
        <v>6</v>
      </c>
      <c r="M2191" s="167" t="s">
        <v>3604</v>
      </c>
      <c r="N2191" s="169">
        <v>3100</v>
      </c>
      <c r="O2191" s="167" t="s">
        <v>3505</v>
      </c>
      <c r="P2191" s="167"/>
      <c r="Q2191" s="167" t="s">
        <v>4490</v>
      </c>
      <c r="R2191" s="167" t="s">
        <v>3528</v>
      </c>
      <c r="S2191" s="169">
        <v>5</v>
      </c>
      <c r="T2191" s="167" t="s">
        <v>4756</v>
      </c>
      <c r="U2191" s="169" t="s">
        <v>3648</v>
      </c>
      <c r="V2191" s="167" t="s">
        <v>6689</v>
      </c>
      <c r="W2191" s="167" t="s">
        <v>6690</v>
      </c>
      <c r="X2191" s="170" t="s">
        <v>3533</v>
      </c>
      <c r="Y2191" s="171" t="s">
        <v>6691</v>
      </c>
      <c r="Z2191" s="167" t="s">
        <v>10989</v>
      </c>
      <c r="AA2191" s="176">
        <v>2400</v>
      </c>
      <c r="AB2191" s="167" t="s">
        <v>11254</v>
      </c>
      <c r="AC2191" s="176">
        <v>2400</v>
      </c>
      <c r="AD2191" s="167" t="s">
        <v>11254</v>
      </c>
      <c r="AE2191" s="176">
        <v>15024</v>
      </c>
    </row>
    <row r="2192" spans="1:31">
      <c r="A2192" s="178">
        <v>108263337010</v>
      </c>
      <c r="B2192" s="166">
        <v>46163</v>
      </c>
      <c r="C2192" s="167" t="s">
        <v>3524</v>
      </c>
      <c r="D2192" s="167" t="s">
        <v>3525</v>
      </c>
      <c r="E2192" s="167" t="s">
        <v>3526</v>
      </c>
      <c r="F2192" s="167" t="s">
        <v>6688</v>
      </c>
      <c r="G2192" s="167" t="s">
        <v>3603</v>
      </c>
      <c r="H2192" s="168">
        <v>46163</v>
      </c>
      <c r="I2192" s="167"/>
      <c r="J2192" s="169">
        <v>26132</v>
      </c>
      <c r="K2192" s="167" t="s">
        <v>55</v>
      </c>
      <c r="L2192" s="169">
        <v>6</v>
      </c>
      <c r="M2192" s="167" t="s">
        <v>3604</v>
      </c>
      <c r="N2192" s="169">
        <v>3100</v>
      </c>
      <c r="O2192" s="167" t="s">
        <v>3505</v>
      </c>
      <c r="P2192" s="167"/>
      <c r="Q2192" s="167" t="s">
        <v>4490</v>
      </c>
      <c r="R2192" s="167" t="s">
        <v>3528</v>
      </c>
      <c r="S2192" s="169">
        <v>4</v>
      </c>
      <c r="T2192" s="167" t="s">
        <v>4756</v>
      </c>
      <c r="U2192" s="169" t="s">
        <v>3648</v>
      </c>
      <c r="V2192" s="167" t="s">
        <v>4760</v>
      </c>
      <c r="W2192" s="167" t="s">
        <v>4761</v>
      </c>
      <c r="X2192" s="170" t="s">
        <v>3533</v>
      </c>
      <c r="Y2192" s="171" t="s">
        <v>6691</v>
      </c>
      <c r="Z2192" s="167" t="s">
        <v>10989</v>
      </c>
      <c r="AA2192" s="176">
        <v>900</v>
      </c>
      <c r="AB2192" s="167" t="s">
        <v>11254</v>
      </c>
      <c r="AC2192" s="176">
        <v>900</v>
      </c>
      <c r="AD2192" s="167" t="s">
        <v>11254</v>
      </c>
      <c r="AE2192" s="176">
        <v>2034</v>
      </c>
    </row>
    <row r="2193" spans="1:31">
      <c r="A2193" s="178">
        <v>108263337010</v>
      </c>
      <c r="B2193" s="166">
        <v>46163</v>
      </c>
      <c r="C2193" s="167" t="s">
        <v>3524</v>
      </c>
      <c r="D2193" s="167" t="s">
        <v>3525</v>
      </c>
      <c r="E2193" s="167" t="s">
        <v>3526</v>
      </c>
      <c r="F2193" s="167" t="s">
        <v>6688</v>
      </c>
      <c r="G2193" s="167" t="s">
        <v>3603</v>
      </c>
      <c r="H2193" s="168">
        <v>46163</v>
      </c>
      <c r="I2193" s="167"/>
      <c r="J2193" s="169">
        <v>26132</v>
      </c>
      <c r="K2193" s="167" t="s">
        <v>55</v>
      </c>
      <c r="L2193" s="169">
        <v>6</v>
      </c>
      <c r="M2193" s="167" t="s">
        <v>3604</v>
      </c>
      <c r="N2193" s="169">
        <v>3100</v>
      </c>
      <c r="O2193" s="167" t="s">
        <v>3505</v>
      </c>
      <c r="P2193" s="167"/>
      <c r="Q2193" s="167" t="s">
        <v>4490</v>
      </c>
      <c r="R2193" s="167" t="s">
        <v>3528</v>
      </c>
      <c r="S2193" s="169">
        <v>3</v>
      </c>
      <c r="T2193" s="167" t="s">
        <v>4756</v>
      </c>
      <c r="U2193" s="169" t="s">
        <v>3648</v>
      </c>
      <c r="V2193" s="167" t="s">
        <v>4760</v>
      </c>
      <c r="W2193" s="167" t="s">
        <v>4761</v>
      </c>
      <c r="X2193" s="170" t="s">
        <v>3533</v>
      </c>
      <c r="Y2193" s="171" t="s">
        <v>6691</v>
      </c>
      <c r="Z2193" s="167" t="s">
        <v>10989</v>
      </c>
      <c r="AA2193" s="176">
        <v>6300</v>
      </c>
      <c r="AB2193" s="167" t="s">
        <v>11254</v>
      </c>
      <c r="AC2193" s="176">
        <v>6300</v>
      </c>
      <c r="AD2193" s="167" t="s">
        <v>11254</v>
      </c>
      <c r="AE2193" s="176">
        <v>14238</v>
      </c>
    </row>
    <row r="2194" spans="1:31">
      <c r="A2194" s="178">
        <v>108263337010</v>
      </c>
      <c r="B2194" s="166">
        <v>46163</v>
      </c>
      <c r="C2194" s="167" t="s">
        <v>3524</v>
      </c>
      <c r="D2194" s="167" t="s">
        <v>3525</v>
      </c>
      <c r="E2194" s="167" t="s">
        <v>3526</v>
      </c>
      <c r="F2194" s="167" t="s">
        <v>6688</v>
      </c>
      <c r="G2194" s="167" t="s">
        <v>3603</v>
      </c>
      <c r="H2194" s="168">
        <v>46163</v>
      </c>
      <c r="I2194" s="167"/>
      <c r="J2194" s="169">
        <v>26132</v>
      </c>
      <c r="K2194" s="167" t="s">
        <v>55</v>
      </c>
      <c r="L2194" s="169">
        <v>6</v>
      </c>
      <c r="M2194" s="167" t="s">
        <v>3604</v>
      </c>
      <c r="N2194" s="169">
        <v>3100</v>
      </c>
      <c r="O2194" s="167" t="s">
        <v>3505</v>
      </c>
      <c r="P2194" s="167"/>
      <c r="Q2194" s="167" t="s">
        <v>4490</v>
      </c>
      <c r="R2194" s="167" t="s">
        <v>3528</v>
      </c>
      <c r="S2194" s="169">
        <v>2</v>
      </c>
      <c r="T2194" s="167" t="s">
        <v>4756</v>
      </c>
      <c r="U2194" s="169" t="s">
        <v>3648</v>
      </c>
      <c r="V2194" s="167" t="s">
        <v>4762</v>
      </c>
      <c r="W2194" s="167" t="s">
        <v>4763</v>
      </c>
      <c r="X2194" s="170" t="s">
        <v>3533</v>
      </c>
      <c r="Y2194" s="171" t="s">
        <v>6691</v>
      </c>
      <c r="Z2194" s="167" t="s">
        <v>10989</v>
      </c>
      <c r="AA2194" s="176">
        <v>2400</v>
      </c>
      <c r="AB2194" s="167" t="s">
        <v>11254</v>
      </c>
      <c r="AC2194" s="176">
        <v>2400</v>
      </c>
      <c r="AD2194" s="167" t="s">
        <v>11254</v>
      </c>
      <c r="AE2194" s="176">
        <v>14664</v>
      </c>
    </row>
    <row r="2195" spans="1:31">
      <c r="A2195" s="178">
        <v>108263337010</v>
      </c>
      <c r="B2195" s="166">
        <v>46163</v>
      </c>
      <c r="C2195" s="167" t="s">
        <v>3524</v>
      </c>
      <c r="D2195" s="167" t="s">
        <v>3525</v>
      </c>
      <c r="E2195" s="167" t="s">
        <v>3526</v>
      </c>
      <c r="F2195" s="167" t="s">
        <v>6688</v>
      </c>
      <c r="G2195" s="167" t="s">
        <v>3603</v>
      </c>
      <c r="H2195" s="168">
        <v>46163</v>
      </c>
      <c r="I2195" s="167"/>
      <c r="J2195" s="169">
        <v>26132</v>
      </c>
      <c r="K2195" s="167" t="s">
        <v>55</v>
      </c>
      <c r="L2195" s="169">
        <v>6</v>
      </c>
      <c r="M2195" s="167" t="s">
        <v>3604</v>
      </c>
      <c r="N2195" s="169">
        <v>3100</v>
      </c>
      <c r="O2195" s="167" t="s">
        <v>3505</v>
      </c>
      <c r="P2195" s="167"/>
      <c r="Q2195" s="167" t="s">
        <v>4490</v>
      </c>
      <c r="R2195" s="167" t="s">
        <v>3528</v>
      </c>
      <c r="S2195" s="169">
        <v>1</v>
      </c>
      <c r="T2195" s="167" t="s">
        <v>4756</v>
      </c>
      <c r="U2195" s="169" t="s">
        <v>3648</v>
      </c>
      <c r="V2195" s="167" t="s">
        <v>4764</v>
      </c>
      <c r="W2195" s="167" t="s">
        <v>4765</v>
      </c>
      <c r="X2195" s="170" t="s">
        <v>3533</v>
      </c>
      <c r="Y2195" s="171" t="s">
        <v>6691</v>
      </c>
      <c r="Z2195" s="167" t="s">
        <v>10989</v>
      </c>
      <c r="AA2195" s="176">
        <v>2400</v>
      </c>
      <c r="AB2195" s="167" t="s">
        <v>11254</v>
      </c>
      <c r="AC2195" s="176">
        <v>2400</v>
      </c>
      <c r="AD2195" s="167" t="s">
        <v>11254</v>
      </c>
      <c r="AE2195" s="176">
        <v>14592</v>
      </c>
    </row>
    <row r="2196" spans="1:31">
      <c r="A2196" s="178">
        <v>108263507110</v>
      </c>
      <c r="B2196" s="166">
        <v>46163</v>
      </c>
      <c r="C2196" s="167" t="s">
        <v>3610</v>
      </c>
      <c r="D2196" s="167" t="s">
        <v>3525</v>
      </c>
      <c r="E2196" s="167" t="s">
        <v>3526</v>
      </c>
      <c r="F2196" s="167" t="s">
        <v>3501</v>
      </c>
      <c r="G2196" s="167" t="s">
        <v>3502</v>
      </c>
      <c r="H2196" s="168">
        <v>46164</v>
      </c>
      <c r="I2196" s="167"/>
      <c r="J2196" s="169">
        <v>26132</v>
      </c>
      <c r="K2196" s="167" t="s">
        <v>55</v>
      </c>
      <c r="L2196" s="169">
        <v>1</v>
      </c>
      <c r="M2196" s="167" t="s">
        <v>3513</v>
      </c>
      <c r="N2196" s="169">
        <v>2.7</v>
      </c>
      <c r="O2196" s="167" t="s">
        <v>3505</v>
      </c>
      <c r="P2196" s="167"/>
      <c r="Q2196" s="167" t="s">
        <v>3514</v>
      </c>
      <c r="R2196" s="167" t="s">
        <v>4160</v>
      </c>
      <c r="S2196" s="169">
        <v>4</v>
      </c>
      <c r="T2196" s="167"/>
      <c r="U2196" s="169" t="s">
        <v>6692</v>
      </c>
      <c r="V2196" s="167" t="s">
        <v>6693</v>
      </c>
      <c r="W2196" s="167" t="s">
        <v>6694</v>
      </c>
      <c r="X2196" s="170" t="s">
        <v>165</v>
      </c>
      <c r="Y2196" s="171" t="s">
        <v>6695</v>
      </c>
      <c r="Z2196" s="167" t="s">
        <v>10990</v>
      </c>
      <c r="AA2196" s="176">
        <v>2</v>
      </c>
      <c r="AB2196" s="167" t="s">
        <v>11254</v>
      </c>
      <c r="AC2196" s="176">
        <v>2</v>
      </c>
      <c r="AD2196" s="167" t="s">
        <v>11254</v>
      </c>
      <c r="AE2196" s="176">
        <v>247.1</v>
      </c>
    </row>
    <row r="2197" spans="1:31">
      <c r="A2197" s="178">
        <v>108263507110</v>
      </c>
      <c r="B2197" s="166">
        <v>46163</v>
      </c>
      <c r="C2197" s="167" t="s">
        <v>3610</v>
      </c>
      <c r="D2197" s="167" t="s">
        <v>3525</v>
      </c>
      <c r="E2197" s="167" t="s">
        <v>3526</v>
      </c>
      <c r="F2197" s="167" t="s">
        <v>3501</v>
      </c>
      <c r="G2197" s="167" t="s">
        <v>3502</v>
      </c>
      <c r="H2197" s="168">
        <v>46164</v>
      </c>
      <c r="I2197" s="167"/>
      <c r="J2197" s="169">
        <v>26132</v>
      </c>
      <c r="K2197" s="167" t="s">
        <v>55</v>
      </c>
      <c r="L2197" s="169">
        <v>1</v>
      </c>
      <c r="M2197" s="167" t="s">
        <v>3513</v>
      </c>
      <c r="N2197" s="169">
        <v>2.7</v>
      </c>
      <c r="O2197" s="167" t="s">
        <v>3505</v>
      </c>
      <c r="P2197" s="167"/>
      <c r="Q2197" s="167" t="s">
        <v>3514</v>
      </c>
      <c r="R2197" s="167" t="s">
        <v>4160</v>
      </c>
      <c r="S2197" s="169">
        <v>3</v>
      </c>
      <c r="T2197" s="167"/>
      <c r="U2197" s="169" t="s">
        <v>6692</v>
      </c>
      <c r="V2197" s="167" t="s">
        <v>6696</v>
      </c>
      <c r="W2197" s="167" t="s">
        <v>6697</v>
      </c>
      <c r="X2197" s="170" t="s">
        <v>165</v>
      </c>
      <c r="Y2197" s="171" t="s">
        <v>6695</v>
      </c>
      <c r="Z2197" s="167" t="s">
        <v>10990</v>
      </c>
      <c r="AA2197" s="176">
        <v>4</v>
      </c>
      <c r="AB2197" s="167" t="s">
        <v>11254</v>
      </c>
      <c r="AC2197" s="176">
        <v>4</v>
      </c>
      <c r="AD2197" s="167" t="s">
        <v>11254</v>
      </c>
      <c r="AE2197" s="176">
        <v>1198.4000000000001</v>
      </c>
    </row>
    <row r="2198" spans="1:31">
      <c r="A2198" s="178">
        <v>108263507110</v>
      </c>
      <c r="B2198" s="166">
        <v>46163</v>
      </c>
      <c r="C2198" s="167" t="s">
        <v>3610</v>
      </c>
      <c r="D2198" s="167" t="s">
        <v>3525</v>
      </c>
      <c r="E2198" s="167" t="s">
        <v>3526</v>
      </c>
      <c r="F2198" s="167" t="s">
        <v>3501</v>
      </c>
      <c r="G2198" s="167" t="s">
        <v>3502</v>
      </c>
      <c r="H2198" s="168">
        <v>46164</v>
      </c>
      <c r="I2198" s="167"/>
      <c r="J2198" s="169">
        <v>26132</v>
      </c>
      <c r="K2198" s="167" t="s">
        <v>55</v>
      </c>
      <c r="L2198" s="169">
        <v>1</v>
      </c>
      <c r="M2198" s="167" t="s">
        <v>3513</v>
      </c>
      <c r="N2198" s="169">
        <v>2.7</v>
      </c>
      <c r="O2198" s="167" t="s">
        <v>3505</v>
      </c>
      <c r="P2198" s="167"/>
      <c r="Q2198" s="167" t="s">
        <v>3514</v>
      </c>
      <c r="R2198" s="167" t="s">
        <v>4160</v>
      </c>
      <c r="S2198" s="169">
        <v>2</v>
      </c>
      <c r="T2198" s="167"/>
      <c r="U2198" s="169" t="s">
        <v>6692</v>
      </c>
      <c r="V2198" s="167" t="s">
        <v>6698</v>
      </c>
      <c r="W2198" s="167"/>
      <c r="X2198" s="170" t="s">
        <v>3619</v>
      </c>
      <c r="Y2198" s="171" t="s">
        <v>6695</v>
      </c>
      <c r="Z2198" s="167" t="s">
        <v>10990</v>
      </c>
      <c r="AA2198" s="176">
        <v>4</v>
      </c>
      <c r="AB2198" s="167" t="s">
        <v>11254</v>
      </c>
      <c r="AC2198" s="176">
        <v>4</v>
      </c>
      <c r="AD2198" s="167" t="s">
        <v>11254</v>
      </c>
      <c r="AE2198" s="176">
        <v>832.9</v>
      </c>
    </row>
    <row r="2199" spans="1:31">
      <c r="A2199" s="178">
        <v>108263507110</v>
      </c>
      <c r="B2199" s="166">
        <v>46163</v>
      </c>
      <c r="C2199" s="167" t="s">
        <v>3610</v>
      </c>
      <c r="D2199" s="167" t="s">
        <v>3525</v>
      </c>
      <c r="E2199" s="167" t="s">
        <v>3526</v>
      </c>
      <c r="F2199" s="167" t="s">
        <v>3501</v>
      </c>
      <c r="G2199" s="167" t="s">
        <v>3502</v>
      </c>
      <c r="H2199" s="168">
        <v>46164</v>
      </c>
      <c r="I2199" s="167"/>
      <c r="J2199" s="169">
        <v>26132</v>
      </c>
      <c r="K2199" s="167" t="s">
        <v>55</v>
      </c>
      <c r="L2199" s="169">
        <v>1</v>
      </c>
      <c r="M2199" s="167" t="s">
        <v>3513</v>
      </c>
      <c r="N2199" s="169">
        <v>2.7</v>
      </c>
      <c r="O2199" s="167" t="s">
        <v>3505</v>
      </c>
      <c r="P2199" s="167"/>
      <c r="Q2199" s="167" t="s">
        <v>3514</v>
      </c>
      <c r="R2199" s="167" t="s">
        <v>4160</v>
      </c>
      <c r="S2199" s="169">
        <v>1</v>
      </c>
      <c r="T2199" s="167"/>
      <c r="U2199" s="169" t="s">
        <v>6692</v>
      </c>
      <c r="V2199" s="167" t="s">
        <v>6699</v>
      </c>
      <c r="W2199" s="167"/>
      <c r="X2199" s="170" t="s">
        <v>3619</v>
      </c>
      <c r="Y2199" s="171" t="s">
        <v>6695</v>
      </c>
      <c r="Z2199" s="167" t="s">
        <v>10990</v>
      </c>
      <c r="AA2199" s="176">
        <v>4</v>
      </c>
      <c r="AB2199" s="167" t="s">
        <v>11254</v>
      </c>
      <c r="AC2199" s="176">
        <v>4</v>
      </c>
      <c r="AD2199" s="167" t="s">
        <v>11254</v>
      </c>
      <c r="AE2199" s="176">
        <v>828.49</v>
      </c>
    </row>
    <row r="2200" spans="1:31">
      <c r="A2200" s="178">
        <v>108263548850</v>
      </c>
      <c r="B2200" s="166">
        <v>46163</v>
      </c>
      <c r="C2200" s="167" t="s">
        <v>3524</v>
      </c>
      <c r="D2200" s="167" t="s">
        <v>3525</v>
      </c>
      <c r="E2200" s="167" t="s">
        <v>3526</v>
      </c>
      <c r="F2200" s="167" t="s">
        <v>3501</v>
      </c>
      <c r="G2200" s="167" t="s">
        <v>3502</v>
      </c>
      <c r="H2200" s="168">
        <v>46164</v>
      </c>
      <c r="I2200" s="167"/>
      <c r="J2200" s="169">
        <v>26132</v>
      </c>
      <c r="K2200" s="167" t="s">
        <v>55</v>
      </c>
      <c r="L2200" s="169">
        <v>1</v>
      </c>
      <c r="M2200" s="167" t="s">
        <v>3513</v>
      </c>
      <c r="N2200" s="169">
        <v>2.2000000000000002</v>
      </c>
      <c r="O2200" s="167" t="s">
        <v>3505</v>
      </c>
      <c r="P2200" s="167"/>
      <c r="Q2200" s="167" t="s">
        <v>3527</v>
      </c>
      <c r="R2200" s="167" t="s">
        <v>3528</v>
      </c>
      <c r="S2200" s="169">
        <v>1</v>
      </c>
      <c r="T2200" s="167" t="s">
        <v>3587</v>
      </c>
      <c r="U2200" s="169" t="s">
        <v>3588</v>
      </c>
      <c r="V2200" s="167" t="s">
        <v>6700</v>
      </c>
      <c r="W2200" s="167" t="s">
        <v>6701</v>
      </c>
      <c r="X2200" s="170" t="s">
        <v>3533</v>
      </c>
      <c r="Y2200" s="171" t="s">
        <v>375</v>
      </c>
      <c r="Z2200" s="167" t="s">
        <v>10991</v>
      </c>
      <c r="AA2200" s="176">
        <v>24000</v>
      </c>
      <c r="AB2200" s="167" t="s">
        <v>11254</v>
      </c>
      <c r="AC2200" s="176">
        <v>24000</v>
      </c>
      <c r="AD2200" s="167" t="s">
        <v>11254</v>
      </c>
      <c r="AE2200" s="176">
        <v>1512</v>
      </c>
    </row>
    <row r="2201" spans="1:31">
      <c r="A2201" s="178">
        <v>108263646410</v>
      </c>
      <c r="B2201" s="166">
        <v>46163</v>
      </c>
      <c r="C2201" s="167" t="s">
        <v>3610</v>
      </c>
      <c r="D2201" s="167" t="s">
        <v>3525</v>
      </c>
      <c r="E2201" s="167" t="s">
        <v>3526</v>
      </c>
      <c r="F2201" s="167" t="s">
        <v>3501</v>
      </c>
      <c r="G2201" s="167" t="s">
        <v>3502</v>
      </c>
      <c r="H2201" s="168">
        <v>46164</v>
      </c>
      <c r="I2201" s="167"/>
      <c r="J2201" s="169">
        <v>26132</v>
      </c>
      <c r="K2201" s="167" t="s">
        <v>55</v>
      </c>
      <c r="L2201" s="169">
        <v>1</v>
      </c>
      <c r="M2201" s="167" t="s">
        <v>3513</v>
      </c>
      <c r="N2201" s="169">
        <v>0.9</v>
      </c>
      <c r="O2201" s="167" t="s">
        <v>3505</v>
      </c>
      <c r="P2201" s="167"/>
      <c r="Q2201" s="167" t="s">
        <v>3514</v>
      </c>
      <c r="R2201" s="167" t="s">
        <v>4160</v>
      </c>
      <c r="S2201" s="169">
        <v>1</v>
      </c>
      <c r="T2201" s="167"/>
      <c r="U2201" s="169" t="s">
        <v>6702</v>
      </c>
      <c r="V2201" s="167" t="s">
        <v>6703</v>
      </c>
      <c r="W2201" s="167"/>
      <c r="X2201" s="170" t="s">
        <v>3619</v>
      </c>
      <c r="Y2201" s="171" t="s">
        <v>6704</v>
      </c>
      <c r="Z2201" s="167" t="s">
        <v>1977</v>
      </c>
      <c r="AA2201" s="176">
        <v>4</v>
      </c>
      <c r="AB2201" s="167" t="s">
        <v>11254</v>
      </c>
      <c r="AC2201" s="176">
        <v>4</v>
      </c>
      <c r="AD2201" s="167" t="s">
        <v>11254</v>
      </c>
      <c r="AE2201" s="176">
        <v>32</v>
      </c>
    </row>
    <row r="2202" spans="1:31">
      <c r="A2202" s="178">
        <v>108263911230</v>
      </c>
      <c r="B2202" s="166">
        <v>46163</v>
      </c>
      <c r="C2202" s="167" t="s">
        <v>3610</v>
      </c>
      <c r="D2202" s="167" t="s">
        <v>3525</v>
      </c>
      <c r="E2202" s="167" t="s">
        <v>3526</v>
      </c>
      <c r="F2202" s="167" t="s">
        <v>3501</v>
      </c>
      <c r="G2202" s="167" t="s">
        <v>3502</v>
      </c>
      <c r="H2202" s="168">
        <v>46164</v>
      </c>
      <c r="I2202" s="167"/>
      <c r="J2202" s="169">
        <v>26132</v>
      </c>
      <c r="K2202" s="167" t="s">
        <v>55</v>
      </c>
      <c r="L2202" s="169">
        <v>1</v>
      </c>
      <c r="M2202" s="167" t="s">
        <v>3513</v>
      </c>
      <c r="N2202" s="169">
        <v>1.4</v>
      </c>
      <c r="O2202" s="167" t="s">
        <v>3505</v>
      </c>
      <c r="P2202" s="167"/>
      <c r="Q2202" s="167" t="s">
        <v>3514</v>
      </c>
      <c r="R2202" s="167" t="s">
        <v>4160</v>
      </c>
      <c r="S2202" s="169">
        <v>1</v>
      </c>
      <c r="T2202" s="167"/>
      <c r="U2202" s="169" t="s">
        <v>6692</v>
      </c>
      <c r="V2202" s="167" t="s">
        <v>6705</v>
      </c>
      <c r="W2202" s="167"/>
      <c r="X2202" s="170" t="s">
        <v>3619</v>
      </c>
      <c r="Y2202" s="171" t="s">
        <v>6706</v>
      </c>
      <c r="Z2202" s="167" t="s">
        <v>10992</v>
      </c>
      <c r="AA2202" s="176">
        <v>4</v>
      </c>
      <c r="AB2202" s="167" t="s">
        <v>11254</v>
      </c>
      <c r="AC2202" s="176">
        <v>4</v>
      </c>
      <c r="AD2202" s="167" t="s">
        <v>11254</v>
      </c>
      <c r="AE2202" s="176">
        <v>885.12760000000003</v>
      </c>
    </row>
    <row r="2203" spans="1:31">
      <c r="A2203" s="178">
        <v>108263921730</v>
      </c>
      <c r="B2203" s="166">
        <v>46163</v>
      </c>
      <c r="C2203" s="167" t="s">
        <v>3524</v>
      </c>
      <c r="D2203" s="167" t="s">
        <v>3525</v>
      </c>
      <c r="E2203" s="167" t="s">
        <v>3526</v>
      </c>
      <c r="F2203" s="167" t="s">
        <v>3501</v>
      </c>
      <c r="G2203" s="167" t="s">
        <v>3502</v>
      </c>
      <c r="H2203" s="168">
        <v>46163</v>
      </c>
      <c r="I2203" s="167"/>
      <c r="J2203" s="169">
        <v>26132</v>
      </c>
      <c r="K2203" s="167" t="s">
        <v>55</v>
      </c>
      <c r="L2203" s="169">
        <v>1</v>
      </c>
      <c r="M2203" s="167" t="s">
        <v>3513</v>
      </c>
      <c r="N2203" s="169">
        <v>6.6</v>
      </c>
      <c r="O2203" s="167" t="s">
        <v>3505</v>
      </c>
      <c r="P2203" s="167"/>
      <c r="Q2203" s="167" t="s">
        <v>3527</v>
      </c>
      <c r="R2203" s="167" t="s">
        <v>3528</v>
      </c>
      <c r="S2203" s="169">
        <v>4</v>
      </c>
      <c r="T2203" s="167" t="s">
        <v>3529</v>
      </c>
      <c r="U2203" s="169" t="s">
        <v>3530</v>
      </c>
      <c r="V2203" s="167" t="s">
        <v>6707</v>
      </c>
      <c r="W2203" s="167" t="s">
        <v>6708</v>
      </c>
      <c r="X2203" s="170" t="s">
        <v>157</v>
      </c>
      <c r="Y2203" s="171" t="s">
        <v>377</v>
      </c>
      <c r="Z2203" s="167" t="s">
        <v>10993</v>
      </c>
      <c r="AA2203" s="176">
        <v>195</v>
      </c>
      <c r="AB2203" s="167" t="s">
        <v>11254</v>
      </c>
      <c r="AC2203" s="176">
        <v>195</v>
      </c>
      <c r="AD2203" s="167" t="s">
        <v>11254</v>
      </c>
      <c r="AE2203" s="176">
        <v>9067.5</v>
      </c>
    </row>
    <row r="2204" spans="1:31">
      <c r="A2204" s="178">
        <v>108263921730</v>
      </c>
      <c r="B2204" s="166">
        <v>46163</v>
      </c>
      <c r="C2204" s="167" t="s">
        <v>3524</v>
      </c>
      <c r="D2204" s="167" t="s">
        <v>3525</v>
      </c>
      <c r="E2204" s="167" t="s">
        <v>3526</v>
      </c>
      <c r="F2204" s="167" t="s">
        <v>3501</v>
      </c>
      <c r="G2204" s="167" t="s">
        <v>3502</v>
      </c>
      <c r="H2204" s="168">
        <v>46163</v>
      </c>
      <c r="I2204" s="167"/>
      <c r="J2204" s="169">
        <v>26132</v>
      </c>
      <c r="K2204" s="167" t="s">
        <v>55</v>
      </c>
      <c r="L2204" s="169">
        <v>1</v>
      </c>
      <c r="M2204" s="167" t="s">
        <v>3513</v>
      </c>
      <c r="N2204" s="169">
        <v>6.6</v>
      </c>
      <c r="O2204" s="167" t="s">
        <v>3505</v>
      </c>
      <c r="P2204" s="167"/>
      <c r="Q2204" s="167" t="s">
        <v>3527</v>
      </c>
      <c r="R2204" s="167" t="s">
        <v>3528</v>
      </c>
      <c r="S2204" s="169">
        <v>3</v>
      </c>
      <c r="T2204" s="167" t="s">
        <v>3529</v>
      </c>
      <c r="U2204" s="169" t="s">
        <v>3530</v>
      </c>
      <c r="V2204" s="167" t="s">
        <v>6707</v>
      </c>
      <c r="W2204" s="167" t="s">
        <v>6708</v>
      </c>
      <c r="X2204" s="170" t="s">
        <v>157</v>
      </c>
      <c r="Y2204" s="171" t="s">
        <v>377</v>
      </c>
      <c r="Z2204" s="167" t="s">
        <v>10993</v>
      </c>
      <c r="AA2204" s="176">
        <v>285</v>
      </c>
      <c r="AB2204" s="167" t="s">
        <v>11254</v>
      </c>
      <c r="AC2204" s="176">
        <v>285</v>
      </c>
      <c r="AD2204" s="167" t="s">
        <v>11254</v>
      </c>
      <c r="AE2204" s="176">
        <v>13252.5</v>
      </c>
    </row>
    <row r="2205" spans="1:31">
      <c r="A2205" s="178">
        <v>108263921730</v>
      </c>
      <c r="B2205" s="166">
        <v>46163</v>
      </c>
      <c r="C2205" s="167" t="s">
        <v>3524</v>
      </c>
      <c r="D2205" s="167" t="s">
        <v>3525</v>
      </c>
      <c r="E2205" s="167" t="s">
        <v>3526</v>
      </c>
      <c r="F2205" s="167" t="s">
        <v>3501</v>
      </c>
      <c r="G2205" s="167" t="s">
        <v>3502</v>
      </c>
      <c r="H2205" s="168">
        <v>46163</v>
      </c>
      <c r="I2205" s="167"/>
      <c r="J2205" s="169">
        <v>26132</v>
      </c>
      <c r="K2205" s="167" t="s">
        <v>55</v>
      </c>
      <c r="L2205" s="169">
        <v>1</v>
      </c>
      <c r="M2205" s="167" t="s">
        <v>3513</v>
      </c>
      <c r="N2205" s="169">
        <v>6.6</v>
      </c>
      <c r="O2205" s="167" t="s">
        <v>3505</v>
      </c>
      <c r="P2205" s="167"/>
      <c r="Q2205" s="167" t="s">
        <v>3527</v>
      </c>
      <c r="R2205" s="167" t="s">
        <v>3528</v>
      </c>
      <c r="S2205" s="169">
        <v>2</v>
      </c>
      <c r="T2205" s="167" t="s">
        <v>3529</v>
      </c>
      <c r="U2205" s="169" t="s">
        <v>3530</v>
      </c>
      <c r="V2205" s="167" t="s">
        <v>6709</v>
      </c>
      <c r="W2205" s="167" t="s">
        <v>4902</v>
      </c>
      <c r="X2205" s="170" t="s">
        <v>157</v>
      </c>
      <c r="Y2205" s="171" t="s">
        <v>377</v>
      </c>
      <c r="Z2205" s="167" t="s">
        <v>10993</v>
      </c>
      <c r="AA2205" s="176">
        <v>360</v>
      </c>
      <c r="AB2205" s="167" t="s">
        <v>11254</v>
      </c>
      <c r="AC2205" s="176">
        <v>360</v>
      </c>
      <c r="AD2205" s="167" t="s">
        <v>11254</v>
      </c>
      <c r="AE2205" s="176">
        <v>20520</v>
      </c>
    </row>
    <row r="2206" spans="1:31">
      <c r="A2206" s="178">
        <v>108263921730</v>
      </c>
      <c r="B2206" s="166">
        <v>46163</v>
      </c>
      <c r="C2206" s="167" t="s">
        <v>3524</v>
      </c>
      <c r="D2206" s="167" t="s">
        <v>3525</v>
      </c>
      <c r="E2206" s="167" t="s">
        <v>3526</v>
      </c>
      <c r="F2206" s="167" t="s">
        <v>3501</v>
      </c>
      <c r="G2206" s="167" t="s">
        <v>3502</v>
      </c>
      <c r="H2206" s="168">
        <v>46163</v>
      </c>
      <c r="I2206" s="167"/>
      <c r="J2206" s="169">
        <v>26132</v>
      </c>
      <c r="K2206" s="167" t="s">
        <v>55</v>
      </c>
      <c r="L2206" s="169">
        <v>1</v>
      </c>
      <c r="M2206" s="167" t="s">
        <v>3513</v>
      </c>
      <c r="N2206" s="169">
        <v>6.6</v>
      </c>
      <c r="O2206" s="167" t="s">
        <v>3505</v>
      </c>
      <c r="P2206" s="167"/>
      <c r="Q2206" s="167" t="s">
        <v>3527</v>
      </c>
      <c r="R2206" s="167" t="s">
        <v>3528</v>
      </c>
      <c r="S2206" s="169">
        <v>1</v>
      </c>
      <c r="T2206" s="167" t="s">
        <v>3529</v>
      </c>
      <c r="U2206" s="169" t="s">
        <v>3530</v>
      </c>
      <c r="V2206" s="167" t="s">
        <v>6709</v>
      </c>
      <c r="W2206" s="167" t="s">
        <v>4902</v>
      </c>
      <c r="X2206" s="170" t="s">
        <v>157</v>
      </c>
      <c r="Y2206" s="171" t="s">
        <v>377</v>
      </c>
      <c r="Z2206" s="167" t="s">
        <v>10993</v>
      </c>
      <c r="AA2206" s="176">
        <v>240</v>
      </c>
      <c r="AB2206" s="167" t="s">
        <v>11254</v>
      </c>
      <c r="AC2206" s="176">
        <v>240</v>
      </c>
      <c r="AD2206" s="167" t="s">
        <v>11254</v>
      </c>
      <c r="AE2206" s="176">
        <v>13680</v>
      </c>
    </row>
    <row r="2207" spans="1:31">
      <c r="A2207" s="178">
        <v>108264055800</v>
      </c>
      <c r="B2207" s="166">
        <v>46163</v>
      </c>
      <c r="C2207" s="167" t="s">
        <v>3524</v>
      </c>
      <c r="D2207" s="167" t="s">
        <v>3525</v>
      </c>
      <c r="E2207" s="167" t="s">
        <v>3526</v>
      </c>
      <c r="F2207" s="167" t="s">
        <v>3501</v>
      </c>
      <c r="G2207" s="167" t="s">
        <v>3502</v>
      </c>
      <c r="H2207" s="168">
        <v>46163</v>
      </c>
      <c r="I2207" s="167"/>
      <c r="J2207" s="169">
        <v>26132</v>
      </c>
      <c r="K2207" s="167" t="s">
        <v>55</v>
      </c>
      <c r="L2207" s="169">
        <v>1</v>
      </c>
      <c r="M2207" s="167" t="s">
        <v>3513</v>
      </c>
      <c r="N2207" s="169">
        <v>0.5</v>
      </c>
      <c r="O2207" s="167" t="s">
        <v>3505</v>
      </c>
      <c r="P2207" s="167"/>
      <c r="Q2207" s="167" t="s">
        <v>3514</v>
      </c>
      <c r="R2207" s="167" t="s">
        <v>3528</v>
      </c>
      <c r="S2207" s="169">
        <v>1</v>
      </c>
      <c r="T2207" s="167" t="s">
        <v>3535</v>
      </c>
      <c r="U2207" s="169" t="s">
        <v>3536</v>
      </c>
      <c r="V2207" s="167" t="s">
        <v>6710</v>
      </c>
      <c r="W2207" s="167" t="s">
        <v>6711</v>
      </c>
      <c r="X2207" s="170" t="s">
        <v>165</v>
      </c>
      <c r="Y2207" s="171" t="s">
        <v>6712</v>
      </c>
      <c r="Z2207" s="167" t="s">
        <v>10994</v>
      </c>
      <c r="AA2207" s="176">
        <v>10000</v>
      </c>
      <c r="AB2207" s="167" t="s">
        <v>11254</v>
      </c>
      <c r="AC2207" s="176">
        <v>10000</v>
      </c>
      <c r="AD2207" s="167" t="s">
        <v>11254</v>
      </c>
      <c r="AE2207" s="176">
        <v>30</v>
      </c>
    </row>
    <row r="2208" spans="1:31">
      <c r="A2208" s="178">
        <v>108264583010</v>
      </c>
      <c r="B2208" s="166">
        <v>46163</v>
      </c>
      <c r="C2208" s="167" t="s">
        <v>3524</v>
      </c>
      <c r="D2208" s="167" t="s">
        <v>3525</v>
      </c>
      <c r="E2208" s="167" t="s">
        <v>3526</v>
      </c>
      <c r="F2208" s="167" t="s">
        <v>3501</v>
      </c>
      <c r="G2208" s="167" t="s">
        <v>3502</v>
      </c>
      <c r="H2208" s="168">
        <v>46164</v>
      </c>
      <c r="I2208" s="167"/>
      <c r="J2208" s="169">
        <v>26132</v>
      </c>
      <c r="K2208" s="167" t="s">
        <v>55</v>
      </c>
      <c r="L2208" s="169">
        <v>1</v>
      </c>
      <c r="M2208" s="167" t="s">
        <v>3513</v>
      </c>
      <c r="N2208" s="169">
        <v>1.1000000000000001</v>
      </c>
      <c r="O2208" s="167" t="s">
        <v>3505</v>
      </c>
      <c r="P2208" s="167"/>
      <c r="Q2208" s="167" t="s">
        <v>3514</v>
      </c>
      <c r="R2208" s="167" t="s">
        <v>3528</v>
      </c>
      <c r="S2208" s="169">
        <v>1</v>
      </c>
      <c r="T2208" s="167" t="s">
        <v>3545</v>
      </c>
      <c r="U2208" s="169" t="s">
        <v>3546</v>
      </c>
      <c r="V2208" s="167" t="s">
        <v>6713</v>
      </c>
      <c r="W2208" s="167" t="s">
        <v>6714</v>
      </c>
      <c r="X2208" s="170" t="s">
        <v>160</v>
      </c>
      <c r="Y2208" s="171" t="s">
        <v>6715</v>
      </c>
      <c r="Z2208" s="167" t="s">
        <v>10995</v>
      </c>
      <c r="AA2208" s="176">
        <v>2997</v>
      </c>
      <c r="AB2208" s="167" t="s">
        <v>11254</v>
      </c>
      <c r="AC2208" s="176">
        <v>2997</v>
      </c>
      <c r="AD2208" s="167" t="s">
        <v>11254</v>
      </c>
      <c r="AE2208" s="176">
        <v>1798.2</v>
      </c>
    </row>
    <row r="2209" spans="1:31">
      <c r="A2209" s="178">
        <v>108264645900</v>
      </c>
      <c r="B2209" s="166">
        <v>46163</v>
      </c>
      <c r="C2209" s="167" t="s">
        <v>3524</v>
      </c>
      <c r="D2209" s="167" t="s">
        <v>3525</v>
      </c>
      <c r="E2209" s="167" t="s">
        <v>3526</v>
      </c>
      <c r="F2209" s="167" t="s">
        <v>3501</v>
      </c>
      <c r="G2209" s="167" t="s">
        <v>3502</v>
      </c>
      <c r="H2209" s="168">
        <v>46164</v>
      </c>
      <c r="I2209" s="167"/>
      <c r="J2209" s="169">
        <v>26132</v>
      </c>
      <c r="K2209" s="167" t="s">
        <v>55</v>
      </c>
      <c r="L2209" s="169">
        <v>1</v>
      </c>
      <c r="M2209" s="167" t="s">
        <v>3513</v>
      </c>
      <c r="N2209" s="169">
        <v>0.3</v>
      </c>
      <c r="O2209" s="167" t="s">
        <v>3505</v>
      </c>
      <c r="P2209" s="167"/>
      <c r="Q2209" s="167" t="s">
        <v>3514</v>
      </c>
      <c r="R2209" s="167" t="s">
        <v>3528</v>
      </c>
      <c r="S2209" s="169">
        <v>1</v>
      </c>
      <c r="T2209" s="167" t="s">
        <v>3535</v>
      </c>
      <c r="U2209" s="169" t="s">
        <v>3536</v>
      </c>
      <c r="V2209" s="167" t="s">
        <v>6716</v>
      </c>
      <c r="W2209" s="167" t="s">
        <v>6717</v>
      </c>
      <c r="X2209" s="170" t="s">
        <v>160</v>
      </c>
      <c r="Y2209" s="171" t="s">
        <v>6718</v>
      </c>
      <c r="Z2209" s="167" t="s">
        <v>10996</v>
      </c>
      <c r="AA2209" s="176">
        <v>5000</v>
      </c>
      <c r="AB2209" s="167" t="s">
        <v>11254</v>
      </c>
      <c r="AC2209" s="176">
        <v>5000</v>
      </c>
      <c r="AD2209" s="167" t="s">
        <v>11254</v>
      </c>
      <c r="AE2209" s="176">
        <v>4.2</v>
      </c>
    </row>
    <row r="2210" spans="1:31">
      <c r="A2210" s="178">
        <v>108264937100</v>
      </c>
      <c r="B2210" s="166">
        <v>46163</v>
      </c>
      <c r="C2210" s="167" t="s">
        <v>3500</v>
      </c>
      <c r="D2210" s="167"/>
      <c r="E2210" s="167"/>
      <c r="F2210" s="167" t="s">
        <v>3501</v>
      </c>
      <c r="G2210" s="167" t="s">
        <v>3502</v>
      </c>
      <c r="H2210" s="168"/>
      <c r="I2210" s="167" t="s">
        <v>6719</v>
      </c>
      <c r="J2210" s="169">
        <v>26132</v>
      </c>
      <c r="K2210" s="167" t="s">
        <v>55</v>
      </c>
      <c r="L2210" s="169">
        <v>1</v>
      </c>
      <c r="M2210" s="167" t="s">
        <v>3513</v>
      </c>
      <c r="N2210" s="169">
        <v>1.8</v>
      </c>
      <c r="O2210" s="167" t="s">
        <v>3505</v>
      </c>
      <c r="P2210" s="167"/>
      <c r="Q2210" s="167" t="s">
        <v>3514</v>
      </c>
      <c r="R2210" s="167" t="s">
        <v>3515</v>
      </c>
      <c r="S2210" s="169">
        <v>3</v>
      </c>
      <c r="T2210" s="167" t="s">
        <v>3516</v>
      </c>
      <c r="U2210" s="169" t="s">
        <v>3517</v>
      </c>
      <c r="V2210" s="167" t="s">
        <v>6720</v>
      </c>
      <c r="W2210" s="167" t="s">
        <v>3519</v>
      </c>
      <c r="X2210" s="170" t="s">
        <v>157</v>
      </c>
      <c r="Y2210" s="171" t="s">
        <v>6721</v>
      </c>
      <c r="Z2210" s="167" t="s">
        <v>10997</v>
      </c>
      <c r="AA2210" s="176">
        <v>1</v>
      </c>
      <c r="AB2210" s="167" t="s">
        <v>11254</v>
      </c>
      <c r="AC2210" s="176">
        <v>1</v>
      </c>
      <c r="AD2210" s="167" t="s">
        <v>11254</v>
      </c>
      <c r="AE2210" s="176">
        <v>2594.34</v>
      </c>
    </row>
    <row r="2211" spans="1:31">
      <c r="A2211" s="178">
        <v>108264937100</v>
      </c>
      <c r="B2211" s="166">
        <v>46163</v>
      </c>
      <c r="C2211" s="167" t="s">
        <v>3500</v>
      </c>
      <c r="D2211" s="167"/>
      <c r="E2211" s="167"/>
      <c r="F2211" s="167" t="s">
        <v>3501</v>
      </c>
      <c r="G2211" s="167" t="s">
        <v>3502</v>
      </c>
      <c r="H2211" s="168"/>
      <c r="I2211" s="167" t="s">
        <v>6719</v>
      </c>
      <c r="J2211" s="169">
        <v>26132</v>
      </c>
      <c r="K2211" s="167" t="s">
        <v>55</v>
      </c>
      <c r="L2211" s="169">
        <v>1</v>
      </c>
      <c r="M2211" s="167" t="s">
        <v>3513</v>
      </c>
      <c r="N2211" s="169">
        <v>1.8</v>
      </c>
      <c r="O2211" s="167" t="s">
        <v>3505</v>
      </c>
      <c r="P2211" s="167"/>
      <c r="Q2211" s="167" t="s">
        <v>3514</v>
      </c>
      <c r="R2211" s="167" t="s">
        <v>3515</v>
      </c>
      <c r="S2211" s="169">
        <v>2</v>
      </c>
      <c r="T2211" s="167" t="s">
        <v>3516</v>
      </c>
      <c r="U2211" s="169" t="s">
        <v>3517</v>
      </c>
      <c r="V2211" s="167" t="s">
        <v>6722</v>
      </c>
      <c r="W2211" s="167" t="s">
        <v>3519</v>
      </c>
      <c r="X2211" s="170" t="s">
        <v>157</v>
      </c>
      <c r="Y2211" s="171" t="s">
        <v>6721</v>
      </c>
      <c r="Z2211" s="167" t="s">
        <v>10997</v>
      </c>
      <c r="AA2211" s="176">
        <v>2</v>
      </c>
      <c r="AB2211" s="167" t="s">
        <v>11254</v>
      </c>
      <c r="AC2211" s="176">
        <v>2</v>
      </c>
      <c r="AD2211" s="167" t="s">
        <v>11254</v>
      </c>
      <c r="AE2211" s="176">
        <v>5188.68</v>
      </c>
    </row>
    <row r="2212" spans="1:31">
      <c r="A2212" s="178">
        <v>108264937100</v>
      </c>
      <c r="B2212" s="166">
        <v>46163</v>
      </c>
      <c r="C2212" s="167" t="s">
        <v>3500</v>
      </c>
      <c r="D2212" s="167"/>
      <c r="E2212" s="167"/>
      <c r="F2212" s="167" t="s">
        <v>3501</v>
      </c>
      <c r="G2212" s="167" t="s">
        <v>3502</v>
      </c>
      <c r="H2212" s="168"/>
      <c r="I2212" s="167" t="s">
        <v>6719</v>
      </c>
      <c r="J2212" s="169">
        <v>26132</v>
      </c>
      <c r="K2212" s="167" t="s">
        <v>55</v>
      </c>
      <c r="L2212" s="169">
        <v>1</v>
      </c>
      <c r="M2212" s="167" t="s">
        <v>3513</v>
      </c>
      <c r="N2212" s="169">
        <v>1.8</v>
      </c>
      <c r="O2212" s="167" t="s">
        <v>3505</v>
      </c>
      <c r="P2212" s="167"/>
      <c r="Q2212" s="167" t="s">
        <v>3514</v>
      </c>
      <c r="R2212" s="167" t="s">
        <v>3515</v>
      </c>
      <c r="S2212" s="169">
        <v>1</v>
      </c>
      <c r="T2212" s="167" t="s">
        <v>3516</v>
      </c>
      <c r="U2212" s="169" t="s">
        <v>3517</v>
      </c>
      <c r="V2212" s="167" t="s">
        <v>6720</v>
      </c>
      <c r="W2212" s="167" t="s">
        <v>3519</v>
      </c>
      <c r="X2212" s="170" t="s">
        <v>157</v>
      </c>
      <c r="Y2212" s="171" t="s">
        <v>6721</v>
      </c>
      <c r="Z2212" s="167" t="s">
        <v>10997</v>
      </c>
      <c r="AA2212" s="176">
        <v>1</v>
      </c>
      <c r="AB2212" s="167" t="s">
        <v>11254</v>
      </c>
      <c r="AC2212" s="176">
        <v>1</v>
      </c>
      <c r="AD2212" s="167" t="s">
        <v>11254</v>
      </c>
      <c r="AE2212" s="176">
        <v>2594.34</v>
      </c>
    </row>
    <row r="2213" spans="1:31">
      <c r="A2213" s="178">
        <v>108265172740</v>
      </c>
      <c r="B2213" s="166">
        <v>46163</v>
      </c>
      <c r="C2213" s="167" t="s">
        <v>3610</v>
      </c>
      <c r="D2213" s="167" t="s">
        <v>3525</v>
      </c>
      <c r="E2213" s="167" t="s">
        <v>3526</v>
      </c>
      <c r="F2213" s="167" t="s">
        <v>3613</v>
      </c>
      <c r="G2213" s="167" t="s">
        <v>3614</v>
      </c>
      <c r="H2213" s="168">
        <v>46163</v>
      </c>
      <c r="I2213" s="167"/>
      <c r="J2213" s="169">
        <v>1</v>
      </c>
      <c r="K2213" s="167" t="s">
        <v>48</v>
      </c>
      <c r="L2213" s="169">
        <v>1</v>
      </c>
      <c r="M2213" s="167" t="s">
        <v>3504</v>
      </c>
      <c r="N2213" s="169">
        <v>2</v>
      </c>
      <c r="O2213" s="167" t="s">
        <v>3505</v>
      </c>
      <c r="P2213" s="167" t="s">
        <v>6723</v>
      </c>
      <c r="Q2213" s="167" t="s">
        <v>3506</v>
      </c>
      <c r="R2213" s="167" t="s">
        <v>6724</v>
      </c>
      <c r="S2213" s="169">
        <v>1</v>
      </c>
      <c r="T2213" s="167" t="s">
        <v>2058</v>
      </c>
      <c r="U2213" s="169" t="s">
        <v>6725</v>
      </c>
      <c r="V2213" s="167" t="s">
        <v>6726</v>
      </c>
      <c r="W2213" s="167"/>
      <c r="X2213" s="170" t="s">
        <v>3619</v>
      </c>
      <c r="Y2213" s="171" t="s">
        <v>6727</v>
      </c>
      <c r="Z2213" s="167" t="s">
        <v>10998</v>
      </c>
      <c r="AA2213" s="176">
        <v>1</v>
      </c>
      <c r="AB2213" s="167" t="s">
        <v>11254</v>
      </c>
      <c r="AC2213" s="176">
        <v>1</v>
      </c>
      <c r="AD2213" s="167" t="s">
        <v>11254</v>
      </c>
      <c r="AE2213" s="176">
        <v>16250000</v>
      </c>
    </row>
    <row r="2214" spans="1:31">
      <c r="A2214" s="178">
        <v>108265199340</v>
      </c>
      <c r="B2214" s="166">
        <v>46163</v>
      </c>
      <c r="C2214" s="167" t="s">
        <v>3610</v>
      </c>
      <c r="D2214" s="167" t="s">
        <v>3525</v>
      </c>
      <c r="E2214" s="167" t="s">
        <v>3526</v>
      </c>
      <c r="F2214" s="167" t="s">
        <v>3501</v>
      </c>
      <c r="G2214" s="167" t="s">
        <v>3502</v>
      </c>
      <c r="H2214" s="168">
        <v>46164</v>
      </c>
      <c r="I2214" s="167"/>
      <c r="J2214" s="169">
        <v>26132</v>
      </c>
      <c r="K2214" s="167" t="s">
        <v>55</v>
      </c>
      <c r="L2214" s="169">
        <v>1</v>
      </c>
      <c r="M2214" s="167" t="s">
        <v>3513</v>
      </c>
      <c r="N2214" s="169">
        <v>1</v>
      </c>
      <c r="O2214" s="167" t="s">
        <v>3505</v>
      </c>
      <c r="P2214" s="167"/>
      <c r="Q2214" s="167" t="s">
        <v>3527</v>
      </c>
      <c r="R2214" s="167" t="s">
        <v>4160</v>
      </c>
      <c r="S2214" s="169">
        <v>1</v>
      </c>
      <c r="T2214" s="167" t="s">
        <v>2058</v>
      </c>
      <c r="U2214" s="169" t="s">
        <v>6728</v>
      </c>
      <c r="V2214" s="167" t="s">
        <v>6729</v>
      </c>
      <c r="W2214" s="167"/>
      <c r="X2214" s="170" t="s">
        <v>3619</v>
      </c>
      <c r="Y2214" s="171" t="s">
        <v>360</v>
      </c>
      <c r="Z2214" s="167" t="s">
        <v>10999</v>
      </c>
      <c r="AA2214" s="176">
        <v>3</v>
      </c>
      <c r="AB2214" s="167" t="s">
        <v>11254</v>
      </c>
      <c r="AC2214" s="176">
        <v>3</v>
      </c>
      <c r="AD2214" s="167" t="s">
        <v>11254</v>
      </c>
      <c r="AE2214" s="176">
        <v>5</v>
      </c>
    </row>
    <row r="2215" spans="1:31">
      <c r="A2215" s="178">
        <v>108265406910</v>
      </c>
      <c r="B2215" s="166">
        <v>46163</v>
      </c>
      <c r="C2215" s="167" t="s">
        <v>3524</v>
      </c>
      <c r="D2215" s="167" t="s">
        <v>3525</v>
      </c>
      <c r="E2215" s="167" t="s">
        <v>3526</v>
      </c>
      <c r="F2215" s="167" t="s">
        <v>3501</v>
      </c>
      <c r="G2215" s="167" t="s">
        <v>3502</v>
      </c>
      <c r="H2215" s="168">
        <v>46164</v>
      </c>
      <c r="I2215" s="167"/>
      <c r="J2215" s="169">
        <v>26132</v>
      </c>
      <c r="K2215" s="167" t="s">
        <v>55</v>
      </c>
      <c r="L2215" s="169">
        <v>2</v>
      </c>
      <c r="M2215" s="167" t="s">
        <v>3513</v>
      </c>
      <c r="N2215" s="169">
        <v>3.6</v>
      </c>
      <c r="O2215" s="167" t="s">
        <v>3505</v>
      </c>
      <c r="P2215" s="167"/>
      <c r="Q2215" s="167" t="s">
        <v>3527</v>
      </c>
      <c r="R2215" s="167" t="s">
        <v>3528</v>
      </c>
      <c r="S2215" s="169">
        <v>2</v>
      </c>
      <c r="T2215" s="167" t="s">
        <v>3529</v>
      </c>
      <c r="U2215" s="169" t="s">
        <v>3530</v>
      </c>
      <c r="V2215" s="167" t="s">
        <v>6119</v>
      </c>
      <c r="W2215" s="167" t="s">
        <v>4620</v>
      </c>
      <c r="X2215" s="170" t="s">
        <v>157</v>
      </c>
      <c r="Y2215" s="171" t="s">
        <v>374</v>
      </c>
      <c r="Z2215" s="167" t="s">
        <v>11000</v>
      </c>
      <c r="AA2215" s="176">
        <v>2000</v>
      </c>
      <c r="AB2215" s="167" t="s">
        <v>11254</v>
      </c>
      <c r="AC2215" s="176">
        <v>2000</v>
      </c>
      <c r="AD2215" s="167" t="s">
        <v>11254</v>
      </c>
      <c r="AE2215" s="176">
        <v>15720</v>
      </c>
    </row>
    <row r="2216" spans="1:31">
      <c r="A2216" s="178">
        <v>108265406910</v>
      </c>
      <c r="B2216" s="166">
        <v>46163</v>
      </c>
      <c r="C2216" s="167" t="s">
        <v>3524</v>
      </c>
      <c r="D2216" s="167" t="s">
        <v>3525</v>
      </c>
      <c r="E2216" s="167" t="s">
        <v>3526</v>
      </c>
      <c r="F2216" s="167" t="s">
        <v>3501</v>
      </c>
      <c r="G2216" s="167" t="s">
        <v>3502</v>
      </c>
      <c r="H2216" s="168">
        <v>46164</v>
      </c>
      <c r="I2216" s="167"/>
      <c r="J2216" s="169">
        <v>26132</v>
      </c>
      <c r="K2216" s="167" t="s">
        <v>55</v>
      </c>
      <c r="L2216" s="169">
        <v>2</v>
      </c>
      <c r="M2216" s="167" t="s">
        <v>3513</v>
      </c>
      <c r="N2216" s="169">
        <v>3.6</v>
      </c>
      <c r="O2216" s="167" t="s">
        <v>3505</v>
      </c>
      <c r="P2216" s="167"/>
      <c r="Q2216" s="167" t="s">
        <v>3527</v>
      </c>
      <c r="R2216" s="167" t="s">
        <v>3528</v>
      </c>
      <c r="S2216" s="169">
        <v>1</v>
      </c>
      <c r="T2216" s="167" t="s">
        <v>3529</v>
      </c>
      <c r="U2216" s="169" t="s">
        <v>3530</v>
      </c>
      <c r="V2216" s="167" t="s">
        <v>6119</v>
      </c>
      <c r="W2216" s="167" t="s">
        <v>4620</v>
      </c>
      <c r="X2216" s="170" t="s">
        <v>157</v>
      </c>
      <c r="Y2216" s="171" t="s">
        <v>374</v>
      </c>
      <c r="Z2216" s="167" t="s">
        <v>11000</v>
      </c>
      <c r="AA2216" s="176">
        <v>2000</v>
      </c>
      <c r="AB2216" s="167" t="s">
        <v>11254</v>
      </c>
      <c r="AC2216" s="176">
        <v>2000</v>
      </c>
      <c r="AD2216" s="167" t="s">
        <v>11254</v>
      </c>
      <c r="AE2216" s="176">
        <v>15720</v>
      </c>
    </row>
    <row r="2217" spans="1:31">
      <c r="A2217" s="178">
        <v>108265456020</v>
      </c>
      <c r="B2217" s="166">
        <v>46163</v>
      </c>
      <c r="C2217" s="167" t="s">
        <v>3524</v>
      </c>
      <c r="D2217" s="167" t="s">
        <v>3525</v>
      </c>
      <c r="E2217" s="167" t="s">
        <v>3526</v>
      </c>
      <c r="F2217" s="167" t="s">
        <v>3501</v>
      </c>
      <c r="G2217" s="167" t="s">
        <v>3502</v>
      </c>
      <c r="H2217" s="168">
        <v>46164</v>
      </c>
      <c r="I2217" s="167"/>
      <c r="J2217" s="169">
        <v>26132</v>
      </c>
      <c r="K2217" s="167" t="s">
        <v>55</v>
      </c>
      <c r="L2217" s="169">
        <v>3</v>
      </c>
      <c r="M2217" s="167" t="s">
        <v>3513</v>
      </c>
      <c r="N2217" s="169">
        <v>2.2999999999999998</v>
      </c>
      <c r="O2217" s="167" t="s">
        <v>3505</v>
      </c>
      <c r="P2217" s="167"/>
      <c r="Q2217" s="167" t="s">
        <v>3527</v>
      </c>
      <c r="R2217" s="167" t="s">
        <v>3528</v>
      </c>
      <c r="S2217" s="169">
        <v>7</v>
      </c>
      <c r="T2217" s="167" t="s">
        <v>3535</v>
      </c>
      <c r="U2217" s="169" t="s">
        <v>3536</v>
      </c>
      <c r="V2217" s="167" t="s">
        <v>6730</v>
      </c>
      <c r="W2217" s="167" t="s">
        <v>6731</v>
      </c>
      <c r="X2217" s="170" t="s">
        <v>165</v>
      </c>
      <c r="Y2217" s="171" t="s">
        <v>372</v>
      </c>
      <c r="Z2217" s="167" t="s">
        <v>11001</v>
      </c>
      <c r="AA2217" s="176">
        <v>1600</v>
      </c>
      <c r="AB2217" s="167" t="s">
        <v>11254</v>
      </c>
      <c r="AC2217" s="176">
        <v>1600</v>
      </c>
      <c r="AD2217" s="167" t="s">
        <v>11254</v>
      </c>
      <c r="AE2217" s="176">
        <v>609.28</v>
      </c>
    </row>
    <row r="2218" spans="1:31">
      <c r="A2218" s="178">
        <v>108265456020</v>
      </c>
      <c r="B2218" s="166">
        <v>46163</v>
      </c>
      <c r="C2218" s="167" t="s">
        <v>3524</v>
      </c>
      <c r="D2218" s="167" t="s">
        <v>3525</v>
      </c>
      <c r="E2218" s="167" t="s">
        <v>3526</v>
      </c>
      <c r="F2218" s="167" t="s">
        <v>3501</v>
      </c>
      <c r="G2218" s="167" t="s">
        <v>3502</v>
      </c>
      <c r="H2218" s="168">
        <v>46164</v>
      </c>
      <c r="I2218" s="167"/>
      <c r="J2218" s="169">
        <v>26132</v>
      </c>
      <c r="K2218" s="167" t="s">
        <v>55</v>
      </c>
      <c r="L2218" s="169">
        <v>3</v>
      </c>
      <c r="M2218" s="167" t="s">
        <v>3513</v>
      </c>
      <c r="N2218" s="169">
        <v>2.2999999999999998</v>
      </c>
      <c r="O2218" s="167" t="s">
        <v>3505</v>
      </c>
      <c r="P2218" s="167"/>
      <c r="Q2218" s="167" t="s">
        <v>3527</v>
      </c>
      <c r="R2218" s="167" t="s">
        <v>3528</v>
      </c>
      <c r="S2218" s="169">
        <v>6</v>
      </c>
      <c r="T2218" s="167" t="s">
        <v>3560</v>
      </c>
      <c r="U2218" s="169" t="s">
        <v>3561</v>
      </c>
      <c r="V2218" s="167" t="s">
        <v>6732</v>
      </c>
      <c r="W2218" s="167" t="s">
        <v>6733</v>
      </c>
      <c r="X2218" s="170" t="s">
        <v>165</v>
      </c>
      <c r="Y2218" s="171" t="s">
        <v>372</v>
      </c>
      <c r="Z2218" s="167" t="s">
        <v>11001</v>
      </c>
      <c r="AA2218" s="176">
        <v>3400</v>
      </c>
      <c r="AB2218" s="167" t="s">
        <v>11254</v>
      </c>
      <c r="AC2218" s="176">
        <v>3400</v>
      </c>
      <c r="AD2218" s="167" t="s">
        <v>11254</v>
      </c>
      <c r="AE2218" s="176">
        <v>36.04</v>
      </c>
    </row>
    <row r="2219" spans="1:31">
      <c r="A2219" s="178">
        <v>108265456020</v>
      </c>
      <c r="B2219" s="166">
        <v>46163</v>
      </c>
      <c r="C2219" s="167" t="s">
        <v>3524</v>
      </c>
      <c r="D2219" s="167" t="s">
        <v>3525</v>
      </c>
      <c r="E2219" s="167" t="s">
        <v>3526</v>
      </c>
      <c r="F2219" s="167" t="s">
        <v>3501</v>
      </c>
      <c r="G2219" s="167" t="s">
        <v>3502</v>
      </c>
      <c r="H2219" s="168">
        <v>46164</v>
      </c>
      <c r="I2219" s="167"/>
      <c r="J2219" s="169">
        <v>26132</v>
      </c>
      <c r="K2219" s="167" t="s">
        <v>55</v>
      </c>
      <c r="L2219" s="169">
        <v>3</v>
      </c>
      <c r="M2219" s="167" t="s">
        <v>3513</v>
      </c>
      <c r="N2219" s="169">
        <v>2.2999999999999998</v>
      </c>
      <c r="O2219" s="167" t="s">
        <v>3505</v>
      </c>
      <c r="P2219" s="167"/>
      <c r="Q2219" s="167" t="s">
        <v>3527</v>
      </c>
      <c r="R2219" s="167" t="s">
        <v>3528</v>
      </c>
      <c r="S2219" s="169">
        <v>5</v>
      </c>
      <c r="T2219" s="167" t="s">
        <v>3535</v>
      </c>
      <c r="U2219" s="169" t="s">
        <v>3536</v>
      </c>
      <c r="V2219" s="167" t="s">
        <v>6734</v>
      </c>
      <c r="W2219" s="167" t="s">
        <v>6735</v>
      </c>
      <c r="X2219" s="170" t="s">
        <v>165</v>
      </c>
      <c r="Y2219" s="171" t="s">
        <v>372</v>
      </c>
      <c r="Z2219" s="167" t="s">
        <v>11001</v>
      </c>
      <c r="AA2219" s="176">
        <v>1200</v>
      </c>
      <c r="AB2219" s="167" t="s">
        <v>11254</v>
      </c>
      <c r="AC2219" s="176">
        <v>1200</v>
      </c>
      <c r="AD2219" s="167" t="s">
        <v>11254</v>
      </c>
      <c r="AE2219" s="176">
        <v>184.8</v>
      </c>
    </row>
    <row r="2220" spans="1:31">
      <c r="A2220" s="178">
        <v>108265456020</v>
      </c>
      <c r="B2220" s="166">
        <v>46163</v>
      </c>
      <c r="C2220" s="167" t="s">
        <v>3524</v>
      </c>
      <c r="D2220" s="167" t="s">
        <v>3525</v>
      </c>
      <c r="E2220" s="167" t="s">
        <v>3526</v>
      </c>
      <c r="F2220" s="167" t="s">
        <v>3501</v>
      </c>
      <c r="G2220" s="167" t="s">
        <v>3502</v>
      </c>
      <c r="H2220" s="168">
        <v>46164</v>
      </c>
      <c r="I2220" s="167"/>
      <c r="J2220" s="169">
        <v>26132</v>
      </c>
      <c r="K2220" s="167" t="s">
        <v>55</v>
      </c>
      <c r="L2220" s="169">
        <v>3</v>
      </c>
      <c r="M2220" s="167" t="s">
        <v>3513</v>
      </c>
      <c r="N2220" s="169">
        <v>2.2999999999999998</v>
      </c>
      <c r="O2220" s="167" t="s">
        <v>3505</v>
      </c>
      <c r="P2220" s="167"/>
      <c r="Q2220" s="167" t="s">
        <v>3527</v>
      </c>
      <c r="R2220" s="167" t="s">
        <v>3528</v>
      </c>
      <c r="S2220" s="169">
        <v>4</v>
      </c>
      <c r="T2220" s="167" t="s">
        <v>4051</v>
      </c>
      <c r="U2220" s="169" t="s">
        <v>4052</v>
      </c>
      <c r="V2220" s="167" t="s">
        <v>6736</v>
      </c>
      <c r="W2220" s="167" t="s">
        <v>6737</v>
      </c>
      <c r="X2220" s="170" t="s">
        <v>165</v>
      </c>
      <c r="Y2220" s="171" t="s">
        <v>372</v>
      </c>
      <c r="Z2220" s="167" t="s">
        <v>11001</v>
      </c>
      <c r="AA2220" s="176">
        <v>2500</v>
      </c>
      <c r="AB2220" s="167" t="s">
        <v>11254</v>
      </c>
      <c r="AC2220" s="176">
        <v>2500</v>
      </c>
      <c r="AD2220" s="167" t="s">
        <v>11254</v>
      </c>
      <c r="AE2220" s="176">
        <v>1861.5</v>
      </c>
    </row>
    <row r="2221" spans="1:31">
      <c r="A2221" s="178">
        <v>108265456020</v>
      </c>
      <c r="B2221" s="166">
        <v>46163</v>
      </c>
      <c r="C2221" s="167" t="s">
        <v>3524</v>
      </c>
      <c r="D2221" s="167" t="s">
        <v>3525</v>
      </c>
      <c r="E2221" s="167" t="s">
        <v>3526</v>
      </c>
      <c r="F2221" s="167" t="s">
        <v>3501</v>
      </c>
      <c r="G2221" s="167" t="s">
        <v>3502</v>
      </c>
      <c r="H2221" s="168">
        <v>46164</v>
      </c>
      <c r="I2221" s="167"/>
      <c r="J2221" s="169">
        <v>26132</v>
      </c>
      <c r="K2221" s="167" t="s">
        <v>55</v>
      </c>
      <c r="L2221" s="169">
        <v>3</v>
      </c>
      <c r="M2221" s="167" t="s">
        <v>3513</v>
      </c>
      <c r="N2221" s="169">
        <v>2.2999999999999998</v>
      </c>
      <c r="O2221" s="167" t="s">
        <v>3505</v>
      </c>
      <c r="P2221" s="167"/>
      <c r="Q2221" s="167" t="s">
        <v>3527</v>
      </c>
      <c r="R2221" s="167" t="s">
        <v>3528</v>
      </c>
      <c r="S2221" s="169">
        <v>3</v>
      </c>
      <c r="T2221" s="167" t="s">
        <v>3560</v>
      </c>
      <c r="U2221" s="169" t="s">
        <v>3561</v>
      </c>
      <c r="V2221" s="167" t="s">
        <v>6738</v>
      </c>
      <c r="W2221" s="167" t="s">
        <v>6739</v>
      </c>
      <c r="X2221" s="170" t="s">
        <v>165</v>
      </c>
      <c r="Y2221" s="171" t="s">
        <v>372</v>
      </c>
      <c r="Z2221" s="167" t="s">
        <v>11001</v>
      </c>
      <c r="AA2221" s="176">
        <v>3200</v>
      </c>
      <c r="AB2221" s="167" t="s">
        <v>11254</v>
      </c>
      <c r="AC2221" s="176">
        <v>3200</v>
      </c>
      <c r="AD2221" s="167" t="s">
        <v>11254</v>
      </c>
      <c r="AE2221" s="176">
        <v>369.28</v>
      </c>
    </row>
    <row r="2222" spans="1:31">
      <c r="A2222" s="178">
        <v>108265456020</v>
      </c>
      <c r="B2222" s="166">
        <v>46163</v>
      </c>
      <c r="C2222" s="167" t="s">
        <v>3524</v>
      </c>
      <c r="D2222" s="167" t="s">
        <v>3525</v>
      </c>
      <c r="E2222" s="167" t="s">
        <v>3526</v>
      </c>
      <c r="F2222" s="167" t="s">
        <v>3501</v>
      </c>
      <c r="G2222" s="167" t="s">
        <v>3502</v>
      </c>
      <c r="H2222" s="168">
        <v>46164</v>
      </c>
      <c r="I2222" s="167"/>
      <c r="J2222" s="169">
        <v>26132</v>
      </c>
      <c r="K2222" s="167" t="s">
        <v>55</v>
      </c>
      <c r="L2222" s="169">
        <v>3</v>
      </c>
      <c r="M2222" s="167" t="s">
        <v>3513</v>
      </c>
      <c r="N2222" s="169">
        <v>2.2999999999999998</v>
      </c>
      <c r="O2222" s="167" t="s">
        <v>3505</v>
      </c>
      <c r="P2222" s="167"/>
      <c r="Q2222" s="167" t="s">
        <v>3527</v>
      </c>
      <c r="R2222" s="167" t="s">
        <v>3528</v>
      </c>
      <c r="S2222" s="169">
        <v>2</v>
      </c>
      <c r="T2222" s="167" t="s">
        <v>3535</v>
      </c>
      <c r="U2222" s="169" t="s">
        <v>3536</v>
      </c>
      <c r="V2222" s="167" t="s">
        <v>6740</v>
      </c>
      <c r="W2222" s="167" t="s">
        <v>6741</v>
      </c>
      <c r="X2222" s="170" t="s">
        <v>165</v>
      </c>
      <c r="Y2222" s="171" t="s">
        <v>372</v>
      </c>
      <c r="Z2222" s="167" t="s">
        <v>11001</v>
      </c>
      <c r="AA2222" s="176">
        <v>5000</v>
      </c>
      <c r="AB2222" s="167" t="s">
        <v>11254</v>
      </c>
      <c r="AC2222" s="176">
        <v>5000</v>
      </c>
      <c r="AD2222" s="167" t="s">
        <v>11254</v>
      </c>
      <c r="AE2222" s="176">
        <v>395</v>
      </c>
    </row>
    <row r="2223" spans="1:31">
      <c r="A2223" s="178">
        <v>108265456020</v>
      </c>
      <c r="B2223" s="166">
        <v>46163</v>
      </c>
      <c r="C2223" s="167" t="s">
        <v>3524</v>
      </c>
      <c r="D2223" s="167" t="s">
        <v>3525</v>
      </c>
      <c r="E2223" s="167" t="s">
        <v>3526</v>
      </c>
      <c r="F2223" s="167" t="s">
        <v>3501</v>
      </c>
      <c r="G2223" s="167" t="s">
        <v>3502</v>
      </c>
      <c r="H2223" s="168">
        <v>46164</v>
      </c>
      <c r="I2223" s="167"/>
      <c r="J2223" s="169">
        <v>26132</v>
      </c>
      <c r="K2223" s="167" t="s">
        <v>55</v>
      </c>
      <c r="L2223" s="169">
        <v>3</v>
      </c>
      <c r="M2223" s="167" t="s">
        <v>3513</v>
      </c>
      <c r="N2223" s="169">
        <v>2.2999999999999998</v>
      </c>
      <c r="O2223" s="167" t="s">
        <v>3505</v>
      </c>
      <c r="P2223" s="167"/>
      <c r="Q2223" s="167" t="s">
        <v>3527</v>
      </c>
      <c r="R2223" s="167" t="s">
        <v>3528</v>
      </c>
      <c r="S2223" s="169">
        <v>1</v>
      </c>
      <c r="T2223" s="167" t="s">
        <v>3717</v>
      </c>
      <c r="U2223" s="169" t="s">
        <v>3718</v>
      </c>
      <c r="V2223" s="167" t="s">
        <v>6742</v>
      </c>
      <c r="W2223" s="167" t="s">
        <v>6743</v>
      </c>
      <c r="X2223" s="170" t="s">
        <v>159</v>
      </c>
      <c r="Y2223" s="171" t="s">
        <v>372</v>
      </c>
      <c r="Z2223" s="167" t="s">
        <v>11001</v>
      </c>
      <c r="AA2223" s="176">
        <v>2000</v>
      </c>
      <c r="AB2223" s="167" t="s">
        <v>11254</v>
      </c>
      <c r="AC2223" s="176">
        <v>2000</v>
      </c>
      <c r="AD2223" s="167" t="s">
        <v>11254</v>
      </c>
      <c r="AE2223" s="176">
        <v>588</v>
      </c>
    </row>
    <row r="2224" spans="1:31">
      <c r="A2224" s="178">
        <v>108265470940</v>
      </c>
      <c r="B2224" s="166">
        <v>46163</v>
      </c>
      <c r="C2224" s="167" t="s">
        <v>3524</v>
      </c>
      <c r="D2224" s="167" t="s">
        <v>3525</v>
      </c>
      <c r="E2224" s="167" t="s">
        <v>3526</v>
      </c>
      <c r="F2224" s="167" t="s">
        <v>3501</v>
      </c>
      <c r="G2224" s="167" t="s">
        <v>3502</v>
      </c>
      <c r="H2224" s="168">
        <v>46164</v>
      </c>
      <c r="I2224" s="167"/>
      <c r="J2224" s="169">
        <v>26132</v>
      </c>
      <c r="K2224" s="167" t="s">
        <v>55</v>
      </c>
      <c r="L2224" s="169">
        <v>3</v>
      </c>
      <c r="M2224" s="167" t="s">
        <v>3513</v>
      </c>
      <c r="N2224" s="169">
        <v>17.399999999999999</v>
      </c>
      <c r="O2224" s="167" t="s">
        <v>3505</v>
      </c>
      <c r="P2224" s="167"/>
      <c r="Q2224" s="167" t="s">
        <v>3527</v>
      </c>
      <c r="R2224" s="167" t="s">
        <v>3528</v>
      </c>
      <c r="S2224" s="169">
        <v>7</v>
      </c>
      <c r="T2224" s="167" t="s">
        <v>3560</v>
      </c>
      <c r="U2224" s="169" t="s">
        <v>3561</v>
      </c>
      <c r="V2224" s="167" t="s">
        <v>6744</v>
      </c>
      <c r="W2224" s="167" t="s">
        <v>6745</v>
      </c>
      <c r="X2224" s="170" t="s">
        <v>165</v>
      </c>
      <c r="Y2224" s="171" t="s">
        <v>373</v>
      </c>
      <c r="Z2224" s="167" t="s">
        <v>11002</v>
      </c>
      <c r="AA2224" s="176">
        <v>8000</v>
      </c>
      <c r="AB2224" s="167" t="s">
        <v>11254</v>
      </c>
      <c r="AC2224" s="176">
        <v>8000</v>
      </c>
      <c r="AD2224" s="167" t="s">
        <v>11254</v>
      </c>
      <c r="AE2224" s="176">
        <v>224</v>
      </c>
    </row>
    <row r="2225" spans="1:31">
      <c r="A2225" s="178">
        <v>108265470940</v>
      </c>
      <c r="B2225" s="166">
        <v>46163</v>
      </c>
      <c r="C2225" s="167" t="s">
        <v>3524</v>
      </c>
      <c r="D2225" s="167" t="s">
        <v>3525</v>
      </c>
      <c r="E2225" s="167" t="s">
        <v>3526</v>
      </c>
      <c r="F2225" s="167" t="s">
        <v>3501</v>
      </c>
      <c r="G2225" s="167" t="s">
        <v>3502</v>
      </c>
      <c r="H2225" s="168">
        <v>46164</v>
      </c>
      <c r="I2225" s="167"/>
      <c r="J2225" s="169">
        <v>26132</v>
      </c>
      <c r="K2225" s="167" t="s">
        <v>55</v>
      </c>
      <c r="L2225" s="169">
        <v>3</v>
      </c>
      <c r="M2225" s="167" t="s">
        <v>3513</v>
      </c>
      <c r="N2225" s="169">
        <v>17.399999999999999</v>
      </c>
      <c r="O2225" s="167" t="s">
        <v>3505</v>
      </c>
      <c r="P2225" s="167"/>
      <c r="Q2225" s="167" t="s">
        <v>3527</v>
      </c>
      <c r="R2225" s="167" t="s">
        <v>3528</v>
      </c>
      <c r="S2225" s="169">
        <v>6</v>
      </c>
      <c r="T2225" s="167" t="s">
        <v>3535</v>
      </c>
      <c r="U2225" s="169" t="s">
        <v>3536</v>
      </c>
      <c r="V2225" s="167" t="s">
        <v>6746</v>
      </c>
      <c r="W2225" s="167" t="s">
        <v>6747</v>
      </c>
      <c r="X2225" s="170" t="s">
        <v>3533</v>
      </c>
      <c r="Y2225" s="171" t="s">
        <v>373</v>
      </c>
      <c r="Z2225" s="167" t="s">
        <v>11002</v>
      </c>
      <c r="AA2225" s="176">
        <v>140000</v>
      </c>
      <c r="AB2225" s="167" t="s">
        <v>11254</v>
      </c>
      <c r="AC2225" s="176">
        <v>140000</v>
      </c>
      <c r="AD2225" s="167" t="s">
        <v>11254</v>
      </c>
      <c r="AE2225" s="176">
        <v>280</v>
      </c>
    </row>
    <row r="2226" spans="1:31">
      <c r="A2226" s="178">
        <v>108265470940</v>
      </c>
      <c r="B2226" s="166">
        <v>46163</v>
      </c>
      <c r="C2226" s="167" t="s">
        <v>3524</v>
      </c>
      <c r="D2226" s="167" t="s">
        <v>3525</v>
      </c>
      <c r="E2226" s="167" t="s">
        <v>3526</v>
      </c>
      <c r="F2226" s="167" t="s">
        <v>3501</v>
      </c>
      <c r="G2226" s="167" t="s">
        <v>3502</v>
      </c>
      <c r="H2226" s="168">
        <v>46164</v>
      </c>
      <c r="I2226" s="167"/>
      <c r="J2226" s="169">
        <v>26132</v>
      </c>
      <c r="K2226" s="167" t="s">
        <v>55</v>
      </c>
      <c r="L2226" s="169">
        <v>3</v>
      </c>
      <c r="M2226" s="167" t="s">
        <v>3513</v>
      </c>
      <c r="N2226" s="169">
        <v>17.399999999999999</v>
      </c>
      <c r="O2226" s="167" t="s">
        <v>3505</v>
      </c>
      <c r="P2226" s="167"/>
      <c r="Q2226" s="167" t="s">
        <v>3527</v>
      </c>
      <c r="R2226" s="167" t="s">
        <v>3528</v>
      </c>
      <c r="S2226" s="169">
        <v>5</v>
      </c>
      <c r="T2226" s="167" t="s">
        <v>3535</v>
      </c>
      <c r="U2226" s="169" t="s">
        <v>3536</v>
      </c>
      <c r="V2226" s="167" t="s">
        <v>6748</v>
      </c>
      <c r="W2226" s="167" t="s">
        <v>6749</v>
      </c>
      <c r="X2226" s="170" t="s">
        <v>3533</v>
      </c>
      <c r="Y2226" s="171" t="s">
        <v>373</v>
      </c>
      <c r="Z2226" s="167" t="s">
        <v>11002</v>
      </c>
      <c r="AA2226" s="176">
        <v>160000</v>
      </c>
      <c r="AB2226" s="167" t="s">
        <v>11254</v>
      </c>
      <c r="AC2226" s="176">
        <v>160000</v>
      </c>
      <c r="AD2226" s="167" t="s">
        <v>11254</v>
      </c>
      <c r="AE2226" s="176">
        <v>380.8</v>
      </c>
    </row>
    <row r="2227" spans="1:31">
      <c r="A2227" s="178">
        <v>108265470940</v>
      </c>
      <c r="B2227" s="166">
        <v>46163</v>
      </c>
      <c r="C2227" s="167" t="s">
        <v>3524</v>
      </c>
      <c r="D2227" s="167" t="s">
        <v>3525</v>
      </c>
      <c r="E2227" s="167" t="s">
        <v>3526</v>
      </c>
      <c r="F2227" s="167" t="s">
        <v>3501</v>
      </c>
      <c r="G2227" s="167" t="s">
        <v>3502</v>
      </c>
      <c r="H2227" s="168">
        <v>46164</v>
      </c>
      <c r="I2227" s="167"/>
      <c r="J2227" s="169">
        <v>26132</v>
      </c>
      <c r="K2227" s="167" t="s">
        <v>55</v>
      </c>
      <c r="L2227" s="169">
        <v>3</v>
      </c>
      <c r="M2227" s="167" t="s">
        <v>3513</v>
      </c>
      <c r="N2227" s="169">
        <v>17.399999999999999</v>
      </c>
      <c r="O2227" s="167" t="s">
        <v>3505</v>
      </c>
      <c r="P2227" s="167"/>
      <c r="Q2227" s="167" t="s">
        <v>3527</v>
      </c>
      <c r="R2227" s="167" t="s">
        <v>3528</v>
      </c>
      <c r="S2227" s="169">
        <v>4</v>
      </c>
      <c r="T2227" s="167" t="s">
        <v>3560</v>
      </c>
      <c r="U2227" s="169" t="s">
        <v>3561</v>
      </c>
      <c r="V2227" s="167" t="s">
        <v>6750</v>
      </c>
      <c r="W2227" s="167" t="s">
        <v>6751</v>
      </c>
      <c r="X2227" s="170" t="s">
        <v>3533</v>
      </c>
      <c r="Y2227" s="171" t="s">
        <v>373</v>
      </c>
      <c r="Z2227" s="167" t="s">
        <v>11002</v>
      </c>
      <c r="AA2227" s="176">
        <v>12000</v>
      </c>
      <c r="AB2227" s="167" t="s">
        <v>11254</v>
      </c>
      <c r="AC2227" s="176">
        <v>12000</v>
      </c>
      <c r="AD2227" s="167" t="s">
        <v>11254</v>
      </c>
      <c r="AE2227" s="176">
        <v>39.6</v>
      </c>
    </row>
    <row r="2228" spans="1:31">
      <c r="A2228" s="178">
        <v>108265470940</v>
      </c>
      <c r="B2228" s="166">
        <v>46163</v>
      </c>
      <c r="C2228" s="167" t="s">
        <v>3524</v>
      </c>
      <c r="D2228" s="167" t="s">
        <v>3525</v>
      </c>
      <c r="E2228" s="167" t="s">
        <v>3526</v>
      </c>
      <c r="F2228" s="167" t="s">
        <v>3501</v>
      </c>
      <c r="G2228" s="167" t="s">
        <v>3502</v>
      </c>
      <c r="H2228" s="168">
        <v>46164</v>
      </c>
      <c r="I2228" s="167"/>
      <c r="J2228" s="169">
        <v>26132</v>
      </c>
      <c r="K2228" s="167" t="s">
        <v>55</v>
      </c>
      <c r="L2228" s="169">
        <v>3</v>
      </c>
      <c r="M2228" s="167" t="s">
        <v>3513</v>
      </c>
      <c r="N2228" s="169">
        <v>17.399999999999999</v>
      </c>
      <c r="O2228" s="167" t="s">
        <v>3505</v>
      </c>
      <c r="P2228" s="167"/>
      <c r="Q2228" s="167" t="s">
        <v>3527</v>
      </c>
      <c r="R2228" s="167" t="s">
        <v>3528</v>
      </c>
      <c r="S2228" s="169">
        <v>3</v>
      </c>
      <c r="T2228" s="167" t="s">
        <v>3560</v>
      </c>
      <c r="U2228" s="169" t="s">
        <v>3561</v>
      </c>
      <c r="V2228" s="167" t="s">
        <v>6752</v>
      </c>
      <c r="W2228" s="167" t="s">
        <v>6753</v>
      </c>
      <c r="X2228" s="170" t="s">
        <v>3533</v>
      </c>
      <c r="Y2228" s="171" t="s">
        <v>373</v>
      </c>
      <c r="Z2228" s="167" t="s">
        <v>11002</v>
      </c>
      <c r="AA2228" s="176">
        <v>12600</v>
      </c>
      <c r="AB2228" s="167" t="s">
        <v>11254</v>
      </c>
      <c r="AC2228" s="176">
        <v>12600</v>
      </c>
      <c r="AD2228" s="167" t="s">
        <v>11254</v>
      </c>
      <c r="AE2228" s="176">
        <v>3276</v>
      </c>
    </row>
    <row r="2229" spans="1:31">
      <c r="A2229" s="178">
        <v>108265470940</v>
      </c>
      <c r="B2229" s="166">
        <v>46163</v>
      </c>
      <c r="C2229" s="167" t="s">
        <v>3524</v>
      </c>
      <c r="D2229" s="167" t="s">
        <v>3525</v>
      </c>
      <c r="E2229" s="167" t="s">
        <v>3526</v>
      </c>
      <c r="F2229" s="167" t="s">
        <v>3501</v>
      </c>
      <c r="G2229" s="167" t="s">
        <v>3502</v>
      </c>
      <c r="H2229" s="168">
        <v>46164</v>
      </c>
      <c r="I2229" s="167"/>
      <c r="J2229" s="169">
        <v>26132</v>
      </c>
      <c r="K2229" s="167" t="s">
        <v>55</v>
      </c>
      <c r="L2229" s="169">
        <v>3</v>
      </c>
      <c r="M2229" s="167" t="s">
        <v>3513</v>
      </c>
      <c r="N2229" s="169">
        <v>17.399999999999999</v>
      </c>
      <c r="O2229" s="167" t="s">
        <v>3505</v>
      </c>
      <c r="P2229" s="167"/>
      <c r="Q2229" s="167" t="s">
        <v>3527</v>
      </c>
      <c r="R2229" s="167" t="s">
        <v>3528</v>
      </c>
      <c r="S2229" s="169">
        <v>2</v>
      </c>
      <c r="T2229" s="167" t="s">
        <v>3560</v>
      </c>
      <c r="U2229" s="169" t="s">
        <v>3561</v>
      </c>
      <c r="V2229" s="167" t="s">
        <v>4471</v>
      </c>
      <c r="W2229" s="167" t="s">
        <v>4472</v>
      </c>
      <c r="X2229" s="170" t="s">
        <v>3533</v>
      </c>
      <c r="Y2229" s="171" t="s">
        <v>373</v>
      </c>
      <c r="Z2229" s="167" t="s">
        <v>11002</v>
      </c>
      <c r="AA2229" s="176">
        <v>2000</v>
      </c>
      <c r="AB2229" s="167" t="s">
        <v>11254</v>
      </c>
      <c r="AC2229" s="176">
        <v>2000</v>
      </c>
      <c r="AD2229" s="167" t="s">
        <v>11254</v>
      </c>
      <c r="AE2229" s="176">
        <v>196.6</v>
      </c>
    </row>
    <row r="2230" spans="1:31">
      <c r="A2230" s="178">
        <v>108265470940</v>
      </c>
      <c r="B2230" s="166">
        <v>46163</v>
      </c>
      <c r="C2230" s="167" t="s">
        <v>3524</v>
      </c>
      <c r="D2230" s="167" t="s">
        <v>3525</v>
      </c>
      <c r="E2230" s="167" t="s">
        <v>3526</v>
      </c>
      <c r="F2230" s="167" t="s">
        <v>3501</v>
      </c>
      <c r="G2230" s="167" t="s">
        <v>3502</v>
      </c>
      <c r="H2230" s="168">
        <v>46164</v>
      </c>
      <c r="I2230" s="167"/>
      <c r="J2230" s="169">
        <v>26132</v>
      </c>
      <c r="K2230" s="167" t="s">
        <v>55</v>
      </c>
      <c r="L2230" s="169">
        <v>3</v>
      </c>
      <c r="M2230" s="167" t="s">
        <v>3513</v>
      </c>
      <c r="N2230" s="169">
        <v>17.399999999999999</v>
      </c>
      <c r="O2230" s="167" t="s">
        <v>3505</v>
      </c>
      <c r="P2230" s="167"/>
      <c r="Q2230" s="167" t="s">
        <v>3527</v>
      </c>
      <c r="R2230" s="167" t="s">
        <v>3528</v>
      </c>
      <c r="S2230" s="169">
        <v>1</v>
      </c>
      <c r="T2230" s="167" t="s">
        <v>3717</v>
      </c>
      <c r="U2230" s="169" t="s">
        <v>3718</v>
      </c>
      <c r="V2230" s="167" t="s">
        <v>6754</v>
      </c>
      <c r="W2230" s="167" t="s">
        <v>6755</v>
      </c>
      <c r="X2230" s="170" t="s">
        <v>3533</v>
      </c>
      <c r="Y2230" s="171" t="s">
        <v>373</v>
      </c>
      <c r="Z2230" s="167" t="s">
        <v>11002</v>
      </c>
      <c r="AA2230" s="176">
        <v>2500</v>
      </c>
      <c r="AB2230" s="167" t="s">
        <v>11254</v>
      </c>
      <c r="AC2230" s="176">
        <v>2500</v>
      </c>
      <c r="AD2230" s="167" t="s">
        <v>11254</v>
      </c>
      <c r="AE2230" s="176">
        <v>642.5</v>
      </c>
    </row>
    <row r="2231" spans="1:31">
      <c r="A2231" s="178">
        <v>108265481810</v>
      </c>
      <c r="B2231" s="166">
        <v>46163</v>
      </c>
      <c r="C2231" s="167" t="s">
        <v>3524</v>
      </c>
      <c r="D2231" s="167" t="s">
        <v>3525</v>
      </c>
      <c r="E2231" s="167" t="s">
        <v>3526</v>
      </c>
      <c r="F2231" s="167" t="s">
        <v>3501</v>
      </c>
      <c r="G2231" s="167" t="s">
        <v>3502</v>
      </c>
      <c r="H2231" s="168">
        <v>46164</v>
      </c>
      <c r="I2231" s="167"/>
      <c r="J2231" s="169">
        <v>26132</v>
      </c>
      <c r="K2231" s="167" t="s">
        <v>55</v>
      </c>
      <c r="L2231" s="169">
        <v>11</v>
      </c>
      <c r="M2231" s="167" t="s">
        <v>3513</v>
      </c>
      <c r="N2231" s="169">
        <v>93.6</v>
      </c>
      <c r="O2231" s="167" t="s">
        <v>3505</v>
      </c>
      <c r="P2231" s="167"/>
      <c r="Q2231" s="167" t="s">
        <v>3514</v>
      </c>
      <c r="R2231" s="167" t="s">
        <v>3528</v>
      </c>
      <c r="S2231" s="169">
        <v>6</v>
      </c>
      <c r="T2231" s="167" t="s">
        <v>3529</v>
      </c>
      <c r="U2231" s="169" t="s">
        <v>3530</v>
      </c>
      <c r="V2231" s="167" t="s">
        <v>5111</v>
      </c>
      <c r="W2231" s="167" t="s">
        <v>5112</v>
      </c>
      <c r="X2231" s="170" t="s">
        <v>157</v>
      </c>
      <c r="Y2231" s="171" t="s">
        <v>6756</v>
      </c>
      <c r="Z2231" s="167" t="s">
        <v>11003</v>
      </c>
      <c r="AA2231" s="176">
        <v>32000</v>
      </c>
      <c r="AB2231" s="167" t="s">
        <v>11254</v>
      </c>
      <c r="AC2231" s="176">
        <v>32000</v>
      </c>
      <c r="AD2231" s="167" t="s">
        <v>11254</v>
      </c>
      <c r="AE2231" s="176">
        <v>2945600</v>
      </c>
    </row>
    <row r="2232" spans="1:31">
      <c r="A2232" s="178">
        <v>108265481810</v>
      </c>
      <c r="B2232" s="166">
        <v>46163</v>
      </c>
      <c r="C2232" s="167" t="s">
        <v>3524</v>
      </c>
      <c r="D2232" s="167" t="s">
        <v>3525</v>
      </c>
      <c r="E2232" s="167" t="s">
        <v>3526</v>
      </c>
      <c r="F2232" s="167" t="s">
        <v>3501</v>
      </c>
      <c r="G2232" s="167" t="s">
        <v>3502</v>
      </c>
      <c r="H2232" s="168">
        <v>46164</v>
      </c>
      <c r="I2232" s="167"/>
      <c r="J2232" s="169">
        <v>26132</v>
      </c>
      <c r="K2232" s="167" t="s">
        <v>55</v>
      </c>
      <c r="L2232" s="169">
        <v>11</v>
      </c>
      <c r="M2232" s="167" t="s">
        <v>3513</v>
      </c>
      <c r="N2232" s="169">
        <v>93.6</v>
      </c>
      <c r="O2232" s="167" t="s">
        <v>3505</v>
      </c>
      <c r="P2232" s="167"/>
      <c r="Q2232" s="167" t="s">
        <v>3514</v>
      </c>
      <c r="R2232" s="167" t="s">
        <v>3528</v>
      </c>
      <c r="S2232" s="169">
        <v>5</v>
      </c>
      <c r="T2232" s="167" t="s">
        <v>3529</v>
      </c>
      <c r="U2232" s="169" t="s">
        <v>3530</v>
      </c>
      <c r="V2232" s="167" t="s">
        <v>5111</v>
      </c>
      <c r="W2232" s="167" t="s">
        <v>5112</v>
      </c>
      <c r="X2232" s="170" t="s">
        <v>157</v>
      </c>
      <c r="Y2232" s="171" t="s">
        <v>6756</v>
      </c>
      <c r="Z2232" s="167" t="s">
        <v>11003</v>
      </c>
      <c r="AA2232" s="176">
        <v>10000</v>
      </c>
      <c r="AB2232" s="167" t="s">
        <v>11254</v>
      </c>
      <c r="AC2232" s="176">
        <v>10000</v>
      </c>
      <c r="AD2232" s="167" t="s">
        <v>11254</v>
      </c>
      <c r="AE2232" s="176">
        <v>920500</v>
      </c>
    </row>
    <row r="2233" spans="1:31">
      <c r="A2233" s="178">
        <v>108265481810</v>
      </c>
      <c r="B2233" s="166">
        <v>46163</v>
      </c>
      <c r="C2233" s="167" t="s">
        <v>3524</v>
      </c>
      <c r="D2233" s="167" t="s">
        <v>3525</v>
      </c>
      <c r="E2233" s="167" t="s">
        <v>3526</v>
      </c>
      <c r="F2233" s="167" t="s">
        <v>3501</v>
      </c>
      <c r="G2233" s="167" t="s">
        <v>3502</v>
      </c>
      <c r="H2233" s="168">
        <v>46164</v>
      </c>
      <c r="I2233" s="167"/>
      <c r="J2233" s="169">
        <v>26132</v>
      </c>
      <c r="K2233" s="167" t="s">
        <v>55</v>
      </c>
      <c r="L2233" s="169">
        <v>11</v>
      </c>
      <c r="M2233" s="167" t="s">
        <v>3513</v>
      </c>
      <c r="N2233" s="169">
        <v>93.6</v>
      </c>
      <c r="O2233" s="167" t="s">
        <v>3505</v>
      </c>
      <c r="P2233" s="167"/>
      <c r="Q2233" s="167" t="s">
        <v>3514</v>
      </c>
      <c r="R2233" s="167" t="s">
        <v>3528</v>
      </c>
      <c r="S2233" s="169">
        <v>4</v>
      </c>
      <c r="T2233" s="167" t="s">
        <v>3529</v>
      </c>
      <c r="U2233" s="169" t="s">
        <v>3530</v>
      </c>
      <c r="V2233" s="167" t="s">
        <v>5111</v>
      </c>
      <c r="W2233" s="167" t="s">
        <v>5112</v>
      </c>
      <c r="X2233" s="170" t="s">
        <v>157</v>
      </c>
      <c r="Y2233" s="171" t="s">
        <v>6756</v>
      </c>
      <c r="Z2233" s="167" t="s">
        <v>11003</v>
      </c>
      <c r="AA2233" s="176">
        <v>2000</v>
      </c>
      <c r="AB2233" s="167" t="s">
        <v>11254</v>
      </c>
      <c r="AC2233" s="176">
        <v>2000</v>
      </c>
      <c r="AD2233" s="167" t="s">
        <v>11254</v>
      </c>
      <c r="AE2233" s="176">
        <v>184100</v>
      </c>
    </row>
    <row r="2234" spans="1:31">
      <c r="A2234" s="178">
        <v>108265481810</v>
      </c>
      <c r="B2234" s="166">
        <v>46163</v>
      </c>
      <c r="C2234" s="167" t="s">
        <v>3524</v>
      </c>
      <c r="D2234" s="167" t="s">
        <v>3525</v>
      </c>
      <c r="E2234" s="167" t="s">
        <v>3526</v>
      </c>
      <c r="F2234" s="167" t="s">
        <v>3501</v>
      </c>
      <c r="G2234" s="167" t="s">
        <v>3502</v>
      </c>
      <c r="H2234" s="168">
        <v>46164</v>
      </c>
      <c r="I2234" s="167"/>
      <c r="J2234" s="169">
        <v>26132</v>
      </c>
      <c r="K2234" s="167" t="s">
        <v>55</v>
      </c>
      <c r="L2234" s="169">
        <v>11</v>
      </c>
      <c r="M2234" s="167" t="s">
        <v>3513</v>
      </c>
      <c r="N2234" s="169">
        <v>93.6</v>
      </c>
      <c r="O2234" s="167" t="s">
        <v>3505</v>
      </c>
      <c r="P2234" s="167"/>
      <c r="Q2234" s="167" t="s">
        <v>3514</v>
      </c>
      <c r="R2234" s="167" t="s">
        <v>3528</v>
      </c>
      <c r="S2234" s="169">
        <v>3</v>
      </c>
      <c r="T2234" s="167" t="s">
        <v>3529</v>
      </c>
      <c r="U2234" s="169" t="s">
        <v>3530</v>
      </c>
      <c r="V2234" s="167" t="s">
        <v>4267</v>
      </c>
      <c r="W2234" s="167" t="s">
        <v>4268</v>
      </c>
      <c r="X2234" s="170" t="s">
        <v>157</v>
      </c>
      <c r="Y2234" s="171" t="s">
        <v>6756</v>
      </c>
      <c r="Z2234" s="167" t="s">
        <v>11003</v>
      </c>
      <c r="AA2234" s="176">
        <v>6000</v>
      </c>
      <c r="AB2234" s="167" t="s">
        <v>11254</v>
      </c>
      <c r="AC2234" s="176">
        <v>6000</v>
      </c>
      <c r="AD2234" s="167" t="s">
        <v>11254</v>
      </c>
      <c r="AE2234" s="176">
        <v>431280</v>
      </c>
    </row>
    <row r="2235" spans="1:31">
      <c r="A2235" s="178">
        <v>108265481810</v>
      </c>
      <c r="B2235" s="166">
        <v>46163</v>
      </c>
      <c r="C2235" s="167" t="s">
        <v>3524</v>
      </c>
      <c r="D2235" s="167" t="s">
        <v>3525</v>
      </c>
      <c r="E2235" s="167" t="s">
        <v>3526</v>
      </c>
      <c r="F2235" s="167" t="s">
        <v>3501</v>
      </c>
      <c r="G2235" s="167" t="s">
        <v>3502</v>
      </c>
      <c r="H2235" s="168">
        <v>46164</v>
      </c>
      <c r="I2235" s="167"/>
      <c r="J2235" s="169">
        <v>26132</v>
      </c>
      <c r="K2235" s="167" t="s">
        <v>55</v>
      </c>
      <c r="L2235" s="169">
        <v>11</v>
      </c>
      <c r="M2235" s="167" t="s">
        <v>3513</v>
      </c>
      <c r="N2235" s="169">
        <v>93.6</v>
      </c>
      <c r="O2235" s="167" t="s">
        <v>3505</v>
      </c>
      <c r="P2235" s="167"/>
      <c r="Q2235" s="167" t="s">
        <v>3514</v>
      </c>
      <c r="R2235" s="167" t="s">
        <v>3528</v>
      </c>
      <c r="S2235" s="169">
        <v>2</v>
      </c>
      <c r="T2235" s="167" t="s">
        <v>3529</v>
      </c>
      <c r="U2235" s="169" t="s">
        <v>3530</v>
      </c>
      <c r="V2235" s="167" t="s">
        <v>4267</v>
      </c>
      <c r="W2235" s="167" t="s">
        <v>4268</v>
      </c>
      <c r="X2235" s="170" t="s">
        <v>157</v>
      </c>
      <c r="Y2235" s="171" t="s">
        <v>6756</v>
      </c>
      <c r="Z2235" s="167" t="s">
        <v>11003</v>
      </c>
      <c r="AA2235" s="176">
        <v>8000</v>
      </c>
      <c r="AB2235" s="167" t="s">
        <v>11254</v>
      </c>
      <c r="AC2235" s="176">
        <v>8000</v>
      </c>
      <c r="AD2235" s="167" t="s">
        <v>11254</v>
      </c>
      <c r="AE2235" s="176">
        <v>575040</v>
      </c>
    </row>
    <row r="2236" spans="1:31">
      <c r="A2236" s="178">
        <v>108265481810</v>
      </c>
      <c r="B2236" s="166">
        <v>46163</v>
      </c>
      <c r="C2236" s="167" t="s">
        <v>3524</v>
      </c>
      <c r="D2236" s="167" t="s">
        <v>3525</v>
      </c>
      <c r="E2236" s="167" t="s">
        <v>3526</v>
      </c>
      <c r="F2236" s="167" t="s">
        <v>3501</v>
      </c>
      <c r="G2236" s="167" t="s">
        <v>3502</v>
      </c>
      <c r="H2236" s="168">
        <v>46164</v>
      </c>
      <c r="I2236" s="167"/>
      <c r="J2236" s="169">
        <v>26132</v>
      </c>
      <c r="K2236" s="167" t="s">
        <v>55</v>
      </c>
      <c r="L2236" s="169">
        <v>11</v>
      </c>
      <c r="M2236" s="167" t="s">
        <v>3513</v>
      </c>
      <c r="N2236" s="169">
        <v>93.6</v>
      </c>
      <c r="O2236" s="167" t="s">
        <v>3505</v>
      </c>
      <c r="P2236" s="167"/>
      <c r="Q2236" s="167" t="s">
        <v>3514</v>
      </c>
      <c r="R2236" s="167" t="s">
        <v>3528</v>
      </c>
      <c r="S2236" s="169">
        <v>1</v>
      </c>
      <c r="T2236" s="167" t="s">
        <v>3529</v>
      </c>
      <c r="U2236" s="169" t="s">
        <v>3530</v>
      </c>
      <c r="V2236" s="167" t="s">
        <v>4267</v>
      </c>
      <c r="W2236" s="167" t="s">
        <v>4268</v>
      </c>
      <c r="X2236" s="170" t="s">
        <v>157</v>
      </c>
      <c r="Y2236" s="171" t="s">
        <v>6756</v>
      </c>
      <c r="Z2236" s="167" t="s">
        <v>11003</v>
      </c>
      <c r="AA2236" s="176">
        <v>38000</v>
      </c>
      <c r="AB2236" s="167" t="s">
        <v>11254</v>
      </c>
      <c r="AC2236" s="176">
        <v>38000</v>
      </c>
      <c r="AD2236" s="167" t="s">
        <v>11254</v>
      </c>
      <c r="AE2236" s="176">
        <v>2731440</v>
      </c>
    </row>
    <row r="2237" spans="1:31">
      <c r="A2237" s="178">
        <v>108265498350</v>
      </c>
      <c r="B2237" s="166">
        <v>46163</v>
      </c>
      <c r="C2237" s="167" t="s">
        <v>3524</v>
      </c>
      <c r="D2237" s="167" t="s">
        <v>3525</v>
      </c>
      <c r="E2237" s="167" t="s">
        <v>3526</v>
      </c>
      <c r="F2237" s="167" t="s">
        <v>3501</v>
      </c>
      <c r="G2237" s="167" t="s">
        <v>3502</v>
      </c>
      <c r="H2237" s="168">
        <v>46164</v>
      </c>
      <c r="I2237" s="167"/>
      <c r="J2237" s="169">
        <v>26132</v>
      </c>
      <c r="K2237" s="167" t="s">
        <v>55</v>
      </c>
      <c r="L2237" s="169">
        <v>1</v>
      </c>
      <c r="M2237" s="167" t="s">
        <v>3513</v>
      </c>
      <c r="N2237" s="169">
        <v>11.3</v>
      </c>
      <c r="O2237" s="167" t="s">
        <v>3505</v>
      </c>
      <c r="P2237" s="167"/>
      <c r="Q2237" s="167" t="s">
        <v>3514</v>
      </c>
      <c r="R2237" s="167" t="s">
        <v>3528</v>
      </c>
      <c r="S2237" s="169">
        <v>2</v>
      </c>
      <c r="T2237" s="167" t="s">
        <v>3529</v>
      </c>
      <c r="U2237" s="169" t="s">
        <v>3530</v>
      </c>
      <c r="V2237" s="167" t="s">
        <v>6757</v>
      </c>
      <c r="W2237" s="167" t="s">
        <v>6758</v>
      </c>
      <c r="X2237" s="170" t="s">
        <v>160</v>
      </c>
      <c r="Y2237" s="171" t="s">
        <v>6759</v>
      </c>
      <c r="Z2237" s="167" t="s">
        <v>11004</v>
      </c>
      <c r="AA2237" s="176">
        <v>968</v>
      </c>
      <c r="AB2237" s="167" t="s">
        <v>11254</v>
      </c>
      <c r="AC2237" s="176">
        <v>968</v>
      </c>
      <c r="AD2237" s="167" t="s">
        <v>11254</v>
      </c>
      <c r="AE2237" s="176">
        <v>45057.88</v>
      </c>
    </row>
    <row r="2238" spans="1:31">
      <c r="A2238" s="178">
        <v>108265498350</v>
      </c>
      <c r="B2238" s="166">
        <v>46163</v>
      </c>
      <c r="C2238" s="167" t="s">
        <v>3524</v>
      </c>
      <c r="D2238" s="167" t="s">
        <v>3525</v>
      </c>
      <c r="E2238" s="167" t="s">
        <v>3526</v>
      </c>
      <c r="F2238" s="167" t="s">
        <v>3501</v>
      </c>
      <c r="G2238" s="167" t="s">
        <v>3502</v>
      </c>
      <c r="H2238" s="168">
        <v>46164</v>
      </c>
      <c r="I2238" s="167"/>
      <c r="J2238" s="169">
        <v>26132</v>
      </c>
      <c r="K2238" s="167" t="s">
        <v>55</v>
      </c>
      <c r="L2238" s="169">
        <v>1</v>
      </c>
      <c r="M2238" s="167" t="s">
        <v>3513</v>
      </c>
      <c r="N2238" s="169">
        <v>11.3</v>
      </c>
      <c r="O2238" s="167" t="s">
        <v>3505</v>
      </c>
      <c r="P2238" s="167"/>
      <c r="Q2238" s="167" t="s">
        <v>3514</v>
      </c>
      <c r="R2238" s="167" t="s">
        <v>3528</v>
      </c>
      <c r="S2238" s="169">
        <v>1</v>
      </c>
      <c r="T2238" s="167" t="s">
        <v>3529</v>
      </c>
      <c r="U2238" s="169" t="s">
        <v>3530</v>
      </c>
      <c r="V2238" s="167" t="s">
        <v>6757</v>
      </c>
      <c r="W2238" s="167" t="s">
        <v>6758</v>
      </c>
      <c r="X2238" s="170" t="s">
        <v>160</v>
      </c>
      <c r="Y2238" s="171" t="s">
        <v>6759</v>
      </c>
      <c r="Z2238" s="167" t="s">
        <v>11004</v>
      </c>
      <c r="AA2238" s="176">
        <v>795</v>
      </c>
      <c r="AB2238" s="167" t="s">
        <v>11254</v>
      </c>
      <c r="AC2238" s="176">
        <v>795</v>
      </c>
      <c r="AD2238" s="167" t="s">
        <v>11254</v>
      </c>
      <c r="AE2238" s="176">
        <v>37005.18</v>
      </c>
    </row>
    <row r="2239" spans="1:31">
      <c r="A2239" s="178">
        <v>108265503950</v>
      </c>
      <c r="B2239" s="166">
        <v>46163</v>
      </c>
      <c r="C2239" s="167" t="s">
        <v>3524</v>
      </c>
      <c r="D2239" s="167" t="s">
        <v>3525</v>
      </c>
      <c r="E2239" s="167" t="s">
        <v>3526</v>
      </c>
      <c r="F2239" s="167" t="s">
        <v>3501</v>
      </c>
      <c r="G2239" s="167" t="s">
        <v>3502</v>
      </c>
      <c r="H2239" s="168">
        <v>46164</v>
      </c>
      <c r="I2239" s="167"/>
      <c r="J2239" s="169">
        <v>26132</v>
      </c>
      <c r="K2239" s="167" t="s">
        <v>55</v>
      </c>
      <c r="L2239" s="169">
        <v>1</v>
      </c>
      <c r="M2239" s="167" t="s">
        <v>3513</v>
      </c>
      <c r="N2239" s="169">
        <v>0.4</v>
      </c>
      <c r="O2239" s="167" t="s">
        <v>3505</v>
      </c>
      <c r="P2239" s="167"/>
      <c r="Q2239" s="167" t="s">
        <v>3527</v>
      </c>
      <c r="R2239" s="167" t="s">
        <v>3528</v>
      </c>
      <c r="S2239" s="169">
        <v>1</v>
      </c>
      <c r="T2239" s="167" t="s">
        <v>3560</v>
      </c>
      <c r="U2239" s="169" t="s">
        <v>3561</v>
      </c>
      <c r="V2239" s="167" t="s">
        <v>6760</v>
      </c>
      <c r="W2239" s="167" t="s">
        <v>6761</v>
      </c>
      <c r="X2239" s="170" t="s">
        <v>165</v>
      </c>
      <c r="Y2239" s="171" t="s">
        <v>376</v>
      </c>
      <c r="Z2239" s="167" t="s">
        <v>11005</v>
      </c>
      <c r="AA2239" s="176">
        <v>7500</v>
      </c>
      <c r="AB2239" s="167" t="s">
        <v>11254</v>
      </c>
      <c r="AC2239" s="176">
        <v>7500</v>
      </c>
      <c r="AD2239" s="167" t="s">
        <v>11254</v>
      </c>
      <c r="AE2239" s="176">
        <v>510</v>
      </c>
    </row>
    <row r="2240" spans="1:31">
      <c r="A2240" s="178">
        <v>108265515960</v>
      </c>
      <c r="B2240" s="166">
        <v>46163</v>
      </c>
      <c r="C2240" s="167" t="s">
        <v>3524</v>
      </c>
      <c r="D2240" s="167" t="s">
        <v>3525</v>
      </c>
      <c r="E2240" s="167" t="s">
        <v>3526</v>
      </c>
      <c r="F2240" s="167" t="s">
        <v>3501</v>
      </c>
      <c r="G2240" s="167" t="s">
        <v>3502</v>
      </c>
      <c r="H2240" s="168">
        <v>46164</v>
      </c>
      <c r="I2240" s="167"/>
      <c r="J2240" s="169">
        <v>26132</v>
      </c>
      <c r="K2240" s="167" t="s">
        <v>55</v>
      </c>
      <c r="L2240" s="169">
        <v>1</v>
      </c>
      <c r="M2240" s="167" t="s">
        <v>3513</v>
      </c>
      <c r="N2240" s="169">
        <v>0.9</v>
      </c>
      <c r="O2240" s="167" t="s">
        <v>3505</v>
      </c>
      <c r="P2240" s="167"/>
      <c r="Q2240" s="167" t="s">
        <v>3514</v>
      </c>
      <c r="R2240" s="167" t="s">
        <v>3528</v>
      </c>
      <c r="S2240" s="169">
        <v>3</v>
      </c>
      <c r="T2240" s="167" t="s">
        <v>3529</v>
      </c>
      <c r="U2240" s="169" t="s">
        <v>3530</v>
      </c>
      <c r="V2240" s="167" t="s">
        <v>6762</v>
      </c>
      <c r="W2240" s="167" t="s">
        <v>6763</v>
      </c>
      <c r="X2240" s="170" t="s">
        <v>159</v>
      </c>
      <c r="Y2240" s="171" t="s">
        <v>6764</v>
      </c>
      <c r="Z2240" s="167" t="s">
        <v>11006</v>
      </c>
      <c r="AA2240" s="176">
        <v>3000</v>
      </c>
      <c r="AB2240" s="167" t="s">
        <v>11254</v>
      </c>
      <c r="AC2240" s="176">
        <v>3000</v>
      </c>
      <c r="AD2240" s="167" t="s">
        <v>11254</v>
      </c>
      <c r="AE2240" s="176">
        <v>90</v>
      </c>
    </row>
    <row r="2241" spans="1:31">
      <c r="A2241" s="178">
        <v>108265515960</v>
      </c>
      <c r="B2241" s="166">
        <v>46163</v>
      </c>
      <c r="C2241" s="167" t="s">
        <v>3524</v>
      </c>
      <c r="D2241" s="167" t="s">
        <v>3525</v>
      </c>
      <c r="E2241" s="167" t="s">
        <v>3526</v>
      </c>
      <c r="F2241" s="167" t="s">
        <v>3501</v>
      </c>
      <c r="G2241" s="167" t="s">
        <v>3502</v>
      </c>
      <c r="H2241" s="168">
        <v>46164</v>
      </c>
      <c r="I2241" s="167"/>
      <c r="J2241" s="169">
        <v>26132</v>
      </c>
      <c r="K2241" s="167" t="s">
        <v>55</v>
      </c>
      <c r="L2241" s="169">
        <v>1</v>
      </c>
      <c r="M2241" s="167" t="s">
        <v>3513</v>
      </c>
      <c r="N2241" s="169">
        <v>0.9</v>
      </c>
      <c r="O2241" s="167" t="s">
        <v>3505</v>
      </c>
      <c r="P2241" s="167"/>
      <c r="Q2241" s="167" t="s">
        <v>3514</v>
      </c>
      <c r="R2241" s="167" t="s">
        <v>3528</v>
      </c>
      <c r="S2241" s="169">
        <v>2</v>
      </c>
      <c r="T2241" s="167" t="s">
        <v>3529</v>
      </c>
      <c r="U2241" s="169" t="s">
        <v>3530</v>
      </c>
      <c r="V2241" s="167" t="s">
        <v>6765</v>
      </c>
      <c r="W2241" s="167" t="s">
        <v>6766</v>
      </c>
      <c r="X2241" s="170" t="s">
        <v>159</v>
      </c>
      <c r="Y2241" s="171" t="s">
        <v>6764</v>
      </c>
      <c r="Z2241" s="167" t="s">
        <v>11006</v>
      </c>
      <c r="AA2241" s="176">
        <v>9000</v>
      </c>
      <c r="AB2241" s="167" t="s">
        <v>11254</v>
      </c>
      <c r="AC2241" s="176">
        <v>9000</v>
      </c>
      <c r="AD2241" s="167" t="s">
        <v>11254</v>
      </c>
      <c r="AE2241" s="176">
        <v>270</v>
      </c>
    </row>
    <row r="2242" spans="1:31">
      <c r="A2242" s="178">
        <v>108265515960</v>
      </c>
      <c r="B2242" s="166">
        <v>46163</v>
      </c>
      <c r="C2242" s="167" t="s">
        <v>3524</v>
      </c>
      <c r="D2242" s="167" t="s">
        <v>3525</v>
      </c>
      <c r="E2242" s="167" t="s">
        <v>3526</v>
      </c>
      <c r="F2242" s="167" t="s">
        <v>3501</v>
      </c>
      <c r="G2242" s="167" t="s">
        <v>3502</v>
      </c>
      <c r="H2242" s="168">
        <v>46164</v>
      </c>
      <c r="I2242" s="167"/>
      <c r="J2242" s="169">
        <v>26132</v>
      </c>
      <c r="K2242" s="167" t="s">
        <v>55</v>
      </c>
      <c r="L2242" s="169">
        <v>1</v>
      </c>
      <c r="M2242" s="167" t="s">
        <v>3513</v>
      </c>
      <c r="N2242" s="169">
        <v>0.9</v>
      </c>
      <c r="O2242" s="167" t="s">
        <v>3505</v>
      </c>
      <c r="P2242" s="167"/>
      <c r="Q2242" s="167" t="s">
        <v>3514</v>
      </c>
      <c r="R2242" s="167" t="s">
        <v>3528</v>
      </c>
      <c r="S2242" s="169">
        <v>1</v>
      </c>
      <c r="T2242" s="167" t="s">
        <v>3529</v>
      </c>
      <c r="U2242" s="169" t="s">
        <v>3530</v>
      </c>
      <c r="V2242" s="167" t="s">
        <v>6767</v>
      </c>
      <c r="W2242" s="167" t="s">
        <v>6768</v>
      </c>
      <c r="X2242" s="170" t="s">
        <v>159</v>
      </c>
      <c r="Y2242" s="171" t="s">
        <v>6764</v>
      </c>
      <c r="Z2242" s="167" t="s">
        <v>11006</v>
      </c>
      <c r="AA2242" s="176">
        <v>3000</v>
      </c>
      <c r="AB2242" s="167" t="s">
        <v>11254</v>
      </c>
      <c r="AC2242" s="176">
        <v>3000</v>
      </c>
      <c r="AD2242" s="167" t="s">
        <v>11254</v>
      </c>
      <c r="AE2242" s="176">
        <v>90</v>
      </c>
    </row>
    <row r="2243" spans="1:31">
      <c r="A2243" s="178">
        <v>108265519940</v>
      </c>
      <c r="B2243" s="166">
        <v>46163</v>
      </c>
      <c r="C2243" s="167" t="s">
        <v>3524</v>
      </c>
      <c r="D2243" s="167" t="s">
        <v>3525</v>
      </c>
      <c r="E2243" s="167" t="s">
        <v>3526</v>
      </c>
      <c r="F2243" s="167" t="s">
        <v>3501</v>
      </c>
      <c r="G2243" s="167" t="s">
        <v>3502</v>
      </c>
      <c r="H2243" s="168">
        <v>46164</v>
      </c>
      <c r="I2243" s="167"/>
      <c r="J2243" s="169">
        <v>26132</v>
      </c>
      <c r="K2243" s="167" t="s">
        <v>55</v>
      </c>
      <c r="L2243" s="169">
        <v>5</v>
      </c>
      <c r="M2243" s="167" t="s">
        <v>3513</v>
      </c>
      <c r="N2243" s="169">
        <v>3.3</v>
      </c>
      <c r="O2243" s="167" t="s">
        <v>3505</v>
      </c>
      <c r="P2243" s="167"/>
      <c r="Q2243" s="167" t="s">
        <v>3527</v>
      </c>
      <c r="R2243" s="167" t="s">
        <v>3528</v>
      </c>
      <c r="S2243" s="169">
        <v>4</v>
      </c>
      <c r="T2243" s="167" t="s">
        <v>3529</v>
      </c>
      <c r="U2243" s="169" t="s">
        <v>3530</v>
      </c>
      <c r="V2243" s="167" t="s">
        <v>6769</v>
      </c>
      <c r="W2243" s="167" t="s">
        <v>6770</v>
      </c>
      <c r="X2243" s="170" t="s">
        <v>157</v>
      </c>
      <c r="Y2243" s="171" t="s">
        <v>368</v>
      </c>
      <c r="Z2243" s="167" t="s">
        <v>11007</v>
      </c>
      <c r="AA2243" s="176">
        <v>4500</v>
      </c>
      <c r="AB2243" s="167" t="s">
        <v>11254</v>
      </c>
      <c r="AC2243" s="176">
        <v>4500</v>
      </c>
      <c r="AD2243" s="167" t="s">
        <v>11254</v>
      </c>
      <c r="AE2243" s="176">
        <v>2970</v>
      </c>
    </row>
    <row r="2244" spans="1:31">
      <c r="A2244" s="178">
        <v>108265519940</v>
      </c>
      <c r="B2244" s="166">
        <v>46163</v>
      </c>
      <c r="C2244" s="167" t="s">
        <v>3524</v>
      </c>
      <c r="D2244" s="167" t="s">
        <v>3525</v>
      </c>
      <c r="E2244" s="167" t="s">
        <v>3526</v>
      </c>
      <c r="F2244" s="167" t="s">
        <v>3501</v>
      </c>
      <c r="G2244" s="167" t="s">
        <v>3502</v>
      </c>
      <c r="H2244" s="168">
        <v>46164</v>
      </c>
      <c r="I2244" s="167"/>
      <c r="J2244" s="169">
        <v>26132</v>
      </c>
      <c r="K2244" s="167" t="s">
        <v>55</v>
      </c>
      <c r="L2244" s="169">
        <v>5</v>
      </c>
      <c r="M2244" s="167" t="s">
        <v>3513</v>
      </c>
      <c r="N2244" s="169">
        <v>3.3</v>
      </c>
      <c r="O2244" s="167" t="s">
        <v>3505</v>
      </c>
      <c r="P2244" s="167"/>
      <c r="Q2244" s="167" t="s">
        <v>3527</v>
      </c>
      <c r="R2244" s="167" t="s">
        <v>3528</v>
      </c>
      <c r="S2244" s="169">
        <v>3</v>
      </c>
      <c r="T2244" s="167" t="s">
        <v>3529</v>
      </c>
      <c r="U2244" s="169" t="s">
        <v>3530</v>
      </c>
      <c r="V2244" s="167" t="s">
        <v>6771</v>
      </c>
      <c r="W2244" s="167" t="s">
        <v>6772</v>
      </c>
      <c r="X2244" s="170" t="s">
        <v>157</v>
      </c>
      <c r="Y2244" s="171" t="s">
        <v>368</v>
      </c>
      <c r="Z2244" s="167" t="s">
        <v>11007</v>
      </c>
      <c r="AA2244" s="176">
        <v>4500</v>
      </c>
      <c r="AB2244" s="167" t="s">
        <v>11254</v>
      </c>
      <c r="AC2244" s="176">
        <v>4500</v>
      </c>
      <c r="AD2244" s="167" t="s">
        <v>11254</v>
      </c>
      <c r="AE2244" s="176">
        <v>2970</v>
      </c>
    </row>
    <row r="2245" spans="1:31">
      <c r="A2245" s="178">
        <v>108265519940</v>
      </c>
      <c r="B2245" s="166">
        <v>46163</v>
      </c>
      <c r="C2245" s="167" t="s">
        <v>3524</v>
      </c>
      <c r="D2245" s="167" t="s">
        <v>3525</v>
      </c>
      <c r="E2245" s="167" t="s">
        <v>3526</v>
      </c>
      <c r="F2245" s="167" t="s">
        <v>3501</v>
      </c>
      <c r="G2245" s="167" t="s">
        <v>3502</v>
      </c>
      <c r="H2245" s="168">
        <v>46164</v>
      </c>
      <c r="I2245" s="167"/>
      <c r="J2245" s="169">
        <v>26132</v>
      </c>
      <c r="K2245" s="167" t="s">
        <v>55</v>
      </c>
      <c r="L2245" s="169">
        <v>5</v>
      </c>
      <c r="M2245" s="167" t="s">
        <v>3513</v>
      </c>
      <c r="N2245" s="169">
        <v>3.3</v>
      </c>
      <c r="O2245" s="167" t="s">
        <v>3505</v>
      </c>
      <c r="P2245" s="167"/>
      <c r="Q2245" s="167" t="s">
        <v>3527</v>
      </c>
      <c r="R2245" s="167" t="s">
        <v>3528</v>
      </c>
      <c r="S2245" s="169">
        <v>2</v>
      </c>
      <c r="T2245" s="167" t="s">
        <v>3540</v>
      </c>
      <c r="U2245" s="169" t="s">
        <v>3541</v>
      </c>
      <c r="V2245" s="167" t="s">
        <v>4933</v>
      </c>
      <c r="W2245" s="167" t="s">
        <v>4934</v>
      </c>
      <c r="X2245" s="170" t="s">
        <v>3533</v>
      </c>
      <c r="Y2245" s="171" t="s">
        <v>368</v>
      </c>
      <c r="Z2245" s="167" t="s">
        <v>11007</v>
      </c>
      <c r="AA2245" s="176">
        <v>8000</v>
      </c>
      <c r="AB2245" s="167" t="s">
        <v>11254</v>
      </c>
      <c r="AC2245" s="176">
        <v>8000</v>
      </c>
      <c r="AD2245" s="167" t="s">
        <v>11254</v>
      </c>
      <c r="AE2245" s="176">
        <v>672.8</v>
      </c>
    </row>
    <row r="2246" spans="1:31">
      <c r="A2246" s="178">
        <v>108265519940</v>
      </c>
      <c r="B2246" s="166">
        <v>46163</v>
      </c>
      <c r="C2246" s="167" t="s">
        <v>3524</v>
      </c>
      <c r="D2246" s="167" t="s">
        <v>3525</v>
      </c>
      <c r="E2246" s="167" t="s">
        <v>3526</v>
      </c>
      <c r="F2246" s="167" t="s">
        <v>3501</v>
      </c>
      <c r="G2246" s="167" t="s">
        <v>3502</v>
      </c>
      <c r="H2246" s="168">
        <v>46164</v>
      </c>
      <c r="I2246" s="167"/>
      <c r="J2246" s="169">
        <v>26132</v>
      </c>
      <c r="K2246" s="167" t="s">
        <v>55</v>
      </c>
      <c r="L2246" s="169">
        <v>5</v>
      </c>
      <c r="M2246" s="167" t="s">
        <v>3513</v>
      </c>
      <c r="N2246" s="169">
        <v>3.3</v>
      </c>
      <c r="O2246" s="167" t="s">
        <v>3505</v>
      </c>
      <c r="P2246" s="167"/>
      <c r="Q2246" s="167" t="s">
        <v>3527</v>
      </c>
      <c r="R2246" s="167" t="s">
        <v>3528</v>
      </c>
      <c r="S2246" s="169">
        <v>1</v>
      </c>
      <c r="T2246" s="167" t="s">
        <v>3529</v>
      </c>
      <c r="U2246" s="169" t="s">
        <v>3530</v>
      </c>
      <c r="V2246" s="167" t="s">
        <v>6773</v>
      </c>
      <c r="W2246" s="167" t="s">
        <v>6774</v>
      </c>
      <c r="X2246" s="170" t="s">
        <v>3533</v>
      </c>
      <c r="Y2246" s="171" t="s">
        <v>368</v>
      </c>
      <c r="Z2246" s="167" t="s">
        <v>11007</v>
      </c>
      <c r="AA2246" s="176">
        <v>1000</v>
      </c>
      <c r="AB2246" s="167" t="s">
        <v>11254</v>
      </c>
      <c r="AC2246" s="176">
        <v>1000</v>
      </c>
      <c r="AD2246" s="167" t="s">
        <v>11254</v>
      </c>
      <c r="AE2246" s="176">
        <v>1860</v>
      </c>
    </row>
    <row r="2247" spans="1:31">
      <c r="A2247" s="178">
        <v>108265523440</v>
      </c>
      <c r="B2247" s="166">
        <v>46163</v>
      </c>
      <c r="C2247" s="167" t="s">
        <v>3524</v>
      </c>
      <c r="D2247" s="167" t="s">
        <v>3525</v>
      </c>
      <c r="E2247" s="167" t="s">
        <v>3526</v>
      </c>
      <c r="F2247" s="167" t="s">
        <v>3501</v>
      </c>
      <c r="G2247" s="167" t="s">
        <v>3502</v>
      </c>
      <c r="H2247" s="168">
        <v>46164</v>
      </c>
      <c r="I2247" s="167"/>
      <c r="J2247" s="169">
        <v>26132</v>
      </c>
      <c r="K2247" s="167" t="s">
        <v>55</v>
      </c>
      <c r="L2247" s="169">
        <v>1</v>
      </c>
      <c r="M2247" s="167" t="s">
        <v>3513</v>
      </c>
      <c r="N2247" s="169">
        <v>13.6</v>
      </c>
      <c r="O2247" s="167" t="s">
        <v>3505</v>
      </c>
      <c r="P2247" s="167"/>
      <c r="Q2247" s="167" t="s">
        <v>3514</v>
      </c>
      <c r="R2247" s="167" t="s">
        <v>3528</v>
      </c>
      <c r="S2247" s="169">
        <v>18</v>
      </c>
      <c r="T2247" s="167" t="s">
        <v>3540</v>
      </c>
      <c r="U2247" s="169" t="s">
        <v>3541</v>
      </c>
      <c r="V2247" s="167" t="s">
        <v>6775</v>
      </c>
      <c r="W2247" s="167" t="s">
        <v>3543</v>
      </c>
      <c r="X2247" s="170" t="s">
        <v>157</v>
      </c>
      <c r="Y2247" s="171" t="s">
        <v>6776</v>
      </c>
      <c r="Z2247" s="167" t="s">
        <v>11008</v>
      </c>
      <c r="AA2247" s="176">
        <v>6000</v>
      </c>
      <c r="AB2247" s="167" t="s">
        <v>11254</v>
      </c>
      <c r="AC2247" s="176">
        <v>6000</v>
      </c>
      <c r="AD2247" s="167" t="s">
        <v>11254</v>
      </c>
      <c r="AE2247" s="176">
        <v>291</v>
      </c>
    </row>
    <row r="2248" spans="1:31">
      <c r="A2248" s="178">
        <v>108265523440</v>
      </c>
      <c r="B2248" s="166">
        <v>46163</v>
      </c>
      <c r="C2248" s="167" t="s">
        <v>3524</v>
      </c>
      <c r="D2248" s="167" t="s">
        <v>3525</v>
      </c>
      <c r="E2248" s="167" t="s">
        <v>3526</v>
      </c>
      <c r="F2248" s="167" t="s">
        <v>3501</v>
      </c>
      <c r="G2248" s="167" t="s">
        <v>3502</v>
      </c>
      <c r="H2248" s="168">
        <v>46164</v>
      </c>
      <c r="I2248" s="167"/>
      <c r="J2248" s="169">
        <v>26132</v>
      </c>
      <c r="K2248" s="167" t="s">
        <v>55</v>
      </c>
      <c r="L2248" s="169">
        <v>1</v>
      </c>
      <c r="M2248" s="167" t="s">
        <v>3513</v>
      </c>
      <c r="N2248" s="169">
        <v>13.6</v>
      </c>
      <c r="O2248" s="167" t="s">
        <v>3505</v>
      </c>
      <c r="P2248" s="167"/>
      <c r="Q2248" s="167" t="s">
        <v>3514</v>
      </c>
      <c r="R2248" s="167" t="s">
        <v>3528</v>
      </c>
      <c r="S2248" s="169">
        <v>17</v>
      </c>
      <c r="T2248" s="167" t="s">
        <v>3560</v>
      </c>
      <c r="U2248" s="169" t="s">
        <v>3561</v>
      </c>
      <c r="V2248" s="167" t="s">
        <v>6777</v>
      </c>
      <c r="W2248" s="167" t="s">
        <v>6778</v>
      </c>
      <c r="X2248" s="170" t="s">
        <v>159</v>
      </c>
      <c r="Y2248" s="171" t="s">
        <v>6776</v>
      </c>
      <c r="Z2248" s="167" t="s">
        <v>11008</v>
      </c>
      <c r="AA2248" s="176">
        <v>60000</v>
      </c>
      <c r="AB2248" s="167" t="s">
        <v>11254</v>
      </c>
      <c r="AC2248" s="176">
        <v>60000</v>
      </c>
      <c r="AD2248" s="167" t="s">
        <v>11254</v>
      </c>
      <c r="AE2248" s="176">
        <v>204</v>
      </c>
    </row>
    <row r="2249" spans="1:31">
      <c r="A2249" s="178">
        <v>108265523440</v>
      </c>
      <c r="B2249" s="166">
        <v>46163</v>
      </c>
      <c r="C2249" s="167" t="s">
        <v>3524</v>
      </c>
      <c r="D2249" s="167" t="s">
        <v>3525</v>
      </c>
      <c r="E2249" s="167" t="s">
        <v>3526</v>
      </c>
      <c r="F2249" s="167" t="s">
        <v>3501</v>
      </c>
      <c r="G2249" s="167" t="s">
        <v>3502</v>
      </c>
      <c r="H2249" s="168">
        <v>46164</v>
      </c>
      <c r="I2249" s="167"/>
      <c r="J2249" s="169">
        <v>26132</v>
      </c>
      <c r="K2249" s="167" t="s">
        <v>55</v>
      </c>
      <c r="L2249" s="169">
        <v>1</v>
      </c>
      <c r="M2249" s="167" t="s">
        <v>3513</v>
      </c>
      <c r="N2249" s="169">
        <v>13.6</v>
      </c>
      <c r="O2249" s="167" t="s">
        <v>3505</v>
      </c>
      <c r="P2249" s="167"/>
      <c r="Q2249" s="167" t="s">
        <v>3514</v>
      </c>
      <c r="R2249" s="167" t="s">
        <v>3528</v>
      </c>
      <c r="S2249" s="169">
        <v>16</v>
      </c>
      <c r="T2249" s="167" t="s">
        <v>3971</v>
      </c>
      <c r="U2249" s="169" t="s">
        <v>3972</v>
      </c>
      <c r="V2249" s="167" t="s">
        <v>6779</v>
      </c>
      <c r="W2249" s="167" t="s">
        <v>6780</v>
      </c>
      <c r="X2249" s="170" t="s">
        <v>159</v>
      </c>
      <c r="Y2249" s="171" t="s">
        <v>6776</v>
      </c>
      <c r="Z2249" s="167" t="s">
        <v>11008</v>
      </c>
      <c r="AA2249" s="176">
        <v>200</v>
      </c>
      <c r="AB2249" s="167" t="s">
        <v>11254</v>
      </c>
      <c r="AC2249" s="176">
        <v>200</v>
      </c>
      <c r="AD2249" s="167" t="s">
        <v>11254</v>
      </c>
      <c r="AE2249" s="176">
        <v>25.28</v>
      </c>
    </row>
    <row r="2250" spans="1:31">
      <c r="A2250" s="178">
        <v>108265523440</v>
      </c>
      <c r="B2250" s="166">
        <v>46163</v>
      </c>
      <c r="C2250" s="167" t="s">
        <v>3524</v>
      </c>
      <c r="D2250" s="167" t="s">
        <v>3525</v>
      </c>
      <c r="E2250" s="167" t="s">
        <v>3526</v>
      </c>
      <c r="F2250" s="167" t="s">
        <v>3501</v>
      </c>
      <c r="G2250" s="167" t="s">
        <v>3502</v>
      </c>
      <c r="H2250" s="168">
        <v>46164</v>
      </c>
      <c r="I2250" s="167"/>
      <c r="J2250" s="169">
        <v>26132</v>
      </c>
      <c r="K2250" s="167" t="s">
        <v>55</v>
      </c>
      <c r="L2250" s="169">
        <v>1</v>
      </c>
      <c r="M2250" s="167" t="s">
        <v>3513</v>
      </c>
      <c r="N2250" s="169">
        <v>13.6</v>
      </c>
      <c r="O2250" s="167" t="s">
        <v>3505</v>
      </c>
      <c r="P2250" s="167"/>
      <c r="Q2250" s="167" t="s">
        <v>3514</v>
      </c>
      <c r="R2250" s="167" t="s">
        <v>3528</v>
      </c>
      <c r="S2250" s="169">
        <v>15</v>
      </c>
      <c r="T2250" s="167" t="s">
        <v>4217</v>
      </c>
      <c r="U2250" s="169" t="s">
        <v>3536</v>
      </c>
      <c r="V2250" s="167" t="s">
        <v>6781</v>
      </c>
      <c r="W2250" s="167" t="s">
        <v>6782</v>
      </c>
      <c r="X2250" s="170" t="s">
        <v>159</v>
      </c>
      <c r="Y2250" s="171" t="s">
        <v>6776</v>
      </c>
      <c r="Z2250" s="167" t="s">
        <v>11008</v>
      </c>
      <c r="AA2250" s="176">
        <v>500</v>
      </c>
      <c r="AB2250" s="167" t="s">
        <v>11254</v>
      </c>
      <c r="AC2250" s="176">
        <v>500</v>
      </c>
      <c r="AD2250" s="167" t="s">
        <v>11254</v>
      </c>
      <c r="AE2250" s="176">
        <v>17.34</v>
      </c>
    </row>
    <row r="2251" spans="1:31">
      <c r="A2251" s="178">
        <v>108265523440</v>
      </c>
      <c r="B2251" s="166">
        <v>46163</v>
      </c>
      <c r="C2251" s="167" t="s">
        <v>3524</v>
      </c>
      <c r="D2251" s="167" t="s">
        <v>3525</v>
      </c>
      <c r="E2251" s="167" t="s">
        <v>3526</v>
      </c>
      <c r="F2251" s="167" t="s">
        <v>3501</v>
      </c>
      <c r="G2251" s="167" t="s">
        <v>3502</v>
      </c>
      <c r="H2251" s="168">
        <v>46164</v>
      </c>
      <c r="I2251" s="167"/>
      <c r="J2251" s="169">
        <v>26132</v>
      </c>
      <c r="K2251" s="167" t="s">
        <v>55</v>
      </c>
      <c r="L2251" s="169">
        <v>1</v>
      </c>
      <c r="M2251" s="167" t="s">
        <v>3513</v>
      </c>
      <c r="N2251" s="169">
        <v>13.6</v>
      </c>
      <c r="O2251" s="167" t="s">
        <v>3505</v>
      </c>
      <c r="P2251" s="167"/>
      <c r="Q2251" s="167" t="s">
        <v>3514</v>
      </c>
      <c r="R2251" s="167" t="s">
        <v>3528</v>
      </c>
      <c r="S2251" s="169">
        <v>14</v>
      </c>
      <c r="T2251" s="167" t="s">
        <v>3717</v>
      </c>
      <c r="U2251" s="169" t="s">
        <v>3718</v>
      </c>
      <c r="V2251" s="167" t="s">
        <v>6742</v>
      </c>
      <c r="W2251" s="167" t="s">
        <v>6743</v>
      </c>
      <c r="X2251" s="170" t="s">
        <v>159</v>
      </c>
      <c r="Y2251" s="171" t="s">
        <v>6776</v>
      </c>
      <c r="Z2251" s="167" t="s">
        <v>11008</v>
      </c>
      <c r="AA2251" s="176">
        <v>9000</v>
      </c>
      <c r="AB2251" s="167" t="s">
        <v>11254</v>
      </c>
      <c r="AC2251" s="176">
        <v>9000</v>
      </c>
      <c r="AD2251" s="167" t="s">
        <v>11254</v>
      </c>
      <c r="AE2251" s="176">
        <v>2662.74</v>
      </c>
    </row>
    <row r="2252" spans="1:31">
      <c r="A2252" s="178">
        <v>108265523440</v>
      </c>
      <c r="B2252" s="166">
        <v>46163</v>
      </c>
      <c r="C2252" s="167" t="s">
        <v>3524</v>
      </c>
      <c r="D2252" s="167" t="s">
        <v>3525</v>
      </c>
      <c r="E2252" s="167" t="s">
        <v>3526</v>
      </c>
      <c r="F2252" s="167" t="s">
        <v>3501</v>
      </c>
      <c r="G2252" s="167" t="s">
        <v>3502</v>
      </c>
      <c r="H2252" s="168">
        <v>46164</v>
      </c>
      <c r="I2252" s="167"/>
      <c r="J2252" s="169">
        <v>26132</v>
      </c>
      <c r="K2252" s="167" t="s">
        <v>55</v>
      </c>
      <c r="L2252" s="169">
        <v>1</v>
      </c>
      <c r="M2252" s="167" t="s">
        <v>3513</v>
      </c>
      <c r="N2252" s="169">
        <v>13.6</v>
      </c>
      <c r="O2252" s="167" t="s">
        <v>3505</v>
      </c>
      <c r="P2252" s="167"/>
      <c r="Q2252" s="167" t="s">
        <v>3514</v>
      </c>
      <c r="R2252" s="167" t="s">
        <v>3528</v>
      </c>
      <c r="S2252" s="169">
        <v>13</v>
      </c>
      <c r="T2252" s="167" t="s">
        <v>3545</v>
      </c>
      <c r="U2252" s="169" t="s">
        <v>3546</v>
      </c>
      <c r="V2252" s="167" t="s">
        <v>6783</v>
      </c>
      <c r="W2252" s="167" t="s">
        <v>6784</v>
      </c>
      <c r="X2252" s="170" t="s">
        <v>160</v>
      </c>
      <c r="Y2252" s="171" t="s">
        <v>6776</v>
      </c>
      <c r="Z2252" s="167" t="s">
        <v>11008</v>
      </c>
      <c r="AA2252" s="176">
        <v>1000</v>
      </c>
      <c r="AB2252" s="167" t="s">
        <v>11254</v>
      </c>
      <c r="AC2252" s="176">
        <v>1000</v>
      </c>
      <c r="AD2252" s="167" t="s">
        <v>11254</v>
      </c>
      <c r="AE2252" s="176">
        <v>398</v>
      </c>
    </row>
    <row r="2253" spans="1:31">
      <c r="A2253" s="178">
        <v>108265523440</v>
      </c>
      <c r="B2253" s="166">
        <v>46163</v>
      </c>
      <c r="C2253" s="167" t="s">
        <v>3524</v>
      </c>
      <c r="D2253" s="167" t="s">
        <v>3525</v>
      </c>
      <c r="E2253" s="167" t="s">
        <v>3526</v>
      </c>
      <c r="F2253" s="167" t="s">
        <v>3501</v>
      </c>
      <c r="G2253" s="167" t="s">
        <v>3502</v>
      </c>
      <c r="H2253" s="168">
        <v>46164</v>
      </c>
      <c r="I2253" s="167"/>
      <c r="J2253" s="169">
        <v>26132</v>
      </c>
      <c r="K2253" s="167" t="s">
        <v>55</v>
      </c>
      <c r="L2253" s="169">
        <v>1</v>
      </c>
      <c r="M2253" s="167" t="s">
        <v>3513</v>
      </c>
      <c r="N2253" s="169">
        <v>13.6</v>
      </c>
      <c r="O2253" s="167" t="s">
        <v>3505</v>
      </c>
      <c r="P2253" s="167"/>
      <c r="Q2253" s="167" t="s">
        <v>3514</v>
      </c>
      <c r="R2253" s="167" t="s">
        <v>3528</v>
      </c>
      <c r="S2253" s="169">
        <v>12</v>
      </c>
      <c r="T2253" s="167" t="s">
        <v>3529</v>
      </c>
      <c r="U2253" s="169" t="s">
        <v>3530</v>
      </c>
      <c r="V2253" s="167" t="s">
        <v>6503</v>
      </c>
      <c r="W2253" s="167" t="s">
        <v>6504</v>
      </c>
      <c r="X2253" s="170" t="s">
        <v>165</v>
      </c>
      <c r="Y2253" s="171" t="s">
        <v>6776</v>
      </c>
      <c r="Z2253" s="167" t="s">
        <v>11008</v>
      </c>
      <c r="AA2253" s="176">
        <v>100</v>
      </c>
      <c r="AB2253" s="167" t="s">
        <v>11254</v>
      </c>
      <c r="AC2253" s="176">
        <v>100</v>
      </c>
      <c r="AD2253" s="167" t="s">
        <v>11254</v>
      </c>
      <c r="AE2253" s="176">
        <v>105.42100000000001</v>
      </c>
    </row>
    <row r="2254" spans="1:31">
      <c r="A2254" s="178">
        <v>108265523440</v>
      </c>
      <c r="B2254" s="166">
        <v>46163</v>
      </c>
      <c r="C2254" s="167" t="s">
        <v>3524</v>
      </c>
      <c r="D2254" s="167" t="s">
        <v>3525</v>
      </c>
      <c r="E2254" s="167" t="s">
        <v>3526</v>
      </c>
      <c r="F2254" s="167" t="s">
        <v>3501</v>
      </c>
      <c r="G2254" s="167" t="s">
        <v>3502</v>
      </c>
      <c r="H2254" s="168">
        <v>46164</v>
      </c>
      <c r="I2254" s="167"/>
      <c r="J2254" s="169">
        <v>26132</v>
      </c>
      <c r="K2254" s="167" t="s">
        <v>55</v>
      </c>
      <c r="L2254" s="169">
        <v>1</v>
      </c>
      <c r="M2254" s="167" t="s">
        <v>3513</v>
      </c>
      <c r="N2254" s="169">
        <v>13.6</v>
      </c>
      <c r="O2254" s="167" t="s">
        <v>3505</v>
      </c>
      <c r="P2254" s="167"/>
      <c r="Q2254" s="167" t="s">
        <v>3514</v>
      </c>
      <c r="R2254" s="167" t="s">
        <v>3528</v>
      </c>
      <c r="S2254" s="169">
        <v>11</v>
      </c>
      <c r="T2254" s="167" t="s">
        <v>3540</v>
      </c>
      <c r="U2254" s="169" t="s">
        <v>3541</v>
      </c>
      <c r="V2254" s="167" t="s">
        <v>6785</v>
      </c>
      <c r="W2254" s="167" t="s">
        <v>6786</v>
      </c>
      <c r="X2254" s="170" t="s">
        <v>157</v>
      </c>
      <c r="Y2254" s="171" t="s">
        <v>6776</v>
      </c>
      <c r="Z2254" s="167" t="s">
        <v>11008</v>
      </c>
      <c r="AA2254" s="176">
        <v>78000</v>
      </c>
      <c r="AB2254" s="167" t="s">
        <v>11254</v>
      </c>
      <c r="AC2254" s="176">
        <v>78000</v>
      </c>
      <c r="AD2254" s="167" t="s">
        <v>11254</v>
      </c>
      <c r="AE2254" s="176">
        <v>1059.24</v>
      </c>
    </row>
    <row r="2255" spans="1:31">
      <c r="A2255" s="178">
        <v>108265523440</v>
      </c>
      <c r="B2255" s="166">
        <v>46163</v>
      </c>
      <c r="C2255" s="167" t="s">
        <v>3524</v>
      </c>
      <c r="D2255" s="167" t="s">
        <v>3525</v>
      </c>
      <c r="E2255" s="167" t="s">
        <v>3526</v>
      </c>
      <c r="F2255" s="167" t="s">
        <v>3501</v>
      </c>
      <c r="G2255" s="167" t="s">
        <v>3502</v>
      </c>
      <c r="H2255" s="168">
        <v>46164</v>
      </c>
      <c r="I2255" s="167"/>
      <c r="J2255" s="169">
        <v>26132</v>
      </c>
      <c r="K2255" s="167" t="s">
        <v>55</v>
      </c>
      <c r="L2255" s="169">
        <v>1</v>
      </c>
      <c r="M2255" s="167" t="s">
        <v>3513</v>
      </c>
      <c r="N2255" s="169">
        <v>13.6</v>
      </c>
      <c r="O2255" s="167" t="s">
        <v>3505</v>
      </c>
      <c r="P2255" s="167"/>
      <c r="Q2255" s="167" t="s">
        <v>3514</v>
      </c>
      <c r="R2255" s="167" t="s">
        <v>3528</v>
      </c>
      <c r="S2255" s="169">
        <v>10</v>
      </c>
      <c r="T2255" s="167" t="s">
        <v>3560</v>
      </c>
      <c r="U2255" s="169" t="s">
        <v>3561</v>
      </c>
      <c r="V2255" s="167" t="s">
        <v>6787</v>
      </c>
      <c r="W2255" s="167" t="s">
        <v>6788</v>
      </c>
      <c r="X2255" s="170" t="s">
        <v>165</v>
      </c>
      <c r="Y2255" s="171" t="s">
        <v>6776</v>
      </c>
      <c r="Z2255" s="167" t="s">
        <v>11008</v>
      </c>
      <c r="AA2255" s="176">
        <v>1100</v>
      </c>
      <c r="AB2255" s="167" t="s">
        <v>11254</v>
      </c>
      <c r="AC2255" s="176">
        <v>1100</v>
      </c>
      <c r="AD2255" s="167" t="s">
        <v>11254</v>
      </c>
      <c r="AE2255" s="176">
        <v>30.404</v>
      </c>
    </row>
    <row r="2256" spans="1:31">
      <c r="A2256" s="178">
        <v>108265523440</v>
      </c>
      <c r="B2256" s="166">
        <v>46163</v>
      </c>
      <c r="C2256" s="167" t="s">
        <v>3524</v>
      </c>
      <c r="D2256" s="167" t="s">
        <v>3525</v>
      </c>
      <c r="E2256" s="167" t="s">
        <v>3526</v>
      </c>
      <c r="F2256" s="167" t="s">
        <v>3501</v>
      </c>
      <c r="G2256" s="167" t="s">
        <v>3502</v>
      </c>
      <c r="H2256" s="168">
        <v>46164</v>
      </c>
      <c r="I2256" s="167"/>
      <c r="J2256" s="169">
        <v>26132</v>
      </c>
      <c r="K2256" s="167" t="s">
        <v>55</v>
      </c>
      <c r="L2256" s="169">
        <v>1</v>
      </c>
      <c r="M2256" s="167" t="s">
        <v>3513</v>
      </c>
      <c r="N2256" s="169">
        <v>13.6</v>
      </c>
      <c r="O2256" s="167" t="s">
        <v>3505</v>
      </c>
      <c r="P2256" s="167"/>
      <c r="Q2256" s="167" t="s">
        <v>3514</v>
      </c>
      <c r="R2256" s="167" t="s">
        <v>3528</v>
      </c>
      <c r="S2256" s="169">
        <v>9</v>
      </c>
      <c r="T2256" s="167" t="s">
        <v>3560</v>
      </c>
      <c r="U2256" s="169" t="s">
        <v>3561</v>
      </c>
      <c r="V2256" s="167" t="s">
        <v>6789</v>
      </c>
      <c r="W2256" s="167" t="s">
        <v>6790</v>
      </c>
      <c r="X2256" s="170" t="s">
        <v>165</v>
      </c>
      <c r="Y2256" s="171" t="s">
        <v>6776</v>
      </c>
      <c r="Z2256" s="167" t="s">
        <v>11008</v>
      </c>
      <c r="AA2256" s="176">
        <v>2000</v>
      </c>
      <c r="AB2256" s="167" t="s">
        <v>11254</v>
      </c>
      <c r="AC2256" s="176">
        <v>2000</v>
      </c>
      <c r="AD2256" s="167" t="s">
        <v>11254</v>
      </c>
      <c r="AE2256" s="176">
        <v>128</v>
      </c>
    </row>
    <row r="2257" spans="1:31">
      <c r="A2257" s="178">
        <v>108265523440</v>
      </c>
      <c r="B2257" s="166">
        <v>46163</v>
      </c>
      <c r="C2257" s="167" t="s">
        <v>3524</v>
      </c>
      <c r="D2257" s="167" t="s">
        <v>3525</v>
      </c>
      <c r="E2257" s="167" t="s">
        <v>3526</v>
      </c>
      <c r="F2257" s="167" t="s">
        <v>3501</v>
      </c>
      <c r="G2257" s="167" t="s">
        <v>3502</v>
      </c>
      <c r="H2257" s="168">
        <v>46164</v>
      </c>
      <c r="I2257" s="167"/>
      <c r="J2257" s="169">
        <v>26132</v>
      </c>
      <c r="K2257" s="167" t="s">
        <v>55</v>
      </c>
      <c r="L2257" s="169">
        <v>1</v>
      </c>
      <c r="M2257" s="167" t="s">
        <v>3513</v>
      </c>
      <c r="N2257" s="169">
        <v>13.6</v>
      </c>
      <c r="O2257" s="167" t="s">
        <v>3505</v>
      </c>
      <c r="P2257" s="167"/>
      <c r="Q2257" s="167" t="s">
        <v>3514</v>
      </c>
      <c r="R2257" s="167" t="s">
        <v>3528</v>
      </c>
      <c r="S2257" s="169">
        <v>8</v>
      </c>
      <c r="T2257" s="167" t="s">
        <v>3560</v>
      </c>
      <c r="U2257" s="169" t="s">
        <v>3561</v>
      </c>
      <c r="V2257" s="167" t="s">
        <v>6791</v>
      </c>
      <c r="W2257" s="167" t="s">
        <v>6792</v>
      </c>
      <c r="X2257" s="170" t="s">
        <v>165</v>
      </c>
      <c r="Y2257" s="171" t="s">
        <v>6776</v>
      </c>
      <c r="Z2257" s="167" t="s">
        <v>11008</v>
      </c>
      <c r="AA2257" s="176">
        <v>3720</v>
      </c>
      <c r="AB2257" s="167" t="s">
        <v>11254</v>
      </c>
      <c r="AC2257" s="176">
        <v>3720</v>
      </c>
      <c r="AD2257" s="167" t="s">
        <v>11254</v>
      </c>
      <c r="AE2257" s="176">
        <v>314.45159999999998</v>
      </c>
    </row>
    <row r="2258" spans="1:31">
      <c r="A2258" s="178">
        <v>108265523440</v>
      </c>
      <c r="B2258" s="166">
        <v>46163</v>
      </c>
      <c r="C2258" s="167" t="s">
        <v>3524</v>
      </c>
      <c r="D2258" s="167" t="s">
        <v>3525</v>
      </c>
      <c r="E2258" s="167" t="s">
        <v>3526</v>
      </c>
      <c r="F2258" s="167" t="s">
        <v>3501</v>
      </c>
      <c r="G2258" s="167" t="s">
        <v>3502</v>
      </c>
      <c r="H2258" s="168">
        <v>46164</v>
      </c>
      <c r="I2258" s="167"/>
      <c r="J2258" s="169">
        <v>26132</v>
      </c>
      <c r="K2258" s="167" t="s">
        <v>55</v>
      </c>
      <c r="L2258" s="169">
        <v>1</v>
      </c>
      <c r="M2258" s="167" t="s">
        <v>3513</v>
      </c>
      <c r="N2258" s="169">
        <v>13.6</v>
      </c>
      <c r="O2258" s="167" t="s">
        <v>3505</v>
      </c>
      <c r="P2258" s="167"/>
      <c r="Q2258" s="167" t="s">
        <v>3514</v>
      </c>
      <c r="R2258" s="167" t="s">
        <v>3528</v>
      </c>
      <c r="S2258" s="169">
        <v>7</v>
      </c>
      <c r="T2258" s="167" t="s">
        <v>4051</v>
      </c>
      <c r="U2258" s="169" t="s">
        <v>4052</v>
      </c>
      <c r="V2258" s="167" t="s">
        <v>6793</v>
      </c>
      <c r="W2258" s="167" t="s">
        <v>6794</v>
      </c>
      <c r="X2258" s="170" t="s">
        <v>159</v>
      </c>
      <c r="Y2258" s="171" t="s">
        <v>6776</v>
      </c>
      <c r="Z2258" s="167" t="s">
        <v>11008</v>
      </c>
      <c r="AA2258" s="176">
        <v>150</v>
      </c>
      <c r="AB2258" s="167" t="s">
        <v>11254</v>
      </c>
      <c r="AC2258" s="176">
        <v>150</v>
      </c>
      <c r="AD2258" s="167" t="s">
        <v>11254</v>
      </c>
      <c r="AE2258" s="176">
        <v>111.73350000000001</v>
      </c>
    </row>
    <row r="2259" spans="1:31">
      <c r="A2259" s="178">
        <v>108265523440</v>
      </c>
      <c r="B2259" s="166">
        <v>46163</v>
      </c>
      <c r="C2259" s="167" t="s">
        <v>3524</v>
      </c>
      <c r="D2259" s="167" t="s">
        <v>3525</v>
      </c>
      <c r="E2259" s="167" t="s">
        <v>3526</v>
      </c>
      <c r="F2259" s="167" t="s">
        <v>3501</v>
      </c>
      <c r="G2259" s="167" t="s">
        <v>3502</v>
      </c>
      <c r="H2259" s="168">
        <v>46164</v>
      </c>
      <c r="I2259" s="167"/>
      <c r="J2259" s="169">
        <v>26132</v>
      </c>
      <c r="K2259" s="167" t="s">
        <v>55</v>
      </c>
      <c r="L2259" s="169">
        <v>1</v>
      </c>
      <c r="M2259" s="167" t="s">
        <v>3513</v>
      </c>
      <c r="N2259" s="169">
        <v>13.6</v>
      </c>
      <c r="O2259" s="167" t="s">
        <v>3505</v>
      </c>
      <c r="P2259" s="167"/>
      <c r="Q2259" s="167" t="s">
        <v>3514</v>
      </c>
      <c r="R2259" s="167" t="s">
        <v>3528</v>
      </c>
      <c r="S2259" s="169">
        <v>6</v>
      </c>
      <c r="T2259" s="167" t="s">
        <v>3560</v>
      </c>
      <c r="U2259" s="169" t="s">
        <v>3561</v>
      </c>
      <c r="V2259" s="167" t="s">
        <v>6795</v>
      </c>
      <c r="W2259" s="167" t="s">
        <v>6796</v>
      </c>
      <c r="X2259" s="170" t="s">
        <v>159</v>
      </c>
      <c r="Y2259" s="171" t="s">
        <v>6776</v>
      </c>
      <c r="Z2259" s="167" t="s">
        <v>11008</v>
      </c>
      <c r="AA2259" s="176">
        <v>500</v>
      </c>
      <c r="AB2259" s="167" t="s">
        <v>11254</v>
      </c>
      <c r="AC2259" s="176">
        <v>500</v>
      </c>
      <c r="AD2259" s="167" t="s">
        <v>11254</v>
      </c>
      <c r="AE2259" s="176">
        <v>4.8</v>
      </c>
    </row>
    <row r="2260" spans="1:31">
      <c r="A2260" s="178">
        <v>108265523440</v>
      </c>
      <c r="B2260" s="166">
        <v>46163</v>
      </c>
      <c r="C2260" s="167" t="s">
        <v>3524</v>
      </c>
      <c r="D2260" s="167" t="s">
        <v>3525</v>
      </c>
      <c r="E2260" s="167" t="s">
        <v>3526</v>
      </c>
      <c r="F2260" s="167" t="s">
        <v>3501</v>
      </c>
      <c r="G2260" s="167" t="s">
        <v>3502</v>
      </c>
      <c r="H2260" s="168">
        <v>46164</v>
      </c>
      <c r="I2260" s="167"/>
      <c r="J2260" s="169">
        <v>26132</v>
      </c>
      <c r="K2260" s="167" t="s">
        <v>55</v>
      </c>
      <c r="L2260" s="169">
        <v>1</v>
      </c>
      <c r="M2260" s="167" t="s">
        <v>3513</v>
      </c>
      <c r="N2260" s="169">
        <v>13.6</v>
      </c>
      <c r="O2260" s="167" t="s">
        <v>3505</v>
      </c>
      <c r="P2260" s="167"/>
      <c r="Q2260" s="167" t="s">
        <v>3514</v>
      </c>
      <c r="R2260" s="167" t="s">
        <v>3528</v>
      </c>
      <c r="S2260" s="169">
        <v>5</v>
      </c>
      <c r="T2260" s="167" t="s">
        <v>5762</v>
      </c>
      <c r="U2260" s="169" t="s">
        <v>5763</v>
      </c>
      <c r="V2260" s="167" t="s">
        <v>6797</v>
      </c>
      <c r="W2260" s="167" t="s">
        <v>6798</v>
      </c>
      <c r="X2260" s="170" t="s">
        <v>165</v>
      </c>
      <c r="Y2260" s="171" t="s">
        <v>6776</v>
      </c>
      <c r="Z2260" s="167" t="s">
        <v>11008</v>
      </c>
      <c r="AA2260" s="176">
        <v>4000</v>
      </c>
      <c r="AB2260" s="167" t="s">
        <v>11254</v>
      </c>
      <c r="AC2260" s="176">
        <v>4000</v>
      </c>
      <c r="AD2260" s="167" t="s">
        <v>11254</v>
      </c>
      <c r="AE2260" s="176">
        <v>104.04</v>
      </c>
    </row>
    <row r="2261" spans="1:31">
      <c r="A2261" s="178">
        <v>108265523440</v>
      </c>
      <c r="B2261" s="166">
        <v>46163</v>
      </c>
      <c r="C2261" s="167" t="s">
        <v>3524</v>
      </c>
      <c r="D2261" s="167" t="s">
        <v>3525</v>
      </c>
      <c r="E2261" s="167" t="s">
        <v>3526</v>
      </c>
      <c r="F2261" s="167" t="s">
        <v>3501</v>
      </c>
      <c r="G2261" s="167" t="s">
        <v>3502</v>
      </c>
      <c r="H2261" s="168">
        <v>46164</v>
      </c>
      <c r="I2261" s="167"/>
      <c r="J2261" s="169">
        <v>26132</v>
      </c>
      <c r="K2261" s="167" t="s">
        <v>55</v>
      </c>
      <c r="L2261" s="169">
        <v>1</v>
      </c>
      <c r="M2261" s="167" t="s">
        <v>3513</v>
      </c>
      <c r="N2261" s="169">
        <v>13.6</v>
      </c>
      <c r="O2261" s="167" t="s">
        <v>3505</v>
      </c>
      <c r="P2261" s="167"/>
      <c r="Q2261" s="167" t="s">
        <v>3514</v>
      </c>
      <c r="R2261" s="167" t="s">
        <v>3528</v>
      </c>
      <c r="S2261" s="169">
        <v>4</v>
      </c>
      <c r="T2261" s="167" t="s">
        <v>5762</v>
      </c>
      <c r="U2261" s="169" t="s">
        <v>5763</v>
      </c>
      <c r="V2261" s="167" t="s">
        <v>6799</v>
      </c>
      <c r="W2261" s="167" t="s">
        <v>6800</v>
      </c>
      <c r="X2261" s="170" t="s">
        <v>165</v>
      </c>
      <c r="Y2261" s="171" t="s">
        <v>6776</v>
      </c>
      <c r="Z2261" s="167" t="s">
        <v>11008</v>
      </c>
      <c r="AA2261" s="176">
        <v>3000</v>
      </c>
      <c r="AB2261" s="167" t="s">
        <v>11254</v>
      </c>
      <c r="AC2261" s="176">
        <v>3000</v>
      </c>
      <c r="AD2261" s="167" t="s">
        <v>11254</v>
      </c>
      <c r="AE2261" s="176">
        <v>116.13</v>
      </c>
    </row>
    <row r="2262" spans="1:31">
      <c r="A2262" s="178">
        <v>108265523440</v>
      </c>
      <c r="B2262" s="166">
        <v>46163</v>
      </c>
      <c r="C2262" s="167" t="s">
        <v>3524</v>
      </c>
      <c r="D2262" s="167" t="s">
        <v>3525</v>
      </c>
      <c r="E2262" s="167" t="s">
        <v>3526</v>
      </c>
      <c r="F2262" s="167" t="s">
        <v>3501</v>
      </c>
      <c r="G2262" s="167" t="s">
        <v>3502</v>
      </c>
      <c r="H2262" s="168">
        <v>46164</v>
      </c>
      <c r="I2262" s="167"/>
      <c r="J2262" s="169">
        <v>26132</v>
      </c>
      <c r="K2262" s="167" t="s">
        <v>55</v>
      </c>
      <c r="L2262" s="169">
        <v>1</v>
      </c>
      <c r="M2262" s="167" t="s">
        <v>3513</v>
      </c>
      <c r="N2262" s="169">
        <v>13.6</v>
      </c>
      <c r="O2262" s="167" t="s">
        <v>3505</v>
      </c>
      <c r="P2262" s="167"/>
      <c r="Q2262" s="167" t="s">
        <v>3514</v>
      </c>
      <c r="R2262" s="167" t="s">
        <v>3528</v>
      </c>
      <c r="S2262" s="169">
        <v>3</v>
      </c>
      <c r="T2262" s="167" t="s">
        <v>3587</v>
      </c>
      <c r="U2262" s="169" t="s">
        <v>3588</v>
      </c>
      <c r="V2262" s="167" t="s">
        <v>6801</v>
      </c>
      <c r="W2262" s="167" t="s">
        <v>6802</v>
      </c>
      <c r="X2262" s="170" t="s">
        <v>165</v>
      </c>
      <c r="Y2262" s="171" t="s">
        <v>6776</v>
      </c>
      <c r="Z2262" s="167" t="s">
        <v>11008</v>
      </c>
      <c r="AA2262" s="176">
        <v>3000</v>
      </c>
      <c r="AB2262" s="167" t="s">
        <v>11254</v>
      </c>
      <c r="AC2262" s="176">
        <v>3000</v>
      </c>
      <c r="AD2262" s="167" t="s">
        <v>11254</v>
      </c>
      <c r="AE2262" s="176">
        <v>1905</v>
      </c>
    </row>
    <row r="2263" spans="1:31">
      <c r="A2263" s="178">
        <v>108265523440</v>
      </c>
      <c r="B2263" s="166">
        <v>46163</v>
      </c>
      <c r="C2263" s="167" t="s">
        <v>3524</v>
      </c>
      <c r="D2263" s="167" t="s">
        <v>3525</v>
      </c>
      <c r="E2263" s="167" t="s">
        <v>3526</v>
      </c>
      <c r="F2263" s="167" t="s">
        <v>3501</v>
      </c>
      <c r="G2263" s="167" t="s">
        <v>3502</v>
      </c>
      <c r="H2263" s="168">
        <v>46164</v>
      </c>
      <c r="I2263" s="167"/>
      <c r="J2263" s="169">
        <v>26132</v>
      </c>
      <c r="K2263" s="167" t="s">
        <v>55</v>
      </c>
      <c r="L2263" s="169">
        <v>1</v>
      </c>
      <c r="M2263" s="167" t="s">
        <v>3513</v>
      </c>
      <c r="N2263" s="169">
        <v>13.6</v>
      </c>
      <c r="O2263" s="167" t="s">
        <v>3505</v>
      </c>
      <c r="P2263" s="167"/>
      <c r="Q2263" s="167" t="s">
        <v>3514</v>
      </c>
      <c r="R2263" s="167" t="s">
        <v>3528</v>
      </c>
      <c r="S2263" s="169">
        <v>2</v>
      </c>
      <c r="T2263" s="167" t="s">
        <v>3587</v>
      </c>
      <c r="U2263" s="169" t="s">
        <v>3588</v>
      </c>
      <c r="V2263" s="167" t="s">
        <v>6803</v>
      </c>
      <c r="W2263" s="167" t="s">
        <v>6804</v>
      </c>
      <c r="X2263" s="170" t="s">
        <v>165</v>
      </c>
      <c r="Y2263" s="171" t="s">
        <v>6776</v>
      </c>
      <c r="Z2263" s="167" t="s">
        <v>11008</v>
      </c>
      <c r="AA2263" s="176">
        <v>3600</v>
      </c>
      <c r="AB2263" s="167" t="s">
        <v>11254</v>
      </c>
      <c r="AC2263" s="176">
        <v>3600</v>
      </c>
      <c r="AD2263" s="167" t="s">
        <v>11254</v>
      </c>
      <c r="AE2263" s="176">
        <v>2350.8000000000002</v>
      </c>
    </row>
    <row r="2264" spans="1:31">
      <c r="A2264" s="178">
        <v>108265523440</v>
      </c>
      <c r="B2264" s="166">
        <v>46163</v>
      </c>
      <c r="C2264" s="167" t="s">
        <v>3524</v>
      </c>
      <c r="D2264" s="167" t="s">
        <v>3525</v>
      </c>
      <c r="E2264" s="167" t="s">
        <v>3526</v>
      </c>
      <c r="F2264" s="167" t="s">
        <v>3501</v>
      </c>
      <c r="G2264" s="167" t="s">
        <v>3502</v>
      </c>
      <c r="H2264" s="168">
        <v>46164</v>
      </c>
      <c r="I2264" s="167"/>
      <c r="J2264" s="169">
        <v>26132</v>
      </c>
      <c r="K2264" s="167" t="s">
        <v>55</v>
      </c>
      <c r="L2264" s="169">
        <v>1</v>
      </c>
      <c r="M2264" s="167" t="s">
        <v>3513</v>
      </c>
      <c r="N2264" s="169">
        <v>13.6</v>
      </c>
      <c r="O2264" s="167" t="s">
        <v>3505</v>
      </c>
      <c r="P2264" s="167"/>
      <c r="Q2264" s="167" t="s">
        <v>3514</v>
      </c>
      <c r="R2264" s="167" t="s">
        <v>3528</v>
      </c>
      <c r="S2264" s="169">
        <v>1</v>
      </c>
      <c r="T2264" s="167" t="s">
        <v>3545</v>
      </c>
      <c r="U2264" s="169" t="s">
        <v>3546</v>
      </c>
      <c r="V2264" s="167" t="s">
        <v>6783</v>
      </c>
      <c r="W2264" s="167" t="s">
        <v>6784</v>
      </c>
      <c r="X2264" s="170" t="s">
        <v>160</v>
      </c>
      <c r="Y2264" s="171" t="s">
        <v>6776</v>
      </c>
      <c r="Z2264" s="167" t="s">
        <v>11008</v>
      </c>
      <c r="AA2264" s="176">
        <v>200</v>
      </c>
      <c r="AB2264" s="167" t="s">
        <v>11254</v>
      </c>
      <c r="AC2264" s="176">
        <v>200</v>
      </c>
      <c r="AD2264" s="167" t="s">
        <v>11254</v>
      </c>
      <c r="AE2264" s="176">
        <v>79.599999999999994</v>
      </c>
    </row>
    <row r="2265" spans="1:31">
      <c r="A2265" s="178">
        <v>108265530000</v>
      </c>
      <c r="B2265" s="166">
        <v>46163</v>
      </c>
      <c r="C2265" s="167" t="s">
        <v>3524</v>
      </c>
      <c r="D2265" s="167" t="s">
        <v>3525</v>
      </c>
      <c r="E2265" s="167" t="s">
        <v>3526</v>
      </c>
      <c r="F2265" s="167" t="s">
        <v>3501</v>
      </c>
      <c r="G2265" s="167" t="s">
        <v>3502</v>
      </c>
      <c r="H2265" s="168">
        <v>46164</v>
      </c>
      <c r="I2265" s="167"/>
      <c r="J2265" s="169">
        <v>26132</v>
      </c>
      <c r="K2265" s="167" t="s">
        <v>55</v>
      </c>
      <c r="L2265" s="169">
        <v>1</v>
      </c>
      <c r="M2265" s="167" t="s">
        <v>3513</v>
      </c>
      <c r="N2265" s="169">
        <v>6.4</v>
      </c>
      <c r="O2265" s="167" t="s">
        <v>3505</v>
      </c>
      <c r="P2265" s="167"/>
      <c r="Q2265" s="167" t="s">
        <v>3514</v>
      </c>
      <c r="R2265" s="167" t="s">
        <v>3528</v>
      </c>
      <c r="S2265" s="169">
        <v>1</v>
      </c>
      <c r="T2265" s="167" t="s">
        <v>3529</v>
      </c>
      <c r="U2265" s="169" t="s">
        <v>3530</v>
      </c>
      <c r="V2265" s="167" t="s">
        <v>6805</v>
      </c>
      <c r="W2265" s="167" t="s">
        <v>6806</v>
      </c>
      <c r="X2265" s="170" t="s">
        <v>160</v>
      </c>
      <c r="Y2265" s="171" t="s">
        <v>6807</v>
      </c>
      <c r="Z2265" s="167" t="s">
        <v>11009</v>
      </c>
      <c r="AA2265" s="176">
        <v>940</v>
      </c>
      <c r="AB2265" s="167" t="s">
        <v>11254</v>
      </c>
      <c r="AC2265" s="176">
        <v>940</v>
      </c>
      <c r="AD2265" s="167" t="s">
        <v>11254</v>
      </c>
      <c r="AE2265" s="176">
        <v>52423.8</v>
      </c>
    </row>
    <row r="2266" spans="1:31">
      <c r="A2266" s="178">
        <v>108265533720</v>
      </c>
      <c r="B2266" s="166">
        <v>46163</v>
      </c>
      <c r="C2266" s="167" t="s">
        <v>3524</v>
      </c>
      <c r="D2266" s="167" t="s">
        <v>3525</v>
      </c>
      <c r="E2266" s="167" t="s">
        <v>3526</v>
      </c>
      <c r="F2266" s="167" t="s">
        <v>3501</v>
      </c>
      <c r="G2266" s="167" t="s">
        <v>3502</v>
      </c>
      <c r="H2266" s="168">
        <v>46164</v>
      </c>
      <c r="I2266" s="167"/>
      <c r="J2266" s="169">
        <v>26132</v>
      </c>
      <c r="K2266" s="167" t="s">
        <v>55</v>
      </c>
      <c r="L2266" s="169">
        <v>1</v>
      </c>
      <c r="M2266" s="167" t="s">
        <v>3513</v>
      </c>
      <c r="N2266" s="169">
        <v>1.4</v>
      </c>
      <c r="O2266" s="167" t="s">
        <v>3505</v>
      </c>
      <c r="P2266" s="167"/>
      <c r="Q2266" s="167" t="s">
        <v>3514</v>
      </c>
      <c r="R2266" s="167" t="s">
        <v>3528</v>
      </c>
      <c r="S2266" s="169">
        <v>3</v>
      </c>
      <c r="T2266" s="167" t="s">
        <v>3560</v>
      </c>
      <c r="U2266" s="169" t="s">
        <v>3561</v>
      </c>
      <c r="V2266" s="167" t="s">
        <v>6808</v>
      </c>
      <c r="W2266" s="167" t="s">
        <v>6809</v>
      </c>
      <c r="X2266" s="170" t="s">
        <v>160</v>
      </c>
      <c r="Y2266" s="171" t="s">
        <v>6810</v>
      </c>
      <c r="Z2266" s="167" t="s">
        <v>11010</v>
      </c>
      <c r="AA2266" s="176">
        <v>4000</v>
      </c>
      <c r="AB2266" s="167" t="s">
        <v>11254</v>
      </c>
      <c r="AC2266" s="176">
        <v>4000</v>
      </c>
      <c r="AD2266" s="167" t="s">
        <v>11254</v>
      </c>
      <c r="AE2266" s="176">
        <v>46.8</v>
      </c>
    </row>
    <row r="2267" spans="1:31">
      <c r="A2267" s="178">
        <v>108265533720</v>
      </c>
      <c r="B2267" s="166">
        <v>46163</v>
      </c>
      <c r="C2267" s="167" t="s">
        <v>3524</v>
      </c>
      <c r="D2267" s="167" t="s">
        <v>3525</v>
      </c>
      <c r="E2267" s="167" t="s">
        <v>3526</v>
      </c>
      <c r="F2267" s="167" t="s">
        <v>3501</v>
      </c>
      <c r="G2267" s="167" t="s">
        <v>3502</v>
      </c>
      <c r="H2267" s="168">
        <v>46164</v>
      </c>
      <c r="I2267" s="167"/>
      <c r="J2267" s="169">
        <v>26132</v>
      </c>
      <c r="K2267" s="167" t="s">
        <v>55</v>
      </c>
      <c r="L2267" s="169">
        <v>1</v>
      </c>
      <c r="M2267" s="167" t="s">
        <v>3513</v>
      </c>
      <c r="N2267" s="169">
        <v>1.4</v>
      </c>
      <c r="O2267" s="167" t="s">
        <v>3505</v>
      </c>
      <c r="P2267" s="167"/>
      <c r="Q2267" s="167" t="s">
        <v>3514</v>
      </c>
      <c r="R2267" s="167" t="s">
        <v>3528</v>
      </c>
      <c r="S2267" s="169">
        <v>2</v>
      </c>
      <c r="T2267" s="167" t="s">
        <v>3560</v>
      </c>
      <c r="U2267" s="169" t="s">
        <v>3561</v>
      </c>
      <c r="V2267" s="167" t="s">
        <v>5486</v>
      </c>
      <c r="W2267" s="167" t="s">
        <v>5487</v>
      </c>
      <c r="X2267" s="170" t="s">
        <v>3533</v>
      </c>
      <c r="Y2267" s="171" t="s">
        <v>6810</v>
      </c>
      <c r="Z2267" s="167" t="s">
        <v>11010</v>
      </c>
      <c r="AA2267" s="176">
        <v>16000</v>
      </c>
      <c r="AB2267" s="167" t="s">
        <v>11254</v>
      </c>
      <c r="AC2267" s="176">
        <v>16000</v>
      </c>
      <c r="AD2267" s="167" t="s">
        <v>11254</v>
      </c>
      <c r="AE2267" s="176">
        <v>377.6</v>
      </c>
    </row>
    <row r="2268" spans="1:31">
      <c r="A2268" s="178">
        <v>108265533720</v>
      </c>
      <c r="B2268" s="166">
        <v>46163</v>
      </c>
      <c r="C2268" s="167" t="s">
        <v>3524</v>
      </c>
      <c r="D2268" s="167" t="s">
        <v>3525</v>
      </c>
      <c r="E2268" s="167" t="s">
        <v>3526</v>
      </c>
      <c r="F2268" s="167" t="s">
        <v>3501</v>
      </c>
      <c r="G2268" s="167" t="s">
        <v>3502</v>
      </c>
      <c r="H2268" s="168">
        <v>46164</v>
      </c>
      <c r="I2268" s="167"/>
      <c r="J2268" s="169">
        <v>26132</v>
      </c>
      <c r="K2268" s="167" t="s">
        <v>55</v>
      </c>
      <c r="L2268" s="169">
        <v>1</v>
      </c>
      <c r="M2268" s="167" t="s">
        <v>3513</v>
      </c>
      <c r="N2268" s="169">
        <v>1.4</v>
      </c>
      <c r="O2268" s="167" t="s">
        <v>3505</v>
      </c>
      <c r="P2268" s="167"/>
      <c r="Q2268" s="167" t="s">
        <v>3514</v>
      </c>
      <c r="R2268" s="167" t="s">
        <v>3528</v>
      </c>
      <c r="S2268" s="169">
        <v>1</v>
      </c>
      <c r="T2268" s="167" t="s">
        <v>3560</v>
      </c>
      <c r="U2268" s="169" t="s">
        <v>3561</v>
      </c>
      <c r="V2268" s="167" t="s">
        <v>5486</v>
      </c>
      <c r="W2268" s="167" t="s">
        <v>5487</v>
      </c>
      <c r="X2268" s="170" t="s">
        <v>3533</v>
      </c>
      <c r="Y2268" s="171" t="s">
        <v>6810</v>
      </c>
      <c r="Z2268" s="167" t="s">
        <v>11010</v>
      </c>
      <c r="AA2268" s="176">
        <v>12000</v>
      </c>
      <c r="AB2268" s="167" t="s">
        <v>11254</v>
      </c>
      <c r="AC2268" s="176">
        <v>12000</v>
      </c>
      <c r="AD2268" s="167" t="s">
        <v>11254</v>
      </c>
      <c r="AE2268" s="176">
        <v>283.2</v>
      </c>
    </row>
    <row r="2269" spans="1:31">
      <c r="A2269" s="178">
        <v>108267266440</v>
      </c>
      <c r="B2269" s="166">
        <v>46164</v>
      </c>
      <c r="C2269" s="167" t="s">
        <v>3524</v>
      </c>
      <c r="D2269" s="167" t="s">
        <v>3525</v>
      </c>
      <c r="E2269" s="167" t="s">
        <v>3526</v>
      </c>
      <c r="F2269" s="167" t="s">
        <v>3501</v>
      </c>
      <c r="G2269" s="167" t="s">
        <v>3502</v>
      </c>
      <c r="H2269" s="168">
        <v>46167</v>
      </c>
      <c r="I2269" s="167"/>
      <c r="J2269" s="169">
        <v>26132</v>
      </c>
      <c r="K2269" s="167" t="s">
        <v>55</v>
      </c>
      <c r="L2269" s="169">
        <v>1</v>
      </c>
      <c r="M2269" s="167" t="s">
        <v>3504</v>
      </c>
      <c r="N2269" s="169">
        <v>60</v>
      </c>
      <c r="O2269" s="167" t="s">
        <v>3505</v>
      </c>
      <c r="P2269" s="167"/>
      <c r="Q2269" s="167" t="s">
        <v>3527</v>
      </c>
      <c r="R2269" s="167" t="s">
        <v>3528</v>
      </c>
      <c r="S2269" s="169">
        <v>1</v>
      </c>
      <c r="T2269" s="167" t="s">
        <v>3587</v>
      </c>
      <c r="U2269" s="169" t="s">
        <v>3588</v>
      </c>
      <c r="V2269" s="167" t="s">
        <v>6059</v>
      </c>
      <c r="W2269" s="167" t="s">
        <v>6060</v>
      </c>
      <c r="X2269" s="170" t="s">
        <v>3533</v>
      </c>
      <c r="Y2269" s="171" t="s">
        <v>6811</v>
      </c>
      <c r="Z2269" s="167" t="s">
        <v>11011</v>
      </c>
      <c r="AA2269" s="176">
        <v>4440</v>
      </c>
      <c r="AB2269" s="167" t="s">
        <v>11254</v>
      </c>
      <c r="AC2269" s="176">
        <v>4440</v>
      </c>
      <c r="AD2269" s="167" t="s">
        <v>11254</v>
      </c>
      <c r="AE2269" s="176">
        <v>5926.02</v>
      </c>
    </row>
    <row r="2270" spans="1:31">
      <c r="A2270" s="178">
        <v>108267273700</v>
      </c>
      <c r="B2270" s="166">
        <v>46164</v>
      </c>
      <c r="C2270" s="167" t="s">
        <v>3524</v>
      </c>
      <c r="D2270" s="167" t="s">
        <v>3525</v>
      </c>
      <c r="E2270" s="167" t="s">
        <v>3526</v>
      </c>
      <c r="F2270" s="167" t="s">
        <v>3501</v>
      </c>
      <c r="G2270" s="167" t="s">
        <v>3502</v>
      </c>
      <c r="H2270" s="168">
        <v>46167</v>
      </c>
      <c r="I2270" s="167"/>
      <c r="J2270" s="169">
        <v>26132</v>
      </c>
      <c r="K2270" s="167" t="s">
        <v>55</v>
      </c>
      <c r="L2270" s="169">
        <v>2</v>
      </c>
      <c r="M2270" s="167" t="s">
        <v>3513</v>
      </c>
      <c r="N2270" s="169">
        <v>0.1</v>
      </c>
      <c r="O2270" s="167" t="s">
        <v>3505</v>
      </c>
      <c r="P2270" s="167"/>
      <c r="Q2270" s="167" t="s">
        <v>3514</v>
      </c>
      <c r="R2270" s="167" t="s">
        <v>3528</v>
      </c>
      <c r="S2270" s="169">
        <v>1</v>
      </c>
      <c r="T2270" s="167" t="s">
        <v>3529</v>
      </c>
      <c r="U2270" s="169" t="s">
        <v>3530</v>
      </c>
      <c r="V2270" s="167" t="s">
        <v>6812</v>
      </c>
      <c r="W2270" s="167" t="s">
        <v>6813</v>
      </c>
      <c r="X2270" s="170" t="s">
        <v>160</v>
      </c>
      <c r="Y2270" s="171" t="s">
        <v>6814</v>
      </c>
      <c r="Z2270" s="167" t="s">
        <v>11012</v>
      </c>
      <c r="AA2270" s="176">
        <v>2280</v>
      </c>
      <c r="AB2270" s="167" t="s">
        <v>11254</v>
      </c>
      <c r="AC2270" s="176">
        <v>2280</v>
      </c>
      <c r="AD2270" s="167" t="s">
        <v>11254</v>
      </c>
      <c r="AE2270" s="176">
        <v>43479.6</v>
      </c>
    </row>
    <row r="2271" spans="1:31">
      <c r="A2271" s="178">
        <v>108267328150</v>
      </c>
      <c r="B2271" s="166">
        <v>46164</v>
      </c>
      <c r="C2271" s="167" t="s">
        <v>3524</v>
      </c>
      <c r="D2271" s="167" t="s">
        <v>3525</v>
      </c>
      <c r="E2271" s="167" t="s">
        <v>3526</v>
      </c>
      <c r="F2271" s="167" t="s">
        <v>3501</v>
      </c>
      <c r="G2271" s="167" t="s">
        <v>3502</v>
      </c>
      <c r="H2271" s="168">
        <v>46167</v>
      </c>
      <c r="I2271" s="167"/>
      <c r="J2271" s="169">
        <v>26132</v>
      </c>
      <c r="K2271" s="167" t="s">
        <v>55</v>
      </c>
      <c r="L2271" s="169">
        <v>21</v>
      </c>
      <c r="M2271" s="167" t="s">
        <v>3513</v>
      </c>
      <c r="N2271" s="169">
        <v>85.6</v>
      </c>
      <c r="O2271" s="167" t="s">
        <v>3505</v>
      </c>
      <c r="P2271" s="167"/>
      <c r="Q2271" s="167" t="s">
        <v>3514</v>
      </c>
      <c r="R2271" s="167" t="s">
        <v>3528</v>
      </c>
      <c r="S2271" s="169">
        <v>1</v>
      </c>
      <c r="T2271" s="167" t="s">
        <v>3560</v>
      </c>
      <c r="U2271" s="169" t="s">
        <v>3561</v>
      </c>
      <c r="V2271" s="167" t="s">
        <v>4225</v>
      </c>
      <c r="W2271" s="167" t="s">
        <v>4226</v>
      </c>
      <c r="X2271" s="170" t="s">
        <v>157</v>
      </c>
      <c r="Y2271" s="171" t="s">
        <v>6815</v>
      </c>
      <c r="Z2271" s="167" t="s">
        <v>11013</v>
      </c>
      <c r="AA2271" s="176">
        <v>81200</v>
      </c>
      <c r="AB2271" s="167" t="s">
        <v>11254</v>
      </c>
      <c r="AC2271" s="176">
        <v>81200</v>
      </c>
      <c r="AD2271" s="167" t="s">
        <v>11254</v>
      </c>
      <c r="AE2271" s="176">
        <v>115304</v>
      </c>
    </row>
    <row r="2272" spans="1:31">
      <c r="A2272" s="178">
        <v>108267543900</v>
      </c>
      <c r="B2272" s="166">
        <v>46164</v>
      </c>
      <c r="C2272" s="167" t="s">
        <v>3524</v>
      </c>
      <c r="D2272" s="167" t="s">
        <v>3525</v>
      </c>
      <c r="E2272" s="167" t="s">
        <v>3526</v>
      </c>
      <c r="F2272" s="167" t="s">
        <v>3501</v>
      </c>
      <c r="G2272" s="167" t="s">
        <v>3502</v>
      </c>
      <c r="H2272" s="168">
        <v>46167</v>
      </c>
      <c r="I2272" s="167" t="s">
        <v>6816</v>
      </c>
      <c r="J2272" s="169">
        <v>26132</v>
      </c>
      <c r="K2272" s="167" t="s">
        <v>55</v>
      </c>
      <c r="L2272" s="169">
        <v>1</v>
      </c>
      <c r="M2272" s="167" t="s">
        <v>3504</v>
      </c>
      <c r="N2272" s="169">
        <v>162</v>
      </c>
      <c r="O2272" s="167" t="s">
        <v>3505</v>
      </c>
      <c r="P2272" s="167"/>
      <c r="Q2272" s="167" t="s">
        <v>3527</v>
      </c>
      <c r="R2272" s="167" t="s">
        <v>3528</v>
      </c>
      <c r="S2272" s="169">
        <v>50</v>
      </c>
      <c r="T2272" s="167" t="s">
        <v>3535</v>
      </c>
      <c r="U2272" s="169" t="s">
        <v>3536</v>
      </c>
      <c r="V2272" s="167" t="s">
        <v>5986</v>
      </c>
      <c r="W2272" s="167" t="s">
        <v>5987</v>
      </c>
      <c r="X2272" s="170" t="s">
        <v>159</v>
      </c>
      <c r="Y2272" s="171" t="s">
        <v>6817</v>
      </c>
      <c r="Z2272" s="167" t="s">
        <v>11014</v>
      </c>
      <c r="AA2272" s="176">
        <v>10000</v>
      </c>
      <c r="AB2272" s="167" t="s">
        <v>11254</v>
      </c>
      <c r="AC2272" s="176">
        <v>10000</v>
      </c>
      <c r="AD2272" s="167" t="s">
        <v>11254</v>
      </c>
      <c r="AE2272" s="176">
        <v>3.3</v>
      </c>
    </row>
    <row r="2273" spans="1:31">
      <c r="A2273" s="178">
        <v>108267543900</v>
      </c>
      <c r="B2273" s="166">
        <v>46164</v>
      </c>
      <c r="C2273" s="167" t="s">
        <v>3524</v>
      </c>
      <c r="D2273" s="167" t="s">
        <v>3525</v>
      </c>
      <c r="E2273" s="167" t="s">
        <v>3526</v>
      </c>
      <c r="F2273" s="167" t="s">
        <v>3501</v>
      </c>
      <c r="G2273" s="167" t="s">
        <v>3502</v>
      </c>
      <c r="H2273" s="168">
        <v>46167</v>
      </c>
      <c r="I2273" s="167" t="s">
        <v>6816</v>
      </c>
      <c r="J2273" s="169">
        <v>26132</v>
      </c>
      <c r="K2273" s="167" t="s">
        <v>55</v>
      </c>
      <c r="L2273" s="169">
        <v>1</v>
      </c>
      <c r="M2273" s="167" t="s">
        <v>3504</v>
      </c>
      <c r="N2273" s="169">
        <v>162</v>
      </c>
      <c r="O2273" s="167" t="s">
        <v>3505</v>
      </c>
      <c r="P2273" s="167"/>
      <c r="Q2273" s="167" t="s">
        <v>3527</v>
      </c>
      <c r="R2273" s="167" t="s">
        <v>3528</v>
      </c>
      <c r="S2273" s="169">
        <v>49</v>
      </c>
      <c r="T2273" s="167" t="s">
        <v>3535</v>
      </c>
      <c r="U2273" s="169" t="s">
        <v>3536</v>
      </c>
      <c r="V2273" s="167" t="s">
        <v>4563</v>
      </c>
      <c r="W2273" s="167" t="s">
        <v>4564</v>
      </c>
      <c r="X2273" s="170" t="s">
        <v>159</v>
      </c>
      <c r="Y2273" s="171" t="s">
        <v>6817</v>
      </c>
      <c r="Z2273" s="167" t="s">
        <v>11014</v>
      </c>
      <c r="AA2273" s="176">
        <v>40000</v>
      </c>
      <c r="AB2273" s="167" t="s">
        <v>11254</v>
      </c>
      <c r="AC2273" s="176">
        <v>40000</v>
      </c>
      <c r="AD2273" s="167" t="s">
        <v>11254</v>
      </c>
      <c r="AE2273" s="176">
        <v>12</v>
      </c>
    </row>
    <row r="2274" spans="1:31">
      <c r="A2274" s="178">
        <v>108267543900</v>
      </c>
      <c r="B2274" s="166">
        <v>46164</v>
      </c>
      <c r="C2274" s="167" t="s">
        <v>3524</v>
      </c>
      <c r="D2274" s="167" t="s">
        <v>3525</v>
      </c>
      <c r="E2274" s="167" t="s">
        <v>3526</v>
      </c>
      <c r="F2274" s="167" t="s">
        <v>3501</v>
      </c>
      <c r="G2274" s="167" t="s">
        <v>3502</v>
      </c>
      <c r="H2274" s="168">
        <v>46167</v>
      </c>
      <c r="I2274" s="167" t="s">
        <v>6816</v>
      </c>
      <c r="J2274" s="169">
        <v>26132</v>
      </c>
      <c r="K2274" s="167" t="s">
        <v>55</v>
      </c>
      <c r="L2274" s="169">
        <v>1</v>
      </c>
      <c r="M2274" s="167" t="s">
        <v>3504</v>
      </c>
      <c r="N2274" s="169">
        <v>162</v>
      </c>
      <c r="O2274" s="167" t="s">
        <v>3505</v>
      </c>
      <c r="P2274" s="167"/>
      <c r="Q2274" s="167" t="s">
        <v>3527</v>
      </c>
      <c r="R2274" s="167" t="s">
        <v>3528</v>
      </c>
      <c r="S2274" s="169">
        <v>48</v>
      </c>
      <c r="T2274" s="167" t="s">
        <v>3535</v>
      </c>
      <c r="U2274" s="169" t="s">
        <v>3536</v>
      </c>
      <c r="V2274" s="167" t="s">
        <v>6818</v>
      </c>
      <c r="W2274" s="167" t="s">
        <v>4181</v>
      </c>
      <c r="X2274" s="170" t="s">
        <v>159</v>
      </c>
      <c r="Y2274" s="171" t="s">
        <v>6817</v>
      </c>
      <c r="Z2274" s="167" t="s">
        <v>11014</v>
      </c>
      <c r="AA2274" s="176">
        <v>10000</v>
      </c>
      <c r="AB2274" s="167" t="s">
        <v>11254</v>
      </c>
      <c r="AC2274" s="176">
        <v>10000</v>
      </c>
      <c r="AD2274" s="167" t="s">
        <v>11254</v>
      </c>
      <c r="AE2274" s="176">
        <v>3.3</v>
      </c>
    </row>
    <row r="2275" spans="1:31">
      <c r="A2275" s="178">
        <v>108267543900</v>
      </c>
      <c r="B2275" s="166">
        <v>46164</v>
      </c>
      <c r="C2275" s="167" t="s">
        <v>3524</v>
      </c>
      <c r="D2275" s="167" t="s">
        <v>3525</v>
      </c>
      <c r="E2275" s="167" t="s">
        <v>3526</v>
      </c>
      <c r="F2275" s="167" t="s">
        <v>3501</v>
      </c>
      <c r="G2275" s="167" t="s">
        <v>3502</v>
      </c>
      <c r="H2275" s="168">
        <v>46167</v>
      </c>
      <c r="I2275" s="167" t="s">
        <v>6816</v>
      </c>
      <c r="J2275" s="169">
        <v>26132</v>
      </c>
      <c r="K2275" s="167" t="s">
        <v>55</v>
      </c>
      <c r="L2275" s="169">
        <v>1</v>
      </c>
      <c r="M2275" s="167" t="s">
        <v>3504</v>
      </c>
      <c r="N2275" s="169">
        <v>162</v>
      </c>
      <c r="O2275" s="167" t="s">
        <v>3505</v>
      </c>
      <c r="P2275" s="167"/>
      <c r="Q2275" s="167" t="s">
        <v>3527</v>
      </c>
      <c r="R2275" s="167" t="s">
        <v>3528</v>
      </c>
      <c r="S2275" s="169">
        <v>47</v>
      </c>
      <c r="T2275" s="167" t="s">
        <v>3535</v>
      </c>
      <c r="U2275" s="169" t="s">
        <v>3536</v>
      </c>
      <c r="V2275" s="167" t="s">
        <v>6818</v>
      </c>
      <c r="W2275" s="167" t="s">
        <v>4181</v>
      </c>
      <c r="X2275" s="170" t="s">
        <v>159</v>
      </c>
      <c r="Y2275" s="171" t="s">
        <v>6817</v>
      </c>
      <c r="Z2275" s="167" t="s">
        <v>11014</v>
      </c>
      <c r="AA2275" s="176">
        <v>10000</v>
      </c>
      <c r="AB2275" s="167" t="s">
        <v>11254</v>
      </c>
      <c r="AC2275" s="176">
        <v>10000</v>
      </c>
      <c r="AD2275" s="167" t="s">
        <v>11254</v>
      </c>
      <c r="AE2275" s="176">
        <v>3.3</v>
      </c>
    </row>
    <row r="2276" spans="1:31">
      <c r="A2276" s="178">
        <v>108267543900</v>
      </c>
      <c r="B2276" s="166">
        <v>46164</v>
      </c>
      <c r="C2276" s="167" t="s">
        <v>3524</v>
      </c>
      <c r="D2276" s="167" t="s">
        <v>3525</v>
      </c>
      <c r="E2276" s="167" t="s">
        <v>3526</v>
      </c>
      <c r="F2276" s="167" t="s">
        <v>3501</v>
      </c>
      <c r="G2276" s="167" t="s">
        <v>3502</v>
      </c>
      <c r="H2276" s="168">
        <v>46167</v>
      </c>
      <c r="I2276" s="167" t="s">
        <v>6816</v>
      </c>
      <c r="J2276" s="169">
        <v>26132</v>
      </c>
      <c r="K2276" s="167" t="s">
        <v>55</v>
      </c>
      <c r="L2276" s="169">
        <v>1</v>
      </c>
      <c r="M2276" s="167" t="s">
        <v>3504</v>
      </c>
      <c r="N2276" s="169">
        <v>162</v>
      </c>
      <c r="O2276" s="167" t="s">
        <v>3505</v>
      </c>
      <c r="P2276" s="167"/>
      <c r="Q2276" s="167" t="s">
        <v>3527</v>
      </c>
      <c r="R2276" s="167" t="s">
        <v>3528</v>
      </c>
      <c r="S2276" s="169">
        <v>46</v>
      </c>
      <c r="T2276" s="167" t="s">
        <v>3535</v>
      </c>
      <c r="U2276" s="169" t="s">
        <v>3536</v>
      </c>
      <c r="V2276" s="167" t="s">
        <v>6819</v>
      </c>
      <c r="W2276" s="167" t="s">
        <v>6820</v>
      </c>
      <c r="X2276" s="170" t="s">
        <v>159</v>
      </c>
      <c r="Y2276" s="171" t="s">
        <v>6817</v>
      </c>
      <c r="Z2276" s="167" t="s">
        <v>11014</v>
      </c>
      <c r="AA2276" s="176">
        <v>40000</v>
      </c>
      <c r="AB2276" s="167" t="s">
        <v>11254</v>
      </c>
      <c r="AC2276" s="176">
        <v>40000</v>
      </c>
      <c r="AD2276" s="167" t="s">
        <v>11254</v>
      </c>
      <c r="AE2276" s="176">
        <v>12</v>
      </c>
    </row>
    <row r="2277" spans="1:31">
      <c r="A2277" s="178">
        <v>108267543900</v>
      </c>
      <c r="B2277" s="166">
        <v>46164</v>
      </c>
      <c r="C2277" s="167" t="s">
        <v>3524</v>
      </c>
      <c r="D2277" s="167" t="s">
        <v>3525</v>
      </c>
      <c r="E2277" s="167" t="s">
        <v>3526</v>
      </c>
      <c r="F2277" s="167" t="s">
        <v>3501</v>
      </c>
      <c r="G2277" s="167" t="s">
        <v>3502</v>
      </c>
      <c r="H2277" s="168">
        <v>46167</v>
      </c>
      <c r="I2277" s="167" t="s">
        <v>6816</v>
      </c>
      <c r="J2277" s="169">
        <v>26132</v>
      </c>
      <c r="K2277" s="167" t="s">
        <v>55</v>
      </c>
      <c r="L2277" s="169">
        <v>1</v>
      </c>
      <c r="M2277" s="167" t="s">
        <v>3504</v>
      </c>
      <c r="N2277" s="169">
        <v>162</v>
      </c>
      <c r="O2277" s="167" t="s">
        <v>3505</v>
      </c>
      <c r="P2277" s="167"/>
      <c r="Q2277" s="167" t="s">
        <v>3527</v>
      </c>
      <c r="R2277" s="167" t="s">
        <v>3528</v>
      </c>
      <c r="S2277" s="169">
        <v>45</v>
      </c>
      <c r="T2277" s="167" t="s">
        <v>3535</v>
      </c>
      <c r="U2277" s="169" t="s">
        <v>3536</v>
      </c>
      <c r="V2277" s="167" t="s">
        <v>6821</v>
      </c>
      <c r="W2277" s="167" t="s">
        <v>6822</v>
      </c>
      <c r="X2277" s="170" t="s">
        <v>159</v>
      </c>
      <c r="Y2277" s="171" t="s">
        <v>6817</v>
      </c>
      <c r="Z2277" s="167" t="s">
        <v>11014</v>
      </c>
      <c r="AA2277" s="176">
        <v>10000</v>
      </c>
      <c r="AB2277" s="167" t="s">
        <v>11254</v>
      </c>
      <c r="AC2277" s="176">
        <v>10000</v>
      </c>
      <c r="AD2277" s="167" t="s">
        <v>11254</v>
      </c>
      <c r="AE2277" s="176">
        <v>3.3</v>
      </c>
    </row>
    <row r="2278" spans="1:31">
      <c r="A2278" s="178">
        <v>108267543900</v>
      </c>
      <c r="B2278" s="166">
        <v>46164</v>
      </c>
      <c r="C2278" s="167" t="s">
        <v>3524</v>
      </c>
      <c r="D2278" s="167" t="s">
        <v>3525</v>
      </c>
      <c r="E2278" s="167" t="s">
        <v>3526</v>
      </c>
      <c r="F2278" s="167" t="s">
        <v>3501</v>
      </c>
      <c r="G2278" s="167" t="s">
        <v>3502</v>
      </c>
      <c r="H2278" s="168">
        <v>46167</v>
      </c>
      <c r="I2278" s="167" t="s">
        <v>6816</v>
      </c>
      <c r="J2278" s="169">
        <v>26132</v>
      </c>
      <c r="K2278" s="167" t="s">
        <v>55</v>
      </c>
      <c r="L2278" s="169">
        <v>1</v>
      </c>
      <c r="M2278" s="167" t="s">
        <v>3504</v>
      </c>
      <c r="N2278" s="169">
        <v>162</v>
      </c>
      <c r="O2278" s="167" t="s">
        <v>3505</v>
      </c>
      <c r="P2278" s="167"/>
      <c r="Q2278" s="167" t="s">
        <v>3527</v>
      </c>
      <c r="R2278" s="167" t="s">
        <v>3528</v>
      </c>
      <c r="S2278" s="169">
        <v>44</v>
      </c>
      <c r="T2278" s="167" t="s">
        <v>3535</v>
      </c>
      <c r="U2278" s="169" t="s">
        <v>3536</v>
      </c>
      <c r="V2278" s="167" t="s">
        <v>6821</v>
      </c>
      <c r="W2278" s="167" t="s">
        <v>6822</v>
      </c>
      <c r="X2278" s="170" t="s">
        <v>159</v>
      </c>
      <c r="Y2278" s="171" t="s">
        <v>6817</v>
      </c>
      <c r="Z2278" s="167" t="s">
        <v>11014</v>
      </c>
      <c r="AA2278" s="176">
        <v>30000</v>
      </c>
      <c r="AB2278" s="167" t="s">
        <v>11254</v>
      </c>
      <c r="AC2278" s="176">
        <v>30000</v>
      </c>
      <c r="AD2278" s="167" t="s">
        <v>11254</v>
      </c>
      <c r="AE2278" s="176">
        <v>9.9</v>
      </c>
    </row>
    <row r="2279" spans="1:31">
      <c r="A2279" s="178">
        <v>108267543900</v>
      </c>
      <c r="B2279" s="166">
        <v>46164</v>
      </c>
      <c r="C2279" s="167" t="s">
        <v>3524</v>
      </c>
      <c r="D2279" s="167" t="s">
        <v>3525</v>
      </c>
      <c r="E2279" s="167" t="s">
        <v>3526</v>
      </c>
      <c r="F2279" s="167" t="s">
        <v>3501</v>
      </c>
      <c r="G2279" s="167" t="s">
        <v>3502</v>
      </c>
      <c r="H2279" s="168">
        <v>46167</v>
      </c>
      <c r="I2279" s="167" t="s">
        <v>6816</v>
      </c>
      <c r="J2279" s="169">
        <v>26132</v>
      </c>
      <c r="K2279" s="167" t="s">
        <v>55</v>
      </c>
      <c r="L2279" s="169">
        <v>1</v>
      </c>
      <c r="M2279" s="167" t="s">
        <v>3504</v>
      </c>
      <c r="N2279" s="169">
        <v>162</v>
      </c>
      <c r="O2279" s="167" t="s">
        <v>3505</v>
      </c>
      <c r="P2279" s="167"/>
      <c r="Q2279" s="167" t="s">
        <v>3527</v>
      </c>
      <c r="R2279" s="167" t="s">
        <v>3528</v>
      </c>
      <c r="S2279" s="169">
        <v>43</v>
      </c>
      <c r="T2279" s="167" t="s">
        <v>3535</v>
      </c>
      <c r="U2279" s="169" t="s">
        <v>3536</v>
      </c>
      <c r="V2279" s="167" t="s">
        <v>6823</v>
      </c>
      <c r="W2279" s="167" t="s">
        <v>6824</v>
      </c>
      <c r="X2279" s="170" t="s">
        <v>159</v>
      </c>
      <c r="Y2279" s="171" t="s">
        <v>6817</v>
      </c>
      <c r="Z2279" s="167" t="s">
        <v>11014</v>
      </c>
      <c r="AA2279" s="176">
        <v>10000</v>
      </c>
      <c r="AB2279" s="167" t="s">
        <v>11254</v>
      </c>
      <c r="AC2279" s="176">
        <v>10000</v>
      </c>
      <c r="AD2279" s="167" t="s">
        <v>11254</v>
      </c>
      <c r="AE2279" s="176">
        <v>3.3</v>
      </c>
    </row>
    <row r="2280" spans="1:31">
      <c r="A2280" s="178">
        <v>108267543900</v>
      </c>
      <c r="B2280" s="166">
        <v>46164</v>
      </c>
      <c r="C2280" s="167" t="s">
        <v>3524</v>
      </c>
      <c r="D2280" s="167" t="s">
        <v>3525</v>
      </c>
      <c r="E2280" s="167" t="s">
        <v>3526</v>
      </c>
      <c r="F2280" s="167" t="s">
        <v>3501</v>
      </c>
      <c r="G2280" s="167" t="s">
        <v>3502</v>
      </c>
      <c r="H2280" s="168">
        <v>46167</v>
      </c>
      <c r="I2280" s="167" t="s">
        <v>6816</v>
      </c>
      <c r="J2280" s="169">
        <v>26132</v>
      </c>
      <c r="K2280" s="167" t="s">
        <v>55</v>
      </c>
      <c r="L2280" s="169">
        <v>1</v>
      </c>
      <c r="M2280" s="167" t="s">
        <v>3504</v>
      </c>
      <c r="N2280" s="169">
        <v>162</v>
      </c>
      <c r="O2280" s="167" t="s">
        <v>3505</v>
      </c>
      <c r="P2280" s="167"/>
      <c r="Q2280" s="167" t="s">
        <v>3527</v>
      </c>
      <c r="R2280" s="167" t="s">
        <v>3528</v>
      </c>
      <c r="S2280" s="169">
        <v>42</v>
      </c>
      <c r="T2280" s="167" t="s">
        <v>3535</v>
      </c>
      <c r="U2280" s="169" t="s">
        <v>3536</v>
      </c>
      <c r="V2280" s="167" t="s">
        <v>6825</v>
      </c>
      <c r="W2280" s="167" t="s">
        <v>6826</v>
      </c>
      <c r="X2280" s="170" t="s">
        <v>159</v>
      </c>
      <c r="Y2280" s="171" t="s">
        <v>6817</v>
      </c>
      <c r="Z2280" s="167" t="s">
        <v>11014</v>
      </c>
      <c r="AA2280" s="176">
        <v>10000</v>
      </c>
      <c r="AB2280" s="167" t="s">
        <v>11254</v>
      </c>
      <c r="AC2280" s="176">
        <v>10000</v>
      </c>
      <c r="AD2280" s="167" t="s">
        <v>11254</v>
      </c>
      <c r="AE2280" s="176">
        <v>3</v>
      </c>
    </row>
    <row r="2281" spans="1:31">
      <c r="A2281" s="178">
        <v>108267543900</v>
      </c>
      <c r="B2281" s="166">
        <v>46164</v>
      </c>
      <c r="C2281" s="167" t="s">
        <v>3524</v>
      </c>
      <c r="D2281" s="167" t="s">
        <v>3525</v>
      </c>
      <c r="E2281" s="167" t="s">
        <v>3526</v>
      </c>
      <c r="F2281" s="167" t="s">
        <v>3501</v>
      </c>
      <c r="G2281" s="167" t="s">
        <v>3502</v>
      </c>
      <c r="H2281" s="168">
        <v>46167</v>
      </c>
      <c r="I2281" s="167" t="s">
        <v>6816</v>
      </c>
      <c r="J2281" s="169">
        <v>26132</v>
      </c>
      <c r="K2281" s="167" t="s">
        <v>55</v>
      </c>
      <c r="L2281" s="169">
        <v>1</v>
      </c>
      <c r="M2281" s="167" t="s">
        <v>3504</v>
      </c>
      <c r="N2281" s="169">
        <v>162</v>
      </c>
      <c r="O2281" s="167" t="s">
        <v>3505</v>
      </c>
      <c r="P2281" s="167"/>
      <c r="Q2281" s="167" t="s">
        <v>3527</v>
      </c>
      <c r="R2281" s="167" t="s">
        <v>3528</v>
      </c>
      <c r="S2281" s="169">
        <v>41</v>
      </c>
      <c r="T2281" s="167" t="s">
        <v>3535</v>
      </c>
      <c r="U2281" s="169" t="s">
        <v>3536</v>
      </c>
      <c r="V2281" s="167" t="s">
        <v>6827</v>
      </c>
      <c r="W2281" s="167" t="s">
        <v>6828</v>
      </c>
      <c r="X2281" s="170" t="s">
        <v>159</v>
      </c>
      <c r="Y2281" s="171" t="s">
        <v>6817</v>
      </c>
      <c r="Z2281" s="167" t="s">
        <v>11014</v>
      </c>
      <c r="AA2281" s="176">
        <v>10000</v>
      </c>
      <c r="AB2281" s="167" t="s">
        <v>11254</v>
      </c>
      <c r="AC2281" s="176">
        <v>10000</v>
      </c>
      <c r="AD2281" s="167" t="s">
        <v>11254</v>
      </c>
      <c r="AE2281" s="176">
        <v>2.5</v>
      </c>
    </row>
    <row r="2282" spans="1:31">
      <c r="A2282" s="178">
        <v>108267543900</v>
      </c>
      <c r="B2282" s="166">
        <v>46164</v>
      </c>
      <c r="C2282" s="167" t="s">
        <v>3524</v>
      </c>
      <c r="D2282" s="167" t="s">
        <v>3525</v>
      </c>
      <c r="E2282" s="167" t="s">
        <v>3526</v>
      </c>
      <c r="F2282" s="167" t="s">
        <v>3501</v>
      </c>
      <c r="G2282" s="167" t="s">
        <v>3502</v>
      </c>
      <c r="H2282" s="168">
        <v>46167</v>
      </c>
      <c r="I2282" s="167" t="s">
        <v>6816</v>
      </c>
      <c r="J2282" s="169">
        <v>26132</v>
      </c>
      <c r="K2282" s="167" t="s">
        <v>55</v>
      </c>
      <c r="L2282" s="169">
        <v>1</v>
      </c>
      <c r="M2282" s="167" t="s">
        <v>3504</v>
      </c>
      <c r="N2282" s="169">
        <v>162</v>
      </c>
      <c r="O2282" s="167" t="s">
        <v>3505</v>
      </c>
      <c r="P2282" s="167"/>
      <c r="Q2282" s="167" t="s">
        <v>3527</v>
      </c>
      <c r="R2282" s="167" t="s">
        <v>3528</v>
      </c>
      <c r="S2282" s="169">
        <v>40</v>
      </c>
      <c r="T2282" s="167" t="s">
        <v>3535</v>
      </c>
      <c r="U2282" s="169" t="s">
        <v>3536</v>
      </c>
      <c r="V2282" s="167" t="s">
        <v>6827</v>
      </c>
      <c r="W2282" s="167" t="s">
        <v>6828</v>
      </c>
      <c r="X2282" s="170" t="s">
        <v>159</v>
      </c>
      <c r="Y2282" s="171" t="s">
        <v>6817</v>
      </c>
      <c r="Z2282" s="167" t="s">
        <v>11014</v>
      </c>
      <c r="AA2282" s="176">
        <v>10000</v>
      </c>
      <c r="AB2282" s="167" t="s">
        <v>11254</v>
      </c>
      <c r="AC2282" s="176">
        <v>10000</v>
      </c>
      <c r="AD2282" s="167" t="s">
        <v>11254</v>
      </c>
      <c r="AE2282" s="176">
        <v>2.5</v>
      </c>
    </row>
    <row r="2283" spans="1:31">
      <c r="A2283" s="178">
        <v>108267543900</v>
      </c>
      <c r="B2283" s="166">
        <v>46164</v>
      </c>
      <c r="C2283" s="167" t="s">
        <v>3524</v>
      </c>
      <c r="D2283" s="167" t="s">
        <v>3525</v>
      </c>
      <c r="E2283" s="167" t="s">
        <v>3526</v>
      </c>
      <c r="F2283" s="167" t="s">
        <v>3501</v>
      </c>
      <c r="G2283" s="167" t="s">
        <v>3502</v>
      </c>
      <c r="H2283" s="168">
        <v>46167</v>
      </c>
      <c r="I2283" s="167" t="s">
        <v>6816</v>
      </c>
      <c r="J2283" s="169">
        <v>26132</v>
      </c>
      <c r="K2283" s="167" t="s">
        <v>55</v>
      </c>
      <c r="L2283" s="169">
        <v>1</v>
      </c>
      <c r="M2283" s="167" t="s">
        <v>3504</v>
      </c>
      <c r="N2283" s="169">
        <v>162</v>
      </c>
      <c r="O2283" s="167" t="s">
        <v>3505</v>
      </c>
      <c r="P2283" s="167"/>
      <c r="Q2283" s="167" t="s">
        <v>3527</v>
      </c>
      <c r="R2283" s="167" t="s">
        <v>3528</v>
      </c>
      <c r="S2283" s="169">
        <v>39</v>
      </c>
      <c r="T2283" s="167" t="s">
        <v>3535</v>
      </c>
      <c r="U2283" s="169" t="s">
        <v>3536</v>
      </c>
      <c r="V2283" s="167" t="s">
        <v>6829</v>
      </c>
      <c r="W2283" s="167" t="s">
        <v>6830</v>
      </c>
      <c r="X2283" s="170" t="s">
        <v>159</v>
      </c>
      <c r="Y2283" s="171" t="s">
        <v>6817</v>
      </c>
      <c r="Z2283" s="167" t="s">
        <v>11014</v>
      </c>
      <c r="AA2283" s="176">
        <v>20000</v>
      </c>
      <c r="AB2283" s="167" t="s">
        <v>11254</v>
      </c>
      <c r="AC2283" s="176">
        <v>20000</v>
      </c>
      <c r="AD2283" s="167" t="s">
        <v>11254</v>
      </c>
      <c r="AE2283" s="176">
        <v>5</v>
      </c>
    </row>
    <row r="2284" spans="1:31">
      <c r="A2284" s="178">
        <v>108267543900</v>
      </c>
      <c r="B2284" s="166">
        <v>46164</v>
      </c>
      <c r="C2284" s="167" t="s">
        <v>3524</v>
      </c>
      <c r="D2284" s="167" t="s">
        <v>3525</v>
      </c>
      <c r="E2284" s="167" t="s">
        <v>3526</v>
      </c>
      <c r="F2284" s="167" t="s">
        <v>3501</v>
      </c>
      <c r="G2284" s="167" t="s">
        <v>3502</v>
      </c>
      <c r="H2284" s="168">
        <v>46167</v>
      </c>
      <c r="I2284" s="167" t="s">
        <v>6816</v>
      </c>
      <c r="J2284" s="169">
        <v>26132</v>
      </c>
      <c r="K2284" s="167" t="s">
        <v>55</v>
      </c>
      <c r="L2284" s="169">
        <v>1</v>
      </c>
      <c r="M2284" s="167" t="s">
        <v>3504</v>
      </c>
      <c r="N2284" s="169">
        <v>162</v>
      </c>
      <c r="O2284" s="167" t="s">
        <v>3505</v>
      </c>
      <c r="P2284" s="167"/>
      <c r="Q2284" s="167" t="s">
        <v>3527</v>
      </c>
      <c r="R2284" s="167" t="s">
        <v>3528</v>
      </c>
      <c r="S2284" s="169">
        <v>38</v>
      </c>
      <c r="T2284" s="167" t="s">
        <v>3535</v>
      </c>
      <c r="U2284" s="169" t="s">
        <v>3536</v>
      </c>
      <c r="V2284" s="167" t="s">
        <v>6829</v>
      </c>
      <c r="W2284" s="167" t="s">
        <v>6830</v>
      </c>
      <c r="X2284" s="170" t="s">
        <v>159</v>
      </c>
      <c r="Y2284" s="171" t="s">
        <v>6817</v>
      </c>
      <c r="Z2284" s="167" t="s">
        <v>11014</v>
      </c>
      <c r="AA2284" s="176">
        <v>20000</v>
      </c>
      <c r="AB2284" s="167" t="s">
        <v>11254</v>
      </c>
      <c r="AC2284" s="176">
        <v>20000</v>
      </c>
      <c r="AD2284" s="167" t="s">
        <v>11254</v>
      </c>
      <c r="AE2284" s="176">
        <v>5</v>
      </c>
    </row>
    <row r="2285" spans="1:31">
      <c r="A2285" s="178">
        <v>108267543900</v>
      </c>
      <c r="B2285" s="166">
        <v>46164</v>
      </c>
      <c r="C2285" s="167" t="s">
        <v>3524</v>
      </c>
      <c r="D2285" s="167" t="s">
        <v>3525</v>
      </c>
      <c r="E2285" s="167" t="s">
        <v>3526</v>
      </c>
      <c r="F2285" s="167" t="s">
        <v>3501</v>
      </c>
      <c r="G2285" s="167" t="s">
        <v>3502</v>
      </c>
      <c r="H2285" s="168">
        <v>46167</v>
      </c>
      <c r="I2285" s="167" t="s">
        <v>6816</v>
      </c>
      <c r="J2285" s="169">
        <v>26132</v>
      </c>
      <c r="K2285" s="167" t="s">
        <v>55</v>
      </c>
      <c r="L2285" s="169">
        <v>1</v>
      </c>
      <c r="M2285" s="167" t="s">
        <v>3504</v>
      </c>
      <c r="N2285" s="169">
        <v>162</v>
      </c>
      <c r="O2285" s="167" t="s">
        <v>3505</v>
      </c>
      <c r="P2285" s="167"/>
      <c r="Q2285" s="167" t="s">
        <v>3527</v>
      </c>
      <c r="R2285" s="167" t="s">
        <v>3528</v>
      </c>
      <c r="S2285" s="169">
        <v>37</v>
      </c>
      <c r="T2285" s="167" t="s">
        <v>3535</v>
      </c>
      <c r="U2285" s="169" t="s">
        <v>3536</v>
      </c>
      <c r="V2285" s="167" t="s">
        <v>6829</v>
      </c>
      <c r="W2285" s="167" t="s">
        <v>6830</v>
      </c>
      <c r="X2285" s="170" t="s">
        <v>159</v>
      </c>
      <c r="Y2285" s="171" t="s">
        <v>6817</v>
      </c>
      <c r="Z2285" s="167" t="s">
        <v>11014</v>
      </c>
      <c r="AA2285" s="176">
        <v>10000</v>
      </c>
      <c r="AB2285" s="167" t="s">
        <v>11254</v>
      </c>
      <c r="AC2285" s="176">
        <v>10000</v>
      </c>
      <c r="AD2285" s="167" t="s">
        <v>11254</v>
      </c>
      <c r="AE2285" s="176">
        <v>2.5</v>
      </c>
    </row>
    <row r="2286" spans="1:31">
      <c r="A2286" s="178">
        <v>108267543900</v>
      </c>
      <c r="B2286" s="166">
        <v>46164</v>
      </c>
      <c r="C2286" s="167" t="s">
        <v>3524</v>
      </c>
      <c r="D2286" s="167" t="s">
        <v>3525</v>
      </c>
      <c r="E2286" s="167" t="s">
        <v>3526</v>
      </c>
      <c r="F2286" s="167" t="s">
        <v>3501</v>
      </c>
      <c r="G2286" s="167" t="s">
        <v>3502</v>
      </c>
      <c r="H2286" s="168">
        <v>46167</v>
      </c>
      <c r="I2286" s="167" t="s">
        <v>6816</v>
      </c>
      <c r="J2286" s="169">
        <v>26132</v>
      </c>
      <c r="K2286" s="167" t="s">
        <v>55</v>
      </c>
      <c r="L2286" s="169">
        <v>1</v>
      </c>
      <c r="M2286" s="167" t="s">
        <v>3504</v>
      </c>
      <c r="N2286" s="169">
        <v>162</v>
      </c>
      <c r="O2286" s="167" t="s">
        <v>3505</v>
      </c>
      <c r="P2286" s="167"/>
      <c r="Q2286" s="167" t="s">
        <v>3527</v>
      </c>
      <c r="R2286" s="167" t="s">
        <v>3528</v>
      </c>
      <c r="S2286" s="169">
        <v>36</v>
      </c>
      <c r="T2286" s="167" t="s">
        <v>3535</v>
      </c>
      <c r="U2286" s="169" t="s">
        <v>3536</v>
      </c>
      <c r="V2286" s="167" t="s">
        <v>6829</v>
      </c>
      <c r="W2286" s="167" t="s">
        <v>6830</v>
      </c>
      <c r="X2286" s="170" t="s">
        <v>159</v>
      </c>
      <c r="Y2286" s="171" t="s">
        <v>6817</v>
      </c>
      <c r="Z2286" s="167" t="s">
        <v>11014</v>
      </c>
      <c r="AA2286" s="176">
        <v>10000</v>
      </c>
      <c r="AB2286" s="167" t="s">
        <v>11254</v>
      </c>
      <c r="AC2286" s="176">
        <v>10000</v>
      </c>
      <c r="AD2286" s="167" t="s">
        <v>11254</v>
      </c>
      <c r="AE2286" s="176">
        <v>2.5</v>
      </c>
    </row>
    <row r="2287" spans="1:31">
      <c r="A2287" s="178">
        <v>108267543900</v>
      </c>
      <c r="B2287" s="166">
        <v>46164</v>
      </c>
      <c r="C2287" s="167" t="s">
        <v>3524</v>
      </c>
      <c r="D2287" s="167" t="s">
        <v>3525</v>
      </c>
      <c r="E2287" s="167" t="s">
        <v>3526</v>
      </c>
      <c r="F2287" s="167" t="s">
        <v>3501</v>
      </c>
      <c r="G2287" s="167" t="s">
        <v>3502</v>
      </c>
      <c r="H2287" s="168">
        <v>46167</v>
      </c>
      <c r="I2287" s="167" t="s">
        <v>6816</v>
      </c>
      <c r="J2287" s="169">
        <v>26132</v>
      </c>
      <c r="K2287" s="167" t="s">
        <v>55</v>
      </c>
      <c r="L2287" s="169">
        <v>1</v>
      </c>
      <c r="M2287" s="167" t="s">
        <v>3504</v>
      </c>
      <c r="N2287" s="169">
        <v>162</v>
      </c>
      <c r="O2287" s="167" t="s">
        <v>3505</v>
      </c>
      <c r="P2287" s="167"/>
      <c r="Q2287" s="167" t="s">
        <v>3527</v>
      </c>
      <c r="R2287" s="167" t="s">
        <v>3528</v>
      </c>
      <c r="S2287" s="169">
        <v>35</v>
      </c>
      <c r="T2287" s="167" t="s">
        <v>3535</v>
      </c>
      <c r="U2287" s="169" t="s">
        <v>3536</v>
      </c>
      <c r="V2287" s="167" t="s">
        <v>3723</v>
      </c>
      <c r="W2287" s="167" t="s">
        <v>3724</v>
      </c>
      <c r="X2287" s="170" t="s">
        <v>159</v>
      </c>
      <c r="Y2287" s="171" t="s">
        <v>6817</v>
      </c>
      <c r="Z2287" s="167" t="s">
        <v>11014</v>
      </c>
      <c r="AA2287" s="176">
        <v>30000</v>
      </c>
      <c r="AB2287" s="167" t="s">
        <v>11254</v>
      </c>
      <c r="AC2287" s="176">
        <v>30000</v>
      </c>
      <c r="AD2287" s="167" t="s">
        <v>11254</v>
      </c>
      <c r="AE2287" s="176">
        <v>7.5</v>
      </c>
    </row>
    <row r="2288" spans="1:31">
      <c r="A2288" s="178">
        <v>108267543900</v>
      </c>
      <c r="B2288" s="166">
        <v>46164</v>
      </c>
      <c r="C2288" s="167" t="s">
        <v>3524</v>
      </c>
      <c r="D2288" s="167" t="s">
        <v>3525</v>
      </c>
      <c r="E2288" s="167" t="s">
        <v>3526</v>
      </c>
      <c r="F2288" s="167" t="s">
        <v>3501</v>
      </c>
      <c r="G2288" s="167" t="s">
        <v>3502</v>
      </c>
      <c r="H2288" s="168">
        <v>46167</v>
      </c>
      <c r="I2288" s="167" t="s">
        <v>6816</v>
      </c>
      <c r="J2288" s="169">
        <v>26132</v>
      </c>
      <c r="K2288" s="167" t="s">
        <v>55</v>
      </c>
      <c r="L2288" s="169">
        <v>1</v>
      </c>
      <c r="M2288" s="167" t="s">
        <v>3504</v>
      </c>
      <c r="N2288" s="169">
        <v>162</v>
      </c>
      <c r="O2288" s="167" t="s">
        <v>3505</v>
      </c>
      <c r="P2288" s="167"/>
      <c r="Q2288" s="167" t="s">
        <v>3527</v>
      </c>
      <c r="R2288" s="167" t="s">
        <v>3528</v>
      </c>
      <c r="S2288" s="169">
        <v>34</v>
      </c>
      <c r="T2288" s="167" t="s">
        <v>3535</v>
      </c>
      <c r="U2288" s="169" t="s">
        <v>3536</v>
      </c>
      <c r="V2288" s="167" t="s">
        <v>3723</v>
      </c>
      <c r="W2288" s="167" t="s">
        <v>3724</v>
      </c>
      <c r="X2288" s="170" t="s">
        <v>159</v>
      </c>
      <c r="Y2288" s="171" t="s">
        <v>6817</v>
      </c>
      <c r="Z2288" s="167" t="s">
        <v>11014</v>
      </c>
      <c r="AA2288" s="176">
        <v>10000</v>
      </c>
      <c r="AB2288" s="167" t="s">
        <v>11254</v>
      </c>
      <c r="AC2288" s="176">
        <v>10000</v>
      </c>
      <c r="AD2288" s="167" t="s">
        <v>11254</v>
      </c>
      <c r="AE2288" s="176">
        <v>2.5</v>
      </c>
    </row>
    <row r="2289" spans="1:31">
      <c r="A2289" s="178">
        <v>108267543900</v>
      </c>
      <c r="B2289" s="166">
        <v>46164</v>
      </c>
      <c r="C2289" s="167" t="s">
        <v>3524</v>
      </c>
      <c r="D2289" s="167" t="s">
        <v>3525</v>
      </c>
      <c r="E2289" s="167" t="s">
        <v>3526</v>
      </c>
      <c r="F2289" s="167" t="s">
        <v>3501</v>
      </c>
      <c r="G2289" s="167" t="s">
        <v>3502</v>
      </c>
      <c r="H2289" s="168">
        <v>46167</v>
      </c>
      <c r="I2289" s="167" t="s">
        <v>6816</v>
      </c>
      <c r="J2289" s="169">
        <v>26132</v>
      </c>
      <c r="K2289" s="167" t="s">
        <v>55</v>
      </c>
      <c r="L2289" s="169">
        <v>1</v>
      </c>
      <c r="M2289" s="167" t="s">
        <v>3504</v>
      </c>
      <c r="N2289" s="169">
        <v>162</v>
      </c>
      <c r="O2289" s="167" t="s">
        <v>3505</v>
      </c>
      <c r="P2289" s="167"/>
      <c r="Q2289" s="167" t="s">
        <v>3527</v>
      </c>
      <c r="R2289" s="167" t="s">
        <v>3528</v>
      </c>
      <c r="S2289" s="169">
        <v>33</v>
      </c>
      <c r="T2289" s="167" t="s">
        <v>3535</v>
      </c>
      <c r="U2289" s="169" t="s">
        <v>3536</v>
      </c>
      <c r="V2289" s="167" t="s">
        <v>6831</v>
      </c>
      <c r="W2289" s="167" t="s">
        <v>6832</v>
      </c>
      <c r="X2289" s="170" t="s">
        <v>159</v>
      </c>
      <c r="Y2289" s="171" t="s">
        <v>6817</v>
      </c>
      <c r="Z2289" s="167" t="s">
        <v>11014</v>
      </c>
      <c r="AA2289" s="176">
        <v>10000</v>
      </c>
      <c r="AB2289" s="167" t="s">
        <v>11254</v>
      </c>
      <c r="AC2289" s="176">
        <v>10000</v>
      </c>
      <c r="AD2289" s="167" t="s">
        <v>11254</v>
      </c>
      <c r="AE2289" s="176">
        <v>2.5</v>
      </c>
    </row>
    <row r="2290" spans="1:31">
      <c r="A2290" s="178">
        <v>108267543900</v>
      </c>
      <c r="B2290" s="166">
        <v>46164</v>
      </c>
      <c r="C2290" s="167" t="s">
        <v>3524</v>
      </c>
      <c r="D2290" s="167" t="s">
        <v>3525</v>
      </c>
      <c r="E2290" s="167" t="s">
        <v>3526</v>
      </c>
      <c r="F2290" s="167" t="s">
        <v>3501</v>
      </c>
      <c r="G2290" s="167" t="s">
        <v>3502</v>
      </c>
      <c r="H2290" s="168">
        <v>46167</v>
      </c>
      <c r="I2290" s="167" t="s">
        <v>6816</v>
      </c>
      <c r="J2290" s="169">
        <v>26132</v>
      </c>
      <c r="K2290" s="167" t="s">
        <v>55</v>
      </c>
      <c r="L2290" s="169">
        <v>1</v>
      </c>
      <c r="M2290" s="167" t="s">
        <v>3504</v>
      </c>
      <c r="N2290" s="169">
        <v>162</v>
      </c>
      <c r="O2290" s="167" t="s">
        <v>3505</v>
      </c>
      <c r="P2290" s="167"/>
      <c r="Q2290" s="167" t="s">
        <v>3527</v>
      </c>
      <c r="R2290" s="167" t="s">
        <v>3528</v>
      </c>
      <c r="S2290" s="169">
        <v>32</v>
      </c>
      <c r="T2290" s="167" t="s">
        <v>3535</v>
      </c>
      <c r="U2290" s="169" t="s">
        <v>3536</v>
      </c>
      <c r="V2290" s="167" t="s">
        <v>6831</v>
      </c>
      <c r="W2290" s="167" t="s">
        <v>6832</v>
      </c>
      <c r="X2290" s="170" t="s">
        <v>159</v>
      </c>
      <c r="Y2290" s="171" t="s">
        <v>6817</v>
      </c>
      <c r="Z2290" s="167" t="s">
        <v>11014</v>
      </c>
      <c r="AA2290" s="176">
        <v>10000</v>
      </c>
      <c r="AB2290" s="167" t="s">
        <v>11254</v>
      </c>
      <c r="AC2290" s="176">
        <v>10000</v>
      </c>
      <c r="AD2290" s="167" t="s">
        <v>11254</v>
      </c>
      <c r="AE2290" s="176">
        <v>2.5</v>
      </c>
    </row>
    <row r="2291" spans="1:31">
      <c r="A2291" s="178">
        <v>108267543900</v>
      </c>
      <c r="B2291" s="166">
        <v>46164</v>
      </c>
      <c r="C2291" s="167" t="s">
        <v>3524</v>
      </c>
      <c r="D2291" s="167" t="s">
        <v>3525</v>
      </c>
      <c r="E2291" s="167" t="s">
        <v>3526</v>
      </c>
      <c r="F2291" s="167" t="s">
        <v>3501</v>
      </c>
      <c r="G2291" s="167" t="s">
        <v>3502</v>
      </c>
      <c r="H2291" s="168">
        <v>46167</v>
      </c>
      <c r="I2291" s="167" t="s">
        <v>6816</v>
      </c>
      <c r="J2291" s="169">
        <v>26132</v>
      </c>
      <c r="K2291" s="167" t="s">
        <v>55</v>
      </c>
      <c r="L2291" s="169">
        <v>1</v>
      </c>
      <c r="M2291" s="167" t="s">
        <v>3504</v>
      </c>
      <c r="N2291" s="169">
        <v>162</v>
      </c>
      <c r="O2291" s="167" t="s">
        <v>3505</v>
      </c>
      <c r="P2291" s="167"/>
      <c r="Q2291" s="167" t="s">
        <v>3527</v>
      </c>
      <c r="R2291" s="167" t="s">
        <v>3528</v>
      </c>
      <c r="S2291" s="169">
        <v>31</v>
      </c>
      <c r="T2291" s="167" t="s">
        <v>3535</v>
      </c>
      <c r="U2291" s="169" t="s">
        <v>3536</v>
      </c>
      <c r="V2291" s="167" t="s">
        <v>6831</v>
      </c>
      <c r="W2291" s="167" t="s">
        <v>6832</v>
      </c>
      <c r="X2291" s="170" t="s">
        <v>159</v>
      </c>
      <c r="Y2291" s="171" t="s">
        <v>6817</v>
      </c>
      <c r="Z2291" s="167" t="s">
        <v>11014</v>
      </c>
      <c r="AA2291" s="176">
        <v>10000</v>
      </c>
      <c r="AB2291" s="167" t="s">
        <v>11254</v>
      </c>
      <c r="AC2291" s="176">
        <v>10000</v>
      </c>
      <c r="AD2291" s="167" t="s">
        <v>11254</v>
      </c>
      <c r="AE2291" s="176">
        <v>2.5</v>
      </c>
    </row>
    <row r="2292" spans="1:31">
      <c r="A2292" s="178">
        <v>108267543900</v>
      </c>
      <c r="B2292" s="166">
        <v>46164</v>
      </c>
      <c r="C2292" s="167" t="s">
        <v>3524</v>
      </c>
      <c r="D2292" s="167" t="s">
        <v>3525</v>
      </c>
      <c r="E2292" s="167" t="s">
        <v>3526</v>
      </c>
      <c r="F2292" s="167" t="s">
        <v>3501</v>
      </c>
      <c r="G2292" s="167" t="s">
        <v>3502</v>
      </c>
      <c r="H2292" s="168">
        <v>46167</v>
      </c>
      <c r="I2292" s="167" t="s">
        <v>6816</v>
      </c>
      <c r="J2292" s="169">
        <v>26132</v>
      </c>
      <c r="K2292" s="167" t="s">
        <v>55</v>
      </c>
      <c r="L2292" s="169">
        <v>1</v>
      </c>
      <c r="M2292" s="167" t="s">
        <v>3504</v>
      </c>
      <c r="N2292" s="169">
        <v>162</v>
      </c>
      <c r="O2292" s="167" t="s">
        <v>3505</v>
      </c>
      <c r="P2292" s="167"/>
      <c r="Q2292" s="167" t="s">
        <v>3527</v>
      </c>
      <c r="R2292" s="167" t="s">
        <v>3528</v>
      </c>
      <c r="S2292" s="169">
        <v>30</v>
      </c>
      <c r="T2292" s="167" t="s">
        <v>3535</v>
      </c>
      <c r="U2292" s="169" t="s">
        <v>3536</v>
      </c>
      <c r="V2292" s="167" t="s">
        <v>4546</v>
      </c>
      <c r="W2292" s="167" t="s">
        <v>4547</v>
      </c>
      <c r="X2292" s="170" t="s">
        <v>157</v>
      </c>
      <c r="Y2292" s="171" t="s">
        <v>6817</v>
      </c>
      <c r="Z2292" s="167" t="s">
        <v>11014</v>
      </c>
      <c r="AA2292" s="176">
        <v>120000</v>
      </c>
      <c r="AB2292" s="167" t="s">
        <v>11254</v>
      </c>
      <c r="AC2292" s="176">
        <v>120000</v>
      </c>
      <c r="AD2292" s="167" t="s">
        <v>11254</v>
      </c>
      <c r="AE2292" s="176">
        <v>648</v>
      </c>
    </row>
    <row r="2293" spans="1:31">
      <c r="A2293" s="178">
        <v>108267543900</v>
      </c>
      <c r="B2293" s="166">
        <v>46164</v>
      </c>
      <c r="C2293" s="167" t="s">
        <v>3524</v>
      </c>
      <c r="D2293" s="167" t="s">
        <v>3525</v>
      </c>
      <c r="E2293" s="167" t="s">
        <v>3526</v>
      </c>
      <c r="F2293" s="167" t="s">
        <v>3501</v>
      </c>
      <c r="G2293" s="167" t="s">
        <v>3502</v>
      </c>
      <c r="H2293" s="168">
        <v>46167</v>
      </c>
      <c r="I2293" s="167" t="s">
        <v>6816</v>
      </c>
      <c r="J2293" s="169">
        <v>26132</v>
      </c>
      <c r="K2293" s="167" t="s">
        <v>55</v>
      </c>
      <c r="L2293" s="169">
        <v>1</v>
      </c>
      <c r="M2293" s="167" t="s">
        <v>3504</v>
      </c>
      <c r="N2293" s="169">
        <v>162</v>
      </c>
      <c r="O2293" s="167" t="s">
        <v>3505</v>
      </c>
      <c r="P2293" s="167"/>
      <c r="Q2293" s="167" t="s">
        <v>3527</v>
      </c>
      <c r="R2293" s="167" t="s">
        <v>3528</v>
      </c>
      <c r="S2293" s="169">
        <v>29</v>
      </c>
      <c r="T2293" s="167" t="s">
        <v>3560</v>
      </c>
      <c r="U2293" s="169" t="s">
        <v>3561</v>
      </c>
      <c r="V2293" s="167" t="s">
        <v>4017</v>
      </c>
      <c r="W2293" s="167" t="s">
        <v>4018</v>
      </c>
      <c r="X2293" s="170" t="s">
        <v>157</v>
      </c>
      <c r="Y2293" s="171" t="s">
        <v>6817</v>
      </c>
      <c r="Z2293" s="167" t="s">
        <v>11014</v>
      </c>
      <c r="AA2293" s="176">
        <v>15000</v>
      </c>
      <c r="AB2293" s="167" t="s">
        <v>11254</v>
      </c>
      <c r="AC2293" s="176">
        <v>15000</v>
      </c>
      <c r="AD2293" s="167" t="s">
        <v>11254</v>
      </c>
      <c r="AE2293" s="176">
        <v>88.5</v>
      </c>
    </row>
    <row r="2294" spans="1:31">
      <c r="A2294" s="178">
        <v>108267543900</v>
      </c>
      <c r="B2294" s="166">
        <v>46164</v>
      </c>
      <c r="C2294" s="167" t="s">
        <v>3524</v>
      </c>
      <c r="D2294" s="167" t="s">
        <v>3525</v>
      </c>
      <c r="E2294" s="167" t="s">
        <v>3526</v>
      </c>
      <c r="F2294" s="167" t="s">
        <v>3501</v>
      </c>
      <c r="G2294" s="167" t="s">
        <v>3502</v>
      </c>
      <c r="H2294" s="168">
        <v>46167</v>
      </c>
      <c r="I2294" s="167" t="s">
        <v>6816</v>
      </c>
      <c r="J2294" s="169">
        <v>26132</v>
      </c>
      <c r="K2294" s="167" t="s">
        <v>55</v>
      </c>
      <c r="L2294" s="169">
        <v>1</v>
      </c>
      <c r="M2294" s="167" t="s">
        <v>3504</v>
      </c>
      <c r="N2294" s="169">
        <v>162</v>
      </c>
      <c r="O2294" s="167" t="s">
        <v>3505</v>
      </c>
      <c r="P2294" s="167"/>
      <c r="Q2294" s="167" t="s">
        <v>3527</v>
      </c>
      <c r="R2294" s="167" t="s">
        <v>3528</v>
      </c>
      <c r="S2294" s="169">
        <v>28</v>
      </c>
      <c r="T2294" s="167" t="s">
        <v>3535</v>
      </c>
      <c r="U2294" s="169" t="s">
        <v>3536</v>
      </c>
      <c r="V2294" s="167" t="s">
        <v>4546</v>
      </c>
      <c r="W2294" s="167" t="s">
        <v>4547</v>
      </c>
      <c r="X2294" s="170" t="s">
        <v>157</v>
      </c>
      <c r="Y2294" s="171" t="s">
        <v>6817</v>
      </c>
      <c r="Z2294" s="167" t="s">
        <v>11014</v>
      </c>
      <c r="AA2294" s="176">
        <v>160000</v>
      </c>
      <c r="AB2294" s="167" t="s">
        <v>11254</v>
      </c>
      <c r="AC2294" s="176">
        <v>160000</v>
      </c>
      <c r="AD2294" s="167" t="s">
        <v>11254</v>
      </c>
      <c r="AE2294" s="176">
        <v>864</v>
      </c>
    </row>
    <row r="2295" spans="1:31">
      <c r="A2295" s="178">
        <v>108267543900</v>
      </c>
      <c r="B2295" s="166">
        <v>46164</v>
      </c>
      <c r="C2295" s="167" t="s">
        <v>3524</v>
      </c>
      <c r="D2295" s="167" t="s">
        <v>3525</v>
      </c>
      <c r="E2295" s="167" t="s">
        <v>3526</v>
      </c>
      <c r="F2295" s="167" t="s">
        <v>3501</v>
      </c>
      <c r="G2295" s="167" t="s">
        <v>3502</v>
      </c>
      <c r="H2295" s="168">
        <v>46167</v>
      </c>
      <c r="I2295" s="167" t="s">
        <v>6816</v>
      </c>
      <c r="J2295" s="169">
        <v>26132</v>
      </c>
      <c r="K2295" s="167" t="s">
        <v>55</v>
      </c>
      <c r="L2295" s="169">
        <v>1</v>
      </c>
      <c r="M2295" s="167" t="s">
        <v>3504</v>
      </c>
      <c r="N2295" s="169">
        <v>162</v>
      </c>
      <c r="O2295" s="167" t="s">
        <v>3505</v>
      </c>
      <c r="P2295" s="167"/>
      <c r="Q2295" s="167" t="s">
        <v>3527</v>
      </c>
      <c r="R2295" s="167" t="s">
        <v>3528</v>
      </c>
      <c r="S2295" s="169">
        <v>27</v>
      </c>
      <c r="T2295" s="167" t="s">
        <v>3560</v>
      </c>
      <c r="U2295" s="169" t="s">
        <v>3561</v>
      </c>
      <c r="V2295" s="167" t="s">
        <v>4017</v>
      </c>
      <c r="W2295" s="167" t="s">
        <v>4018</v>
      </c>
      <c r="X2295" s="170" t="s">
        <v>157</v>
      </c>
      <c r="Y2295" s="171" t="s">
        <v>6817</v>
      </c>
      <c r="Z2295" s="167" t="s">
        <v>11014</v>
      </c>
      <c r="AA2295" s="176">
        <v>24000</v>
      </c>
      <c r="AB2295" s="167" t="s">
        <v>11254</v>
      </c>
      <c r="AC2295" s="176">
        <v>24000</v>
      </c>
      <c r="AD2295" s="167" t="s">
        <v>11254</v>
      </c>
      <c r="AE2295" s="176">
        <v>141.6</v>
      </c>
    </row>
    <row r="2296" spans="1:31">
      <c r="A2296" s="178">
        <v>108267543900</v>
      </c>
      <c r="B2296" s="166">
        <v>46164</v>
      </c>
      <c r="C2296" s="167" t="s">
        <v>3524</v>
      </c>
      <c r="D2296" s="167" t="s">
        <v>3525</v>
      </c>
      <c r="E2296" s="167" t="s">
        <v>3526</v>
      </c>
      <c r="F2296" s="167" t="s">
        <v>3501</v>
      </c>
      <c r="G2296" s="167" t="s">
        <v>3502</v>
      </c>
      <c r="H2296" s="168">
        <v>46167</v>
      </c>
      <c r="I2296" s="167" t="s">
        <v>6816</v>
      </c>
      <c r="J2296" s="169">
        <v>26132</v>
      </c>
      <c r="K2296" s="167" t="s">
        <v>55</v>
      </c>
      <c r="L2296" s="169">
        <v>1</v>
      </c>
      <c r="M2296" s="167" t="s">
        <v>3504</v>
      </c>
      <c r="N2296" s="169">
        <v>162</v>
      </c>
      <c r="O2296" s="167" t="s">
        <v>3505</v>
      </c>
      <c r="P2296" s="167"/>
      <c r="Q2296" s="167" t="s">
        <v>3527</v>
      </c>
      <c r="R2296" s="167" t="s">
        <v>3528</v>
      </c>
      <c r="S2296" s="169">
        <v>26</v>
      </c>
      <c r="T2296" s="167" t="s">
        <v>3535</v>
      </c>
      <c r="U2296" s="169" t="s">
        <v>3536</v>
      </c>
      <c r="V2296" s="167" t="s">
        <v>5986</v>
      </c>
      <c r="W2296" s="167" t="s">
        <v>5987</v>
      </c>
      <c r="X2296" s="170" t="s">
        <v>159</v>
      </c>
      <c r="Y2296" s="171" t="s">
        <v>6817</v>
      </c>
      <c r="Z2296" s="167" t="s">
        <v>11014</v>
      </c>
      <c r="AA2296" s="176">
        <v>10000</v>
      </c>
      <c r="AB2296" s="167" t="s">
        <v>11254</v>
      </c>
      <c r="AC2296" s="176">
        <v>10000</v>
      </c>
      <c r="AD2296" s="167" t="s">
        <v>11254</v>
      </c>
      <c r="AE2296" s="176">
        <v>3.3</v>
      </c>
    </row>
    <row r="2297" spans="1:31">
      <c r="A2297" s="178">
        <v>108267543900</v>
      </c>
      <c r="B2297" s="166">
        <v>46164</v>
      </c>
      <c r="C2297" s="167" t="s">
        <v>3524</v>
      </c>
      <c r="D2297" s="167" t="s">
        <v>3525</v>
      </c>
      <c r="E2297" s="167" t="s">
        <v>3526</v>
      </c>
      <c r="F2297" s="167" t="s">
        <v>3501</v>
      </c>
      <c r="G2297" s="167" t="s">
        <v>3502</v>
      </c>
      <c r="H2297" s="168">
        <v>46167</v>
      </c>
      <c r="I2297" s="167" t="s">
        <v>6816</v>
      </c>
      <c r="J2297" s="169">
        <v>26132</v>
      </c>
      <c r="K2297" s="167" t="s">
        <v>55</v>
      </c>
      <c r="L2297" s="169">
        <v>1</v>
      </c>
      <c r="M2297" s="167" t="s">
        <v>3504</v>
      </c>
      <c r="N2297" s="169">
        <v>162</v>
      </c>
      <c r="O2297" s="167" t="s">
        <v>3505</v>
      </c>
      <c r="P2297" s="167"/>
      <c r="Q2297" s="167" t="s">
        <v>3527</v>
      </c>
      <c r="R2297" s="167" t="s">
        <v>3528</v>
      </c>
      <c r="S2297" s="169">
        <v>25</v>
      </c>
      <c r="T2297" s="167" t="s">
        <v>3535</v>
      </c>
      <c r="U2297" s="169" t="s">
        <v>3536</v>
      </c>
      <c r="V2297" s="167" t="s">
        <v>5986</v>
      </c>
      <c r="W2297" s="167" t="s">
        <v>5987</v>
      </c>
      <c r="X2297" s="170" t="s">
        <v>159</v>
      </c>
      <c r="Y2297" s="171" t="s">
        <v>6817</v>
      </c>
      <c r="Z2297" s="167" t="s">
        <v>11014</v>
      </c>
      <c r="AA2297" s="176">
        <v>530000</v>
      </c>
      <c r="AB2297" s="167" t="s">
        <v>11254</v>
      </c>
      <c r="AC2297" s="176">
        <v>530000</v>
      </c>
      <c r="AD2297" s="167" t="s">
        <v>11254</v>
      </c>
      <c r="AE2297" s="176">
        <v>174.9</v>
      </c>
    </row>
    <row r="2298" spans="1:31">
      <c r="A2298" s="178">
        <v>108267543900</v>
      </c>
      <c r="B2298" s="166">
        <v>46164</v>
      </c>
      <c r="C2298" s="167" t="s">
        <v>3524</v>
      </c>
      <c r="D2298" s="167" t="s">
        <v>3525</v>
      </c>
      <c r="E2298" s="167" t="s">
        <v>3526</v>
      </c>
      <c r="F2298" s="167" t="s">
        <v>3501</v>
      </c>
      <c r="G2298" s="167" t="s">
        <v>3502</v>
      </c>
      <c r="H2298" s="168">
        <v>46167</v>
      </c>
      <c r="I2298" s="167" t="s">
        <v>6816</v>
      </c>
      <c r="J2298" s="169">
        <v>26132</v>
      </c>
      <c r="K2298" s="167" t="s">
        <v>55</v>
      </c>
      <c r="L2298" s="169">
        <v>1</v>
      </c>
      <c r="M2298" s="167" t="s">
        <v>3504</v>
      </c>
      <c r="N2298" s="169">
        <v>162</v>
      </c>
      <c r="O2298" s="167" t="s">
        <v>3505</v>
      </c>
      <c r="P2298" s="167"/>
      <c r="Q2298" s="167" t="s">
        <v>3527</v>
      </c>
      <c r="R2298" s="167" t="s">
        <v>3528</v>
      </c>
      <c r="S2298" s="169">
        <v>24</v>
      </c>
      <c r="T2298" s="167" t="s">
        <v>3535</v>
      </c>
      <c r="U2298" s="169" t="s">
        <v>3536</v>
      </c>
      <c r="V2298" s="167" t="s">
        <v>5986</v>
      </c>
      <c r="W2298" s="167" t="s">
        <v>5987</v>
      </c>
      <c r="X2298" s="170" t="s">
        <v>159</v>
      </c>
      <c r="Y2298" s="171" t="s">
        <v>6817</v>
      </c>
      <c r="Z2298" s="167" t="s">
        <v>11014</v>
      </c>
      <c r="AA2298" s="176">
        <v>20000</v>
      </c>
      <c r="AB2298" s="167" t="s">
        <v>11254</v>
      </c>
      <c r="AC2298" s="176">
        <v>20000</v>
      </c>
      <c r="AD2298" s="167" t="s">
        <v>11254</v>
      </c>
      <c r="AE2298" s="176">
        <v>6.6</v>
      </c>
    </row>
    <row r="2299" spans="1:31">
      <c r="A2299" s="178">
        <v>108267543900</v>
      </c>
      <c r="B2299" s="166">
        <v>46164</v>
      </c>
      <c r="C2299" s="167" t="s">
        <v>3524</v>
      </c>
      <c r="D2299" s="167" t="s">
        <v>3525</v>
      </c>
      <c r="E2299" s="167" t="s">
        <v>3526</v>
      </c>
      <c r="F2299" s="167" t="s">
        <v>3501</v>
      </c>
      <c r="G2299" s="167" t="s">
        <v>3502</v>
      </c>
      <c r="H2299" s="168">
        <v>46167</v>
      </c>
      <c r="I2299" s="167" t="s">
        <v>6816</v>
      </c>
      <c r="J2299" s="169">
        <v>26132</v>
      </c>
      <c r="K2299" s="167" t="s">
        <v>55</v>
      </c>
      <c r="L2299" s="169">
        <v>1</v>
      </c>
      <c r="M2299" s="167" t="s">
        <v>3504</v>
      </c>
      <c r="N2299" s="169">
        <v>162</v>
      </c>
      <c r="O2299" s="167" t="s">
        <v>3505</v>
      </c>
      <c r="P2299" s="167"/>
      <c r="Q2299" s="167" t="s">
        <v>3527</v>
      </c>
      <c r="R2299" s="167" t="s">
        <v>3528</v>
      </c>
      <c r="S2299" s="169">
        <v>23</v>
      </c>
      <c r="T2299" s="167" t="s">
        <v>3535</v>
      </c>
      <c r="U2299" s="169" t="s">
        <v>3536</v>
      </c>
      <c r="V2299" s="167" t="s">
        <v>5986</v>
      </c>
      <c r="W2299" s="167" t="s">
        <v>5987</v>
      </c>
      <c r="X2299" s="170" t="s">
        <v>159</v>
      </c>
      <c r="Y2299" s="171" t="s">
        <v>6817</v>
      </c>
      <c r="Z2299" s="167" t="s">
        <v>11014</v>
      </c>
      <c r="AA2299" s="176">
        <v>30000</v>
      </c>
      <c r="AB2299" s="167" t="s">
        <v>11254</v>
      </c>
      <c r="AC2299" s="176">
        <v>30000</v>
      </c>
      <c r="AD2299" s="167" t="s">
        <v>11254</v>
      </c>
      <c r="AE2299" s="176">
        <v>9.9</v>
      </c>
    </row>
    <row r="2300" spans="1:31">
      <c r="A2300" s="178">
        <v>108267543900</v>
      </c>
      <c r="B2300" s="166">
        <v>46164</v>
      </c>
      <c r="C2300" s="167" t="s">
        <v>3524</v>
      </c>
      <c r="D2300" s="167" t="s">
        <v>3525</v>
      </c>
      <c r="E2300" s="167" t="s">
        <v>3526</v>
      </c>
      <c r="F2300" s="167" t="s">
        <v>3501</v>
      </c>
      <c r="G2300" s="167" t="s">
        <v>3502</v>
      </c>
      <c r="H2300" s="168">
        <v>46167</v>
      </c>
      <c r="I2300" s="167" t="s">
        <v>6816</v>
      </c>
      <c r="J2300" s="169">
        <v>26132</v>
      </c>
      <c r="K2300" s="167" t="s">
        <v>55</v>
      </c>
      <c r="L2300" s="169">
        <v>1</v>
      </c>
      <c r="M2300" s="167" t="s">
        <v>3504</v>
      </c>
      <c r="N2300" s="169">
        <v>162</v>
      </c>
      <c r="O2300" s="167" t="s">
        <v>3505</v>
      </c>
      <c r="P2300" s="167"/>
      <c r="Q2300" s="167" t="s">
        <v>3527</v>
      </c>
      <c r="R2300" s="167" t="s">
        <v>3528</v>
      </c>
      <c r="S2300" s="169">
        <v>22</v>
      </c>
      <c r="T2300" s="167" t="s">
        <v>3535</v>
      </c>
      <c r="U2300" s="169" t="s">
        <v>3536</v>
      </c>
      <c r="V2300" s="167" t="s">
        <v>5986</v>
      </c>
      <c r="W2300" s="167" t="s">
        <v>5987</v>
      </c>
      <c r="X2300" s="170" t="s">
        <v>159</v>
      </c>
      <c r="Y2300" s="171" t="s">
        <v>6817</v>
      </c>
      <c r="Z2300" s="167" t="s">
        <v>11014</v>
      </c>
      <c r="AA2300" s="176">
        <v>10000</v>
      </c>
      <c r="AB2300" s="167" t="s">
        <v>11254</v>
      </c>
      <c r="AC2300" s="176">
        <v>10000</v>
      </c>
      <c r="AD2300" s="167" t="s">
        <v>11254</v>
      </c>
      <c r="AE2300" s="176">
        <v>3.3</v>
      </c>
    </row>
    <row r="2301" spans="1:31">
      <c r="A2301" s="178">
        <v>108267543900</v>
      </c>
      <c r="B2301" s="166">
        <v>46164</v>
      </c>
      <c r="C2301" s="167" t="s">
        <v>3524</v>
      </c>
      <c r="D2301" s="167" t="s">
        <v>3525</v>
      </c>
      <c r="E2301" s="167" t="s">
        <v>3526</v>
      </c>
      <c r="F2301" s="167" t="s">
        <v>3501</v>
      </c>
      <c r="G2301" s="167" t="s">
        <v>3502</v>
      </c>
      <c r="H2301" s="168">
        <v>46167</v>
      </c>
      <c r="I2301" s="167" t="s">
        <v>6816</v>
      </c>
      <c r="J2301" s="169">
        <v>26132</v>
      </c>
      <c r="K2301" s="167" t="s">
        <v>55</v>
      </c>
      <c r="L2301" s="169">
        <v>1</v>
      </c>
      <c r="M2301" s="167" t="s">
        <v>3504</v>
      </c>
      <c r="N2301" s="169">
        <v>162</v>
      </c>
      <c r="O2301" s="167" t="s">
        <v>3505</v>
      </c>
      <c r="P2301" s="167"/>
      <c r="Q2301" s="167" t="s">
        <v>3527</v>
      </c>
      <c r="R2301" s="167" t="s">
        <v>3528</v>
      </c>
      <c r="S2301" s="169">
        <v>21</v>
      </c>
      <c r="T2301" s="167" t="s">
        <v>3535</v>
      </c>
      <c r="U2301" s="169" t="s">
        <v>3536</v>
      </c>
      <c r="V2301" s="167" t="s">
        <v>6833</v>
      </c>
      <c r="W2301" s="167" t="s">
        <v>6834</v>
      </c>
      <c r="X2301" s="170" t="s">
        <v>159</v>
      </c>
      <c r="Y2301" s="171" t="s">
        <v>6817</v>
      </c>
      <c r="Z2301" s="167" t="s">
        <v>11014</v>
      </c>
      <c r="AA2301" s="176">
        <v>120000</v>
      </c>
      <c r="AB2301" s="167" t="s">
        <v>11254</v>
      </c>
      <c r="AC2301" s="176">
        <v>120000</v>
      </c>
      <c r="AD2301" s="167" t="s">
        <v>11254</v>
      </c>
      <c r="AE2301" s="176">
        <v>39.6</v>
      </c>
    </row>
    <row r="2302" spans="1:31">
      <c r="A2302" s="178">
        <v>108267543900</v>
      </c>
      <c r="B2302" s="166">
        <v>46164</v>
      </c>
      <c r="C2302" s="167" t="s">
        <v>3524</v>
      </c>
      <c r="D2302" s="167" t="s">
        <v>3525</v>
      </c>
      <c r="E2302" s="167" t="s">
        <v>3526</v>
      </c>
      <c r="F2302" s="167" t="s">
        <v>3501</v>
      </c>
      <c r="G2302" s="167" t="s">
        <v>3502</v>
      </c>
      <c r="H2302" s="168">
        <v>46167</v>
      </c>
      <c r="I2302" s="167" t="s">
        <v>6816</v>
      </c>
      <c r="J2302" s="169">
        <v>26132</v>
      </c>
      <c r="K2302" s="167" t="s">
        <v>55</v>
      </c>
      <c r="L2302" s="169">
        <v>1</v>
      </c>
      <c r="M2302" s="167" t="s">
        <v>3504</v>
      </c>
      <c r="N2302" s="169">
        <v>162</v>
      </c>
      <c r="O2302" s="167" t="s">
        <v>3505</v>
      </c>
      <c r="P2302" s="167"/>
      <c r="Q2302" s="167" t="s">
        <v>3527</v>
      </c>
      <c r="R2302" s="167" t="s">
        <v>3528</v>
      </c>
      <c r="S2302" s="169">
        <v>20</v>
      </c>
      <c r="T2302" s="167" t="s">
        <v>3535</v>
      </c>
      <c r="U2302" s="169" t="s">
        <v>3536</v>
      </c>
      <c r="V2302" s="167" t="s">
        <v>6833</v>
      </c>
      <c r="W2302" s="167" t="s">
        <v>6834</v>
      </c>
      <c r="X2302" s="170" t="s">
        <v>159</v>
      </c>
      <c r="Y2302" s="171" t="s">
        <v>6817</v>
      </c>
      <c r="Z2302" s="167" t="s">
        <v>11014</v>
      </c>
      <c r="AA2302" s="176">
        <v>10000</v>
      </c>
      <c r="AB2302" s="167" t="s">
        <v>11254</v>
      </c>
      <c r="AC2302" s="176">
        <v>10000</v>
      </c>
      <c r="AD2302" s="167" t="s">
        <v>11254</v>
      </c>
      <c r="AE2302" s="176">
        <v>3.3</v>
      </c>
    </row>
    <row r="2303" spans="1:31">
      <c r="A2303" s="178">
        <v>108267543900</v>
      </c>
      <c r="B2303" s="166">
        <v>46164</v>
      </c>
      <c r="C2303" s="167" t="s">
        <v>3524</v>
      </c>
      <c r="D2303" s="167" t="s">
        <v>3525</v>
      </c>
      <c r="E2303" s="167" t="s">
        <v>3526</v>
      </c>
      <c r="F2303" s="167" t="s">
        <v>3501</v>
      </c>
      <c r="G2303" s="167" t="s">
        <v>3502</v>
      </c>
      <c r="H2303" s="168">
        <v>46167</v>
      </c>
      <c r="I2303" s="167" t="s">
        <v>6816</v>
      </c>
      <c r="J2303" s="169">
        <v>26132</v>
      </c>
      <c r="K2303" s="167" t="s">
        <v>55</v>
      </c>
      <c r="L2303" s="169">
        <v>1</v>
      </c>
      <c r="M2303" s="167" t="s">
        <v>3504</v>
      </c>
      <c r="N2303" s="169">
        <v>162</v>
      </c>
      <c r="O2303" s="167" t="s">
        <v>3505</v>
      </c>
      <c r="P2303" s="167"/>
      <c r="Q2303" s="167" t="s">
        <v>3527</v>
      </c>
      <c r="R2303" s="167" t="s">
        <v>3528</v>
      </c>
      <c r="S2303" s="169">
        <v>19</v>
      </c>
      <c r="T2303" s="167" t="s">
        <v>3535</v>
      </c>
      <c r="U2303" s="169" t="s">
        <v>3536</v>
      </c>
      <c r="V2303" s="167" t="s">
        <v>4035</v>
      </c>
      <c r="W2303" s="167" t="s">
        <v>4036</v>
      </c>
      <c r="X2303" s="170" t="s">
        <v>157</v>
      </c>
      <c r="Y2303" s="171" t="s">
        <v>6817</v>
      </c>
      <c r="Z2303" s="167" t="s">
        <v>11014</v>
      </c>
      <c r="AA2303" s="176">
        <v>30000</v>
      </c>
      <c r="AB2303" s="167" t="s">
        <v>11254</v>
      </c>
      <c r="AC2303" s="176">
        <v>30000</v>
      </c>
      <c r="AD2303" s="167" t="s">
        <v>11254</v>
      </c>
      <c r="AE2303" s="176">
        <v>8.4</v>
      </c>
    </row>
    <row r="2304" spans="1:31">
      <c r="A2304" s="178">
        <v>108267543900</v>
      </c>
      <c r="B2304" s="166">
        <v>46164</v>
      </c>
      <c r="C2304" s="167" t="s">
        <v>3524</v>
      </c>
      <c r="D2304" s="167" t="s">
        <v>3525</v>
      </c>
      <c r="E2304" s="167" t="s">
        <v>3526</v>
      </c>
      <c r="F2304" s="167" t="s">
        <v>3501</v>
      </c>
      <c r="G2304" s="167" t="s">
        <v>3502</v>
      </c>
      <c r="H2304" s="168">
        <v>46167</v>
      </c>
      <c r="I2304" s="167" t="s">
        <v>6816</v>
      </c>
      <c r="J2304" s="169">
        <v>26132</v>
      </c>
      <c r="K2304" s="167" t="s">
        <v>55</v>
      </c>
      <c r="L2304" s="169">
        <v>1</v>
      </c>
      <c r="M2304" s="167" t="s">
        <v>3504</v>
      </c>
      <c r="N2304" s="169">
        <v>162</v>
      </c>
      <c r="O2304" s="167" t="s">
        <v>3505</v>
      </c>
      <c r="P2304" s="167"/>
      <c r="Q2304" s="167" t="s">
        <v>3527</v>
      </c>
      <c r="R2304" s="167" t="s">
        <v>3528</v>
      </c>
      <c r="S2304" s="169">
        <v>18</v>
      </c>
      <c r="T2304" s="167" t="s">
        <v>3535</v>
      </c>
      <c r="U2304" s="169" t="s">
        <v>3536</v>
      </c>
      <c r="V2304" s="167" t="s">
        <v>6835</v>
      </c>
      <c r="W2304" s="167" t="s">
        <v>6836</v>
      </c>
      <c r="X2304" s="170" t="s">
        <v>159</v>
      </c>
      <c r="Y2304" s="171" t="s">
        <v>6817</v>
      </c>
      <c r="Z2304" s="167" t="s">
        <v>11014</v>
      </c>
      <c r="AA2304" s="176">
        <v>10000</v>
      </c>
      <c r="AB2304" s="167" t="s">
        <v>11254</v>
      </c>
      <c r="AC2304" s="176">
        <v>10000</v>
      </c>
      <c r="AD2304" s="167" t="s">
        <v>11254</v>
      </c>
      <c r="AE2304" s="176">
        <v>3</v>
      </c>
    </row>
    <row r="2305" spans="1:31">
      <c r="A2305" s="178">
        <v>108267543900</v>
      </c>
      <c r="B2305" s="166">
        <v>46164</v>
      </c>
      <c r="C2305" s="167" t="s">
        <v>3524</v>
      </c>
      <c r="D2305" s="167" t="s">
        <v>3525</v>
      </c>
      <c r="E2305" s="167" t="s">
        <v>3526</v>
      </c>
      <c r="F2305" s="167" t="s">
        <v>3501</v>
      </c>
      <c r="G2305" s="167" t="s">
        <v>3502</v>
      </c>
      <c r="H2305" s="168">
        <v>46167</v>
      </c>
      <c r="I2305" s="167" t="s">
        <v>6816</v>
      </c>
      <c r="J2305" s="169">
        <v>26132</v>
      </c>
      <c r="K2305" s="167" t="s">
        <v>55</v>
      </c>
      <c r="L2305" s="169">
        <v>1</v>
      </c>
      <c r="M2305" s="167" t="s">
        <v>3504</v>
      </c>
      <c r="N2305" s="169">
        <v>162</v>
      </c>
      <c r="O2305" s="167" t="s">
        <v>3505</v>
      </c>
      <c r="P2305" s="167"/>
      <c r="Q2305" s="167" t="s">
        <v>3527</v>
      </c>
      <c r="R2305" s="167" t="s">
        <v>3528</v>
      </c>
      <c r="S2305" s="169">
        <v>17</v>
      </c>
      <c r="T2305" s="167" t="s">
        <v>3535</v>
      </c>
      <c r="U2305" s="169" t="s">
        <v>3536</v>
      </c>
      <c r="V2305" s="167" t="s">
        <v>4035</v>
      </c>
      <c r="W2305" s="167" t="s">
        <v>4036</v>
      </c>
      <c r="X2305" s="170" t="s">
        <v>157</v>
      </c>
      <c r="Y2305" s="171" t="s">
        <v>6817</v>
      </c>
      <c r="Z2305" s="167" t="s">
        <v>11014</v>
      </c>
      <c r="AA2305" s="176">
        <v>40000</v>
      </c>
      <c r="AB2305" s="167" t="s">
        <v>11254</v>
      </c>
      <c r="AC2305" s="176">
        <v>40000</v>
      </c>
      <c r="AD2305" s="167" t="s">
        <v>11254</v>
      </c>
      <c r="AE2305" s="176">
        <v>11.2</v>
      </c>
    </row>
    <row r="2306" spans="1:31">
      <c r="A2306" s="178">
        <v>108267543900</v>
      </c>
      <c r="B2306" s="166">
        <v>46164</v>
      </c>
      <c r="C2306" s="167" t="s">
        <v>3524</v>
      </c>
      <c r="D2306" s="167" t="s">
        <v>3525</v>
      </c>
      <c r="E2306" s="167" t="s">
        <v>3526</v>
      </c>
      <c r="F2306" s="167" t="s">
        <v>3501</v>
      </c>
      <c r="G2306" s="167" t="s">
        <v>3502</v>
      </c>
      <c r="H2306" s="168">
        <v>46167</v>
      </c>
      <c r="I2306" s="167" t="s">
        <v>6816</v>
      </c>
      <c r="J2306" s="169">
        <v>26132</v>
      </c>
      <c r="K2306" s="167" t="s">
        <v>55</v>
      </c>
      <c r="L2306" s="169">
        <v>1</v>
      </c>
      <c r="M2306" s="167" t="s">
        <v>3504</v>
      </c>
      <c r="N2306" s="169">
        <v>162</v>
      </c>
      <c r="O2306" s="167" t="s">
        <v>3505</v>
      </c>
      <c r="P2306" s="167"/>
      <c r="Q2306" s="167" t="s">
        <v>3527</v>
      </c>
      <c r="R2306" s="167" t="s">
        <v>3528</v>
      </c>
      <c r="S2306" s="169">
        <v>16</v>
      </c>
      <c r="T2306" s="167" t="s">
        <v>3535</v>
      </c>
      <c r="U2306" s="169" t="s">
        <v>3536</v>
      </c>
      <c r="V2306" s="167" t="s">
        <v>4035</v>
      </c>
      <c r="W2306" s="167" t="s">
        <v>4036</v>
      </c>
      <c r="X2306" s="170" t="s">
        <v>157</v>
      </c>
      <c r="Y2306" s="171" t="s">
        <v>6817</v>
      </c>
      <c r="Z2306" s="167" t="s">
        <v>11014</v>
      </c>
      <c r="AA2306" s="176">
        <v>10000</v>
      </c>
      <c r="AB2306" s="167" t="s">
        <v>11254</v>
      </c>
      <c r="AC2306" s="176">
        <v>10000</v>
      </c>
      <c r="AD2306" s="167" t="s">
        <v>11254</v>
      </c>
      <c r="AE2306" s="176">
        <v>2.8</v>
      </c>
    </row>
    <row r="2307" spans="1:31">
      <c r="A2307" s="178">
        <v>108267543900</v>
      </c>
      <c r="B2307" s="166">
        <v>46164</v>
      </c>
      <c r="C2307" s="167" t="s">
        <v>3524</v>
      </c>
      <c r="D2307" s="167" t="s">
        <v>3525</v>
      </c>
      <c r="E2307" s="167" t="s">
        <v>3526</v>
      </c>
      <c r="F2307" s="167" t="s">
        <v>3501</v>
      </c>
      <c r="G2307" s="167" t="s">
        <v>3502</v>
      </c>
      <c r="H2307" s="168">
        <v>46167</v>
      </c>
      <c r="I2307" s="167" t="s">
        <v>6816</v>
      </c>
      <c r="J2307" s="169">
        <v>26132</v>
      </c>
      <c r="K2307" s="167" t="s">
        <v>55</v>
      </c>
      <c r="L2307" s="169">
        <v>1</v>
      </c>
      <c r="M2307" s="167" t="s">
        <v>3504</v>
      </c>
      <c r="N2307" s="169">
        <v>162</v>
      </c>
      <c r="O2307" s="167" t="s">
        <v>3505</v>
      </c>
      <c r="P2307" s="167"/>
      <c r="Q2307" s="167" t="s">
        <v>3527</v>
      </c>
      <c r="R2307" s="167" t="s">
        <v>3528</v>
      </c>
      <c r="S2307" s="169">
        <v>15</v>
      </c>
      <c r="T2307" s="167" t="s">
        <v>3535</v>
      </c>
      <c r="U2307" s="169" t="s">
        <v>3536</v>
      </c>
      <c r="V2307" s="167" t="s">
        <v>3727</v>
      </c>
      <c r="W2307" s="167" t="s">
        <v>3728</v>
      </c>
      <c r="X2307" s="170" t="s">
        <v>157</v>
      </c>
      <c r="Y2307" s="171" t="s">
        <v>6817</v>
      </c>
      <c r="Z2307" s="167" t="s">
        <v>11014</v>
      </c>
      <c r="AA2307" s="176">
        <v>30000</v>
      </c>
      <c r="AB2307" s="167" t="s">
        <v>11254</v>
      </c>
      <c r="AC2307" s="176">
        <v>30000</v>
      </c>
      <c r="AD2307" s="167" t="s">
        <v>11254</v>
      </c>
      <c r="AE2307" s="176">
        <v>7.5</v>
      </c>
    </row>
    <row r="2308" spans="1:31">
      <c r="A2308" s="178">
        <v>108267543900</v>
      </c>
      <c r="B2308" s="166">
        <v>46164</v>
      </c>
      <c r="C2308" s="167" t="s">
        <v>3524</v>
      </c>
      <c r="D2308" s="167" t="s">
        <v>3525</v>
      </c>
      <c r="E2308" s="167" t="s">
        <v>3526</v>
      </c>
      <c r="F2308" s="167" t="s">
        <v>3501</v>
      </c>
      <c r="G2308" s="167" t="s">
        <v>3502</v>
      </c>
      <c r="H2308" s="168">
        <v>46167</v>
      </c>
      <c r="I2308" s="167" t="s">
        <v>6816</v>
      </c>
      <c r="J2308" s="169">
        <v>26132</v>
      </c>
      <c r="K2308" s="167" t="s">
        <v>55</v>
      </c>
      <c r="L2308" s="169">
        <v>1</v>
      </c>
      <c r="M2308" s="167" t="s">
        <v>3504</v>
      </c>
      <c r="N2308" s="169">
        <v>162</v>
      </c>
      <c r="O2308" s="167" t="s">
        <v>3505</v>
      </c>
      <c r="P2308" s="167"/>
      <c r="Q2308" s="167" t="s">
        <v>3527</v>
      </c>
      <c r="R2308" s="167" t="s">
        <v>3528</v>
      </c>
      <c r="S2308" s="169">
        <v>14</v>
      </c>
      <c r="T2308" s="167" t="s">
        <v>3535</v>
      </c>
      <c r="U2308" s="169" t="s">
        <v>3536</v>
      </c>
      <c r="V2308" s="167" t="s">
        <v>6837</v>
      </c>
      <c r="W2308" s="167" t="s">
        <v>4185</v>
      </c>
      <c r="X2308" s="170" t="s">
        <v>159</v>
      </c>
      <c r="Y2308" s="171" t="s">
        <v>6817</v>
      </c>
      <c r="Z2308" s="167" t="s">
        <v>11014</v>
      </c>
      <c r="AA2308" s="176">
        <v>70000</v>
      </c>
      <c r="AB2308" s="167" t="s">
        <v>11254</v>
      </c>
      <c r="AC2308" s="176">
        <v>70000</v>
      </c>
      <c r="AD2308" s="167" t="s">
        <v>11254</v>
      </c>
      <c r="AE2308" s="176">
        <v>21</v>
      </c>
    </row>
    <row r="2309" spans="1:31">
      <c r="A2309" s="178">
        <v>108267543900</v>
      </c>
      <c r="B2309" s="166">
        <v>46164</v>
      </c>
      <c r="C2309" s="167" t="s">
        <v>3524</v>
      </c>
      <c r="D2309" s="167" t="s">
        <v>3525</v>
      </c>
      <c r="E2309" s="167" t="s">
        <v>3526</v>
      </c>
      <c r="F2309" s="167" t="s">
        <v>3501</v>
      </c>
      <c r="G2309" s="167" t="s">
        <v>3502</v>
      </c>
      <c r="H2309" s="168">
        <v>46167</v>
      </c>
      <c r="I2309" s="167" t="s">
        <v>6816</v>
      </c>
      <c r="J2309" s="169">
        <v>26132</v>
      </c>
      <c r="K2309" s="167" t="s">
        <v>55</v>
      </c>
      <c r="L2309" s="169">
        <v>1</v>
      </c>
      <c r="M2309" s="167" t="s">
        <v>3504</v>
      </c>
      <c r="N2309" s="169">
        <v>162</v>
      </c>
      <c r="O2309" s="167" t="s">
        <v>3505</v>
      </c>
      <c r="P2309" s="167"/>
      <c r="Q2309" s="167" t="s">
        <v>3527</v>
      </c>
      <c r="R2309" s="167" t="s">
        <v>3528</v>
      </c>
      <c r="S2309" s="169">
        <v>13</v>
      </c>
      <c r="T2309" s="167" t="s">
        <v>3535</v>
      </c>
      <c r="U2309" s="169" t="s">
        <v>3536</v>
      </c>
      <c r="V2309" s="167" t="s">
        <v>4542</v>
      </c>
      <c r="W2309" s="167" t="s">
        <v>4543</v>
      </c>
      <c r="X2309" s="170" t="s">
        <v>157</v>
      </c>
      <c r="Y2309" s="171" t="s">
        <v>6817</v>
      </c>
      <c r="Z2309" s="167" t="s">
        <v>11014</v>
      </c>
      <c r="AA2309" s="176">
        <v>10000</v>
      </c>
      <c r="AB2309" s="167" t="s">
        <v>11254</v>
      </c>
      <c r="AC2309" s="176">
        <v>10000</v>
      </c>
      <c r="AD2309" s="167" t="s">
        <v>11254</v>
      </c>
      <c r="AE2309" s="176">
        <v>2.8</v>
      </c>
    </row>
    <row r="2310" spans="1:31">
      <c r="A2310" s="178">
        <v>108267543900</v>
      </c>
      <c r="B2310" s="166">
        <v>46164</v>
      </c>
      <c r="C2310" s="167" t="s">
        <v>3524</v>
      </c>
      <c r="D2310" s="167" t="s">
        <v>3525</v>
      </c>
      <c r="E2310" s="167" t="s">
        <v>3526</v>
      </c>
      <c r="F2310" s="167" t="s">
        <v>3501</v>
      </c>
      <c r="G2310" s="167" t="s">
        <v>3502</v>
      </c>
      <c r="H2310" s="168">
        <v>46167</v>
      </c>
      <c r="I2310" s="167" t="s">
        <v>6816</v>
      </c>
      <c r="J2310" s="169">
        <v>26132</v>
      </c>
      <c r="K2310" s="167" t="s">
        <v>55</v>
      </c>
      <c r="L2310" s="169">
        <v>1</v>
      </c>
      <c r="M2310" s="167" t="s">
        <v>3504</v>
      </c>
      <c r="N2310" s="169">
        <v>162</v>
      </c>
      <c r="O2310" s="167" t="s">
        <v>3505</v>
      </c>
      <c r="P2310" s="167"/>
      <c r="Q2310" s="167" t="s">
        <v>3527</v>
      </c>
      <c r="R2310" s="167" t="s">
        <v>3528</v>
      </c>
      <c r="S2310" s="169">
        <v>12</v>
      </c>
      <c r="T2310" s="167" t="s">
        <v>3535</v>
      </c>
      <c r="U2310" s="169" t="s">
        <v>3536</v>
      </c>
      <c r="V2310" s="167" t="s">
        <v>6838</v>
      </c>
      <c r="W2310" s="167" t="s">
        <v>6839</v>
      </c>
      <c r="X2310" s="170" t="s">
        <v>159</v>
      </c>
      <c r="Y2310" s="171" t="s">
        <v>6817</v>
      </c>
      <c r="Z2310" s="167" t="s">
        <v>11014</v>
      </c>
      <c r="AA2310" s="176">
        <v>10000</v>
      </c>
      <c r="AB2310" s="167" t="s">
        <v>11254</v>
      </c>
      <c r="AC2310" s="176">
        <v>10000</v>
      </c>
      <c r="AD2310" s="167" t="s">
        <v>11254</v>
      </c>
      <c r="AE2310" s="176">
        <v>3</v>
      </c>
    </row>
    <row r="2311" spans="1:31">
      <c r="A2311" s="178">
        <v>108267543900</v>
      </c>
      <c r="B2311" s="166">
        <v>46164</v>
      </c>
      <c r="C2311" s="167" t="s">
        <v>3524</v>
      </c>
      <c r="D2311" s="167" t="s">
        <v>3525</v>
      </c>
      <c r="E2311" s="167" t="s">
        <v>3526</v>
      </c>
      <c r="F2311" s="167" t="s">
        <v>3501</v>
      </c>
      <c r="G2311" s="167" t="s">
        <v>3502</v>
      </c>
      <c r="H2311" s="168">
        <v>46167</v>
      </c>
      <c r="I2311" s="167" t="s">
        <v>6816</v>
      </c>
      <c r="J2311" s="169">
        <v>26132</v>
      </c>
      <c r="K2311" s="167" t="s">
        <v>55</v>
      </c>
      <c r="L2311" s="169">
        <v>1</v>
      </c>
      <c r="M2311" s="167" t="s">
        <v>3504</v>
      </c>
      <c r="N2311" s="169">
        <v>162</v>
      </c>
      <c r="O2311" s="167" t="s">
        <v>3505</v>
      </c>
      <c r="P2311" s="167"/>
      <c r="Q2311" s="167" t="s">
        <v>3527</v>
      </c>
      <c r="R2311" s="167" t="s">
        <v>3528</v>
      </c>
      <c r="S2311" s="169">
        <v>11</v>
      </c>
      <c r="T2311" s="167" t="s">
        <v>3535</v>
      </c>
      <c r="U2311" s="169" t="s">
        <v>3536</v>
      </c>
      <c r="V2311" s="167" t="s">
        <v>4021</v>
      </c>
      <c r="W2311" s="167" t="s">
        <v>4022</v>
      </c>
      <c r="X2311" s="170" t="s">
        <v>157</v>
      </c>
      <c r="Y2311" s="171" t="s">
        <v>6817</v>
      </c>
      <c r="Z2311" s="167" t="s">
        <v>11014</v>
      </c>
      <c r="AA2311" s="176">
        <v>190000</v>
      </c>
      <c r="AB2311" s="167" t="s">
        <v>11254</v>
      </c>
      <c r="AC2311" s="176">
        <v>190000</v>
      </c>
      <c r="AD2311" s="167" t="s">
        <v>11254</v>
      </c>
      <c r="AE2311" s="176">
        <v>57</v>
      </c>
    </row>
    <row r="2312" spans="1:31">
      <c r="A2312" s="178">
        <v>108267543900</v>
      </c>
      <c r="B2312" s="166">
        <v>46164</v>
      </c>
      <c r="C2312" s="167" t="s">
        <v>3524</v>
      </c>
      <c r="D2312" s="167" t="s">
        <v>3525</v>
      </c>
      <c r="E2312" s="167" t="s">
        <v>3526</v>
      </c>
      <c r="F2312" s="167" t="s">
        <v>3501</v>
      </c>
      <c r="G2312" s="167" t="s">
        <v>3502</v>
      </c>
      <c r="H2312" s="168">
        <v>46167</v>
      </c>
      <c r="I2312" s="167" t="s">
        <v>6816</v>
      </c>
      <c r="J2312" s="169">
        <v>26132</v>
      </c>
      <c r="K2312" s="167" t="s">
        <v>55</v>
      </c>
      <c r="L2312" s="169">
        <v>1</v>
      </c>
      <c r="M2312" s="167" t="s">
        <v>3504</v>
      </c>
      <c r="N2312" s="169">
        <v>162</v>
      </c>
      <c r="O2312" s="167" t="s">
        <v>3505</v>
      </c>
      <c r="P2312" s="167"/>
      <c r="Q2312" s="167" t="s">
        <v>3527</v>
      </c>
      <c r="R2312" s="167" t="s">
        <v>3528</v>
      </c>
      <c r="S2312" s="169">
        <v>10</v>
      </c>
      <c r="T2312" s="167" t="s">
        <v>3535</v>
      </c>
      <c r="U2312" s="169" t="s">
        <v>3536</v>
      </c>
      <c r="V2312" s="167" t="s">
        <v>4021</v>
      </c>
      <c r="W2312" s="167" t="s">
        <v>4022</v>
      </c>
      <c r="X2312" s="170" t="s">
        <v>157</v>
      </c>
      <c r="Y2312" s="171" t="s">
        <v>6817</v>
      </c>
      <c r="Z2312" s="167" t="s">
        <v>11014</v>
      </c>
      <c r="AA2312" s="176">
        <v>140000</v>
      </c>
      <c r="AB2312" s="167" t="s">
        <v>11254</v>
      </c>
      <c r="AC2312" s="176">
        <v>140000</v>
      </c>
      <c r="AD2312" s="167" t="s">
        <v>11254</v>
      </c>
      <c r="AE2312" s="176">
        <v>42</v>
      </c>
    </row>
    <row r="2313" spans="1:31">
      <c r="A2313" s="178">
        <v>108267543900</v>
      </c>
      <c r="B2313" s="166">
        <v>46164</v>
      </c>
      <c r="C2313" s="167" t="s">
        <v>3524</v>
      </c>
      <c r="D2313" s="167" t="s">
        <v>3525</v>
      </c>
      <c r="E2313" s="167" t="s">
        <v>3526</v>
      </c>
      <c r="F2313" s="167" t="s">
        <v>3501</v>
      </c>
      <c r="G2313" s="167" t="s">
        <v>3502</v>
      </c>
      <c r="H2313" s="168">
        <v>46167</v>
      </c>
      <c r="I2313" s="167" t="s">
        <v>6816</v>
      </c>
      <c r="J2313" s="169">
        <v>26132</v>
      </c>
      <c r="K2313" s="167" t="s">
        <v>55</v>
      </c>
      <c r="L2313" s="169">
        <v>1</v>
      </c>
      <c r="M2313" s="167" t="s">
        <v>3504</v>
      </c>
      <c r="N2313" s="169">
        <v>162</v>
      </c>
      <c r="O2313" s="167" t="s">
        <v>3505</v>
      </c>
      <c r="P2313" s="167"/>
      <c r="Q2313" s="167" t="s">
        <v>3527</v>
      </c>
      <c r="R2313" s="167" t="s">
        <v>3528</v>
      </c>
      <c r="S2313" s="169">
        <v>9</v>
      </c>
      <c r="T2313" s="167" t="s">
        <v>3535</v>
      </c>
      <c r="U2313" s="169" t="s">
        <v>3536</v>
      </c>
      <c r="V2313" s="167" t="s">
        <v>6833</v>
      </c>
      <c r="W2313" s="167" t="s">
        <v>6834</v>
      </c>
      <c r="X2313" s="170" t="s">
        <v>159</v>
      </c>
      <c r="Y2313" s="171" t="s">
        <v>6817</v>
      </c>
      <c r="Z2313" s="167" t="s">
        <v>11014</v>
      </c>
      <c r="AA2313" s="176">
        <v>10000</v>
      </c>
      <c r="AB2313" s="167" t="s">
        <v>11254</v>
      </c>
      <c r="AC2313" s="176">
        <v>10000</v>
      </c>
      <c r="AD2313" s="167" t="s">
        <v>11254</v>
      </c>
      <c r="AE2313" s="176">
        <v>3.3</v>
      </c>
    </row>
    <row r="2314" spans="1:31">
      <c r="A2314" s="178">
        <v>108267543900</v>
      </c>
      <c r="B2314" s="166">
        <v>46164</v>
      </c>
      <c r="C2314" s="167" t="s">
        <v>3524</v>
      </c>
      <c r="D2314" s="167" t="s">
        <v>3525</v>
      </c>
      <c r="E2314" s="167" t="s">
        <v>3526</v>
      </c>
      <c r="F2314" s="167" t="s">
        <v>3501</v>
      </c>
      <c r="G2314" s="167" t="s">
        <v>3502</v>
      </c>
      <c r="H2314" s="168">
        <v>46167</v>
      </c>
      <c r="I2314" s="167" t="s">
        <v>6816</v>
      </c>
      <c r="J2314" s="169">
        <v>26132</v>
      </c>
      <c r="K2314" s="167" t="s">
        <v>55</v>
      </c>
      <c r="L2314" s="169">
        <v>1</v>
      </c>
      <c r="M2314" s="167" t="s">
        <v>3504</v>
      </c>
      <c r="N2314" s="169">
        <v>162</v>
      </c>
      <c r="O2314" s="167" t="s">
        <v>3505</v>
      </c>
      <c r="P2314" s="167"/>
      <c r="Q2314" s="167" t="s">
        <v>3527</v>
      </c>
      <c r="R2314" s="167" t="s">
        <v>3528</v>
      </c>
      <c r="S2314" s="169">
        <v>8</v>
      </c>
      <c r="T2314" s="167" t="s">
        <v>3560</v>
      </c>
      <c r="U2314" s="169" t="s">
        <v>3561</v>
      </c>
      <c r="V2314" s="167" t="s">
        <v>6840</v>
      </c>
      <c r="W2314" s="167" t="s">
        <v>6841</v>
      </c>
      <c r="X2314" s="170" t="s">
        <v>159</v>
      </c>
      <c r="Y2314" s="171" t="s">
        <v>6817</v>
      </c>
      <c r="Z2314" s="167" t="s">
        <v>11014</v>
      </c>
      <c r="AA2314" s="176">
        <v>15000</v>
      </c>
      <c r="AB2314" s="167" t="s">
        <v>11254</v>
      </c>
      <c r="AC2314" s="176">
        <v>15000</v>
      </c>
      <c r="AD2314" s="167" t="s">
        <v>11254</v>
      </c>
      <c r="AE2314" s="176">
        <v>27.75</v>
      </c>
    </row>
    <row r="2315" spans="1:31">
      <c r="A2315" s="178">
        <v>108267543900</v>
      </c>
      <c r="B2315" s="166">
        <v>46164</v>
      </c>
      <c r="C2315" s="167" t="s">
        <v>3524</v>
      </c>
      <c r="D2315" s="167" t="s">
        <v>3525</v>
      </c>
      <c r="E2315" s="167" t="s">
        <v>3526</v>
      </c>
      <c r="F2315" s="167" t="s">
        <v>3501</v>
      </c>
      <c r="G2315" s="167" t="s">
        <v>3502</v>
      </c>
      <c r="H2315" s="168">
        <v>46167</v>
      </c>
      <c r="I2315" s="167" t="s">
        <v>6816</v>
      </c>
      <c r="J2315" s="169">
        <v>26132</v>
      </c>
      <c r="K2315" s="167" t="s">
        <v>55</v>
      </c>
      <c r="L2315" s="169">
        <v>1</v>
      </c>
      <c r="M2315" s="167" t="s">
        <v>3504</v>
      </c>
      <c r="N2315" s="169">
        <v>162</v>
      </c>
      <c r="O2315" s="167" t="s">
        <v>3505</v>
      </c>
      <c r="P2315" s="167"/>
      <c r="Q2315" s="167" t="s">
        <v>3527</v>
      </c>
      <c r="R2315" s="167" t="s">
        <v>3528</v>
      </c>
      <c r="S2315" s="169">
        <v>7</v>
      </c>
      <c r="T2315" s="167" t="s">
        <v>3535</v>
      </c>
      <c r="U2315" s="169" t="s">
        <v>3536</v>
      </c>
      <c r="V2315" s="167" t="s">
        <v>6842</v>
      </c>
      <c r="W2315" s="167" t="s">
        <v>6843</v>
      </c>
      <c r="X2315" s="170" t="s">
        <v>165</v>
      </c>
      <c r="Y2315" s="171" t="s">
        <v>6817</v>
      </c>
      <c r="Z2315" s="167" t="s">
        <v>11014</v>
      </c>
      <c r="AA2315" s="176">
        <v>10000</v>
      </c>
      <c r="AB2315" s="167" t="s">
        <v>11254</v>
      </c>
      <c r="AC2315" s="176">
        <v>10000</v>
      </c>
      <c r="AD2315" s="167" t="s">
        <v>11254</v>
      </c>
      <c r="AE2315" s="176">
        <v>14.5</v>
      </c>
    </row>
    <row r="2316" spans="1:31">
      <c r="A2316" s="178">
        <v>108267543900</v>
      </c>
      <c r="B2316" s="166">
        <v>46164</v>
      </c>
      <c r="C2316" s="167" t="s">
        <v>3524</v>
      </c>
      <c r="D2316" s="167" t="s">
        <v>3525</v>
      </c>
      <c r="E2316" s="167" t="s">
        <v>3526</v>
      </c>
      <c r="F2316" s="167" t="s">
        <v>3501</v>
      </c>
      <c r="G2316" s="167" t="s">
        <v>3502</v>
      </c>
      <c r="H2316" s="168">
        <v>46167</v>
      </c>
      <c r="I2316" s="167" t="s">
        <v>6816</v>
      </c>
      <c r="J2316" s="169">
        <v>26132</v>
      </c>
      <c r="K2316" s="167" t="s">
        <v>55</v>
      </c>
      <c r="L2316" s="169">
        <v>1</v>
      </c>
      <c r="M2316" s="167" t="s">
        <v>3504</v>
      </c>
      <c r="N2316" s="169">
        <v>162</v>
      </c>
      <c r="O2316" s="167" t="s">
        <v>3505</v>
      </c>
      <c r="P2316" s="167"/>
      <c r="Q2316" s="167" t="s">
        <v>3527</v>
      </c>
      <c r="R2316" s="167" t="s">
        <v>3528</v>
      </c>
      <c r="S2316" s="169">
        <v>6</v>
      </c>
      <c r="T2316" s="167" t="s">
        <v>3535</v>
      </c>
      <c r="U2316" s="169" t="s">
        <v>3536</v>
      </c>
      <c r="V2316" s="167" t="s">
        <v>6821</v>
      </c>
      <c r="W2316" s="167" t="s">
        <v>6822</v>
      </c>
      <c r="X2316" s="170" t="s">
        <v>159</v>
      </c>
      <c r="Y2316" s="171" t="s">
        <v>6817</v>
      </c>
      <c r="Z2316" s="167" t="s">
        <v>11014</v>
      </c>
      <c r="AA2316" s="176">
        <v>10000</v>
      </c>
      <c r="AB2316" s="167" t="s">
        <v>11254</v>
      </c>
      <c r="AC2316" s="176">
        <v>10000</v>
      </c>
      <c r="AD2316" s="167" t="s">
        <v>11254</v>
      </c>
      <c r="AE2316" s="176">
        <v>3.3</v>
      </c>
    </row>
    <row r="2317" spans="1:31">
      <c r="A2317" s="178">
        <v>108267543900</v>
      </c>
      <c r="B2317" s="166">
        <v>46164</v>
      </c>
      <c r="C2317" s="167" t="s">
        <v>3524</v>
      </c>
      <c r="D2317" s="167" t="s">
        <v>3525</v>
      </c>
      <c r="E2317" s="167" t="s">
        <v>3526</v>
      </c>
      <c r="F2317" s="167" t="s">
        <v>3501</v>
      </c>
      <c r="G2317" s="167" t="s">
        <v>3502</v>
      </c>
      <c r="H2317" s="168">
        <v>46167</v>
      </c>
      <c r="I2317" s="167" t="s">
        <v>6816</v>
      </c>
      <c r="J2317" s="169">
        <v>26132</v>
      </c>
      <c r="K2317" s="167" t="s">
        <v>55</v>
      </c>
      <c r="L2317" s="169">
        <v>1</v>
      </c>
      <c r="M2317" s="167" t="s">
        <v>3504</v>
      </c>
      <c r="N2317" s="169">
        <v>162</v>
      </c>
      <c r="O2317" s="167" t="s">
        <v>3505</v>
      </c>
      <c r="P2317" s="167"/>
      <c r="Q2317" s="167" t="s">
        <v>3527</v>
      </c>
      <c r="R2317" s="167" t="s">
        <v>3528</v>
      </c>
      <c r="S2317" s="169">
        <v>5</v>
      </c>
      <c r="T2317" s="167" t="s">
        <v>3535</v>
      </c>
      <c r="U2317" s="169" t="s">
        <v>3536</v>
      </c>
      <c r="V2317" s="167" t="s">
        <v>6844</v>
      </c>
      <c r="W2317" s="167" t="s">
        <v>6845</v>
      </c>
      <c r="X2317" s="170" t="s">
        <v>160</v>
      </c>
      <c r="Y2317" s="171" t="s">
        <v>6817</v>
      </c>
      <c r="Z2317" s="167" t="s">
        <v>11014</v>
      </c>
      <c r="AA2317" s="176">
        <v>10000</v>
      </c>
      <c r="AB2317" s="167" t="s">
        <v>11254</v>
      </c>
      <c r="AC2317" s="176">
        <v>10000</v>
      </c>
      <c r="AD2317" s="167" t="s">
        <v>11254</v>
      </c>
      <c r="AE2317" s="176">
        <v>2.7</v>
      </c>
    </row>
    <row r="2318" spans="1:31">
      <c r="A2318" s="178">
        <v>108267543900</v>
      </c>
      <c r="B2318" s="166">
        <v>46164</v>
      </c>
      <c r="C2318" s="167" t="s">
        <v>3524</v>
      </c>
      <c r="D2318" s="167" t="s">
        <v>3525</v>
      </c>
      <c r="E2318" s="167" t="s">
        <v>3526</v>
      </c>
      <c r="F2318" s="167" t="s">
        <v>3501</v>
      </c>
      <c r="G2318" s="167" t="s">
        <v>3502</v>
      </c>
      <c r="H2318" s="168">
        <v>46167</v>
      </c>
      <c r="I2318" s="167" t="s">
        <v>6816</v>
      </c>
      <c r="J2318" s="169">
        <v>26132</v>
      </c>
      <c r="K2318" s="167" t="s">
        <v>55</v>
      </c>
      <c r="L2318" s="169">
        <v>1</v>
      </c>
      <c r="M2318" s="167" t="s">
        <v>3504</v>
      </c>
      <c r="N2318" s="169">
        <v>162</v>
      </c>
      <c r="O2318" s="167" t="s">
        <v>3505</v>
      </c>
      <c r="P2318" s="167"/>
      <c r="Q2318" s="167" t="s">
        <v>3527</v>
      </c>
      <c r="R2318" s="167" t="s">
        <v>3528</v>
      </c>
      <c r="S2318" s="169">
        <v>4</v>
      </c>
      <c r="T2318" s="167" t="s">
        <v>3560</v>
      </c>
      <c r="U2318" s="169" t="s">
        <v>3561</v>
      </c>
      <c r="V2318" s="167" t="s">
        <v>6846</v>
      </c>
      <c r="W2318" s="167" t="s">
        <v>6847</v>
      </c>
      <c r="X2318" s="170" t="s">
        <v>3533</v>
      </c>
      <c r="Y2318" s="171" t="s">
        <v>6817</v>
      </c>
      <c r="Z2318" s="167" t="s">
        <v>11014</v>
      </c>
      <c r="AA2318" s="176">
        <v>60000</v>
      </c>
      <c r="AB2318" s="167" t="s">
        <v>11254</v>
      </c>
      <c r="AC2318" s="176">
        <v>60000</v>
      </c>
      <c r="AD2318" s="167" t="s">
        <v>11254</v>
      </c>
      <c r="AE2318" s="176">
        <v>90</v>
      </c>
    </row>
    <row r="2319" spans="1:31">
      <c r="A2319" s="178">
        <v>108267543900</v>
      </c>
      <c r="B2319" s="166">
        <v>46164</v>
      </c>
      <c r="C2319" s="167" t="s">
        <v>3524</v>
      </c>
      <c r="D2319" s="167" t="s">
        <v>3525</v>
      </c>
      <c r="E2319" s="167" t="s">
        <v>3526</v>
      </c>
      <c r="F2319" s="167" t="s">
        <v>3501</v>
      </c>
      <c r="G2319" s="167" t="s">
        <v>3502</v>
      </c>
      <c r="H2319" s="168">
        <v>46167</v>
      </c>
      <c r="I2319" s="167" t="s">
        <v>6816</v>
      </c>
      <c r="J2319" s="169">
        <v>26132</v>
      </c>
      <c r="K2319" s="167" t="s">
        <v>55</v>
      </c>
      <c r="L2319" s="169">
        <v>1</v>
      </c>
      <c r="M2319" s="167" t="s">
        <v>3504</v>
      </c>
      <c r="N2319" s="169">
        <v>162</v>
      </c>
      <c r="O2319" s="167" t="s">
        <v>3505</v>
      </c>
      <c r="P2319" s="167"/>
      <c r="Q2319" s="167" t="s">
        <v>3527</v>
      </c>
      <c r="R2319" s="167" t="s">
        <v>3528</v>
      </c>
      <c r="S2319" s="169">
        <v>3</v>
      </c>
      <c r="T2319" s="167" t="s">
        <v>3717</v>
      </c>
      <c r="U2319" s="169" t="s">
        <v>3718</v>
      </c>
      <c r="V2319" s="167" t="s">
        <v>4038</v>
      </c>
      <c r="W2319" s="167" t="s">
        <v>4039</v>
      </c>
      <c r="X2319" s="170" t="s">
        <v>157</v>
      </c>
      <c r="Y2319" s="171" t="s">
        <v>6817</v>
      </c>
      <c r="Z2319" s="167" t="s">
        <v>11014</v>
      </c>
      <c r="AA2319" s="176">
        <v>16500</v>
      </c>
      <c r="AB2319" s="167" t="s">
        <v>11254</v>
      </c>
      <c r="AC2319" s="176">
        <v>16500</v>
      </c>
      <c r="AD2319" s="167" t="s">
        <v>11254</v>
      </c>
      <c r="AE2319" s="176">
        <v>1494.9</v>
      </c>
    </row>
    <row r="2320" spans="1:31">
      <c r="A2320" s="178">
        <v>108267543900</v>
      </c>
      <c r="B2320" s="166">
        <v>46164</v>
      </c>
      <c r="C2320" s="167" t="s">
        <v>3524</v>
      </c>
      <c r="D2320" s="167" t="s">
        <v>3525</v>
      </c>
      <c r="E2320" s="167" t="s">
        <v>3526</v>
      </c>
      <c r="F2320" s="167" t="s">
        <v>3501</v>
      </c>
      <c r="G2320" s="167" t="s">
        <v>3502</v>
      </c>
      <c r="H2320" s="168">
        <v>46167</v>
      </c>
      <c r="I2320" s="167" t="s">
        <v>6816</v>
      </c>
      <c r="J2320" s="169">
        <v>26132</v>
      </c>
      <c r="K2320" s="167" t="s">
        <v>55</v>
      </c>
      <c r="L2320" s="169">
        <v>1</v>
      </c>
      <c r="M2320" s="167" t="s">
        <v>3504</v>
      </c>
      <c r="N2320" s="169">
        <v>162</v>
      </c>
      <c r="O2320" s="167" t="s">
        <v>3505</v>
      </c>
      <c r="P2320" s="167"/>
      <c r="Q2320" s="167" t="s">
        <v>3527</v>
      </c>
      <c r="R2320" s="167" t="s">
        <v>3528</v>
      </c>
      <c r="S2320" s="169">
        <v>2</v>
      </c>
      <c r="T2320" s="167" t="s">
        <v>3717</v>
      </c>
      <c r="U2320" s="169" t="s">
        <v>3718</v>
      </c>
      <c r="V2320" s="167" t="s">
        <v>4038</v>
      </c>
      <c r="W2320" s="167" t="s">
        <v>4039</v>
      </c>
      <c r="X2320" s="170" t="s">
        <v>157</v>
      </c>
      <c r="Y2320" s="171" t="s">
        <v>6817</v>
      </c>
      <c r="Z2320" s="167" t="s">
        <v>11014</v>
      </c>
      <c r="AA2320" s="176">
        <v>21000</v>
      </c>
      <c r="AB2320" s="167" t="s">
        <v>11254</v>
      </c>
      <c r="AC2320" s="176">
        <v>21000</v>
      </c>
      <c r="AD2320" s="167" t="s">
        <v>11254</v>
      </c>
      <c r="AE2320" s="176">
        <v>1902.6</v>
      </c>
    </row>
    <row r="2321" spans="1:31">
      <c r="A2321" s="178">
        <v>108267543900</v>
      </c>
      <c r="B2321" s="166">
        <v>46164</v>
      </c>
      <c r="C2321" s="167" t="s">
        <v>3524</v>
      </c>
      <c r="D2321" s="167" t="s">
        <v>3525</v>
      </c>
      <c r="E2321" s="167" t="s">
        <v>3526</v>
      </c>
      <c r="F2321" s="167" t="s">
        <v>3501</v>
      </c>
      <c r="G2321" s="167" t="s">
        <v>3502</v>
      </c>
      <c r="H2321" s="168">
        <v>46167</v>
      </c>
      <c r="I2321" s="167" t="s">
        <v>6816</v>
      </c>
      <c r="J2321" s="169">
        <v>26132</v>
      </c>
      <c r="K2321" s="167" t="s">
        <v>55</v>
      </c>
      <c r="L2321" s="169">
        <v>1</v>
      </c>
      <c r="M2321" s="167" t="s">
        <v>3504</v>
      </c>
      <c r="N2321" s="169">
        <v>162</v>
      </c>
      <c r="O2321" s="167" t="s">
        <v>3505</v>
      </c>
      <c r="P2321" s="167"/>
      <c r="Q2321" s="167" t="s">
        <v>3527</v>
      </c>
      <c r="R2321" s="167" t="s">
        <v>3528</v>
      </c>
      <c r="S2321" s="169">
        <v>1</v>
      </c>
      <c r="T2321" s="167" t="s">
        <v>3717</v>
      </c>
      <c r="U2321" s="169" t="s">
        <v>3718</v>
      </c>
      <c r="V2321" s="167" t="s">
        <v>4038</v>
      </c>
      <c r="W2321" s="167" t="s">
        <v>4039</v>
      </c>
      <c r="X2321" s="170" t="s">
        <v>157</v>
      </c>
      <c r="Y2321" s="171" t="s">
        <v>6817</v>
      </c>
      <c r="Z2321" s="167" t="s">
        <v>11014</v>
      </c>
      <c r="AA2321" s="176">
        <v>6000</v>
      </c>
      <c r="AB2321" s="167" t="s">
        <v>11254</v>
      </c>
      <c r="AC2321" s="176">
        <v>6000</v>
      </c>
      <c r="AD2321" s="167" t="s">
        <v>11254</v>
      </c>
      <c r="AE2321" s="176">
        <v>543.6</v>
      </c>
    </row>
    <row r="2322" spans="1:31">
      <c r="A2322" s="178">
        <v>108267600010</v>
      </c>
      <c r="B2322" s="166">
        <v>46164</v>
      </c>
      <c r="C2322" s="167" t="s">
        <v>3524</v>
      </c>
      <c r="D2322" s="167" t="s">
        <v>3525</v>
      </c>
      <c r="E2322" s="167" t="s">
        <v>3526</v>
      </c>
      <c r="F2322" s="167" t="s">
        <v>3501</v>
      </c>
      <c r="G2322" s="167" t="s">
        <v>3502</v>
      </c>
      <c r="H2322" s="168">
        <v>46167</v>
      </c>
      <c r="I2322" s="167" t="s">
        <v>6816</v>
      </c>
      <c r="J2322" s="169">
        <v>26132</v>
      </c>
      <c r="K2322" s="167" t="s">
        <v>55</v>
      </c>
      <c r="L2322" s="169">
        <v>1</v>
      </c>
      <c r="M2322" s="167" t="s">
        <v>3504</v>
      </c>
      <c r="N2322" s="169">
        <v>162</v>
      </c>
      <c r="O2322" s="167" t="s">
        <v>3505</v>
      </c>
      <c r="P2322" s="167"/>
      <c r="Q2322" s="167" t="s">
        <v>3527</v>
      </c>
      <c r="R2322" s="167" t="s">
        <v>3528</v>
      </c>
      <c r="S2322" s="169">
        <v>50</v>
      </c>
      <c r="T2322" s="167" t="s">
        <v>3535</v>
      </c>
      <c r="U2322" s="169" t="s">
        <v>3536</v>
      </c>
      <c r="V2322" s="167" t="s">
        <v>6848</v>
      </c>
      <c r="W2322" s="167" t="s">
        <v>6849</v>
      </c>
      <c r="X2322" s="170" t="s">
        <v>159</v>
      </c>
      <c r="Y2322" s="171" t="s">
        <v>6817</v>
      </c>
      <c r="Z2322" s="167" t="s">
        <v>11014</v>
      </c>
      <c r="AA2322" s="176">
        <v>30000</v>
      </c>
      <c r="AB2322" s="167" t="s">
        <v>11254</v>
      </c>
      <c r="AC2322" s="176">
        <v>30000</v>
      </c>
      <c r="AD2322" s="167" t="s">
        <v>11254</v>
      </c>
      <c r="AE2322" s="176">
        <v>7.5</v>
      </c>
    </row>
    <row r="2323" spans="1:31">
      <c r="A2323" s="178">
        <v>108267600010</v>
      </c>
      <c r="B2323" s="166">
        <v>46164</v>
      </c>
      <c r="C2323" s="167" t="s">
        <v>3524</v>
      </c>
      <c r="D2323" s="167" t="s">
        <v>3525</v>
      </c>
      <c r="E2323" s="167" t="s">
        <v>3526</v>
      </c>
      <c r="F2323" s="167" t="s">
        <v>3501</v>
      </c>
      <c r="G2323" s="167" t="s">
        <v>3502</v>
      </c>
      <c r="H2323" s="168">
        <v>46167</v>
      </c>
      <c r="I2323" s="167" t="s">
        <v>6816</v>
      </c>
      <c r="J2323" s="169">
        <v>26132</v>
      </c>
      <c r="K2323" s="167" t="s">
        <v>55</v>
      </c>
      <c r="L2323" s="169">
        <v>1</v>
      </c>
      <c r="M2323" s="167" t="s">
        <v>3504</v>
      </c>
      <c r="N2323" s="169">
        <v>162</v>
      </c>
      <c r="O2323" s="167" t="s">
        <v>3505</v>
      </c>
      <c r="P2323" s="167"/>
      <c r="Q2323" s="167" t="s">
        <v>3527</v>
      </c>
      <c r="R2323" s="167" t="s">
        <v>3528</v>
      </c>
      <c r="S2323" s="169">
        <v>49</v>
      </c>
      <c r="T2323" s="167" t="s">
        <v>3535</v>
      </c>
      <c r="U2323" s="169" t="s">
        <v>3536</v>
      </c>
      <c r="V2323" s="167" t="s">
        <v>6848</v>
      </c>
      <c r="W2323" s="167" t="s">
        <v>6849</v>
      </c>
      <c r="X2323" s="170" t="s">
        <v>159</v>
      </c>
      <c r="Y2323" s="171" t="s">
        <v>6817</v>
      </c>
      <c r="Z2323" s="167" t="s">
        <v>11014</v>
      </c>
      <c r="AA2323" s="176">
        <v>40000</v>
      </c>
      <c r="AB2323" s="167" t="s">
        <v>11254</v>
      </c>
      <c r="AC2323" s="176">
        <v>40000</v>
      </c>
      <c r="AD2323" s="167" t="s">
        <v>11254</v>
      </c>
      <c r="AE2323" s="176">
        <v>10</v>
      </c>
    </row>
    <row r="2324" spans="1:31">
      <c r="A2324" s="178">
        <v>108267600010</v>
      </c>
      <c r="B2324" s="166">
        <v>46164</v>
      </c>
      <c r="C2324" s="167" t="s">
        <v>3524</v>
      </c>
      <c r="D2324" s="167" t="s">
        <v>3525</v>
      </c>
      <c r="E2324" s="167" t="s">
        <v>3526</v>
      </c>
      <c r="F2324" s="167" t="s">
        <v>3501</v>
      </c>
      <c r="G2324" s="167" t="s">
        <v>3502</v>
      </c>
      <c r="H2324" s="168">
        <v>46167</v>
      </c>
      <c r="I2324" s="167" t="s">
        <v>6816</v>
      </c>
      <c r="J2324" s="169">
        <v>26132</v>
      </c>
      <c r="K2324" s="167" t="s">
        <v>55</v>
      </c>
      <c r="L2324" s="169">
        <v>1</v>
      </c>
      <c r="M2324" s="167" t="s">
        <v>3504</v>
      </c>
      <c r="N2324" s="169">
        <v>162</v>
      </c>
      <c r="O2324" s="167" t="s">
        <v>3505</v>
      </c>
      <c r="P2324" s="167"/>
      <c r="Q2324" s="167" t="s">
        <v>3527</v>
      </c>
      <c r="R2324" s="167" t="s">
        <v>3528</v>
      </c>
      <c r="S2324" s="169">
        <v>48</v>
      </c>
      <c r="T2324" s="167" t="s">
        <v>3535</v>
      </c>
      <c r="U2324" s="169" t="s">
        <v>3536</v>
      </c>
      <c r="V2324" s="167" t="s">
        <v>6850</v>
      </c>
      <c r="W2324" s="167" t="s">
        <v>6851</v>
      </c>
      <c r="X2324" s="170" t="s">
        <v>159</v>
      </c>
      <c r="Y2324" s="171" t="s">
        <v>6817</v>
      </c>
      <c r="Z2324" s="167" t="s">
        <v>11014</v>
      </c>
      <c r="AA2324" s="176">
        <v>10000</v>
      </c>
      <c r="AB2324" s="167" t="s">
        <v>11254</v>
      </c>
      <c r="AC2324" s="176">
        <v>10000</v>
      </c>
      <c r="AD2324" s="167" t="s">
        <v>11254</v>
      </c>
      <c r="AE2324" s="176">
        <v>3.3</v>
      </c>
    </row>
    <row r="2325" spans="1:31">
      <c r="A2325" s="178">
        <v>108267600010</v>
      </c>
      <c r="B2325" s="166">
        <v>46164</v>
      </c>
      <c r="C2325" s="167" t="s">
        <v>3524</v>
      </c>
      <c r="D2325" s="167" t="s">
        <v>3525</v>
      </c>
      <c r="E2325" s="167" t="s">
        <v>3526</v>
      </c>
      <c r="F2325" s="167" t="s">
        <v>3501</v>
      </c>
      <c r="G2325" s="167" t="s">
        <v>3502</v>
      </c>
      <c r="H2325" s="168">
        <v>46167</v>
      </c>
      <c r="I2325" s="167" t="s">
        <v>6816</v>
      </c>
      <c r="J2325" s="169">
        <v>26132</v>
      </c>
      <c r="K2325" s="167" t="s">
        <v>55</v>
      </c>
      <c r="L2325" s="169">
        <v>1</v>
      </c>
      <c r="M2325" s="167" t="s">
        <v>3504</v>
      </c>
      <c r="N2325" s="169">
        <v>162</v>
      </c>
      <c r="O2325" s="167" t="s">
        <v>3505</v>
      </c>
      <c r="P2325" s="167"/>
      <c r="Q2325" s="167" t="s">
        <v>3527</v>
      </c>
      <c r="R2325" s="167" t="s">
        <v>3528</v>
      </c>
      <c r="S2325" s="169">
        <v>47</v>
      </c>
      <c r="T2325" s="167" t="s">
        <v>3535</v>
      </c>
      <c r="U2325" s="169" t="s">
        <v>3536</v>
      </c>
      <c r="V2325" s="167" t="s">
        <v>6852</v>
      </c>
      <c r="W2325" s="167" t="s">
        <v>6853</v>
      </c>
      <c r="X2325" s="170" t="s">
        <v>159</v>
      </c>
      <c r="Y2325" s="171" t="s">
        <v>6817</v>
      </c>
      <c r="Z2325" s="167" t="s">
        <v>11014</v>
      </c>
      <c r="AA2325" s="176">
        <v>10000</v>
      </c>
      <c r="AB2325" s="167" t="s">
        <v>11254</v>
      </c>
      <c r="AC2325" s="176">
        <v>10000</v>
      </c>
      <c r="AD2325" s="167" t="s">
        <v>11254</v>
      </c>
      <c r="AE2325" s="176">
        <v>3.3</v>
      </c>
    </row>
    <row r="2326" spans="1:31">
      <c r="A2326" s="178">
        <v>108267600010</v>
      </c>
      <c r="B2326" s="166">
        <v>46164</v>
      </c>
      <c r="C2326" s="167" t="s">
        <v>3524</v>
      </c>
      <c r="D2326" s="167" t="s">
        <v>3525</v>
      </c>
      <c r="E2326" s="167" t="s">
        <v>3526</v>
      </c>
      <c r="F2326" s="167" t="s">
        <v>3501</v>
      </c>
      <c r="G2326" s="167" t="s">
        <v>3502</v>
      </c>
      <c r="H2326" s="168">
        <v>46167</v>
      </c>
      <c r="I2326" s="167" t="s">
        <v>6816</v>
      </c>
      <c r="J2326" s="169">
        <v>26132</v>
      </c>
      <c r="K2326" s="167" t="s">
        <v>55</v>
      </c>
      <c r="L2326" s="169">
        <v>1</v>
      </c>
      <c r="M2326" s="167" t="s">
        <v>3504</v>
      </c>
      <c r="N2326" s="169">
        <v>162</v>
      </c>
      <c r="O2326" s="167" t="s">
        <v>3505</v>
      </c>
      <c r="P2326" s="167"/>
      <c r="Q2326" s="167" t="s">
        <v>3527</v>
      </c>
      <c r="R2326" s="167" t="s">
        <v>3528</v>
      </c>
      <c r="S2326" s="169">
        <v>46</v>
      </c>
      <c r="T2326" s="167" t="s">
        <v>3535</v>
      </c>
      <c r="U2326" s="169" t="s">
        <v>3536</v>
      </c>
      <c r="V2326" s="167" t="s">
        <v>6852</v>
      </c>
      <c r="W2326" s="167" t="s">
        <v>6853</v>
      </c>
      <c r="X2326" s="170" t="s">
        <v>159</v>
      </c>
      <c r="Y2326" s="171" t="s">
        <v>6817</v>
      </c>
      <c r="Z2326" s="167" t="s">
        <v>11014</v>
      </c>
      <c r="AA2326" s="176">
        <v>10000</v>
      </c>
      <c r="AB2326" s="167" t="s">
        <v>11254</v>
      </c>
      <c r="AC2326" s="176">
        <v>10000</v>
      </c>
      <c r="AD2326" s="167" t="s">
        <v>11254</v>
      </c>
      <c r="AE2326" s="176">
        <v>3.3</v>
      </c>
    </row>
    <row r="2327" spans="1:31">
      <c r="A2327" s="178">
        <v>108267600010</v>
      </c>
      <c r="B2327" s="166">
        <v>46164</v>
      </c>
      <c r="C2327" s="167" t="s">
        <v>3524</v>
      </c>
      <c r="D2327" s="167" t="s">
        <v>3525</v>
      </c>
      <c r="E2327" s="167" t="s">
        <v>3526</v>
      </c>
      <c r="F2327" s="167" t="s">
        <v>3501</v>
      </c>
      <c r="G2327" s="167" t="s">
        <v>3502</v>
      </c>
      <c r="H2327" s="168">
        <v>46167</v>
      </c>
      <c r="I2327" s="167" t="s">
        <v>6816</v>
      </c>
      <c r="J2327" s="169">
        <v>26132</v>
      </c>
      <c r="K2327" s="167" t="s">
        <v>55</v>
      </c>
      <c r="L2327" s="169">
        <v>1</v>
      </c>
      <c r="M2327" s="167" t="s">
        <v>3504</v>
      </c>
      <c r="N2327" s="169">
        <v>162</v>
      </c>
      <c r="O2327" s="167" t="s">
        <v>3505</v>
      </c>
      <c r="P2327" s="167"/>
      <c r="Q2327" s="167" t="s">
        <v>3527</v>
      </c>
      <c r="R2327" s="167" t="s">
        <v>3528</v>
      </c>
      <c r="S2327" s="169">
        <v>45</v>
      </c>
      <c r="T2327" s="167" t="s">
        <v>3535</v>
      </c>
      <c r="U2327" s="169" t="s">
        <v>3536</v>
      </c>
      <c r="V2327" s="167" t="s">
        <v>6833</v>
      </c>
      <c r="W2327" s="167" t="s">
        <v>6834</v>
      </c>
      <c r="X2327" s="170" t="s">
        <v>159</v>
      </c>
      <c r="Y2327" s="171" t="s">
        <v>6817</v>
      </c>
      <c r="Z2327" s="167" t="s">
        <v>11014</v>
      </c>
      <c r="AA2327" s="176">
        <v>110000</v>
      </c>
      <c r="AB2327" s="167" t="s">
        <v>11254</v>
      </c>
      <c r="AC2327" s="176">
        <v>110000</v>
      </c>
      <c r="AD2327" s="167" t="s">
        <v>11254</v>
      </c>
      <c r="AE2327" s="176">
        <v>36.299999999999997</v>
      </c>
    </row>
    <row r="2328" spans="1:31">
      <c r="A2328" s="178">
        <v>108267600010</v>
      </c>
      <c r="B2328" s="166">
        <v>46164</v>
      </c>
      <c r="C2328" s="167" t="s">
        <v>3524</v>
      </c>
      <c r="D2328" s="167" t="s">
        <v>3525</v>
      </c>
      <c r="E2328" s="167" t="s">
        <v>3526</v>
      </c>
      <c r="F2328" s="167" t="s">
        <v>3501</v>
      </c>
      <c r="G2328" s="167" t="s">
        <v>3502</v>
      </c>
      <c r="H2328" s="168">
        <v>46167</v>
      </c>
      <c r="I2328" s="167" t="s">
        <v>6816</v>
      </c>
      <c r="J2328" s="169">
        <v>26132</v>
      </c>
      <c r="K2328" s="167" t="s">
        <v>55</v>
      </c>
      <c r="L2328" s="169">
        <v>1</v>
      </c>
      <c r="M2328" s="167" t="s">
        <v>3504</v>
      </c>
      <c r="N2328" s="169">
        <v>162</v>
      </c>
      <c r="O2328" s="167" t="s">
        <v>3505</v>
      </c>
      <c r="P2328" s="167"/>
      <c r="Q2328" s="167" t="s">
        <v>3527</v>
      </c>
      <c r="R2328" s="167" t="s">
        <v>3528</v>
      </c>
      <c r="S2328" s="169">
        <v>44</v>
      </c>
      <c r="T2328" s="167" t="s">
        <v>3535</v>
      </c>
      <c r="U2328" s="169" t="s">
        <v>3536</v>
      </c>
      <c r="V2328" s="167" t="s">
        <v>6854</v>
      </c>
      <c r="W2328" s="167" t="s">
        <v>6855</v>
      </c>
      <c r="X2328" s="170" t="s">
        <v>159</v>
      </c>
      <c r="Y2328" s="171" t="s">
        <v>6817</v>
      </c>
      <c r="Z2328" s="167" t="s">
        <v>11014</v>
      </c>
      <c r="AA2328" s="176">
        <v>10000</v>
      </c>
      <c r="AB2328" s="167" t="s">
        <v>11254</v>
      </c>
      <c r="AC2328" s="176">
        <v>10000</v>
      </c>
      <c r="AD2328" s="167" t="s">
        <v>11254</v>
      </c>
      <c r="AE2328" s="176">
        <v>3.3</v>
      </c>
    </row>
    <row r="2329" spans="1:31">
      <c r="A2329" s="178">
        <v>108267600010</v>
      </c>
      <c r="B2329" s="166">
        <v>46164</v>
      </c>
      <c r="C2329" s="167" t="s">
        <v>3524</v>
      </c>
      <c r="D2329" s="167" t="s">
        <v>3525</v>
      </c>
      <c r="E2329" s="167" t="s">
        <v>3526</v>
      </c>
      <c r="F2329" s="167" t="s">
        <v>3501</v>
      </c>
      <c r="G2329" s="167" t="s">
        <v>3502</v>
      </c>
      <c r="H2329" s="168">
        <v>46167</v>
      </c>
      <c r="I2329" s="167" t="s">
        <v>6816</v>
      </c>
      <c r="J2329" s="169">
        <v>26132</v>
      </c>
      <c r="K2329" s="167" t="s">
        <v>55</v>
      </c>
      <c r="L2329" s="169">
        <v>1</v>
      </c>
      <c r="M2329" s="167" t="s">
        <v>3504</v>
      </c>
      <c r="N2329" s="169">
        <v>162</v>
      </c>
      <c r="O2329" s="167" t="s">
        <v>3505</v>
      </c>
      <c r="P2329" s="167"/>
      <c r="Q2329" s="167" t="s">
        <v>3527</v>
      </c>
      <c r="R2329" s="167" t="s">
        <v>3528</v>
      </c>
      <c r="S2329" s="169">
        <v>43</v>
      </c>
      <c r="T2329" s="167" t="s">
        <v>3535</v>
      </c>
      <c r="U2329" s="169" t="s">
        <v>3536</v>
      </c>
      <c r="V2329" s="167" t="s">
        <v>6854</v>
      </c>
      <c r="W2329" s="167" t="s">
        <v>6855</v>
      </c>
      <c r="X2329" s="170" t="s">
        <v>159</v>
      </c>
      <c r="Y2329" s="171" t="s">
        <v>6817</v>
      </c>
      <c r="Z2329" s="167" t="s">
        <v>11014</v>
      </c>
      <c r="AA2329" s="176">
        <v>10000</v>
      </c>
      <c r="AB2329" s="167" t="s">
        <v>11254</v>
      </c>
      <c r="AC2329" s="176">
        <v>10000</v>
      </c>
      <c r="AD2329" s="167" t="s">
        <v>11254</v>
      </c>
      <c r="AE2329" s="176">
        <v>3.3</v>
      </c>
    </row>
    <row r="2330" spans="1:31">
      <c r="A2330" s="178">
        <v>108267600010</v>
      </c>
      <c r="B2330" s="166">
        <v>46164</v>
      </c>
      <c r="C2330" s="167" t="s">
        <v>3524</v>
      </c>
      <c r="D2330" s="167" t="s">
        <v>3525</v>
      </c>
      <c r="E2330" s="167" t="s">
        <v>3526</v>
      </c>
      <c r="F2330" s="167" t="s">
        <v>3501</v>
      </c>
      <c r="G2330" s="167" t="s">
        <v>3502</v>
      </c>
      <c r="H2330" s="168">
        <v>46167</v>
      </c>
      <c r="I2330" s="167" t="s">
        <v>6816</v>
      </c>
      <c r="J2330" s="169">
        <v>26132</v>
      </c>
      <c r="K2330" s="167" t="s">
        <v>55</v>
      </c>
      <c r="L2330" s="169">
        <v>1</v>
      </c>
      <c r="M2330" s="167" t="s">
        <v>3504</v>
      </c>
      <c r="N2330" s="169">
        <v>162</v>
      </c>
      <c r="O2330" s="167" t="s">
        <v>3505</v>
      </c>
      <c r="P2330" s="167"/>
      <c r="Q2330" s="167" t="s">
        <v>3527</v>
      </c>
      <c r="R2330" s="167" t="s">
        <v>3528</v>
      </c>
      <c r="S2330" s="169">
        <v>42</v>
      </c>
      <c r="T2330" s="167" t="s">
        <v>3535</v>
      </c>
      <c r="U2330" s="169" t="s">
        <v>3536</v>
      </c>
      <c r="V2330" s="167" t="s">
        <v>6856</v>
      </c>
      <c r="W2330" s="167" t="s">
        <v>6857</v>
      </c>
      <c r="X2330" s="170" t="s">
        <v>159</v>
      </c>
      <c r="Y2330" s="171" t="s">
        <v>6817</v>
      </c>
      <c r="Z2330" s="167" t="s">
        <v>11014</v>
      </c>
      <c r="AA2330" s="176">
        <v>10000</v>
      </c>
      <c r="AB2330" s="167" t="s">
        <v>11254</v>
      </c>
      <c r="AC2330" s="176">
        <v>10000</v>
      </c>
      <c r="AD2330" s="167" t="s">
        <v>11254</v>
      </c>
      <c r="AE2330" s="176">
        <v>3.3</v>
      </c>
    </row>
    <row r="2331" spans="1:31">
      <c r="A2331" s="178">
        <v>108267600010</v>
      </c>
      <c r="B2331" s="166">
        <v>46164</v>
      </c>
      <c r="C2331" s="167" t="s">
        <v>3524</v>
      </c>
      <c r="D2331" s="167" t="s">
        <v>3525</v>
      </c>
      <c r="E2331" s="167" t="s">
        <v>3526</v>
      </c>
      <c r="F2331" s="167" t="s">
        <v>3501</v>
      </c>
      <c r="G2331" s="167" t="s">
        <v>3502</v>
      </c>
      <c r="H2331" s="168">
        <v>46167</v>
      </c>
      <c r="I2331" s="167" t="s">
        <v>6816</v>
      </c>
      <c r="J2331" s="169">
        <v>26132</v>
      </c>
      <c r="K2331" s="167" t="s">
        <v>55</v>
      </c>
      <c r="L2331" s="169">
        <v>1</v>
      </c>
      <c r="M2331" s="167" t="s">
        <v>3504</v>
      </c>
      <c r="N2331" s="169">
        <v>162</v>
      </c>
      <c r="O2331" s="167" t="s">
        <v>3505</v>
      </c>
      <c r="P2331" s="167"/>
      <c r="Q2331" s="167" t="s">
        <v>3527</v>
      </c>
      <c r="R2331" s="167" t="s">
        <v>3528</v>
      </c>
      <c r="S2331" s="169">
        <v>41</v>
      </c>
      <c r="T2331" s="167" t="s">
        <v>3535</v>
      </c>
      <c r="U2331" s="169" t="s">
        <v>3536</v>
      </c>
      <c r="V2331" s="167" t="s">
        <v>6856</v>
      </c>
      <c r="W2331" s="167" t="s">
        <v>6857</v>
      </c>
      <c r="X2331" s="170" t="s">
        <v>159</v>
      </c>
      <c r="Y2331" s="171" t="s">
        <v>6817</v>
      </c>
      <c r="Z2331" s="167" t="s">
        <v>11014</v>
      </c>
      <c r="AA2331" s="176">
        <v>10000</v>
      </c>
      <c r="AB2331" s="167" t="s">
        <v>11254</v>
      </c>
      <c r="AC2331" s="176">
        <v>10000</v>
      </c>
      <c r="AD2331" s="167" t="s">
        <v>11254</v>
      </c>
      <c r="AE2331" s="176">
        <v>3.3</v>
      </c>
    </row>
    <row r="2332" spans="1:31">
      <c r="A2332" s="178">
        <v>108267600010</v>
      </c>
      <c r="B2332" s="166">
        <v>46164</v>
      </c>
      <c r="C2332" s="167" t="s">
        <v>3524</v>
      </c>
      <c r="D2332" s="167" t="s">
        <v>3525</v>
      </c>
      <c r="E2332" s="167" t="s">
        <v>3526</v>
      </c>
      <c r="F2332" s="167" t="s">
        <v>3501</v>
      </c>
      <c r="G2332" s="167" t="s">
        <v>3502</v>
      </c>
      <c r="H2332" s="168">
        <v>46167</v>
      </c>
      <c r="I2332" s="167" t="s">
        <v>6816</v>
      </c>
      <c r="J2332" s="169">
        <v>26132</v>
      </c>
      <c r="K2332" s="167" t="s">
        <v>55</v>
      </c>
      <c r="L2332" s="169">
        <v>1</v>
      </c>
      <c r="M2332" s="167" t="s">
        <v>3504</v>
      </c>
      <c r="N2332" s="169">
        <v>162</v>
      </c>
      <c r="O2332" s="167" t="s">
        <v>3505</v>
      </c>
      <c r="P2332" s="167"/>
      <c r="Q2332" s="167" t="s">
        <v>3527</v>
      </c>
      <c r="R2332" s="167" t="s">
        <v>3528</v>
      </c>
      <c r="S2332" s="169">
        <v>40</v>
      </c>
      <c r="T2332" s="167" t="s">
        <v>3535</v>
      </c>
      <c r="U2332" s="169" t="s">
        <v>3536</v>
      </c>
      <c r="V2332" s="167" t="s">
        <v>6858</v>
      </c>
      <c r="W2332" s="167" t="s">
        <v>6859</v>
      </c>
      <c r="X2332" s="170" t="s">
        <v>159</v>
      </c>
      <c r="Y2332" s="171" t="s">
        <v>6817</v>
      </c>
      <c r="Z2332" s="167" t="s">
        <v>11014</v>
      </c>
      <c r="AA2332" s="176">
        <v>40000</v>
      </c>
      <c r="AB2332" s="167" t="s">
        <v>11254</v>
      </c>
      <c r="AC2332" s="176">
        <v>40000</v>
      </c>
      <c r="AD2332" s="167" t="s">
        <v>11254</v>
      </c>
      <c r="AE2332" s="176">
        <v>12</v>
      </c>
    </row>
    <row r="2333" spans="1:31">
      <c r="A2333" s="178">
        <v>108267600010</v>
      </c>
      <c r="B2333" s="166">
        <v>46164</v>
      </c>
      <c r="C2333" s="167" t="s">
        <v>3524</v>
      </c>
      <c r="D2333" s="167" t="s">
        <v>3525</v>
      </c>
      <c r="E2333" s="167" t="s">
        <v>3526</v>
      </c>
      <c r="F2333" s="167" t="s">
        <v>3501</v>
      </c>
      <c r="G2333" s="167" t="s">
        <v>3502</v>
      </c>
      <c r="H2333" s="168">
        <v>46167</v>
      </c>
      <c r="I2333" s="167" t="s">
        <v>6816</v>
      </c>
      <c r="J2333" s="169">
        <v>26132</v>
      </c>
      <c r="K2333" s="167" t="s">
        <v>55</v>
      </c>
      <c r="L2333" s="169">
        <v>1</v>
      </c>
      <c r="M2333" s="167" t="s">
        <v>3504</v>
      </c>
      <c r="N2333" s="169">
        <v>162</v>
      </c>
      <c r="O2333" s="167" t="s">
        <v>3505</v>
      </c>
      <c r="P2333" s="167"/>
      <c r="Q2333" s="167" t="s">
        <v>3527</v>
      </c>
      <c r="R2333" s="167" t="s">
        <v>3528</v>
      </c>
      <c r="S2333" s="169">
        <v>39</v>
      </c>
      <c r="T2333" s="167" t="s">
        <v>3535</v>
      </c>
      <c r="U2333" s="169" t="s">
        <v>3536</v>
      </c>
      <c r="V2333" s="167" t="s">
        <v>6858</v>
      </c>
      <c r="W2333" s="167" t="s">
        <v>6859</v>
      </c>
      <c r="X2333" s="170" t="s">
        <v>159</v>
      </c>
      <c r="Y2333" s="171" t="s">
        <v>6817</v>
      </c>
      <c r="Z2333" s="167" t="s">
        <v>11014</v>
      </c>
      <c r="AA2333" s="176">
        <v>40000</v>
      </c>
      <c r="AB2333" s="167" t="s">
        <v>11254</v>
      </c>
      <c r="AC2333" s="176">
        <v>40000</v>
      </c>
      <c r="AD2333" s="167" t="s">
        <v>11254</v>
      </c>
      <c r="AE2333" s="176">
        <v>12</v>
      </c>
    </row>
    <row r="2334" spans="1:31">
      <c r="A2334" s="178">
        <v>108267600010</v>
      </c>
      <c r="B2334" s="166">
        <v>46164</v>
      </c>
      <c r="C2334" s="167" t="s">
        <v>3524</v>
      </c>
      <c r="D2334" s="167" t="s">
        <v>3525</v>
      </c>
      <c r="E2334" s="167" t="s">
        <v>3526</v>
      </c>
      <c r="F2334" s="167" t="s">
        <v>3501</v>
      </c>
      <c r="G2334" s="167" t="s">
        <v>3502</v>
      </c>
      <c r="H2334" s="168">
        <v>46167</v>
      </c>
      <c r="I2334" s="167" t="s">
        <v>6816</v>
      </c>
      <c r="J2334" s="169">
        <v>26132</v>
      </c>
      <c r="K2334" s="167" t="s">
        <v>55</v>
      </c>
      <c r="L2334" s="169">
        <v>1</v>
      </c>
      <c r="M2334" s="167" t="s">
        <v>3504</v>
      </c>
      <c r="N2334" s="169">
        <v>162</v>
      </c>
      <c r="O2334" s="167" t="s">
        <v>3505</v>
      </c>
      <c r="P2334" s="167"/>
      <c r="Q2334" s="167" t="s">
        <v>3527</v>
      </c>
      <c r="R2334" s="167" t="s">
        <v>3528</v>
      </c>
      <c r="S2334" s="169">
        <v>38</v>
      </c>
      <c r="T2334" s="167" t="s">
        <v>3535</v>
      </c>
      <c r="U2334" s="169" t="s">
        <v>3536</v>
      </c>
      <c r="V2334" s="167" t="s">
        <v>6860</v>
      </c>
      <c r="W2334" s="167" t="s">
        <v>6861</v>
      </c>
      <c r="X2334" s="170" t="s">
        <v>3533</v>
      </c>
      <c r="Y2334" s="171" t="s">
        <v>6817</v>
      </c>
      <c r="Z2334" s="167" t="s">
        <v>11014</v>
      </c>
      <c r="AA2334" s="176">
        <v>10000</v>
      </c>
      <c r="AB2334" s="167" t="s">
        <v>11254</v>
      </c>
      <c r="AC2334" s="176">
        <v>10000</v>
      </c>
      <c r="AD2334" s="167" t="s">
        <v>11254</v>
      </c>
      <c r="AE2334" s="176">
        <v>4.2</v>
      </c>
    </row>
    <row r="2335" spans="1:31">
      <c r="A2335" s="178">
        <v>108267600010</v>
      </c>
      <c r="B2335" s="166">
        <v>46164</v>
      </c>
      <c r="C2335" s="167" t="s">
        <v>3524</v>
      </c>
      <c r="D2335" s="167" t="s">
        <v>3525</v>
      </c>
      <c r="E2335" s="167" t="s">
        <v>3526</v>
      </c>
      <c r="F2335" s="167" t="s">
        <v>3501</v>
      </c>
      <c r="G2335" s="167" t="s">
        <v>3502</v>
      </c>
      <c r="H2335" s="168">
        <v>46167</v>
      </c>
      <c r="I2335" s="167" t="s">
        <v>6816</v>
      </c>
      <c r="J2335" s="169">
        <v>26132</v>
      </c>
      <c r="K2335" s="167" t="s">
        <v>55</v>
      </c>
      <c r="L2335" s="169">
        <v>1</v>
      </c>
      <c r="M2335" s="167" t="s">
        <v>3504</v>
      </c>
      <c r="N2335" s="169">
        <v>162</v>
      </c>
      <c r="O2335" s="167" t="s">
        <v>3505</v>
      </c>
      <c r="P2335" s="167"/>
      <c r="Q2335" s="167" t="s">
        <v>3527</v>
      </c>
      <c r="R2335" s="167" t="s">
        <v>3528</v>
      </c>
      <c r="S2335" s="169">
        <v>37</v>
      </c>
      <c r="T2335" s="167" t="s">
        <v>3535</v>
      </c>
      <c r="U2335" s="169" t="s">
        <v>3536</v>
      </c>
      <c r="V2335" s="167" t="s">
        <v>6862</v>
      </c>
      <c r="W2335" s="167" t="s">
        <v>6863</v>
      </c>
      <c r="X2335" s="170" t="s">
        <v>159</v>
      </c>
      <c r="Y2335" s="171" t="s">
        <v>6817</v>
      </c>
      <c r="Z2335" s="167" t="s">
        <v>11014</v>
      </c>
      <c r="AA2335" s="176">
        <v>20000</v>
      </c>
      <c r="AB2335" s="167" t="s">
        <v>11254</v>
      </c>
      <c r="AC2335" s="176">
        <v>20000</v>
      </c>
      <c r="AD2335" s="167" t="s">
        <v>11254</v>
      </c>
      <c r="AE2335" s="176">
        <v>13</v>
      </c>
    </row>
    <row r="2336" spans="1:31">
      <c r="A2336" s="178">
        <v>108267600010</v>
      </c>
      <c r="B2336" s="166">
        <v>46164</v>
      </c>
      <c r="C2336" s="167" t="s">
        <v>3524</v>
      </c>
      <c r="D2336" s="167" t="s">
        <v>3525</v>
      </c>
      <c r="E2336" s="167" t="s">
        <v>3526</v>
      </c>
      <c r="F2336" s="167" t="s">
        <v>3501</v>
      </c>
      <c r="G2336" s="167" t="s">
        <v>3502</v>
      </c>
      <c r="H2336" s="168">
        <v>46167</v>
      </c>
      <c r="I2336" s="167" t="s">
        <v>6816</v>
      </c>
      <c r="J2336" s="169">
        <v>26132</v>
      </c>
      <c r="K2336" s="167" t="s">
        <v>55</v>
      </c>
      <c r="L2336" s="169">
        <v>1</v>
      </c>
      <c r="M2336" s="167" t="s">
        <v>3504</v>
      </c>
      <c r="N2336" s="169">
        <v>162</v>
      </c>
      <c r="O2336" s="167" t="s">
        <v>3505</v>
      </c>
      <c r="P2336" s="167"/>
      <c r="Q2336" s="167" t="s">
        <v>3527</v>
      </c>
      <c r="R2336" s="167" t="s">
        <v>3528</v>
      </c>
      <c r="S2336" s="169">
        <v>36</v>
      </c>
      <c r="T2336" s="167" t="s">
        <v>3535</v>
      </c>
      <c r="U2336" s="169" t="s">
        <v>3536</v>
      </c>
      <c r="V2336" s="167" t="s">
        <v>6862</v>
      </c>
      <c r="W2336" s="167" t="s">
        <v>6863</v>
      </c>
      <c r="X2336" s="170" t="s">
        <v>159</v>
      </c>
      <c r="Y2336" s="171" t="s">
        <v>6817</v>
      </c>
      <c r="Z2336" s="167" t="s">
        <v>11014</v>
      </c>
      <c r="AA2336" s="176">
        <v>50000</v>
      </c>
      <c r="AB2336" s="167" t="s">
        <v>11254</v>
      </c>
      <c r="AC2336" s="176">
        <v>50000</v>
      </c>
      <c r="AD2336" s="167" t="s">
        <v>11254</v>
      </c>
      <c r="AE2336" s="176">
        <v>32.5</v>
      </c>
    </row>
    <row r="2337" spans="1:31">
      <c r="A2337" s="178">
        <v>108267600010</v>
      </c>
      <c r="B2337" s="166">
        <v>46164</v>
      </c>
      <c r="C2337" s="167" t="s">
        <v>3524</v>
      </c>
      <c r="D2337" s="167" t="s">
        <v>3525</v>
      </c>
      <c r="E2337" s="167" t="s">
        <v>3526</v>
      </c>
      <c r="F2337" s="167" t="s">
        <v>3501</v>
      </c>
      <c r="G2337" s="167" t="s">
        <v>3502</v>
      </c>
      <c r="H2337" s="168">
        <v>46167</v>
      </c>
      <c r="I2337" s="167" t="s">
        <v>6816</v>
      </c>
      <c r="J2337" s="169">
        <v>26132</v>
      </c>
      <c r="K2337" s="167" t="s">
        <v>55</v>
      </c>
      <c r="L2337" s="169">
        <v>1</v>
      </c>
      <c r="M2337" s="167" t="s">
        <v>3504</v>
      </c>
      <c r="N2337" s="169">
        <v>162</v>
      </c>
      <c r="O2337" s="167" t="s">
        <v>3505</v>
      </c>
      <c r="P2337" s="167"/>
      <c r="Q2337" s="167" t="s">
        <v>3527</v>
      </c>
      <c r="R2337" s="167" t="s">
        <v>3528</v>
      </c>
      <c r="S2337" s="169">
        <v>35</v>
      </c>
      <c r="T2337" s="167" t="s">
        <v>3535</v>
      </c>
      <c r="U2337" s="169" t="s">
        <v>3536</v>
      </c>
      <c r="V2337" s="167" t="s">
        <v>4548</v>
      </c>
      <c r="W2337" s="167" t="s">
        <v>3726</v>
      </c>
      <c r="X2337" s="170" t="s">
        <v>157</v>
      </c>
      <c r="Y2337" s="171" t="s">
        <v>6817</v>
      </c>
      <c r="Z2337" s="167" t="s">
        <v>11014</v>
      </c>
      <c r="AA2337" s="176">
        <v>20000</v>
      </c>
      <c r="AB2337" s="167" t="s">
        <v>11254</v>
      </c>
      <c r="AC2337" s="176">
        <v>20000</v>
      </c>
      <c r="AD2337" s="167" t="s">
        <v>11254</v>
      </c>
      <c r="AE2337" s="176">
        <v>5</v>
      </c>
    </row>
    <row r="2338" spans="1:31">
      <c r="A2338" s="178">
        <v>108267600010</v>
      </c>
      <c r="B2338" s="166">
        <v>46164</v>
      </c>
      <c r="C2338" s="167" t="s">
        <v>3524</v>
      </c>
      <c r="D2338" s="167" t="s">
        <v>3525</v>
      </c>
      <c r="E2338" s="167" t="s">
        <v>3526</v>
      </c>
      <c r="F2338" s="167" t="s">
        <v>3501</v>
      </c>
      <c r="G2338" s="167" t="s">
        <v>3502</v>
      </c>
      <c r="H2338" s="168">
        <v>46167</v>
      </c>
      <c r="I2338" s="167" t="s">
        <v>6816</v>
      </c>
      <c r="J2338" s="169">
        <v>26132</v>
      </c>
      <c r="K2338" s="167" t="s">
        <v>55</v>
      </c>
      <c r="L2338" s="169">
        <v>1</v>
      </c>
      <c r="M2338" s="167" t="s">
        <v>3504</v>
      </c>
      <c r="N2338" s="169">
        <v>162</v>
      </c>
      <c r="O2338" s="167" t="s">
        <v>3505</v>
      </c>
      <c r="P2338" s="167"/>
      <c r="Q2338" s="167" t="s">
        <v>3527</v>
      </c>
      <c r="R2338" s="167" t="s">
        <v>3528</v>
      </c>
      <c r="S2338" s="169">
        <v>34</v>
      </c>
      <c r="T2338" s="167" t="s">
        <v>3535</v>
      </c>
      <c r="U2338" s="169" t="s">
        <v>3536</v>
      </c>
      <c r="V2338" s="167" t="s">
        <v>4548</v>
      </c>
      <c r="W2338" s="167" t="s">
        <v>3726</v>
      </c>
      <c r="X2338" s="170" t="s">
        <v>157</v>
      </c>
      <c r="Y2338" s="171" t="s">
        <v>6817</v>
      </c>
      <c r="Z2338" s="167" t="s">
        <v>11014</v>
      </c>
      <c r="AA2338" s="176">
        <v>20000</v>
      </c>
      <c r="AB2338" s="167" t="s">
        <v>11254</v>
      </c>
      <c r="AC2338" s="176">
        <v>20000</v>
      </c>
      <c r="AD2338" s="167" t="s">
        <v>11254</v>
      </c>
      <c r="AE2338" s="176">
        <v>5</v>
      </c>
    </row>
    <row r="2339" spans="1:31">
      <c r="A2339" s="178">
        <v>108267600010</v>
      </c>
      <c r="B2339" s="166">
        <v>46164</v>
      </c>
      <c r="C2339" s="167" t="s">
        <v>3524</v>
      </c>
      <c r="D2339" s="167" t="s">
        <v>3525</v>
      </c>
      <c r="E2339" s="167" t="s">
        <v>3526</v>
      </c>
      <c r="F2339" s="167" t="s">
        <v>3501</v>
      </c>
      <c r="G2339" s="167" t="s">
        <v>3502</v>
      </c>
      <c r="H2339" s="168">
        <v>46167</v>
      </c>
      <c r="I2339" s="167" t="s">
        <v>6816</v>
      </c>
      <c r="J2339" s="169">
        <v>26132</v>
      </c>
      <c r="K2339" s="167" t="s">
        <v>55</v>
      </c>
      <c r="L2339" s="169">
        <v>1</v>
      </c>
      <c r="M2339" s="167" t="s">
        <v>3504</v>
      </c>
      <c r="N2339" s="169">
        <v>162</v>
      </c>
      <c r="O2339" s="167" t="s">
        <v>3505</v>
      </c>
      <c r="P2339" s="167"/>
      <c r="Q2339" s="167" t="s">
        <v>3527</v>
      </c>
      <c r="R2339" s="167" t="s">
        <v>3528</v>
      </c>
      <c r="S2339" s="169">
        <v>33</v>
      </c>
      <c r="T2339" s="167" t="s">
        <v>3535</v>
      </c>
      <c r="U2339" s="169" t="s">
        <v>3536</v>
      </c>
      <c r="V2339" s="167" t="s">
        <v>5546</v>
      </c>
      <c r="W2339" s="167" t="s">
        <v>4560</v>
      </c>
      <c r="X2339" s="170" t="s">
        <v>157</v>
      </c>
      <c r="Y2339" s="171" t="s">
        <v>6817</v>
      </c>
      <c r="Z2339" s="167" t="s">
        <v>11014</v>
      </c>
      <c r="AA2339" s="176">
        <v>10000</v>
      </c>
      <c r="AB2339" s="167" t="s">
        <v>11254</v>
      </c>
      <c r="AC2339" s="176">
        <v>10000</v>
      </c>
      <c r="AD2339" s="167" t="s">
        <v>11254</v>
      </c>
      <c r="AE2339" s="176">
        <v>2.5</v>
      </c>
    </row>
    <row r="2340" spans="1:31">
      <c r="A2340" s="178">
        <v>108267600010</v>
      </c>
      <c r="B2340" s="166">
        <v>46164</v>
      </c>
      <c r="C2340" s="167" t="s">
        <v>3524</v>
      </c>
      <c r="D2340" s="167" t="s">
        <v>3525</v>
      </c>
      <c r="E2340" s="167" t="s">
        <v>3526</v>
      </c>
      <c r="F2340" s="167" t="s">
        <v>3501</v>
      </c>
      <c r="G2340" s="167" t="s">
        <v>3502</v>
      </c>
      <c r="H2340" s="168">
        <v>46167</v>
      </c>
      <c r="I2340" s="167" t="s">
        <v>6816</v>
      </c>
      <c r="J2340" s="169">
        <v>26132</v>
      </c>
      <c r="K2340" s="167" t="s">
        <v>55</v>
      </c>
      <c r="L2340" s="169">
        <v>1</v>
      </c>
      <c r="M2340" s="167" t="s">
        <v>3504</v>
      </c>
      <c r="N2340" s="169">
        <v>162</v>
      </c>
      <c r="O2340" s="167" t="s">
        <v>3505</v>
      </c>
      <c r="P2340" s="167"/>
      <c r="Q2340" s="167" t="s">
        <v>3527</v>
      </c>
      <c r="R2340" s="167" t="s">
        <v>3528</v>
      </c>
      <c r="S2340" s="169">
        <v>32</v>
      </c>
      <c r="T2340" s="167" t="s">
        <v>3535</v>
      </c>
      <c r="U2340" s="169" t="s">
        <v>3536</v>
      </c>
      <c r="V2340" s="167" t="s">
        <v>6864</v>
      </c>
      <c r="W2340" s="167" t="s">
        <v>3728</v>
      </c>
      <c r="X2340" s="170" t="s">
        <v>157</v>
      </c>
      <c r="Y2340" s="171" t="s">
        <v>6817</v>
      </c>
      <c r="Z2340" s="167" t="s">
        <v>11014</v>
      </c>
      <c r="AA2340" s="176">
        <v>40000</v>
      </c>
      <c r="AB2340" s="167" t="s">
        <v>11254</v>
      </c>
      <c r="AC2340" s="176">
        <v>40000</v>
      </c>
      <c r="AD2340" s="167" t="s">
        <v>11254</v>
      </c>
      <c r="AE2340" s="176">
        <v>10</v>
      </c>
    </row>
    <row r="2341" spans="1:31">
      <c r="A2341" s="178">
        <v>108267600010</v>
      </c>
      <c r="B2341" s="166">
        <v>46164</v>
      </c>
      <c r="C2341" s="167" t="s">
        <v>3524</v>
      </c>
      <c r="D2341" s="167" t="s">
        <v>3525</v>
      </c>
      <c r="E2341" s="167" t="s">
        <v>3526</v>
      </c>
      <c r="F2341" s="167" t="s">
        <v>3501</v>
      </c>
      <c r="G2341" s="167" t="s">
        <v>3502</v>
      </c>
      <c r="H2341" s="168">
        <v>46167</v>
      </c>
      <c r="I2341" s="167" t="s">
        <v>6816</v>
      </c>
      <c r="J2341" s="169">
        <v>26132</v>
      </c>
      <c r="K2341" s="167" t="s">
        <v>55</v>
      </c>
      <c r="L2341" s="169">
        <v>1</v>
      </c>
      <c r="M2341" s="167" t="s">
        <v>3504</v>
      </c>
      <c r="N2341" s="169">
        <v>162</v>
      </c>
      <c r="O2341" s="167" t="s">
        <v>3505</v>
      </c>
      <c r="P2341" s="167"/>
      <c r="Q2341" s="167" t="s">
        <v>3527</v>
      </c>
      <c r="R2341" s="167" t="s">
        <v>3528</v>
      </c>
      <c r="S2341" s="169">
        <v>31</v>
      </c>
      <c r="T2341" s="167" t="s">
        <v>3535</v>
      </c>
      <c r="U2341" s="169" t="s">
        <v>3536</v>
      </c>
      <c r="V2341" s="167" t="s">
        <v>4014</v>
      </c>
      <c r="W2341" s="167" t="s">
        <v>4015</v>
      </c>
      <c r="X2341" s="170" t="s">
        <v>157</v>
      </c>
      <c r="Y2341" s="171" t="s">
        <v>6817</v>
      </c>
      <c r="Z2341" s="167" t="s">
        <v>11014</v>
      </c>
      <c r="AA2341" s="176">
        <v>30000</v>
      </c>
      <c r="AB2341" s="167" t="s">
        <v>11254</v>
      </c>
      <c r="AC2341" s="176">
        <v>30000</v>
      </c>
      <c r="AD2341" s="167" t="s">
        <v>11254</v>
      </c>
      <c r="AE2341" s="176">
        <v>7.5</v>
      </c>
    </row>
    <row r="2342" spans="1:31">
      <c r="A2342" s="178">
        <v>108267600010</v>
      </c>
      <c r="B2342" s="166">
        <v>46164</v>
      </c>
      <c r="C2342" s="167" t="s">
        <v>3524</v>
      </c>
      <c r="D2342" s="167" t="s">
        <v>3525</v>
      </c>
      <c r="E2342" s="167" t="s">
        <v>3526</v>
      </c>
      <c r="F2342" s="167" t="s">
        <v>3501</v>
      </c>
      <c r="G2342" s="167" t="s">
        <v>3502</v>
      </c>
      <c r="H2342" s="168">
        <v>46167</v>
      </c>
      <c r="I2342" s="167" t="s">
        <v>6816</v>
      </c>
      <c r="J2342" s="169">
        <v>26132</v>
      </c>
      <c r="K2342" s="167" t="s">
        <v>55</v>
      </c>
      <c r="L2342" s="169">
        <v>1</v>
      </c>
      <c r="M2342" s="167" t="s">
        <v>3504</v>
      </c>
      <c r="N2342" s="169">
        <v>162</v>
      </c>
      <c r="O2342" s="167" t="s">
        <v>3505</v>
      </c>
      <c r="P2342" s="167"/>
      <c r="Q2342" s="167" t="s">
        <v>3527</v>
      </c>
      <c r="R2342" s="167" t="s">
        <v>3528</v>
      </c>
      <c r="S2342" s="169">
        <v>30</v>
      </c>
      <c r="T2342" s="167" t="s">
        <v>3535</v>
      </c>
      <c r="U2342" s="169" t="s">
        <v>3536</v>
      </c>
      <c r="V2342" s="167" t="s">
        <v>3741</v>
      </c>
      <c r="W2342" s="167" t="s">
        <v>3742</v>
      </c>
      <c r="X2342" s="170" t="s">
        <v>157</v>
      </c>
      <c r="Y2342" s="171" t="s">
        <v>6817</v>
      </c>
      <c r="Z2342" s="167" t="s">
        <v>11014</v>
      </c>
      <c r="AA2342" s="176">
        <v>40000</v>
      </c>
      <c r="AB2342" s="167" t="s">
        <v>11254</v>
      </c>
      <c r="AC2342" s="176">
        <v>40000</v>
      </c>
      <c r="AD2342" s="167" t="s">
        <v>11254</v>
      </c>
      <c r="AE2342" s="176">
        <v>10</v>
      </c>
    </row>
    <row r="2343" spans="1:31">
      <c r="A2343" s="178">
        <v>108267600010</v>
      </c>
      <c r="B2343" s="166">
        <v>46164</v>
      </c>
      <c r="C2343" s="167" t="s">
        <v>3524</v>
      </c>
      <c r="D2343" s="167" t="s">
        <v>3525</v>
      </c>
      <c r="E2343" s="167" t="s">
        <v>3526</v>
      </c>
      <c r="F2343" s="167" t="s">
        <v>3501</v>
      </c>
      <c r="G2343" s="167" t="s">
        <v>3502</v>
      </c>
      <c r="H2343" s="168">
        <v>46167</v>
      </c>
      <c r="I2343" s="167" t="s">
        <v>6816</v>
      </c>
      <c r="J2343" s="169">
        <v>26132</v>
      </c>
      <c r="K2343" s="167" t="s">
        <v>55</v>
      </c>
      <c r="L2343" s="169">
        <v>1</v>
      </c>
      <c r="M2343" s="167" t="s">
        <v>3504</v>
      </c>
      <c r="N2343" s="169">
        <v>162</v>
      </c>
      <c r="O2343" s="167" t="s">
        <v>3505</v>
      </c>
      <c r="P2343" s="167"/>
      <c r="Q2343" s="167" t="s">
        <v>3527</v>
      </c>
      <c r="R2343" s="167" t="s">
        <v>3528</v>
      </c>
      <c r="S2343" s="169">
        <v>29</v>
      </c>
      <c r="T2343" s="167" t="s">
        <v>3535</v>
      </c>
      <c r="U2343" s="169" t="s">
        <v>3536</v>
      </c>
      <c r="V2343" s="167" t="s">
        <v>6865</v>
      </c>
      <c r="W2343" s="167" t="s">
        <v>6866</v>
      </c>
      <c r="X2343" s="170" t="s">
        <v>159</v>
      </c>
      <c r="Y2343" s="171" t="s">
        <v>6817</v>
      </c>
      <c r="Z2343" s="167" t="s">
        <v>11014</v>
      </c>
      <c r="AA2343" s="176">
        <v>15000</v>
      </c>
      <c r="AB2343" s="167" t="s">
        <v>11254</v>
      </c>
      <c r="AC2343" s="176">
        <v>15000</v>
      </c>
      <c r="AD2343" s="167" t="s">
        <v>11254</v>
      </c>
      <c r="AE2343" s="176">
        <v>4.5</v>
      </c>
    </row>
    <row r="2344" spans="1:31">
      <c r="A2344" s="178">
        <v>108267600010</v>
      </c>
      <c r="B2344" s="166">
        <v>46164</v>
      </c>
      <c r="C2344" s="167" t="s">
        <v>3524</v>
      </c>
      <c r="D2344" s="167" t="s">
        <v>3525</v>
      </c>
      <c r="E2344" s="167" t="s">
        <v>3526</v>
      </c>
      <c r="F2344" s="167" t="s">
        <v>3501</v>
      </c>
      <c r="G2344" s="167" t="s">
        <v>3502</v>
      </c>
      <c r="H2344" s="168">
        <v>46167</v>
      </c>
      <c r="I2344" s="167" t="s">
        <v>6816</v>
      </c>
      <c r="J2344" s="169">
        <v>26132</v>
      </c>
      <c r="K2344" s="167" t="s">
        <v>55</v>
      </c>
      <c r="L2344" s="169">
        <v>1</v>
      </c>
      <c r="M2344" s="167" t="s">
        <v>3504</v>
      </c>
      <c r="N2344" s="169">
        <v>162</v>
      </c>
      <c r="O2344" s="167" t="s">
        <v>3505</v>
      </c>
      <c r="P2344" s="167"/>
      <c r="Q2344" s="167" t="s">
        <v>3527</v>
      </c>
      <c r="R2344" s="167" t="s">
        <v>3528</v>
      </c>
      <c r="S2344" s="169">
        <v>28</v>
      </c>
      <c r="T2344" s="167" t="s">
        <v>3535</v>
      </c>
      <c r="U2344" s="169" t="s">
        <v>3536</v>
      </c>
      <c r="V2344" s="167" t="s">
        <v>3733</v>
      </c>
      <c r="W2344" s="167" t="s">
        <v>3734</v>
      </c>
      <c r="X2344" s="170" t="s">
        <v>157</v>
      </c>
      <c r="Y2344" s="171" t="s">
        <v>6817</v>
      </c>
      <c r="Z2344" s="167" t="s">
        <v>11014</v>
      </c>
      <c r="AA2344" s="176">
        <v>10000</v>
      </c>
      <c r="AB2344" s="167" t="s">
        <v>11254</v>
      </c>
      <c r="AC2344" s="176">
        <v>10000</v>
      </c>
      <c r="AD2344" s="167" t="s">
        <v>11254</v>
      </c>
      <c r="AE2344" s="176">
        <v>70</v>
      </c>
    </row>
    <row r="2345" spans="1:31">
      <c r="A2345" s="178">
        <v>108267600010</v>
      </c>
      <c r="B2345" s="166">
        <v>46164</v>
      </c>
      <c r="C2345" s="167" t="s">
        <v>3524</v>
      </c>
      <c r="D2345" s="167" t="s">
        <v>3525</v>
      </c>
      <c r="E2345" s="167" t="s">
        <v>3526</v>
      </c>
      <c r="F2345" s="167" t="s">
        <v>3501</v>
      </c>
      <c r="G2345" s="167" t="s">
        <v>3502</v>
      </c>
      <c r="H2345" s="168">
        <v>46167</v>
      </c>
      <c r="I2345" s="167" t="s">
        <v>6816</v>
      </c>
      <c r="J2345" s="169">
        <v>26132</v>
      </c>
      <c r="K2345" s="167" t="s">
        <v>55</v>
      </c>
      <c r="L2345" s="169">
        <v>1</v>
      </c>
      <c r="M2345" s="167" t="s">
        <v>3504</v>
      </c>
      <c r="N2345" s="169">
        <v>162</v>
      </c>
      <c r="O2345" s="167" t="s">
        <v>3505</v>
      </c>
      <c r="P2345" s="167"/>
      <c r="Q2345" s="167" t="s">
        <v>3527</v>
      </c>
      <c r="R2345" s="167" t="s">
        <v>3528</v>
      </c>
      <c r="S2345" s="169">
        <v>27</v>
      </c>
      <c r="T2345" s="167" t="s">
        <v>3535</v>
      </c>
      <c r="U2345" s="169" t="s">
        <v>3536</v>
      </c>
      <c r="V2345" s="167" t="s">
        <v>3737</v>
      </c>
      <c r="W2345" s="167" t="s">
        <v>3738</v>
      </c>
      <c r="X2345" s="170" t="s">
        <v>157</v>
      </c>
      <c r="Y2345" s="171" t="s">
        <v>6817</v>
      </c>
      <c r="Z2345" s="167" t="s">
        <v>11014</v>
      </c>
      <c r="AA2345" s="176">
        <v>10000</v>
      </c>
      <c r="AB2345" s="167" t="s">
        <v>11254</v>
      </c>
      <c r="AC2345" s="176">
        <v>10000</v>
      </c>
      <c r="AD2345" s="167" t="s">
        <v>11254</v>
      </c>
      <c r="AE2345" s="176">
        <v>70</v>
      </c>
    </row>
    <row r="2346" spans="1:31">
      <c r="A2346" s="178">
        <v>108267600010</v>
      </c>
      <c r="B2346" s="166">
        <v>46164</v>
      </c>
      <c r="C2346" s="167" t="s">
        <v>3524</v>
      </c>
      <c r="D2346" s="167" t="s">
        <v>3525</v>
      </c>
      <c r="E2346" s="167" t="s">
        <v>3526</v>
      </c>
      <c r="F2346" s="167" t="s">
        <v>3501</v>
      </c>
      <c r="G2346" s="167" t="s">
        <v>3502</v>
      </c>
      <c r="H2346" s="168">
        <v>46167</v>
      </c>
      <c r="I2346" s="167" t="s">
        <v>6816</v>
      </c>
      <c r="J2346" s="169">
        <v>26132</v>
      </c>
      <c r="K2346" s="167" t="s">
        <v>55</v>
      </c>
      <c r="L2346" s="169">
        <v>1</v>
      </c>
      <c r="M2346" s="167" t="s">
        <v>3504</v>
      </c>
      <c r="N2346" s="169">
        <v>162</v>
      </c>
      <c r="O2346" s="167" t="s">
        <v>3505</v>
      </c>
      <c r="P2346" s="167"/>
      <c r="Q2346" s="167" t="s">
        <v>3527</v>
      </c>
      <c r="R2346" s="167" t="s">
        <v>3528</v>
      </c>
      <c r="S2346" s="169">
        <v>26</v>
      </c>
      <c r="T2346" s="167" t="s">
        <v>3535</v>
      </c>
      <c r="U2346" s="169" t="s">
        <v>3536</v>
      </c>
      <c r="V2346" s="167" t="s">
        <v>3739</v>
      </c>
      <c r="W2346" s="167" t="s">
        <v>3740</v>
      </c>
      <c r="X2346" s="170" t="s">
        <v>157</v>
      </c>
      <c r="Y2346" s="171" t="s">
        <v>6817</v>
      </c>
      <c r="Z2346" s="167" t="s">
        <v>11014</v>
      </c>
      <c r="AA2346" s="176">
        <v>10000</v>
      </c>
      <c r="AB2346" s="167" t="s">
        <v>11254</v>
      </c>
      <c r="AC2346" s="176">
        <v>10000</v>
      </c>
      <c r="AD2346" s="167" t="s">
        <v>11254</v>
      </c>
      <c r="AE2346" s="176">
        <v>45.3</v>
      </c>
    </row>
    <row r="2347" spans="1:31">
      <c r="A2347" s="178">
        <v>108267600010</v>
      </c>
      <c r="B2347" s="166">
        <v>46164</v>
      </c>
      <c r="C2347" s="167" t="s">
        <v>3524</v>
      </c>
      <c r="D2347" s="167" t="s">
        <v>3525</v>
      </c>
      <c r="E2347" s="167" t="s">
        <v>3526</v>
      </c>
      <c r="F2347" s="167" t="s">
        <v>3501</v>
      </c>
      <c r="G2347" s="167" t="s">
        <v>3502</v>
      </c>
      <c r="H2347" s="168">
        <v>46167</v>
      </c>
      <c r="I2347" s="167" t="s">
        <v>6816</v>
      </c>
      <c r="J2347" s="169">
        <v>26132</v>
      </c>
      <c r="K2347" s="167" t="s">
        <v>55</v>
      </c>
      <c r="L2347" s="169">
        <v>1</v>
      </c>
      <c r="M2347" s="167" t="s">
        <v>3504</v>
      </c>
      <c r="N2347" s="169">
        <v>162</v>
      </c>
      <c r="O2347" s="167" t="s">
        <v>3505</v>
      </c>
      <c r="P2347" s="167"/>
      <c r="Q2347" s="167" t="s">
        <v>3527</v>
      </c>
      <c r="R2347" s="167" t="s">
        <v>3528</v>
      </c>
      <c r="S2347" s="169">
        <v>25</v>
      </c>
      <c r="T2347" s="167" t="s">
        <v>3535</v>
      </c>
      <c r="U2347" s="169" t="s">
        <v>3536</v>
      </c>
      <c r="V2347" s="167" t="s">
        <v>3739</v>
      </c>
      <c r="W2347" s="167" t="s">
        <v>3740</v>
      </c>
      <c r="X2347" s="170" t="s">
        <v>157</v>
      </c>
      <c r="Y2347" s="171" t="s">
        <v>6817</v>
      </c>
      <c r="Z2347" s="167" t="s">
        <v>11014</v>
      </c>
      <c r="AA2347" s="176">
        <v>5000</v>
      </c>
      <c r="AB2347" s="167" t="s">
        <v>11254</v>
      </c>
      <c r="AC2347" s="176">
        <v>5000</v>
      </c>
      <c r="AD2347" s="167" t="s">
        <v>11254</v>
      </c>
      <c r="AE2347" s="176">
        <v>22.65</v>
      </c>
    </row>
    <row r="2348" spans="1:31">
      <c r="A2348" s="178">
        <v>108267600010</v>
      </c>
      <c r="B2348" s="166">
        <v>46164</v>
      </c>
      <c r="C2348" s="167" t="s">
        <v>3524</v>
      </c>
      <c r="D2348" s="167" t="s">
        <v>3525</v>
      </c>
      <c r="E2348" s="167" t="s">
        <v>3526</v>
      </c>
      <c r="F2348" s="167" t="s">
        <v>3501</v>
      </c>
      <c r="G2348" s="167" t="s">
        <v>3502</v>
      </c>
      <c r="H2348" s="168">
        <v>46167</v>
      </c>
      <c r="I2348" s="167" t="s">
        <v>6816</v>
      </c>
      <c r="J2348" s="169">
        <v>26132</v>
      </c>
      <c r="K2348" s="167" t="s">
        <v>55</v>
      </c>
      <c r="L2348" s="169">
        <v>1</v>
      </c>
      <c r="M2348" s="167" t="s">
        <v>3504</v>
      </c>
      <c r="N2348" s="169">
        <v>162</v>
      </c>
      <c r="O2348" s="167" t="s">
        <v>3505</v>
      </c>
      <c r="P2348" s="167"/>
      <c r="Q2348" s="167" t="s">
        <v>3527</v>
      </c>
      <c r="R2348" s="167" t="s">
        <v>3528</v>
      </c>
      <c r="S2348" s="169">
        <v>24</v>
      </c>
      <c r="T2348" s="167" t="s">
        <v>3535</v>
      </c>
      <c r="U2348" s="169" t="s">
        <v>3536</v>
      </c>
      <c r="V2348" s="167" t="s">
        <v>5541</v>
      </c>
      <c r="W2348" s="167" t="s">
        <v>5542</v>
      </c>
      <c r="X2348" s="170" t="s">
        <v>157</v>
      </c>
      <c r="Y2348" s="171" t="s">
        <v>6817</v>
      </c>
      <c r="Z2348" s="167" t="s">
        <v>11014</v>
      </c>
      <c r="AA2348" s="176">
        <v>48000</v>
      </c>
      <c r="AB2348" s="167" t="s">
        <v>11254</v>
      </c>
      <c r="AC2348" s="176">
        <v>48000</v>
      </c>
      <c r="AD2348" s="167" t="s">
        <v>11254</v>
      </c>
      <c r="AE2348" s="176">
        <v>1224</v>
      </c>
    </row>
    <row r="2349" spans="1:31">
      <c r="A2349" s="178">
        <v>108267600010</v>
      </c>
      <c r="B2349" s="166">
        <v>46164</v>
      </c>
      <c r="C2349" s="167" t="s">
        <v>3524</v>
      </c>
      <c r="D2349" s="167" t="s">
        <v>3525</v>
      </c>
      <c r="E2349" s="167" t="s">
        <v>3526</v>
      </c>
      <c r="F2349" s="167" t="s">
        <v>3501</v>
      </c>
      <c r="G2349" s="167" t="s">
        <v>3502</v>
      </c>
      <c r="H2349" s="168">
        <v>46167</v>
      </c>
      <c r="I2349" s="167" t="s">
        <v>6816</v>
      </c>
      <c r="J2349" s="169">
        <v>26132</v>
      </c>
      <c r="K2349" s="167" t="s">
        <v>55</v>
      </c>
      <c r="L2349" s="169">
        <v>1</v>
      </c>
      <c r="M2349" s="167" t="s">
        <v>3504</v>
      </c>
      <c r="N2349" s="169">
        <v>162</v>
      </c>
      <c r="O2349" s="167" t="s">
        <v>3505</v>
      </c>
      <c r="P2349" s="167"/>
      <c r="Q2349" s="167" t="s">
        <v>3527</v>
      </c>
      <c r="R2349" s="167" t="s">
        <v>3528</v>
      </c>
      <c r="S2349" s="169">
        <v>23</v>
      </c>
      <c r="T2349" s="167" t="s">
        <v>3535</v>
      </c>
      <c r="U2349" s="169" t="s">
        <v>3536</v>
      </c>
      <c r="V2349" s="167" t="s">
        <v>4561</v>
      </c>
      <c r="W2349" s="167" t="s">
        <v>4562</v>
      </c>
      <c r="X2349" s="170" t="s">
        <v>157</v>
      </c>
      <c r="Y2349" s="171" t="s">
        <v>6817</v>
      </c>
      <c r="Z2349" s="167" t="s">
        <v>11014</v>
      </c>
      <c r="AA2349" s="176">
        <v>16000</v>
      </c>
      <c r="AB2349" s="167" t="s">
        <v>11254</v>
      </c>
      <c r="AC2349" s="176">
        <v>16000</v>
      </c>
      <c r="AD2349" s="167" t="s">
        <v>11254</v>
      </c>
      <c r="AE2349" s="176">
        <v>472</v>
      </c>
    </row>
    <row r="2350" spans="1:31">
      <c r="A2350" s="178">
        <v>108267600010</v>
      </c>
      <c r="B2350" s="166">
        <v>46164</v>
      </c>
      <c r="C2350" s="167" t="s">
        <v>3524</v>
      </c>
      <c r="D2350" s="167" t="s">
        <v>3525</v>
      </c>
      <c r="E2350" s="167" t="s">
        <v>3526</v>
      </c>
      <c r="F2350" s="167" t="s">
        <v>3501</v>
      </c>
      <c r="G2350" s="167" t="s">
        <v>3502</v>
      </c>
      <c r="H2350" s="168">
        <v>46167</v>
      </c>
      <c r="I2350" s="167" t="s">
        <v>6816</v>
      </c>
      <c r="J2350" s="169">
        <v>26132</v>
      </c>
      <c r="K2350" s="167" t="s">
        <v>55</v>
      </c>
      <c r="L2350" s="169">
        <v>1</v>
      </c>
      <c r="M2350" s="167" t="s">
        <v>3504</v>
      </c>
      <c r="N2350" s="169">
        <v>162</v>
      </c>
      <c r="O2350" s="167" t="s">
        <v>3505</v>
      </c>
      <c r="P2350" s="167"/>
      <c r="Q2350" s="167" t="s">
        <v>3527</v>
      </c>
      <c r="R2350" s="167" t="s">
        <v>3528</v>
      </c>
      <c r="S2350" s="169">
        <v>22</v>
      </c>
      <c r="T2350" s="167" t="s">
        <v>3535</v>
      </c>
      <c r="U2350" s="169" t="s">
        <v>3536</v>
      </c>
      <c r="V2350" s="167" t="s">
        <v>6867</v>
      </c>
      <c r="W2350" s="167" t="s">
        <v>6868</v>
      </c>
      <c r="X2350" s="170" t="s">
        <v>157</v>
      </c>
      <c r="Y2350" s="171" t="s">
        <v>6817</v>
      </c>
      <c r="Z2350" s="167" t="s">
        <v>11014</v>
      </c>
      <c r="AA2350" s="176">
        <v>16000</v>
      </c>
      <c r="AB2350" s="167" t="s">
        <v>11254</v>
      </c>
      <c r="AC2350" s="176">
        <v>16000</v>
      </c>
      <c r="AD2350" s="167" t="s">
        <v>11254</v>
      </c>
      <c r="AE2350" s="176">
        <v>800</v>
      </c>
    </row>
    <row r="2351" spans="1:31">
      <c r="A2351" s="178">
        <v>108267600010</v>
      </c>
      <c r="B2351" s="166">
        <v>46164</v>
      </c>
      <c r="C2351" s="167" t="s">
        <v>3524</v>
      </c>
      <c r="D2351" s="167" t="s">
        <v>3525</v>
      </c>
      <c r="E2351" s="167" t="s">
        <v>3526</v>
      </c>
      <c r="F2351" s="167" t="s">
        <v>3501</v>
      </c>
      <c r="G2351" s="167" t="s">
        <v>3502</v>
      </c>
      <c r="H2351" s="168">
        <v>46167</v>
      </c>
      <c r="I2351" s="167" t="s">
        <v>6816</v>
      </c>
      <c r="J2351" s="169">
        <v>26132</v>
      </c>
      <c r="K2351" s="167" t="s">
        <v>55</v>
      </c>
      <c r="L2351" s="169">
        <v>1</v>
      </c>
      <c r="M2351" s="167" t="s">
        <v>3504</v>
      </c>
      <c r="N2351" s="169">
        <v>162</v>
      </c>
      <c r="O2351" s="167" t="s">
        <v>3505</v>
      </c>
      <c r="P2351" s="167"/>
      <c r="Q2351" s="167" t="s">
        <v>3527</v>
      </c>
      <c r="R2351" s="167" t="s">
        <v>3528</v>
      </c>
      <c r="S2351" s="169">
        <v>21</v>
      </c>
      <c r="T2351" s="167" t="s">
        <v>3535</v>
      </c>
      <c r="U2351" s="169" t="s">
        <v>3536</v>
      </c>
      <c r="V2351" s="167" t="s">
        <v>6867</v>
      </c>
      <c r="W2351" s="167" t="s">
        <v>6868</v>
      </c>
      <c r="X2351" s="170" t="s">
        <v>157</v>
      </c>
      <c r="Y2351" s="171" t="s">
        <v>6817</v>
      </c>
      <c r="Z2351" s="167" t="s">
        <v>11014</v>
      </c>
      <c r="AA2351" s="176">
        <v>4000</v>
      </c>
      <c r="AB2351" s="167" t="s">
        <v>11254</v>
      </c>
      <c r="AC2351" s="176">
        <v>4000</v>
      </c>
      <c r="AD2351" s="167" t="s">
        <v>11254</v>
      </c>
      <c r="AE2351" s="176">
        <v>200</v>
      </c>
    </row>
    <row r="2352" spans="1:31">
      <c r="A2352" s="178">
        <v>108267600010</v>
      </c>
      <c r="B2352" s="166">
        <v>46164</v>
      </c>
      <c r="C2352" s="167" t="s">
        <v>3524</v>
      </c>
      <c r="D2352" s="167" t="s">
        <v>3525</v>
      </c>
      <c r="E2352" s="167" t="s">
        <v>3526</v>
      </c>
      <c r="F2352" s="167" t="s">
        <v>3501</v>
      </c>
      <c r="G2352" s="167" t="s">
        <v>3502</v>
      </c>
      <c r="H2352" s="168">
        <v>46167</v>
      </c>
      <c r="I2352" s="167" t="s">
        <v>6816</v>
      </c>
      <c r="J2352" s="169">
        <v>26132</v>
      </c>
      <c r="K2352" s="167" t="s">
        <v>55</v>
      </c>
      <c r="L2352" s="169">
        <v>1</v>
      </c>
      <c r="M2352" s="167" t="s">
        <v>3504</v>
      </c>
      <c r="N2352" s="169">
        <v>162</v>
      </c>
      <c r="O2352" s="167" t="s">
        <v>3505</v>
      </c>
      <c r="P2352" s="167"/>
      <c r="Q2352" s="167" t="s">
        <v>3527</v>
      </c>
      <c r="R2352" s="167" t="s">
        <v>3528</v>
      </c>
      <c r="S2352" s="169">
        <v>20</v>
      </c>
      <c r="T2352" s="167" t="s">
        <v>3535</v>
      </c>
      <c r="U2352" s="169" t="s">
        <v>3536</v>
      </c>
      <c r="V2352" s="167" t="s">
        <v>4563</v>
      </c>
      <c r="W2352" s="167" t="s">
        <v>4564</v>
      </c>
      <c r="X2352" s="170" t="s">
        <v>159</v>
      </c>
      <c r="Y2352" s="171" t="s">
        <v>6817</v>
      </c>
      <c r="Z2352" s="167" t="s">
        <v>11014</v>
      </c>
      <c r="AA2352" s="176">
        <v>130000</v>
      </c>
      <c r="AB2352" s="167" t="s">
        <v>11254</v>
      </c>
      <c r="AC2352" s="176">
        <v>130000</v>
      </c>
      <c r="AD2352" s="167" t="s">
        <v>11254</v>
      </c>
      <c r="AE2352" s="176">
        <v>39</v>
      </c>
    </row>
    <row r="2353" spans="1:31">
      <c r="A2353" s="178">
        <v>108267600010</v>
      </c>
      <c r="B2353" s="166">
        <v>46164</v>
      </c>
      <c r="C2353" s="167" t="s">
        <v>3524</v>
      </c>
      <c r="D2353" s="167" t="s">
        <v>3525</v>
      </c>
      <c r="E2353" s="167" t="s">
        <v>3526</v>
      </c>
      <c r="F2353" s="167" t="s">
        <v>3501</v>
      </c>
      <c r="G2353" s="167" t="s">
        <v>3502</v>
      </c>
      <c r="H2353" s="168">
        <v>46167</v>
      </c>
      <c r="I2353" s="167" t="s">
        <v>6816</v>
      </c>
      <c r="J2353" s="169">
        <v>26132</v>
      </c>
      <c r="K2353" s="167" t="s">
        <v>55</v>
      </c>
      <c r="L2353" s="169">
        <v>1</v>
      </c>
      <c r="M2353" s="167" t="s">
        <v>3504</v>
      </c>
      <c r="N2353" s="169">
        <v>162</v>
      </c>
      <c r="O2353" s="167" t="s">
        <v>3505</v>
      </c>
      <c r="P2353" s="167"/>
      <c r="Q2353" s="167" t="s">
        <v>3527</v>
      </c>
      <c r="R2353" s="167" t="s">
        <v>3528</v>
      </c>
      <c r="S2353" s="169">
        <v>19</v>
      </c>
      <c r="T2353" s="167" t="s">
        <v>3535</v>
      </c>
      <c r="U2353" s="169" t="s">
        <v>3536</v>
      </c>
      <c r="V2353" s="167" t="s">
        <v>6823</v>
      </c>
      <c r="W2353" s="167" t="s">
        <v>6824</v>
      </c>
      <c r="X2353" s="170" t="s">
        <v>159</v>
      </c>
      <c r="Y2353" s="171" t="s">
        <v>6817</v>
      </c>
      <c r="Z2353" s="167" t="s">
        <v>11014</v>
      </c>
      <c r="AA2353" s="176">
        <v>20000</v>
      </c>
      <c r="AB2353" s="167" t="s">
        <v>11254</v>
      </c>
      <c r="AC2353" s="176">
        <v>20000</v>
      </c>
      <c r="AD2353" s="167" t="s">
        <v>11254</v>
      </c>
      <c r="AE2353" s="176">
        <v>6.6</v>
      </c>
    </row>
    <row r="2354" spans="1:31">
      <c r="A2354" s="178">
        <v>108267600010</v>
      </c>
      <c r="B2354" s="166">
        <v>46164</v>
      </c>
      <c r="C2354" s="167" t="s">
        <v>3524</v>
      </c>
      <c r="D2354" s="167" t="s">
        <v>3525</v>
      </c>
      <c r="E2354" s="167" t="s">
        <v>3526</v>
      </c>
      <c r="F2354" s="167" t="s">
        <v>3501</v>
      </c>
      <c r="G2354" s="167" t="s">
        <v>3502</v>
      </c>
      <c r="H2354" s="168">
        <v>46167</v>
      </c>
      <c r="I2354" s="167" t="s">
        <v>6816</v>
      </c>
      <c r="J2354" s="169">
        <v>26132</v>
      </c>
      <c r="K2354" s="167" t="s">
        <v>55</v>
      </c>
      <c r="L2354" s="169">
        <v>1</v>
      </c>
      <c r="M2354" s="167" t="s">
        <v>3504</v>
      </c>
      <c r="N2354" s="169">
        <v>162</v>
      </c>
      <c r="O2354" s="167" t="s">
        <v>3505</v>
      </c>
      <c r="P2354" s="167"/>
      <c r="Q2354" s="167" t="s">
        <v>3527</v>
      </c>
      <c r="R2354" s="167" t="s">
        <v>3528</v>
      </c>
      <c r="S2354" s="169">
        <v>18</v>
      </c>
      <c r="T2354" s="167" t="s">
        <v>3535</v>
      </c>
      <c r="U2354" s="169" t="s">
        <v>3536</v>
      </c>
      <c r="V2354" s="167" t="s">
        <v>6821</v>
      </c>
      <c r="W2354" s="167" t="s">
        <v>6822</v>
      </c>
      <c r="X2354" s="170" t="s">
        <v>159</v>
      </c>
      <c r="Y2354" s="171" t="s">
        <v>6817</v>
      </c>
      <c r="Z2354" s="167" t="s">
        <v>11014</v>
      </c>
      <c r="AA2354" s="176">
        <v>20000</v>
      </c>
      <c r="AB2354" s="167" t="s">
        <v>11254</v>
      </c>
      <c r="AC2354" s="176">
        <v>20000</v>
      </c>
      <c r="AD2354" s="167" t="s">
        <v>11254</v>
      </c>
      <c r="AE2354" s="176">
        <v>6.6</v>
      </c>
    </row>
    <row r="2355" spans="1:31">
      <c r="A2355" s="178">
        <v>108267600010</v>
      </c>
      <c r="B2355" s="166">
        <v>46164</v>
      </c>
      <c r="C2355" s="167" t="s">
        <v>3524</v>
      </c>
      <c r="D2355" s="167" t="s">
        <v>3525</v>
      </c>
      <c r="E2355" s="167" t="s">
        <v>3526</v>
      </c>
      <c r="F2355" s="167" t="s">
        <v>3501</v>
      </c>
      <c r="G2355" s="167" t="s">
        <v>3502</v>
      </c>
      <c r="H2355" s="168">
        <v>46167</v>
      </c>
      <c r="I2355" s="167" t="s">
        <v>6816</v>
      </c>
      <c r="J2355" s="169">
        <v>26132</v>
      </c>
      <c r="K2355" s="167" t="s">
        <v>55</v>
      </c>
      <c r="L2355" s="169">
        <v>1</v>
      </c>
      <c r="M2355" s="167" t="s">
        <v>3504</v>
      </c>
      <c r="N2355" s="169">
        <v>162</v>
      </c>
      <c r="O2355" s="167" t="s">
        <v>3505</v>
      </c>
      <c r="P2355" s="167"/>
      <c r="Q2355" s="167" t="s">
        <v>3527</v>
      </c>
      <c r="R2355" s="167" t="s">
        <v>3528</v>
      </c>
      <c r="S2355" s="169">
        <v>17</v>
      </c>
      <c r="T2355" s="167" t="s">
        <v>3535</v>
      </c>
      <c r="U2355" s="169" t="s">
        <v>3536</v>
      </c>
      <c r="V2355" s="167" t="s">
        <v>6818</v>
      </c>
      <c r="W2355" s="167" t="s">
        <v>4181</v>
      </c>
      <c r="X2355" s="170" t="s">
        <v>159</v>
      </c>
      <c r="Y2355" s="171" t="s">
        <v>6817</v>
      </c>
      <c r="Z2355" s="167" t="s">
        <v>11014</v>
      </c>
      <c r="AA2355" s="176">
        <v>90000</v>
      </c>
      <c r="AB2355" s="167" t="s">
        <v>11254</v>
      </c>
      <c r="AC2355" s="176">
        <v>90000</v>
      </c>
      <c r="AD2355" s="167" t="s">
        <v>11254</v>
      </c>
      <c r="AE2355" s="176">
        <v>29.7</v>
      </c>
    </row>
    <row r="2356" spans="1:31">
      <c r="A2356" s="178">
        <v>108267600010</v>
      </c>
      <c r="B2356" s="166">
        <v>46164</v>
      </c>
      <c r="C2356" s="167" t="s">
        <v>3524</v>
      </c>
      <c r="D2356" s="167" t="s">
        <v>3525</v>
      </c>
      <c r="E2356" s="167" t="s">
        <v>3526</v>
      </c>
      <c r="F2356" s="167" t="s">
        <v>3501</v>
      </c>
      <c r="G2356" s="167" t="s">
        <v>3502</v>
      </c>
      <c r="H2356" s="168">
        <v>46167</v>
      </c>
      <c r="I2356" s="167" t="s">
        <v>6816</v>
      </c>
      <c r="J2356" s="169">
        <v>26132</v>
      </c>
      <c r="K2356" s="167" t="s">
        <v>55</v>
      </c>
      <c r="L2356" s="169">
        <v>1</v>
      </c>
      <c r="M2356" s="167" t="s">
        <v>3504</v>
      </c>
      <c r="N2356" s="169">
        <v>162</v>
      </c>
      <c r="O2356" s="167" t="s">
        <v>3505</v>
      </c>
      <c r="P2356" s="167"/>
      <c r="Q2356" s="167" t="s">
        <v>3527</v>
      </c>
      <c r="R2356" s="167" t="s">
        <v>3528</v>
      </c>
      <c r="S2356" s="169">
        <v>16</v>
      </c>
      <c r="T2356" s="167" t="s">
        <v>3535</v>
      </c>
      <c r="U2356" s="169" t="s">
        <v>3536</v>
      </c>
      <c r="V2356" s="167" t="s">
        <v>6818</v>
      </c>
      <c r="W2356" s="167" t="s">
        <v>4181</v>
      </c>
      <c r="X2356" s="170" t="s">
        <v>159</v>
      </c>
      <c r="Y2356" s="171" t="s">
        <v>6817</v>
      </c>
      <c r="Z2356" s="167" t="s">
        <v>11014</v>
      </c>
      <c r="AA2356" s="176">
        <v>60000</v>
      </c>
      <c r="AB2356" s="167" t="s">
        <v>11254</v>
      </c>
      <c r="AC2356" s="176">
        <v>60000</v>
      </c>
      <c r="AD2356" s="167" t="s">
        <v>11254</v>
      </c>
      <c r="AE2356" s="176">
        <v>19.8</v>
      </c>
    </row>
    <row r="2357" spans="1:31">
      <c r="A2357" s="178">
        <v>108267600010</v>
      </c>
      <c r="B2357" s="166">
        <v>46164</v>
      </c>
      <c r="C2357" s="167" t="s">
        <v>3524</v>
      </c>
      <c r="D2357" s="167" t="s">
        <v>3525</v>
      </c>
      <c r="E2357" s="167" t="s">
        <v>3526</v>
      </c>
      <c r="F2357" s="167" t="s">
        <v>3501</v>
      </c>
      <c r="G2357" s="167" t="s">
        <v>3502</v>
      </c>
      <c r="H2357" s="168">
        <v>46167</v>
      </c>
      <c r="I2357" s="167" t="s">
        <v>6816</v>
      </c>
      <c r="J2357" s="169">
        <v>26132</v>
      </c>
      <c r="K2357" s="167" t="s">
        <v>55</v>
      </c>
      <c r="L2357" s="169">
        <v>1</v>
      </c>
      <c r="M2357" s="167" t="s">
        <v>3504</v>
      </c>
      <c r="N2357" s="169">
        <v>162</v>
      </c>
      <c r="O2357" s="167" t="s">
        <v>3505</v>
      </c>
      <c r="P2357" s="167"/>
      <c r="Q2357" s="167" t="s">
        <v>3527</v>
      </c>
      <c r="R2357" s="167" t="s">
        <v>3528</v>
      </c>
      <c r="S2357" s="169">
        <v>15</v>
      </c>
      <c r="T2357" s="167" t="s">
        <v>3535</v>
      </c>
      <c r="U2357" s="169" t="s">
        <v>3536</v>
      </c>
      <c r="V2357" s="167" t="s">
        <v>6819</v>
      </c>
      <c r="W2357" s="167" t="s">
        <v>6820</v>
      </c>
      <c r="X2357" s="170" t="s">
        <v>159</v>
      </c>
      <c r="Y2357" s="171" t="s">
        <v>6817</v>
      </c>
      <c r="Z2357" s="167" t="s">
        <v>11014</v>
      </c>
      <c r="AA2357" s="176">
        <v>240000</v>
      </c>
      <c r="AB2357" s="167" t="s">
        <v>11254</v>
      </c>
      <c r="AC2357" s="176">
        <v>240000</v>
      </c>
      <c r="AD2357" s="167" t="s">
        <v>11254</v>
      </c>
      <c r="AE2357" s="176">
        <v>72</v>
      </c>
    </row>
    <row r="2358" spans="1:31">
      <c r="A2358" s="178">
        <v>108267600010</v>
      </c>
      <c r="B2358" s="166">
        <v>46164</v>
      </c>
      <c r="C2358" s="167" t="s">
        <v>3524</v>
      </c>
      <c r="D2358" s="167" t="s">
        <v>3525</v>
      </c>
      <c r="E2358" s="167" t="s">
        <v>3526</v>
      </c>
      <c r="F2358" s="167" t="s">
        <v>3501</v>
      </c>
      <c r="G2358" s="167" t="s">
        <v>3502</v>
      </c>
      <c r="H2358" s="168">
        <v>46167</v>
      </c>
      <c r="I2358" s="167" t="s">
        <v>6816</v>
      </c>
      <c r="J2358" s="169">
        <v>26132</v>
      </c>
      <c r="K2358" s="167" t="s">
        <v>55</v>
      </c>
      <c r="L2358" s="169">
        <v>1</v>
      </c>
      <c r="M2358" s="167" t="s">
        <v>3504</v>
      </c>
      <c r="N2358" s="169">
        <v>162</v>
      </c>
      <c r="O2358" s="167" t="s">
        <v>3505</v>
      </c>
      <c r="P2358" s="167"/>
      <c r="Q2358" s="167" t="s">
        <v>3527</v>
      </c>
      <c r="R2358" s="167" t="s">
        <v>3528</v>
      </c>
      <c r="S2358" s="169">
        <v>14</v>
      </c>
      <c r="T2358" s="167" t="s">
        <v>3535</v>
      </c>
      <c r="U2358" s="169" t="s">
        <v>3536</v>
      </c>
      <c r="V2358" s="167" t="s">
        <v>5986</v>
      </c>
      <c r="W2358" s="167" t="s">
        <v>5987</v>
      </c>
      <c r="X2358" s="170" t="s">
        <v>159</v>
      </c>
      <c r="Y2358" s="171" t="s">
        <v>6817</v>
      </c>
      <c r="Z2358" s="167" t="s">
        <v>11014</v>
      </c>
      <c r="AA2358" s="176">
        <v>10000</v>
      </c>
      <c r="AB2358" s="167" t="s">
        <v>11254</v>
      </c>
      <c r="AC2358" s="176">
        <v>10000</v>
      </c>
      <c r="AD2358" s="167" t="s">
        <v>11254</v>
      </c>
      <c r="AE2358" s="176">
        <v>3.3</v>
      </c>
    </row>
    <row r="2359" spans="1:31">
      <c r="A2359" s="178">
        <v>108267600010</v>
      </c>
      <c r="B2359" s="166">
        <v>46164</v>
      </c>
      <c r="C2359" s="167" t="s">
        <v>3524</v>
      </c>
      <c r="D2359" s="167" t="s">
        <v>3525</v>
      </c>
      <c r="E2359" s="167" t="s">
        <v>3526</v>
      </c>
      <c r="F2359" s="167" t="s">
        <v>3501</v>
      </c>
      <c r="G2359" s="167" t="s">
        <v>3502</v>
      </c>
      <c r="H2359" s="168">
        <v>46167</v>
      </c>
      <c r="I2359" s="167" t="s">
        <v>6816</v>
      </c>
      <c r="J2359" s="169">
        <v>26132</v>
      </c>
      <c r="K2359" s="167" t="s">
        <v>55</v>
      </c>
      <c r="L2359" s="169">
        <v>1</v>
      </c>
      <c r="M2359" s="167" t="s">
        <v>3504</v>
      </c>
      <c r="N2359" s="169">
        <v>162</v>
      </c>
      <c r="O2359" s="167" t="s">
        <v>3505</v>
      </c>
      <c r="P2359" s="167"/>
      <c r="Q2359" s="167" t="s">
        <v>3527</v>
      </c>
      <c r="R2359" s="167" t="s">
        <v>3528</v>
      </c>
      <c r="S2359" s="169">
        <v>13</v>
      </c>
      <c r="T2359" s="167" t="s">
        <v>3535</v>
      </c>
      <c r="U2359" s="169" t="s">
        <v>3536</v>
      </c>
      <c r="V2359" s="167" t="s">
        <v>5986</v>
      </c>
      <c r="W2359" s="167" t="s">
        <v>5987</v>
      </c>
      <c r="X2359" s="170" t="s">
        <v>159</v>
      </c>
      <c r="Y2359" s="171" t="s">
        <v>6817</v>
      </c>
      <c r="Z2359" s="167" t="s">
        <v>11014</v>
      </c>
      <c r="AA2359" s="176">
        <v>80000</v>
      </c>
      <c r="AB2359" s="167" t="s">
        <v>11254</v>
      </c>
      <c r="AC2359" s="176">
        <v>80000</v>
      </c>
      <c r="AD2359" s="167" t="s">
        <v>11254</v>
      </c>
      <c r="AE2359" s="176">
        <v>26.4</v>
      </c>
    </row>
    <row r="2360" spans="1:31">
      <c r="A2360" s="178">
        <v>108267600010</v>
      </c>
      <c r="B2360" s="166">
        <v>46164</v>
      </c>
      <c r="C2360" s="167" t="s">
        <v>3524</v>
      </c>
      <c r="D2360" s="167" t="s">
        <v>3525</v>
      </c>
      <c r="E2360" s="167" t="s">
        <v>3526</v>
      </c>
      <c r="F2360" s="167" t="s">
        <v>3501</v>
      </c>
      <c r="G2360" s="167" t="s">
        <v>3502</v>
      </c>
      <c r="H2360" s="168">
        <v>46167</v>
      </c>
      <c r="I2360" s="167" t="s">
        <v>6816</v>
      </c>
      <c r="J2360" s="169">
        <v>26132</v>
      </c>
      <c r="K2360" s="167" t="s">
        <v>55</v>
      </c>
      <c r="L2360" s="169">
        <v>1</v>
      </c>
      <c r="M2360" s="167" t="s">
        <v>3504</v>
      </c>
      <c r="N2360" s="169">
        <v>162</v>
      </c>
      <c r="O2360" s="167" t="s">
        <v>3505</v>
      </c>
      <c r="P2360" s="167"/>
      <c r="Q2360" s="167" t="s">
        <v>3527</v>
      </c>
      <c r="R2360" s="167" t="s">
        <v>3528</v>
      </c>
      <c r="S2360" s="169">
        <v>12</v>
      </c>
      <c r="T2360" s="167" t="s">
        <v>3535</v>
      </c>
      <c r="U2360" s="169" t="s">
        <v>3536</v>
      </c>
      <c r="V2360" s="167" t="s">
        <v>5986</v>
      </c>
      <c r="W2360" s="167" t="s">
        <v>5987</v>
      </c>
      <c r="X2360" s="170" t="s">
        <v>159</v>
      </c>
      <c r="Y2360" s="171" t="s">
        <v>6817</v>
      </c>
      <c r="Z2360" s="167" t="s">
        <v>11014</v>
      </c>
      <c r="AA2360" s="176">
        <v>20000</v>
      </c>
      <c r="AB2360" s="167" t="s">
        <v>11254</v>
      </c>
      <c r="AC2360" s="176">
        <v>20000</v>
      </c>
      <c r="AD2360" s="167" t="s">
        <v>11254</v>
      </c>
      <c r="AE2360" s="176">
        <v>6.6</v>
      </c>
    </row>
    <row r="2361" spans="1:31">
      <c r="A2361" s="178">
        <v>108267600010</v>
      </c>
      <c r="B2361" s="166">
        <v>46164</v>
      </c>
      <c r="C2361" s="167" t="s">
        <v>3524</v>
      </c>
      <c r="D2361" s="167" t="s">
        <v>3525</v>
      </c>
      <c r="E2361" s="167" t="s">
        <v>3526</v>
      </c>
      <c r="F2361" s="167" t="s">
        <v>3501</v>
      </c>
      <c r="G2361" s="167" t="s">
        <v>3502</v>
      </c>
      <c r="H2361" s="168">
        <v>46167</v>
      </c>
      <c r="I2361" s="167" t="s">
        <v>6816</v>
      </c>
      <c r="J2361" s="169">
        <v>26132</v>
      </c>
      <c r="K2361" s="167" t="s">
        <v>55</v>
      </c>
      <c r="L2361" s="169">
        <v>1</v>
      </c>
      <c r="M2361" s="167" t="s">
        <v>3504</v>
      </c>
      <c r="N2361" s="169">
        <v>162</v>
      </c>
      <c r="O2361" s="167" t="s">
        <v>3505</v>
      </c>
      <c r="P2361" s="167"/>
      <c r="Q2361" s="167" t="s">
        <v>3527</v>
      </c>
      <c r="R2361" s="167" t="s">
        <v>3528</v>
      </c>
      <c r="S2361" s="169">
        <v>11</v>
      </c>
      <c r="T2361" s="167" t="s">
        <v>3535</v>
      </c>
      <c r="U2361" s="169" t="s">
        <v>3536</v>
      </c>
      <c r="V2361" s="167" t="s">
        <v>5986</v>
      </c>
      <c r="W2361" s="167" t="s">
        <v>5987</v>
      </c>
      <c r="X2361" s="170" t="s">
        <v>159</v>
      </c>
      <c r="Y2361" s="171" t="s">
        <v>6817</v>
      </c>
      <c r="Z2361" s="167" t="s">
        <v>11014</v>
      </c>
      <c r="AA2361" s="176">
        <v>30000</v>
      </c>
      <c r="AB2361" s="167" t="s">
        <v>11254</v>
      </c>
      <c r="AC2361" s="176">
        <v>30000</v>
      </c>
      <c r="AD2361" s="167" t="s">
        <v>11254</v>
      </c>
      <c r="AE2361" s="176">
        <v>9.9</v>
      </c>
    </row>
    <row r="2362" spans="1:31">
      <c r="A2362" s="178">
        <v>108267600010</v>
      </c>
      <c r="B2362" s="166">
        <v>46164</v>
      </c>
      <c r="C2362" s="167" t="s">
        <v>3524</v>
      </c>
      <c r="D2362" s="167" t="s">
        <v>3525</v>
      </c>
      <c r="E2362" s="167" t="s">
        <v>3526</v>
      </c>
      <c r="F2362" s="167" t="s">
        <v>3501</v>
      </c>
      <c r="G2362" s="167" t="s">
        <v>3502</v>
      </c>
      <c r="H2362" s="168">
        <v>46167</v>
      </c>
      <c r="I2362" s="167" t="s">
        <v>6816</v>
      </c>
      <c r="J2362" s="169">
        <v>26132</v>
      </c>
      <c r="K2362" s="167" t="s">
        <v>55</v>
      </c>
      <c r="L2362" s="169">
        <v>1</v>
      </c>
      <c r="M2362" s="167" t="s">
        <v>3504</v>
      </c>
      <c r="N2362" s="169">
        <v>162</v>
      </c>
      <c r="O2362" s="167" t="s">
        <v>3505</v>
      </c>
      <c r="P2362" s="167"/>
      <c r="Q2362" s="167" t="s">
        <v>3527</v>
      </c>
      <c r="R2362" s="167" t="s">
        <v>3528</v>
      </c>
      <c r="S2362" s="169">
        <v>10</v>
      </c>
      <c r="T2362" s="167" t="s">
        <v>3535</v>
      </c>
      <c r="U2362" s="169" t="s">
        <v>3536</v>
      </c>
      <c r="V2362" s="167" t="s">
        <v>5986</v>
      </c>
      <c r="W2362" s="167" t="s">
        <v>5987</v>
      </c>
      <c r="X2362" s="170" t="s">
        <v>159</v>
      </c>
      <c r="Y2362" s="171" t="s">
        <v>6817</v>
      </c>
      <c r="Z2362" s="167" t="s">
        <v>11014</v>
      </c>
      <c r="AA2362" s="176">
        <v>10000</v>
      </c>
      <c r="AB2362" s="167" t="s">
        <v>11254</v>
      </c>
      <c r="AC2362" s="176">
        <v>10000</v>
      </c>
      <c r="AD2362" s="167" t="s">
        <v>11254</v>
      </c>
      <c r="AE2362" s="176">
        <v>3.3</v>
      </c>
    </row>
    <row r="2363" spans="1:31">
      <c r="A2363" s="178">
        <v>108267600010</v>
      </c>
      <c r="B2363" s="166">
        <v>46164</v>
      </c>
      <c r="C2363" s="167" t="s">
        <v>3524</v>
      </c>
      <c r="D2363" s="167" t="s">
        <v>3525</v>
      </c>
      <c r="E2363" s="167" t="s">
        <v>3526</v>
      </c>
      <c r="F2363" s="167" t="s">
        <v>3501</v>
      </c>
      <c r="G2363" s="167" t="s">
        <v>3502</v>
      </c>
      <c r="H2363" s="168">
        <v>46167</v>
      </c>
      <c r="I2363" s="167" t="s">
        <v>6816</v>
      </c>
      <c r="J2363" s="169">
        <v>26132</v>
      </c>
      <c r="K2363" s="167" t="s">
        <v>55</v>
      </c>
      <c r="L2363" s="169">
        <v>1</v>
      </c>
      <c r="M2363" s="167" t="s">
        <v>3504</v>
      </c>
      <c r="N2363" s="169">
        <v>162</v>
      </c>
      <c r="O2363" s="167" t="s">
        <v>3505</v>
      </c>
      <c r="P2363" s="167"/>
      <c r="Q2363" s="167" t="s">
        <v>3527</v>
      </c>
      <c r="R2363" s="167" t="s">
        <v>3528</v>
      </c>
      <c r="S2363" s="169">
        <v>9</v>
      </c>
      <c r="T2363" s="167" t="s">
        <v>3535</v>
      </c>
      <c r="U2363" s="169" t="s">
        <v>3536</v>
      </c>
      <c r="V2363" s="167" t="s">
        <v>6825</v>
      </c>
      <c r="W2363" s="167" t="s">
        <v>6826</v>
      </c>
      <c r="X2363" s="170" t="s">
        <v>159</v>
      </c>
      <c r="Y2363" s="171" t="s">
        <v>6817</v>
      </c>
      <c r="Z2363" s="167" t="s">
        <v>11014</v>
      </c>
      <c r="AA2363" s="176">
        <v>10000</v>
      </c>
      <c r="AB2363" s="167" t="s">
        <v>11254</v>
      </c>
      <c r="AC2363" s="176">
        <v>10000</v>
      </c>
      <c r="AD2363" s="167" t="s">
        <v>11254</v>
      </c>
      <c r="AE2363" s="176">
        <v>3</v>
      </c>
    </row>
    <row r="2364" spans="1:31">
      <c r="A2364" s="178">
        <v>108267600010</v>
      </c>
      <c r="B2364" s="166">
        <v>46164</v>
      </c>
      <c r="C2364" s="167" t="s">
        <v>3524</v>
      </c>
      <c r="D2364" s="167" t="s">
        <v>3525</v>
      </c>
      <c r="E2364" s="167" t="s">
        <v>3526</v>
      </c>
      <c r="F2364" s="167" t="s">
        <v>3501</v>
      </c>
      <c r="G2364" s="167" t="s">
        <v>3502</v>
      </c>
      <c r="H2364" s="168">
        <v>46167</v>
      </c>
      <c r="I2364" s="167" t="s">
        <v>6816</v>
      </c>
      <c r="J2364" s="169">
        <v>26132</v>
      </c>
      <c r="K2364" s="167" t="s">
        <v>55</v>
      </c>
      <c r="L2364" s="169">
        <v>1</v>
      </c>
      <c r="M2364" s="167" t="s">
        <v>3504</v>
      </c>
      <c r="N2364" s="169">
        <v>162</v>
      </c>
      <c r="O2364" s="167" t="s">
        <v>3505</v>
      </c>
      <c r="P2364" s="167"/>
      <c r="Q2364" s="167" t="s">
        <v>3527</v>
      </c>
      <c r="R2364" s="167" t="s">
        <v>3528</v>
      </c>
      <c r="S2364" s="169">
        <v>8</v>
      </c>
      <c r="T2364" s="167" t="s">
        <v>3535</v>
      </c>
      <c r="U2364" s="169" t="s">
        <v>3536</v>
      </c>
      <c r="V2364" s="167" t="s">
        <v>6825</v>
      </c>
      <c r="W2364" s="167" t="s">
        <v>6826</v>
      </c>
      <c r="X2364" s="170" t="s">
        <v>159</v>
      </c>
      <c r="Y2364" s="171" t="s">
        <v>6817</v>
      </c>
      <c r="Z2364" s="167" t="s">
        <v>11014</v>
      </c>
      <c r="AA2364" s="176">
        <v>110000</v>
      </c>
      <c r="AB2364" s="167" t="s">
        <v>11254</v>
      </c>
      <c r="AC2364" s="176">
        <v>110000</v>
      </c>
      <c r="AD2364" s="167" t="s">
        <v>11254</v>
      </c>
      <c r="AE2364" s="176">
        <v>33</v>
      </c>
    </row>
    <row r="2365" spans="1:31">
      <c r="A2365" s="178">
        <v>108267600010</v>
      </c>
      <c r="B2365" s="166">
        <v>46164</v>
      </c>
      <c r="C2365" s="167" t="s">
        <v>3524</v>
      </c>
      <c r="D2365" s="167" t="s">
        <v>3525</v>
      </c>
      <c r="E2365" s="167" t="s">
        <v>3526</v>
      </c>
      <c r="F2365" s="167" t="s">
        <v>3501</v>
      </c>
      <c r="G2365" s="167" t="s">
        <v>3502</v>
      </c>
      <c r="H2365" s="168">
        <v>46167</v>
      </c>
      <c r="I2365" s="167" t="s">
        <v>6816</v>
      </c>
      <c r="J2365" s="169">
        <v>26132</v>
      </c>
      <c r="K2365" s="167" t="s">
        <v>55</v>
      </c>
      <c r="L2365" s="169">
        <v>1</v>
      </c>
      <c r="M2365" s="167" t="s">
        <v>3504</v>
      </c>
      <c r="N2365" s="169">
        <v>162</v>
      </c>
      <c r="O2365" s="167" t="s">
        <v>3505</v>
      </c>
      <c r="P2365" s="167"/>
      <c r="Q2365" s="167" t="s">
        <v>3527</v>
      </c>
      <c r="R2365" s="167" t="s">
        <v>3528</v>
      </c>
      <c r="S2365" s="169">
        <v>7</v>
      </c>
      <c r="T2365" s="167" t="s">
        <v>3535</v>
      </c>
      <c r="U2365" s="169" t="s">
        <v>3536</v>
      </c>
      <c r="V2365" s="167" t="s">
        <v>6825</v>
      </c>
      <c r="W2365" s="167" t="s">
        <v>6826</v>
      </c>
      <c r="X2365" s="170" t="s">
        <v>159</v>
      </c>
      <c r="Y2365" s="171" t="s">
        <v>6817</v>
      </c>
      <c r="Z2365" s="167" t="s">
        <v>11014</v>
      </c>
      <c r="AA2365" s="176">
        <v>110000</v>
      </c>
      <c r="AB2365" s="167" t="s">
        <v>11254</v>
      </c>
      <c r="AC2365" s="176">
        <v>110000</v>
      </c>
      <c r="AD2365" s="167" t="s">
        <v>11254</v>
      </c>
      <c r="AE2365" s="176">
        <v>33</v>
      </c>
    </row>
    <row r="2366" spans="1:31">
      <c r="A2366" s="178">
        <v>108267600010</v>
      </c>
      <c r="B2366" s="166">
        <v>46164</v>
      </c>
      <c r="C2366" s="167" t="s">
        <v>3524</v>
      </c>
      <c r="D2366" s="167" t="s">
        <v>3525</v>
      </c>
      <c r="E2366" s="167" t="s">
        <v>3526</v>
      </c>
      <c r="F2366" s="167" t="s">
        <v>3501</v>
      </c>
      <c r="G2366" s="167" t="s">
        <v>3502</v>
      </c>
      <c r="H2366" s="168">
        <v>46167</v>
      </c>
      <c r="I2366" s="167" t="s">
        <v>6816</v>
      </c>
      <c r="J2366" s="169">
        <v>26132</v>
      </c>
      <c r="K2366" s="167" t="s">
        <v>55</v>
      </c>
      <c r="L2366" s="169">
        <v>1</v>
      </c>
      <c r="M2366" s="167" t="s">
        <v>3504</v>
      </c>
      <c r="N2366" s="169">
        <v>162</v>
      </c>
      <c r="O2366" s="167" t="s">
        <v>3505</v>
      </c>
      <c r="P2366" s="167"/>
      <c r="Q2366" s="167" t="s">
        <v>3527</v>
      </c>
      <c r="R2366" s="167" t="s">
        <v>3528</v>
      </c>
      <c r="S2366" s="169">
        <v>6</v>
      </c>
      <c r="T2366" s="167" t="s">
        <v>3535</v>
      </c>
      <c r="U2366" s="169" t="s">
        <v>3536</v>
      </c>
      <c r="V2366" s="167" t="s">
        <v>6825</v>
      </c>
      <c r="W2366" s="167" t="s">
        <v>6826</v>
      </c>
      <c r="X2366" s="170" t="s">
        <v>159</v>
      </c>
      <c r="Y2366" s="171" t="s">
        <v>6817</v>
      </c>
      <c r="Z2366" s="167" t="s">
        <v>11014</v>
      </c>
      <c r="AA2366" s="176">
        <v>10000</v>
      </c>
      <c r="AB2366" s="167" t="s">
        <v>11254</v>
      </c>
      <c r="AC2366" s="176">
        <v>10000</v>
      </c>
      <c r="AD2366" s="167" t="s">
        <v>11254</v>
      </c>
      <c r="AE2366" s="176">
        <v>3</v>
      </c>
    </row>
    <row r="2367" spans="1:31">
      <c r="A2367" s="178">
        <v>108267600010</v>
      </c>
      <c r="B2367" s="166">
        <v>46164</v>
      </c>
      <c r="C2367" s="167" t="s">
        <v>3524</v>
      </c>
      <c r="D2367" s="167" t="s">
        <v>3525</v>
      </c>
      <c r="E2367" s="167" t="s">
        <v>3526</v>
      </c>
      <c r="F2367" s="167" t="s">
        <v>3501</v>
      </c>
      <c r="G2367" s="167" t="s">
        <v>3502</v>
      </c>
      <c r="H2367" s="168">
        <v>46167</v>
      </c>
      <c r="I2367" s="167" t="s">
        <v>6816</v>
      </c>
      <c r="J2367" s="169">
        <v>26132</v>
      </c>
      <c r="K2367" s="167" t="s">
        <v>55</v>
      </c>
      <c r="L2367" s="169">
        <v>1</v>
      </c>
      <c r="M2367" s="167" t="s">
        <v>3504</v>
      </c>
      <c r="N2367" s="169">
        <v>162</v>
      </c>
      <c r="O2367" s="167" t="s">
        <v>3505</v>
      </c>
      <c r="P2367" s="167"/>
      <c r="Q2367" s="167" t="s">
        <v>3527</v>
      </c>
      <c r="R2367" s="167" t="s">
        <v>3528</v>
      </c>
      <c r="S2367" s="169">
        <v>5</v>
      </c>
      <c r="T2367" s="167" t="s">
        <v>3535</v>
      </c>
      <c r="U2367" s="169" t="s">
        <v>3536</v>
      </c>
      <c r="V2367" s="167" t="s">
        <v>6825</v>
      </c>
      <c r="W2367" s="167" t="s">
        <v>6826</v>
      </c>
      <c r="X2367" s="170" t="s">
        <v>159</v>
      </c>
      <c r="Y2367" s="171" t="s">
        <v>6817</v>
      </c>
      <c r="Z2367" s="167" t="s">
        <v>11014</v>
      </c>
      <c r="AA2367" s="176">
        <v>20000</v>
      </c>
      <c r="AB2367" s="167" t="s">
        <v>11254</v>
      </c>
      <c r="AC2367" s="176">
        <v>20000</v>
      </c>
      <c r="AD2367" s="167" t="s">
        <v>11254</v>
      </c>
      <c r="AE2367" s="176">
        <v>6</v>
      </c>
    </row>
    <row r="2368" spans="1:31">
      <c r="A2368" s="178">
        <v>108267600010</v>
      </c>
      <c r="B2368" s="166">
        <v>46164</v>
      </c>
      <c r="C2368" s="167" t="s">
        <v>3524</v>
      </c>
      <c r="D2368" s="167" t="s">
        <v>3525</v>
      </c>
      <c r="E2368" s="167" t="s">
        <v>3526</v>
      </c>
      <c r="F2368" s="167" t="s">
        <v>3501</v>
      </c>
      <c r="G2368" s="167" t="s">
        <v>3502</v>
      </c>
      <c r="H2368" s="168">
        <v>46167</v>
      </c>
      <c r="I2368" s="167" t="s">
        <v>6816</v>
      </c>
      <c r="J2368" s="169">
        <v>26132</v>
      </c>
      <c r="K2368" s="167" t="s">
        <v>55</v>
      </c>
      <c r="L2368" s="169">
        <v>1</v>
      </c>
      <c r="M2368" s="167" t="s">
        <v>3504</v>
      </c>
      <c r="N2368" s="169">
        <v>162</v>
      </c>
      <c r="O2368" s="167" t="s">
        <v>3505</v>
      </c>
      <c r="P2368" s="167"/>
      <c r="Q2368" s="167" t="s">
        <v>3527</v>
      </c>
      <c r="R2368" s="167" t="s">
        <v>3528</v>
      </c>
      <c r="S2368" s="169">
        <v>4</v>
      </c>
      <c r="T2368" s="167" t="s">
        <v>3535</v>
      </c>
      <c r="U2368" s="169" t="s">
        <v>3536</v>
      </c>
      <c r="V2368" s="167" t="s">
        <v>6869</v>
      </c>
      <c r="W2368" s="167" t="s">
        <v>6870</v>
      </c>
      <c r="X2368" s="170" t="s">
        <v>159</v>
      </c>
      <c r="Y2368" s="171" t="s">
        <v>6817</v>
      </c>
      <c r="Z2368" s="167" t="s">
        <v>11014</v>
      </c>
      <c r="AA2368" s="176">
        <v>40000</v>
      </c>
      <c r="AB2368" s="167" t="s">
        <v>11254</v>
      </c>
      <c r="AC2368" s="176">
        <v>40000</v>
      </c>
      <c r="AD2368" s="167" t="s">
        <v>11254</v>
      </c>
      <c r="AE2368" s="176">
        <v>10</v>
      </c>
    </row>
    <row r="2369" spans="1:31">
      <c r="A2369" s="178">
        <v>108267600010</v>
      </c>
      <c r="B2369" s="166">
        <v>46164</v>
      </c>
      <c r="C2369" s="167" t="s">
        <v>3524</v>
      </c>
      <c r="D2369" s="167" t="s">
        <v>3525</v>
      </c>
      <c r="E2369" s="167" t="s">
        <v>3526</v>
      </c>
      <c r="F2369" s="167" t="s">
        <v>3501</v>
      </c>
      <c r="G2369" s="167" t="s">
        <v>3502</v>
      </c>
      <c r="H2369" s="168">
        <v>46167</v>
      </c>
      <c r="I2369" s="167" t="s">
        <v>6816</v>
      </c>
      <c r="J2369" s="169">
        <v>26132</v>
      </c>
      <c r="K2369" s="167" t="s">
        <v>55</v>
      </c>
      <c r="L2369" s="169">
        <v>1</v>
      </c>
      <c r="M2369" s="167" t="s">
        <v>3504</v>
      </c>
      <c r="N2369" s="169">
        <v>162</v>
      </c>
      <c r="O2369" s="167" t="s">
        <v>3505</v>
      </c>
      <c r="P2369" s="167"/>
      <c r="Q2369" s="167" t="s">
        <v>3527</v>
      </c>
      <c r="R2369" s="167" t="s">
        <v>3528</v>
      </c>
      <c r="S2369" s="169">
        <v>3</v>
      </c>
      <c r="T2369" s="167" t="s">
        <v>3535</v>
      </c>
      <c r="U2369" s="169" t="s">
        <v>3536</v>
      </c>
      <c r="V2369" s="167" t="s">
        <v>6869</v>
      </c>
      <c r="W2369" s="167" t="s">
        <v>6870</v>
      </c>
      <c r="X2369" s="170" t="s">
        <v>159</v>
      </c>
      <c r="Y2369" s="171" t="s">
        <v>6817</v>
      </c>
      <c r="Z2369" s="167" t="s">
        <v>11014</v>
      </c>
      <c r="AA2369" s="176">
        <v>50000</v>
      </c>
      <c r="AB2369" s="167" t="s">
        <v>11254</v>
      </c>
      <c r="AC2369" s="176">
        <v>50000</v>
      </c>
      <c r="AD2369" s="167" t="s">
        <v>11254</v>
      </c>
      <c r="AE2369" s="176">
        <v>12.5</v>
      </c>
    </row>
    <row r="2370" spans="1:31">
      <c r="A2370" s="178">
        <v>108267600010</v>
      </c>
      <c r="B2370" s="166">
        <v>46164</v>
      </c>
      <c r="C2370" s="167" t="s">
        <v>3524</v>
      </c>
      <c r="D2370" s="167" t="s">
        <v>3525</v>
      </c>
      <c r="E2370" s="167" t="s">
        <v>3526</v>
      </c>
      <c r="F2370" s="167" t="s">
        <v>3501</v>
      </c>
      <c r="G2370" s="167" t="s">
        <v>3502</v>
      </c>
      <c r="H2370" s="168">
        <v>46167</v>
      </c>
      <c r="I2370" s="167" t="s">
        <v>6816</v>
      </c>
      <c r="J2370" s="169">
        <v>26132</v>
      </c>
      <c r="K2370" s="167" t="s">
        <v>55</v>
      </c>
      <c r="L2370" s="169">
        <v>1</v>
      </c>
      <c r="M2370" s="167" t="s">
        <v>3504</v>
      </c>
      <c r="N2370" s="169">
        <v>162</v>
      </c>
      <c r="O2370" s="167" t="s">
        <v>3505</v>
      </c>
      <c r="P2370" s="167"/>
      <c r="Q2370" s="167" t="s">
        <v>3527</v>
      </c>
      <c r="R2370" s="167" t="s">
        <v>3528</v>
      </c>
      <c r="S2370" s="169">
        <v>2</v>
      </c>
      <c r="T2370" s="167" t="s">
        <v>3535</v>
      </c>
      <c r="U2370" s="169" t="s">
        <v>3536</v>
      </c>
      <c r="V2370" s="167" t="s">
        <v>6871</v>
      </c>
      <c r="W2370" s="167" t="s">
        <v>6872</v>
      </c>
      <c r="X2370" s="170" t="s">
        <v>159</v>
      </c>
      <c r="Y2370" s="171" t="s">
        <v>6817</v>
      </c>
      <c r="Z2370" s="167" t="s">
        <v>11014</v>
      </c>
      <c r="AA2370" s="176">
        <v>10000</v>
      </c>
      <c r="AB2370" s="167" t="s">
        <v>11254</v>
      </c>
      <c r="AC2370" s="176">
        <v>10000</v>
      </c>
      <c r="AD2370" s="167" t="s">
        <v>11254</v>
      </c>
      <c r="AE2370" s="176">
        <v>3.3</v>
      </c>
    </row>
    <row r="2371" spans="1:31">
      <c r="A2371" s="178">
        <v>108267600010</v>
      </c>
      <c r="B2371" s="166">
        <v>46164</v>
      </c>
      <c r="C2371" s="167" t="s">
        <v>3524</v>
      </c>
      <c r="D2371" s="167" t="s">
        <v>3525</v>
      </c>
      <c r="E2371" s="167" t="s">
        <v>3526</v>
      </c>
      <c r="F2371" s="167" t="s">
        <v>3501</v>
      </c>
      <c r="G2371" s="167" t="s">
        <v>3502</v>
      </c>
      <c r="H2371" s="168">
        <v>46167</v>
      </c>
      <c r="I2371" s="167" t="s">
        <v>6816</v>
      </c>
      <c r="J2371" s="169">
        <v>26132</v>
      </c>
      <c r="K2371" s="167" t="s">
        <v>55</v>
      </c>
      <c r="L2371" s="169">
        <v>1</v>
      </c>
      <c r="M2371" s="167" t="s">
        <v>3504</v>
      </c>
      <c r="N2371" s="169">
        <v>162</v>
      </c>
      <c r="O2371" s="167" t="s">
        <v>3505</v>
      </c>
      <c r="P2371" s="167"/>
      <c r="Q2371" s="167" t="s">
        <v>3527</v>
      </c>
      <c r="R2371" s="167" t="s">
        <v>3528</v>
      </c>
      <c r="S2371" s="169">
        <v>1</v>
      </c>
      <c r="T2371" s="167" t="s">
        <v>3535</v>
      </c>
      <c r="U2371" s="169" t="s">
        <v>3536</v>
      </c>
      <c r="V2371" s="167" t="s">
        <v>6871</v>
      </c>
      <c r="W2371" s="167" t="s">
        <v>6872</v>
      </c>
      <c r="X2371" s="170" t="s">
        <v>159</v>
      </c>
      <c r="Y2371" s="171" t="s">
        <v>6817</v>
      </c>
      <c r="Z2371" s="167" t="s">
        <v>11014</v>
      </c>
      <c r="AA2371" s="176">
        <v>10000</v>
      </c>
      <c r="AB2371" s="167" t="s">
        <v>11254</v>
      </c>
      <c r="AC2371" s="176">
        <v>10000</v>
      </c>
      <c r="AD2371" s="167" t="s">
        <v>11254</v>
      </c>
      <c r="AE2371" s="176">
        <v>3.3</v>
      </c>
    </row>
    <row r="2372" spans="1:31">
      <c r="A2372" s="178">
        <v>108267606530</v>
      </c>
      <c r="B2372" s="166">
        <v>46164</v>
      </c>
      <c r="C2372" s="167" t="s">
        <v>3524</v>
      </c>
      <c r="D2372" s="167" t="s">
        <v>3525</v>
      </c>
      <c r="E2372" s="167" t="s">
        <v>3526</v>
      </c>
      <c r="F2372" s="167" t="s">
        <v>3501</v>
      </c>
      <c r="G2372" s="167" t="s">
        <v>3502</v>
      </c>
      <c r="H2372" s="168">
        <v>46167</v>
      </c>
      <c r="I2372" s="167" t="s">
        <v>6816</v>
      </c>
      <c r="J2372" s="169">
        <v>26132</v>
      </c>
      <c r="K2372" s="167" t="s">
        <v>55</v>
      </c>
      <c r="L2372" s="169">
        <v>1</v>
      </c>
      <c r="M2372" s="167" t="s">
        <v>3504</v>
      </c>
      <c r="N2372" s="169">
        <v>162</v>
      </c>
      <c r="O2372" s="167" t="s">
        <v>3505</v>
      </c>
      <c r="P2372" s="167"/>
      <c r="Q2372" s="167" t="s">
        <v>3527</v>
      </c>
      <c r="R2372" s="167" t="s">
        <v>3528</v>
      </c>
      <c r="S2372" s="169">
        <v>50</v>
      </c>
      <c r="T2372" s="167" t="s">
        <v>3560</v>
      </c>
      <c r="U2372" s="169" t="s">
        <v>3561</v>
      </c>
      <c r="V2372" s="167" t="s">
        <v>6840</v>
      </c>
      <c r="W2372" s="167" t="s">
        <v>6841</v>
      </c>
      <c r="X2372" s="170" t="s">
        <v>159</v>
      </c>
      <c r="Y2372" s="171" t="s">
        <v>6817</v>
      </c>
      <c r="Z2372" s="167" t="s">
        <v>11014</v>
      </c>
      <c r="AA2372" s="176">
        <v>195000</v>
      </c>
      <c r="AB2372" s="167" t="s">
        <v>11254</v>
      </c>
      <c r="AC2372" s="176">
        <v>195000</v>
      </c>
      <c r="AD2372" s="167" t="s">
        <v>11254</v>
      </c>
      <c r="AE2372" s="176">
        <v>360.75</v>
      </c>
    </row>
    <row r="2373" spans="1:31">
      <c r="A2373" s="178">
        <v>108267606530</v>
      </c>
      <c r="B2373" s="166">
        <v>46164</v>
      </c>
      <c r="C2373" s="167" t="s">
        <v>3524</v>
      </c>
      <c r="D2373" s="167" t="s">
        <v>3525</v>
      </c>
      <c r="E2373" s="167" t="s">
        <v>3526</v>
      </c>
      <c r="F2373" s="167" t="s">
        <v>3501</v>
      </c>
      <c r="G2373" s="167" t="s">
        <v>3502</v>
      </c>
      <c r="H2373" s="168">
        <v>46167</v>
      </c>
      <c r="I2373" s="167" t="s">
        <v>6816</v>
      </c>
      <c r="J2373" s="169">
        <v>26132</v>
      </c>
      <c r="K2373" s="167" t="s">
        <v>55</v>
      </c>
      <c r="L2373" s="169">
        <v>1</v>
      </c>
      <c r="M2373" s="167" t="s">
        <v>3504</v>
      </c>
      <c r="N2373" s="169">
        <v>162</v>
      </c>
      <c r="O2373" s="167" t="s">
        <v>3505</v>
      </c>
      <c r="P2373" s="167"/>
      <c r="Q2373" s="167" t="s">
        <v>3527</v>
      </c>
      <c r="R2373" s="167" t="s">
        <v>3528</v>
      </c>
      <c r="S2373" s="169">
        <v>49</v>
      </c>
      <c r="T2373" s="167" t="s">
        <v>3560</v>
      </c>
      <c r="U2373" s="169" t="s">
        <v>3561</v>
      </c>
      <c r="V2373" s="167" t="s">
        <v>6840</v>
      </c>
      <c r="W2373" s="167" t="s">
        <v>6841</v>
      </c>
      <c r="X2373" s="170" t="s">
        <v>159</v>
      </c>
      <c r="Y2373" s="171" t="s">
        <v>6817</v>
      </c>
      <c r="Z2373" s="167" t="s">
        <v>11014</v>
      </c>
      <c r="AA2373" s="176">
        <v>15000</v>
      </c>
      <c r="AB2373" s="167" t="s">
        <v>11254</v>
      </c>
      <c r="AC2373" s="176">
        <v>15000</v>
      </c>
      <c r="AD2373" s="167" t="s">
        <v>11254</v>
      </c>
      <c r="AE2373" s="176">
        <v>27.75</v>
      </c>
    </row>
    <row r="2374" spans="1:31">
      <c r="A2374" s="178">
        <v>108267606530</v>
      </c>
      <c r="B2374" s="166">
        <v>46164</v>
      </c>
      <c r="C2374" s="167" t="s">
        <v>3524</v>
      </c>
      <c r="D2374" s="167" t="s">
        <v>3525</v>
      </c>
      <c r="E2374" s="167" t="s">
        <v>3526</v>
      </c>
      <c r="F2374" s="167" t="s">
        <v>3501</v>
      </c>
      <c r="G2374" s="167" t="s">
        <v>3502</v>
      </c>
      <c r="H2374" s="168">
        <v>46167</v>
      </c>
      <c r="I2374" s="167" t="s">
        <v>6816</v>
      </c>
      <c r="J2374" s="169">
        <v>26132</v>
      </c>
      <c r="K2374" s="167" t="s">
        <v>55</v>
      </c>
      <c r="L2374" s="169">
        <v>1</v>
      </c>
      <c r="M2374" s="167" t="s">
        <v>3504</v>
      </c>
      <c r="N2374" s="169">
        <v>162</v>
      </c>
      <c r="O2374" s="167" t="s">
        <v>3505</v>
      </c>
      <c r="P2374" s="167"/>
      <c r="Q2374" s="167" t="s">
        <v>3527</v>
      </c>
      <c r="R2374" s="167" t="s">
        <v>3528</v>
      </c>
      <c r="S2374" s="169">
        <v>48</v>
      </c>
      <c r="T2374" s="167" t="s">
        <v>3560</v>
      </c>
      <c r="U2374" s="169" t="s">
        <v>3561</v>
      </c>
      <c r="V2374" s="167" t="s">
        <v>6840</v>
      </c>
      <c r="W2374" s="167" t="s">
        <v>6841</v>
      </c>
      <c r="X2374" s="170" t="s">
        <v>159</v>
      </c>
      <c r="Y2374" s="171" t="s">
        <v>6817</v>
      </c>
      <c r="Z2374" s="167" t="s">
        <v>11014</v>
      </c>
      <c r="AA2374" s="176">
        <v>15000</v>
      </c>
      <c r="AB2374" s="167" t="s">
        <v>11254</v>
      </c>
      <c r="AC2374" s="176">
        <v>15000</v>
      </c>
      <c r="AD2374" s="167" t="s">
        <v>11254</v>
      </c>
      <c r="AE2374" s="176">
        <v>27.75</v>
      </c>
    </row>
    <row r="2375" spans="1:31">
      <c r="A2375" s="178">
        <v>108267606530</v>
      </c>
      <c r="B2375" s="166">
        <v>46164</v>
      </c>
      <c r="C2375" s="167" t="s">
        <v>3524</v>
      </c>
      <c r="D2375" s="167" t="s">
        <v>3525</v>
      </c>
      <c r="E2375" s="167" t="s">
        <v>3526</v>
      </c>
      <c r="F2375" s="167" t="s">
        <v>3501</v>
      </c>
      <c r="G2375" s="167" t="s">
        <v>3502</v>
      </c>
      <c r="H2375" s="168">
        <v>46167</v>
      </c>
      <c r="I2375" s="167" t="s">
        <v>6816</v>
      </c>
      <c r="J2375" s="169">
        <v>26132</v>
      </c>
      <c r="K2375" s="167" t="s">
        <v>55</v>
      </c>
      <c r="L2375" s="169">
        <v>1</v>
      </c>
      <c r="M2375" s="167" t="s">
        <v>3504</v>
      </c>
      <c r="N2375" s="169">
        <v>162</v>
      </c>
      <c r="O2375" s="167" t="s">
        <v>3505</v>
      </c>
      <c r="P2375" s="167"/>
      <c r="Q2375" s="167" t="s">
        <v>3527</v>
      </c>
      <c r="R2375" s="167" t="s">
        <v>3528</v>
      </c>
      <c r="S2375" s="169">
        <v>47</v>
      </c>
      <c r="T2375" s="167" t="s">
        <v>3535</v>
      </c>
      <c r="U2375" s="169" t="s">
        <v>3536</v>
      </c>
      <c r="V2375" s="167" t="s">
        <v>6873</v>
      </c>
      <c r="W2375" s="167" t="s">
        <v>6874</v>
      </c>
      <c r="X2375" s="170" t="s">
        <v>159</v>
      </c>
      <c r="Y2375" s="171" t="s">
        <v>6817</v>
      </c>
      <c r="Z2375" s="167" t="s">
        <v>11014</v>
      </c>
      <c r="AA2375" s="176">
        <v>10000</v>
      </c>
      <c r="AB2375" s="167" t="s">
        <v>11254</v>
      </c>
      <c r="AC2375" s="176">
        <v>10000</v>
      </c>
      <c r="AD2375" s="167" t="s">
        <v>11254</v>
      </c>
      <c r="AE2375" s="176">
        <v>2.5</v>
      </c>
    </row>
    <row r="2376" spans="1:31">
      <c r="A2376" s="178">
        <v>108267606530</v>
      </c>
      <c r="B2376" s="166">
        <v>46164</v>
      </c>
      <c r="C2376" s="167" t="s">
        <v>3524</v>
      </c>
      <c r="D2376" s="167" t="s">
        <v>3525</v>
      </c>
      <c r="E2376" s="167" t="s">
        <v>3526</v>
      </c>
      <c r="F2376" s="167" t="s">
        <v>3501</v>
      </c>
      <c r="G2376" s="167" t="s">
        <v>3502</v>
      </c>
      <c r="H2376" s="168">
        <v>46167</v>
      </c>
      <c r="I2376" s="167" t="s">
        <v>6816</v>
      </c>
      <c r="J2376" s="169">
        <v>26132</v>
      </c>
      <c r="K2376" s="167" t="s">
        <v>55</v>
      </c>
      <c r="L2376" s="169">
        <v>1</v>
      </c>
      <c r="M2376" s="167" t="s">
        <v>3504</v>
      </c>
      <c r="N2376" s="169">
        <v>162</v>
      </c>
      <c r="O2376" s="167" t="s">
        <v>3505</v>
      </c>
      <c r="P2376" s="167"/>
      <c r="Q2376" s="167" t="s">
        <v>3527</v>
      </c>
      <c r="R2376" s="167" t="s">
        <v>3528</v>
      </c>
      <c r="S2376" s="169">
        <v>46</v>
      </c>
      <c r="T2376" s="167" t="s">
        <v>3535</v>
      </c>
      <c r="U2376" s="169" t="s">
        <v>3536</v>
      </c>
      <c r="V2376" s="167" t="s">
        <v>6875</v>
      </c>
      <c r="W2376" s="167" t="s">
        <v>6876</v>
      </c>
      <c r="X2376" s="170" t="s">
        <v>159</v>
      </c>
      <c r="Y2376" s="171" t="s">
        <v>6817</v>
      </c>
      <c r="Z2376" s="167" t="s">
        <v>11014</v>
      </c>
      <c r="AA2376" s="176">
        <v>130000</v>
      </c>
      <c r="AB2376" s="167" t="s">
        <v>11254</v>
      </c>
      <c r="AC2376" s="176">
        <v>130000</v>
      </c>
      <c r="AD2376" s="167" t="s">
        <v>11254</v>
      </c>
      <c r="AE2376" s="176">
        <v>29.9</v>
      </c>
    </row>
    <row r="2377" spans="1:31">
      <c r="A2377" s="178">
        <v>108267606530</v>
      </c>
      <c r="B2377" s="166">
        <v>46164</v>
      </c>
      <c r="C2377" s="167" t="s">
        <v>3524</v>
      </c>
      <c r="D2377" s="167" t="s">
        <v>3525</v>
      </c>
      <c r="E2377" s="167" t="s">
        <v>3526</v>
      </c>
      <c r="F2377" s="167" t="s">
        <v>3501</v>
      </c>
      <c r="G2377" s="167" t="s">
        <v>3502</v>
      </c>
      <c r="H2377" s="168">
        <v>46167</v>
      </c>
      <c r="I2377" s="167" t="s">
        <v>6816</v>
      </c>
      <c r="J2377" s="169">
        <v>26132</v>
      </c>
      <c r="K2377" s="167" t="s">
        <v>55</v>
      </c>
      <c r="L2377" s="169">
        <v>1</v>
      </c>
      <c r="M2377" s="167" t="s">
        <v>3504</v>
      </c>
      <c r="N2377" s="169">
        <v>162</v>
      </c>
      <c r="O2377" s="167" t="s">
        <v>3505</v>
      </c>
      <c r="P2377" s="167"/>
      <c r="Q2377" s="167" t="s">
        <v>3527</v>
      </c>
      <c r="R2377" s="167" t="s">
        <v>3528</v>
      </c>
      <c r="S2377" s="169">
        <v>45</v>
      </c>
      <c r="T2377" s="167" t="s">
        <v>3535</v>
      </c>
      <c r="U2377" s="169" t="s">
        <v>3536</v>
      </c>
      <c r="V2377" s="167" t="s">
        <v>6875</v>
      </c>
      <c r="W2377" s="167" t="s">
        <v>6876</v>
      </c>
      <c r="X2377" s="170" t="s">
        <v>159</v>
      </c>
      <c r="Y2377" s="171" t="s">
        <v>6817</v>
      </c>
      <c r="Z2377" s="167" t="s">
        <v>11014</v>
      </c>
      <c r="AA2377" s="176">
        <v>90000</v>
      </c>
      <c r="AB2377" s="167" t="s">
        <v>11254</v>
      </c>
      <c r="AC2377" s="176">
        <v>90000</v>
      </c>
      <c r="AD2377" s="167" t="s">
        <v>11254</v>
      </c>
      <c r="AE2377" s="176">
        <v>20.7</v>
      </c>
    </row>
    <row r="2378" spans="1:31">
      <c r="A2378" s="178">
        <v>108267606530</v>
      </c>
      <c r="B2378" s="166">
        <v>46164</v>
      </c>
      <c r="C2378" s="167" t="s">
        <v>3524</v>
      </c>
      <c r="D2378" s="167" t="s">
        <v>3525</v>
      </c>
      <c r="E2378" s="167" t="s">
        <v>3526</v>
      </c>
      <c r="F2378" s="167" t="s">
        <v>3501</v>
      </c>
      <c r="G2378" s="167" t="s">
        <v>3502</v>
      </c>
      <c r="H2378" s="168">
        <v>46167</v>
      </c>
      <c r="I2378" s="167" t="s">
        <v>6816</v>
      </c>
      <c r="J2378" s="169">
        <v>26132</v>
      </c>
      <c r="K2378" s="167" t="s">
        <v>55</v>
      </c>
      <c r="L2378" s="169">
        <v>1</v>
      </c>
      <c r="M2378" s="167" t="s">
        <v>3504</v>
      </c>
      <c r="N2378" s="169">
        <v>162</v>
      </c>
      <c r="O2378" s="167" t="s">
        <v>3505</v>
      </c>
      <c r="P2378" s="167"/>
      <c r="Q2378" s="167" t="s">
        <v>3527</v>
      </c>
      <c r="R2378" s="167" t="s">
        <v>3528</v>
      </c>
      <c r="S2378" s="169">
        <v>44</v>
      </c>
      <c r="T2378" s="167" t="s">
        <v>3535</v>
      </c>
      <c r="U2378" s="169" t="s">
        <v>3536</v>
      </c>
      <c r="V2378" s="167" t="s">
        <v>6875</v>
      </c>
      <c r="W2378" s="167" t="s">
        <v>6876</v>
      </c>
      <c r="X2378" s="170" t="s">
        <v>159</v>
      </c>
      <c r="Y2378" s="171" t="s">
        <v>6817</v>
      </c>
      <c r="Z2378" s="167" t="s">
        <v>11014</v>
      </c>
      <c r="AA2378" s="176">
        <v>20000</v>
      </c>
      <c r="AB2378" s="167" t="s">
        <v>11254</v>
      </c>
      <c r="AC2378" s="176">
        <v>20000</v>
      </c>
      <c r="AD2378" s="167" t="s">
        <v>11254</v>
      </c>
      <c r="AE2378" s="176">
        <v>4.5999999999999996</v>
      </c>
    </row>
    <row r="2379" spans="1:31">
      <c r="A2379" s="178">
        <v>108267606530</v>
      </c>
      <c r="B2379" s="166">
        <v>46164</v>
      </c>
      <c r="C2379" s="167" t="s">
        <v>3524</v>
      </c>
      <c r="D2379" s="167" t="s">
        <v>3525</v>
      </c>
      <c r="E2379" s="167" t="s">
        <v>3526</v>
      </c>
      <c r="F2379" s="167" t="s">
        <v>3501</v>
      </c>
      <c r="G2379" s="167" t="s">
        <v>3502</v>
      </c>
      <c r="H2379" s="168">
        <v>46167</v>
      </c>
      <c r="I2379" s="167" t="s">
        <v>6816</v>
      </c>
      <c r="J2379" s="169">
        <v>26132</v>
      </c>
      <c r="K2379" s="167" t="s">
        <v>55</v>
      </c>
      <c r="L2379" s="169">
        <v>1</v>
      </c>
      <c r="M2379" s="167" t="s">
        <v>3504</v>
      </c>
      <c r="N2379" s="169">
        <v>162</v>
      </c>
      <c r="O2379" s="167" t="s">
        <v>3505</v>
      </c>
      <c r="P2379" s="167"/>
      <c r="Q2379" s="167" t="s">
        <v>3527</v>
      </c>
      <c r="R2379" s="167" t="s">
        <v>3528</v>
      </c>
      <c r="S2379" s="169">
        <v>43</v>
      </c>
      <c r="T2379" s="167" t="s">
        <v>3535</v>
      </c>
      <c r="U2379" s="169" t="s">
        <v>3536</v>
      </c>
      <c r="V2379" s="167" t="s">
        <v>6875</v>
      </c>
      <c r="W2379" s="167" t="s">
        <v>6876</v>
      </c>
      <c r="X2379" s="170" t="s">
        <v>159</v>
      </c>
      <c r="Y2379" s="171" t="s">
        <v>6817</v>
      </c>
      <c r="Z2379" s="167" t="s">
        <v>11014</v>
      </c>
      <c r="AA2379" s="176">
        <v>20000</v>
      </c>
      <c r="AB2379" s="167" t="s">
        <v>11254</v>
      </c>
      <c r="AC2379" s="176">
        <v>20000</v>
      </c>
      <c r="AD2379" s="167" t="s">
        <v>11254</v>
      </c>
      <c r="AE2379" s="176">
        <v>4.5999999999999996</v>
      </c>
    </row>
    <row r="2380" spans="1:31">
      <c r="A2380" s="178">
        <v>108267606530</v>
      </c>
      <c r="B2380" s="166">
        <v>46164</v>
      </c>
      <c r="C2380" s="167" t="s">
        <v>3524</v>
      </c>
      <c r="D2380" s="167" t="s">
        <v>3525</v>
      </c>
      <c r="E2380" s="167" t="s">
        <v>3526</v>
      </c>
      <c r="F2380" s="167" t="s">
        <v>3501</v>
      </c>
      <c r="G2380" s="167" t="s">
        <v>3502</v>
      </c>
      <c r="H2380" s="168">
        <v>46167</v>
      </c>
      <c r="I2380" s="167" t="s">
        <v>6816</v>
      </c>
      <c r="J2380" s="169">
        <v>26132</v>
      </c>
      <c r="K2380" s="167" t="s">
        <v>55</v>
      </c>
      <c r="L2380" s="169">
        <v>1</v>
      </c>
      <c r="M2380" s="167" t="s">
        <v>3504</v>
      </c>
      <c r="N2380" s="169">
        <v>162</v>
      </c>
      <c r="O2380" s="167" t="s">
        <v>3505</v>
      </c>
      <c r="P2380" s="167"/>
      <c r="Q2380" s="167" t="s">
        <v>3527</v>
      </c>
      <c r="R2380" s="167" t="s">
        <v>3528</v>
      </c>
      <c r="S2380" s="169">
        <v>42</v>
      </c>
      <c r="T2380" s="167" t="s">
        <v>3535</v>
      </c>
      <c r="U2380" s="169" t="s">
        <v>3536</v>
      </c>
      <c r="V2380" s="167" t="s">
        <v>6873</v>
      </c>
      <c r="W2380" s="167" t="s">
        <v>6874</v>
      </c>
      <c r="X2380" s="170" t="s">
        <v>159</v>
      </c>
      <c r="Y2380" s="171" t="s">
        <v>6817</v>
      </c>
      <c r="Z2380" s="167" t="s">
        <v>11014</v>
      </c>
      <c r="AA2380" s="176">
        <v>10000</v>
      </c>
      <c r="AB2380" s="167" t="s">
        <v>11254</v>
      </c>
      <c r="AC2380" s="176">
        <v>10000</v>
      </c>
      <c r="AD2380" s="167" t="s">
        <v>11254</v>
      </c>
      <c r="AE2380" s="176">
        <v>2.5</v>
      </c>
    </row>
    <row r="2381" spans="1:31">
      <c r="A2381" s="178">
        <v>108267606530</v>
      </c>
      <c r="B2381" s="166">
        <v>46164</v>
      </c>
      <c r="C2381" s="167" t="s">
        <v>3524</v>
      </c>
      <c r="D2381" s="167" t="s">
        <v>3525</v>
      </c>
      <c r="E2381" s="167" t="s">
        <v>3526</v>
      </c>
      <c r="F2381" s="167" t="s">
        <v>3501</v>
      </c>
      <c r="G2381" s="167" t="s">
        <v>3502</v>
      </c>
      <c r="H2381" s="168">
        <v>46167</v>
      </c>
      <c r="I2381" s="167" t="s">
        <v>6816</v>
      </c>
      <c r="J2381" s="169">
        <v>26132</v>
      </c>
      <c r="K2381" s="167" t="s">
        <v>55</v>
      </c>
      <c r="L2381" s="169">
        <v>1</v>
      </c>
      <c r="M2381" s="167" t="s">
        <v>3504</v>
      </c>
      <c r="N2381" s="169">
        <v>162</v>
      </c>
      <c r="O2381" s="167" t="s">
        <v>3505</v>
      </c>
      <c r="P2381" s="167"/>
      <c r="Q2381" s="167" t="s">
        <v>3527</v>
      </c>
      <c r="R2381" s="167" t="s">
        <v>3528</v>
      </c>
      <c r="S2381" s="169">
        <v>41</v>
      </c>
      <c r="T2381" s="167" t="s">
        <v>3535</v>
      </c>
      <c r="U2381" s="169" t="s">
        <v>3536</v>
      </c>
      <c r="V2381" s="167" t="s">
        <v>6873</v>
      </c>
      <c r="W2381" s="167" t="s">
        <v>6874</v>
      </c>
      <c r="X2381" s="170" t="s">
        <v>159</v>
      </c>
      <c r="Y2381" s="171" t="s">
        <v>6817</v>
      </c>
      <c r="Z2381" s="167" t="s">
        <v>11014</v>
      </c>
      <c r="AA2381" s="176">
        <v>10000</v>
      </c>
      <c r="AB2381" s="167" t="s">
        <v>11254</v>
      </c>
      <c r="AC2381" s="176">
        <v>10000</v>
      </c>
      <c r="AD2381" s="167" t="s">
        <v>11254</v>
      </c>
      <c r="AE2381" s="176">
        <v>2.5</v>
      </c>
    </row>
    <row r="2382" spans="1:31">
      <c r="A2382" s="178">
        <v>108267606530</v>
      </c>
      <c r="B2382" s="166">
        <v>46164</v>
      </c>
      <c r="C2382" s="167" t="s">
        <v>3524</v>
      </c>
      <c r="D2382" s="167" t="s">
        <v>3525</v>
      </c>
      <c r="E2382" s="167" t="s">
        <v>3526</v>
      </c>
      <c r="F2382" s="167" t="s">
        <v>3501</v>
      </c>
      <c r="G2382" s="167" t="s">
        <v>3502</v>
      </c>
      <c r="H2382" s="168">
        <v>46167</v>
      </c>
      <c r="I2382" s="167" t="s">
        <v>6816</v>
      </c>
      <c r="J2382" s="169">
        <v>26132</v>
      </c>
      <c r="K2382" s="167" t="s">
        <v>55</v>
      </c>
      <c r="L2382" s="169">
        <v>1</v>
      </c>
      <c r="M2382" s="167" t="s">
        <v>3504</v>
      </c>
      <c r="N2382" s="169">
        <v>162</v>
      </c>
      <c r="O2382" s="167" t="s">
        <v>3505</v>
      </c>
      <c r="P2382" s="167"/>
      <c r="Q2382" s="167" t="s">
        <v>3527</v>
      </c>
      <c r="R2382" s="167" t="s">
        <v>3528</v>
      </c>
      <c r="S2382" s="169">
        <v>40</v>
      </c>
      <c r="T2382" s="167" t="s">
        <v>3560</v>
      </c>
      <c r="U2382" s="169" t="s">
        <v>3561</v>
      </c>
      <c r="V2382" s="167" t="s">
        <v>6877</v>
      </c>
      <c r="W2382" s="167" t="s">
        <v>6878</v>
      </c>
      <c r="X2382" s="170" t="s">
        <v>159</v>
      </c>
      <c r="Y2382" s="171" t="s">
        <v>6817</v>
      </c>
      <c r="Z2382" s="167" t="s">
        <v>11014</v>
      </c>
      <c r="AA2382" s="176">
        <v>30000</v>
      </c>
      <c r="AB2382" s="167" t="s">
        <v>11254</v>
      </c>
      <c r="AC2382" s="176">
        <v>30000</v>
      </c>
      <c r="AD2382" s="167" t="s">
        <v>11254</v>
      </c>
      <c r="AE2382" s="176">
        <v>10.5</v>
      </c>
    </row>
    <row r="2383" spans="1:31">
      <c r="A2383" s="178">
        <v>108267606530</v>
      </c>
      <c r="B2383" s="166">
        <v>46164</v>
      </c>
      <c r="C2383" s="167" t="s">
        <v>3524</v>
      </c>
      <c r="D2383" s="167" t="s">
        <v>3525</v>
      </c>
      <c r="E2383" s="167" t="s">
        <v>3526</v>
      </c>
      <c r="F2383" s="167" t="s">
        <v>3501</v>
      </c>
      <c r="G2383" s="167" t="s">
        <v>3502</v>
      </c>
      <c r="H2383" s="168">
        <v>46167</v>
      </c>
      <c r="I2383" s="167" t="s">
        <v>6816</v>
      </c>
      <c r="J2383" s="169">
        <v>26132</v>
      </c>
      <c r="K2383" s="167" t="s">
        <v>55</v>
      </c>
      <c r="L2383" s="169">
        <v>1</v>
      </c>
      <c r="M2383" s="167" t="s">
        <v>3504</v>
      </c>
      <c r="N2383" s="169">
        <v>162</v>
      </c>
      <c r="O2383" s="167" t="s">
        <v>3505</v>
      </c>
      <c r="P2383" s="167"/>
      <c r="Q2383" s="167" t="s">
        <v>3527</v>
      </c>
      <c r="R2383" s="167" t="s">
        <v>3528</v>
      </c>
      <c r="S2383" s="169">
        <v>39</v>
      </c>
      <c r="T2383" s="167" t="s">
        <v>3560</v>
      </c>
      <c r="U2383" s="169" t="s">
        <v>3561</v>
      </c>
      <c r="V2383" s="167" t="s">
        <v>6877</v>
      </c>
      <c r="W2383" s="167" t="s">
        <v>6878</v>
      </c>
      <c r="X2383" s="170" t="s">
        <v>159</v>
      </c>
      <c r="Y2383" s="171" t="s">
        <v>6817</v>
      </c>
      <c r="Z2383" s="167" t="s">
        <v>11014</v>
      </c>
      <c r="AA2383" s="176">
        <v>15000</v>
      </c>
      <c r="AB2383" s="167" t="s">
        <v>11254</v>
      </c>
      <c r="AC2383" s="176">
        <v>15000</v>
      </c>
      <c r="AD2383" s="167" t="s">
        <v>11254</v>
      </c>
      <c r="AE2383" s="176">
        <v>5.25</v>
      </c>
    </row>
    <row r="2384" spans="1:31">
      <c r="A2384" s="178">
        <v>108267606530</v>
      </c>
      <c r="B2384" s="166">
        <v>46164</v>
      </c>
      <c r="C2384" s="167" t="s">
        <v>3524</v>
      </c>
      <c r="D2384" s="167" t="s">
        <v>3525</v>
      </c>
      <c r="E2384" s="167" t="s">
        <v>3526</v>
      </c>
      <c r="F2384" s="167" t="s">
        <v>3501</v>
      </c>
      <c r="G2384" s="167" t="s">
        <v>3502</v>
      </c>
      <c r="H2384" s="168">
        <v>46167</v>
      </c>
      <c r="I2384" s="167" t="s">
        <v>6816</v>
      </c>
      <c r="J2384" s="169">
        <v>26132</v>
      </c>
      <c r="K2384" s="167" t="s">
        <v>55</v>
      </c>
      <c r="L2384" s="169">
        <v>1</v>
      </c>
      <c r="M2384" s="167" t="s">
        <v>3504</v>
      </c>
      <c r="N2384" s="169">
        <v>162</v>
      </c>
      <c r="O2384" s="167" t="s">
        <v>3505</v>
      </c>
      <c r="P2384" s="167"/>
      <c r="Q2384" s="167" t="s">
        <v>3527</v>
      </c>
      <c r="R2384" s="167" t="s">
        <v>3528</v>
      </c>
      <c r="S2384" s="169">
        <v>38</v>
      </c>
      <c r="T2384" s="167" t="s">
        <v>3560</v>
      </c>
      <c r="U2384" s="169" t="s">
        <v>3561</v>
      </c>
      <c r="V2384" s="167" t="s">
        <v>6877</v>
      </c>
      <c r="W2384" s="167" t="s">
        <v>6878</v>
      </c>
      <c r="X2384" s="170" t="s">
        <v>159</v>
      </c>
      <c r="Y2384" s="171" t="s">
        <v>6817</v>
      </c>
      <c r="Z2384" s="167" t="s">
        <v>11014</v>
      </c>
      <c r="AA2384" s="176">
        <v>15000</v>
      </c>
      <c r="AB2384" s="167" t="s">
        <v>11254</v>
      </c>
      <c r="AC2384" s="176">
        <v>15000</v>
      </c>
      <c r="AD2384" s="167" t="s">
        <v>11254</v>
      </c>
      <c r="AE2384" s="176">
        <v>5.25</v>
      </c>
    </row>
    <row r="2385" spans="1:31">
      <c r="A2385" s="178">
        <v>108267606530</v>
      </c>
      <c r="B2385" s="166">
        <v>46164</v>
      </c>
      <c r="C2385" s="167" t="s">
        <v>3524</v>
      </c>
      <c r="D2385" s="167" t="s">
        <v>3525</v>
      </c>
      <c r="E2385" s="167" t="s">
        <v>3526</v>
      </c>
      <c r="F2385" s="167" t="s">
        <v>3501</v>
      </c>
      <c r="G2385" s="167" t="s">
        <v>3502</v>
      </c>
      <c r="H2385" s="168">
        <v>46167</v>
      </c>
      <c r="I2385" s="167" t="s">
        <v>6816</v>
      </c>
      <c r="J2385" s="169">
        <v>26132</v>
      </c>
      <c r="K2385" s="167" t="s">
        <v>55</v>
      </c>
      <c r="L2385" s="169">
        <v>1</v>
      </c>
      <c r="M2385" s="167" t="s">
        <v>3504</v>
      </c>
      <c r="N2385" s="169">
        <v>162</v>
      </c>
      <c r="O2385" s="167" t="s">
        <v>3505</v>
      </c>
      <c r="P2385" s="167"/>
      <c r="Q2385" s="167" t="s">
        <v>3527</v>
      </c>
      <c r="R2385" s="167" t="s">
        <v>3528</v>
      </c>
      <c r="S2385" s="169">
        <v>37</v>
      </c>
      <c r="T2385" s="167" t="s">
        <v>3560</v>
      </c>
      <c r="U2385" s="169" t="s">
        <v>3561</v>
      </c>
      <c r="V2385" s="167" t="s">
        <v>6877</v>
      </c>
      <c r="W2385" s="167" t="s">
        <v>6878</v>
      </c>
      <c r="X2385" s="170" t="s">
        <v>159</v>
      </c>
      <c r="Y2385" s="171" t="s">
        <v>6817</v>
      </c>
      <c r="Z2385" s="167" t="s">
        <v>11014</v>
      </c>
      <c r="AA2385" s="176">
        <v>15000</v>
      </c>
      <c r="AB2385" s="167" t="s">
        <v>11254</v>
      </c>
      <c r="AC2385" s="176">
        <v>15000</v>
      </c>
      <c r="AD2385" s="167" t="s">
        <v>11254</v>
      </c>
      <c r="AE2385" s="176">
        <v>5.25</v>
      </c>
    </row>
    <row r="2386" spans="1:31">
      <c r="A2386" s="178">
        <v>108267606530</v>
      </c>
      <c r="B2386" s="166">
        <v>46164</v>
      </c>
      <c r="C2386" s="167" t="s">
        <v>3524</v>
      </c>
      <c r="D2386" s="167" t="s">
        <v>3525</v>
      </c>
      <c r="E2386" s="167" t="s">
        <v>3526</v>
      </c>
      <c r="F2386" s="167" t="s">
        <v>3501</v>
      </c>
      <c r="G2386" s="167" t="s">
        <v>3502</v>
      </c>
      <c r="H2386" s="168">
        <v>46167</v>
      </c>
      <c r="I2386" s="167" t="s">
        <v>6816</v>
      </c>
      <c r="J2386" s="169">
        <v>26132</v>
      </c>
      <c r="K2386" s="167" t="s">
        <v>55</v>
      </c>
      <c r="L2386" s="169">
        <v>1</v>
      </c>
      <c r="M2386" s="167" t="s">
        <v>3504</v>
      </c>
      <c r="N2386" s="169">
        <v>162</v>
      </c>
      <c r="O2386" s="167" t="s">
        <v>3505</v>
      </c>
      <c r="P2386" s="167"/>
      <c r="Q2386" s="167" t="s">
        <v>3527</v>
      </c>
      <c r="R2386" s="167" t="s">
        <v>3528</v>
      </c>
      <c r="S2386" s="169">
        <v>36</v>
      </c>
      <c r="T2386" s="167" t="s">
        <v>3535</v>
      </c>
      <c r="U2386" s="169" t="s">
        <v>3536</v>
      </c>
      <c r="V2386" s="167" t="s">
        <v>6879</v>
      </c>
      <c r="W2386" s="167" t="s">
        <v>6880</v>
      </c>
      <c r="X2386" s="170" t="s">
        <v>160</v>
      </c>
      <c r="Y2386" s="171" t="s">
        <v>6817</v>
      </c>
      <c r="Z2386" s="167" t="s">
        <v>11014</v>
      </c>
      <c r="AA2386" s="176">
        <v>5000</v>
      </c>
      <c r="AB2386" s="167" t="s">
        <v>11254</v>
      </c>
      <c r="AC2386" s="176">
        <v>5000</v>
      </c>
      <c r="AD2386" s="167" t="s">
        <v>11254</v>
      </c>
      <c r="AE2386" s="176">
        <v>3.5</v>
      </c>
    </row>
    <row r="2387" spans="1:31">
      <c r="A2387" s="178">
        <v>108267606530</v>
      </c>
      <c r="B2387" s="166">
        <v>46164</v>
      </c>
      <c r="C2387" s="167" t="s">
        <v>3524</v>
      </c>
      <c r="D2387" s="167" t="s">
        <v>3525</v>
      </c>
      <c r="E2387" s="167" t="s">
        <v>3526</v>
      </c>
      <c r="F2387" s="167" t="s">
        <v>3501</v>
      </c>
      <c r="G2387" s="167" t="s">
        <v>3502</v>
      </c>
      <c r="H2387" s="168">
        <v>46167</v>
      </c>
      <c r="I2387" s="167" t="s">
        <v>6816</v>
      </c>
      <c r="J2387" s="169">
        <v>26132</v>
      </c>
      <c r="K2387" s="167" t="s">
        <v>55</v>
      </c>
      <c r="L2387" s="169">
        <v>1</v>
      </c>
      <c r="M2387" s="167" t="s">
        <v>3504</v>
      </c>
      <c r="N2387" s="169">
        <v>162</v>
      </c>
      <c r="O2387" s="167" t="s">
        <v>3505</v>
      </c>
      <c r="P2387" s="167"/>
      <c r="Q2387" s="167" t="s">
        <v>3527</v>
      </c>
      <c r="R2387" s="167" t="s">
        <v>3528</v>
      </c>
      <c r="S2387" s="169">
        <v>35</v>
      </c>
      <c r="T2387" s="167" t="s">
        <v>3535</v>
      </c>
      <c r="U2387" s="169" t="s">
        <v>3536</v>
      </c>
      <c r="V2387" s="167" t="s">
        <v>6879</v>
      </c>
      <c r="W2387" s="167" t="s">
        <v>6880</v>
      </c>
      <c r="X2387" s="170" t="s">
        <v>160</v>
      </c>
      <c r="Y2387" s="171" t="s">
        <v>6817</v>
      </c>
      <c r="Z2387" s="167" t="s">
        <v>11014</v>
      </c>
      <c r="AA2387" s="176">
        <v>5000</v>
      </c>
      <c r="AB2387" s="167" t="s">
        <v>11254</v>
      </c>
      <c r="AC2387" s="176">
        <v>5000</v>
      </c>
      <c r="AD2387" s="167" t="s">
        <v>11254</v>
      </c>
      <c r="AE2387" s="176">
        <v>3.5</v>
      </c>
    </row>
    <row r="2388" spans="1:31">
      <c r="A2388" s="178">
        <v>108267606530</v>
      </c>
      <c r="B2388" s="166">
        <v>46164</v>
      </c>
      <c r="C2388" s="167" t="s">
        <v>3524</v>
      </c>
      <c r="D2388" s="167" t="s">
        <v>3525</v>
      </c>
      <c r="E2388" s="167" t="s">
        <v>3526</v>
      </c>
      <c r="F2388" s="167" t="s">
        <v>3501</v>
      </c>
      <c r="G2388" s="167" t="s">
        <v>3502</v>
      </c>
      <c r="H2388" s="168">
        <v>46167</v>
      </c>
      <c r="I2388" s="167" t="s">
        <v>6816</v>
      </c>
      <c r="J2388" s="169">
        <v>26132</v>
      </c>
      <c r="K2388" s="167" t="s">
        <v>55</v>
      </c>
      <c r="L2388" s="169">
        <v>1</v>
      </c>
      <c r="M2388" s="167" t="s">
        <v>3504</v>
      </c>
      <c r="N2388" s="169">
        <v>162</v>
      </c>
      <c r="O2388" s="167" t="s">
        <v>3505</v>
      </c>
      <c r="P2388" s="167"/>
      <c r="Q2388" s="167" t="s">
        <v>3527</v>
      </c>
      <c r="R2388" s="167" t="s">
        <v>3528</v>
      </c>
      <c r="S2388" s="169">
        <v>34</v>
      </c>
      <c r="T2388" s="167" t="s">
        <v>3535</v>
      </c>
      <c r="U2388" s="169" t="s">
        <v>3536</v>
      </c>
      <c r="V2388" s="167" t="s">
        <v>6881</v>
      </c>
      <c r="W2388" s="167" t="s">
        <v>6882</v>
      </c>
      <c r="X2388" s="170" t="s">
        <v>160</v>
      </c>
      <c r="Y2388" s="171" t="s">
        <v>6817</v>
      </c>
      <c r="Z2388" s="167" t="s">
        <v>11014</v>
      </c>
      <c r="AA2388" s="176">
        <v>5000</v>
      </c>
      <c r="AB2388" s="167" t="s">
        <v>11254</v>
      </c>
      <c r="AC2388" s="176">
        <v>5000</v>
      </c>
      <c r="AD2388" s="167" t="s">
        <v>11254</v>
      </c>
      <c r="AE2388" s="176">
        <v>2</v>
      </c>
    </row>
    <row r="2389" spans="1:31">
      <c r="A2389" s="178">
        <v>108267606530</v>
      </c>
      <c r="B2389" s="166">
        <v>46164</v>
      </c>
      <c r="C2389" s="167" t="s">
        <v>3524</v>
      </c>
      <c r="D2389" s="167" t="s">
        <v>3525</v>
      </c>
      <c r="E2389" s="167" t="s">
        <v>3526</v>
      </c>
      <c r="F2389" s="167" t="s">
        <v>3501</v>
      </c>
      <c r="G2389" s="167" t="s">
        <v>3502</v>
      </c>
      <c r="H2389" s="168">
        <v>46167</v>
      </c>
      <c r="I2389" s="167" t="s">
        <v>6816</v>
      </c>
      <c r="J2389" s="169">
        <v>26132</v>
      </c>
      <c r="K2389" s="167" t="s">
        <v>55</v>
      </c>
      <c r="L2389" s="169">
        <v>1</v>
      </c>
      <c r="M2389" s="167" t="s">
        <v>3504</v>
      </c>
      <c r="N2389" s="169">
        <v>162</v>
      </c>
      <c r="O2389" s="167" t="s">
        <v>3505</v>
      </c>
      <c r="P2389" s="167"/>
      <c r="Q2389" s="167" t="s">
        <v>3527</v>
      </c>
      <c r="R2389" s="167" t="s">
        <v>3528</v>
      </c>
      <c r="S2389" s="169">
        <v>33</v>
      </c>
      <c r="T2389" s="167" t="s">
        <v>3535</v>
      </c>
      <c r="U2389" s="169" t="s">
        <v>3536</v>
      </c>
      <c r="V2389" s="167" t="s">
        <v>6883</v>
      </c>
      <c r="W2389" s="167" t="s">
        <v>6884</v>
      </c>
      <c r="X2389" s="170" t="s">
        <v>160</v>
      </c>
      <c r="Y2389" s="171" t="s">
        <v>6817</v>
      </c>
      <c r="Z2389" s="167" t="s">
        <v>11014</v>
      </c>
      <c r="AA2389" s="176">
        <v>10000</v>
      </c>
      <c r="AB2389" s="167" t="s">
        <v>11254</v>
      </c>
      <c r="AC2389" s="176">
        <v>10000</v>
      </c>
      <c r="AD2389" s="167" t="s">
        <v>11254</v>
      </c>
      <c r="AE2389" s="176">
        <v>2.5</v>
      </c>
    </row>
    <row r="2390" spans="1:31">
      <c r="A2390" s="178">
        <v>108267606530</v>
      </c>
      <c r="B2390" s="166">
        <v>46164</v>
      </c>
      <c r="C2390" s="167" t="s">
        <v>3524</v>
      </c>
      <c r="D2390" s="167" t="s">
        <v>3525</v>
      </c>
      <c r="E2390" s="167" t="s">
        <v>3526</v>
      </c>
      <c r="F2390" s="167" t="s">
        <v>3501</v>
      </c>
      <c r="G2390" s="167" t="s">
        <v>3502</v>
      </c>
      <c r="H2390" s="168">
        <v>46167</v>
      </c>
      <c r="I2390" s="167" t="s">
        <v>6816</v>
      </c>
      <c r="J2390" s="169">
        <v>26132</v>
      </c>
      <c r="K2390" s="167" t="s">
        <v>55</v>
      </c>
      <c r="L2390" s="169">
        <v>1</v>
      </c>
      <c r="M2390" s="167" t="s">
        <v>3504</v>
      </c>
      <c r="N2390" s="169">
        <v>162</v>
      </c>
      <c r="O2390" s="167" t="s">
        <v>3505</v>
      </c>
      <c r="P2390" s="167"/>
      <c r="Q2390" s="167" t="s">
        <v>3527</v>
      </c>
      <c r="R2390" s="167" t="s">
        <v>3528</v>
      </c>
      <c r="S2390" s="169">
        <v>32</v>
      </c>
      <c r="T2390" s="167" t="s">
        <v>3535</v>
      </c>
      <c r="U2390" s="169" t="s">
        <v>3536</v>
      </c>
      <c r="V2390" s="167" t="s">
        <v>6885</v>
      </c>
      <c r="W2390" s="167" t="s">
        <v>6886</v>
      </c>
      <c r="X2390" s="170" t="s">
        <v>159</v>
      </c>
      <c r="Y2390" s="171" t="s">
        <v>6817</v>
      </c>
      <c r="Z2390" s="167" t="s">
        <v>11014</v>
      </c>
      <c r="AA2390" s="176">
        <v>160000</v>
      </c>
      <c r="AB2390" s="167" t="s">
        <v>11254</v>
      </c>
      <c r="AC2390" s="176">
        <v>160000</v>
      </c>
      <c r="AD2390" s="167" t="s">
        <v>11254</v>
      </c>
      <c r="AE2390" s="176">
        <v>40</v>
      </c>
    </row>
    <row r="2391" spans="1:31">
      <c r="A2391" s="178">
        <v>108267606530</v>
      </c>
      <c r="B2391" s="166">
        <v>46164</v>
      </c>
      <c r="C2391" s="167" t="s">
        <v>3524</v>
      </c>
      <c r="D2391" s="167" t="s">
        <v>3525</v>
      </c>
      <c r="E2391" s="167" t="s">
        <v>3526</v>
      </c>
      <c r="F2391" s="167" t="s">
        <v>3501</v>
      </c>
      <c r="G2391" s="167" t="s">
        <v>3502</v>
      </c>
      <c r="H2391" s="168">
        <v>46167</v>
      </c>
      <c r="I2391" s="167" t="s">
        <v>6816</v>
      </c>
      <c r="J2391" s="169">
        <v>26132</v>
      </c>
      <c r="K2391" s="167" t="s">
        <v>55</v>
      </c>
      <c r="L2391" s="169">
        <v>1</v>
      </c>
      <c r="M2391" s="167" t="s">
        <v>3504</v>
      </c>
      <c r="N2391" s="169">
        <v>162</v>
      </c>
      <c r="O2391" s="167" t="s">
        <v>3505</v>
      </c>
      <c r="P2391" s="167"/>
      <c r="Q2391" s="167" t="s">
        <v>3527</v>
      </c>
      <c r="R2391" s="167" t="s">
        <v>3528</v>
      </c>
      <c r="S2391" s="169">
        <v>31</v>
      </c>
      <c r="T2391" s="167" t="s">
        <v>3535</v>
      </c>
      <c r="U2391" s="169" t="s">
        <v>3536</v>
      </c>
      <c r="V2391" s="167" t="s">
        <v>6885</v>
      </c>
      <c r="W2391" s="167" t="s">
        <v>6886</v>
      </c>
      <c r="X2391" s="170" t="s">
        <v>159</v>
      </c>
      <c r="Y2391" s="171" t="s">
        <v>6817</v>
      </c>
      <c r="Z2391" s="167" t="s">
        <v>11014</v>
      </c>
      <c r="AA2391" s="176">
        <v>160000</v>
      </c>
      <c r="AB2391" s="167" t="s">
        <v>11254</v>
      </c>
      <c r="AC2391" s="176">
        <v>160000</v>
      </c>
      <c r="AD2391" s="167" t="s">
        <v>11254</v>
      </c>
      <c r="AE2391" s="176">
        <v>40</v>
      </c>
    </row>
    <row r="2392" spans="1:31">
      <c r="A2392" s="178">
        <v>108267606530</v>
      </c>
      <c r="B2392" s="166">
        <v>46164</v>
      </c>
      <c r="C2392" s="167" t="s">
        <v>3524</v>
      </c>
      <c r="D2392" s="167" t="s">
        <v>3525</v>
      </c>
      <c r="E2392" s="167" t="s">
        <v>3526</v>
      </c>
      <c r="F2392" s="167" t="s">
        <v>3501</v>
      </c>
      <c r="G2392" s="167" t="s">
        <v>3502</v>
      </c>
      <c r="H2392" s="168">
        <v>46167</v>
      </c>
      <c r="I2392" s="167" t="s">
        <v>6816</v>
      </c>
      <c r="J2392" s="169">
        <v>26132</v>
      </c>
      <c r="K2392" s="167" t="s">
        <v>55</v>
      </c>
      <c r="L2392" s="169">
        <v>1</v>
      </c>
      <c r="M2392" s="167" t="s">
        <v>3504</v>
      </c>
      <c r="N2392" s="169">
        <v>162</v>
      </c>
      <c r="O2392" s="167" t="s">
        <v>3505</v>
      </c>
      <c r="P2392" s="167"/>
      <c r="Q2392" s="167" t="s">
        <v>3527</v>
      </c>
      <c r="R2392" s="167" t="s">
        <v>3528</v>
      </c>
      <c r="S2392" s="169">
        <v>30</v>
      </c>
      <c r="T2392" s="167" t="s">
        <v>3535</v>
      </c>
      <c r="U2392" s="169" t="s">
        <v>3536</v>
      </c>
      <c r="V2392" s="167" t="s">
        <v>6887</v>
      </c>
      <c r="W2392" s="167" t="s">
        <v>4907</v>
      </c>
      <c r="X2392" s="170" t="s">
        <v>159</v>
      </c>
      <c r="Y2392" s="171" t="s">
        <v>6817</v>
      </c>
      <c r="Z2392" s="167" t="s">
        <v>11014</v>
      </c>
      <c r="AA2392" s="176">
        <v>50000</v>
      </c>
      <c r="AB2392" s="167" t="s">
        <v>11254</v>
      </c>
      <c r="AC2392" s="176">
        <v>50000</v>
      </c>
      <c r="AD2392" s="167" t="s">
        <v>11254</v>
      </c>
      <c r="AE2392" s="176">
        <v>12.5</v>
      </c>
    </row>
    <row r="2393" spans="1:31">
      <c r="A2393" s="178">
        <v>108267606530</v>
      </c>
      <c r="B2393" s="166">
        <v>46164</v>
      </c>
      <c r="C2393" s="167" t="s">
        <v>3524</v>
      </c>
      <c r="D2393" s="167" t="s">
        <v>3525</v>
      </c>
      <c r="E2393" s="167" t="s">
        <v>3526</v>
      </c>
      <c r="F2393" s="167" t="s">
        <v>3501</v>
      </c>
      <c r="G2393" s="167" t="s">
        <v>3502</v>
      </c>
      <c r="H2393" s="168">
        <v>46167</v>
      </c>
      <c r="I2393" s="167" t="s">
        <v>6816</v>
      </c>
      <c r="J2393" s="169">
        <v>26132</v>
      </c>
      <c r="K2393" s="167" t="s">
        <v>55</v>
      </c>
      <c r="L2393" s="169">
        <v>1</v>
      </c>
      <c r="M2393" s="167" t="s">
        <v>3504</v>
      </c>
      <c r="N2393" s="169">
        <v>162</v>
      </c>
      <c r="O2393" s="167" t="s">
        <v>3505</v>
      </c>
      <c r="P2393" s="167"/>
      <c r="Q2393" s="167" t="s">
        <v>3527</v>
      </c>
      <c r="R2393" s="167" t="s">
        <v>3528</v>
      </c>
      <c r="S2393" s="169">
        <v>29</v>
      </c>
      <c r="T2393" s="167" t="s">
        <v>3535</v>
      </c>
      <c r="U2393" s="169" t="s">
        <v>3536</v>
      </c>
      <c r="V2393" s="167" t="s">
        <v>6888</v>
      </c>
      <c r="W2393" s="167" t="s">
        <v>6889</v>
      </c>
      <c r="X2393" s="170" t="s">
        <v>160</v>
      </c>
      <c r="Y2393" s="171" t="s">
        <v>6817</v>
      </c>
      <c r="Z2393" s="167" t="s">
        <v>11014</v>
      </c>
      <c r="AA2393" s="176">
        <v>10000</v>
      </c>
      <c r="AB2393" s="167" t="s">
        <v>11254</v>
      </c>
      <c r="AC2393" s="176">
        <v>10000</v>
      </c>
      <c r="AD2393" s="167" t="s">
        <v>11254</v>
      </c>
      <c r="AE2393" s="176">
        <v>2.5</v>
      </c>
    </row>
    <row r="2394" spans="1:31">
      <c r="A2394" s="178">
        <v>108267606530</v>
      </c>
      <c r="B2394" s="166">
        <v>46164</v>
      </c>
      <c r="C2394" s="167" t="s">
        <v>3524</v>
      </c>
      <c r="D2394" s="167" t="s">
        <v>3525</v>
      </c>
      <c r="E2394" s="167" t="s">
        <v>3526</v>
      </c>
      <c r="F2394" s="167" t="s">
        <v>3501</v>
      </c>
      <c r="G2394" s="167" t="s">
        <v>3502</v>
      </c>
      <c r="H2394" s="168">
        <v>46167</v>
      </c>
      <c r="I2394" s="167" t="s">
        <v>6816</v>
      </c>
      <c r="J2394" s="169">
        <v>26132</v>
      </c>
      <c r="K2394" s="167" t="s">
        <v>55</v>
      </c>
      <c r="L2394" s="169">
        <v>1</v>
      </c>
      <c r="M2394" s="167" t="s">
        <v>3504</v>
      </c>
      <c r="N2394" s="169">
        <v>162</v>
      </c>
      <c r="O2394" s="167" t="s">
        <v>3505</v>
      </c>
      <c r="P2394" s="167"/>
      <c r="Q2394" s="167" t="s">
        <v>3527</v>
      </c>
      <c r="R2394" s="167" t="s">
        <v>3528</v>
      </c>
      <c r="S2394" s="169">
        <v>28</v>
      </c>
      <c r="T2394" s="167" t="s">
        <v>3535</v>
      </c>
      <c r="U2394" s="169" t="s">
        <v>3536</v>
      </c>
      <c r="V2394" s="167" t="s">
        <v>6835</v>
      </c>
      <c r="W2394" s="167" t="s">
        <v>6836</v>
      </c>
      <c r="X2394" s="170" t="s">
        <v>159</v>
      </c>
      <c r="Y2394" s="171" t="s">
        <v>6817</v>
      </c>
      <c r="Z2394" s="167" t="s">
        <v>11014</v>
      </c>
      <c r="AA2394" s="176">
        <v>10000</v>
      </c>
      <c r="AB2394" s="167" t="s">
        <v>11254</v>
      </c>
      <c r="AC2394" s="176">
        <v>10000</v>
      </c>
      <c r="AD2394" s="167" t="s">
        <v>11254</v>
      </c>
      <c r="AE2394" s="176">
        <v>3</v>
      </c>
    </row>
    <row r="2395" spans="1:31">
      <c r="A2395" s="178">
        <v>108267606530</v>
      </c>
      <c r="B2395" s="166">
        <v>46164</v>
      </c>
      <c r="C2395" s="167" t="s">
        <v>3524</v>
      </c>
      <c r="D2395" s="167" t="s">
        <v>3525</v>
      </c>
      <c r="E2395" s="167" t="s">
        <v>3526</v>
      </c>
      <c r="F2395" s="167" t="s">
        <v>3501</v>
      </c>
      <c r="G2395" s="167" t="s">
        <v>3502</v>
      </c>
      <c r="H2395" s="168">
        <v>46167</v>
      </c>
      <c r="I2395" s="167" t="s">
        <v>6816</v>
      </c>
      <c r="J2395" s="169">
        <v>26132</v>
      </c>
      <c r="K2395" s="167" t="s">
        <v>55</v>
      </c>
      <c r="L2395" s="169">
        <v>1</v>
      </c>
      <c r="M2395" s="167" t="s">
        <v>3504</v>
      </c>
      <c r="N2395" s="169">
        <v>162</v>
      </c>
      <c r="O2395" s="167" t="s">
        <v>3505</v>
      </c>
      <c r="P2395" s="167"/>
      <c r="Q2395" s="167" t="s">
        <v>3527</v>
      </c>
      <c r="R2395" s="167" t="s">
        <v>3528</v>
      </c>
      <c r="S2395" s="169">
        <v>27</v>
      </c>
      <c r="T2395" s="167" t="s">
        <v>3535</v>
      </c>
      <c r="U2395" s="169" t="s">
        <v>3536</v>
      </c>
      <c r="V2395" s="167" t="s">
        <v>6890</v>
      </c>
      <c r="W2395" s="167" t="s">
        <v>6891</v>
      </c>
      <c r="X2395" s="170" t="s">
        <v>160</v>
      </c>
      <c r="Y2395" s="171" t="s">
        <v>6817</v>
      </c>
      <c r="Z2395" s="167" t="s">
        <v>11014</v>
      </c>
      <c r="AA2395" s="176">
        <v>10000</v>
      </c>
      <c r="AB2395" s="167" t="s">
        <v>11254</v>
      </c>
      <c r="AC2395" s="176">
        <v>10000</v>
      </c>
      <c r="AD2395" s="167" t="s">
        <v>11254</v>
      </c>
      <c r="AE2395" s="176">
        <v>3</v>
      </c>
    </row>
    <row r="2396" spans="1:31">
      <c r="A2396" s="178">
        <v>108267606530</v>
      </c>
      <c r="B2396" s="166">
        <v>46164</v>
      </c>
      <c r="C2396" s="167" t="s">
        <v>3524</v>
      </c>
      <c r="D2396" s="167" t="s">
        <v>3525</v>
      </c>
      <c r="E2396" s="167" t="s">
        <v>3526</v>
      </c>
      <c r="F2396" s="167" t="s">
        <v>3501</v>
      </c>
      <c r="G2396" s="167" t="s">
        <v>3502</v>
      </c>
      <c r="H2396" s="168">
        <v>46167</v>
      </c>
      <c r="I2396" s="167" t="s">
        <v>6816</v>
      </c>
      <c r="J2396" s="169">
        <v>26132</v>
      </c>
      <c r="K2396" s="167" t="s">
        <v>55</v>
      </c>
      <c r="L2396" s="169">
        <v>1</v>
      </c>
      <c r="M2396" s="167" t="s">
        <v>3504</v>
      </c>
      <c r="N2396" s="169">
        <v>162</v>
      </c>
      <c r="O2396" s="167" t="s">
        <v>3505</v>
      </c>
      <c r="P2396" s="167"/>
      <c r="Q2396" s="167" t="s">
        <v>3527</v>
      </c>
      <c r="R2396" s="167" t="s">
        <v>3528</v>
      </c>
      <c r="S2396" s="169">
        <v>26</v>
      </c>
      <c r="T2396" s="167" t="s">
        <v>3535</v>
      </c>
      <c r="U2396" s="169" t="s">
        <v>3536</v>
      </c>
      <c r="V2396" s="167" t="s">
        <v>6892</v>
      </c>
      <c r="W2396" s="167" t="s">
        <v>6893</v>
      </c>
      <c r="X2396" s="170" t="s">
        <v>159</v>
      </c>
      <c r="Y2396" s="171" t="s">
        <v>6817</v>
      </c>
      <c r="Z2396" s="167" t="s">
        <v>11014</v>
      </c>
      <c r="AA2396" s="176">
        <v>10000</v>
      </c>
      <c r="AB2396" s="167" t="s">
        <v>11254</v>
      </c>
      <c r="AC2396" s="176">
        <v>10000</v>
      </c>
      <c r="AD2396" s="167" t="s">
        <v>11254</v>
      </c>
      <c r="AE2396" s="176">
        <v>3</v>
      </c>
    </row>
    <row r="2397" spans="1:31">
      <c r="A2397" s="178">
        <v>108267606530</v>
      </c>
      <c r="B2397" s="166">
        <v>46164</v>
      </c>
      <c r="C2397" s="167" t="s">
        <v>3524</v>
      </c>
      <c r="D2397" s="167" t="s">
        <v>3525</v>
      </c>
      <c r="E2397" s="167" t="s">
        <v>3526</v>
      </c>
      <c r="F2397" s="167" t="s">
        <v>3501</v>
      </c>
      <c r="G2397" s="167" t="s">
        <v>3502</v>
      </c>
      <c r="H2397" s="168">
        <v>46167</v>
      </c>
      <c r="I2397" s="167" t="s">
        <v>6816</v>
      </c>
      <c r="J2397" s="169">
        <v>26132</v>
      </c>
      <c r="K2397" s="167" t="s">
        <v>55</v>
      </c>
      <c r="L2397" s="169">
        <v>1</v>
      </c>
      <c r="M2397" s="167" t="s">
        <v>3504</v>
      </c>
      <c r="N2397" s="169">
        <v>162</v>
      </c>
      <c r="O2397" s="167" t="s">
        <v>3505</v>
      </c>
      <c r="P2397" s="167"/>
      <c r="Q2397" s="167" t="s">
        <v>3527</v>
      </c>
      <c r="R2397" s="167" t="s">
        <v>3528</v>
      </c>
      <c r="S2397" s="169">
        <v>25</v>
      </c>
      <c r="T2397" s="167" t="s">
        <v>3535</v>
      </c>
      <c r="U2397" s="169" t="s">
        <v>3536</v>
      </c>
      <c r="V2397" s="167" t="s">
        <v>6894</v>
      </c>
      <c r="W2397" s="167" t="s">
        <v>6895</v>
      </c>
      <c r="X2397" s="170" t="s">
        <v>159</v>
      </c>
      <c r="Y2397" s="171" t="s">
        <v>6817</v>
      </c>
      <c r="Z2397" s="167" t="s">
        <v>11014</v>
      </c>
      <c r="AA2397" s="176">
        <v>10000</v>
      </c>
      <c r="AB2397" s="167" t="s">
        <v>11254</v>
      </c>
      <c r="AC2397" s="176">
        <v>10000</v>
      </c>
      <c r="AD2397" s="167" t="s">
        <v>11254</v>
      </c>
      <c r="AE2397" s="176">
        <v>3.3</v>
      </c>
    </row>
    <row r="2398" spans="1:31">
      <c r="A2398" s="178">
        <v>108267606530</v>
      </c>
      <c r="B2398" s="166">
        <v>46164</v>
      </c>
      <c r="C2398" s="167" t="s">
        <v>3524</v>
      </c>
      <c r="D2398" s="167" t="s">
        <v>3525</v>
      </c>
      <c r="E2398" s="167" t="s">
        <v>3526</v>
      </c>
      <c r="F2398" s="167" t="s">
        <v>3501</v>
      </c>
      <c r="G2398" s="167" t="s">
        <v>3502</v>
      </c>
      <c r="H2398" s="168">
        <v>46167</v>
      </c>
      <c r="I2398" s="167" t="s">
        <v>6816</v>
      </c>
      <c r="J2398" s="169">
        <v>26132</v>
      </c>
      <c r="K2398" s="167" t="s">
        <v>55</v>
      </c>
      <c r="L2398" s="169">
        <v>1</v>
      </c>
      <c r="M2398" s="167" t="s">
        <v>3504</v>
      </c>
      <c r="N2398" s="169">
        <v>162</v>
      </c>
      <c r="O2398" s="167" t="s">
        <v>3505</v>
      </c>
      <c r="P2398" s="167"/>
      <c r="Q2398" s="167" t="s">
        <v>3527</v>
      </c>
      <c r="R2398" s="167" t="s">
        <v>3528</v>
      </c>
      <c r="S2398" s="169">
        <v>24</v>
      </c>
      <c r="T2398" s="167" t="s">
        <v>3535</v>
      </c>
      <c r="U2398" s="169" t="s">
        <v>3536</v>
      </c>
      <c r="V2398" s="167" t="s">
        <v>6894</v>
      </c>
      <c r="W2398" s="167" t="s">
        <v>6895</v>
      </c>
      <c r="X2398" s="170" t="s">
        <v>159</v>
      </c>
      <c r="Y2398" s="171" t="s">
        <v>6817</v>
      </c>
      <c r="Z2398" s="167" t="s">
        <v>11014</v>
      </c>
      <c r="AA2398" s="176">
        <v>10000</v>
      </c>
      <c r="AB2398" s="167" t="s">
        <v>11254</v>
      </c>
      <c r="AC2398" s="176">
        <v>10000</v>
      </c>
      <c r="AD2398" s="167" t="s">
        <v>11254</v>
      </c>
      <c r="AE2398" s="176">
        <v>3.3</v>
      </c>
    </row>
    <row r="2399" spans="1:31">
      <c r="A2399" s="178">
        <v>108267606530</v>
      </c>
      <c r="B2399" s="166">
        <v>46164</v>
      </c>
      <c r="C2399" s="167" t="s">
        <v>3524</v>
      </c>
      <c r="D2399" s="167" t="s">
        <v>3525</v>
      </c>
      <c r="E2399" s="167" t="s">
        <v>3526</v>
      </c>
      <c r="F2399" s="167" t="s">
        <v>3501</v>
      </c>
      <c r="G2399" s="167" t="s">
        <v>3502</v>
      </c>
      <c r="H2399" s="168">
        <v>46167</v>
      </c>
      <c r="I2399" s="167" t="s">
        <v>6816</v>
      </c>
      <c r="J2399" s="169">
        <v>26132</v>
      </c>
      <c r="K2399" s="167" t="s">
        <v>55</v>
      </c>
      <c r="L2399" s="169">
        <v>1</v>
      </c>
      <c r="M2399" s="167" t="s">
        <v>3504</v>
      </c>
      <c r="N2399" s="169">
        <v>162</v>
      </c>
      <c r="O2399" s="167" t="s">
        <v>3505</v>
      </c>
      <c r="P2399" s="167"/>
      <c r="Q2399" s="167" t="s">
        <v>3527</v>
      </c>
      <c r="R2399" s="167" t="s">
        <v>3528</v>
      </c>
      <c r="S2399" s="169">
        <v>23</v>
      </c>
      <c r="T2399" s="167" t="s">
        <v>3535</v>
      </c>
      <c r="U2399" s="169" t="s">
        <v>3536</v>
      </c>
      <c r="V2399" s="167" t="s">
        <v>6896</v>
      </c>
      <c r="W2399" s="167" t="s">
        <v>6897</v>
      </c>
      <c r="X2399" s="170" t="s">
        <v>160</v>
      </c>
      <c r="Y2399" s="171" t="s">
        <v>6817</v>
      </c>
      <c r="Z2399" s="167" t="s">
        <v>11014</v>
      </c>
      <c r="AA2399" s="176">
        <v>10000</v>
      </c>
      <c r="AB2399" s="167" t="s">
        <v>11254</v>
      </c>
      <c r="AC2399" s="176">
        <v>10000</v>
      </c>
      <c r="AD2399" s="167" t="s">
        <v>11254</v>
      </c>
      <c r="AE2399" s="176">
        <v>3</v>
      </c>
    </row>
    <row r="2400" spans="1:31">
      <c r="A2400" s="178">
        <v>108267606530</v>
      </c>
      <c r="B2400" s="166">
        <v>46164</v>
      </c>
      <c r="C2400" s="167" t="s">
        <v>3524</v>
      </c>
      <c r="D2400" s="167" t="s">
        <v>3525</v>
      </c>
      <c r="E2400" s="167" t="s">
        <v>3526</v>
      </c>
      <c r="F2400" s="167" t="s">
        <v>3501</v>
      </c>
      <c r="G2400" s="167" t="s">
        <v>3502</v>
      </c>
      <c r="H2400" s="168">
        <v>46167</v>
      </c>
      <c r="I2400" s="167" t="s">
        <v>6816</v>
      </c>
      <c r="J2400" s="169">
        <v>26132</v>
      </c>
      <c r="K2400" s="167" t="s">
        <v>55</v>
      </c>
      <c r="L2400" s="169">
        <v>1</v>
      </c>
      <c r="M2400" s="167" t="s">
        <v>3504</v>
      </c>
      <c r="N2400" s="169">
        <v>162</v>
      </c>
      <c r="O2400" s="167" t="s">
        <v>3505</v>
      </c>
      <c r="P2400" s="167"/>
      <c r="Q2400" s="167" t="s">
        <v>3527</v>
      </c>
      <c r="R2400" s="167" t="s">
        <v>3528</v>
      </c>
      <c r="S2400" s="169">
        <v>22</v>
      </c>
      <c r="T2400" s="167" t="s">
        <v>3535</v>
      </c>
      <c r="U2400" s="169" t="s">
        <v>3536</v>
      </c>
      <c r="V2400" s="167" t="s">
        <v>6898</v>
      </c>
      <c r="W2400" s="167" t="s">
        <v>6899</v>
      </c>
      <c r="X2400" s="170" t="s">
        <v>160</v>
      </c>
      <c r="Y2400" s="171" t="s">
        <v>6817</v>
      </c>
      <c r="Z2400" s="167" t="s">
        <v>11014</v>
      </c>
      <c r="AA2400" s="176">
        <v>10000</v>
      </c>
      <c r="AB2400" s="167" t="s">
        <v>11254</v>
      </c>
      <c r="AC2400" s="176">
        <v>10000</v>
      </c>
      <c r="AD2400" s="167" t="s">
        <v>11254</v>
      </c>
      <c r="AE2400" s="176">
        <v>2.8</v>
      </c>
    </row>
    <row r="2401" spans="1:31">
      <c r="A2401" s="178">
        <v>108267606530</v>
      </c>
      <c r="B2401" s="166">
        <v>46164</v>
      </c>
      <c r="C2401" s="167" t="s">
        <v>3524</v>
      </c>
      <c r="D2401" s="167" t="s">
        <v>3525</v>
      </c>
      <c r="E2401" s="167" t="s">
        <v>3526</v>
      </c>
      <c r="F2401" s="167" t="s">
        <v>3501</v>
      </c>
      <c r="G2401" s="167" t="s">
        <v>3502</v>
      </c>
      <c r="H2401" s="168">
        <v>46167</v>
      </c>
      <c r="I2401" s="167" t="s">
        <v>6816</v>
      </c>
      <c r="J2401" s="169">
        <v>26132</v>
      </c>
      <c r="K2401" s="167" t="s">
        <v>55</v>
      </c>
      <c r="L2401" s="169">
        <v>1</v>
      </c>
      <c r="M2401" s="167" t="s">
        <v>3504</v>
      </c>
      <c r="N2401" s="169">
        <v>162</v>
      </c>
      <c r="O2401" s="167" t="s">
        <v>3505</v>
      </c>
      <c r="P2401" s="167"/>
      <c r="Q2401" s="167" t="s">
        <v>3527</v>
      </c>
      <c r="R2401" s="167" t="s">
        <v>3528</v>
      </c>
      <c r="S2401" s="169">
        <v>21</v>
      </c>
      <c r="T2401" s="167" t="s">
        <v>3535</v>
      </c>
      <c r="U2401" s="169" t="s">
        <v>3536</v>
      </c>
      <c r="V2401" s="167" t="s">
        <v>6900</v>
      </c>
      <c r="W2401" s="167" t="s">
        <v>6901</v>
      </c>
      <c r="X2401" s="170" t="s">
        <v>159</v>
      </c>
      <c r="Y2401" s="171" t="s">
        <v>6817</v>
      </c>
      <c r="Z2401" s="167" t="s">
        <v>11014</v>
      </c>
      <c r="AA2401" s="176">
        <v>20000</v>
      </c>
      <c r="AB2401" s="167" t="s">
        <v>11254</v>
      </c>
      <c r="AC2401" s="176">
        <v>20000</v>
      </c>
      <c r="AD2401" s="167" t="s">
        <v>11254</v>
      </c>
      <c r="AE2401" s="176">
        <v>5</v>
      </c>
    </row>
    <row r="2402" spans="1:31">
      <c r="A2402" s="178">
        <v>108267606530</v>
      </c>
      <c r="B2402" s="166">
        <v>46164</v>
      </c>
      <c r="C2402" s="167" t="s">
        <v>3524</v>
      </c>
      <c r="D2402" s="167" t="s">
        <v>3525</v>
      </c>
      <c r="E2402" s="167" t="s">
        <v>3526</v>
      </c>
      <c r="F2402" s="167" t="s">
        <v>3501</v>
      </c>
      <c r="G2402" s="167" t="s">
        <v>3502</v>
      </c>
      <c r="H2402" s="168">
        <v>46167</v>
      </c>
      <c r="I2402" s="167" t="s">
        <v>6816</v>
      </c>
      <c r="J2402" s="169">
        <v>26132</v>
      </c>
      <c r="K2402" s="167" t="s">
        <v>55</v>
      </c>
      <c r="L2402" s="169">
        <v>1</v>
      </c>
      <c r="M2402" s="167" t="s">
        <v>3504</v>
      </c>
      <c r="N2402" s="169">
        <v>162</v>
      </c>
      <c r="O2402" s="167" t="s">
        <v>3505</v>
      </c>
      <c r="P2402" s="167"/>
      <c r="Q2402" s="167" t="s">
        <v>3527</v>
      </c>
      <c r="R2402" s="167" t="s">
        <v>3528</v>
      </c>
      <c r="S2402" s="169">
        <v>20</v>
      </c>
      <c r="T2402" s="167" t="s">
        <v>3535</v>
      </c>
      <c r="U2402" s="169" t="s">
        <v>3536</v>
      </c>
      <c r="V2402" s="167" t="s">
        <v>6902</v>
      </c>
      <c r="W2402" s="167" t="s">
        <v>6903</v>
      </c>
      <c r="X2402" s="170" t="s">
        <v>159</v>
      </c>
      <c r="Y2402" s="171" t="s">
        <v>6817</v>
      </c>
      <c r="Z2402" s="167" t="s">
        <v>11014</v>
      </c>
      <c r="AA2402" s="176">
        <v>10000</v>
      </c>
      <c r="AB2402" s="167" t="s">
        <v>11254</v>
      </c>
      <c r="AC2402" s="176">
        <v>10000</v>
      </c>
      <c r="AD2402" s="167" t="s">
        <v>11254</v>
      </c>
      <c r="AE2402" s="176">
        <v>3</v>
      </c>
    </row>
    <row r="2403" spans="1:31">
      <c r="A2403" s="178">
        <v>108267606530</v>
      </c>
      <c r="B2403" s="166">
        <v>46164</v>
      </c>
      <c r="C2403" s="167" t="s">
        <v>3524</v>
      </c>
      <c r="D2403" s="167" t="s">
        <v>3525</v>
      </c>
      <c r="E2403" s="167" t="s">
        <v>3526</v>
      </c>
      <c r="F2403" s="167" t="s">
        <v>3501</v>
      </c>
      <c r="G2403" s="167" t="s">
        <v>3502</v>
      </c>
      <c r="H2403" s="168">
        <v>46167</v>
      </c>
      <c r="I2403" s="167" t="s">
        <v>6816</v>
      </c>
      <c r="J2403" s="169">
        <v>26132</v>
      </c>
      <c r="K2403" s="167" t="s">
        <v>55</v>
      </c>
      <c r="L2403" s="169">
        <v>1</v>
      </c>
      <c r="M2403" s="167" t="s">
        <v>3504</v>
      </c>
      <c r="N2403" s="169">
        <v>162</v>
      </c>
      <c r="O2403" s="167" t="s">
        <v>3505</v>
      </c>
      <c r="P2403" s="167"/>
      <c r="Q2403" s="167" t="s">
        <v>3527</v>
      </c>
      <c r="R2403" s="167" t="s">
        <v>3528</v>
      </c>
      <c r="S2403" s="169">
        <v>19</v>
      </c>
      <c r="T2403" s="167" t="s">
        <v>3535</v>
      </c>
      <c r="U2403" s="169" t="s">
        <v>3536</v>
      </c>
      <c r="V2403" s="167" t="s">
        <v>6902</v>
      </c>
      <c r="W2403" s="167" t="s">
        <v>6903</v>
      </c>
      <c r="X2403" s="170" t="s">
        <v>159</v>
      </c>
      <c r="Y2403" s="171" t="s">
        <v>6817</v>
      </c>
      <c r="Z2403" s="167" t="s">
        <v>11014</v>
      </c>
      <c r="AA2403" s="176">
        <v>10000</v>
      </c>
      <c r="AB2403" s="167" t="s">
        <v>11254</v>
      </c>
      <c r="AC2403" s="176">
        <v>10000</v>
      </c>
      <c r="AD2403" s="167" t="s">
        <v>11254</v>
      </c>
      <c r="AE2403" s="176">
        <v>3</v>
      </c>
    </row>
    <row r="2404" spans="1:31">
      <c r="A2404" s="178">
        <v>108267606530</v>
      </c>
      <c r="B2404" s="166">
        <v>46164</v>
      </c>
      <c r="C2404" s="167" t="s">
        <v>3524</v>
      </c>
      <c r="D2404" s="167" t="s">
        <v>3525</v>
      </c>
      <c r="E2404" s="167" t="s">
        <v>3526</v>
      </c>
      <c r="F2404" s="167" t="s">
        <v>3501</v>
      </c>
      <c r="G2404" s="167" t="s">
        <v>3502</v>
      </c>
      <c r="H2404" s="168">
        <v>46167</v>
      </c>
      <c r="I2404" s="167" t="s">
        <v>6816</v>
      </c>
      <c r="J2404" s="169">
        <v>26132</v>
      </c>
      <c r="K2404" s="167" t="s">
        <v>55</v>
      </c>
      <c r="L2404" s="169">
        <v>1</v>
      </c>
      <c r="M2404" s="167" t="s">
        <v>3504</v>
      </c>
      <c r="N2404" s="169">
        <v>162</v>
      </c>
      <c r="O2404" s="167" t="s">
        <v>3505</v>
      </c>
      <c r="P2404" s="167"/>
      <c r="Q2404" s="167" t="s">
        <v>3527</v>
      </c>
      <c r="R2404" s="167" t="s">
        <v>3528</v>
      </c>
      <c r="S2404" s="169">
        <v>18</v>
      </c>
      <c r="T2404" s="167" t="s">
        <v>3535</v>
      </c>
      <c r="U2404" s="169" t="s">
        <v>3536</v>
      </c>
      <c r="V2404" s="167" t="s">
        <v>6904</v>
      </c>
      <c r="W2404" s="167" t="s">
        <v>6905</v>
      </c>
      <c r="X2404" s="170" t="s">
        <v>159</v>
      </c>
      <c r="Y2404" s="171" t="s">
        <v>6817</v>
      </c>
      <c r="Z2404" s="167" t="s">
        <v>11014</v>
      </c>
      <c r="AA2404" s="176">
        <v>10000</v>
      </c>
      <c r="AB2404" s="167" t="s">
        <v>11254</v>
      </c>
      <c r="AC2404" s="176">
        <v>10000</v>
      </c>
      <c r="AD2404" s="167" t="s">
        <v>11254</v>
      </c>
      <c r="AE2404" s="176">
        <v>3</v>
      </c>
    </row>
    <row r="2405" spans="1:31">
      <c r="A2405" s="178">
        <v>108267606530</v>
      </c>
      <c r="B2405" s="166">
        <v>46164</v>
      </c>
      <c r="C2405" s="167" t="s">
        <v>3524</v>
      </c>
      <c r="D2405" s="167" t="s">
        <v>3525</v>
      </c>
      <c r="E2405" s="167" t="s">
        <v>3526</v>
      </c>
      <c r="F2405" s="167" t="s">
        <v>3501</v>
      </c>
      <c r="G2405" s="167" t="s">
        <v>3502</v>
      </c>
      <c r="H2405" s="168">
        <v>46167</v>
      </c>
      <c r="I2405" s="167" t="s">
        <v>6816</v>
      </c>
      <c r="J2405" s="169">
        <v>26132</v>
      </c>
      <c r="K2405" s="167" t="s">
        <v>55</v>
      </c>
      <c r="L2405" s="169">
        <v>1</v>
      </c>
      <c r="M2405" s="167" t="s">
        <v>3504</v>
      </c>
      <c r="N2405" s="169">
        <v>162</v>
      </c>
      <c r="O2405" s="167" t="s">
        <v>3505</v>
      </c>
      <c r="P2405" s="167"/>
      <c r="Q2405" s="167" t="s">
        <v>3527</v>
      </c>
      <c r="R2405" s="167" t="s">
        <v>3528</v>
      </c>
      <c r="S2405" s="169">
        <v>17</v>
      </c>
      <c r="T2405" s="167" t="s">
        <v>3535</v>
      </c>
      <c r="U2405" s="169" t="s">
        <v>3536</v>
      </c>
      <c r="V2405" s="167" t="s">
        <v>6904</v>
      </c>
      <c r="W2405" s="167" t="s">
        <v>6905</v>
      </c>
      <c r="X2405" s="170" t="s">
        <v>159</v>
      </c>
      <c r="Y2405" s="171" t="s">
        <v>6817</v>
      </c>
      <c r="Z2405" s="167" t="s">
        <v>11014</v>
      </c>
      <c r="AA2405" s="176">
        <v>10000</v>
      </c>
      <c r="AB2405" s="167" t="s">
        <v>11254</v>
      </c>
      <c r="AC2405" s="176">
        <v>10000</v>
      </c>
      <c r="AD2405" s="167" t="s">
        <v>11254</v>
      </c>
      <c r="AE2405" s="176">
        <v>3</v>
      </c>
    </row>
    <row r="2406" spans="1:31">
      <c r="A2406" s="178">
        <v>108267606530</v>
      </c>
      <c r="B2406" s="166">
        <v>46164</v>
      </c>
      <c r="C2406" s="167" t="s">
        <v>3524</v>
      </c>
      <c r="D2406" s="167" t="s">
        <v>3525</v>
      </c>
      <c r="E2406" s="167" t="s">
        <v>3526</v>
      </c>
      <c r="F2406" s="167" t="s">
        <v>3501</v>
      </c>
      <c r="G2406" s="167" t="s">
        <v>3502</v>
      </c>
      <c r="H2406" s="168">
        <v>46167</v>
      </c>
      <c r="I2406" s="167" t="s">
        <v>6816</v>
      </c>
      <c r="J2406" s="169">
        <v>26132</v>
      </c>
      <c r="K2406" s="167" t="s">
        <v>55</v>
      </c>
      <c r="L2406" s="169">
        <v>1</v>
      </c>
      <c r="M2406" s="167" t="s">
        <v>3504</v>
      </c>
      <c r="N2406" s="169">
        <v>162</v>
      </c>
      <c r="O2406" s="167" t="s">
        <v>3505</v>
      </c>
      <c r="P2406" s="167"/>
      <c r="Q2406" s="167" t="s">
        <v>3527</v>
      </c>
      <c r="R2406" s="167" t="s">
        <v>3528</v>
      </c>
      <c r="S2406" s="169">
        <v>16</v>
      </c>
      <c r="T2406" s="167" t="s">
        <v>3535</v>
      </c>
      <c r="U2406" s="169" t="s">
        <v>3536</v>
      </c>
      <c r="V2406" s="167" t="s">
        <v>6906</v>
      </c>
      <c r="W2406" s="167" t="s">
        <v>6907</v>
      </c>
      <c r="X2406" s="170" t="s">
        <v>159</v>
      </c>
      <c r="Y2406" s="171" t="s">
        <v>6817</v>
      </c>
      <c r="Z2406" s="167" t="s">
        <v>11014</v>
      </c>
      <c r="AA2406" s="176">
        <v>10000</v>
      </c>
      <c r="AB2406" s="167" t="s">
        <v>11254</v>
      </c>
      <c r="AC2406" s="176">
        <v>10000</v>
      </c>
      <c r="AD2406" s="167" t="s">
        <v>11254</v>
      </c>
      <c r="AE2406" s="176">
        <v>3</v>
      </c>
    </row>
    <row r="2407" spans="1:31">
      <c r="A2407" s="178">
        <v>108267606530</v>
      </c>
      <c r="B2407" s="166">
        <v>46164</v>
      </c>
      <c r="C2407" s="167" t="s">
        <v>3524</v>
      </c>
      <c r="D2407" s="167" t="s">
        <v>3525</v>
      </c>
      <c r="E2407" s="167" t="s">
        <v>3526</v>
      </c>
      <c r="F2407" s="167" t="s">
        <v>3501</v>
      </c>
      <c r="G2407" s="167" t="s">
        <v>3502</v>
      </c>
      <c r="H2407" s="168">
        <v>46167</v>
      </c>
      <c r="I2407" s="167" t="s">
        <v>6816</v>
      </c>
      <c r="J2407" s="169">
        <v>26132</v>
      </c>
      <c r="K2407" s="167" t="s">
        <v>55</v>
      </c>
      <c r="L2407" s="169">
        <v>1</v>
      </c>
      <c r="M2407" s="167" t="s">
        <v>3504</v>
      </c>
      <c r="N2407" s="169">
        <v>162</v>
      </c>
      <c r="O2407" s="167" t="s">
        <v>3505</v>
      </c>
      <c r="P2407" s="167"/>
      <c r="Q2407" s="167" t="s">
        <v>3527</v>
      </c>
      <c r="R2407" s="167" t="s">
        <v>3528</v>
      </c>
      <c r="S2407" s="169">
        <v>15</v>
      </c>
      <c r="T2407" s="167" t="s">
        <v>3535</v>
      </c>
      <c r="U2407" s="169" t="s">
        <v>3536</v>
      </c>
      <c r="V2407" s="167" t="s">
        <v>6908</v>
      </c>
      <c r="W2407" s="167" t="s">
        <v>6909</v>
      </c>
      <c r="X2407" s="170" t="s">
        <v>159</v>
      </c>
      <c r="Y2407" s="171" t="s">
        <v>6817</v>
      </c>
      <c r="Z2407" s="167" t="s">
        <v>11014</v>
      </c>
      <c r="AA2407" s="176">
        <v>10000</v>
      </c>
      <c r="AB2407" s="167" t="s">
        <v>11254</v>
      </c>
      <c r="AC2407" s="176">
        <v>10000</v>
      </c>
      <c r="AD2407" s="167" t="s">
        <v>11254</v>
      </c>
      <c r="AE2407" s="176">
        <v>3</v>
      </c>
    </row>
    <row r="2408" spans="1:31">
      <c r="A2408" s="178">
        <v>108267606530</v>
      </c>
      <c r="B2408" s="166">
        <v>46164</v>
      </c>
      <c r="C2408" s="167" t="s">
        <v>3524</v>
      </c>
      <c r="D2408" s="167" t="s">
        <v>3525</v>
      </c>
      <c r="E2408" s="167" t="s">
        <v>3526</v>
      </c>
      <c r="F2408" s="167" t="s">
        <v>3501</v>
      </c>
      <c r="G2408" s="167" t="s">
        <v>3502</v>
      </c>
      <c r="H2408" s="168">
        <v>46167</v>
      </c>
      <c r="I2408" s="167" t="s">
        <v>6816</v>
      </c>
      <c r="J2408" s="169">
        <v>26132</v>
      </c>
      <c r="K2408" s="167" t="s">
        <v>55</v>
      </c>
      <c r="L2408" s="169">
        <v>1</v>
      </c>
      <c r="M2408" s="167" t="s">
        <v>3504</v>
      </c>
      <c r="N2408" s="169">
        <v>162</v>
      </c>
      <c r="O2408" s="167" t="s">
        <v>3505</v>
      </c>
      <c r="P2408" s="167"/>
      <c r="Q2408" s="167" t="s">
        <v>3527</v>
      </c>
      <c r="R2408" s="167" t="s">
        <v>3528</v>
      </c>
      <c r="S2408" s="169">
        <v>14</v>
      </c>
      <c r="T2408" s="167" t="s">
        <v>3535</v>
      </c>
      <c r="U2408" s="169" t="s">
        <v>3536</v>
      </c>
      <c r="V2408" s="167" t="s">
        <v>6910</v>
      </c>
      <c r="W2408" s="167" t="s">
        <v>6911</v>
      </c>
      <c r="X2408" s="170" t="s">
        <v>159</v>
      </c>
      <c r="Y2408" s="171" t="s">
        <v>6817</v>
      </c>
      <c r="Z2408" s="167" t="s">
        <v>11014</v>
      </c>
      <c r="AA2408" s="176">
        <v>10000</v>
      </c>
      <c r="AB2408" s="167" t="s">
        <v>11254</v>
      </c>
      <c r="AC2408" s="176">
        <v>10000</v>
      </c>
      <c r="AD2408" s="167" t="s">
        <v>11254</v>
      </c>
      <c r="AE2408" s="176">
        <v>3</v>
      </c>
    </row>
    <row r="2409" spans="1:31">
      <c r="A2409" s="178">
        <v>108267606530</v>
      </c>
      <c r="B2409" s="166">
        <v>46164</v>
      </c>
      <c r="C2409" s="167" t="s">
        <v>3524</v>
      </c>
      <c r="D2409" s="167" t="s">
        <v>3525</v>
      </c>
      <c r="E2409" s="167" t="s">
        <v>3526</v>
      </c>
      <c r="F2409" s="167" t="s">
        <v>3501</v>
      </c>
      <c r="G2409" s="167" t="s">
        <v>3502</v>
      </c>
      <c r="H2409" s="168">
        <v>46167</v>
      </c>
      <c r="I2409" s="167" t="s">
        <v>6816</v>
      </c>
      <c r="J2409" s="169">
        <v>26132</v>
      </c>
      <c r="K2409" s="167" t="s">
        <v>55</v>
      </c>
      <c r="L2409" s="169">
        <v>1</v>
      </c>
      <c r="M2409" s="167" t="s">
        <v>3504</v>
      </c>
      <c r="N2409" s="169">
        <v>162</v>
      </c>
      <c r="O2409" s="167" t="s">
        <v>3505</v>
      </c>
      <c r="P2409" s="167"/>
      <c r="Q2409" s="167" t="s">
        <v>3527</v>
      </c>
      <c r="R2409" s="167" t="s">
        <v>3528</v>
      </c>
      <c r="S2409" s="169">
        <v>13</v>
      </c>
      <c r="T2409" s="167" t="s">
        <v>3535</v>
      </c>
      <c r="U2409" s="169" t="s">
        <v>3536</v>
      </c>
      <c r="V2409" s="167" t="s">
        <v>3729</v>
      </c>
      <c r="W2409" s="167" t="s">
        <v>3730</v>
      </c>
      <c r="X2409" s="170" t="s">
        <v>159</v>
      </c>
      <c r="Y2409" s="171" t="s">
        <v>6817</v>
      </c>
      <c r="Z2409" s="167" t="s">
        <v>11014</v>
      </c>
      <c r="AA2409" s="176">
        <v>30000</v>
      </c>
      <c r="AB2409" s="167" t="s">
        <v>11254</v>
      </c>
      <c r="AC2409" s="176">
        <v>30000</v>
      </c>
      <c r="AD2409" s="167" t="s">
        <v>11254</v>
      </c>
      <c r="AE2409" s="176">
        <v>8.1</v>
      </c>
    </row>
    <row r="2410" spans="1:31">
      <c r="A2410" s="178">
        <v>108267606530</v>
      </c>
      <c r="B2410" s="166">
        <v>46164</v>
      </c>
      <c r="C2410" s="167" t="s">
        <v>3524</v>
      </c>
      <c r="D2410" s="167" t="s">
        <v>3525</v>
      </c>
      <c r="E2410" s="167" t="s">
        <v>3526</v>
      </c>
      <c r="F2410" s="167" t="s">
        <v>3501</v>
      </c>
      <c r="G2410" s="167" t="s">
        <v>3502</v>
      </c>
      <c r="H2410" s="168">
        <v>46167</v>
      </c>
      <c r="I2410" s="167" t="s">
        <v>6816</v>
      </c>
      <c r="J2410" s="169">
        <v>26132</v>
      </c>
      <c r="K2410" s="167" t="s">
        <v>55</v>
      </c>
      <c r="L2410" s="169">
        <v>1</v>
      </c>
      <c r="M2410" s="167" t="s">
        <v>3504</v>
      </c>
      <c r="N2410" s="169">
        <v>162</v>
      </c>
      <c r="O2410" s="167" t="s">
        <v>3505</v>
      </c>
      <c r="P2410" s="167"/>
      <c r="Q2410" s="167" t="s">
        <v>3527</v>
      </c>
      <c r="R2410" s="167" t="s">
        <v>3528</v>
      </c>
      <c r="S2410" s="169">
        <v>12</v>
      </c>
      <c r="T2410" s="167" t="s">
        <v>3535</v>
      </c>
      <c r="U2410" s="169" t="s">
        <v>3536</v>
      </c>
      <c r="V2410" s="167" t="s">
        <v>6837</v>
      </c>
      <c r="W2410" s="167" t="s">
        <v>4185</v>
      </c>
      <c r="X2410" s="170" t="s">
        <v>159</v>
      </c>
      <c r="Y2410" s="171" t="s">
        <v>6817</v>
      </c>
      <c r="Z2410" s="167" t="s">
        <v>11014</v>
      </c>
      <c r="AA2410" s="176">
        <v>70000</v>
      </c>
      <c r="AB2410" s="167" t="s">
        <v>11254</v>
      </c>
      <c r="AC2410" s="176">
        <v>70000</v>
      </c>
      <c r="AD2410" s="167" t="s">
        <v>11254</v>
      </c>
      <c r="AE2410" s="176">
        <v>21</v>
      </c>
    </row>
    <row r="2411" spans="1:31">
      <c r="A2411" s="178">
        <v>108267606530</v>
      </c>
      <c r="B2411" s="166">
        <v>46164</v>
      </c>
      <c r="C2411" s="167" t="s">
        <v>3524</v>
      </c>
      <c r="D2411" s="167" t="s">
        <v>3525</v>
      </c>
      <c r="E2411" s="167" t="s">
        <v>3526</v>
      </c>
      <c r="F2411" s="167" t="s">
        <v>3501</v>
      </c>
      <c r="G2411" s="167" t="s">
        <v>3502</v>
      </c>
      <c r="H2411" s="168">
        <v>46167</v>
      </c>
      <c r="I2411" s="167" t="s">
        <v>6816</v>
      </c>
      <c r="J2411" s="169">
        <v>26132</v>
      </c>
      <c r="K2411" s="167" t="s">
        <v>55</v>
      </c>
      <c r="L2411" s="169">
        <v>1</v>
      </c>
      <c r="M2411" s="167" t="s">
        <v>3504</v>
      </c>
      <c r="N2411" s="169">
        <v>162</v>
      </c>
      <c r="O2411" s="167" t="s">
        <v>3505</v>
      </c>
      <c r="P2411" s="167"/>
      <c r="Q2411" s="167" t="s">
        <v>3527</v>
      </c>
      <c r="R2411" s="167" t="s">
        <v>3528</v>
      </c>
      <c r="S2411" s="169">
        <v>11</v>
      </c>
      <c r="T2411" s="167" t="s">
        <v>3535</v>
      </c>
      <c r="U2411" s="169" t="s">
        <v>3536</v>
      </c>
      <c r="V2411" s="167" t="s">
        <v>6912</v>
      </c>
      <c r="W2411" s="167" t="s">
        <v>6913</v>
      </c>
      <c r="X2411" s="170" t="s">
        <v>160</v>
      </c>
      <c r="Y2411" s="171" t="s">
        <v>6817</v>
      </c>
      <c r="Z2411" s="167" t="s">
        <v>11014</v>
      </c>
      <c r="AA2411" s="176">
        <v>10000</v>
      </c>
      <c r="AB2411" s="167" t="s">
        <v>11254</v>
      </c>
      <c r="AC2411" s="176">
        <v>10000</v>
      </c>
      <c r="AD2411" s="167" t="s">
        <v>11254</v>
      </c>
      <c r="AE2411" s="176">
        <v>3</v>
      </c>
    </row>
    <row r="2412" spans="1:31">
      <c r="A2412" s="178">
        <v>108267606530</v>
      </c>
      <c r="B2412" s="166">
        <v>46164</v>
      </c>
      <c r="C2412" s="167" t="s">
        <v>3524</v>
      </c>
      <c r="D2412" s="167" t="s">
        <v>3525</v>
      </c>
      <c r="E2412" s="167" t="s">
        <v>3526</v>
      </c>
      <c r="F2412" s="167" t="s">
        <v>3501</v>
      </c>
      <c r="G2412" s="167" t="s">
        <v>3502</v>
      </c>
      <c r="H2412" s="168">
        <v>46167</v>
      </c>
      <c r="I2412" s="167" t="s">
        <v>6816</v>
      </c>
      <c r="J2412" s="169">
        <v>26132</v>
      </c>
      <c r="K2412" s="167" t="s">
        <v>55</v>
      </c>
      <c r="L2412" s="169">
        <v>1</v>
      </c>
      <c r="M2412" s="167" t="s">
        <v>3504</v>
      </c>
      <c r="N2412" s="169">
        <v>162</v>
      </c>
      <c r="O2412" s="167" t="s">
        <v>3505</v>
      </c>
      <c r="P2412" s="167"/>
      <c r="Q2412" s="167" t="s">
        <v>3527</v>
      </c>
      <c r="R2412" s="167" t="s">
        <v>3528</v>
      </c>
      <c r="S2412" s="169">
        <v>10</v>
      </c>
      <c r="T2412" s="167" t="s">
        <v>3535</v>
      </c>
      <c r="U2412" s="169" t="s">
        <v>3536</v>
      </c>
      <c r="V2412" s="167" t="s">
        <v>6914</v>
      </c>
      <c r="W2412" s="167" t="s">
        <v>6915</v>
      </c>
      <c r="X2412" s="170" t="s">
        <v>159</v>
      </c>
      <c r="Y2412" s="171" t="s">
        <v>6817</v>
      </c>
      <c r="Z2412" s="167" t="s">
        <v>11014</v>
      </c>
      <c r="AA2412" s="176">
        <v>30000</v>
      </c>
      <c r="AB2412" s="167" t="s">
        <v>11254</v>
      </c>
      <c r="AC2412" s="176">
        <v>30000</v>
      </c>
      <c r="AD2412" s="167" t="s">
        <v>11254</v>
      </c>
      <c r="AE2412" s="176">
        <v>7.5</v>
      </c>
    </row>
    <row r="2413" spans="1:31">
      <c r="A2413" s="178">
        <v>108267606530</v>
      </c>
      <c r="B2413" s="166">
        <v>46164</v>
      </c>
      <c r="C2413" s="167" t="s">
        <v>3524</v>
      </c>
      <c r="D2413" s="167" t="s">
        <v>3525</v>
      </c>
      <c r="E2413" s="167" t="s">
        <v>3526</v>
      </c>
      <c r="F2413" s="167" t="s">
        <v>3501</v>
      </c>
      <c r="G2413" s="167" t="s">
        <v>3502</v>
      </c>
      <c r="H2413" s="168">
        <v>46167</v>
      </c>
      <c r="I2413" s="167" t="s">
        <v>6816</v>
      </c>
      <c r="J2413" s="169">
        <v>26132</v>
      </c>
      <c r="K2413" s="167" t="s">
        <v>55</v>
      </c>
      <c r="L2413" s="169">
        <v>1</v>
      </c>
      <c r="M2413" s="167" t="s">
        <v>3504</v>
      </c>
      <c r="N2413" s="169">
        <v>162</v>
      </c>
      <c r="O2413" s="167" t="s">
        <v>3505</v>
      </c>
      <c r="P2413" s="167"/>
      <c r="Q2413" s="167" t="s">
        <v>3527</v>
      </c>
      <c r="R2413" s="167" t="s">
        <v>3528</v>
      </c>
      <c r="S2413" s="169">
        <v>9</v>
      </c>
      <c r="T2413" s="167" t="s">
        <v>3535</v>
      </c>
      <c r="U2413" s="169" t="s">
        <v>3536</v>
      </c>
      <c r="V2413" s="167" t="s">
        <v>6916</v>
      </c>
      <c r="W2413" s="167" t="s">
        <v>6917</v>
      </c>
      <c r="X2413" s="170" t="s">
        <v>159</v>
      </c>
      <c r="Y2413" s="171" t="s">
        <v>6817</v>
      </c>
      <c r="Z2413" s="167" t="s">
        <v>11014</v>
      </c>
      <c r="AA2413" s="176">
        <v>20000</v>
      </c>
      <c r="AB2413" s="167" t="s">
        <v>11254</v>
      </c>
      <c r="AC2413" s="176">
        <v>20000</v>
      </c>
      <c r="AD2413" s="167" t="s">
        <v>11254</v>
      </c>
      <c r="AE2413" s="176">
        <v>6</v>
      </c>
    </row>
    <row r="2414" spans="1:31">
      <c r="A2414" s="178">
        <v>108267606530</v>
      </c>
      <c r="B2414" s="166">
        <v>46164</v>
      </c>
      <c r="C2414" s="167" t="s">
        <v>3524</v>
      </c>
      <c r="D2414" s="167" t="s">
        <v>3525</v>
      </c>
      <c r="E2414" s="167" t="s">
        <v>3526</v>
      </c>
      <c r="F2414" s="167" t="s">
        <v>3501</v>
      </c>
      <c r="G2414" s="167" t="s">
        <v>3502</v>
      </c>
      <c r="H2414" s="168">
        <v>46167</v>
      </c>
      <c r="I2414" s="167" t="s">
        <v>6816</v>
      </c>
      <c r="J2414" s="169">
        <v>26132</v>
      </c>
      <c r="K2414" s="167" t="s">
        <v>55</v>
      </c>
      <c r="L2414" s="169">
        <v>1</v>
      </c>
      <c r="M2414" s="167" t="s">
        <v>3504</v>
      </c>
      <c r="N2414" s="169">
        <v>162</v>
      </c>
      <c r="O2414" s="167" t="s">
        <v>3505</v>
      </c>
      <c r="P2414" s="167"/>
      <c r="Q2414" s="167" t="s">
        <v>3527</v>
      </c>
      <c r="R2414" s="167" t="s">
        <v>3528</v>
      </c>
      <c r="S2414" s="169">
        <v>8</v>
      </c>
      <c r="T2414" s="167" t="s">
        <v>3535</v>
      </c>
      <c r="U2414" s="169" t="s">
        <v>3536</v>
      </c>
      <c r="V2414" s="167" t="s">
        <v>6918</v>
      </c>
      <c r="W2414" s="167" t="s">
        <v>6919</v>
      </c>
      <c r="X2414" s="170" t="s">
        <v>159</v>
      </c>
      <c r="Y2414" s="171" t="s">
        <v>6817</v>
      </c>
      <c r="Z2414" s="167" t="s">
        <v>11014</v>
      </c>
      <c r="AA2414" s="176">
        <v>40000</v>
      </c>
      <c r="AB2414" s="167" t="s">
        <v>11254</v>
      </c>
      <c r="AC2414" s="176">
        <v>40000</v>
      </c>
      <c r="AD2414" s="167" t="s">
        <v>11254</v>
      </c>
      <c r="AE2414" s="176">
        <v>12</v>
      </c>
    </row>
    <row r="2415" spans="1:31">
      <c r="A2415" s="178">
        <v>108267606530</v>
      </c>
      <c r="B2415" s="166">
        <v>46164</v>
      </c>
      <c r="C2415" s="167" t="s">
        <v>3524</v>
      </c>
      <c r="D2415" s="167" t="s">
        <v>3525</v>
      </c>
      <c r="E2415" s="167" t="s">
        <v>3526</v>
      </c>
      <c r="F2415" s="167" t="s">
        <v>3501</v>
      </c>
      <c r="G2415" s="167" t="s">
        <v>3502</v>
      </c>
      <c r="H2415" s="168">
        <v>46167</v>
      </c>
      <c r="I2415" s="167" t="s">
        <v>6816</v>
      </c>
      <c r="J2415" s="169">
        <v>26132</v>
      </c>
      <c r="K2415" s="167" t="s">
        <v>55</v>
      </c>
      <c r="L2415" s="169">
        <v>1</v>
      </c>
      <c r="M2415" s="167" t="s">
        <v>3504</v>
      </c>
      <c r="N2415" s="169">
        <v>162</v>
      </c>
      <c r="O2415" s="167" t="s">
        <v>3505</v>
      </c>
      <c r="P2415" s="167"/>
      <c r="Q2415" s="167" t="s">
        <v>3527</v>
      </c>
      <c r="R2415" s="167" t="s">
        <v>3528</v>
      </c>
      <c r="S2415" s="169">
        <v>7</v>
      </c>
      <c r="T2415" s="167" t="s">
        <v>3535</v>
      </c>
      <c r="U2415" s="169" t="s">
        <v>3536</v>
      </c>
      <c r="V2415" s="167" t="s">
        <v>6918</v>
      </c>
      <c r="W2415" s="167" t="s">
        <v>6919</v>
      </c>
      <c r="X2415" s="170" t="s">
        <v>159</v>
      </c>
      <c r="Y2415" s="171" t="s">
        <v>6817</v>
      </c>
      <c r="Z2415" s="167" t="s">
        <v>11014</v>
      </c>
      <c r="AA2415" s="176">
        <v>40000</v>
      </c>
      <c r="AB2415" s="167" t="s">
        <v>11254</v>
      </c>
      <c r="AC2415" s="176">
        <v>40000</v>
      </c>
      <c r="AD2415" s="167" t="s">
        <v>11254</v>
      </c>
      <c r="AE2415" s="176">
        <v>12</v>
      </c>
    </row>
    <row r="2416" spans="1:31">
      <c r="A2416" s="178">
        <v>108267606530</v>
      </c>
      <c r="B2416" s="166">
        <v>46164</v>
      </c>
      <c r="C2416" s="167" t="s">
        <v>3524</v>
      </c>
      <c r="D2416" s="167" t="s">
        <v>3525</v>
      </c>
      <c r="E2416" s="167" t="s">
        <v>3526</v>
      </c>
      <c r="F2416" s="167" t="s">
        <v>3501</v>
      </c>
      <c r="G2416" s="167" t="s">
        <v>3502</v>
      </c>
      <c r="H2416" s="168">
        <v>46167</v>
      </c>
      <c r="I2416" s="167" t="s">
        <v>6816</v>
      </c>
      <c r="J2416" s="169">
        <v>26132</v>
      </c>
      <c r="K2416" s="167" t="s">
        <v>55</v>
      </c>
      <c r="L2416" s="169">
        <v>1</v>
      </c>
      <c r="M2416" s="167" t="s">
        <v>3504</v>
      </c>
      <c r="N2416" s="169">
        <v>162</v>
      </c>
      <c r="O2416" s="167" t="s">
        <v>3505</v>
      </c>
      <c r="P2416" s="167"/>
      <c r="Q2416" s="167" t="s">
        <v>3527</v>
      </c>
      <c r="R2416" s="167" t="s">
        <v>3528</v>
      </c>
      <c r="S2416" s="169">
        <v>6</v>
      </c>
      <c r="T2416" s="167" t="s">
        <v>3535</v>
      </c>
      <c r="U2416" s="169" t="s">
        <v>3536</v>
      </c>
      <c r="V2416" s="167" t="s">
        <v>3731</v>
      </c>
      <c r="W2416" s="167" t="s">
        <v>3732</v>
      </c>
      <c r="X2416" s="170" t="s">
        <v>159</v>
      </c>
      <c r="Y2416" s="171" t="s">
        <v>6817</v>
      </c>
      <c r="Z2416" s="167" t="s">
        <v>11014</v>
      </c>
      <c r="AA2416" s="176">
        <v>20000</v>
      </c>
      <c r="AB2416" s="167" t="s">
        <v>11254</v>
      </c>
      <c r="AC2416" s="176">
        <v>20000</v>
      </c>
      <c r="AD2416" s="167" t="s">
        <v>11254</v>
      </c>
      <c r="AE2416" s="176">
        <v>6</v>
      </c>
    </row>
    <row r="2417" spans="1:31">
      <c r="A2417" s="178">
        <v>108267606530</v>
      </c>
      <c r="B2417" s="166">
        <v>46164</v>
      </c>
      <c r="C2417" s="167" t="s">
        <v>3524</v>
      </c>
      <c r="D2417" s="167" t="s">
        <v>3525</v>
      </c>
      <c r="E2417" s="167" t="s">
        <v>3526</v>
      </c>
      <c r="F2417" s="167" t="s">
        <v>3501</v>
      </c>
      <c r="G2417" s="167" t="s">
        <v>3502</v>
      </c>
      <c r="H2417" s="168">
        <v>46167</v>
      </c>
      <c r="I2417" s="167" t="s">
        <v>6816</v>
      </c>
      <c r="J2417" s="169">
        <v>26132</v>
      </c>
      <c r="K2417" s="167" t="s">
        <v>55</v>
      </c>
      <c r="L2417" s="169">
        <v>1</v>
      </c>
      <c r="M2417" s="167" t="s">
        <v>3504</v>
      </c>
      <c r="N2417" s="169">
        <v>162</v>
      </c>
      <c r="O2417" s="167" t="s">
        <v>3505</v>
      </c>
      <c r="P2417" s="167"/>
      <c r="Q2417" s="167" t="s">
        <v>3527</v>
      </c>
      <c r="R2417" s="167" t="s">
        <v>3528</v>
      </c>
      <c r="S2417" s="169">
        <v>5</v>
      </c>
      <c r="T2417" s="167" t="s">
        <v>3535</v>
      </c>
      <c r="U2417" s="169" t="s">
        <v>3536</v>
      </c>
      <c r="V2417" s="167" t="s">
        <v>6920</v>
      </c>
      <c r="W2417" s="167" t="s">
        <v>6921</v>
      </c>
      <c r="X2417" s="170" t="s">
        <v>159</v>
      </c>
      <c r="Y2417" s="171" t="s">
        <v>6817</v>
      </c>
      <c r="Z2417" s="167" t="s">
        <v>11014</v>
      </c>
      <c r="AA2417" s="176">
        <v>90000</v>
      </c>
      <c r="AB2417" s="167" t="s">
        <v>11254</v>
      </c>
      <c r="AC2417" s="176">
        <v>90000</v>
      </c>
      <c r="AD2417" s="167" t="s">
        <v>11254</v>
      </c>
      <c r="AE2417" s="176">
        <v>27</v>
      </c>
    </row>
    <row r="2418" spans="1:31">
      <c r="A2418" s="178">
        <v>108267606530</v>
      </c>
      <c r="B2418" s="166">
        <v>46164</v>
      </c>
      <c r="C2418" s="167" t="s">
        <v>3524</v>
      </c>
      <c r="D2418" s="167" t="s">
        <v>3525</v>
      </c>
      <c r="E2418" s="167" t="s">
        <v>3526</v>
      </c>
      <c r="F2418" s="167" t="s">
        <v>3501</v>
      </c>
      <c r="G2418" s="167" t="s">
        <v>3502</v>
      </c>
      <c r="H2418" s="168">
        <v>46167</v>
      </c>
      <c r="I2418" s="167" t="s">
        <v>6816</v>
      </c>
      <c r="J2418" s="169">
        <v>26132</v>
      </c>
      <c r="K2418" s="167" t="s">
        <v>55</v>
      </c>
      <c r="L2418" s="169">
        <v>1</v>
      </c>
      <c r="M2418" s="167" t="s">
        <v>3504</v>
      </c>
      <c r="N2418" s="169">
        <v>162</v>
      </c>
      <c r="O2418" s="167" t="s">
        <v>3505</v>
      </c>
      <c r="P2418" s="167"/>
      <c r="Q2418" s="167" t="s">
        <v>3527</v>
      </c>
      <c r="R2418" s="167" t="s">
        <v>3528</v>
      </c>
      <c r="S2418" s="169">
        <v>4</v>
      </c>
      <c r="T2418" s="167" t="s">
        <v>3535</v>
      </c>
      <c r="U2418" s="169" t="s">
        <v>3536</v>
      </c>
      <c r="V2418" s="167" t="s">
        <v>6920</v>
      </c>
      <c r="W2418" s="167" t="s">
        <v>6921</v>
      </c>
      <c r="X2418" s="170" t="s">
        <v>159</v>
      </c>
      <c r="Y2418" s="171" t="s">
        <v>6817</v>
      </c>
      <c r="Z2418" s="167" t="s">
        <v>11014</v>
      </c>
      <c r="AA2418" s="176">
        <v>80000</v>
      </c>
      <c r="AB2418" s="167" t="s">
        <v>11254</v>
      </c>
      <c r="AC2418" s="176">
        <v>80000</v>
      </c>
      <c r="AD2418" s="167" t="s">
        <v>11254</v>
      </c>
      <c r="AE2418" s="176">
        <v>24</v>
      </c>
    </row>
    <row r="2419" spans="1:31">
      <c r="A2419" s="178">
        <v>108267606530</v>
      </c>
      <c r="B2419" s="166">
        <v>46164</v>
      </c>
      <c r="C2419" s="167" t="s">
        <v>3524</v>
      </c>
      <c r="D2419" s="167" t="s">
        <v>3525</v>
      </c>
      <c r="E2419" s="167" t="s">
        <v>3526</v>
      </c>
      <c r="F2419" s="167" t="s">
        <v>3501</v>
      </c>
      <c r="G2419" s="167" t="s">
        <v>3502</v>
      </c>
      <c r="H2419" s="168">
        <v>46167</v>
      </c>
      <c r="I2419" s="167" t="s">
        <v>6816</v>
      </c>
      <c r="J2419" s="169">
        <v>26132</v>
      </c>
      <c r="K2419" s="167" t="s">
        <v>55</v>
      </c>
      <c r="L2419" s="169">
        <v>1</v>
      </c>
      <c r="M2419" s="167" t="s">
        <v>3504</v>
      </c>
      <c r="N2419" s="169">
        <v>162</v>
      </c>
      <c r="O2419" s="167" t="s">
        <v>3505</v>
      </c>
      <c r="P2419" s="167"/>
      <c r="Q2419" s="167" t="s">
        <v>3527</v>
      </c>
      <c r="R2419" s="167" t="s">
        <v>3528</v>
      </c>
      <c r="S2419" s="169">
        <v>3</v>
      </c>
      <c r="T2419" s="167" t="s">
        <v>3535</v>
      </c>
      <c r="U2419" s="169" t="s">
        <v>3536</v>
      </c>
      <c r="V2419" s="167" t="s">
        <v>6838</v>
      </c>
      <c r="W2419" s="167" t="s">
        <v>6839</v>
      </c>
      <c r="X2419" s="170" t="s">
        <v>159</v>
      </c>
      <c r="Y2419" s="171" t="s">
        <v>6817</v>
      </c>
      <c r="Z2419" s="167" t="s">
        <v>11014</v>
      </c>
      <c r="AA2419" s="176">
        <v>10000</v>
      </c>
      <c r="AB2419" s="167" t="s">
        <v>11254</v>
      </c>
      <c r="AC2419" s="176">
        <v>10000</v>
      </c>
      <c r="AD2419" s="167" t="s">
        <v>11254</v>
      </c>
      <c r="AE2419" s="176">
        <v>3</v>
      </c>
    </row>
    <row r="2420" spans="1:31">
      <c r="A2420" s="178">
        <v>108267606530</v>
      </c>
      <c r="B2420" s="166">
        <v>46164</v>
      </c>
      <c r="C2420" s="167" t="s">
        <v>3524</v>
      </c>
      <c r="D2420" s="167" t="s">
        <v>3525</v>
      </c>
      <c r="E2420" s="167" t="s">
        <v>3526</v>
      </c>
      <c r="F2420" s="167" t="s">
        <v>3501</v>
      </c>
      <c r="G2420" s="167" t="s">
        <v>3502</v>
      </c>
      <c r="H2420" s="168">
        <v>46167</v>
      </c>
      <c r="I2420" s="167" t="s">
        <v>6816</v>
      </c>
      <c r="J2420" s="169">
        <v>26132</v>
      </c>
      <c r="K2420" s="167" t="s">
        <v>55</v>
      </c>
      <c r="L2420" s="169">
        <v>1</v>
      </c>
      <c r="M2420" s="167" t="s">
        <v>3504</v>
      </c>
      <c r="N2420" s="169">
        <v>162</v>
      </c>
      <c r="O2420" s="167" t="s">
        <v>3505</v>
      </c>
      <c r="P2420" s="167"/>
      <c r="Q2420" s="167" t="s">
        <v>3527</v>
      </c>
      <c r="R2420" s="167" t="s">
        <v>3528</v>
      </c>
      <c r="S2420" s="169">
        <v>2</v>
      </c>
      <c r="T2420" s="167" t="s">
        <v>3535</v>
      </c>
      <c r="U2420" s="169" t="s">
        <v>3536</v>
      </c>
      <c r="V2420" s="167" t="s">
        <v>6922</v>
      </c>
      <c r="W2420" s="167" t="s">
        <v>6923</v>
      </c>
      <c r="X2420" s="170" t="s">
        <v>159</v>
      </c>
      <c r="Y2420" s="171" t="s">
        <v>6817</v>
      </c>
      <c r="Z2420" s="167" t="s">
        <v>11014</v>
      </c>
      <c r="AA2420" s="176">
        <v>10000</v>
      </c>
      <c r="AB2420" s="167" t="s">
        <v>11254</v>
      </c>
      <c r="AC2420" s="176">
        <v>10000</v>
      </c>
      <c r="AD2420" s="167" t="s">
        <v>11254</v>
      </c>
      <c r="AE2420" s="176">
        <v>3</v>
      </c>
    </row>
    <row r="2421" spans="1:31">
      <c r="A2421" s="178">
        <v>108267606530</v>
      </c>
      <c r="B2421" s="166">
        <v>46164</v>
      </c>
      <c r="C2421" s="167" t="s">
        <v>3524</v>
      </c>
      <c r="D2421" s="167" t="s">
        <v>3525</v>
      </c>
      <c r="E2421" s="167" t="s">
        <v>3526</v>
      </c>
      <c r="F2421" s="167" t="s">
        <v>3501</v>
      </c>
      <c r="G2421" s="167" t="s">
        <v>3502</v>
      </c>
      <c r="H2421" s="168">
        <v>46167</v>
      </c>
      <c r="I2421" s="167" t="s">
        <v>6816</v>
      </c>
      <c r="J2421" s="169">
        <v>26132</v>
      </c>
      <c r="K2421" s="167" t="s">
        <v>55</v>
      </c>
      <c r="L2421" s="169">
        <v>1</v>
      </c>
      <c r="M2421" s="167" t="s">
        <v>3504</v>
      </c>
      <c r="N2421" s="169">
        <v>162</v>
      </c>
      <c r="O2421" s="167" t="s">
        <v>3505</v>
      </c>
      <c r="P2421" s="167"/>
      <c r="Q2421" s="167" t="s">
        <v>3527</v>
      </c>
      <c r="R2421" s="167" t="s">
        <v>3528</v>
      </c>
      <c r="S2421" s="169">
        <v>1</v>
      </c>
      <c r="T2421" s="167" t="s">
        <v>3535</v>
      </c>
      <c r="U2421" s="169" t="s">
        <v>3536</v>
      </c>
      <c r="V2421" s="167" t="s">
        <v>6922</v>
      </c>
      <c r="W2421" s="167" t="s">
        <v>6923</v>
      </c>
      <c r="X2421" s="170" t="s">
        <v>159</v>
      </c>
      <c r="Y2421" s="171" t="s">
        <v>6817</v>
      </c>
      <c r="Z2421" s="167" t="s">
        <v>11014</v>
      </c>
      <c r="AA2421" s="176">
        <v>30000</v>
      </c>
      <c r="AB2421" s="167" t="s">
        <v>11254</v>
      </c>
      <c r="AC2421" s="176">
        <v>30000</v>
      </c>
      <c r="AD2421" s="167" t="s">
        <v>11254</v>
      </c>
      <c r="AE2421" s="176">
        <v>9</v>
      </c>
    </row>
    <row r="2422" spans="1:31">
      <c r="A2422" s="178">
        <v>108267614560</v>
      </c>
      <c r="B2422" s="166">
        <v>46164</v>
      </c>
      <c r="C2422" s="167" t="s">
        <v>3524</v>
      </c>
      <c r="D2422" s="167" t="s">
        <v>3525</v>
      </c>
      <c r="E2422" s="167" t="s">
        <v>3526</v>
      </c>
      <c r="F2422" s="167" t="s">
        <v>3501</v>
      </c>
      <c r="G2422" s="167" t="s">
        <v>3502</v>
      </c>
      <c r="H2422" s="168">
        <v>46167</v>
      </c>
      <c r="I2422" s="167" t="s">
        <v>6816</v>
      </c>
      <c r="J2422" s="169">
        <v>26132</v>
      </c>
      <c r="K2422" s="167" t="s">
        <v>55</v>
      </c>
      <c r="L2422" s="169">
        <v>1</v>
      </c>
      <c r="M2422" s="167" t="s">
        <v>3504</v>
      </c>
      <c r="N2422" s="169">
        <v>162</v>
      </c>
      <c r="O2422" s="167" t="s">
        <v>3505</v>
      </c>
      <c r="P2422" s="167"/>
      <c r="Q2422" s="167" t="s">
        <v>3527</v>
      </c>
      <c r="R2422" s="167" t="s">
        <v>3528</v>
      </c>
      <c r="S2422" s="169">
        <v>38</v>
      </c>
      <c r="T2422" s="167" t="s">
        <v>3560</v>
      </c>
      <c r="U2422" s="169" t="s">
        <v>3561</v>
      </c>
      <c r="V2422" s="167" t="s">
        <v>4520</v>
      </c>
      <c r="W2422" s="167" t="s">
        <v>4521</v>
      </c>
      <c r="X2422" s="170" t="s">
        <v>159</v>
      </c>
      <c r="Y2422" s="171" t="s">
        <v>6817</v>
      </c>
      <c r="Z2422" s="167" t="s">
        <v>11014</v>
      </c>
      <c r="AA2422" s="176">
        <v>38000</v>
      </c>
      <c r="AB2422" s="167" t="s">
        <v>11254</v>
      </c>
      <c r="AC2422" s="176">
        <v>38000</v>
      </c>
      <c r="AD2422" s="167" t="s">
        <v>11254</v>
      </c>
      <c r="AE2422" s="176">
        <v>2204</v>
      </c>
    </row>
    <row r="2423" spans="1:31">
      <c r="A2423" s="178">
        <v>108267614560</v>
      </c>
      <c r="B2423" s="166">
        <v>46164</v>
      </c>
      <c r="C2423" s="167" t="s">
        <v>3524</v>
      </c>
      <c r="D2423" s="167" t="s">
        <v>3525</v>
      </c>
      <c r="E2423" s="167" t="s">
        <v>3526</v>
      </c>
      <c r="F2423" s="167" t="s">
        <v>3501</v>
      </c>
      <c r="G2423" s="167" t="s">
        <v>3502</v>
      </c>
      <c r="H2423" s="168">
        <v>46167</v>
      </c>
      <c r="I2423" s="167" t="s">
        <v>6816</v>
      </c>
      <c r="J2423" s="169">
        <v>26132</v>
      </c>
      <c r="K2423" s="167" t="s">
        <v>55</v>
      </c>
      <c r="L2423" s="169">
        <v>1</v>
      </c>
      <c r="M2423" s="167" t="s">
        <v>3504</v>
      </c>
      <c r="N2423" s="169">
        <v>162</v>
      </c>
      <c r="O2423" s="167" t="s">
        <v>3505</v>
      </c>
      <c r="P2423" s="167"/>
      <c r="Q2423" s="167" t="s">
        <v>3527</v>
      </c>
      <c r="R2423" s="167" t="s">
        <v>3528</v>
      </c>
      <c r="S2423" s="169">
        <v>37</v>
      </c>
      <c r="T2423" s="167" t="s">
        <v>3560</v>
      </c>
      <c r="U2423" s="169" t="s">
        <v>3561</v>
      </c>
      <c r="V2423" s="167" t="s">
        <v>4540</v>
      </c>
      <c r="W2423" s="167" t="s">
        <v>4541</v>
      </c>
      <c r="X2423" s="170" t="s">
        <v>3533</v>
      </c>
      <c r="Y2423" s="171" t="s">
        <v>6817</v>
      </c>
      <c r="Z2423" s="167" t="s">
        <v>11014</v>
      </c>
      <c r="AA2423" s="176">
        <v>32000</v>
      </c>
      <c r="AB2423" s="167" t="s">
        <v>11254</v>
      </c>
      <c r="AC2423" s="176">
        <v>32000</v>
      </c>
      <c r="AD2423" s="167" t="s">
        <v>11254</v>
      </c>
      <c r="AE2423" s="176">
        <v>704</v>
      </c>
    </row>
    <row r="2424" spans="1:31">
      <c r="A2424" s="178">
        <v>108267614560</v>
      </c>
      <c r="B2424" s="166">
        <v>46164</v>
      </c>
      <c r="C2424" s="167" t="s">
        <v>3524</v>
      </c>
      <c r="D2424" s="167" t="s">
        <v>3525</v>
      </c>
      <c r="E2424" s="167" t="s">
        <v>3526</v>
      </c>
      <c r="F2424" s="167" t="s">
        <v>3501</v>
      </c>
      <c r="G2424" s="167" t="s">
        <v>3502</v>
      </c>
      <c r="H2424" s="168">
        <v>46167</v>
      </c>
      <c r="I2424" s="167" t="s">
        <v>6816</v>
      </c>
      <c r="J2424" s="169">
        <v>26132</v>
      </c>
      <c r="K2424" s="167" t="s">
        <v>55</v>
      </c>
      <c r="L2424" s="169">
        <v>1</v>
      </c>
      <c r="M2424" s="167" t="s">
        <v>3504</v>
      </c>
      <c r="N2424" s="169">
        <v>162</v>
      </c>
      <c r="O2424" s="167" t="s">
        <v>3505</v>
      </c>
      <c r="P2424" s="167"/>
      <c r="Q2424" s="167" t="s">
        <v>3527</v>
      </c>
      <c r="R2424" s="167" t="s">
        <v>3528</v>
      </c>
      <c r="S2424" s="169">
        <v>36</v>
      </c>
      <c r="T2424" s="167" t="s">
        <v>3560</v>
      </c>
      <c r="U2424" s="169" t="s">
        <v>3561</v>
      </c>
      <c r="V2424" s="167" t="s">
        <v>4520</v>
      </c>
      <c r="W2424" s="167" t="s">
        <v>4521</v>
      </c>
      <c r="X2424" s="170" t="s">
        <v>159</v>
      </c>
      <c r="Y2424" s="171" t="s">
        <v>6817</v>
      </c>
      <c r="Z2424" s="167" t="s">
        <v>11014</v>
      </c>
      <c r="AA2424" s="176">
        <v>12000</v>
      </c>
      <c r="AB2424" s="167" t="s">
        <v>11254</v>
      </c>
      <c r="AC2424" s="176">
        <v>12000</v>
      </c>
      <c r="AD2424" s="167" t="s">
        <v>11254</v>
      </c>
      <c r="AE2424" s="176">
        <v>696</v>
      </c>
    </row>
    <row r="2425" spans="1:31">
      <c r="A2425" s="178">
        <v>108267614560</v>
      </c>
      <c r="B2425" s="166">
        <v>46164</v>
      </c>
      <c r="C2425" s="167" t="s">
        <v>3524</v>
      </c>
      <c r="D2425" s="167" t="s">
        <v>3525</v>
      </c>
      <c r="E2425" s="167" t="s">
        <v>3526</v>
      </c>
      <c r="F2425" s="167" t="s">
        <v>3501</v>
      </c>
      <c r="G2425" s="167" t="s">
        <v>3502</v>
      </c>
      <c r="H2425" s="168">
        <v>46167</v>
      </c>
      <c r="I2425" s="167" t="s">
        <v>6816</v>
      </c>
      <c r="J2425" s="169">
        <v>26132</v>
      </c>
      <c r="K2425" s="167" t="s">
        <v>55</v>
      </c>
      <c r="L2425" s="169">
        <v>1</v>
      </c>
      <c r="M2425" s="167" t="s">
        <v>3504</v>
      </c>
      <c r="N2425" s="169">
        <v>162</v>
      </c>
      <c r="O2425" s="167" t="s">
        <v>3505</v>
      </c>
      <c r="P2425" s="167"/>
      <c r="Q2425" s="167" t="s">
        <v>3527</v>
      </c>
      <c r="R2425" s="167" t="s">
        <v>3528</v>
      </c>
      <c r="S2425" s="169">
        <v>35</v>
      </c>
      <c r="T2425" s="167" t="s">
        <v>3560</v>
      </c>
      <c r="U2425" s="169" t="s">
        <v>3561</v>
      </c>
      <c r="V2425" s="167" t="s">
        <v>3749</v>
      </c>
      <c r="W2425" s="167" t="s">
        <v>3750</v>
      </c>
      <c r="X2425" s="170" t="s">
        <v>159</v>
      </c>
      <c r="Y2425" s="171" t="s">
        <v>6817</v>
      </c>
      <c r="Z2425" s="167" t="s">
        <v>11014</v>
      </c>
      <c r="AA2425" s="176">
        <v>90000</v>
      </c>
      <c r="AB2425" s="167" t="s">
        <v>11254</v>
      </c>
      <c r="AC2425" s="176">
        <v>90000</v>
      </c>
      <c r="AD2425" s="167" t="s">
        <v>11254</v>
      </c>
      <c r="AE2425" s="176">
        <v>45</v>
      </c>
    </row>
    <row r="2426" spans="1:31">
      <c r="A2426" s="178">
        <v>108267614560</v>
      </c>
      <c r="B2426" s="166">
        <v>46164</v>
      </c>
      <c r="C2426" s="167" t="s">
        <v>3524</v>
      </c>
      <c r="D2426" s="167" t="s">
        <v>3525</v>
      </c>
      <c r="E2426" s="167" t="s">
        <v>3526</v>
      </c>
      <c r="F2426" s="167" t="s">
        <v>3501</v>
      </c>
      <c r="G2426" s="167" t="s">
        <v>3502</v>
      </c>
      <c r="H2426" s="168">
        <v>46167</v>
      </c>
      <c r="I2426" s="167" t="s">
        <v>6816</v>
      </c>
      <c r="J2426" s="169">
        <v>26132</v>
      </c>
      <c r="K2426" s="167" t="s">
        <v>55</v>
      </c>
      <c r="L2426" s="169">
        <v>1</v>
      </c>
      <c r="M2426" s="167" t="s">
        <v>3504</v>
      </c>
      <c r="N2426" s="169">
        <v>162</v>
      </c>
      <c r="O2426" s="167" t="s">
        <v>3505</v>
      </c>
      <c r="P2426" s="167"/>
      <c r="Q2426" s="167" t="s">
        <v>3527</v>
      </c>
      <c r="R2426" s="167" t="s">
        <v>3528</v>
      </c>
      <c r="S2426" s="169">
        <v>34</v>
      </c>
      <c r="T2426" s="167" t="s">
        <v>3560</v>
      </c>
      <c r="U2426" s="169" t="s">
        <v>3561</v>
      </c>
      <c r="V2426" s="167" t="s">
        <v>6924</v>
      </c>
      <c r="W2426" s="167" t="s">
        <v>6925</v>
      </c>
      <c r="X2426" s="170" t="s">
        <v>160</v>
      </c>
      <c r="Y2426" s="171" t="s">
        <v>6817</v>
      </c>
      <c r="Z2426" s="167" t="s">
        <v>11014</v>
      </c>
      <c r="AA2426" s="176">
        <v>4000</v>
      </c>
      <c r="AB2426" s="167" t="s">
        <v>11254</v>
      </c>
      <c r="AC2426" s="176">
        <v>4000</v>
      </c>
      <c r="AD2426" s="167" t="s">
        <v>11254</v>
      </c>
      <c r="AE2426" s="176">
        <v>5.8</v>
      </c>
    </row>
    <row r="2427" spans="1:31">
      <c r="A2427" s="178">
        <v>108267614560</v>
      </c>
      <c r="B2427" s="166">
        <v>46164</v>
      </c>
      <c r="C2427" s="167" t="s">
        <v>3524</v>
      </c>
      <c r="D2427" s="167" t="s">
        <v>3525</v>
      </c>
      <c r="E2427" s="167" t="s">
        <v>3526</v>
      </c>
      <c r="F2427" s="167" t="s">
        <v>3501</v>
      </c>
      <c r="G2427" s="167" t="s">
        <v>3502</v>
      </c>
      <c r="H2427" s="168">
        <v>46167</v>
      </c>
      <c r="I2427" s="167" t="s">
        <v>6816</v>
      </c>
      <c r="J2427" s="169">
        <v>26132</v>
      </c>
      <c r="K2427" s="167" t="s">
        <v>55</v>
      </c>
      <c r="L2427" s="169">
        <v>1</v>
      </c>
      <c r="M2427" s="167" t="s">
        <v>3504</v>
      </c>
      <c r="N2427" s="169">
        <v>162</v>
      </c>
      <c r="O2427" s="167" t="s">
        <v>3505</v>
      </c>
      <c r="P2427" s="167"/>
      <c r="Q2427" s="167" t="s">
        <v>3527</v>
      </c>
      <c r="R2427" s="167" t="s">
        <v>3528</v>
      </c>
      <c r="S2427" s="169">
        <v>33</v>
      </c>
      <c r="T2427" s="167" t="s">
        <v>3560</v>
      </c>
      <c r="U2427" s="169" t="s">
        <v>3561</v>
      </c>
      <c r="V2427" s="167" t="s">
        <v>6926</v>
      </c>
      <c r="W2427" s="167" t="s">
        <v>6927</v>
      </c>
      <c r="X2427" s="170" t="s">
        <v>160</v>
      </c>
      <c r="Y2427" s="171" t="s">
        <v>6817</v>
      </c>
      <c r="Z2427" s="167" t="s">
        <v>11014</v>
      </c>
      <c r="AA2427" s="176">
        <v>20000</v>
      </c>
      <c r="AB2427" s="167" t="s">
        <v>11254</v>
      </c>
      <c r="AC2427" s="176">
        <v>20000</v>
      </c>
      <c r="AD2427" s="167" t="s">
        <v>11254</v>
      </c>
      <c r="AE2427" s="176">
        <v>8</v>
      </c>
    </row>
    <row r="2428" spans="1:31">
      <c r="A2428" s="178">
        <v>108267614560</v>
      </c>
      <c r="B2428" s="166">
        <v>46164</v>
      </c>
      <c r="C2428" s="167" t="s">
        <v>3524</v>
      </c>
      <c r="D2428" s="167" t="s">
        <v>3525</v>
      </c>
      <c r="E2428" s="167" t="s">
        <v>3526</v>
      </c>
      <c r="F2428" s="167" t="s">
        <v>3501</v>
      </c>
      <c r="G2428" s="167" t="s">
        <v>3502</v>
      </c>
      <c r="H2428" s="168">
        <v>46167</v>
      </c>
      <c r="I2428" s="167" t="s">
        <v>6816</v>
      </c>
      <c r="J2428" s="169">
        <v>26132</v>
      </c>
      <c r="K2428" s="167" t="s">
        <v>55</v>
      </c>
      <c r="L2428" s="169">
        <v>1</v>
      </c>
      <c r="M2428" s="167" t="s">
        <v>3504</v>
      </c>
      <c r="N2428" s="169">
        <v>162</v>
      </c>
      <c r="O2428" s="167" t="s">
        <v>3505</v>
      </c>
      <c r="P2428" s="167"/>
      <c r="Q2428" s="167" t="s">
        <v>3527</v>
      </c>
      <c r="R2428" s="167" t="s">
        <v>3528</v>
      </c>
      <c r="S2428" s="169">
        <v>32</v>
      </c>
      <c r="T2428" s="167" t="s">
        <v>3560</v>
      </c>
      <c r="U2428" s="169" t="s">
        <v>3561</v>
      </c>
      <c r="V2428" s="167" t="s">
        <v>6928</v>
      </c>
      <c r="W2428" s="167" t="s">
        <v>6929</v>
      </c>
      <c r="X2428" s="170" t="s">
        <v>159</v>
      </c>
      <c r="Y2428" s="171" t="s">
        <v>6817</v>
      </c>
      <c r="Z2428" s="167" t="s">
        <v>11014</v>
      </c>
      <c r="AA2428" s="176">
        <v>10000</v>
      </c>
      <c r="AB2428" s="167" t="s">
        <v>11254</v>
      </c>
      <c r="AC2428" s="176">
        <v>10000</v>
      </c>
      <c r="AD2428" s="167" t="s">
        <v>11254</v>
      </c>
      <c r="AE2428" s="176">
        <v>4</v>
      </c>
    </row>
    <row r="2429" spans="1:31">
      <c r="A2429" s="178">
        <v>108267614560</v>
      </c>
      <c r="B2429" s="166">
        <v>46164</v>
      </c>
      <c r="C2429" s="167" t="s">
        <v>3524</v>
      </c>
      <c r="D2429" s="167" t="s">
        <v>3525</v>
      </c>
      <c r="E2429" s="167" t="s">
        <v>3526</v>
      </c>
      <c r="F2429" s="167" t="s">
        <v>3501</v>
      </c>
      <c r="G2429" s="167" t="s">
        <v>3502</v>
      </c>
      <c r="H2429" s="168">
        <v>46167</v>
      </c>
      <c r="I2429" s="167" t="s">
        <v>6816</v>
      </c>
      <c r="J2429" s="169">
        <v>26132</v>
      </c>
      <c r="K2429" s="167" t="s">
        <v>55</v>
      </c>
      <c r="L2429" s="169">
        <v>1</v>
      </c>
      <c r="M2429" s="167" t="s">
        <v>3504</v>
      </c>
      <c r="N2429" s="169">
        <v>162</v>
      </c>
      <c r="O2429" s="167" t="s">
        <v>3505</v>
      </c>
      <c r="P2429" s="167"/>
      <c r="Q2429" s="167" t="s">
        <v>3527</v>
      </c>
      <c r="R2429" s="167" t="s">
        <v>3528</v>
      </c>
      <c r="S2429" s="169">
        <v>31</v>
      </c>
      <c r="T2429" s="167" t="s">
        <v>3560</v>
      </c>
      <c r="U2429" s="169" t="s">
        <v>3561</v>
      </c>
      <c r="V2429" s="167" t="s">
        <v>6930</v>
      </c>
      <c r="W2429" s="167" t="s">
        <v>6931</v>
      </c>
      <c r="X2429" s="170" t="s">
        <v>160</v>
      </c>
      <c r="Y2429" s="171" t="s">
        <v>6817</v>
      </c>
      <c r="Z2429" s="167" t="s">
        <v>11014</v>
      </c>
      <c r="AA2429" s="176">
        <v>10000</v>
      </c>
      <c r="AB2429" s="167" t="s">
        <v>11254</v>
      </c>
      <c r="AC2429" s="176">
        <v>10000</v>
      </c>
      <c r="AD2429" s="167" t="s">
        <v>11254</v>
      </c>
      <c r="AE2429" s="176">
        <v>12</v>
      </c>
    </row>
    <row r="2430" spans="1:31">
      <c r="A2430" s="178">
        <v>108267614560</v>
      </c>
      <c r="B2430" s="166">
        <v>46164</v>
      </c>
      <c r="C2430" s="167" t="s">
        <v>3524</v>
      </c>
      <c r="D2430" s="167" t="s">
        <v>3525</v>
      </c>
      <c r="E2430" s="167" t="s">
        <v>3526</v>
      </c>
      <c r="F2430" s="167" t="s">
        <v>3501</v>
      </c>
      <c r="G2430" s="167" t="s">
        <v>3502</v>
      </c>
      <c r="H2430" s="168">
        <v>46167</v>
      </c>
      <c r="I2430" s="167" t="s">
        <v>6816</v>
      </c>
      <c r="J2430" s="169">
        <v>26132</v>
      </c>
      <c r="K2430" s="167" t="s">
        <v>55</v>
      </c>
      <c r="L2430" s="169">
        <v>1</v>
      </c>
      <c r="M2430" s="167" t="s">
        <v>3504</v>
      </c>
      <c r="N2430" s="169">
        <v>162</v>
      </c>
      <c r="O2430" s="167" t="s">
        <v>3505</v>
      </c>
      <c r="P2430" s="167"/>
      <c r="Q2430" s="167" t="s">
        <v>3527</v>
      </c>
      <c r="R2430" s="167" t="s">
        <v>3528</v>
      </c>
      <c r="S2430" s="169">
        <v>30</v>
      </c>
      <c r="T2430" s="167" t="s">
        <v>3560</v>
      </c>
      <c r="U2430" s="169" t="s">
        <v>3561</v>
      </c>
      <c r="V2430" s="167" t="s">
        <v>6932</v>
      </c>
      <c r="W2430" s="167" t="s">
        <v>6933</v>
      </c>
      <c r="X2430" s="170" t="s">
        <v>160</v>
      </c>
      <c r="Y2430" s="171" t="s">
        <v>6817</v>
      </c>
      <c r="Z2430" s="167" t="s">
        <v>11014</v>
      </c>
      <c r="AA2430" s="176">
        <v>10000</v>
      </c>
      <c r="AB2430" s="167" t="s">
        <v>11254</v>
      </c>
      <c r="AC2430" s="176">
        <v>10000</v>
      </c>
      <c r="AD2430" s="167" t="s">
        <v>11254</v>
      </c>
      <c r="AE2430" s="176">
        <v>5.6</v>
      </c>
    </row>
    <row r="2431" spans="1:31">
      <c r="A2431" s="178">
        <v>108267614560</v>
      </c>
      <c r="B2431" s="166">
        <v>46164</v>
      </c>
      <c r="C2431" s="167" t="s">
        <v>3524</v>
      </c>
      <c r="D2431" s="167" t="s">
        <v>3525</v>
      </c>
      <c r="E2431" s="167" t="s">
        <v>3526</v>
      </c>
      <c r="F2431" s="167" t="s">
        <v>3501</v>
      </c>
      <c r="G2431" s="167" t="s">
        <v>3502</v>
      </c>
      <c r="H2431" s="168">
        <v>46167</v>
      </c>
      <c r="I2431" s="167" t="s">
        <v>6816</v>
      </c>
      <c r="J2431" s="169">
        <v>26132</v>
      </c>
      <c r="K2431" s="167" t="s">
        <v>55</v>
      </c>
      <c r="L2431" s="169">
        <v>1</v>
      </c>
      <c r="M2431" s="167" t="s">
        <v>3504</v>
      </c>
      <c r="N2431" s="169">
        <v>162</v>
      </c>
      <c r="O2431" s="167" t="s">
        <v>3505</v>
      </c>
      <c r="P2431" s="167"/>
      <c r="Q2431" s="167" t="s">
        <v>3527</v>
      </c>
      <c r="R2431" s="167" t="s">
        <v>3528</v>
      </c>
      <c r="S2431" s="169">
        <v>29</v>
      </c>
      <c r="T2431" s="167" t="s">
        <v>3560</v>
      </c>
      <c r="U2431" s="169" t="s">
        <v>3561</v>
      </c>
      <c r="V2431" s="167" t="s">
        <v>6934</v>
      </c>
      <c r="W2431" s="167" t="s">
        <v>4173</v>
      </c>
      <c r="X2431" s="170" t="s">
        <v>159</v>
      </c>
      <c r="Y2431" s="171" t="s">
        <v>6817</v>
      </c>
      <c r="Z2431" s="167" t="s">
        <v>11014</v>
      </c>
      <c r="AA2431" s="176">
        <v>15000</v>
      </c>
      <c r="AB2431" s="167" t="s">
        <v>11254</v>
      </c>
      <c r="AC2431" s="176">
        <v>15000</v>
      </c>
      <c r="AD2431" s="167" t="s">
        <v>11254</v>
      </c>
      <c r="AE2431" s="176">
        <v>24</v>
      </c>
    </row>
    <row r="2432" spans="1:31">
      <c r="A2432" s="178">
        <v>108267614560</v>
      </c>
      <c r="B2432" s="166">
        <v>46164</v>
      </c>
      <c r="C2432" s="167" t="s">
        <v>3524</v>
      </c>
      <c r="D2432" s="167" t="s">
        <v>3525</v>
      </c>
      <c r="E2432" s="167" t="s">
        <v>3526</v>
      </c>
      <c r="F2432" s="167" t="s">
        <v>3501</v>
      </c>
      <c r="G2432" s="167" t="s">
        <v>3502</v>
      </c>
      <c r="H2432" s="168">
        <v>46167</v>
      </c>
      <c r="I2432" s="167" t="s">
        <v>6816</v>
      </c>
      <c r="J2432" s="169">
        <v>26132</v>
      </c>
      <c r="K2432" s="167" t="s">
        <v>55</v>
      </c>
      <c r="L2432" s="169">
        <v>1</v>
      </c>
      <c r="M2432" s="167" t="s">
        <v>3504</v>
      </c>
      <c r="N2432" s="169">
        <v>162</v>
      </c>
      <c r="O2432" s="167" t="s">
        <v>3505</v>
      </c>
      <c r="P2432" s="167"/>
      <c r="Q2432" s="167" t="s">
        <v>3527</v>
      </c>
      <c r="R2432" s="167" t="s">
        <v>3528</v>
      </c>
      <c r="S2432" s="169">
        <v>28</v>
      </c>
      <c r="T2432" s="167" t="s">
        <v>3560</v>
      </c>
      <c r="U2432" s="169" t="s">
        <v>3561</v>
      </c>
      <c r="V2432" s="167" t="s">
        <v>6934</v>
      </c>
      <c r="W2432" s="167" t="s">
        <v>4173</v>
      </c>
      <c r="X2432" s="170" t="s">
        <v>159</v>
      </c>
      <c r="Y2432" s="171" t="s">
        <v>6817</v>
      </c>
      <c r="Z2432" s="167" t="s">
        <v>11014</v>
      </c>
      <c r="AA2432" s="176">
        <v>15000</v>
      </c>
      <c r="AB2432" s="167" t="s">
        <v>11254</v>
      </c>
      <c r="AC2432" s="176">
        <v>15000</v>
      </c>
      <c r="AD2432" s="167" t="s">
        <v>11254</v>
      </c>
      <c r="AE2432" s="176">
        <v>24</v>
      </c>
    </row>
    <row r="2433" spans="1:31">
      <c r="A2433" s="178">
        <v>108267614560</v>
      </c>
      <c r="B2433" s="166">
        <v>46164</v>
      </c>
      <c r="C2433" s="167" t="s">
        <v>3524</v>
      </c>
      <c r="D2433" s="167" t="s">
        <v>3525</v>
      </c>
      <c r="E2433" s="167" t="s">
        <v>3526</v>
      </c>
      <c r="F2433" s="167" t="s">
        <v>3501</v>
      </c>
      <c r="G2433" s="167" t="s">
        <v>3502</v>
      </c>
      <c r="H2433" s="168">
        <v>46167</v>
      </c>
      <c r="I2433" s="167" t="s">
        <v>6816</v>
      </c>
      <c r="J2433" s="169">
        <v>26132</v>
      </c>
      <c r="K2433" s="167" t="s">
        <v>55</v>
      </c>
      <c r="L2433" s="169">
        <v>1</v>
      </c>
      <c r="M2433" s="167" t="s">
        <v>3504</v>
      </c>
      <c r="N2433" s="169">
        <v>162</v>
      </c>
      <c r="O2433" s="167" t="s">
        <v>3505</v>
      </c>
      <c r="P2433" s="167"/>
      <c r="Q2433" s="167" t="s">
        <v>3527</v>
      </c>
      <c r="R2433" s="167" t="s">
        <v>3528</v>
      </c>
      <c r="S2433" s="169">
        <v>27</v>
      </c>
      <c r="T2433" s="167" t="s">
        <v>3560</v>
      </c>
      <c r="U2433" s="169" t="s">
        <v>3561</v>
      </c>
      <c r="V2433" s="167" t="s">
        <v>3749</v>
      </c>
      <c r="W2433" s="167" t="s">
        <v>3750</v>
      </c>
      <c r="X2433" s="170" t="s">
        <v>159</v>
      </c>
      <c r="Y2433" s="171" t="s">
        <v>6817</v>
      </c>
      <c r="Z2433" s="167" t="s">
        <v>11014</v>
      </c>
      <c r="AA2433" s="176">
        <v>30000</v>
      </c>
      <c r="AB2433" s="167" t="s">
        <v>11254</v>
      </c>
      <c r="AC2433" s="176">
        <v>30000</v>
      </c>
      <c r="AD2433" s="167" t="s">
        <v>11254</v>
      </c>
      <c r="AE2433" s="176">
        <v>15</v>
      </c>
    </row>
    <row r="2434" spans="1:31">
      <c r="A2434" s="178">
        <v>108267614560</v>
      </c>
      <c r="B2434" s="166">
        <v>46164</v>
      </c>
      <c r="C2434" s="167" t="s">
        <v>3524</v>
      </c>
      <c r="D2434" s="167" t="s">
        <v>3525</v>
      </c>
      <c r="E2434" s="167" t="s">
        <v>3526</v>
      </c>
      <c r="F2434" s="167" t="s">
        <v>3501</v>
      </c>
      <c r="G2434" s="167" t="s">
        <v>3502</v>
      </c>
      <c r="H2434" s="168">
        <v>46167</v>
      </c>
      <c r="I2434" s="167" t="s">
        <v>6816</v>
      </c>
      <c r="J2434" s="169">
        <v>26132</v>
      </c>
      <c r="K2434" s="167" t="s">
        <v>55</v>
      </c>
      <c r="L2434" s="169">
        <v>1</v>
      </c>
      <c r="M2434" s="167" t="s">
        <v>3504</v>
      </c>
      <c r="N2434" s="169">
        <v>162</v>
      </c>
      <c r="O2434" s="167" t="s">
        <v>3505</v>
      </c>
      <c r="P2434" s="167"/>
      <c r="Q2434" s="167" t="s">
        <v>3527</v>
      </c>
      <c r="R2434" s="167" t="s">
        <v>3528</v>
      </c>
      <c r="S2434" s="169">
        <v>26</v>
      </c>
      <c r="T2434" s="167" t="s">
        <v>3560</v>
      </c>
      <c r="U2434" s="169" t="s">
        <v>3561</v>
      </c>
      <c r="V2434" s="167" t="s">
        <v>6935</v>
      </c>
      <c r="W2434" s="167" t="s">
        <v>6106</v>
      </c>
      <c r="X2434" s="170" t="s">
        <v>159</v>
      </c>
      <c r="Y2434" s="171" t="s">
        <v>6817</v>
      </c>
      <c r="Z2434" s="167" t="s">
        <v>11014</v>
      </c>
      <c r="AA2434" s="176">
        <v>960000</v>
      </c>
      <c r="AB2434" s="167" t="s">
        <v>11254</v>
      </c>
      <c r="AC2434" s="176">
        <v>960000</v>
      </c>
      <c r="AD2434" s="167" t="s">
        <v>11254</v>
      </c>
      <c r="AE2434" s="176">
        <v>384</v>
      </c>
    </row>
    <row r="2435" spans="1:31">
      <c r="A2435" s="178">
        <v>108267614560</v>
      </c>
      <c r="B2435" s="166">
        <v>46164</v>
      </c>
      <c r="C2435" s="167" t="s">
        <v>3524</v>
      </c>
      <c r="D2435" s="167" t="s">
        <v>3525</v>
      </c>
      <c r="E2435" s="167" t="s">
        <v>3526</v>
      </c>
      <c r="F2435" s="167" t="s">
        <v>3501</v>
      </c>
      <c r="G2435" s="167" t="s">
        <v>3502</v>
      </c>
      <c r="H2435" s="168">
        <v>46167</v>
      </c>
      <c r="I2435" s="167" t="s">
        <v>6816</v>
      </c>
      <c r="J2435" s="169">
        <v>26132</v>
      </c>
      <c r="K2435" s="167" t="s">
        <v>55</v>
      </c>
      <c r="L2435" s="169">
        <v>1</v>
      </c>
      <c r="M2435" s="167" t="s">
        <v>3504</v>
      </c>
      <c r="N2435" s="169">
        <v>162</v>
      </c>
      <c r="O2435" s="167" t="s">
        <v>3505</v>
      </c>
      <c r="P2435" s="167"/>
      <c r="Q2435" s="167" t="s">
        <v>3527</v>
      </c>
      <c r="R2435" s="167" t="s">
        <v>3528</v>
      </c>
      <c r="S2435" s="169">
        <v>25</v>
      </c>
      <c r="T2435" s="167" t="s">
        <v>3560</v>
      </c>
      <c r="U2435" s="169" t="s">
        <v>3561</v>
      </c>
      <c r="V2435" s="167" t="s">
        <v>6936</v>
      </c>
      <c r="W2435" s="167" t="s">
        <v>6937</v>
      </c>
      <c r="X2435" s="170" t="s">
        <v>3533</v>
      </c>
      <c r="Y2435" s="171" t="s">
        <v>6817</v>
      </c>
      <c r="Z2435" s="167" t="s">
        <v>11014</v>
      </c>
      <c r="AA2435" s="176">
        <v>100000</v>
      </c>
      <c r="AB2435" s="167" t="s">
        <v>11254</v>
      </c>
      <c r="AC2435" s="176">
        <v>100000</v>
      </c>
      <c r="AD2435" s="167" t="s">
        <v>11254</v>
      </c>
      <c r="AE2435" s="176">
        <v>122</v>
      </c>
    </row>
    <row r="2436" spans="1:31">
      <c r="A2436" s="178">
        <v>108267614560</v>
      </c>
      <c r="B2436" s="166">
        <v>46164</v>
      </c>
      <c r="C2436" s="167" t="s">
        <v>3524</v>
      </c>
      <c r="D2436" s="167" t="s">
        <v>3525</v>
      </c>
      <c r="E2436" s="167" t="s">
        <v>3526</v>
      </c>
      <c r="F2436" s="167" t="s">
        <v>3501</v>
      </c>
      <c r="G2436" s="167" t="s">
        <v>3502</v>
      </c>
      <c r="H2436" s="168">
        <v>46167</v>
      </c>
      <c r="I2436" s="167" t="s">
        <v>6816</v>
      </c>
      <c r="J2436" s="169">
        <v>26132</v>
      </c>
      <c r="K2436" s="167" t="s">
        <v>55</v>
      </c>
      <c r="L2436" s="169">
        <v>1</v>
      </c>
      <c r="M2436" s="167" t="s">
        <v>3504</v>
      </c>
      <c r="N2436" s="169">
        <v>162</v>
      </c>
      <c r="O2436" s="167" t="s">
        <v>3505</v>
      </c>
      <c r="P2436" s="167"/>
      <c r="Q2436" s="167" t="s">
        <v>3527</v>
      </c>
      <c r="R2436" s="167" t="s">
        <v>3528</v>
      </c>
      <c r="S2436" s="169">
        <v>24</v>
      </c>
      <c r="T2436" s="167" t="s">
        <v>3560</v>
      </c>
      <c r="U2436" s="169" t="s">
        <v>3561</v>
      </c>
      <c r="V2436" s="167" t="s">
        <v>6938</v>
      </c>
      <c r="W2436" s="167" t="s">
        <v>6939</v>
      </c>
      <c r="X2436" s="170" t="s">
        <v>159</v>
      </c>
      <c r="Y2436" s="171" t="s">
        <v>6817</v>
      </c>
      <c r="Z2436" s="167" t="s">
        <v>11014</v>
      </c>
      <c r="AA2436" s="176">
        <v>60000</v>
      </c>
      <c r="AB2436" s="167" t="s">
        <v>11254</v>
      </c>
      <c r="AC2436" s="176">
        <v>60000</v>
      </c>
      <c r="AD2436" s="167" t="s">
        <v>11254</v>
      </c>
      <c r="AE2436" s="176">
        <v>1620</v>
      </c>
    </row>
    <row r="2437" spans="1:31">
      <c r="A2437" s="178">
        <v>108267614560</v>
      </c>
      <c r="B2437" s="166">
        <v>46164</v>
      </c>
      <c r="C2437" s="167" t="s">
        <v>3524</v>
      </c>
      <c r="D2437" s="167" t="s">
        <v>3525</v>
      </c>
      <c r="E2437" s="167" t="s">
        <v>3526</v>
      </c>
      <c r="F2437" s="167" t="s">
        <v>3501</v>
      </c>
      <c r="G2437" s="167" t="s">
        <v>3502</v>
      </c>
      <c r="H2437" s="168">
        <v>46167</v>
      </c>
      <c r="I2437" s="167" t="s">
        <v>6816</v>
      </c>
      <c r="J2437" s="169">
        <v>26132</v>
      </c>
      <c r="K2437" s="167" t="s">
        <v>55</v>
      </c>
      <c r="L2437" s="169">
        <v>1</v>
      </c>
      <c r="M2437" s="167" t="s">
        <v>3504</v>
      </c>
      <c r="N2437" s="169">
        <v>162</v>
      </c>
      <c r="O2437" s="167" t="s">
        <v>3505</v>
      </c>
      <c r="P2437" s="167"/>
      <c r="Q2437" s="167" t="s">
        <v>3527</v>
      </c>
      <c r="R2437" s="167" t="s">
        <v>3528</v>
      </c>
      <c r="S2437" s="169">
        <v>23</v>
      </c>
      <c r="T2437" s="167" t="s">
        <v>3560</v>
      </c>
      <c r="U2437" s="169" t="s">
        <v>3561</v>
      </c>
      <c r="V2437" s="167" t="s">
        <v>6938</v>
      </c>
      <c r="W2437" s="167" t="s">
        <v>6939</v>
      </c>
      <c r="X2437" s="170" t="s">
        <v>159</v>
      </c>
      <c r="Y2437" s="171" t="s">
        <v>6817</v>
      </c>
      <c r="Z2437" s="167" t="s">
        <v>11014</v>
      </c>
      <c r="AA2437" s="176">
        <v>160000</v>
      </c>
      <c r="AB2437" s="167" t="s">
        <v>11254</v>
      </c>
      <c r="AC2437" s="176">
        <v>160000</v>
      </c>
      <c r="AD2437" s="167" t="s">
        <v>11254</v>
      </c>
      <c r="AE2437" s="176">
        <v>4320</v>
      </c>
    </row>
    <row r="2438" spans="1:31">
      <c r="A2438" s="178">
        <v>108267614560</v>
      </c>
      <c r="B2438" s="166">
        <v>46164</v>
      </c>
      <c r="C2438" s="167" t="s">
        <v>3524</v>
      </c>
      <c r="D2438" s="167" t="s">
        <v>3525</v>
      </c>
      <c r="E2438" s="167" t="s">
        <v>3526</v>
      </c>
      <c r="F2438" s="167" t="s">
        <v>3501</v>
      </c>
      <c r="G2438" s="167" t="s">
        <v>3502</v>
      </c>
      <c r="H2438" s="168">
        <v>46167</v>
      </c>
      <c r="I2438" s="167" t="s">
        <v>6816</v>
      </c>
      <c r="J2438" s="169">
        <v>26132</v>
      </c>
      <c r="K2438" s="167" t="s">
        <v>55</v>
      </c>
      <c r="L2438" s="169">
        <v>1</v>
      </c>
      <c r="M2438" s="167" t="s">
        <v>3504</v>
      </c>
      <c r="N2438" s="169">
        <v>162</v>
      </c>
      <c r="O2438" s="167" t="s">
        <v>3505</v>
      </c>
      <c r="P2438" s="167"/>
      <c r="Q2438" s="167" t="s">
        <v>3527</v>
      </c>
      <c r="R2438" s="167" t="s">
        <v>3528</v>
      </c>
      <c r="S2438" s="169">
        <v>22</v>
      </c>
      <c r="T2438" s="167" t="s">
        <v>3560</v>
      </c>
      <c r="U2438" s="169" t="s">
        <v>3561</v>
      </c>
      <c r="V2438" s="167" t="s">
        <v>6938</v>
      </c>
      <c r="W2438" s="167" t="s">
        <v>6939</v>
      </c>
      <c r="X2438" s="170" t="s">
        <v>159</v>
      </c>
      <c r="Y2438" s="171" t="s">
        <v>6817</v>
      </c>
      <c r="Z2438" s="167" t="s">
        <v>11014</v>
      </c>
      <c r="AA2438" s="176">
        <v>10000</v>
      </c>
      <c r="AB2438" s="167" t="s">
        <v>11254</v>
      </c>
      <c r="AC2438" s="176">
        <v>10000</v>
      </c>
      <c r="AD2438" s="167" t="s">
        <v>11254</v>
      </c>
      <c r="AE2438" s="176">
        <v>270</v>
      </c>
    </row>
    <row r="2439" spans="1:31">
      <c r="A2439" s="178">
        <v>108267614560</v>
      </c>
      <c r="B2439" s="166">
        <v>46164</v>
      </c>
      <c r="C2439" s="167" t="s">
        <v>3524</v>
      </c>
      <c r="D2439" s="167" t="s">
        <v>3525</v>
      </c>
      <c r="E2439" s="167" t="s">
        <v>3526</v>
      </c>
      <c r="F2439" s="167" t="s">
        <v>3501</v>
      </c>
      <c r="G2439" s="167" t="s">
        <v>3502</v>
      </c>
      <c r="H2439" s="168">
        <v>46167</v>
      </c>
      <c r="I2439" s="167" t="s">
        <v>6816</v>
      </c>
      <c r="J2439" s="169">
        <v>26132</v>
      </c>
      <c r="K2439" s="167" t="s">
        <v>55</v>
      </c>
      <c r="L2439" s="169">
        <v>1</v>
      </c>
      <c r="M2439" s="167" t="s">
        <v>3504</v>
      </c>
      <c r="N2439" s="169">
        <v>162</v>
      </c>
      <c r="O2439" s="167" t="s">
        <v>3505</v>
      </c>
      <c r="P2439" s="167"/>
      <c r="Q2439" s="167" t="s">
        <v>3527</v>
      </c>
      <c r="R2439" s="167" t="s">
        <v>3528</v>
      </c>
      <c r="S2439" s="169">
        <v>21</v>
      </c>
      <c r="T2439" s="167" t="s">
        <v>3560</v>
      </c>
      <c r="U2439" s="169" t="s">
        <v>3561</v>
      </c>
      <c r="V2439" s="167" t="s">
        <v>6938</v>
      </c>
      <c r="W2439" s="167" t="s">
        <v>6939</v>
      </c>
      <c r="X2439" s="170" t="s">
        <v>159</v>
      </c>
      <c r="Y2439" s="171" t="s">
        <v>6817</v>
      </c>
      <c r="Z2439" s="167" t="s">
        <v>11014</v>
      </c>
      <c r="AA2439" s="176">
        <v>10000</v>
      </c>
      <c r="AB2439" s="167" t="s">
        <v>11254</v>
      </c>
      <c r="AC2439" s="176">
        <v>10000</v>
      </c>
      <c r="AD2439" s="167" t="s">
        <v>11254</v>
      </c>
      <c r="AE2439" s="176">
        <v>270</v>
      </c>
    </row>
    <row r="2440" spans="1:31">
      <c r="A2440" s="178">
        <v>108267614560</v>
      </c>
      <c r="B2440" s="166">
        <v>46164</v>
      </c>
      <c r="C2440" s="167" t="s">
        <v>3524</v>
      </c>
      <c r="D2440" s="167" t="s">
        <v>3525</v>
      </c>
      <c r="E2440" s="167" t="s">
        <v>3526</v>
      </c>
      <c r="F2440" s="167" t="s">
        <v>3501</v>
      </c>
      <c r="G2440" s="167" t="s">
        <v>3502</v>
      </c>
      <c r="H2440" s="168">
        <v>46167</v>
      </c>
      <c r="I2440" s="167" t="s">
        <v>6816</v>
      </c>
      <c r="J2440" s="169">
        <v>26132</v>
      </c>
      <c r="K2440" s="167" t="s">
        <v>55</v>
      </c>
      <c r="L2440" s="169">
        <v>1</v>
      </c>
      <c r="M2440" s="167" t="s">
        <v>3504</v>
      </c>
      <c r="N2440" s="169">
        <v>162</v>
      </c>
      <c r="O2440" s="167" t="s">
        <v>3505</v>
      </c>
      <c r="P2440" s="167"/>
      <c r="Q2440" s="167" t="s">
        <v>3527</v>
      </c>
      <c r="R2440" s="167" t="s">
        <v>3528</v>
      </c>
      <c r="S2440" s="169">
        <v>20</v>
      </c>
      <c r="T2440" s="167" t="s">
        <v>3560</v>
      </c>
      <c r="U2440" s="169" t="s">
        <v>3561</v>
      </c>
      <c r="V2440" s="167" t="s">
        <v>6940</v>
      </c>
      <c r="W2440" s="167" t="s">
        <v>6941</v>
      </c>
      <c r="X2440" s="170" t="s">
        <v>159</v>
      </c>
      <c r="Y2440" s="171" t="s">
        <v>6817</v>
      </c>
      <c r="Z2440" s="167" t="s">
        <v>11014</v>
      </c>
      <c r="AA2440" s="176">
        <v>80000</v>
      </c>
      <c r="AB2440" s="167" t="s">
        <v>11254</v>
      </c>
      <c r="AC2440" s="176">
        <v>80000</v>
      </c>
      <c r="AD2440" s="167" t="s">
        <v>11254</v>
      </c>
      <c r="AE2440" s="176">
        <v>1840</v>
      </c>
    </row>
    <row r="2441" spans="1:31">
      <c r="A2441" s="178">
        <v>108267614560</v>
      </c>
      <c r="B2441" s="166">
        <v>46164</v>
      </c>
      <c r="C2441" s="167" t="s">
        <v>3524</v>
      </c>
      <c r="D2441" s="167" t="s">
        <v>3525</v>
      </c>
      <c r="E2441" s="167" t="s">
        <v>3526</v>
      </c>
      <c r="F2441" s="167" t="s">
        <v>3501</v>
      </c>
      <c r="G2441" s="167" t="s">
        <v>3502</v>
      </c>
      <c r="H2441" s="168">
        <v>46167</v>
      </c>
      <c r="I2441" s="167" t="s">
        <v>6816</v>
      </c>
      <c r="J2441" s="169">
        <v>26132</v>
      </c>
      <c r="K2441" s="167" t="s">
        <v>55</v>
      </c>
      <c r="L2441" s="169">
        <v>1</v>
      </c>
      <c r="M2441" s="167" t="s">
        <v>3504</v>
      </c>
      <c r="N2441" s="169">
        <v>162</v>
      </c>
      <c r="O2441" s="167" t="s">
        <v>3505</v>
      </c>
      <c r="P2441" s="167"/>
      <c r="Q2441" s="167" t="s">
        <v>3527</v>
      </c>
      <c r="R2441" s="167" t="s">
        <v>3528</v>
      </c>
      <c r="S2441" s="169">
        <v>19</v>
      </c>
      <c r="T2441" s="167" t="s">
        <v>3560</v>
      </c>
      <c r="U2441" s="169" t="s">
        <v>3561</v>
      </c>
      <c r="V2441" s="167" t="s">
        <v>6940</v>
      </c>
      <c r="W2441" s="167" t="s">
        <v>6941</v>
      </c>
      <c r="X2441" s="170" t="s">
        <v>159</v>
      </c>
      <c r="Y2441" s="171" t="s">
        <v>6817</v>
      </c>
      <c r="Z2441" s="167" t="s">
        <v>11014</v>
      </c>
      <c r="AA2441" s="176">
        <v>80000</v>
      </c>
      <c r="AB2441" s="167" t="s">
        <v>11254</v>
      </c>
      <c r="AC2441" s="176">
        <v>80000</v>
      </c>
      <c r="AD2441" s="167" t="s">
        <v>11254</v>
      </c>
      <c r="AE2441" s="176">
        <v>1840</v>
      </c>
    </row>
    <row r="2442" spans="1:31">
      <c r="A2442" s="178">
        <v>108267614560</v>
      </c>
      <c r="B2442" s="166">
        <v>46164</v>
      </c>
      <c r="C2442" s="167" t="s">
        <v>3524</v>
      </c>
      <c r="D2442" s="167" t="s">
        <v>3525</v>
      </c>
      <c r="E2442" s="167" t="s">
        <v>3526</v>
      </c>
      <c r="F2442" s="167" t="s">
        <v>3501</v>
      </c>
      <c r="G2442" s="167" t="s">
        <v>3502</v>
      </c>
      <c r="H2442" s="168">
        <v>46167</v>
      </c>
      <c r="I2442" s="167" t="s">
        <v>6816</v>
      </c>
      <c r="J2442" s="169">
        <v>26132</v>
      </c>
      <c r="K2442" s="167" t="s">
        <v>55</v>
      </c>
      <c r="L2442" s="169">
        <v>1</v>
      </c>
      <c r="M2442" s="167" t="s">
        <v>3504</v>
      </c>
      <c r="N2442" s="169">
        <v>162</v>
      </c>
      <c r="O2442" s="167" t="s">
        <v>3505</v>
      </c>
      <c r="P2442" s="167"/>
      <c r="Q2442" s="167" t="s">
        <v>3527</v>
      </c>
      <c r="R2442" s="167" t="s">
        <v>3528</v>
      </c>
      <c r="S2442" s="169">
        <v>18</v>
      </c>
      <c r="T2442" s="167" t="s">
        <v>3560</v>
      </c>
      <c r="U2442" s="169" t="s">
        <v>3561</v>
      </c>
      <c r="V2442" s="167" t="s">
        <v>6942</v>
      </c>
      <c r="W2442" s="167" t="s">
        <v>6943</v>
      </c>
      <c r="X2442" s="170" t="s">
        <v>159</v>
      </c>
      <c r="Y2442" s="171" t="s">
        <v>6817</v>
      </c>
      <c r="Z2442" s="167" t="s">
        <v>11014</v>
      </c>
      <c r="AA2442" s="176">
        <v>320000</v>
      </c>
      <c r="AB2442" s="167" t="s">
        <v>11254</v>
      </c>
      <c r="AC2442" s="176">
        <v>320000</v>
      </c>
      <c r="AD2442" s="167" t="s">
        <v>11254</v>
      </c>
      <c r="AE2442" s="176">
        <v>352</v>
      </c>
    </row>
    <row r="2443" spans="1:31">
      <c r="A2443" s="178">
        <v>108267614560</v>
      </c>
      <c r="B2443" s="166">
        <v>46164</v>
      </c>
      <c r="C2443" s="167" t="s">
        <v>3524</v>
      </c>
      <c r="D2443" s="167" t="s">
        <v>3525</v>
      </c>
      <c r="E2443" s="167" t="s">
        <v>3526</v>
      </c>
      <c r="F2443" s="167" t="s">
        <v>3501</v>
      </c>
      <c r="G2443" s="167" t="s">
        <v>3502</v>
      </c>
      <c r="H2443" s="168">
        <v>46167</v>
      </c>
      <c r="I2443" s="167" t="s">
        <v>6816</v>
      </c>
      <c r="J2443" s="169">
        <v>26132</v>
      </c>
      <c r="K2443" s="167" t="s">
        <v>55</v>
      </c>
      <c r="L2443" s="169">
        <v>1</v>
      </c>
      <c r="M2443" s="167" t="s">
        <v>3504</v>
      </c>
      <c r="N2443" s="169">
        <v>162</v>
      </c>
      <c r="O2443" s="167" t="s">
        <v>3505</v>
      </c>
      <c r="P2443" s="167"/>
      <c r="Q2443" s="167" t="s">
        <v>3527</v>
      </c>
      <c r="R2443" s="167" t="s">
        <v>3528</v>
      </c>
      <c r="S2443" s="169">
        <v>17</v>
      </c>
      <c r="T2443" s="167" t="s">
        <v>3560</v>
      </c>
      <c r="U2443" s="169" t="s">
        <v>3561</v>
      </c>
      <c r="V2443" s="167" t="s">
        <v>6942</v>
      </c>
      <c r="W2443" s="167" t="s">
        <v>6943</v>
      </c>
      <c r="X2443" s="170" t="s">
        <v>159</v>
      </c>
      <c r="Y2443" s="171" t="s">
        <v>6817</v>
      </c>
      <c r="Z2443" s="167" t="s">
        <v>11014</v>
      </c>
      <c r="AA2443" s="176">
        <v>320000</v>
      </c>
      <c r="AB2443" s="167" t="s">
        <v>11254</v>
      </c>
      <c r="AC2443" s="176">
        <v>320000</v>
      </c>
      <c r="AD2443" s="167" t="s">
        <v>11254</v>
      </c>
      <c r="AE2443" s="176">
        <v>352</v>
      </c>
    </row>
    <row r="2444" spans="1:31">
      <c r="A2444" s="178">
        <v>108267614560</v>
      </c>
      <c r="B2444" s="166">
        <v>46164</v>
      </c>
      <c r="C2444" s="167" t="s">
        <v>3524</v>
      </c>
      <c r="D2444" s="167" t="s">
        <v>3525</v>
      </c>
      <c r="E2444" s="167" t="s">
        <v>3526</v>
      </c>
      <c r="F2444" s="167" t="s">
        <v>3501</v>
      </c>
      <c r="G2444" s="167" t="s">
        <v>3502</v>
      </c>
      <c r="H2444" s="168">
        <v>46167</v>
      </c>
      <c r="I2444" s="167" t="s">
        <v>6816</v>
      </c>
      <c r="J2444" s="169">
        <v>26132</v>
      </c>
      <c r="K2444" s="167" t="s">
        <v>55</v>
      </c>
      <c r="L2444" s="169">
        <v>1</v>
      </c>
      <c r="M2444" s="167" t="s">
        <v>3504</v>
      </c>
      <c r="N2444" s="169">
        <v>162</v>
      </c>
      <c r="O2444" s="167" t="s">
        <v>3505</v>
      </c>
      <c r="P2444" s="167"/>
      <c r="Q2444" s="167" t="s">
        <v>3527</v>
      </c>
      <c r="R2444" s="167" t="s">
        <v>3528</v>
      </c>
      <c r="S2444" s="169">
        <v>16</v>
      </c>
      <c r="T2444" s="167" t="s">
        <v>3560</v>
      </c>
      <c r="U2444" s="169" t="s">
        <v>3561</v>
      </c>
      <c r="V2444" s="167" t="s">
        <v>6938</v>
      </c>
      <c r="W2444" s="167" t="s">
        <v>6939</v>
      </c>
      <c r="X2444" s="170" t="s">
        <v>159</v>
      </c>
      <c r="Y2444" s="171" t="s">
        <v>6817</v>
      </c>
      <c r="Z2444" s="167" t="s">
        <v>11014</v>
      </c>
      <c r="AA2444" s="176">
        <v>20000</v>
      </c>
      <c r="AB2444" s="167" t="s">
        <v>11254</v>
      </c>
      <c r="AC2444" s="176">
        <v>20000</v>
      </c>
      <c r="AD2444" s="167" t="s">
        <v>11254</v>
      </c>
      <c r="AE2444" s="176">
        <v>540</v>
      </c>
    </row>
    <row r="2445" spans="1:31">
      <c r="A2445" s="178">
        <v>108267614560</v>
      </c>
      <c r="B2445" s="166">
        <v>46164</v>
      </c>
      <c r="C2445" s="167" t="s">
        <v>3524</v>
      </c>
      <c r="D2445" s="167" t="s">
        <v>3525</v>
      </c>
      <c r="E2445" s="167" t="s">
        <v>3526</v>
      </c>
      <c r="F2445" s="167" t="s">
        <v>3501</v>
      </c>
      <c r="G2445" s="167" t="s">
        <v>3502</v>
      </c>
      <c r="H2445" s="168">
        <v>46167</v>
      </c>
      <c r="I2445" s="167" t="s">
        <v>6816</v>
      </c>
      <c r="J2445" s="169">
        <v>26132</v>
      </c>
      <c r="K2445" s="167" t="s">
        <v>55</v>
      </c>
      <c r="L2445" s="169">
        <v>1</v>
      </c>
      <c r="M2445" s="167" t="s">
        <v>3504</v>
      </c>
      <c r="N2445" s="169">
        <v>162</v>
      </c>
      <c r="O2445" s="167" t="s">
        <v>3505</v>
      </c>
      <c r="P2445" s="167"/>
      <c r="Q2445" s="167" t="s">
        <v>3527</v>
      </c>
      <c r="R2445" s="167" t="s">
        <v>3528</v>
      </c>
      <c r="S2445" s="169">
        <v>15</v>
      </c>
      <c r="T2445" s="167" t="s">
        <v>3560</v>
      </c>
      <c r="U2445" s="169" t="s">
        <v>3561</v>
      </c>
      <c r="V2445" s="167" t="s">
        <v>4536</v>
      </c>
      <c r="W2445" s="167" t="s">
        <v>4537</v>
      </c>
      <c r="X2445" s="170" t="s">
        <v>157</v>
      </c>
      <c r="Y2445" s="171" t="s">
        <v>6817</v>
      </c>
      <c r="Z2445" s="167" t="s">
        <v>11014</v>
      </c>
      <c r="AA2445" s="176">
        <v>45000</v>
      </c>
      <c r="AB2445" s="167" t="s">
        <v>11254</v>
      </c>
      <c r="AC2445" s="176">
        <v>45000</v>
      </c>
      <c r="AD2445" s="167" t="s">
        <v>11254</v>
      </c>
      <c r="AE2445" s="176">
        <v>18.899999999999999</v>
      </c>
    </row>
    <row r="2446" spans="1:31">
      <c r="A2446" s="178">
        <v>108267614560</v>
      </c>
      <c r="B2446" s="166">
        <v>46164</v>
      </c>
      <c r="C2446" s="167" t="s">
        <v>3524</v>
      </c>
      <c r="D2446" s="167" t="s">
        <v>3525</v>
      </c>
      <c r="E2446" s="167" t="s">
        <v>3526</v>
      </c>
      <c r="F2446" s="167" t="s">
        <v>3501</v>
      </c>
      <c r="G2446" s="167" t="s">
        <v>3502</v>
      </c>
      <c r="H2446" s="168">
        <v>46167</v>
      </c>
      <c r="I2446" s="167" t="s">
        <v>6816</v>
      </c>
      <c r="J2446" s="169">
        <v>26132</v>
      </c>
      <c r="K2446" s="167" t="s">
        <v>55</v>
      </c>
      <c r="L2446" s="169">
        <v>1</v>
      </c>
      <c r="M2446" s="167" t="s">
        <v>3504</v>
      </c>
      <c r="N2446" s="169">
        <v>162</v>
      </c>
      <c r="O2446" s="167" t="s">
        <v>3505</v>
      </c>
      <c r="P2446" s="167"/>
      <c r="Q2446" s="167" t="s">
        <v>3527</v>
      </c>
      <c r="R2446" s="167" t="s">
        <v>3528</v>
      </c>
      <c r="S2446" s="169">
        <v>14</v>
      </c>
      <c r="T2446" s="167" t="s">
        <v>3560</v>
      </c>
      <c r="U2446" s="169" t="s">
        <v>3561</v>
      </c>
      <c r="V2446" s="167" t="s">
        <v>4530</v>
      </c>
      <c r="W2446" s="167" t="s">
        <v>4531</v>
      </c>
      <c r="X2446" s="170" t="s">
        <v>157</v>
      </c>
      <c r="Y2446" s="171" t="s">
        <v>6817</v>
      </c>
      <c r="Z2446" s="167" t="s">
        <v>11014</v>
      </c>
      <c r="AA2446" s="176">
        <v>10000</v>
      </c>
      <c r="AB2446" s="167" t="s">
        <v>11254</v>
      </c>
      <c r="AC2446" s="176">
        <v>10000</v>
      </c>
      <c r="AD2446" s="167" t="s">
        <v>11254</v>
      </c>
      <c r="AE2446" s="176">
        <v>4</v>
      </c>
    </row>
    <row r="2447" spans="1:31">
      <c r="A2447" s="178">
        <v>108267614560</v>
      </c>
      <c r="B2447" s="166">
        <v>46164</v>
      </c>
      <c r="C2447" s="167" t="s">
        <v>3524</v>
      </c>
      <c r="D2447" s="167" t="s">
        <v>3525</v>
      </c>
      <c r="E2447" s="167" t="s">
        <v>3526</v>
      </c>
      <c r="F2447" s="167" t="s">
        <v>3501</v>
      </c>
      <c r="G2447" s="167" t="s">
        <v>3502</v>
      </c>
      <c r="H2447" s="168">
        <v>46167</v>
      </c>
      <c r="I2447" s="167" t="s">
        <v>6816</v>
      </c>
      <c r="J2447" s="169">
        <v>26132</v>
      </c>
      <c r="K2447" s="167" t="s">
        <v>55</v>
      </c>
      <c r="L2447" s="169">
        <v>1</v>
      </c>
      <c r="M2447" s="167" t="s">
        <v>3504</v>
      </c>
      <c r="N2447" s="169">
        <v>162</v>
      </c>
      <c r="O2447" s="167" t="s">
        <v>3505</v>
      </c>
      <c r="P2447" s="167"/>
      <c r="Q2447" s="167" t="s">
        <v>3527</v>
      </c>
      <c r="R2447" s="167" t="s">
        <v>3528</v>
      </c>
      <c r="S2447" s="169">
        <v>13</v>
      </c>
      <c r="T2447" s="167" t="s">
        <v>3560</v>
      </c>
      <c r="U2447" s="169" t="s">
        <v>3561</v>
      </c>
      <c r="V2447" s="167" t="s">
        <v>4023</v>
      </c>
      <c r="W2447" s="167" t="s">
        <v>4024</v>
      </c>
      <c r="X2447" s="170" t="s">
        <v>157</v>
      </c>
      <c r="Y2447" s="171" t="s">
        <v>6817</v>
      </c>
      <c r="Z2447" s="167" t="s">
        <v>11014</v>
      </c>
      <c r="AA2447" s="176">
        <v>10000</v>
      </c>
      <c r="AB2447" s="167" t="s">
        <v>11254</v>
      </c>
      <c r="AC2447" s="176">
        <v>10000</v>
      </c>
      <c r="AD2447" s="167" t="s">
        <v>11254</v>
      </c>
      <c r="AE2447" s="176">
        <v>3.6</v>
      </c>
    </row>
    <row r="2448" spans="1:31">
      <c r="A2448" s="178">
        <v>108267614560</v>
      </c>
      <c r="B2448" s="166">
        <v>46164</v>
      </c>
      <c r="C2448" s="167" t="s">
        <v>3524</v>
      </c>
      <c r="D2448" s="167" t="s">
        <v>3525</v>
      </c>
      <c r="E2448" s="167" t="s">
        <v>3526</v>
      </c>
      <c r="F2448" s="167" t="s">
        <v>3501</v>
      </c>
      <c r="G2448" s="167" t="s">
        <v>3502</v>
      </c>
      <c r="H2448" s="168">
        <v>46167</v>
      </c>
      <c r="I2448" s="167" t="s">
        <v>6816</v>
      </c>
      <c r="J2448" s="169">
        <v>26132</v>
      </c>
      <c r="K2448" s="167" t="s">
        <v>55</v>
      </c>
      <c r="L2448" s="169">
        <v>1</v>
      </c>
      <c r="M2448" s="167" t="s">
        <v>3504</v>
      </c>
      <c r="N2448" s="169">
        <v>162</v>
      </c>
      <c r="O2448" s="167" t="s">
        <v>3505</v>
      </c>
      <c r="P2448" s="167"/>
      <c r="Q2448" s="167" t="s">
        <v>3527</v>
      </c>
      <c r="R2448" s="167" t="s">
        <v>3528</v>
      </c>
      <c r="S2448" s="169">
        <v>12</v>
      </c>
      <c r="T2448" s="167" t="s">
        <v>3560</v>
      </c>
      <c r="U2448" s="169" t="s">
        <v>3561</v>
      </c>
      <c r="V2448" s="167" t="s">
        <v>3751</v>
      </c>
      <c r="W2448" s="167" t="s">
        <v>3752</v>
      </c>
      <c r="X2448" s="170" t="s">
        <v>157</v>
      </c>
      <c r="Y2448" s="171" t="s">
        <v>6817</v>
      </c>
      <c r="Z2448" s="167" t="s">
        <v>11014</v>
      </c>
      <c r="AA2448" s="176">
        <v>60000</v>
      </c>
      <c r="AB2448" s="167" t="s">
        <v>11254</v>
      </c>
      <c r="AC2448" s="176">
        <v>60000</v>
      </c>
      <c r="AD2448" s="167" t="s">
        <v>11254</v>
      </c>
      <c r="AE2448" s="176">
        <v>21</v>
      </c>
    </row>
    <row r="2449" spans="1:31">
      <c r="A2449" s="178">
        <v>108267614560</v>
      </c>
      <c r="B2449" s="166">
        <v>46164</v>
      </c>
      <c r="C2449" s="167" t="s">
        <v>3524</v>
      </c>
      <c r="D2449" s="167" t="s">
        <v>3525</v>
      </c>
      <c r="E2449" s="167" t="s">
        <v>3526</v>
      </c>
      <c r="F2449" s="167" t="s">
        <v>3501</v>
      </c>
      <c r="G2449" s="167" t="s">
        <v>3502</v>
      </c>
      <c r="H2449" s="168">
        <v>46167</v>
      </c>
      <c r="I2449" s="167" t="s">
        <v>6816</v>
      </c>
      <c r="J2449" s="169">
        <v>26132</v>
      </c>
      <c r="K2449" s="167" t="s">
        <v>55</v>
      </c>
      <c r="L2449" s="169">
        <v>1</v>
      </c>
      <c r="M2449" s="167" t="s">
        <v>3504</v>
      </c>
      <c r="N2449" s="169">
        <v>162</v>
      </c>
      <c r="O2449" s="167" t="s">
        <v>3505</v>
      </c>
      <c r="P2449" s="167"/>
      <c r="Q2449" s="167" t="s">
        <v>3527</v>
      </c>
      <c r="R2449" s="167" t="s">
        <v>3528</v>
      </c>
      <c r="S2449" s="169">
        <v>11</v>
      </c>
      <c r="T2449" s="167" t="s">
        <v>3560</v>
      </c>
      <c r="U2449" s="169" t="s">
        <v>3561</v>
      </c>
      <c r="V2449" s="167" t="s">
        <v>3751</v>
      </c>
      <c r="W2449" s="167" t="s">
        <v>3752</v>
      </c>
      <c r="X2449" s="170" t="s">
        <v>157</v>
      </c>
      <c r="Y2449" s="171" t="s">
        <v>6817</v>
      </c>
      <c r="Z2449" s="167" t="s">
        <v>11014</v>
      </c>
      <c r="AA2449" s="176">
        <v>15000</v>
      </c>
      <c r="AB2449" s="167" t="s">
        <v>11254</v>
      </c>
      <c r="AC2449" s="176">
        <v>15000</v>
      </c>
      <c r="AD2449" s="167" t="s">
        <v>11254</v>
      </c>
      <c r="AE2449" s="176">
        <v>5.25</v>
      </c>
    </row>
    <row r="2450" spans="1:31">
      <c r="A2450" s="178">
        <v>108267614560</v>
      </c>
      <c r="B2450" s="166">
        <v>46164</v>
      </c>
      <c r="C2450" s="167" t="s">
        <v>3524</v>
      </c>
      <c r="D2450" s="167" t="s">
        <v>3525</v>
      </c>
      <c r="E2450" s="167" t="s">
        <v>3526</v>
      </c>
      <c r="F2450" s="167" t="s">
        <v>3501</v>
      </c>
      <c r="G2450" s="167" t="s">
        <v>3502</v>
      </c>
      <c r="H2450" s="168">
        <v>46167</v>
      </c>
      <c r="I2450" s="167" t="s">
        <v>6816</v>
      </c>
      <c r="J2450" s="169">
        <v>26132</v>
      </c>
      <c r="K2450" s="167" t="s">
        <v>55</v>
      </c>
      <c r="L2450" s="169">
        <v>1</v>
      </c>
      <c r="M2450" s="167" t="s">
        <v>3504</v>
      </c>
      <c r="N2450" s="169">
        <v>162</v>
      </c>
      <c r="O2450" s="167" t="s">
        <v>3505</v>
      </c>
      <c r="P2450" s="167"/>
      <c r="Q2450" s="167" t="s">
        <v>3527</v>
      </c>
      <c r="R2450" s="167" t="s">
        <v>3528</v>
      </c>
      <c r="S2450" s="169">
        <v>10</v>
      </c>
      <c r="T2450" s="167" t="s">
        <v>3560</v>
      </c>
      <c r="U2450" s="169" t="s">
        <v>3561</v>
      </c>
      <c r="V2450" s="167" t="s">
        <v>3751</v>
      </c>
      <c r="W2450" s="167" t="s">
        <v>3752</v>
      </c>
      <c r="X2450" s="170" t="s">
        <v>157</v>
      </c>
      <c r="Y2450" s="171" t="s">
        <v>6817</v>
      </c>
      <c r="Z2450" s="167" t="s">
        <v>11014</v>
      </c>
      <c r="AA2450" s="176">
        <v>30000</v>
      </c>
      <c r="AB2450" s="167" t="s">
        <v>11254</v>
      </c>
      <c r="AC2450" s="176">
        <v>30000</v>
      </c>
      <c r="AD2450" s="167" t="s">
        <v>11254</v>
      </c>
      <c r="AE2450" s="176">
        <v>10.5</v>
      </c>
    </row>
    <row r="2451" spans="1:31">
      <c r="A2451" s="178">
        <v>108267614560</v>
      </c>
      <c r="B2451" s="166">
        <v>46164</v>
      </c>
      <c r="C2451" s="167" t="s">
        <v>3524</v>
      </c>
      <c r="D2451" s="167" t="s">
        <v>3525</v>
      </c>
      <c r="E2451" s="167" t="s">
        <v>3526</v>
      </c>
      <c r="F2451" s="167" t="s">
        <v>3501</v>
      </c>
      <c r="G2451" s="167" t="s">
        <v>3502</v>
      </c>
      <c r="H2451" s="168">
        <v>46167</v>
      </c>
      <c r="I2451" s="167" t="s">
        <v>6816</v>
      </c>
      <c r="J2451" s="169">
        <v>26132</v>
      </c>
      <c r="K2451" s="167" t="s">
        <v>55</v>
      </c>
      <c r="L2451" s="169">
        <v>1</v>
      </c>
      <c r="M2451" s="167" t="s">
        <v>3504</v>
      </c>
      <c r="N2451" s="169">
        <v>162</v>
      </c>
      <c r="O2451" s="167" t="s">
        <v>3505</v>
      </c>
      <c r="P2451" s="167"/>
      <c r="Q2451" s="167" t="s">
        <v>3527</v>
      </c>
      <c r="R2451" s="167" t="s">
        <v>3528</v>
      </c>
      <c r="S2451" s="169">
        <v>9</v>
      </c>
      <c r="T2451" s="167" t="s">
        <v>3560</v>
      </c>
      <c r="U2451" s="169" t="s">
        <v>3561</v>
      </c>
      <c r="V2451" s="167" t="s">
        <v>3751</v>
      </c>
      <c r="W2451" s="167" t="s">
        <v>3752</v>
      </c>
      <c r="X2451" s="170" t="s">
        <v>157</v>
      </c>
      <c r="Y2451" s="171" t="s">
        <v>6817</v>
      </c>
      <c r="Z2451" s="167" t="s">
        <v>11014</v>
      </c>
      <c r="AA2451" s="176">
        <v>30000</v>
      </c>
      <c r="AB2451" s="167" t="s">
        <v>11254</v>
      </c>
      <c r="AC2451" s="176">
        <v>30000</v>
      </c>
      <c r="AD2451" s="167" t="s">
        <v>11254</v>
      </c>
      <c r="AE2451" s="176">
        <v>10.5</v>
      </c>
    </row>
    <row r="2452" spans="1:31">
      <c r="A2452" s="178">
        <v>108267614560</v>
      </c>
      <c r="B2452" s="166">
        <v>46164</v>
      </c>
      <c r="C2452" s="167" t="s">
        <v>3524</v>
      </c>
      <c r="D2452" s="167" t="s">
        <v>3525</v>
      </c>
      <c r="E2452" s="167" t="s">
        <v>3526</v>
      </c>
      <c r="F2452" s="167" t="s">
        <v>3501</v>
      </c>
      <c r="G2452" s="167" t="s">
        <v>3502</v>
      </c>
      <c r="H2452" s="168">
        <v>46167</v>
      </c>
      <c r="I2452" s="167" t="s">
        <v>6816</v>
      </c>
      <c r="J2452" s="169">
        <v>26132</v>
      </c>
      <c r="K2452" s="167" t="s">
        <v>55</v>
      </c>
      <c r="L2452" s="169">
        <v>1</v>
      </c>
      <c r="M2452" s="167" t="s">
        <v>3504</v>
      </c>
      <c r="N2452" s="169">
        <v>162</v>
      </c>
      <c r="O2452" s="167" t="s">
        <v>3505</v>
      </c>
      <c r="P2452" s="167"/>
      <c r="Q2452" s="167" t="s">
        <v>3527</v>
      </c>
      <c r="R2452" s="167" t="s">
        <v>3528</v>
      </c>
      <c r="S2452" s="169">
        <v>8</v>
      </c>
      <c r="T2452" s="167" t="s">
        <v>3560</v>
      </c>
      <c r="U2452" s="169" t="s">
        <v>3561</v>
      </c>
      <c r="V2452" s="167" t="s">
        <v>4536</v>
      </c>
      <c r="W2452" s="167" t="s">
        <v>4537</v>
      </c>
      <c r="X2452" s="170" t="s">
        <v>157</v>
      </c>
      <c r="Y2452" s="171" t="s">
        <v>6817</v>
      </c>
      <c r="Z2452" s="167" t="s">
        <v>11014</v>
      </c>
      <c r="AA2452" s="176">
        <v>60000</v>
      </c>
      <c r="AB2452" s="167" t="s">
        <v>11254</v>
      </c>
      <c r="AC2452" s="176">
        <v>60000</v>
      </c>
      <c r="AD2452" s="167" t="s">
        <v>11254</v>
      </c>
      <c r="AE2452" s="176">
        <v>25.2</v>
      </c>
    </row>
    <row r="2453" spans="1:31">
      <c r="A2453" s="178">
        <v>108267614560</v>
      </c>
      <c r="B2453" s="166">
        <v>46164</v>
      </c>
      <c r="C2453" s="167" t="s">
        <v>3524</v>
      </c>
      <c r="D2453" s="167" t="s">
        <v>3525</v>
      </c>
      <c r="E2453" s="167" t="s">
        <v>3526</v>
      </c>
      <c r="F2453" s="167" t="s">
        <v>3501</v>
      </c>
      <c r="G2453" s="167" t="s">
        <v>3502</v>
      </c>
      <c r="H2453" s="168">
        <v>46167</v>
      </c>
      <c r="I2453" s="167" t="s">
        <v>6816</v>
      </c>
      <c r="J2453" s="169">
        <v>26132</v>
      </c>
      <c r="K2453" s="167" t="s">
        <v>55</v>
      </c>
      <c r="L2453" s="169">
        <v>1</v>
      </c>
      <c r="M2453" s="167" t="s">
        <v>3504</v>
      </c>
      <c r="N2453" s="169">
        <v>162</v>
      </c>
      <c r="O2453" s="167" t="s">
        <v>3505</v>
      </c>
      <c r="P2453" s="167"/>
      <c r="Q2453" s="167" t="s">
        <v>3527</v>
      </c>
      <c r="R2453" s="167" t="s">
        <v>3528</v>
      </c>
      <c r="S2453" s="169">
        <v>7</v>
      </c>
      <c r="T2453" s="167" t="s">
        <v>3560</v>
      </c>
      <c r="U2453" s="169" t="s">
        <v>3561</v>
      </c>
      <c r="V2453" s="167" t="s">
        <v>4536</v>
      </c>
      <c r="W2453" s="167" t="s">
        <v>4537</v>
      </c>
      <c r="X2453" s="170" t="s">
        <v>157</v>
      </c>
      <c r="Y2453" s="171" t="s">
        <v>6817</v>
      </c>
      <c r="Z2453" s="167" t="s">
        <v>11014</v>
      </c>
      <c r="AA2453" s="176">
        <v>45000</v>
      </c>
      <c r="AB2453" s="167" t="s">
        <v>11254</v>
      </c>
      <c r="AC2453" s="176">
        <v>45000</v>
      </c>
      <c r="AD2453" s="167" t="s">
        <v>11254</v>
      </c>
      <c r="AE2453" s="176">
        <v>18.899999999999999</v>
      </c>
    </row>
    <row r="2454" spans="1:31">
      <c r="A2454" s="178">
        <v>108267614560</v>
      </c>
      <c r="B2454" s="166">
        <v>46164</v>
      </c>
      <c r="C2454" s="167" t="s">
        <v>3524</v>
      </c>
      <c r="D2454" s="167" t="s">
        <v>3525</v>
      </c>
      <c r="E2454" s="167" t="s">
        <v>3526</v>
      </c>
      <c r="F2454" s="167" t="s">
        <v>3501</v>
      </c>
      <c r="G2454" s="167" t="s">
        <v>3502</v>
      </c>
      <c r="H2454" s="168">
        <v>46167</v>
      </c>
      <c r="I2454" s="167" t="s">
        <v>6816</v>
      </c>
      <c r="J2454" s="169">
        <v>26132</v>
      </c>
      <c r="K2454" s="167" t="s">
        <v>55</v>
      </c>
      <c r="L2454" s="169">
        <v>1</v>
      </c>
      <c r="M2454" s="167" t="s">
        <v>3504</v>
      </c>
      <c r="N2454" s="169">
        <v>162</v>
      </c>
      <c r="O2454" s="167" t="s">
        <v>3505</v>
      </c>
      <c r="P2454" s="167"/>
      <c r="Q2454" s="167" t="s">
        <v>3527</v>
      </c>
      <c r="R2454" s="167" t="s">
        <v>3528</v>
      </c>
      <c r="S2454" s="169">
        <v>6</v>
      </c>
      <c r="T2454" s="167" t="s">
        <v>3560</v>
      </c>
      <c r="U2454" s="169" t="s">
        <v>3561</v>
      </c>
      <c r="V2454" s="167" t="s">
        <v>4025</v>
      </c>
      <c r="W2454" s="167" t="s">
        <v>4026</v>
      </c>
      <c r="X2454" s="170" t="s">
        <v>157</v>
      </c>
      <c r="Y2454" s="171" t="s">
        <v>6817</v>
      </c>
      <c r="Z2454" s="167" t="s">
        <v>11014</v>
      </c>
      <c r="AA2454" s="176">
        <v>15000</v>
      </c>
      <c r="AB2454" s="167" t="s">
        <v>11254</v>
      </c>
      <c r="AC2454" s="176">
        <v>15000</v>
      </c>
      <c r="AD2454" s="167" t="s">
        <v>11254</v>
      </c>
      <c r="AE2454" s="176">
        <v>8.25</v>
      </c>
    </row>
    <row r="2455" spans="1:31">
      <c r="A2455" s="178">
        <v>108267614560</v>
      </c>
      <c r="B2455" s="166">
        <v>46164</v>
      </c>
      <c r="C2455" s="167" t="s">
        <v>3524</v>
      </c>
      <c r="D2455" s="167" t="s">
        <v>3525</v>
      </c>
      <c r="E2455" s="167" t="s">
        <v>3526</v>
      </c>
      <c r="F2455" s="167" t="s">
        <v>3501</v>
      </c>
      <c r="G2455" s="167" t="s">
        <v>3502</v>
      </c>
      <c r="H2455" s="168">
        <v>46167</v>
      </c>
      <c r="I2455" s="167" t="s">
        <v>6816</v>
      </c>
      <c r="J2455" s="169">
        <v>26132</v>
      </c>
      <c r="K2455" s="167" t="s">
        <v>55</v>
      </c>
      <c r="L2455" s="169">
        <v>1</v>
      </c>
      <c r="M2455" s="167" t="s">
        <v>3504</v>
      </c>
      <c r="N2455" s="169">
        <v>162</v>
      </c>
      <c r="O2455" s="167" t="s">
        <v>3505</v>
      </c>
      <c r="P2455" s="167"/>
      <c r="Q2455" s="167" t="s">
        <v>3527</v>
      </c>
      <c r="R2455" s="167" t="s">
        <v>3528</v>
      </c>
      <c r="S2455" s="169">
        <v>5</v>
      </c>
      <c r="T2455" s="167" t="s">
        <v>3717</v>
      </c>
      <c r="U2455" s="169" t="s">
        <v>3718</v>
      </c>
      <c r="V2455" s="167" t="s">
        <v>3719</v>
      </c>
      <c r="W2455" s="167" t="s">
        <v>3720</v>
      </c>
      <c r="X2455" s="170" t="s">
        <v>159</v>
      </c>
      <c r="Y2455" s="171" t="s">
        <v>6817</v>
      </c>
      <c r="Z2455" s="167" t="s">
        <v>11014</v>
      </c>
      <c r="AA2455" s="176">
        <v>10000</v>
      </c>
      <c r="AB2455" s="167" t="s">
        <v>11254</v>
      </c>
      <c r="AC2455" s="176">
        <v>10000</v>
      </c>
      <c r="AD2455" s="167" t="s">
        <v>11254</v>
      </c>
      <c r="AE2455" s="176">
        <v>1155</v>
      </c>
    </row>
    <row r="2456" spans="1:31">
      <c r="A2456" s="178">
        <v>108267614560</v>
      </c>
      <c r="B2456" s="166">
        <v>46164</v>
      </c>
      <c r="C2456" s="167" t="s">
        <v>3524</v>
      </c>
      <c r="D2456" s="167" t="s">
        <v>3525</v>
      </c>
      <c r="E2456" s="167" t="s">
        <v>3526</v>
      </c>
      <c r="F2456" s="167" t="s">
        <v>3501</v>
      </c>
      <c r="G2456" s="167" t="s">
        <v>3502</v>
      </c>
      <c r="H2456" s="168">
        <v>46167</v>
      </c>
      <c r="I2456" s="167" t="s">
        <v>6816</v>
      </c>
      <c r="J2456" s="169">
        <v>26132</v>
      </c>
      <c r="K2456" s="167" t="s">
        <v>55</v>
      </c>
      <c r="L2456" s="169">
        <v>1</v>
      </c>
      <c r="M2456" s="167" t="s">
        <v>3504</v>
      </c>
      <c r="N2456" s="169">
        <v>162</v>
      </c>
      <c r="O2456" s="167" t="s">
        <v>3505</v>
      </c>
      <c r="P2456" s="167"/>
      <c r="Q2456" s="167" t="s">
        <v>3527</v>
      </c>
      <c r="R2456" s="167" t="s">
        <v>3528</v>
      </c>
      <c r="S2456" s="169">
        <v>4</v>
      </c>
      <c r="T2456" s="167" t="s">
        <v>3560</v>
      </c>
      <c r="U2456" s="169" t="s">
        <v>3561</v>
      </c>
      <c r="V2456" s="167" t="s">
        <v>6944</v>
      </c>
      <c r="W2456" s="167" t="s">
        <v>6945</v>
      </c>
      <c r="X2456" s="170" t="s">
        <v>159</v>
      </c>
      <c r="Y2456" s="171" t="s">
        <v>6817</v>
      </c>
      <c r="Z2456" s="167" t="s">
        <v>11014</v>
      </c>
      <c r="AA2456" s="176">
        <v>105000</v>
      </c>
      <c r="AB2456" s="167" t="s">
        <v>11254</v>
      </c>
      <c r="AC2456" s="176">
        <v>105000</v>
      </c>
      <c r="AD2456" s="167" t="s">
        <v>11254</v>
      </c>
      <c r="AE2456" s="176">
        <v>105</v>
      </c>
    </row>
    <row r="2457" spans="1:31">
      <c r="A2457" s="178">
        <v>108267614560</v>
      </c>
      <c r="B2457" s="166">
        <v>46164</v>
      </c>
      <c r="C2457" s="167" t="s">
        <v>3524</v>
      </c>
      <c r="D2457" s="167" t="s">
        <v>3525</v>
      </c>
      <c r="E2457" s="167" t="s">
        <v>3526</v>
      </c>
      <c r="F2457" s="167" t="s">
        <v>3501</v>
      </c>
      <c r="G2457" s="167" t="s">
        <v>3502</v>
      </c>
      <c r="H2457" s="168">
        <v>46167</v>
      </c>
      <c r="I2457" s="167" t="s">
        <v>6816</v>
      </c>
      <c r="J2457" s="169">
        <v>26132</v>
      </c>
      <c r="K2457" s="167" t="s">
        <v>55</v>
      </c>
      <c r="L2457" s="169">
        <v>1</v>
      </c>
      <c r="M2457" s="167" t="s">
        <v>3504</v>
      </c>
      <c r="N2457" s="169">
        <v>162</v>
      </c>
      <c r="O2457" s="167" t="s">
        <v>3505</v>
      </c>
      <c r="P2457" s="167"/>
      <c r="Q2457" s="167" t="s">
        <v>3527</v>
      </c>
      <c r="R2457" s="167" t="s">
        <v>3528</v>
      </c>
      <c r="S2457" s="169">
        <v>3</v>
      </c>
      <c r="T2457" s="167" t="s">
        <v>3560</v>
      </c>
      <c r="U2457" s="169" t="s">
        <v>3561</v>
      </c>
      <c r="V2457" s="167" t="s">
        <v>6946</v>
      </c>
      <c r="W2457" s="167" t="s">
        <v>6947</v>
      </c>
      <c r="X2457" s="170" t="s">
        <v>159</v>
      </c>
      <c r="Y2457" s="171" t="s">
        <v>6817</v>
      </c>
      <c r="Z2457" s="167" t="s">
        <v>11014</v>
      </c>
      <c r="AA2457" s="176">
        <v>40000</v>
      </c>
      <c r="AB2457" s="167" t="s">
        <v>11254</v>
      </c>
      <c r="AC2457" s="176">
        <v>40000</v>
      </c>
      <c r="AD2457" s="167" t="s">
        <v>11254</v>
      </c>
      <c r="AE2457" s="176">
        <v>18</v>
      </c>
    </row>
    <row r="2458" spans="1:31">
      <c r="A2458" s="178">
        <v>108267614560</v>
      </c>
      <c r="B2458" s="166">
        <v>46164</v>
      </c>
      <c r="C2458" s="167" t="s">
        <v>3524</v>
      </c>
      <c r="D2458" s="167" t="s">
        <v>3525</v>
      </c>
      <c r="E2458" s="167" t="s">
        <v>3526</v>
      </c>
      <c r="F2458" s="167" t="s">
        <v>3501</v>
      </c>
      <c r="G2458" s="167" t="s">
        <v>3502</v>
      </c>
      <c r="H2458" s="168">
        <v>46167</v>
      </c>
      <c r="I2458" s="167" t="s">
        <v>6816</v>
      </c>
      <c r="J2458" s="169">
        <v>26132</v>
      </c>
      <c r="K2458" s="167" t="s">
        <v>55</v>
      </c>
      <c r="L2458" s="169">
        <v>1</v>
      </c>
      <c r="M2458" s="167" t="s">
        <v>3504</v>
      </c>
      <c r="N2458" s="169">
        <v>162</v>
      </c>
      <c r="O2458" s="167" t="s">
        <v>3505</v>
      </c>
      <c r="P2458" s="167"/>
      <c r="Q2458" s="167" t="s">
        <v>3527</v>
      </c>
      <c r="R2458" s="167" t="s">
        <v>3528</v>
      </c>
      <c r="S2458" s="169">
        <v>2</v>
      </c>
      <c r="T2458" s="167" t="s">
        <v>3560</v>
      </c>
      <c r="U2458" s="169" t="s">
        <v>3561</v>
      </c>
      <c r="V2458" s="167" t="s">
        <v>6946</v>
      </c>
      <c r="W2458" s="167" t="s">
        <v>6947</v>
      </c>
      <c r="X2458" s="170" t="s">
        <v>159</v>
      </c>
      <c r="Y2458" s="171" t="s">
        <v>6817</v>
      </c>
      <c r="Z2458" s="167" t="s">
        <v>11014</v>
      </c>
      <c r="AA2458" s="176">
        <v>40000</v>
      </c>
      <c r="AB2458" s="167" t="s">
        <v>11254</v>
      </c>
      <c r="AC2458" s="176">
        <v>40000</v>
      </c>
      <c r="AD2458" s="167" t="s">
        <v>11254</v>
      </c>
      <c r="AE2458" s="176">
        <v>18</v>
      </c>
    </row>
    <row r="2459" spans="1:31">
      <c r="A2459" s="178">
        <v>108267614560</v>
      </c>
      <c r="B2459" s="166">
        <v>46164</v>
      </c>
      <c r="C2459" s="167" t="s">
        <v>3524</v>
      </c>
      <c r="D2459" s="167" t="s">
        <v>3525</v>
      </c>
      <c r="E2459" s="167" t="s">
        <v>3526</v>
      </c>
      <c r="F2459" s="167" t="s">
        <v>3501</v>
      </c>
      <c r="G2459" s="167" t="s">
        <v>3502</v>
      </c>
      <c r="H2459" s="168">
        <v>46167</v>
      </c>
      <c r="I2459" s="167" t="s">
        <v>6816</v>
      </c>
      <c r="J2459" s="169">
        <v>26132</v>
      </c>
      <c r="K2459" s="167" t="s">
        <v>55</v>
      </c>
      <c r="L2459" s="169">
        <v>1</v>
      </c>
      <c r="M2459" s="167" t="s">
        <v>3504</v>
      </c>
      <c r="N2459" s="169">
        <v>162</v>
      </c>
      <c r="O2459" s="167" t="s">
        <v>3505</v>
      </c>
      <c r="P2459" s="167"/>
      <c r="Q2459" s="167" t="s">
        <v>3527</v>
      </c>
      <c r="R2459" s="167" t="s">
        <v>3528</v>
      </c>
      <c r="S2459" s="169">
        <v>1</v>
      </c>
      <c r="T2459" s="167" t="s">
        <v>3560</v>
      </c>
      <c r="U2459" s="169" t="s">
        <v>3561</v>
      </c>
      <c r="V2459" s="167" t="s">
        <v>6944</v>
      </c>
      <c r="W2459" s="167" t="s">
        <v>6945</v>
      </c>
      <c r="X2459" s="170" t="s">
        <v>159</v>
      </c>
      <c r="Y2459" s="171" t="s">
        <v>6817</v>
      </c>
      <c r="Z2459" s="167" t="s">
        <v>11014</v>
      </c>
      <c r="AA2459" s="176">
        <v>15000</v>
      </c>
      <c r="AB2459" s="167" t="s">
        <v>11254</v>
      </c>
      <c r="AC2459" s="176">
        <v>15000</v>
      </c>
      <c r="AD2459" s="167" t="s">
        <v>11254</v>
      </c>
      <c r="AE2459" s="176">
        <v>15</v>
      </c>
    </row>
    <row r="2460" spans="1:31">
      <c r="A2460" s="178">
        <v>108267646430</v>
      </c>
      <c r="B2460" s="166">
        <v>46164</v>
      </c>
      <c r="C2460" s="167" t="s">
        <v>3524</v>
      </c>
      <c r="D2460" s="167" t="s">
        <v>3525</v>
      </c>
      <c r="E2460" s="167" t="s">
        <v>3526</v>
      </c>
      <c r="F2460" s="167" t="s">
        <v>3501</v>
      </c>
      <c r="G2460" s="167" t="s">
        <v>3502</v>
      </c>
      <c r="H2460" s="168">
        <v>46165</v>
      </c>
      <c r="I2460" s="167"/>
      <c r="J2460" s="169">
        <v>26132</v>
      </c>
      <c r="K2460" s="167" t="s">
        <v>55</v>
      </c>
      <c r="L2460" s="169">
        <v>1</v>
      </c>
      <c r="M2460" s="167" t="s">
        <v>3504</v>
      </c>
      <c r="N2460" s="169">
        <v>219.9</v>
      </c>
      <c r="O2460" s="167" t="s">
        <v>3505</v>
      </c>
      <c r="P2460" s="167"/>
      <c r="Q2460" s="167" t="s">
        <v>3514</v>
      </c>
      <c r="R2460" s="167" t="s">
        <v>5999</v>
      </c>
      <c r="S2460" s="169">
        <v>50</v>
      </c>
      <c r="T2460" s="167" t="s">
        <v>3535</v>
      </c>
      <c r="U2460" s="169" t="s">
        <v>3536</v>
      </c>
      <c r="V2460" s="167" t="s">
        <v>6948</v>
      </c>
      <c r="W2460" s="167" t="s">
        <v>6949</v>
      </c>
      <c r="X2460" s="170" t="s">
        <v>3533</v>
      </c>
      <c r="Y2460" s="171" t="s">
        <v>6950</v>
      </c>
      <c r="Z2460" s="167" t="s">
        <v>11015</v>
      </c>
      <c r="AA2460" s="176">
        <v>10000</v>
      </c>
      <c r="AB2460" s="167" t="s">
        <v>11254</v>
      </c>
      <c r="AC2460" s="176">
        <v>10000</v>
      </c>
      <c r="AD2460" s="167" t="s">
        <v>11254</v>
      </c>
      <c r="AE2460" s="176">
        <v>23</v>
      </c>
    </row>
    <row r="2461" spans="1:31">
      <c r="A2461" s="178">
        <v>108267646430</v>
      </c>
      <c r="B2461" s="166">
        <v>46164</v>
      </c>
      <c r="C2461" s="167" t="s">
        <v>3524</v>
      </c>
      <c r="D2461" s="167" t="s">
        <v>3525</v>
      </c>
      <c r="E2461" s="167" t="s">
        <v>3526</v>
      </c>
      <c r="F2461" s="167" t="s">
        <v>3501</v>
      </c>
      <c r="G2461" s="167" t="s">
        <v>3502</v>
      </c>
      <c r="H2461" s="168">
        <v>46165</v>
      </c>
      <c r="I2461" s="167"/>
      <c r="J2461" s="169">
        <v>26132</v>
      </c>
      <c r="K2461" s="167" t="s">
        <v>55</v>
      </c>
      <c r="L2461" s="169">
        <v>1</v>
      </c>
      <c r="M2461" s="167" t="s">
        <v>3504</v>
      </c>
      <c r="N2461" s="169">
        <v>219.9</v>
      </c>
      <c r="O2461" s="167" t="s">
        <v>3505</v>
      </c>
      <c r="P2461" s="167"/>
      <c r="Q2461" s="167" t="s">
        <v>3514</v>
      </c>
      <c r="R2461" s="167" t="s">
        <v>5999</v>
      </c>
      <c r="S2461" s="169">
        <v>49</v>
      </c>
      <c r="T2461" s="167" t="s">
        <v>3545</v>
      </c>
      <c r="U2461" s="169" t="s">
        <v>3546</v>
      </c>
      <c r="V2461" s="167" t="s">
        <v>6351</v>
      </c>
      <c r="W2461" s="167" t="s">
        <v>6352</v>
      </c>
      <c r="X2461" s="170" t="s">
        <v>3533</v>
      </c>
      <c r="Y2461" s="171" t="s">
        <v>6950</v>
      </c>
      <c r="Z2461" s="167" t="s">
        <v>11015</v>
      </c>
      <c r="AA2461" s="176">
        <v>18000</v>
      </c>
      <c r="AB2461" s="167" t="s">
        <v>11254</v>
      </c>
      <c r="AC2461" s="176">
        <v>18000</v>
      </c>
      <c r="AD2461" s="167" t="s">
        <v>11254</v>
      </c>
      <c r="AE2461" s="176">
        <v>509.4</v>
      </c>
    </row>
    <row r="2462" spans="1:31">
      <c r="A2462" s="178">
        <v>108267646430</v>
      </c>
      <c r="B2462" s="166">
        <v>46164</v>
      </c>
      <c r="C2462" s="167" t="s">
        <v>3524</v>
      </c>
      <c r="D2462" s="167" t="s">
        <v>3525</v>
      </c>
      <c r="E2462" s="167" t="s">
        <v>3526</v>
      </c>
      <c r="F2462" s="167" t="s">
        <v>3501</v>
      </c>
      <c r="G2462" s="167" t="s">
        <v>3502</v>
      </c>
      <c r="H2462" s="168">
        <v>46165</v>
      </c>
      <c r="I2462" s="167"/>
      <c r="J2462" s="169">
        <v>26132</v>
      </c>
      <c r="K2462" s="167" t="s">
        <v>55</v>
      </c>
      <c r="L2462" s="169">
        <v>1</v>
      </c>
      <c r="M2462" s="167" t="s">
        <v>3504</v>
      </c>
      <c r="N2462" s="169">
        <v>219.9</v>
      </c>
      <c r="O2462" s="167" t="s">
        <v>3505</v>
      </c>
      <c r="P2462" s="167"/>
      <c r="Q2462" s="167" t="s">
        <v>3514</v>
      </c>
      <c r="R2462" s="167" t="s">
        <v>5999</v>
      </c>
      <c r="S2462" s="169">
        <v>48</v>
      </c>
      <c r="T2462" s="167" t="s">
        <v>3540</v>
      </c>
      <c r="U2462" s="169" t="s">
        <v>3541</v>
      </c>
      <c r="V2462" s="167" t="s">
        <v>6951</v>
      </c>
      <c r="W2462" s="167" t="s">
        <v>6952</v>
      </c>
      <c r="X2462" s="170" t="s">
        <v>3533</v>
      </c>
      <c r="Y2462" s="171" t="s">
        <v>6950</v>
      </c>
      <c r="Z2462" s="167" t="s">
        <v>11015</v>
      </c>
      <c r="AA2462" s="176">
        <v>3000</v>
      </c>
      <c r="AB2462" s="167" t="s">
        <v>11254</v>
      </c>
      <c r="AC2462" s="176">
        <v>3000</v>
      </c>
      <c r="AD2462" s="167" t="s">
        <v>11254</v>
      </c>
      <c r="AE2462" s="176">
        <v>33.299999999999997</v>
      </c>
    </row>
    <row r="2463" spans="1:31">
      <c r="A2463" s="178">
        <v>108267646430</v>
      </c>
      <c r="B2463" s="166">
        <v>46164</v>
      </c>
      <c r="C2463" s="167" t="s">
        <v>3524</v>
      </c>
      <c r="D2463" s="167" t="s">
        <v>3525</v>
      </c>
      <c r="E2463" s="167" t="s">
        <v>3526</v>
      </c>
      <c r="F2463" s="167" t="s">
        <v>3501</v>
      </c>
      <c r="G2463" s="167" t="s">
        <v>3502</v>
      </c>
      <c r="H2463" s="168">
        <v>46165</v>
      </c>
      <c r="I2463" s="167"/>
      <c r="J2463" s="169">
        <v>26132</v>
      </c>
      <c r="K2463" s="167" t="s">
        <v>55</v>
      </c>
      <c r="L2463" s="169">
        <v>1</v>
      </c>
      <c r="M2463" s="167" t="s">
        <v>3504</v>
      </c>
      <c r="N2463" s="169">
        <v>219.9</v>
      </c>
      <c r="O2463" s="167" t="s">
        <v>3505</v>
      </c>
      <c r="P2463" s="167"/>
      <c r="Q2463" s="167" t="s">
        <v>3514</v>
      </c>
      <c r="R2463" s="167" t="s">
        <v>5999</v>
      </c>
      <c r="S2463" s="169">
        <v>47</v>
      </c>
      <c r="T2463" s="167" t="s">
        <v>3540</v>
      </c>
      <c r="U2463" s="169" t="s">
        <v>3541</v>
      </c>
      <c r="V2463" s="167" t="s">
        <v>6953</v>
      </c>
      <c r="W2463" s="167" t="s">
        <v>6954</v>
      </c>
      <c r="X2463" s="170" t="s">
        <v>3533</v>
      </c>
      <c r="Y2463" s="171" t="s">
        <v>6950</v>
      </c>
      <c r="Z2463" s="167" t="s">
        <v>11015</v>
      </c>
      <c r="AA2463" s="176">
        <v>3000</v>
      </c>
      <c r="AB2463" s="167" t="s">
        <v>11254</v>
      </c>
      <c r="AC2463" s="176">
        <v>3000</v>
      </c>
      <c r="AD2463" s="167" t="s">
        <v>11254</v>
      </c>
      <c r="AE2463" s="176">
        <v>33.299999999999997</v>
      </c>
    </row>
    <row r="2464" spans="1:31">
      <c r="A2464" s="178">
        <v>108267646430</v>
      </c>
      <c r="B2464" s="166">
        <v>46164</v>
      </c>
      <c r="C2464" s="167" t="s">
        <v>3524</v>
      </c>
      <c r="D2464" s="167" t="s">
        <v>3525</v>
      </c>
      <c r="E2464" s="167" t="s">
        <v>3526</v>
      </c>
      <c r="F2464" s="167" t="s">
        <v>3501</v>
      </c>
      <c r="G2464" s="167" t="s">
        <v>3502</v>
      </c>
      <c r="H2464" s="168">
        <v>46165</v>
      </c>
      <c r="I2464" s="167"/>
      <c r="J2464" s="169">
        <v>26132</v>
      </c>
      <c r="K2464" s="167" t="s">
        <v>55</v>
      </c>
      <c r="L2464" s="169">
        <v>1</v>
      </c>
      <c r="M2464" s="167" t="s">
        <v>3504</v>
      </c>
      <c r="N2464" s="169">
        <v>219.9</v>
      </c>
      <c r="O2464" s="167" t="s">
        <v>3505</v>
      </c>
      <c r="P2464" s="167"/>
      <c r="Q2464" s="167" t="s">
        <v>3514</v>
      </c>
      <c r="R2464" s="167" t="s">
        <v>5999</v>
      </c>
      <c r="S2464" s="169">
        <v>46</v>
      </c>
      <c r="T2464" s="167" t="s">
        <v>3560</v>
      </c>
      <c r="U2464" s="169" t="s">
        <v>3561</v>
      </c>
      <c r="V2464" s="167" t="s">
        <v>6955</v>
      </c>
      <c r="W2464" s="167" t="s">
        <v>6956</v>
      </c>
      <c r="X2464" s="170" t="s">
        <v>165</v>
      </c>
      <c r="Y2464" s="171" t="s">
        <v>6950</v>
      </c>
      <c r="Z2464" s="167" t="s">
        <v>11015</v>
      </c>
      <c r="AA2464" s="176">
        <v>8000</v>
      </c>
      <c r="AB2464" s="167" t="s">
        <v>11254</v>
      </c>
      <c r="AC2464" s="176">
        <v>8000</v>
      </c>
      <c r="AD2464" s="167" t="s">
        <v>11254</v>
      </c>
      <c r="AE2464" s="176">
        <v>1911.68</v>
      </c>
    </row>
    <row r="2465" spans="1:31">
      <c r="A2465" s="178">
        <v>108267646430</v>
      </c>
      <c r="B2465" s="166">
        <v>46164</v>
      </c>
      <c r="C2465" s="167" t="s">
        <v>3524</v>
      </c>
      <c r="D2465" s="167" t="s">
        <v>3525</v>
      </c>
      <c r="E2465" s="167" t="s">
        <v>3526</v>
      </c>
      <c r="F2465" s="167" t="s">
        <v>3501</v>
      </c>
      <c r="G2465" s="167" t="s">
        <v>3502</v>
      </c>
      <c r="H2465" s="168">
        <v>46165</v>
      </c>
      <c r="I2465" s="167"/>
      <c r="J2465" s="169">
        <v>26132</v>
      </c>
      <c r="K2465" s="167" t="s">
        <v>55</v>
      </c>
      <c r="L2465" s="169">
        <v>1</v>
      </c>
      <c r="M2465" s="167" t="s">
        <v>3504</v>
      </c>
      <c r="N2465" s="169">
        <v>219.9</v>
      </c>
      <c r="O2465" s="167" t="s">
        <v>3505</v>
      </c>
      <c r="P2465" s="167"/>
      <c r="Q2465" s="167" t="s">
        <v>3514</v>
      </c>
      <c r="R2465" s="167" t="s">
        <v>5999</v>
      </c>
      <c r="S2465" s="169">
        <v>45</v>
      </c>
      <c r="T2465" s="167" t="s">
        <v>3529</v>
      </c>
      <c r="U2465" s="169" t="s">
        <v>3530</v>
      </c>
      <c r="V2465" s="167" t="s">
        <v>6957</v>
      </c>
      <c r="W2465" s="167" t="s">
        <v>6958</v>
      </c>
      <c r="X2465" s="170" t="s">
        <v>3533</v>
      </c>
      <c r="Y2465" s="171" t="s">
        <v>6950</v>
      </c>
      <c r="Z2465" s="167" t="s">
        <v>11015</v>
      </c>
      <c r="AA2465" s="176">
        <v>5000</v>
      </c>
      <c r="AB2465" s="167" t="s">
        <v>11254</v>
      </c>
      <c r="AC2465" s="176">
        <v>5000</v>
      </c>
      <c r="AD2465" s="167" t="s">
        <v>11254</v>
      </c>
      <c r="AE2465" s="176">
        <v>25000</v>
      </c>
    </row>
    <row r="2466" spans="1:31">
      <c r="A2466" s="178">
        <v>108267646430</v>
      </c>
      <c r="B2466" s="166">
        <v>46164</v>
      </c>
      <c r="C2466" s="167" t="s">
        <v>3524</v>
      </c>
      <c r="D2466" s="167" t="s">
        <v>3525</v>
      </c>
      <c r="E2466" s="167" t="s">
        <v>3526</v>
      </c>
      <c r="F2466" s="167" t="s">
        <v>3501</v>
      </c>
      <c r="G2466" s="167" t="s">
        <v>3502</v>
      </c>
      <c r="H2466" s="168">
        <v>46165</v>
      </c>
      <c r="I2466" s="167"/>
      <c r="J2466" s="169">
        <v>26132</v>
      </c>
      <c r="K2466" s="167" t="s">
        <v>55</v>
      </c>
      <c r="L2466" s="169">
        <v>1</v>
      </c>
      <c r="M2466" s="167" t="s">
        <v>3504</v>
      </c>
      <c r="N2466" s="169">
        <v>219.9</v>
      </c>
      <c r="O2466" s="167" t="s">
        <v>3505</v>
      </c>
      <c r="P2466" s="167"/>
      <c r="Q2466" s="167" t="s">
        <v>3514</v>
      </c>
      <c r="R2466" s="167" t="s">
        <v>5999</v>
      </c>
      <c r="S2466" s="169">
        <v>44</v>
      </c>
      <c r="T2466" s="167" t="s">
        <v>3540</v>
      </c>
      <c r="U2466" s="169" t="s">
        <v>3541</v>
      </c>
      <c r="V2466" s="167" t="s">
        <v>5241</v>
      </c>
      <c r="W2466" s="167" t="s">
        <v>4351</v>
      </c>
      <c r="X2466" s="170" t="s">
        <v>3533</v>
      </c>
      <c r="Y2466" s="171" t="s">
        <v>6950</v>
      </c>
      <c r="Z2466" s="167" t="s">
        <v>11015</v>
      </c>
      <c r="AA2466" s="176">
        <v>6000</v>
      </c>
      <c r="AB2466" s="167" t="s">
        <v>11254</v>
      </c>
      <c r="AC2466" s="176">
        <v>6000</v>
      </c>
      <c r="AD2466" s="167" t="s">
        <v>11254</v>
      </c>
      <c r="AE2466" s="176">
        <v>240</v>
      </c>
    </row>
    <row r="2467" spans="1:31">
      <c r="A2467" s="178">
        <v>108267646430</v>
      </c>
      <c r="B2467" s="166">
        <v>46164</v>
      </c>
      <c r="C2467" s="167" t="s">
        <v>3524</v>
      </c>
      <c r="D2467" s="167" t="s">
        <v>3525</v>
      </c>
      <c r="E2467" s="167" t="s">
        <v>3526</v>
      </c>
      <c r="F2467" s="167" t="s">
        <v>3501</v>
      </c>
      <c r="G2467" s="167" t="s">
        <v>3502</v>
      </c>
      <c r="H2467" s="168">
        <v>46165</v>
      </c>
      <c r="I2467" s="167"/>
      <c r="J2467" s="169">
        <v>26132</v>
      </c>
      <c r="K2467" s="167" t="s">
        <v>55</v>
      </c>
      <c r="L2467" s="169">
        <v>1</v>
      </c>
      <c r="M2467" s="167" t="s">
        <v>3504</v>
      </c>
      <c r="N2467" s="169">
        <v>219.9</v>
      </c>
      <c r="O2467" s="167" t="s">
        <v>3505</v>
      </c>
      <c r="P2467" s="167"/>
      <c r="Q2467" s="167" t="s">
        <v>3514</v>
      </c>
      <c r="R2467" s="167" t="s">
        <v>5999</v>
      </c>
      <c r="S2467" s="169">
        <v>43</v>
      </c>
      <c r="T2467" s="167" t="s">
        <v>3529</v>
      </c>
      <c r="U2467" s="169" t="s">
        <v>3530</v>
      </c>
      <c r="V2467" s="167" t="s">
        <v>4342</v>
      </c>
      <c r="W2467" s="167" t="s">
        <v>4343</v>
      </c>
      <c r="X2467" s="170" t="s">
        <v>3533</v>
      </c>
      <c r="Y2467" s="171" t="s">
        <v>6950</v>
      </c>
      <c r="Z2467" s="167" t="s">
        <v>11015</v>
      </c>
      <c r="AA2467" s="176">
        <v>2000</v>
      </c>
      <c r="AB2467" s="167" t="s">
        <v>11254</v>
      </c>
      <c r="AC2467" s="176">
        <v>2000</v>
      </c>
      <c r="AD2467" s="167" t="s">
        <v>11254</v>
      </c>
      <c r="AE2467" s="176">
        <v>4980</v>
      </c>
    </row>
    <row r="2468" spans="1:31">
      <c r="A2468" s="178">
        <v>108267646430</v>
      </c>
      <c r="B2468" s="166">
        <v>46164</v>
      </c>
      <c r="C2468" s="167" t="s">
        <v>3524</v>
      </c>
      <c r="D2468" s="167" t="s">
        <v>3525</v>
      </c>
      <c r="E2468" s="167" t="s">
        <v>3526</v>
      </c>
      <c r="F2468" s="167" t="s">
        <v>3501</v>
      </c>
      <c r="G2468" s="167" t="s">
        <v>3502</v>
      </c>
      <c r="H2468" s="168">
        <v>46165</v>
      </c>
      <c r="I2468" s="167"/>
      <c r="J2468" s="169">
        <v>26132</v>
      </c>
      <c r="K2468" s="167" t="s">
        <v>55</v>
      </c>
      <c r="L2468" s="169">
        <v>1</v>
      </c>
      <c r="M2468" s="167" t="s">
        <v>3504</v>
      </c>
      <c r="N2468" s="169">
        <v>219.9</v>
      </c>
      <c r="O2468" s="167" t="s">
        <v>3505</v>
      </c>
      <c r="P2468" s="167"/>
      <c r="Q2468" s="167" t="s">
        <v>3514</v>
      </c>
      <c r="R2468" s="167" t="s">
        <v>5999</v>
      </c>
      <c r="S2468" s="169">
        <v>42</v>
      </c>
      <c r="T2468" s="167" t="s">
        <v>3535</v>
      </c>
      <c r="U2468" s="169" t="s">
        <v>3536</v>
      </c>
      <c r="V2468" s="167" t="s">
        <v>6959</v>
      </c>
      <c r="W2468" s="167" t="s">
        <v>6960</v>
      </c>
      <c r="X2468" s="170" t="s">
        <v>3533</v>
      </c>
      <c r="Y2468" s="171" t="s">
        <v>6950</v>
      </c>
      <c r="Z2468" s="167" t="s">
        <v>11015</v>
      </c>
      <c r="AA2468" s="176">
        <v>5000</v>
      </c>
      <c r="AB2468" s="167" t="s">
        <v>11254</v>
      </c>
      <c r="AC2468" s="176">
        <v>5000</v>
      </c>
      <c r="AD2468" s="167" t="s">
        <v>11254</v>
      </c>
      <c r="AE2468" s="176">
        <v>293.5</v>
      </c>
    </row>
    <row r="2469" spans="1:31">
      <c r="A2469" s="178">
        <v>108267646430</v>
      </c>
      <c r="B2469" s="166">
        <v>46164</v>
      </c>
      <c r="C2469" s="167" t="s">
        <v>3524</v>
      </c>
      <c r="D2469" s="167" t="s">
        <v>3525</v>
      </c>
      <c r="E2469" s="167" t="s">
        <v>3526</v>
      </c>
      <c r="F2469" s="167" t="s">
        <v>3501</v>
      </c>
      <c r="G2469" s="167" t="s">
        <v>3502</v>
      </c>
      <c r="H2469" s="168">
        <v>46165</v>
      </c>
      <c r="I2469" s="167"/>
      <c r="J2469" s="169">
        <v>26132</v>
      </c>
      <c r="K2469" s="167" t="s">
        <v>55</v>
      </c>
      <c r="L2469" s="169">
        <v>1</v>
      </c>
      <c r="M2469" s="167" t="s">
        <v>3504</v>
      </c>
      <c r="N2469" s="169">
        <v>219.9</v>
      </c>
      <c r="O2469" s="167" t="s">
        <v>3505</v>
      </c>
      <c r="P2469" s="167"/>
      <c r="Q2469" s="167" t="s">
        <v>3514</v>
      </c>
      <c r="R2469" s="167" t="s">
        <v>5999</v>
      </c>
      <c r="S2469" s="169">
        <v>41</v>
      </c>
      <c r="T2469" s="167" t="s">
        <v>3535</v>
      </c>
      <c r="U2469" s="169" t="s">
        <v>3536</v>
      </c>
      <c r="V2469" s="167" t="s">
        <v>6333</v>
      </c>
      <c r="W2469" s="167" t="s">
        <v>6334</v>
      </c>
      <c r="X2469" s="170" t="s">
        <v>3533</v>
      </c>
      <c r="Y2469" s="171" t="s">
        <v>6950</v>
      </c>
      <c r="Z2469" s="167" t="s">
        <v>11015</v>
      </c>
      <c r="AA2469" s="176">
        <v>150000</v>
      </c>
      <c r="AB2469" s="167" t="s">
        <v>11254</v>
      </c>
      <c r="AC2469" s="176">
        <v>150000</v>
      </c>
      <c r="AD2469" s="167" t="s">
        <v>11254</v>
      </c>
      <c r="AE2469" s="176">
        <v>360</v>
      </c>
    </row>
    <row r="2470" spans="1:31">
      <c r="A2470" s="178">
        <v>108267646430</v>
      </c>
      <c r="B2470" s="166">
        <v>46164</v>
      </c>
      <c r="C2470" s="167" t="s">
        <v>3524</v>
      </c>
      <c r="D2470" s="167" t="s">
        <v>3525</v>
      </c>
      <c r="E2470" s="167" t="s">
        <v>3526</v>
      </c>
      <c r="F2470" s="167" t="s">
        <v>3501</v>
      </c>
      <c r="G2470" s="167" t="s">
        <v>3502</v>
      </c>
      <c r="H2470" s="168">
        <v>46165</v>
      </c>
      <c r="I2470" s="167"/>
      <c r="J2470" s="169">
        <v>26132</v>
      </c>
      <c r="K2470" s="167" t="s">
        <v>55</v>
      </c>
      <c r="L2470" s="169">
        <v>1</v>
      </c>
      <c r="M2470" s="167" t="s">
        <v>3504</v>
      </c>
      <c r="N2470" s="169">
        <v>219.9</v>
      </c>
      <c r="O2470" s="167" t="s">
        <v>3505</v>
      </c>
      <c r="P2470" s="167"/>
      <c r="Q2470" s="167" t="s">
        <v>3514</v>
      </c>
      <c r="R2470" s="167" t="s">
        <v>5999</v>
      </c>
      <c r="S2470" s="169">
        <v>40</v>
      </c>
      <c r="T2470" s="167" t="s">
        <v>3535</v>
      </c>
      <c r="U2470" s="169" t="s">
        <v>3536</v>
      </c>
      <c r="V2470" s="167" t="s">
        <v>4322</v>
      </c>
      <c r="W2470" s="167" t="s">
        <v>4323</v>
      </c>
      <c r="X2470" s="170" t="s">
        <v>3533</v>
      </c>
      <c r="Y2470" s="171" t="s">
        <v>6950</v>
      </c>
      <c r="Z2470" s="167" t="s">
        <v>11015</v>
      </c>
      <c r="AA2470" s="176">
        <v>10000</v>
      </c>
      <c r="AB2470" s="167" t="s">
        <v>11254</v>
      </c>
      <c r="AC2470" s="176">
        <v>10000</v>
      </c>
      <c r="AD2470" s="167" t="s">
        <v>11254</v>
      </c>
      <c r="AE2470" s="176">
        <v>30</v>
      </c>
    </row>
    <row r="2471" spans="1:31">
      <c r="A2471" s="178">
        <v>108267646430</v>
      </c>
      <c r="B2471" s="166">
        <v>46164</v>
      </c>
      <c r="C2471" s="167" t="s">
        <v>3524</v>
      </c>
      <c r="D2471" s="167" t="s">
        <v>3525</v>
      </c>
      <c r="E2471" s="167" t="s">
        <v>3526</v>
      </c>
      <c r="F2471" s="167" t="s">
        <v>3501</v>
      </c>
      <c r="G2471" s="167" t="s">
        <v>3502</v>
      </c>
      <c r="H2471" s="168">
        <v>46165</v>
      </c>
      <c r="I2471" s="167"/>
      <c r="J2471" s="169">
        <v>26132</v>
      </c>
      <c r="K2471" s="167" t="s">
        <v>55</v>
      </c>
      <c r="L2471" s="169">
        <v>1</v>
      </c>
      <c r="M2471" s="167" t="s">
        <v>3504</v>
      </c>
      <c r="N2471" s="169">
        <v>219.9</v>
      </c>
      <c r="O2471" s="167" t="s">
        <v>3505</v>
      </c>
      <c r="P2471" s="167"/>
      <c r="Q2471" s="167" t="s">
        <v>3514</v>
      </c>
      <c r="R2471" s="167" t="s">
        <v>5999</v>
      </c>
      <c r="S2471" s="169">
        <v>39</v>
      </c>
      <c r="T2471" s="167" t="s">
        <v>3560</v>
      </c>
      <c r="U2471" s="169" t="s">
        <v>3561</v>
      </c>
      <c r="V2471" s="167" t="s">
        <v>6961</v>
      </c>
      <c r="W2471" s="167" t="s">
        <v>6962</v>
      </c>
      <c r="X2471" s="170" t="s">
        <v>3533</v>
      </c>
      <c r="Y2471" s="171" t="s">
        <v>6950</v>
      </c>
      <c r="Z2471" s="167" t="s">
        <v>11015</v>
      </c>
      <c r="AA2471" s="176">
        <v>8800</v>
      </c>
      <c r="AB2471" s="167" t="s">
        <v>11254</v>
      </c>
      <c r="AC2471" s="176">
        <v>8800</v>
      </c>
      <c r="AD2471" s="167" t="s">
        <v>11254</v>
      </c>
      <c r="AE2471" s="176">
        <v>4699.2</v>
      </c>
    </row>
    <row r="2472" spans="1:31">
      <c r="A2472" s="178">
        <v>108267646430</v>
      </c>
      <c r="B2472" s="166">
        <v>46164</v>
      </c>
      <c r="C2472" s="167" t="s">
        <v>3524</v>
      </c>
      <c r="D2472" s="167" t="s">
        <v>3525</v>
      </c>
      <c r="E2472" s="167" t="s">
        <v>3526</v>
      </c>
      <c r="F2472" s="167" t="s">
        <v>3501</v>
      </c>
      <c r="G2472" s="167" t="s">
        <v>3502</v>
      </c>
      <c r="H2472" s="168">
        <v>46165</v>
      </c>
      <c r="I2472" s="167"/>
      <c r="J2472" s="169">
        <v>26132</v>
      </c>
      <c r="K2472" s="167" t="s">
        <v>55</v>
      </c>
      <c r="L2472" s="169">
        <v>1</v>
      </c>
      <c r="M2472" s="167" t="s">
        <v>3504</v>
      </c>
      <c r="N2472" s="169">
        <v>219.9</v>
      </c>
      <c r="O2472" s="167" t="s">
        <v>3505</v>
      </c>
      <c r="P2472" s="167"/>
      <c r="Q2472" s="167" t="s">
        <v>3514</v>
      </c>
      <c r="R2472" s="167" t="s">
        <v>5999</v>
      </c>
      <c r="S2472" s="169">
        <v>38</v>
      </c>
      <c r="T2472" s="167" t="s">
        <v>3540</v>
      </c>
      <c r="U2472" s="169" t="s">
        <v>3541</v>
      </c>
      <c r="V2472" s="167" t="s">
        <v>6963</v>
      </c>
      <c r="W2472" s="167" t="s">
        <v>6964</v>
      </c>
      <c r="X2472" s="170" t="s">
        <v>3533</v>
      </c>
      <c r="Y2472" s="171" t="s">
        <v>6950</v>
      </c>
      <c r="Z2472" s="167" t="s">
        <v>11015</v>
      </c>
      <c r="AA2472" s="176">
        <v>6000</v>
      </c>
      <c r="AB2472" s="167" t="s">
        <v>11254</v>
      </c>
      <c r="AC2472" s="176">
        <v>6000</v>
      </c>
      <c r="AD2472" s="167" t="s">
        <v>11254</v>
      </c>
      <c r="AE2472" s="176">
        <v>62.4</v>
      </c>
    </row>
    <row r="2473" spans="1:31">
      <c r="A2473" s="178">
        <v>108267646430</v>
      </c>
      <c r="B2473" s="166">
        <v>46164</v>
      </c>
      <c r="C2473" s="167" t="s">
        <v>3524</v>
      </c>
      <c r="D2473" s="167" t="s">
        <v>3525</v>
      </c>
      <c r="E2473" s="167" t="s">
        <v>3526</v>
      </c>
      <c r="F2473" s="167" t="s">
        <v>3501</v>
      </c>
      <c r="G2473" s="167" t="s">
        <v>3502</v>
      </c>
      <c r="H2473" s="168">
        <v>46165</v>
      </c>
      <c r="I2473" s="167"/>
      <c r="J2473" s="169">
        <v>26132</v>
      </c>
      <c r="K2473" s="167" t="s">
        <v>55</v>
      </c>
      <c r="L2473" s="169">
        <v>1</v>
      </c>
      <c r="M2473" s="167" t="s">
        <v>3504</v>
      </c>
      <c r="N2473" s="169">
        <v>219.9</v>
      </c>
      <c r="O2473" s="167" t="s">
        <v>3505</v>
      </c>
      <c r="P2473" s="167"/>
      <c r="Q2473" s="167" t="s">
        <v>3514</v>
      </c>
      <c r="R2473" s="167" t="s">
        <v>5999</v>
      </c>
      <c r="S2473" s="169">
        <v>37</v>
      </c>
      <c r="T2473" s="167" t="s">
        <v>3535</v>
      </c>
      <c r="U2473" s="169" t="s">
        <v>3536</v>
      </c>
      <c r="V2473" s="167" t="s">
        <v>5815</v>
      </c>
      <c r="W2473" s="167" t="s">
        <v>5816</v>
      </c>
      <c r="X2473" s="170" t="s">
        <v>3533</v>
      </c>
      <c r="Y2473" s="171" t="s">
        <v>6950</v>
      </c>
      <c r="Z2473" s="167" t="s">
        <v>11015</v>
      </c>
      <c r="AA2473" s="176">
        <v>10000</v>
      </c>
      <c r="AB2473" s="167" t="s">
        <v>11254</v>
      </c>
      <c r="AC2473" s="176">
        <v>10000</v>
      </c>
      <c r="AD2473" s="167" t="s">
        <v>11254</v>
      </c>
      <c r="AE2473" s="176">
        <v>23</v>
      </c>
    </row>
    <row r="2474" spans="1:31">
      <c r="A2474" s="178">
        <v>108267646430</v>
      </c>
      <c r="B2474" s="166">
        <v>46164</v>
      </c>
      <c r="C2474" s="167" t="s">
        <v>3524</v>
      </c>
      <c r="D2474" s="167" t="s">
        <v>3525</v>
      </c>
      <c r="E2474" s="167" t="s">
        <v>3526</v>
      </c>
      <c r="F2474" s="167" t="s">
        <v>3501</v>
      </c>
      <c r="G2474" s="167" t="s">
        <v>3502</v>
      </c>
      <c r="H2474" s="168">
        <v>46165</v>
      </c>
      <c r="I2474" s="167"/>
      <c r="J2474" s="169">
        <v>26132</v>
      </c>
      <c r="K2474" s="167" t="s">
        <v>55</v>
      </c>
      <c r="L2474" s="169">
        <v>1</v>
      </c>
      <c r="M2474" s="167" t="s">
        <v>3504</v>
      </c>
      <c r="N2474" s="169">
        <v>219.9</v>
      </c>
      <c r="O2474" s="167" t="s">
        <v>3505</v>
      </c>
      <c r="P2474" s="167"/>
      <c r="Q2474" s="167" t="s">
        <v>3514</v>
      </c>
      <c r="R2474" s="167" t="s">
        <v>5999</v>
      </c>
      <c r="S2474" s="169">
        <v>36</v>
      </c>
      <c r="T2474" s="167" t="s">
        <v>3535</v>
      </c>
      <c r="U2474" s="169" t="s">
        <v>3536</v>
      </c>
      <c r="V2474" s="167" t="s">
        <v>6965</v>
      </c>
      <c r="W2474" s="167" t="s">
        <v>6966</v>
      </c>
      <c r="X2474" s="170" t="s">
        <v>3533</v>
      </c>
      <c r="Y2474" s="171" t="s">
        <v>6950</v>
      </c>
      <c r="Z2474" s="167" t="s">
        <v>11015</v>
      </c>
      <c r="AA2474" s="176">
        <v>2000</v>
      </c>
      <c r="AB2474" s="167" t="s">
        <v>11254</v>
      </c>
      <c r="AC2474" s="176">
        <v>2000</v>
      </c>
      <c r="AD2474" s="167" t="s">
        <v>11254</v>
      </c>
      <c r="AE2474" s="176">
        <v>60</v>
      </c>
    </row>
    <row r="2475" spans="1:31">
      <c r="A2475" s="178">
        <v>108267646430</v>
      </c>
      <c r="B2475" s="166">
        <v>46164</v>
      </c>
      <c r="C2475" s="167" t="s">
        <v>3524</v>
      </c>
      <c r="D2475" s="167" t="s">
        <v>3525</v>
      </c>
      <c r="E2475" s="167" t="s">
        <v>3526</v>
      </c>
      <c r="F2475" s="167" t="s">
        <v>3501</v>
      </c>
      <c r="G2475" s="167" t="s">
        <v>3502</v>
      </c>
      <c r="H2475" s="168">
        <v>46165</v>
      </c>
      <c r="I2475" s="167"/>
      <c r="J2475" s="169">
        <v>26132</v>
      </c>
      <c r="K2475" s="167" t="s">
        <v>55</v>
      </c>
      <c r="L2475" s="169">
        <v>1</v>
      </c>
      <c r="M2475" s="167" t="s">
        <v>3504</v>
      </c>
      <c r="N2475" s="169">
        <v>219.9</v>
      </c>
      <c r="O2475" s="167" t="s">
        <v>3505</v>
      </c>
      <c r="P2475" s="167"/>
      <c r="Q2475" s="167" t="s">
        <v>3514</v>
      </c>
      <c r="R2475" s="167" t="s">
        <v>5999</v>
      </c>
      <c r="S2475" s="169">
        <v>35</v>
      </c>
      <c r="T2475" s="167" t="s">
        <v>3535</v>
      </c>
      <c r="U2475" s="169" t="s">
        <v>3536</v>
      </c>
      <c r="V2475" s="167" t="s">
        <v>6965</v>
      </c>
      <c r="W2475" s="167" t="s">
        <v>6966</v>
      </c>
      <c r="X2475" s="170" t="s">
        <v>3533</v>
      </c>
      <c r="Y2475" s="171" t="s">
        <v>6950</v>
      </c>
      <c r="Z2475" s="167" t="s">
        <v>11015</v>
      </c>
      <c r="AA2475" s="176">
        <v>4000</v>
      </c>
      <c r="AB2475" s="167" t="s">
        <v>11254</v>
      </c>
      <c r="AC2475" s="176">
        <v>4000</v>
      </c>
      <c r="AD2475" s="167" t="s">
        <v>11254</v>
      </c>
      <c r="AE2475" s="176">
        <v>120</v>
      </c>
    </row>
    <row r="2476" spans="1:31">
      <c r="A2476" s="178">
        <v>108267646430</v>
      </c>
      <c r="B2476" s="166">
        <v>46164</v>
      </c>
      <c r="C2476" s="167" t="s">
        <v>3524</v>
      </c>
      <c r="D2476" s="167" t="s">
        <v>3525</v>
      </c>
      <c r="E2476" s="167" t="s">
        <v>3526</v>
      </c>
      <c r="F2476" s="167" t="s">
        <v>3501</v>
      </c>
      <c r="G2476" s="167" t="s">
        <v>3502</v>
      </c>
      <c r="H2476" s="168">
        <v>46165</v>
      </c>
      <c r="I2476" s="167"/>
      <c r="J2476" s="169">
        <v>26132</v>
      </c>
      <c r="K2476" s="167" t="s">
        <v>55</v>
      </c>
      <c r="L2476" s="169">
        <v>1</v>
      </c>
      <c r="M2476" s="167" t="s">
        <v>3504</v>
      </c>
      <c r="N2476" s="169">
        <v>219.9</v>
      </c>
      <c r="O2476" s="167" t="s">
        <v>3505</v>
      </c>
      <c r="P2476" s="167"/>
      <c r="Q2476" s="167" t="s">
        <v>3514</v>
      </c>
      <c r="R2476" s="167" t="s">
        <v>5999</v>
      </c>
      <c r="S2476" s="169">
        <v>34</v>
      </c>
      <c r="T2476" s="167" t="s">
        <v>3545</v>
      </c>
      <c r="U2476" s="169" t="s">
        <v>3546</v>
      </c>
      <c r="V2476" s="167" t="s">
        <v>6967</v>
      </c>
      <c r="W2476" s="167" t="s">
        <v>6968</v>
      </c>
      <c r="X2476" s="170" t="s">
        <v>3533</v>
      </c>
      <c r="Y2476" s="171" t="s">
        <v>6950</v>
      </c>
      <c r="Z2476" s="167" t="s">
        <v>11015</v>
      </c>
      <c r="AA2476" s="176">
        <v>2500</v>
      </c>
      <c r="AB2476" s="167" t="s">
        <v>11254</v>
      </c>
      <c r="AC2476" s="176">
        <v>2500</v>
      </c>
      <c r="AD2476" s="167" t="s">
        <v>11254</v>
      </c>
      <c r="AE2476" s="176">
        <v>335</v>
      </c>
    </row>
    <row r="2477" spans="1:31">
      <c r="A2477" s="178">
        <v>108267646430</v>
      </c>
      <c r="B2477" s="166">
        <v>46164</v>
      </c>
      <c r="C2477" s="167" t="s">
        <v>3524</v>
      </c>
      <c r="D2477" s="167" t="s">
        <v>3525</v>
      </c>
      <c r="E2477" s="167" t="s">
        <v>3526</v>
      </c>
      <c r="F2477" s="167" t="s">
        <v>3501</v>
      </c>
      <c r="G2477" s="167" t="s">
        <v>3502</v>
      </c>
      <c r="H2477" s="168">
        <v>46165</v>
      </c>
      <c r="I2477" s="167"/>
      <c r="J2477" s="169">
        <v>26132</v>
      </c>
      <c r="K2477" s="167" t="s">
        <v>55</v>
      </c>
      <c r="L2477" s="169">
        <v>1</v>
      </c>
      <c r="M2477" s="167" t="s">
        <v>3504</v>
      </c>
      <c r="N2477" s="169">
        <v>219.9</v>
      </c>
      <c r="O2477" s="167" t="s">
        <v>3505</v>
      </c>
      <c r="P2477" s="167"/>
      <c r="Q2477" s="167" t="s">
        <v>3514</v>
      </c>
      <c r="R2477" s="167" t="s">
        <v>5999</v>
      </c>
      <c r="S2477" s="169">
        <v>33</v>
      </c>
      <c r="T2477" s="167" t="s">
        <v>3535</v>
      </c>
      <c r="U2477" s="169" t="s">
        <v>3536</v>
      </c>
      <c r="V2477" s="167" t="s">
        <v>6969</v>
      </c>
      <c r="W2477" s="167" t="s">
        <v>6970</v>
      </c>
      <c r="X2477" s="170" t="s">
        <v>3533</v>
      </c>
      <c r="Y2477" s="171" t="s">
        <v>6950</v>
      </c>
      <c r="Z2477" s="167" t="s">
        <v>11015</v>
      </c>
      <c r="AA2477" s="176">
        <v>140000</v>
      </c>
      <c r="AB2477" s="167" t="s">
        <v>11254</v>
      </c>
      <c r="AC2477" s="176">
        <v>140000</v>
      </c>
      <c r="AD2477" s="167" t="s">
        <v>11254</v>
      </c>
      <c r="AE2477" s="176">
        <v>336</v>
      </c>
    </row>
    <row r="2478" spans="1:31">
      <c r="A2478" s="178">
        <v>108267646430</v>
      </c>
      <c r="B2478" s="166">
        <v>46164</v>
      </c>
      <c r="C2478" s="167" t="s">
        <v>3524</v>
      </c>
      <c r="D2478" s="167" t="s">
        <v>3525</v>
      </c>
      <c r="E2478" s="167" t="s">
        <v>3526</v>
      </c>
      <c r="F2478" s="167" t="s">
        <v>3501</v>
      </c>
      <c r="G2478" s="167" t="s">
        <v>3502</v>
      </c>
      <c r="H2478" s="168">
        <v>46165</v>
      </c>
      <c r="I2478" s="167"/>
      <c r="J2478" s="169">
        <v>26132</v>
      </c>
      <c r="K2478" s="167" t="s">
        <v>55</v>
      </c>
      <c r="L2478" s="169">
        <v>1</v>
      </c>
      <c r="M2478" s="167" t="s">
        <v>3504</v>
      </c>
      <c r="N2478" s="169">
        <v>219.9</v>
      </c>
      <c r="O2478" s="167" t="s">
        <v>3505</v>
      </c>
      <c r="P2478" s="167"/>
      <c r="Q2478" s="167" t="s">
        <v>3514</v>
      </c>
      <c r="R2478" s="167" t="s">
        <v>5999</v>
      </c>
      <c r="S2478" s="169">
        <v>32</v>
      </c>
      <c r="T2478" s="167" t="s">
        <v>3560</v>
      </c>
      <c r="U2478" s="169" t="s">
        <v>3561</v>
      </c>
      <c r="V2478" s="167" t="s">
        <v>6971</v>
      </c>
      <c r="W2478" s="167" t="s">
        <v>6972</v>
      </c>
      <c r="X2478" s="170" t="s">
        <v>3533</v>
      </c>
      <c r="Y2478" s="171" t="s">
        <v>6950</v>
      </c>
      <c r="Z2478" s="167" t="s">
        <v>11015</v>
      </c>
      <c r="AA2478" s="176">
        <v>40000</v>
      </c>
      <c r="AB2478" s="167" t="s">
        <v>11254</v>
      </c>
      <c r="AC2478" s="176">
        <v>40000</v>
      </c>
      <c r="AD2478" s="167" t="s">
        <v>11254</v>
      </c>
      <c r="AE2478" s="176">
        <v>2328.4</v>
      </c>
    </row>
    <row r="2479" spans="1:31">
      <c r="A2479" s="178">
        <v>108267646430</v>
      </c>
      <c r="B2479" s="166">
        <v>46164</v>
      </c>
      <c r="C2479" s="167" t="s">
        <v>3524</v>
      </c>
      <c r="D2479" s="167" t="s">
        <v>3525</v>
      </c>
      <c r="E2479" s="167" t="s">
        <v>3526</v>
      </c>
      <c r="F2479" s="167" t="s">
        <v>3501</v>
      </c>
      <c r="G2479" s="167" t="s">
        <v>3502</v>
      </c>
      <c r="H2479" s="168">
        <v>46165</v>
      </c>
      <c r="I2479" s="167"/>
      <c r="J2479" s="169">
        <v>26132</v>
      </c>
      <c r="K2479" s="167" t="s">
        <v>55</v>
      </c>
      <c r="L2479" s="169">
        <v>1</v>
      </c>
      <c r="M2479" s="167" t="s">
        <v>3504</v>
      </c>
      <c r="N2479" s="169">
        <v>219.9</v>
      </c>
      <c r="O2479" s="167" t="s">
        <v>3505</v>
      </c>
      <c r="P2479" s="167"/>
      <c r="Q2479" s="167" t="s">
        <v>3514</v>
      </c>
      <c r="R2479" s="167" t="s">
        <v>5999</v>
      </c>
      <c r="S2479" s="169">
        <v>31</v>
      </c>
      <c r="T2479" s="167" t="s">
        <v>3529</v>
      </c>
      <c r="U2479" s="169" t="s">
        <v>3530</v>
      </c>
      <c r="V2479" s="167" t="s">
        <v>4981</v>
      </c>
      <c r="W2479" s="167" t="s">
        <v>4982</v>
      </c>
      <c r="X2479" s="170" t="s">
        <v>3533</v>
      </c>
      <c r="Y2479" s="171" t="s">
        <v>6950</v>
      </c>
      <c r="Z2479" s="167" t="s">
        <v>11015</v>
      </c>
      <c r="AA2479" s="176">
        <v>4720</v>
      </c>
      <c r="AB2479" s="167" t="s">
        <v>11254</v>
      </c>
      <c r="AC2479" s="176">
        <v>4720</v>
      </c>
      <c r="AD2479" s="167" t="s">
        <v>11254</v>
      </c>
      <c r="AE2479" s="176">
        <v>12037.415999999999</v>
      </c>
    </row>
    <row r="2480" spans="1:31">
      <c r="A2480" s="178">
        <v>108267646430</v>
      </c>
      <c r="B2480" s="166">
        <v>46164</v>
      </c>
      <c r="C2480" s="167" t="s">
        <v>3524</v>
      </c>
      <c r="D2480" s="167" t="s">
        <v>3525</v>
      </c>
      <c r="E2480" s="167" t="s">
        <v>3526</v>
      </c>
      <c r="F2480" s="167" t="s">
        <v>3501</v>
      </c>
      <c r="G2480" s="167" t="s">
        <v>3502</v>
      </c>
      <c r="H2480" s="168">
        <v>46165</v>
      </c>
      <c r="I2480" s="167"/>
      <c r="J2480" s="169">
        <v>26132</v>
      </c>
      <c r="K2480" s="167" t="s">
        <v>55</v>
      </c>
      <c r="L2480" s="169">
        <v>1</v>
      </c>
      <c r="M2480" s="167" t="s">
        <v>3504</v>
      </c>
      <c r="N2480" s="169">
        <v>219.9</v>
      </c>
      <c r="O2480" s="167" t="s">
        <v>3505</v>
      </c>
      <c r="P2480" s="167"/>
      <c r="Q2480" s="167" t="s">
        <v>3514</v>
      </c>
      <c r="R2480" s="167" t="s">
        <v>5999</v>
      </c>
      <c r="S2480" s="169">
        <v>30</v>
      </c>
      <c r="T2480" s="167" t="s">
        <v>3717</v>
      </c>
      <c r="U2480" s="169" t="s">
        <v>3718</v>
      </c>
      <c r="V2480" s="167" t="s">
        <v>6973</v>
      </c>
      <c r="W2480" s="167" t="s">
        <v>6974</v>
      </c>
      <c r="X2480" s="170" t="s">
        <v>3533</v>
      </c>
      <c r="Y2480" s="171" t="s">
        <v>6950</v>
      </c>
      <c r="Z2480" s="167" t="s">
        <v>11015</v>
      </c>
      <c r="AA2480" s="176">
        <v>8000</v>
      </c>
      <c r="AB2480" s="167" t="s">
        <v>11254</v>
      </c>
      <c r="AC2480" s="176">
        <v>8000</v>
      </c>
      <c r="AD2480" s="167" t="s">
        <v>11254</v>
      </c>
      <c r="AE2480" s="176">
        <v>204.88</v>
      </c>
    </row>
    <row r="2481" spans="1:31">
      <c r="A2481" s="178">
        <v>108267646430</v>
      </c>
      <c r="B2481" s="166">
        <v>46164</v>
      </c>
      <c r="C2481" s="167" t="s">
        <v>3524</v>
      </c>
      <c r="D2481" s="167" t="s">
        <v>3525</v>
      </c>
      <c r="E2481" s="167" t="s">
        <v>3526</v>
      </c>
      <c r="F2481" s="167" t="s">
        <v>3501</v>
      </c>
      <c r="G2481" s="167" t="s">
        <v>3502</v>
      </c>
      <c r="H2481" s="168">
        <v>46165</v>
      </c>
      <c r="I2481" s="167"/>
      <c r="J2481" s="169">
        <v>26132</v>
      </c>
      <c r="K2481" s="167" t="s">
        <v>55</v>
      </c>
      <c r="L2481" s="169">
        <v>1</v>
      </c>
      <c r="M2481" s="167" t="s">
        <v>3504</v>
      </c>
      <c r="N2481" s="169">
        <v>219.9</v>
      </c>
      <c r="O2481" s="167" t="s">
        <v>3505</v>
      </c>
      <c r="P2481" s="167"/>
      <c r="Q2481" s="167" t="s">
        <v>3514</v>
      </c>
      <c r="R2481" s="167" t="s">
        <v>5999</v>
      </c>
      <c r="S2481" s="169">
        <v>29</v>
      </c>
      <c r="T2481" s="167" t="s">
        <v>3545</v>
      </c>
      <c r="U2481" s="169" t="s">
        <v>3546</v>
      </c>
      <c r="V2481" s="167" t="s">
        <v>6975</v>
      </c>
      <c r="W2481" s="167" t="s">
        <v>6976</v>
      </c>
      <c r="X2481" s="170" t="s">
        <v>3533</v>
      </c>
      <c r="Y2481" s="171" t="s">
        <v>6950</v>
      </c>
      <c r="Z2481" s="167" t="s">
        <v>11015</v>
      </c>
      <c r="AA2481" s="176">
        <v>12000</v>
      </c>
      <c r="AB2481" s="167" t="s">
        <v>11254</v>
      </c>
      <c r="AC2481" s="176">
        <v>12000</v>
      </c>
      <c r="AD2481" s="167" t="s">
        <v>11254</v>
      </c>
      <c r="AE2481" s="176">
        <v>81.599999999999994</v>
      </c>
    </row>
    <row r="2482" spans="1:31">
      <c r="A2482" s="178">
        <v>108267646430</v>
      </c>
      <c r="B2482" s="166">
        <v>46164</v>
      </c>
      <c r="C2482" s="167" t="s">
        <v>3524</v>
      </c>
      <c r="D2482" s="167" t="s">
        <v>3525</v>
      </c>
      <c r="E2482" s="167" t="s">
        <v>3526</v>
      </c>
      <c r="F2482" s="167" t="s">
        <v>3501</v>
      </c>
      <c r="G2482" s="167" t="s">
        <v>3502</v>
      </c>
      <c r="H2482" s="168">
        <v>46165</v>
      </c>
      <c r="I2482" s="167"/>
      <c r="J2482" s="169">
        <v>26132</v>
      </c>
      <c r="K2482" s="167" t="s">
        <v>55</v>
      </c>
      <c r="L2482" s="169">
        <v>1</v>
      </c>
      <c r="M2482" s="167" t="s">
        <v>3504</v>
      </c>
      <c r="N2482" s="169">
        <v>219.9</v>
      </c>
      <c r="O2482" s="167" t="s">
        <v>3505</v>
      </c>
      <c r="P2482" s="167"/>
      <c r="Q2482" s="167" t="s">
        <v>3514</v>
      </c>
      <c r="R2482" s="167" t="s">
        <v>5999</v>
      </c>
      <c r="S2482" s="169">
        <v>28</v>
      </c>
      <c r="T2482" s="167" t="s">
        <v>3535</v>
      </c>
      <c r="U2482" s="169" t="s">
        <v>3536</v>
      </c>
      <c r="V2482" s="167" t="s">
        <v>6977</v>
      </c>
      <c r="W2482" s="167" t="s">
        <v>6978</v>
      </c>
      <c r="X2482" s="170" t="s">
        <v>165</v>
      </c>
      <c r="Y2482" s="171" t="s">
        <v>6950</v>
      </c>
      <c r="Z2482" s="167" t="s">
        <v>11015</v>
      </c>
      <c r="AA2482" s="176">
        <v>10000</v>
      </c>
      <c r="AB2482" s="167" t="s">
        <v>11254</v>
      </c>
      <c r="AC2482" s="176">
        <v>10000</v>
      </c>
      <c r="AD2482" s="167" t="s">
        <v>11254</v>
      </c>
      <c r="AE2482" s="176">
        <v>11</v>
      </c>
    </row>
    <row r="2483" spans="1:31">
      <c r="A2483" s="178">
        <v>108267646430</v>
      </c>
      <c r="B2483" s="166">
        <v>46164</v>
      </c>
      <c r="C2483" s="167" t="s">
        <v>3524</v>
      </c>
      <c r="D2483" s="167" t="s">
        <v>3525</v>
      </c>
      <c r="E2483" s="167" t="s">
        <v>3526</v>
      </c>
      <c r="F2483" s="167" t="s">
        <v>3501</v>
      </c>
      <c r="G2483" s="167" t="s">
        <v>3502</v>
      </c>
      <c r="H2483" s="168">
        <v>46165</v>
      </c>
      <c r="I2483" s="167"/>
      <c r="J2483" s="169">
        <v>26132</v>
      </c>
      <c r="K2483" s="167" t="s">
        <v>55</v>
      </c>
      <c r="L2483" s="169">
        <v>1</v>
      </c>
      <c r="M2483" s="167" t="s">
        <v>3504</v>
      </c>
      <c r="N2483" s="169">
        <v>219.9</v>
      </c>
      <c r="O2483" s="167" t="s">
        <v>3505</v>
      </c>
      <c r="P2483" s="167"/>
      <c r="Q2483" s="167" t="s">
        <v>3514</v>
      </c>
      <c r="R2483" s="167" t="s">
        <v>5999</v>
      </c>
      <c r="S2483" s="169">
        <v>27</v>
      </c>
      <c r="T2483" s="167" t="s">
        <v>3535</v>
      </c>
      <c r="U2483" s="169" t="s">
        <v>3536</v>
      </c>
      <c r="V2483" s="167" t="s">
        <v>6979</v>
      </c>
      <c r="W2483" s="167" t="s">
        <v>6980</v>
      </c>
      <c r="X2483" s="170" t="s">
        <v>165</v>
      </c>
      <c r="Y2483" s="171" t="s">
        <v>6950</v>
      </c>
      <c r="Z2483" s="167" t="s">
        <v>11015</v>
      </c>
      <c r="AA2483" s="176">
        <v>10000</v>
      </c>
      <c r="AB2483" s="167" t="s">
        <v>11254</v>
      </c>
      <c r="AC2483" s="176">
        <v>10000</v>
      </c>
      <c r="AD2483" s="167" t="s">
        <v>11254</v>
      </c>
      <c r="AE2483" s="176">
        <v>10.1</v>
      </c>
    </row>
    <row r="2484" spans="1:31">
      <c r="A2484" s="178">
        <v>108267646430</v>
      </c>
      <c r="B2484" s="166">
        <v>46164</v>
      </c>
      <c r="C2484" s="167" t="s">
        <v>3524</v>
      </c>
      <c r="D2484" s="167" t="s">
        <v>3525</v>
      </c>
      <c r="E2484" s="167" t="s">
        <v>3526</v>
      </c>
      <c r="F2484" s="167" t="s">
        <v>3501</v>
      </c>
      <c r="G2484" s="167" t="s">
        <v>3502</v>
      </c>
      <c r="H2484" s="168">
        <v>46165</v>
      </c>
      <c r="I2484" s="167"/>
      <c r="J2484" s="169">
        <v>26132</v>
      </c>
      <c r="K2484" s="167" t="s">
        <v>55</v>
      </c>
      <c r="L2484" s="169">
        <v>1</v>
      </c>
      <c r="M2484" s="167" t="s">
        <v>3504</v>
      </c>
      <c r="N2484" s="169">
        <v>219.9</v>
      </c>
      <c r="O2484" s="167" t="s">
        <v>3505</v>
      </c>
      <c r="P2484" s="167"/>
      <c r="Q2484" s="167" t="s">
        <v>3514</v>
      </c>
      <c r="R2484" s="167" t="s">
        <v>5999</v>
      </c>
      <c r="S2484" s="169">
        <v>26</v>
      </c>
      <c r="T2484" s="167" t="s">
        <v>3535</v>
      </c>
      <c r="U2484" s="169" t="s">
        <v>3536</v>
      </c>
      <c r="V2484" s="167" t="s">
        <v>6981</v>
      </c>
      <c r="W2484" s="167" t="s">
        <v>6982</v>
      </c>
      <c r="X2484" s="170" t="s">
        <v>165</v>
      </c>
      <c r="Y2484" s="171" t="s">
        <v>6950</v>
      </c>
      <c r="Z2484" s="167" t="s">
        <v>11015</v>
      </c>
      <c r="AA2484" s="176">
        <v>10000</v>
      </c>
      <c r="AB2484" s="167" t="s">
        <v>11254</v>
      </c>
      <c r="AC2484" s="176">
        <v>10000</v>
      </c>
      <c r="AD2484" s="167" t="s">
        <v>11254</v>
      </c>
      <c r="AE2484" s="176">
        <v>11</v>
      </c>
    </row>
    <row r="2485" spans="1:31">
      <c r="A2485" s="178">
        <v>108267646430</v>
      </c>
      <c r="B2485" s="166">
        <v>46164</v>
      </c>
      <c r="C2485" s="167" t="s">
        <v>3524</v>
      </c>
      <c r="D2485" s="167" t="s">
        <v>3525</v>
      </c>
      <c r="E2485" s="167" t="s">
        <v>3526</v>
      </c>
      <c r="F2485" s="167" t="s">
        <v>3501</v>
      </c>
      <c r="G2485" s="167" t="s">
        <v>3502</v>
      </c>
      <c r="H2485" s="168">
        <v>46165</v>
      </c>
      <c r="I2485" s="167"/>
      <c r="J2485" s="169">
        <v>26132</v>
      </c>
      <c r="K2485" s="167" t="s">
        <v>55</v>
      </c>
      <c r="L2485" s="169">
        <v>1</v>
      </c>
      <c r="M2485" s="167" t="s">
        <v>3504</v>
      </c>
      <c r="N2485" s="169">
        <v>219.9</v>
      </c>
      <c r="O2485" s="167" t="s">
        <v>3505</v>
      </c>
      <c r="P2485" s="167"/>
      <c r="Q2485" s="167" t="s">
        <v>3514</v>
      </c>
      <c r="R2485" s="167" t="s">
        <v>5999</v>
      </c>
      <c r="S2485" s="169">
        <v>25</v>
      </c>
      <c r="T2485" s="167" t="s">
        <v>3560</v>
      </c>
      <c r="U2485" s="169" t="s">
        <v>3561</v>
      </c>
      <c r="V2485" s="167" t="s">
        <v>6983</v>
      </c>
      <c r="W2485" s="167" t="s">
        <v>6984</v>
      </c>
      <c r="X2485" s="170" t="s">
        <v>165</v>
      </c>
      <c r="Y2485" s="171" t="s">
        <v>6950</v>
      </c>
      <c r="Z2485" s="167" t="s">
        <v>11015</v>
      </c>
      <c r="AA2485" s="176">
        <v>32500</v>
      </c>
      <c r="AB2485" s="167" t="s">
        <v>11254</v>
      </c>
      <c r="AC2485" s="176">
        <v>32500</v>
      </c>
      <c r="AD2485" s="167" t="s">
        <v>11254</v>
      </c>
      <c r="AE2485" s="176">
        <v>851.5</v>
      </c>
    </row>
    <row r="2486" spans="1:31">
      <c r="A2486" s="178">
        <v>108267646430</v>
      </c>
      <c r="B2486" s="166">
        <v>46164</v>
      </c>
      <c r="C2486" s="167" t="s">
        <v>3524</v>
      </c>
      <c r="D2486" s="167" t="s">
        <v>3525</v>
      </c>
      <c r="E2486" s="167" t="s">
        <v>3526</v>
      </c>
      <c r="F2486" s="167" t="s">
        <v>3501</v>
      </c>
      <c r="G2486" s="167" t="s">
        <v>3502</v>
      </c>
      <c r="H2486" s="168">
        <v>46165</v>
      </c>
      <c r="I2486" s="167"/>
      <c r="J2486" s="169">
        <v>26132</v>
      </c>
      <c r="K2486" s="167" t="s">
        <v>55</v>
      </c>
      <c r="L2486" s="169">
        <v>1</v>
      </c>
      <c r="M2486" s="167" t="s">
        <v>3504</v>
      </c>
      <c r="N2486" s="169">
        <v>219.9</v>
      </c>
      <c r="O2486" s="167" t="s">
        <v>3505</v>
      </c>
      <c r="P2486" s="167"/>
      <c r="Q2486" s="167" t="s">
        <v>3514</v>
      </c>
      <c r="R2486" s="167" t="s">
        <v>5999</v>
      </c>
      <c r="S2486" s="169">
        <v>24</v>
      </c>
      <c r="T2486" s="167" t="s">
        <v>3560</v>
      </c>
      <c r="U2486" s="169" t="s">
        <v>3561</v>
      </c>
      <c r="V2486" s="167" t="s">
        <v>6985</v>
      </c>
      <c r="W2486" s="167" t="s">
        <v>6986</v>
      </c>
      <c r="X2486" s="170" t="s">
        <v>165</v>
      </c>
      <c r="Y2486" s="171" t="s">
        <v>6950</v>
      </c>
      <c r="Z2486" s="167" t="s">
        <v>11015</v>
      </c>
      <c r="AA2486" s="176">
        <v>50000</v>
      </c>
      <c r="AB2486" s="167" t="s">
        <v>11254</v>
      </c>
      <c r="AC2486" s="176">
        <v>50000</v>
      </c>
      <c r="AD2486" s="167" t="s">
        <v>11254</v>
      </c>
      <c r="AE2486" s="176">
        <v>1030</v>
      </c>
    </row>
    <row r="2487" spans="1:31">
      <c r="A2487" s="178">
        <v>108267646430</v>
      </c>
      <c r="B2487" s="166">
        <v>46164</v>
      </c>
      <c r="C2487" s="167" t="s">
        <v>3524</v>
      </c>
      <c r="D2487" s="167" t="s">
        <v>3525</v>
      </c>
      <c r="E2487" s="167" t="s">
        <v>3526</v>
      </c>
      <c r="F2487" s="167" t="s">
        <v>3501</v>
      </c>
      <c r="G2487" s="167" t="s">
        <v>3502</v>
      </c>
      <c r="H2487" s="168">
        <v>46165</v>
      </c>
      <c r="I2487" s="167"/>
      <c r="J2487" s="169">
        <v>26132</v>
      </c>
      <c r="K2487" s="167" t="s">
        <v>55</v>
      </c>
      <c r="L2487" s="169">
        <v>1</v>
      </c>
      <c r="M2487" s="167" t="s">
        <v>3504</v>
      </c>
      <c r="N2487" s="169">
        <v>219.9</v>
      </c>
      <c r="O2487" s="167" t="s">
        <v>3505</v>
      </c>
      <c r="P2487" s="167"/>
      <c r="Q2487" s="167" t="s">
        <v>3514</v>
      </c>
      <c r="R2487" s="167" t="s">
        <v>5999</v>
      </c>
      <c r="S2487" s="169">
        <v>23</v>
      </c>
      <c r="T2487" s="167" t="s">
        <v>3535</v>
      </c>
      <c r="U2487" s="169" t="s">
        <v>3536</v>
      </c>
      <c r="V2487" s="167" t="s">
        <v>6987</v>
      </c>
      <c r="W2487" s="167" t="s">
        <v>6988</v>
      </c>
      <c r="X2487" s="170" t="s">
        <v>165</v>
      </c>
      <c r="Y2487" s="171" t="s">
        <v>6950</v>
      </c>
      <c r="Z2487" s="167" t="s">
        <v>11015</v>
      </c>
      <c r="AA2487" s="176">
        <v>10000</v>
      </c>
      <c r="AB2487" s="167" t="s">
        <v>11254</v>
      </c>
      <c r="AC2487" s="176">
        <v>10000</v>
      </c>
      <c r="AD2487" s="167" t="s">
        <v>11254</v>
      </c>
      <c r="AE2487" s="176">
        <v>30</v>
      </c>
    </row>
    <row r="2488" spans="1:31">
      <c r="A2488" s="178">
        <v>108267646430</v>
      </c>
      <c r="B2488" s="166">
        <v>46164</v>
      </c>
      <c r="C2488" s="167" t="s">
        <v>3524</v>
      </c>
      <c r="D2488" s="167" t="s">
        <v>3525</v>
      </c>
      <c r="E2488" s="167" t="s">
        <v>3526</v>
      </c>
      <c r="F2488" s="167" t="s">
        <v>3501</v>
      </c>
      <c r="G2488" s="167" t="s">
        <v>3502</v>
      </c>
      <c r="H2488" s="168">
        <v>46165</v>
      </c>
      <c r="I2488" s="167"/>
      <c r="J2488" s="169">
        <v>26132</v>
      </c>
      <c r="K2488" s="167" t="s">
        <v>55</v>
      </c>
      <c r="L2488" s="169">
        <v>1</v>
      </c>
      <c r="M2488" s="167" t="s">
        <v>3504</v>
      </c>
      <c r="N2488" s="169">
        <v>219.9</v>
      </c>
      <c r="O2488" s="167" t="s">
        <v>3505</v>
      </c>
      <c r="P2488" s="167"/>
      <c r="Q2488" s="167" t="s">
        <v>3514</v>
      </c>
      <c r="R2488" s="167" t="s">
        <v>5999</v>
      </c>
      <c r="S2488" s="169">
        <v>22</v>
      </c>
      <c r="T2488" s="167" t="s">
        <v>3535</v>
      </c>
      <c r="U2488" s="169" t="s">
        <v>3536</v>
      </c>
      <c r="V2488" s="167" t="s">
        <v>6989</v>
      </c>
      <c r="W2488" s="167" t="s">
        <v>6990</v>
      </c>
      <c r="X2488" s="170" t="s">
        <v>165</v>
      </c>
      <c r="Y2488" s="171" t="s">
        <v>6950</v>
      </c>
      <c r="Z2488" s="167" t="s">
        <v>11015</v>
      </c>
      <c r="AA2488" s="176">
        <v>10000</v>
      </c>
      <c r="AB2488" s="167" t="s">
        <v>11254</v>
      </c>
      <c r="AC2488" s="176">
        <v>10000</v>
      </c>
      <c r="AD2488" s="167" t="s">
        <v>11254</v>
      </c>
      <c r="AE2488" s="176">
        <v>23.1</v>
      </c>
    </row>
    <row r="2489" spans="1:31">
      <c r="A2489" s="178">
        <v>108267646430</v>
      </c>
      <c r="B2489" s="166">
        <v>46164</v>
      </c>
      <c r="C2489" s="167" t="s">
        <v>3524</v>
      </c>
      <c r="D2489" s="167" t="s">
        <v>3525</v>
      </c>
      <c r="E2489" s="167" t="s">
        <v>3526</v>
      </c>
      <c r="F2489" s="167" t="s">
        <v>3501</v>
      </c>
      <c r="G2489" s="167" t="s">
        <v>3502</v>
      </c>
      <c r="H2489" s="168">
        <v>46165</v>
      </c>
      <c r="I2489" s="167"/>
      <c r="J2489" s="169">
        <v>26132</v>
      </c>
      <c r="K2489" s="167" t="s">
        <v>55</v>
      </c>
      <c r="L2489" s="169">
        <v>1</v>
      </c>
      <c r="M2489" s="167" t="s">
        <v>3504</v>
      </c>
      <c r="N2489" s="169">
        <v>219.9</v>
      </c>
      <c r="O2489" s="167" t="s">
        <v>3505</v>
      </c>
      <c r="P2489" s="167"/>
      <c r="Q2489" s="167" t="s">
        <v>3514</v>
      </c>
      <c r="R2489" s="167" t="s">
        <v>5999</v>
      </c>
      <c r="S2489" s="169">
        <v>21</v>
      </c>
      <c r="T2489" s="167" t="s">
        <v>3560</v>
      </c>
      <c r="U2489" s="169" t="s">
        <v>3561</v>
      </c>
      <c r="V2489" s="167" t="s">
        <v>6991</v>
      </c>
      <c r="W2489" s="167" t="s">
        <v>6992</v>
      </c>
      <c r="X2489" s="170" t="s">
        <v>3533</v>
      </c>
      <c r="Y2489" s="171" t="s">
        <v>6950</v>
      </c>
      <c r="Z2489" s="167" t="s">
        <v>11015</v>
      </c>
      <c r="AA2489" s="176">
        <v>550000</v>
      </c>
      <c r="AB2489" s="167" t="s">
        <v>11254</v>
      </c>
      <c r="AC2489" s="176">
        <v>550000</v>
      </c>
      <c r="AD2489" s="167" t="s">
        <v>11254</v>
      </c>
      <c r="AE2489" s="176">
        <v>1259.5</v>
      </c>
    </row>
    <row r="2490" spans="1:31">
      <c r="A2490" s="178">
        <v>108267646430</v>
      </c>
      <c r="B2490" s="166">
        <v>46164</v>
      </c>
      <c r="C2490" s="167" t="s">
        <v>3524</v>
      </c>
      <c r="D2490" s="167" t="s">
        <v>3525</v>
      </c>
      <c r="E2490" s="167" t="s">
        <v>3526</v>
      </c>
      <c r="F2490" s="167" t="s">
        <v>3501</v>
      </c>
      <c r="G2490" s="167" t="s">
        <v>3502</v>
      </c>
      <c r="H2490" s="168">
        <v>46165</v>
      </c>
      <c r="I2490" s="167"/>
      <c r="J2490" s="169">
        <v>26132</v>
      </c>
      <c r="K2490" s="167" t="s">
        <v>55</v>
      </c>
      <c r="L2490" s="169">
        <v>1</v>
      </c>
      <c r="M2490" s="167" t="s">
        <v>3504</v>
      </c>
      <c r="N2490" s="169">
        <v>219.9</v>
      </c>
      <c r="O2490" s="167" t="s">
        <v>3505</v>
      </c>
      <c r="P2490" s="167"/>
      <c r="Q2490" s="167" t="s">
        <v>3514</v>
      </c>
      <c r="R2490" s="167" t="s">
        <v>5999</v>
      </c>
      <c r="S2490" s="169">
        <v>20</v>
      </c>
      <c r="T2490" s="167" t="s">
        <v>3560</v>
      </c>
      <c r="U2490" s="169" t="s">
        <v>3561</v>
      </c>
      <c r="V2490" s="167" t="s">
        <v>5221</v>
      </c>
      <c r="W2490" s="167" t="s">
        <v>5222</v>
      </c>
      <c r="X2490" s="170" t="s">
        <v>3533</v>
      </c>
      <c r="Y2490" s="171" t="s">
        <v>6950</v>
      </c>
      <c r="Z2490" s="167" t="s">
        <v>11015</v>
      </c>
      <c r="AA2490" s="176">
        <v>2000</v>
      </c>
      <c r="AB2490" s="167" t="s">
        <v>11254</v>
      </c>
      <c r="AC2490" s="176">
        <v>2000</v>
      </c>
      <c r="AD2490" s="167" t="s">
        <v>11254</v>
      </c>
      <c r="AE2490" s="176">
        <v>326</v>
      </c>
    </row>
    <row r="2491" spans="1:31">
      <c r="A2491" s="178">
        <v>108267646430</v>
      </c>
      <c r="B2491" s="166">
        <v>46164</v>
      </c>
      <c r="C2491" s="167" t="s">
        <v>3524</v>
      </c>
      <c r="D2491" s="167" t="s">
        <v>3525</v>
      </c>
      <c r="E2491" s="167" t="s">
        <v>3526</v>
      </c>
      <c r="F2491" s="167" t="s">
        <v>3501</v>
      </c>
      <c r="G2491" s="167" t="s">
        <v>3502</v>
      </c>
      <c r="H2491" s="168">
        <v>46165</v>
      </c>
      <c r="I2491" s="167"/>
      <c r="J2491" s="169">
        <v>26132</v>
      </c>
      <c r="K2491" s="167" t="s">
        <v>55</v>
      </c>
      <c r="L2491" s="169">
        <v>1</v>
      </c>
      <c r="M2491" s="167" t="s">
        <v>3504</v>
      </c>
      <c r="N2491" s="169">
        <v>219.9</v>
      </c>
      <c r="O2491" s="167" t="s">
        <v>3505</v>
      </c>
      <c r="P2491" s="167"/>
      <c r="Q2491" s="167" t="s">
        <v>3514</v>
      </c>
      <c r="R2491" s="167" t="s">
        <v>5999</v>
      </c>
      <c r="S2491" s="169">
        <v>19</v>
      </c>
      <c r="T2491" s="167" t="s">
        <v>3535</v>
      </c>
      <c r="U2491" s="169" t="s">
        <v>3536</v>
      </c>
      <c r="V2491" s="167" t="s">
        <v>6341</v>
      </c>
      <c r="W2491" s="167" t="s">
        <v>6342</v>
      </c>
      <c r="X2491" s="170" t="s">
        <v>3533</v>
      </c>
      <c r="Y2491" s="171" t="s">
        <v>6950</v>
      </c>
      <c r="Z2491" s="167" t="s">
        <v>11015</v>
      </c>
      <c r="AA2491" s="176">
        <v>30000</v>
      </c>
      <c r="AB2491" s="167" t="s">
        <v>11254</v>
      </c>
      <c r="AC2491" s="176">
        <v>30000</v>
      </c>
      <c r="AD2491" s="167" t="s">
        <v>11254</v>
      </c>
      <c r="AE2491" s="176">
        <v>585</v>
      </c>
    </row>
    <row r="2492" spans="1:31">
      <c r="A2492" s="178">
        <v>108267646430</v>
      </c>
      <c r="B2492" s="166">
        <v>46164</v>
      </c>
      <c r="C2492" s="167" t="s">
        <v>3524</v>
      </c>
      <c r="D2492" s="167" t="s">
        <v>3525</v>
      </c>
      <c r="E2492" s="167" t="s">
        <v>3526</v>
      </c>
      <c r="F2492" s="167" t="s">
        <v>3501</v>
      </c>
      <c r="G2492" s="167" t="s">
        <v>3502</v>
      </c>
      <c r="H2492" s="168">
        <v>46165</v>
      </c>
      <c r="I2492" s="167"/>
      <c r="J2492" s="169">
        <v>26132</v>
      </c>
      <c r="K2492" s="167" t="s">
        <v>55</v>
      </c>
      <c r="L2492" s="169">
        <v>1</v>
      </c>
      <c r="M2492" s="167" t="s">
        <v>3504</v>
      </c>
      <c r="N2492" s="169">
        <v>219.9</v>
      </c>
      <c r="O2492" s="167" t="s">
        <v>3505</v>
      </c>
      <c r="P2492" s="167"/>
      <c r="Q2492" s="167" t="s">
        <v>3514</v>
      </c>
      <c r="R2492" s="167" t="s">
        <v>5999</v>
      </c>
      <c r="S2492" s="169">
        <v>18</v>
      </c>
      <c r="T2492" s="167" t="s">
        <v>3529</v>
      </c>
      <c r="U2492" s="169" t="s">
        <v>3530</v>
      </c>
      <c r="V2492" s="167" t="s">
        <v>6993</v>
      </c>
      <c r="W2492" s="167" t="s">
        <v>6994</v>
      </c>
      <c r="X2492" s="170" t="s">
        <v>3533</v>
      </c>
      <c r="Y2492" s="171" t="s">
        <v>6950</v>
      </c>
      <c r="Z2492" s="167" t="s">
        <v>11015</v>
      </c>
      <c r="AA2492" s="176">
        <v>3520</v>
      </c>
      <c r="AB2492" s="167" t="s">
        <v>11254</v>
      </c>
      <c r="AC2492" s="176">
        <v>3520</v>
      </c>
      <c r="AD2492" s="167" t="s">
        <v>11254</v>
      </c>
      <c r="AE2492" s="176">
        <v>12530.495999999999</v>
      </c>
    </row>
    <row r="2493" spans="1:31">
      <c r="A2493" s="178">
        <v>108267646430</v>
      </c>
      <c r="B2493" s="166">
        <v>46164</v>
      </c>
      <c r="C2493" s="167" t="s">
        <v>3524</v>
      </c>
      <c r="D2493" s="167" t="s">
        <v>3525</v>
      </c>
      <c r="E2493" s="167" t="s">
        <v>3526</v>
      </c>
      <c r="F2493" s="167" t="s">
        <v>3501</v>
      </c>
      <c r="G2493" s="167" t="s">
        <v>3502</v>
      </c>
      <c r="H2493" s="168">
        <v>46165</v>
      </c>
      <c r="I2493" s="167"/>
      <c r="J2493" s="169">
        <v>26132</v>
      </c>
      <c r="K2493" s="167" t="s">
        <v>55</v>
      </c>
      <c r="L2493" s="169">
        <v>1</v>
      </c>
      <c r="M2493" s="167" t="s">
        <v>3504</v>
      </c>
      <c r="N2493" s="169">
        <v>219.9</v>
      </c>
      <c r="O2493" s="167" t="s">
        <v>3505</v>
      </c>
      <c r="P2493" s="167"/>
      <c r="Q2493" s="167" t="s">
        <v>3514</v>
      </c>
      <c r="R2493" s="167" t="s">
        <v>5999</v>
      </c>
      <c r="S2493" s="169">
        <v>17</v>
      </c>
      <c r="T2493" s="167" t="s">
        <v>3529</v>
      </c>
      <c r="U2493" s="169" t="s">
        <v>3530</v>
      </c>
      <c r="V2493" s="167" t="s">
        <v>6995</v>
      </c>
      <c r="W2493" s="167" t="s">
        <v>6996</v>
      </c>
      <c r="X2493" s="170" t="s">
        <v>3533</v>
      </c>
      <c r="Y2493" s="171" t="s">
        <v>6950</v>
      </c>
      <c r="Z2493" s="167" t="s">
        <v>11015</v>
      </c>
      <c r="AA2493" s="176">
        <v>7000</v>
      </c>
      <c r="AB2493" s="167" t="s">
        <v>11254</v>
      </c>
      <c r="AC2493" s="176">
        <v>7000</v>
      </c>
      <c r="AD2493" s="167" t="s">
        <v>11254</v>
      </c>
      <c r="AE2493" s="176">
        <v>101110.8</v>
      </c>
    </row>
    <row r="2494" spans="1:31">
      <c r="A2494" s="178">
        <v>108267646430</v>
      </c>
      <c r="B2494" s="166">
        <v>46164</v>
      </c>
      <c r="C2494" s="167" t="s">
        <v>3524</v>
      </c>
      <c r="D2494" s="167" t="s">
        <v>3525</v>
      </c>
      <c r="E2494" s="167" t="s">
        <v>3526</v>
      </c>
      <c r="F2494" s="167" t="s">
        <v>3501</v>
      </c>
      <c r="G2494" s="167" t="s">
        <v>3502</v>
      </c>
      <c r="H2494" s="168">
        <v>46165</v>
      </c>
      <c r="I2494" s="167"/>
      <c r="J2494" s="169">
        <v>26132</v>
      </c>
      <c r="K2494" s="167" t="s">
        <v>55</v>
      </c>
      <c r="L2494" s="169">
        <v>1</v>
      </c>
      <c r="M2494" s="167" t="s">
        <v>3504</v>
      </c>
      <c r="N2494" s="169">
        <v>219.9</v>
      </c>
      <c r="O2494" s="167" t="s">
        <v>3505</v>
      </c>
      <c r="P2494" s="167"/>
      <c r="Q2494" s="167" t="s">
        <v>3514</v>
      </c>
      <c r="R2494" s="167" t="s">
        <v>5999</v>
      </c>
      <c r="S2494" s="169">
        <v>16</v>
      </c>
      <c r="T2494" s="167" t="s">
        <v>3529</v>
      </c>
      <c r="U2494" s="169" t="s">
        <v>3530</v>
      </c>
      <c r="V2494" s="167" t="s">
        <v>6995</v>
      </c>
      <c r="W2494" s="167" t="s">
        <v>6996</v>
      </c>
      <c r="X2494" s="170" t="s">
        <v>3533</v>
      </c>
      <c r="Y2494" s="171" t="s">
        <v>6950</v>
      </c>
      <c r="Z2494" s="167" t="s">
        <v>11015</v>
      </c>
      <c r="AA2494" s="176">
        <v>11000</v>
      </c>
      <c r="AB2494" s="167" t="s">
        <v>11254</v>
      </c>
      <c r="AC2494" s="176">
        <v>11000</v>
      </c>
      <c r="AD2494" s="167" t="s">
        <v>11254</v>
      </c>
      <c r="AE2494" s="176">
        <v>158888.4</v>
      </c>
    </row>
    <row r="2495" spans="1:31">
      <c r="A2495" s="178">
        <v>108267646430</v>
      </c>
      <c r="B2495" s="166">
        <v>46164</v>
      </c>
      <c r="C2495" s="167" t="s">
        <v>3524</v>
      </c>
      <c r="D2495" s="167" t="s">
        <v>3525</v>
      </c>
      <c r="E2495" s="167" t="s">
        <v>3526</v>
      </c>
      <c r="F2495" s="167" t="s">
        <v>3501</v>
      </c>
      <c r="G2495" s="167" t="s">
        <v>3502</v>
      </c>
      <c r="H2495" s="168">
        <v>46165</v>
      </c>
      <c r="I2495" s="167"/>
      <c r="J2495" s="169">
        <v>26132</v>
      </c>
      <c r="K2495" s="167" t="s">
        <v>55</v>
      </c>
      <c r="L2495" s="169">
        <v>1</v>
      </c>
      <c r="M2495" s="167" t="s">
        <v>3504</v>
      </c>
      <c r="N2495" s="169">
        <v>219.9</v>
      </c>
      <c r="O2495" s="167" t="s">
        <v>3505</v>
      </c>
      <c r="P2495" s="167"/>
      <c r="Q2495" s="167" t="s">
        <v>3514</v>
      </c>
      <c r="R2495" s="167" t="s">
        <v>5999</v>
      </c>
      <c r="S2495" s="169">
        <v>15</v>
      </c>
      <c r="T2495" s="167" t="s">
        <v>3560</v>
      </c>
      <c r="U2495" s="169" t="s">
        <v>3561</v>
      </c>
      <c r="V2495" s="167" t="s">
        <v>6997</v>
      </c>
      <c r="W2495" s="167" t="s">
        <v>6998</v>
      </c>
      <c r="X2495" s="170" t="s">
        <v>3533</v>
      </c>
      <c r="Y2495" s="171" t="s">
        <v>6950</v>
      </c>
      <c r="Z2495" s="167" t="s">
        <v>11015</v>
      </c>
      <c r="AA2495" s="176">
        <v>400000</v>
      </c>
      <c r="AB2495" s="167" t="s">
        <v>11254</v>
      </c>
      <c r="AC2495" s="176">
        <v>400000</v>
      </c>
      <c r="AD2495" s="167" t="s">
        <v>11254</v>
      </c>
      <c r="AE2495" s="176">
        <v>576</v>
      </c>
    </row>
    <row r="2496" spans="1:31">
      <c r="A2496" s="178">
        <v>108267646430</v>
      </c>
      <c r="B2496" s="166">
        <v>46164</v>
      </c>
      <c r="C2496" s="167" t="s">
        <v>3524</v>
      </c>
      <c r="D2496" s="167" t="s">
        <v>3525</v>
      </c>
      <c r="E2496" s="167" t="s">
        <v>3526</v>
      </c>
      <c r="F2496" s="167" t="s">
        <v>3501</v>
      </c>
      <c r="G2496" s="167" t="s">
        <v>3502</v>
      </c>
      <c r="H2496" s="168">
        <v>46165</v>
      </c>
      <c r="I2496" s="167"/>
      <c r="J2496" s="169">
        <v>26132</v>
      </c>
      <c r="K2496" s="167" t="s">
        <v>55</v>
      </c>
      <c r="L2496" s="169">
        <v>1</v>
      </c>
      <c r="M2496" s="167" t="s">
        <v>3504</v>
      </c>
      <c r="N2496" s="169">
        <v>219.9</v>
      </c>
      <c r="O2496" s="167" t="s">
        <v>3505</v>
      </c>
      <c r="P2496" s="167"/>
      <c r="Q2496" s="167" t="s">
        <v>3514</v>
      </c>
      <c r="R2496" s="167" t="s">
        <v>5999</v>
      </c>
      <c r="S2496" s="169">
        <v>14</v>
      </c>
      <c r="T2496" s="167" t="s">
        <v>3529</v>
      </c>
      <c r="U2496" s="169" t="s">
        <v>3530</v>
      </c>
      <c r="V2496" s="167" t="s">
        <v>6999</v>
      </c>
      <c r="W2496" s="167" t="s">
        <v>7000</v>
      </c>
      <c r="X2496" s="170" t="s">
        <v>3533</v>
      </c>
      <c r="Y2496" s="171" t="s">
        <v>6950</v>
      </c>
      <c r="Z2496" s="167" t="s">
        <v>11015</v>
      </c>
      <c r="AA2496" s="176">
        <v>6000</v>
      </c>
      <c r="AB2496" s="167" t="s">
        <v>11254</v>
      </c>
      <c r="AC2496" s="176">
        <v>6000</v>
      </c>
      <c r="AD2496" s="167" t="s">
        <v>11254</v>
      </c>
      <c r="AE2496" s="176">
        <v>7047.6</v>
      </c>
    </row>
    <row r="2497" spans="1:31">
      <c r="A2497" s="178">
        <v>108267646430</v>
      </c>
      <c r="B2497" s="166">
        <v>46164</v>
      </c>
      <c r="C2497" s="167" t="s">
        <v>3524</v>
      </c>
      <c r="D2497" s="167" t="s">
        <v>3525</v>
      </c>
      <c r="E2497" s="167" t="s">
        <v>3526</v>
      </c>
      <c r="F2497" s="167" t="s">
        <v>3501</v>
      </c>
      <c r="G2497" s="167" t="s">
        <v>3502</v>
      </c>
      <c r="H2497" s="168">
        <v>46165</v>
      </c>
      <c r="I2497" s="167"/>
      <c r="J2497" s="169">
        <v>26132</v>
      </c>
      <c r="K2497" s="167" t="s">
        <v>55</v>
      </c>
      <c r="L2497" s="169">
        <v>1</v>
      </c>
      <c r="M2497" s="167" t="s">
        <v>3504</v>
      </c>
      <c r="N2497" s="169">
        <v>219.9</v>
      </c>
      <c r="O2497" s="167" t="s">
        <v>3505</v>
      </c>
      <c r="P2497" s="167"/>
      <c r="Q2497" s="167" t="s">
        <v>3514</v>
      </c>
      <c r="R2497" s="167" t="s">
        <v>5999</v>
      </c>
      <c r="S2497" s="169">
        <v>13</v>
      </c>
      <c r="T2497" s="167" t="s">
        <v>3560</v>
      </c>
      <c r="U2497" s="169" t="s">
        <v>3561</v>
      </c>
      <c r="V2497" s="167" t="s">
        <v>4058</v>
      </c>
      <c r="W2497" s="167" t="s">
        <v>4059</v>
      </c>
      <c r="X2497" s="170" t="s">
        <v>3533</v>
      </c>
      <c r="Y2497" s="171" t="s">
        <v>6950</v>
      </c>
      <c r="Z2497" s="167" t="s">
        <v>11015</v>
      </c>
      <c r="AA2497" s="176">
        <v>112000</v>
      </c>
      <c r="AB2497" s="167" t="s">
        <v>11254</v>
      </c>
      <c r="AC2497" s="176">
        <v>112000</v>
      </c>
      <c r="AD2497" s="167" t="s">
        <v>11254</v>
      </c>
      <c r="AE2497" s="176">
        <v>23105.599999999999</v>
      </c>
    </row>
    <row r="2498" spans="1:31">
      <c r="A2498" s="178">
        <v>108267646430</v>
      </c>
      <c r="B2498" s="166">
        <v>46164</v>
      </c>
      <c r="C2498" s="167" t="s">
        <v>3524</v>
      </c>
      <c r="D2498" s="167" t="s">
        <v>3525</v>
      </c>
      <c r="E2498" s="167" t="s">
        <v>3526</v>
      </c>
      <c r="F2498" s="167" t="s">
        <v>3501</v>
      </c>
      <c r="G2498" s="167" t="s">
        <v>3502</v>
      </c>
      <c r="H2498" s="168">
        <v>46165</v>
      </c>
      <c r="I2498" s="167"/>
      <c r="J2498" s="169">
        <v>26132</v>
      </c>
      <c r="K2498" s="167" t="s">
        <v>55</v>
      </c>
      <c r="L2498" s="169">
        <v>1</v>
      </c>
      <c r="M2498" s="167" t="s">
        <v>3504</v>
      </c>
      <c r="N2498" s="169">
        <v>219.9</v>
      </c>
      <c r="O2498" s="167" t="s">
        <v>3505</v>
      </c>
      <c r="P2498" s="167"/>
      <c r="Q2498" s="167" t="s">
        <v>3514</v>
      </c>
      <c r="R2498" s="167" t="s">
        <v>5999</v>
      </c>
      <c r="S2498" s="169">
        <v>12</v>
      </c>
      <c r="T2498" s="167" t="s">
        <v>3560</v>
      </c>
      <c r="U2498" s="169" t="s">
        <v>3561</v>
      </c>
      <c r="V2498" s="167" t="s">
        <v>7001</v>
      </c>
      <c r="W2498" s="167" t="s">
        <v>7002</v>
      </c>
      <c r="X2498" s="170" t="s">
        <v>3533</v>
      </c>
      <c r="Y2498" s="171" t="s">
        <v>6950</v>
      </c>
      <c r="Z2498" s="167" t="s">
        <v>11015</v>
      </c>
      <c r="AA2498" s="176">
        <v>4000</v>
      </c>
      <c r="AB2498" s="167" t="s">
        <v>11254</v>
      </c>
      <c r="AC2498" s="176">
        <v>4000</v>
      </c>
      <c r="AD2498" s="167" t="s">
        <v>11254</v>
      </c>
      <c r="AE2498" s="176">
        <v>34.24</v>
      </c>
    </row>
    <row r="2499" spans="1:31">
      <c r="A2499" s="178">
        <v>108267646430</v>
      </c>
      <c r="B2499" s="166">
        <v>46164</v>
      </c>
      <c r="C2499" s="167" t="s">
        <v>3524</v>
      </c>
      <c r="D2499" s="167" t="s">
        <v>3525</v>
      </c>
      <c r="E2499" s="167" t="s">
        <v>3526</v>
      </c>
      <c r="F2499" s="167" t="s">
        <v>3501</v>
      </c>
      <c r="G2499" s="167" t="s">
        <v>3502</v>
      </c>
      <c r="H2499" s="168">
        <v>46165</v>
      </c>
      <c r="I2499" s="167"/>
      <c r="J2499" s="169">
        <v>26132</v>
      </c>
      <c r="K2499" s="167" t="s">
        <v>55</v>
      </c>
      <c r="L2499" s="169">
        <v>1</v>
      </c>
      <c r="M2499" s="167" t="s">
        <v>3504</v>
      </c>
      <c r="N2499" s="169">
        <v>219.9</v>
      </c>
      <c r="O2499" s="167" t="s">
        <v>3505</v>
      </c>
      <c r="P2499" s="167"/>
      <c r="Q2499" s="167" t="s">
        <v>3514</v>
      </c>
      <c r="R2499" s="167" t="s">
        <v>5999</v>
      </c>
      <c r="S2499" s="169">
        <v>11</v>
      </c>
      <c r="T2499" s="167" t="s">
        <v>3535</v>
      </c>
      <c r="U2499" s="169" t="s">
        <v>3536</v>
      </c>
      <c r="V2499" s="167" t="s">
        <v>5235</v>
      </c>
      <c r="W2499" s="167" t="s">
        <v>5236</v>
      </c>
      <c r="X2499" s="170" t="s">
        <v>3533</v>
      </c>
      <c r="Y2499" s="171" t="s">
        <v>6950</v>
      </c>
      <c r="Z2499" s="167" t="s">
        <v>11015</v>
      </c>
      <c r="AA2499" s="176">
        <v>8000</v>
      </c>
      <c r="AB2499" s="167" t="s">
        <v>11254</v>
      </c>
      <c r="AC2499" s="176">
        <v>8000</v>
      </c>
      <c r="AD2499" s="167" t="s">
        <v>11254</v>
      </c>
      <c r="AE2499" s="176">
        <v>116.8</v>
      </c>
    </row>
    <row r="2500" spans="1:31">
      <c r="A2500" s="178">
        <v>108267646430</v>
      </c>
      <c r="B2500" s="166">
        <v>46164</v>
      </c>
      <c r="C2500" s="167" t="s">
        <v>3524</v>
      </c>
      <c r="D2500" s="167" t="s">
        <v>3525</v>
      </c>
      <c r="E2500" s="167" t="s">
        <v>3526</v>
      </c>
      <c r="F2500" s="167" t="s">
        <v>3501</v>
      </c>
      <c r="G2500" s="167" t="s">
        <v>3502</v>
      </c>
      <c r="H2500" s="168">
        <v>46165</v>
      </c>
      <c r="I2500" s="167"/>
      <c r="J2500" s="169">
        <v>26132</v>
      </c>
      <c r="K2500" s="167" t="s">
        <v>55</v>
      </c>
      <c r="L2500" s="169">
        <v>1</v>
      </c>
      <c r="M2500" s="167" t="s">
        <v>3504</v>
      </c>
      <c r="N2500" s="169">
        <v>219.9</v>
      </c>
      <c r="O2500" s="167" t="s">
        <v>3505</v>
      </c>
      <c r="P2500" s="167"/>
      <c r="Q2500" s="167" t="s">
        <v>3514</v>
      </c>
      <c r="R2500" s="167" t="s">
        <v>5999</v>
      </c>
      <c r="S2500" s="169">
        <v>10</v>
      </c>
      <c r="T2500" s="167" t="s">
        <v>3560</v>
      </c>
      <c r="U2500" s="169" t="s">
        <v>3561</v>
      </c>
      <c r="V2500" s="167" t="s">
        <v>6281</v>
      </c>
      <c r="W2500" s="167" t="s">
        <v>6282</v>
      </c>
      <c r="X2500" s="170" t="s">
        <v>3533</v>
      </c>
      <c r="Y2500" s="171" t="s">
        <v>6950</v>
      </c>
      <c r="Z2500" s="167" t="s">
        <v>11015</v>
      </c>
      <c r="AA2500" s="176">
        <v>10000</v>
      </c>
      <c r="AB2500" s="167" t="s">
        <v>11254</v>
      </c>
      <c r="AC2500" s="176">
        <v>10000</v>
      </c>
      <c r="AD2500" s="167" t="s">
        <v>11254</v>
      </c>
      <c r="AE2500" s="176">
        <v>158.80000000000001</v>
      </c>
    </row>
    <row r="2501" spans="1:31">
      <c r="A2501" s="178">
        <v>108267646430</v>
      </c>
      <c r="B2501" s="166">
        <v>46164</v>
      </c>
      <c r="C2501" s="167" t="s">
        <v>3524</v>
      </c>
      <c r="D2501" s="167" t="s">
        <v>3525</v>
      </c>
      <c r="E2501" s="167" t="s">
        <v>3526</v>
      </c>
      <c r="F2501" s="167" t="s">
        <v>3501</v>
      </c>
      <c r="G2501" s="167" t="s">
        <v>3502</v>
      </c>
      <c r="H2501" s="168">
        <v>46165</v>
      </c>
      <c r="I2501" s="167"/>
      <c r="J2501" s="169">
        <v>26132</v>
      </c>
      <c r="K2501" s="167" t="s">
        <v>55</v>
      </c>
      <c r="L2501" s="169">
        <v>1</v>
      </c>
      <c r="M2501" s="167" t="s">
        <v>3504</v>
      </c>
      <c r="N2501" s="169">
        <v>219.9</v>
      </c>
      <c r="O2501" s="167" t="s">
        <v>3505</v>
      </c>
      <c r="P2501" s="167"/>
      <c r="Q2501" s="167" t="s">
        <v>3514</v>
      </c>
      <c r="R2501" s="167" t="s">
        <v>5999</v>
      </c>
      <c r="S2501" s="169">
        <v>9</v>
      </c>
      <c r="T2501" s="167" t="s">
        <v>3560</v>
      </c>
      <c r="U2501" s="169" t="s">
        <v>3561</v>
      </c>
      <c r="V2501" s="167" t="s">
        <v>7003</v>
      </c>
      <c r="W2501" s="167" t="s">
        <v>7004</v>
      </c>
      <c r="X2501" s="170" t="s">
        <v>160</v>
      </c>
      <c r="Y2501" s="171" t="s">
        <v>6950</v>
      </c>
      <c r="Z2501" s="167" t="s">
        <v>11015</v>
      </c>
      <c r="AA2501" s="176">
        <v>10000</v>
      </c>
      <c r="AB2501" s="167" t="s">
        <v>11254</v>
      </c>
      <c r="AC2501" s="176">
        <v>10000</v>
      </c>
      <c r="AD2501" s="167" t="s">
        <v>11254</v>
      </c>
      <c r="AE2501" s="176">
        <v>9.1</v>
      </c>
    </row>
    <row r="2502" spans="1:31">
      <c r="A2502" s="178">
        <v>108267646430</v>
      </c>
      <c r="B2502" s="166">
        <v>46164</v>
      </c>
      <c r="C2502" s="167" t="s">
        <v>3524</v>
      </c>
      <c r="D2502" s="167" t="s">
        <v>3525</v>
      </c>
      <c r="E2502" s="167" t="s">
        <v>3526</v>
      </c>
      <c r="F2502" s="167" t="s">
        <v>3501</v>
      </c>
      <c r="G2502" s="167" t="s">
        <v>3502</v>
      </c>
      <c r="H2502" s="168">
        <v>46165</v>
      </c>
      <c r="I2502" s="167"/>
      <c r="J2502" s="169">
        <v>26132</v>
      </c>
      <c r="K2502" s="167" t="s">
        <v>55</v>
      </c>
      <c r="L2502" s="169">
        <v>1</v>
      </c>
      <c r="M2502" s="167" t="s">
        <v>3504</v>
      </c>
      <c r="N2502" s="169">
        <v>219.9</v>
      </c>
      <c r="O2502" s="167" t="s">
        <v>3505</v>
      </c>
      <c r="P2502" s="167"/>
      <c r="Q2502" s="167" t="s">
        <v>3514</v>
      </c>
      <c r="R2502" s="167" t="s">
        <v>5999</v>
      </c>
      <c r="S2502" s="169">
        <v>8</v>
      </c>
      <c r="T2502" s="167" t="s">
        <v>3529</v>
      </c>
      <c r="U2502" s="169" t="s">
        <v>3530</v>
      </c>
      <c r="V2502" s="167" t="s">
        <v>4981</v>
      </c>
      <c r="W2502" s="167" t="s">
        <v>4982</v>
      </c>
      <c r="X2502" s="170" t="s">
        <v>3533</v>
      </c>
      <c r="Y2502" s="171" t="s">
        <v>6950</v>
      </c>
      <c r="Z2502" s="167" t="s">
        <v>11015</v>
      </c>
      <c r="AA2502" s="176">
        <v>12400</v>
      </c>
      <c r="AB2502" s="167" t="s">
        <v>11254</v>
      </c>
      <c r="AC2502" s="176">
        <v>12400</v>
      </c>
      <c r="AD2502" s="167" t="s">
        <v>11254</v>
      </c>
      <c r="AE2502" s="176">
        <v>31623.72</v>
      </c>
    </row>
    <row r="2503" spans="1:31">
      <c r="A2503" s="178">
        <v>108267646430</v>
      </c>
      <c r="B2503" s="166">
        <v>46164</v>
      </c>
      <c r="C2503" s="167" t="s">
        <v>3524</v>
      </c>
      <c r="D2503" s="167" t="s">
        <v>3525</v>
      </c>
      <c r="E2503" s="167" t="s">
        <v>3526</v>
      </c>
      <c r="F2503" s="167" t="s">
        <v>3501</v>
      </c>
      <c r="G2503" s="167" t="s">
        <v>3502</v>
      </c>
      <c r="H2503" s="168">
        <v>46165</v>
      </c>
      <c r="I2503" s="167"/>
      <c r="J2503" s="169">
        <v>26132</v>
      </c>
      <c r="K2503" s="167" t="s">
        <v>55</v>
      </c>
      <c r="L2503" s="169">
        <v>1</v>
      </c>
      <c r="M2503" s="167" t="s">
        <v>3504</v>
      </c>
      <c r="N2503" s="169">
        <v>219.9</v>
      </c>
      <c r="O2503" s="167" t="s">
        <v>3505</v>
      </c>
      <c r="P2503" s="167"/>
      <c r="Q2503" s="167" t="s">
        <v>3514</v>
      </c>
      <c r="R2503" s="167" t="s">
        <v>5999</v>
      </c>
      <c r="S2503" s="169">
        <v>7</v>
      </c>
      <c r="T2503" s="167" t="s">
        <v>3529</v>
      </c>
      <c r="U2503" s="169" t="s">
        <v>3530</v>
      </c>
      <c r="V2503" s="167" t="s">
        <v>5790</v>
      </c>
      <c r="W2503" s="167" t="s">
        <v>5791</v>
      </c>
      <c r="X2503" s="170" t="s">
        <v>3533</v>
      </c>
      <c r="Y2503" s="171" t="s">
        <v>6950</v>
      </c>
      <c r="Z2503" s="167" t="s">
        <v>11015</v>
      </c>
      <c r="AA2503" s="176">
        <v>3000</v>
      </c>
      <c r="AB2503" s="167" t="s">
        <v>11254</v>
      </c>
      <c r="AC2503" s="176">
        <v>3000</v>
      </c>
      <c r="AD2503" s="167" t="s">
        <v>11254</v>
      </c>
      <c r="AE2503" s="176">
        <v>1714.2</v>
      </c>
    </row>
    <row r="2504" spans="1:31">
      <c r="A2504" s="178">
        <v>108267646430</v>
      </c>
      <c r="B2504" s="166">
        <v>46164</v>
      </c>
      <c r="C2504" s="167" t="s">
        <v>3524</v>
      </c>
      <c r="D2504" s="167" t="s">
        <v>3525</v>
      </c>
      <c r="E2504" s="167" t="s">
        <v>3526</v>
      </c>
      <c r="F2504" s="167" t="s">
        <v>3501</v>
      </c>
      <c r="G2504" s="167" t="s">
        <v>3502</v>
      </c>
      <c r="H2504" s="168">
        <v>46165</v>
      </c>
      <c r="I2504" s="167"/>
      <c r="J2504" s="169">
        <v>26132</v>
      </c>
      <c r="K2504" s="167" t="s">
        <v>55</v>
      </c>
      <c r="L2504" s="169">
        <v>1</v>
      </c>
      <c r="M2504" s="167" t="s">
        <v>3504</v>
      </c>
      <c r="N2504" s="169">
        <v>219.9</v>
      </c>
      <c r="O2504" s="167" t="s">
        <v>3505</v>
      </c>
      <c r="P2504" s="167"/>
      <c r="Q2504" s="167" t="s">
        <v>3514</v>
      </c>
      <c r="R2504" s="167" t="s">
        <v>5999</v>
      </c>
      <c r="S2504" s="169">
        <v>6</v>
      </c>
      <c r="T2504" s="167" t="s">
        <v>4051</v>
      </c>
      <c r="U2504" s="169" t="s">
        <v>4052</v>
      </c>
      <c r="V2504" s="167" t="s">
        <v>7005</v>
      </c>
      <c r="W2504" s="167" t="s">
        <v>4054</v>
      </c>
      <c r="X2504" s="170" t="s">
        <v>3533</v>
      </c>
      <c r="Y2504" s="171" t="s">
        <v>6950</v>
      </c>
      <c r="Z2504" s="167" t="s">
        <v>11015</v>
      </c>
      <c r="AA2504" s="176">
        <v>6000</v>
      </c>
      <c r="AB2504" s="167" t="s">
        <v>11254</v>
      </c>
      <c r="AC2504" s="176">
        <v>6000</v>
      </c>
      <c r="AD2504" s="167" t="s">
        <v>11254</v>
      </c>
      <c r="AE2504" s="176">
        <v>520.67999999999995</v>
      </c>
    </row>
    <row r="2505" spans="1:31">
      <c r="A2505" s="178">
        <v>108267646430</v>
      </c>
      <c r="B2505" s="166">
        <v>46164</v>
      </c>
      <c r="C2505" s="167" t="s">
        <v>3524</v>
      </c>
      <c r="D2505" s="167" t="s">
        <v>3525</v>
      </c>
      <c r="E2505" s="167" t="s">
        <v>3526</v>
      </c>
      <c r="F2505" s="167" t="s">
        <v>3501</v>
      </c>
      <c r="G2505" s="167" t="s">
        <v>3502</v>
      </c>
      <c r="H2505" s="168">
        <v>46165</v>
      </c>
      <c r="I2505" s="167"/>
      <c r="J2505" s="169">
        <v>26132</v>
      </c>
      <c r="K2505" s="167" t="s">
        <v>55</v>
      </c>
      <c r="L2505" s="169">
        <v>1</v>
      </c>
      <c r="M2505" s="167" t="s">
        <v>3504</v>
      </c>
      <c r="N2505" s="169">
        <v>219.9</v>
      </c>
      <c r="O2505" s="167" t="s">
        <v>3505</v>
      </c>
      <c r="P2505" s="167"/>
      <c r="Q2505" s="167" t="s">
        <v>3514</v>
      </c>
      <c r="R2505" s="167" t="s">
        <v>5999</v>
      </c>
      <c r="S2505" s="169">
        <v>5</v>
      </c>
      <c r="T2505" s="167" t="s">
        <v>3540</v>
      </c>
      <c r="U2505" s="169" t="s">
        <v>3541</v>
      </c>
      <c r="V2505" s="167" t="s">
        <v>6953</v>
      </c>
      <c r="W2505" s="167" t="s">
        <v>6954</v>
      </c>
      <c r="X2505" s="170" t="s">
        <v>3533</v>
      </c>
      <c r="Y2505" s="171" t="s">
        <v>6950</v>
      </c>
      <c r="Z2505" s="167" t="s">
        <v>11015</v>
      </c>
      <c r="AA2505" s="176">
        <v>3000</v>
      </c>
      <c r="AB2505" s="167" t="s">
        <v>11254</v>
      </c>
      <c r="AC2505" s="176">
        <v>3000</v>
      </c>
      <c r="AD2505" s="167" t="s">
        <v>11254</v>
      </c>
      <c r="AE2505" s="176">
        <v>33.299999999999997</v>
      </c>
    </row>
    <row r="2506" spans="1:31">
      <c r="A2506" s="178">
        <v>108267646430</v>
      </c>
      <c r="B2506" s="166">
        <v>46164</v>
      </c>
      <c r="C2506" s="167" t="s">
        <v>3524</v>
      </c>
      <c r="D2506" s="167" t="s">
        <v>3525</v>
      </c>
      <c r="E2506" s="167" t="s">
        <v>3526</v>
      </c>
      <c r="F2506" s="167" t="s">
        <v>3501</v>
      </c>
      <c r="G2506" s="167" t="s">
        <v>3502</v>
      </c>
      <c r="H2506" s="168">
        <v>46165</v>
      </c>
      <c r="I2506" s="167"/>
      <c r="J2506" s="169">
        <v>26132</v>
      </c>
      <c r="K2506" s="167" t="s">
        <v>55</v>
      </c>
      <c r="L2506" s="169">
        <v>1</v>
      </c>
      <c r="M2506" s="167" t="s">
        <v>3504</v>
      </c>
      <c r="N2506" s="169">
        <v>219.9</v>
      </c>
      <c r="O2506" s="167" t="s">
        <v>3505</v>
      </c>
      <c r="P2506" s="167"/>
      <c r="Q2506" s="167" t="s">
        <v>3514</v>
      </c>
      <c r="R2506" s="167" t="s">
        <v>5999</v>
      </c>
      <c r="S2506" s="169">
        <v>4</v>
      </c>
      <c r="T2506" s="167" t="s">
        <v>3540</v>
      </c>
      <c r="U2506" s="169" t="s">
        <v>3541</v>
      </c>
      <c r="V2506" s="167" t="s">
        <v>6953</v>
      </c>
      <c r="W2506" s="167" t="s">
        <v>6954</v>
      </c>
      <c r="X2506" s="170" t="s">
        <v>3533</v>
      </c>
      <c r="Y2506" s="171" t="s">
        <v>6950</v>
      </c>
      <c r="Z2506" s="167" t="s">
        <v>11015</v>
      </c>
      <c r="AA2506" s="176">
        <v>3000</v>
      </c>
      <c r="AB2506" s="167" t="s">
        <v>11254</v>
      </c>
      <c r="AC2506" s="176">
        <v>3000</v>
      </c>
      <c r="AD2506" s="167" t="s">
        <v>11254</v>
      </c>
      <c r="AE2506" s="176">
        <v>33.299999999999997</v>
      </c>
    </row>
    <row r="2507" spans="1:31">
      <c r="A2507" s="178">
        <v>108267646430</v>
      </c>
      <c r="B2507" s="166">
        <v>46164</v>
      </c>
      <c r="C2507" s="167" t="s">
        <v>3524</v>
      </c>
      <c r="D2507" s="167" t="s">
        <v>3525</v>
      </c>
      <c r="E2507" s="167" t="s">
        <v>3526</v>
      </c>
      <c r="F2507" s="167" t="s">
        <v>3501</v>
      </c>
      <c r="G2507" s="167" t="s">
        <v>3502</v>
      </c>
      <c r="H2507" s="168">
        <v>46165</v>
      </c>
      <c r="I2507" s="167"/>
      <c r="J2507" s="169">
        <v>26132</v>
      </c>
      <c r="K2507" s="167" t="s">
        <v>55</v>
      </c>
      <c r="L2507" s="169">
        <v>1</v>
      </c>
      <c r="M2507" s="167" t="s">
        <v>3504</v>
      </c>
      <c r="N2507" s="169">
        <v>219.9</v>
      </c>
      <c r="O2507" s="167" t="s">
        <v>3505</v>
      </c>
      <c r="P2507" s="167"/>
      <c r="Q2507" s="167" t="s">
        <v>3514</v>
      </c>
      <c r="R2507" s="167" t="s">
        <v>5999</v>
      </c>
      <c r="S2507" s="169">
        <v>3</v>
      </c>
      <c r="T2507" s="167" t="s">
        <v>3560</v>
      </c>
      <c r="U2507" s="169" t="s">
        <v>3561</v>
      </c>
      <c r="V2507" s="167" t="s">
        <v>7006</v>
      </c>
      <c r="W2507" s="167" t="s">
        <v>7007</v>
      </c>
      <c r="X2507" s="170" t="s">
        <v>3533</v>
      </c>
      <c r="Y2507" s="171" t="s">
        <v>6950</v>
      </c>
      <c r="Z2507" s="167" t="s">
        <v>11015</v>
      </c>
      <c r="AA2507" s="176">
        <v>60000</v>
      </c>
      <c r="AB2507" s="167" t="s">
        <v>11254</v>
      </c>
      <c r="AC2507" s="176">
        <v>60000</v>
      </c>
      <c r="AD2507" s="167" t="s">
        <v>11254</v>
      </c>
      <c r="AE2507" s="176">
        <v>694.2</v>
      </c>
    </row>
    <row r="2508" spans="1:31">
      <c r="A2508" s="178">
        <v>108267646430</v>
      </c>
      <c r="B2508" s="166">
        <v>46164</v>
      </c>
      <c r="C2508" s="167" t="s">
        <v>3524</v>
      </c>
      <c r="D2508" s="167" t="s">
        <v>3525</v>
      </c>
      <c r="E2508" s="167" t="s">
        <v>3526</v>
      </c>
      <c r="F2508" s="167" t="s">
        <v>3501</v>
      </c>
      <c r="G2508" s="167" t="s">
        <v>3502</v>
      </c>
      <c r="H2508" s="168">
        <v>46165</v>
      </c>
      <c r="I2508" s="167"/>
      <c r="J2508" s="169">
        <v>26132</v>
      </c>
      <c r="K2508" s="167" t="s">
        <v>55</v>
      </c>
      <c r="L2508" s="169">
        <v>1</v>
      </c>
      <c r="M2508" s="167" t="s">
        <v>3504</v>
      </c>
      <c r="N2508" s="169">
        <v>219.9</v>
      </c>
      <c r="O2508" s="167" t="s">
        <v>3505</v>
      </c>
      <c r="P2508" s="167"/>
      <c r="Q2508" s="167" t="s">
        <v>3514</v>
      </c>
      <c r="R2508" s="167" t="s">
        <v>5999</v>
      </c>
      <c r="S2508" s="169">
        <v>2</v>
      </c>
      <c r="T2508" s="167" t="s">
        <v>3540</v>
      </c>
      <c r="U2508" s="169" t="s">
        <v>3541</v>
      </c>
      <c r="V2508" s="167" t="s">
        <v>7008</v>
      </c>
      <c r="W2508" s="167" t="s">
        <v>7009</v>
      </c>
      <c r="X2508" s="170" t="s">
        <v>3533</v>
      </c>
      <c r="Y2508" s="171" t="s">
        <v>6950</v>
      </c>
      <c r="Z2508" s="167" t="s">
        <v>11015</v>
      </c>
      <c r="AA2508" s="176">
        <v>9000</v>
      </c>
      <c r="AB2508" s="167" t="s">
        <v>11254</v>
      </c>
      <c r="AC2508" s="176">
        <v>9000</v>
      </c>
      <c r="AD2508" s="167" t="s">
        <v>11254</v>
      </c>
      <c r="AE2508" s="176">
        <v>729</v>
      </c>
    </row>
    <row r="2509" spans="1:31">
      <c r="A2509" s="178">
        <v>108267646430</v>
      </c>
      <c r="B2509" s="166">
        <v>46164</v>
      </c>
      <c r="C2509" s="167" t="s">
        <v>3524</v>
      </c>
      <c r="D2509" s="167" t="s">
        <v>3525</v>
      </c>
      <c r="E2509" s="167" t="s">
        <v>3526</v>
      </c>
      <c r="F2509" s="167" t="s">
        <v>3501</v>
      </c>
      <c r="G2509" s="167" t="s">
        <v>3502</v>
      </c>
      <c r="H2509" s="168">
        <v>46165</v>
      </c>
      <c r="I2509" s="167"/>
      <c r="J2509" s="169">
        <v>26132</v>
      </c>
      <c r="K2509" s="167" t="s">
        <v>55</v>
      </c>
      <c r="L2509" s="169">
        <v>1</v>
      </c>
      <c r="M2509" s="167" t="s">
        <v>3504</v>
      </c>
      <c r="N2509" s="169">
        <v>219.9</v>
      </c>
      <c r="O2509" s="167" t="s">
        <v>3505</v>
      </c>
      <c r="P2509" s="167"/>
      <c r="Q2509" s="167" t="s">
        <v>3514</v>
      </c>
      <c r="R2509" s="167" t="s">
        <v>5999</v>
      </c>
      <c r="S2509" s="169">
        <v>1</v>
      </c>
      <c r="T2509" s="167" t="s">
        <v>3587</v>
      </c>
      <c r="U2509" s="169" t="s">
        <v>3588</v>
      </c>
      <c r="V2509" s="167" t="s">
        <v>7010</v>
      </c>
      <c r="W2509" s="167" t="s">
        <v>7011</v>
      </c>
      <c r="X2509" s="170" t="s">
        <v>3533</v>
      </c>
      <c r="Y2509" s="171" t="s">
        <v>6950</v>
      </c>
      <c r="Z2509" s="167" t="s">
        <v>11015</v>
      </c>
      <c r="AA2509" s="176">
        <v>17500</v>
      </c>
      <c r="AB2509" s="167" t="s">
        <v>11254</v>
      </c>
      <c r="AC2509" s="176">
        <v>17500</v>
      </c>
      <c r="AD2509" s="167" t="s">
        <v>11254</v>
      </c>
      <c r="AE2509" s="176">
        <v>4725</v>
      </c>
    </row>
    <row r="2510" spans="1:31">
      <c r="A2510" s="178">
        <v>108267683860</v>
      </c>
      <c r="B2510" s="166">
        <v>46164</v>
      </c>
      <c r="C2510" s="167" t="s">
        <v>3524</v>
      </c>
      <c r="D2510" s="167" t="s">
        <v>3525</v>
      </c>
      <c r="E2510" s="167" t="s">
        <v>3526</v>
      </c>
      <c r="F2510" s="167" t="s">
        <v>3501</v>
      </c>
      <c r="G2510" s="167" t="s">
        <v>3502</v>
      </c>
      <c r="H2510" s="168">
        <v>46165</v>
      </c>
      <c r="I2510" s="167"/>
      <c r="J2510" s="169">
        <v>26132</v>
      </c>
      <c r="K2510" s="167" t="s">
        <v>55</v>
      </c>
      <c r="L2510" s="169">
        <v>1</v>
      </c>
      <c r="M2510" s="167" t="s">
        <v>3504</v>
      </c>
      <c r="N2510" s="169">
        <v>219.9</v>
      </c>
      <c r="O2510" s="167" t="s">
        <v>3505</v>
      </c>
      <c r="P2510" s="167"/>
      <c r="Q2510" s="167" t="s">
        <v>3514</v>
      </c>
      <c r="R2510" s="167" t="s">
        <v>5999</v>
      </c>
      <c r="S2510" s="169">
        <v>11</v>
      </c>
      <c r="T2510" s="167" t="s">
        <v>3545</v>
      </c>
      <c r="U2510" s="169" t="s">
        <v>3546</v>
      </c>
      <c r="V2510" s="167" t="s">
        <v>7012</v>
      </c>
      <c r="W2510" s="167" t="s">
        <v>7013</v>
      </c>
      <c r="X2510" s="170" t="s">
        <v>157</v>
      </c>
      <c r="Y2510" s="171" t="s">
        <v>6950</v>
      </c>
      <c r="Z2510" s="167" t="s">
        <v>11015</v>
      </c>
      <c r="AA2510" s="176">
        <v>27000</v>
      </c>
      <c r="AB2510" s="167" t="s">
        <v>11254</v>
      </c>
      <c r="AC2510" s="176">
        <v>27000</v>
      </c>
      <c r="AD2510" s="167" t="s">
        <v>11254</v>
      </c>
      <c r="AE2510" s="176">
        <v>324</v>
      </c>
    </row>
    <row r="2511" spans="1:31">
      <c r="A2511" s="178">
        <v>108267683860</v>
      </c>
      <c r="B2511" s="166">
        <v>46164</v>
      </c>
      <c r="C2511" s="167" t="s">
        <v>3524</v>
      </c>
      <c r="D2511" s="167" t="s">
        <v>3525</v>
      </c>
      <c r="E2511" s="167" t="s">
        <v>3526</v>
      </c>
      <c r="F2511" s="167" t="s">
        <v>3501</v>
      </c>
      <c r="G2511" s="167" t="s">
        <v>3502</v>
      </c>
      <c r="H2511" s="168">
        <v>46165</v>
      </c>
      <c r="I2511" s="167"/>
      <c r="J2511" s="169">
        <v>26132</v>
      </c>
      <c r="K2511" s="167" t="s">
        <v>55</v>
      </c>
      <c r="L2511" s="169">
        <v>1</v>
      </c>
      <c r="M2511" s="167" t="s">
        <v>3504</v>
      </c>
      <c r="N2511" s="169">
        <v>219.9</v>
      </c>
      <c r="O2511" s="167" t="s">
        <v>3505</v>
      </c>
      <c r="P2511" s="167"/>
      <c r="Q2511" s="167" t="s">
        <v>3514</v>
      </c>
      <c r="R2511" s="167" t="s">
        <v>5999</v>
      </c>
      <c r="S2511" s="169">
        <v>10</v>
      </c>
      <c r="T2511" s="167" t="s">
        <v>3540</v>
      </c>
      <c r="U2511" s="169" t="s">
        <v>3541</v>
      </c>
      <c r="V2511" s="167" t="s">
        <v>5241</v>
      </c>
      <c r="W2511" s="167" t="s">
        <v>4351</v>
      </c>
      <c r="X2511" s="170" t="s">
        <v>3533</v>
      </c>
      <c r="Y2511" s="171" t="s">
        <v>6950</v>
      </c>
      <c r="Z2511" s="167" t="s">
        <v>11015</v>
      </c>
      <c r="AA2511" s="176">
        <v>6000</v>
      </c>
      <c r="AB2511" s="167" t="s">
        <v>11254</v>
      </c>
      <c r="AC2511" s="176">
        <v>6000</v>
      </c>
      <c r="AD2511" s="167" t="s">
        <v>11254</v>
      </c>
      <c r="AE2511" s="176">
        <v>240</v>
      </c>
    </row>
    <row r="2512" spans="1:31">
      <c r="A2512" s="178">
        <v>108267683860</v>
      </c>
      <c r="B2512" s="166">
        <v>46164</v>
      </c>
      <c r="C2512" s="167" t="s">
        <v>3524</v>
      </c>
      <c r="D2512" s="167" t="s">
        <v>3525</v>
      </c>
      <c r="E2512" s="167" t="s">
        <v>3526</v>
      </c>
      <c r="F2512" s="167" t="s">
        <v>3501</v>
      </c>
      <c r="G2512" s="167" t="s">
        <v>3502</v>
      </c>
      <c r="H2512" s="168">
        <v>46165</v>
      </c>
      <c r="I2512" s="167"/>
      <c r="J2512" s="169">
        <v>26132</v>
      </c>
      <c r="K2512" s="167" t="s">
        <v>55</v>
      </c>
      <c r="L2512" s="169">
        <v>1</v>
      </c>
      <c r="M2512" s="167" t="s">
        <v>3504</v>
      </c>
      <c r="N2512" s="169">
        <v>219.9</v>
      </c>
      <c r="O2512" s="167" t="s">
        <v>3505</v>
      </c>
      <c r="P2512" s="167"/>
      <c r="Q2512" s="167" t="s">
        <v>3514</v>
      </c>
      <c r="R2512" s="167" t="s">
        <v>5999</v>
      </c>
      <c r="S2512" s="169">
        <v>9</v>
      </c>
      <c r="T2512" s="167" t="s">
        <v>3540</v>
      </c>
      <c r="U2512" s="169" t="s">
        <v>3541</v>
      </c>
      <c r="V2512" s="167" t="s">
        <v>6951</v>
      </c>
      <c r="W2512" s="167" t="s">
        <v>6952</v>
      </c>
      <c r="X2512" s="170" t="s">
        <v>3533</v>
      </c>
      <c r="Y2512" s="171" t="s">
        <v>6950</v>
      </c>
      <c r="Z2512" s="167" t="s">
        <v>11015</v>
      </c>
      <c r="AA2512" s="176">
        <v>15000</v>
      </c>
      <c r="AB2512" s="167" t="s">
        <v>11254</v>
      </c>
      <c r="AC2512" s="176">
        <v>15000</v>
      </c>
      <c r="AD2512" s="167" t="s">
        <v>11254</v>
      </c>
      <c r="AE2512" s="176">
        <v>166.5</v>
      </c>
    </row>
    <row r="2513" spans="1:31">
      <c r="A2513" s="178">
        <v>108267683860</v>
      </c>
      <c r="B2513" s="166">
        <v>46164</v>
      </c>
      <c r="C2513" s="167" t="s">
        <v>3524</v>
      </c>
      <c r="D2513" s="167" t="s">
        <v>3525</v>
      </c>
      <c r="E2513" s="167" t="s">
        <v>3526</v>
      </c>
      <c r="F2513" s="167" t="s">
        <v>3501</v>
      </c>
      <c r="G2513" s="167" t="s">
        <v>3502</v>
      </c>
      <c r="H2513" s="168">
        <v>46165</v>
      </c>
      <c r="I2513" s="167"/>
      <c r="J2513" s="169">
        <v>26132</v>
      </c>
      <c r="K2513" s="167" t="s">
        <v>55</v>
      </c>
      <c r="L2513" s="169">
        <v>1</v>
      </c>
      <c r="M2513" s="167" t="s">
        <v>3504</v>
      </c>
      <c r="N2513" s="169">
        <v>219.9</v>
      </c>
      <c r="O2513" s="167" t="s">
        <v>3505</v>
      </c>
      <c r="P2513" s="167"/>
      <c r="Q2513" s="167" t="s">
        <v>3514</v>
      </c>
      <c r="R2513" s="167" t="s">
        <v>5999</v>
      </c>
      <c r="S2513" s="169">
        <v>8</v>
      </c>
      <c r="T2513" s="167" t="s">
        <v>3540</v>
      </c>
      <c r="U2513" s="169" t="s">
        <v>3541</v>
      </c>
      <c r="V2513" s="167" t="s">
        <v>6951</v>
      </c>
      <c r="W2513" s="167" t="s">
        <v>6952</v>
      </c>
      <c r="X2513" s="170" t="s">
        <v>3533</v>
      </c>
      <c r="Y2513" s="171" t="s">
        <v>6950</v>
      </c>
      <c r="Z2513" s="167" t="s">
        <v>11015</v>
      </c>
      <c r="AA2513" s="176">
        <v>12000</v>
      </c>
      <c r="AB2513" s="167" t="s">
        <v>11254</v>
      </c>
      <c r="AC2513" s="176">
        <v>12000</v>
      </c>
      <c r="AD2513" s="167" t="s">
        <v>11254</v>
      </c>
      <c r="AE2513" s="176">
        <v>133.19999999999999</v>
      </c>
    </row>
    <row r="2514" spans="1:31">
      <c r="A2514" s="178">
        <v>108267683860</v>
      </c>
      <c r="B2514" s="166">
        <v>46164</v>
      </c>
      <c r="C2514" s="167" t="s">
        <v>3524</v>
      </c>
      <c r="D2514" s="167" t="s">
        <v>3525</v>
      </c>
      <c r="E2514" s="167" t="s">
        <v>3526</v>
      </c>
      <c r="F2514" s="167" t="s">
        <v>3501</v>
      </c>
      <c r="G2514" s="167" t="s">
        <v>3502</v>
      </c>
      <c r="H2514" s="168">
        <v>46165</v>
      </c>
      <c r="I2514" s="167"/>
      <c r="J2514" s="169">
        <v>26132</v>
      </c>
      <c r="K2514" s="167" t="s">
        <v>55</v>
      </c>
      <c r="L2514" s="169">
        <v>1</v>
      </c>
      <c r="M2514" s="167" t="s">
        <v>3504</v>
      </c>
      <c r="N2514" s="169">
        <v>219.9</v>
      </c>
      <c r="O2514" s="167" t="s">
        <v>3505</v>
      </c>
      <c r="P2514" s="167"/>
      <c r="Q2514" s="167" t="s">
        <v>3514</v>
      </c>
      <c r="R2514" s="167" t="s">
        <v>5999</v>
      </c>
      <c r="S2514" s="169">
        <v>7</v>
      </c>
      <c r="T2514" s="167" t="s">
        <v>3540</v>
      </c>
      <c r="U2514" s="169" t="s">
        <v>3541</v>
      </c>
      <c r="V2514" s="167" t="s">
        <v>6951</v>
      </c>
      <c r="W2514" s="167" t="s">
        <v>6952</v>
      </c>
      <c r="X2514" s="170" t="s">
        <v>3533</v>
      </c>
      <c r="Y2514" s="171" t="s">
        <v>6950</v>
      </c>
      <c r="Z2514" s="167" t="s">
        <v>11015</v>
      </c>
      <c r="AA2514" s="176">
        <v>18000</v>
      </c>
      <c r="AB2514" s="167" t="s">
        <v>11254</v>
      </c>
      <c r="AC2514" s="176">
        <v>18000</v>
      </c>
      <c r="AD2514" s="167" t="s">
        <v>11254</v>
      </c>
      <c r="AE2514" s="176">
        <v>199.8</v>
      </c>
    </row>
    <row r="2515" spans="1:31">
      <c r="A2515" s="178">
        <v>108267683860</v>
      </c>
      <c r="B2515" s="166">
        <v>46164</v>
      </c>
      <c r="C2515" s="167" t="s">
        <v>3524</v>
      </c>
      <c r="D2515" s="167" t="s">
        <v>3525</v>
      </c>
      <c r="E2515" s="167" t="s">
        <v>3526</v>
      </c>
      <c r="F2515" s="167" t="s">
        <v>3501</v>
      </c>
      <c r="G2515" s="167" t="s">
        <v>3502</v>
      </c>
      <c r="H2515" s="168">
        <v>46165</v>
      </c>
      <c r="I2515" s="167"/>
      <c r="J2515" s="169">
        <v>26132</v>
      </c>
      <c r="K2515" s="167" t="s">
        <v>55</v>
      </c>
      <c r="L2515" s="169">
        <v>1</v>
      </c>
      <c r="M2515" s="167" t="s">
        <v>3504</v>
      </c>
      <c r="N2515" s="169">
        <v>219.9</v>
      </c>
      <c r="O2515" s="167" t="s">
        <v>3505</v>
      </c>
      <c r="P2515" s="167"/>
      <c r="Q2515" s="167" t="s">
        <v>3514</v>
      </c>
      <c r="R2515" s="167" t="s">
        <v>5999</v>
      </c>
      <c r="S2515" s="169">
        <v>6</v>
      </c>
      <c r="T2515" s="167" t="s">
        <v>3540</v>
      </c>
      <c r="U2515" s="169" t="s">
        <v>3541</v>
      </c>
      <c r="V2515" s="167" t="s">
        <v>6953</v>
      </c>
      <c r="W2515" s="167" t="s">
        <v>6954</v>
      </c>
      <c r="X2515" s="170" t="s">
        <v>3533</v>
      </c>
      <c r="Y2515" s="171" t="s">
        <v>6950</v>
      </c>
      <c r="Z2515" s="167" t="s">
        <v>11015</v>
      </c>
      <c r="AA2515" s="176">
        <v>3000</v>
      </c>
      <c r="AB2515" s="167" t="s">
        <v>11254</v>
      </c>
      <c r="AC2515" s="176">
        <v>3000</v>
      </c>
      <c r="AD2515" s="167" t="s">
        <v>11254</v>
      </c>
      <c r="AE2515" s="176">
        <v>33.299999999999997</v>
      </c>
    </row>
    <row r="2516" spans="1:31">
      <c r="A2516" s="178">
        <v>108267683860</v>
      </c>
      <c r="B2516" s="166">
        <v>46164</v>
      </c>
      <c r="C2516" s="167" t="s">
        <v>3524</v>
      </c>
      <c r="D2516" s="167" t="s">
        <v>3525</v>
      </c>
      <c r="E2516" s="167" t="s">
        <v>3526</v>
      </c>
      <c r="F2516" s="167" t="s">
        <v>3501</v>
      </c>
      <c r="G2516" s="167" t="s">
        <v>3502</v>
      </c>
      <c r="H2516" s="168">
        <v>46165</v>
      </c>
      <c r="I2516" s="167"/>
      <c r="J2516" s="169">
        <v>26132</v>
      </c>
      <c r="K2516" s="167" t="s">
        <v>55</v>
      </c>
      <c r="L2516" s="169">
        <v>1</v>
      </c>
      <c r="M2516" s="167" t="s">
        <v>3504</v>
      </c>
      <c r="N2516" s="169">
        <v>219.9</v>
      </c>
      <c r="O2516" s="167" t="s">
        <v>3505</v>
      </c>
      <c r="P2516" s="167"/>
      <c r="Q2516" s="167" t="s">
        <v>3514</v>
      </c>
      <c r="R2516" s="167" t="s">
        <v>5999</v>
      </c>
      <c r="S2516" s="169">
        <v>5</v>
      </c>
      <c r="T2516" s="167" t="s">
        <v>3535</v>
      </c>
      <c r="U2516" s="169" t="s">
        <v>3536</v>
      </c>
      <c r="V2516" s="167" t="s">
        <v>6965</v>
      </c>
      <c r="W2516" s="167" t="s">
        <v>6966</v>
      </c>
      <c r="X2516" s="170" t="s">
        <v>3533</v>
      </c>
      <c r="Y2516" s="171" t="s">
        <v>6950</v>
      </c>
      <c r="Z2516" s="167" t="s">
        <v>11015</v>
      </c>
      <c r="AA2516" s="176">
        <v>2000</v>
      </c>
      <c r="AB2516" s="167" t="s">
        <v>11254</v>
      </c>
      <c r="AC2516" s="176">
        <v>2000</v>
      </c>
      <c r="AD2516" s="167" t="s">
        <v>11254</v>
      </c>
      <c r="AE2516" s="176">
        <v>60</v>
      </c>
    </row>
    <row r="2517" spans="1:31">
      <c r="A2517" s="178">
        <v>108267683860</v>
      </c>
      <c r="B2517" s="166">
        <v>46164</v>
      </c>
      <c r="C2517" s="167" t="s">
        <v>3524</v>
      </c>
      <c r="D2517" s="167" t="s">
        <v>3525</v>
      </c>
      <c r="E2517" s="167" t="s">
        <v>3526</v>
      </c>
      <c r="F2517" s="167" t="s">
        <v>3501</v>
      </c>
      <c r="G2517" s="167" t="s">
        <v>3502</v>
      </c>
      <c r="H2517" s="168">
        <v>46165</v>
      </c>
      <c r="I2517" s="167"/>
      <c r="J2517" s="169">
        <v>26132</v>
      </c>
      <c r="K2517" s="167" t="s">
        <v>55</v>
      </c>
      <c r="L2517" s="169">
        <v>1</v>
      </c>
      <c r="M2517" s="167" t="s">
        <v>3504</v>
      </c>
      <c r="N2517" s="169">
        <v>219.9</v>
      </c>
      <c r="O2517" s="167" t="s">
        <v>3505</v>
      </c>
      <c r="P2517" s="167"/>
      <c r="Q2517" s="167" t="s">
        <v>3514</v>
      </c>
      <c r="R2517" s="167" t="s">
        <v>5999</v>
      </c>
      <c r="S2517" s="169">
        <v>4</v>
      </c>
      <c r="T2517" s="167" t="s">
        <v>3535</v>
      </c>
      <c r="U2517" s="169" t="s">
        <v>3536</v>
      </c>
      <c r="V2517" s="167" t="s">
        <v>4324</v>
      </c>
      <c r="W2517" s="167" t="s">
        <v>4325</v>
      </c>
      <c r="X2517" s="170" t="s">
        <v>3533</v>
      </c>
      <c r="Y2517" s="171" t="s">
        <v>6950</v>
      </c>
      <c r="Z2517" s="167" t="s">
        <v>11015</v>
      </c>
      <c r="AA2517" s="176">
        <v>5000</v>
      </c>
      <c r="AB2517" s="167" t="s">
        <v>11254</v>
      </c>
      <c r="AC2517" s="176">
        <v>5000</v>
      </c>
      <c r="AD2517" s="167" t="s">
        <v>11254</v>
      </c>
      <c r="AE2517" s="176">
        <v>15</v>
      </c>
    </row>
    <row r="2518" spans="1:31">
      <c r="A2518" s="178">
        <v>108267683860</v>
      </c>
      <c r="B2518" s="166">
        <v>46164</v>
      </c>
      <c r="C2518" s="167" t="s">
        <v>3524</v>
      </c>
      <c r="D2518" s="167" t="s">
        <v>3525</v>
      </c>
      <c r="E2518" s="167" t="s">
        <v>3526</v>
      </c>
      <c r="F2518" s="167" t="s">
        <v>3501</v>
      </c>
      <c r="G2518" s="167" t="s">
        <v>3502</v>
      </c>
      <c r="H2518" s="168">
        <v>46165</v>
      </c>
      <c r="I2518" s="167"/>
      <c r="J2518" s="169">
        <v>26132</v>
      </c>
      <c r="K2518" s="167" t="s">
        <v>55</v>
      </c>
      <c r="L2518" s="169">
        <v>1</v>
      </c>
      <c r="M2518" s="167" t="s">
        <v>3504</v>
      </c>
      <c r="N2518" s="169">
        <v>219.9</v>
      </c>
      <c r="O2518" s="167" t="s">
        <v>3505</v>
      </c>
      <c r="P2518" s="167"/>
      <c r="Q2518" s="167" t="s">
        <v>3514</v>
      </c>
      <c r="R2518" s="167" t="s">
        <v>5999</v>
      </c>
      <c r="S2518" s="169">
        <v>3</v>
      </c>
      <c r="T2518" s="167" t="s">
        <v>3587</v>
      </c>
      <c r="U2518" s="169" t="s">
        <v>3588</v>
      </c>
      <c r="V2518" s="167" t="s">
        <v>7010</v>
      </c>
      <c r="W2518" s="167" t="s">
        <v>7011</v>
      </c>
      <c r="X2518" s="170" t="s">
        <v>3533</v>
      </c>
      <c r="Y2518" s="171" t="s">
        <v>6950</v>
      </c>
      <c r="Z2518" s="167" t="s">
        <v>11015</v>
      </c>
      <c r="AA2518" s="176">
        <v>7000</v>
      </c>
      <c r="AB2518" s="167" t="s">
        <v>11254</v>
      </c>
      <c r="AC2518" s="176">
        <v>7000</v>
      </c>
      <c r="AD2518" s="167" t="s">
        <v>11254</v>
      </c>
      <c r="AE2518" s="176">
        <v>1890</v>
      </c>
    </row>
    <row r="2519" spans="1:31">
      <c r="A2519" s="178">
        <v>108267683860</v>
      </c>
      <c r="B2519" s="166">
        <v>46164</v>
      </c>
      <c r="C2519" s="167" t="s">
        <v>3524</v>
      </c>
      <c r="D2519" s="167" t="s">
        <v>3525</v>
      </c>
      <c r="E2519" s="167" t="s">
        <v>3526</v>
      </c>
      <c r="F2519" s="167" t="s">
        <v>3501</v>
      </c>
      <c r="G2519" s="167" t="s">
        <v>3502</v>
      </c>
      <c r="H2519" s="168">
        <v>46165</v>
      </c>
      <c r="I2519" s="167"/>
      <c r="J2519" s="169">
        <v>26132</v>
      </c>
      <c r="K2519" s="167" t="s">
        <v>55</v>
      </c>
      <c r="L2519" s="169">
        <v>1</v>
      </c>
      <c r="M2519" s="167" t="s">
        <v>3504</v>
      </c>
      <c r="N2519" s="169">
        <v>219.9</v>
      </c>
      <c r="O2519" s="167" t="s">
        <v>3505</v>
      </c>
      <c r="P2519" s="167"/>
      <c r="Q2519" s="167" t="s">
        <v>3514</v>
      </c>
      <c r="R2519" s="167" t="s">
        <v>5999</v>
      </c>
      <c r="S2519" s="169">
        <v>2</v>
      </c>
      <c r="T2519" s="167" t="s">
        <v>3529</v>
      </c>
      <c r="U2519" s="169" t="s">
        <v>3530</v>
      </c>
      <c r="V2519" s="167" t="s">
        <v>6999</v>
      </c>
      <c r="W2519" s="167" t="s">
        <v>7000</v>
      </c>
      <c r="X2519" s="170" t="s">
        <v>3533</v>
      </c>
      <c r="Y2519" s="171" t="s">
        <v>6950</v>
      </c>
      <c r="Z2519" s="167" t="s">
        <v>11015</v>
      </c>
      <c r="AA2519" s="176">
        <v>3000</v>
      </c>
      <c r="AB2519" s="167" t="s">
        <v>11254</v>
      </c>
      <c r="AC2519" s="176">
        <v>3000</v>
      </c>
      <c r="AD2519" s="167" t="s">
        <v>11254</v>
      </c>
      <c r="AE2519" s="176">
        <v>3523.8</v>
      </c>
    </row>
    <row r="2520" spans="1:31">
      <c r="A2520" s="178">
        <v>108267683860</v>
      </c>
      <c r="B2520" s="166">
        <v>46164</v>
      </c>
      <c r="C2520" s="167" t="s">
        <v>3524</v>
      </c>
      <c r="D2520" s="167" t="s">
        <v>3525</v>
      </c>
      <c r="E2520" s="167" t="s">
        <v>3526</v>
      </c>
      <c r="F2520" s="167" t="s">
        <v>3501</v>
      </c>
      <c r="G2520" s="167" t="s">
        <v>3502</v>
      </c>
      <c r="H2520" s="168">
        <v>46165</v>
      </c>
      <c r="I2520" s="167"/>
      <c r="J2520" s="169">
        <v>26132</v>
      </c>
      <c r="K2520" s="167" t="s">
        <v>55</v>
      </c>
      <c r="L2520" s="169">
        <v>1</v>
      </c>
      <c r="M2520" s="167" t="s">
        <v>3504</v>
      </c>
      <c r="N2520" s="169">
        <v>219.9</v>
      </c>
      <c r="O2520" s="167" t="s">
        <v>3505</v>
      </c>
      <c r="P2520" s="167"/>
      <c r="Q2520" s="167" t="s">
        <v>3514</v>
      </c>
      <c r="R2520" s="167" t="s">
        <v>5999</v>
      </c>
      <c r="S2520" s="169">
        <v>1</v>
      </c>
      <c r="T2520" s="167" t="s">
        <v>3545</v>
      </c>
      <c r="U2520" s="169" t="s">
        <v>3546</v>
      </c>
      <c r="V2520" s="167" t="s">
        <v>7014</v>
      </c>
      <c r="W2520" s="167" t="s">
        <v>7015</v>
      </c>
      <c r="X2520" s="170" t="s">
        <v>165</v>
      </c>
      <c r="Y2520" s="171" t="s">
        <v>6950</v>
      </c>
      <c r="Z2520" s="167" t="s">
        <v>11015</v>
      </c>
      <c r="AA2520" s="176">
        <v>12000</v>
      </c>
      <c r="AB2520" s="167" t="s">
        <v>11254</v>
      </c>
      <c r="AC2520" s="176">
        <v>12000</v>
      </c>
      <c r="AD2520" s="167" t="s">
        <v>11254</v>
      </c>
      <c r="AE2520" s="176">
        <v>236.28</v>
      </c>
    </row>
    <row r="2521" spans="1:31">
      <c r="A2521" s="178">
        <v>108268037510</v>
      </c>
      <c r="B2521" s="166">
        <v>46164</v>
      </c>
      <c r="C2521" s="167" t="s">
        <v>3524</v>
      </c>
      <c r="D2521" s="167" t="s">
        <v>3525</v>
      </c>
      <c r="E2521" s="167" t="s">
        <v>3526</v>
      </c>
      <c r="F2521" s="167" t="s">
        <v>3501</v>
      </c>
      <c r="G2521" s="167" t="s">
        <v>3502</v>
      </c>
      <c r="H2521" s="168">
        <v>46164</v>
      </c>
      <c r="I2521" s="167" t="s">
        <v>7016</v>
      </c>
      <c r="J2521" s="169">
        <v>26132</v>
      </c>
      <c r="K2521" s="167" t="s">
        <v>55</v>
      </c>
      <c r="L2521" s="169">
        <v>2</v>
      </c>
      <c r="M2521" s="167" t="s">
        <v>3513</v>
      </c>
      <c r="N2521" s="169">
        <v>8.5</v>
      </c>
      <c r="O2521" s="167" t="s">
        <v>3505</v>
      </c>
      <c r="P2521" s="167"/>
      <c r="Q2521" s="167" t="s">
        <v>3506</v>
      </c>
      <c r="R2521" s="167" t="s">
        <v>3528</v>
      </c>
      <c r="S2521" s="169">
        <v>1</v>
      </c>
      <c r="T2521" s="167" t="s">
        <v>3587</v>
      </c>
      <c r="U2521" s="169" t="s">
        <v>3588</v>
      </c>
      <c r="V2521" s="167" t="s">
        <v>3815</v>
      </c>
      <c r="W2521" s="167" t="s">
        <v>3816</v>
      </c>
      <c r="X2521" s="170" t="s">
        <v>3533</v>
      </c>
      <c r="Y2521" s="171" t="s">
        <v>7017</v>
      </c>
      <c r="Z2521" s="167" t="s">
        <v>11016</v>
      </c>
      <c r="AA2521" s="176">
        <v>780</v>
      </c>
      <c r="AB2521" s="167" t="s">
        <v>11254</v>
      </c>
      <c r="AC2521" s="176">
        <v>780</v>
      </c>
      <c r="AD2521" s="167" t="s">
        <v>11254</v>
      </c>
      <c r="AE2521" s="176">
        <v>1259.7467999999999</v>
      </c>
    </row>
    <row r="2522" spans="1:31">
      <c r="A2522" s="178">
        <v>108268110640</v>
      </c>
      <c r="B2522" s="166">
        <v>46164</v>
      </c>
      <c r="C2522" s="167" t="s">
        <v>3524</v>
      </c>
      <c r="D2522" s="167" t="s">
        <v>3525</v>
      </c>
      <c r="E2522" s="167" t="s">
        <v>3526</v>
      </c>
      <c r="F2522" s="167" t="s">
        <v>3501</v>
      </c>
      <c r="G2522" s="167" t="s">
        <v>3502</v>
      </c>
      <c r="H2522" s="168">
        <v>46167</v>
      </c>
      <c r="I2522" s="167"/>
      <c r="J2522" s="169">
        <v>26132</v>
      </c>
      <c r="K2522" s="167" t="s">
        <v>55</v>
      </c>
      <c r="L2522" s="169">
        <v>1</v>
      </c>
      <c r="M2522" s="167" t="s">
        <v>3513</v>
      </c>
      <c r="N2522" s="169">
        <v>1.3</v>
      </c>
      <c r="O2522" s="167" t="s">
        <v>3505</v>
      </c>
      <c r="P2522" s="167"/>
      <c r="Q2522" s="167" t="s">
        <v>3527</v>
      </c>
      <c r="R2522" s="167" t="s">
        <v>3528</v>
      </c>
      <c r="S2522" s="169">
        <v>1</v>
      </c>
      <c r="T2522" s="167" t="s">
        <v>3529</v>
      </c>
      <c r="U2522" s="169" t="s">
        <v>3530</v>
      </c>
      <c r="V2522" s="167" t="s">
        <v>7018</v>
      </c>
      <c r="W2522" s="167" t="s">
        <v>3796</v>
      </c>
      <c r="X2522" s="170" t="s">
        <v>157</v>
      </c>
      <c r="Y2522" s="171" t="s">
        <v>347</v>
      </c>
      <c r="Z2522" s="167" t="s">
        <v>11017</v>
      </c>
      <c r="AA2522" s="176">
        <v>2500</v>
      </c>
      <c r="AB2522" s="167" t="s">
        <v>11254</v>
      </c>
      <c r="AC2522" s="176">
        <v>2500</v>
      </c>
      <c r="AD2522" s="167" t="s">
        <v>11254</v>
      </c>
      <c r="AE2522" s="176">
        <v>15350</v>
      </c>
    </row>
    <row r="2523" spans="1:31">
      <c r="A2523" s="178">
        <v>108268222310</v>
      </c>
      <c r="B2523" s="166">
        <v>46164</v>
      </c>
      <c r="C2523" s="167" t="s">
        <v>3524</v>
      </c>
      <c r="D2523" s="167" t="s">
        <v>3525</v>
      </c>
      <c r="E2523" s="167" t="s">
        <v>3526</v>
      </c>
      <c r="F2523" s="167" t="s">
        <v>3501</v>
      </c>
      <c r="G2523" s="167" t="s">
        <v>3502</v>
      </c>
      <c r="H2523" s="168">
        <v>46167</v>
      </c>
      <c r="I2523" s="167"/>
      <c r="J2523" s="169">
        <v>26132</v>
      </c>
      <c r="K2523" s="167" t="s">
        <v>55</v>
      </c>
      <c r="L2523" s="169">
        <v>3</v>
      </c>
      <c r="M2523" s="167" t="s">
        <v>3513</v>
      </c>
      <c r="N2523" s="169">
        <v>29.5</v>
      </c>
      <c r="O2523" s="167" t="s">
        <v>3505</v>
      </c>
      <c r="P2523" s="167"/>
      <c r="Q2523" s="167" t="s">
        <v>3527</v>
      </c>
      <c r="R2523" s="167" t="s">
        <v>3528</v>
      </c>
      <c r="S2523" s="169">
        <v>1</v>
      </c>
      <c r="T2523" s="167" t="s">
        <v>3529</v>
      </c>
      <c r="U2523" s="169" t="s">
        <v>3530</v>
      </c>
      <c r="V2523" s="167" t="s">
        <v>3669</v>
      </c>
      <c r="W2523" s="167" t="s">
        <v>3670</v>
      </c>
      <c r="X2523" s="170" t="s">
        <v>157</v>
      </c>
      <c r="Y2523" s="171" t="s">
        <v>378</v>
      </c>
      <c r="Z2523" s="167" t="s">
        <v>11018</v>
      </c>
      <c r="AA2523" s="176">
        <v>3160</v>
      </c>
      <c r="AB2523" s="167" t="s">
        <v>11254</v>
      </c>
      <c r="AC2523" s="176">
        <v>3160</v>
      </c>
      <c r="AD2523" s="167" t="s">
        <v>11254</v>
      </c>
      <c r="AE2523" s="176">
        <v>324342.40000000002</v>
      </c>
    </row>
    <row r="2524" spans="1:31">
      <c r="A2524" s="178">
        <v>108268419230</v>
      </c>
      <c r="B2524" s="166">
        <v>46164</v>
      </c>
      <c r="C2524" s="167" t="s">
        <v>3500</v>
      </c>
      <c r="D2524" s="167"/>
      <c r="E2524" s="167"/>
      <c r="F2524" s="167" t="s">
        <v>3501</v>
      </c>
      <c r="G2524" s="167" t="s">
        <v>3502</v>
      </c>
      <c r="H2524" s="168"/>
      <c r="I2524" s="167" t="s">
        <v>7019</v>
      </c>
      <c r="J2524" s="169">
        <v>26132</v>
      </c>
      <c r="K2524" s="167" t="s">
        <v>55</v>
      </c>
      <c r="L2524" s="169">
        <v>1</v>
      </c>
      <c r="M2524" s="167" t="s">
        <v>3513</v>
      </c>
      <c r="N2524" s="169">
        <v>2</v>
      </c>
      <c r="O2524" s="167" t="s">
        <v>3505</v>
      </c>
      <c r="P2524" s="167"/>
      <c r="Q2524" s="167" t="s">
        <v>3514</v>
      </c>
      <c r="R2524" s="167" t="s">
        <v>3515</v>
      </c>
      <c r="S2524" s="169">
        <v>4</v>
      </c>
      <c r="T2524" s="167" t="s">
        <v>6512</v>
      </c>
      <c r="U2524" s="169" t="s">
        <v>3517</v>
      </c>
      <c r="V2524" s="167" t="s">
        <v>7020</v>
      </c>
      <c r="W2524" s="167" t="s">
        <v>6514</v>
      </c>
      <c r="X2524" s="170" t="s">
        <v>157</v>
      </c>
      <c r="Y2524" s="171" t="s">
        <v>7021</v>
      </c>
      <c r="Z2524" s="167" t="s">
        <v>11019</v>
      </c>
      <c r="AA2524" s="176">
        <v>1</v>
      </c>
      <c r="AB2524" s="167" t="s">
        <v>11254</v>
      </c>
      <c r="AC2524" s="176">
        <v>1</v>
      </c>
      <c r="AD2524" s="167" t="s">
        <v>11254</v>
      </c>
      <c r="AE2524" s="176">
        <v>406.98</v>
      </c>
    </row>
    <row r="2525" spans="1:31">
      <c r="A2525" s="178">
        <v>108268419230</v>
      </c>
      <c r="B2525" s="166">
        <v>46164</v>
      </c>
      <c r="C2525" s="167" t="s">
        <v>3500</v>
      </c>
      <c r="D2525" s="167"/>
      <c r="E2525" s="167"/>
      <c r="F2525" s="167" t="s">
        <v>3501</v>
      </c>
      <c r="G2525" s="167" t="s">
        <v>3502</v>
      </c>
      <c r="H2525" s="168"/>
      <c r="I2525" s="167" t="s">
        <v>7019</v>
      </c>
      <c r="J2525" s="169">
        <v>26132</v>
      </c>
      <c r="K2525" s="167" t="s">
        <v>55</v>
      </c>
      <c r="L2525" s="169">
        <v>1</v>
      </c>
      <c r="M2525" s="167" t="s">
        <v>3513</v>
      </c>
      <c r="N2525" s="169">
        <v>2</v>
      </c>
      <c r="O2525" s="167" t="s">
        <v>3505</v>
      </c>
      <c r="P2525" s="167"/>
      <c r="Q2525" s="167" t="s">
        <v>3514</v>
      </c>
      <c r="R2525" s="167" t="s">
        <v>3515</v>
      </c>
      <c r="S2525" s="169">
        <v>3</v>
      </c>
      <c r="T2525" s="167" t="s">
        <v>7022</v>
      </c>
      <c r="U2525" s="169" t="s">
        <v>3517</v>
      </c>
      <c r="V2525" s="167" t="s">
        <v>7023</v>
      </c>
      <c r="W2525" s="167" t="s">
        <v>7024</v>
      </c>
      <c r="X2525" s="170" t="s">
        <v>157</v>
      </c>
      <c r="Y2525" s="171" t="s">
        <v>7021</v>
      </c>
      <c r="Z2525" s="167" t="s">
        <v>11019</v>
      </c>
      <c r="AA2525" s="176">
        <v>2</v>
      </c>
      <c r="AB2525" s="167" t="s">
        <v>11254</v>
      </c>
      <c r="AC2525" s="176">
        <v>2</v>
      </c>
      <c r="AD2525" s="167" t="s">
        <v>11254</v>
      </c>
      <c r="AE2525" s="176">
        <v>638.4</v>
      </c>
    </row>
    <row r="2526" spans="1:31">
      <c r="A2526" s="178">
        <v>108268419230</v>
      </c>
      <c r="B2526" s="166">
        <v>46164</v>
      </c>
      <c r="C2526" s="167" t="s">
        <v>3500</v>
      </c>
      <c r="D2526" s="167"/>
      <c r="E2526" s="167"/>
      <c r="F2526" s="167" t="s">
        <v>3501</v>
      </c>
      <c r="G2526" s="167" t="s">
        <v>3502</v>
      </c>
      <c r="H2526" s="168"/>
      <c r="I2526" s="167" t="s">
        <v>7019</v>
      </c>
      <c r="J2526" s="169">
        <v>26132</v>
      </c>
      <c r="K2526" s="167" t="s">
        <v>55</v>
      </c>
      <c r="L2526" s="169">
        <v>1</v>
      </c>
      <c r="M2526" s="167" t="s">
        <v>3513</v>
      </c>
      <c r="N2526" s="169">
        <v>2</v>
      </c>
      <c r="O2526" s="167" t="s">
        <v>3505</v>
      </c>
      <c r="P2526" s="167"/>
      <c r="Q2526" s="167" t="s">
        <v>3514</v>
      </c>
      <c r="R2526" s="167" t="s">
        <v>3515</v>
      </c>
      <c r="S2526" s="169">
        <v>2</v>
      </c>
      <c r="T2526" s="167" t="s">
        <v>7025</v>
      </c>
      <c r="U2526" s="169" t="s">
        <v>3517</v>
      </c>
      <c r="V2526" s="167" t="s">
        <v>7026</v>
      </c>
      <c r="W2526" s="167" t="s">
        <v>7027</v>
      </c>
      <c r="X2526" s="170" t="s">
        <v>157</v>
      </c>
      <c r="Y2526" s="171" t="s">
        <v>7021</v>
      </c>
      <c r="Z2526" s="167" t="s">
        <v>11019</v>
      </c>
      <c r="AA2526" s="176">
        <v>1</v>
      </c>
      <c r="AB2526" s="167" t="s">
        <v>11254</v>
      </c>
      <c r="AC2526" s="176">
        <v>1</v>
      </c>
      <c r="AD2526" s="167" t="s">
        <v>11254</v>
      </c>
      <c r="AE2526" s="176">
        <v>595.14</v>
      </c>
    </row>
    <row r="2527" spans="1:31">
      <c r="A2527" s="178">
        <v>108268419230</v>
      </c>
      <c r="B2527" s="166">
        <v>46164</v>
      </c>
      <c r="C2527" s="167" t="s">
        <v>3500</v>
      </c>
      <c r="D2527" s="167"/>
      <c r="E2527" s="167"/>
      <c r="F2527" s="167" t="s">
        <v>3501</v>
      </c>
      <c r="G2527" s="167" t="s">
        <v>3502</v>
      </c>
      <c r="H2527" s="168"/>
      <c r="I2527" s="167" t="s">
        <v>7019</v>
      </c>
      <c r="J2527" s="169">
        <v>26132</v>
      </c>
      <c r="K2527" s="167" t="s">
        <v>55</v>
      </c>
      <c r="L2527" s="169">
        <v>1</v>
      </c>
      <c r="M2527" s="167" t="s">
        <v>3513</v>
      </c>
      <c r="N2527" s="169">
        <v>2</v>
      </c>
      <c r="O2527" s="167" t="s">
        <v>3505</v>
      </c>
      <c r="P2527" s="167"/>
      <c r="Q2527" s="167" t="s">
        <v>3514</v>
      </c>
      <c r="R2527" s="167" t="s">
        <v>3515</v>
      </c>
      <c r="S2527" s="169">
        <v>1</v>
      </c>
      <c r="T2527" s="167" t="s">
        <v>6516</v>
      </c>
      <c r="U2527" s="169" t="s">
        <v>3517</v>
      </c>
      <c r="V2527" s="167" t="s">
        <v>7028</v>
      </c>
      <c r="W2527" s="167" t="s">
        <v>6518</v>
      </c>
      <c r="X2527" s="170" t="s">
        <v>157</v>
      </c>
      <c r="Y2527" s="171" t="s">
        <v>7021</v>
      </c>
      <c r="Z2527" s="167" t="s">
        <v>11019</v>
      </c>
      <c r="AA2527" s="176">
        <v>1</v>
      </c>
      <c r="AB2527" s="167" t="s">
        <v>11254</v>
      </c>
      <c r="AC2527" s="176">
        <v>1</v>
      </c>
      <c r="AD2527" s="167" t="s">
        <v>11254</v>
      </c>
      <c r="AE2527" s="176">
        <v>274.49</v>
      </c>
    </row>
    <row r="2528" spans="1:31">
      <c r="A2528" s="178">
        <v>108268513140</v>
      </c>
      <c r="B2528" s="166">
        <v>46164</v>
      </c>
      <c r="C2528" s="167" t="s">
        <v>3524</v>
      </c>
      <c r="D2528" s="167" t="s">
        <v>3525</v>
      </c>
      <c r="E2528" s="167" t="s">
        <v>3526</v>
      </c>
      <c r="F2528" s="167" t="s">
        <v>3501</v>
      </c>
      <c r="G2528" s="167" t="s">
        <v>3502</v>
      </c>
      <c r="H2528" s="168">
        <v>46167</v>
      </c>
      <c r="I2528" s="167"/>
      <c r="J2528" s="169">
        <v>26132</v>
      </c>
      <c r="K2528" s="167" t="s">
        <v>55</v>
      </c>
      <c r="L2528" s="169">
        <v>4</v>
      </c>
      <c r="M2528" s="167" t="s">
        <v>3513</v>
      </c>
      <c r="N2528" s="169">
        <v>4</v>
      </c>
      <c r="O2528" s="167" t="s">
        <v>3505</v>
      </c>
      <c r="P2528" s="167"/>
      <c r="Q2528" s="167" t="s">
        <v>3527</v>
      </c>
      <c r="R2528" s="167" t="s">
        <v>3528</v>
      </c>
      <c r="S2528" s="169">
        <v>4</v>
      </c>
      <c r="T2528" s="167" t="s">
        <v>3535</v>
      </c>
      <c r="U2528" s="169" t="s">
        <v>3536</v>
      </c>
      <c r="V2528" s="167" t="s">
        <v>7029</v>
      </c>
      <c r="W2528" s="167" t="s">
        <v>7030</v>
      </c>
      <c r="X2528" s="170" t="s">
        <v>3533</v>
      </c>
      <c r="Y2528" s="171" t="s">
        <v>379</v>
      </c>
      <c r="Z2528" s="167" t="s">
        <v>11020</v>
      </c>
      <c r="AA2528" s="176">
        <v>10000</v>
      </c>
      <c r="AB2528" s="167" t="s">
        <v>11254</v>
      </c>
      <c r="AC2528" s="176">
        <v>10000</v>
      </c>
      <c r="AD2528" s="167" t="s">
        <v>11254</v>
      </c>
      <c r="AE2528" s="176">
        <v>54.7</v>
      </c>
    </row>
    <row r="2529" spans="1:31">
      <c r="A2529" s="178">
        <v>108268513140</v>
      </c>
      <c r="B2529" s="166">
        <v>46164</v>
      </c>
      <c r="C2529" s="167" t="s">
        <v>3524</v>
      </c>
      <c r="D2529" s="167" t="s">
        <v>3525</v>
      </c>
      <c r="E2529" s="167" t="s">
        <v>3526</v>
      </c>
      <c r="F2529" s="167" t="s">
        <v>3501</v>
      </c>
      <c r="G2529" s="167" t="s">
        <v>3502</v>
      </c>
      <c r="H2529" s="168">
        <v>46167</v>
      </c>
      <c r="I2529" s="167"/>
      <c r="J2529" s="169">
        <v>26132</v>
      </c>
      <c r="K2529" s="167" t="s">
        <v>55</v>
      </c>
      <c r="L2529" s="169">
        <v>4</v>
      </c>
      <c r="M2529" s="167" t="s">
        <v>3513</v>
      </c>
      <c r="N2529" s="169">
        <v>4</v>
      </c>
      <c r="O2529" s="167" t="s">
        <v>3505</v>
      </c>
      <c r="P2529" s="167"/>
      <c r="Q2529" s="167" t="s">
        <v>3527</v>
      </c>
      <c r="R2529" s="167" t="s">
        <v>3528</v>
      </c>
      <c r="S2529" s="169">
        <v>3</v>
      </c>
      <c r="T2529" s="167" t="s">
        <v>3535</v>
      </c>
      <c r="U2529" s="169" t="s">
        <v>3536</v>
      </c>
      <c r="V2529" s="167" t="s">
        <v>7031</v>
      </c>
      <c r="W2529" s="167" t="s">
        <v>7032</v>
      </c>
      <c r="X2529" s="170" t="s">
        <v>3533</v>
      </c>
      <c r="Y2529" s="171" t="s">
        <v>379</v>
      </c>
      <c r="Z2529" s="167" t="s">
        <v>11020</v>
      </c>
      <c r="AA2529" s="176">
        <v>10000</v>
      </c>
      <c r="AB2529" s="167" t="s">
        <v>11254</v>
      </c>
      <c r="AC2529" s="176">
        <v>10000</v>
      </c>
      <c r="AD2529" s="167" t="s">
        <v>11254</v>
      </c>
      <c r="AE2529" s="176">
        <v>19</v>
      </c>
    </row>
    <row r="2530" spans="1:31">
      <c r="A2530" s="178">
        <v>108268513140</v>
      </c>
      <c r="B2530" s="166">
        <v>46164</v>
      </c>
      <c r="C2530" s="167" t="s">
        <v>3524</v>
      </c>
      <c r="D2530" s="167" t="s">
        <v>3525</v>
      </c>
      <c r="E2530" s="167" t="s">
        <v>3526</v>
      </c>
      <c r="F2530" s="167" t="s">
        <v>3501</v>
      </c>
      <c r="G2530" s="167" t="s">
        <v>3502</v>
      </c>
      <c r="H2530" s="168">
        <v>46167</v>
      </c>
      <c r="I2530" s="167"/>
      <c r="J2530" s="169">
        <v>26132</v>
      </c>
      <c r="K2530" s="167" t="s">
        <v>55</v>
      </c>
      <c r="L2530" s="169">
        <v>4</v>
      </c>
      <c r="M2530" s="167" t="s">
        <v>3513</v>
      </c>
      <c r="N2530" s="169">
        <v>4</v>
      </c>
      <c r="O2530" s="167" t="s">
        <v>3505</v>
      </c>
      <c r="P2530" s="167"/>
      <c r="Q2530" s="167" t="s">
        <v>3527</v>
      </c>
      <c r="R2530" s="167" t="s">
        <v>3528</v>
      </c>
      <c r="S2530" s="169">
        <v>2</v>
      </c>
      <c r="T2530" s="167" t="s">
        <v>3535</v>
      </c>
      <c r="U2530" s="169" t="s">
        <v>3536</v>
      </c>
      <c r="V2530" s="167" t="s">
        <v>7029</v>
      </c>
      <c r="W2530" s="167" t="s">
        <v>7030</v>
      </c>
      <c r="X2530" s="170" t="s">
        <v>3533</v>
      </c>
      <c r="Y2530" s="171" t="s">
        <v>379</v>
      </c>
      <c r="Z2530" s="167" t="s">
        <v>11020</v>
      </c>
      <c r="AA2530" s="176">
        <v>10000</v>
      </c>
      <c r="AB2530" s="167" t="s">
        <v>11254</v>
      </c>
      <c r="AC2530" s="176">
        <v>10000</v>
      </c>
      <c r="AD2530" s="167" t="s">
        <v>11254</v>
      </c>
      <c r="AE2530" s="176">
        <v>44</v>
      </c>
    </row>
    <row r="2531" spans="1:31">
      <c r="A2531" s="178">
        <v>108268513140</v>
      </c>
      <c r="B2531" s="166">
        <v>46164</v>
      </c>
      <c r="C2531" s="167" t="s">
        <v>3524</v>
      </c>
      <c r="D2531" s="167" t="s">
        <v>3525</v>
      </c>
      <c r="E2531" s="167" t="s">
        <v>3526</v>
      </c>
      <c r="F2531" s="167" t="s">
        <v>3501</v>
      </c>
      <c r="G2531" s="167" t="s">
        <v>3502</v>
      </c>
      <c r="H2531" s="168">
        <v>46167</v>
      </c>
      <c r="I2531" s="167"/>
      <c r="J2531" s="169">
        <v>26132</v>
      </c>
      <c r="K2531" s="167" t="s">
        <v>55</v>
      </c>
      <c r="L2531" s="169">
        <v>4</v>
      </c>
      <c r="M2531" s="167" t="s">
        <v>3513</v>
      </c>
      <c r="N2531" s="169">
        <v>4</v>
      </c>
      <c r="O2531" s="167" t="s">
        <v>3505</v>
      </c>
      <c r="P2531" s="167"/>
      <c r="Q2531" s="167" t="s">
        <v>3527</v>
      </c>
      <c r="R2531" s="167" t="s">
        <v>3528</v>
      </c>
      <c r="S2531" s="169">
        <v>1</v>
      </c>
      <c r="T2531" s="167" t="s">
        <v>3529</v>
      </c>
      <c r="U2531" s="169" t="s">
        <v>3530</v>
      </c>
      <c r="V2531" s="167" t="s">
        <v>7033</v>
      </c>
      <c r="W2531" s="167" t="s">
        <v>7034</v>
      </c>
      <c r="X2531" s="170" t="s">
        <v>3533</v>
      </c>
      <c r="Y2531" s="171" t="s">
        <v>379</v>
      </c>
      <c r="Z2531" s="167" t="s">
        <v>11020</v>
      </c>
      <c r="AA2531" s="176">
        <v>7500</v>
      </c>
      <c r="AB2531" s="167" t="s">
        <v>11254</v>
      </c>
      <c r="AC2531" s="176">
        <v>7500</v>
      </c>
      <c r="AD2531" s="167" t="s">
        <v>11254</v>
      </c>
      <c r="AE2531" s="176">
        <v>5265</v>
      </c>
    </row>
    <row r="2532" spans="1:31">
      <c r="A2532" s="178">
        <v>108268655610</v>
      </c>
      <c r="B2532" s="166">
        <v>46164</v>
      </c>
      <c r="C2532" s="167" t="s">
        <v>3610</v>
      </c>
      <c r="D2532" s="167" t="s">
        <v>3525</v>
      </c>
      <c r="E2532" s="167" t="s">
        <v>3526</v>
      </c>
      <c r="F2532" s="167" t="s">
        <v>3501</v>
      </c>
      <c r="G2532" s="167" t="s">
        <v>3502</v>
      </c>
      <c r="H2532" s="168">
        <v>46167</v>
      </c>
      <c r="I2532" s="167"/>
      <c r="J2532" s="169">
        <v>26132</v>
      </c>
      <c r="K2532" s="167" t="s">
        <v>55</v>
      </c>
      <c r="L2532" s="169">
        <v>1</v>
      </c>
      <c r="M2532" s="167" t="s">
        <v>3513</v>
      </c>
      <c r="N2532" s="169">
        <v>0.9</v>
      </c>
      <c r="O2532" s="167" t="s">
        <v>3505</v>
      </c>
      <c r="P2532" s="167"/>
      <c r="Q2532" s="167" t="s">
        <v>3514</v>
      </c>
      <c r="R2532" s="167" t="s">
        <v>4160</v>
      </c>
      <c r="S2532" s="169">
        <v>2</v>
      </c>
      <c r="T2532" s="167"/>
      <c r="U2532" s="169" t="s">
        <v>6692</v>
      </c>
      <c r="V2532" s="167" t="s">
        <v>7035</v>
      </c>
      <c r="W2532" s="167"/>
      <c r="X2532" s="170" t="s">
        <v>3619</v>
      </c>
      <c r="Y2532" s="171" t="s">
        <v>7036</v>
      </c>
      <c r="Z2532" s="167" t="s">
        <v>11021</v>
      </c>
      <c r="AA2532" s="176">
        <v>1</v>
      </c>
      <c r="AB2532" s="167" t="s">
        <v>11254</v>
      </c>
      <c r="AC2532" s="176">
        <v>1</v>
      </c>
      <c r="AD2532" s="167" t="s">
        <v>11254</v>
      </c>
      <c r="AE2532" s="176">
        <v>409.42</v>
      </c>
    </row>
    <row r="2533" spans="1:31">
      <c r="A2533" s="178">
        <v>108268655610</v>
      </c>
      <c r="B2533" s="166">
        <v>46164</v>
      </c>
      <c r="C2533" s="167" t="s">
        <v>3610</v>
      </c>
      <c r="D2533" s="167" t="s">
        <v>3525</v>
      </c>
      <c r="E2533" s="167" t="s">
        <v>3526</v>
      </c>
      <c r="F2533" s="167" t="s">
        <v>3501</v>
      </c>
      <c r="G2533" s="167" t="s">
        <v>3502</v>
      </c>
      <c r="H2533" s="168">
        <v>46167</v>
      </c>
      <c r="I2533" s="167"/>
      <c r="J2533" s="169">
        <v>26132</v>
      </c>
      <c r="K2533" s="167" t="s">
        <v>55</v>
      </c>
      <c r="L2533" s="169">
        <v>1</v>
      </c>
      <c r="M2533" s="167" t="s">
        <v>3513</v>
      </c>
      <c r="N2533" s="169">
        <v>0.9</v>
      </c>
      <c r="O2533" s="167" t="s">
        <v>3505</v>
      </c>
      <c r="P2533" s="167"/>
      <c r="Q2533" s="167" t="s">
        <v>3514</v>
      </c>
      <c r="R2533" s="167" t="s">
        <v>4160</v>
      </c>
      <c r="S2533" s="169">
        <v>1</v>
      </c>
      <c r="T2533" s="167"/>
      <c r="U2533" s="169" t="s">
        <v>6692</v>
      </c>
      <c r="V2533" s="167" t="s">
        <v>7035</v>
      </c>
      <c r="W2533" s="167"/>
      <c r="X2533" s="170" t="s">
        <v>3619</v>
      </c>
      <c r="Y2533" s="171" t="s">
        <v>7036</v>
      </c>
      <c r="Z2533" s="167" t="s">
        <v>11021</v>
      </c>
      <c r="AA2533" s="176">
        <v>3</v>
      </c>
      <c r="AB2533" s="167" t="s">
        <v>11254</v>
      </c>
      <c r="AC2533" s="176">
        <v>3</v>
      </c>
      <c r="AD2533" s="167" t="s">
        <v>11254</v>
      </c>
      <c r="AE2533" s="176">
        <v>1228.26</v>
      </c>
    </row>
    <row r="2534" spans="1:31">
      <c r="A2534" s="178">
        <v>108268687660</v>
      </c>
      <c r="B2534" s="166">
        <v>46164</v>
      </c>
      <c r="C2534" s="167" t="s">
        <v>3524</v>
      </c>
      <c r="D2534" s="167" t="s">
        <v>3525</v>
      </c>
      <c r="E2534" s="167" t="s">
        <v>3526</v>
      </c>
      <c r="F2534" s="167" t="s">
        <v>3501</v>
      </c>
      <c r="G2534" s="167" t="s">
        <v>3502</v>
      </c>
      <c r="H2534" s="168">
        <v>46165</v>
      </c>
      <c r="I2534" s="167"/>
      <c r="J2534" s="169">
        <v>26132</v>
      </c>
      <c r="K2534" s="167" t="s">
        <v>55</v>
      </c>
      <c r="L2534" s="169">
        <v>1</v>
      </c>
      <c r="M2534" s="167" t="s">
        <v>3513</v>
      </c>
      <c r="N2534" s="169">
        <v>0.9</v>
      </c>
      <c r="O2534" s="167" t="s">
        <v>3505</v>
      </c>
      <c r="P2534" s="167"/>
      <c r="Q2534" s="167" t="s">
        <v>3514</v>
      </c>
      <c r="R2534" s="167" t="s">
        <v>3528</v>
      </c>
      <c r="S2534" s="169">
        <v>1</v>
      </c>
      <c r="T2534" s="167" t="s">
        <v>3545</v>
      </c>
      <c r="U2534" s="169" t="s">
        <v>3546</v>
      </c>
      <c r="V2534" s="167" t="s">
        <v>7037</v>
      </c>
      <c r="W2534" s="167" t="s">
        <v>7038</v>
      </c>
      <c r="X2534" s="170" t="s">
        <v>165</v>
      </c>
      <c r="Y2534" s="171" t="s">
        <v>7039</v>
      </c>
      <c r="Z2534" s="167" t="s">
        <v>11022</v>
      </c>
      <c r="AA2534" s="176">
        <v>9000</v>
      </c>
      <c r="AB2534" s="167" t="s">
        <v>11254</v>
      </c>
      <c r="AC2534" s="176">
        <v>9000</v>
      </c>
      <c r="AD2534" s="167" t="s">
        <v>11254</v>
      </c>
      <c r="AE2534" s="176">
        <v>490.5</v>
      </c>
    </row>
    <row r="2535" spans="1:31">
      <c r="A2535" s="178">
        <v>108268728260</v>
      </c>
      <c r="B2535" s="166">
        <v>46164</v>
      </c>
      <c r="C2535" s="167" t="s">
        <v>3524</v>
      </c>
      <c r="D2535" s="167" t="s">
        <v>3525</v>
      </c>
      <c r="E2535" s="167" t="s">
        <v>3526</v>
      </c>
      <c r="F2535" s="167" t="s">
        <v>3501</v>
      </c>
      <c r="G2535" s="167" t="s">
        <v>3502</v>
      </c>
      <c r="H2535" s="168">
        <v>46167</v>
      </c>
      <c r="I2535" s="167"/>
      <c r="J2535" s="169">
        <v>26132</v>
      </c>
      <c r="K2535" s="167" t="s">
        <v>55</v>
      </c>
      <c r="L2535" s="169">
        <v>1</v>
      </c>
      <c r="M2535" s="167" t="s">
        <v>3513</v>
      </c>
      <c r="N2535" s="169">
        <v>0.5</v>
      </c>
      <c r="O2535" s="167" t="s">
        <v>3505</v>
      </c>
      <c r="P2535" s="167"/>
      <c r="Q2535" s="167" t="s">
        <v>3514</v>
      </c>
      <c r="R2535" s="167" t="s">
        <v>3528</v>
      </c>
      <c r="S2535" s="169">
        <v>1</v>
      </c>
      <c r="T2535" s="167" t="s">
        <v>3717</v>
      </c>
      <c r="U2535" s="169" t="s">
        <v>3718</v>
      </c>
      <c r="V2535" s="167" t="s">
        <v>6345</v>
      </c>
      <c r="W2535" s="167" t="s">
        <v>6346</v>
      </c>
      <c r="X2535" s="170" t="s">
        <v>157</v>
      </c>
      <c r="Y2535" s="171" t="s">
        <v>7040</v>
      </c>
      <c r="Z2535" s="167" t="s">
        <v>11023</v>
      </c>
      <c r="AA2535" s="176">
        <v>10000</v>
      </c>
      <c r="AB2535" s="167" t="s">
        <v>11254</v>
      </c>
      <c r="AC2535" s="176">
        <v>10000</v>
      </c>
      <c r="AD2535" s="167" t="s">
        <v>11254</v>
      </c>
      <c r="AE2535" s="176">
        <v>36</v>
      </c>
    </row>
    <row r="2536" spans="1:31">
      <c r="A2536" s="178">
        <v>108268771920</v>
      </c>
      <c r="B2536" s="166">
        <v>46164</v>
      </c>
      <c r="C2536" s="167" t="s">
        <v>3524</v>
      </c>
      <c r="D2536" s="167" t="s">
        <v>3525</v>
      </c>
      <c r="E2536" s="167" t="s">
        <v>3526</v>
      </c>
      <c r="F2536" s="167" t="s">
        <v>3501</v>
      </c>
      <c r="G2536" s="167" t="s">
        <v>3502</v>
      </c>
      <c r="H2536" s="168">
        <v>46167</v>
      </c>
      <c r="I2536" s="167"/>
      <c r="J2536" s="169">
        <v>26132</v>
      </c>
      <c r="K2536" s="167" t="s">
        <v>55</v>
      </c>
      <c r="L2536" s="169">
        <v>4</v>
      </c>
      <c r="M2536" s="167" t="s">
        <v>3513</v>
      </c>
      <c r="N2536" s="169">
        <v>31.7</v>
      </c>
      <c r="O2536" s="167" t="s">
        <v>3505</v>
      </c>
      <c r="P2536" s="167"/>
      <c r="Q2536" s="167" t="s">
        <v>3514</v>
      </c>
      <c r="R2536" s="167" t="s">
        <v>3528</v>
      </c>
      <c r="S2536" s="169">
        <v>2</v>
      </c>
      <c r="T2536" s="167" t="s">
        <v>3529</v>
      </c>
      <c r="U2536" s="169" t="s">
        <v>3530</v>
      </c>
      <c r="V2536" s="167" t="s">
        <v>5470</v>
      </c>
      <c r="W2536" s="167" t="s">
        <v>3889</v>
      </c>
      <c r="X2536" s="170" t="s">
        <v>157</v>
      </c>
      <c r="Y2536" s="171" t="s">
        <v>7041</v>
      </c>
      <c r="Z2536" s="167" t="s">
        <v>11024</v>
      </c>
      <c r="AA2536" s="176">
        <v>23619</v>
      </c>
      <c r="AB2536" s="167" t="s">
        <v>11254</v>
      </c>
      <c r="AC2536" s="176">
        <v>23619</v>
      </c>
      <c r="AD2536" s="167" t="s">
        <v>11254</v>
      </c>
      <c r="AE2536" s="176">
        <v>158483.49</v>
      </c>
    </row>
    <row r="2537" spans="1:31">
      <c r="A2537" s="178">
        <v>108268771920</v>
      </c>
      <c r="B2537" s="166">
        <v>46164</v>
      </c>
      <c r="C2537" s="167" t="s">
        <v>3524</v>
      </c>
      <c r="D2537" s="167" t="s">
        <v>3525</v>
      </c>
      <c r="E2537" s="167" t="s">
        <v>3526</v>
      </c>
      <c r="F2537" s="167" t="s">
        <v>3501</v>
      </c>
      <c r="G2537" s="167" t="s">
        <v>3502</v>
      </c>
      <c r="H2537" s="168">
        <v>46167</v>
      </c>
      <c r="I2537" s="167"/>
      <c r="J2537" s="169">
        <v>26132</v>
      </c>
      <c r="K2537" s="167" t="s">
        <v>55</v>
      </c>
      <c r="L2537" s="169">
        <v>4</v>
      </c>
      <c r="M2537" s="167" t="s">
        <v>3513</v>
      </c>
      <c r="N2537" s="169">
        <v>31.7</v>
      </c>
      <c r="O2537" s="167" t="s">
        <v>3505</v>
      </c>
      <c r="P2537" s="167"/>
      <c r="Q2537" s="167" t="s">
        <v>3514</v>
      </c>
      <c r="R2537" s="167" t="s">
        <v>3528</v>
      </c>
      <c r="S2537" s="169">
        <v>1</v>
      </c>
      <c r="T2537" s="167" t="s">
        <v>3529</v>
      </c>
      <c r="U2537" s="169" t="s">
        <v>3530</v>
      </c>
      <c r="V2537" s="167" t="s">
        <v>5470</v>
      </c>
      <c r="W2537" s="167" t="s">
        <v>3889</v>
      </c>
      <c r="X2537" s="170" t="s">
        <v>157</v>
      </c>
      <c r="Y2537" s="171" t="s">
        <v>7041</v>
      </c>
      <c r="Z2537" s="167" t="s">
        <v>11024</v>
      </c>
      <c r="AA2537" s="176">
        <v>22000</v>
      </c>
      <c r="AB2537" s="167" t="s">
        <v>11254</v>
      </c>
      <c r="AC2537" s="176">
        <v>22000</v>
      </c>
      <c r="AD2537" s="167" t="s">
        <v>11254</v>
      </c>
      <c r="AE2537" s="176">
        <v>147620</v>
      </c>
    </row>
    <row r="2538" spans="1:31">
      <c r="A2538" s="178">
        <v>108269406010</v>
      </c>
      <c r="B2538" s="166">
        <v>46164</v>
      </c>
      <c r="C2538" s="167" t="s">
        <v>3524</v>
      </c>
      <c r="D2538" s="167" t="s">
        <v>3525</v>
      </c>
      <c r="E2538" s="167" t="s">
        <v>3526</v>
      </c>
      <c r="F2538" s="167" t="s">
        <v>3501</v>
      </c>
      <c r="G2538" s="167" t="s">
        <v>3502</v>
      </c>
      <c r="H2538" s="168">
        <v>46167</v>
      </c>
      <c r="I2538" s="167" t="s">
        <v>7042</v>
      </c>
      <c r="J2538" s="169">
        <v>26132</v>
      </c>
      <c r="K2538" s="167" t="s">
        <v>55</v>
      </c>
      <c r="L2538" s="169">
        <v>3</v>
      </c>
      <c r="M2538" s="167" t="s">
        <v>3513</v>
      </c>
      <c r="N2538" s="169">
        <v>37</v>
      </c>
      <c r="O2538" s="167" t="s">
        <v>3505</v>
      </c>
      <c r="P2538" s="167"/>
      <c r="Q2538" s="167" t="s">
        <v>3527</v>
      </c>
      <c r="R2538" s="167" t="s">
        <v>3528</v>
      </c>
      <c r="S2538" s="169">
        <v>3</v>
      </c>
      <c r="T2538" s="167" t="s">
        <v>3678</v>
      </c>
      <c r="U2538" s="169" t="s">
        <v>3679</v>
      </c>
      <c r="V2538" s="167" t="s">
        <v>7043</v>
      </c>
      <c r="W2538" s="167" t="s">
        <v>7044</v>
      </c>
      <c r="X2538" s="170" t="s">
        <v>159</v>
      </c>
      <c r="Y2538" s="171" t="s">
        <v>528</v>
      </c>
      <c r="Z2538" s="167" t="s">
        <v>529</v>
      </c>
      <c r="AA2538" s="176">
        <v>1736</v>
      </c>
      <c r="AB2538" s="167" t="s">
        <v>11254</v>
      </c>
      <c r="AC2538" s="176">
        <v>0.33</v>
      </c>
      <c r="AD2538" s="167" t="s">
        <v>11256</v>
      </c>
      <c r="AE2538" s="176">
        <v>34.72</v>
      </c>
    </row>
    <row r="2539" spans="1:31">
      <c r="A2539" s="178">
        <v>108269406010</v>
      </c>
      <c r="B2539" s="166">
        <v>46164</v>
      </c>
      <c r="C2539" s="167" t="s">
        <v>3524</v>
      </c>
      <c r="D2539" s="167" t="s">
        <v>3525</v>
      </c>
      <c r="E2539" s="167" t="s">
        <v>3526</v>
      </c>
      <c r="F2539" s="167" t="s">
        <v>3501</v>
      </c>
      <c r="G2539" s="167" t="s">
        <v>3502</v>
      </c>
      <c r="H2539" s="168">
        <v>46167</v>
      </c>
      <c r="I2539" s="167" t="s">
        <v>7042</v>
      </c>
      <c r="J2539" s="169">
        <v>26132</v>
      </c>
      <c r="K2539" s="167" t="s">
        <v>55</v>
      </c>
      <c r="L2539" s="169">
        <v>3</v>
      </c>
      <c r="M2539" s="167" t="s">
        <v>3513</v>
      </c>
      <c r="N2539" s="169">
        <v>37</v>
      </c>
      <c r="O2539" s="167" t="s">
        <v>3505</v>
      </c>
      <c r="P2539" s="167"/>
      <c r="Q2539" s="167" t="s">
        <v>3527</v>
      </c>
      <c r="R2539" s="167" t="s">
        <v>3528</v>
      </c>
      <c r="S2539" s="169">
        <v>2</v>
      </c>
      <c r="T2539" s="167" t="s">
        <v>4194</v>
      </c>
      <c r="U2539" s="169" t="s">
        <v>3893</v>
      </c>
      <c r="V2539" s="167" t="s">
        <v>7045</v>
      </c>
      <c r="W2539" s="167" t="s">
        <v>7046</v>
      </c>
      <c r="X2539" s="170" t="s">
        <v>159</v>
      </c>
      <c r="Y2539" s="171" t="s">
        <v>528</v>
      </c>
      <c r="Z2539" s="167" t="s">
        <v>529</v>
      </c>
      <c r="AA2539" s="176">
        <v>248</v>
      </c>
      <c r="AB2539" s="167" t="s">
        <v>11254</v>
      </c>
      <c r="AC2539" s="176">
        <v>248</v>
      </c>
      <c r="AD2539" s="167" t="s">
        <v>11254</v>
      </c>
      <c r="AE2539" s="176">
        <v>5332</v>
      </c>
    </row>
    <row r="2540" spans="1:31">
      <c r="A2540" s="178">
        <v>108269406010</v>
      </c>
      <c r="B2540" s="166">
        <v>46164</v>
      </c>
      <c r="C2540" s="167" t="s">
        <v>3524</v>
      </c>
      <c r="D2540" s="167" t="s">
        <v>3525</v>
      </c>
      <c r="E2540" s="167" t="s">
        <v>3526</v>
      </c>
      <c r="F2540" s="167" t="s">
        <v>3501</v>
      </c>
      <c r="G2540" s="167" t="s">
        <v>3502</v>
      </c>
      <c r="H2540" s="168">
        <v>46167</v>
      </c>
      <c r="I2540" s="167" t="s">
        <v>7042</v>
      </c>
      <c r="J2540" s="169">
        <v>26132</v>
      </c>
      <c r="K2540" s="167" t="s">
        <v>55</v>
      </c>
      <c r="L2540" s="169">
        <v>3</v>
      </c>
      <c r="M2540" s="167" t="s">
        <v>3513</v>
      </c>
      <c r="N2540" s="169">
        <v>37</v>
      </c>
      <c r="O2540" s="167" t="s">
        <v>3505</v>
      </c>
      <c r="P2540" s="167"/>
      <c r="Q2540" s="167" t="s">
        <v>3527</v>
      </c>
      <c r="R2540" s="167" t="s">
        <v>3528</v>
      </c>
      <c r="S2540" s="169">
        <v>1</v>
      </c>
      <c r="T2540" s="167" t="s">
        <v>4194</v>
      </c>
      <c r="U2540" s="169" t="s">
        <v>3893</v>
      </c>
      <c r="V2540" s="167" t="s">
        <v>7047</v>
      </c>
      <c r="W2540" s="167" t="s">
        <v>7048</v>
      </c>
      <c r="X2540" s="170" t="s">
        <v>159</v>
      </c>
      <c r="Y2540" s="171" t="s">
        <v>528</v>
      </c>
      <c r="Z2540" s="167" t="s">
        <v>529</v>
      </c>
      <c r="AA2540" s="176">
        <v>248</v>
      </c>
      <c r="AB2540" s="167" t="s">
        <v>11254</v>
      </c>
      <c r="AC2540" s="176">
        <v>248</v>
      </c>
      <c r="AD2540" s="167" t="s">
        <v>11254</v>
      </c>
      <c r="AE2540" s="176">
        <v>4265.6000000000004</v>
      </c>
    </row>
    <row r="2541" spans="1:31">
      <c r="A2541" s="178">
        <v>108269435260</v>
      </c>
      <c r="B2541" s="166">
        <v>46164</v>
      </c>
      <c r="C2541" s="167" t="s">
        <v>3524</v>
      </c>
      <c r="D2541" s="167" t="s">
        <v>3525</v>
      </c>
      <c r="E2541" s="167" t="s">
        <v>3526</v>
      </c>
      <c r="F2541" s="167" t="s">
        <v>3501</v>
      </c>
      <c r="G2541" s="167" t="s">
        <v>3502</v>
      </c>
      <c r="H2541" s="168">
        <v>46167</v>
      </c>
      <c r="I2541" s="167"/>
      <c r="J2541" s="169">
        <v>26132</v>
      </c>
      <c r="K2541" s="167" t="s">
        <v>55</v>
      </c>
      <c r="L2541" s="169">
        <v>1</v>
      </c>
      <c r="M2541" s="167" t="s">
        <v>3513</v>
      </c>
      <c r="N2541" s="169">
        <v>0.4</v>
      </c>
      <c r="O2541" s="167" t="s">
        <v>3505</v>
      </c>
      <c r="P2541" s="167"/>
      <c r="Q2541" s="167" t="s">
        <v>3514</v>
      </c>
      <c r="R2541" s="167" t="s">
        <v>3528</v>
      </c>
      <c r="S2541" s="169">
        <v>1</v>
      </c>
      <c r="T2541" s="167" t="s">
        <v>3529</v>
      </c>
      <c r="U2541" s="169" t="s">
        <v>3530</v>
      </c>
      <c r="V2541" s="167" t="s">
        <v>7049</v>
      </c>
      <c r="W2541" s="167" t="s">
        <v>7050</v>
      </c>
      <c r="X2541" s="170" t="s">
        <v>159</v>
      </c>
      <c r="Y2541" s="171" t="s">
        <v>7051</v>
      </c>
      <c r="Z2541" s="167" t="s">
        <v>11025</v>
      </c>
      <c r="AA2541" s="176">
        <v>50</v>
      </c>
      <c r="AB2541" s="167" t="s">
        <v>11254</v>
      </c>
      <c r="AC2541" s="176">
        <v>50</v>
      </c>
      <c r="AD2541" s="167" t="s">
        <v>11254</v>
      </c>
      <c r="AE2541" s="176">
        <v>5</v>
      </c>
    </row>
    <row r="2542" spans="1:31">
      <c r="A2542" s="178">
        <v>108269465950</v>
      </c>
      <c r="B2542" s="166">
        <v>46167</v>
      </c>
      <c r="C2542" s="167" t="s">
        <v>3524</v>
      </c>
      <c r="D2542" s="167" t="s">
        <v>3525</v>
      </c>
      <c r="E2542" s="167" t="s">
        <v>3526</v>
      </c>
      <c r="F2542" s="167" t="s">
        <v>3501</v>
      </c>
      <c r="G2542" s="167" t="s">
        <v>3502</v>
      </c>
      <c r="H2542" s="168">
        <v>46168</v>
      </c>
      <c r="I2542" s="167"/>
      <c r="J2542" s="169">
        <v>26161</v>
      </c>
      <c r="K2542" s="167" t="s">
        <v>55</v>
      </c>
      <c r="L2542" s="169">
        <v>3</v>
      </c>
      <c r="M2542" s="167" t="s">
        <v>3513</v>
      </c>
      <c r="N2542" s="169">
        <v>1.5</v>
      </c>
      <c r="O2542" s="167" t="s">
        <v>3505</v>
      </c>
      <c r="P2542" s="167"/>
      <c r="Q2542" s="167" t="s">
        <v>3527</v>
      </c>
      <c r="R2542" s="167" t="s">
        <v>3528</v>
      </c>
      <c r="S2542" s="169">
        <v>3</v>
      </c>
      <c r="T2542" s="167" t="s">
        <v>3529</v>
      </c>
      <c r="U2542" s="169" t="s">
        <v>3530</v>
      </c>
      <c r="V2542" s="167" t="s">
        <v>7052</v>
      </c>
      <c r="W2542" s="167" t="s">
        <v>5633</v>
      </c>
      <c r="X2542" s="170" t="s">
        <v>157</v>
      </c>
      <c r="Y2542" s="171" t="s">
        <v>364</v>
      </c>
      <c r="Z2542" s="167" t="s">
        <v>534</v>
      </c>
      <c r="AA2542" s="176">
        <v>1305</v>
      </c>
      <c r="AB2542" s="167" t="s">
        <v>11254</v>
      </c>
      <c r="AC2542" s="176">
        <v>1305</v>
      </c>
      <c r="AD2542" s="167" t="s">
        <v>11254</v>
      </c>
      <c r="AE2542" s="176">
        <v>73.69</v>
      </c>
    </row>
    <row r="2543" spans="1:31">
      <c r="A2543" s="178">
        <v>108269465950</v>
      </c>
      <c r="B2543" s="166">
        <v>46167</v>
      </c>
      <c r="C2543" s="167" t="s">
        <v>3524</v>
      </c>
      <c r="D2543" s="167" t="s">
        <v>3525</v>
      </c>
      <c r="E2543" s="167" t="s">
        <v>3526</v>
      </c>
      <c r="F2543" s="167" t="s">
        <v>3501</v>
      </c>
      <c r="G2543" s="167" t="s">
        <v>3502</v>
      </c>
      <c r="H2543" s="168">
        <v>46168</v>
      </c>
      <c r="I2543" s="167"/>
      <c r="J2543" s="169">
        <v>26161</v>
      </c>
      <c r="K2543" s="167" t="s">
        <v>55</v>
      </c>
      <c r="L2543" s="169">
        <v>3</v>
      </c>
      <c r="M2543" s="167" t="s">
        <v>3513</v>
      </c>
      <c r="N2543" s="169">
        <v>1.5</v>
      </c>
      <c r="O2543" s="167" t="s">
        <v>3505</v>
      </c>
      <c r="P2543" s="167"/>
      <c r="Q2543" s="167" t="s">
        <v>3527</v>
      </c>
      <c r="R2543" s="167" t="s">
        <v>3528</v>
      </c>
      <c r="S2543" s="169">
        <v>2</v>
      </c>
      <c r="T2543" s="167" t="s">
        <v>3717</v>
      </c>
      <c r="U2543" s="169" t="s">
        <v>3718</v>
      </c>
      <c r="V2543" s="167" t="s">
        <v>4811</v>
      </c>
      <c r="W2543" s="167" t="s">
        <v>4812</v>
      </c>
      <c r="X2543" s="170" t="s">
        <v>159</v>
      </c>
      <c r="Y2543" s="171" t="s">
        <v>364</v>
      </c>
      <c r="Z2543" s="167" t="s">
        <v>534</v>
      </c>
      <c r="AA2543" s="176">
        <v>700</v>
      </c>
      <c r="AB2543" s="167" t="s">
        <v>11254</v>
      </c>
      <c r="AC2543" s="176">
        <v>700</v>
      </c>
      <c r="AD2543" s="167" t="s">
        <v>11254</v>
      </c>
      <c r="AE2543" s="176">
        <v>73.78</v>
      </c>
    </row>
    <row r="2544" spans="1:31">
      <c r="A2544" s="178">
        <v>108269465950</v>
      </c>
      <c r="B2544" s="166">
        <v>46167</v>
      </c>
      <c r="C2544" s="167" t="s">
        <v>3524</v>
      </c>
      <c r="D2544" s="167" t="s">
        <v>3525</v>
      </c>
      <c r="E2544" s="167" t="s">
        <v>3526</v>
      </c>
      <c r="F2544" s="167" t="s">
        <v>3501</v>
      </c>
      <c r="G2544" s="167" t="s">
        <v>3502</v>
      </c>
      <c r="H2544" s="168">
        <v>46168</v>
      </c>
      <c r="I2544" s="167"/>
      <c r="J2544" s="169">
        <v>26161</v>
      </c>
      <c r="K2544" s="167" t="s">
        <v>55</v>
      </c>
      <c r="L2544" s="169">
        <v>3</v>
      </c>
      <c r="M2544" s="167" t="s">
        <v>3513</v>
      </c>
      <c r="N2544" s="169">
        <v>1.5</v>
      </c>
      <c r="O2544" s="167" t="s">
        <v>3505</v>
      </c>
      <c r="P2544" s="167"/>
      <c r="Q2544" s="167" t="s">
        <v>3527</v>
      </c>
      <c r="R2544" s="167" t="s">
        <v>3528</v>
      </c>
      <c r="S2544" s="169">
        <v>1</v>
      </c>
      <c r="T2544" s="167" t="s">
        <v>3717</v>
      </c>
      <c r="U2544" s="169" t="s">
        <v>3718</v>
      </c>
      <c r="V2544" s="167" t="s">
        <v>6182</v>
      </c>
      <c r="W2544" s="167" t="s">
        <v>4378</v>
      </c>
      <c r="X2544" s="170" t="s">
        <v>160</v>
      </c>
      <c r="Y2544" s="171" t="s">
        <v>364</v>
      </c>
      <c r="Z2544" s="167" t="s">
        <v>534</v>
      </c>
      <c r="AA2544" s="176">
        <v>500</v>
      </c>
      <c r="AB2544" s="167" t="s">
        <v>11254</v>
      </c>
      <c r="AC2544" s="176">
        <v>500</v>
      </c>
      <c r="AD2544" s="167" t="s">
        <v>11254</v>
      </c>
      <c r="AE2544" s="176">
        <v>183.5</v>
      </c>
    </row>
    <row r="2545" spans="1:31">
      <c r="A2545" s="178">
        <v>108271894950</v>
      </c>
      <c r="B2545" s="166">
        <v>46167</v>
      </c>
      <c r="C2545" s="167" t="s">
        <v>3524</v>
      </c>
      <c r="D2545" s="167" t="s">
        <v>3525</v>
      </c>
      <c r="E2545" s="167" t="s">
        <v>3526</v>
      </c>
      <c r="F2545" s="167" t="s">
        <v>3501</v>
      </c>
      <c r="G2545" s="167" t="s">
        <v>3502</v>
      </c>
      <c r="H2545" s="168">
        <v>46168</v>
      </c>
      <c r="I2545" s="167"/>
      <c r="J2545" s="169">
        <v>26161</v>
      </c>
      <c r="K2545" s="167" t="s">
        <v>55</v>
      </c>
      <c r="L2545" s="169">
        <v>1</v>
      </c>
      <c r="M2545" s="167" t="s">
        <v>3513</v>
      </c>
      <c r="N2545" s="169">
        <v>4.0999999999999996</v>
      </c>
      <c r="O2545" s="167" t="s">
        <v>3505</v>
      </c>
      <c r="P2545" s="167"/>
      <c r="Q2545" s="167" t="s">
        <v>3514</v>
      </c>
      <c r="R2545" s="167" t="s">
        <v>3528</v>
      </c>
      <c r="S2545" s="169">
        <v>2</v>
      </c>
      <c r="T2545" s="167" t="s">
        <v>3560</v>
      </c>
      <c r="U2545" s="169" t="s">
        <v>3561</v>
      </c>
      <c r="V2545" s="167" t="s">
        <v>5486</v>
      </c>
      <c r="W2545" s="167" t="s">
        <v>5487</v>
      </c>
      <c r="X2545" s="170" t="s">
        <v>3533</v>
      </c>
      <c r="Y2545" s="171" t="s">
        <v>3183</v>
      </c>
      <c r="Z2545" s="167" t="s">
        <v>538</v>
      </c>
      <c r="AA2545" s="176">
        <v>56000</v>
      </c>
      <c r="AB2545" s="167" t="s">
        <v>11254</v>
      </c>
      <c r="AC2545" s="176">
        <v>56000</v>
      </c>
      <c r="AD2545" s="167" t="s">
        <v>11254</v>
      </c>
      <c r="AE2545" s="176">
        <v>1321.6</v>
      </c>
    </row>
    <row r="2546" spans="1:31">
      <c r="A2546" s="178">
        <v>108271894950</v>
      </c>
      <c r="B2546" s="166">
        <v>46167</v>
      </c>
      <c r="C2546" s="167" t="s">
        <v>3524</v>
      </c>
      <c r="D2546" s="167" t="s">
        <v>3525</v>
      </c>
      <c r="E2546" s="167" t="s">
        <v>3526</v>
      </c>
      <c r="F2546" s="167" t="s">
        <v>3501</v>
      </c>
      <c r="G2546" s="167" t="s">
        <v>3502</v>
      </c>
      <c r="H2546" s="168">
        <v>46168</v>
      </c>
      <c r="I2546" s="167"/>
      <c r="J2546" s="169">
        <v>26161</v>
      </c>
      <c r="K2546" s="167" t="s">
        <v>55</v>
      </c>
      <c r="L2546" s="169">
        <v>1</v>
      </c>
      <c r="M2546" s="167" t="s">
        <v>3513</v>
      </c>
      <c r="N2546" s="169">
        <v>4.0999999999999996</v>
      </c>
      <c r="O2546" s="167" t="s">
        <v>3505</v>
      </c>
      <c r="P2546" s="167"/>
      <c r="Q2546" s="167" t="s">
        <v>3514</v>
      </c>
      <c r="R2546" s="167" t="s">
        <v>3528</v>
      </c>
      <c r="S2546" s="169">
        <v>1</v>
      </c>
      <c r="T2546" s="167" t="s">
        <v>3529</v>
      </c>
      <c r="U2546" s="169" t="s">
        <v>3530</v>
      </c>
      <c r="V2546" s="167" t="s">
        <v>7053</v>
      </c>
      <c r="W2546" s="167" t="s">
        <v>6490</v>
      </c>
      <c r="X2546" s="170" t="s">
        <v>160</v>
      </c>
      <c r="Y2546" s="171" t="s">
        <v>3183</v>
      </c>
      <c r="Z2546" s="167" t="s">
        <v>538</v>
      </c>
      <c r="AA2546" s="176">
        <v>600</v>
      </c>
      <c r="AB2546" s="167" t="s">
        <v>11254</v>
      </c>
      <c r="AC2546" s="176">
        <v>600</v>
      </c>
      <c r="AD2546" s="167" t="s">
        <v>11254</v>
      </c>
      <c r="AE2546" s="176">
        <v>5424</v>
      </c>
    </row>
    <row r="2547" spans="1:31">
      <c r="A2547" s="178">
        <v>108272217760</v>
      </c>
      <c r="B2547" s="166">
        <v>46167</v>
      </c>
      <c r="C2547" s="167" t="s">
        <v>3524</v>
      </c>
      <c r="D2547" s="167" t="s">
        <v>3525</v>
      </c>
      <c r="E2547" s="167" t="s">
        <v>3526</v>
      </c>
      <c r="F2547" s="167" t="s">
        <v>3501</v>
      </c>
      <c r="G2547" s="167" t="s">
        <v>3502</v>
      </c>
      <c r="H2547" s="168">
        <v>46168</v>
      </c>
      <c r="I2547" s="167"/>
      <c r="J2547" s="169">
        <v>26161</v>
      </c>
      <c r="K2547" s="167" t="s">
        <v>55</v>
      </c>
      <c r="L2547" s="169">
        <v>1</v>
      </c>
      <c r="M2547" s="167" t="s">
        <v>3513</v>
      </c>
      <c r="N2547" s="169">
        <v>3.1</v>
      </c>
      <c r="O2547" s="167" t="s">
        <v>3505</v>
      </c>
      <c r="P2547" s="167"/>
      <c r="Q2547" s="167" t="s">
        <v>3514</v>
      </c>
      <c r="R2547" s="167" t="s">
        <v>3528</v>
      </c>
      <c r="S2547" s="169">
        <v>12</v>
      </c>
      <c r="T2547" s="167" t="s">
        <v>3540</v>
      </c>
      <c r="U2547" s="169" t="s">
        <v>3541</v>
      </c>
      <c r="V2547" s="167" t="s">
        <v>6775</v>
      </c>
      <c r="W2547" s="167" t="s">
        <v>3543</v>
      </c>
      <c r="X2547" s="170" t="s">
        <v>157</v>
      </c>
      <c r="Y2547" s="171" t="s">
        <v>3184</v>
      </c>
      <c r="Z2547" s="167" t="s">
        <v>541</v>
      </c>
      <c r="AA2547" s="176">
        <v>9000</v>
      </c>
      <c r="AB2547" s="167" t="s">
        <v>11254</v>
      </c>
      <c r="AC2547" s="176">
        <v>9000</v>
      </c>
      <c r="AD2547" s="167" t="s">
        <v>11254</v>
      </c>
      <c r="AE2547" s="176">
        <v>436.5</v>
      </c>
    </row>
    <row r="2548" spans="1:31">
      <c r="A2548" s="178">
        <v>108272217760</v>
      </c>
      <c r="B2548" s="166">
        <v>46167</v>
      </c>
      <c r="C2548" s="167" t="s">
        <v>3524</v>
      </c>
      <c r="D2548" s="167" t="s">
        <v>3525</v>
      </c>
      <c r="E2548" s="167" t="s">
        <v>3526</v>
      </c>
      <c r="F2548" s="167" t="s">
        <v>3501</v>
      </c>
      <c r="G2548" s="167" t="s">
        <v>3502</v>
      </c>
      <c r="H2548" s="168">
        <v>46168</v>
      </c>
      <c r="I2548" s="167"/>
      <c r="J2548" s="169">
        <v>26161</v>
      </c>
      <c r="K2548" s="167" t="s">
        <v>55</v>
      </c>
      <c r="L2548" s="169">
        <v>1</v>
      </c>
      <c r="M2548" s="167" t="s">
        <v>3513</v>
      </c>
      <c r="N2548" s="169">
        <v>3.1</v>
      </c>
      <c r="O2548" s="167" t="s">
        <v>3505</v>
      </c>
      <c r="P2548" s="167"/>
      <c r="Q2548" s="167" t="s">
        <v>3514</v>
      </c>
      <c r="R2548" s="167" t="s">
        <v>3528</v>
      </c>
      <c r="S2548" s="169">
        <v>11</v>
      </c>
      <c r="T2548" s="167" t="s">
        <v>3535</v>
      </c>
      <c r="U2548" s="169" t="s">
        <v>3536</v>
      </c>
      <c r="V2548" s="167" t="s">
        <v>7054</v>
      </c>
      <c r="W2548" s="167" t="s">
        <v>7055</v>
      </c>
      <c r="X2548" s="170" t="s">
        <v>165</v>
      </c>
      <c r="Y2548" s="171" t="s">
        <v>3184</v>
      </c>
      <c r="Z2548" s="167" t="s">
        <v>541</v>
      </c>
      <c r="AA2548" s="176">
        <v>10000</v>
      </c>
      <c r="AB2548" s="167" t="s">
        <v>11254</v>
      </c>
      <c r="AC2548" s="176">
        <v>10000</v>
      </c>
      <c r="AD2548" s="167" t="s">
        <v>11254</v>
      </c>
      <c r="AE2548" s="176">
        <v>18.899999999999999</v>
      </c>
    </row>
    <row r="2549" spans="1:31">
      <c r="A2549" s="178">
        <v>108272217760</v>
      </c>
      <c r="B2549" s="166">
        <v>46167</v>
      </c>
      <c r="C2549" s="167" t="s">
        <v>3524</v>
      </c>
      <c r="D2549" s="167" t="s">
        <v>3525</v>
      </c>
      <c r="E2549" s="167" t="s">
        <v>3526</v>
      </c>
      <c r="F2549" s="167" t="s">
        <v>3501</v>
      </c>
      <c r="G2549" s="167" t="s">
        <v>3502</v>
      </c>
      <c r="H2549" s="168">
        <v>46168</v>
      </c>
      <c r="I2549" s="167"/>
      <c r="J2549" s="169">
        <v>26161</v>
      </c>
      <c r="K2549" s="167" t="s">
        <v>55</v>
      </c>
      <c r="L2549" s="169">
        <v>1</v>
      </c>
      <c r="M2549" s="167" t="s">
        <v>3513</v>
      </c>
      <c r="N2549" s="169">
        <v>3.1</v>
      </c>
      <c r="O2549" s="167" t="s">
        <v>3505</v>
      </c>
      <c r="P2549" s="167"/>
      <c r="Q2549" s="167" t="s">
        <v>3514</v>
      </c>
      <c r="R2549" s="167" t="s">
        <v>3528</v>
      </c>
      <c r="S2549" s="169">
        <v>10</v>
      </c>
      <c r="T2549" s="167" t="s">
        <v>3535</v>
      </c>
      <c r="U2549" s="169" t="s">
        <v>3536</v>
      </c>
      <c r="V2549" s="167" t="s">
        <v>7056</v>
      </c>
      <c r="W2549" s="167" t="s">
        <v>7057</v>
      </c>
      <c r="X2549" s="170" t="s">
        <v>165</v>
      </c>
      <c r="Y2549" s="171" t="s">
        <v>3184</v>
      </c>
      <c r="Z2549" s="167" t="s">
        <v>541</v>
      </c>
      <c r="AA2549" s="176">
        <v>8000</v>
      </c>
      <c r="AB2549" s="167" t="s">
        <v>11254</v>
      </c>
      <c r="AC2549" s="176">
        <v>8000</v>
      </c>
      <c r="AD2549" s="167" t="s">
        <v>11254</v>
      </c>
      <c r="AE2549" s="176">
        <v>1512</v>
      </c>
    </row>
    <row r="2550" spans="1:31">
      <c r="A2550" s="178">
        <v>108272217760</v>
      </c>
      <c r="B2550" s="166">
        <v>46167</v>
      </c>
      <c r="C2550" s="167" t="s">
        <v>3524</v>
      </c>
      <c r="D2550" s="167" t="s">
        <v>3525</v>
      </c>
      <c r="E2550" s="167" t="s">
        <v>3526</v>
      </c>
      <c r="F2550" s="167" t="s">
        <v>3501</v>
      </c>
      <c r="G2550" s="167" t="s">
        <v>3502</v>
      </c>
      <c r="H2550" s="168">
        <v>46168</v>
      </c>
      <c r="I2550" s="167"/>
      <c r="J2550" s="169">
        <v>26161</v>
      </c>
      <c r="K2550" s="167" t="s">
        <v>55</v>
      </c>
      <c r="L2550" s="169">
        <v>1</v>
      </c>
      <c r="M2550" s="167" t="s">
        <v>3513</v>
      </c>
      <c r="N2550" s="169">
        <v>3.1</v>
      </c>
      <c r="O2550" s="167" t="s">
        <v>3505</v>
      </c>
      <c r="P2550" s="167"/>
      <c r="Q2550" s="167" t="s">
        <v>3514</v>
      </c>
      <c r="R2550" s="167" t="s">
        <v>3528</v>
      </c>
      <c r="S2550" s="169">
        <v>9</v>
      </c>
      <c r="T2550" s="167" t="s">
        <v>3535</v>
      </c>
      <c r="U2550" s="169" t="s">
        <v>3536</v>
      </c>
      <c r="V2550" s="167" t="s">
        <v>7058</v>
      </c>
      <c r="W2550" s="167" t="s">
        <v>7059</v>
      </c>
      <c r="X2550" s="170" t="s">
        <v>165</v>
      </c>
      <c r="Y2550" s="171" t="s">
        <v>3184</v>
      </c>
      <c r="Z2550" s="167" t="s">
        <v>541</v>
      </c>
      <c r="AA2550" s="176">
        <v>10000</v>
      </c>
      <c r="AB2550" s="167" t="s">
        <v>11254</v>
      </c>
      <c r="AC2550" s="176">
        <v>10000</v>
      </c>
      <c r="AD2550" s="167" t="s">
        <v>11254</v>
      </c>
      <c r="AE2550" s="176">
        <v>12</v>
      </c>
    </row>
    <row r="2551" spans="1:31">
      <c r="A2551" s="178">
        <v>108272217760</v>
      </c>
      <c r="B2551" s="166">
        <v>46167</v>
      </c>
      <c r="C2551" s="167" t="s">
        <v>3524</v>
      </c>
      <c r="D2551" s="167" t="s">
        <v>3525</v>
      </c>
      <c r="E2551" s="167" t="s">
        <v>3526</v>
      </c>
      <c r="F2551" s="167" t="s">
        <v>3501</v>
      </c>
      <c r="G2551" s="167" t="s">
        <v>3502</v>
      </c>
      <c r="H2551" s="168">
        <v>46168</v>
      </c>
      <c r="I2551" s="167"/>
      <c r="J2551" s="169">
        <v>26161</v>
      </c>
      <c r="K2551" s="167" t="s">
        <v>55</v>
      </c>
      <c r="L2551" s="169">
        <v>1</v>
      </c>
      <c r="M2551" s="167" t="s">
        <v>3513</v>
      </c>
      <c r="N2551" s="169">
        <v>3.1</v>
      </c>
      <c r="O2551" s="167" t="s">
        <v>3505</v>
      </c>
      <c r="P2551" s="167"/>
      <c r="Q2551" s="167" t="s">
        <v>3514</v>
      </c>
      <c r="R2551" s="167" t="s">
        <v>3528</v>
      </c>
      <c r="S2551" s="169">
        <v>8</v>
      </c>
      <c r="T2551" s="167" t="s">
        <v>3535</v>
      </c>
      <c r="U2551" s="169" t="s">
        <v>3536</v>
      </c>
      <c r="V2551" s="167" t="s">
        <v>7060</v>
      </c>
      <c r="W2551" s="167" t="s">
        <v>7061</v>
      </c>
      <c r="X2551" s="170" t="s">
        <v>165</v>
      </c>
      <c r="Y2551" s="171" t="s">
        <v>3184</v>
      </c>
      <c r="Z2551" s="167" t="s">
        <v>541</v>
      </c>
      <c r="AA2551" s="176">
        <v>10000</v>
      </c>
      <c r="AB2551" s="167" t="s">
        <v>11254</v>
      </c>
      <c r="AC2551" s="176">
        <v>10000</v>
      </c>
      <c r="AD2551" s="167" t="s">
        <v>11254</v>
      </c>
      <c r="AE2551" s="176">
        <v>9.6</v>
      </c>
    </row>
    <row r="2552" spans="1:31">
      <c r="A2552" s="178">
        <v>108272217760</v>
      </c>
      <c r="B2552" s="166">
        <v>46167</v>
      </c>
      <c r="C2552" s="167" t="s">
        <v>3524</v>
      </c>
      <c r="D2552" s="167" t="s">
        <v>3525</v>
      </c>
      <c r="E2552" s="167" t="s">
        <v>3526</v>
      </c>
      <c r="F2552" s="167" t="s">
        <v>3501</v>
      </c>
      <c r="G2552" s="167" t="s">
        <v>3502</v>
      </c>
      <c r="H2552" s="168">
        <v>46168</v>
      </c>
      <c r="I2552" s="167"/>
      <c r="J2552" s="169">
        <v>26161</v>
      </c>
      <c r="K2552" s="167" t="s">
        <v>55</v>
      </c>
      <c r="L2552" s="169">
        <v>1</v>
      </c>
      <c r="M2552" s="167" t="s">
        <v>3513</v>
      </c>
      <c r="N2552" s="169">
        <v>3.1</v>
      </c>
      <c r="O2552" s="167" t="s">
        <v>3505</v>
      </c>
      <c r="P2552" s="167"/>
      <c r="Q2552" s="167" t="s">
        <v>3514</v>
      </c>
      <c r="R2552" s="167" t="s">
        <v>3528</v>
      </c>
      <c r="S2552" s="169">
        <v>7</v>
      </c>
      <c r="T2552" s="167" t="s">
        <v>3535</v>
      </c>
      <c r="U2552" s="169" t="s">
        <v>3536</v>
      </c>
      <c r="V2552" s="167" t="s">
        <v>7062</v>
      </c>
      <c r="W2552" s="167" t="s">
        <v>7063</v>
      </c>
      <c r="X2552" s="170" t="s">
        <v>165</v>
      </c>
      <c r="Y2552" s="171" t="s">
        <v>3184</v>
      </c>
      <c r="Z2552" s="167" t="s">
        <v>541</v>
      </c>
      <c r="AA2552" s="176">
        <v>10000</v>
      </c>
      <c r="AB2552" s="167" t="s">
        <v>11254</v>
      </c>
      <c r="AC2552" s="176">
        <v>10000</v>
      </c>
      <c r="AD2552" s="167" t="s">
        <v>11254</v>
      </c>
      <c r="AE2552" s="176">
        <v>21.1</v>
      </c>
    </row>
    <row r="2553" spans="1:31">
      <c r="A2553" s="178">
        <v>108272217760</v>
      </c>
      <c r="B2553" s="166">
        <v>46167</v>
      </c>
      <c r="C2553" s="167" t="s">
        <v>3524</v>
      </c>
      <c r="D2553" s="167" t="s">
        <v>3525</v>
      </c>
      <c r="E2553" s="167" t="s">
        <v>3526</v>
      </c>
      <c r="F2553" s="167" t="s">
        <v>3501</v>
      </c>
      <c r="G2553" s="167" t="s">
        <v>3502</v>
      </c>
      <c r="H2553" s="168">
        <v>46168</v>
      </c>
      <c r="I2553" s="167"/>
      <c r="J2553" s="169">
        <v>26161</v>
      </c>
      <c r="K2553" s="167" t="s">
        <v>55</v>
      </c>
      <c r="L2553" s="169">
        <v>1</v>
      </c>
      <c r="M2553" s="167" t="s">
        <v>3513</v>
      </c>
      <c r="N2553" s="169">
        <v>3.1</v>
      </c>
      <c r="O2553" s="167" t="s">
        <v>3505</v>
      </c>
      <c r="P2553" s="167"/>
      <c r="Q2553" s="167" t="s">
        <v>3514</v>
      </c>
      <c r="R2553" s="167" t="s">
        <v>3528</v>
      </c>
      <c r="S2553" s="169">
        <v>6</v>
      </c>
      <c r="T2553" s="167" t="s">
        <v>3535</v>
      </c>
      <c r="U2553" s="169" t="s">
        <v>3536</v>
      </c>
      <c r="V2553" s="167" t="s">
        <v>7064</v>
      </c>
      <c r="W2553" s="167" t="s">
        <v>7065</v>
      </c>
      <c r="X2553" s="170" t="s">
        <v>165</v>
      </c>
      <c r="Y2553" s="171" t="s">
        <v>3184</v>
      </c>
      <c r="Z2553" s="167" t="s">
        <v>541</v>
      </c>
      <c r="AA2553" s="176">
        <v>10000</v>
      </c>
      <c r="AB2553" s="167" t="s">
        <v>11254</v>
      </c>
      <c r="AC2553" s="176">
        <v>10000</v>
      </c>
      <c r="AD2553" s="167" t="s">
        <v>11254</v>
      </c>
      <c r="AE2553" s="176">
        <v>18.100000000000001</v>
      </c>
    </row>
    <row r="2554" spans="1:31">
      <c r="A2554" s="178">
        <v>108272217760</v>
      </c>
      <c r="B2554" s="166">
        <v>46167</v>
      </c>
      <c r="C2554" s="167" t="s">
        <v>3524</v>
      </c>
      <c r="D2554" s="167" t="s">
        <v>3525</v>
      </c>
      <c r="E2554" s="167" t="s">
        <v>3526</v>
      </c>
      <c r="F2554" s="167" t="s">
        <v>3501</v>
      </c>
      <c r="G2554" s="167" t="s">
        <v>3502</v>
      </c>
      <c r="H2554" s="168">
        <v>46168</v>
      </c>
      <c r="I2554" s="167"/>
      <c r="J2554" s="169">
        <v>26161</v>
      </c>
      <c r="K2554" s="167" t="s">
        <v>55</v>
      </c>
      <c r="L2554" s="169">
        <v>1</v>
      </c>
      <c r="M2554" s="167" t="s">
        <v>3513</v>
      </c>
      <c r="N2554" s="169">
        <v>3.1</v>
      </c>
      <c r="O2554" s="167" t="s">
        <v>3505</v>
      </c>
      <c r="P2554" s="167"/>
      <c r="Q2554" s="167" t="s">
        <v>3514</v>
      </c>
      <c r="R2554" s="167" t="s">
        <v>3528</v>
      </c>
      <c r="S2554" s="169">
        <v>5</v>
      </c>
      <c r="T2554" s="167" t="s">
        <v>3535</v>
      </c>
      <c r="U2554" s="169" t="s">
        <v>3536</v>
      </c>
      <c r="V2554" s="167" t="s">
        <v>7066</v>
      </c>
      <c r="W2554" s="167" t="s">
        <v>7067</v>
      </c>
      <c r="X2554" s="170" t="s">
        <v>165</v>
      </c>
      <c r="Y2554" s="171" t="s">
        <v>3184</v>
      </c>
      <c r="Z2554" s="167" t="s">
        <v>541</v>
      </c>
      <c r="AA2554" s="176">
        <v>10000</v>
      </c>
      <c r="AB2554" s="167" t="s">
        <v>11254</v>
      </c>
      <c r="AC2554" s="176">
        <v>10000</v>
      </c>
      <c r="AD2554" s="167" t="s">
        <v>11254</v>
      </c>
      <c r="AE2554" s="176">
        <v>19.100000000000001</v>
      </c>
    </row>
    <row r="2555" spans="1:31">
      <c r="A2555" s="178">
        <v>108272217760</v>
      </c>
      <c r="B2555" s="166">
        <v>46167</v>
      </c>
      <c r="C2555" s="167" t="s">
        <v>3524</v>
      </c>
      <c r="D2555" s="167" t="s">
        <v>3525</v>
      </c>
      <c r="E2555" s="167" t="s">
        <v>3526</v>
      </c>
      <c r="F2555" s="167" t="s">
        <v>3501</v>
      </c>
      <c r="G2555" s="167" t="s">
        <v>3502</v>
      </c>
      <c r="H2555" s="168">
        <v>46168</v>
      </c>
      <c r="I2555" s="167"/>
      <c r="J2555" s="169">
        <v>26161</v>
      </c>
      <c r="K2555" s="167" t="s">
        <v>55</v>
      </c>
      <c r="L2555" s="169">
        <v>1</v>
      </c>
      <c r="M2555" s="167" t="s">
        <v>3513</v>
      </c>
      <c r="N2555" s="169">
        <v>3.1</v>
      </c>
      <c r="O2555" s="167" t="s">
        <v>3505</v>
      </c>
      <c r="P2555" s="167"/>
      <c r="Q2555" s="167" t="s">
        <v>3514</v>
      </c>
      <c r="R2555" s="167" t="s">
        <v>3528</v>
      </c>
      <c r="S2555" s="169">
        <v>4</v>
      </c>
      <c r="T2555" s="167" t="s">
        <v>3535</v>
      </c>
      <c r="U2555" s="169" t="s">
        <v>3536</v>
      </c>
      <c r="V2555" s="167" t="s">
        <v>7068</v>
      </c>
      <c r="W2555" s="167" t="s">
        <v>7069</v>
      </c>
      <c r="X2555" s="170" t="s">
        <v>165</v>
      </c>
      <c r="Y2555" s="171" t="s">
        <v>3184</v>
      </c>
      <c r="Z2555" s="167" t="s">
        <v>541</v>
      </c>
      <c r="AA2555" s="176">
        <v>10000</v>
      </c>
      <c r="AB2555" s="167" t="s">
        <v>11254</v>
      </c>
      <c r="AC2555" s="176">
        <v>10000</v>
      </c>
      <c r="AD2555" s="167" t="s">
        <v>11254</v>
      </c>
      <c r="AE2555" s="176">
        <v>18.899999999999999</v>
      </c>
    </row>
    <row r="2556" spans="1:31">
      <c r="A2556" s="178">
        <v>108272217760</v>
      </c>
      <c r="B2556" s="166">
        <v>46167</v>
      </c>
      <c r="C2556" s="167" t="s">
        <v>3524</v>
      </c>
      <c r="D2556" s="167" t="s">
        <v>3525</v>
      </c>
      <c r="E2556" s="167" t="s">
        <v>3526</v>
      </c>
      <c r="F2556" s="167" t="s">
        <v>3501</v>
      </c>
      <c r="G2556" s="167" t="s">
        <v>3502</v>
      </c>
      <c r="H2556" s="168">
        <v>46168</v>
      </c>
      <c r="I2556" s="167"/>
      <c r="J2556" s="169">
        <v>26161</v>
      </c>
      <c r="K2556" s="167" t="s">
        <v>55</v>
      </c>
      <c r="L2556" s="169">
        <v>1</v>
      </c>
      <c r="M2556" s="167" t="s">
        <v>3513</v>
      </c>
      <c r="N2556" s="169">
        <v>3.1</v>
      </c>
      <c r="O2556" s="167" t="s">
        <v>3505</v>
      </c>
      <c r="P2556" s="167"/>
      <c r="Q2556" s="167" t="s">
        <v>3514</v>
      </c>
      <c r="R2556" s="167" t="s">
        <v>3528</v>
      </c>
      <c r="S2556" s="169">
        <v>3</v>
      </c>
      <c r="T2556" s="167" t="s">
        <v>3535</v>
      </c>
      <c r="U2556" s="169" t="s">
        <v>3536</v>
      </c>
      <c r="V2556" s="167" t="s">
        <v>7070</v>
      </c>
      <c r="W2556" s="167" t="s">
        <v>7071</v>
      </c>
      <c r="X2556" s="170" t="s">
        <v>165</v>
      </c>
      <c r="Y2556" s="171" t="s">
        <v>3184</v>
      </c>
      <c r="Z2556" s="167" t="s">
        <v>541</v>
      </c>
      <c r="AA2556" s="176">
        <v>10000</v>
      </c>
      <c r="AB2556" s="167" t="s">
        <v>11254</v>
      </c>
      <c r="AC2556" s="176">
        <v>10000</v>
      </c>
      <c r="AD2556" s="167" t="s">
        <v>11254</v>
      </c>
      <c r="AE2556" s="176">
        <v>18.899999999999999</v>
      </c>
    </row>
    <row r="2557" spans="1:31">
      <c r="A2557" s="178">
        <v>108272217760</v>
      </c>
      <c r="B2557" s="166">
        <v>46167</v>
      </c>
      <c r="C2557" s="167" t="s">
        <v>3524</v>
      </c>
      <c r="D2557" s="167" t="s">
        <v>3525</v>
      </c>
      <c r="E2557" s="167" t="s">
        <v>3526</v>
      </c>
      <c r="F2557" s="167" t="s">
        <v>3501</v>
      </c>
      <c r="G2557" s="167" t="s">
        <v>3502</v>
      </c>
      <c r="H2557" s="168">
        <v>46168</v>
      </c>
      <c r="I2557" s="167"/>
      <c r="J2557" s="169">
        <v>26161</v>
      </c>
      <c r="K2557" s="167" t="s">
        <v>55</v>
      </c>
      <c r="L2557" s="169">
        <v>1</v>
      </c>
      <c r="M2557" s="167" t="s">
        <v>3513</v>
      </c>
      <c r="N2557" s="169">
        <v>3.1</v>
      </c>
      <c r="O2557" s="167" t="s">
        <v>3505</v>
      </c>
      <c r="P2557" s="167"/>
      <c r="Q2557" s="167" t="s">
        <v>3514</v>
      </c>
      <c r="R2557" s="167" t="s">
        <v>3528</v>
      </c>
      <c r="S2557" s="169">
        <v>2</v>
      </c>
      <c r="T2557" s="167" t="s">
        <v>3535</v>
      </c>
      <c r="U2557" s="169" t="s">
        <v>3536</v>
      </c>
      <c r="V2557" s="167" t="s">
        <v>5997</v>
      </c>
      <c r="W2557" s="167" t="s">
        <v>5998</v>
      </c>
      <c r="X2557" s="170" t="s">
        <v>3533</v>
      </c>
      <c r="Y2557" s="171" t="s">
        <v>3184</v>
      </c>
      <c r="Z2557" s="167" t="s">
        <v>541</v>
      </c>
      <c r="AA2557" s="176">
        <v>15000</v>
      </c>
      <c r="AB2557" s="167" t="s">
        <v>11254</v>
      </c>
      <c r="AC2557" s="176">
        <v>15000</v>
      </c>
      <c r="AD2557" s="167" t="s">
        <v>11254</v>
      </c>
      <c r="AE2557" s="176">
        <v>97.5</v>
      </c>
    </row>
    <row r="2558" spans="1:31">
      <c r="A2558" s="178">
        <v>108272217760</v>
      </c>
      <c r="B2558" s="166">
        <v>46167</v>
      </c>
      <c r="C2558" s="167" t="s">
        <v>3524</v>
      </c>
      <c r="D2558" s="167" t="s">
        <v>3525</v>
      </c>
      <c r="E2558" s="167" t="s">
        <v>3526</v>
      </c>
      <c r="F2558" s="167" t="s">
        <v>3501</v>
      </c>
      <c r="G2558" s="167" t="s">
        <v>3502</v>
      </c>
      <c r="H2558" s="168">
        <v>46168</v>
      </c>
      <c r="I2558" s="167"/>
      <c r="J2558" s="169">
        <v>26161</v>
      </c>
      <c r="K2558" s="167" t="s">
        <v>55</v>
      </c>
      <c r="L2558" s="169">
        <v>1</v>
      </c>
      <c r="M2558" s="167" t="s">
        <v>3513</v>
      </c>
      <c r="N2558" s="169">
        <v>3.1</v>
      </c>
      <c r="O2558" s="167" t="s">
        <v>3505</v>
      </c>
      <c r="P2558" s="167"/>
      <c r="Q2558" s="167" t="s">
        <v>3514</v>
      </c>
      <c r="R2558" s="167" t="s">
        <v>3528</v>
      </c>
      <c r="S2558" s="169">
        <v>1</v>
      </c>
      <c r="T2558" s="167" t="s">
        <v>3535</v>
      </c>
      <c r="U2558" s="169" t="s">
        <v>3536</v>
      </c>
      <c r="V2558" s="167" t="s">
        <v>3812</v>
      </c>
      <c r="W2558" s="167" t="s">
        <v>3813</v>
      </c>
      <c r="X2558" s="170" t="s">
        <v>3533</v>
      </c>
      <c r="Y2558" s="171" t="s">
        <v>3184</v>
      </c>
      <c r="Z2558" s="167" t="s">
        <v>541</v>
      </c>
      <c r="AA2558" s="176">
        <v>50000</v>
      </c>
      <c r="AB2558" s="167" t="s">
        <v>11254</v>
      </c>
      <c r="AC2558" s="176">
        <v>50000</v>
      </c>
      <c r="AD2558" s="167" t="s">
        <v>11254</v>
      </c>
      <c r="AE2558" s="176">
        <v>400</v>
      </c>
    </row>
    <row r="2559" spans="1:31">
      <c r="A2559" s="178">
        <v>108274075230</v>
      </c>
      <c r="B2559" s="166">
        <v>46167</v>
      </c>
      <c r="C2559" s="167" t="s">
        <v>3500</v>
      </c>
      <c r="D2559" s="167"/>
      <c r="E2559" s="167"/>
      <c r="F2559" s="167" t="s">
        <v>3501</v>
      </c>
      <c r="G2559" s="167" t="s">
        <v>3502</v>
      </c>
      <c r="H2559" s="168"/>
      <c r="I2559" s="167" t="s">
        <v>7072</v>
      </c>
      <c r="J2559" s="169">
        <v>26161</v>
      </c>
      <c r="K2559" s="167" t="s">
        <v>55</v>
      </c>
      <c r="L2559" s="169">
        <v>1</v>
      </c>
      <c r="M2559" s="167" t="s">
        <v>3513</v>
      </c>
      <c r="N2559" s="169">
        <v>0.5</v>
      </c>
      <c r="O2559" s="167" t="s">
        <v>3505</v>
      </c>
      <c r="P2559" s="167"/>
      <c r="Q2559" s="167" t="s">
        <v>3514</v>
      </c>
      <c r="R2559" s="167" t="s">
        <v>3515</v>
      </c>
      <c r="S2559" s="169">
        <v>1</v>
      </c>
      <c r="T2559" s="167" t="s">
        <v>3516</v>
      </c>
      <c r="U2559" s="169" t="s">
        <v>3517</v>
      </c>
      <c r="V2559" s="167" t="s">
        <v>7073</v>
      </c>
      <c r="W2559" s="167" t="s">
        <v>3519</v>
      </c>
      <c r="X2559" s="170" t="s">
        <v>157</v>
      </c>
      <c r="Y2559" s="171" t="s">
        <v>3419</v>
      </c>
      <c r="Z2559" s="167" t="s">
        <v>1974</v>
      </c>
      <c r="AA2559" s="176">
        <v>1</v>
      </c>
      <c r="AB2559" s="167" t="s">
        <v>11254</v>
      </c>
      <c r="AC2559" s="176">
        <v>1</v>
      </c>
      <c r="AD2559" s="167" t="s">
        <v>11254</v>
      </c>
      <c r="AE2559" s="176">
        <v>2594.34</v>
      </c>
    </row>
    <row r="2560" spans="1:31">
      <c r="A2560" s="178">
        <v>108275044140</v>
      </c>
      <c r="B2560" s="166">
        <v>46167</v>
      </c>
      <c r="C2560" s="167" t="s">
        <v>3524</v>
      </c>
      <c r="D2560" s="167" t="s">
        <v>3525</v>
      </c>
      <c r="E2560" s="167" t="s">
        <v>3526</v>
      </c>
      <c r="F2560" s="167" t="s">
        <v>3501</v>
      </c>
      <c r="G2560" s="167" t="s">
        <v>3502</v>
      </c>
      <c r="H2560" s="168">
        <v>46168</v>
      </c>
      <c r="I2560" s="167" t="s">
        <v>7074</v>
      </c>
      <c r="J2560" s="169">
        <v>26161</v>
      </c>
      <c r="K2560" s="167" t="s">
        <v>55</v>
      </c>
      <c r="L2560" s="169">
        <v>1</v>
      </c>
      <c r="M2560" s="167" t="s">
        <v>3513</v>
      </c>
      <c r="N2560" s="169">
        <v>3.4</v>
      </c>
      <c r="O2560" s="167" t="s">
        <v>3505</v>
      </c>
      <c r="P2560" s="167"/>
      <c r="Q2560" s="167" t="s">
        <v>5141</v>
      </c>
      <c r="R2560" s="167" t="s">
        <v>3528</v>
      </c>
      <c r="S2560" s="169">
        <v>1</v>
      </c>
      <c r="T2560" s="167" t="s">
        <v>3529</v>
      </c>
      <c r="U2560" s="169" t="s">
        <v>3530</v>
      </c>
      <c r="V2560" s="167" t="s">
        <v>6465</v>
      </c>
      <c r="W2560" s="167" t="s">
        <v>6466</v>
      </c>
      <c r="X2560" s="170" t="s">
        <v>157</v>
      </c>
      <c r="Y2560" s="171" t="s">
        <v>544</v>
      </c>
      <c r="Z2560" s="167" t="s">
        <v>545</v>
      </c>
      <c r="AA2560" s="176">
        <v>1440</v>
      </c>
      <c r="AB2560" s="167" t="s">
        <v>11254</v>
      </c>
      <c r="AC2560" s="176">
        <v>1440</v>
      </c>
      <c r="AD2560" s="167" t="s">
        <v>11254</v>
      </c>
      <c r="AE2560" s="176">
        <v>553248</v>
      </c>
    </row>
    <row r="2561" spans="1:31">
      <c r="A2561" s="178">
        <v>108275053500</v>
      </c>
      <c r="B2561" s="166">
        <v>46167</v>
      </c>
      <c r="C2561" s="167" t="s">
        <v>3524</v>
      </c>
      <c r="D2561" s="167" t="s">
        <v>3525</v>
      </c>
      <c r="E2561" s="167" t="s">
        <v>3526</v>
      </c>
      <c r="F2561" s="167" t="s">
        <v>3501</v>
      </c>
      <c r="G2561" s="167" t="s">
        <v>3502</v>
      </c>
      <c r="H2561" s="168">
        <v>46168</v>
      </c>
      <c r="I2561" s="167" t="s">
        <v>7074</v>
      </c>
      <c r="J2561" s="169">
        <v>26161</v>
      </c>
      <c r="K2561" s="167" t="s">
        <v>55</v>
      </c>
      <c r="L2561" s="169">
        <v>1</v>
      </c>
      <c r="M2561" s="167" t="s">
        <v>3513</v>
      </c>
      <c r="N2561" s="169">
        <v>3.4</v>
      </c>
      <c r="O2561" s="167" t="s">
        <v>3505</v>
      </c>
      <c r="P2561" s="167"/>
      <c r="Q2561" s="167" t="s">
        <v>5141</v>
      </c>
      <c r="R2561" s="167" t="s">
        <v>3528</v>
      </c>
      <c r="S2561" s="169">
        <v>1</v>
      </c>
      <c r="T2561" s="167" t="s">
        <v>3529</v>
      </c>
      <c r="U2561" s="169" t="s">
        <v>3530</v>
      </c>
      <c r="V2561" s="167" t="s">
        <v>6465</v>
      </c>
      <c r="W2561" s="167" t="s">
        <v>6466</v>
      </c>
      <c r="X2561" s="170" t="s">
        <v>157</v>
      </c>
      <c r="Y2561" s="171" t="s">
        <v>549</v>
      </c>
      <c r="Z2561" s="167" t="s">
        <v>550</v>
      </c>
      <c r="AA2561" s="176">
        <v>1440</v>
      </c>
      <c r="AB2561" s="167" t="s">
        <v>11254</v>
      </c>
      <c r="AC2561" s="176">
        <v>1440</v>
      </c>
      <c r="AD2561" s="167" t="s">
        <v>11254</v>
      </c>
      <c r="AE2561" s="176">
        <v>553248</v>
      </c>
    </row>
    <row r="2562" spans="1:31">
      <c r="A2562" s="178">
        <v>108275208420</v>
      </c>
      <c r="B2562" s="166">
        <v>46167</v>
      </c>
      <c r="C2562" s="167" t="s">
        <v>3524</v>
      </c>
      <c r="D2562" s="167" t="s">
        <v>3525</v>
      </c>
      <c r="E2562" s="167" t="s">
        <v>3526</v>
      </c>
      <c r="F2562" s="167" t="s">
        <v>3501</v>
      </c>
      <c r="G2562" s="167" t="s">
        <v>3502</v>
      </c>
      <c r="H2562" s="168">
        <v>46168</v>
      </c>
      <c r="I2562" s="167" t="s">
        <v>7074</v>
      </c>
      <c r="J2562" s="169">
        <v>26161</v>
      </c>
      <c r="K2562" s="167" t="s">
        <v>55</v>
      </c>
      <c r="L2562" s="169">
        <v>1</v>
      </c>
      <c r="M2562" s="167" t="s">
        <v>3513</v>
      </c>
      <c r="N2562" s="169">
        <v>3.4</v>
      </c>
      <c r="O2562" s="167" t="s">
        <v>3505</v>
      </c>
      <c r="P2562" s="167"/>
      <c r="Q2562" s="167" t="s">
        <v>5141</v>
      </c>
      <c r="R2562" s="167" t="s">
        <v>3528</v>
      </c>
      <c r="S2562" s="169">
        <v>1</v>
      </c>
      <c r="T2562" s="167" t="s">
        <v>3529</v>
      </c>
      <c r="U2562" s="169" t="s">
        <v>3530</v>
      </c>
      <c r="V2562" s="167" t="s">
        <v>7075</v>
      </c>
      <c r="W2562" s="167" t="s">
        <v>6466</v>
      </c>
      <c r="X2562" s="170" t="s">
        <v>157</v>
      </c>
      <c r="Y2562" s="171" t="s">
        <v>553</v>
      </c>
      <c r="Z2562" s="167" t="s">
        <v>554</v>
      </c>
      <c r="AA2562" s="176">
        <v>1440</v>
      </c>
      <c r="AB2562" s="167" t="s">
        <v>11254</v>
      </c>
      <c r="AC2562" s="176">
        <v>1440</v>
      </c>
      <c r="AD2562" s="167" t="s">
        <v>11254</v>
      </c>
      <c r="AE2562" s="176">
        <v>553248</v>
      </c>
    </row>
    <row r="2563" spans="1:31">
      <c r="A2563" s="178">
        <v>108275280630</v>
      </c>
      <c r="B2563" s="166">
        <v>46167</v>
      </c>
      <c r="C2563" s="167" t="s">
        <v>3524</v>
      </c>
      <c r="D2563" s="167" t="s">
        <v>3525</v>
      </c>
      <c r="E2563" s="167" t="s">
        <v>3526</v>
      </c>
      <c r="F2563" s="167" t="s">
        <v>3501</v>
      </c>
      <c r="G2563" s="167" t="s">
        <v>3502</v>
      </c>
      <c r="H2563" s="168">
        <v>46168</v>
      </c>
      <c r="I2563" s="167" t="s">
        <v>7074</v>
      </c>
      <c r="J2563" s="169">
        <v>26161</v>
      </c>
      <c r="K2563" s="167" t="s">
        <v>55</v>
      </c>
      <c r="L2563" s="169">
        <v>1</v>
      </c>
      <c r="M2563" s="167" t="s">
        <v>3513</v>
      </c>
      <c r="N2563" s="169">
        <v>3.4</v>
      </c>
      <c r="O2563" s="167" t="s">
        <v>3505</v>
      </c>
      <c r="P2563" s="167"/>
      <c r="Q2563" s="167" t="s">
        <v>5141</v>
      </c>
      <c r="R2563" s="167" t="s">
        <v>3528</v>
      </c>
      <c r="S2563" s="169">
        <v>1</v>
      </c>
      <c r="T2563" s="167" t="s">
        <v>3529</v>
      </c>
      <c r="U2563" s="169" t="s">
        <v>3530</v>
      </c>
      <c r="V2563" s="167" t="s">
        <v>7075</v>
      </c>
      <c r="W2563" s="167" t="s">
        <v>6466</v>
      </c>
      <c r="X2563" s="170" t="s">
        <v>157</v>
      </c>
      <c r="Y2563" s="171" t="s">
        <v>557</v>
      </c>
      <c r="Z2563" s="167" t="s">
        <v>558</v>
      </c>
      <c r="AA2563" s="176">
        <v>1440</v>
      </c>
      <c r="AB2563" s="167" t="s">
        <v>11254</v>
      </c>
      <c r="AC2563" s="176">
        <v>1440</v>
      </c>
      <c r="AD2563" s="167" t="s">
        <v>11254</v>
      </c>
      <c r="AE2563" s="176">
        <v>553248</v>
      </c>
    </row>
    <row r="2564" spans="1:31">
      <c r="A2564" s="178">
        <v>108275293120</v>
      </c>
      <c r="B2564" s="166">
        <v>46167</v>
      </c>
      <c r="C2564" s="167" t="s">
        <v>3524</v>
      </c>
      <c r="D2564" s="167" t="s">
        <v>3525</v>
      </c>
      <c r="E2564" s="167" t="s">
        <v>3526</v>
      </c>
      <c r="F2564" s="167" t="s">
        <v>3501</v>
      </c>
      <c r="G2564" s="167" t="s">
        <v>3502</v>
      </c>
      <c r="H2564" s="168">
        <v>46168</v>
      </c>
      <c r="I2564" s="167" t="s">
        <v>7074</v>
      </c>
      <c r="J2564" s="169">
        <v>26161</v>
      </c>
      <c r="K2564" s="167" t="s">
        <v>55</v>
      </c>
      <c r="L2564" s="169">
        <v>1</v>
      </c>
      <c r="M2564" s="167" t="s">
        <v>3513</v>
      </c>
      <c r="N2564" s="169">
        <v>3.4</v>
      </c>
      <c r="O2564" s="167" t="s">
        <v>3505</v>
      </c>
      <c r="P2564" s="167"/>
      <c r="Q2564" s="167" t="s">
        <v>5141</v>
      </c>
      <c r="R2564" s="167" t="s">
        <v>3528</v>
      </c>
      <c r="S2564" s="169">
        <v>1</v>
      </c>
      <c r="T2564" s="167" t="s">
        <v>3529</v>
      </c>
      <c r="U2564" s="169" t="s">
        <v>3530</v>
      </c>
      <c r="V2564" s="167" t="s">
        <v>6465</v>
      </c>
      <c r="W2564" s="167" t="s">
        <v>6466</v>
      </c>
      <c r="X2564" s="170" t="s">
        <v>157</v>
      </c>
      <c r="Y2564" s="171" t="s">
        <v>561</v>
      </c>
      <c r="Z2564" s="167" t="s">
        <v>562</v>
      </c>
      <c r="AA2564" s="176">
        <v>1440</v>
      </c>
      <c r="AB2564" s="167" t="s">
        <v>11254</v>
      </c>
      <c r="AC2564" s="176">
        <v>1440</v>
      </c>
      <c r="AD2564" s="167" t="s">
        <v>11254</v>
      </c>
      <c r="AE2564" s="176">
        <v>553248</v>
      </c>
    </row>
    <row r="2565" spans="1:31">
      <c r="A2565" s="178">
        <v>108275340830</v>
      </c>
      <c r="B2565" s="166">
        <v>46167</v>
      </c>
      <c r="C2565" s="167" t="s">
        <v>3524</v>
      </c>
      <c r="D2565" s="167" t="s">
        <v>3525</v>
      </c>
      <c r="E2565" s="167" t="s">
        <v>3526</v>
      </c>
      <c r="F2565" s="167" t="s">
        <v>3501</v>
      </c>
      <c r="G2565" s="167" t="s">
        <v>3502</v>
      </c>
      <c r="H2565" s="168">
        <v>46168</v>
      </c>
      <c r="I2565" s="167" t="s">
        <v>7074</v>
      </c>
      <c r="J2565" s="169">
        <v>26161</v>
      </c>
      <c r="K2565" s="167" t="s">
        <v>55</v>
      </c>
      <c r="L2565" s="169">
        <v>1</v>
      </c>
      <c r="M2565" s="167" t="s">
        <v>3513</v>
      </c>
      <c r="N2565" s="169">
        <v>3.4</v>
      </c>
      <c r="O2565" s="167" t="s">
        <v>3505</v>
      </c>
      <c r="P2565" s="167"/>
      <c r="Q2565" s="167" t="s">
        <v>5141</v>
      </c>
      <c r="R2565" s="167" t="s">
        <v>3528</v>
      </c>
      <c r="S2565" s="169">
        <v>1</v>
      </c>
      <c r="T2565" s="167" t="s">
        <v>3529</v>
      </c>
      <c r="U2565" s="169" t="s">
        <v>3530</v>
      </c>
      <c r="V2565" s="167" t="s">
        <v>6465</v>
      </c>
      <c r="W2565" s="167" t="s">
        <v>6466</v>
      </c>
      <c r="X2565" s="170" t="s">
        <v>157</v>
      </c>
      <c r="Y2565" s="171" t="s">
        <v>565</v>
      </c>
      <c r="Z2565" s="167" t="s">
        <v>566</v>
      </c>
      <c r="AA2565" s="176">
        <v>1440</v>
      </c>
      <c r="AB2565" s="167" t="s">
        <v>11254</v>
      </c>
      <c r="AC2565" s="176">
        <v>1440</v>
      </c>
      <c r="AD2565" s="167" t="s">
        <v>11254</v>
      </c>
      <c r="AE2565" s="176">
        <v>553248</v>
      </c>
    </row>
    <row r="2566" spans="1:31">
      <c r="A2566" s="178">
        <v>108275392150</v>
      </c>
      <c r="B2566" s="166">
        <v>46167</v>
      </c>
      <c r="C2566" s="167" t="s">
        <v>3524</v>
      </c>
      <c r="D2566" s="167" t="s">
        <v>3525</v>
      </c>
      <c r="E2566" s="167" t="s">
        <v>3526</v>
      </c>
      <c r="F2566" s="167" t="s">
        <v>3501</v>
      </c>
      <c r="G2566" s="167" t="s">
        <v>3502</v>
      </c>
      <c r="H2566" s="168">
        <v>46168</v>
      </c>
      <c r="I2566" s="167" t="s">
        <v>7074</v>
      </c>
      <c r="J2566" s="169">
        <v>26161</v>
      </c>
      <c r="K2566" s="167" t="s">
        <v>55</v>
      </c>
      <c r="L2566" s="169">
        <v>2</v>
      </c>
      <c r="M2566" s="167" t="s">
        <v>3513</v>
      </c>
      <c r="N2566" s="169">
        <v>4.8</v>
      </c>
      <c r="O2566" s="167" t="s">
        <v>3505</v>
      </c>
      <c r="P2566" s="167"/>
      <c r="Q2566" s="167" t="s">
        <v>5141</v>
      </c>
      <c r="R2566" s="167" t="s">
        <v>3528</v>
      </c>
      <c r="S2566" s="169">
        <v>1</v>
      </c>
      <c r="T2566" s="167" t="s">
        <v>3529</v>
      </c>
      <c r="U2566" s="169" t="s">
        <v>3530</v>
      </c>
      <c r="V2566" s="167" t="s">
        <v>6465</v>
      </c>
      <c r="W2566" s="167" t="s">
        <v>6466</v>
      </c>
      <c r="X2566" s="170" t="s">
        <v>157</v>
      </c>
      <c r="Y2566" s="171" t="s">
        <v>569</v>
      </c>
      <c r="Z2566" s="167" t="s">
        <v>570</v>
      </c>
      <c r="AA2566" s="176">
        <v>1376</v>
      </c>
      <c r="AB2566" s="167" t="s">
        <v>11254</v>
      </c>
      <c r="AC2566" s="176">
        <v>1376</v>
      </c>
      <c r="AD2566" s="167" t="s">
        <v>11254</v>
      </c>
      <c r="AE2566" s="176">
        <v>528659.19999999995</v>
      </c>
    </row>
    <row r="2567" spans="1:31">
      <c r="A2567" s="178">
        <v>108275443950</v>
      </c>
      <c r="B2567" s="166">
        <v>46167</v>
      </c>
      <c r="C2567" s="167" t="s">
        <v>3524</v>
      </c>
      <c r="D2567" s="167" t="s">
        <v>3525</v>
      </c>
      <c r="E2567" s="167" t="s">
        <v>3526</v>
      </c>
      <c r="F2567" s="167" t="s">
        <v>3501</v>
      </c>
      <c r="G2567" s="167" t="s">
        <v>3502</v>
      </c>
      <c r="H2567" s="168">
        <v>46168</v>
      </c>
      <c r="I2567" s="167" t="s">
        <v>7074</v>
      </c>
      <c r="J2567" s="169">
        <v>26161</v>
      </c>
      <c r="K2567" s="167" t="s">
        <v>55</v>
      </c>
      <c r="L2567" s="169">
        <v>1</v>
      </c>
      <c r="M2567" s="167" t="s">
        <v>3513</v>
      </c>
      <c r="N2567" s="169">
        <v>3.4</v>
      </c>
      <c r="O2567" s="167" t="s">
        <v>3505</v>
      </c>
      <c r="P2567" s="167"/>
      <c r="Q2567" s="167" t="s">
        <v>5141</v>
      </c>
      <c r="R2567" s="167" t="s">
        <v>3528</v>
      </c>
      <c r="S2567" s="169">
        <v>1</v>
      </c>
      <c r="T2567" s="167" t="s">
        <v>3529</v>
      </c>
      <c r="U2567" s="169" t="s">
        <v>3530</v>
      </c>
      <c r="V2567" s="167" t="s">
        <v>7075</v>
      </c>
      <c r="W2567" s="167" t="s">
        <v>6466</v>
      </c>
      <c r="X2567" s="170" t="s">
        <v>157</v>
      </c>
      <c r="Y2567" s="171" t="s">
        <v>573</v>
      </c>
      <c r="Z2567" s="167" t="s">
        <v>574</v>
      </c>
      <c r="AA2567" s="176">
        <v>1440</v>
      </c>
      <c r="AB2567" s="167" t="s">
        <v>11254</v>
      </c>
      <c r="AC2567" s="176">
        <v>1440</v>
      </c>
      <c r="AD2567" s="167" t="s">
        <v>11254</v>
      </c>
      <c r="AE2567" s="176">
        <v>553248</v>
      </c>
    </row>
    <row r="2568" spans="1:31">
      <c r="A2568" s="178">
        <v>108275447120</v>
      </c>
      <c r="B2568" s="166">
        <v>46167</v>
      </c>
      <c r="C2568" s="167" t="s">
        <v>3524</v>
      </c>
      <c r="D2568" s="167" t="s">
        <v>3525</v>
      </c>
      <c r="E2568" s="167" t="s">
        <v>3526</v>
      </c>
      <c r="F2568" s="167" t="s">
        <v>3501</v>
      </c>
      <c r="G2568" s="167" t="s">
        <v>3502</v>
      </c>
      <c r="H2568" s="168">
        <v>46168</v>
      </c>
      <c r="I2568" s="167" t="s">
        <v>7074</v>
      </c>
      <c r="J2568" s="169">
        <v>26161</v>
      </c>
      <c r="K2568" s="167" t="s">
        <v>55</v>
      </c>
      <c r="L2568" s="169">
        <v>1</v>
      </c>
      <c r="M2568" s="167" t="s">
        <v>3513</v>
      </c>
      <c r="N2568" s="169">
        <v>3.4</v>
      </c>
      <c r="O2568" s="167" t="s">
        <v>3505</v>
      </c>
      <c r="P2568" s="167"/>
      <c r="Q2568" s="167" t="s">
        <v>5141</v>
      </c>
      <c r="R2568" s="167" t="s">
        <v>3528</v>
      </c>
      <c r="S2568" s="169">
        <v>1</v>
      </c>
      <c r="T2568" s="167" t="s">
        <v>3529</v>
      </c>
      <c r="U2568" s="169" t="s">
        <v>3530</v>
      </c>
      <c r="V2568" s="167" t="s">
        <v>6465</v>
      </c>
      <c r="W2568" s="167" t="s">
        <v>6466</v>
      </c>
      <c r="X2568" s="170" t="s">
        <v>157</v>
      </c>
      <c r="Y2568" s="171" t="s">
        <v>577</v>
      </c>
      <c r="Z2568" s="167" t="s">
        <v>578</v>
      </c>
      <c r="AA2568" s="176">
        <v>1440</v>
      </c>
      <c r="AB2568" s="167" t="s">
        <v>11254</v>
      </c>
      <c r="AC2568" s="176">
        <v>1440</v>
      </c>
      <c r="AD2568" s="167" t="s">
        <v>11254</v>
      </c>
      <c r="AE2568" s="176">
        <v>553248</v>
      </c>
    </row>
    <row r="2569" spans="1:31">
      <c r="A2569" s="178">
        <v>108275454120</v>
      </c>
      <c r="B2569" s="166">
        <v>46167</v>
      </c>
      <c r="C2569" s="167" t="s">
        <v>3524</v>
      </c>
      <c r="D2569" s="167" t="s">
        <v>3525</v>
      </c>
      <c r="E2569" s="167" t="s">
        <v>3526</v>
      </c>
      <c r="F2569" s="167" t="s">
        <v>3501</v>
      </c>
      <c r="G2569" s="167" t="s">
        <v>3502</v>
      </c>
      <c r="H2569" s="168">
        <v>46168</v>
      </c>
      <c r="I2569" s="167" t="s">
        <v>7074</v>
      </c>
      <c r="J2569" s="169">
        <v>26161</v>
      </c>
      <c r="K2569" s="167" t="s">
        <v>55</v>
      </c>
      <c r="L2569" s="169">
        <v>1</v>
      </c>
      <c r="M2569" s="167" t="s">
        <v>3513</v>
      </c>
      <c r="N2569" s="169">
        <v>3.4</v>
      </c>
      <c r="O2569" s="167" t="s">
        <v>3505</v>
      </c>
      <c r="P2569" s="167"/>
      <c r="Q2569" s="167" t="s">
        <v>5141</v>
      </c>
      <c r="R2569" s="167" t="s">
        <v>3528</v>
      </c>
      <c r="S2569" s="169">
        <v>1</v>
      </c>
      <c r="T2569" s="167" t="s">
        <v>3529</v>
      </c>
      <c r="U2569" s="169" t="s">
        <v>3530</v>
      </c>
      <c r="V2569" s="167" t="s">
        <v>6465</v>
      </c>
      <c r="W2569" s="167" t="s">
        <v>6466</v>
      </c>
      <c r="X2569" s="170" t="s">
        <v>157</v>
      </c>
      <c r="Y2569" s="171" t="s">
        <v>581</v>
      </c>
      <c r="Z2569" s="167" t="s">
        <v>582</v>
      </c>
      <c r="AA2569" s="176">
        <v>1440</v>
      </c>
      <c r="AB2569" s="167" t="s">
        <v>11254</v>
      </c>
      <c r="AC2569" s="176">
        <v>1440</v>
      </c>
      <c r="AD2569" s="167" t="s">
        <v>11254</v>
      </c>
      <c r="AE2569" s="176">
        <v>553248</v>
      </c>
    </row>
    <row r="2570" spans="1:31">
      <c r="A2570" s="178">
        <v>108275486100</v>
      </c>
      <c r="B2570" s="166">
        <v>46167</v>
      </c>
      <c r="C2570" s="167" t="s">
        <v>3524</v>
      </c>
      <c r="D2570" s="167" t="s">
        <v>3525</v>
      </c>
      <c r="E2570" s="167" t="s">
        <v>3526</v>
      </c>
      <c r="F2570" s="167" t="s">
        <v>3501</v>
      </c>
      <c r="G2570" s="167" t="s">
        <v>3502</v>
      </c>
      <c r="H2570" s="168">
        <v>46168</v>
      </c>
      <c r="I2570" s="167" t="s">
        <v>7074</v>
      </c>
      <c r="J2570" s="169">
        <v>26161</v>
      </c>
      <c r="K2570" s="167" t="s">
        <v>55</v>
      </c>
      <c r="L2570" s="169">
        <v>1</v>
      </c>
      <c r="M2570" s="167" t="s">
        <v>3513</v>
      </c>
      <c r="N2570" s="169">
        <v>2.7</v>
      </c>
      <c r="O2570" s="167" t="s">
        <v>3505</v>
      </c>
      <c r="P2570" s="167"/>
      <c r="Q2570" s="167" t="s">
        <v>5141</v>
      </c>
      <c r="R2570" s="167" t="s">
        <v>3528</v>
      </c>
      <c r="S2570" s="169">
        <v>1</v>
      </c>
      <c r="T2570" s="167" t="s">
        <v>3529</v>
      </c>
      <c r="U2570" s="169" t="s">
        <v>3530</v>
      </c>
      <c r="V2570" s="167" t="s">
        <v>6465</v>
      </c>
      <c r="W2570" s="167" t="s">
        <v>6466</v>
      </c>
      <c r="X2570" s="170" t="s">
        <v>157</v>
      </c>
      <c r="Y2570" s="171" t="s">
        <v>585</v>
      </c>
      <c r="Z2570" s="167" t="s">
        <v>586</v>
      </c>
      <c r="AA2570" s="176">
        <v>801</v>
      </c>
      <c r="AB2570" s="167" t="s">
        <v>11254</v>
      </c>
      <c r="AC2570" s="176">
        <v>801</v>
      </c>
      <c r="AD2570" s="167" t="s">
        <v>11254</v>
      </c>
      <c r="AE2570" s="176">
        <v>307744.2</v>
      </c>
    </row>
    <row r="2571" spans="1:31">
      <c r="A2571" s="178">
        <v>108275492360</v>
      </c>
      <c r="B2571" s="166">
        <v>46167</v>
      </c>
      <c r="C2571" s="167" t="s">
        <v>3524</v>
      </c>
      <c r="D2571" s="167" t="s">
        <v>3525</v>
      </c>
      <c r="E2571" s="167" t="s">
        <v>3526</v>
      </c>
      <c r="F2571" s="167" t="s">
        <v>3501</v>
      </c>
      <c r="G2571" s="167" t="s">
        <v>3502</v>
      </c>
      <c r="H2571" s="168">
        <v>46168</v>
      </c>
      <c r="I2571" s="167" t="s">
        <v>7074</v>
      </c>
      <c r="J2571" s="169">
        <v>26161</v>
      </c>
      <c r="K2571" s="167" t="s">
        <v>55</v>
      </c>
      <c r="L2571" s="169">
        <v>1</v>
      </c>
      <c r="M2571" s="167" t="s">
        <v>3513</v>
      </c>
      <c r="N2571" s="169">
        <v>3.4</v>
      </c>
      <c r="O2571" s="167" t="s">
        <v>3505</v>
      </c>
      <c r="P2571" s="167"/>
      <c r="Q2571" s="167" t="s">
        <v>5141</v>
      </c>
      <c r="R2571" s="167" t="s">
        <v>3528</v>
      </c>
      <c r="S2571" s="169">
        <v>1</v>
      </c>
      <c r="T2571" s="167" t="s">
        <v>3529</v>
      </c>
      <c r="U2571" s="169" t="s">
        <v>3530</v>
      </c>
      <c r="V2571" s="167" t="s">
        <v>6465</v>
      </c>
      <c r="W2571" s="167" t="s">
        <v>6466</v>
      </c>
      <c r="X2571" s="170" t="s">
        <v>157</v>
      </c>
      <c r="Y2571" s="171" t="s">
        <v>589</v>
      </c>
      <c r="Z2571" s="167" t="s">
        <v>590</v>
      </c>
      <c r="AA2571" s="176">
        <v>1440</v>
      </c>
      <c r="AB2571" s="167" t="s">
        <v>11254</v>
      </c>
      <c r="AC2571" s="176">
        <v>1440</v>
      </c>
      <c r="AD2571" s="167" t="s">
        <v>11254</v>
      </c>
      <c r="AE2571" s="176">
        <v>553248</v>
      </c>
    </row>
    <row r="2572" spans="1:31">
      <c r="A2572" s="178">
        <v>108275509160</v>
      </c>
      <c r="B2572" s="166">
        <v>46167</v>
      </c>
      <c r="C2572" s="167" t="s">
        <v>3524</v>
      </c>
      <c r="D2572" s="167" t="s">
        <v>3525</v>
      </c>
      <c r="E2572" s="167" t="s">
        <v>3526</v>
      </c>
      <c r="F2572" s="167" t="s">
        <v>3501</v>
      </c>
      <c r="G2572" s="167" t="s">
        <v>3502</v>
      </c>
      <c r="H2572" s="168">
        <v>46168</v>
      </c>
      <c r="I2572" s="167" t="s">
        <v>7074</v>
      </c>
      <c r="J2572" s="169">
        <v>26161</v>
      </c>
      <c r="K2572" s="167" t="s">
        <v>55</v>
      </c>
      <c r="L2572" s="169">
        <v>1</v>
      </c>
      <c r="M2572" s="167" t="s">
        <v>3513</v>
      </c>
      <c r="N2572" s="169">
        <v>3.4</v>
      </c>
      <c r="O2572" s="167" t="s">
        <v>3505</v>
      </c>
      <c r="P2572" s="167"/>
      <c r="Q2572" s="167" t="s">
        <v>5141</v>
      </c>
      <c r="R2572" s="167" t="s">
        <v>3528</v>
      </c>
      <c r="S2572" s="169">
        <v>1</v>
      </c>
      <c r="T2572" s="167" t="s">
        <v>3529</v>
      </c>
      <c r="U2572" s="169" t="s">
        <v>3530</v>
      </c>
      <c r="V2572" s="167" t="s">
        <v>7076</v>
      </c>
      <c r="W2572" s="167" t="s">
        <v>6466</v>
      </c>
      <c r="X2572" s="170" t="s">
        <v>157</v>
      </c>
      <c r="Y2572" s="171" t="s">
        <v>593</v>
      </c>
      <c r="Z2572" s="167" t="s">
        <v>594</v>
      </c>
      <c r="AA2572" s="176">
        <v>1440</v>
      </c>
      <c r="AB2572" s="167" t="s">
        <v>11254</v>
      </c>
      <c r="AC2572" s="176">
        <v>1440</v>
      </c>
      <c r="AD2572" s="167" t="s">
        <v>11254</v>
      </c>
      <c r="AE2572" s="176">
        <v>553248</v>
      </c>
    </row>
    <row r="2573" spans="1:31">
      <c r="A2573" s="178">
        <v>108275530420</v>
      </c>
      <c r="B2573" s="166">
        <v>46167</v>
      </c>
      <c r="C2573" s="167" t="s">
        <v>3524</v>
      </c>
      <c r="D2573" s="167" t="s">
        <v>3525</v>
      </c>
      <c r="E2573" s="167" t="s">
        <v>3526</v>
      </c>
      <c r="F2573" s="167" t="s">
        <v>3501</v>
      </c>
      <c r="G2573" s="167" t="s">
        <v>3502</v>
      </c>
      <c r="H2573" s="168">
        <v>46168</v>
      </c>
      <c r="I2573" s="167" t="s">
        <v>7074</v>
      </c>
      <c r="J2573" s="169">
        <v>26161</v>
      </c>
      <c r="K2573" s="167" t="s">
        <v>55</v>
      </c>
      <c r="L2573" s="169">
        <v>1</v>
      </c>
      <c r="M2573" s="167" t="s">
        <v>3513</v>
      </c>
      <c r="N2573" s="169">
        <v>3.4</v>
      </c>
      <c r="O2573" s="167" t="s">
        <v>3505</v>
      </c>
      <c r="P2573" s="167"/>
      <c r="Q2573" s="167" t="s">
        <v>5141</v>
      </c>
      <c r="R2573" s="167" t="s">
        <v>3528</v>
      </c>
      <c r="S2573" s="169">
        <v>1</v>
      </c>
      <c r="T2573" s="167" t="s">
        <v>3529</v>
      </c>
      <c r="U2573" s="169" t="s">
        <v>3530</v>
      </c>
      <c r="V2573" s="167" t="s">
        <v>6465</v>
      </c>
      <c r="W2573" s="167" t="s">
        <v>6466</v>
      </c>
      <c r="X2573" s="170" t="s">
        <v>157</v>
      </c>
      <c r="Y2573" s="171" t="s">
        <v>597</v>
      </c>
      <c r="Z2573" s="167" t="s">
        <v>598</v>
      </c>
      <c r="AA2573" s="176">
        <v>1440</v>
      </c>
      <c r="AB2573" s="167" t="s">
        <v>11254</v>
      </c>
      <c r="AC2573" s="176">
        <v>1440</v>
      </c>
      <c r="AD2573" s="167" t="s">
        <v>11254</v>
      </c>
      <c r="AE2573" s="176">
        <v>553248</v>
      </c>
    </row>
    <row r="2574" spans="1:31">
      <c r="A2574" s="178">
        <v>108275574740</v>
      </c>
      <c r="B2574" s="166">
        <v>46167</v>
      </c>
      <c r="C2574" s="167" t="s">
        <v>3524</v>
      </c>
      <c r="D2574" s="167" t="s">
        <v>3525</v>
      </c>
      <c r="E2574" s="167" t="s">
        <v>3526</v>
      </c>
      <c r="F2574" s="167" t="s">
        <v>3501</v>
      </c>
      <c r="G2574" s="167" t="s">
        <v>3502</v>
      </c>
      <c r="H2574" s="168">
        <v>46168</v>
      </c>
      <c r="I2574" s="167" t="s">
        <v>7074</v>
      </c>
      <c r="J2574" s="169">
        <v>26161</v>
      </c>
      <c r="K2574" s="167" t="s">
        <v>55</v>
      </c>
      <c r="L2574" s="169">
        <v>1</v>
      </c>
      <c r="M2574" s="167" t="s">
        <v>3513</v>
      </c>
      <c r="N2574" s="169">
        <v>3.8</v>
      </c>
      <c r="O2574" s="167" t="s">
        <v>3505</v>
      </c>
      <c r="P2574" s="167"/>
      <c r="Q2574" s="167" t="s">
        <v>5141</v>
      </c>
      <c r="R2574" s="167" t="s">
        <v>3528</v>
      </c>
      <c r="S2574" s="169">
        <v>1</v>
      </c>
      <c r="T2574" s="167" t="s">
        <v>3529</v>
      </c>
      <c r="U2574" s="169" t="s">
        <v>3530</v>
      </c>
      <c r="V2574" s="167" t="s">
        <v>7075</v>
      </c>
      <c r="W2574" s="167" t="s">
        <v>6466</v>
      </c>
      <c r="X2574" s="170" t="s">
        <v>157</v>
      </c>
      <c r="Y2574" s="171" t="s">
        <v>601</v>
      </c>
      <c r="Z2574" s="167" t="s">
        <v>602</v>
      </c>
      <c r="AA2574" s="176">
        <v>1449</v>
      </c>
      <c r="AB2574" s="167" t="s">
        <v>11254</v>
      </c>
      <c r="AC2574" s="176">
        <v>1449</v>
      </c>
      <c r="AD2574" s="167" t="s">
        <v>11254</v>
      </c>
      <c r="AE2574" s="176">
        <v>556705.80000000005</v>
      </c>
    </row>
    <row r="2575" spans="1:31">
      <c r="A2575" s="178">
        <v>108275582660</v>
      </c>
      <c r="B2575" s="166">
        <v>46167</v>
      </c>
      <c r="C2575" s="167" t="s">
        <v>3524</v>
      </c>
      <c r="D2575" s="167" t="s">
        <v>3525</v>
      </c>
      <c r="E2575" s="167" t="s">
        <v>3526</v>
      </c>
      <c r="F2575" s="167" t="s">
        <v>3501</v>
      </c>
      <c r="G2575" s="167" t="s">
        <v>3502</v>
      </c>
      <c r="H2575" s="168">
        <v>46168</v>
      </c>
      <c r="I2575" s="167" t="s">
        <v>7074</v>
      </c>
      <c r="J2575" s="169">
        <v>26161</v>
      </c>
      <c r="K2575" s="167" t="s">
        <v>55</v>
      </c>
      <c r="L2575" s="169">
        <v>1</v>
      </c>
      <c r="M2575" s="167" t="s">
        <v>3513</v>
      </c>
      <c r="N2575" s="169">
        <v>3.4</v>
      </c>
      <c r="O2575" s="167" t="s">
        <v>3505</v>
      </c>
      <c r="P2575" s="167"/>
      <c r="Q2575" s="167" t="s">
        <v>5141</v>
      </c>
      <c r="R2575" s="167" t="s">
        <v>3528</v>
      </c>
      <c r="S2575" s="169">
        <v>1</v>
      </c>
      <c r="T2575" s="167" t="s">
        <v>3529</v>
      </c>
      <c r="U2575" s="169" t="s">
        <v>3530</v>
      </c>
      <c r="V2575" s="167" t="s">
        <v>6465</v>
      </c>
      <c r="W2575" s="167" t="s">
        <v>6466</v>
      </c>
      <c r="X2575" s="170" t="s">
        <v>157</v>
      </c>
      <c r="Y2575" s="171" t="s">
        <v>605</v>
      </c>
      <c r="Z2575" s="167" t="s">
        <v>606</v>
      </c>
      <c r="AA2575" s="176">
        <v>1440</v>
      </c>
      <c r="AB2575" s="167" t="s">
        <v>11254</v>
      </c>
      <c r="AC2575" s="176">
        <v>1440</v>
      </c>
      <c r="AD2575" s="167" t="s">
        <v>11254</v>
      </c>
      <c r="AE2575" s="176">
        <v>553248</v>
      </c>
    </row>
    <row r="2576" spans="1:31">
      <c r="A2576" s="178">
        <v>108275605540</v>
      </c>
      <c r="B2576" s="166">
        <v>46167</v>
      </c>
      <c r="C2576" s="167" t="s">
        <v>3524</v>
      </c>
      <c r="D2576" s="167" t="s">
        <v>3525</v>
      </c>
      <c r="E2576" s="167" t="s">
        <v>3526</v>
      </c>
      <c r="F2576" s="167" t="s">
        <v>3501</v>
      </c>
      <c r="G2576" s="167" t="s">
        <v>3502</v>
      </c>
      <c r="H2576" s="168">
        <v>46168</v>
      </c>
      <c r="I2576" s="167" t="s">
        <v>7074</v>
      </c>
      <c r="J2576" s="169">
        <v>26161</v>
      </c>
      <c r="K2576" s="167" t="s">
        <v>55</v>
      </c>
      <c r="L2576" s="169">
        <v>1</v>
      </c>
      <c r="M2576" s="167" t="s">
        <v>3513</v>
      </c>
      <c r="N2576" s="169">
        <v>3.4</v>
      </c>
      <c r="O2576" s="167" t="s">
        <v>3505</v>
      </c>
      <c r="P2576" s="167"/>
      <c r="Q2576" s="167" t="s">
        <v>5141</v>
      </c>
      <c r="R2576" s="167" t="s">
        <v>3528</v>
      </c>
      <c r="S2576" s="169">
        <v>1</v>
      </c>
      <c r="T2576" s="167" t="s">
        <v>3529</v>
      </c>
      <c r="U2576" s="169" t="s">
        <v>3530</v>
      </c>
      <c r="V2576" s="167" t="s">
        <v>7076</v>
      </c>
      <c r="W2576" s="167" t="s">
        <v>6466</v>
      </c>
      <c r="X2576" s="170" t="s">
        <v>157</v>
      </c>
      <c r="Y2576" s="171" t="s">
        <v>609</v>
      </c>
      <c r="Z2576" s="167" t="s">
        <v>610</v>
      </c>
      <c r="AA2576" s="176">
        <v>1440</v>
      </c>
      <c r="AB2576" s="167" t="s">
        <v>11254</v>
      </c>
      <c r="AC2576" s="176">
        <v>1440</v>
      </c>
      <c r="AD2576" s="167" t="s">
        <v>11254</v>
      </c>
      <c r="AE2576" s="176">
        <v>553248</v>
      </c>
    </row>
    <row r="2577" spans="1:31">
      <c r="A2577" s="178">
        <v>108275623740</v>
      </c>
      <c r="B2577" s="166">
        <v>46167</v>
      </c>
      <c r="C2577" s="167" t="s">
        <v>3524</v>
      </c>
      <c r="D2577" s="167" t="s">
        <v>3525</v>
      </c>
      <c r="E2577" s="167" t="s">
        <v>3526</v>
      </c>
      <c r="F2577" s="167" t="s">
        <v>3501</v>
      </c>
      <c r="G2577" s="167" t="s">
        <v>3502</v>
      </c>
      <c r="H2577" s="168">
        <v>46168</v>
      </c>
      <c r="I2577" s="167" t="s">
        <v>7074</v>
      </c>
      <c r="J2577" s="169">
        <v>26161</v>
      </c>
      <c r="K2577" s="167" t="s">
        <v>55</v>
      </c>
      <c r="L2577" s="169">
        <v>1</v>
      </c>
      <c r="M2577" s="167" t="s">
        <v>3513</v>
      </c>
      <c r="N2577" s="169">
        <v>3.4</v>
      </c>
      <c r="O2577" s="167" t="s">
        <v>3505</v>
      </c>
      <c r="P2577" s="167"/>
      <c r="Q2577" s="167" t="s">
        <v>5141</v>
      </c>
      <c r="R2577" s="167" t="s">
        <v>3528</v>
      </c>
      <c r="S2577" s="169">
        <v>1</v>
      </c>
      <c r="T2577" s="167" t="s">
        <v>3529</v>
      </c>
      <c r="U2577" s="169" t="s">
        <v>3530</v>
      </c>
      <c r="V2577" s="167" t="s">
        <v>7076</v>
      </c>
      <c r="W2577" s="167" t="s">
        <v>6466</v>
      </c>
      <c r="X2577" s="170" t="s">
        <v>157</v>
      </c>
      <c r="Y2577" s="171" t="s">
        <v>613</v>
      </c>
      <c r="Z2577" s="167" t="s">
        <v>614</v>
      </c>
      <c r="AA2577" s="176">
        <v>1440</v>
      </c>
      <c r="AB2577" s="167" t="s">
        <v>11254</v>
      </c>
      <c r="AC2577" s="176">
        <v>1440</v>
      </c>
      <c r="AD2577" s="167" t="s">
        <v>11254</v>
      </c>
      <c r="AE2577" s="176">
        <v>553248</v>
      </c>
    </row>
    <row r="2578" spans="1:31">
      <c r="A2578" s="178">
        <v>108275640430</v>
      </c>
      <c r="B2578" s="166">
        <v>46167</v>
      </c>
      <c r="C2578" s="167" t="s">
        <v>3524</v>
      </c>
      <c r="D2578" s="167" t="s">
        <v>3525</v>
      </c>
      <c r="E2578" s="167" t="s">
        <v>3526</v>
      </c>
      <c r="F2578" s="167" t="s">
        <v>3501</v>
      </c>
      <c r="G2578" s="167" t="s">
        <v>3502</v>
      </c>
      <c r="H2578" s="168">
        <v>46168</v>
      </c>
      <c r="I2578" s="167" t="s">
        <v>7074</v>
      </c>
      <c r="J2578" s="169">
        <v>26161</v>
      </c>
      <c r="K2578" s="167" t="s">
        <v>55</v>
      </c>
      <c r="L2578" s="169">
        <v>1</v>
      </c>
      <c r="M2578" s="167" t="s">
        <v>3513</v>
      </c>
      <c r="N2578" s="169">
        <v>3.4</v>
      </c>
      <c r="O2578" s="167" t="s">
        <v>3505</v>
      </c>
      <c r="P2578" s="167"/>
      <c r="Q2578" s="167" t="s">
        <v>5141</v>
      </c>
      <c r="R2578" s="167" t="s">
        <v>3528</v>
      </c>
      <c r="S2578" s="169">
        <v>1</v>
      </c>
      <c r="T2578" s="167" t="s">
        <v>3529</v>
      </c>
      <c r="U2578" s="169" t="s">
        <v>3530</v>
      </c>
      <c r="V2578" s="167" t="s">
        <v>7075</v>
      </c>
      <c r="W2578" s="167" t="s">
        <v>6466</v>
      </c>
      <c r="X2578" s="170" t="s">
        <v>157</v>
      </c>
      <c r="Y2578" s="171" t="s">
        <v>617</v>
      </c>
      <c r="Z2578" s="167" t="s">
        <v>618</v>
      </c>
      <c r="AA2578" s="176">
        <v>1440</v>
      </c>
      <c r="AB2578" s="167" t="s">
        <v>11254</v>
      </c>
      <c r="AC2578" s="176">
        <v>1440</v>
      </c>
      <c r="AD2578" s="167" t="s">
        <v>11254</v>
      </c>
      <c r="AE2578" s="176">
        <v>553248</v>
      </c>
    </row>
    <row r="2579" spans="1:31">
      <c r="A2579" s="178">
        <v>108275655020</v>
      </c>
      <c r="B2579" s="166">
        <v>46167</v>
      </c>
      <c r="C2579" s="167" t="s">
        <v>3524</v>
      </c>
      <c r="D2579" s="167" t="s">
        <v>3525</v>
      </c>
      <c r="E2579" s="167" t="s">
        <v>3526</v>
      </c>
      <c r="F2579" s="167" t="s">
        <v>3501</v>
      </c>
      <c r="G2579" s="167" t="s">
        <v>3502</v>
      </c>
      <c r="H2579" s="168">
        <v>46168</v>
      </c>
      <c r="I2579" s="167" t="s">
        <v>7074</v>
      </c>
      <c r="J2579" s="169">
        <v>26161</v>
      </c>
      <c r="K2579" s="167" t="s">
        <v>55</v>
      </c>
      <c r="L2579" s="169">
        <v>1</v>
      </c>
      <c r="M2579" s="167" t="s">
        <v>3513</v>
      </c>
      <c r="N2579" s="169">
        <v>3.4</v>
      </c>
      <c r="O2579" s="167" t="s">
        <v>3505</v>
      </c>
      <c r="P2579" s="167"/>
      <c r="Q2579" s="167" t="s">
        <v>5141</v>
      </c>
      <c r="R2579" s="167" t="s">
        <v>3528</v>
      </c>
      <c r="S2579" s="169">
        <v>1</v>
      </c>
      <c r="T2579" s="167" t="s">
        <v>3529</v>
      </c>
      <c r="U2579" s="169" t="s">
        <v>3530</v>
      </c>
      <c r="V2579" s="167" t="s">
        <v>6465</v>
      </c>
      <c r="W2579" s="167" t="s">
        <v>6466</v>
      </c>
      <c r="X2579" s="170" t="s">
        <v>157</v>
      </c>
      <c r="Y2579" s="171" t="s">
        <v>621</v>
      </c>
      <c r="Z2579" s="167" t="s">
        <v>622</v>
      </c>
      <c r="AA2579" s="176">
        <v>1440</v>
      </c>
      <c r="AB2579" s="167" t="s">
        <v>11254</v>
      </c>
      <c r="AC2579" s="176">
        <v>1440</v>
      </c>
      <c r="AD2579" s="167" t="s">
        <v>11254</v>
      </c>
      <c r="AE2579" s="176">
        <v>553248</v>
      </c>
    </row>
    <row r="2580" spans="1:31">
      <c r="A2580" s="178">
        <v>108275660360</v>
      </c>
      <c r="B2580" s="166">
        <v>46167</v>
      </c>
      <c r="C2580" s="167" t="s">
        <v>3524</v>
      </c>
      <c r="D2580" s="167" t="s">
        <v>3525</v>
      </c>
      <c r="E2580" s="167" t="s">
        <v>3526</v>
      </c>
      <c r="F2580" s="167" t="s">
        <v>3501</v>
      </c>
      <c r="G2580" s="167" t="s">
        <v>3502</v>
      </c>
      <c r="H2580" s="168">
        <v>46168</v>
      </c>
      <c r="I2580" s="167" t="s">
        <v>7074</v>
      </c>
      <c r="J2580" s="169">
        <v>26161</v>
      </c>
      <c r="K2580" s="167" t="s">
        <v>55</v>
      </c>
      <c r="L2580" s="169">
        <v>1</v>
      </c>
      <c r="M2580" s="167" t="s">
        <v>3513</v>
      </c>
      <c r="N2580" s="169">
        <v>3.4</v>
      </c>
      <c r="O2580" s="167" t="s">
        <v>3505</v>
      </c>
      <c r="P2580" s="167"/>
      <c r="Q2580" s="167" t="s">
        <v>5141</v>
      </c>
      <c r="R2580" s="167" t="s">
        <v>3528</v>
      </c>
      <c r="S2580" s="169">
        <v>1</v>
      </c>
      <c r="T2580" s="167" t="s">
        <v>3529</v>
      </c>
      <c r="U2580" s="169" t="s">
        <v>3530</v>
      </c>
      <c r="V2580" s="167" t="s">
        <v>6465</v>
      </c>
      <c r="W2580" s="167" t="s">
        <v>6466</v>
      </c>
      <c r="X2580" s="170" t="s">
        <v>157</v>
      </c>
      <c r="Y2580" s="171" t="s">
        <v>625</v>
      </c>
      <c r="Z2580" s="167" t="s">
        <v>626</v>
      </c>
      <c r="AA2580" s="176">
        <v>1440</v>
      </c>
      <c r="AB2580" s="167" t="s">
        <v>11254</v>
      </c>
      <c r="AC2580" s="176">
        <v>1440</v>
      </c>
      <c r="AD2580" s="167" t="s">
        <v>11254</v>
      </c>
      <c r="AE2580" s="176">
        <v>553248</v>
      </c>
    </row>
    <row r="2581" spans="1:31">
      <c r="A2581" s="178">
        <v>108275668760</v>
      </c>
      <c r="B2581" s="166">
        <v>46167</v>
      </c>
      <c r="C2581" s="167" t="s">
        <v>3524</v>
      </c>
      <c r="D2581" s="167" t="s">
        <v>3525</v>
      </c>
      <c r="E2581" s="167" t="s">
        <v>3526</v>
      </c>
      <c r="F2581" s="167" t="s">
        <v>3501</v>
      </c>
      <c r="G2581" s="167" t="s">
        <v>3502</v>
      </c>
      <c r="H2581" s="168">
        <v>46168</v>
      </c>
      <c r="I2581" s="167" t="s">
        <v>7074</v>
      </c>
      <c r="J2581" s="169">
        <v>26161</v>
      </c>
      <c r="K2581" s="167" t="s">
        <v>55</v>
      </c>
      <c r="L2581" s="169">
        <v>1</v>
      </c>
      <c r="M2581" s="167" t="s">
        <v>3513</v>
      </c>
      <c r="N2581" s="169">
        <v>3.4</v>
      </c>
      <c r="O2581" s="167" t="s">
        <v>3505</v>
      </c>
      <c r="P2581" s="167"/>
      <c r="Q2581" s="167" t="s">
        <v>5141</v>
      </c>
      <c r="R2581" s="167" t="s">
        <v>3528</v>
      </c>
      <c r="S2581" s="169">
        <v>1</v>
      </c>
      <c r="T2581" s="167" t="s">
        <v>3529</v>
      </c>
      <c r="U2581" s="169" t="s">
        <v>3530</v>
      </c>
      <c r="V2581" s="167" t="s">
        <v>6465</v>
      </c>
      <c r="W2581" s="167" t="s">
        <v>6466</v>
      </c>
      <c r="X2581" s="170" t="s">
        <v>157</v>
      </c>
      <c r="Y2581" s="171" t="s">
        <v>629</v>
      </c>
      <c r="Z2581" s="167" t="s">
        <v>630</v>
      </c>
      <c r="AA2581" s="176">
        <v>1440</v>
      </c>
      <c r="AB2581" s="167" t="s">
        <v>11254</v>
      </c>
      <c r="AC2581" s="176">
        <v>1440</v>
      </c>
      <c r="AD2581" s="167" t="s">
        <v>11254</v>
      </c>
      <c r="AE2581" s="176">
        <v>553248</v>
      </c>
    </row>
    <row r="2582" spans="1:31">
      <c r="A2582" s="178">
        <v>108275696320</v>
      </c>
      <c r="B2582" s="166">
        <v>46167</v>
      </c>
      <c r="C2582" s="167" t="s">
        <v>3524</v>
      </c>
      <c r="D2582" s="167" t="s">
        <v>3525</v>
      </c>
      <c r="E2582" s="167" t="s">
        <v>3526</v>
      </c>
      <c r="F2582" s="167" t="s">
        <v>3501</v>
      </c>
      <c r="G2582" s="167" t="s">
        <v>3502</v>
      </c>
      <c r="H2582" s="168">
        <v>46168</v>
      </c>
      <c r="I2582" s="167" t="s">
        <v>7074</v>
      </c>
      <c r="J2582" s="169">
        <v>26161</v>
      </c>
      <c r="K2582" s="167" t="s">
        <v>55</v>
      </c>
      <c r="L2582" s="169">
        <v>1</v>
      </c>
      <c r="M2582" s="167" t="s">
        <v>3513</v>
      </c>
      <c r="N2582" s="169">
        <v>3.4</v>
      </c>
      <c r="O2582" s="167" t="s">
        <v>3505</v>
      </c>
      <c r="P2582" s="167"/>
      <c r="Q2582" s="167" t="s">
        <v>5141</v>
      </c>
      <c r="R2582" s="167" t="s">
        <v>3528</v>
      </c>
      <c r="S2582" s="169">
        <v>1</v>
      </c>
      <c r="T2582" s="167" t="s">
        <v>3529</v>
      </c>
      <c r="U2582" s="169" t="s">
        <v>3530</v>
      </c>
      <c r="V2582" s="167" t="s">
        <v>6465</v>
      </c>
      <c r="W2582" s="167" t="s">
        <v>6466</v>
      </c>
      <c r="X2582" s="170" t="s">
        <v>157</v>
      </c>
      <c r="Y2582" s="171" t="s">
        <v>633</v>
      </c>
      <c r="Z2582" s="167" t="s">
        <v>634</v>
      </c>
      <c r="AA2582" s="176">
        <v>1440</v>
      </c>
      <c r="AB2582" s="167" t="s">
        <v>11254</v>
      </c>
      <c r="AC2582" s="176">
        <v>1440</v>
      </c>
      <c r="AD2582" s="167" t="s">
        <v>11254</v>
      </c>
      <c r="AE2582" s="176">
        <v>553248</v>
      </c>
    </row>
    <row r="2583" spans="1:31">
      <c r="A2583" s="178">
        <v>108275703100</v>
      </c>
      <c r="B2583" s="166">
        <v>46167</v>
      </c>
      <c r="C2583" s="167" t="s">
        <v>3524</v>
      </c>
      <c r="D2583" s="167" t="s">
        <v>3525</v>
      </c>
      <c r="E2583" s="167" t="s">
        <v>3526</v>
      </c>
      <c r="F2583" s="167" t="s">
        <v>3501</v>
      </c>
      <c r="G2583" s="167" t="s">
        <v>3502</v>
      </c>
      <c r="H2583" s="168">
        <v>46168</v>
      </c>
      <c r="I2583" s="167" t="s">
        <v>7074</v>
      </c>
      <c r="J2583" s="169">
        <v>26161</v>
      </c>
      <c r="K2583" s="167" t="s">
        <v>55</v>
      </c>
      <c r="L2583" s="169">
        <v>1</v>
      </c>
      <c r="M2583" s="167" t="s">
        <v>3513</v>
      </c>
      <c r="N2583" s="169">
        <v>3.4</v>
      </c>
      <c r="O2583" s="167" t="s">
        <v>3505</v>
      </c>
      <c r="P2583" s="167"/>
      <c r="Q2583" s="167" t="s">
        <v>5141</v>
      </c>
      <c r="R2583" s="167" t="s">
        <v>3528</v>
      </c>
      <c r="S2583" s="169">
        <v>1</v>
      </c>
      <c r="T2583" s="167" t="s">
        <v>3529</v>
      </c>
      <c r="U2583" s="169" t="s">
        <v>3530</v>
      </c>
      <c r="V2583" s="167" t="s">
        <v>6465</v>
      </c>
      <c r="W2583" s="167" t="s">
        <v>6466</v>
      </c>
      <c r="X2583" s="170" t="s">
        <v>157</v>
      </c>
      <c r="Y2583" s="171" t="s">
        <v>637</v>
      </c>
      <c r="Z2583" s="167" t="s">
        <v>638</v>
      </c>
      <c r="AA2583" s="176">
        <v>1440</v>
      </c>
      <c r="AB2583" s="167" t="s">
        <v>11254</v>
      </c>
      <c r="AC2583" s="176">
        <v>1440</v>
      </c>
      <c r="AD2583" s="167" t="s">
        <v>11254</v>
      </c>
      <c r="AE2583" s="176">
        <v>553248</v>
      </c>
    </row>
    <row r="2584" spans="1:31">
      <c r="A2584" s="178">
        <v>108275730510</v>
      </c>
      <c r="B2584" s="166">
        <v>46167</v>
      </c>
      <c r="C2584" s="167" t="s">
        <v>3524</v>
      </c>
      <c r="D2584" s="167" t="s">
        <v>3525</v>
      </c>
      <c r="E2584" s="167" t="s">
        <v>3526</v>
      </c>
      <c r="F2584" s="167" t="s">
        <v>3501</v>
      </c>
      <c r="G2584" s="167" t="s">
        <v>3502</v>
      </c>
      <c r="H2584" s="168">
        <v>46168</v>
      </c>
      <c r="I2584" s="167" t="s">
        <v>7074</v>
      </c>
      <c r="J2584" s="169">
        <v>26161</v>
      </c>
      <c r="K2584" s="167" t="s">
        <v>55</v>
      </c>
      <c r="L2584" s="169">
        <v>1</v>
      </c>
      <c r="M2584" s="167" t="s">
        <v>3513</v>
      </c>
      <c r="N2584" s="169">
        <v>3.4</v>
      </c>
      <c r="O2584" s="167" t="s">
        <v>3505</v>
      </c>
      <c r="P2584" s="167"/>
      <c r="Q2584" s="167" t="s">
        <v>5141</v>
      </c>
      <c r="R2584" s="167" t="s">
        <v>3528</v>
      </c>
      <c r="S2584" s="169">
        <v>1</v>
      </c>
      <c r="T2584" s="167" t="s">
        <v>3529</v>
      </c>
      <c r="U2584" s="169" t="s">
        <v>3530</v>
      </c>
      <c r="V2584" s="167" t="s">
        <v>6465</v>
      </c>
      <c r="W2584" s="167" t="s">
        <v>6466</v>
      </c>
      <c r="X2584" s="170" t="s">
        <v>157</v>
      </c>
      <c r="Y2584" s="171" t="s">
        <v>641</v>
      </c>
      <c r="Z2584" s="167" t="s">
        <v>642</v>
      </c>
      <c r="AA2584" s="176">
        <v>1440</v>
      </c>
      <c r="AB2584" s="167" t="s">
        <v>11254</v>
      </c>
      <c r="AC2584" s="176">
        <v>1440</v>
      </c>
      <c r="AD2584" s="167" t="s">
        <v>11254</v>
      </c>
      <c r="AE2584" s="176">
        <v>553248</v>
      </c>
    </row>
    <row r="2585" spans="1:31">
      <c r="A2585" s="178">
        <v>108275741820</v>
      </c>
      <c r="B2585" s="166">
        <v>46167</v>
      </c>
      <c r="C2585" s="167" t="s">
        <v>3524</v>
      </c>
      <c r="D2585" s="167" t="s">
        <v>3525</v>
      </c>
      <c r="E2585" s="167" t="s">
        <v>3526</v>
      </c>
      <c r="F2585" s="167" t="s">
        <v>3501</v>
      </c>
      <c r="G2585" s="167" t="s">
        <v>3502</v>
      </c>
      <c r="H2585" s="168">
        <v>46168</v>
      </c>
      <c r="I2585" s="167" t="s">
        <v>7074</v>
      </c>
      <c r="J2585" s="169">
        <v>26161</v>
      </c>
      <c r="K2585" s="167" t="s">
        <v>55</v>
      </c>
      <c r="L2585" s="169">
        <v>1</v>
      </c>
      <c r="M2585" s="167" t="s">
        <v>3513</v>
      </c>
      <c r="N2585" s="169">
        <v>3.4</v>
      </c>
      <c r="O2585" s="167" t="s">
        <v>3505</v>
      </c>
      <c r="P2585" s="167"/>
      <c r="Q2585" s="167" t="s">
        <v>5141</v>
      </c>
      <c r="R2585" s="167" t="s">
        <v>3528</v>
      </c>
      <c r="S2585" s="169">
        <v>1</v>
      </c>
      <c r="T2585" s="167" t="s">
        <v>3529</v>
      </c>
      <c r="U2585" s="169" t="s">
        <v>3530</v>
      </c>
      <c r="V2585" s="167" t="s">
        <v>6465</v>
      </c>
      <c r="W2585" s="167" t="s">
        <v>6466</v>
      </c>
      <c r="X2585" s="170" t="s">
        <v>157</v>
      </c>
      <c r="Y2585" s="171" t="s">
        <v>645</v>
      </c>
      <c r="Z2585" s="167" t="s">
        <v>646</v>
      </c>
      <c r="AA2585" s="176">
        <v>1440</v>
      </c>
      <c r="AB2585" s="167" t="s">
        <v>11254</v>
      </c>
      <c r="AC2585" s="176">
        <v>1440</v>
      </c>
      <c r="AD2585" s="167" t="s">
        <v>11254</v>
      </c>
      <c r="AE2585" s="176">
        <v>553248</v>
      </c>
    </row>
    <row r="2586" spans="1:31">
      <c r="A2586" s="178">
        <v>108275745060</v>
      </c>
      <c r="B2586" s="166">
        <v>46167</v>
      </c>
      <c r="C2586" s="167" t="s">
        <v>3524</v>
      </c>
      <c r="D2586" s="167" t="s">
        <v>3525</v>
      </c>
      <c r="E2586" s="167" t="s">
        <v>3526</v>
      </c>
      <c r="F2586" s="167" t="s">
        <v>3501</v>
      </c>
      <c r="G2586" s="167" t="s">
        <v>3502</v>
      </c>
      <c r="H2586" s="168">
        <v>46168</v>
      </c>
      <c r="I2586" s="167" t="s">
        <v>7074</v>
      </c>
      <c r="J2586" s="169">
        <v>26161</v>
      </c>
      <c r="K2586" s="167" t="s">
        <v>55</v>
      </c>
      <c r="L2586" s="169">
        <v>1</v>
      </c>
      <c r="M2586" s="167" t="s">
        <v>3513</v>
      </c>
      <c r="N2586" s="169">
        <v>3.4</v>
      </c>
      <c r="O2586" s="167" t="s">
        <v>3505</v>
      </c>
      <c r="P2586" s="167"/>
      <c r="Q2586" s="167" t="s">
        <v>5141</v>
      </c>
      <c r="R2586" s="167" t="s">
        <v>3528</v>
      </c>
      <c r="S2586" s="169">
        <v>1</v>
      </c>
      <c r="T2586" s="167" t="s">
        <v>3529</v>
      </c>
      <c r="U2586" s="169" t="s">
        <v>3530</v>
      </c>
      <c r="V2586" s="167" t="s">
        <v>7076</v>
      </c>
      <c r="W2586" s="167" t="s">
        <v>6466</v>
      </c>
      <c r="X2586" s="170" t="s">
        <v>157</v>
      </c>
      <c r="Y2586" s="171" t="s">
        <v>649</v>
      </c>
      <c r="Z2586" s="167" t="s">
        <v>650</v>
      </c>
      <c r="AA2586" s="176">
        <v>1440</v>
      </c>
      <c r="AB2586" s="167" t="s">
        <v>11254</v>
      </c>
      <c r="AC2586" s="176">
        <v>1440</v>
      </c>
      <c r="AD2586" s="167" t="s">
        <v>11254</v>
      </c>
      <c r="AE2586" s="176">
        <v>553248</v>
      </c>
    </row>
    <row r="2587" spans="1:31">
      <c r="A2587" s="178">
        <v>108275769010</v>
      </c>
      <c r="B2587" s="166">
        <v>46167</v>
      </c>
      <c r="C2587" s="167" t="s">
        <v>3524</v>
      </c>
      <c r="D2587" s="167" t="s">
        <v>3525</v>
      </c>
      <c r="E2587" s="167" t="s">
        <v>3526</v>
      </c>
      <c r="F2587" s="167" t="s">
        <v>3501</v>
      </c>
      <c r="G2587" s="167" t="s">
        <v>3502</v>
      </c>
      <c r="H2587" s="168">
        <v>46168</v>
      </c>
      <c r="I2587" s="167" t="s">
        <v>7074</v>
      </c>
      <c r="J2587" s="169">
        <v>26161</v>
      </c>
      <c r="K2587" s="167" t="s">
        <v>55</v>
      </c>
      <c r="L2587" s="169">
        <v>1</v>
      </c>
      <c r="M2587" s="167" t="s">
        <v>3513</v>
      </c>
      <c r="N2587" s="169">
        <v>6.5</v>
      </c>
      <c r="O2587" s="167" t="s">
        <v>3505</v>
      </c>
      <c r="P2587" s="167"/>
      <c r="Q2587" s="167" t="s">
        <v>5141</v>
      </c>
      <c r="R2587" s="167" t="s">
        <v>3528</v>
      </c>
      <c r="S2587" s="169">
        <v>1</v>
      </c>
      <c r="T2587" s="167" t="s">
        <v>3529</v>
      </c>
      <c r="U2587" s="169" t="s">
        <v>3530</v>
      </c>
      <c r="V2587" s="167" t="s">
        <v>7077</v>
      </c>
      <c r="W2587" s="167" t="s">
        <v>5143</v>
      </c>
      <c r="X2587" s="170" t="s">
        <v>157</v>
      </c>
      <c r="Y2587" s="171" t="s">
        <v>653</v>
      </c>
      <c r="Z2587" s="167" t="s">
        <v>654</v>
      </c>
      <c r="AA2587" s="176">
        <v>3150</v>
      </c>
      <c r="AB2587" s="167" t="s">
        <v>11254</v>
      </c>
      <c r="AC2587" s="176">
        <v>3150</v>
      </c>
      <c r="AD2587" s="167" t="s">
        <v>11254</v>
      </c>
      <c r="AE2587" s="176">
        <v>330687</v>
      </c>
    </row>
    <row r="2588" spans="1:31">
      <c r="A2588" s="178">
        <v>108275788610</v>
      </c>
      <c r="B2588" s="166">
        <v>46167</v>
      </c>
      <c r="C2588" s="167" t="s">
        <v>3524</v>
      </c>
      <c r="D2588" s="167" t="s">
        <v>3525</v>
      </c>
      <c r="E2588" s="167" t="s">
        <v>3526</v>
      </c>
      <c r="F2588" s="167" t="s">
        <v>3501</v>
      </c>
      <c r="G2588" s="167" t="s">
        <v>3502</v>
      </c>
      <c r="H2588" s="168">
        <v>46168</v>
      </c>
      <c r="I2588" s="167" t="s">
        <v>7074</v>
      </c>
      <c r="J2588" s="169">
        <v>26161</v>
      </c>
      <c r="K2588" s="167" t="s">
        <v>55</v>
      </c>
      <c r="L2588" s="169">
        <v>1</v>
      </c>
      <c r="M2588" s="167" t="s">
        <v>3513</v>
      </c>
      <c r="N2588" s="169">
        <v>3.4</v>
      </c>
      <c r="O2588" s="167" t="s">
        <v>3505</v>
      </c>
      <c r="P2588" s="167"/>
      <c r="Q2588" s="167" t="s">
        <v>5141</v>
      </c>
      <c r="R2588" s="167" t="s">
        <v>3528</v>
      </c>
      <c r="S2588" s="169">
        <v>1</v>
      </c>
      <c r="T2588" s="167" t="s">
        <v>3529</v>
      </c>
      <c r="U2588" s="169" t="s">
        <v>3530</v>
      </c>
      <c r="V2588" s="167" t="s">
        <v>6465</v>
      </c>
      <c r="W2588" s="167" t="s">
        <v>6466</v>
      </c>
      <c r="X2588" s="170" t="s">
        <v>157</v>
      </c>
      <c r="Y2588" s="171" t="s">
        <v>657</v>
      </c>
      <c r="Z2588" s="167" t="s">
        <v>658</v>
      </c>
      <c r="AA2588" s="176">
        <v>1440</v>
      </c>
      <c r="AB2588" s="167" t="s">
        <v>11254</v>
      </c>
      <c r="AC2588" s="176">
        <v>1440</v>
      </c>
      <c r="AD2588" s="167" t="s">
        <v>11254</v>
      </c>
      <c r="AE2588" s="176">
        <v>553248</v>
      </c>
    </row>
    <row r="2589" spans="1:31">
      <c r="A2589" s="178">
        <v>108275794910</v>
      </c>
      <c r="B2589" s="166">
        <v>46167</v>
      </c>
      <c r="C2589" s="167" t="s">
        <v>3524</v>
      </c>
      <c r="D2589" s="167" t="s">
        <v>3525</v>
      </c>
      <c r="E2589" s="167" t="s">
        <v>3526</v>
      </c>
      <c r="F2589" s="167" t="s">
        <v>3501</v>
      </c>
      <c r="G2589" s="167" t="s">
        <v>3502</v>
      </c>
      <c r="H2589" s="168">
        <v>46168</v>
      </c>
      <c r="I2589" s="167" t="s">
        <v>7074</v>
      </c>
      <c r="J2589" s="169">
        <v>26161</v>
      </c>
      <c r="K2589" s="167" t="s">
        <v>55</v>
      </c>
      <c r="L2589" s="169">
        <v>1</v>
      </c>
      <c r="M2589" s="167" t="s">
        <v>3513</v>
      </c>
      <c r="N2589" s="169">
        <v>7.3</v>
      </c>
      <c r="O2589" s="167" t="s">
        <v>3505</v>
      </c>
      <c r="P2589" s="167"/>
      <c r="Q2589" s="167" t="s">
        <v>3506</v>
      </c>
      <c r="R2589" s="167" t="s">
        <v>3528</v>
      </c>
      <c r="S2589" s="169">
        <v>1</v>
      </c>
      <c r="T2589" s="167" t="s">
        <v>3529</v>
      </c>
      <c r="U2589" s="169" t="s">
        <v>3530</v>
      </c>
      <c r="V2589" s="167" t="s">
        <v>5166</v>
      </c>
      <c r="W2589" s="167" t="s">
        <v>5167</v>
      </c>
      <c r="X2589" s="170" t="s">
        <v>157</v>
      </c>
      <c r="Y2589" s="171" t="s">
        <v>661</v>
      </c>
      <c r="Z2589" s="167" t="s">
        <v>662</v>
      </c>
      <c r="AA2589" s="176">
        <v>4320</v>
      </c>
      <c r="AB2589" s="167" t="s">
        <v>11254</v>
      </c>
      <c r="AC2589" s="176">
        <v>4320</v>
      </c>
      <c r="AD2589" s="167" t="s">
        <v>11254</v>
      </c>
      <c r="AE2589" s="176">
        <v>529502.4</v>
      </c>
    </row>
    <row r="2590" spans="1:31">
      <c r="A2590" s="178">
        <v>108275821250</v>
      </c>
      <c r="B2590" s="166">
        <v>46167</v>
      </c>
      <c r="C2590" s="167" t="s">
        <v>3524</v>
      </c>
      <c r="D2590" s="167" t="s">
        <v>3525</v>
      </c>
      <c r="E2590" s="167" t="s">
        <v>3526</v>
      </c>
      <c r="F2590" s="167" t="s">
        <v>3501</v>
      </c>
      <c r="G2590" s="167" t="s">
        <v>3502</v>
      </c>
      <c r="H2590" s="168">
        <v>46168</v>
      </c>
      <c r="I2590" s="167" t="s">
        <v>7074</v>
      </c>
      <c r="J2590" s="169">
        <v>26161</v>
      </c>
      <c r="K2590" s="167" t="s">
        <v>55</v>
      </c>
      <c r="L2590" s="169">
        <v>1</v>
      </c>
      <c r="M2590" s="167" t="s">
        <v>3513</v>
      </c>
      <c r="N2590" s="169">
        <v>6.5</v>
      </c>
      <c r="O2590" s="167" t="s">
        <v>3505</v>
      </c>
      <c r="P2590" s="167"/>
      <c r="Q2590" s="167" t="s">
        <v>5141</v>
      </c>
      <c r="R2590" s="167" t="s">
        <v>3528</v>
      </c>
      <c r="S2590" s="169">
        <v>1</v>
      </c>
      <c r="T2590" s="167" t="s">
        <v>3529</v>
      </c>
      <c r="U2590" s="169" t="s">
        <v>3530</v>
      </c>
      <c r="V2590" s="167" t="s">
        <v>7077</v>
      </c>
      <c r="W2590" s="167" t="s">
        <v>5143</v>
      </c>
      <c r="X2590" s="170" t="s">
        <v>157</v>
      </c>
      <c r="Y2590" s="171" t="s">
        <v>664</v>
      </c>
      <c r="Z2590" s="167" t="s">
        <v>665</v>
      </c>
      <c r="AA2590" s="176">
        <v>3150</v>
      </c>
      <c r="AB2590" s="167" t="s">
        <v>11254</v>
      </c>
      <c r="AC2590" s="176">
        <v>3150</v>
      </c>
      <c r="AD2590" s="167" t="s">
        <v>11254</v>
      </c>
      <c r="AE2590" s="176">
        <v>330687</v>
      </c>
    </row>
    <row r="2591" spans="1:31">
      <c r="A2591" s="178">
        <v>108275861630</v>
      </c>
      <c r="B2591" s="166">
        <v>46167</v>
      </c>
      <c r="C2591" s="167" t="s">
        <v>3524</v>
      </c>
      <c r="D2591" s="167" t="s">
        <v>3525</v>
      </c>
      <c r="E2591" s="167" t="s">
        <v>3526</v>
      </c>
      <c r="F2591" s="167" t="s">
        <v>3501</v>
      </c>
      <c r="G2591" s="167" t="s">
        <v>3502</v>
      </c>
      <c r="H2591" s="168">
        <v>46168</v>
      </c>
      <c r="I2591" s="167" t="s">
        <v>7074</v>
      </c>
      <c r="J2591" s="169">
        <v>26161</v>
      </c>
      <c r="K2591" s="167" t="s">
        <v>55</v>
      </c>
      <c r="L2591" s="169">
        <v>1</v>
      </c>
      <c r="M2591" s="167" t="s">
        <v>3513</v>
      </c>
      <c r="N2591" s="169">
        <v>3.4</v>
      </c>
      <c r="O2591" s="167" t="s">
        <v>3505</v>
      </c>
      <c r="P2591" s="167"/>
      <c r="Q2591" s="167" t="s">
        <v>5141</v>
      </c>
      <c r="R2591" s="167" t="s">
        <v>3528</v>
      </c>
      <c r="S2591" s="169">
        <v>1</v>
      </c>
      <c r="T2591" s="167" t="s">
        <v>3529</v>
      </c>
      <c r="U2591" s="169" t="s">
        <v>3530</v>
      </c>
      <c r="V2591" s="167" t="s">
        <v>6465</v>
      </c>
      <c r="W2591" s="167" t="s">
        <v>6466</v>
      </c>
      <c r="X2591" s="170" t="s">
        <v>157</v>
      </c>
      <c r="Y2591" s="171" t="s">
        <v>668</v>
      </c>
      <c r="Z2591" s="167" t="s">
        <v>669</v>
      </c>
      <c r="AA2591" s="176">
        <v>1440</v>
      </c>
      <c r="AB2591" s="167" t="s">
        <v>11254</v>
      </c>
      <c r="AC2591" s="176">
        <v>1440</v>
      </c>
      <c r="AD2591" s="167" t="s">
        <v>11254</v>
      </c>
      <c r="AE2591" s="176">
        <v>553248</v>
      </c>
    </row>
    <row r="2592" spans="1:31">
      <c r="A2592" s="178">
        <v>108275872130</v>
      </c>
      <c r="B2592" s="166">
        <v>46167</v>
      </c>
      <c r="C2592" s="167" t="s">
        <v>3524</v>
      </c>
      <c r="D2592" s="167" t="s">
        <v>3525</v>
      </c>
      <c r="E2592" s="167" t="s">
        <v>3526</v>
      </c>
      <c r="F2592" s="167" t="s">
        <v>3501</v>
      </c>
      <c r="G2592" s="167" t="s">
        <v>3502</v>
      </c>
      <c r="H2592" s="168">
        <v>46168</v>
      </c>
      <c r="I2592" s="167" t="s">
        <v>7074</v>
      </c>
      <c r="J2592" s="169">
        <v>26161</v>
      </c>
      <c r="K2592" s="167" t="s">
        <v>55</v>
      </c>
      <c r="L2592" s="169">
        <v>1</v>
      </c>
      <c r="M2592" s="167" t="s">
        <v>3513</v>
      </c>
      <c r="N2592" s="169">
        <v>3.4</v>
      </c>
      <c r="O2592" s="167" t="s">
        <v>3505</v>
      </c>
      <c r="P2592" s="167"/>
      <c r="Q2592" s="167" t="s">
        <v>5141</v>
      </c>
      <c r="R2592" s="167" t="s">
        <v>3528</v>
      </c>
      <c r="S2592" s="169">
        <v>1</v>
      </c>
      <c r="T2592" s="167" t="s">
        <v>3529</v>
      </c>
      <c r="U2592" s="169" t="s">
        <v>3530</v>
      </c>
      <c r="V2592" s="167" t="s">
        <v>6465</v>
      </c>
      <c r="W2592" s="167" t="s">
        <v>6466</v>
      </c>
      <c r="X2592" s="170" t="s">
        <v>157</v>
      </c>
      <c r="Y2592" s="171" t="s">
        <v>672</v>
      </c>
      <c r="Z2592" s="167" t="s">
        <v>673</v>
      </c>
      <c r="AA2592" s="176">
        <v>1431</v>
      </c>
      <c r="AB2592" s="167" t="s">
        <v>11254</v>
      </c>
      <c r="AC2592" s="176">
        <v>1431</v>
      </c>
      <c r="AD2592" s="167" t="s">
        <v>11254</v>
      </c>
      <c r="AE2592" s="176">
        <v>549790.19999999995</v>
      </c>
    </row>
    <row r="2593" spans="1:31">
      <c r="A2593" s="178">
        <v>108275887750</v>
      </c>
      <c r="B2593" s="166">
        <v>46167</v>
      </c>
      <c r="C2593" s="167" t="s">
        <v>3524</v>
      </c>
      <c r="D2593" s="167" t="s">
        <v>3525</v>
      </c>
      <c r="E2593" s="167" t="s">
        <v>3526</v>
      </c>
      <c r="F2593" s="167" t="s">
        <v>3501</v>
      </c>
      <c r="G2593" s="167" t="s">
        <v>3502</v>
      </c>
      <c r="H2593" s="168">
        <v>46168</v>
      </c>
      <c r="I2593" s="167" t="s">
        <v>7074</v>
      </c>
      <c r="J2593" s="169">
        <v>26161</v>
      </c>
      <c r="K2593" s="167" t="s">
        <v>55</v>
      </c>
      <c r="L2593" s="169">
        <v>2</v>
      </c>
      <c r="M2593" s="167" t="s">
        <v>3513</v>
      </c>
      <c r="N2593" s="169">
        <v>9.1999999999999993</v>
      </c>
      <c r="O2593" s="167" t="s">
        <v>3505</v>
      </c>
      <c r="P2593" s="167"/>
      <c r="Q2593" s="167" t="s">
        <v>5141</v>
      </c>
      <c r="R2593" s="167" t="s">
        <v>3528</v>
      </c>
      <c r="S2593" s="169">
        <v>1</v>
      </c>
      <c r="T2593" s="167" t="s">
        <v>3529</v>
      </c>
      <c r="U2593" s="169" t="s">
        <v>3530</v>
      </c>
      <c r="V2593" s="167" t="s">
        <v>7078</v>
      </c>
      <c r="W2593" s="167" t="s">
        <v>5167</v>
      </c>
      <c r="X2593" s="170" t="s">
        <v>157</v>
      </c>
      <c r="Y2593" s="171" t="s">
        <v>676</v>
      </c>
      <c r="Z2593" s="167" t="s">
        <v>677</v>
      </c>
      <c r="AA2593" s="176">
        <v>4680</v>
      </c>
      <c r="AB2593" s="167" t="s">
        <v>11254</v>
      </c>
      <c r="AC2593" s="176">
        <v>4680</v>
      </c>
      <c r="AD2593" s="167" t="s">
        <v>11254</v>
      </c>
      <c r="AE2593" s="176">
        <v>573627.6</v>
      </c>
    </row>
    <row r="2594" spans="1:31">
      <c r="A2594" s="178">
        <v>108275898250</v>
      </c>
      <c r="B2594" s="166">
        <v>46167</v>
      </c>
      <c r="C2594" s="167" t="s">
        <v>3524</v>
      </c>
      <c r="D2594" s="167" t="s">
        <v>3525</v>
      </c>
      <c r="E2594" s="167" t="s">
        <v>3526</v>
      </c>
      <c r="F2594" s="167" t="s">
        <v>3501</v>
      </c>
      <c r="G2594" s="167" t="s">
        <v>3502</v>
      </c>
      <c r="H2594" s="168">
        <v>46168</v>
      </c>
      <c r="I2594" s="167" t="s">
        <v>7074</v>
      </c>
      <c r="J2594" s="169">
        <v>26161</v>
      </c>
      <c r="K2594" s="167" t="s">
        <v>55</v>
      </c>
      <c r="L2594" s="169">
        <v>1</v>
      </c>
      <c r="M2594" s="167" t="s">
        <v>3513</v>
      </c>
      <c r="N2594" s="169">
        <v>3.4</v>
      </c>
      <c r="O2594" s="167" t="s">
        <v>3505</v>
      </c>
      <c r="P2594" s="167"/>
      <c r="Q2594" s="167" t="s">
        <v>5141</v>
      </c>
      <c r="R2594" s="167" t="s">
        <v>3528</v>
      </c>
      <c r="S2594" s="169">
        <v>1</v>
      </c>
      <c r="T2594" s="167" t="s">
        <v>3529</v>
      </c>
      <c r="U2594" s="169" t="s">
        <v>3530</v>
      </c>
      <c r="V2594" s="167" t="s">
        <v>6465</v>
      </c>
      <c r="W2594" s="167" t="s">
        <v>6466</v>
      </c>
      <c r="X2594" s="170" t="s">
        <v>157</v>
      </c>
      <c r="Y2594" s="171" t="s">
        <v>679</v>
      </c>
      <c r="Z2594" s="167" t="s">
        <v>680</v>
      </c>
      <c r="AA2594" s="176">
        <v>1440</v>
      </c>
      <c r="AB2594" s="167" t="s">
        <v>11254</v>
      </c>
      <c r="AC2594" s="176">
        <v>1440</v>
      </c>
      <c r="AD2594" s="167" t="s">
        <v>11254</v>
      </c>
      <c r="AE2594" s="176">
        <v>553248</v>
      </c>
    </row>
    <row r="2595" spans="1:31">
      <c r="A2595" s="178">
        <v>108275908200</v>
      </c>
      <c r="B2595" s="166">
        <v>46167</v>
      </c>
      <c r="C2595" s="167" t="s">
        <v>3610</v>
      </c>
      <c r="D2595" s="167" t="s">
        <v>3525</v>
      </c>
      <c r="E2595" s="167" t="s">
        <v>3526</v>
      </c>
      <c r="F2595" s="167" t="s">
        <v>3501</v>
      </c>
      <c r="G2595" s="167" t="s">
        <v>3502</v>
      </c>
      <c r="H2595" s="168">
        <v>46168</v>
      </c>
      <c r="I2595" s="167"/>
      <c r="J2595" s="169">
        <v>26161</v>
      </c>
      <c r="K2595" s="167" t="s">
        <v>55</v>
      </c>
      <c r="L2595" s="169">
        <v>1</v>
      </c>
      <c r="M2595" s="167" t="s">
        <v>4084</v>
      </c>
      <c r="N2595" s="169">
        <v>0.9</v>
      </c>
      <c r="O2595" s="167" t="s">
        <v>3505</v>
      </c>
      <c r="P2595" s="167"/>
      <c r="Q2595" s="167" t="s">
        <v>3514</v>
      </c>
      <c r="R2595" s="167" t="s">
        <v>4160</v>
      </c>
      <c r="S2595" s="169">
        <v>1</v>
      </c>
      <c r="T2595" s="167"/>
      <c r="U2595" s="169" t="s">
        <v>4992</v>
      </c>
      <c r="V2595" s="167" t="s">
        <v>7079</v>
      </c>
      <c r="W2595" s="167" t="s">
        <v>7080</v>
      </c>
      <c r="X2595" s="170" t="s">
        <v>159</v>
      </c>
      <c r="Y2595" s="171" t="s">
        <v>3420</v>
      </c>
      <c r="Z2595" s="167" t="s">
        <v>1977</v>
      </c>
      <c r="AA2595" s="176">
        <v>3</v>
      </c>
      <c r="AB2595" s="167" t="s">
        <v>11254</v>
      </c>
      <c r="AC2595" s="176">
        <v>3</v>
      </c>
      <c r="AD2595" s="167" t="s">
        <v>11254</v>
      </c>
      <c r="AE2595" s="176">
        <v>30</v>
      </c>
    </row>
    <row r="2596" spans="1:31">
      <c r="A2596" s="178">
        <v>108276113960</v>
      </c>
      <c r="B2596" s="166">
        <v>46167</v>
      </c>
      <c r="C2596" s="167" t="s">
        <v>3524</v>
      </c>
      <c r="D2596" s="167" t="s">
        <v>3525</v>
      </c>
      <c r="E2596" s="167" t="s">
        <v>3526</v>
      </c>
      <c r="F2596" s="167" t="s">
        <v>3501</v>
      </c>
      <c r="G2596" s="167" t="s">
        <v>3502</v>
      </c>
      <c r="H2596" s="168">
        <v>46168</v>
      </c>
      <c r="I2596" s="167" t="s">
        <v>7074</v>
      </c>
      <c r="J2596" s="169">
        <v>26161</v>
      </c>
      <c r="K2596" s="167" t="s">
        <v>55</v>
      </c>
      <c r="L2596" s="169">
        <v>1</v>
      </c>
      <c r="M2596" s="167" t="s">
        <v>3513</v>
      </c>
      <c r="N2596" s="169">
        <v>6.5</v>
      </c>
      <c r="O2596" s="167" t="s">
        <v>3505</v>
      </c>
      <c r="P2596" s="167"/>
      <c r="Q2596" s="167" t="s">
        <v>5141</v>
      </c>
      <c r="R2596" s="167" t="s">
        <v>3528</v>
      </c>
      <c r="S2596" s="169">
        <v>1</v>
      </c>
      <c r="T2596" s="167" t="s">
        <v>3529</v>
      </c>
      <c r="U2596" s="169" t="s">
        <v>3530</v>
      </c>
      <c r="V2596" s="167" t="s">
        <v>5142</v>
      </c>
      <c r="W2596" s="167" t="s">
        <v>5143</v>
      </c>
      <c r="X2596" s="170" t="s">
        <v>157</v>
      </c>
      <c r="Y2596" s="171" t="s">
        <v>683</v>
      </c>
      <c r="Z2596" s="167" t="s">
        <v>684</v>
      </c>
      <c r="AA2596" s="176">
        <v>3150</v>
      </c>
      <c r="AB2596" s="167" t="s">
        <v>11254</v>
      </c>
      <c r="AC2596" s="176">
        <v>3150</v>
      </c>
      <c r="AD2596" s="167" t="s">
        <v>11254</v>
      </c>
      <c r="AE2596" s="176">
        <v>330687</v>
      </c>
    </row>
    <row r="2597" spans="1:31">
      <c r="A2597" s="178">
        <v>108276114700</v>
      </c>
      <c r="B2597" s="166">
        <v>46167</v>
      </c>
      <c r="C2597" s="167" t="s">
        <v>3524</v>
      </c>
      <c r="D2597" s="167" t="s">
        <v>3525</v>
      </c>
      <c r="E2597" s="167" t="s">
        <v>3526</v>
      </c>
      <c r="F2597" s="167" t="s">
        <v>3501</v>
      </c>
      <c r="G2597" s="167" t="s">
        <v>3502</v>
      </c>
      <c r="H2597" s="168">
        <v>46168</v>
      </c>
      <c r="I2597" s="167" t="s">
        <v>7074</v>
      </c>
      <c r="J2597" s="169">
        <v>26161</v>
      </c>
      <c r="K2597" s="167" t="s">
        <v>55</v>
      </c>
      <c r="L2597" s="169">
        <v>1</v>
      </c>
      <c r="M2597" s="167" t="s">
        <v>3513</v>
      </c>
      <c r="N2597" s="169">
        <v>2.2999999999999998</v>
      </c>
      <c r="O2597" s="167" t="s">
        <v>3505</v>
      </c>
      <c r="P2597" s="167"/>
      <c r="Q2597" s="167" t="s">
        <v>5141</v>
      </c>
      <c r="R2597" s="167" t="s">
        <v>3528</v>
      </c>
      <c r="S2597" s="169">
        <v>1</v>
      </c>
      <c r="T2597" s="167" t="s">
        <v>3529</v>
      </c>
      <c r="U2597" s="169" t="s">
        <v>3530</v>
      </c>
      <c r="V2597" s="167" t="s">
        <v>7081</v>
      </c>
      <c r="W2597" s="167" t="s">
        <v>5143</v>
      </c>
      <c r="X2597" s="170" t="s">
        <v>157</v>
      </c>
      <c r="Y2597" s="171" t="s">
        <v>687</v>
      </c>
      <c r="Z2597" s="167" t="s">
        <v>688</v>
      </c>
      <c r="AA2597" s="176">
        <v>581</v>
      </c>
      <c r="AB2597" s="167" t="s">
        <v>11254</v>
      </c>
      <c r="AC2597" s="176">
        <v>581</v>
      </c>
      <c r="AD2597" s="167" t="s">
        <v>11254</v>
      </c>
      <c r="AE2597" s="176">
        <v>60993.38</v>
      </c>
    </row>
    <row r="2598" spans="1:31">
      <c r="A2598" s="178">
        <v>108276136950</v>
      </c>
      <c r="B2598" s="166">
        <v>46167</v>
      </c>
      <c r="C2598" s="167" t="s">
        <v>3524</v>
      </c>
      <c r="D2598" s="167" t="s">
        <v>3525</v>
      </c>
      <c r="E2598" s="167" t="s">
        <v>3526</v>
      </c>
      <c r="F2598" s="167" t="s">
        <v>3501</v>
      </c>
      <c r="G2598" s="167" t="s">
        <v>3502</v>
      </c>
      <c r="H2598" s="168">
        <v>46168</v>
      </c>
      <c r="I2598" s="167" t="s">
        <v>7074</v>
      </c>
      <c r="J2598" s="169">
        <v>26161</v>
      </c>
      <c r="K2598" s="167" t="s">
        <v>55</v>
      </c>
      <c r="L2598" s="169">
        <v>1</v>
      </c>
      <c r="M2598" s="167" t="s">
        <v>3513</v>
      </c>
      <c r="N2598" s="169">
        <v>6.5</v>
      </c>
      <c r="O2598" s="167" t="s">
        <v>3505</v>
      </c>
      <c r="P2598" s="167"/>
      <c r="Q2598" s="167" t="s">
        <v>5141</v>
      </c>
      <c r="R2598" s="167" t="s">
        <v>3528</v>
      </c>
      <c r="S2598" s="169">
        <v>1</v>
      </c>
      <c r="T2598" s="167" t="s">
        <v>3529</v>
      </c>
      <c r="U2598" s="169" t="s">
        <v>3530</v>
      </c>
      <c r="V2598" s="167" t="s">
        <v>5142</v>
      </c>
      <c r="W2598" s="167" t="s">
        <v>5143</v>
      </c>
      <c r="X2598" s="170" t="s">
        <v>157</v>
      </c>
      <c r="Y2598" s="171" t="s">
        <v>691</v>
      </c>
      <c r="Z2598" s="167" t="s">
        <v>692</v>
      </c>
      <c r="AA2598" s="176">
        <v>3150</v>
      </c>
      <c r="AB2598" s="167" t="s">
        <v>11254</v>
      </c>
      <c r="AC2598" s="176">
        <v>3150</v>
      </c>
      <c r="AD2598" s="167" t="s">
        <v>11254</v>
      </c>
      <c r="AE2598" s="176">
        <v>330687</v>
      </c>
    </row>
    <row r="2599" spans="1:31">
      <c r="A2599" s="178">
        <v>108276159350</v>
      </c>
      <c r="B2599" s="166">
        <v>46167</v>
      </c>
      <c r="C2599" s="167" t="s">
        <v>3524</v>
      </c>
      <c r="D2599" s="167" t="s">
        <v>3525</v>
      </c>
      <c r="E2599" s="167" t="s">
        <v>3526</v>
      </c>
      <c r="F2599" s="167" t="s">
        <v>3501</v>
      </c>
      <c r="G2599" s="167" t="s">
        <v>3502</v>
      </c>
      <c r="H2599" s="168">
        <v>46168</v>
      </c>
      <c r="I2599" s="167" t="s">
        <v>7074</v>
      </c>
      <c r="J2599" s="169">
        <v>26161</v>
      </c>
      <c r="K2599" s="167" t="s">
        <v>55</v>
      </c>
      <c r="L2599" s="169">
        <v>1</v>
      </c>
      <c r="M2599" s="167" t="s">
        <v>3513</v>
      </c>
      <c r="N2599" s="169">
        <v>3.4</v>
      </c>
      <c r="O2599" s="167" t="s">
        <v>3505</v>
      </c>
      <c r="P2599" s="167"/>
      <c r="Q2599" s="167" t="s">
        <v>5141</v>
      </c>
      <c r="R2599" s="167" t="s">
        <v>3528</v>
      </c>
      <c r="S2599" s="169">
        <v>1</v>
      </c>
      <c r="T2599" s="167" t="s">
        <v>3529</v>
      </c>
      <c r="U2599" s="169" t="s">
        <v>3530</v>
      </c>
      <c r="V2599" s="167" t="s">
        <v>6465</v>
      </c>
      <c r="W2599" s="167" t="s">
        <v>6466</v>
      </c>
      <c r="X2599" s="170" t="s">
        <v>157</v>
      </c>
      <c r="Y2599" s="171" t="s">
        <v>695</v>
      </c>
      <c r="Z2599" s="167" t="s">
        <v>696</v>
      </c>
      <c r="AA2599" s="176">
        <v>1440</v>
      </c>
      <c r="AB2599" s="167" t="s">
        <v>11254</v>
      </c>
      <c r="AC2599" s="176">
        <v>1440</v>
      </c>
      <c r="AD2599" s="167" t="s">
        <v>11254</v>
      </c>
      <c r="AE2599" s="176">
        <v>553248</v>
      </c>
    </row>
    <row r="2600" spans="1:31">
      <c r="A2600" s="178">
        <v>108276175230</v>
      </c>
      <c r="B2600" s="166">
        <v>46167</v>
      </c>
      <c r="C2600" s="167" t="s">
        <v>3524</v>
      </c>
      <c r="D2600" s="167" t="s">
        <v>3525</v>
      </c>
      <c r="E2600" s="167" t="s">
        <v>3526</v>
      </c>
      <c r="F2600" s="167" t="s">
        <v>3501</v>
      </c>
      <c r="G2600" s="167" t="s">
        <v>3502</v>
      </c>
      <c r="H2600" s="168">
        <v>46168</v>
      </c>
      <c r="I2600" s="167" t="s">
        <v>7074</v>
      </c>
      <c r="J2600" s="169">
        <v>26161</v>
      </c>
      <c r="K2600" s="167" t="s">
        <v>55</v>
      </c>
      <c r="L2600" s="169">
        <v>1</v>
      </c>
      <c r="M2600" s="167" t="s">
        <v>3513</v>
      </c>
      <c r="N2600" s="169">
        <v>6.5</v>
      </c>
      <c r="O2600" s="167" t="s">
        <v>3505</v>
      </c>
      <c r="P2600" s="167"/>
      <c r="Q2600" s="167" t="s">
        <v>5141</v>
      </c>
      <c r="R2600" s="167" t="s">
        <v>3528</v>
      </c>
      <c r="S2600" s="169">
        <v>1</v>
      </c>
      <c r="T2600" s="167" t="s">
        <v>3529</v>
      </c>
      <c r="U2600" s="169" t="s">
        <v>3530</v>
      </c>
      <c r="V2600" s="167" t="s">
        <v>7077</v>
      </c>
      <c r="W2600" s="167" t="s">
        <v>5143</v>
      </c>
      <c r="X2600" s="170" t="s">
        <v>157</v>
      </c>
      <c r="Y2600" s="171" t="s">
        <v>699</v>
      </c>
      <c r="Z2600" s="167" t="s">
        <v>700</v>
      </c>
      <c r="AA2600" s="176">
        <v>3150</v>
      </c>
      <c r="AB2600" s="167" t="s">
        <v>11254</v>
      </c>
      <c r="AC2600" s="176">
        <v>3150</v>
      </c>
      <c r="AD2600" s="167" t="s">
        <v>11254</v>
      </c>
      <c r="AE2600" s="176">
        <v>330687</v>
      </c>
    </row>
    <row r="2601" spans="1:31">
      <c r="A2601" s="178">
        <v>108276176300</v>
      </c>
      <c r="B2601" s="166">
        <v>46167</v>
      </c>
      <c r="C2601" s="167" t="s">
        <v>3524</v>
      </c>
      <c r="D2601" s="167" t="s">
        <v>3525</v>
      </c>
      <c r="E2601" s="167" t="s">
        <v>3526</v>
      </c>
      <c r="F2601" s="167" t="s">
        <v>3501</v>
      </c>
      <c r="G2601" s="167" t="s">
        <v>3502</v>
      </c>
      <c r="H2601" s="168">
        <v>46168</v>
      </c>
      <c r="I2601" s="167" t="s">
        <v>7074</v>
      </c>
      <c r="J2601" s="169">
        <v>26161</v>
      </c>
      <c r="K2601" s="167" t="s">
        <v>55</v>
      </c>
      <c r="L2601" s="169">
        <v>1</v>
      </c>
      <c r="M2601" s="167" t="s">
        <v>3513</v>
      </c>
      <c r="N2601" s="169">
        <v>6.5</v>
      </c>
      <c r="O2601" s="167" t="s">
        <v>3505</v>
      </c>
      <c r="P2601" s="167"/>
      <c r="Q2601" s="167" t="s">
        <v>5141</v>
      </c>
      <c r="R2601" s="167" t="s">
        <v>3528</v>
      </c>
      <c r="S2601" s="169">
        <v>1</v>
      </c>
      <c r="T2601" s="167" t="s">
        <v>3529</v>
      </c>
      <c r="U2601" s="169" t="s">
        <v>3530</v>
      </c>
      <c r="V2601" s="167" t="s">
        <v>7077</v>
      </c>
      <c r="W2601" s="167" t="s">
        <v>5143</v>
      </c>
      <c r="X2601" s="170" t="s">
        <v>157</v>
      </c>
      <c r="Y2601" s="171" t="s">
        <v>703</v>
      </c>
      <c r="Z2601" s="167" t="s">
        <v>704</v>
      </c>
      <c r="AA2601" s="176">
        <v>3150</v>
      </c>
      <c r="AB2601" s="167" t="s">
        <v>11254</v>
      </c>
      <c r="AC2601" s="176">
        <v>3150</v>
      </c>
      <c r="AD2601" s="167" t="s">
        <v>11254</v>
      </c>
      <c r="AE2601" s="176">
        <v>330687</v>
      </c>
    </row>
    <row r="2602" spans="1:31">
      <c r="A2602" s="178">
        <v>108276180720</v>
      </c>
      <c r="B2602" s="166">
        <v>46167</v>
      </c>
      <c r="C2602" s="167" t="s">
        <v>3524</v>
      </c>
      <c r="D2602" s="167" t="s">
        <v>3525</v>
      </c>
      <c r="E2602" s="167" t="s">
        <v>3526</v>
      </c>
      <c r="F2602" s="167" t="s">
        <v>3501</v>
      </c>
      <c r="G2602" s="167" t="s">
        <v>3502</v>
      </c>
      <c r="H2602" s="168">
        <v>46168</v>
      </c>
      <c r="I2602" s="167" t="s">
        <v>7074</v>
      </c>
      <c r="J2602" s="169">
        <v>26161</v>
      </c>
      <c r="K2602" s="167" t="s">
        <v>55</v>
      </c>
      <c r="L2602" s="169">
        <v>1</v>
      </c>
      <c r="M2602" s="167" t="s">
        <v>3513</v>
      </c>
      <c r="N2602" s="169">
        <v>3.4</v>
      </c>
      <c r="O2602" s="167" t="s">
        <v>3505</v>
      </c>
      <c r="P2602" s="167"/>
      <c r="Q2602" s="167" t="s">
        <v>5141</v>
      </c>
      <c r="R2602" s="167" t="s">
        <v>3528</v>
      </c>
      <c r="S2602" s="169">
        <v>1</v>
      </c>
      <c r="T2602" s="167" t="s">
        <v>3529</v>
      </c>
      <c r="U2602" s="169" t="s">
        <v>3530</v>
      </c>
      <c r="V2602" s="167" t="s">
        <v>6465</v>
      </c>
      <c r="W2602" s="167" t="s">
        <v>6466</v>
      </c>
      <c r="X2602" s="170" t="s">
        <v>157</v>
      </c>
      <c r="Y2602" s="171" t="s">
        <v>707</v>
      </c>
      <c r="Z2602" s="167" t="s">
        <v>708</v>
      </c>
      <c r="AA2602" s="176">
        <v>1440</v>
      </c>
      <c r="AB2602" s="167" t="s">
        <v>11254</v>
      </c>
      <c r="AC2602" s="176">
        <v>1440</v>
      </c>
      <c r="AD2602" s="167" t="s">
        <v>11254</v>
      </c>
      <c r="AE2602" s="176">
        <v>553248</v>
      </c>
    </row>
    <row r="2603" spans="1:31">
      <c r="A2603" s="178">
        <v>108276189930</v>
      </c>
      <c r="B2603" s="166">
        <v>46167</v>
      </c>
      <c r="C2603" s="167" t="s">
        <v>3524</v>
      </c>
      <c r="D2603" s="167" t="s">
        <v>3525</v>
      </c>
      <c r="E2603" s="167" t="s">
        <v>3526</v>
      </c>
      <c r="F2603" s="167" t="s">
        <v>3501</v>
      </c>
      <c r="G2603" s="167" t="s">
        <v>3502</v>
      </c>
      <c r="H2603" s="168">
        <v>46168</v>
      </c>
      <c r="I2603" s="167" t="s">
        <v>7074</v>
      </c>
      <c r="J2603" s="169">
        <v>26161</v>
      </c>
      <c r="K2603" s="167" t="s">
        <v>55</v>
      </c>
      <c r="L2603" s="169">
        <v>2</v>
      </c>
      <c r="M2603" s="167" t="s">
        <v>3513</v>
      </c>
      <c r="N2603" s="169">
        <v>11.8</v>
      </c>
      <c r="O2603" s="167" t="s">
        <v>3505</v>
      </c>
      <c r="P2603" s="167"/>
      <c r="Q2603" s="167" t="s">
        <v>5141</v>
      </c>
      <c r="R2603" s="167" t="s">
        <v>3528</v>
      </c>
      <c r="S2603" s="169">
        <v>1</v>
      </c>
      <c r="T2603" s="167" t="s">
        <v>3529</v>
      </c>
      <c r="U2603" s="169" t="s">
        <v>3530</v>
      </c>
      <c r="V2603" s="167" t="s">
        <v>5166</v>
      </c>
      <c r="W2603" s="167" t="s">
        <v>5167</v>
      </c>
      <c r="X2603" s="170" t="s">
        <v>157</v>
      </c>
      <c r="Y2603" s="171" t="s">
        <v>711</v>
      </c>
      <c r="Z2603" s="167" t="s">
        <v>712</v>
      </c>
      <c r="AA2603" s="176">
        <v>6394</v>
      </c>
      <c r="AB2603" s="167" t="s">
        <v>11254</v>
      </c>
      <c r="AC2603" s="176">
        <v>6394</v>
      </c>
      <c r="AD2603" s="167" t="s">
        <v>11254</v>
      </c>
      <c r="AE2603" s="176">
        <v>783712.58</v>
      </c>
    </row>
    <row r="2604" spans="1:31">
      <c r="A2604" s="178">
        <v>108276197040</v>
      </c>
      <c r="B2604" s="166">
        <v>46167</v>
      </c>
      <c r="C2604" s="167" t="s">
        <v>3524</v>
      </c>
      <c r="D2604" s="167" t="s">
        <v>3525</v>
      </c>
      <c r="E2604" s="167" t="s">
        <v>3526</v>
      </c>
      <c r="F2604" s="167" t="s">
        <v>3501</v>
      </c>
      <c r="G2604" s="167" t="s">
        <v>3502</v>
      </c>
      <c r="H2604" s="168">
        <v>46168</v>
      </c>
      <c r="I2604" s="167" t="s">
        <v>7074</v>
      </c>
      <c r="J2604" s="169">
        <v>26161</v>
      </c>
      <c r="K2604" s="167" t="s">
        <v>55</v>
      </c>
      <c r="L2604" s="169">
        <v>1</v>
      </c>
      <c r="M2604" s="167" t="s">
        <v>3513</v>
      </c>
      <c r="N2604" s="169">
        <v>3.4</v>
      </c>
      <c r="O2604" s="167" t="s">
        <v>3505</v>
      </c>
      <c r="P2604" s="167"/>
      <c r="Q2604" s="167" t="s">
        <v>5141</v>
      </c>
      <c r="R2604" s="167" t="s">
        <v>3528</v>
      </c>
      <c r="S2604" s="169">
        <v>1</v>
      </c>
      <c r="T2604" s="167" t="s">
        <v>3529</v>
      </c>
      <c r="U2604" s="169" t="s">
        <v>3530</v>
      </c>
      <c r="V2604" s="167" t="s">
        <v>6465</v>
      </c>
      <c r="W2604" s="167" t="s">
        <v>6466</v>
      </c>
      <c r="X2604" s="170" t="s">
        <v>157</v>
      </c>
      <c r="Y2604" s="171" t="s">
        <v>715</v>
      </c>
      <c r="Z2604" s="167" t="s">
        <v>716</v>
      </c>
      <c r="AA2604" s="176">
        <v>1440</v>
      </c>
      <c r="AB2604" s="167" t="s">
        <v>11254</v>
      </c>
      <c r="AC2604" s="176">
        <v>1440</v>
      </c>
      <c r="AD2604" s="167" t="s">
        <v>11254</v>
      </c>
      <c r="AE2604" s="176">
        <v>553248</v>
      </c>
    </row>
    <row r="2605" spans="1:31">
      <c r="A2605" s="178">
        <v>108276621500</v>
      </c>
      <c r="B2605" s="166">
        <v>46168</v>
      </c>
      <c r="C2605" s="167" t="s">
        <v>3781</v>
      </c>
      <c r="D2605" s="167"/>
      <c r="E2605" s="167"/>
      <c r="F2605" s="167" t="s">
        <v>3782</v>
      </c>
      <c r="G2605" s="167" t="s">
        <v>3614</v>
      </c>
      <c r="H2605" s="168"/>
      <c r="I2605" s="167"/>
      <c r="J2605" s="169">
        <v>26161</v>
      </c>
      <c r="K2605" s="167" t="s">
        <v>55</v>
      </c>
      <c r="L2605" s="169">
        <v>97</v>
      </c>
      <c r="M2605" s="167" t="s">
        <v>3513</v>
      </c>
      <c r="N2605" s="169">
        <v>123.28</v>
      </c>
      <c r="O2605" s="167" t="s">
        <v>3505</v>
      </c>
      <c r="P2605" s="167" t="s">
        <v>7082</v>
      </c>
      <c r="Q2605" s="167" t="s">
        <v>3506</v>
      </c>
      <c r="R2605" s="167" t="s">
        <v>3528</v>
      </c>
      <c r="S2605" s="169">
        <v>22</v>
      </c>
      <c r="T2605" s="167" t="s">
        <v>4040</v>
      </c>
      <c r="U2605" s="169" t="s">
        <v>4041</v>
      </c>
      <c r="V2605" s="167" t="s">
        <v>7083</v>
      </c>
      <c r="W2605" s="167" t="s">
        <v>7084</v>
      </c>
      <c r="X2605" s="170" t="s">
        <v>159</v>
      </c>
      <c r="Y2605" s="171" t="s">
        <v>7085</v>
      </c>
      <c r="Z2605" s="167" t="s">
        <v>2069</v>
      </c>
      <c r="AA2605" s="176">
        <v>1000</v>
      </c>
      <c r="AB2605" s="167" t="s">
        <v>11254</v>
      </c>
      <c r="AC2605" s="176">
        <v>1000</v>
      </c>
      <c r="AD2605" s="167" t="s">
        <v>11254</v>
      </c>
      <c r="AE2605" s="176">
        <v>105</v>
      </c>
    </row>
    <row r="2606" spans="1:31">
      <c r="A2606" s="178">
        <v>108276621500</v>
      </c>
      <c r="B2606" s="166">
        <v>46168</v>
      </c>
      <c r="C2606" s="167" t="s">
        <v>3781</v>
      </c>
      <c r="D2606" s="167"/>
      <c r="E2606" s="167"/>
      <c r="F2606" s="167" t="s">
        <v>3782</v>
      </c>
      <c r="G2606" s="167" t="s">
        <v>3614</v>
      </c>
      <c r="H2606" s="168"/>
      <c r="I2606" s="167"/>
      <c r="J2606" s="169">
        <v>26161</v>
      </c>
      <c r="K2606" s="167" t="s">
        <v>55</v>
      </c>
      <c r="L2606" s="169">
        <v>97</v>
      </c>
      <c r="M2606" s="167" t="s">
        <v>3513</v>
      </c>
      <c r="N2606" s="169">
        <v>123.28</v>
      </c>
      <c r="O2606" s="167" t="s">
        <v>3505</v>
      </c>
      <c r="P2606" s="167" t="s">
        <v>7082</v>
      </c>
      <c r="Q2606" s="167" t="s">
        <v>3506</v>
      </c>
      <c r="R2606" s="167" t="s">
        <v>3528</v>
      </c>
      <c r="S2606" s="169">
        <v>21</v>
      </c>
      <c r="T2606" s="167" t="s">
        <v>4040</v>
      </c>
      <c r="U2606" s="169" t="s">
        <v>4041</v>
      </c>
      <c r="V2606" s="167" t="s">
        <v>7086</v>
      </c>
      <c r="W2606" s="167" t="s">
        <v>7087</v>
      </c>
      <c r="X2606" s="170" t="s">
        <v>159</v>
      </c>
      <c r="Y2606" s="171" t="s">
        <v>7085</v>
      </c>
      <c r="Z2606" s="167" t="s">
        <v>2069</v>
      </c>
      <c r="AA2606" s="176">
        <v>3000</v>
      </c>
      <c r="AB2606" s="167" t="s">
        <v>11254</v>
      </c>
      <c r="AC2606" s="176">
        <v>3000</v>
      </c>
      <c r="AD2606" s="167" t="s">
        <v>11254</v>
      </c>
      <c r="AE2606" s="176">
        <v>315</v>
      </c>
    </row>
    <row r="2607" spans="1:31">
      <c r="A2607" s="178">
        <v>108276621500</v>
      </c>
      <c r="B2607" s="166">
        <v>46168</v>
      </c>
      <c r="C2607" s="167" t="s">
        <v>3781</v>
      </c>
      <c r="D2607" s="167"/>
      <c r="E2607" s="167"/>
      <c r="F2607" s="167" t="s">
        <v>3782</v>
      </c>
      <c r="G2607" s="167" t="s">
        <v>3614</v>
      </c>
      <c r="H2607" s="168"/>
      <c r="I2607" s="167"/>
      <c r="J2607" s="169">
        <v>26161</v>
      </c>
      <c r="K2607" s="167" t="s">
        <v>55</v>
      </c>
      <c r="L2607" s="169">
        <v>97</v>
      </c>
      <c r="M2607" s="167" t="s">
        <v>3513</v>
      </c>
      <c r="N2607" s="169">
        <v>123.28</v>
      </c>
      <c r="O2607" s="167" t="s">
        <v>3505</v>
      </c>
      <c r="P2607" s="167" t="s">
        <v>7082</v>
      </c>
      <c r="Q2607" s="167" t="s">
        <v>3506</v>
      </c>
      <c r="R2607" s="167" t="s">
        <v>3528</v>
      </c>
      <c r="S2607" s="169">
        <v>20</v>
      </c>
      <c r="T2607" s="167" t="s">
        <v>4040</v>
      </c>
      <c r="U2607" s="169" t="s">
        <v>4041</v>
      </c>
      <c r="V2607" s="167" t="s">
        <v>7088</v>
      </c>
      <c r="W2607" s="167" t="s">
        <v>7089</v>
      </c>
      <c r="X2607" s="170" t="s">
        <v>159</v>
      </c>
      <c r="Y2607" s="171" t="s">
        <v>7085</v>
      </c>
      <c r="Z2607" s="167" t="s">
        <v>2069</v>
      </c>
      <c r="AA2607" s="176">
        <v>3000</v>
      </c>
      <c r="AB2607" s="167" t="s">
        <v>11254</v>
      </c>
      <c r="AC2607" s="176">
        <v>3000</v>
      </c>
      <c r="AD2607" s="167" t="s">
        <v>11254</v>
      </c>
      <c r="AE2607" s="176">
        <v>315</v>
      </c>
    </row>
    <row r="2608" spans="1:31">
      <c r="A2608" s="178">
        <v>108276621500</v>
      </c>
      <c r="B2608" s="166">
        <v>46168</v>
      </c>
      <c r="C2608" s="167" t="s">
        <v>3781</v>
      </c>
      <c r="D2608" s="167"/>
      <c r="E2608" s="167"/>
      <c r="F2608" s="167" t="s">
        <v>3782</v>
      </c>
      <c r="G2608" s="167" t="s">
        <v>3614</v>
      </c>
      <c r="H2608" s="168"/>
      <c r="I2608" s="167"/>
      <c r="J2608" s="169">
        <v>26161</v>
      </c>
      <c r="K2608" s="167" t="s">
        <v>55</v>
      </c>
      <c r="L2608" s="169">
        <v>97</v>
      </c>
      <c r="M2608" s="167" t="s">
        <v>3513</v>
      </c>
      <c r="N2608" s="169">
        <v>123.28</v>
      </c>
      <c r="O2608" s="167" t="s">
        <v>3505</v>
      </c>
      <c r="P2608" s="167" t="s">
        <v>7082</v>
      </c>
      <c r="Q2608" s="167" t="s">
        <v>3506</v>
      </c>
      <c r="R2608" s="167" t="s">
        <v>3528</v>
      </c>
      <c r="S2608" s="169">
        <v>19</v>
      </c>
      <c r="T2608" s="167" t="s">
        <v>4040</v>
      </c>
      <c r="U2608" s="169" t="s">
        <v>4041</v>
      </c>
      <c r="V2608" s="167" t="s">
        <v>7090</v>
      </c>
      <c r="W2608" s="167" t="s">
        <v>7091</v>
      </c>
      <c r="X2608" s="170" t="s">
        <v>159</v>
      </c>
      <c r="Y2608" s="171" t="s">
        <v>7085</v>
      </c>
      <c r="Z2608" s="167" t="s">
        <v>2069</v>
      </c>
      <c r="AA2608" s="176">
        <v>3000</v>
      </c>
      <c r="AB2608" s="167" t="s">
        <v>11254</v>
      </c>
      <c r="AC2608" s="176">
        <v>3000</v>
      </c>
      <c r="AD2608" s="167" t="s">
        <v>11254</v>
      </c>
      <c r="AE2608" s="176">
        <v>315</v>
      </c>
    </row>
    <row r="2609" spans="1:31">
      <c r="A2609" s="178">
        <v>108276621500</v>
      </c>
      <c r="B2609" s="166">
        <v>46168</v>
      </c>
      <c r="C2609" s="167" t="s">
        <v>3781</v>
      </c>
      <c r="D2609" s="167"/>
      <c r="E2609" s="167"/>
      <c r="F2609" s="167" t="s">
        <v>3782</v>
      </c>
      <c r="G2609" s="167" t="s">
        <v>3614</v>
      </c>
      <c r="H2609" s="168"/>
      <c r="I2609" s="167"/>
      <c r="J2609" s="169">
        <v>26161</v>
      </c>
      <c r="K2609" s="167" t="s">
        <v>55</v>
      </c>
      <c r="L2609" s="169">
        <v>97</v>
      </c>
      <c r="M2609" s="167" t="s">
        <v>3513</v>
      </c>
      <c r="N2609" s="169">
        <v>123.28</v>
      </c>
      <c r="O2609" s="167" t="s">
        <v>3505</v>
      </c>
      <c r="P2609" s="167" t="s">
        <v>7082</v>
      </c>
      <c r="Q2609" s="167" t="s">
        <v>3506</v>
      </c>
      <c r="R2609" s="167" t="s">
        <v>3528</v>
      </c>
      <c r="S2609" s="169">
        <v>18</v>
      </c>
      <c r="T2609" s="167" t="s">
        <v>4040</v>
      </c>
      <c r="U2609" s="169" t="s">
        <v>4041</v>
      </c>
      <c r="V2609" s="167" t="s">
        <v>7092</v>
      </c>
      <c r="W2609" s="167" t="s">
        <v>7093</v>
      </c>
      <c r="X2609" s="170" t="s">
        <v>159</v>
      </c>
      <c r="Y2609" s="171" t="s">
        <v>7085</v>
      </c>
      <c r="Z2609" s="167" t="s">
        <v>2069</v>
      </c>
      <c r="AA2609" s="176">
        <v>2000</v>
      </c>
      <c r="AB2609" s="167" t="s">
        <v>11254</v>
      </c>
      <c r="AC2609" s="176">
        <v>2000</v>
      </c>
      <c r="AD2609" s="167" t="s">
        <v>11254</v>
      </c>
      <c r="AE2609" s="176">
        <v>210</v>
      </c>
    </row>
    <row r="2610" spans="1:31">
      <c r="A2610" s="178">
        <v>108276621500</v>
      </c>
      <c r="B2610" s="166">
        <v>46168</v>
      </c>
      <c r="C2610" s="167" t="s">
        <v>3781</v>
      </c>
      <c r="D2610" s="167"/>
      <c r="E2610" s="167"/>
      <c r="F2610" s="167" t="s">
        <v>3782</v>
      </c>
      <c r="G2610" s="167" t="s">
        <v>3614</v>
      </c>
      <c r="H2610" s="168"/>
      <c r="I2610" s="167"/>
      <c r="J2610" s="169">
        <v>26161</v>
      </c>
      <c r="K2610" s="167" t="s">
        <v>55</v>
      </c>
      <c r="L2610" s="169">
        <v>97</v>
      </c>
      <c r="M2610" s="167" t="s">
        <v>3513</v>
      </c>
      <c r="N2610" s="169">
        <v>123.28</v>
      </c>
      <c r="O2610" s="167" t="s">
        <v>3505</v>
      </c>
      <c r="P2610" s="167" t="s">
        <v>7082</v>
      </c>
      <c r="Q2610" s="167" t="s">
        <v>3506</v>
      </c>
      <c r="R2610" s="167" t="s">
        <v>3528</v>
      </c>
      <c r="S2610" s="169">
        <v>17</v>
      </c>
      <c r="T2610" s="167" t="s">
        <v>4040</v>
      </c>
      <c r="U2610" s="169" t="s">
        <v>4041</v>
      </c>
      <c r="V2610" s="167" t="s">
        <v>7094</v>
      </c>
      <c r="W2610" s="167" t="s">
        <v>5116</v>
      </c>
      <c r="X2610" s="170" t="s">
        <v>157</v>
      </c>
      <c r="Y2610" s="171" t="s">
        <v>7085</v>
      </c>
      <c r="Z2610" s="167" t="s">
        <v>2069</v>
      </c>
      <c r="AA2610" s="176">
        <v>10000</v>
      </c>
      <c r="AB2610" s="167" t="s">
        <v>11254</v>
      </c>
      <c r="AC2610" s="176">
        <v>10000</v>
      </c>
      <c r="AD2610" s="167" t="s">
        <v>11254</v>
      </c>
      <c r="AE2610" s="176">
        <v>230</v>
      </c>
    </row>
    <row r="2611" spans="1:31">
      <c r="A2611" s="178">
        <v>108276621500</v>
      </c>
      <c r="B2611" s="166">
        <v>46168</v>
      </c>
      <c r="C2611" s="167" t="s">
        <v>3781</v>
      </c>
      <c r="D2611" s="167"/>
      <c r="E2611" s="167"/>
      <c r="F2611" s="167" t="s">
        <v>3782</v>
      </c>
      <c r="G2611" s="167" t="s">
        <v>3614</v>
      </c>
      <c r="H2611" s="168"/>
      <c r="I2611" s="167"/>
      <c r="J2611" s="169">
        <v>26161</v>
      </c>
      <c r="K2611" s="167" t="s">
        <v>55</v>
      </c>
      <c r="L2611" s="169">
        <v>97</v>
      </c>
      <c r="M2611" s="167" t="s">
        <v>3513</v>
      </c>
      <c r="N2611" s="169">
        <v>123.28</v>
      </c>
      <c r="O2611" s="167" t="s">
        <v>3505</v>
      </c>
      <c r="P2611" s="167" t="s">
        <v>7082</v>
      </c>
      <c r="Q2611" s="167" t="s">
        <v>3506</v>
      </c>
      <c r="R2611" s="167" t="s">
        <v>3528</v>
      </c>
      <c r="S2611" s="169">
        <v>16</v>
      </c>
      <c r="T2611" s="167" t="s">
        <v>4040</v>
      </c>
      <c r="U2611" s="169" t="s">
        <v>4041</v>
      </c>
      <c r="V2611" s="167" t="s">
        <v>7095</v>
      </c>
      <c r="W2611" s="167" t="s">
        <v>7096</v>
      </c>
      <c r="X2611" s="170" t="s">
        <v>159</v>
      </c>
      <c r="Y2611" s="171" t="s">
        <v>7085</v>
      </c>
      <c r="Z2611" s="167" t="s">
        <v>2069</v>
      </c>
      <c r="AA2611" s="176">
        <v>13000</v>
      </c>
      <c r="AB2611" s="167" t="s">
        <v>11254</v>
      </c>
      <c r="AC2611" s="176">
        <v>13000</v>
      </c>
      <c r="AD2611" s="167" t="s">
        <v>11254</v>
      </c>
      <c r="AE2611" s="176">
        <v>468</v>
      </c>
    </row>
    <row r="2612" spans="1:31">
      <c r="A2612" s="178">
        <v>108276621500</v>
      </c>
      <c r="B2612" s="166">
        <v>46168</v>
      </c>
      <c r="C2612" s="167" t="s">
        <v>3781</v>
      </c>
      <c r="D2612" s="167"/>
      <c r="E2612" s="167"/>
      <c r="F2612" s="167" t="s">
        <v>3782</v>
      </c>
      <c r="G2612" s="167" t="s">
        <v>3614</v>
      </c>
      <c r="H2612" s="168"/>
      <c r="I2612" s="167"/>
      <c r="J2612" s="169">
        <v>26161</v>
      </c>
      <c r="K2612" s="167" t="s">
        <v>55</v>
      </c>
      <c r="L2612" s="169">
        <v>97</v>
      </c>
      <c r="M2612" s="167" t="s">
        <v>3513</v>
      </c>
      <c r="N2612" s="169">
        <v>123.28</v>
      </c>
      <c r="O2612" s="167" t="s">
        <v>3505</v>
      </c>
      <c r="P2612" s="167" t="s">
        <v>7082</v>
      </c>
      <c r="Q2612" s="167" t="s">
        <v>3506</v>
      </c>
      <c r="R2612" s="167" t="s">
        <v>3528</v>
      </c>
      <c r="S2612" s="169">
        <v>15</v>
      </c>
      <c r="T2612" s="167" t="s">
        <v>4164</v>
      </c>
      <c r="U2612" s="169" t="s">
        <v>3667</v>
      </c>
      <c r="V2612" s="167" t="s">
        <v>7097</v>
      </c>
      <c r="W2612" s="167" t="s">
        <v>5119</v>
      </c>
      <c r="X2612" s="170" t="s">
        <v>3533</v>
      </c>
      <c r="Y2612" s="171" t="s">
        <v>7085</v>
      </c>
      <c r="Z2612" s="167" t="s">
        <v>2069</v>
      </c>
      <c r="AA2612" s="176">
        <v>5000</v>
      </c>
      <c r="AB2612" s="167" t="s">
        <v>11254</v>
      </c>
      <c r="AC2612" s="176">
        <v>5000</v>
      </c>
      <c r="AD2612" s="167" t="s">
        <v>11254</v>
      </c>
      <c r="AE2612" s="176">
        <v>45</v>
      </c>
    </row>
    <row r="2613" spans="1:31">
      <c r="A2613" s="178">
        <v>108276621500</v>
      </c>
      <c r="B2613" s="166">
        <v>46168</v>
      </c>
      <c r="C2613" s="167" t="s">
        <v>3781</v>
      </c>
      <c r="D2613" s="167"/>
      <c r="E2613" s="167"/>
      <c r="F2613" s="167" t="s">
        <v>3782</v>
      </c>
      <c r="G2613" s="167" t="s">
        <v>3614</v>
      </c>
      <c r="H2613" s="168"/>
      <c r="I2613" s="167"/>
      <c r="J2613" s="169">
        <v>26161</v>
      </c>
      <c r="K2613" s="167" t="s">
        <v>55</v>
      </c>
      <c r="L2613" s="169">
        <v>97</v>
      </c>
      <c r="M2613" s="167" t="s">
        <v>3513</v>
      </c>
      <c r="N2613" s="169">
        <v>123.28</v>
      </c>
      <c r="O2613" s="167" t="s">
        <v>3505</v>
      </c>
      <c r="P2613" s="167" t="s">
        <v>7082</v>
      </c>
      <c r="Q2613" s="167" t="s">
        <v>3506</v>
      </c>
      <c r="R2613" s="167" t="s">
        <v>3528</v>
      </c>
      <c r="S2613" s="169">
        <v>14</v>
      </c>
      <c r="T2613" s="167" t="s">
        <v>4164</v>
      </c>
      <c r="U2613" s="169" t="s">
        <v>3667</v>
      </c>
      <c r="V2613" s="167" t="s">
        <v>7098</v>
      </c>
      <c r="W2613" s="167" t="s">
        <v>5121</v>
      </c>
      <c r="X2613" s="170" t="s">
        <v>3533</v>
      </c>
      <c r="Y2613" s="171" t="s">
        <v>7085</v>
      </c>
      <c r="Z2613" s="167" t="s">
        <v>2069</v>
      </c>
      <c r="AA2613" s="176">
        <v>12000</v>
      </c>
      <c r="AB2613" s="167" t="s">
        <v>11254</v>
      </c>
      <c r="AC2613" s="176">
        <v>12000</v>
      </c>
      <c r="AD2613" s="167" t="s">
        <v>11254</v>
      </c>
      <c r="AE2613" s="176">
        <v>204</v>
      </c>
    </row>
    <row r="2614" spans="1:31">
      <c r="A2614" s="178">
        <v>108276621500</v>
      </c>
      <c r="B2614" s="166">
        <v>46168</v>
      </c>
      <c r="C2614" s="167" t="s">
        <v>3781</v>
      </c>
      <c r="D2614" s="167"/>
      <c r="E2614" s="167"/>
      <c r="F2614" s="167" t="s">
        <v>3782</v>
      </c>
      <c r="G2614" s="167" t="s">
        <v>3614</v>
      </c>
      <c r="H2614" s="168"/>
      <c r="I2614" s="167"/>
      <c r="J2614" s="169">
        <v>26161</v>
      </c>
      <c r="K2614" s="167" t="s">
        <v>55</v>
      </c>
      <c r="L2614" s="169">
        <v>97</v>
      </c>
      <c r="M2614" s="167" t="s">
        <v>3513</v>
      </c>
      <c r="N2614" s="169">
        <v>123.28</v>
      </c>
      <c r="O2614" s="167" t="s">
        <v>3505</v>
      </c>
      <c r="P2614" s="167" t="s">
        <v>7082</v>
      </c>
      <c r="Q2614" s="167" t="s">
        <v>3506</v>
      </c>
      <c r="R2614" s="167" t="s">
        <v>3528</v>
      </c>
      <c r="S2614" s="169">
        <v>13</v>
      </c>
      <c r="T2614" s="167" t="s">
        <v>4040</v>
      </c>
      <c r="U2614" s="169" t="s">
        <v>4041</v>
      </c>
      <c r="V2614" s="167" t="s">
        <v>7099</v>
      </c>
      <c r="W2614" s="167" t="s">
        <v>7100</v>
      </c>
      <c r="X2614" s="170" t="s">
        <v>3533</v>
      </c>
      <c r="Y2614" s="171" t="s">
        <v>7085</v>
      </c>
      <c r="Z2614" s="167" t="s">
        <v>2069</v>
      </c>
      <c r="AA2614" s="176">
        <v>2000</v>
      </c>
      <c r="AB2614" s="167" t="s">
        <v>11254</v>
      </c>
      <c r="AC2614" s="176">
        <v>2000</v>
      </c>
      <c r="AD2614" s="167" t="s">
        <v>11254</v>
      </c>
      <c r="AE2614" s="176">
        <v>580</v>
      </c>
    </row>
    <row r="2615" spans="1:31">
      <c r="A2615" s="178">
        <v>108276621500</v>
      </c>
      <c r="B2615" s="166">
        <v>46168</v>
      </c>
      <c r="C2615" s="167" t="s">
        <v>3781</v>
      </c>
      <c r="D2615" s="167"/>
      <c r="E2615" s="167"/>
      <c r="F2615" s="167" t="s">
        <v>3782</v>
      </c>
      <c r="G2615" s="167" t="s">
        <v>3614</v>
      </c>
      <c r="H2615" s="168"/>
      <c r="I2615" s="167"/>
      <c r="J2615" s="169">
        <v>26161</v>
      </c>
      <c r="K2615" s="167" t="s">
        <v>55</v>
      </c>
      <c r="L2615" s="169">
        <v>97</v>
      </c>
      <c r="M2615" s="167" t="s">
        <v>3513</v>
      </c>
      <c r="N2615" s="169">
        <v>123.28</v>
      </c>
      <c r="O2615" s="167" t="s">
        <v>3505</v>
      </c>
      <c r="P2615" s="167" t="s">
        <v>7082</v>
      </c>
      <c r="Q2615" s="167" t="s">
        <v>3506</v>
      </c>
      <c r="R2615" s="167" t="s">
        <v>3528</v>
      </c>
      <c r="S2615" s="169">
        <v>12</v>
      </c>
      <c r="T2615" s="167" t="s">
        <v>4040</v>
      </c>
      <c r="U2615" s="169" t="s">
        <v>4041</v>
      </c>
      <c r="V2615" s="167" t="s">
        <v>7101</v>
      </c>
      <c r="W2615" s="167" t="s">
        <v>7102</v>
      </c>
      <c r="X2615" s="170" t="s">
        <v>3533</v>
      </c>
      <c r="Y2615" s="171" t="s">
        <v>7085</v>
      </c>
      <c r="Z2615" s="167" t="s">
        <v>2069</v>
      </c>
      <c r="AA2615" s="176">
        <v>10000</v>
      </c>
      <c r="AB2615" s="167" t="s">
        <v>11254</v>
      </c>
      <c r="AC2615" s="176">
        <v>10000</v>
      </c>
      <c r="AD2615" s="167" t="s">
        <v>11254</v>
      </c>
      <c r="AE2615" s="176">
        <v>360</v>
      </c>
    </row>
    <row r="2616" spans="1:31">
      <c r="A2616" s="178">
        <v>108276621500</v>
      </c>
      <c r="B2616" s="166">
        <v>46168</v>
      </c>
      <c r="C2616" s="167" t="s">
        <v>3781</v>
      </c>
      <c r="D2616" s="167"/>
      <c r="E2616" s="167"/>
      <c r="F2616" s="167" t="s">
        <v>3782</v>
      </c>
      <c r="G2616" s="167" t="s">
        <v>3614</v>
      </c>
      <c r="H2616" s="168"/>
      <c r="I2616" s="167"/>
      <c r="J2616" s="169">
        <v>26161</v>
      </c>
      <c r="K2616" s="167" t="s">
        <v>55</v>
      </c>
      <c r="L2616" s="169">
        <v>97</v>
      </c>
      <c r="M2616" s="167" t="s">
        <v>3513</v>
      </c>
      <c r="N2616" s="169">
        <v>123.28</v>
      </c>
      <c r="O2616" s="167" t="s">
        <v>3505</v>
      </c>
      <c r="P2616" s="167" t="s">
        <v>7082</v>
      </c>
      <c r="Q2616" s="167" t="s">
        <v>3506</v>
      </c>
      <c r="R2616" s="167" t="s">
        <v>3528</v>
      </c>
      <c r="S2616" s="169">
        <v>11</v>
      </c>
      <c r="T2616" s="167" t="s">
        <v>4040</v>
      </c>
      <c r="U2616" s="169" t="s">
        <v>4041</v>
      </c>
      <c r="V2616" s="167" t="s">
        <v>7103</v>
      </c>
      <c r="W2616" s="167" t="s">
        <v>5125</v>
      </c>
      <c r="X2616" s="170" t="s">
        <v>3533</v>
      </c>
      <c r="Y2616" s="171" t="s">
        <v>7085</v>
      </c>
      <c r="Z2616" s="167" t="s">
        <v>2069</v>
      </c>
      <c r="AA2616" s="176">
        <v>80000</v>
      </c>
      <c r="AB2616" s="167" t="s">
        <v>11254</v>
      </c>
      <c r="AC2616" s="176">
        <v>80000</v>
      </c>
      <c r="AD2616" s="167" t="s">
        <v>11254</v>
      </c>
      <c r="AE2616" s="176">
        <v>1200</v>
      </c>
    </row>
    <row r="2617" spans="1:31">
      <c r="A2617" s="178">
        <v>108276621500</v>
      </c>
      <c r="B2617" s="166">
        <v>46168</v>
      </c>
      <c r="C2617" s="167" t="s">
        <v>3781</v>
      </c>
      <c r="D2617" s="167"/>
      <c r="E2617" s="167"/>
      <c r="F2617" s="167" t="s">
        <v>3782</v>
      </c>
      <c r="G2617" s="167" t="s">
        <v>3614</v>
      </c>
      <c r="H2617" s="168"/>
      <c r="I2617" s="167"/>
      <c r="J2617" s="169">
        <v>26161</v>
      </c>
      <c r="K2617" s="167" t="s">
        <v>55</v>
      </c>
      <c r="L2617" s="169">
        <v>97</v>
      </c>
      <c r="M2617" s="167" t="s">
        <v>3513</v>
      </c>
      <c r="N2617" s="169">
        <v>123.28</v>
      </c>
      <c r="O2617" s="167" t="s">
        <v>3505</v>
      </c>
      <c r="P2617" s="167" t="s">
        <v>7082</v>
      </c>
      <c r="Q2617" s="167" t="s">
        <v>3506</v>
      </c>
      <c r="R2617" s="167" t="s">
        <v>3528</v>
      </c>
      <c r="S2617" s="169">
        <v>10</v>
      </c>
      <c r="T2617" s="167" t="s">
        <v>4040</v>
      </c>
      <c r="U2617" s="169" t="s">
        <v>4041</v>
      </c>
      <c r="V2617" s="167" t="s">
        <v>7104</v>
      </c>
      <c r="W2617" s="167" t="s">
        <v>5127</v>
      </c>
      <c r="X2617" s="170" t="s">
        <v>3533</v>
      </c>
      <c r="Y2617" s="171" t="s">
        <v>7085</v>
      </c>
      <c r="Z2617" s="167" t="s">
        <v>2069</v>
      </c>
      <c r="AA2617" s="176">
        <v>20000</v>
      </c>
      <c r="AB2617" s="167" t="s">
        <v>11254</v>
      </c>
      <c r="AC2617" s="176">
        <v>20000</v>
      </c>
      <c r="AD2617" s="167" t="s">
        <v>11254</v>
      </c>
      <c r="AE2617" s="176">
        <v>1040</v>
      </c>
    </row>
    <row r="2618" spans="1:31">
      <c r="A2618" s="178">
        <v>108276621500</v>
      </c>
      <c r="B2618" s="166">
        <v>46168</v>
      </c>
      <c r="C2618" s="167" t="s">
        <v>3781</v>
      </c>
      <c r="D2618" s="167"/>
      <c r="E2618" s="167"/>
      <c r="F2618" s="167" t="s">
        <v>3782</v>
      </c>
      <c r="G2618" s="167" t="s">
        <v>3614</v>
      </c>
      <c r="H2618" s="168"/>
      <c r="I2618" s="167"/>
      <c r="J2618" s="169">
        <v>26161</v>
      </c>
      <c r="K2618" s="167" t="s">
        <v>55</v>
      </c>
      <c r="L2618" s="169">
        <v>97</v>
      </c>
      <c r="M2618" s="167" t="s">
        <v>3513</v>
      </c>
      <c r="N2618" s="169">
        <v>123.28</v>
      </c>
      <c r="O2618" s="167" t="s">
        <v>3505</v>
      </c>
      <c r="P2618" s="167" t="s">
        <v>7082</v>
      </c>
      <c r="Q2618" s="167" t="s">
        <v>3506</v>
      </c>
      <c r="R2618" s="167" t="s">
        <v>3528</v>
      </c>
      <c r="S2618" s="169">
        <v>9</v>
      </c>
      <c r="T2618" s="167" t="s">
        <v>4040</v>
      </c>
      <c r="U2618" s="169" t="s">
        <v>4041</v>
      </c>
      <c r="V2618" s="167" t="s">
        <v>7105</v>
      </c>
      <c r="W2618" s="167" t="s">
        <v>7106</v>
      </c>
      <c r="X2618" s="170" t="s">
        <v>157</v>
      </c>
      <c r="Y2618" s="171" t="s">
        <v>7085</v>
      </c>
      <c r="Z2618" s="167" t="s">
        <v>2069</v>
      </c>
      <c r="AA2618" s="176">
        <v>5000</v>
      </c>
      <c r="AB2618" s="167" t="s">
        <v>11254</v>
      </c>
      <c r="AC2618" s="176">
        <v>5000</v>
      </c>
      <c r="AD2618" s="167" t="s">
        <v>11254</v>
      </c>
      <c r="AE2618" s="176">
        <v>525</v>
      </c>
    </row>
    <row r="2619" spans="1:31">
      <c r="A2619" s="178">
        <v>108276621500</v>
      </c>
      <c r="B2619" s="166">
        <v>46168</v>
      </c>
      <c r="C2619" s="167" t="s">
        <v>3781</v>
      </c>
      <c r="D2619" s="167"/>
      <c r="E2619" s="167"/>
      <c r="F2619" s="167" t="s">
        <v>3782</v>
      </c>
      <c r="G2619" s="167" t="s">
        <v>3614</v>
      </c>
      <c r="H2619" s="168"/>
      <c r="I2619" s="167"/>
      <c r="J2619" s="169">
        <v>26161</v>
      </c>
      <c r="K2619" s="167" t="s">
        <v>55</v>
      </c>
      <c r="L2619" s="169">
        <v>97</v>
      </c>
      <c r="M2619" s="167" t="s">
        <v>3513</v>
      </c>
      <c r="N2619" s="169">
        <v>123.28</v>
      </c>
      <c r="O2619" s="167" t="s">
        <v>3505</v>
      </c>
      <c r="P2619" s="167" t="s">
        <v>7082</v>
      </c>
      <c r="Q2619" s="167" t="s">
        <v>3506</v>
      </c>
      <c r="R2619" s="167" t="s">
        <v>3528</v>
      </c>
      <c r="S2619" s="169">
        <v>8</v>
      </c>
      <c r="T2619" s="167" t="s">
        <v>4164</v>
      </c>
      <c r="U2619" s="169" t="s">
        <v>3667</v>
      </c>
      <c r="V2619" s="167" t="s">
        <v>7107</v>
      </c>
      <c r="W2619" s="167" t="s">
        <v>7108</v>
      </c>
      <c r="X2619" s="170" t="s">
        <v>159</v>
      </c>
      <c r="Y2619" s="171" t="s">
        <v>7085</v>
      </c>
      <c r="Z2619" s="167" t="s">
        <v>2069</v>
      </c>
      <c r="AA2619" s="176">
        <v>6000</v>
      </c>
      <c r="AB2619" s="167" t="s">
        <v>11254</v>
      </c>
      <c r="AC2619" s="176">
        <v>6000</v>
      </c>
      <c r="AD2619" s="167" t="s">
        <v>11254</v>
      </c>
      <c r="AE2619" s="176">
        <v>90</v>
      </c>
    </row>
    <row r="2620" spans="1:31">
      <c r="A2620" s="178">
        <v>108276621500</v>
      </c>
      <c r="B2620" s="166">
        <v>46168</v>
      </c>
      <c r="C2620" s="167" t="s">
        <v>3781</v>
      </c>
      <c r="D2620" s="167"/>
      <c r="E2620" s="167"/>
      <c r="F2620" s="167" t="s">
        <v>3782</v>
      </c>
      <c r="G2620" s="167" t="s">
        <v>3614</v>
      </c>
      <c r="H2620" s="168"/>
      <c r="I2620" s="167"/>
      <c r="J2620" s="169">
        <v>26161</v>
      </c>
      <c r="K2620" s="167" t="s">
        <v>55</v>
      </c>
      <c r="L2620" s="169">
        <v>97</v>
      </c>
      <c r="M2620" s="167" t="s">
        <v>3513</v>
      </c>
      <c r="N2620" s="169">
        <v>123.28</v>
      </c>
      <c r="O2620" s="167" t="s">
        <v>3505</v>
      </c>
      <c r="P2620" s="167" t="s">
        <v>7082</v>
      </c>
      <c r="Q2620" s="167" t="s">
        <v>3506</v>
      </c>
      <c r="R2620" s="167" t="s">
        <v>3528</v>
      </c>
      <c r="S2620" s="169">
        <v>7</v>
      </c>
      <c r="T2620" s="167" t="s">
        <v>4626</v>
      </c>
      <c r="U2620" s="169" t="s">
        <v>4627</v>
      </c>
      <c r="V2620" s="167" t="s">
        <v>7109</v>
      </c>
      <c r="W2620" s="167" t="s">
        <v>5133</v>
      </c>
      <c r="X2620" s="170" t="s">
        <v>157</v>
      </c>
      <c r="Y2620" s="171" t="s">
        <v>7085</v>
      </c>
      <c r="Z2620" s="167" t="s">
        <v>2069</v>
      </c>
      <c r="AA2620" s="176">
        <v>3000</v>
      </c>
      <c r="AB2620" s="167" t="s">
        <v>11254</v>
      </c>
      <c r="AC2620" s="176">
        <v>3000</v>
      </c>
      <c r="AD2620" s="167" t="s">
        <v>11254</v>
      </c>
      <c r="AE2620" s="176">
        <v>43.2</v>
      </c>
    </row>
    <row r="2621" spans="1:31">
      <c r="A2621" s="178">
        <v>108276621500</v>
      </c>
      <c r="B2621" s="166">
        <v>46168</v>
      </c>
      <c r="C2621" s="167" t="s">
        <v>3781</v>
      </c>
      <c r="D2621" s="167"/>
      <c r="E2621" s="167"/>
      <c r="F2621" s="167" t="s">
        <v>3782</v>
      </c>
      <c r="G2621" s="167" t="s">
        <v>3614</v>
      </c>
      <c r="H2621" s="168"/>
      <c r="I2621" s="167"/>
      <c r="J2621" s="169">
        <v>26161</v>
      </c>
      <c r="K2621" s="167" t="s">
        <v>55</v>
      </c>
      <c r="L2621" s="169">
        <v>97</v>
      </c>
      <c r="M2621" s="167" t="s">
        <v>3513</v>
      </c>
      <c r="N2621" s="169">
        <v>123.28</v>
      </c>
      <c r="O2621" s="167" t="s">
        <v>3505</v>
      </c>
      <c r="P2621" s="167" t="s">
        <v>7082</v>
      </c>
      <c r="Q2621" s="167" t="s">
        <v>3506</v>
      </c>
      <c r="R2621" s="167" t="s">
        <v>3528</v>
      </c>
      <c r="S2621" s="169">
        <v>6</v>
      </c>
      <c r="T2621" s="167" t="s">
        <v>4040</v>
      </c>
      <c r="U2621" s="169" t="s">
        <v>4041</v>
      </c>
      <c r="V2621" s="167" t="s">
        <v>7110</v>
      </c>
      <c r="W2621" s="167" t="s">
        <v>7111</v>
      </c>
      <c r="X2621" s="170" t="s">
        <v>159</v>
      </c>
      <c r="Y2621" s="171" t="s">
        <v>7085</v>
      </c>
      <c r="Z2621" s="167" t="s">
        <v>2069</v>
      </c>
      <c r="AA2621" s="176">
        <v>10000</v>
      </c>
      <c r="AB2621" s="167" t="s">
        <v>11254</v>
      </c>
      <c r="AC2621" s="176">
        <v>10000</v>
      </c>
      <c r="AD2621" s="167" t="s">
        <v>11254</v>
      </c>
      <c r="AE2621" s="176">
        <v>64.400000000000006</v>
      </c>
    </row>
    <row r="2622" spans="1:31">
      <c r="A2622" s="178">
        <v>108276621500</v>
      </c>
      <c r="B2622" s="166">
        <v>46168</v>
      </c>
      <c r="C2622" s="167" t="s">
        <v>3781</v>
      </c>
      <c r="D2622" s="167"/>
      <c r="E2622" s="167"/>
      <c r="F2622" s="167" t="s">
        <v>3782</v>
      </c>
      <c r="G2622" s="167" t="s">
        <v>3614</v>
      </c>
      <c r="H2622" s="168"/>
      <c r="I2622" s="167"/>
      <c r="J2622" s="169">
        <v>26161</v>
      </c>
      <c r="K2622" s="167" t="s">
        <v>55</v>
      </c>
      <c r="L2622" s="169">
        <v>97</v>
      </c>
      <c r="M2622" s="167" t="s">
        <v>3513</v>
      </c>
      <c r="N2622" s="169">
        <v>123.28</v>
      </c>
      <c r="O2622" s="167" t="s">
        <v>3505</v>
      </c>
      <c r="P2622" s="167" t="s">
        <v>7082</v>
      </c>
      <c r="Q2622" s="167" t="s">
        <v>3506</v>
      </c>
      <c r="R2622" s="167" t="s">
        <v>3528</v>
      </c>
      <c r="S2622" s="169">
        <v>5</v>
      </c>
      <c r="T2622" s="167" t="s">
        <v>4040</v>
      </c>
      <c r="U2622" s="169" t="s">
        <v>4041</v>
      </c>
      <c r="V2622" s="167" t="s">
        <v>7112</v>
      </c>
      <c r="W2622" s="167" t="s">
        <v>7113</v>
      </c>
      <c r="X2622" s="170" t="s">
        <v>159</v>
      </c>
      <c r="Y2622" s="171" t="s">
        <v>7085</v>
      </c>
      <c r="Z2622" s="167" t="s">
        <v>2069</v>
      </c>
      <c r="AA2622" s="176">
        <v>6000</v>
      </c>
      <c r="AB2622" s="167" t="s">
        <v>11254</v>
      </c>
      <c r="AC2622" s="176">
        <v>6000</v>
      </c>
      <c r="AD2622" s="167" t="s">
        <v>11254</v>
      </c>
      <c r="AE2622" s="176">
        <v>258</v>
      </c>
    </row>
    <row r="2623" spans="1:31">
      <c r="A2623" s="178">
        <v>108276621500</v>
      </c>
      <c r="B2623" s="166">
        <v>46168</v>
      </c>
      <c r="C2623" s="167" t="s">
        <v>3781</v>
      </c>
      <c r="D2623" s="167"/>
      <c r="E2623" s="167"/>
      <c r="F2623" s="167" t="s">
        <v>3782</v>
      </c>
      <c r="G2623" s="167" t="s">
        <v>3614</v>
      </c>
      <c r="H2623" s="168"/>
      <c r="I2623" s="167"/>
      <c r="J2623" s="169">
        <v>26161</v>
      </c>
      <c r="K2623" s="167" t="s">
        <v>55</v>
      </c>
      <c r="L2623" s="169">
        <v>97</v>
      </c>
      <c r="M2623" s="167" t="s">
        <v>3513</v>
      </c>
      <c r="N2623" s="169">
        <v>123.28</v>
      </c>
      <c r="O2623" s="167" t="s">
        <v>3505</v>
      </c>
      <c r="P2623" s="167" t="s">
        <v>7082</v>
      </c>
      <c r="Q2623" s="167" t="s">
        <v>3506</v>
      </c>
      <c r="R2623" s="167" t="s">
        <v>3528</v>
      </c>
      <c r="S2623" s="169">
        <v>4</v>
      </c>
      <c r="T2623" s="167" t="s">
        <v>4626</v>
      </c>
      <c r="U2623" s="169" t="s">
        <v>4627</v>
      </c>
      <c r="V2623" s="167" t="s">
        <v>7114</v>
      </c>
      <c r="W2623" s="167" t="s">
        <v>7115</v>
      </c>
      <c r="X2623" s="170" t="s">
        <v>159</v>
      </c>
      <c r="Y2623" s="171" t="s">
        <v>7085</v>
      </c>
      <c r="Z2623" s="167" t="s">
        <v>2069</v>
      </c>
      <c r="AA2623" s="176">
        <v>6000</v>
      </c>
      <c r="AB2623" s="167" t="s">
        <v>11254</v>
      </c>
      <c r="AC2623" s="176">
        <v>6000</v>
      </c>
      <c r="AD2623" s="167" t="s">
        <v>11254</v>
      </c>
      <c r="AE2623" s="176">
        <v>23.28</v>
      </c>
    </row>
    <row r="2624" spans="1:31">
      <c r="A2624" s="178">
        <v>108276621500</v>
      </c>
      <c r="B2624" s="166">
        <v>46168</v>
      </c>
      <c r="C2624" s="167" t="s">
        <v>3781</v>
      </c>
      <c r="D2624" s="167"/>
      <c r="E2624" s="167"/>
      <c r="F2624" s="167" t="s">
        <v>3782</v>
      </c>
      <c r="G2624" s="167" t="s">
        <v>3614</v>
      </c>
      <c r="H2624" s="168"/>
      <c r="I2624" s="167"/>
      <c r="J2624" s="169">
        <v>26161</v>
      </c>
      <c r="K2624" s="167" t="s">
        <v>55</v>
      </c>
      <c r="L2624" s="169">
        <v>97</v>
      </c>
      <c r="M2624" s="167" t="s">
        <v>3513</v>
      </c>
      <c r="N2624" s="169">
        <v>123.28</v>
      </c>
      <c r="O2624" s="167" t="s">
        <v>3505</v>
      </c>
      <c r="P2624" s="167" t="s">
        <v>7082</v>
      </c>
      <c r="Q2624" s="167" t="s">
        <v>3506</v>
      </c>
      <c r="R2624" s="167" t="s">
        <v>3528</v>
      </c>
      <c r="S2624" s="169">
        <v>3</v>
      </c>
      <c r="T2624" s="167" t="s">
        <v>4040</v>
      </c>
      <c r="U2624" s="169" t="s">
        <v>4041</v>
      </c>
      <c r="V2624" s="167" t="s">
        <v>7116</v>
      </c>
      <c r="W2624" s="167" t="s">
        <v>7117</v>
      </c>
      <c r="X2624" s="170" t="s">
        <v>160</v>
      </c>
      <c r="Y2624" s="171" t="s">
        <v>7085</v>
      </c>
      <c r="Z2624" s="167" t="s">
        <v>2069</v>
      </c>
      <c r="AA2624" s="176">
        <v>3000</v>
      </c>
      <c r="AB2624" s="167" t="s">
        <v>11254</v>
      </c>
      <c r="AC2624" s="176">
        <v>3000</v>
      </c>
      <c r="AD2624" s="167" t="s">
        <v>11254</v>
      </c>
      <c r="AE2624" s="176">
        <v>76.5</v>
      </c>
    </row>
    <row r="2625" spans="1:31">
      <c r="A2625" s="178">
        <v>108276621500</v>
      </c>
      <c r="B2625" s="166">
        <v>46168</v>
      </c>
      <c r="C2625" s="167" t="s">
        <v>3781</v>
      </c>
      <c r="D2625" s="167"/>
      <c r="E2625" s="167"/>
      <c r="F2625" s="167" t="s">
        <v>3782</v>
      </c>
      <c r="G2625" s="167" t="s">
        <v>3614</v>
      </c>
      <c r="H2625" s="168"/>
      <c r="I2625" s="167"/>
      <c r="J2625" s="169">
        <v>26161</v>
      </c>
      <c r="K2625" s="167" t="s">
        <v>55</v>
      </c>
      <c r="L2625" s="169">
        <v>97</v>
      </c>
      <c r="M2625" s="167" t="s">
        <v>3513</v>
      </c>
      <c r="N2625" s="169">
        <v>123.28</v>
      </c>
      <c r="O2625" s="167" t="s">
        <v>3505</v>
      </c>
      <c r="P2625" s="167" t="s">
        <v>7082</v>
      </c>
      <c r="Q2625" s="167" t="s">
        <v>3506</v>
      </c>
      <c r="R2625" s="167" t="s">
        <v>3528</v>
      </c>
      <c r="S2625" s="169">
        <v>2</v>
      </c>
      <c r="T2625" s="167" t="s">
        <v>4164</v>
      </c>
      <c r="U2625" s="169" t="s">
        <v>3667</v>
      </c>
      <c r="V2625" s="167" t="s">
        <v>7118</v>
      </c>
      <c r="W2625" s="167" t="s">
        <v>5137</v>
      </c>
      <c r="X2625" s="170" t="s">
        <v>157</v>
      </c>
      <c r="Y2625" s="171" t="s">
        <v>7085</v>
      </c>
      <c r="Z2625" s="167" t="s">
        <v>2069</v>
      </c>
      <c r="AA2625" s="176">
        <v>5000</v>
      </c>
      <c r="AB2625" s="167" t="s">
        <v>11254</v>
      </c>
      <c r="AC2625" s="176">
        <v>5000</v>
      </c>
      <c r="AD2625" s="167" t="s">
        <v>11254</v>
      </c>
      <c r="AE2625" s="176">
        <v>44</v>
      </c>
    </row>
    <row r="2626" spans="1:31">
      <c r="A2626" s="178">
        <v>108276621500</v>
      </c>
      <c r="B2626" s="166">
        <v>46168</v>
      </c>
      <c r="C2626" s="167" t="s">
        <v>3781</v>
      </c>
      <c r="D2626" s="167"/>
      <c r="E2626" s="167"/>
      <c r="F2626" s="167" t="s">
        <v>3782</v>
      </c>
      <c r="G2626" s="167" t="s">
        <v>3614</v>
      </c>
      <c r="H2626" s="168"/>
      <c r="I2626" s="167"/>
      <c r="J2626" s="169">
        <v>26161</v>
      </c>
      <c r="K2626" s="167" t="s">
        <v>55</v>
      </c>
      <c r="L2626" s="169">
        <v>97</v>
      </c>
      <c r="M2626" s="167" t="s">
        <v>3513</v>
      </c>
      <c r="N2626" s="169">
        <v>123.28</v>
      </c>
      <c r="O2626" s="167" t="s">
        <v>3505</v>
      </c>
      <c r="P2626" s="167" t="s">
        <v>7082</v>
      </c>
      <c r="Q2626" s="167" t="s">
        <v>3506</v>
      </c>
      <c r="R2626" s="167" t="s">
        <v>3528</v>
      </c>
      <c r="S2626" s="169">
        <v>1</v>
      </c>
      <c r="T2626" s="167" t="s">
        <v>4040</v>
      </c>
      <c r="U2626" s="169" t="s">
        <v>4041</v>
      </c>
      <c r="V2626" s="167" t="s">
        <v>7119</v>
      </c>
      <c r="W2626" s="167" t="s">
        <v>7120</v>
      </c>
      <c r="X2626" s="170" t="s">
        <v>159</v>
      </c>
      <c r="Y2626" s="171" t="s">
        <v>7085</v>
      </c>
      <c r="Z2626" s="167" t="s">
        <v>2069</v>
      </c>
      <c r="AA2626" s="176">
        <v>36000</v>
      </c>
      <c r="AB2626" s="167" t="s">
        <v>11254</v>
      </c>
      <c r="AC2626" s="176">
        <v>36000</v>
      </c>
      <c r="AD2626" s="167" t="s">
        <v>11254</v>
      </c>
      <c r="AE2626" s="176">
        <v>136.80000000000001</v>
      </c>
    </row>
    <row r="2627" spans="1:31">
      <c r="A2627" s="178">
        <v>108277141340</v>
      </c>
      <c r="B2627" s="166">
        <v>46168</v>
      </c>
      <c r="C2627" s="167" t="s">
        <v>3524</v>
      </c>
      <c r="D2627" s="167" t="s">
        <v>3525</v>
      </c>
      <c r="E2627" s="167" t="s">
        <v>3526</v>
      </c>
      <c r="F2627" s="167" t="s">
        <v>3501</v>
      </c>
      <c r="G2627" s="167" t="s">
        <v>3502</v>
      </c>
      <c r="H2627" s="168">
        <v>46169</v>
      </c>
      <c r="I2627" s="167"/>
      <c r="J2627" s="169">
        <v>26161</v>
      </c>
      <c r="K2627" s="167" t="s">
        <v>55</v>
      </c>
      <c r="L2627" s="169">
        <v>1</v>
      </c>
      <c r="M2627" s="167" t="s">
        <v>3513</v>
      </c>
      <c r="N2627" s="169">
        <v>0.5</v>
      </c>
      <c r="O2627" s="167" t="s">
        <v>3505</v>
      </c>
      <c r="P2627" s="167"/>
      <c r="Q2627" s="167" t="s">
        <v>3514</v>
      </c>
      <c r="R2627" s="167" t="s">
        <v>3528</v>
      </c>
      <c r="S2627" s="169">
        <v>1</v>
      </c>
      <c r="T2627" s="167" t="s">
        <v>3717</v>
      </c>
      <c r="U2627" s="169" t="s">
        <v>3718</v>
      </c>
      <c r="V2627" s="167" t="s">
        <v>6345</v>
      </c>
      <c r="W2627" s="167" t="s">
        <v>6346</v>
      </c>
      <c r="X2627" s="170" t="s">
        <v>157</v>
      </c>
      <c r="Y2627" s="171" t="s">
        <v>3185</v>
      </c>
      <c r="Z2627" s="167" t="s">
        <v>719</v>
      </c>
      <c r="AA2627" s="176">
        <v>10000</v>
      </c>
      <c r="AB2627" s="167" t="s">
        <v>11254</v>
      </c>
      <c r="AC2627" s="176">
        <v>10000</v>
      </c>
      <c r="AD2627" s="167" t="s">
        <v>11254</v>
      </c>
      <c r="AE2627" s="176">
        <v>36</v>
      </c>
    </row>
    <row r="2628" spans="1:31">
      <c r="A2628" s="178">
        <v>108277155120</v>
      </c>
      <c r="B2628" s="166">
        <v>46168</v>
      </c>
      <c r="C2628" s="167" t="s">
        <v>3610</v>
      </c>
      <c r="D2628" s="167" t="s">
        <v>3525</v>
      </c>
      <c r="E2628" s="167" t="s">
        <v>3526</v>
      </c>
      <c r="F2628" s="167" t="s">
        <v>3613</v>
      </c>
      <c r="G2628" s="167" t="s">
        <v>3614</v>
      </c>
      <c r="H2628" s="168">
        <v>46168</v>
      </c>
      <c r="I2628" s="167"/>
      <c r="J2628" s="169">
        <v>1</v>
      </c>
      <c r="K2628" s="167" t="s">
        <v>48</v>
      </c>
      <c r="L2628" s="169">
        <v>6</v>
      </c>
      <c r="M2628" s="167" t="s">
        <v>3504</v>
      </c>
      <c r="N2628" s="169">
        <v>16</v>
      </c>
      <c r="O2628" s="167" t="s">
        <v>3505</v>
      </c>
      <c r="P2628" s="167" t="s">
        <v>7121</v>
      </c>
      <c r="Q2628" s="167" t="s">
        <v>3506</v>
      </c>
      <c r="R2628" s="167" t="s">
        <v>7122</v>
      </c>
      <c r="S2628" s="169">
        <v>3</v>
      </c>
      <c r="T2628" s="167"/>
      <c r="U2628" s="169" t="s">
        <v>7123</v>
      </c>
      <c r="V2628" s="167" t="s">
        <v>7124</v>
      </c>
      <c r="W2628" s="167"/>
      <c r="X2628" s="170" t="s">
        <v>3619</v>
      </c>
      <c r="Y2628" s="171" t="s">
        <v>7125</v>
      </c>
      <c r="Z2628" s="167" t="s">
        <v>2014</v>
      </c>
      <c r="AA2628" s="176">
        <v>30</v>
      </c>
      <c r="AB2628" s="167" t="s">
        <v>11254</v>
      </c>
      <c r="AC2628" s="176">
        <v>30</v>
      </c>
      <c r="AD2628" s="167" t="s">
        <v>11254</v>
      </c>
      <c r="AE2628" s="176">
        <v>8040000</v>
      </c>
    </row>
    <row r="2629" spans="1:31">
      <c r="A2629" s="178">
        <v>108277155120</v>
      </c>
      <c r="B2629" s="166">
        <v>46168</v>
      </c>
      <c r="C2629" s="167" t="s">
        <v>3610</v>
      </c>
      <c r="D2629" s="167" t="s">
        <v>3525</v>
      </c>
      <c r="E2629" s="167" t="s">
        <v>3526</v>
      </c>
      <c r="F2629" s="167" t="s">
        <v>3613</v>
      </c>
      <c r="G2629" s="167" t="s">
        <v>3614</v>
      </c>
      <c r="H2629" s="168">
        <v>46168</v>
      </c>
      <c r="I2629" s="167"/>
      <c r="J2629" s="169">
        <v>1</v>
      </c>
      <c r="K2629" s="167" t="s">
        <v>48</v>
      </c>
      <c r="L2629" s="169">
        <v>6</v>
      </c>
      <c r="M2629" s="167" t="s">
        <v>3504</v>
      </c>
      <c r="N2629" s="169">
        <v>16</v>
      </c>
      <c r="O2629" s="167" t="s">
        <v>3505</v>
      </c>
      <c r="P2629" s="167" t="s">
        <v>7121</v>
      </c>
      <c r="Q2629" s="167" t="s">
        <v>3506</v>
      </c>
      <c r="R2629" s="167" t="s">
        <v>7122</v>
      </c>
      <c r="S2629" s="169">
        <v>2</v>
      </c>
      <c r="T2629" s="167"/>
      <c r="U2629" s="169" t="s">
        <v>4597</v>
      </c>
      <c r="V2629" s="167" t="s">
        <v>7126</v>
      </c>
      <c r="W2629" s="167"/>
      <c r="X2629" s="170" t="s">
        <v>3619</v>
      </c>
      <c r="Y2629" s="171" t="s">
        <v>7125</v>
      </c>
      <c r="Z2629" s="167" t="s">
        <v>2014</v>
      </c>
      <c r="AA2629" s="176">
        <v>15</v>
      </c>
      <c r="AB2629" s="167" t="s">
        <v>11254</v>
      </c>
      <c r="AC2629" s="176">
        <v>15</v>
      </c>
      <c r="AD2629" s="167" t="s">
        <v>11254</v>
      </c>
      <c r="AE2629" s="176">
        <v>2250000</v>
      </c>
    </row>
    <row r="2630" spans="1:31">
      <c r="A2630" s="178">
        <v>108277155120</v>
      </c>
      <c r="B2630" s="166">
        <v>46168</v>
      </c>
      <c r="C2630" s="167" t="s">
        <v>3610</v>
      </c>
      <c r="D2630" s="167" t="s">
        <v>3525</v>
      </c>
      <c r="E2630" s="167" t="s">
        <v>3526</v>
      </c>
      <c r="F2630" s="167" t="s">
        <v>3613</v>
      </c>
      <c r="G2630" s="167" t="s">
        <v>3614</v>
      </c>
      <c r="H2630" s="168">
        <v>46168</v>
      </c>
      <c r="I2630" s="167"/>
      <c r="J2630" s="169">
        <v>1</v>
      </c>
      <c r="K2630" s="167" t="s">
        <v>48</v>
      </c>
      <c r="L2630" s="169">
        <v>6</v>
      </c>
      <c r="M2630" s="167" t="s">
        <v>3504</v>
      </c>
      <c r="N2630" s="169">
        <v>16</v>
      </c>
      <c r="O2630" s="167" t="s">
        <v>3505</v>
      </c>
      <c r="P2630" s="167" t="s">
        <v>7121</v>
      </c>
      <c r="Q2630" s="167" t="s">
        <v>3506</v>
      </c>
      <c r="R2630" s="167" t="s">
        <v>7122</v>
      </c>
      <c r="S2630" s="169">
        <v>1</v>
      </c>
      <c r="T2630" s="167"/>
      <c r="U2630" s="169" t="s">
        <v>7123</v>
      </c>
      <c r="V2630" s="167" t="s">
        <v>7127</v>
      </c>
      <c r="W2630" s="167"/>
      <c r="X2630" s="170" t="s">
        <v>3619</v>
      </c>
      <c r="Y2630" s="171" t="s">
        <v>7125</v>
      </c>
      <c r="Z2630" s="167" t="s">
        <v>2014</v>
      </c>
      <c r="AA2630" s="176">
        <v>100</v>
      </c>
      <c r="AB2630" s="167" t="s">
        <v>11254</v>
      </c>
      <c r="AC2630" s="176">
        <v>100</v>
      </c>
      <c r="AD2630" s="167" t="s">
        <v>11254</v>
      </c>
      <c r="AE2630" s="176">
        <v>7500000</v>
      </c>
    </row>
    <row r="2631" spans="1:31">
      <c r="A2631" s="178">
        <v>108277159320</v>
      </c>
      <c r="B2631" s="166">
        <v>46168</v>
      </c>
      <c r="C2631" s="167" t="s">
        <v>3524</v>
      </c>
      <c r="D2631" s="167" t="s">
        <v>3525</v>
      </c>
      <c r="E2631" s="167" t="s">
        <v>3526</v>
      </c>
      <c r="F2631" s="167" t="s">
        <v>3501</v>
      </c>
      <c r="G2631" s="167" t="s">
        <v>3502</v>
      </c>
      <c r="H2631" s="168">
        <v>46169</v>
      </c>
      <c r="I2631" s="167"/>
      <c r="J2631" s="169">
        <v>26161</v>
      </c>
      <c r="K2631" s="167" t="s">
        <v>55</v>
      </c>
      <c r="L2631" s="169">
        <v>2</v>
      </c>
      <c r="M2631" s="167" t="s">
        <v>3513</v>
      </c>
      <c r="N2631" s="169">
        <v>0.9</v>
      </c>
      <c r="O2631" s="167" t="s">
        <v>3505</v>
      </c>
      <c r="P2631" s="167"/>
      <c r="Q2631" s="167" t="s">
        <v>3527</v>
      </c>
      <c r="R2631" s="167" t="s">
        <v>3528</v>
      </c>
      <c r="S2631" s="169">
        <v>2</v>
      </c>
      <c r="T2631" s="167" t="s">
        <v>4040</v>
      </c>
      <c r="U2631" s="169" t="s">
        <v>4041</v>
      </c>
      <c r="V2631" s="167" t="s">
        <v>7128</v>
      </c>
      <c r="W2631" s="167" t="s">
        <v>4413</v>
      </c>
      <c r="X2631" s="170" t="s">
        <v>157</v>
      </c>
      <c r="Y2631" s="171" t="s">
        <v>383</v>
      </c>
      <c r="Z2631" s="167" t="s">
        <v>723</v>
      </c>
      <c r="AA2631" s="176">
        <v>2500</v>
      </c>
      <c r="AB2631" s="167" t="s">
        <v>11254</v>
      </c>
      <c r="AC2631" s="176">
        <v>2500</v>
      </c>
      <c r="AD2631" s="167" t="s">
        <v>11254</v>
      </c>
      <c r="AE2631" s="176">
        <v>402.5</v>
      </c>
    </row>
    <row r="2632" spans="1:31">
      <c r="A2632" s="178">
        <v>108277159320</v>
      </c>
      <c r="B2632" s="166">
        <v>46168</v>
      </c>
      <c r="C2632" s="167" t="s">
        <v>3524</v>
      </c>
      <c r="D2632" s="167" t="s">
        <v>3525</v>
      </c>
      <c r="E2632" s="167" t="s">
        <v>3526</v>
      </c>
      <c r="F2632" s="167" t="s">
        <v>3501</v>
      </c>
      <c r="G2632" s="167" t="s">
        <v>3502</v>
      </c>
      <c r="H2632" s="168">
        <v>46169</v>
      </c>
      <c r="I2632" s="167"/>
      <c r="J2632" s="169">
        <v>26161</v>
      </c>
      <c r="K2632" s="167" t="s">
        <v>55</v>
      </c>
      <c r="L2632" s="169">
        <v>2</v>
      </c>
      <c r="M2632" s="167" t="s">
        <v>3513</v>
      </c>
      <c r="N2632" s="169">
        <v>0.9</v>
      </c>
      <c r="O2632" s="167" t="s">
        <v>3505</v>
      </c>
      <c r="P2632" s="167"/>
      <c r="Q2632" s="167" t="s">
        <v>3527</v>
      </c>
      <c r="R2632" s="167" t="s">
        <v>3528</v>
      </c>
      <c r="S2632" s="169">
        <v>1</v>
      </c>
      <c r="T2632" s="167" t="s">
        <v>4040</v>
      </c>
      <c r="U2632" s="169" t="s">
        <v>4041</v>
      </c>
      <c r="V2632" s="167" t="s">
        <v>7129</v>
      </c>
      <c r="W2632" s="167" t="s">
        <v>4418</v>
      </c>
      <c r="X2632" s="170" t="s">
        <v>157</v>
      </c>
      <c r="Y2632" s="171" t="s">
        <v>383</v>
      </c>
      <c r="Z2632" s="167" t="s">
        <v>723</v>
      </c>
      <c r="AA2632" s="176">
        <v>2500</v>
      </c>
      <c r="AB2632" s="167" t="s">
        <v>11254</v>
      </c>
      <c r="AC2632" s="176">
        <v>2500</v>
      </c>
      <c r="AD2632" s="167" t="s">
        <v>11254</v>
      </c>
      <c r="AE2632" s="176">
        <v>402.5</v>
      </c>
    </row>
    <row r="2633" spans="1:31">
      <c r="A2633" s="178">
        <v>108277197450</v>
      </c>
      <c r="B2633" s="166">
        <v>46168</v>
      </c>
      <c r="C2633" s="167" t="s">
        <v>3524</v>
      </c>
      <c r="D2633" s="167" t="s">
        <v>3525</v>
      </c>
      <c r="E2633" s="167" t="s">
        <v>3526</v>
      </c>
      <c r="F2633" s="167" t="s">
        <v>3501</v>
      </c>
      <c r="G2633" s="167" t="s">
        <v>3502</v>
      </c>
      <c r="H2633" s="168">
        <v>46169</v>
      </c>
      <c r="I2633" s="167"/>
      <c r="J2633" s="169">
        <v>26161</v>
      </c>
      <c r="K2633" s="167" t="s">
        <v>55</v>
      </c>
      <c r="L2633" s="169">
        <v>1</v>
      </c>
      <c r="M2633" s="167" t="s">
        <v>3513</v>
      </c>
      <c r="N2633" s="169">
        <v>5.9</v>
      </c>
      <c r="O2633" s="167" t="s">
        <v>3505</v>
      </c>
      <c r="P2633" s="167"/>
      <c r="Q2633" s="167" t="s">
        <v>3514</v>
      </c>
      <c r="R2633" s="167" t="s">
        <v>3528</v>
      </c>
      <c r="S2633" s="169">
        <v>1</v>
      </c>
      <c r="T2633" s="167" t="s">
        <v>3587</v>
      </c>
      <c r="U2633" s="169" t="s">
        <v>3588</v>
      </c>
      <c r="V2633" s="167" t="s">
        <v>7130</v>
      </c>
      <c r="W2633" s="167" t="s">
        <v>7131</v>
      </c>
      <c r="X2633" s="170" t="s">
        <v>165</v>
      </c>
      <c r="Y2633" s="171" t="s">
        <v>3186</v>
      </c>
      <c r="Z2633" s="167" t="s">
        <v>726</v>
      </c>
      <c r="AA2633" s="176">
        <v>2000</v>
      </c>
      <c r="AB2633" s="167" t="s">
        <v>11254</v>
      </c>
      <c r="AC2633" s="176">
        <v>2000</v>
      </c>
      <c r="AD2633" s="167" t="s">
        <v>11254</v>
      </c>
      <c r="AE2633" s="176">
        <v>2624.4</v>
      </c>
    </row>
    <row r="2634" spans="1:31">
      <c r="A2634" s="178">
        <v>108277290700</v>
      </c>
      <c r="B2634" s="166">
        <v>46168</v>
      </c>
      <c r="C2634" s="167" t="s">
        <v>3610</v>
      </c>
      <c r="D2634" s="167" t="s">
        <v>3525</v>
      </c>
      <c r="E2634" s="167" t="s">
        <v>3526</v>
      </c>
      <c r="F2634" s="167" t="s">
        <v>3613</v>
      </c>
      <c r="G2634" s="167" t="s">
        <v>3614</v>
      </c>
      <c r="H2634" s="168">
        <v>46168</v>
      </c>
      <c r="I2634" s="167"/>
      <c r="J2634" s="169">
        <v>1</v>
      </c>
      <c r="K2634" s="167" t="s">
        <v>48</v>
      </c>
      <c r="L2634" s="169">
        <v>1</v>
      </c>
      <c r="M2634" s="167" t="s">
        <v>3513</v>
      </c>
      <c r="N2634" s="169">
        <v>3</v>
      </c>
      <c r="O2634" s="167" t="s">
        <v>3505</v>
      </c>
      <c r="P2634" s="167" t="s">
        <v>7132</v>
      </c>
      <c r="Q2634" s="167" t="s">
        <v>3506</v>
      </c>
      <c r="R2634" s="167" t="s">
        <v>7133</v>
      </c>
      <c r="S2634" s="169">
        <v>3</v>
      </c>
      <c r="T2634" s="167"/>
      <c r="U2634" s="169" t="s">
        <v>5969</v>
      </c>
      <c r="V2634" s="167" t="s">
        <v>7134</v>
      </c>
      <c r="W2634" s="167"/>
      <c r="X2634" s="170" t="s">
        <v>3619</v>
      </c>
      <c r="Y2634" s="171" t="s">
        <v>7135</v>
      </c>
      <c r="Z2634" s="167" t="s">
        <v>2017</v>
      </c>
      <c r="AA2634" s="176">
        <v>1</v>
      </c>
      <c r="AB2634" s="167" t="s">
        <v>11254</v>
      </c>
      <c r="AC2634" s="176">
        <v>1</v>
      </c>
      <c r="AD2634" s="167" t="s">
        <v>11254</v>
      </c>
      <c r="AE2634" s="176">
        <v>104690000</v>
      </c>
    </row>
    <row r="2635" spans="1:31">
      <c r="A2635" s="178">
        <v>108277290700</v>
      </c>
      <c r="B2635" s="166">
        <v>46168</v>
      </c>
      <c r="C2635" s="167" t="s">
        <v>3610</v>
      </c>
      <c r="D2635" s="167" t="s">
        <v>3525</v>
      </c>
      <c r="E2635" s="167" t="s">
        <v>3526</v>
      </c>
      <c r="F2635" s="167" t="s">
        <v>3613</v>
      </c>
      <c r="G2635" s="167" t="s">
        <v>3614</v>
      </c>
      <c r="H2635" s="168">
        <v>46168</v>
      </c>
      <c r="I2635" s="167"/>
      <c r="J2635" s="169">
        <v>1</v>
      </c>
      <c r="K2635" s="167" t="s">
        <v>48</v>
      </c>
      <c r="L2635" s="169">
        <v>1</v>
      </c>
      <c r="M2635" s="167" t="s">
        <v>3513</v>
      </c>
      <c r="N2635" s="169">
        <v>3</v>
      </c>
      <c r="O2635" s="167" t="s">
        <v>3505</v>
      </c>
      <c r="P2635" s="167" t="s">
        <v>7132</v>
      </c>
      <c r="Q2635" s="167" t="s">
        <v>3506</v>
      </c>
      <c r="R2635" s="167" t="s">
        <v>7133</v>
      </c>
      <c r="S2635" s="169">
        <v>2</v>
      </c>
      <c r="T2635" s="167"/>
      <c r="U2635" s="169" t="s">
        <v>5969</v>
      </c>
      <c r="V2635" s="167" t="s">
        <v>7136</v>
      </c>
      <c r="W2635" s="167"/>
      <c r="X2635" s="170" t="s">
        <v>3619</v>
      </c>
      <c r="Y2635" s="171" t="s">
        <v>7135</v>
      </c>
      <c r="Z2635" s="167" t="s">
        <v>2017</v>
      </c>
      <c r="AA2635" s="176">
        <v>1</v>
      </c>
      <c r="AB2635" s="167" t="s">
        <v>11254</v>
      </c>
      <c r="AC2635" s="176">
        <v>1</v>
      </c>
      <c r="AD2635" s="167" t="s">
        <v>11254</v>
      </c>
      <c r="AE2635" s="176">
        <v>33260000</v>
      </c>
    </row>
    <row r="2636" spans="1:31">
      <c r="A2636" s="178">
        <v>108277290700</v>
      </c>
      <c r="B2636" s="166">
        <v>46168</v>
      </c>
      <c r="C2636" s="167" t="s">
        <v>3610</v>
      </c>
      <c r="D2636" s="167" t="s">
        <v>3525</v>
      </c>
      <c r="E2636" s="167" t="s">
        <v>3526</v>
      </c>
      <c r="F2636" s="167" t="s">
        <v>3613</v>
      </c>
      <c r="G2636" s="167" t="s">
        <v>3614</v>
      </c>
      <c r="H2636" s="168">
        <v>46168</v>
      </c>
      <c r="I2636" s="167"/>
      <c r="J2636" s="169">
        <v>1</v>
      </c>
      <c r="K2636" s="167" t="s">
        <v>48</v>
      </c>
      <c r="L2636" s="169">
        <v>1</v>
      </c>
      <c r="M2636" s="167" t="s">
        <v>3513</v>
      </c>
      <c r="N2636" s="169">
        <v>3</v>
      </c>
      <c r="O2636" s="167" t="s">
        <v>3505</v>
      </c>
      <c r="P2636" s="167" t="s">
        <v>7132</v>
      </c>
      <c r="Q2636" s="167" t="s">
        <v>3506</v>
      </c>
      <c r="R2636" s="167" t="s">
        <v>7133</v>
      </c>
      <c r="S2636" s="169">
        <v>1</v>
      </c>
      <c r="T2636" s="167"/>
      <c r="U2636" s="169" t="s">
        <v>5969</v>
      </c>
      <c r="V2636" s="167" t="s">
        <v>7137</v>
      </c>
      <c r="W2636" s="167"/>
      <c r="X2636" s="170" t="s">
        <v>3619</v>
      </c>
      <c r="Y2636" s="171" t="s">
        <v>7135</v>
      </c>
      <c r="Z2636" s="167" t="s">
        <v>2017</v>
      </c>
      <c r="AA2636" s="176">
        <v>1</v>
      </c>
      <c r="AB2636" s="167" t="s">
        <v>11254</v>
      </c>
      <c r="AC2636" s="176">
        <v>1</v>
      </c>
      <c r="AD2636" s="167" t="s">
        <v>11254</v>
      </c>
      <c r="AE2636" s="176">
        <v>206470000</v>
      </c>
    </row>
    <row r="2637" spans="1:31">
      <c r="A2637" s="178">
        <v>108277316230</v>
      </c>
      <c r="B2637" s="166">
        <v>46168</v>
      </c>
      <c r="C2637" s="167" t="s">
        <v>3524</v>
      </c>
      <c r="D2637" s="167" t="s">
        <v>3525</v>
      </c>
      <c r="E2637" s="167" t="s">
        <v>3526</v>
      </c>
      <c r="F2637" s="167" t="s">
        <v>3501</v>
      </c>
      <c r="G2637" s="167" t="s">
        <v>3502</v>
      </c>
      <c r="H2637" s="168">
        <v>46169</v>
      </c>
      <c r="I2637" s="167"/>
      <c r="J2637" s="169">
        <v>26161</v>
      </c>
      <c r="K2637" s="167" t="s">
        <v>55</v>
      </c>
      <c r="L2637" s="169">
        <v>1</v>
      </c>
      <c r="M2637" s="167" t="s">
        <v>3513</v>
      </c>
      <c r="N2637" s="169">
        <v>1.8</v>
      </c>
      <c r="O2637" s="167" t="s">
        <v>3505</v>
      </c>
      <c r="P2637" s="167"/>
      <c r="Q2637" s="167" t="s">
        <v>3514</v>
      </c>
      <c r="R2637" s="167" t="s">
        <v>3528</v>
      </c>
      <c r="S2637" s="169">
        <v>1</v>
      </c>
      <c r="T2637" s="167" t="s">
        <v>3529</v>
      </c>
      <c r="U2637" s="169" t="s">
        <v>3530</v>
      </c>
      <c r="V2637" s="167" t="s">
        <v>7053</v>
      </c>
      <c r="W2637" s="167" t="s">
        <v>6490</v>
      </c>
      <c r="X2637" s="170" t="s">
        <v>160</v>
      </c>
      <c r="Y2637" s="171" t="s">
        <v>3187</v>
      </c>
      <c r="Z2637" s="167" t="s">
        <v>728</v>
      </c>
      <c r="AA2637" s="176">
        <v>980</v>
      </c>
      <c r="AB2637" s="167" t="s">
        <v>11254</v>
      </c>
      <c r="AC2637" s="176">
        <v>980</v>
      </c>
      <c r="AD2637" s="167" t="s">
        <v>11254</v>
      </c>
      <c r="AE2637" s="176">
        <v>8859.2000000000007</v>
      </c>
    </row>
    <row r="2638" spans="1:31">
      <c r="A2638" s="178">
        <v>108277360110</v>
      </c>
      <c r="B2638" s="166">
        <v>46168</v>
      </c>
      <c r="C2638" s="167" t="s">
        <v>3524</v>
      </c>
      <c r="D2638" s="167" t="s">
        <v>3525</v>
      </c>
      <c r="E2638" s="167" t="s">
        <v>3526</v>
      </c>
      <c r="F2638" s="167" t="s">
        <v>3501</v>
      </c>
      <c r="G2638" s="167" t="s">
        <v>3502</v>
      </c>
      <c r="H2638" s="168">
        <v>46169</v>
      </c>
      <c r="I2638" s="167"/>
      <c r="J2638" s="169">
        <v>26161</v>
      </c>
      <c r="K2638" s="167" t="s">
        <v>55</v>
      </c>
      <c r="L2638" s="169">
        <v>1</v>
      </c>
      <c r="M2638" s="167" t="s">
        <v>3513</v>
      </c>
      <c r="N2638" s="169">
        <v>0.5</v>
      </c>
      <c r="O2638" s="167" t="s">
        <v>3505</v>
      </c>
      <c r="P2638" s="167"/>
      <c r="Q2638" s="167" t="s">
        <v>3514</v>
      </c>
      <c r="R2638" s="167" t="s">
        <v>3528</v>
      </c>
      <c r="S2638" s="169">
        <v>1</v>
      </c>
      <c r="T2638" s="167" t="s">
        <v>3529</v>
      </c>
      <c r="U2638" s="169" t="s">
        <v>3530</v>
      </c>
      <c r="V2638" s="167" t="s">
        <v>7138</v>
      </c>
      <c r="W2638" s="167" t="s">
        <v>7139</v>
      </c>
      <c r="X2638" s="170" t="s">
        <v>160</v>
      </c>
      <c r="Y2638" s="171" t="s">
        <v>3188</v>
      </c>
      <c r="Z2638" s="167" t="s">
        <v>730</v>
      </c>
      <c r="AA2638" s="176">
        <v>3000</v>
      </c>
      <c r="AB2638" s="167" t="s">
        <v>11254</v>
      </c>
      <c r="AC2638" s="176">
        <v>3000</v>
      </c>
      <c r="AD2638" s="167" t="s">
        <v>11254</v>
      </c>
      <c r="AE2638" s="176">
        <v>63.9</v>
      </c>
    </row>
    <row r="2639" spans="1:31">
      <c r="A2639" s="178">
        <v>108277380260</v>
      </c>
      <c r="B2639" s="166">
        <v>46168</v>
      </c>
      <c r="C2639" s="167" t="s">
        <v>3524</v>
      </c>
      <c r="D2639" s="167" t="s">
        <v>3525</v>
      </c>
      <c r="E2639" s="167" t="s">
        <v>3526</v>
      </c>
      <c r="F2639" s="167" t="s">
        <v>3501</v>
      </c>
      <c r="G2639" s="167" t="s">
        <v>3502</v>
      </c>
      <c r="H2639" s="168">
        <v>46169</v>
      </c>
      <c r="I2639" s="167"/>
      <c r="J2639" s="169">
        <v>26161</v>
      </c>
      <c r="K2639" s="167" t="s">
        <v>55</v>
      </c>
      <c r="L2639" s="169">
        <v>1</v>
      </c>
      <c r="M2639" s="167" t="s">
        <v>3513</v>
      </c>
      <c r="N2639" s="169">
        <v>0.5</v>
      </c>
      <c r="O2639" s="167" t="s">
        <v>3505</v>
      </c>
      <c r="P2639" s="167"/>
      <c r="Q2639" s="167" t="s">
        <v>3514</v>
      </c>
      <c r="R2639" s="167" t="s">
        <v>3528</v>
      </c>
      <c r="S2639" s="169">
        <v>1</v>
      </c>
      <c r="T2639" s="167" t="s">
        <v>3540</v>
      </c>
      <c r="U2639" s="169" t="s">
        <v>3541</v>
      </c>
      <c r="V2639" s="167" t="s">
        <v>7140</v>
      </c>
      <c r="W2639" s="167" t="s">
        <v>3543</v>
      </c>
      <c r="X2639" s="170" t="s">
        <v>157</v>
      </c>
      <c r="Y2639" s="171" t="s">
        <v>3189</v>
      </c>
      <c r="Z2639" s="167" t="s">
        <v>732</v>
      </c>
      <c r="AA2639" s="176">
        <v>3000</v>
      </c>
      <c r="AB2639" s="167" t="s">
        <v>11254</v>
      </c>
      <c r="AC2639" s="176">
        <v>3000</v>
      </c>
      <c r="AD2639" s="167" t="s">
        <v>11254</v>
      </c>
      <c r="AE2639" s="176">
        <v>145.5</v>
      </c>
    </row>
    <row r="2640" spans="1:31">
      <c r="A2640" s="178">
        <v>108277391130</v>
      </c>
      <c r="B2640" s="166">
        <v>46168</v>
      </c>
      <c r="C2640" s="167" t="s">
        <v>3610</v>
      </c>
      <c r="D2640" s="167" t="s">
        <v>3525</v>
      </c>
      <c r="E2640" s="167" t="s">
        <v>3526</v>
      </c>
      <c r="F2640" s="167" t="s">
        <v>3613</v>
      </c>
      <c r="G2640" s="167" t="s">
        <v>3614</v>
      </c>
      <c r="H2640" s="168">
        <v>46168</v>
      </c>
      <c r="I2640" s="167"/>
      <c r="J2640" s="169">
        <v>1</v>
      </c>
      <c r="K2640" s="167" t="s">
        <v>48</v>
      </c>
      <c r="L2640" s="169">
        <v>1</v>
      </c>
      <c r="M2640" s="167" t="s">
        <v>3504</v>
      </c>
      <c r="N2640" s="169">
        <v>2.5</v>
      </c>
      <c r="O2640" s="167" t="s">
        <v>3505</v>
      </c>
      <c r="P2640" s="167" t="s">
        <v>7141</v>
      </c>
      <c r="Q2640" s="167" t="s">
        <v>3506</v>
      </c>
      <c r="R2640" s="167" t="s">
        <v>7142</v>
      </c>
      <c r="S2640" s="169">
        <v>1</v>
      </c>
      <c r="T2640" s="167" t="s">
        <v>2058</v>
      </c>
      <c r="U2640" s="169" t="s">
        <v>5969</v>
      </c>
      <c r="V2640" s="167" t="s">
        <v>7143</v>
      </c>
      <c r="W2640" s="167"/>
      <c r="X2640" s="170" t="s">
        <v>3619</v>
      </c>
      <c r="Y2640" s="171" t="s">
        <v>7144</v>
      </c>
      <c r="Z2640" s="167" t="s">
        <v>2020</v>
      </c>
      <c r="AA2640" s="176">
        <v>1</v>
      </c>
      <c r="AB2640" s="167" t="s">
        <v>11254</v>
      </c>
      <c r="AC2640" s="176">
        <v>1</v>
      </c>
      <c r="AD2640" s="167" t="s">
        <v>11254</v>
      </c>
      <c r="AE2640" s="176">
        <v>25000000</v>
      </c>
    </row>
    <row r="2641" spans="1:31">
      <c r="A2641" s="178">
        <v>108278127640</v>
      </c>
      <c r="B2641" s="166">
        <v>46168</v>
      </c>
      <c r="C2641" s="167" t="s">
        <v>3524</v>
      </c>
      <c r="D2641" s="167" t="s">
        <v>3525</v>
      </c>
      <c r="E2641" s="167" t="s">
        <v>3526</v>
      </c>
      <c r="F2641" s="167" t="s">
        <v>3501</v>
      </c>
      <c r="G2641" s="167" t="s">
        <v>3502</v>
      </c>
      <c r="H2641" s="168">
        <v>46169</v>
      </c>
      <c r="I2641" s="167"/>
      <c r="J2641" s="169">
        <v>26161</v>
      </c>
      <c r="K2641" s="167" t="s">
        <v>55</v>
      </c>
      <c r="L2641" s="169">
        <v>1</v>
      </c>
      <c r="M2641" s="167" t="s">
        <v>3513</v>
      </c>
      <c r="N2641" s="169">
        <v>0.2</v>
      </c>
      <c r="O2641" s="167" t="s">
        <v>3505</v>
      </c>
      <c r="P2641" s="167"/>
      <c r="Q2641" s="167" t="s">
        <v>3514</v>
      </c>
      <c r="R2641" s="167" t="s">
        <v>3528</v>
      </c>
      <c r="S2641" s="169">
        <v>1</v>
      </c>
      <c r="T2641" s="167" t="s">
        <v>3529</v>
      </c>
      <c r="U2641" s="169" t="s">
        <v>3530</v>
      </c>
      <c r="V2641" s="167" t="s">
        <v>7145</v>
      </c>
      <c r="W2641" s="167" t="s">
        <v>4887</v>
      </c>
      <c r="X2641" s="170" t="s">
        <v>160</v>
      </c>
      <c r="Y2641" s="171" t="s">
        <v>3190</v>
      </c>
      <c r="Z2641" s="167" t="s">
        <v>734</v>
      </c>
      <c r="AA2641" s="176">
        <v>1000</v>
      </c>
      <c r="AB2641" s="167" t="s">
        <v>11254</v>
      </c>
      <c r="AC2641" s="176">
        <v>1000</v>
      </c>
      <c r="AD2641" s="167" t="s">
        <v>11254</v>
      </c>
      <c r="AE2641" s="176">
        <v>410</v>
      </c>
    </row>
    <row r="2642" spans="1:31">
      <c r="A2642" s="178">
        <v>108278214920</v>
      </c>
      <c r="B2642" s="166">
        <v>46168</v>
      </c>
      <c r="C2642" s="167" t="s">
        <v>3524</v>
      </c>
      <c r="D2642" s="167" t="s">
        <v>3525</v>
      </c>
      <c r="E2642" s="167" t="s">
        <v>3526</v>
      </c>
      <c r="F2642" s="167" t="s">
        <v>3501</v>
      </c>
      <c r="G2642" s="167" t="s">
        <v>3502</v>
      </c>
      <c r="H2642" s="168">
        <v>46169</v>
      </c>
      <c r="I2642" s="167"/>
      <c r="J2642" s="169">
        <v>26161</v>
      </c>
      <c r="K2642" s="167" t="s">
        <v>55</v>
      </c>
      <c r="L2642" s="169">
        <v>1</v>
      </c>
      <c r="M2642" s="167" t="s">
        <v>3513</v>
      </c>
      <c r="N2642" s="169">
        <v>0.6</v>
      </c>
      <c r="O2642" s="167" t="s">
        <v>3505</v>
      </c>
      <c r="P2642" s="167"/>
      <c r="Q2642" s="167" t="s">
        <v>3514</v>
      </c>
      <c r="R2642" s="167" t="s">
        <v>3528</v>
      </c>
      <c r="S2642" s="169">
        <v>1</v>
      </c>
      <c r="T2642" s="167" t="s">
        <v>3540</v>
      </c>
      <c r="U2642" s="169" t="s">
        <v>3541</v>
      </c>
      <c r="V2642" s="167" t="s">
        <v>7140</v>
      </c>
      <c r="W2642" s="167" t="s">
        <v>3543</v>
      </c>
      <c r="X2642" s="170" t="s">
        <v>157</v>
      </c>
      <c r="Y2642" s="171" t="s">
        <v>3191</v>
      </c>
      <c r="Z2642" s="167" t="s">
        <v>737</v>
      </c>
      <c r="AA2642" s="176">
        <v>3000</v>
      </c>
      <c r="AB2642" s="167" t="s">
        <v>11254</v>
      </c>
      <c r="AC2642" s="176">
        <v>3000</v>
      </c>
      <c r="AD2642" s="167" t="s">
        <v>11254</v>
      </c>
      <c r="AE2642" s="176">
        <v>145.5</v>
      </c>
    </row>
    <row r="2643" spans="1:31">
      <c r="A2643" s="178">
        <v>108278448830</v>
      </c>
      <c r="B2643" s="166">
        <v>46168</v>
      </c>
      <c r="C2643" s="167" t="s">
        <v>3524</v>
      </c>
      <c r="D2643" s="167" t="s">
        <v>3525</v>
      </c>
      <c r="E2643" s="167" t="s">
        <v>3526</v>
      </c>
      <c r="F2643" s="167" t="s">
        <v>3501</v>
      </c>
      <c r="G2643" s="167" t="s">
        <v>3502</v>
      </c>
      <c r="H2643" s="168">
        <v>46169</v>
      </c>
      <c r="I2643" s="167"/>
      <c r="J2643" s="169">
        <v>26161</v>
      </c>
      <c r="K2643" s="167" t="s">
        <v>55</v>
      </c>
      <c r="L2643" s="169">
        <v>1</v>
      </c>
      <c r="M2643" s="167" t="s">
        <v>3513</v>
      </c>
      <c r="N2643" s="169">
        <v>2.2000000000000002</v>
      </c>
      <c r="O2643" s="167" t="s">
        <v>3505</v>
      </c>
      <c r="P2643" s="167"/>
      <c r="Q2643" s="167" t="s">
        <v>3527</v>
      </c>
      <c r="R2643" s="167" t="s">
        <v>3528</v>
      </c>
      <c r="S2643" s="169">
        <v>1</v>
      </c>
      <c r="T2643" s="167" t="s">
        <v>3529</v>
      </c>
      <c r="U2643" s="169" t="s">
        <v>3530</v>
      </c>
      <c r="V2643" s="167" t="s">
        <v>7018</v>
      </c>
      <c r="W2643" s="167" t="s">
        <v>3796</v>
      </c>
      <c r="X2643" s="170" t="s">
        <v>157</v>
      </c>
      <c r="Y2643" s="171" t="s">
        <v>348</v>
      </c>
      <c r="Z2643" s="167" t="s">
        <v>739</v>
      </c>
      <c r="AA2643" s="176">
        <v>5000</v>
      </c>
      <c r="AB2643" s="167" t="s">
        <v>11254</v>
      </c>
      <c r="AC2643" s="176">
        <v>5000</v>
      </c>
      <c r="AD2643" s="167" t="s">
        <v>11254</v>
      </c>
      <c r="AE2643" s="176">
        <v>30700</v>
      </c>
    </row>
    <row r="2644" spans="1:31">
      <c r="A2644" s="178">
        <v>108278553830</v>
      </c>
      <c r="B2644" s="166">
        <v>46168</v>
      </c>
      <c r="C2644" s="167" t="s">
        <v>3524</v>
      </c>
      <c r="D2644" s="167" t="s">
        <v>3525</v>
      </c>
      <c r="E2644" s="167" t="s">
        <v>3526</v>
      </c>
      <c r="F2644" s="167" t="s">
        <v>3501</v>
      </c>
      <c r="G2644" s="167" t="s">
        <v>3502</v>
      </c>
      <c r="H2644" s="168">
        <v>46169</v>
      </c>
      <c r="I2644" s="167" t="s">
        <v>7146</v>
      </c>
      <c r="J2644" s="169">
        <v>26161</v>
      </c>
      <c r="K2644" s="167" t="s">
        <v>55</v>
      </c>
      <c r="L2644" s="169">
        <v>1</v>
      </c>
      <c r="M2644" s="167" t="s">
        <v>3504</v>
      </c>
      <c r="N2644" s="169">
        <v>129</v>
      </c>
      <c r="O2644" s="167" t="s">
        <v>3505</v>
      </c>
      <c r="P2644" s="167"/>
      <c r="Q2644" s="167" t="s">
        <v>3514</v>
      </c>
      <c r="R2644" s="167" t="s">
        <v>3528</v>
      </c>
      <c r="S2644" s="169">
        <v>1</v>
      </c>
      <c r="T2644" s="167" t="s">
        <v>3587</v>
      </c>
      <c r="U2644" s="169" t="s">
        <v>3588</v>
      </c>
      <c r="V2644" s="167" t="s">
        <v>6677</v>
      </c>
      <c r="W2644" s="167" t="s">
        <v>6678</v>
      </c>
      <c r="X2644" s="170" t="s">
        <v>3533</v>
      </c>
      <c r="Y2644" s="171" t="s">
        <v>742</v>
      </c>
      <c r="Z2644" s="167" t="s">
        <v>743</v>
      </c>
      <c r="AA2644" s="176">
        <v>5400</v>
      </c>
      <c r="AB2644" s="167" t="s">
        <v>11254</v>
      </c>
      <c r="AC2644" s="176">
        <v>5400</v>
      </c>
      <c r="AD2644" s="167" t="s">
        <v>11254</v>
      </c>
      <c r="AE2644" s="176">
        <v>10939.32</v>
      </c>
    </row>
    <row r="2645" spans="1:31">
      <c r="A2645" s="178">
        <v>108279100750</v>
      </c>
      <c r="B2645" s="166">
        <v>46168</v>
      </c>
      <c r="C2645" s="167" t="s">
        <v>3524</v>
      </c>
      <c r="D2645" s="167" t="s">
        <v>3525</v>
      </c>
      <c r="E2645" s="167" t="s">
        <v>3526</v>
      </c>
      <c r="F2645" s="167" t="s">
        <v>3501</v>
      </c>
      <c r="G2645" s="167" t="s">
        <v>3502</v>
      </c>
      <c r="H2645" s="168">
        <v>46169</v>
      </c>
      <c r="I2645" s="167"/>
      <c r="J2645" s="169">
        <v>26161</v>
      </c>
      <c r="K2645" s="167" t="s">
        <v>55</v>
      </c>
      <c r="L2645" s="169">
        <v>5</v>
      </c>
      <c r="M2645" s="167" t="s">
        <v>3513</v>
      </c>
      <c r="N2645" s="169">
        <v>57.1</v>
      </c>
      <c r="O2645" s="167" t="s">
        <v>3505</v>
      </c>
      <c r="P2645" s="167"/>
      <c r="Q2645" s="167" t="s">
        <v>3527</v>
      </c>
      <c r="R2645" s="167" t="s">
        <v>3528</v>
      </c>
      <c r="S2645" s="169">
        <v>3</v>
      </c>
      <c r="T2645" s="167" t="s">
        <v>4402</v>
      </c>
      <c r="U2645" s="169" t="s">
        <v>4403</v>
      </c>
      <c r="V2645" s="167" t="s">
        <v>7147</v>
      </c>
      <c r="W2645" s="167" t="s">
        <v>7148</v>
      </c>
      <c r="X2645" s="170" t="s">
        <v>157</v>
      </c>
      <c r="Y2645" s="171" t="s">
        <v>380</v>
      </c>
      <c r="Z2645" s="167" t="s">
        <v>746</v>
      </c>
      <c r="AA2645" s="176">
        <v>5000</v>
      </c>
      <c r="AB2645" s="167" t="s">
        <v>11254</v>
      </c>
      <c r="AC2645" s="176">
        <v>3.4</v>
      </c>
      <c r="AD2645" s="167" t="s">
        <v>11256</v>
      </c>
      <c r="AE2645" s="176">
        <v>450</v>
      </c>
    </row>
    <row r="2646" spans="1:31">
      <c r="A2646" s="178">
        <v>108279100750</v>
      </c>
      <c r="B2646" s="166">
        <v>46168</v>
      </c>
      <c r="C2646" s="167" t="s">
        <v>3524</v>
      </c>
      <c r="D2646" s="167" t="s">
        <v>3525</v>
      </c>
      <c r="E2646" s="167" t="s">
        <v>3526</v>
      </c>
      <c r="F2646" s="167" t="s">
        <v>3501</v>
      </c>
      <c r="G2646" s="167" t="s">
        <v>3502</v>
      </c>
      <c r="H2646" s="168">
        <v>46169</v>
      </c>
      <c r="I2646" s="167"/>
      <c r="J2646" s="169">
        <v>26161</v>
      </c>
      <c r="K2646" s="167" t="s">
        <v>55</v>
      </c>
      <c r="L2646" s="169">
        <v>5</v>
      </c>
      <c r="M2646" s="167" t="s">
        <v>3513</v>
      </c>
      <c r="N2646" s="169">
        <v>57.1</v>
      </c>
      <c r="O2646" s="167" t="s">
        <v>3505</v>
      </c>
      <c r="P2646" s="167"/>
      <c r="Q2646" s="167" t="s">
        <v>3527</v>
      </c>
      <c r="R2646" s="167" t="s">
        <v>3528</v>
      </c>
      <c r="S2646" s="169">
        <v>2</v>
      </c>
      <c r="T2646" s="167" t="s">
        <v>4402</v>
      </c>
      <c r="U2646" s="169" t="s">
        <v>4403</v>
      </c>
      <c r="V2646" s="167" t="s">
        <v>6135</v>
      </c>
      <c r="W2646" s="167" t="s">
        <v>6136</v>
      </c>
      <c r="X2646" s="170" t="s">
        <v>157</v>
      </c>
      <c r="Y2646" s="171" t="s">
        <v>380</v>
      </c>
      <c r="Z2646" s="167" t="s">
        <v>746</v>
      </c>
      <c r="AA2646" s="176">
        <v>46000</v>
      </c>
      <c r="AB2646" s="167" t="s">
        <v>11254</v>
      </c>
      <c r="AC2646" s="176">
        <v>19.96</v>
      </c>
      <c r="AD2646" s="167" t="s">
        <v>11256</v>
      </c>
      <c r="AE2646" s="176">
        <v>4370</v>
      </c>
    </row>
    <row r="2647" spans="1:31">
      <c r="A2647" s="178">
        <v>108279100750</v>
      </c>
      <c r="B2647" s="166">
        <v>46168</v>
      </c>
      <c r="C2647" s="167" t="s">
        <v>3524</v>
      </c>
      <c r="D2647" s="167" t="s">
        <v>3525</v>
      </c>
      <c r="E2647" s="167" t="s">
        <v>3526</v>
      </c>
      <c r="F2647" s="167" t="s">
        <v>3501</v>
      </c>
      <c r="G2647" s="167" t="s">
        <v>3502</v>
      </c>
      <c r="H2647" s="168">
        <v>46169</v>
      </c>
      <c r="I2647" s="167"/>
      <c r="J2647" s="169">
        <v>26161</v>
      </c>
      <c r="K2647" s="167" t="s">
        <v>55</v>
      </c>
      <c r="L2647" s="169">
        <v>5</v>
      </c>
      <c r="M2647" s="167" t="s">
        <v>3513</v>
      </c>
      <c r="N2647" s="169">
        <v>57.1</v>
      </c>
      <c r="O2647" s="167" t="s">
        <v>3505</v>
      </c>
      <c r="P2647" s="167"/>
      <c r="Q2647" s="167" t="s">
        <v>3527</v>
      </c>
      <c r="R2647" s="167" t="s">
        <v>3528</v>
      </c>
      <c r="S2647" s="169">
        <v>1</v>
      </c>
      <c r="T2647" s="167" t="s">
        <v>4402</v>
      </c>
      <c r="U2647" s="169" t="s">
        <v>4403</v>
      </c>
      <c r="V2647" s="167" t="s">
        <v>6135</v>
      </c>
      <c r="W2647" s="167" t="s">
        <v>6136</v>
      </c>
      <c r="X2647" s="170" t="s">
        <v>157</v>
      </c>
      <c r="Y2647" s="171" t="s">
        <v>380</v>
      </c>
      <c r="Z2647" s="167" t="s">
        <v>746</v>
      </c>
      <c r="AA2647" s="176">
        <v>17000</v>
      </c>
      <c r="AB2647" s="167" t="s">
        <v>11254</v>
      </c>
      <c r="AC2647" s="176">
        <v>7.38</v>
      </c>
      <c r="AD2647" s="167" t="s">
        <v>11256</v>
      </c>
      <c r="AE2647" s="176">
        <v>1615</v>
      </c>
    </row>
    <row r="2648" spans="1:31">
      <c r="A2648" s="178">
        <v>108279137850</v>
      </c>
      <c r="B2648" s="166">
        <v>46168</v>
      </c>
      <c r="C2648" s="167" t="s">
        <v>3524</v>
      </c>
      <c r="D2648" s="167" t="s">
        <v>3525</v>
      </c>
      <c r="E2648" s="167" t="s">
        <v>3526</v>
      </c>
      <c r="F2648" s="167" t="s">
        <v>3501</v>
      </c>
      <c r="G2648" s="167" t="s">
        <v>3502</v>
      </c>
      <c r="H2648" s="168">
        <v>46169</v>
      </c>
      <c r="I2648" s="167"/>
      <c r="J2648" s="169">
        <v>26161</v>
      </c>
      <c r="K2648" s="167" t="s">
        <v>55</v>
      </c>
      <c r="L2648" s="169">
        <v>1</v>
      </c>
      <c r="M2648" s="167" t="s">
        <v>3513</v>
      </c>
      <c r="N2648" s="169">
        <v>0.5</v>
      </c>
      <c r="O2648" s="167" t="s">
        <v>3505</v>
      </c>
      <c r="P2648" s="167"/>
      <c r="Q2648" s="167" t="s">
        <v>3514</v>
      </c>
      <c r="R2648" s="167" t="s">
        <v>3528</v>
      </c>
      <c r="S2648" s="169">
        <v>1</v>
      </c>
      <c r="T2648" s="167" t="s">
        <v>3560</v>
      </c>
      <c r="U2648" s="169" t="s">
        <v>3561</v>
      </c>
      <c r="V2648" s="167" t="s">
        <v>4237</v>
      </c>
      <c r="W2648" s="167" t="s">
        <v>4238</v>
      </c>
      <c r="X2648" s="170" t="s">
        <v>160</v>
      </c>
      <c r="Y2648" s="171" t="s">
        <v>3192</v>
      </c>
      <c r="Z2648" s="167" t="s">
        <v>749</v>
      </c>
      <c r="AA2648" s="176">
        <v>8000</v>
      </c>
      <c r="AB2648" s="167" t="s">
        <v>11254</v>
      </c>
      <c r="AC2648" s="176">
        <v>8000</v>
      </c>
      <c r="AD2648" s="167" t="s">
        <v>11254</v>
      </c>
      <c r="AE2648" s="176">
        <v>19.2</v>
      </c>
    </row>
    <row r="2649" spans="1:31">
      <c r="A2649" s="178">
        <v>108279205050</v>
      </c>
      <c r="B2649" s="166">
        <v>46168</v>
      </c>
      <c r="C2649" s="167" t="s">
        <v>3524</v>
      </c>
      <c r="D2649" s="167" t="s">
        <v>3525</v>
      </c>
      <c r="E2649" s="167" t="s">
        <v>3526</v>
      </c>
      <c r="F2649" s="167" t="s">
        <v>3501</v>
      </c>
      <c r="G2649" s="167" t="s">
        <v>3502</v>
      </c>
      <c r="H2649" s="168">
        <v>46169</v>
      </c>
      <c r="I2649" s="167"/>
      <c r="J2649" s="169">
        <v>26161</v>
      </c>
      <c r="K2649" s="167" t="s">
        <v>55</v>
      </c>
      <c r="L2649" s="169">
        <v>1</v>
      </c>
      <c r="M2649" s="167" t="s">
        <v>3513</v>
      </c>
      <c r="N2649" s="169">
        <v>2.7</v>
      </c>
      <c r="O2649" s="167" t="s">
        <v>3505</v>
      </c>
      <c r="P2649" s="167"/>
      <c r="Q2649" s="167" t="s">
        <v>3514</v>
      </c>
      <c r="R2649" s="167" t="s">
        <v>3528</v>
      </c>
      <c r="S2649" s="169">
        <v>1</v>
      </c>
      <c r="T2649" s="167" t="s">
        <v>3717</v>
      </c>
      <c r="U2649" s="169" t="s">
        <v>3718</v>
      </c>
      <c r="V2649" s="167" t="s">
        <v>4338</v>
      </c>
      <c r="W2649" s="167" t="s">
        <v>4339</v>
      </c>
      <c r="X2649" s="170" t="s">
        <v>160</v>
      </c>
      <c r="Y2649" s="171" t="s">
        <v>3193</v>
      </c>
      <c r="Z2649" s="167" t="s">
        <v>753</v>
      </c>
      <c r="AA2649" s="176">
        <v>2000</v>
      </c>
      <c r="AB2649" s="167" t="s">
        <v>11254</v>
      </c>
      <c r="AC2649" s="176">
        <v>2000</v>
      </c>
      <c r="AD2649" s="167" t="s">
        <v>11254</v>
      </c>
      <c r="AE2649" s="176">
        <v>428.02</v>
      </c>
    </row>
    <row r="2650" spans="1:31">
      <c r="A2650" s="178">
        <v>108279340410</v>
      </c>
      <c r="B2650" s="166">
        <v>46168</v>
      </c>
      <c r="C2650" s="167" t="s">
        <v>3524</v>
      </c>
      <c r="D2650" s="167" t="s">
        <v>3525</v>
      </c>
      <c r="E2650" s="167" t="s">
        <v>3526</v>
      </c>
      <c r="F2650" s="167" t="s">
        <v>3501</v>
      </c>
      <c r="G2650" s="167" t="s">
        <v>3502</v>
      </c>
      <c r="H2650" s="168">
        <v>46169</v>
      </c>
      <c r="I2650" s="167"/>
      <c r="J2650" s="169">
        <v>26161</v>
      </c>
      <c r="K2650" s="167" t="s">
        <v>55</v>
      </c>
      <c r="L2650" s="169">
        <v>14</v>
      </c>
      <c r="M2650" s="167" t="s">
        <v>3513</v>
      </c>
      <c r="N2650" s="169">
        <v>28</v>
      </c>
      <c r="O2650" s="167" t="s">
        <v>3505</v>
      </c>
      <c r="P2650" s="167"/>
      <c r="Q2650" s="167" t="s">
        <v>3527</v>
      </c>
      <c r="R2650" s="167" t="s">
        <v>3528</v>
      </c>
      <c r="S2650" s="169">
        <v>40</v>
      </c>
      <c r="T2650" s="167" t="s">
        <v>3535</v>
      </c>
      <c r="U2650" s="169" t="s">
        <v>3536</v>
      </c>
      <c r="V2650" s="167" t="s">
        <v>3743</v>
      </c>
      <c r="W2650" s="167" t="s">
        <v>3744</v>
      </c>
      <c r="X2650" s="170" t="s">
        <v>157</v>
      </c>
      <c r="Y2650" s="171" t="s">
        <v>3194</v>
      </c>
      <c r="Z2650" s="167" t="s">
        <v>755</v>
      </c>
      <c r="AA2650" s="176">
        <v>20000</v>
      </c>
      <c r="AB2650" s="167" t="s">
        <v>11254</v>
      </c>
      <c r="AC2650" s="176">
        <v>20000</v>
      </c>
      <c r="AD2650" s="167" t="s">
        <v>11254</v>
      </c>
      <c r="AE2650" s="176">
        <v>4.2</v>
      </c>
    </row>
    <row r="2651" spans="1:31">
      <c r="A2651" s="178">
        <v>108279340410</v>
      </c>
      <c r="B2651" s="166">
        <v>46168</v>
      </c>
      <c r="C2651" s="167" t="s">
        <v>3524</v>
      </c>
      <c r="D2651" s="167" t="s">
        <v>3525</v>
      </c>
      <c r="E2651" s="167" t="s">
        <v>3526</v>
      </c>
      <c r="F2651" s="167" t="s">
        <v>3501</v>
      </c>
      <c r="G2651" s="167" t="s">
        <v>3502</v>
      </c>
      <c r="H2651" s="168">
        <v>46169</v>
      </c>
      <c r="I2651" s="167"/>
      <c r="J2651" s="169">
        <v>26161</v>
      </c>
      <c r="K2651" s="167" t="s">
        <v>55</v>
      </c>
      <c r="L2651" s="169">
        <v>14</v>
      </c>
      <c r="M2651" s="167" t="s">
        <v>3513</v>
      </c>
      <c r="N2651" s="169">
        <v>28</v>
      </c>
      <c r="O2651" s="167" t="s">
        <v>3505</v>
      </c>
      <c r="P2651" s="167"/>
      <c r="Q2651" s="167" t="s">
        <v>3527</v>
      </c>
      <c r="R2651" s="167" t="s">
        <v>3528</v>
      </c>
      <c r="S2651" s="169">
        <v>39</v>
      </c>
      <c r="T2651" s="167" t="s">
        <v>3535</v>
      </c>
      <c r="U2651" s="169" t="s">
        <v>3536</v>
      </c>
      <c r="V2651" s="167" t="s">
        <v>7149</v>
      </c>
      <c r="W2651" s="167" t="s">
        <v>5871</v>
      </c>
      <c r="X2651" s="170" t="s">
        <v>160</v>
      </c>
      <c r="Y2651" s="171" t="s">
        <v>3194</v>
      </c>
      <c r="Z2651" s="167" t="s">
        <v>755</v>
      </c>
      <c r="AA2651" s="176">
        <v>40000</v>
      </c>
      <c r="AB2651" s="167" t="s">
        <v>11254</v>
      </c>
      <c r="AC2651" s="176">
        <v>40000</v>
      </c>
      <c r="AD2651" s="167" t="s">
        <v>11254</v>
      </c>
      <c r="AE2651" s="176">
        <v>8.4</v>
      </c>
    </row>
    <row r="2652" spans="1:31">
      <c r="A2652" s="178">
        <v>108279340410</v>
      </c>
      <c r="B2652" s="166">
        <v>46168</v>
      </c>
      <c r="C2652" s="167" t="s">
        <v>3524</v>
      </c>
      <c r="D2652" s="167" t="s">
        <v>3525</v>
      </c>
      <c r="E2652" s="167" t="s">
        <v>3526</v>
      </c>
      <c r="F2652" s="167" t="s">
        <v>3501</v>
      </c>
      <c r="G2652" s="167" t="s">
        <v>3502</v>
      </c>
      <c r="H2652" s="168">
        <v>46169</v>
      </c>
      <c r="I2652" s="167"/>
      <c r="J2652" s="169">
        <v>26161</v>
      </c>
      <c r="K2652" s="167" t="s">
        <v>55</v>
      </c>
      <c r="L2652" s="169">
        <v>14</v>
      </c>
      <c r="M2652" s="167" t="s">
        <v>3513</v>
      </c>
      <c r="N2652" s="169">
        <v>28</v>
      </c>
      <c r="O2652" s="167" t="s">
        <v>3505</v>
      </c>
      <c r="P2652" s="167"/>
      <c r="Q2652" s="167" t="s">
        <v>3527</v>
      </c>
      <c r="R2652" s="167" t="s">
        <v>3528</v>
      </c>
      <c r="S2652" s="169">
        <v>38</v>
      </c>
      <c r="T2652" s="167" t="s">
        <v>3535</v>
      </c>
      <c r="U2652" s="169" t="s">
        <v>3536</v>
      </c>
      <c r="V2652" s="167" t="s">
        <v>7149</v>
      </c>
      <c r="W2652" s="167" t="s">
        <v>5871</v>
      </c>
      <c r="X2652" s="170" t="s">
        <v>160</v>
      </c>
      <c r="Y2652" s="171" t="s">
        <v>3194</v>
      </c>
      <c r="Z2652" s="167" t="s">
        <v>755</v>
      </c>
      <c r="AA2652" s="176">
        <v>20000</v>
      </c>
      <c r="AB2652" s="167" t="s">
        <v>11254</v>
      </c>
      <c r="AC2652" s="176">
        <v>20000</v>
      </c>
      <c r="AD2652" s="167" t="s">
        <v>11254</v>
      </c>
      <c r="AE2652" s="176">
        <v>4.2</v>
      </c>
    </row>
    <row r="2653" spans="1:31">
      <c r="A2653" s="178">
        <v>108279340410</v>
      </c>
      <c r="B2653" s="166">
        <v>46168</v>
      </c>
      <c r="C2653" s="167" t="s">
        <v>3524</v>
      </c>
      <c r="D2653" s="167" t="s">
        <v>3525</v>
      </c>
      <c r="E2653" s="167" t="s">
        <v>3526</v>
      </c>
      <c r="F2653" s="167" t="s">
        <v>3501</v>
      </c>
      <c r="G2653" s="167" t="s">
        <v>3502</v>
      </c>
      <c r="H2653" s="168">
        <v>46169</v>
      </c>
      <c r="I2653" s="167"/>
      <c r="J2653" s="169">
        <v>26161</v>
      </c>
      <c r="K2653" s="167" t="s">
        <v>55</v>
      </c>
      <c r="L2653" s="169">
        <v>14</v>
      </c>
      <c r="M2653" s="167" t="s">
        <v>3513</v>
      </c>
      <c r="N2653" s="169">
        <v>28</v>
      </c>
      <c r="O2653" s="167" t="s">
        <v>3505</v>
      </c>
      <c r="P2653" s="167"/>
      <c r="Q2653" s="167" t="s">
        <v>3527</v>
      </c>
      <c r="R2653" s="167" t="s">
        <v>3528</v>
      </c>
      <c r="S2653" s="169">
        <v>37</v>
      </c>
      <c r="T2653" s="167" t="s">
        <v>3535</v>
      </c>
      <c r="U2653" s="169" t="s">
        <v>3536</v>
      </c>
      <c r="V2653" s="167" t="s">
        <v>3743</v>
      </c>
      <c r="W2653" s="167" t="s">
        <v>3744</v>
      </c>
      <c r="X2653" s="170" t="s">
        <v>157</v>
      </c>
      <c r="Y2653" s="171" t="s">
        <v>3194</v>
      </c>
      <c r="Z2653" s="167" t="s">
        <v>755</v>
      </c>
      <c r="AA2653" s="176">
        <v>20000</v>
      </c>
      <c r="AB2653" s="167" t="s">
        <v>11254</v>
      </c>
      <c r="AC2653" s="176">
        <v>20000</v>
      </c>
      <c r="AD2653" s="167" t="s">
        <v>11254</v>
      </c>
      <c r="AE2653" s="176">
        <v>4.2</v>
      </c>
    </row>
    <row r="2654" spans="1:31">
      <c r="A2654" s="178">
        <v>108279340410</v>
      </c>
      <c r="B2654" s="166">
        <v>46168</v>
      </c>
      <c r="C2654" s="167" t="s">
        <v>3524</v>
      </c>
      <c r="D2654" s="167" t="s">
        <v>3525</v>
      </c>
      <c r="E2654" s="167" t="s">
        <v>3526</v>
      </c>
      <c r="F2654" s="167" t="s">
        <v>3501</v>
      </c>
      <c r="G2654" s="167" t="s">
        <v>3502</v>
      </c>
      <c r="H2654" s="168">
        <v>46169</v>
      </c>
      <c r="I2654" s="167"/>
      <c r="J2654" s="169">
        <v>26161</v>
      </c>
      <c r="K2654" s="167" t="s">
        <v>55</v>
      </c>
      <c r="L2654" s="169">
        <v>14</v>
      </c>
      <c r="M2654" s="167" t="s">
        <v>3513</v>
      </c>
      <c r="N2654" s="169">
        <v>28</v>
      </c>
      <c r="O2654" s="167" t="s">
        <v>3505</v>
      </c>
      <c r="P2654" s="167"/>
      <c r="Q2654" s="167" t="s">
        <v>3527</v>
      </c>
      <c r="R2654" s="167" t="s">
        <v>3528</v>
      </c>
      <c r="S2654" s="169">
        <v>36</v>
      </c>
      <c r="T2654" s="167" t="s">
        <v>3535</v>
      </c>
      <c r="U2654" s="169" t="s">
        <v>3536</v>
      </c>
      <c r="V2654" s="167" t="s">
        <v>7149</v>
      </c>
      <c r="W2654" s="167" t="s">
        <v>5871</v>
      </c>
      <c r="X2654" s="170" t="s">
        <v>160</v>
      </c>
      <c r="Y2654" s="171" t="s">
        <v>3194</v>
      </c>
      <c r="Z2654" s="167" t="s">
        <v>755</v>
      </c>
      <c r="AA2654" s="176">
        <v>20000</v>
      </c>
      <c r="AB2654" s="167" t="s">
        <v>11254</v>
      </c>
      <c r="AC2654" s="176">
        <v>20000</v>
      </c>
      <c r="AD2654" s="167" t="s">
        <v>11254</v>
      </c>
      <c r="AE2654" s="176">
        <v>4.2</v>
      </c>
    </row>
    <row r="2655" spans="1:31">
      <c r="A2655" s="178">
        <v>108279340410</v>
      </c>
      <c r="B2655" s="166">
        <v>46168</v>
      </c>
      <c r="C2655" s="167" t="s">
        <v>3524</v>
      </c>
      <c r="D2655" s="167" t="s">
        <v>3525</v>
      </c>
      <c r="E2655" s="167" t="s">
        <v>3526</v>
      </c>
      <c r="F2655" s="167" t="s">
        <v>3501</v>
      </c>
      <c r="G2655" s="167" t="s">
        <v>3502</v>
      </c>
      <c r="H2655" s="168">
        <v>46169</v>
      </c>
      <c r="I2655" s="167"/>
      <c r="J2655" s="169">
        <v>26161</v>
      </c>
      <c r="K2655" s="167" t="s">
        <v>55</v>
      </c>
      <c r="L2655" s="169">
        <v>14</v>
      </c>
      <c r="M2655" s="167" t="s">
        <v>3513</v>
      </c>
      <c r="N2655" s="169">
        <v>28</v>
      </c>
      <c r="O2655" s="167" t="s">
        <v>3505</v>
      </c>
      <c r="P2655" s="167"/>
      <c r="Q2655" s="167" t="s">
        <v>3527</v>
      </c>
      <c r="R2655" s="167" t="s">
        <v>3528</v>
      </c>
      <c r="S2655" s="169">
        <v>35</v>
      </c>
      <c r="T2655" s="167" t="s">
        <v>3535</v>
      </c>
      <c r="U2655" s="169" t="s">
        <v>3536</v>
      </c>
      <c r="V2655" s="167" t="s">
        <v>3743</v>
      </c>
      <c r="W2655" s="167" t="s">
        <v>3744</v>
      </c>
      <c r="X2655" s="170" t="s">
        <v>157</v>
      </c>
      <c r="Y2655" s="171" t="s">
        <v>3194</v>
      </c>
      <c r="Z2655" s="167" t="s">
        <v>755</v>
      </c>
      <c r="AA2655" s="176">
        <v>120000</v>
      </c>
      <c r="AB2655" s="167" t="s">
        <v>11254</v>
      </c>
      <c r="AC2655" s="176">
        <v>120000</v>
      </c>
      <c r="AD2655" s="167" t="s">
        <v>11254</v>
      </c>
      <c r="AE2655" s="176">
        <v>25.2</v>
      </c>
    </row>
    <row r="2656" spans="1:31">
      <c r="A2656" s="178">
        <v>108279340410</v>
      </c>
      <c r="B2656" s="166">
        <v>46168</v>
      </c>
      <c r="C2656" s="167" t="s">
        <v>3524</v>
      </c>
      <c r="D2656" s="167" t="s">
        <v>3525</v>
      </c>
      <c r="E2656" s="167" t="s">
        <v>3526</v>
      </c>
      <c r="F2656" s="167" t="s">
        <v>3501</v>
      </c>
      <c r="G2656" s="167" t="s">
        <v>3502</v>
      </c>
      <c r="H2656" s="168">
        <v>46169</v>
      </c>
      <c r="I2656" s="167"/>
      <c r="J2656" s="169">
        <v>26161</v>
      </c>
      <c r="K2656" s="167" t="s">
        <v>55</v>
      </c>
      <c r="L2656" s="169">
        <v>14</v>
      </c>
      <c r="M2656" s="167" t="s">
        <v>3513</v>
      </c>
      <c r="N2656" s="169">
        <v>28</v>
      </c>
      <c r="O2656" s="167" t="s">
        <v>3505</v>
      </c>
      <c r="P2656" s="167"/>
      <c r="Q2656" s="167" t="s">
        <v>3527</v>
      </c>
      <c r="R2656" s="167" t="s">
        <v>3528</v>
      </c>
      <c r="S2656" s="169">
        <v>34</v>
      </c>
      <c r="T2656" s="167" t="s">
        <v>3535</v>
      </c>
      <c r="U2656" s="169" t="s">
        <v>3536</v>
      </c>
      <c r="V2656" s="167" t="s">
        <v>3861</v>
      </c>
      <c r="W2656" s="167" t="s">
        <v>3862</v>
      </c>
      <c r="X2656" s="170" t="s">
        <v>157</v>
      </c>
      <c r="Y2656" s="171" t="s">
        <v>3194</v>
      </c>
      <c r="Z2656" s="167" t="s">
        <v>755</v>
      </c>
      <c r="AA2656" s="176">
        <v>10000</v>
      </c>
      <c r="AB2656" s="167" t="s">
        <v>11254</v>
      </c>
      <c r="AC2656" s="176">
        <v>10000</v>
      </c>
      <c r="AD2656" s="167" t="s">
        <v>11254</v>
      </c>
      <c r="AE2656" s="176">
        <v>2.5</v>
      </c>
    </row>
    <row r="2657" spans="1:31">
      <c r="A2657" s="178">
        <v>108279340410</v>
      </c>
      <c r="B2657" s="166">
        <v>46168</v>
      </c>
      <c r="C2657" s="167" t="s">
        <v>3524</v>
      </c>
      <c r="D2657" s="167" t="s">
        <v>3525</v>
      </c>
      <c r="E2657" s="167" t="s">
        <v>3526</v>
      </c>
      <c r="F2657" s="167" t="s">
        <v>3501</v>
      </c>
      <c r="G2657" s="167" t="s">
        <v>3502</v>
      </c>
      <c r="H2657" s="168">
        <v>46169</v>
      </c>
      <c r="I2657" s="167"/>
      <c r="J2657" s="169">
        <v>26161</v>
      </c>
      <c r="K2657" s="167" t="s">
        <v>55</v>
      </c>
      <c r="L2657" s="169">
        <v>14</v>
      </c>
      <c r="M2657" s="167" t="s">
        <v>3513</v>
      </c>
      <c r="N2657" s="169">
        <v>28</v>
      </c>
      <c r="O2657" s="167" t="s">
        <v>3505</v>
      </c>
      <c r="P2657" s="167"/>
      <c r="Q2657" s="167" t="s">
        <v>3527</v>
      </c>
      <c r="R2657" s="167" t="s">
        <v>3528</v>
      </c>
      <c r="S2657" s="169">
        <v>33</v>
      </c>
      <c r="T2657" s="167" t="s">
        <v>3535</v>
      </c>
      <c r="U2657" s="169" t="s">
        <v>3536</v>
      </c>
      <c r="V2657" s="167" t="s">
        <v>7150</v>
      </c>
      <c r="W2657" s="167" t="s">
        <v>7151</v>
      </c>
      <c r="X2657" s="170" t="s">
        <v>160</v>
      </c>
      <c r="Y2657" s="171" t="s">
        <v>3194</v>
      </c>
      <c r="Z2657" s="167" t="s">
        <v>755</v>
      </c>
      <c r="AA2657" s="176">
        <v>10000</v>
      </c>
      <c r="AB2657" s="167" t="s">
        <v>11254</v>
      </c>
      <c r="AC2657" s="176">
        <v>10000</v>
      </c>
      <c r="AD2657" s="167" t="s">
        <v>11254</v>
      </c>
      <c r="AE2657" s="176">
        <v>3</v>
      </c>
    </row>
    <row r="2658" spans="1:31">
      <c r="A2658" s="178">
        <v>108279340410</v>
      </c>
      <c r="B2658" s="166">
        <v>46168</v>
      </c>
      <c r="C2658" s="167" t="s">
        <v>3524</v>
      </c>
      <c r="D2658" s="167" t="s">
        <v>3525</v>
      </c>
      <c r="E2658" s="167" t="s">
        <v>3526</v>
      </c>
      <c r="F2658" s="167" t="s">
        <v>3501</v>
      </c>
      <c r="G2658" s="167" t="s">
        <v>3502</v>
      </c>
      <c r="H2658" s="168">
        <v>46169</v>
      </c>
      <c r="I2658" s="167"/>
      <c r="J2658" s="169">
        <v>26161</v>
      </c>
      <c r="K2658" s="167" t="s">
        <v>55</v>
      </c>
      <c r="L2658" s="169">
        <v>14</v>
      </c>
      <c r="M2658" s="167" t="s">
        <v>3513</v>
      </c>
      <c r="N2658" s="169">
        <v>28</v>
      </c>
      <c r="O2658" s="167" t="s">
        <v>3505</v>
      </c>
      <c r="P2658" s="167"/>
      <c r="Q2658" s="167" t="s">
        <v>3527</v>
      </c>
      <c r="R2658" s="167" t="s">
        <v>3528</v>
      </c>
      <c r="S2658" s="169">
        <v>32</v>
      </c>
      <c r="T2658" s="167" t="s">
        <v>3535</v>
      </c>
      <c r="U2658" s="169" t="s">
        <v>3536</v>
      </c>
      <c r="V2658" s="167" t="s">
        <v>6864</v>
      </c>
      <c r="W2658" s="167" t="s">
        <v>3728</v>
      </c>
      <c r="X2658" s="170" t="s">
        <v>157</v>
      </c>
      <c r="Y2658" s="171" t="s">
        <v>3194</v>
      </c>
      <c r="Z2658" s="167" t="s">
        <v>755</v>
      </c>
      <c r="AA2658" s="176">
        <v>40000</v>
      </c>
      <c r="AB2658" s="167" t="s">
        <v>11254</v>
      </c>
      <c r="AC2658" s="176">
        <v>40000</v>
      </c>
      <c r="AD2658" s="167" t="s">
        <v>11254</v>
      </c>
      <c r="AE2658" s="176">
        <v>10</v>
      </c>
    </row>
    <row r="2659" spans="1:31">
      <c r="A2659" s="178">
        <v>108279340410</v>
      </c>
      <c r="B2659" s="166">
        <v>46168</v>
      </c>
      <c r="C2659" s="167" t="s">
        <v>3524</v>
      </c>
      <c r="D2659" s="167" t="s">
        <v>3525</v>
      </c>
      <c r="E2659" s="167" t="s">
        <v>3526</v>
      </c>
      <c r="F2659" s="167" t="s">
        <v>3501</v>
      </c>
      <c r="G2659" s="167" t="s">
        <v>3502</v>
      </c>
      <c r="H2659" s="168">
        <v>46169</v>
      </c>
      <c r="I2659" s="167"/>
      <c r="J2659" s="169">
        <v>26161</v>
      </c>
      <c r="K2659" s="167" t="s">
        <v>55</v>
      </c>
      <c r="L2659" s="169">
        <v>14</v>
      </c>
      <c r="M2659" s="167" t="s">
        <v>3513</v>
      </c>
      <c r="N2659" s="169">
        <v>28</v>
      </c>
      <c r="O2659" s="167" t="s">
        <v>3505</v>
      </c>
      <c r="P2659" s="167"/>
      <c r="Q2659" s="167" t="s">
        <v>3527</v>
      </c>
      <c r="R2659" s="167" t="s">
        <v>3528</v>
      </c>
      <c r="S2659" s="169">
        <v>31</v>
      </c>
      <c r="T2659" s="167" t="s">
        <v>3535</v>
      </c>
      <c r="U2659" s="169" t="s">
        <v>3536</v>
      </c>
      <c r="V2659" s="167" t="s">
        <v>6864</v>
      </c>
      <c r="W2659" s="167" t="s">
        <v>3728</v>
      </c>
      <c r="X2659" s="170" t="s">
        <v>157</v>
      </c>
      <c r="Y2659" s="171" t="s">
        <v>3194</v>
      </c>
      <c r="Z2659" s="167" t="s">
        <v>755</v>
      </c>
      <c r="AA2659" s="176">
        <v>20000</v>
      </c>
      <c r="AB2659" s="167" t="s">
        <v>11254</v>
      </c>
      <c r="AC2659" s="176">
        <v>20000</v>
      </c>
      <c r="AD2659" s="167" t="s">
        <v>11254</v>
      </c>
      <c r="AE2659" s="176">
        <v>5</v>
      </c>
    </row>
    <row r="2660" spans="1:31">
      <c r="A2660" s="178">
        <v>108279340410</v>
      </c>
      <c r="B2660" s="166">
        <v>46168</v>
      </c>
      <c r="C2660" s="167" t="s">
        <v>3524</v>
      </c>
      <c r="D2660" s="167" t="s">
        <v>3525</v>
      </c>
      <c r="E2660" s="167" t="s">
        <v>3526</v>
      </c>
      <c r="F2660" s="167" t="s">
        <v>3501</v>
      </c>
      <c r="G2660" s="167" t="s">
        <v>3502</v>
      </c>
      <c r="H2660" s="168">
        <v>46169</v>
      </c>
      <c r="I2660" s="167"/>
      <c r="J2660" s="169">
        <v>26161</v>
      </c>
      <c r="K2660" s="167" t="s">
        <v>55</v>
      </c>
      <c r="L2660" s="169">
        <v>14</v>
      </c>
      <c r="M2660" s="167" t="s">
        <v>3513</v>
      </c>
      <c r="N2660" s="169">
        <v>28</v>
      </c>
      <c r="O2660" s="167" t="s">
        <v>3505</v>
      </c>
      <c r="P2660" s="167"/>
      <c r="Q2660" s="167" t="s">
        <v>3527</v>
      </c>
      <c r="R2660" s="167" t="s">
        <v>3528</v>
      </c>
      <c r="S2660" s="169">
        <v>30</v>
      </c>
      <c r="T2660" s="167" t="s">
        <v>3560</v>
      </c>
      <c r="U2660" s="169" t="s">
        <v>3561</v>
      </c>
      <c r="V2660" s="167" t="s">
        <v>4023</v>
      </c>
      <c r="W2660" s="167" t="s">
        <v>4024</v>
      </c>
      <c r="X2660" s="170" t="s">
        <v>157</v>
      </c>
      <c r="Y2660" s="171" t="s">
        <v>3194</v>
      </c>
      <c r="Z2660" s="167" t="s">
        <v>755</v>
      </c>
      <c r="AA2660" s="176">
        <v>30000</v>
      </c>
      <c r="AB2660" s="167" t="s">
        <v>11254</v>
      </c>
      <c r="AC2660" s="176">
        <v>30000</v>
      </c>
      <c r="AD2660" s="167" t="s">
        <v>11254</v>
      </c>
      <c r="AE2660" s="176">
        <v>10.8</v>
      </c>
    </row>
    <row r="2661" spans="1:31">
      <c r="A2661" s="178">
        <v>108279340410</v>
      </c>
      <c r="B2661" s="166">
        <v>46168</v>
      </c>
      <c r="C2661" s="167" t="s">
        <v>3524</v>
      </c>
      <c r="D2661" s="167" t="s">
        <v>3525</v>
      </c>
      <c r="E2661" s="167" t="s">
        <v>3526</v>
      </c>
      <c r="F2661" s="167" t="s">
        <v>3501</v>
      </c>
      <c r="G2661" s="167" t="s">
        <v>3502</v>
      </c>
      <c r="H2661" s="168">
        <v>46169</v>
      </c>
      <c r="I2661" s="167"/>
      <c r="J2661" s="169">
        <v>26161</v>
      </c>
      <c r="K2661" s="167" t="s">
        <v>55</v>
      </c>
      <c r="L2661" s="169">
        <v>14</v>
      </c>
      <c r="M2661" s="167" t="s">
        <v>3513</v>
      </c>
      <c r="N2661" s="169">
        <v>28</v>
      </c>
      <c r="O2661" s="167" t="s">
        <v>3505</v>
      </c>
      <c r="P2661" s="167"/>
      <c r="Q2661" s="167" t="s">
        <v>3527</v>
      </c>
      <c r="R2661" s="167" t="s">
        <v>3528</v>
      </c>
      <c r="S2661" s="169">
        <v>29</v>
      </c>
      <c r="T2661" s="167" t="s">
        <v>3560</v>
      </c>
      <c r="U2661" s="169" t="s">
        <v>3561</v>
      </c>
      <c r="V2661" s="167" t="s">
        <v>4017</v>
      </c>
      <c r="W2661" s="167" t="s">
        <v>4018</v>
      </c>
      <c r="X2661" s="170" t="s">
        <v>157</v>
      </c>
      <c r="Y2661" s="171" t="s">
        <v>3194</v>
      </c>
      <c r="Z2661" s="167" t="s">
        <v>755</v>
      </c>
      <c r="AA2661" s="176">
        <v>30000</v>
      </c>
      <c r="AB2661" s="167" t="s">
        <v>11254</v>
      </c>
      <c r="AC2661" s="176">
        <v>30000</v>
      </c>
      <c r="AD2661" s="167" t="s">
        <v>11254</v>
      </c>
      <c r="AE2661" s="176">
        <v>177</v>
      </c>
    </row>
    <row r="2662" spans="1:31">
      <c r="A2662" s="178">
        <v>108279340410</v>
      </c>
      <c r="B2662" s="166">
        <v>46168</v>
      </c>
      <c r="C2662" s="167" t="s">
        <v>3524</v>
      </c>
      <c r="D2662" s="167" t="s">
        <v>3525</v>
      </c>
      <c r="E2662" s="167" t="s">
        <v>3526</v>
      </c>
      <c r="F2662" s="167" t="s">
        <v>3501</v>
      </c>
      <c r="G2662" s="167" t="s">
        <v>3502</v>
      </c>
      <c r="H2662" s="168">
        <v>46169</v>
      </c>
      <c r="I2662" s="167"/>
      <c r="J2662" s="169">
        <v>26161</v>
      </c>
      <c r="K2662" s="167" t="s">
        <v>55</v>
      </c>
      <c r="L2662" s="169">
        <v>14</v>
      </c>
      <c r="M2662" s="167" t="s">
        <v>3513</v>
      </c>
      <c r="N2662" s="169">
        <v>28</v>
      </c>
      <c r="O2662" s="167" t="s">
        <v>3505</v>
      </c>
      <c r="P2662" s="167"/>
      <c r="Q2662" s="167" t="s">
        <v>3527</v>
      </c>
      <c r="R2662" s="167" t="s">
        <v>3528</v>
      </c>
      <c r="S2662" s="169">
        <v>28</v>
      </c>
      <c r="T2662" s="167" t="s">
        <v>3560</v>
      </c>
      <c r="U2662" s="169" t="s">
        <v>3561</v>
      </c>
      <c r="V2662" s="167" t="s">
        <v>3751</v>
      </c>
      <c r="W2662" s="167" t="s">
        <v>3752</v>
      </c>
      <c r="X2662" s="170" t="s">
        <v>157</v>
      </c>
      <c r="Y2662" s="171" t="s">
        <v>3194</v>
      </c>
      <c r="Z2662" s="167" t="s">
        <v>755</v>
      </c>
      <c r="AA2662" s="176">
        <v>45000</v>
      </c>
      <c r="AB2662" s="167" t="s">
        <v>11254</v>
      </c>
      <c r="AC2662" s="176">
        <v>45000</v>
      </c>
      <c r="AD2662" s="167" t="s">
        <v>11254</v>
      </c>
      <c r="AE2662" s="176">
        <v>15.75</v>
      </c>
    </row>
    <row r="2663" spans="1:31">
      <c r="A2663" s="178">
        <v>108279340410</v>
      </c>
      <c r="B2663" s="166">
        <v>46168</v>
      </c>
      <c r="C2663" s="167" t="s">
        <v>3524</v>
      </c>
      <c r="D2663" s="167" t="s">
        <v>3525</v>
      </c>
      <c r="E2663" s="167" t="s">
        <v>3526</v>
      </c>
      <c r="F2663" s="167" t="s">
        <v>3501</v>
      </c>
      <c r="G2663" s="167" t="s">
        <v>3502</v>
      </c>
      <c r="H2663" s="168">
        <v>46169</v>
      </c>
      <c r="I2663" s="167"/>
      <c r="J2663" s="169">
        <v>26161</v>
      </c>
      <c r="K2663" s="167" t="s">
        <v>55</v>
      </c>
      <c r="L2663" s="169">
        <v>14</v>
      </c>
      <c r="M2663" s="167" t="s">
        <v>3513</v>
      </c>
      <c r="N2663" s="169">
        <v>28</v>
      </c>
      <c r="O2663" s="167" t="s">
        <v>3505</v>
      </c>
      <c r="P2663" s="167"/>
      <c r="Q2663" s="167" t="s">
        <v>3527</v>
      </c>
      <c r="R2663" s="167" t="s">
        <v>3528</v>
      </c>
      <c r="S2663" s="169">
        <v>27</v>
      </c>
      <c r="T2663" s="167" t="s">
        <v>3560</v>
      </c>
      <c r="U2663" s="169" t="s">
        <v>3561</v>
      </c>
      <c r="V2663" s="167" t="s">
        <v>6846</v>
      </c>
      <c r="W2663" s="167" t="s">
        <v>6847</v>
      </c>
      <c r="X2663" s="170" t="s">
        <v>3533</v>
      </c>
      <c r="Y2663" s="171" t="s">
        <v>3194</v>
      </c>
      <c r="Z2663" s="167" t="s">
        <v>755</v>
      </c>
      <c r="AA2663" s="176">
        <v>100000</v>
      </c>
      <c r="AB2663" s="167" t="s">
        <v>11254</v>
      </c>
      <c r="AC2663" s="176">
        <v>100000</v>
      </c>
      <c r="AD2663" s="167" t="s">
        <v>11254</v>
      </c>
      <c r="AE2663" s="176">
        <v>150</v>
      </c>
    </row>
    <row r="2664" spans="1:31">
      <c r="A2664" s="178">
        <v>108279340410</v>
      </c>
      <c r="B2664" s="166">
        <v>46168</v>
      </c>
      <c r="C2664" s="167" t="s">
        <v>3524</v>
      </c>
      <c r="D2664" s="167" t="s">
        <v>3525</v>
      </c>
      <c r="E2664" s="167" t="s">
        <v>3526</v>
      </c>
      <c r="F2664" s="167" t="s">
        <v>3501</v>
      </c>
      <c r="G2664" s="167" t="s">
        <v>3502</v>
      </c>
      <c r="H2664" s="168">
        <v>46169</v>
      </c>
      <c r="I2664" s="167"/>
      <c r="J2664" s="169">
        <v>26161</v>
      </c>
      <c r="K2664" s="167" t="s">
        <v>55</v>
      </c>
      <c r="L2664" s="169">
        <v>14</v>
      </c>
      <c r="M2664" s="167" t="s">
        <v>3513</v>
      </c>
      <c r="N2664" s="169">
        <v>28</v>
      </c>
      <c r="O2664" s="167" t="s">
        <v>3505</v>
      </c>
      <c r="P2664" s="167"/>
      <c r="Q2664" s="167" t="s">
        <v>3527</v>
      </c>
      <c r="R2664" s="167" t="s">
        <v>3528</v>
      </c>
      <c r="S2664" s="169">
        <v>26</v>
      </c>
      <c r="T2664" s="167" t="s">
        <v>3535</v>
      </c>
      <c r="U2664" s="169" t="s">
        <v>3536</v>
      </c>
      <c r="V2664" s="167" t="s">
        <v>3714</v>
      </c>
      <c r="W2664" s="167" t="s">
        <v>3715</v>
      </c>
      <c r="X2664" s="170" t="s">
        <v>160</v>
      </c>
      <c r="Y2664" s="171" t="s">
        <v>3194</v>
      </c>
      <c r="Z2664" s="167" t="s">
        <v>755</v>
      </c>
      <c r="AA2664" s="176">
        <v>10000</v>
      </c>
      <c r="AB2664" s="167" t="s">
        <v>11254</v>
      </c>
      <c r="AC2664" s="176">
        <v>10000</v>
      </c>
      <c r="AD2664" s="167" t="s">
        <v>11254</v>
      </c>
      <c r="AE2664" s="176">
        <v>2</v>
      </c>
    </row>
    <row r="2665" spans="1:31">
      <c r="A2665" s="178">
        <v>108279340410</v>
      </c>
      <c r="B2665" s="166">
        <v>46168</v>
      </c>
      <c r="C2665" s="167" t="s">
        <v>3524</v>
      </c>
      <c r="D2665" s="167" t="s">
        <v>3525</v>
      </c>
      <c r="E2665" s="167" t="s">
        <v>3526</v>
      </c>
      <c r="F2665" s="167" t="s">
        <v>3501</v>
      </c>
      <c r="G2665" s="167" t="s">
        <v>3502</v>
      </c>
      <c r="H2665" s="168">
        <v>46169</v>
      </c>
      <c r="I2665" s="167"/>
      <c r="J2665" s="169">
        <v>26161</v>
      </c>
      <c r="K2665" s="167" t="s">
        <v>55</v>
      </c>
      <c r="L2665" s="169">
        <v>14</v>
      </c>
      <c r="M2665" s="167" t="s">
        <v>3513</v>
      </c>
      <c r="N2665" s="169">
        <v>28</v>
      </c>
      <c r="O2665" s="167" t="s">
        <v>3505</v>
      </c>
      <c r="P2665" s="167"/>
      <c r="Q2665" s="167" t="s">
        <v>3527</v>
      </c>
      <c r="R2665" s="167" t="s">
        <v>3528</v>
      </c>
      <c r="S2665" s="169">
        <v>25</v>
      </c>
      <c r="T2665" s="167" t="s">
        <v>3535</v>
      </c>
      <c r="U2665" s="169" t="s">
        <v>3536</v>
      </c>
      <c r="V2665" s="167" t="s">
        <v>7152</v>
      </c>
      <c r="W2665" s="167" t="s">
        <v>7153</v>
      </c>
      <c r="X2665" s="170" t="s">
        <v>160</v>
      </c>
      <c r="Y2665" s="171" t="s">
        <v>3194</v>
      </c>
      <c r="Z2665" s="167" t="s">
        <v>755</v>
      </c>
      <c r="AA2665" s="176">
        <v>10000</v>
      </c>
      <c r="AB2665" s="167" t="s">
        <v>11254</v>
      </c>
      <c r="AC2665" s="176">
        <v>10000</v>
      </c>
      <c r="AD2665" s="167" t="s">
        <v>11254</v>
      </c>
      <c r="AE2665" s="176">
        <v>2</v>
      </c>
    </row>
    <row r="2666" spans="1:31">
      <c r="A2666" s="178">
        <v>108279340410</v>
      </c>
      <c r="B2666" s="166">
        <v>46168</v>
      </c>
      <c r="C2666" s="167" t="s">
        <v>3524</v>
      </c>
      <c r="D2666" s="167" t="s">
        <v>3525</v>
      </c>
      <c r="E2666" s="167" t="s">
        <v>3526</v>
      </c>
      <c r="F2666" s="167" t="s">
        <v>3501</v>
      </c>
      <c r="G2666" s="167" t="s">
        <v>3502</v>
      </c>
      <c r="H2666" s="168">
        <v>46169</v>
      </c>
      <c r="I2666" s="167"/>
      <c r="J2666" s="169">
        <v>26161</v>
      </c>
      <c r="K2666" s="167" t="s">
        <v>55</v>
      </c>
      <c r="L2666" s="169">
        <v>14</v>
      </c>
      <c r="M2666" s="167" t="s">
        <v>3513</v>
      </c>
      <c r="N2666" s="169">
        <v>28</v>
      </c>
      <c r="O2666" s="167" t="s">
        <v>3505</v>
      </c>
      <c r="P2666" s="167"/>
      <c r="Q2666" s="167" t="s">
        <v>3527</v>
      </c>
      <c r="R2666" s="167" t="s">
        <v>3528</v>
      </c>
      <c r="S2666" s="169">
        <v>24</v>
      </c>
      <c r="T2666" s="167" t="s">
        <v>3535</v>
      </c>
      <c r="U2666" s="169" t="s">
        <v>3536</v>
      </c>
      <c r="V2666" s="167" t="s">
        <v>7154</v>
      </c>
      <c r="W2666" s="167" t="s">
        <v>7155</v>
      </c>
      <c r="X2666" s="170" t="s">
        <v>160</v>
      </c>
      <c r="Y2666" s="171" t="s">
        <v>3194</v>
      </c>
      <c r="Z2666" s="167" t="s">
        <v>755</v>
      </c>
      <c r="AA2666" s="176">
        <v>10000</v>
      </c>
      <c r="AB2666" s="167" t="s">
        <v>11254</v>
      </c>
      <c r="AC2666" s="176">
        <v>10000</v>
      </c>
      <c r="AD2666" s="167" t="s">
        <v>11254</v>
      </c>
      <c r="AE2666" s="176">
        <v>3</v>
      </c>
    </row>
    <row r="2667" spans="1:31">
      <c r="A2667" s="178">
        <v>108279340410</v>
      </c>
      <c r="B2667" s="166">
        <v>46168</v>
      </c>
      <c r="C2667" s="167" t="s">
        <v>3524</v>
      </c>
      <c r="D2667" s="167" t="s">
        <v>3525</v>
      </c>
      <c r="E2667" s="167" t="s">
        <v>3526</v>
      </c>
      <c r="F2667" s="167" t="s">
        <v>3501</v>
      </c>
      <c r="G2667" s="167" t="s">
        <v>3502</v>
      </c>
      <c r="H2667" s="168">
        <v>46169</v>
      </c>
      <c r="I2667" s="167"/>
      <c r="J2667" s="169">
        <v>26161</v>
      </c>
      <c r="K2667" s="167" t="s">
        <v>55</v>
      </c>
      <c r="L2667" s="169">
        <v>14</v>
      </c>
      <c r="M2667" s="167" t="s">
        <v>3513</v>
      </c>
      <c r="N2667" s="169">
        <v>28</v>
      </c>
      <c r="O2667" s="167" t="s">
        <v>3505</v>
      </c>
      <c r="P2667" s="167"/>
      <c r="Q2667" s="167" t="s">
        <v>3527</v>
      </c>
      <c r="R2667" s="167" t="s">
        <v>3528</v>
      </c>
      <c r="S2667" s="169">
        <v>23</v>
      </c>
      <c r="T2667" s="167" t="s">
        <v>3535</v>
      </c>
      <c r="U2667" s="169" t="s">
        <v>3536</v>
      </c>
      <c r="V2667" s="167" t="s">
        <v>3725</v>
      </c>
      <c r="W2667" s="167" t="s">
        <v>3726</v>
      </c>
      <c r="X2667" s="170" t="s">
        <v>157</v>
      </c>
      <c r="Y2667" s="171" t="s">
        <v>3194</v>
      </c>
      <c r="Z2667" s="167" t="s">
        <v>755</v>
      </c>
      <c r="AA2667" s="176">
        <v>30000</v>
      </c>
      <c r="AB2667" s="167" t="s">
        <v>11254</v>
      </c>
      <c r="AC2667" s="176">
        <v>30000</v>
      </c>
      <c r="AD2667" s="167" t="s">
        <v>11254</v>
      </c>
      <c r="AE2667" s="176">
        <v>7.5</v>
      </c>
    </row>
    <row r="2668" spans="1:31">
      <c r="A2668" s="178">
        <v>108279340410</v>
      </c>
      <c r="B2668" s="166">
        <v>46168</v>
      </c>
      <c r="C2668" s="167" t="s">
        <v>3524</v>
      </c>
      <c r="D2668" s="167" t="s">
        <v>3525</v>
      </c>
      <c r="E2668" s="167" t="s">
        <v>3526</v>
      </c>
      <c r="F2668" s="167" t="s">
        <v>3501</v>
      </c>
      <c r="G2668" s="167" t="s">
        <v>3502</v>
      </c>
      <c r="H2668" s="168">
        <v>46169</v>
      </c>
      <c r="I2668" s="167"/>
      <c r="J2668" s="169">
        <v>26161</v>
      </c>
      <c r="K2668" s="167" t="s">
        <v>55</v>
      </c>
      <c r="L2668" s="169">
        <v>14</v>
      </c>
      <c r="M2668" s="167" t="s">
        <v>3513</v>
      </c>
      <c r="N2668" s="169">
        <v>28</v>
      </c>
      <c r="O2668" s="167" t="s">
        <v>3505</v>
      </c>
      <c r="P2668" s="167"/>
      <c r="Q2668" s="167" t="s">
        <v>3527</v>
      </c>
      <c r="R2668" s="167" t="s">
        <v>3528</v>
      </c>
      <c r="S2668" s="169">
        <v>22</v>
      </c>
      <c r="T2668" s="167" t="s">
        <v>3535</v>
      </c>
      <c r="U2668" s="169" t="s">
        <v>3536</v>
      </c>
      <c r="V2668" s="167" t="s">
        <v>7156</v>
      </c>
      <c r="W2668" s="167" t="s">
        <v>7157</v>
      </c>
      <c r="X2668" s="170" t="s">
        <v>160</v>
      </c>
      <c r="Y2668" s="171" t="s">
        <v>3194</v>
      </c>
      <c r="Z2668" s="167" t="s">
        <v>755</v>
      </c>
      <c r="AA2668" s="176">
        <v>10000</v>
      </c>
      <c r="AB2668" s="167" t="s">
        <v>11254</v>
      </c>
      <c r="AC2668" s="176">
        <v>10000</v>
      </c>
      <c r="AD2668" s="167" t="s">
        <v>11254</v>
      </c>
      <c r="AE2668" s="176">
        <v>3</v>
      </c>
    </row>
    <row r="2669" spans="1:31">
      <c r="A2669" s="178">
        <v>108279340410</v>
      </c>
      <c r="B2669" s="166">
        <v>46168</v>
      </c>
      <c r="C2669" s="167" t="s">
        <v>3524</v>
      </c>
      <c r="D2669" s="167" t="s">
        <v>3525</v>
      </c>
      <c r="E2669" s="167" t="s">
        <v>3526</v>
      </c>
      <c r="F2669" s="167" t="s">
        <v>3501</v>
      </c>
      <c r="G2669" s="167" t="s">
        <v>3502</v>
      </c>
      <c r="H2669" s="168">
        <v>46169</v>
      </c>
      <c r="I2669" s="167"/>
      <c r="J2669" s="169">
        <v>26161</v>
      </c>
      <c r="K2669" s="167" t="s">
        <v>55</v>
      </c>
      <c r="L2669" s="169">
        <v>14</v>
      </c>
      <c r="M2669" s="167" t="s">
        <v>3513</v>
      </c>
      <c r="N2669" s="169">
        <v>28</v>
      </c>
      <c r="O2669" s="167" t="s">
        <v>3505</v>
      </c>
      <c r="P2669" s="167"/>
      <c r="Q2669" s="167" t="s">
        <v>3527</v>
      </c>
      <c r="R2669" s="167" t="s">
        <v>3528</v>
      </c>
      <c r="S2669" s="169">
        <v>21</v>
      </c>
      <c r="T2669" s="167" t="s">
        <v>3535</v>
      </c>
      <c r="U2669" s="169" t="s">
        <v>3536</v>
      </c>
      <c r="V2669" s="167" t="s">
        <v>7158</v>
      </c>
      <c r="W2669" s="167" t="s">
        <v>7159</v>
      </c>
      <c r="X2669" s="170" t="s">
        <v>160</v>
      </c>
      <c r="Y2669" s="171" t="s">
        <v>3194</v>
      </c>
      <c r="Z2669" s="167" t="s">
        <v>755</v>
      </c>
      <c r="AA2669" s="176">
        <v>10000</v>
      </c>
      <c r="AB2669" s="167" t="s">
        <v>11254</v>
      </c>
      <c r="AC2669" s="176">
        <v>10000</v>
      </c>
      <c r="AD2669" s="167" t="s">
        <v>11254</v>
      </c>
      <c r="AE2669" s="176">
        <v>2.9</v>
      </c>
    </row>
    <row r="2670" spans="1:31">
      <c r="A2670" s="178">
        <v>108279340410</v>
      </c>
      <c r="B2670" s="166">
        <v>46168</v>
      </c>
      <c r="C2670" s="167" t="s">
        <v>3524</v>
      </c>
      <c r="D2670" s="167" t="s">
        <v>3525</v>
      </c>
      <c r="E2670" s="167" t="s">
        <v>3526</v>
      </c>
      <c r="F2670" s="167" t="s">
        <v>3501</v>
      </c>
      <c r="G2670" s="167" t="s">
        <v>3502</v>
      </c>
      <c r="H2670" s="168">
        <v>46169</v>
      </c>
      <c r="I2670" s="167"/>
      <c r="J2670" s="169">
        <v>26161</v>
      </c>
      <c r="K2670" s="167" t="s">
        <v>55</v>
      </c>
      <c r="L2670" s="169">
        <v>14</v>
      </c>
      <c r="M2670" s="167" t="s">
        <v>3513</v>
      </c>
      <c r="N2670" s="169">
        <v>28</v>
      </c>
      <c r="O2670" s="167" t="s">
        <v>3505</v>
      </c>
      <c r="P2670" s="167"/>
      <c r="Q2670" s="167" t="s">
        <v>3527</v>
      </c>
      <c r="R2670" s="167" t="s">
        <v>3528</v>
      </c>
      <c r="S2670" s="169">
        <v>20</v>
      </c>
      <c r="T2670" s="167" t="s">
        <v>3535</v>
      </c>
      <c r="U2670" s="169" t="s">
        <v>3536</v>
      </c>
      <c r="V2670" s="167" t="s">
        <v>7160</v>
      </c>
      <c r="W2670" s="167" t="s">
        <v>7161</v>
      </c>
      <c r="X2670" s="170" t="s">
        <v>160</v>
      </c>
      <c r="Y2670" s="171" t="s">
        <v>3194</v>
      </c>
      <c r="Z2670" s="167" t="s">
        <v>755</v>
      </c>
      <c r="AA2670" s="176">
        <v>10000</v>
      </c>
      <c r="AB2670" s="167" t="s">
        <v>11254</v>
      </c>
      <c r="AC2670" s="176">
        <v>10000</v>
      </c>
      <c r="AD2670" s="167" t="s">
        <v>11254</v>
      </c>
      <c r="AE2670" s="176">
        <v>2.8</v>
      </c>
    </row>
    <row r="2671" spans="1:31">
      <c r="A2671" s="178">
        <v>108279340410</v>
      </c>
      <c r="B2671" s="166">
        <v>46168</v>
      </c>
      <c r="C2671" s="167" t="s">
        <v>3524</v>
      </c>
      <c r="D2671" s="167" t="s">
        <v>3525</v>
      </c>
      <c r="E2671" s="167" t="s">
        <v>3526</v>
      </c>
      <c r="F2671" s="167" t="s">
        <v>3501</v>
      </c>
      <c r="G2671" s="167" t="s">
        <v>3502</v>
      </c>
      <c r="H2671" s="168">
        <v>46169</v>
      </c>
      <c r="I2671" s="167"/>
      <c r="J2671" s="169">
        <v>26161</v>
      </c>
      <c r="K2671" s="167" t="s">
        <v>55</v>
      </c>
      <c r="L2671" s="169">
        <v>14</v>
      </c>
      <c r="M2671" s="167" t="s">
        <v>3513</v>
      </c>
      <c r="N2671" s="169">
        <v>28</v>
      </c>
      <c r="O2671" s="167" t="s">
        <v>3505</v>
      </c>
      <c r="P2671" s="167"/>
      <c r="Q2671" s="167" t="s">
        <v>3527</v>
      </c>
      <c r="R2671" s="167" t="s">
        <v>3528</v>
      </c>
      <c r="S2671" s="169">
        <v>19</v>
      </c>
      <c r="T2671" s="167" t="s">
        <v>3535</v>
      </c>
      <c r="U2671" s="169" t="s">
        <v>3536</v>
      </c>
      <c r="V2671" s="167" t="s">
        <v>7162</v>
      </c>
      <c r="W2671" s="167" t="s">
        <v>7163</v>
      </c>
      <c r="X2671" s="170" t="s">
        <v>157</v>
      </c>
      <c r="Y2671" s="171" t="s">
        <v>3194</v>
      </c>
      <c r="Z2671" s="167" t="s">
        <v>755</v>
      </c>
      <c r="AA2671" s="176">
        <v>10000</v>
      </c>
      <c r="AB2671" s="167" t="s">
        <v>11254</v>
      </c>
      <c r="AC2671" s="176">
        <v>10000</v>
      </c>
      <c r="AD2671" s="167" t="s">
        <v>11254</v>
      </c>
      <c r="AE2671" s="176">
        <v>85</v>
      </c>
    </row>
    <row r="2672" spans="1:31">
      <c r="A2672" s="178">
        <v>108279340410</v>
      </c>
      <c r="B2672" s="166">
        <v>46168</v>
      </c>
      <c r="C2672" s="167" t="s">
        <v>3524</v>
      </c>
      <c r="D2672" s="167" t="s">
        <v>3525</v>
      </c>
      <c r="E2672" s="167" t="s">
        <v>3526</v>
      </c>
      <c r="F2672" s="167" t="s">
        <v>3501</v>
      </c>
      <c r="G2672" s="167" t="s">
        <v>3502</v>
      </c>
      <c r="H2672" s="168">
        <v>46169</v>
      </c>
      <c r="I2672" s="167"/>
      <c r="J2672" s="169">
        <v>26161</v>
      </c>
      <c r="K2672" s="167" t="s">
        <v>55</v>
      </c>
      <c r="L2672" s="169">
        <v>14</v>
      </c>
      <c r="M2672" s="167" t="s">
        <v>3513</v>
      </c>
      <c r="N2672" s="169">
        <v>28</v>
      </c>
      <c r="O2672" s="167" t="s">
        <v>3505</v>
      </c>
      <c r="P2672" s="167"/>
      <c r="Q2672" s="167" t="s">
        <v>3527</v>
      </c>
      <c r="R2672" s="167" t="s">
        <v>3528</v>
      </c>
      <c r="S2672" s="169">
        <v>18</v>
      </c>
      <c r="T2672" s="167" t="s">
        <v>3535</v>
      </c>
      <c r="U2672" s="169" t="s">
        <v>3536</v>
      </c>
      <c r="V2672" s="167" t="s">
        <v>7162</v>
      </c>
      <c r="W2672" s="167" t="s">
        <v>7163</v>
      </c>
      <c r="X2672" s="170" t="s">
        <v>157</v>
      </c>
      <c r="Y2672" s="171" t="s">
        <v>3194</v>
      </c>
      <c r="Z2672" s="167" t="s">
        <v>755</v>
      </c>
      <c r="AA2672" s="176">
        <v>10000</v>
      </c>
      <c r="AB2672" s="167" t="s">
        <v>11254</v>
      </c>
      <c r="AC2672" s="176">
        <v>10000</v>
      </c>
      <c r="AD2672" s="167" t="s">
        <v>11254</v>
      </c>
      <c r="AE2672" s="176">
        <v>85</v>
      </c>
    </row>
    <row r="2673" spans="1:31">
      <c r="A2673" s="178">
        <v>108279340410</v>
      </c>
      <c r="B2673" s="166">
        <v>46168</v>
      </c>
      <c r="C2673" s="167" t="s">
        <v>3524</v>
      </c>
      <c r="D2673" s="167" t="s">
        <v>3525</v>
      </c>
      <c r="E2673" s="167" t="s">
        <v>3526</v>
      </c>
      <c r="F2673" s="167" t="s">
        <v>3501</v>
      </c>
      <c r="G2673" s="167" t="s">
        <v>3502</v>
      </c>
      <c r="H2673" s="168">
        <v>46169</v>
      </c>
      <c r="I2673" s="167"/>
      <c r="J2673" s="169">
        <v>26161</v>
      </c>
      <c r="K2673" s="167" t="s">
        <v>55</v>
      </c>
      <c r="L2673" s="169">
        <v>14</v>
      </c>
      <c r="M2673" s="167" t="s">
        <v>3513</v>
      </c>
      <c r="N2673" s="169">
        <v>28</v>
      </c>
      <c r="O2673" s="167" t="s">
        <v>3505</v>
      </c>
      <c r="P2673" s="167"/>
      <c r="Q2673" s="167" t="s">
        <v>3527</v>
      </c>
      <c r="R2673" s="167" t="s">
        <v>3528</v>
      </c>
      <c r="S2673" s="169">
        <v>17</v>
      </c>
      <c r="T2673" s="167" t="s">
        <v>3535</v>
      </c>
      <c r="U2673" s="169" t="s">
        <v>3536</v>
      </c>
      <c r="V2673" s="167" t="s">
        <v>3733</v>
      </c>
      <c r="W2673" s="167" t="s">
        <v>3734</v>
      </c>
      <c r="X2673" s="170" t="s">
        <v>157</v>
      </c>
      <c r="Y2673" s="171" t="s">
        <v>3194</v>
      </c>
      <c r="Z2673" s="167" t="s">
        <v>755</v>
      </c>
      <c r="AA2673" s="176">
        <v>10000</v>
      </c>
      <c r="AB2673" s="167" t="s">
        <v>11254</v>
      </c>
      <c r="AC2673" s="176">
        <v>10000</v>
      </c>
      <c r="AD2673" s="167" t="s">
        <v>11254</v>
      </c>
      <c r="AE2673" s="176">
        <v>70</v>
      </c>
    </row>
    <row r="2674" spans="1:31">
      <c r="A2674" s="178">
        <v>108279340410</v>
      </c>
      <c r="B2674" s="166">
        <v>46168</v>
      </c>
      <c r="C2674" s="167" t="s">
        <v>3524</v>
      </c>
      <c r="D2674" s="167" t="s">
        <v>3525</v>
      </c>
      <c r="E2674" s="167" t="s">
        <v>3526</v>
      </c>
      <c r="F2674" s="167" t="s">
        <v>3501</v>
      </c>
      <c r="G2674" s="167" t="s">
        <v>3502</v>
      </c>
      <c r="H2674" s="168">
        <v>46169</v>
      </c>
      <c r="I2674" s="167"/>
      <c r="J2674" s="169">
        <v>26161</v>
      </c>
      <c r="K2674" s="167" t="s">
        <v>55</v>
      </c>
      <c r="L2674" s="169">
        <v>14</v>
      </c>
      <c r="M2674" s="167" t="s">
        <v>3513</v>
      </c>
      <c r="N2674" s="169">
        <v>28</v>
      </c>
      <c r="O2674" s="167" t="s">
        <v>3505</v>
      </c>
      <c r="P2674" s="167"/>
      <c r="Q2674" s="167" t="s">
        <v>3527</v>
      </c>
      <c r="R2674" s="167" t="s">
        <v>3528</v>
      </c>
      <c r="S2674" s="169">
        <v>16</v>
      </c>
      <c r="T2674" s="167" t="s">
        <v>3535</v>
      </c>
      <c r="U2674" s="169" t="s">
        <v>3536</v>
      </c>
      <c r="V2674" s="167" t="s">
        <v>3737</v>
      </c>
      <c r="W2674" s="167" t="s">
        <v>3738</v>
      </c>
      <c r="X2674" s="170" t="s">
        <v>157</v>
      </c>
      <c r="Y2674" s="171" t="s">
        <v>3194</v>
      </c>
      <c r="Z2674" s="167" t="s">
        <v>755</v>
      </c>
      <c r="AA2674" s="176">
        <v>10000</v>
      </c>
      <c r="AB2674" s="167" t="s">
        <v>11254</v>
      </c>
      <c r="AC2674" s="176">
        <v>10000</v>
      </c>
      <c r="AD2674" s="167" t="s">
        <v>11254</v>
      </c>
      <c r="AE2674" s="176">
        <v>70</v>
      </c>
    </row>
    <row r="2675" spans="1:31">
      <c r="A2675" s="178">
        <v>108279340410</v>
      </c>
      <c r="B2675" s="166">
        <v>46168</v>
      </c>
      <c r="C2675" s="167" t="s">
        <v>3524</v>
      </c>
      <c r="D2675" s="167" t="s">
        <v>3525</v>
      </c>
      <c r="E2675" s="167" t="s">
        <v>3526</v>
      </c>
      <c r="F2675" s="167" t="s">
        <v>3501</v>
      </c>
      <c r="G2675" s="167" t="s">
        <v>3502</v>
      </c>
      <c r="H2675" s="168">
        <v>46169</v>
      </c>
      <c r="I2675" s="167"/>
      <c r="J2675" s="169">
        <v>26161</v>
      </c>
      <c r="K2675" s="167" t="s">
        <v>55</v>
      </c>
      <c r="L2675" s="169">
        <v>14</v>
      </c>
      <c r="M2675" s="167" t="s">
        <v>3513</v>
      </c>
      <c r="N2675" s="169">
        <v>28</v>
      </c>
      <c r="O2675" s="167" t="s">
        <v>3505</v>
      </c>
      <c r="P2675" s="167"/>
      <c r="Q2675" s="167" t="s">
        <v>3527</v>
      </c>
      <c r="R2675" s="167" t="s">
        <v>3528</v>
      </c>
      <c r="S2675" s="169">
        <v>15</v>
      </c>
      <c r="T2675" s="167" t="s">
        <v>3535</v>
      </c>
      <c r="U2675" s="169" t="s">
        <v>3536</v>
      </c>
      <c r="V2675" s="167" t="s">
        <v>5541</v>
      </c>
      <c r="W2675" s="167" t="s">
        <v>5542</v>
      </c>
      <c r="X2675" s="170" t="s">
        <v>157</v>
      </c>
      <c r="Y2675" s="171" t="s">
        <v>3194</v>
      </c>
      <c r="Z2675" s="167" t="s">
        <v>755</v>
      </c>
      <c r="AA2675" s="176">
        <v>92000</v>
      </c>
      <c r="AB2675" s="167" t="s">
        <v>11254</v>
      </c>
      <c r="AC2675" s="176">
        <v>92000</v>
      </c>
      <c r="AD2675" s="167" t="s">
        <v>11254</v>
      </c>
      <c r="AE2675" s="176">
        <v>2346</v>
      </c>
    </row>
    <row r="2676" spans="1:31">
      <c r="A2676" s="178">
        <v>108279340410</v>
      </c>
      <c r="B2676" s="166">
        <v>46168</v>
      </c>
      <c r="C2676" s="167" t="s">
        <v>3524</v>
      </c>
      <c r="D2676" s="167" t="s">
        <v>3525</v>
      </c>
      <c r="E2676" s="167" t="s">
        <v>3526</v>
      </c>
      <c r="F2676" s="167" t="s">
        <v>3501</v>
      </c>
      <c r="G2676" s="167" t="s">
        <v>3502</v>
      </c>
      <c r="H2676" s="168">
        <v>46169</v>
      </c>
      <c r="I2676" s="167"/>
      <c r="J2676" s="169">
        <v>26161</v>
      </c>
      <c r="K2676" s="167" t="s">
        <v>55</v>
      </c>
      <c r="L2676" s="169">
        <v>14</v>
      </c>
      <c r="M2676" s="167" t="s">
        <v>3513</v>
      </c>
      <c r="N2676" s="169">
        <v>28</v>
      </c>
      <c r="O2676" s="167" t="s">
        <v>3505</v>
      </c>
      <c r="P2676" s="167"/>
      <c r="Q2676" s="167" t="s">
        <v>3527</v>
      </c>
      <c r="R2676" s="167" t="s">
        <v>3528</v>
      </c>
      <c r="S2676" s="169">
        <v>14</v>
      </c>
      <c r="T2676" s="167" t="s">
        <v>3535</v>
      </c>
      <c r="U2676" s="169" t="s">
        <v>3536</v>
      </c>
      <c r="V2676" s="167" t="s">
        <v>5541</v>
      </c>
      <c r="W2676" s="167" t="s">
        <v>5542</v>
      </c>
      <c r="X2676" s="170" t="s">
        <v>157</v>
      </c>
      <c r="Y2676" s="171" t="s">
        <v>3194</v>
      </c>
      <c r="Z2676" s="167" t="s">
        <v>755</v>
      </c>
      <c r="AA2676" s="176">
        <v>68000</v>
      </c>
      <c r="AB2676" s="167" t="s">
        <v>11254</v>
      </c>
      <c r="AC2676" s="176">
        <v>68000</v>
      </c>
      <c r="AD2676" s="167" t="s">
        <v>11254</v>
      </c>
      <c r="AE2676" s="176">
        <v>1734</v>
      </c>
    </row>
    <row r="2677" spans="1:31">
      <c r="A2677" s="178">
        <v>108279340410</v>
      </c>
      <c r="B2677" s="166">
        <v>46168</v>
      </c>
      <c r="C2677" s="167" t="s">
        <v>3524</v>
      </c>
      <c r="D2677" s="167" t="s">
        <v>3525</v>
      </c>
      <c r="E2677" s="167" t="s">
        <v>3526</v>
      </c>
      <c r="F2677" s="167" t="s">
        <v>3501</v>
      </c>
      <c r="G2677" s="167" t="s">
        <v>3502</v>
      </c>
      <c r="H2677" s="168">
        <v>46169</v>
      </c>
      <c r="I2677" s="167"/>
      <c r="J2677" s="169">
        <v>26161</v>
      </c>
      <c r="K2677" s="167" t="s">
        <v>55</v>
      </c>
      <c r="L2677" s="169">
        <v>14</v>
      </c>
      <c r="M2677" s="167" t="s">
        <v>3513</v>
      </c>
      <c r="N2677" s="169">
        <v>28</v>
      </c>
      <c r="O2677" s="167" t="s">
        <v>3505</v>
      </c>
      <c r="P2677" s="167"/>
      <c r="Q2677" s="167" t="s">
        <v>3527</v>
      </c>
      <c r="R2677" s="167" t="s">
        <v>3528</v>
      </c>
      <c r="S2677" s="169">
        <v>13</v>
      </c>
      <c r="T2677" s="167" t="s">
        <v>3535</v>
      </c>
      <c r="U2677" s="169" t="s">
        <v>3536</v>
      </c>
      <c r="V2677" s="167" t="s">
        <v>5541</v>
      </c>
      <c r="W2677" s="167" t="s">
        <v>5542</v>
      </c>
      <c r="X2677" s="170" t="s">
        <v>157</v>
      </c>
      <c r="Y2677" s="171" t="s">
        <v>3194</v>
      </c>
      <c r="Z2677" s="167" t="s">
        <v>755</v>
      </c>
      <c r="AA2677" s="176">
        <v>4000</v>
      </c>
      <c r="AB2677" s="167" t="s">
        <v>11254</v>
      </c>
      <c r="AC2677" s="176">
        <v>4000</v>
      </c>
      <c r="AD2677" s="167" t="s">
        <v>11254</v>
      </c>
      <c r="AE2677" s="176">
        <v>102</v>
      </c>
    </row>
    <row r="2678" spans="1:31">
      <c r="A2678" s="178">
        <v>108279340410</v>
      </c>
      <c r="B2678" s="166">
        <v>46168</v>
      </c>
      <c r="C2678" s="167" t="s">
        <v>3524</v>
      </c>
      <c r="D2678" s="167" t="s">
        <v>3525</v>
      </c>
      <c r="E2678" s="167" t="s">
        <v>3526</v>
      </c>
      <c r="F2678" s="167" t="s">
        <v>3501</v>
      </c>
      <c r="G2678" s="167" t="s">
        <v>3502</v>
      </c>
      <c r="H2678" s="168">
        <v>46169</v>
      </c>
      <c r="I2678" s="167"/>
      <c r="J2678" s="169">
        <v>26161</v>
      </c>
      <c r="K2678" s="167" t="s">
        <v>55</v>
      </c>
      <c r="L2678" s="169">
        <v>14</v>
      </c>
      <c r="M2678" s="167" t="s">
        <v>3513</v>
      </c>
      <c r="N2678" s="169">
        <v>28</v>
      </c>
      <c r="O2678" s="167" t="s">
        <v>3505</v>
      </c>
      <c r="P2678" s="167"/>
      <c r="Q2678" s="167" t="s">
        <v>3527</v>
      </c>
      <c r="R2678" s="167" t="s">
        <v>3528</v>
      </c>
      <c r="S2678" s="169">
        <v>12</v>
      </c>
      <c r="T2678" s="167" t="s">
        <v>3535</v>
      </c>
      <c r="U2678" s="169" t="s">
        <v>3536</v>
      </c>
      <c r="V2678" s="167" t="s">
        <v>7164</v>
      </c>
      <c r="W2678" s="167" t="s">
        <v>7165</v>
      </c>
      <c r="X2678" s="170" t="s">
        <v>160</v>
      </c>
      <c r="Y2678" s="171" t="s">
        <v>3194</v>
      </c>
      <c r="Z2678" s="167" t="s">
        <v>755</v>
      </c>
      <c r="AA2678" s="176">
        <v>10000</v>
      </c>
      <c r="AB2678" s="167" t="s">
        <v>11254</v>
      </c>
      <c r="AC2678" s="176">
        <v>10000</v>
      </c>
      <c r="AD2678" s="167" t="s">
        <v>11254</v>
      </c>
      <c r="AE2678" s="176">
        <v>2.9</v>
      </c>
    </row>
    <row r="2679" spans="1:31">
      <c r="A2679" s="178">
        <v>108279340410</v>
      </c>
      <c r="B2679" s="166">
        <v>46168</v>
      </c>
      <c r="C2679" s="167" t="s">
        <v>3524</v>
      </c>
      <c r="D2679" s="167" t="s">
        <v>3525</v>
      </c>
      <c r="E2679" s="167" t="s">
        <v>3526</v>
      </c>
      <c r="F2679" s="167" t="s">
        <v>3501</v>
      </c>
      <c r="G2679" s="167" t="s">
        <v>3502</v>
      </c>
      <c r="H2679" s="168">
        <v>46169</v>
      </c>
      <c r="I2679" s="167"/>
      <c r="J2679" s="169">
        <v>26161</v>
      </c>
      <c r="K2679" s="167" t="s">
        <v>55</v>
      </c>
      <c r="L2679" s="169">
        <v>14</v>
      </c>
      <c r="M2679" s="167" t="s">
        <v>3513</v>
      </c>
      <c r="N2679" s="169">
        <v>28</v>
      </c>
      <c r="O2679" s="167" t="s">
        <v>3505</v>
      </c>
      <c r="P2679" s="167"/>
      <c r="Q2679" s="167" t="s">
        <v>3527</v>
      </c>
      <c r="R2679" s="167" t="s">
        <v>3528</v>
      </c>
      <c r="S2679" s="169">
        <v>11</v>
      </c>
      <c r="T2679" s="167" t="s">
        <v>3535</v>
      </c>
      <c r="U2679" s="169" t="s">
        <v>3536</v>
      </c>
      <c r="V2679" s="167" t="s">
        <v>4524</v>
      </c>
      <c r="W2679" s="167" t="s">
        <v>4525</v>
      </c>
      <c r="X2679" s="170" t="s">
        <v>160</v>
      </c>
      <c r="Y2679" s="171" t="s">
        <v>3194</v>
      </c>
      <c r="Z2679" s="167" t="s">
        <v>755</v>
      </c>
      <c r="AA2679" s="176">
        <v>10000</v>
      </c>
      <c r="AB2679" s="167" t="s">
        <v>11254</v>
      </c>
      <c r="AC2679" s="176">
        <v>10000</v>
      </c>
      <c r="AD2679" s="167" t="s">
        <v>11254</v>
      </c>
      <c r="AE2679" s="176">
        <v>2</v>
      </c>
    </row>
    <row r="2680" spans="1:31">
      <c r="A2680" s="178">
        <v>108279340410</v>
      </c>
      <c r="B2680" s="166">
        <v>46168</v>
      </c>
      <c r="C2680" s="167" t="s">
        <v>3524</v>
      </c>
      <c r="D2680" s="167" t="s">
        <v>3525</v>
      </c>
      <c r="E2680" s="167" t="s">
        <v>3526</v>
      </c>
      <c r="F2680" s="167" t="s">
        <v>3501</v>
      </c>
      <c r="G2680" s="167" t="s">
        <v>3502</v>
      </c>
      <c r="H2680" s="168">
        <v>46169</v>
      </c>
      <c r="I2680" s="167"/>
      <c r="J2680" s="169">
        <v>26161</v>
      </c>
      <c r="K2680" s="167" t="s">
        <v>55</v>
      </c>
      <c r="L2680" s="169">
        <v>14</v>
      </c>
      <c r="M2680" s="167" t="s">
        <v>3513</v>
      </c>
      <c r="N2680" s="169">
        <v>28</v>
      </c>
      <c r="O2680" s="167" t="s">
        <v>3505</v>
      </c>
      <c r="P2680" s="167"/>
      <c r="Q2680" s="167" t="s">
        <v>3527</v>
      </c>
      <c r="R2680" s="167" t="s">
        <v>3528</v>
      </c>
      <c r="S2680" s="169">
        <v>10</v>
      </c>
      <c r="T2680" s="167" t="s">
        <v>3535</v>
      </c>
      <c r="U2680" s="169" t="s">
        <v>3536</v>
      </c>
      <c r="V2680" s="167" t="s">
        <v>4524</v>
      </c>
      <c r="W2680" s="167" t="s">
        <v>4525</v>
      </c>
      <c r="X2680" s="170" t="s">
        <v>160</v>
      </c>
      <c r="Y2680" s="171" t="s">
        <v>3194</v>
      </c>
      <c r="Z2680" s="167" t="s">
        <v>755</v>
      </c>
      <c r="AA2680" s="176">
        <v>10000</v>
      </c>
      <c r="AB2680" s="167" t="s">
        <v>11254</v>
      </c>
      <c r="AC2680" s="176">
        <v>10000</v>
      </c>
      <c r="AD2680" s="167" t="s">
        <v>11254</v>
      </c>
      <c r="AE2680" s="176">
        <v>2</v>
      </c>
    </row>
    <row r="2681" spans="1:31">
      <c r="A2681" s="178">
        <v>108279340410</v>
      </c>
      <c r="B2681" s="166">
        <v>46168</v>
      </c>
      <c r="C2681" s="167" t="s">
        <v>3524</v>
      </c>
      <c r="D2681" s="167" t="s">
        <v>3525</v>
      </c>
      <c r="E2681" s="167" t="s">
        <v>3526</v>
      </c>
      <c r="F2681" s="167" t="s">
        <v>3501</v>
      </c>
      <c r="G2681" s="167" t="s">
        <v>3502</v>
      </c>
      <c r="H2681" s="168">
        <v>46169</v>
      </c>
      <c r="I2681" s="167"/>
      <c r="J2681" s="169">
        <v>26161</v>
      </c>
      <c r="K2681" s="167" t="s">
        <v>55</v>
      </c>
      <c r="L2681" s="169">
        <v>14</v>
      </c>
      <c r="M2681" s="167" t="s">
        <v>3513</v>
      </c>
      <c r="N2681" s="169">
        <v>28</v>
      </c>
      <c r="O2681" s="167" t="s">
        <v>3505</v>
      </c>
      <c r="P2681" s="167"/>
      <c r="Q2681" s="167" t="s">
        <v>3527</v>
      </c>
      <c r="R2681" s="167" t="s">
        <v>3528</v>
      </c>
      <c r="S2681" s="169">
        <v>9</v>
      </c>
      <c r="T2681" s="167" t="s">
        <v>3535</v>
      </c>
      <c r="U2681" s="169" t="s">
        <v>3536</v>
      </c>
      <c r="V2681" s="167" t="s">
        <v>4522</v>
      </c>
      <c r="W2681" s="167" t="s">
        <v>4523</v>
      </c>
      <c r="X2681" s="170" t="s">
        <v>160</v>
      </c>
      <c r="Y2681" s="171" t="s">
        <v>3194</v>
      </c>
      <c r="Z2681" s="167" t="s">
        <v>755</v>
      </c>
      <c r="AA2681" s="176">
        <v>10000</v>
      </c>
      <c r="AB2681" s="167" t="s">
        <v>11254</v>
      </c>
      <c r="AC2681" s="176">
        <v>10000</v>
      </c>
      <c r="AD2681" s="167" t="s">
        <v>11254</v>
      </c>
      <c r="AE2681" s="176">
        <v>2</v>
      </c>
    </row>
    <row r="2682" spans="1:31">
      <c r="A2682" s="178">
        <v>108279340410</v>
      </c>
      <c r="B2682" s="166">
        <v>46168</v>
      </c>
      <c r="C2682" s="167" t="s">
        <v>3524</v>
      </c>
      <c r="D2682" s="167" t="s">
        <v>3525</v>
      </c>
      <c r="E2682" s="167" t="s">
        <v>3526</v>
      </c>
      <c r="F2682" s="167" t="s">
        <v>3501</v>
      </c>
      <c r="G2682" s="167" t="s">
        <v>3502</v>
      </c>
      <c r="H2682" s="168">
        <v>46169</v>
      </c>
      <c r="I2682" s="167"/>
      <c r="J2682" s="169">
        <v>26161</v>
      </c>
      <c r="K2682" s="167" t="s">
        <v>55</v>
      </c>
      <c r="L2682" s="169">
        <v>14</v>
      </c>
      <c r="M2682" s="167" t="s">
        <v>3513</v>
      </c>
      <c r="N2682" s="169">
        <v>28</v>
      </c>
      <c r="O2682" s="167" t="s">
        <v>3505</v>
      </c>
      <c r="P2682" s="167"/>
      <c r="Q2682" s="167" t="s">
        <v>3527</v>
      </c>
      <c r="R2682" s="167" t="s">
        <v>3528</v>
      </c>
      <c r="S2682" s="169">
        <v>8</v>
      </c>
      <c r="T2682" s="167" t="s">
        <v>3535</v>
      </c>
      <c r="U2682" s="169" t="s">
        <v>3536</v>
      </c>
      <c r="V2682" s="167" t="s">
        <v>7166</v>
      </c>
      <c r="W2682" s="167" t="s">
        <v>7167</v>
      </c>
      <c r="X2682" s="170" t="s">
        <v>160</v>
      </c>
      <c r="Y2682" s="171" t="s">
        <v>3194</v>
      </c>
      <c r="Z2682" s="167" t="s">
        <v>755</v>
      </c>
      <c r="AA2682" s="176">
        <v>10000</v>
      </c>
      <c r="AB2682" s="167" t="s">
        <v>11254</v>
      </c>
      <c r="AC2682" s="176">
        <v>10000</v>
      </c>
      <c r="AD2682" s="167" t="s">
        <v>11254</v>
      </c>
      <c r="AE2682" s="176">
        <v>2.9</v>
      </c>
    </row>
    <row r="2683" spans="1:31">
      <c r="A2683" s="178">
        <v>108279340410</v>
      </c>
      <c r="B2683" s="166">
        <v>46168</v>
      </c>
      <c r="C2683" s="167" t="s">
        <v>3524</v>
      </c>
      <c r="D2683" s="167" t="s">
        <v>3525</v>
      </c>
      <c r="E2683" s="167" t="s">
        <v>3526</v>
      </c>
      <c r="F2683" s="167" t="s">
        <v>3501</v>
      </c>
      <c r="G2683" s="167" t="s">
        <v>3502</v>
      </c>
      <c r="H2683" s="168">
        <v>46169</v>
      </c>
      <c r="I2683" s="167"/>
      <c r="J2683" s="169">
        <v>26161</v>
      </c>
      <c r="K2683" s="167" t="s">
        <v>55</v>
      </c>
      <c r="L2683" s="169">
        <v>14</v>
      </c>
      <c r="M2683" s="167" t="s">
        <v>3513</v>
      </c>
      <c r="N2683" s="169">
        <v>28</v>
      </c>
      <c r="O2683" s="167" t="s">
        <v>3505</v>
      </c>
      <c r="P2683" s="167"/>
      <c r="Q2683" s="167" t="s">
        <v>3527</v>
      </c>
      <c r="R2683" s="167" t="s">
        <v>3528</v>
      </c>
      <c r="S2683" s="169">
        <v>7</v>
      </c>
      <c r="T2683" s="167" t="s">
        <v>3535</v>
      </c>
      <c r="U2683" s="169" t="s">
        <v>3536</v>
      </c>
      <c r="V2683" s="167" t="s">
        <v>3741</v>
      </c>
      <c r="W2683" s="167" t="s">
        <v>3742</v>
      </c>
      <c r="X2683" s="170" t="s">
        <v>157</v>
      </c>
      <c r="Y2683" s="171" t="s">
        <v>3194</v>
      </c>
      <c r="Z2683" s="167" t="s">
        <v>755</v>
      </c>
      <c r="AA2683" s="176">
        <v>60000</v>
      </c>
      <c r="AB2683" s="167" t="s">
        <v>11254</v>
      </c>
      <c r="AC2683" s="176">
        <v>60000</v>
      </c>
      <c r="AD2683" s="167" t="s">
        <v>11254</v>
      </c>
      <c r="AE2683" s="176">
        <v>15</v>
      </c>
    </row>
    <row r="2684" spans="1:31">
      <c r="A2684" s="178">
        <v>108279340410</v>
      </c>
      <c r="B2684" s="166">
        <v>46168</v>
      </c>
      <c r="C2684" s="167" t="s">
        <v>3524</v>
      </c>
      <c r="D2684" s="167" t="s">
        <v>3525</v>
      </c>
      <c r="E2684" s="167" t="s">
        <v>3526</v>
      </c>
      <c r="F2684" s="167" t="s">
        <v>3501</v>
      </c>
      <c r="G2684" s="167" t="s">
        <v>3502</v>
      </c>
      <c r="H2684" s="168">
        <v>46169</v>
      </c>
      <c r="I2684" s="167"/>
      <c r="J2684" s="169">
        <v>26161</v>
      </c>
      <c r="K2684" s="167" t="s">
        <v>55</v>
      </c>
      <c r="L2684" s="169">
        <v>14</v>
      </c>
      <c r="M2684" s="167" t="s">
        <v>3513</v>
      </c>
      <c r="N2684" s="169">
        <v>28</v>
      </c>
      <c r="O2684" s="167" t="s">
        <v>3505</v>
      </c>
      <c r="P2684" s="167"/>
      <c r="Q2684" s="167" t="s">
        <v>3527</v>
      </c>
      <c r="R2684" s="167" t="s">
        <v>3528</v>
      </c>
      <c r="S2684" s="169">
        <v>6</v>
      </c>
      <c r="T2684" s="167" t="s">
        <v>3535</v>
      </c>
      <c r="U2684" s="169" t="s">
        <v>3536</v>
      </c>
      <c r="V2684" s="167" t="s">
        <v>4019</v>
      </c>
      <c r="W2684" s="167" t="s">
        <v>4020</v>
      </c>
      <c r="X2684" s="170" t="s">
        <v>157</v>
      </c>
      <c r="Y2684" s="171" t="s">
        <v>3194</v>
      </c>
      <c r="Z2684" s="167" t="s">
        <v>755</v>
      </c>
      <c r="AA2684" s="176">
        <v>190000</v>
      </c>
      <c r="AB2684" s="167" t="s">
        <v>11254</v>
      </c>
      <c r="AC2684" s="176">
        <v>190000</v>
      </c>
      <c r="AD2684" s="167" t="s">
        <v>11254</v>
      </c>
      <c r="AE2684" s="176">
        <v>38</v>
      </c>
    </row>
    <row r="2685" spans="1:31">
      <c r="A2685" s="178">
        <v>108279340410</v>
      </c>
      <c r="B2685" s="166">
        <v>46168</v>
      </c>
      <c r="C2685" s="167" t="s">
        <v>3524</v>
      </c>
      <c r="D2685" s="167" t="s">
        <v>3525</v>
      </c>
      <c r="E2685" s="167" t="s">
        <v>3526</v>
      </c>
      <c r="F2685" s="167" t="s">
        <v>3501</v>
      </c>
      <c r="G2685" s="167" t="s">
        <v>3502</v>
      </c>
      <c r="H2685" s="168">
        <v>46169</v>
      </c>
      <c r="I2685" s="167"/>
      <c r="J2685" s="169">
        <v>26161</v>
      </c>
      <c r="K2685" s="167" t="s">
        <v>55</v>
      </c>
      <c r="L2685" s="169">
        <v>14</v>
      </c>
      <c r="M2685" s="167" t="s">
        <v>3513</v>
      </c>
      <c r="N2685" s="169">
        <v>28</v>
      </c>
      <c r="O2685" s="167" t="s">
        <v>3505</v>
      </c>
      <c r="P2685" s="167"/>
      <c r="Q2685" s="167" t="s">
        <v>3527</v>
      </c>
      <c r="R2685" s="167" t="s">
        <v>3528</v>
      </c>
      <c r="S2685" s="169">
        <v>5</v>
      </c>
      <c r="T2685" s="167" t="s">
        <v>3535</v>
      </c>
      <c r="U2685" s="169" t="s">
        <v>3536</v>
      </c>
      <c r="V2685" s="167" t="s">
        <v>5551</v>
      </c>
      <c r="W2685" s="167" t="s">
        <v>5552</v>
      </c>
      <c r="X2685" s="170" t="s">
        <v>160</v>
      </c>
      <c r="Y2685" s="171" t="s">
        <v>3194</v>
      </c>
      <c r="Z2685" s="167" t="s">
        <v>755</v>
      </c>
      <c r="AA2685" s="176">
        <v>120000</v>
      </c>
      <c r="AB2685" s="167" t="s">
        <v>11254</v>
      </c>
      <c r="AC2685" s="176">
        <v>120000</v>
      </c>
      <c r="AD2685" s="167" t="s">
        <v>11254</v>
      </c>
      <c r="AE2685" s="176">
        <v>24</v>
      </c>
    </row>
    <row r="2686" spans="1:31">
      <c r="A2686" s="178">
        <v>108279340410</v>
      </c>
      <c r="B2686" s="166">
        <v>46168</v>
      </c>
      <c r="C2686" s="167" t="s">
        <v>3524</v>
      </c>
      <c r="D2686" s="167" t="s">
        <v>3525</v>
      </c>
      <c r="E2686" s="167" t="s">
        <v>3526</v>
      </c>
      <c r="F2686" s="167" t="s">
        <v>3501</v>
      </c>
      <c r="G2686" s="167" t="s">
        <v>3502</v>
      </c>
      <c r="H2686" s="168">
        <v>46169</v>
      </c>
      <c r="I2686" s="167"/>
      <c r="J2686" s="169">
        <v>26161</v>
      </c>
      <c r="K2686" s="167" t="s">
        <v>55</v>
      </c>
      <c r="L2686" s="169">
        <v>14</v>
      </c>
      <c r="M2686" s="167" t="s">
        <v>3513</v>
      </c>
      <c r="N2686" s="169">
        <v>28</v>
      </c>
      <c r="O2686" s="167" t="s">
        <v>3505</v>
      </c>
      <c r="P2686" s="167"/>
      <c r="Q2686" s="167" t="s">
        <v>3527</v>
      </c>
      <c r="R2686" s="167" t="s">
        <v>3528</v>
      </c>
      <c r="S2686" s="169">
        <v>4</v>
      </c>
      <c r="T2686" s="167" t="s">
        <v>4217</v>
      </c>
      <c r="U2686" s="169" t="s">
        <v>3536</v>
      </c>
      <c r="V2686" s="167" t="s">
        <v>7168</v>
      </c>
      <c r="W2686" s="167" t="s">
        <v>7169</v>
      </c>
      <c r="X2686" s="170" t="s">
        <v>160</v>
      </c>
      <c r="Y2686" s="171" t="s">
        <v>3194</v>
      </c>
      <c r="Z2686" s="167" t="s">
        <v>755</v>
      </c>
      <c r="AA2686" s="176">
        <v>4000</v>
      </c>
      <c r="AB2686" s="167" t="s">
        <v>11254</v>
      </c>
      <c r="AC2686" s="176">
        <v>4000</v>
      </c>
      <c r="AD2686" s="167" t="s">
        <v>11254</v>
      </c>
      <c r="AE2686" s="176">
        <v>24</v>
      </c>
    </row>
    <row r="2687" spans="1:31">
      <c r="A2687" s="178">
        <v>108279340410</v>
      </c>
      <c r="B2687" s="166">
        <v>46168</v>
      </c>
      <c r="C2687" s="167" t="s">
        <v>3524</v>
      </c>
      <c r="D2687" s="167" t="s">
        <v>3525</v>
      </c>
      <c r="E2687" s="167" t="s">
        <v>3526</v>
      </c>
      <c r="F2687" s="167" t="s">
        <v>3501</v>
      </c>
      <c r="G2687" s="167" t="s">
        <v>3502</v>
      </c>
      <c r="H2687" s="168">
        <v>46169</v>
      </c>
      <c r="I2687" s="167"/>
      <c r="J2687" s="169">
        <v>26161</v>
      </c>
      <c r="K2687" s="167" t="s">
        <v>55</v>
      </c>
      <c r="L2687" s="169">
        <v>14</v>
      </c>
      <c r="M2687" s="167" t="s">
        <v>3513</v>
      </c>
      <c r="N2687" s="169">
        <v>28</v>
      </c>
      <c r="O2687" s="167" t="s">
        <v>3505</v>
      </c>
      <c r="P2687" s="167"/>
      <c r="Q2687" s="167" t="s">
        <v>3527</v>
      </c>
      <c r="R2687" s="167" t="s">
        <v>3528</v>
      </c>
      <c r="S2687" s="169">
        <v>3</v>
      </c>
      <c r="T2687" s="167" t="s">
        <v>3717</v>
      </c>
      <c r="U2687" s="169" t="s">
        <v>3718</v>
      </c>
      <c r="V2687" s="167" t="s">
        <v>4516</v>
      </c>
      <c r="W2687" s="167" t="s">
        <v>4517</v>
      </c>
      <c r="X2687" s="170" t="s">
        <v>157</v>
      </c>
      <c r="Y2687" s="171" t="s">
        <v>3194</v>
      </c>
      <c r="Z2687" s="167" t="s">
        <v>755</v>
      </c>
      <c r="AA2687" s="176">
        <v>24000</v>
      </c>
      <c r="AB2687" s="167" t="s">
        <v>11254</v>
      </c>
      <c r="AC2687" s="176">
        <v>24000</v>
      </c>
      <c r="AD2687" s="167" t="s">
        <v>11254</v>
      </c>
      <c r="AE2687" s="176">
        <v>144</v>
      </c>
    </row>
    <row r="2688" spans="1:31">
      <c r="A2688" s="178">
        <v>108279340410</v>
      </c>
      <c r="B2688" s="166">
        <v>46168</v>
      </c>
      <c r="C2688" s="167" t="s">
        <v>3524</v>
      </c>
      <c r="D2688" s="167" t="s">
        <v>3525</v>
      </c>
      <c r="E2688" s="167" t="s">
        <v>3526</v>
      </c>
      <c r="F2688" s="167" t="s">
        <v>3501</v>
      </c>
      <c r="G2688" s="167" t="s">
        <v>3502</v>
      </c>
      <c r="H2688" s="168">
        <v>46169</v>
      </c>
      <c r="I2688" s="167"/>
      <c r="J2688" s="169">
        <v>26161</v>
      </c>
      <c r="K2688" s="167" t="s">
        <v>55</v>
      </c>
      <c r="L2688" s="169">
        <v>14</v>
      </c>
      <c r="M2688" s="167" t="s">
        <v>3513</v>
      </c>
      <c r="N2688" s="169">
        <v>28</v>
      </c>
      <c r="O2688" s="167" t="s">
        <v>3505</v>
      </c>
      <c r="P2688" s="167"/>
      <c r="Q2688" s="167" t="s">
        <v>3527</v>
      </c>
      <c r="R2688" s="167" t="s">
        <v>3528</v>
      </c>
      <c r="S2688" s="169">
        <v>2</v>
      </c>
      <c r="T2688" s="167" t="s">
        <v>4217</v>
      </c>
      <c r="U2688" s="169" t="s">
        <v>3536</v>
      </c>
      <c r="V2688" s="167" t="s">
        <v>7168</v>
      </c>
      <c r="W2688" s="167" t="s">
        <v>7169</v>
      </c>
      <c r="X2688" s="170" t="s">
        <v>160</v>
      </c>
      <c r="Y2688" s="171" t="s">
        <v>3194</v>
      </c>
      <c r="Z2688" s="167" t="s">
        <v>755</v>
      </c>
      <c r="AA2688" s="176">
        <v>8000</v>
      </c>
      <c r="AB2688" s="167" t="s">
        <v>11254</v>
      </c>
      <c r="AC2688" s="176">
        <v>8000</v>
      </c>
      <c r="AD2688" s="167" t="s">
        <v>11254</v>
      </c>
      <c r="AE2688" s="176">
        <v>48</v>
      </c>
    </row>
    <row r="2689" spans="1:31">
      <c r="A2689" s="178">
        <v>108279340410</v>
      </c>
      <c r="B2689" s="166">
        <v>46168</v>
      </c>
      <c r="C2689" s="167" t="s">
        <v>3524</v>
      </c>
      <c r="D2689" s="167" t="s">
        <v>3525</v>
      </c>
      <c r="E2689" s="167" t="s">
        <v>3526</v>
      </c>
      <c r="F2689" s="167" t="s">
        <v>3501</v>
      </c>
      <c r="G2689" s="167" t="s">
        <v>3502</v>
      </c>
      <c r="H2689" s="168">
        <v>46169</v>
      </c>
      <c r="I2689" s="167"/>
      <c r="J2689" s="169">
        <v>26161</v>
      </c>
      <c r="K2689" s="167" t="s">
        <v>55</v>
      </c>
      <c r="L2689" s="169">
        <v>14</v>
      </c>
      <c r="M2689" s="167" t="s">
        <v>3513</v>
      </c>
      <c r="N2689" s="169">
        <v>28</v>
      </c>
      <c r="O2689" s="167" t="s">
        <v>3505</v>
      </c>
      <c r="P2689" s="167"/>
      <c r="Q2689" s="167" t="s">
        <v>3527</v>
      </c>
      <c r="R2689" s="167" t="s">
        <v>3528</v>
      </c>
      <c r="S2689" s="169">
        <v>1</v>
      </c>
      <c r="T2689" s="167" t="s">
        <v>4217</v>
      </c>
      <c r="U2689" s="169" t="s">
        <v>3536</v>
      </c>
      <c r="V2689" s="167" t="s">
        <v>7168</v>
      </c>
      <c r="W2689" s="167" t="s">
        <v>7169</v>
      </c>
      <c r="X2689" s="170" t="s">
        <v>160</v>
      </c>
      <c r="Y2689" s="171" t="s">
        <v>3194</v>
      </c>
      <c r="Z2689" s="167" t="s">
        <v>755</v>
      </c>
      <c r="AA2689" s="176">
        <v>4000</v>
      </c>
      <c r="AB2689" s="167" t="s">
        <v>11254</v>
      </c>
      <c r="AC2689" s="176">
        <v>4000</v>
      </c>
      <c r="AD2689" s="167" t="s">
        <v>11254</v>
      </c>
      <c r="AE2689" s="176">
        <v>24</v>
      </c>
    </row>
    <row r="2690" spans="1:31">
      <c r="A2690" s="178">
        <v>108279353560</v>
      </c>
      <c r="B2690" s="166">
        <v>46168</v>
      </c>
      <c r="C2690" s="167" t="s">
        <v>3524</v>
      </c>
      <c r="D2690" s="167" t="s">
        <v>3525</v>
      </c>
      <c r="E2690" s="167" t="s">
        <v>3526</v>
      </c>
      <c r="F2690" s="167" t="s">
        <v>3501</v>
      </c>
      <c r="G2690" s="167" t="s">
        <v>3502</v>
      </c>
      <c r="H2690" s="168">
        <v>46169</v>
      </c>
      <c r="I2690" s="167"/>
      <c r="J2690" s="169">
        <v>26161</v>
      </c>
      <c r="K2690" s="167" t="s">
        <v>55</v>
      </c>
      <c r="L2690" s="169">
        <v>1</v>
      </c>
      <c r="M2690" s="167" t="s">
        <v>3513</v>
      </c>
      <c r="N2690" s="169">
        <v>1</v>
      </c>
      <c r="O2690" s="167" t="s">
        <v>3505</v>
      </c>
      <c r="P2690" s="167"/>
      <c r="Q2690" s="167" t="s">
        <v>3527</v>
      </c>
      <c r="R2690" s="167" t="s">
        <v>3528</v>
      </c>
      <c r="S2690" s="169">
        <v>1</v>
      </c>
      <c r="T2690" s="167" t="s">
        <v>3529</v>
      </c>
      <c r="U2690" s="169" t="s">
        <v>3530</v>
      </c>
      <c r="V2690" s="167" t="s">
        <v>7170</v>
      </c>
      <c r="W2690" s="167" t="s">
        <v>7171</v>
      </c>
      <c r="X2690" s="170" t="s">
        <v>3533</v>
      </c>
      <c r="Y2690" s="171" t="s">
        <v>3195</v>
      </c>
      <c r="Z2690" s="167" t="s">
        <v>758</v>
      </c>
      <c r="AA2690" s="176">
        <v>2500</v>
      </c>
      <c r="AB2690" s="167" t="s">
        <v>11254</v>
      </c>
      <c r="AC2690" s="176">
        <v>2500</v>
      </c>
      <c r="AD2690" s="167" t="s">
        <v>11254</v>
      </c>
      <c r="AE2690" s="176">
        <v>665</v>
      </c>
    </row>
    <row r="2691" spans="1:31">
      <c r="A2691" s="178">
        <v>108279462320</v>
      </c>
      <c r="B2691" s="166">
        <v>46168</v>
      </c>
      <c r="C2691" s="167" t="s">
        <v>3524</v>
      </c>
      <c r="D2691" s="167" t="s">
        <v>3525</v>
      </c>
      <c r="E2691" s="167" t="s">
        <v>3526</v>
      </c>
      <c r="F2691" s="167" t="s">
        <v>3501</v>
      </c>
      <c r="G2691" s="167" t="s">
        <v>3502</v>
      </c>
      <c r="H2691" s="168">
        <v>46169</v>
      </c>
      <c r="I2691" s="167"/>
      <c r="J2691" s="169">
        <v>26161</v>
      </c>
      <c r="K2691" s="167" t="s">
        <v>55</v>
      </c>
      <c r="L2691" s="169">
        <v>3</v>
      </c>
      <c r="M2691" s="167" t="s">
        <v>3513</v>
      </c>
      <c r="N2691" s="169">
        <v>15.5</v>
      </c>
      <c r="O2691" s="167" t="s">
        <v>3505</v>
      </c>
      <c r="P2691" s="167"/>
      <c r="Q2691" s="167" t="s">
        <v>3527</v>
      </c>
      <c r="R2691" s="167" t="s">
        <v>3528</v>
      </c>
      <c r="S2691" s="169">
        <v>1</v>
      </c>
      <c r="T2691" s="167" t="s">
        <v>3892</v>
      </c>
      <c r="U2691" s="169" t="s">
        <v>3893</v>
      </c>
      <c r="V2691" s="167" t="s">
        <v>4424</v>
      </c>
      <c r="W2691" s="167" t="s">
        <v>4425</v>
      </c>
      <c r="X2691" s="170" t="s">
        <v>160</v>
      </c>
      <c r="Y2691" s="171" t="s">
        <v>384</v>
      </c>
      <c r="Z2691" s="167" t="s">
        <v>761</v>
      </c>
      <c r="AA2691" s="176">
        <v>900</v>
      </c>
      <c r="AB2691" s="167" t="s">
        <v>11254</v>
      </c>
      <c r="AC2691" s="176">
        <v>900</v>
      </c>
      <c r="AD2691" s="167" t="s">
        <v>11254</v>
      </c>
      <c r="AE2691" s="176">
        <v>1386</v>
      </c>
    </row>
    <row r="2692" spans="1:31">
      <c r="A2692" s="178">
        <v>108279516110</v>
      </c>
      <c r="B2692" s="166">
        <v>46169</v>
      </c>
      <c r="C2692" s="167" t="s">
        <v>3524</v>
      </c>
      <c r="D2692" s="167" t="s">
        <v>3525</v>
      </c>
      <c r="E2692" s="167" t="s">
        <v>3526</v>
      </c>
      <c r="F2692" s="167" t="s">
        <v>5374</v>
      </c>
      <c r="G2692" s="167" t="s">
        <v>3603</v>
      </c>
      <c r="H2692" s="168">
        <v>46169</v>
      </c>
      <c r="I2692" s="167"/>
      <c r="J2692" s="169">
        <v>26161</v>
      </c>
      <c r="K2692" s="167" t="s">
        <v>55</v>
      </c>
      <c r="L2692" s="169">
        <v>2</v>
      </c>
      <c r="M2692" s="167" t="s">
        <v>3604</v>
      </c>
      <c r="N2692" s="169">
        <v>340.5</v>
      </c>
      <c r="O2692" s="167" t="s">
        <v>3505</v>
      </c>
      <c r="P2692" s="167"/>
      <c r="Q2692" s="167" t="s">
        <v>4490</v>
      </c>
      <c r="R2692" s="167" t="s">
        <v>3528</v>
      </c>
      <c r="S2692" s="169">
        <v>5</v>
      </c>
      <c r="T2692" s="167" t="s">
        <v>3892</v>
      </c>
      <c r="U2692" s="169" t="s">
        <v>3893</v>
      </c>
      <c r="V2692" s="167" t="s">
        <v>5375</v>
      </c>
      <c r="W2692" s="167" t="s">
        <v>5376</v>
      </c>
      <c r="X2692" s="170" t="s">
        <v>157</v>
      </c>
      <c r="Y2692" s="171" t="s">
        <v>7172</v>
      </c>
      <c r="Z2692" s="167" t="s">
        <v>503</v>
      </c>
      <c r="AA2692" s="176">
        <v>1000</v>
      </c>
      <c r="AB2692" s="167" t="s">
        <v>11254</v>
      </c>
      <c r="AC2692" s="176">
        <v>1000</v>
      </c>
      <c r="AD2692" s="167" t="s">
        <v>11254</v>
      </c>
      <c r="AE2692" s="176">
        <v>1922</v>
      </c>
    </row>
    <row r="2693" spans="1:31">
      <c r="A2693" s="178">
        <v>108279516110</v>
      </c>
      <c r="B2693" s="166">
        <v>46169</v>
      </c>
      <c r="C2693" s="167" t="s">
        <v>3524</v>
      </c>
      <c r="D2693" s="167" t="s">
        <v>3525</v>
      </c>
      <c r="E2693" s="167" t="s">
        <v>3526</v>
      </c>
      <c r="F2693" s="167" t="s">
        <v>5374</v>
      </c>
      <c r="G2693" s="167" t="s">
        <v>3603</v>
      </c>
      <c r="H2693" s="168">
        <v>46169</v>
      </c>
      <c r="I2693" s="167"/>
      <c r="J2693" s="169">
        <v>26161</v>
      </c>
      <c r="K2693" s="167" t="s">
        <v>55</v>
      </c>
      <c r="L2693" s="169">
        <v>2</v>
      </c>
      <c r="M2693" s="167" t="s">
        <v>3604</v>
      </c>
      <c r="N2693" s="169">
        <v>340.5</v>
      </c>
      <c r="O2693" s="167" t="s">
        <v>3505</v>
      </c>
      <c r="P2693" s="167"/>
      <c r="Q2693" s="167" t="s">
        <v>4490</v>
      </c>
      <c r="R2693" s="167" t="s">
        <v>3528</v>
      </c>
      <c r="S2693" s="169">
        <v>4</v>
      </c>
      <c r="T2693" s="167" t="s">
        <v>3892</v>
      </c>
      <c r="U2693" s="169" t="s">
        <v>3893</v>
      </c>
      <c r="V2693" s="167" t="s">
        <v>5378</v>
      </c>
      <c r="W2693" s="167" t="s">
        <v>5379</v>
      </c>
      <c r="X2693" s="170" t="s">
        <v>157</v>
      </c>
      <c r="Y2693" s="171" t="s">
        <v>7172</v>
      </c>
      <c r="Z2693" s="167" t="s">
        <v>503</v>
      </c>
      <c r="AA2693" s="176">
        <v>123</v>
      </c>
      <c r="AB2693" s="167" t="s">
        <v>11254</v>
      </c>
      <c r="AC2693" s="176">
        <v>123</v>
      </c>
      <c r="AD2693" s="167" t="s">
        <v>11254</v>
      </c>
      <c r="AE2693" s="176">
        <v>230.994</v>
      </c>
    </row>
    <row r="2694" spans="1:31">
      <c r="A2694" s="178">
        <v>108279516110</v>
      </c>
      <c r="B2694" s="166">
        <v>46169</v>
      </c>
      <c r="C2694" s="167" t="s">
        <v>3524</v>
      </c>
      <c r="D2694" s="167" t="s">
        <v>3525</v>
      </c>
      <c r="E2694" s="167" t="s">
        <v>3526</v>
      </c>
      <c r="F2694" s="167" t="s">
        <v>5374</v>
      </c>
      <c r="G2694" s="167" t="s">
        <v>3603</v>
      </c>
      <c r="H2694" s="168">
        <v>46169</v>
      </c>
      <c r="I2694" s="167"/>
      <c r="J2694" s="169">
        <v>26161</v>
      </c>
      <c r="K2694" s="167" t="s">
        <v>55</v>
      </c>
      <c r="L2694" s="169">
        <v>2</v>
      </c>
      <c r="M2694" s="167" t="s">
        <v>3604</v>
      </c>
      <c r="N2694" s="169">
        <v>340.5</v>
      </c>
      <c r="O2694" s="167" t="s">
        <v>3505</v>
      </c>
      <c r="P2694" s="167"/>
      <c r="Q2694" s="167" t="s">
        <v>4490</v>
      </c>
      <c r="R2694" s="167" t="s">
        <v>3528</v>
      </c>
      <c r="S2694" s="169">
        <v>3</v>
      </c>
      <c r="T2694" s="167" t="s">
        <v>3892</v>
      </c>
      <c r="U2694" s="169" t="s">
        <v>3893</v>
      </c>
      <c r="V2694" s="167" t="s">
        <v>5378</v>
      </c>
      <c r="W2694" s="167" t="s">
        <v>5379</v>
      </c>
      <c r="X2694" s="170" t="s">
        <v>157</v>
      </c>
      <c r="Y2694" s="171" t="s">
        <v>7172</v>
      </c>
      <c r="Z2694" s="167" t="s">
        <v>503</v>
      </c>
      <c r="AA2694" s="176">
        <v>4827</v>
      </c>
      <c r="AB2694" s="167" t="s">
        <v>11254</v>
      </c>
      <c r="AC2694" s="176">
        <v>4827</v>
      </c>
      <c r="AD2694" s="167" t="s">
        <v>11254</v>
      </c>
      <c r="AE2694" s="176">
        <v>9065.1059999999998</v>
      </c>
    </row>
    <row r="2695" spans="1:31">
      <c r="A2695" s="178">
        <v>108279516110</v>
      </c>
      <c r="B2695" s="166">
        <v>46169</v>
      </c>
      <c r="C2695" s="167" t="s">
        <v>3524</v>
      </c>
      <c r="D2695" s="167" t="s">
        <v>3525</v>
      </c>
      <c r="E2695" s="167" t="s">
        <v>3526</v>
      </c>
      <c r="F2695" s="167" t="s">
        <v>5374</v>
      </c>
      <c r="G2695" s="167" t="s">
        <v>3603</v>
      </c>
      <c r="H2695" s="168">
        <v>46169</v>
      </c>
      <c r="I2695" s="167"/>
      <c r="J2695" s="169">
        <v>26161</v>
      </c>
      <c r="K2695" s="167" t="s">
        <v>55</v>
      </c>
      <c r="L2695" s="169">
        <v>2</v>
      </c>
      <c r="M2695" s="167" t="s">
        <v>3604</v>
      </c>
      <c r="N2695" s="169">
        <v>340.5</v>
      </c>
      <c r="O2695" s="167" t="s">
        <v>3505</v>
      </c>
      <c r="P2695" s="167"/>
      <c r="Q2695" s="167" t="s">
        <v>4490</v>
      </c>
      <c r="R2695" s="167" t="s">
        <v>3528</v>
      </c>
      <c r="S2695" s="169">
        <v>2</v>
      </c>
      <c r="T2695" s="167" t="s">
        <v>3892</v>
      </c>
      <c r="U2695" s="169" t="s">
        <v>3893</v>
      </c>
      <c r="V2695" s="167" t="s">
        <v>5380</v>
      </c>
      <c r="W2695" s="167" t="s">
        <v>5381</v>
      </c>
      <c r="X2695" s="170" t="s">
        <v>157</v>
      </c>
      <c r="Y2695" s="171" t="s">
        <v>7172</v>
      </c>
      <c r="Z2695" s="167" t="s">
        <v>503</v>
      </c>
      <c r="AA2695" s="176">
        <v>3686</v>
      </c>
      <c r="AB2695" s="167" t="s">
        <v>11254</v>
      </c>
      <c r="AC2695" s="176">
        <v>3686</v>
      </c>
      <c r="AD2695" s="167" t="s">
        <v>11254</v>
      </c>
      <c r="AE2695" s="176">
        <v>7246.6760000000004</v>
      </c>
    </row>
    <row r="2696" spans="1:31">
      <c r="A2696" s="178">
        <v>108279516110</v>
      </c>
      <c r="B2696" s="166">
        <v>46169</v>
      </c>
      <c r="C2696" s="167" t="s">
        <v>3524</v>
      </c>
      <c r="D2696" s="167" t="s">
        <v>3525</v>
      </c>
      <c r="E2696" s="167" t="s">
        <v>3526</v>
      </c>
      <c r="F2696" s="167" t="s">
        <v>5374</v>
      </c>
      <c r="G2696" s="167" t="s">
        <v>3603</v>
      </c>
      <c r="H2696" s="168">
        <v>46169</v>
      </c>
      <c r="I2696" s="167"/>
      <c r="J2696" s="169">
        <v>26161</v>
      </c>
      <c r="K2696" s="167" t="s">
        <v>55</v>
      </c>
      <c r="L2696" s="169">
        <v>2</v>
      </c>
      <c r="M2696" s="167" t="s">
        <v>3604</v>
      </c>
      <c r="N2696" s="169">
        <v>340.5</v>
      </c>
      <c r="O2696" s="167" t="s">
        <v>3505</v>
      </c>
      <c r="P2696" s="167"/>
      <c r="Q2696" s="167" t="s">
        <v>4490</v>
      </c>
      <c r="R2696" s="167" t="s">
        <v>3528</v>
      </c>
      <c r="S2696" s="169">
        <v>1</v>
      </c>
      <c r="T2696" s="167" t="s">
        <v>3892</v>
      </c>
      <c r="U2696" s="169" t="s">
        <v>3893</v>
      </c>
      <c r="V2696" s="167" t="s">
        <v>7173</v>
      </c>
      <c r="W2696" s="167" t="s">
        <v>7174</v>
      </c>
      <c r="X2696" s="170" t="s">
        <v>157</v>
      </c>
      <c r="Y2696" s="171" t="s">
        <v>7172</v>
      </c>
      <c r="Z2696" s="167" t="s">
        <v>503</v>
      </c>
      <c r="AA2696" s="176">
        <v>5000</v>
      </c>
      <c r="AB2696" s="167" t="s">
        <v>11254</v>
      </c>
      <c r="AC2696" s="176">
        <v>5000</v>
      </c>
      <c r="AD2696" s="167" t="s">
        <v>11254</v>
      </c>
      <c r="AE2696" s="176">
        <v>9610</v>
      </c>
    </row>
    <row r="2697" spans="1:31">
      <c r="A2697" s="178">
        <v>108279626340</v>
      </c>
      <c r="B2697" s="166">
        <v>46168</v>
      </c>
      <c r="C2697" s="167" t="s">
        <v>3524</v>
      </c>
      <c r="D2697" s="167" t="s">
        <v>3525</v>
      </c>
      <c r="E2697" s="167" t="s">
        <v>3526</v>
      </c>
      <c r="F2697" s="167" t="s">
        <v>3501</v>
      </c>
      <c r="G2697" s="167" t="s">
        <v>3502</v>
      </c>
      <c r="H2697" s="168">
        <v>46169</v>
      </c>
      <c r="I2697" s="167"/>
      <c r="J2697" s="169">
        <v>26161</v>
      </c>
      <c r="K2697" s="167" t="s">
        <v>55</v>
      </c>
      <c r="L2697" s="169">
        <v>1</v>
      </c>
      <c r="M2697" s="167" t="s">
        <v>3504</v>
      </c>
      <c r="N2697" s="169">
        <v>50.3</v>
      </c>
      <c r="O2697" s="167" t="s">
        <v>3505</v>
      </c>
      <c r="P2697" s="167"/>
      <c r="Q2697" s="167" t="s">
        <v>3514</v>
      </c>
      <c r="R2697" s="167" t="s">
        <v>3528</v>
      </c>
      <c r="S2697" s="169">
        <v>22</v>
      </c>
      <c r="T2697" s="167" t="s">
        <v>3545</v>
      </c>
      <c r="U2697" s="169" t="s">
        <v>3546</v>
      </c>
      <c r="V2697" s="167" t="s">
        <v>3818</v>
      </c>
      <c r="W2697" s="167" t="s">
        <v>3819</v>
      </c>
      <c r="X2697" s="170" t="s">
        <v>157</v>
      </c>
      <c r="Y2697" s="171" t="s">
        <v>3196</v>
      </c>
      <c r="Z2697" s="167" t="s">
        <v>763</v>
      </c>
      <c r="AA2697" s="176">
        <v>6000</v>
      </c>
      <c r="AB2697" s="167" t="s">
        <v>11254</v>
      </c>
      <c r="AC2697" s="176">
        <v>6000</v>
      </c>
      <c r="AD2697" s="167" t="s">
        <v>11254</v>
      </c>
      <c r="AE2697" s="176">
        <v>276.72000000000003</v>
      </c>
    </row>
    <row r="2698" spans="1:31">
      <c r="A2698" s="178">
        <v>108279626340</v>
      </c>
      <c r="B2698" s="166">
        <v>46168</v>
      </c>
      <c r="C2698" s="167" t="s">
        <v>3524</v>
      </c>
      <c r="D2698" s="167" t="s">
        <v>3525</v>
      </c>
      <c r="E2698" s="167" t="s">
        <v>3526</v>
      </c>
      <c r="F2698" s="167" t="s">
        <v>3501</v>
      </c>
      <c r="G2698" s="167" t="s">
        <v>3502</v>
      </c>
      <c r="H2698" s="168">
        <v>46169</v>
      </c>
      <c r="I2698" s="167"/>
      <c r="J2698" s="169">
        <v>26161</v>
      </c>
      <c r="K2698" s="167" t="s">
        <v>55</v>
      </c>
      <c r="L2698" s="169">
        <v>1</v>
      </c>
      <c r="M2698" s="167" t="s">
        <v>3504</v>
      </c>
      <c r="N2698" s="169">
        <v>50.3</v>
      </c>
      <c r="O2698" s="167" t="s">
        <v>3505</v>
      </c>
      <c r="P2698" s="167"/>
      <c r="Q2698" s="167" t="s">
        <v>3514</v>
      </c>
      <c r="R2698" s="167" t="s">
        <v>3528</v>
      </c>
      <c r="S2698" s="169">
        <v>21</v>
      </c>
      <c r="T2698" s="167" t="s">
        <v>3535</v>
      </c>
      <c r="U2698" s="169" t="s">
        <v>3536</v>
      </c>
      <c r="V2698" s="167" t="s">
        <v>7175</v>
      </c>
      <c r="W2698" s="167" t="s">
        <v>5987</v>
      </c>
      <c r="X2698" s="170" t="s">
        <v>159</v>
      </c>
      <c r="Y2698" s="171" t="s">
        <v>3196</v>
      </c>
      <c r="Z2698" s="167" t="s">
        <v>763</v>
      </c>
      <c r="AA2698" s="176">
        <v>10067</v>
      </c>
      <c r="AB2698" s="167" t="s">
        <v>11254</v>
      </c>
      <c r="AC2698" s="176">
        <v>10067</v>
      </c>
      <c r="AD2698" s="167" t="s">
        <v>11254</v>
      </c>
      <c r="AE2698" s="176">
        <v>3.6240999999999999</v>
      </c>
    </row>
    <row r="2699" spans="1:31">
      <c r="A2699" s="178">
        <v>108279626340</v>
      </c>
      <c r="B2699" s="166">
        <v>46168</v>
      </c>
      <c r="C2699" s="167" t="s">
        <v>3524</v>
      </c>
      <c r="D2699" s="167" t="s">
        <v>3525</v>
      </c>
      <c r="E2699" s="167" t="s">
        <v>3526</v>
      </c>
      <c r="F2699" s="167" t="s">
        <v>3501</v>
      </c>
      <c r="G2699" s="167" t="s">
        <v>3502</v>
      </c>
      <c r="H2699" s="168">
        <v>46169</v>
      </c>
      <c r="I2699" s="167"/>
      <c r="J2699" s="169">
        <v>26161</v>
      </c>
      <c r="K2699" s="167" t="s">
        <v>55</v>
      </c>
      <c r="L2699" s="169">
        <v>1</v>
      </c>
      <c r="M2699" s="167" t="s">
        <v>3504</v>
      </c>
      <c r="N2699" s="169">
        <v>50.3</v>
      </c>
      <c r="O2699" s="167" t="s">
        <v>3505</v>
      </c>
      <c r="P2699" s="167"/>
      <c r="Q2699" s="167" t="s">
        <v>3514</v>
      </c>
      <c r="R2699" s="167" t="s">
        <v>3528</v>
      </c>
      <c r="S2699" s="169">
        <v>20</v>
      </c>
      <c r="T2699" s="167" t="s">
        <v>3535</v>
      </c>
      <c r="U2699" s="169" t="s">
        <v>3536</v>
      </c>
      <c r="V2699" s="167" t="s">
        <v>7176</v>
      </c>
      <c r="W2699" s="167" t="s">
        <v>6103</v>
      </c>
      <c r="X2699" s="170" t="s">
        <v>159</v>
      </c>
      <c r="Y2699" s="171" t="s">
        <v>3196</v>
      </c>
      <c r="Z2699" s="167" t="s">
        <v>763</v>
      </c>
      <c r="AA2699" s="176">
        <v>8439</v>
      </c>
      <c r="AB2699" s="167" t="s">
        <v>11254</v>
      </c>
      <c r="AC2699" s="176">
        <v>8439</v>
      </c>
      <c r="AD2699" s="167" t="s">
        <v>11254</v>
      </c>
      <c r="AE2699" s="176">
        <v>8.4390000000000001</v>
      </c>
    </row>
    <row r="2700" spans="1:31">
      <c r="A2700" s="178">
        <v>108279626340</v>
      </c>
      <c r="B2700" s="166">
        <v>46168</v>
      </c>
      <c r="C2700" s="167" t="s">
        <v>3524</v>
      </c>
      <c r="D2700" s="167" t="s">
        <v>3525</v>
      </c>
      <c r="E2700" s="167" t="s">
        <v>3526</v>
      </c>
      <c r="F2700" s="167" t="s">
        <v>3501</v>
      </c>
      <c r="G2700" s="167" t="s">
        <v>3502</v>
      </c>
      <c r="H2700" s="168">
        <v>46169</v>
      </c>
      <c r="I2700" s="167"/>
      <c r="J2700" s="169">
        <v>26161</v>
      </c>
      <c r="K2700" s="167" t="s">
        <v>55</v>
      </c>
      <c r="L2700" s="169">
        <v>1</v>
      </c>
      <c r="M2700" s="167" t="s">
        <v>3504</v>
      </c>
      <c r="N2700" s="169">
        <v>50.3</v>
      </c>
      <c r="O2700" s="167" t="s">
        <v>3505</v>
      </c>
      <c r="P2700" s="167"/>
      <c r="Q2700" s="167" t="s">
        <v>3514</v>
      </c>
      <c r="R2700" s="167" t="s">
        <v>3528</v>
      </c>
      <c r="S2700" s="169">
        <v>19</v>
      </c>
      <c r="T2700" s="167" t="s">
        <v>3678</v>
      </c>
      <c r="U2700" s="169" t="s">
        <v>3679</v>
      </c>
      <c r="V2700" s="167" t="s">
        <v>4190</v>
      </c>
      <c r="W2700" s="167" t="s">
        <v>4191</v>
      </c>
      <c r="X2700" s="170" t="s">
        <v>159</v>
      </c>
      <c r="Y2700" s="171" t="s">
        <v>3196</v>
      </c>
      <c r="Z2700" s="167" t="s">
        <v>763</v>
      </c>
      <c r="AA2700" s="176">
        <v>520</v>
      </c>
      <c r="AB2700" s="167" t="s">
        <v>11254</v>
      </c>
      <c r="AC2700" s="176">
        <v>7.0000000000000007E-2</v>
      </c>
      <c r="AD2700" s="167" t="s">
        <v>11256</v>
      </c>
      <c r="AE2700" s="176">
        <v>3.9468000000000001</v>
      </c>
    </row>
    <row r="2701" spans="1:31">
      <c r="A2701" s="178">
        <v>108279626340</v>
      </c>
      <c r="B2701" s="166">
        <v>46168</v>
      </c>
      <c r="C2701" s="167" t="s">
        <v>3524</v>
      </c>
      <c r="D2701" s="167" t="s">
        <v>3525</v>
      </c>
      <c r="E2701" s="167" t="s">
        <v>3526</v>
      </c>
      <c r="F2701" s="167" t="s">
        <v>3501</v>
      </c>
      <c r="G2701" s="167" t="s">
        <v>3502</v>
      </c>
      <c r="H2701" s="168">
        <v>46169</v>
      </c>
      <c r="I2701" s="167"/>
      <c r="J2701" s="169">
        <v>26161</v>
      </c>
      <c r="K2701" s="167" t="s">
        <v>55</v>
      </c>
      <c r="L2701" s="169">
        <v>1</v>
      </c>
      <c r="M2701" s="167" t="s">
        <v>3504</v>
      </c>
      <c r="N2701" s="169">
        <v>50.3</v>
      </c>
      <c r="O2701" s="167" t="s">
        <v>3505</v>
      </c>
      <c r="P2701" s="167"/>
      <c r="Q2701" s="167" t="s">
        <v>3514</v>
      </c>
      <c r="R2701" s="167" t="s">
        <v>3528</v>
      </c>
      <c r="S2701" s="169">
        <v>18</v>
      </c>
      <c r="T2701" s="167" t="s">
        <v>3678</v>
      </c>
      <c r="U2701" s="169" t="s">
        <v>3679</v>
      </c>
      <c r="V2701" s="167" t="s">
        <v>4192</v>
      </c>
      <c r="W2701" s="167" t="s">
        <v>4193</v>
      </c>
      <c r="X2701" s="170" t="s">
        <v>159</v>
      </c>
      <c r="Y2701" s="171" t="s">
        <v>3196</v>
      </c>
      <c r="Z2701" s="167" t="s">
        <v>763</v>
      </c>
      <c r="AA2701" s="176">
        <v>734</v>
      </c>
      <c r="AB2701" s="167" t="s">
        <v>11254</v>
      </c>
      <c r="AC2701" s="176">
        <v>0.09</v>
      </c>
      <c r="AD2701" s="167" t="s">
        <v>11256</v>
      </c>
      <c r="AE2701" s="176">
        <v>6.5399000000000003</v>
      </c>
    </row>
    <row r="2702" spans="1:31">
      <c r="A2702" s="178">
        <v>108279626340</v>
      </c>
      <c r="B2702" s="166">
        <v>46168</v>
      </c>
      <c r="C2702" s="167" t="s">
        <v>3524</v>
      </c>
      <c r="D2702" s="167" t="s">
        <v>3525</v>
      </c>
      <c r="E2702" s="167" t="s">
        <v>3526</v>
      </c>
      <c r="F2702" s="167" t="s">
        <v>3501</v>
      </c>
      <c r="G2702" s="167" t="s">
        <v>3502</v>
      </c>
      <c r="H2702" s="168">
        <v>46169</v>
      </c>
      <c r="I2702" s="167"/>
      <c r="J2702" s="169">
        <v>26161</v>
      </c>
      <c r="K2702" s="167" t="s">
        <v>55</v>
      </c>
      <c r="L2702" s="169">
        <v>1</v>
      </c>
      <c r="M2702" s="167" t="s">
        <v>3504</v>
      </c>
      <c r="N2702" s="169">
        <v>50.3</v>
      </c>
      <c r="O2702" s="167" t="s">
        <v>3505</v>
      </c>
      <c r="P2702" s="167"/>
      <c r="Q2702" s="167" t="s">
        <v>3514</v>
      </c>
      <c r="R2702" s="167" t="s">
        <v>3528</v>
      </c>
      <c r="S2702" s="169">
        <v>17</v>
      </c>
      <c r="T2702" s="167" t="s">
        <v>3678</v>
      </c>
      <c r="U2702" s="169" t="s">
        <v>3679</v>
      </c>
      <c r="V2702" s="167" t="s">
        <v>7177</v>
      </c>
      <c r="W2702" s="167" t="s">
        <v>7178</v>
      </c>
      <c r="X2702" s="170" t="s">
        <v>159</v>
      </c>
      <c r="Y2702" s="171" t="s">
        <v>3196</v>
      </c>
      <c r="Z2702" s="167" t="s">
        <v>763</v>
      </c>
      <c r="AA2702" s="176">
        <v>416</v>
      </c>
      <c r="AB2702" s="167" t="s">
        <v>11254</v>
      </c>
      <c r="AC2702" s="176">
        <v>0.04</v>
      </c>
      <c r="AD2702" s="167" t="s">
        <v>11256</v>
      </c>
      <c r="AE2702" s="176">
        <v>20.8</v>
      </c>
    </row>
    <row r="2703" spans="1:31">
      <c r="A2703" s="178">
        <v>108279626340</v>
      </c>
      <c r="B2703" s="166">
        <v>46168</v>
      </c>
      <c r="C2703" s="167" t="s">
        <v>3524</v>
      </c>
      <c r="D2703" s="167" t="s">
        <v>3525</v>
      </c>
      <c r="E2703" s="167" t="s">
        <v>3526</v>
      </c>
      <c r="F2703" s="167" t="s">
        <v>3501</v>
      </c>
      <c r="G2703" s="167" t="s">
        <v>3502</v>
      </c>
      <c r="H2703" s="168">
        <v>46169</v>
      </c>
      <c r="I2703" s="167"/>
      <c r="J2703" s="169">
        <v>26161</v>
      </c>
      <c r="K2703" s="167" t="s">
        <v>55</v>
      </c>
      <c r="L2703" s="169">
        <v>1</v>
      </c>
      <c r="M2703" s="167" t="s">
        <v>3504</v>
      </c>
      <c r="N2703" s="169">
        <v>50.3</v>
      </c>
      <c r="O2703" s="167" t="s">
        <v>3505</v>
      </c>
      <c r="P2703" s="167"/>
      <c r="Q2703" s="167" t="s">
        <v>3514</v>
      </c>
      <c r="R2703" s="167" t="s">
        <v>3528</v>
      </c>
      <c r="S2703" s="169">
        <v>16</v>
      </c>
      <c r="T2703" s="167" t="s">
        <v>3560</v>
      </c>
      <c r="U2703" s="169" t="s">
        <v>3561</v>
      </c>
      <c r="V2703" s="167" t="s">
        <v>7179</v>
      </c>
      <c r="W2703" s="167" t="s">
        <v>4118</v>
      </c>
      <c r="X2703" s="170" t="s">
        <v>159</v>
      </c>
      <c r="Y2703" s="171" t="s">
        <v>3196</v>
      </c>
      <c r="Z2703" s="167" t="s">
        <v>763</v>
      </c>
      <c r="AA2703" s="176">
        <v>1154</v>
      </c>
      <c r="AB2703" s="167" t="s">
        <v>11254</v>
      </c>
      <c r="AC2703" s="176">
        <v>1154</v>
      </c>
      <c r="AD2703" s="167" t="s">
        <v>11254</v>
      </c>
      <c r="AE2703" s="176">
        <v>43.921199999999999</v>
      </c>
    </row>
    <row r="2704" spans="1:31">
      <c r="A2704" s="178">
        <v>108279626340</v>
      </c>
      <c r="B2704" s="166">
        <v>46168</v>
      </c>
      <c r="C2704" s="167" t="s">
        <v>3524</v>
      </c>
      <c r="D2704" s="167" t="s">
        <v>3525</v>
      </c>
      <c r="E2704" s="167" t="s">
        <v>3526</v>
      </c>
      <c r="F2704" s="167" t="s">
        <v>3501</v>
      </c>
      <c r="G2704" s="167" t="s">
        <v>3502</v>
      </c>
      <c r="H2704" s="168">
        <v>46169</v>
      </c>
      <c r="I2704" s="167"/>
      <c r="J2704" s="169">
        <v>26161</v>
      </c>
      <c r="K2704" s="167" t="s">
        <v>55</v>
      </c>
      <c r="L2704" s="169">
        <v>1</v>
      </c>
      <c r="M2704" s="167" t="s">
        <v>3504</v>
      </c>
      <c r="N2704" s="169">
        <v>50.3</v>
      </c>
      <c r="O2704" s="167" t="s">
        <v>3505</v>
      </c>
      <c r="P2704" s="167"/>
      <c r="Q2704" s="167" t="s">
        <v>3514</v>
      </c>
      <c r="R2704" s="167" t="s">
        <v>3528</v>
      </c>
      <c r="S2704" s="169">
        <v>15</v>
      </c>
      <c r="T2704" s="167" t="s">
        <v>3560</v>
      </c>
      <c r="U2704" s="169" t="s">
        <v>3561</v>
      </c>
      <c r="V2704" s="167" t="s">
        <v>7180</v>
      </c>
      <c r="W2704" s="167" t="s">
        <v>7181</v>
      </c>
      <c r="X2704" s="170" t="s">
        <v>159</v>
      </c>
      <c r="Y2704" s="171" t="s">
        <v>3196</v>
      </c>
      <c r="Z2704" s="167" t="s">
        <v>763</v>
      </c>
      <c r="AA2704" s="176">
        <v>40230</v>
      </c>
      <c r="AB2704" s="167" t="s">
        <v>11254</v>
      </c>
      <c r="AC2704" s="176">
        <v>40230</v>
      </c>
      <c r="AD2704" s="167" t="s">
        <v>11254</v>
      </c>
      <c r="AE2704" s="176">
        <v>27.356400000000001</v>
      </c>
    </row>
    <row r="2705" spans="1:31">
      <c r="A2705" s="178">
        <v>108279626340</v>
      </c>
      <c r="B2705" s="166">
        <v>46168</v>
      </c>
      <c r="C2705" s="167" t="s">
        <v>3524</v>
      </c>
      <c r="D2705" s="167" t="s">
        <v>3525</v>
      </c>
      <c r="E2705" s="167" t="s">
        <v>3526</v>
      </c>
      <c r="F2705" s="167" t="s">
        <v>3501</v>
      </c>
      <c r="G2705" s="167" t="s">
        <v>3502</v>
      </c>
      <c r="H2705" s="168">
        <v>46169</v>
      </c>
      <c r="I2705" s="167"/>
      <c r="J2705" s="169">
        <v>26161</v>
      </c>
      <c r="K2705" s="167" t="s">
        <v>55</v>
      </c>
      <c r="L2705" s="169">
        <v>1</v>
      </c>
      <c r="M2705" s="167" t="s">
        <v>3504</v>
      </c>
      <c r="N2705" s="169">
        <v>50.3</v>
      </c>
      <c r="O2705" s="167" t="s">
        <v>3505</v>
      </c>
      <c r="P2705" s="167"/>
      <c r="Q2705" s="167" t="s">
        <v>3514</v>
      </c>
      <c r="R2705" s="167" t="s">
        <v>3528</v>
      </c>
      <c r="S2705" s="169">
        <v>14</v>
      </c>
      <c r="T2705" s="167" t="s">
        <v>3560</v>
      </c>
      <c r="U2705" s="169" t="s">
        <v>3561</v>
      </c>
      <c r="V2705" s="167" t="s">
        <v>7182</v>
      </c>
      <c r="W2705" s="167" t="s">
        <v>6653</v>
      </c>
      <c r="X2705" s="170" t="s">
        <v>159</v>
      </c>
      <c r="Y2705" s="171" t="s">
        <v>3196</v>
      </c>
      <c r="Z2705" s="167" t="s">
        <v>763</v>
      </c>
      <c r="AA2705" s="176">
        <v>10808</v>
      </c>
      <c r="AB2705" s="167" t="s">
        <v>11254</v>
      </c>
      <c r="AC2705" s="176">
        <v>10808</v>
      </c>
      <c r="AD2705" s="167" t="s">
        <v>11254</v>
      </c>
      <c r="AE2705" s="176">
        <v>886.25599999999997</v>
      </c>
    </row>
    <row r="2706" spans="1:31">
      <c r="A2706" s="178">
        <v>108279626340</v>
      </c>
      <c r="B2706" s="166">
        <v>46168</v>
      </c>
      <c r="C2706" s="167" t="s">
        <v>3524</v>
      </c>
      <c r="D2706" s="167" t="s">
        <v>3525</v>
      </c>
      <c r="E2706" s="167" t="s">
        <v>3526</v>
      </c>
      <c r="F2706" s="167" t="s">
        <v>3501</v>
      </c>
      <c r="G2706" s="167" t="s">
        <v>3502</v>
      </c>
      <c r="H2706" s="168">
        <v>46169</v>
      </c>
      <c r="I2706" s="167"/>
      <c r="J2706" s="169">
        <v>26161</v>
      </c>
      <c r="K2706" s="167" t="s">
        <v>55</v>
      </c>
      <c r="L2706" s="169">
        <v>1</v>
      </c>
      <c r="M2706" s="167" t="s">
        <v>3504</v>
      </c>
      <c r="N2706" s="169">
        <v>50.3</v>
      </c>
      <c r="O2706" s="167" t="s">
        <v>3505</v>
      </c>
      <c r="P2706" s="167"/>
      <c r="Q2706" s="167" t="s">
        <v>3514</v>
      </c>
      <c r="R2706" s="167" t="s">
        <v>3528</v>
      </c>
      <c r="S2706" s="169">
        <v>13</v>
      </c>
      <c r="T2706" s="167" t="s">
        <v>3535</v>
      </c>
      <c r="U2706" s="169" t="s">
        <v>3536</v>
      </c>
      <c r="V2706" s="167" t="s">
        <v>7183</v>
      </c>
      <c r="W2706" s="167" t="s">
        <v>6921</v>
      </c>
      <c r="X2706" s="170" t="s">
        <v>159</v>
      </c>
      <c r="Y2706" s="171" t="s">
        <v>3196</v>
      </c>
      <c r="Z2706" s="167" t="s">
        <v>763</v>
      </c>
      <c r="AA2706" s="176">
        <v>12209</v>
      </c>
      <c r="AB2706" s="167" t="s">
        <v>11254</v>
      </c>
      <c r="AC2706" s="176">
        <v>12209</v>
      </c>
      <c r="AD2706" s="167" t="s">
        <v>11254</v>
      </c>
      <c r="AE2706" s="176">
        <v>4.0289999999999999</v>
      </c>
    </row>
    <row r="2707" spans="1:31">
      <c r="A2707" s="178">
        <v>108279626340</v>
      </c>
      <c r="B2707" s="166">
        <v>46168</v>
      </c>
      <c r="C2707" s="167" t="s">
        <v>3524</v>
      </c>
      <c r="D2707" s="167" t="s">
        <v>3525</v>
      </c>
      <c r="E2707" s="167" t="s">
        <v>3526</v>
      </c>
      <c r="F2707" s="167" t="s">
        <v>3501</v>
      </c>
      <c r="G2707" s="167" t="s">
        <v>3502</v>
      </c>
      <c r="H2707" s="168">
        <v>46169</v>
      </c>
      <c r="I2707" s="167"/>
      <c r="J2707" s="169">
        <v>26161</v>
      </c>
      <c r="K2707" s="167" t="s">
        <v>55</v>
      </c>
      <c r="L2707" s="169">
        <v>1</v>
      </c>
      <c r="M2707" s="167" t="s">
        <v>3504</v>
      </c>
      <c r="N2707" s="169">
        <v>50.3</v>
      </c>
      <c r="O2707" s="167" t="s">
        <v>3505</v>
      </c>
      <c r="P2707" s="167"/>
      <c r="Q2707" s="167" t="s">
        <v>3514</v>
      </c>
      <c r="R2707" s="167" t="s">
        <v>3528</v>
      </c>
      <c r="S2707" s="169">
        <v>12</v>
      </c>
      <c r="T2707" s="167" t="s">
        <v>3540</v>
      </c>
      <c r="U2707" s="169" t="s">
        <v>3541</v>
      </c>
      <c r="V2707" s="167" t="s">
        <v>7184</v>
      </c>
      <c r="W2707" s="167" t="s">
        <v>7185</v>
      </c>
      <c r="X2707" s="170" t="s">
        <v>160</v>
      </c>
      <c r="Y2707" s="171" t="s">
        <v>3196</v>
      </c>
      <c r="Z2707" s="167" t="s">
        <v>763</v>
      </c>
      <c r="AA2707" s="176">
        <v>1500</v>
      </c>
      <c r="AB2707" s="167" t="s">
        <v>11254</v>
      </c>
      <c r="AC2707" s="176">
        <v>1500</v>
      </c>
      <c r="AD2707" s="167" t="s">
        <v>11254</v>
      </c>
      <c r="AE2707" s="176">
        <v>57.255000000000003</v>
      </c>
    </row>
    <row r="2708" spans="1:31">
      <c r="A2708" s="178">
        <v>108279626340</v>
      </c>
      <c r="B2708" s="166">
        <v>46168</v>
      </c>
      <c r="C2708" s="167" t="s">
        <v>3524</v>
      </c>
      <c r="D2708" s="167" t="s">
        <v>3525</v>
      </c>
      <c r="E2708" s="167" t="s">
        <v>3526</v>
      </c>
      <c r="F2708" s="167" t="s">
        <v>3501</v>
      </c>
      <c r="G2708" s="167" t="s">
        <v>3502</v>
      </c>
      <c r="H2708" s="168">
        <v>46169</v>
      </c>
      <c r="I2708" s="167"/>
      <c r="J2708" s="169">
        <v>26161</v>
      </c>
      <c r="K2708" s="167" t="s">
        <v>55</v>
      </c>
      <c r="L2708" s="169">
        <v>1</v>
      </c>
      <c r="M2708" s="167" t="s">
        <v>3504</v>
      </c>
      <c r="N2708" s="169">
        <v>50.3</v>
      </c>
      <c r="O2708" s="167" t="s">
        <v>3505</v>
      </c>
      <c r="P2708" s="167"/>
      <c r="Q2708" s="167" t="s">
        <v>3514</v>
      </c>
      <c r="R2708" s="167" t="s">
        <v>3528</v>
      </c>
      <c r="S2708" s="169">
        <v>11</v>
      </c>
      <c r="T2708" s="167" t="s">
        <v>3529</v>
      </c>
      <c r="U2708" s="169" t="s">
        <v>3530</v>
      </c>
      <c r="V2708" s="167" t="s">
        <v>4174</v>
      </c>
      <c r="W2708" s="167" t="s">
        <v>4175</v>
      </c>
      <c r="X2708" s="170" t="s">
        <v>159</v>
      </c>
      <c r="Y2708" s="171" t="s">
        <v>3196</v>
      </c>
      <c r="Z2708" s="167" t="s">
        <v>763</v>
      </c>
      <c r="AA2708" s="176">
        <v>1010</v>
      </c>
      <c r="AB2708" s="167" t="s">
        <v>11254</v>
      </c>
      <c r="AC2708" s="176">
        <v>1010</v>
      </c>
      <c r="AD2708" s="167" t="s">
        <v>11254</v>
      </c>
      <c r="AE2708" s="176">
        <v>133320</v>
      </c>
    </row>
    <row r="2709" spans="1:31">
      <c r="A2709" s="178">
        <v>108279626340</v>
      </c>
      <c r="B2709" s="166">
        <v>46168</v>
      </c>
      <c r="C2709" s="167" t="s">
        <v>3524</v>
      </c>
      <c r="D2709" s="167" t="s">
        <v>3525</v>
      </c>
      <c r="E2709" s="167" t="s">
        <v>3526</v>
      </c>
      <c r="F2709" s="167" t="s">
        <v>3501</v>
      </c>
      <c r="G2709" s="167" t="s">
        <v>3502</v>
      </c>
      <c r="H2709" s="168">
        <v>46169</v>
      </c>
      <c r="I2709" s="167"/>
      <c r="J2709" s="169">
        <v>26161</v>
      </c>
      <c r="K2709" s="167" t="s">
        <v>55</v>
      </c>
      <c r="L2709" s="169">
        <v>1</v>
      </c>
      <c r="M2709" s="167" t="s">
        <v>3504</v>
      </c>
      <c r="N2709" s="169">
        <v>50.3</v>
      </c>
      <c r="O2709" s="167" t="s">
        <v>3505</v>
      </c>
      <c r="P2709" s="167"/>
      <c r="Q2709" s="167" t="s">
        <v>3514</v>
      </c>
      <c r="R2709" s="167" t="s">
        <v>3528</v>
      </c>
      <c r="S2709" s="169">
        <v>10</v>
      </c>
      <c r="T2709" s="167" t="s">
        <v>3529</v>
      </c>
      <c r="U2709" s="169" t="s">
        <v>3530</v>
      </c>
      <c r="V2709" s="167" t="s">
        <v>7186</v>
      </c>
      <c r="W2709" s="167">
        <v>45253067</v>
      </c>
      <c r="X2709" s="170" t="s">
        <v>160</v>
      </c>
      <c r="Y2709" s="171" t="s">
        <v>3196</v>
      </c>
      <c r="Z2709" s="167" t="s">
        <v>763</v>
      </c>
      <c r="AA2709" s="176">
        <v>760</v>
      </c>
      <c r="AB2709" s="167" t="s">
        <v>11254</v>
      </c>
      <c r="AC2709" s="176">
        <v>760</v>
      </c>
      <c r="AD2709" s="167" t="s">
        <v>11254</v>
      </c>
      <c r="AE2709" s="176">
        <v>1185.5999999999999</v>
      </c>
    </row>
    <row r="2710" spans="1:31">
      <c r="A2710" s="178">
        <v>108279626340</v>
      </c>
      <c r="B2710" s="166">
        <v>46168</v>
      </c>
      <c r="C2710" s="167" t="s">
        <v>3524</v>
      </c>
      <c r="D2710" s="167" t="s">
        <v>3525</v>
      </c>
      <c r="E2710" s="167" t="s">
        <v>3526</v>
      </c>
      <c r="F2710" s="167" t="s">
        <v>3501</v>
      </c>
      <c r="G2710" s="167" t="s">
        <v>3502</v>
      </c>
      <c r="H2710" s="168">
        <v>46169</v>
      </c>
      <c r="I2710" s="167"/>
      <c r="J2710" s="169">
        <v>26161</v>
      </c>
      <c r="K2710" s="167" t="s">
        <v>55</v>
      </c>
      <c r="L2710" s="169">
        <v>1</v>
      </c>
      <c r="M2710" s="167" t="s">
        <v>3504</v>
      </c>
      <c r="N2710" s="169">
        <v>50.3</v>
      </c>
      <c r="O2710" s="167" t="s">
        <v>3505</v>
      </c>
      <c r="P2710" s="167"/>
      <c r="Q2710" s="167" t="s">
        <v>3514</v>
      </c>
      <c r="R2710" s="167" t="s">
        <v>3528</v>
      </c>
      <c r="S2710" s="169">
        <v>9</v>
      </c>
      <c r="T2710" s="167" t="s">
        <v>3529</v>
      </c>
      <c r="U2710" s="169" t="s">
        <v>3530</v>
      </c>
      <c r="V2710" s="167" t="s">
        <v>7187</v>
      </c>
      <c r="W2710" s="167">
        <v>45194860</v>
      </c>
      <c r="X2710" s="170" t="s">
        <v>160</v>
      </c>
      <c r="Y2710" s="171" t="s">
        <v>3196</v>
      </c>
      <c r="Z2710" s="167" t="s">
        <v>763</v>
      </c>
      <c r="AA2710" s="176">
        <v>680</v>
      </c>
      <c r="AB2710" s="167" t="s">
        <v>11254</v>
      </c>
      <c r="AC2710" s="176">
        <v>680</v>
      </c>
      <c r="AD2710" s="167" t="s">
        <v>11254</v>
      </c>
      <c r="AE2710" s="176">
        <v>1060.8</v>
      </c>
    </row>
    <row r="2711" spans="1:31">
      <c r="A2711" s="178">
        <v>108279626340</v>
      </c>
      <c r="B2711" s="166">
        <v>46168</v>
      </c>
      <c r="C2711" s="167" t="s">
        <v>3524</v>
      </c>
      <c r="D2711" s="167" t="s">
        <v>3525</v>
      </c>
      <c r="E2711" s="167" t="s">
        <v>3526</v>
      </c>
      <c r="F2711" s="167" t="s">
        <v>3501</v>
      </c>
      <c r="G2711" s="167" t="s">
        <v>3502</v>
      </c>
      <c r="H2711" s="168">
        <v>46169</v>
      </c>
      <c r="I2711" s="167"/>
      <c r="J2711" s="169">
        <v>26161</v>
      </c>
      <c r="K2711" s="167" t="s">
        <v>55</v>
      </c>
      <c r="L2711" s="169">
        <v>1</v>
      </c>
      <c r="M2711" s="167" t="s">
        <v>3504</v>
      </c>
      <c r="N2711" s="169">
        <v>50.3</v>
      </c>
      <c r="O2711" s="167" t="s">
        <v>3505</v>
      </c>
      <c r="P2711" s="167"/>
      <c r="Q2711" s="167" t="s">
        <v>3514</v>
      </c>
      <c r="R2711" s="167" t="s">
        <v>3528</v>
      </c>
      <c r="S2711" s="169">
        <v>8</v>
      </c>
      <c r="T2711" s="167" t="s">
        <v>3529</v>
      </c>
      <c r="U2711" s="169" t="s">
        <v>3530</v>
      </c>
      <c r="V2711" s="167" t="s">
        <v>7188</v>
      </c>
      <c r="W2711" s="167" t="s">
        <v>7189</v>
      </c>
      <c r="X2711" s="170" t="s">
        <v>160</v>
      </c>
      <c r="Y2711" s="171" t="s">
        <v>3196</v>
      </c>
      <c r="Z2711" s="167" t="s">
        <v>763</v>
      </c>
      <c r="AA2711" s="176">
        <v>1000</v>
      </c>
      <c r="AB2711" s="167" t="s">
        <v>11254</v>
      </c>
      <c r="AC2711" s="176">
        <v>1000</v>
      </c>
      <c r="AD2711" s="167" t="s">
        <v>11254</v>
      </c>
      <c r="AE2711" s="176">
        <v>800</v>
      </c>
    </row>
    <row r="2712" spans="1:31">
      <c r="A2712" s="178">
        <v>108279626340</v>
      </c>
      <c r="B2712" s="166">
        <v>46168</v>
      </c>
      <c r="C2712" s="167" t="s">
        <v>3524</v>
      </c>
      <c r="D2712" s="167" t="s">
        <v>3525</v>
      </c>
      <c r="E2712" s="167" t="s">
        <v>3526</v>
      </c>
      <c r="F2712" s="167" t="s">
        <v>3501</v>
      </c>
      <c r="G2712" s="167" t="s">
        <v>3502</v>
      </c>
      <c r="H2712" s="168">
        <v>46169</v>
      </c>
      <c r="I2712" s="167"/>
      <c r="J2712" s="169">
        <v>26161</v>
      </c>
      <c r="K2712" s="167" t="s">
        <v>55</v>
      </c>
      <c r="L2712" s="169">
        <v>1</v>
      </c>
      <c r="M2712" s="167" t="s">
        <v>3504</v>
      </c>
      <c r="N2712" s="169">
        <v>50.3</v>
      </c>
      <c r="O2712" s="167" t="s">
        <v>3505</v>
      </c>
      <c r="P2712" s="167"/>
      <c r="Q2712" s="167" t="s">
        <v>3514</v>
      </c>
      <c r="R2712" s="167" t="s">
        <v>3528</v>
      </c>
      <c r="S2712" s="169">
        <v>7</v>
      </c>
      <c r="T2712" s="167" t="s">
        <v>3529</v>
      </c>
      <c r="U2712" s="169" t="s">
        <v>3530</v>
      </c>
      <c r="V2712" s="167" t="s">
        <v>7190</v>
      </c>
      <c r="W2712" s="167" t="s">
        <v>7191</v>
      </c>
      <c r="X2712" s="170" t="s">
        <v>160</v>
      </c>
      <c r="Y2712" s="171" t="s">
        <v>3196</v>
      </c>
      <c r="Z2712" s="167" t="s">
        <v>763</v>
      </c>
      <c r="AA2712" s="176">
        <v>338</v>
      </c>
      <c r="AB2712" s="167" t="s">
        <v>11254</v>
      </c>
      <c r="AC2712" s="176">
        <v>338</v>
      </c>
      <c r="AD2712" s="167" t="s">
        <v>11254</v>
      </c>
      <c r="AE2712" s="176">
        <v>2291.64</v>
      </c>
    </row>
    <row r="2713" spans="1:31">
      <c r="A2713" s="178">
        <v>108279626340</v>
      </c>
      <c r="B2713" s="166">
        <v>46168</v>
      </c>
      <c r="C2713" s="167" t="s">
        <v>3524</v>
      </c>
      <c r="D2713" s="167" t="s">
        <v>3525</v>
      </c>
      <c r="E2713" s="167" t="s">
        <v>3526</v>
      </c>
      <c r="F2713" s="167" t="s">
        <v>3501</v>
      </c>
      <c r="G2713" s="167" t="s">
        <v>3502</v>
      </c>
      <c r="H2713" s="168">
        <v>46169</v>
      </c>
      <c r="I2713" s="167"/>
      <c r="J2713" s="169">
        <v>26161</v>
      </c>
      <c r="K2713" s="167" t="s">
        <v>55</v>
      </c>
      <c r="L2713" s="169">
        <v>1</v>
      </c>
      <c r="M2713" s="167" t="s">
        <v>3504</v>
      </c>
      <c r="N2713" s="169">
        <v>50.3</v>
      </c>
      <c r="O2713" s="167" t="s">
        <v>3505</v>
      </c>
      <c r="P2713" s="167"/>
      <c r="Q2713" s="167" t="s">
        <v>3514</v>
      </c>
      <c r="R2713" s="167" t="s">
        <v>3528</v>
      </c>
      <c r="S2713" s="169">
        <v>6</v>
      </c>
      <c r="T2713" s="167" t="s">
        <v>4201</v>
      </c>
      <c r="U2713" s="169" t="s">
        <v>4202</v>
      </c>
      <c r="V2713" s="167" t="s">
        <v>4203</v>
      </c>
      <c r="W2713" s="167" t="s">
        <v>4204</v>
      </c>
      <c r="X2713" s="170" t="s">
        <v>159</v>
      </c>
      <c r="Y2713" s="171" t="s">
        <v>3196</v>
      </c>
      <c r="Z2713" s="167" t="s">
        <v>763</v>
      </c>
      <c r="AA2713" s="176">
        <v>40</v>
      </c>
      <c r="AB2713" s="167" t="s">
        <v>11254</v>
      </c>
      <c r="AC2713" s="176">
        <v>5.18</v>
      </c>
      <c r="AD2713" s="167" t="s">
        <v>11256</v>
      </c>
      <c r="AE2713" s="176">
        <v>3788</v>
      </c>
    </row>
    <row r="2714" spans="1:31">
      <c r="A2714" s="178">
        <v>108279626340</v>
      </c>
      <c r="B2714" s="166">
        <v>46168</v>
      </c>
      <c r="C2714" s="167" t="s">
        <v>3524</v>
      </c>
      <c r="D2714" s="167" t="s">
        <v>3525</v>
      </c>
      <c r="E2714" s="167" t="s">
        <v>3526</v>
      </c>
      <c r="F2714" s="167" t="s">
        <v>3501</v>
      </c>
      <c r="G2714" s="167" t="s">
        <v>3502</v>
      </c>
      <c r="H2714" s="168">
        <v>46169</v>
      </c>
      <c r="I2714" s="167"/>
      <c r="J2714" s="169">
        <v>26161</v>
      </c>
      <c r="K2714" s="167" t="s">
        <v>55</v>
      </c>
      <c r="L2714" s="169">
        <v>1</v>
      </c>
      <c r="M2714" s="167" t="s">
        <v>3504</v>
      </c>
      <c r="N2714" s="169">
        <v>50.3</v>
      </c>
      <c r="O2714" s="167" t="s">
        <v>3505</v>
      </c>
      <c r="P2714" s="167"/>
      <c r="Q2714" s="167" t="s">
        <v>3514</v>
      </c>
      <c r="R2714" s="167" t="s">
        <v>3528</v>
      </c>
      <c r="S2714" s="169">
        <v>5</v>
      </c>
      <c r="T2714" s="167" t="s">
        <v>3529</v>
      </c>
      <c r="U2714" s="169" t="s">
        <v>3530</v>
      </c>
      <c r="V2714" s="167" t="s">
        <v>7192</v>
      </c>
      <c r="W2714" s="167" t="s">
        <v>6496</v>
      </c>
      <c r="X2714" s="170" t="s">
        <v>160</v>
      </c>
      <c r="Y2714" s="171" t="s">
        <v>3196</v>
      </c>
      <c r="Z2714" s="167" t="s">
        <v>763</v>
      </c>
      <c r="AA2714" s="176">
        <v>170</v>
      </c>
      <c r="AB2714" s="167" t="s">
        <v>11254</v>
      </c>
      <c r="AC2714" s="176">
        <v>170</v>
      </c>
      <c r="AD2714" s="167" t="s">
        <v>11254</v>
      </c>
      <c r="AE2714" s="176">
        <v>525.29999999999995</v>
      </c>
    </row>
    <row r="2715" spans="1:31">
      <c r="A2715" s="178">
        <v>108279626340</v>
      </c>
      <c r="B2715" s="166">
        <v>46168</v>
      </c>
      <c r="C2715" s="167" t="s">
        <v>3524</v>
      </c>
      <c r="D2715" s="167" t="s">
        <v>3525</v>
      </c>
      <c r="E2715" s="167" t="s">
        <v>3526</v>
      </c>
      <c r="F2715" s="167" t="s">
        <v>3501</v>
      </c>
      <c r="G2715" s="167" t="s">
        <v>3502</v>
      </c>
      <c r="H2715" s="168">
        <v>46169</v>
      </c>
      <c r="I2715" s="167"/>
      <c r="J2715" s="169">
        <v>26161</v>
      </c>
      <c r="K2715" s="167" t="s">
        <v>55</v>
      </c>
      <c r="L2715" s="169">
        <v>1</v>
      </c>
      <c r="M2715" s="167" t="s">
        <v>3504</v>
      </c>
      <c r="N2715" s="169">
        <v>50.3</v>
      </c>
      <c r="O2715" s="167" t="s">
        <v>3505</v>
      </c>
      <c r="P2715" s="167"/>
      <c r="Q2715" s="167" t="s">
        <v>3514</v>
      </c>
      <c r="R2715" s="167" t="s">
        <v>3528</v>
      </c>
      <c r="S2715" s="169">
        <v>4</v>
      </c>
      <c r="T2715" s="167" t="s">
        <v>3560</v>
      </c>
      <c r="U2715" s="169" t="s">
        <v>3561</v>
      </c>
      <c r="V2715" s="167" t="s">
        <v>7193</v>
      </c>
      <c r="W2715" s="167" t="s">
        <v>7194</v>
      </c>
      <c r="X2715" s="170" t="s">
        <v>160</v>
      </c>
      <c r="Y2715" s="171" t="s">
        <v>3196</v>
      </c>
      <c r="Z2715" s="167" t="s">
        <v>763</v>
      </c>
      <c r="AA2715" s="176">
        <v>2000</v>
      </c>
      <c r="AB2715" s="167" t="s">
        <v>11254</v>
      </c>
      <c r="AC2715" s="176">
        <v>2000</v>
      </c>
      <c r="AD2715" s="167" t="s">
        <v>11254</v>
      </c>
      <c r="AE2715" s="176">
        <v>880</v>
      </c>
    </row>
    <row r="2716" spans="1:31">
      <c r="A2716" s="178">
        <v>108279626340</v>
      </c>
      <c r="B2716" s="166">
        <v>46168</v>
      </c>
      <c r="C2716" s="167" t="s">
        <v>3524</v>
      </c>
      <c r="D2716" s="167" t="s">
        <v>3525</v>
      </c>
      <c r="E2716" s="167" t="s">
        <v>3526</v>
      </c>
      <c r="F2716" s="167" t="s">
        <v>3501</v>
      </c>
      <c r="G2716" s="167" t="s">
        <v>3502</v>
      </c>
      <c r="H2716" s="168">
        <v>46169</v>
      </c>
      <c r="I2716" s="167"/>
      <c r="J2716" s="169">
        <v>26161</v>
      </c>
      <c r="K2716" s="167" t="s">
        <v>55</v>
      </c>
      <c r="L2716" s="169">
        <v>1</v>
      </c>
      <c r="M2716" s="167" t="s">
        <v>3504</v>
      </c>
      <c r="N2716" s="169">
        <v>50.3</v>
      </c>
      <c r="O2716" s="167" t="s">
        <v>3505</v>
      </c>
      <c r="P2716" s="167"/>
      <c r="Q2716" s="167" t="s">
        <v>3514</v>
      </c>
      <c r="R2716" s="167" t="s">
        <v>3528</v>
      </c>
      <c r="S2716" s="169">
        <v>3</v>
      </c>
      <c r="T2716" s="167" t="s">
        <v>3529</v>
      </c>
      <c r="U2716" s="169" t="s">
        <v>3530</v>
      </c>
      <c r="V2716" s="167" t="s">
        <v>7195</v>
      </c>
      <c r="W2716" s="167" t="s">
        <v>7196</v>
      </c>
      <c r="X2716" s="170" t="s">
        <v>159</v>
      </c>
      <c r="Y2716" s="171" t="s">
        <v>3196</v>
      </c>
      <c r="Z2716" s="167" t="s">
        <v>763</v>
      </c>
      <c r="AA2716" s="176">
        <v>130</v>
      </c>
      <c r="AB2716" s="167" t="s">
        <v>11254</v>
      </c>
      <c r="AC2716" s="176">
        <v>130</v>
      </c>
      <c r="AD2716" s="167" t="s">
        <v>11254</v>
      </c>
      <c r="AE2716" s="176">
        <v>66.17</v>
      </c>
    </row>
    <row r="2717" spans="1:31">
      <c r="A2717" s="178">
        <v>108279626340</v>
      </c>
      <c r="B2717" s="166">
        <v>46168</v>
      </c>
      <c r="C2717" s="167" t="s">
        <v>3524</v>
      </c>
      <c r="D2717" s="167" t="s">
        <v>3525</v>
      </c>
      <c r="E2717" s="167" t="s">
        <v>3526</v>
      </c>
      <c r="F2717" s="167" t="s">
        <v>3501</v>
      </c>
      <c r="G2717" s="167" t="s">
        <v>3502</v>
      </c>
      <c r="H2717" s="168">
        <v>46169</v>
      </c>
      <c r="I2717" s="167"/>
      <c r="J2717" s="169">
        <v>26161</v>
      </c>
      <c r="K2717" s="167" t="s">
        <v>55</v>
      </c>
      <c r="L2717" s="169">
        <v>1</v>
      </c>
      <c r="M2717" s="167" t="s">
        <v>3504</v>
      </c>
      <c r="N2717" s="169">
        <v>50.3</v>
      </c>
      <c r="O2717" s="167" t="s">
        <v>3505</v>
      </c>
      <c r="P2717" s="167"/>
      <c r="Q2717" s="167" t="s">
        <v>3514</v>
      </c>
      <c r="R2717" s="167" t="s">
        <v>3528</v>
      </c>
      <c r="S2717" s="169">
        <v>2</v>
      </c>
      <c r="T2717" s="167" t="s">
        <v>3703</v>
      </c>
      <c r="U2717" s="169" t="s">
        <v>3704</v>
      </c>
      <c r="V2717" s="167" t="s">
        <v>7197</v>
      </c>
      <c r="W2717" s="167" t="s">
        <v>4767</v>
      </c>
      <c r="X2717" s="170" t="s">
        <v>157</v>
      </c>
      <c r="Y2717" s="171" t="s">
        <v>3196</v>
      </c>
      <c r="Z2717" s="167" t="s">
        <v>763</v>
      </c>
      <c r="AA2717" s="176">
        <v>4</v>
      </c>
      <c r="AB2717" s="167" t="s">
        <v>11254</v>
      </c>
      <c r="AC2717" s="176">
        <v>4</v>
      </c>
      <c r="AD2717" s="167" t="s">
        <v>11254</v>
      </c>
      <c r="AE2717" s="176">
        <v>10</v>
      </c>
    </row>
    <row r="2718" spans="1:31">
      <c r="A2718" s="178">
        <v>108279626340</v>
      </c>
      <c r="B2718" s="166">
        <v>46168</v>
      </c>
      <c r="C2718" s="167" t="s">
        <v>3524</v>
      </c>
      <c r="D2718" s="167" t="s">
        <v>3525</v>
      </c>
      <c r="E2718" s="167" t="s">
        <v>3526</v>
      </c>
      <c r="F2718" s="167" t="s">
        <v>3501</v>
      </c>
      <c r="G2718" s="167" t="s">
        <v>3502</v>
      </c>
      <c r="H2718" s="168">
        <v>46169</v>
      </c>
      <c r="I2718" s="167"/>
      <c r="J2718" s="169">
        <v>26161</v>
      </c>
      <c r="K2718" s="167" t="s">
        <v>55</v>
      </c>
      <c r="L2718" s="169">
        <v>1</v>
      </c>
      <c r="M2718" s="167" t="s">
        <v>3504</v>
      </c>
      <c r="N2718" s="169">
        <v>50.3</v>
      </c>
      <c r="O2718" s="167" t="s">
        <v>3505</v>
      </c>
      <c r="P2718" s="167"/>
      <c r="Q2718" s="167" t="s">
        <v>3514</v>
      </c>
      <c r="R2718" s="167" t="s">
        <v>3528</v>
      </c>
      <c r="S2718" s="169">
        <v>1</v>
      </c>
      <c r="T2718" s="167" t="s">
        <v>3897</v>
      </c>
      <c r="U2718" s="169" t="s">
        <v>3648</v>
      </c>
      <c r="V2718" s="167" t="s">
        <v>7198</v>
      </c>
      <c r="W2718" s="167" t="s">
        <v>6164</v>
      </c>
      <c r="X2718" s="170" t="s">
        <v>157</v>
      </c>
      <c r="Y2718" s="171" t="s">
        <v>3196</v>
      </c>
      <c r="Z2718" s="167" t="s">
        <v>763</v>
      </c>
      <c r="AA2718" s="176">
        <v>3</v>
      </c>
      <c r="AB2718" s="167" t="s">
        <v>11254</v>
      </c>
      <c r="AC2718" s="176">
        <v>3</v>
      </c>
      <c r="AD2718" s="167" t="s">
        <v>11254</v>
      </c>
      <c r="AE2718" s="176">
        <v>1.794</v>
      </c>
    </row>
    <row r="2719" spans="1:31">
      <c r="A2719" s="178">
        <v>108279655260</v>
      </c>
      <c r="B2719" s="166">
        <v>46168</v>
      </c>
      <c r="C2719" s="167" t="s">
        <v>3500</v>
      </c>
      <c r="D2719" s="167"/>
      <c r="E2719" s="167"/>
      <c r="F2719" s="167" t="s">
        <v>3501</v>
      </c>
      <c r="G2719" s="167" t="s">
        <v>3502</v>
      </c>
      <c r="H2719" s="168"/>
      <c r="I2719" s="167" t="s">
        <v>7199</v>
      </c>
      <c r="J2719" s="169">
        <v>26161</v>
      </c>
      <c r="K2719" s="167" t="s">
        <v>55</v>
      </c>
      <c r="L2719" s="169">
        <v>1</v>
      </c>
      <c r="M2719" s="167" t="s">
        <v>3504</v>
      </c>
      <c r="N2719" s="169">
        <v>50.3</v>
      </c>
      <c r="O2719" s="167" t="s">
        <v>3505</v>
      </c>
      <c r="P2719" s="167"/>
      <c r="Q2719" s="167" t="s">
        <v>3514</v>
      </c>
      <c r="R2719" s="167" t="s">
        <v>3515</v>
      </c>
      <c r="S2719" s="169">
        <v>1</v>
      </c>
      <c r="T2719" s="167" t="s">
        <v>7200</v>
      </c>
      <c r="U2719" s="169" t="s">
        <v>5284</v>
      </c>
      <c r="V2719" s="167" t="s">
        <v>7201</v>
      </c>
      <c r="W2719" s="167" t="s">
        <v>7202</v>
      </c>
      <c r="X2719" s="170" t="s">
        <v>162</v>
      </c>
      <c r="Y2719" s="171" t="s">
        <v>3196</v>
      </c>
      <c r="Z2719" s="167" t="s">
        <v>763</v>
      </c>
      <c r="AA2719" s="176">
        <v>1</v>
      </c>
      <c r="AB2719" s="167" t="s">
        <v>11254</v>
      </c>
      <c r="AC2719" s="176">
        <v>1</v>
      </c>
      <c r="AD2719" s="167" t="s">
        <v>11254</v>
      </c>
      <c r="AE2719" s="176">
        <v>210.78</v>
      </c>
    </row>
    <row r="2720" spans="1:31">
      <c r="A2720" s="178">
        <v>108279696820</v>
      </c>
      <c r="B2720" s="166">
        <v>46168</v>
      </c>
      <c r="C2720" s="167" t="s">
        <v>3610</v>
      </c>
      <c r="D2720" s="167" t="s">
        <v>3525</v>
      </c>
      <c r="E2720" s="167" t="s">
        <v>3526</v>
      </c>
      <c r="F2720" s="167" t="s">
        <v>3501</v>
      </c>
      <c r="G2720" s="167" t="s">
        <v>3502</v>
      </c>
      <c r="H2720" s="168">
        <v>46169</v>
      </c>
      <c r="I2720" s="167"/>
      <c r="J2720" s="169">
        <v>26161</v>
      </c>
      <c r="K2720" s="167" t="s">
        <v>55</v>
      </c>
      <c r="L2720" s="169">
        <v>1</v>
      </c>
      <c r="M2720" s="167" t="s">
        <v>3504</v>
      </c>
      <c r="N2720" s="169">
        <v>50.3</v>
      </c>
      <c r="O2720" s="167" t="s">
        <v>3505</v>
      </c>
      <c r="P2720" s="167"/>
      <c r="Q2720" s="167" t="s">
        <v>3514</v>
      </c>
      <c r="R2720" s="167" t="s">
        <v>7203</v>
      </c>
      <c r="S2720" s="169">
        <v>1</v>
      </c>
      <c r="T2720" s="167"/>
      <c r="U2720" s="169" t="s">
        <v>4997</v>
      </c>
      <c r="V2720" s="167" t="s">
        <v>7204</v>
      </c>
      <c r="W2720" s="167"/>
      <c r="X2720" s="170" t="s">
        <v>3619</v>
      </c>
      <c r="Y2720" s="171" t="s">
        <v>3196</v>
      </c>
      <c r="Z2720" s="167" t="s">
        <v>763</v>
      </c>
      <c r="AA2720" s="176">
        <v>1</v>
      </c>
      <c r="AB2720" s="167" t="s">
        <v>11254</v>
      </c>
      <c r="AC2720" s="176">
        <v>1</v>
      </c>
      <c r="AD2720" s="167" t="s">
        <v>11254</v>
      </c>
      <c r="AE2720" s="176">
        <v>3980</v>
      </c>
    </row>
    <row r="2721" spans="1:31">
      <c r="A2721" s="178">
        <v>108279739520</v>
      </c>
      <c r="B2721" s="166">
        <v>46168</v>
      </c>
      <c r="C2721" s="167" t="s">
        <v>3524</v>
      </c>
      <c r="D2721" s="167" t="s">
        <v>3525</v>
      </c>
      <c r="E2721" s="167" t="s">
        <v>3526</v>
      </c>
      <c r="F2721" s="167" t="s">
        <v>3501</v>
      </c>
      <c r="G2721" s="167" t="s">
        <v>3502</v>
      </c>
      <c r="H2721" s="168">
        <v>46169</v>
      </c>
      <c r="I2721" s="167"/>
      <c r="J2721" s="169">
        <v>26161</v>
      </c>
      <c r="K2721" s="167" t="s">
        <v>55</v>
      </c>
      <c r="L2721" s="169">
        <v>1</v>
      </c>
      <c r="M2721" s="167" t="s">
        <v>3513</v>
      </c>
      <c r="N2721" s="169">
        <v>0.7</v>
      </c>
      <c r="O2721" s="167" t="s">
        <v>3505</v>
      </c>
      <c r="P2721" s="167"/>
      <c r="Q2721" s="167" t="s">
        <v>3514</v>
      </c>
      <c r="R2721" s="167" t="s">
        <v>3528</v>
      </c>
      <c r="S2721" s="169">
        <v>1</v>
      </c>
      <c r="T2721" s="167" t="s">
        <v>3545</v>
      </c>
      <c r="U2721" s="169" t="s">
        <v>3546</v>
      </c>
      <c r="V2721" s="167" t="s">
        <v>7205</v>
      </c>
      <c r="W2721" s="167" t="s">
        <v>7206</v>
      </c>
      <c r="X2721" s="170" t="s">
        <v>160</v>
      </c>
      <c r="Y2721" s="171" t="s">
        <v>3197</v>
      </c>
      <c r="Z2721" s="167" t="s">
        <v>765</v>
      </c>
      <c r="AA2721" s="176">
        <v>14997</v>
      </c>
      <c r="AB2721" s="167" t="s">
        <v>11254</v>
      </c>
      <c r="AC2721" s="176">
        <v>14997</v>
      </c>
      <c r="AD2721" s="167" t="s">
        <v>11254</v>
      </c>
      <c r="AE2721" s="176">
        <v>2174.5700000000002</v>
      </c>
    </row>
    <row r="2722" spans="1:31">
      <c r="A2722" s="178">
        <v>108280003900</v>
      </c>
      <c r="B2722" s="166">
        <v>46168</v>
      </c>
      <c r="C2722" s="167" t="s">
        <v>3524</v>
      </c>
      <c r="D2722" s="167" t="s">
        <v>3525</v>
      </c>
      <c r="E2722" s="167" t="s">
        <v>3526</v>
      </c>
      <c r="F2722" s="167" t="s">
        <v>3501</v>
      </c>
      <c r="G2722" s="167" t="s">
        <v>3502</v>
      </c>
      <c r="H2722" s="168">
        <v>46169</v>
      </c>
      <c r="I2722" s="167" t="s">
        <v>7207</v>
      </c>
      <c r="J2722" s="169">
        <v>26161</v>
      </c>
      <c r="K2722" s="167" t="s">
        <v>55</v>
      </c>
      <c r="L2722" s="169">
        <v>19</v>
      </c>
      <c r="M2722" s="167" t="s">
        <v>3513</v>
      </c>
      <c r="N2722" s="169">
        <v>67</v>
      </c>
      <c r="O2722" s="167" t="s">
        <v>3505</v>
      </c>
      <c r="P2722" s="167"/>
      <c r="Q2722" s="167" t="s">
        <v>3506</v>
      </c>
      <c r="R2722" s="167" t="s">
        <v>3528</v>
      </c>
      <c r="S2722" s="169">
        <v>19</v>
      </c>
      <c r="T2722" s="167" t="s">
        <v>3540</v>
      </c>
      <c r="U2722" s="169" t="s">
        <v>3541</v>
      </c>
      <c r="V2722" s="167" t="s">
        <v>4933</v>
      </c>
      <c r="W2722" s="167" t="s">
        <v>4934</v>
      </c>
      <c r="X2722" s="170" t="s">
        <v>3533</v>
      </c>
      <c r="Y2722" s="171" t="s">
        <v>768</v>
      </c>
      <c r="Z2722" s="167" t="s">
        <v>769</v>
      </c>
      <c r="AA2722" s="176">
        <v>8000</v>
      </c>
      <c r="AB2722" s="167" t="s">
        <v>11254</v>
      </c>
      <c r="AC2722" s="176">
        <v>8000</v>
      </c>
      <c r="AD2722" s="167" t="s">
        <v>11254</v>
      </c>
      <c r="AE2722" s="176">
        <v>672.8</v>
      </c>
    </row>
    <row r="2723" spans="1:31">
      <c r="A2723" s="178">
        <v>108280003900</v>
      </c>
      <c r="B2723" s="166">
        <v>46168</v>
      </c>
      <c r="C2723" s="167" t="s">
        <v>3524</v>
      </c>
      <c r="D2723" s="167" t="s">
        <v>3525</v>
      </c>
      <c r="E2723" s="167" t="s">
        <v>3526</v>
      </c>
      <c r="F2723" s="167" t="s">
        <v>3501</v>
      </c>
      <c r="G2723" s="167" t="s">
        <v>3502</v>
      </c>
      <c r="H2723" s="168">
        <v>46169</v>
      </c>
      <c r="I2723" s="167" t="s">
        <v>7207</v>
      </c>
      <c r="J2723" s="169">
        <v>26161</v>
      </c>
      <c r="K2723" s="167" t="s">
        <v>55</v>
      </c>
      <c r="L2723" s="169">
        <v>19</v>
      </c>
      <c r="M2723" s="167" t="s">
        <v>3513</v>
      </c>
      <c r="N2723" s="169">
        <v>67</v>
      </c>
      <c r="O2723" s="167" t="s">
        <v>3505</v>
      </c>
      <c r="P2723" s="167"/>
      <c r="Q2723" s="167" t="s">
        <v>3506</v>
      </c>
      <c r="R2723" s="167" t="s">
        <v>3528</v>
      </c>
      <c r="S2723" s="169">
        <v>18</v>
      </c>
      <c r="T2723" s="167" t="s">
        <v>3560</v>
      </c>
      <c r="U2723" s="169" t="s">
        <v>3561</v>
      </c>
      <c r="V2723" s="167" t="s">
        <v>5628</v>
      </c>
      <c r="W2723" s="167" t="s">
        <v>5629</v>
      </c>
      <c r="X2723" s="170" t="s">
        <v>157</v>
      </c>
      <c r="Y2723" s="171" t="s">
        <v>768</v>
      </c>
      <c r="Z2723" s="167" t="s">
        <v>769</v>
      </c>
      <c r="AA2723" s="176">
        <v>120000</v>
      </c>
      <c r="AB2723" s="167" t="s">
        <v>11254</v>
      </c>
      <c r="AC2723" s="176">
        <v>120000</v>
      </c>
      <c r="AD2723" s="167" t="s">
        <v>11254</v>
      </c>
      <c r="AE2723" s="176">
        <v>86.4</v>
      </c>
    </row>
    <row r="2724" spans="1:31">
      <c r="A2724" s="178">
        <v>108280003900</v>
      </c>
      <c r="B2724" s="166">
        <v>46168</v>
      </c>
      <c r="C2724" s="167" t="s">
        <v>3524</v>
      </c>
      <c r="D2724" s="167" t="s">
        <v>3525</v>
      </c>
      <c r="E2724" s="167" t="s">
        <v>3526</v>
      </c>
      <c r="F2724" s="167" t="s">
        <v>3501</v>
      </c>
      <c r="G2724" s="167" t="s">
        <v>3502</v>
      </c>
      <c r="H2724" s="168">
        <v>46169</v>
      </c>
      <c r="I2724" s="167" t="s">
        <v>7207</v>
      </c>
      <c r="J2724" s="169">
        <v>26161</v>
      </c>
      <c r="K2724" s="167" t="s">
        <v>55</v>
      </c>
      <c r="L2724" s="169">
        <v>19</v>
      </c>
      <c r="M2724" s="167" t="s">
        <v>3513</v>
      </c>
      <c r="N2724" s="169">
        <v>67</v>
      </c>
      <c r="O2724" s="167" t="s">
        <v>3505</v>
      </c>
      <c r="P2724" s="167"/>
      <c r="Q2724" s="167" t="s">
        <v>3506</v>
      </c>
      <c r="R2724" s="167" t="s">
        <v>3528</v>
      </c>
      <c r="S2724" s="169">
        <v>17</v>
      </c>
      <c r="T2724" s="167" t="s">
        <v>3560</v>
      </c>
      <c r="U2724" s="169" t="s">
        <v>3561</v>
      </c>
      <c r="V2724" s="167" t="s">
        <v>5628</v>
      </c>
      <c r="W2724" s="167" t="s">
        <v>5629</v>
      </c>
      <c r="X2724" s="170" t="s">
        <v>157</v>
      </c>
      <c r="Y2724" s="171" t="s">
        <v>768</v>
      </c>
      <c r="Z2724" s="167" t="s">
        <v>769</v>
      </c>
      <c r="AA2724" s="176">
        <v>75000</v>
      </c>
      <c r="AB2724" s="167" t="s">
        <v>11254</v>
      </c>
      <c r="AC2724" s="176">
        <v>75000</v>
      </c>
      <c r="AD2724" s="167" t="s">
        <v>11254</v>
      </c>
      <c r="AE2724" s="176">
        <v>54</v>
      </c>
    </row>
    <row r="2725" spans="1:31">
      <c r="A2725" s="178">
        <v>108280003900</v>
      </c>
      <c r="B2725" s="166">
        <v>46168</v>
      </c>
      <c r="C2725" s="167" t="s">
        <v>3524</v>
      </c>
      <c r="D2725" s="167" t="s">
        <v>3525</v>
      </c>
      <c r="E2725" s="167" t="s">
        <v>3526</v>
      </c>
      <c r="F2725" s="167" t="s">
        <v>3501</v>
      </c>
      <c r="G2725" s="167" t="s">
        <v>3502</v>
      </c>
      <c r="H2725" s="168">
        <v>46169</v>
      </c>
      <c r="I2725" s="167" t="s">
        <v>7207</v>
      </c>
      <c r="J2725" s="169">
        <v>26161</v>
      </c>
      <c r="K2725" s="167" t="s">
        <v>55</v>
      </c>
      <c r="L2725" s="169">
        <v>19</v>
      </c>
      <c r="M2725" s="167" t="s">
        <v>3513</v>
      </c>
      <c r="N2725" s="169">
        <v>67</v>
      </c>
      <c r="O2725" s="167" t="s">
        <v>3505</v>
      </c>
      <c r="P2725" s="167"/>
      <c r="Q2725" s="167" t="s">
        <v>3506</v>
      </c>
      <c r="R2725" s="167" t="s">
        <v>3528</v>
      </c>
      <c r="S2725" s="169">
        <v>16</v>
      </c>
      <c r="T2725" s="167" t="s">
        <v>3560</v>
      </c>
      <c r="U2725" s="169" t="s">
        <v>3561</v>
      </c>
      <c r="V2725" s="167" t="s">
        <v>5628</v>
      </c>
      <c r="W2725" s="167" t="s">
        <v>5629</v>
      </c>
      <c r="X2725" s="170" t="s">
        <v>157</v>
      </c>
      <c r="Y2725" s="171" t="s">
        <v>768</v>
      </c>
      <c r="Z2725" s="167" t="s">
        <v>769</v>
      </c>
      <c r="AA2725" s="176">
        <v>165000</v>
      </c>
      <c r="AB2725" s="167" t="s">
        <v>11254</v>
      </c>
      <c r="AC2725" s="176">
        <v>165000</v>
      </c>
      <c r="AD2725" s="167" t="s">
        <v>11254</v>
      </c>
      <c r="AE2725" s="176">
        <v>118.8</v>
      </c>
    </row>
    <row r="2726" spans="1:31">
      <c r="A2726" s="178">
        <v>108280003900</v>
      </c>
      <c r="B2726" s="166">
        <v>46168</v>
      </c>
      <c r="C2726" s="167" t="s">
        <v>3524</v>
      </c>
      <c r="D2726" s="167" t="s">
        <v>3525</v>
      </c>
      <c r="E2726" s="167" t="s">
        <v>3526</v>
      </c>
      <c r="F2726" s="167" t="s">
        <v>3501</v>
      </c>
      <c r="G2726" s="167" t="s">
        <v>3502</v>
      </c>
      <c r="H2726" s="168">
        <v>46169</v>
      </c>
      <c r="I2726" s="167" t="s">
        <v>7207</v>
      </c>
      <c r="J2726" s="169">
        <v>26161</v>
      </c>
      <c r="K2726" s="167" t="s">
        <v>55</v>
      </c>
      <c r="L2726" s="169">
        <v>19</v>
      </c>
      <c r="M2726" s="167" t="s">
        <v>3513</v>
      </c>
      <c r="N2726" s="169">
        <v>67</v>
      </c>
      <c r="O2726" s="167" t="s">
        <v>3505</v>
      </c>
      <c r="P2726" s="167"/>
      <c r="Q2726" s="167" t="s">
        <v>3506</v>
      </c>
      <c r="R2726" s="167" t="s">
        <v>3528</v>
      </c>
      <c r="S2726" s="169">
        <v>15</v>
      </c>
      <c r="T2726" s="167" t="s">
        <v>3971</v>
      </c>
      <c r="U2726" s="169" t="s">
        <v>3972</v>
      </c>
      <c r="V2726" s="167" t="s">
        <v>7208</v>
      </c>
      <c r="W2726" s="167" t="s">
        <v>7209</v>
      </c>
      <c r="X2726" s="170" t="s">
        <v>160</v>
      </c>
      <c r="Y2726" s="171" t="s">
        <v>768</v>
      </c>
      <c r="Z2726" s="167" t="s">
        <v>769</v>
      </c>
      <c r="AA2726" s="176">
        <v>3000</v>
      </c>
      <c r="AB2726" s="167" t="s">
        <v>11254</v>
      </c>
      <c r="AC2726" s="176">
        <v>3000</v>
      </c>
      <c r="AD2726" s="167" t="s">
        <v>11254</v>
      </c>
      <c r="AE2726" s="176">
        <v>54.9</v>
      </c>
    </row>
    <row r="2727" spans="1:31">
      <c r="A2727" s="178">
        <v>108280003900</v>
      </c>
      <c r="B2727" s="166">
        <v>46168</v>
      </c>
      <c r="C2727" s="167" t="s">
        <v>3524</v>
      </c>
      <c r="D2727" s="167" t="s">
        <v>3525</v>
      </c>
      <c r="E2727" s="167" t="s">
        <v>3526</v>
      </c>
      <c r="F2727" s="167" t="s">
        <v>3501</v>
      </c>
      <c r="G2727" s="167" t="s">
        <v>3502</v>
      </c>
      <c r="H2727" s="168">
        <v>46169</v>
      </c>
      <c r="I2727" s="167" t="s">
        <v>7207</v>
      </c>
      <c r="J2727" s="169">
        <v>26161</v>
      </c>
      <c r="K2727" s="167" t="s">
        <v>55</v>
      </c>
      <c r="L2727" s="169">
        <v>19</v>
      </c>
      <c r="M2727" s="167" t="s">
        <v>3513</v>
      </c>
      <c r="N2727" s="169">
        <v>67</v>
      </c>
      <c r="O2727" s="167" t="s">
        <v>3505</v>
      </c>
      <c r="P2727" s="167"/>
      <c r="Q2727" s="167" t="s">
        <v>3506</v>
      </c>
      <c r="R2727" s="167" t="s">
        <v>3528</v>
      </c>
      <c r="S2727" s="169">
        <v>14</v>
      </c>
      <c r="T2727" s="167" t="s">
        <v>3545</v>
      </c>
      <c r="U2727" s="169" t="s">
        <v>3546</v>
      </c>
      <c r="V2727" s="167" t="s">
        <v>7210</v>
      </c>
      <c r="W2727" s="167" t="s">
        <v>7211</v>
      </c>
      <c r="X2727" s="170" t="s">
        <v>157</v>
      </c>
      <c r="Y2727" s="171" t="s">
        <v>768</v>
      </c>
      <c r="Z2727" s="167" t="s">
        <v>769</v>
      </c>
      <c r="AA2727" s="176">
        <v>16000</v>
      </c>
      <c r="AB2727" s="167" t="s">
        <v>11254</v>
      </c>
      <c r="AC2727" s="176">
        <v>16000</v>
      </c>
      <c r="AD2727" s="167" t="s">
        <v>11254</v>
      </c>
      <c r="AE2727" s="176">
        <v>1840</v>
      </c>
    </row>
    <row r="2728" spans="1:31">
      <c r="A2728" s="178">
        <v>108280003900</v>
      </c>
      <c r="B2728" s="166">
        <v>46168</v>
      </c>
      <c r="C2728" s="167" t="s">
        <v>3524</v>
      </c>
      <c r="D2728" s="167" t="s">
        <v>3525</v>
      </c>
      <c r="E2728" s="167" t="s">
        <v>3526</v>
      </c>
      <c r="F2728" s="167" t="s">
        <v>3501</v>
      </c>
      <c r="G2728" s="167" t="s">
        <v>3502</v>
      </c>
      <c r="H2728" s="168">
        <v>46169</v>
      </c>
      <c r="I2728" s="167" t="s">
        <v>7207</v>
      </c>
      <c r="J2728" s="169">
        <v>26161</v>
      </c>
      <c r="K2728" s="167" t="s">
        <v>55</v>
      </c>
      <c r="L2728" s="169">
        <v>19</v>
      </c>
      <c r="M2728" s="167" t="s">
        <v>3513</v>
      </c>
      <c r="N2728" s="169">
        <v>67</v>
      </c>
      <c r="O2728" s="167" t="s">
        <v>3505</v>
      </c>
      <c r="P2728" s="167"/>
      <c r="Q2728" s="167" t="s">
        <v>3506</v>
      </c>
      <c r="R2728" s="167" t="s">
        <v>3528</v>
      </c>
      <c r="S2728" s="169">
        <v>13</v>
      </c>
      <c r="T2728" s="167" t="s">
        <v>3545</v>
      </c>
      <c r="U2728" s="169" t="s">
        <v>3546</v>
      </c>
      <c r="V2728" s="167" t="s">
        <v>7210</v>
      </c>
      <c r="W2728" s="167" t="s">
        <v>7211</v>
      </c>
      <c r="X2728" s="170" t="s">
        <v>157</v>
      </c>
      <c r="Y2728" s="171" t="s">
        <v>768</v>
      </c>
      <c r="Z2728" s="167" t="s">
        <v>769</v>
      </c>
      <c r="AA2728" s="176">
        <v>16000</v>
      </c>
      <c r="AB2728" s="167" t="s">
        <v>11254</v>
      </c>
      <c r="AC2728" s="176">
        <v>16000</v>
      </c>
      <c r="AD2728" s="167" t="s">
        <v>11254</v>
      </c>
      <c r="AE2728" s="176">
        <v>1840</v>
      </c>
    </row>
    <row r="2729" spans="1:31">
      <c r="A2729" s="178">
        <v>108280003900</v>
      </c>
      <c r="B2729" s="166">
        <v>46168</v>
      </c>
      <c r="C2729" s="167" t="s">
        <v>3524</v>
      </c>
      <c r="D2729" s="167" t="s">
        <v>3525</v>
      </c>
      <c r="E2729" s="167" t="s">
        <v>3526</v>
      </c>
      <c r="F2729" s="167" t="s">
        <v>3501</v>
      </c>
      <c r="G2729" s="167" t="s">
        <v>3502</v>
      </c>
      <c r="H2729" s="168">
        <v>46169</v>
      </c>
      <c r="I2729" s="167" t="s">
        <v>7207</v>
      </c>
      <c r="J2729" s="169">
        <v>26161</v>
      </c>
      <c r="K2729" s="167" t="s">
        <v>55</v>
      </c>
      <c r="L2729" s="169">
        <v>19</v>
      </c>
      <c r="M2729" s="167" t="s">
        <v>3513</v>
      </c>
      <c r="N2729" s="169">
        <v>67</v>
      </c>
      <c r="O2729" s="167" t="s">
        <v>3505</v>
      </c>
      <c r="P2729" s="167"/>
      <c r="Q2729" s="167" t="s">
        <v>3506</v>
      </c>
      <c r="R2729" s="167" t="s">
        <v>3528</v>
      </c>
      <c r="S2729" s="169">
        <v>12</v>
      </c>
      <c r="T2729" s="167" t="s">
        <v>3717</v>
      </c>
      <c r="U2729" s="169" t="s">
        <v>3718</v>
      </c>
      <c r="V2729" s="167" t="s">
        <v>5626</v>
      </c>
      <c r="W2729" s="167" t="s">
        <v>5627</v>
      </c>
      <c r="X2729" s="170" t="s">
        <v>157</v>
      </c>
      <c r="Y2729" s="171" t="s">
        <v>768</v>
      </c>
      <c r="Z2729" s="167" t="s">
        <v>769</v>
      </c>
      <c r="AA2729" s="176">
        <v>8000</v>
      </c>
      <c r="AB2729" s="167" t="s">
        <v>11254</v>
      </c>
      <c r="AC2729" s="176">
        <v>8000</v>
      </c>
      <c r="AD2729" s="167" t="s">
        <v>11254</v>
      </c>
      <c r="AE2729" s="176">
        <v>1704</v>
      </c>
    </row>
    <row r="2730" spans="1:31">
      <c r="A2730" s="178">
        <v>108280003900</v>
      </c>
      <c r="B2730" s="166">
        <v>46168</v>
      </c>
      <c r="C2730" s="167" t="s">
        <v>3524</v>
      </c>
      <c r="D2730" s="167" t="s">
        <v>3525</v>
      </c>
      <c r="E2730" s="167" t="s">
        <v>3526</v>
      </c>
      <c r="F2730" s="167" t="s">
        <v>3501</v>
      </c>
      <c r="G2730" s="167" t="s">
        <v>3502</v>
      </c>
      <c r="H2730" s="168">
        <v>46169</v>
      </c>
      <c r="I2730" s="167" t="s">
        <v>7207</v>
      </c>
      <c r="J2730" s="169">
        <v>26161</v>
      </c>
      <c r="K2730" s="167" t="s">
        <v>55</v>
      </c>
      <c r="L2730" s="169">
        <v>19</v>
      </c>
      <c r="M2730" s="167" t="s">
        <v>3513</v>
      </c>
      <c r="N2730" s="169">
        <v>67</v>
      </c>
      <c r="O2730" s="167" t="s">
        <v>3505</v>
      </c>
      <c r="P2730" s="167"/>
      <c r="Q2730" s="167" t="s">
        <v>3506</v>
      </c>
      <c r="R2730" s="167" t="s">
        <v>3528</v>
      </c>
      <c r="S2730" s="169">
        <v>11</v>
      </c>
      <c r="T2730" s="167" t="s">
        <v>3717</v>
      </c>
      <c r="U2730" s="169" t="s">
        <v>3718</v>
      </c>
      <c r="V2730" s="167" t="s">
        <v>3929</v>
      </c>
      <c r="W2730" s="167" t="s">
        <v>3930</v>
      </c>
      <c r="X2730" s="170" t="s">
        <v>157</v>
      </c>
      <c r="Y2730" s="171" t="s">
        <v>768</v>
      </c>
      <c r="Z2730" s="167" t="s">
        <v>769</v>
      </c>
      <c r="AA2730" s="176">
        <v>9600</v>
      </c>
      <c r="AB2730" s="167" t="s">
        <v>11254</v>
      </c>
      <c r="AC2730" s="176">
        <v>9600</v>
      </c>
      <c r="AD2730" s="167" t="s">
        <v>11254</v>
      </c>
      <c r="AE2730" s="176">
        <v>2496</v>
      </c>
    </row>
    <row r="2731" spans="1:31">
      <c r="A2731" s="178">
        <v>108280003900</v>
      </c>
      <c r="B2731" s="166">
        <v>46168</v>
      </c>
      <c r="C2731" s="167" t="s">
        <v>3524</v>
      </c>
      <c r="D2731" s="167" t="s">
        <v>3525</v>
      </c>
      <c r="E2731" s="167" t="s">
        <v>3526</v>
      </c>
      <c r="F2731" s="167" t="s">
        <v>3501</v>
      </c>
      <c r="G2731" s="167" t="s">
        <v>3502</v>
      </c>
      <c r="H2731" s="168">
        <v>46169</v>
      </c>
      <c r="I2731" s="167" t="s">
        <v>7207</v>
      </c>
      <c r="J2731" s="169">
        <v>26161</v>
      </c>
      <c r="K2731" s="167" t="s">
        <v>55</v>
      </c>
      <c r="L2731" s="169">
        <v>19</v>
      </c>
      <c r="M2731" s="167" t="s">
        <v>3513</v>
      </c>
      <c r="N2731" s="169">
        <v>67</v>
      </c>
      <c r="O2731" s="167" t="s">
        <v>3505</v>
      </c>
      <c r="P2731" s="167"/>
      <c r="Q2731" s="167" t="s">
        <v>3506</v>
      </c>
      <c r="R2731" s="167" t="s">
        <v>3528</v>
      </c>
      <c r="S2731" s="169">
        <v>10</v>
      </c>
      <c r="T2731" s="167" t="s">
        <v>3560</v>
      </c>
      <c r="U2731" s="169" t="s">
        <v>3561</v>
      </c>
      <c r="V2731" s="167" t="s">
        <v>7212</v>
      </c>
      <c r="W2731" s="167" t="s">
        <v>7213</v>
      </c>
      <c r="X2731" s="170" t="s">
        <v>160</v>
      </c>
      <c r="Y2731" s="171" t="s">
        <v>768</v>
      </c>
      <c r="Z2731" s="167" t="s">
        <v>769</v>
      </c>
      <c r="AA2731" s="176">
        <v>8000</v>
      </c>
      <c r="AB2731" s="167" t="s">
        <v>11254</v>
      </c>
      <c r="AC2731" s="176">
        <v>8000</v>
      </c>
      <c r="AD2731" s="167" t="s">
        <v>11254</v>
      </c>
      <c r="AE2731" s="176">
        <v>57.6</v>
      </c>
    </row>
    <row r="2732" spans="1:31">
      <c r="A2732" s="178">
        <v>108280003900</v>
      </c>
      <c r="B2732" s="166">
        <v>46168</v>
      </c>
      <c r="C2732" s="167" t="s">
        <v>3524</v>
      </c>
      <c r="D2732" s="167" t="s">
        <v>3525</v>
      </c>
      <c r="E2732" s="167" t="s">
        <v>3526</v>
      </c>
      <c r="F2732" s="167" t="s">
        <v>3501</v>
      </c>
      <c r="G2732" s="167" t="s">
        <v>3502</v>
      </c>
      <c r="H2732" s="168">
        <v>46169</v>
      </c>
      <c r="I2732" s="167" t="s">
        <v>7207</v>
      </c>
      <c r="J2732" s="169">
        <v>26161</v>
      </c>
      <c r="K2732" s="167" t="s">
        <v>55</v>
      </c>
      <c r="L2732" s="169">
        <v>19</v>
      </c>
      <c r="M2732" s="167" t="s">
        <v>3513</v>
      </c>
      <c r="N2732" s="169">
        <v>67</v>
      </c>
      <c r="O2732" s="167" t="s">
        <v>3505</v>
      </c>
      <c r="P2732" s="167"/>
      <c r="Q2732" s="167" t="s">
        <v>3506</v>
      </c>
      <c r="R2732" s="167" t="s">
        <v>3528</v>
      </c>
      <c r="S2732" s="169">
        <v>9</v>
      </c>
      <c r="T2732" s="167" t="s">
        <v>3971</v>
      </c>
      <c r="U2732" s="169" t="s">
        <v>3972</v>
      </c>
      <c r="V2732" s="167" t="s">
        <v>7208</v>
      </c>
      <c r="W2732" s="167" t="s">
        <v>7209</v>
      </c>
      <c r="X2732" s="170" t="s">
        <v>160</v>
      </c>
      <c r="Y2732" s="171" t="s">
        <v>768</v>
      </c>
      <c r="Z2732" s="167" t="s">
        <v>769</v>
      </c>
      <c r="AA2732" s="176">
        <v>51000</v>
      </c>
      <c r="AB2732" s="167" t="s">
        <v>11254</v>
      </c>
      <c r="AC2732" s="176">
        <v>51000</v>
      </c>
      <c r="AD2732" s="167" t="s">
        <v>11254</v>
      </c>
      <c r="AE2732" s="176">
        <v>933.3</v>
      </c>
    </row>
    <row r="2733" spans="1:31">
      <c r="A2733" s="178">
        <v>108280003900</v>
      </c>
      <c r="B2733" s="166">
        <v>46168</v>
      </c>
      <c r="C2733" s="167" t="s">
        <v>3524</v>
      </c>
      <c r="D2733" s="167" t="s">
        <v>3525</v>
      </c>
      <c r="E2733" s="167" t="s">
        <v>3526</v>
      </c>
      <c r="F2733" s="167" t="s">
        <v>3501</v>
      </c>
      <c r="G2733" s="167" t="s">
        <v>3502</v>
      </c>
      <c r="H2733" s="168">
        <v>46169</v>
      </c>
      <c r="I2733" s="167" t="s">
        <v>7207</v>
      </c>
      <c r="J2733" s="169">
        <v>26161</v>
      </c>
      <c r="K2733" s="167" t="s">
        <v>55</v>
      </c>
      <c r="L2733" s="169">
        <v>19</v>
      </c>
      <c r="M2733" s="167" t="s">
        <v>3513</v>
      </c>
      <c r="N2733" s="169">
        <v>67</v>
      </c>
      <c r="O2733" s="167" t="s">
        <v>3505</v>
      </c>
      <c r="P2733" s="167"/>
      <c r="Q2733" s="167" t="s">
        <v>3506</v>
      </c>
      <c r="R2733" s="167" t="s">
        <v>3528</v>
      </c>
      <c r="S2733" s="169">
        <v>8</v>
      </c>
      <c r="T2733" s="167" t="s">
        <v>3535</v>
      </c>
      <c r="U2733" s="169" t="s">
        <v>3536</v>
      </c>
      <c r="V2733" s="167" t="s">
        <v>7214</v>
      </c>
      <c r="W2733" s="167" t="s">
        <v>5072</v>
      </c>
      <c r="X2733" s="170" t="s">
        <v>3533</v>
      </c>
      <c r="Y2733" s="171" t="s">
        <v>768</v>
      </c>
      <c r="Z2733" s="167" t="s">
        <v>769</v>
      </c>
      <c r="AA2733" s="176">
        <v>10000</v>
      </c>
      <c r="AB2733" s="167" t="s">
        <v>11254</v>
      </c>
      <c r="AC2733" s="176">
        <v>10000</v>
      </c>
      <c r="AD2733" s="167" t="s">
        <v>11254</v>
      </c>
      <c r="AE2733" s="176">
        <v>397</v>
      </c>
    </row>
    <row r="2734" spans="1:31">
      <c r="A2734" s="178">
        <v>108280003900</v>
      </c>
      <c r="B2734" s="166">
        <v>46168</v>
      </c>
      <c r="C2734" s="167" t="s">
        <v>3524</v>
      </c>
      <c r="D2734" s="167" t="s">
        <v>3525</v>
      </c>
      <c r="E2734" s="167" t="s">
        <v>3526</v>
      </c>
      <c r="F2734" s="167" t="s">
        <v>3501</v>
      </c>
      <c r="G2734" s="167" t="s">
        <v>3502</v>
      </c>
      <c r="H2734" s="168">
        <v>46169</v>
      </c>
      <c r="I2734" s="167" t="s">
        <v>7207</v>
      </c>
      <c r="J2734" s="169">
        <v>26161</v>
      </c>
      <c r="K2734" s="167" t="s">
        <v>55</v>
      </c>
      <c r="L2734" s="169">
        <v>19</v>
      </c>
      <c r="M2734" s="167" t="s">
        <v>3513</v>
      </c>
      <c r="N2734" s="169">
        <v>67</v>
      </c>
      <c r="O2734" s="167" t="s">
        <v>3505</v>
      </c>
      <c r="P2734" s="167"/>
      <c r="Q2734" s="167" t="s">
        <v>3506</v>
      </c>
      <c r="R2734" s="167" t="s">
        <v>3528</v>
      </c>
      <c r="S2734" s="169">
        <v>7</v>
      </c>
      <c r="T2734" s="167" t="s">
        <v>3535</v>
      </c>
      <c r="U2734" s="169" t="s">
        <v>3536</v>
      </c>
      <c r="V2734" s="167" t="s">
        <v>3581</v>
      </c>
      <c r="W2734" s="167" t="s">
        <v>3582</v>
      </c>
      <c r="X2734" s="170" t="s">
        <v>157</v>
      </c>
      <c r="Y2734" s="171" t="s">
        <v>768</v>
      </c>
      <c r="Z2734" s="167" t="s">
        <v>769</v>
      </c>
      <c r="AA2734" s="176">
        <v>5000</v>
      </c>
      <c r="AB2734" s="167" t="s">
        <v>11254</v>
      </c>
      <c r="AC2734" s="176">
        <v>5000</v>
      </c>
      <c r="AD2734" s="167" t="s">
        <v>11254</v>
      </c>
      <c r="AE2734" s="176">
        <v>90</v>
      </c>
    </row>
    <row r="2735" spans="1:31">
      <c r="A2735" s="178">
        <v>108280003900</v>
      </c>
      <c r="B2735" s="166">
        <v>46168</v>
      </c>
      <c r="C2735" s="167" t="s">
        <v>3524</v>
      </c>
      <c r="D2735" s="167" t="s">
        <v>3525</v>
      </c>
      <c r="E2735" s="167" t="s">
        <v>3526</v>
      </c>
      <c r="F2735" s="167" t="s">
        <v>3501</v>
      </c>
      <c r="G2735" s="167" t="s">
        <v>3502</v>
      </c>
      <c r="H2735" s="168">
        <v>46169</v>
      </c>
      <c r="I2735" s="167" t="s">
        <v>7207</v>
      </c>
      <c r="J2735" s="169">
        <v>26161</v>
      </c>
      <c r="K2735" s="167" t="s">
        <v>55</v>
      </c>
      <c r="L2735" s="169">
        <v>19</v>
      </c>
      <c r="M2735" s="167" t="s">
        <v>3513</v>
      </c>
      <c r="N2735" s="169">
        <v>67</v>
      </c>
      <c r="O2735" s="167" t="s">
        <v>3505</v>
      </c>
      <c r="P2735" s="167"/>
      <c r="Q2735" s="167" t="s">
        <v>3506</v>
      </c>
      <c r="R2735" s="167" t="s">
        <v>3528</v>
      </c>
      <c r="S2735" s="169">
        <v>6</v>
      </c>
      <c r="T2735" s="167" t="s">
        <v>3560</v>
      </c>
      <c r="U2735" s="169" t="s">
        <v>3561</v>
      </c>
      <c r="V2735" s="167" t="s">
        <v>7215</v>
      </c>
      <c r="W2735" s="167" t="s">
        <v>6062</v>
      </c>
      <c r="X2735" s="170" t="s">
        <v>159</v>
      </c>
      <c r="Y2735" s="171" t="s">
        <v>768</v>
      </c>
      <c r="Z2735" s="167" t="s">
        <v>769</v>
      </c>
      <c r="AA2735" s="176">
        <v>10000</v>
      </c>
      <c r="AB2735" s="167" t="s">
        <v>11254</v>
      </c>
      <c r="AC2735" s="176">
        <v>10000</v>
      </c>
      <c r="AD2735" s="167" t="s">
        <v>11254</v>
      </c>
      <c r="AE2735" s="176">
        <v>292</v>
      </c>
    </row>
    <row r="2736" spans="1:31">
      <c r="A2736" s="178">
        <v>108280003900</v>
      </c>
      <c r="B2736" s="166">
        <v>46168</v>
      </c>
      <c r="C2736" s="167" t="s">
        <v>3524</v>
      </c>
      <c r="D2736" s="167" t="s">
        <v>3525</v>
      </c>
      <c r="E2736" s="167" t="s">
        <v>3526</v>
      </c>
      <c r="F2736" s="167" t="s">
        <v>3501</v>
      </c>
      <c r="G2736" s="167" t="s">
        <v>3502</v>
      </c>
      <c r="H2736" s="168">
        <v>46169</v>
      </c>
      <c r="I2736" s="167" t="s">
        <v>7207</v>
      </c>
      <c r="J2736" s="169">
        <v>26161</v>
      </c>
      <c r="K2736" s="167" t="s">
        <v>55</v>
      </c>
      <c r="L2736" s="169">
        <v>19</v>
      </c>
      <c r="M2736" s="167" t="s">
        <v>3513</v>
      </c>
      <c r="N2736" s="169">
        <v>67</v>
      </c>
      <c r="O2736" s="167" t="s">
        <v>3505</v>
      </c>
      <c r="P2736" s="167"/>
      <c r="Q2736" s="167" t="s">
        <v>3506</v>
      </c>
      <c r="R2736" s="167" t="s">
        <v>3528</v>
      </c>
      <c r="S2736" s="169">
        <v>5</v>
      </c>
      <c r="T2736" s="167" t="s">
        <v>4051</v>
      </c>
      <c r="U2736" s="169" t="s">
        <v>4052</v>
      </c>
      <c r="V2736" s="167" t="s">
        <v>6030</v>
      </c>
      <c r="W2736" s="167" t="s">
        <v>6031</v>
      </c>
      <c r="X2736" s="170" t="s">
        <v>160</v>
      </c>
      <c r="Y2736" s="171" t="s">
        <v>768</v>
      </c>
      <c r="Z2736" s="167" t="s">
        <v>769</v>
      </c>
      <c r="AA2736" s="176">
        <v>1000</v>
      </c>
      <c r="AB2736" s="167" t="s">
        <v>11254</v>
      </c>
      <c r="AC2736" s="176">
        <v>1000</v>
      </c>
      <c r="AD2736" s="167" t="s">
        <v>11254</v>
      </c>
      <c r="AE2736" s="176">
        <v>496</v>
      </c>
    </row>
    <row r="2737" spans="1:31">
      <c r="A2737" s="178">
        <v>108280003900</v>
      </c>
      <c r="B2737" s="166">
        <v>46168</v>
      </c>
      <c r="C2737" s="167" t="s">
        <v>3524</v>
      </c>
      <c r="D2737" s="167" t="s">
        <v>3525</v>
      </c>
      <c r="E2737" s="167" t="s">
        <v>3526</v>
      </c>
      <c r="F2737" s="167" t="s">
        <v>3501</v>
      </c>
      <c r="G2737" s="167" t="s">
        <v>3502</v>
      </c>
      <c r="H2737" s="168">
        <v>46169</v>
      </c>
      <c r="I2737" s="167" t="s">
        <v>7207</v>
      </c>
      <c r="J2737" s="169">
        <v>26161</v>
      </c>
      <c r="K2737" s="167" t="s">
        <v>55</v>
      </c>
      <c r="L2737" s="169">
        <v>19</v>
      </c>
      <c r="M2737" s="167" t="s">
        <v>3513</v>
      </c>
      <c r="N2737" s="169">
        <v>67</v>
      </c>
      <c r="O2737" s="167" t="s">
        <v>3505</v>
      </c>
      <c r="P2737" s="167"/>
      <c r="Q2737" s="167" t="s">
        <v>3506</v>
      </c>
      <c r="R2737" s="167" t="s">
        <v>3528</v>
      </c>
      <c r="S2737" s="169">
        <v>4</v>
      </c>
      <c r="T2737" s="167" t="s">
        <v>3717</v>
      </c>
      <c r="U2737" s="169" t="s">
        <v>3718</v>
      </c>
      <c r="V2737" s="167" t="s">
        <v>5626</v>
      </c>
      <c r="W2737" s="167" t="s">
        <v>5627</v>
      </c>
      <c r="X2737" s="170" t="s">
        <v>157</v>
      </c>
      <c r="Y2737" s="171" t="s">
        <v>768</v>
      </c>
      <c r="Z2737" s="167" t="s">
        <v>769</v>
      </c>
      <c r="AA2737" s="176">
        <v>4000</v>
      </c>
      <c r="AB2737" s="167" t="s">
        <v>11254</v>
      </c>
      <c r="AC2737" s="176">
        <v>4000</v>
      </c>
      <c r="AD2737" s="167" t="s">
        <v>11254</v>
      </c>
      <c r="AE2737" s="176">
        <v>852</v>
      </c>
    </row>
    <row r="2738" spans="1:31">
      <c r="A2738" s="178">
        <v>108280003900</v>
      </c>
      <c r="B2738" s="166">
        <v>46168</v>
      </c>
      <c r="C2738" s="167" t="s">
        <v>3524</v>
      </c>
      <c r="D2738" s="167" t="s">
        <v>3525</v>
      </c>
      <c r="E2738" s="167" t="s">
        <v>3526</v>
      </c>
      <c r="F2738" s="167" t="s">
        <v>3501</v>
      </c>
      <c r="G2738" s="167" t="s">
        <v>3502</v>
      </c>
      <c r="H2738" s="168">
        <v>46169</v>
      </c>
      <c r="I2738" s="167" t="s">
        <v>7207</v>
      </c>
      <c r="J2738" s="169">
        <v>26161</v>
      </c>
      <c r="K2738" s="167" t="s">
        <v>55</v>
      </c>
      <c r="L2738" s="169">
        <v>19</v>
      </c>
      <c r="M2738" s="167" t="s">
        <v>3513</v>
      </c>
      <c r="N2738" s="169">
        <v>67</v>
      </c>
      <c r="O2738" s="167" t="s">
        <v>3505</v>
      </c>
      <c r="P2738" s="167"/>
      <c r="Q2738" s="167" t="s">
        <v>3506</v>
      </c>
      <c r="R2738" s="167" t="s">
        <v>3528</v>
      </c>
      <c r="S2738" s="169">
        <v>3</v>
      </c>
      <c r="T2738" s="167" t="s">
        <v>3545</v>
      </c>
      <c r="U2738" s="169" t="s">
        <v>3546</v>
      </c>
      <c r="V2738" s="167" t="s">
        <v>4136</v>
      </c>
      <c r="W2738" s="167" t="s">
        <v>3626</v>
      </c>
      <c r="X2738" s="170" t="s">
        <v>157</v>
      </c>
      <c r="Y2738" s="171" t="s">
        <v>768</v>
      </c>
      <c r="Z2738" s="167" t="s">
        <v>769</v>
      </c>
      <c r="AA2738" s="176">
        <v>15000</v>
      </c>
      <c r="AB2738" s="167" t="s">
        <v>11254</v>
      </c>
      <c r="AC2738" s="176">
        <v>15000</v>
      </c>
      <c r="AD2738" s="167" t="s">
        <v>11254</v>
      </c>
      <c r="AE2738" s="176">
        <v>2850</v>
      </c>
    </row>
    <row r="2739" spans="1:31">
      <c r="A2739" s="178">
        <v>108280003900</v>
      </c>
      <c r="B2739" s="166">
        <v>46168</v>
      </c>
      <c r="C2739" s="167" t="s">
        <v>3524</v>
      </c>
      <c r="D2739" s="167" t="s">
        <v>3525</v>
      </c>
      <c r="E2739" s="167" t="s">
        <v>3526</v>
      </c>
      <c r="F2739" s="167" t="s">
        <v>3501</v>
      </c>
      <c r="G2739" s="167" t="s">
        <v>3502</v>
      </c>
      <c r="H2739" s="168">
        <v>46169</v>
      </c>
      <c r="I2739" s="167" t="s">
        <v>7207</v>
      </c>
      <c r="J2739" s="169">
        <v>26161</v>
      </c>
      <c r="K2739" s="167" t="s">
        <v>55</v>
      </c>
      <c r="L2739" s="169">
        <v>19</v>
      </c>
      <c r="M2739" s="167" t="s">
        <v>3513</v>
      </c>
      <c r="N2739" s="169">
        <v>67</v>
      </c>
      <c r="O2739" s="167" t="s">
        <v>3505</v>
      </c>
      <c r="P2739" s="167"/>
      <c r="Q2739" s="167" t="s">
        <v>3506</v>
      </c>
      <c r="R2739" s="167" t="s">
        <v>3528</v>
      </c>
      <c r="S2739" s="169">
        <v>2</v>
      </c>
      <c r="T2739" s="167" t="s">
        <v>3545</v>
      </c>
      <c r="U2739" s="169" t="s">
        <v>3546</v>
      </c>
      <c r="V2739" s="167" t="s">
        <v>4136</v>
      </c>
      <c r="W2739" s="167" t="s">
        <v>3626</v>
      </c>
      <c r="X2739" s="170" t="s">
        <v>157</v>
      </c>
      <c r="Y2739" s="171" t="s">
        <v>768</v>
      </c>
      <c r="Z2739" s="167" t="s">
        <v>769</v>
      </c>
      <c r="AA2739" s="176">
        <v>5000</v>
      </c>
      <c r="AB2739" s="167" t="s">
        <v>11254</v>
      </c>
      <c r="AC2739" s="176">
        <v>5000</v>
      </c>
      <c r="AD2739" s="167" t="s">
        <v>11254</v>
      </c>
      <c r="AE2739" s="176">
        <v>950</v>
      </c>
    </row>
    <row r="2740" spans="1:31">
      <c r="A2740" s="178">
        <v>108280003900</v>
      </c>
      <c r="B2740" s="166">
        <v>46168</v>
      </c>
      <c r="C2740" s="167" t="s">
        <v>3524</v>
      </c>
      <c r="D2740" s="167" t="s">
        <v>3525</v>
      </c>
      <c r="E2740" s="167" t="s">
        <v>3526</v>
      </c>
      <c r="F2740" s="167" t="s">
        <v>3501</v>
      </c>
      <c r="G2740" s="167" t="s">
        <v>3502</v>
      </c>
      <c r="H2740" s="168">
        <v>46169</v>
      </c>
      <c r="I2740" s="167" t="s">
        <v>7207</v>
      </c>
      <c r="J2740" s="169">
        <v>26161</v>
      </c>
      <c r="K2740" s="167" t="s">
        <v>55</v>
      </c>
      <c r="L2740" s="169">
        <v>19</v>
      </c>
      <c r="M2740" s="167" t="s">
        <v>3513</v>
      </c>
      <c r="N2740" s="169">
        <v>67</v>
      </c>
      <c r="O2740" s="167" t="s">
        <v>3505</v>
      </c>
      <c r="P2740" s="167"/>
      <c r="Q2740" s="167" t="s">
        <v>3506</v>
      </c>
      <c r="R2740" s="167" t="s">
        <v>3528</v>
      </c>
      <c r="S2740" s="169">
        <v>1</v>
      </c>
      <c r="T2740" s="167" t="s">
        <v>3545</v>
      </c>
      <c r="U2740" s="169" t="s">
        <v>3546</v>
      </c>
      <c r="V2740" s="167" t="s">
        <v>4136</v>
      </c>
      <c r="W2740" s="167" t="s">
        <v>3626</v>
      </c>
      <c r="X2740" s="170" t="s">
        <v>157</v>
      </c>
      <c r="Y2740" s="171" t="s">
        <v>768</v>
      </c>
      <c r="Z2740" s="167" t="s">
        <v>769</v>
      </c>
      <c r="AA2740" s="176">
        <v>25000</v>
      </c>
      <c r="AB2740" s="167" t="s">
        <v>11254</v>
      </c>
      <c r="AC2740" s="176">
        <v>25000</v>
      </c>
      <c r="AD2740" s="167" t="s">
        <v>11254</v>
      </c>
      <c r="AE2740" s="176">
        <v>4750</v>
      </c>
    </row>
    <row r="2741" spans="1:31">
      <c r="A2741" s="178">
        <v>108280052160</v>
      </c>
      <c r="B2741" s="166">
        <v>46168</v>
      </c>
      <c r="C2741" s="167" t="s">
        <v>3524</v>
      </c>
      <c r="D2741" s="167" t="s">
        <v>3525</v>
      </c>
      <c r="E2741" s="167" t="s">
        <v>3526</v>
      </c>
      <c r="F2741" s="167" t="s">
        <v>3501</v>
      </c>
      <c r="G2741" s="167" t="s">
        <v>3502</v>
      </c>
      <c r="H2741" s="168">
        <v>46169</v>
      </c>
      <c r="I2741" s="167"/>
      <c r="J2741" s="169">
        <v>26161</v>
      </c>
      <c r="K2741" s="167" t="s">
        <v>55</v>
      </c>
      <c r="L2741" s="169">
        <v>5</v>
      </c>
      <c r="M2741" s="167" t="s">
        <v>3513</v>
      </c>
      <c r="N2741" s="169">
        <v>46.1</v>
      </c>
      <c r="O2741" s="167" t="s">
        <v>3505</v>
      </c>
      <c r="P2741" s="167"/>
      <c r="Q2741" s="167" t="s">
        <v>3514</v>
      </c>
      <c r="R2741" s="167" t="s">
        <v>3528</v>
      </c>
      <c r="S2741" s="169">
        <v>8</v>
      </c>
      <c r="T2741" s="167" t="s">
        <v>3560</v>
      </c>
      <c r="U2741" s="169" t="s">
        <v>3561</v>
      </c>
      <c r="V2741" s="167" t="s">
        <v>6652</v>
      </c>
      <c r="W2741" s="167" t="s">
        <v>6653</v>
      </c>
      <c r="X2741" s="170" t="s">
        <v>159</v>
      </c>
      <c r="Y2741" s="171" t="s">
        <v>3198</v>
      </c>
      <c r="Z2741" s="167" t="s">
        <v>772</v>
      </c>
      <c r="AA2741" s="176">
        <v>30000</v>
      </c>
      <c r="AB2741" s="167" t="s">
        <v>11254</v>
      </c>
      <c r="AC2741" s="176">
        <v>30000</v>
      </c>
      <c r="AD2741" s="167" t="s">
        <v>11254</v>
      </c>
      <c r="AE2741" s="176">
        <v>87</v>
      </c>
    </row>
    <row r="2742" spans="1:31">
      <c r="A2742" s="178">
        <v>108280052160</v>
      </c>
      <c r="B2742" s="166">
        <v>46168</v>
      </c>
      <c r="C2742" s="167" t="s">
        <v>3524</v>
      </c>
      <c r="D2742" s="167" t="s">
        <v>3525</v>
      </c>
      <c r="E2742" s="167" t="s">
        <v>3526</v>
      </c>
      <c r="F2742" s="167" t="s">
        <v>3501</v>
      </c>
      <c r="G2742" s="167" t="s">
        <v>3502</v>
      </c>
      <c r="H2742" s="168">
        <v>46169</v>
      </c>
      <c r="I2742" s="167"/>
      <c r="J2742" s="169">
        <v>26161</v>
      </c>
      <c r="K2742" s="167" t="s">
        <v>55</v>
      </c>
      <c r="L2742" s="169">
        <v>5</v>
      </c>
      <c r="M2742" s="167" t="s">
        <v>3513</v>
      </c>
      <c r="N2742" s="169">
        <v>46.1</v>
      </c>
      <c r="O2742" s="167" t="s">
        <v>3505</v>
      </c>
      <c r="P2742" s="167"/>
      <c r="Q2742" s="167" t="s">
        <v>3514</v>
      </c>
      <c r="R2742" s="167" t="s">
        <v>3528</v>
      </c>
      <c r="S2742" s="169">
        <v>7</v>
      </c>
      <c r="T2742" s="167" t="s">
        <v>3560</v>
      </c>
      <c r="U2742" s="169" t="s">
        <v>3561</v>
      </c>
      <c r="V2742" s="167" t="s">
        <v>7216</v>
      </c>
      <c r="W2742" s="167" t="s">
        <v>7217</v>
      </c>
      <c r="X2742" s="170" t="s">
        <v>159</v>
      </c>
      <c r="Y2742" s="171" t="s">
        <v>3198</v>
      </c>
      <c r="Z2742" s="167" t="s">
        <v>772</v>
      </c>
      <c r="AA2742" s="176">
        <v>120000</v>
      </c>
      <c r="AB2742" s="167" t="s">
        <v>11254</v>
      </c>
      <c r="AC2742" s="176">
        <v>120000</v>
      </c>
      <c r="AD2742" s="167" t="s">
        <v>11254</v>
      </c>
      <c r="AE2742" s="176">
        <v>180</v>
      </c>
    </row>
    <row r="2743" spans="1:31">
      <c r="A2743" s="178">
        <v>108280052160</v>
      </c>
      <c r="B2743" s="166">
        <v>46168</v>
      </c>
      <c r="C2743" s="167" t="s">
        <v>3524</v>
      </c>
      <c r="D2743" s="167" t="s">
        <v>3525</v>
      </c>
      <c r="E2743" s="167" t="s">
        <v>3526</v>
      </c>
      <c r="F2743" s="167" t="s">
        <v>3501</v>
      </c>
      <c r="G2743" s="167" t="s">
        <v>3502</v>
      </c>
      <c r="H2743" s="168">
        <v>46169</v>
      </c>
      <c r="I2743" s="167"/>
      <c r="J2743" s="169">
        <v>26161</v>
      </c>
      <c r="K2743" s="167" t="s">
        <v>55</v>
      </c>
      <c r="L2743" s="169">
        <v>5</v>
      </c>
      <c r="M2743" s="167" t="s">
        <v>3513</v>
      </c>
      <c r="N2743" s="169">
        <v>46.1</v>
      </c>
      <c r="O2743" s="167" t="s">
        <v>3505</v>
      </c>
      <c r="P2743" s="167"/>
      <c r="Q2743" s="167" t="s">
        <v>3514</v>
      </c>
      <c r="R2743" s="167" t="s">
        <v>3528</v>
      </c>
      <c r="S2743" s="169">
        <v>6</v>
      </c>
      <c r="T2743" s="167" t="s">
        <v>3560</v>
      </c>
      <c r="U2743" s="169" t="s">
        <v>3561</v>
      </c>
      <c r="V2743" s="167" t="s">
        <v>6105</v>
      </c>
      <c r="W2743" s="167" t="s">
        <v>6106</v>
      </c>
      <c r="X2743" s="170" t="s">
        <v>159</v>
      </c>
      <c r="Y2743" s="171" t="s">
        <v>3198</v>
      </c>
      <c r="Z2743" s="167" t="s">
        <v>772</v>
      </c>
      <c r="AA2743" s="176">
        <v>360000</v>
      </c>
      <c r="AB2743" s="167" t="s">
        <v>11254</v>
      </c>
      <c r="AC2743" s="176">
        <v>360000</v>
      </c>
      <c r="AD2743" s="167" t="s">
        <v>11254</v>
      </c>
      <c r="AE2743" s="176">
        <v>144</v>
      </c>
    </row>
    <row r="2744" spans="1:31">
      <c r="A2744" s="178">
        <v>108280052160</v>
      </c>
      <c r="B2744" s="166">
        <v>46168</v>
      </c>
      <c r="C2744" s="167" t="s">
        <v>3524</v>
      </c>
      <c r="D2744" s="167" t="s">
        <v>3525</v>
      </c>
      <c r="E2744" s="167" t="s">
        <v>3526</v>
      </c>
      <c r="F2744" s="167" t="s">
        <v>3501</v>
      </c>
      <c r="G2744" s="167" t="s">
        <v>3502</v>
      </c>
      <c r="H2744" s="168">
        <v>46169</v>
      </c>
      <c r="I2744" s="167"/>
      <c r="J2744" s="169">
        <v>26161</v>
      </c>
      <c r="K2744" s="167" t="s">
        <v>55</v>
      </c>
      <c r="L2744" s="169">
        <v>5</v>
      </c>
      <c r="M2744" s="167" t="s">
        <v>3513</v>
      </c>
      <c r="N2744" s="169">
        <v>46.1</v>
      </c>
      <c r="O2744" s="167" t="s">
        <v>3505</v>
      </c>
      <c r="P2744" s="167"/>
      <c r="Q2744" s="167" t="s">
        <v>3514</v>
      </c>
      <c r="R2744" s="167" t="s">
        <v>3528</v>
      </c>
      <c r="S2744" s="169">
        <v>5</v>
      </c>
      <c r="T2744" s="167" t="s">
        <v>3560</v>
      </c>
      <c r="U2744" s="169" t="s">
        <v>3561</v>
      </c>
      <c r="V2744" s="167" t="s">
        <v>7218</v>
      </c>
      <c r="W2744" s="167" t="s">
        <v>7219</v>
      </c>
      <c r="X2744" s="170" t="s">
        <v>159</v>
      </c>
      <c r="Y2744" s="171" t="s">
        <v>3198</v>
      </c>
      <c r="Z2744" s="167" t="s">
        <v>772</v>
      </c>
      <c r="AA2744" s="176">
        <v>10000</v>
      </c>
      <c r="AB2744" s="167" t="s">
        <v>11254</v>
      </c>
      <c r="AC2744" s="176">
        <v>10000</v>
      </c>
      <c r="AD2744" s="167" t="s">
        <v>11254</v>
      </c>
      <c r="AE2744" s="176">
        <v>31</v>
      </c>
    </row>
    <row r="2745" spans="1:31">
      <c r="A2745" s="178">
        <v>108280052160</v>
      </c>
      <c r="B2745" s="166">
        <v>46168</v>
      </c>
      <c r="C2745" s="167" t="s">
        <v>3524</v>
      </c>
      <c r="D2745" s="167" t="s">
        <v>3525</v>
      </c>
      <c r="E2745" s="167" t="s">
        <v>3526</v>
      </c>
      <c r="F2745" s="167" t="s">
        <v>3501</v>
      </c>
      <c r="G2745" s="167" t="s">
        <v>3502</v>
      </c>
      <c r="H2745" s="168">
        <v>46169</v>
      </c>
      <c r="I2745" s="167"/>
      <c r="J2745" s="169">
        <v>26161</v>
      </c>
      <c r="K2745" s="167" t="s">
        <v>55</v>
      </c>
      <c r="L2745" s="169">
        <v>5</v>
      </c>
      <c r="M2745" s="167" t="s">
        <v>3513</v>
      </c>
      <c r="N2745" s="169">
        <v>46.1</v>
      </c>
      <c r="O2745" s="167" t="s">
        <v>3505</v>
      </c>
      <c r="P2745" s="167"/>
      <c r="Q2745" s="167" t="s">
        <v>3514</v>
      </c>
      <c r="R2745" s="167" t="s">
        <v>3528</v>
      </c>
      <c r="S2745" s="169">
        <v>4</v>
      </c>
      <c r="T2745" s="167" t="s">
        <v>3560</v>
      </c>
      <c r="U2745" s="169" t="s">
        <v>3561</v>
      </c>
      <c r="V2745" s="167" t="s">
        <v>3577</v>
      </c>
      <c r="W2745" s="167" t="s">
        <v>3578</v>
      </c>
      <c r="X2745" s="170" t="s">
        <v>159</v>
      </c>
      <c r="Y2745" s="171" t="s">
        <v>3198</v>
      </c>
      <c r="Z2745" s="167" t="s">
        <v>772</v>
      </c>
      <c r="AA2745" s="176">
        <v>8000</v>
      </c>
      <c r="AB2745" s="167" t="s">
        <v>11254</v>
      </c>
      <c r="AC2745" s="176">
        <v>8000</v>
      </c>
      <c r="AD2745" s="167" t="s">
        <v>11254</v>
      </c>
      <c r="AE2745" s="176">
        <v>86.4</v>
      </c>
    </row>
    <row r="2746" spans="1:31">
      <c r="A2746" s="178">
        <v>108280052160</v>
      </c>
      <c r="B2746" s="166">
        <v>46168</v>
      </c>
      <c r="C2746" s="167" t="s">
        <v>3524</v>
      </c>
      <c r="D2746" s="167" t="s">
        <v>3525</v>
      </c>
      <c r="E2746" s="167" t="s">
        <v>3526</v>
      </c>
      <c r="F2746" s="167" t="s">
        <v>3501</v>
      </c>
      <c r="G2746" s="167" t="s">
        <v>3502</v>
      </c>
      <c r="H2746" s="168">
        <v>46169</v>
      </c>
      <c r="I2746" s="167"/>
      <c r="J2746" s="169">
        <v>26161</v>
      </c>
      <c r="K2746" s="167" t="s">
        <v>55</v>
      </c>
      <c r="L2746" s="169">
        <v>5</v>
      </c>
      <c r="M2746" s="167" t="s">
        <v>3513</v>
      </c>
      <c r="N2746" s="169">
        <v>46.1</v>
      </c>
      <c r="O2746" s="167" t="s">
        <v>3505</v>
      </c>
      <c r="P2746" s="167"/>
      <c r="Q2746" s="167" t="s">
        <v>3514</v>
      </c>
      <c r="R2746" s="167" t="s">
        <v>3528</v>
      </c>
      <c r="S2746" s="169">
        <v>3</v>
      </c>
      <c r="T2746" s="167" t="s">
        <v>3560</v>
      </c>
      <c r="U2746" s="169" t="s">
        <v>3561</v>
      </c>
      <c r="V2746" s="167" t="s">
        <v>7216</v>
      </c>
      <c r="W2746" s="167" t="s">
        <v>7217</v>
      </c>
      <c r="X2746" s="170" t="s">
        <v>159</v>
      </c>
      <c r="Y2746" s="171" t="s">
        <v>3198</v>
      </c>
      <c r="Z2746" s="167" t="s">
        <v>772</v>
      </c>
      <c r="AA2746" s="176">
        <v>20000</v>
      </c>
      <c r="AB2746" s="167" t="s">
        <v>11254</v>
      </c>
      <c r="AC2746" s="176">
        <v>20000</v>
      </c>
      <c r="AD2746" s="167" t="s">
        <v>11254</v>
      </c>
      <c r="AE2746" s="176">
        <v>30</v>
      </c>
    </row>
    <row r="2747" spans="1:31">
      <c r="A2747" s="178">
        <v>108280052160</v>
      </c>
      <c r="B2747" s="166">
        <v>46168</v>
      </c>
      <c r="C2747" s="167" t="s">
        <v>3524</v>
      </c>
      <c r="D2747" s="167" t="s">
        <v>3525</v>
      </c>
      <c r="E2747" s="167" t="s">
        <v>3526</v>
      </c>
      <c r="F2747" s="167" t="s">
        <v>3501</v>
      </c>
      <c r="G2747" s="167" t="s">
        <v>3502</v>
      </c>
      <c r="H2747" s="168">
        <v>46169</v>
      </c>
      <c r="I2747" s="167"/>
      <c r="J2747" s="169">
        <v>26161</v>
      </c>
      <c r="K2747" s="167" t="s">
        <v>55</v>
      </c>
      <c r="L2747" s="169">
        <v>5</v>
      </c>
      <c r="M2747" s="167" t="s">
        <v>3513</v>
      </c>
      <c r="N2747" s="169">
        <v>46.1</v>
      </c>
      <c r="O2747" s="167" t="s">
        <v>3505</v>
      </c>
      <c r="P2747" s="167"/>
      <c r="Q2747" s="167" t="s">
        <v>3514</v>
      </c>
      <c r="R2747" s="167" t="s">
        <v>3528</v>
      </c>
      <c r="S2747" s="169">
        <v>2</v>
      </c>
      <c r="T2747" s="167" t="s">
        <v>3560</v>
      </c>
      <c r="U2747" s="169" t="s">
        <v>3561</v>
      </c>
      <c r="V2747" s="167" t="s">
        <v>6652</v>
      </c>
      <c r="W2747" s="167" t="s">
        <v>6653</v>
      </c>
      <c r="X2747" s="170" t="s">
        <v>159</v>
      </c>
      <c r="Y2747" s="171" t="s">
        <v>3198</v>
      </c>
      <c r="Z2747" s="167" t="s">
        <v>772</v>
      </c>
      <c r="AA2747" s="176">
        <v>20000</v>
      </c>
      <c r="AB2747" s="167" t="s">
        <v>11254</v>
      </c>
      <c r="AC2747" s="176">
        <v>20000</v>
      </c>
      <c r="AD2747" s="167" t="s">
        <v>11254</v>
      </c>
      <c r="AE2747" s="176">
        <v>58</v>
      </c>
    </row>
    <row r="2748" spans="1:31">
      <c r="A2748" s="178">
        <v>108280052160</v>
      </c>
      <c r="B2748" s="166">
        <v>46168</v>
      </c>
      <c r="C2748" s="167" t="s">
        <v>3524</v>
      </c>
      <c r="D2748" s="167" t="s">
        <v>3525</v>
      </c>
      <c r="E2748" s="167" t="s">
        <v>3526</v>
      </c>
      <c r="F2748" s="167" t="s">
        <v>3501</v>
      </c>
      <c r="G2748" s="167" t="s">
        <v>3502</v>
      </c>
      <c r="H2748" s="168">
        <v>46169</v>
      </c>
      <c r="I2748" s="167"/>
      <c r="J2748" s="169">
        <v>26161</v>
      </c>
      <c r="K2748" s="167" t="s">
        <v>55</v>
      </c>
      <c r="L2748" s="169">
        <v>5</v>
      </c>
      <c r="M2748" s="167" t="s">
        <v>3513</v>
      </c>
      <c r="N2748" s="169">
        <v>46.1</v>
      </c>
      <c r="O2748" s="167" t="s">
        <v>3505</v>
      </c>
      <c r="P2748" s="167"/>
      <c r="Q2748" s="167" t="s">
        <v>3514</v>
      </c>
      <c r="R2748" s="167" t="s">
        <v>3528</v>
      </c>
      <c r="S2748" s="169">
        <v>1</v>
      </c>
      <c r="T2748" s="167" t="s">
        <v>3560</v>
      </c>
      <c r="U2748" s="169" t="s">
        <v>3561</v>
      </c>
      <c r="V2748" s="167" t="s">
        <v>4872</v>
      </c>
      <c r="W2748" s="167" t="s">
        <v>4873</v>
      </c>
      <c r="X2748" s="170" t="s">
        <v>157</v>
      </c>
      <c r="Y2748" s="171" t="s">
        <v>3198</v>
      </c>
      <c r="Z2748" s="167" t="s">
        <v>772</v>
      </c>
      <c r="AA2748" s="176">
        <v>900000</v>
      </c>
      <c r="AB2748" s="167" t="s">
        <v>11254</v>
      </c>
      <c r="AC2748" s="176">
        <v>900000</v>
      </c>
      <c r="AD2748" s="167" t="s">
        <v>11254</v>
      </c>
      <c r="AE2748" s="176">
        <v>2160</v>
      </c>
    </row>
    <row r="2749" spans="1:31">
      <c r="A2749" s="178">
        <v>108280071430</v>
      </c>
      <c r="B2749" s="166">
        <v>46168</v>
      </c>
      <c r="C2749" s="167" t="s">
        <v>3524</v>
      </c>
      <c r="D2749" s="167" t="s">
        <v>3525</v>
      </c>
      <c r="E2749" s="167" t="s">
        <v>3526</v>
      </c>
      <c r="F2749" s="167" t="s">
        <v>3501</v>
      </c>
      <c r="G2749" s="167" t="s">
        <v>3502</v>
      </c>
      <c r="H2749" s="168">
        <v>46169</v>
      </c>
      <c r="I2749" s="167"/>
      <c r="J2749" s="169">
        <v>26161</v>
      </c>
      <c r="K2749" s="167" t="s">
        <v>55</v>
      </c>
      <c r="L2749" s="169">
        <v>2</v>
      </c>
      <c r="M2749" s="167" t="s">
        <v>3504</v>
      </c>
      <c r="N2749" s="169">
        <v>169</v>
      </c>
      <c r="O2749" s="167" t="s">
        <v>3505</v>
      </c>
      <c r="P2749" s="167"/>
      <c r="Q2749" s="167" t="s">
        <v>3514</v>
      </c>
      <c r="R2749" s="167" t="s">
        <v>3528</v>
      </c>
      <c r="S2749" s="169">
        <v>1</v>
      </c>
      <c r="T2749" s="167" t="s">
        <v>3587</v>
      </c>
      <c r="U2749" s="169" t="s">
        <v>3588</v>
      </c>
      <c r="V2749" s="167" t="s">
        <v>6193</v>
      </c>
      <c r="W2749" s="167" t="s">
        <v>6194</v>
      </c>
      <c r="X2749" s="170" t="s">
        <v>3533</v>
      </c>
      <c r="Y2749" s="171" t="s">
        <v>3199</v>
      </c>
      <c r="Z2749" s="167" t="s">
        <v>775</v>
      </c>
      <c r="AA2749" s="176">
        <v>6750</v>
      </c>
      <c r="AB2749" s="167" t="s">
        <v>11254</v>
      </c>
      <c r="AC2749" s="176">
        <v>6750</v>
      </c>
      <c r="AD2749" s="167" t="s">
        <v>11254</v>
      </c>
      <c r="AE2749" s="176">
        <v>13674.15</v>
      </c>
    </row>
    <row r="2750" spans="1:31">
      <c r="A2750" s="178">
        <v>108280081930</v>
      </c>
      <c r="B2750" s="166">
        <v>46168</v>
      </c>
      <c r="C2750" s="167" t="s">
        <v>3524</v>
      </c>
      <c r="D2750" s="167" t="s">
        <v>3525</v>
      </c>
      <c r="E2750" s="167" t="s">
        <v>3526</v>
      </c>
      <c r="F2750" s="167" t="s">
        <v>3501</v>
      </c>
      <c r="G2750" s="167" t="s">
        <v>3502</v>
      </c>
      <c r="H2750" s="168">
        <v>46169</v>
      </c>
      <c r="I2750" s="167"/>
      <c r="J2750" s="169">
        <v>26161</v>
      </c>
      <c r="K2750" s="167" t="s">
        <v>55</v>
      </c>
      <c r="L2750" s="169">
        <v>5</v>
      </c>
      <c r="M2750" s="167" t="s">
        <v>3513</v>
      </c>
      <c r="N2750" s="169">
        <v>71.3</v>
      </c>
      <c r="O2750" s="167" t="s">
        <v>3505</v>
      </c>
      <c r="P2750" s="167"/>
      <c r="Q2750" s="167" t="s">
        <v>3514</v>
      </c>
      <c r="R2750" s="167" t="s">
        <v>3528</v>
      </c>
      <c r="S2750" s="169">
        <v>2</v>
      </c>
      <c r="T2750" s="167" t="s">
        <v>3529</v>
      </c>
      <c r="U2750" s="169" t="s">
        <v>3530</v>
      </c>
      <c r="V2750" s="167" t="s">
        <v>5111</v>
      </c>
      <c r="W2750" s="167" t="s">
        <v>5112</v>
      </c>
      <c r="X2750" s="170" t="s">
        <v>157</v>
      </c>
      <c r="Y2750" s="171" t="s">
        <v>3200</v>
      </c>
      <c r="Z2750" s="167" t="s">
        <v>779</v>
      </c>
      <c r="AA2750" s="176">
        <v>50000</v>
      </c>
      <c r="AB2750" s="167" t="s">
        <v>11254</v>
      </c>
      <c r="AC2750" s="176">
        <v>50000</v>
      </c>
      <c r="AD2750" s="167" t="s">
        <v>11254</v>
      </c>
      <c r="AE2750" s="176">
        <v>4602500</v>
      </c>
    </row>
    <row r="2751" spans="1:31">
      <c r="A2751" s="178">
        <v>108280081930</v>
      </c>
      <c r="B2751" s="166">
        <v>46168</v>
      </c>
      <c r="C2751" s="167" t="s">
        <v>3524</v>
      </c>
      <c r="D2751" s="167" t="s">
        <v>3525</v>
      </c>
      <c r="E2751" s="167" t="s">
        <v>3526</v>
      </c>
      <c r="F2751" s="167" t="s">
        <v>3501</v>
      </c>
      <c r="G2751" s="167" t="s">
        <v>3502</v>
      </c>
      <c r="H2751" s="168">
        <v>46169</v>
      </c>
      <c r="I2751" s="167"/>
      <c r="J2751" s="169">
        <v>26161</v>
      </c>
      <c r="K2751" s="167" t="s">
        <v>55</v>
      </c>
      <c r="L2751" s="169">
        <v>5</v>
      </c>
      <c r="M2751" s="167" t="s">
        <v>3513</v>
      </c>
      <c r="N2751" s="169">
        <v>71.3</v>
      </c>
      <c r="O2751" s="167" t="s">
        <v>3505</v>
      </c>
      <c r="P2751" s="167"/>
      <c r="Q2751" s="167" t="s">
        <v>3514</v>
      </c>
      <c r="R2751" s="167" t="s">
        <v>3528</v>
      </c>
      <c r="S2751" s="169">
        <v>1</v>
      </c>
      <c r="T2751" s="167" t="s">
        <v>3529</v>
      </c>
      <c r="U2751" s="169" t="s">
        <v>3530</v>
      </c>
      <c r="V2751" s="167" t="s">
        <v>5111</v>
      </c>
      <c r="W2751" s="167" t="s">
        <v>5112</v>
      </c>
      <c r="X2751" s="170" t="s">
        <v>157</v>
      </c>
      <c r="Y2751" s="171" t="s">
        <v>3200</v>
      </c>
      <c r="Z2751" s="167" t="s">
        <v>779</v>
      </c>
      <c r="AA2751" s="176">
        <v>22000</v>
      </c>
      <c r="AB2751" s="167" t="s">
        <v>11254</v>
      </c>
      <c r="AC2751" s="176">
        <v>22000</v>
      </c>
      <c r="AD2751" s="167" t="s">
        <v>11254</v>
      </c>
      <c r="AE2751" s="176">
        <v>2025100</v>
      </c>
    </row>
    <row r="2752" spans="1:31">
      <c r="A2752" s="178">
        <v>108280084620</v>
      </c>
      <c r="B2752" s="166">
        <v>46168</v>
      </c>
      <c r="C2752" s="167" t="s">
        <v>3524</v>
      </c>
      <c r="D2752" s="167" t="s">
        <v>3525</v>
      </c>
      <c r="E2752" s="167" t="s">
        <v>3526</v>
      </c>
      <c r="F2752" s="167" t="s">
        <v>3501</v>
      </c>
      <c r="G2752" s="167" t="s">
        <v>3502</v>
      </c>
      <c r="H2752" s="168">
        <v>46169</v>
      </c>
      <c r="I2752" s="167"/>
      <c r="J2752" s="169">
        <v>26161</v>
      </c>
      <c r="K2752" s="167" t="s">
        <v>55</v>
      </c>
      <c r="L2752" s="169">
        <v>1</v>
      </c>
      <c r="M2752" s="167" t="s">
        <v>3513</v>
      </c>
      <c r="N2752" s="169">
        <v>11.1</v>
      </c>
      <c r="O2752" s="167" t="s">
        <v>3505</v>
      </c>
      <c r="P2752" s="167"/>
      <c r="Q2752" s="167" t="s">
        <v>3514</v>
      </c>
      <c r="R2752" s="167" t="s">
        <v>3528</v>
      </c>
      <c r="S2752" s="169">
        <v>1</v>
      </c>
      <c r="T2752" s="167" t="s">
        <v>3587</v>
      </c>
      <c r="U2752" s="169" t="s">
        <v>3588</v>
      </c>
      <c r="V2752" s="167" t="s">
        <v>7220</v>
      </c>
      <c r="W2752" s="167" t="s">
        <v>7221</v>
      </c>
      <c r="X2752" s="170" t="s">
        <v>3533</v>
      </c>
      <c r="Y2752" s="171" t="s">
        <v>3201</v>
      </c>
      <c r="Z2752" s="167" t="s">
        <v>782</v>
      </c>
      <c r="AA2752" s="176">
        <v>1110</v>
      </c>
      <c r="AB2752" s="167" t="s">
        <v>11254</v>
      </c>
      <c r="AC2752" s="176">
        <v>1110</v>
      </c>
      <c r="AD2752" s="167" t="s">
        <v>11254</v>
      </c>
      <c r="AE2752" s="176">
        <v>1516.26</v>
      </c>
    </row>
    <row r="2753" spans="1:31">
      <c r="A2753" s="178">
        <v>108280088930</v>
      </c>
      <c r="B2753" s="166">
        <v>46168</v>
      </c>
      <c r="C2753" s="167" t="s">
        <v>3524</v>
      </c>
      <c r="D2753" s="167" t="s">
        <v>3525</v>
      </c>
      <c r="E2753" s="167" t="s">
        <v>3526</v>
      </c>
      <c r="F2753" s="167" t="s">
        <v>3501</v>
      </c>
      <c r="G2753" s="167" t="s">
        <v>3502</v>
      </c>
      <c r="H2753" s="168">
        <v>46169</v>
      </c>
      <c r="I2753" s="167"/>
      <c r="J2753" s="169">
        <v>26161</v>
      </c>
      <c r="K2753" s="167" t="s">
        <v>55</v>
      </c>
      <c r="L2753" s="169">
        <v>6</v>
      </c>
      <c r="M2753" s="167" t="s">
        <v>3513</v>
      </c>
      <c r="N2753" s="169">
        <v>110.6</v>
      </c>
      <c r="O2753" s="167" t="s">
        <v>3505</v>
      </c>
      <c r="P2753" s="167"/>
      <c r="Q2753" s="167" t="s">
        <v>3514</v>
      </c>
      <c r="R2753" s="167" t="s">
        <v>3528</v>
      </c>
      <c r="S2753" s="169">
        <v>1</v>
      </c>
      <c r="T2753" s="167" t="s">
        <v>3703</v>
      </c>
      <c r="U2753" s="169" t="s">
        <v>3704</v>
      </c>
      <c r="V2753" s="167" t="s">
        <v>5035</v>
      </c>
      <c r="W2753" s="167" t="s">
        <v>5036</v>
      </c>
      <c r="X2753" s="170" t="s">
        <v>164</v>
      </c>
      <c r="Y2753" s="171" t="s">
        <v>3202</v>
      </c>
      <c r="Z2753" s="167" t="s">
        <v>785</v>
      </c>
      <c r="AA2753" s="176">
        <v>160</v>
      </c>
      <c r="AB2753" s="167" t="s">
        <v>11254</v>
      </c>
      <c r="AC2753" s="176">
        <v>160</v>
      </c>
      <c r="AD2753" s="167" t="s">
        <v>11254</v>
      </c>
      <c r="AE2753" s="176">
        <v>19640</v>
      </c>
    </row>
    <row r="2754" spans="1:31">
      <c r="A2754" s="178">
        <v>108280584310</v>
      </c>
      <c r="B2754" s="166">
        <v>46169</v>
      </c>
      <c r="C2754" s="167" t="s">
        <v>3524</v>
      </c>
      <c r="D2754" s="167" t="s">
        <v>3525</v>
      </c>
      <c r="E2754" s="167" t="s">
        <v>3526</v>
      </c>
      <c r="F2754" s="167" t="s">
        <v>3501</v>
      </c>
      <c r="G2754" s="167" t="s">
        <v>3502</v>
      </c>
      <c r="H2754" s="168">
        <v>46170</v>
      </c>
      <c r="I2754" s="167"/>
      <c r="J2754" s="169">
        <v>26161</v>
      </c>
      <c r="K2754" s="167" t="s">
        <v>55</v>
      </c>
      <c r="L2754" s="169">
        <v>1</v>
      </c>
      <c r="M2754" s="167" t="s">
        <v>3513</v>
      </c>
      <c r="N2754" s="169">
        <v>1.4</v>
      </c>
      <c r="O2754" s="167" t="s">
        <v>3505</v>
      </c>
      <c r="P2754" s="167"/>
      <c r="Q2754" s="167" t="s">
        <v>3514</v>
      </c>
      <c r="R2754" s="167" t="s">
        <v>3528</v>
      </c>
      <c r="S2754" s="169">
        <v>2</v>
      </c>
      <c r="T2754" s="167" t="s">
        <v>3971</v>
      </c>
      <c r="U2754" s="169" t="s">
        <v>3972</v>
      </c>
      <c r="V2754" s="167" t="s">
        <v>5481</v>
      </c>
      <c r="W2754" s="167" t="s">
        <v>4122</v>
      </c>
      <c r="X2754" s="170" t="s">
        <v>157</v>
      </c>
      <c r="Y2754" s="171" t="s">
        <v>3203</v>
      </c>
      <c r="Z2754" s="167" t="s">
        <v>790</v>
      </c>
      <c r="AA2754" s="176">
        <v>6000</v>
      </c>
      <c r="AB2754" s="167" t="s">
        <v>11254</v>
      </c>
      <c r="AC2754" s="176">
        <v>6000</v>
      </c>
      <c r="AD2754" s="167" t="s">
        <v>11254</v>
      </c>
      <c r="AE2754" s="176">
        <v>201</v>
      </c>
    </row>
    <row r="2755" spans="1:31">
      <c r="A2755" s="178">
        <v>108280584310</v>
      </c>
      <c r="B2755" s="166">
        <v>46169</v>
      </c>
      <c r="C2755" s="167" t="s">
        <v>3524</v>
      </c>
      <c r="D2755" s="167" t="s">
        <v>3525</v>
      </c>
      <c r="E2755" s="167" t="s">
        <v>3526</v>
      </c>
      <c r="F2755" s="167" t="s">
        <v>3501</v>
      </c>
      <c r="G2755" s="167" t="s">
        <v>3502</v>
      </c>
      <c r="H2755" s="168">
        <v>46170</v>
      </c>
      <c r="I2755" s="167"/>
      <c r="J2755" s="169">
        <v>26161</v>
      </c>
      <c r="K2755" s="167" t="s">
        <v>55</v>
      </c>
      <c r="L2755" s="169">
        <v>1</v>
      </c>
      <c r="M2755" s="167" t="s">
        <v>3513</v>
      </c>
      <c r="N2755" s="169">
        <v>1.4</v>
      </c>
      <c r="O2755" s="167" t="s">
        <v>3505</v>
      </c>
      <c r="P2755" s="167"/>
      <c r="Q2755" s="167" t="s">
        <v>3514</v>
      </c>
      <c r="R2755" s="167" t="s">
        <v>3528</v>
      </c>
      <c r="S2755" s="169">
        <v>1</v>
      </c>
      <c r="T2755" s="167" t="s">
        <v>3971</v>
      </c>
      <c r="U2755" s="169" t="s">
        <v>3972</v>
      </c>
      <c r="V2755" s="167" t="s">
        <v>5382</v>
      </c>
      <c r="W2755" s="167" t="s">
        <v>5383</v>
      </c>
      <c r="X2755" s="170" t="s">
        <v>157</v>
      </c>
      <c r="Y2755" s="171" t="s">
        <v>3203</v>
      </c>
      <c r="Z2755" s="167" t="s">
        <v>790</v>
      </c>
      <c r="AA2755" s="176">
        <v>4000</v>
      </c>
      <c r="AB2755" s="167" t="s">
        <v>11254</v>
      </c>
      <c r="AC2755" s="176">
        <v>4000</v>
      </c>
      <c r="AD2755" s="167" t="s">
        <v>11254</v>
      </c>
      <c r="AE2755" s="176">
        <v>134</v>
      </c>
    </row>
    <row r="2756" spans="1:31">
      <c r="A2756" s="178">
        <v>108282461450</v>
      </c>
      <c r="B2756" s="166">
        <v>46169</v>
      </c>
      <c r="C2756" s="167" t="s">
        <v>3524</v>
      </c>
      <c r="D2756" s="167" t="s">
        <v>3525</v>
      </c>
      <c r="E2756" s="167" t="s">
        <v>3526</v>
      </c>
      <c r="F2756" s="167" t="s">
        <v>3501</v>
      </c>
      <c r="G2756" s="167" t="s">
        <v>3502</v>
      </c>
      <c r="H2756" s="168">
        <v>46170</v>
      </c>
      <c r="I2756" s="167"/>
      <c r="J2756" s="169">
        <v>26161</v>
      </c>
      <c r="K2756" s="167" t="s">
        <v>55</v>
      </c>
      <c r="L2756" s="169">
        <v>6</v>
      </c>
      <c r="M2756" s="167" t="s">
        <v>3513</v>
      </c>
      <c r="N2756" s="169">
        <v>43.2</v>
      </c>
      <c r="O2756" s="167" t="s">
        <v>3505</v>
      </c>
      <c r="P2756" s="167"/>
      <c r="Q2756" s="167" t="s">
        <v>3514</v>
      </c>
      <c r="R2756" s="167" t="s">
        <v>5999</v>
      </c>
      <c r="S2756" s="169">
        <v>1</v>
      </c>
      <c r="T2756" s="167" t="s">
        <v>3529</v>
      </c>
      <c r="U2756" s="169" t="s">
        <v>3530</v>
      </c>
      <c r="V2756" s="167" t="s">
        <v>7222</v>
      </c>
      <c r="W2756" s="167" t="s">
        <v>3889</v>
      </c>
      <c r="X2756" s="170" t="s">
        <v>157</v>
      </c>
      <c r="Y2756" s="171" t="s">
        <v>3204</v>
      </c>
      <c r="Z2756" s="167" t="s">
        <v>793</v>
      </c>
      <c r="AA2756" s="176">
        <v>52000</v>
      </c>
      <c r="AB2756" s="167" t="s">
        <v>11254</v>
      </c>
      <c r="AC2756" s="176">
        <v>52000</v>
      </c>
      <c r="AD2756" s="167" t="s">
        <v>11254</v>
      </c>
      <c r="AE2756" s="176">
        <v>348920</v>
      </c>
    </row>
    <row r="2757" spans="1:31">
      <c r="A2757" s="178">
        <v>108282608230</v>
      </c>
      <c r="B2757" s="166">
        <v>46169</v>
      </c>
      <c r="C2757" s="167" t="s">
        <v>3610</v>
      </c>
      <c r="D2757" s="167" t="s">
        <v>3525</v>
      </c>
      <c r="E2757" s="167" t="s">
        <v>3526</v>
      </c>
      <c r="F2757" s="167" t="s">
        <v>3613</v>
      </c>
      <c r="G2757" s="167" t="s">
        <v>3614</v>
      </c>
      <c r="H2757" s="168">
        <v>46169</v>
      </c>
      <c r="I2757" s="167"/>
      <c r="J2757" s="169">
        <v>1</v>
      </c>
      <c r="K2757" s="167" t="s">
        <v>48</v>
      </c>
      <c r="L2757" s="169">
        <v>1</v>
      </c>
      <c r="M2757" s="167" t="s">
        <v>3504</v>
      </c>
      <c r="N2757" s="169">
        <v>50</v>
      </c>
      <c r="O2757" s="167" t="s">
        <v>3505</v>
      </c>
      <c r="P2757" s="167" t="s">
        <v>7223</v>
      </c>
      <c r="Q2757" s="167" t="s">
        <v>3506</v>
      </c>
      <c r="R2757" s="167" t="s">
        <v>7224</v>
      </c>
      <c r="S2757" s="169">
        <v>1</v>
      </c>
      <c r="T2757" s="167"/>
      <c r="U2757" s="169" t="s">
        <v>7225</v>
      </c>
      <c r="V2757" s="167" t="s">
        <v>7226</v>
      </c>
      <c r="W2757" s="167"/>
      <c r="X2757" s="170" t="s">
        <v>3619</v>
      </c>
      <c r="Y2757" s="171" t="s">
        <v>7227</v>
      </c>
      <c r="Z2757" s="167" t="s">
        <v>11026</v>
      </c>
      <c r="AA2757" s="176">
        <v>200</v>
      </c>
      <c r="AB2757" s="167" t="s">
        <v>11254</v>
      </c>
      <c r="AC2757" s="176">
        <v>200</v>
      </c>
      <c r="AD2757" s="167" t="s">
        <v>11254</v>
      </c>
      <c r="AE2757" s="176">
        <v>27600000</v>
      </c>
    </row>
    <row r="2758" spans="1:31">
      <c r="A2758" s="178">
        <v>108282760610</v>
      </c>
      <c r="B2758" s="166">
        <v>46169</v>
      </c>
      <c r="C2758" s="167" t="s">
        <v>3524</v>
      </c>
      <c r="D2758" s="167" t="s">
        <v>3525</v>
      </c>
      <c r="E2758" s="167" t="s">
        <v>3526</v>
      </c>
      <c r="F2758" s="167" t="s">
        <v>3501</v>
      </c>
      <c r="G2758" s="167" t="s">
        <v>3502</v>
      </c>
      <c r="H2758" s="168">
        <v>46170</v>
      </c>
      <c r="I2758" s="167"/>
      <c r="J2758" s="169">
        <v>26161</v>
      </c>
      <c r="K2758" s="167" t="s">
        <v>55</v>
      </c>
      <c r="L2758" s="169">
        <v>1</v>
      </c>
      <c r="M2758" s="167" t="s">
        <v>3513</v>
      </c>
      <c r="N2758" s="169">
        <v>0.2</v>
      </c>
      <c r="O2758" s="167" t="s">
        <v>3505</v>
      </c>
      <c r="P2758" s="167"/>
      <c r="Q2758" s="167" t="s">
        <v>3514</v>
      </c>
      <c r="R2758" s="167" t="s">
        <v>3528</v>
      </c>
      <c r="S2758" s="169">
        <v>1</v>
      </c>
      <c r="T2758" s="167" t="s">
        <v>3529</v>
      </c>
      <c r="U2758" s="169" t="s">
        <v>3530</v>
      </c>
      <c r="V2758" s="167" t="s">
        <v>6765</v>
      </c>
      <c r="W2758" s="167" t="s">
        <v>6766</v>
      </c>
      <c r="X2758" s="170" t="s">
        <v>159</v>
      </c>
      <c r="Y2758" s="171" t="s">
        <v>3205</v>
      </c>
      <c r="Z2758" s="167" t="s">
        <v>796</v>
      </c>
      <c r="AA2758" s="176">
        <v>3000</v>
      </c>
      <c r="AB2758" s="167" t="s">
        <v>11254</v>
      </c>
      <c r="AC2758" s="176">
        <v>3000</v>
      </c>
      <c r="AD2758" s="167" t="s">
        <v>11254</v>
      </c>
      <c r="AE2758" s="176">
        <v>90</v>
      </c>
    </row>
    <row r="2759" spans="1:31">
      <c r="A2759" s="178">
        <v>108282851460</v>
      </c>
      <c r="B2759" s="166">
        <v>46169</v>
      </c>
      <c r="C2759" s="167" t="s">
        <v>3524</v>
      </c>
      <c r="D2759" s="167" t="s">
        <v>3525</v>
      </c>
      <c r="E2759" s="167" t="s">
        <v>3526</v>
      </c>
      <c r="F2759" s="167" t="s">
        <v>3628</v>
      </c>
      <c r="G2759" s="167" t="s">
        <v>3603</v>
      </c>
      <c r="H2759" s="168">
        <v>46169</v>
      </c>
      <c r="I2759" s="167"/>
      <c r="J2759" s="169">
        <v>26161</v>
      </c>
      <c r="K2759" s="167" t="s">
        <v>55</v>
      </c>
      <c r="L2759" s="169">
        <v>8</v>
      </c>
      <c r="M2759" s="167" t="s">
        <v>3604</v>
      </c>
      <c r="N2759" s="169">
        <v>794.6</v>
      </c>
      <c r="O2759" s="167" t="s">
        <v>3505</v>
      </c>
      <c r="P2759" s="167"/>
      <c r="Q2759" s="167" t="s">
        <v>3527</v>
      </c>
      <c r="R2759" s="167" t="s">
        <v>3528</v>
      </c>
      <c r="S2759" s="169">
        <v>2</v>
      </c>
      <c r="T2759" s="167" t="s">
        <v>4756</v>
      </c>
      <c r="U2759" s="169" t="s">
        <v>3648</v>
      </c>
      <c r="V2759" s="167" t="s">
        <v>7228</v>
      </c>
      <c r="W2759" s="167" t="s">
        <v>4792</v>
      </c>
      <c r="X2759" s="170" t="s">
        <v>3533</v>
      </c>
      <c r="Y2759" s="171" t="s">
        <v>7229</v>
      </c>
      <c r="Z2759" s="167" t="s">
        <v>11027</v>
      </c>
      <c r="AA2759" s="176">
        <v>6624</v>
      </c>
      <c r="AB2759" s="167" t="s">
        <v>11254</v>
      </c>
      <c r="AC2759" s="176">
        <v>6624</v>
      </c>
      <c r="AD2759" s="167" t="s">
        <v>11254</v>
      </c>
      <c r="AE2759" s="176">
        <v>2338.27</v>
      </c>
    </row>
    <row r="2760" spans="1:31">
      <c r="A2760" s="178">
        <v>108282851460</v>
      </c>
      <c r="B2760" s="166">
        <v>46169</v>
      </c>
      <c r="C2760" s="167" t="s">
        <v>3524</v>
      </c>
      <c r="D2760" s="167" t="s">
        <v>3525</v>
      </c>
      <c r="E2760" s="167" t="s">
        <v>3526</v>
      </c>
      <c r="F2760" s="167" t="s">
        <v>3628</v>
      </c>
      <c r="G2760" s="167" t="s">
        <v>3603</v>
      </c>
      <c r="H2760" s="168">
        <v>46169</v>
      </c>
      <c r="I2760" s="167"/>
      <c r="J2760" s="169">
        <v>26161</v>
      </c>
      <c r="K2760" s="167" t="s">
        <v>55</v>
      </c>
      <c r="L2760" s="169">
        <v>8</v>
      </c>
      <c r="M2760" s="167" t="s">
        <v>3604</v>
      </c>
      <c r="N2760" s="169">
        <v>794.6</v>
      </c>
      <c r="O2760" s="167" t="s">
        <v>3505</v>
      </c>
      <c r="P2760" s="167"/>
      <c r="Q2760" s="167" t="s">
        <v>3527</v>
      </c>
      <c r="R2760" s="167" t="s">
        <v>3528</v>
      </c>
      <c r="S2760" s="169">
        <v>1</v>
      </c>
      <c r="T2760" s="167" t="s">
        <v>4756</v>
      </c>
      <c r="U2760" s="169" t="s">
        <v>3648</v>
      </c>
      <c r="V2760" s="167" t="s">
        <v>7230</v>
      </c>
      <c r="W2760" s="167" t="s">
        <v>4795</v>
      </c>
      <c r="X2760" s="170" t="s">
        <v>3533</v>
      </c>
      <c r="Y2760" s="171" t="s">
        <v>7229</v>
      </c>
      <c r="Z2760" s="167" t="s">
        <v>11027</v>
      </c>
      <c r="AA2760" s="176">
        <v>6885</v>
      </c>
      <c r="AB2760" s="167" t="s">
        <v>11254</v>
      </c>
      <c r="AC2760" s="176">
        <v>6885</v>
      </c>
      <c r="AD2760" s="167" t="s">
        <v>11254</v>
      </c>
      <c r="AE2760" s="176">
        <v>3828.06</v>
      </c>
    </row>
    <row r="2761" spans="1:31">
      <c r="A2761" s="178">
        <v>108283244161</v>
      </c>
      <c r="B2761" s="166">
        <v>46169</v>
      </c>
      <c r="C2761" s="167" t="s">
        <v>3610</v>
      </c>
      <c r="D2761" s="167" t="s">
        <v>3525</v>
      </c>
      <c r="E2761" s="167" t="s">
        <v>3526</v>
      </c>
      <c r="F2761" s="167" t="s">
        <v>3501</v>
      </c>
      <c r="G2761" s="167" t="s">
        <v>3502</v>
      </c>
      <c r="H2761" s="168">
        <v>46170</v>
      </c>
      <c r="I2761" s="167"/>
      <c r="J2761" s="169">
        <v>26161</v>
      </c>
      <c r="K2761" s="167" t="s">
        <v>55</v>
      </c>
      <c r="L2761" s="169">
        <v>1</v>
      </c>
      <c r="M2761" s="167" t="s">
        <v>3513</v>
      </c>
      <c r="N2761" s="169">
        <v>4.0999999999999996</v>
      </c>
      <c r="O2761" s="167" t="s">
        <v>3505</v>
      </c>
      <c r="P2761" s="167"/>
      <c r="Q2761" s="167" t="s">
        <v>3514</v>
      </c>
      <c r="R2761" s="167" t="s">
        <v>6460</v>
      </c>
      <c r="S2761" s="169">
        <v>2</v>
      </c>
      <c r="T2761" s="167"/>
      <c r="U2761" s="169" t="s">
        <v>6728</v>
      </c>
      <c r="V2761" s="167" t="s">
        <v>7231</v>
      </c>
      <c r="W2761" s="167"/>
      <c r="X2761" s="170" t="s">
        <v>3619</v>
      </c>
      <c r="Y2761" s="171" t="s">
        <v>3206</v>
      </c>
      <c r="Z2761" s="167" t="s">
        <v>799</v>
      </c>
      <c r="AA2761" s="176">
        <v>1</v>
      </c>
      <c r="AB2761" s="167" t="s">
        <v>11254</v>
      </c>
      <c r="AC2761" s="176">
        <v>1</v>
      </c>
      <c r="AD2761" s="167" t="s">
        <v>11254</v>
      </c>
      <c r="AE2761" s="176">
        <v>20</v>
      </c>
    </row>
    <row r="2762" spans="1:31">
      <c r="A2762" s="178">
        <v>108283244161</v>
      </c>
      <c r="B2762" s="166">
        <v>46169</v>
      </c>
      <c r="C2762" s="167" t="s">
        <v>3610</v>
      </c>
      <c r="D2762" s="167" t="s">
        <v>3525</v>
      </c>
      <c r="E2762" s="167" t="s">
        <v>3526</v>
      </c>
      <c r="F2762" s="167" t="s">
        <v>3501</v>
      </c>
      <c r="G2762" s="167" t="s">
        <v>3502</v>
      </c>
      <c r="H2762" s="168">
        <v>46170</v>
      </c>
      <c r="I2762" s="167"/>
      <c r="J2762" s="169">
        <v>26161</v>
      </c>
      <c r="K2762" s="167" t="s">
        <v>55</v>
      </c>
      <c r="L2762" s="169">
        <v>1</v>
      </c>
      <c r="M2762" s="167" t="s">
        <v>3513</v>
      </c>
      <c r="N2762" s="169">
        <v>4.0999999999999996</v>
      </c>
      <c r="O2762" s="167" t="s">
        <v>3505</v>
      </c>
      <c r="P2762" s="167"/>
      <c r="Q2762" s="167" t="s">
        <v>3514</v>
      </c>
      <c r="R2762" s="167" t="s">
        <v>6460</v>
      </c>
      <c r="S2762" s="169">
        <v>1</v>
      </c>
      <c r="T2762" s="167"/>
      <c r="U2762" s="169" t="s">
        <v>6728</v>
      </c>
      <c r="V2762" s="167" t="s">
        <v>7232</v>
      </c>
      <c r="W2762" s="167"/>
      <c r="X2762" s="170" t="s">
        <v>3619</v>
      </c>
      <c r="Y2762" s="171" t="s">
        <v>3206</v>
      </c>
      <c r="Z2762" s="167" t="s">
        <v>799</v>
      </c>
      <c r="AA2762" s="176">
        <v>2</v>
      </c>
      <c r="AB2762" s="167" t="s">
        <v>11254</v>
      </c>
      <c r="AC2762" s="176">
        <v>2</v>
      </c>
      <c r="AD2762" s="167" t="s">
        <v>11254</v>
      </c>
      <c r="AE2762" s="176">
        <v>40</v>
      </c>
    </row>
    <row r="2763" spans="1:31">
      <c r="A2763" s="178">
        <v>108283249060</v>
      </c>
      <c r="B2763" s="166">
        <v>46169</v>
      </c>
      <c r="C2763" s="167" t="s">
        <v>3524</v>
      </c>
      <c r="D2763" s="167" t="s">
        <v>3525</v>
      </c>
      <c r="E2763" s="167" t="s">
        <v>3526</v>
      </c>
      <c r="F2763" s="167" t="s">
        <v>3501</v>
      </c>
      <c r="G2763" s="167" t="s">
        <v>3502</v>
      </c>
      <c r="H2763" s="168">
        <v>46170</v>
      </c>
      <c r="I2763" s="167"/>
      <c r="J2763" s="169">
        <v>26161</v>
      </c>
      <c r="K2763" s="167" t="s">
        <v>55</v>
      </c>
      <c r="L2763" s="169">
        <v>1</v>
      </c>
      <c r="M2763" s="167" t="s">
        <v>3513</v>
      </c>
      <c r="N2763" s="169">
        <v>4.0999999999999996</v>
      </c>
      <c r="O2763" s="167" t="s">
        <v>3505</v>
      </c>
      <c r="P2763" s="167"/>
      <c r="Q2763" s="167" t="s">
        <v>3514</v>
      </c>
      <c r="R2763" s="167" t="s">
        <v>3528</v>
      </c>
      <c r="S2763" s="169">
        <v>3</v>
      </c>
      <c r="T2763" s="167" t="s">
        <v>3540</v>
      </c>
      <c r="U2763" s="169" t="s">
        <v>3541</v>
      </c>
      <c r="V2763" s="167" t="s">
        <v>7233</v>
      </c>
      <c r="W2763" s="167" t="s">
        <v>6116</v>
      </c>
      <c r="X2763" s="170" t="s">
        <v>160</v>
      </c>
      <c r="Y2763" s="171" t="s">
        <v>3206</v>
      </c>
      <c r="Z2763" s="167" t="s">
        <v>799</v>
      </c>
      <c r="AA2763" s="176">
        <v>1187</v>
      </c>
      <c r="AB2763" s="167" t="s">
        <v>11254</v>
      </c>
      <c r="AC2763" s="176">
        <v>1187</v>
      </c>
      <c r="AD2763" s="167" t="s">
        <v>11254</v>
      </c>
      <c r="AE2763" s="176">
        <v>59.35</v>
      </c>
    </row>
    <row r="2764" spans="1:31">
      <c r="A2764" s="178">
        <v>108283249060</v>
      </c>
      <c r="B2764" s="166">
        <v>46169</v>
      </c>
      <c r="C2764" s="167" t="s">
        <v>3524</v>
      </c>
      <c r="D2764" s="167" t="s">
        <v>3525</v>
      </c>
      <c r="E2764" s="167" t="s">
        <v>3526</v>
      </c>
      <c r="F2764" s="167" t="s">
        <v>3501</v>
      </c>
      <c r="G2764" s="167" t="s">
        <v>3502</v>
      </c>
      <c r="H2764" s="168">
        <v>46170</v>
      </c>
      <c r="I2764" s="167"/>
      <c r="J2764" s="169">
        <v>26161</v>
      </c>
      <c r="K2764" s="167" t="s">
        <v>55</v>
      </c>
      <c r="L2764" s="169">
        <v>1</v>
      </c>
      <c r="M2764" s="167" t="s">
        <v>3513</v>
      </c>
      <c r="N2764" s="169">
        <v>4.0999999999999996</v>
      </c>
      <c r="O2764" s="167" t="s">
        <v>3505</v>
      </c>
      <c r="P2764" s="167"/>
      <c r="Q2764" s="167" t="s">
        <v>3514</v>
      </c>
      <c r="R2764" s="167" t="s">
        <v>3528</v>
      </c>
      <c r="S2764" s="169">
        <v>2</v>
      </c>
      <c r="T2764" s="167" t="s">
        <v>3540</v>
      </c>
      <c r="U2764" s="169" t="s">
        <v>3541</v>
      </c>
      <c r="V2764" s="167" t="s">
        <v>7234</v>
      </c>
      <c r="W2764" s="167" t="s">
        <v>7235</v>
      </c>
      <c r="X2764" s="170" t="s">
        <v>160</v>
      </c>
      <c r="Y2764" s="171" t="s">
        <v>3206</v>
      </c>
      <c r="Z2764" s="167" t="s">
        <v>799</v>
      </c>
      <c r="AA2764" s="176">
        <v>3500</v>
      </c>
      <c r="AB2764" s="167" t="s">
        <v>11254</v>
      </c>
      <c r="AC2764" s="176">
        <v>3500</v>
      </c>
      <c r="AD2764" s="167" t="s">
        <v>11254</v>
      </c>
      <c r="AE2764" s="176">
        <v>56.35</v>
      </c>
    </row>
    <row r="2765" spans="1:31">
      <c r="A2765" s="178">
        <v>108283249060</v>
      </c>
      <c r="B2765" s="166">
        <v>46169</v>
      </c>
      <c r="C2765" s="167" t="s">
        <v>3524</v>
      </c>
      <c r="D2765" s="167" t="s">
        <v>3525</v>
      </c>
      <c r="E2765" s="167" t="s">
        <v>3526</v>
      </c>
      <c r="F2765" s="167" t="s">
        <v>3501</v>
      </c>
      <c r="G2765" s="167" t="s">
        <v>3502</v>
      </c>
      <c r="H2765" s="168">
        <v>46170</v>
      </c>
      <c r="I2765" s="167"/>
      <c r="J2765" s="169">
        <v>26161</v>
      </c>
      <c r="K2765" s="167" t="s">
        <v>55</v>
      </c>
      <c r="L2765" s="169">
        <v>1</v>
      </c>
      <c r="M2765" s="167" t="s">
        <v>3513</v>
      </c>
      <c r="N2765" s="169">
        <v>4.0999999999999996</v>
      </c>
      <c r="O2765" s="167" t="s">
        <v>3505</v>
      </c>
      <c r="P2765" s="167"/>
      <c r="Q2765" s="167" t="s">
        <v>3514</v>
      </c>
      <c r="R2765" s="167" t="s">
        <v>3528</v>
      </c>
      <c r="S2765" s="169">
        <v>1</v>
      </c>
      <c r="T2765" s="167" t="s">
        <v>3529</v>
      </c>
      <c r="U2765" s="169" t="s">
        <v>3530</v>
      </c>
      <c r="V2765" s="167" t="s">
        <v>7236</v>
      </c>
      <c r="W2765" s="167">
        <v>45247007</v>
      </c>
      <c r="X2765" s="170" t="s">
        <v>160</v>
      </c>
      <c r="Y2765" s="171" t="s">
        <v>3206</v>
      </c>
      <c r="Z2765" s="167" t="s">
        <v>799</v>
      </c>
      <c r="AA2765" s="176">
        <v>1997</v>
      </c>
      <c r="AB2765" s="167" t="s">
        <v>11254</v>
      </c>
      <c r="AC2765" s="176">
        <v>1997</v>
      </c>
      <c r="AD2765" s="167" t="s">
        <v>11254</v>
      </c>
      <c r="AE2765" s="176">
        <v>1147.28</v>
      </c>
    </row>
    <row r="2766" spans="1:31">
      <c r="A2766" s="178">
        <v>108283278610</v>
      </c>
      <c r="B2766" s="166">
        <v>46169</v>
      </c>
      <c r="C2766" s="167" t="s">
        <v>3500</v>
      </c>
      <c r="D2766" s="167"/>
      <c r="E2766" s="167"/>
      <c r="F2766" s="167" t="s">
        <v>3501</v>
      </c>
      <c r="G2766" s="167" t="s">
        <v>3502</v>
      </c>
      <c r="H2766" s="168"/>
      <c r="I2766" s="167" t="s">
        <v>7237</v>
      </c>
      <c r="J2766" s="169">
        <v>26161</v>
      </c>
      <c r="K2766" s="167" t="s">
        <v>55</v>
      </c>
      <c r="L2766" s="169">
        <v>1</v>
      </c>
      <c r="M2766" s="167" t="s">
        <v>3513</v>
      </c>
      <c r="N2766" s="169">
        <v>4.0999999999999996</v>
      </c>
      <c r="O2766" s="167" t="s">
        <v>3505</v>
      </c>
      <c r="P2766" s="167"/>
      <c r="Q2766" s="167" t="s">
        <v>3514</v>
      </c>
      <c r="R2766" s="167" t="s">
        <v>3515</v>
      </c>
      <c r="S2766" s="169">
        <v>6</v>
      </c>
      <c r="T2766" s="167" t="s">
        <v>3516</v>
      </c>
      <c r="U2766" s="169" t="s">
        <v>3517</v>
      </c>
      <c r="V2766" s="167" t="s">
        <v>7238</v>
      </c>
      <c r="W2766" s="167" t="s">
        <v>3519</v>
      </c>
      <c r="X2766" s="170" t="s">
        <v>157</v>
      </c>
      <c r="Y2766" s="171" t="s">
        <v>3206</v>
      </c>
      <c r="Z2766" s="167" t="s">
        <v>799</v>
      </c>
      <c r="AA2766" s="176">
        <v>1</v>
      </c>
      <c r="AB2766" s="167" t="s">
        <v>11254</v>
      </c>
      <c r="AC2766" s="176">
        <v>1</v>
      </c>
      <c r="AD2766" s="167" t="s">
        <v>11254</v>
      </c>
      <c r="AE2766" s="176">
        <v>2594.34</v>
      </c>
    </row>
    <row r="2767" spans="1:31">
      <c r="A2767" s="178">
        <v>108283278610</v>
      </c>
      <c r="B2767" s="166">
        <v>46169</v>
      </c>
      <c r="C2767" s="167" t="s">
        <v>3500</v>
      </c>
      <c r="D2767" s="167"/>
      <c r="E2767" s="167"/>
      <c r="F2767" s="167" t="s">
        <v>3501</v>
      </c>
      <c r="G2767" s="167" t="s">
        <v>3502</v>
      </c>
      <c r="H2767" s="168"/>
      <c r="I2767" s="167" t="s">
        <v>7237</v>
      </c>
      <c r="J2767" s="169">
        <v>26161</v>
      </c>
      <c r="K2767" s="167" t="s">
        <v>55</v>
      </c>
      <c r="L2767" s="169">
        <v>1</v>
      </c>
      <c r="M2767" s="167" t="s">
        <v>3513</v>
      </c>
      <c r="N2767" s="169">
        <v>4.0999999999999996</v>
      </c>
      <c r="O2767" s="167" t="s">
        <v>3505</v>
      </c>
      <c r="P2767" s="167"/>
      <c r="Q2767" s="167" t="s">
        <v>3514</v>
      </c>
      <c r="R2767" s="167" t="s">
        <v>3515</v>
      </c>
      <c r="S2767" s="169">
        <v>5</v>
      </c>
      <c r="T2767" s="167" t="s">
        <v>3516</v>
      </c>
      <c r="U2767" s="169" t="s">
        <v>3517</v>
      </c>
      <c r="V2767" s="167" t="s">
        <v>7238</v>
      </c>
      <c r="W2767" s="167" t="s">
        <v>3519</v>
      </c>
      <c r="X2767" s="170" t="s">
        <v>157</v>
      </c>
      <c r="Y2767" s="171" t="s">
        <v>3206</v>
      </c>
      <c r="Z2767" s="167" t="s">
        <v>799</v>
      </c>
      <c r="AA2767" s="176">
        <v>1</v>
      </c>
      <c r="AB2767" s="167" t="s">
        <v>11254</v>
      </c>
      <c r="AC2767" s="176">
        <v>1</v>
      </c>
      <c r="AD2767" s="167" t="s">
        <v>11254</v>
      </c>
      <c r="AE2767" s="176">
        <v>2594.34</v>
      </c>
    </row>
    <row r="2768" spans="1:31">
      <c r="A2768" s="178">
        <v>108283278610</v>
      </c>
      <c r="B2768" s="166">
        <v>46169</v>
      </c>
      <c r="C2768" s="167" t="s">
        <v>3500</v>
      </c>
      <c r="D2768" s="167"/>
      <c r="E2768" s="167"/>
      <c r="F2768" s="167" t="s">
        <v>3501</v>
      </c>
      <c r="G2768" s="167" t="s">
        <v>3502</v>
      </c>
      <c r="H2768" s="168"/>
      <c r="I2768" s="167" t="s">
        <v>7237</v>
      </c>
      <c r="J2768" s="169">
        <v>26161</v>
      </c>
      <c r="K2768" s="167" t="s">
        <v>55</v>
      </c>
      <c r="L2768" s="169">
        <v>1</v>
      </c>
      <c r="M2768" s="167" t="s">
        <v>3513</v>
      </c>
      <c r="N2768" s="169">
        <v>4.0999999999999996</v>
      </c>
      <c r="O2768" s="167" t="s">
        <v>3505</v>
      </c>
      <c r="P2768" s="167"/>
      <c r="Q2768" s="167" t="s">
        <v>3514</v>
      </c>
      <c r="R2768" s="167" t="s">
        <v>3515</v>
      </c>
      <c r="S2768" s="169">
        <v>4</v>
      </c>
      <c r="T2768" s="167" t="s">
        <v>3516</v>
      </c>
      <c r="U2768" s="169" t="s">
        <v>3517</v>
      </c>
      <c r="V2768" s="167" t="s">
        <v>7238</v>
      </c>
      <c r="W2768" s="167" t="s">
        <v>3519</v>
      </c>
      <c r="X2768" s="170" t="s">
        <v>157</v>
      </c>
      <c r="Y2768" s="171" t="s">
        <v>3206</v>
      </c>
      <c r="Z2768" s="167" t="s">
        <v>799</v>
      </c>
      <c r="AA2768" s="176">
        <v>1</v>
      </c>
      <c r="AB2768" s="167" t="s">
        <v>11254</v>
      </c>
      <c r="AC2768" s="176">
        <v>1</v>
      </c>
      <c r="AD2768" s="167" t="s">
        <v>11254</v>
      </c>
      <c r="AE2768" s="176">
        <v>2594.34</v>
      </c>
    </row>
    <row r="2769" spans="1:31">
      <c r="A2769" s="178">
        <v>108283278610</v>
      </c>
      <c r="B2769" s="166">
        <v>46169</v>
      </c>
      <c r="C2769" s="167" t="s">
        <v>3500</v>
      </c>
      <c r="D2769" s="167"/>
      <c r="E2769" s="167"/>
      <c r="F2769" s="167" t="s">
        <v>3501</v>
      </c>
      <c r="G2769" s="167" t="s">
        <v>3502</v>
      </c>
      <c r="H2769" s="168"/>
      <c r="I2769" s="167" t="s">
        <v>7237</v>
      </c>
      <c r="J2769" s="169">
        <v>26161</v>
      </c>
      <c r="K2769" s="167" t="s">
        <v>55</v>
      </c>
      <c r="L2769" s="169">
        <v>1</v>
      </c>
      <c r="M2769" s="167" t="s">
        <v>3513</v>
      </c>
      <c r="N2769" s="169">
        <v>4.0999999999999996</v>
      </c>
      <c r="O2769" s="167" t="s">
        <v>3505</v>
      </c>
      <c r="P2769" s="167"/>
      <c r="Q2769" s="167" t="s">
        <v>3514</v>
      </c>
      <c r="R2769" s="167" t="s">
        <v>3515</v>
      </c>
      <c r="S2769" s="169">
        <v>3</v>
      </c>
      <c r="T2769" s="167" t="s">
        <v>3516</v>
      </c>
      <c r="U2769" s="169" t="s">
        <v>3517</v>
      </c>
      <c r="V2769" s="167" t="s">
        <v>7238</v>
      </c>
      <c r="W2769" s="167" t="s">
        <v>3519</v>
      </c>
      <c r="X2769" s="170" t="s">
        <v>157</v>
      </c>
      <c r="Y2769" s="171" t="s">
        <v>3206</v>
      </c>
      <c r="Z2769" s="167" t="s">
        <v>799</v>
      </c>
      <c r="AA2769" s="176">
        <v>1</v>
      </c>
      <c r="AB2769" s="167" t="s">
        <v>11254</v>
      </c>
      <c r="AC2769" s="176">
        <v>1</v>
      </c>
      <c r="AD2769" s="167" t="s">
        <v>11254</v>
      </c>
      <c r="AE2769" s="176">
        <v>2594.34</v>
      </c>
    </row>
    <row r="2770" spans="1:31">
      <c r="A2770" s="178">
        <v>108283278610</v>
      </c>
      <c r="B2770" s="166">
        <v>46169</v>
      </c>
      <c r="C2770" s="167" t="s">
        <v>3500</v>
      </c>
      <c r="D2770" s="167"/>
      <c r="E2770" s="167"/>
      <c r="F2770" s="167" t="s">
        <v>3501</v>
      </c>
      <c r="G2770" s="167" t="s">
        <v>3502</v>
      </c>
      <c r="H2770" s="168"/>
      <c r="I2770" s="167" t="s">
        <v>7237</v>
      </c>
      <c r="J2770" s="169">
        <v>26161</v>
      </c>
      <c r="K2770" s="167" t="s">
        <v>55</v>
      </c>
      <c r="L2770" s="169">
        <v>1</v>
      </c>
      <c r="M2770" s="167" t="s">
        <v>3513</v>
      </c>
      <c r="N2770" s="169">
        <v>4.0999999999999996</v>
      </c>
      <c r="O2770" s="167" t="s">
        <v>3505</v>
      </c>
      <c r="P2770" s="167"/>
      <c r="Q2770" s="167" t="s">
        <v>3514</v>
      </c>
      <c r="R2770" s="167" t="s">
        <v>3515</v>
      </c>
      <c r="S2770" s="169">
        <v>2</v>
      </c>
      <c r="T2770" s="167" t="s">
        <v>7239</v>
      </c>
      <c r="U2770" s="169" t="s">
        <v>3517</v>
      </c>
      <c r="V2770" s="167" t="s">
        <v>7240</v>
      </c>
      <c r="W2770" s="167" t="s">
        <v>7241</v>
      </c>
      <c r="X2770" s="170" t="s">
        <v>157</v>
      </c>
      <c r="Y2770" s="171" t="s">
        <v>3206</v>
      </c>
      <c r="Z2770" s="167" t="s">
        <v>799</v>
      </c>
      <c r="AA2770" s="176">
        <v>1</v>
      </c>
      <c r="AB2770" s="167" t="s">
        <v>11254</v>
      </c>
      <c r="AC2770" s="176">
        <v>1</v>
      </c>
      <c r="AD2770" s="167" t="s">
        <v>11254</v>
      </c>
      <c r="AE2770" s="176">
        <v>3915.27</v>
      </c>
    </row>
    <row r="2771" spans="1:31">
      <c r="A2771" s="178">
        <v>108283278610</v>
      </c>
      <c r="B2771" s="166">
        <v>46169</v>
      </c>
      <c r="C2771" s="167" t="s">
        <v>3500</v>
      </c>
      <c r="D2771" s="167"/>
      <c r="E2771" s="167"/>
      <c r="F2771" s="167" t="s">
        <v>3501</v>
      </c>
      <c r="G2771" s="167" t="s">
        <v>3502</v>
      </c>
      <c r="H2771" s="168"/>
      <c r="I2771" s="167" t="s">
        <v>7237</v>
      </c>
      <c r="J2771" s="169">
        <v>26161</v>
      </c>
      <c r="K2771" s="167" t="s">
        <v>55</v>
      </c>
      <c r="L2771" s="169">
        <v>1</v>
      </c>
      <c r="M2771" s="167" t="s">
        <v>3513</v>
      </c>
      <c r="N2771" s="169">
        <v>4.0999999999999996</v>
      </c>
      <c r="O2771" s="167" t="s">
        <v>3505</v>
      </c>
      <c r="P2771" s="167"/>
      <c r="Q2771" s="167" t="s">
        <v>3514</v>
      </c>
      <c r="R2771" s="167" t="s">
        <v>3515</v>
      </c>
      <c r="S2771" s="169">
        <v>1</v>
      </c>
      <c r="T2771" s="167" t="s">
        <v>3516</v>
      </c>
      <c r="U2771" s="169" t="s">
        <v>3517</v>
      </c>
      <c r="V2771" s="167" t="s">
        <v>7238</v>
      </c>
      <c r="W2771" s="167" t="s">
        <v>3519</v>
      </c>
      <c r="X2771" s="170" t="s">
        <v>157</v>
      </c>
      <c r="Y2771" s="171" t="s">
        <v>3206</v>
      </c>
      <c r="Z2771" s="167" t="s">
        <v>799</v>
      </c>
      <c r="AA2771" s="176">
        <v>1</v>
      </c>
      <c r="AB2771" s="167" t="s">
        <v>11254</v>
      </c>
      <c r="AC2771" s="176">
        <v>1</v>
      </c>
      <c r="AD2771" s="167" t="s">
        <v>11254</v>
      </c>
      <c r="AE2771" s="176">
        <v>2594.34</v>
      </c>
    </row>
    <row r="2772" spans="1:31">
      <c r="A2772" s="178">
        <v>108283587160</v>
      </c>
      <c r="B2772" s="166">
        <v>46169</v>
      </c>
      <c r="C2772" s="167" t="s">
        <v>3524</v>
      </c>
      <c r="D2772" s="167" t="s">
        <v>3525</v>
      </c>
      <c r="E2772" s="167" t="s">
        <v>3526</v>
      </c>
      <c r="F2772" s="167" t="s">
        <v>3628</v>
      </c>
      <c r="G2772" s="167" t="s">
        <v>3603</v>
      </c>
      <c r="H2772" s="168">
        <v>46171</v>
      </c>
      <c r="I2772" s="167"/>
      <c r="J2772" s="169">
        <v>26161</v>
      </c>
      <c r="K2772" s="167" t="s">
        <v>55</v>
      </c>
      <c r="L2772" s="169">
        <v>1</v>
      </c>
      <c r="M2772" s="167" t="s">
        <v>3604</v>
      </c>
      <c r="N2772" s="169">
        <v>117.1</v>
      </c>
      <c r="O2772" s="167" t="s">
        <v>3505</v>
      </c>
      <c r="P2772" s="167"/>
      <c r="Q2772" s="167" t="s">
        <v>5049</v>
      </c>
      <c r="R2772" s="167" t="s">
        <v>3528</v>
      </c>
      <c r="S2772" s="169">
        <v>39</v>
      </c>
      <c r="T2772" s="167" t="s">
        <v>3560</v>
      </c>
      <c r="U2772" s="169" t="s">
        <v>3561</v>
      </c>
      <c r="V2772" s="167" t="s">
        <v>7242</v>
      </c>
      <c r="W2772" s="167" t="s">
        <v>7243</v>
      </c>
      <c r="X2772" s="170" t="s">
        <v>3533</v>
      </c>
      <c r="Y2772" s="171" t="s">
        <v>7244</v>
      </c>
      <c r="Z2772" s="167" t="s">
        <v>802</v>
      </c>
      <c r="AA2772" s="176">
        <v>64000</v>
      </c>
      <c r="AB2772" s="167" t="s">
        <v>11254</v>
      </c>
      <c r="AC2772" s="176">
        <v>64000</v>
      </c>
      <c r="AD2772" s="167" t="s">
        <v>11254</v>
      </c>
      <c r="AE2772" s="176">
        <v>8019.2</v>
      </c>
    </row>
    <row r="2773" spans="1:31">
      <c r="A2773" s="178">
        <v>108283587160</v>
      </c>
      <c r="B2773" s="166">
        <v>46169</v>
      </c>
      <c r="C2773" s="167" t="s">
        <v>3524</v>
      </c>
      <c r="D2773" s="167" t="s">
        <v>3525</v>
      </c>
      <c r="E2773" s="167" t="s">
        <v>3526</v>
      </c>
      <c r="F2773" s="167" t="s">
        <v>3628</v>
      </c>
      <c r="G2773" s="167" t="s">
        <v>3603</v>
      </c>
      <c r="H2773" s="168">
        <v>46171</v>
      </c>
      <c r="I2773" s="167"/>
      <c r="J2773" s="169">
        <v>26161</v>
      </c>
      <c r="K2773" s="167" t="s">
        <v>55</v>
      </c>
      <c r="L2773" s="169">
        <v>1</v>
      </c>
      <c r="M2773" s="167" t="s">
        <v>3604</v>
      </c>
      <c r="N2773" s="169">
        <v>117.1</v>
      </c>
      <c r="O2773" s="167" t="s">
        <v>3505</v>
      </c>
      <c r="P2773" s="167"/>
      <c r="Q2773" s="167" t="s">
        <v>5049</v>
      </c>
      <c r="R2773" s="167" t="s">
        <v>3528</v>
      </c>
      <c r="S2773" s="169">
        <v>38</v>
      </c>
      <c r="T2773" s="167" t="s">
        <v>3717</v>
      </c>
      <c r="U2773" s="169" t="s">
        <v>3718</v>
      </c>
      <c r="V2773" s="167" t="s">
        <v>5940</v>
      </c>
      <c r="W2773" s="167" t="s">
        <v>5941</v>
      </c>
      <c r="X2773" s="170" t="s">
        <v>3533</v>
      </c>
      <c r="Y2773" s="171" t="s">
        <v>7244</v>
      </c>
      <c r="Z2773" s="167" t="s">
        <v>802</v>
      </c>
      <c r="AA2773" s="176">
        <v>11000</v>
      </c>
      <c r="AB2773" s="167" t="s">
        <v>11254</v>
      </c>
      <c r="AC2773" s="176">
        <v>11000</v>
      </c>
      <c r="AD2773" s="167" t="s">
        <v>11254</v>
      </c>
      <c r="AE2773" s="176">
        <v>3489.2</v>
      </c>
    </row>
    <row r="2774" spans="1:31">
      <c r="A2774" s="178">
        <v>108283587160</v>
      </c>
      <c r="B2774" s="166">
        <v>46169</v>
      </c>
      <c r="C2774" s="167" t="s">
        <v>3524</v>
      </c>
      <c r="D2774" s="167" t="s">
        <v>3525</v>
      </c>
      <c r="E2774" s="167" t="s">
        <v>3526</v>
      </c>
      <c r="F2774" s="167" t="s">
        <v>3628</v>
      </c>
      <c r="G2774" s="167" t="s">
        <v>3603</v>
      </c>
      <c r="H2774" s="168">
        <v>46171</v>
      </c>
      <c r="I2774" s="167"/>
      <c r="J2774" s="169">
        <v>26161</v>
      </c>
      <c r="K2774" s="167" t="s">
        <v>55</v>
      </c>
      <c r="L2774" s="169">
        <v>1</v>
      </c>
      <c r="M2774" s="167" t="s">
        <v>3604</v>
      </c>
      <c r="N2774" s="169">
        <v>117.1</v>
      </c>
      <c r="O2774" s="167" t="s">
        <v>3505</v>
      </c>
      <c r="P2774" s="167"/>
      <c r="Q2774" s="167" t="s">
        <v>5049</v>
      </c>
      <c r="R2774" s="167" t="s">
        <v>3528</v>
      </c>
      <c r="S2774" s="169">
        <v>37</v>
      </c>
      <c r="T2774" s="167" t="s">
        <v>3717</v>
      </c>
      <c r="U2774" s="169" t="s">
        <v>3718</v>
      </c>
      <c r="V2774" s="167" t="s">
        <v>5940</v>
      </c>
      <c r="W2774" s="167" t="s">
        <v>5941</v>
      </c>
      <c r="X2774" s="170" t="s">
        <v>3533</v>
      </c>
      <c r="Y2774" s="171" t="s">
        <v>7244</v>
      </c>
      <c r="Z2774" s="167" t="s">
        <v>802</v>
      </c>
      <c r="AA2774" s="176">
        <v>10000</v>
      </c>
      <c r="AB2774" s="167" t="s">
        <v>11254</v>
      </c>
      <c r="AC2774" s="176">
        <v>10000</v>
      </c>
      <c r="AD2774" s="167" t="s">
        <v>11254</v>
      </c>
      <c r="AE2774" s="176">
        <v>3172</v>
      </c>
    </row>
    <row r="2775" spans="1:31">
      <c r="A2775" s="178">
        <v>108283587160</v>
      </c>
      <c r="B2775" s="166">
        <v>46169</v>
      </c>
      <c r="C2775" s="167" t="s">
        <v>3524</v>
      </c>
      <c r="D2775" s="167" t="s">
        <v>3525</v>
      </c>
      <c r="E2775" s="167" t="s">
        <v>3526</v>
      </c>
      <c r="F2775" s="167" t="s">
        <v>3628</v>
      </c>
      <c r="G2775" s="167" t="s">
        <v>3603</v>
      </c>
      <c r="H2775" s="168">
        <v>46171</v>
      </c>
      <c r="I2775" s="167"/>
      <c r="J2775" s="169">
        <v>26161</v>
      </c>
      <c r="K2775" s="167" t="s">
        <v>55</v>
      </c>
      <c r="L2775" s="169">
        <v>1</v>
      </c>
      <c r="M2775" s="167" t="s">
        <v>3604</v>
      </c>
      <c r="N2775" s="169">
        <v>117.1</v>
      </c>
      <c r="O2775" s="167" t="s">
        <v>3505</v>
      </c>
      <c r="P2775" s="167"/>
      <c r="Q2775" s="167" t="s">
        <v>5049</v>
      </c>
      <c r="R2775" s="167" t="s">
        <v>3528</v>
      </c>
      <c r="S2775" s="169">
        <v>36</v>
      </c>
      <c r="T2775" s="167" t="s">
        <v>3560</v>
      </c>
      <c r="U2775" s="169" t="s">
        <v>3561</v>
      </c>
      <c r="V2775" s="167" t="s">
        <v>7245</v>
      </c>
      <c r="W2775" s="167" t="s">
        <v>7246</v>
      </c>
      <c r="X2775" s="170" t="s">
        <v>3533</v>
      </c>
      <c r="Y2775" s="171" t="s">
        <v>7244</v>
      </c>
      <c r="Z2775" s="167" t="s">
        <v>802</v>
      </c>
      <c r="AA2775" s="176">
        <v>1000</v>
      </c>
      <c r="AB2775" s="167" t="s">
        <v>11254</v>
      </c>
      <c r="AC2775" s="176">
        <v>1000</v>
      </c>
      <c r="AD2775" s="167" t="s">
        <v>11254</v>
      </c>
      <c r="AE2775" s="176">
        <v>151.9</v>
      </c>
    </row>
    <row r="2776" spans="1:31">
      <c r="A2776" s="178">
        <v>108283587160</v>
      </c>
      <c r="B2776" s="166">
        <v>46169</v>
      </c>
      <c r="C2776" s="167" t="s">
        <v>3524</v>
      </c>
      <c r="D2776" s="167" t="s">
        <v>3525</v>
      </c>
      <c r="E2776" s="167" t="s">
        <v>3526</v>
      </c>
      <c r="F2776" s="167" t="s">
        <v>3628</v>
      </c>
      <c r="G2776" s="167" t="s">
        <v>3603</v>
      </c>
      <c r="H2776" s="168">
        <v>46171</v>
      </c>
      <c r="I2776" s="167"/>
      <c r="J2776" s="169">
        <v>26161</v>
      </c>
      <c r="K2776" s="167" t="s">
        <v>55</v>
      </c>
      <c r="L2776" s="169">
        <v>1</v>
      </c>
      <c r="M2776" s="167" t="s">
        <v>3604</v>
      </c>
      <c r="N2776" s="169">
        <v>117.1</v>
      </c>
      <c r="O2776" s="167" t="s">
        <v>3505</v>
      </c>
      <c r="P2776" s="167"/>
      <c r="Q2776" s="167" t="s">
        <v>5049</v>
      </c>
      <c r="R2776" s="167" t="s">
        <v>3528</v>
      </c>
      <c r="S2776" s="169">
        <v>35</v>
      </c>
      <c r="T2776" s="167" t="s">
        <v>3560</v>
      </c>
      <c r="U2776" s="169" t="s">
        <v>3561</v>
      </c>
      <c r="V2776" s="167" t="s">
        <v>7242</v>
      </c>
      <c r="W2776" s="167" t="s">
        <v>7243</v>
      </c>
      <c r="X2776" s="170" t="s">
        <v>3533</v>
      </c>
      <c r="Y2776" s="171" t="s">
        <v>7244</v>
      </c>
      <c r="Z2776" s="167" t="s">
        <v>802</v>
      </c>
      <c r="AA2776" s="176">
        <v>9000</v>
      </c>
      <c r="AB2776" s="167" t="s">
        <v>11254</v>
      </c>
      <c r="AC2776" s="176">
        <v>9000</v>
      </c>
      <c r="AD2776" s="167" t="s">
        <v>11254</v>
      </c>
      <c r="AE2776" s="176">
        <v>1127.7</v>
      </c>
    </row>
    <row r="2777" spans="1:31">
      <c r="A2777" s="178">
        <v>108283587160</v>
      </c>
      <c r="B2777" s="166">
        <v>46169</v>
      </c>
      <c r="C2777" s="167" t="s">
        <v>3524</v>
      </c>
      <c r="D2777" s="167" t="s">
        <v>3525</v>
      </c>
      <c r="E2777" s="167" t="s">
        <v>3526</v>
      </c>
      <c r="F2777" s="167" t="s">
        <v>3628</v>
      </c>
      <c r="G2777" s="167" t="s">
        <v>3603</v>
      </c>
      <c r="H2777" s="168">
        <v>46171</v>
      </c>
      <c r="I2777" s="167"/>
      <c r="J2777" s="169">
        <v>26161</v>
      </c>
      <c r="K2777" s="167" t="s">
        <v>55</v>
      </c>
      <c r="L2777" s="169">
        <v>1</v>
      </c>
      <c r="M2777" s="167" t="s">
        <v>3604</v>
      </c>
      <c r="N2777" s="169">
        <v>117.1</v>
      </c>
      <c r="O2777" s="167" t="s">
        <v>3505</v>
      </c>
      <c r="P2777" s="167"/>
      <c r="Q2777" s="167" t="s">
        <v>5049</v>
      </c>
      <c r="R2777" s="167" t="s">
        <v>3528</v>
      </c>
      <c r="S2777" s="169">
        <v>34</v>
      </c>
      <c r="T2777" s="167" t="s">
        <v>3535</v>
      </c>
      <c r="U2777" s="169" t="s">
        <v>3536</v>
      </c>
      <c r="V2777" s="167" t="s">
        <v>7247</v>
      </c>
      <c r="W2777" s="167" t="s">
        <v>7248</v>
      </c>
      <c r="X2777" s="170" t="s">
        <v>3533</v>
      </c>
      <c r="Y2777" s="171" t="s">
        <v>7244</v>
      </c>
      <c r="Z2777" s="167" t="s">
        <v>802</v>
      </c>
      <c r="AA2777" s="176">
        <v>220000</v>
      </c>
      <c r="AB2777" s="167" t="s">
        <v>11254</v>
      </c>
      <c r="AC2777" s="176">
        <v>220000</v>
      </c>
      <c r="AD2777" s="167" t="s">
        <v>11254</v>
      </c>
      <c r="AE2777" s="176">
        <v>330</v>
      </c>
    </row>
    <row r="2778" spans="1:31">
      <c r="A2778" s="178">
        <v>108283587160</v>
      </c>
      <c r="B2778" s="166">
        <v>46169</v>
      </c>
      <c r="C2778" s="167" t="s">
        <v>3524</v>
      </c>
      <c r="D2778" s="167" t="s">
        <v>3525</v>
      </c>
      <c r="E2778" s="167" t="s">
        <v>3526</v>
      </c>
      <c r="F2778" s="167" t="s">
        <v>3628</v>
      </c>
      <c r="G2778" s="167" t="s">
        <v>3603</v>
      </c>
      <c r="H2778" s="168">
        <v>46171</v>
      </c>
      <c r="I2778" s="167"/>
      <c r="J2778" s="169">
        <v>26161</v>
      </c>
      <c r="K2778" s="167" t="s">
        <v>55</v>
      </c>
      <c r="L2778" s="169">
        <v>1</v>
      </c>
      <c r="M2778" s="167" t="s">
        <v>3604</v>
      </c>
      <c r="N2778" s="169">
        <v>117.1</v>
      </c>
      <c r="O2778" s="167" t="s">
        <v>3505</v>
      </c>
      <c r="P2778" s="167"/>
      <c r="Q2778" s="167" t="s">
        <v>5049</v>
      </c>
      <c r="R2778" s="167" t="s">
        <v>3528</v>
      </c>
      <c r="S2778" s="169">
        <v>33</v>
      </c>
      <c r="T2778" s="167" t="s">
        <v>4051</v>
      </c>
      <c r="U2778" s="169" t="s">
        <v>4052</v>
      </c>
      <c r="V2778" s="167" t="s">
        <v>7249</v>
      </c>
      <c r="W2778" s="167" t="s">
        <v>5624</v>
      </c>
      <c r="X2778" s="170" t="s">
        <v>157</v>
      </c>
      <c r="Y2778" s="171" t="s">
        <v>7244</v>
      </c>
      <c r="Z2778" s="167" t="s">
        <v>802</v>
      </c>
      <c r="AA2778" s="176">
        <v>3250</v>
      </c>
      <c r="AB2778" s="167" t="s">
        <v>11254</v>
      </c>
      <c r="AC2778" s="176">
        <v>3250</v>
      </c>
      <c r="AD2778" s="167" t="s">
        <v>11254</v>
      </c>
      <c r="AE2778" s="176">
        <v>2925</v>
      </c>
    </row>
    <row r="2779" spans="1:31">
      <c r="A2779" s="178">
        <v>108283587160</v>
      </c>
      <c r="B2779" s="166">
        <v>46169</v>
      </c>
      <c r="C2779" s="167" t="s">
        <v>3524</v>
      </c>
      <c r="D2779" s="167" t="s">
        <v>3525</v>
      </c>
      <c r="E2779" s="167" t="s">
        <v>3526</v>
      </c>
      <c r="F2779" s="167" t="s">
        <v>3628</v>
      </c>
      <c r="G2779" s="167" t="s">
        <v>3603</v>
      </c>
      <c r="H2779" s="168">
        <v>46171</v>
      </c>
      <c r="I2779" s="167"/>
      <c r="J2779" s="169">
        <v>26161</v>
      </c>
      <c r="K2779" s="167" t="s">
        <v>55</v>
      </c>
      <c r="L2779" s="169">
        <v>1</v>
      </c>
      <c r="M2779" s="167" t="s">
        <v>3604</v>
      </c>
      <c r="N2779" s="169">
        <v>117.1</v>
      </c>
      <c r="O2779" s="167" t="s">
        <v>3505</v>
      </c>
      <c r="P2779" s="167"/>
      <c r="Q2779" s="167" t="s">
        <v>5049</v>
      </c>
      <c r="R2779" s="167" t="s">
        <v>3528</v>
      </c>
      <c r="S2779" s="169">
        <v>32</v>
      </c>
      <c r="T2779" s="167" t="s">
        <v>3560</v>
      </c>
      <c r="U2779" s="169" t="s">
        <v>3561</v>
      </c>
      <c r="V2779" s="167" t="s">
        <v>7250</v>
      </c>
      <c r="W2779" s="167" t="s">
        <v>7251</v>
      </c>
      <c r="X2779" s="170" t="s">
        <v>3533</v>
      </c>
      <c r="Y2779" s="171" t="s">
        <v>7244</v>
      </c>
      <c r="Z2779" s="167" t="s">
        <v>802</v>
      </c>
      <c r="AA2779" s="176">
        <v>48000</v>
      </c>
      <c r="AB2779" s="167" t="s">
        <v>11254</v>
      </c>
      <c r="AC2779" s="176">
        <v>48000</v>
      </c>
      <c r="AD2779" s="167" t="s">
        <v>11254</v>
      </c>
      <c r="AE2779" s="176">
        <v>5510.4</v>
      </c>
    </row>
    <row r="2780" spans="1:31">
      <c r="A2780" s="178">
        <v>108283587160</v>
      </c>
      <c r="B2780" s="166">
        <v>46169</v>
      </c>
      <c r="C2780" s="167" t="s">
        <v>3524</v>
      </c>
      <c r="D2780" s="167" t="s">
        <v>3525</v>
      </c>
      <c r="E2780" s="167" t="s">
        <v>3526</v>
      </c>
      <c r="F2780" s="167" t="s">
        <v>3628</v>
      </c>
      <c r="G2780" s="167" t="s">
        <v>3603</v>
      </c>
      <c r="H2780" s="168">
        <v>46171</v>
      </c>
      <c r="I2780" s="167"/>
      <c r="J2780" s="169">
        <v>26161</v>
      </c>
      <c r="K2780" s="167" t="s">
        <v>55</v>
      </c>
      <c r="L2780" s="169">
        <v>1</v>
      </c>
      <c r="M2780" s="167" t="s">
        <v>3604</v>
      </c>
      <c r="N2780" s="169">
        <v>117.1</v>
      </c>
      <c r="O2780" s="167" t="s">
        <v>3505</v>
      </c>
      <c r="P2780" s="167"/>
      <c r="Q2780" s="167" t="s">
        <v>5049</v>
      </c>
      <c r="R2780" s="167" t="s">
        <v>3528</v>
      </c>
      <c r="S2780" s="169">
        <v>31</v>
      </c>
      <c r="T2780" s="167" t="s">
        <v>3535</v>
      </c>
      <c r="U2780" s="169" t="s">
        <v>3536</v>
      </c>
      <c r="V2780" s="167" t="s">
        <v>5946</v>
      </c>
      <c r="W2780" s="167" t="s">
        <v>5947</v>
      </c>
      <c r="X2780" s="170" t="s">
        <v>3533</v>
      </c>
      <c r="Y2780" s="171" t="s">
        <v>7244</v>
      </c>
      <c r="Z2780" s="167" t="s">
        <v>802</v>
      </c>
      <c r="AA2780" s="176">
        <v>75000</v>
      </c>
      <c r="AB2780" s="167" t="s">
        <v>11254</v>
      </c>
      <c r="AC2780" s="176">
        <v>75000</v>
      </c>
      <c r="AD2780" s="167" t="s">
        <v>11254</v>
      </c>
      <c r="AE2780" s="176">
        <v>600</v>
      </c>
    </row>
    <row r="2781" spans="1:31">
      <c r="A2781" s="178">
        <v>108283587160</v>
      </c>
      <c r="B2781" s="166">
        <v>46169</v>
      </c>
      <c r="C2781" s="167" t="s">
        <v>3524</v>
      </c>
      <c r="D2781" s="167" t="s">
        <v>3525</v>
      </c>
      <c r="E2781" s="167" t="s">
        <v>3526</v>
      </c>
      <c r="F2781" s="167" t="s">
        <v>3628</v>
      </c>
      <c r="G2781" s="167" t="s">
        <v>3603</v>
      </c>
      <c r="H2781" s="168">
        <v>46171</v>
      </c>
      <c r="I2781" s="167"/>
      <c r="J2781" s="169">
        <v>26161</v>
      </c>
      <c r="K2781" s="167" t="s">
        <v>55</v>
      </c>
      <c r="L2781" s="169">
        <v>1</v>
      </c>
      <c r="M2781" s="167" t="s">
        <v>3604</v>
      </c>
      <c r="N2781" s="169">
        <v>117.1</v>
      </c>
      <c r="O2781" s="167" t="s">
        <v>3505</v>
      </c>
      <c r="P2781" s="167"/>
      <c r="Q2781" s="167" t="s">
        <v>5049</v>
      </c>
      <c r="R2781" s="167" t="s">
        <v>3528</v>
      </c>
      <c r="S2781" s="169">
        <v>30</v>
      </c>
      <c r="T2781" s="167" t="s">
        <v>3535</v>
      </c>
      <c r="U2781" s="169" t="s">
        <v>3536</v>
      </c>
      <c r="V2781" s="167" t="s">
        <v>4220</v>
      </c>
      <c r="W2781" s="167" t="s">
        <v>4221</v>
      </c>
      <c r="X2781" s="170" t="s">
        <v>3533</v>
      </c>
      <c r="Y2781" s="171" t="s">
        <v>7244</v>
      </c>
      <c r="Z2781" s="167" t="s">
        <v>802</v>
      </c>
      <c r="AA2781" s="176">
        <v>15000</v>
      </c>
      <c r="AB2781" s="167" t="s">
        <v>11254</v>
      </c>
      <c r="AC2781" s="176">
        <v>15000</v>
      </c>
      <c r="AD2781" s="167" t="s">
        <v>11254</v>
      </c>
      <c r="AE2781" s="176">
        <v>187.5</v>
      </c>
    </row>
    <row r="2782" spans="1:31">
      <c r="A2782" s="178">
        <v>108283587160</v>
      </c>
      <c r="B2782" s="166">
        <v>46169</v>
      </c>
      <c r="C2782" s="167" t="s">
        <v>3524</v>
      </c>
      <c r="D2782" s="167" t="s">
        <v>3525</v>
      </c>
      <c r="E2782" s="167" t="s">
        <v>3526</v>
      </c>
      <c r="F2782" s="167" t="s">
        <v>3628</v>
      </c>
      <c r="G2782" s="167" t="s">
        <v>3603</v>
      </c>
      <c r="H2782" s="168">
        <v>46171</v>
      </c>
      <c r="I2782" s="167"/>
      <c r="J2782" s="169">
        <v>26161</v>
      </c>
      <c r="K2782" s="167" t="s">
        <v>55</v>
      </c>
      <c r="L2782" s="169">
        <v>1</v>
      </c>
      <c r="M2782" s="167" t="s">
        <v>3604</v>
      </c>
      <c r="N2782" s="169">
        <v>117.1</v>
      </c>
      <c r="O2782" s="167" t="s">
        <v>3505</v>
      </c>
      <c r="P2782" s="167"/>
      <c r="Q2782" s="167" t="s">
        <v>5049</v>
      </c>
      <c r="R2782" s="167" t="s">
        <v>3528</v>
      </c>
      <c r="S2782" s="169">
        <v>29</v>
      </c>
      <c r="T2782" s="167" t="s">
        <v>3535</v>
      </c>
      <c r="U2782" s="169" t="s">
        <v>3536</v>
      </c>
      <c r="V2782" s="167" t="s">
        <v>4213</v>
      </c>
      <c r="W2782" s="167" t="s">
        <v>4214</v>
      </c>
      <c r="X2782" s="170" t="s">
        <v>3533</v>
      </c>
      <c r="Y2782" s="171" t="s">
        <v>7244</v>
      </c>
      <c r="Z2782" s="167" t="s">
        <v>802</v>
      </c>
      <c r="AA2782" s="176">
        <v>30000</v>
      </c>
      <c r="AB2782" s="167" t="s">
        <v>11254</v>
      </c>
      <c r="AC2782" s="176">
        <v>30000</v>
      </c>
      <c r="AD2782" s="167" t="s">
        <v>11254</v>
      </c>
      <c r="AE2782" s="176">
        <v>282</v>
      </c>
    </row>
    <row r="2783" spans="1:31">
      <c r="A2783" s="178">
        <v>108283587160</v>
      </c>
      <c r="B2783" s="166">
        <v>46169</v>
      </c>
      <c r="C2783" s="167" t="s">
        <v>3524</v>
      </c>
      <c r="D2783" s="167" t="s">
        <v>3525</v>
      </c>
      <c r="E2783" s="167" t="s">
        <v>3526</v>
      </c>
      <c r="F2783" s="167" t="s">
        <v>3628</v>
      </c>
      <c r="G2783" s="167" t="s">
        <v>3603</v>
      </c>
      <c r="H2783" s="168">
        <v>46171</v>
      </c>
      <c r="I2783" s="167"/>
      <c r="J2783" s="169">
        <v>26161</v>
      </c>
      <c r="K2783" s="167" t="s">
        <v>55</v>
      </c>
      <c r="L2783" s="169">
        <v>1</v>
      </c>
      <c r="M2783" s="167" t="s">
        <v>3604</v>
      </c>
      <c r="N2783" s="169">
        <v>117.1</v>
      </c>
      <c r="O2783" s="167" t="s">
        <v>3505</v>
      </c>
      <c r="P2783" s="167"/>
      <c r="Q2783" s="167" t="s">
        <v>5049</v>
      </c>
      <c r="R2783" s="167" t="s">
        <v>3528</v>
      </c>
      <c r="S2783" s="169">
        <v>28</v>
      </c>
      <c r="T2783" s="167" t="s">
        <v>3560</v>
      </c>
      <c r="U2783" s="169" t="s">
        <v>3561</v>
      </c>
      <c r="V2783" s="167" t="s">
        <v>7252</v>
      </c>
      <c r="W2783" s="167" t="s">
        <v>7253</v>
      </c>
      <c r="X2783" s="170" t="s">
        <v>157</v>
      </c>
      <c r="Y2783" s="171" t="s">
        <v>7244</v>
      </c>
      <c r="Z2783" s="167" t="s">
        <v>802</v>
      </c>
      <c r="AA2783" s="176">
        <v>10000</v>
      </c>
      <c r="AB2783" s="167" t="s">
        <v>11254</v>
      </c>
      <c r="AC2783" s="176">
        <v>10000</v>
      </c>
      <c r="AD2783" s="167" t="s">
        <v>11254</v>
      </c>
      <c r="AE2783" s="176">
        <v>141</v>
      </c>
    </row>
    <row r="2784" spans="1:31">
      <c r="A2784" s="178">
        <v>108283587160</v>
      </c>
      <c r="B2784" s="166">
        <v>46169</v>
      </c>
      <c r="C2784" s="167" t="s">
        <v>3524</v>
      </c>
      <c r="D2784" s="167" t="s">
        <v>3525</v>
      </c>
      <c r="E2784" s="167" t="s">
        <v>3526</v>
      </c>
      <c r="F2784" s="167" t="s">
        <v>3628</v>
      </c>
      <c r="G2784" s="167" t="s">
        <v>3603</v>
      </c>
      <c r="H2784" s="168">
        <v>46171</v>
      </c>
      <c r="I2784" s="167"/>
      <c r="J2784" s="169">
        <v>26161</v>
      </c>
      <c r="K2784" s="167" t="s">
        <v>55</v>
      </c>
      <c r="L2784" s="169">
        <v>1</v>
      </c>
      <c r="M2784" s="167" t="s">
        <v>3604</v>
      </c>
      <c r="N2784" s="169">
        <v>117.1</v>
      </c>
      <c r="O2784" s="167" t="s">
        <v>3505</v>
      </c>
      <c r="P2784" s="167"/>
      <c r="Q2784" s="167" t="s">
        <v>5049</v>
      </c>
      <c r="R2784" s="167" t="s">
        <v>3528</v>
      </c>
      <c r="S2784" s="169">
        <v>27</v>
      </c>
      <c r="T2784" s="167" t="s">
        <v>3560</v>
      </c>
      <c r="U2784" s="169" t="s">
        <v>3561</v>
      </c>
      <c r="V2784" s="167" t="s">
        <v>7254</v>
      </c>
      <c r="W2784" s="167" t="s">
        <v>7255</v>
      </c>
      <c r="X2784" s="170" t="s">
        <v>3533</v>
      </c>
      <c r="Y2784" s="171" t="s">
        <v>7244</v>
      </c>
      <c r="Z2784" s="167" t="s">
        <v>802</v>
      </c>
      <c r="AA2784" s="176">
        <v>20000</v>
      </c>
      <c r="AB2784" s="167" t="s">
        <v>11254</v>
      </c>
      <c r="AC2784" s="176">
        <v>20000</v>
      </c>
      <c r="AD2784" s="167" t="s">
        <v>11254</v>
      </c>
      <c r="AE2784" s="176">
        <v>34</v>
      </c>
    </row>
    <row r="2785" spans="1:31">
      <c r="A2785" s="178">
        <v>108283587160</v>
      </c>
      <c r="B2785" s="166">
        <v>46169</v>
      </c>
      <c r="C2785" s="167" t="s">
        <v>3524</v>
      </c>
      <c r="D2785" s="167" t="s">
        <v>3525</v>
      </c>
      <c r="E2785" s="167" t="s">
        <v>3526</v>
      </c>
      <c r="F2785" s="167" t="s">
        <v>3628</v>
      </c>
      <c r="G2785" s="167" t="s">
        <v>3603</v>
      </c>
      <c r="H2785" s="168">
        <v>46171</v>
      </c>
      <c r="I2785" s="167"/>
      <c r="J2785" s="169">
        <v>26161</v>
      </c>
      <c r="K2785" s="167" t="s">
        <v>55</v>
      </c>
      <c r="L2785" s="169">
        <v>1</v>
      </c>
      <c r="M2785" s="167" t="s">
        <v>3604</v>
      </c>
      <c r="N2785" s="169">
        <v>117.1</v>
      </c>
      <c r="O2785" s="167" t="s">
        <v>3505</v>
      </c>
      <c r="P2785" s="167"/>
      <c r="Q2785" s="167" t="s">
        <v>5049</v>
      </c>
      <c r="R2785" s="167" t="s">
        <v>3528</v>
      </c>
      <c r="S2785" s="169">
        <v>26</v>
      </c>
      <c r="T2785" s="167" t="s">
        <v>3717</v>
      </c>
      <c r="U2785" s="169" t="s">
        <v>3718</v>
      </c>
      <c r="V2785" s="167" t="s">
        <v>7256</v>
      </c>
      <c r="W2785" s="167" t="s">
        <v>7257</v>
      </c>
      <c r="X2785" s="170" t="s">
        <v>160</v>
      </c>
      <c r="Y2785" s="171" t="s">
        <v>7244</v>
      </c>
      <c r="Z2785" s="167" t="s">
        <v>802</v>
      </c>
      <c r="AA2785" s="176">
        <v>500</v>
      </c>
      <c r="AB2785" s="167" t="s">
        <v>11254</v>
      </c>
      <c r="AC2785" s="176">
        <v>500</v>
      </c>
      <c r="AD2785" s="167" t="s">
        <v>11254</v>
      </c>
      <c r="AE2785" s="176">
        <v>55.81</v>
      </c>
    </row>
    <row r="2786" spans="1:31">
      <c r="A2786" s="178">
        <v>108283587160</v>
      </c>
      <c r="B2786" s="166">
        <v>46169</v>
      </c>
      <c r="C2786" s="167" t="s">
        <v>3524</v>
      </c>
      <c r="D2786" s="167" t="s">
        <v>3525</v>
      </c>
      <c r="E2786" s="167" t="s">
        <v>3526</v>
      </c>
      <c r="F2786" s="167" t="s">
        <v>3628</v>
      </c>
      <c r="G2786" s="167" t="s">
        <v>3603</v>
      </c>
      <c r="H2786" s="168">
        <v>46171</v>
      </c>
      <c r="I2786" s="167"/>
      <c r="J2786" s="169">
        <v>26161</v>
      </c>
      <c r="K2786" s="167" t="s">
        <v>55</v>
      </c>
      <c r="L2786" s="169">
        <v>1</v>
      </c>
      <c r="M2786" s="167" t="s">
        <v>3604</v>
      </c>
      <c r="N2786" s="169">
        <v>117.1</v>
      </c>
      <c r="O2786" s="167" t="s">
        <v>3505</v>
      </c>
      <c r="P2786" s="167"/>
      <c r="Q2786" s="167" t="s">
        <v>5049</v>
      </c>
      <c r="R2786" s="167" t="s">
        <v>3528</v>
      </c>
      <c r="S2786" s="169">
        <v>25</v>
      </c>
      <c r="T2786" s="167" t="s">
        <v>3717</v>
      </c>
      <c r="U2786" s="169" t="s">
        <v>3718</v>
      </c>
      <c r="V2786" s="167" t="s">
        <v>5942</v>
      </c>
      <c r="W2786" s="167" t="s">
        <v>5943</v>
      </c>
      <c r="X2786" s="170" t="s">
        <v>157</v>
      </c>
      <c r="Y2786" s="171" t="s">
        <v>7244</v>
      </c>
      <c r="Z2786" s="167" t="s">
        <v>802</v>
      </c>
      <c r="AA2786" s="176">
        <v>6400</v>
      </c>
      <c r="AB2786" s="167" t="s">
        <v>11254</v>
      </c>
      <c r="AC2786" s="176">
        <v>6400</v>
      </c>
      <c r="AD2786" s="167" t="s">
        <v>11254</v>
      </c>
      <c r="AE2786" s="176">
        <v>652.79999999999995</v>
      </c>
    </row>
    <row r="2787" spans="1:31">
      <c r="A2787" s="178">
        <v>108283587160</v>
      </c>
      <c r="B2787" s="166">
        <v>46169</v>
      </c>
      <c r="C2787" s="167" t="s">
        <v>3524</v>
      </c>
      <c r="D2787" s="167" t="s">
        <v>3525</v>
      </c>
      <c r="E2787" s="167" t="s">
        <v>3526</v>
      </c>
      <c r="F2787" s="167" t="s">
        <v>3628</v>
      </c>
      <c r="G2787" s="167" t="s">
        <v>3603</v>
      </c>
      <c r="H2787" s="168">
        <v>46171</v>
      </c>
      <c r="I2787" s="167"/>
      <c r="J2787" s="169">
        <v>26161</v>
      </c>
      <c r="K2787" s="167" t="s">
        <v>55</v>
      </c>
      <c r="L2787" s="169">
        <v>1</v>
      </c>
      <c r="M2787" s="167" t="s">
        <v>3604</v>
      </c>
      <c r="N2787" s="169">
        <v>117.1</v>
      </c>
      <c r="O2787" s="167" t="s">
        <v>3505</v>
      </c>
      <c r="P2787" s="167"/>
      <c r="Q2787" s="167" t="s">
        <v>5049</v>
      </c>
      <c r="R2787" s="167" t="s">
        <v>3528</v>
      </c>
      <c r="S2787" s="169">
        <v>24</v>
      </c>
      <c r="T2787" s="167" t="s">
        <v>3560</v>
      </c>
      <c r="U2787" s="169" t="s">
        <v>3561</v>
      </c>
      <c r="V2787" s="167" t="s">
        <v>5950</v>
      </c>
      <c r="W2787" s="167" t="s">
        <v>5951</v>
      </c>
      <c r="X2787" s="170" t="s">
        <v>3533</v>
      </c>
      <c r="Y2787" s="171" t="s">
        <v>7244</v>
      </c>
      <c r="Z2787" s="167" t="s">
        <v>802</v>
      </c>
      <c r="AA2787" s="176">
        <v>10000</v>
      </c>
      <c r="AB2787" s="167" t="s">
        <v>11254</v>
      </c>
      <c r="AC2787" s="176">
        <v>10000</v>
      </c>
      <c r="AD2787" s="167" t="s">
        <v>11254</v>
      </c>
      <c r="AE2787" s="176">
        <v>48.5</v>
      </c>
    </row>
    <row r="2788" spans="1:31">
      <c r="A2788" s="178">
        <v>108283587160</v>
      </c>
      <c r="B2788" s="166">
        <v>46169</v>
      </c>
      <c r="C2788" s="167" t="s">
        <v>3524</v>
      </c>
      <c r="D2788" s="167" t="s">
        <v>3525</v>
      </c>
      <c r="E2788" s="167" t="s">
        <v>3526</v>
      </c>
      <c r="F2788" s="167" t="s">
        <v>3628</v>
      </c>
      <c r="G2788" s="167" t="s">
        <v>3603</v>
      </c>
      <c r="H2788" s="168">
        <v>46171</v>
      </c>
      <c r="I2788" s="167"/>
      <c r="J2788" s="169">
        <v>26161</v>
      </c>
      <c r="K2788" s="167" t="s">
        <v>55</v>
      </c>
      <c r="L2788" s="169">
        <v>1</v>
      </c>
      <c r="M2788" s="167" t="s">
        <v>3604</v>
      </c>
      <c r="N2788" s="169">
        <v>117.1</v>
      </c>
      <c r="O2788" s="167" t="s">
        <v>3505</v>
      </c>
      <c r="P2788" s="167"/>
      <c r="Q2788" s="167" t="s">
        <v>5049</v>
      </c>
      <c r="R2788" s="167" t="s">
        <v>3528</v>
      </c>
      <c r="S2788" s="169">
        <v>23</v>
      </c>
      <c r="T2788" s="167" t="s">
        <v>3717</v>
      </c>
      <c r="U2788" s="169" t="s">
        <v>3718</v>
      </c>
      <c r="V2788" s="167" t="s">
        <v>5942</v>
      </c>
      <c r="W2788" s="167" t="s">
        <v>5943</v>
      </c>
      <c r="X2788" s="170" t="s">
        <v>157</v>
      </c>
      <c r="Y2788" s="171" t="s">
        <v>7244</v>
      </c>
      <c r="Z2788" s="167" t="s">
        <v>802</v>
      </c>
      <c r="AA2788" s="176">
        <v>3600</v>
      </c>
      <c r="AB2788" s="167" t="s">
        <v>11254</v>
      </c>
      <c r="AC2788" s="176">
        <v>3600</v>
      </c>
      <c r="AD2788" s="167" t="s">
        <v>11254</v>
      </c>
      <c r="AE2788" s="176">
        <v>367.2</v>
      </c>
    </row>
    <row r="2789" spans="1:31">
      <c r="A2789" s="178">
        <v>108283587160</v>
      </c>
      <c r="B2789" s="166">
        <v>46169</v>
      </c>
      <c r="C2789" s="167" t="s">
        <v>3524</v>
      </c>
      <c r="D2789" s="167" t="s">
        <v>3525</v>
      </c>
      <c r="E2789" s="167" t="s">
        <v>3526</v>
      </c>
      <c r="F2789" s="167" t="s">
        <v>3628</v>
      </c>
      <c r="G2789" s="167" t="s">
        <v>3603</v>
      </c>
      <c r="H2789" s="168">
        <v>46171</v>
      </c>
      <c r="I2789" s="167"/>
      <c r="J2789" s="169">
        <v>26161</v>
      </c>
      <c r="K2789" s="167" t="s">
        <v>55</v>
      </c>
      <c r="L2789" s="169">
        <v>1</v>
      </c>
      <c r="M2789" s="167" t="s">
        <v>3604</v>
      </c>
      <c r="N2789" s="169">
        <v>117.1</v>
      </c>
      <c r="O2789" s="167" t="s">
        <v>3505</v>
      </c>
      <c r="P2789" s="167"/>
      <c r="Q2789" s="167" t="s">
        <v>5049</v>
      </c>
      <c r="R2789" s="167" t="s">
        <v>3528</v>
      </c>
      <c r="S2789" s="169">
        <v>22</v>
      </c>
      <c r="T2789" s="167" t="s">
        <v>3717</v>
      </c>
      <c r="U2789" s="169" t="s">
        <v>3718</v>
      </c>
      <c r="V2789" s="167" t="s">
        <v>5942</v>
      </c>
      <c r="W2789" s="167" t="s">
        <v>5943</v>
      </c>
      <c r="X2789" s="170" t="s">
        <v>157</v>
      </c>
      <c r="Y2789" s="171" t="s">
        <v>7244</v>
      </c>
      <c r="Z2789" s="167" t="s">
        <v>802</v>
      </c>
      <c r="AA2789" s="176">
        <v>5200</v>
      </c>
      <c r="AB2789" s="167" t="s">
        <v>11254</v>
      </c>
      <c r="AC2789" s="176">
        <v>5200</v>
      </c>
      <c r="AD2789" s="167" t="s">
        <v>11254</v>
      </c>
      <c r="AE2789" s="176">
        <v>530.4</v>
      </c>
    </row>
    <row r="2790" spans="1:31">
      <c r="A2790" s="178">
        <v>108283587160</v>
      </c>
      <c r="B2790" s="166">
        <v>46169</v>
      </c>
      <c r="C2790" s="167" t="s">
        <v>3524</v>
      </c>
      <c r="D2790" s="167" t="s">
        <v>3525</v>
      </c>
      <c r="E2790" s="167" t="s">
        <v>3526</v>
      </c>
      <c r="F2790" s="167" t="s">
        <v>3628</v>
      </c>
      <c r="G2790" s="167" t="s">
        <v>3603</v>
      </c>
      <c r="H2790" s="168">
        <v>46171</v>
      </c>
      <c r="I2790" s="167"/>
      <c r="J2790" s="169">
        <v>26161</v>
      </c>
      <c r="K2790" s="167" t="s">
        <v>55</v>
      </c>
      <c r="L2790" s="169">
        <v>1</v>
      </c>
      <c r="M2790" s="167" t="s">
        <v>3604</v>
      </c>
      <c r="N2790" s="169">
        <v>117.1</v>
      </c>
      <c r="O2790" s="167" t="s">
        <v>3505</v>
      </c>
      <c r="P2790" s="167"/>
      <c r="Q2790" s="167" t="s">
        <v>5049</v>
      </c>
      <c r="R2790" s="167" t="s">
        <v>3528</v>
      </c>
      <c r="S2790" s="169">
        <v>21</v>
      </c>
      <c r="T2790" s="167" t="s">
        <v>3560</v>
      </c>
      <c r="U2790" s="169" t="s">
        <v>3561</v>
      </c>
      <c r="V2790" s="167" t="s">
        <v>7258</v>
      </c>
      <c r="W2790" s="167" t="s">
        <v>7259</v>
      </c>
      <c r="X2790" s="170" t="s">
        <v>159</v>
      </c>
      <c r="Y2790" s="171" t="s">
        <v>7244</v>
      </c>
      <c r="Z2790" s="167" t="s">
        <v>802</v>
      </c>
      <c r="AA2790" s="176">
        <v>30000</v>
      </c>
      <c r="AB2790" s="167" t="s">
        <v>11254</v>
      </c>
      <c r="AC2790" s="176">
        <v>30000</v>
      </c>
      <c r="AD2790" s="167" t="s">
        <v>11254</v>
      </c>
      <c r="AE2790" s="176">
        <v>135</v>
      </c>
    </row>
    <row r="2791" spans="1:31">
      <c r="A2791" s="178">
        <v>108283587160</v>
      </c>
      <c r="B2791" s="166">
        <v>46169</v>
      </c>
      <c r="C2791" s="167" t="s">
        <v>3524</v>
      </c>
      <c r="D2791" s="167" t="s">
        <v>3525</v>
      </c>
      <c r="E2791" s="167" t="s">
        <v>3526</v>
      </c>
      <c r="F2791" s="167" t="s">
        <v>3628</v>
      </c>
      <c r="G2791" s="167" t="s">
        <v>3603</v>
      </c>
      <c r="H2791" s="168">
        <v>46171</v>
      </c>
      <c r="I2791" s="167"/>
      <c r="J2791" s="169">
        <v>26161</v>
      </c>
      <c r="K2791" s="167" t="s">
        <v>55</v>
      </c>
      <c r="L2791" s="169">
        <v>1</v>
      </c>
      <c r="M2791" s="167" t="s">
        <v>3604</v>
      </c>
      <c r="N2791" s="169">
        <v>117.1</v>
      </c>
      <c r="O2791" s="167" t="s">
        <v>3505</v>
      </c>
      <c r="P2791" s="167"/>
      <c r="Q2791" s="167" t="s">
        <v>5049</v>
      </c>
      <c r="R2791" s="167" t="s">
        <v>3528</v>
      </c>
      <c r="S2791" s="169">
        <v>20</v>
      </c>
      <c r="T2791" s="167" t="s">
        <v>3540</v>
      </c>
      <c r="U2791" s="169" t="s">
        <v>3541</v>
      </c>
      <c r="V2791" s="167" t="s">
        <v>7260</v>
      </c>
      <c r="W2791" s="167" t="s">
        <v>7261</v>
      </c>
      <c r="X2791" s="170" t="s">
        <v>157</v>
      </c>
      <c r="Y2791" s="171" t="s">
        <v>7244</v>
      </c>
      <c r="Z2791" s="167" t="s">
        <v>802</v>
      </c>
      <c r="AA2791" s="176">
        <v>18000</v>
      </c>
      <c r="AB2791" s="167" t="s">
        <v>11254</v>
      </c>
      <c r="AC2791" s="176">
        <v>18000</v>
      </c>
      <c r="AD2791" s="167" t="s">
        <v>11254</v>
      </c>
      <c r="AE2791" s="176">
        <v>831.6</v>
      </c>
    </row>
    <row r="2792" spans="1:31">
      <c r="A2792" s="178">
        <v>108283587160</v>
      </c>
      <c r="B2792" s="166">
        <v>46169</v>
      </c>
      <c r="C2792" s="167" t="s">
        <v>3524</v>
      </c>
      <c r="D2792" s="167" t="s">
        <v>3525</v>
      </c>
      <c r="E2792" s="167" t="s">
        <v>3526</v>
      </c>
      <c r="F2792" s="167" t="s">
        <v>3628</v>
      </c>
      <c r="G2792" s="167" t="s">
        <v>3603</v>
      </c>
      <c r="H2792" s="168">
        <v>46171</v>
      </c>
      <c r="I2792" s="167"/>
      <c r="J2792" s="169">
        <v>26161</v>
      </c>
      <c r="K2792" s="167" t="s">
        <v>55</v>
      </c>
      <c r="L2792" s="169">
        <v>1</v>
      </c>
      <c r="M2792" s="167" t="s">
        <v>3604</v>
      </c>
      <c r="N2792" s="169">
        <v>117.1</v>
      </c>
      <c r="O2792" s="167" t="s">
        <v>3505</v>
      </c>
      <c r="P2792" s="167"/>
      <c r="Q2792" s="167" t="s">
        <v>5049</v>
      </c>
      <c r="R2792" s="167" t="s">
        <v>3528</v>
      </c>
      <c r="S2792" s="169">
        <v>19</v>
      </c>
      <c r="T2792" s="167" t="s">
        <v>3560</v>
      </c>
      <c r="U2792" s="169" t="s">
        <v>3561</v>
      </c>
      <c r="V2792" s="167" t="s">
        <v>5933</v>
      </c>
      <c r="W2792" s="167" t="s">
        <v>5934</v>
      </c>
      <c r="X2792" s="170" t="s">
        <v>157</v>
      </c>
      <c r="Y2792" s="171" t="s">
        <v>7244</v>
      </c>
      <c r="Z2792" s="167" t="s">
        <v>802</v>
      </c>
      <c r="AA2792" s="176">
        <v>60000</v>
      </c>
      <c r="AB2792" s="167" t="s">
        <v>11254</v>
      </c>
      <c r="AC2792" s="176">
        <v>60000</v>
      </c>
      <c r="AD2792" s="167" t="s">
        <v>11254</v>
      </c>
      <c r="AE2792" s="176">
        <v>36</v>
      </c>
    </row>
    <row r="2793" spans="1:31">
      <c r="A2793" s="178">
        <v>108283587160</v>
      </c>
      <c r="B2793" s="166">
        <v>46169</v>
      </c>
      <c r="C2793" s="167" t="s">
        <v>3524</v>
      </c>
      <c r="D2793" s="167" t="s">
        <v>3525</v>
      </c>
      <c r="E2793" s="167" t="s">
        <v>3526</v>
      </c>
      <c r="F2793" s="167" t="s">
        <v>3628</v>
      </c>
      <c r="G2793" s="167" t="s">
        <v>3603</v>
      </c>
      <c r="H2793" s="168">
        <v>46171</v>
      </c>
      <c r="I2793" s="167"/>
      <c r="J2793" s="169">
        <v>26161</v>
      </c>
      <c r="K2793" s="167" t="s">
        <v>55</v>
      </c>
      <c r="L2793" s="169">
        <v>1</v>
      </c>
      <c r="M2793" s="167" t="s">
        <v>3604</v>
      </c>
      <c r="N2793" s="169">
        <v>117.1</v>
      </c>
      <c r="O2793" s="167" t="s">
        <v>3505</v>
      </c>
      <c r="P2793" s="167"/>
      <c r="Q2793" s="167" t="s">
        <v>5049</v>
      </c>
      <c r="R2793" s="167" t="s">
        <v>3528</v>
      </c>
      <c r="S2793" s="169">
        <v>18</v>
      </c>
      <c r="T2793" s="167" t="s">
        <v>3545</v>
      </c>
      <c r="U2793" s="169" t="s">
        <v>3546</v>
      </c>
      <c r="V2793" s="167" t="s">
        <v>7262</v>
      </c>
      <c r="W2793" s="167" t="s">
        <v>7263</v>
      </c>
      <c r="X2793" s="170" t="s">
        <v>160</v>
      </c>
      <c r="Y2793" s="171" t="s">
        <v>7244</v>
      </c>
      <c r="Z2793" s="167" t="s">
        <v>802</v>
      </c>
      <c r="AA2793" s="176">
        <v>3000</v>
      </c>
      <c r="AB2793" s="167" t="s">
        <v>11254</v>
      </c>
      <c r="AC2793" s="176">
        <v>3000</v>
      </c>
      <c r="AD2793" s="167" t="s">
        <v>11254</v>
      </c>
      <c r="AE2793" s="176">
        <v>46.2</v>
      </c>
    </row>
    <row r="2794" spans="1:31">
      <c r="A2794" s="178">
        <v>108283587160</v>
      </c>
      <c r="B2794" s="166">
        <v>46169</v>
      </c>
      <c r="C2794" s="167" t="s">
        <v>3524</v>
      </c>
      <c r="D2794" s="167" t="s">
        <v>3525</v>
      </c>
      <c r="E2794" s="167" t="s">
        <v>3526</v>
      </c>
      <c r="F2794" s="167" t="s">
        <v>3628</v>
      </c>
      <c r="G2794" s="167" t="s">
        <v>3603</v>
      </c>
      <c r="H2794" s="168">
        <v>46171</v>
      </c>
      <c r="I2794" s="167"/>
      <c r="J2794" s="169">
        <v>26161</v>
      </c>
      <c r="K2794" s="167" t="s">
        <v>55</v>
      </c>
      <c r="L2794" s="169">
        <v>1</v>
      </c>
      <c r="M2794" s="167" t="s">
        <v>3604</v>
      </c>
      <c r="N2794" s="169">
        <v>117.1</v>
      </c>
      <c r="O2794" s="167" t="s">
        <v>3505</v>
      </c>
      <c r="P2794" s="167"/>
      <c r="Q2794" s="167" t="s">
        <v>5049</v>
      </c>
      <c r="R2794" s="167" t="s">
        <v>3528</v>
      </c>
      <c r="S2794" s="169">
        <v>17</v>
      </c>
      <c r="T2794" s="167" t="s">
        <v>3540</v>
      </c>
      <c r="U2794" s="169" t="s">
        <v>3541</v>
      </c>
      <c r="V2794" s="167" t="s">
        <v>7260</v>
      </c>
      <c r="W2794" s="167" t="s">
        <v>7261</v>
      </c>
      <c r="X2794" s="170" t="s">
        <v>157</v>
      </c>
      <c r="Y2794" s="171" t="s">
        <v>7244</v>
      </c>
      <c r="Z2794" s="167" t="s">
        <v>802</v>
      </c>
      <c r="AA2794" s="176">
        <v>24000</v>
      </c>
      <c r="AB2794" s="167" t="s">
        <v>11254</v>
      </c>
      <c r="AC2794" s="176">
        <v>24000</v>
      </c>
      <c r="AD2794" s="167" t="s">
        <v>11254</v>
      </c>
      <c r="AE2794" s="176">
        <v>1108.8</v>
      </c>
    </row>
    <row r="2795" spans="1:31">
      <c r="A2795" s="178">
        <v>108283587160</v>
      </c>
      <c r="B2795" s="166">
        <v>46169</v>
      </c>
      <c r="C2795" s="167" t="s">
        <v>3524</v>
      </c>
      <c r="D2795" s="167" t="s">
        <v>3525</v>
      </c>
      <c r="E2795" s="167" t="s">
        <v>3526</v>
      </c>
      <c r="F2795" s="167" t="s">
        <v>3628</v>
      </c>
      <c r="G2795" s="167" t="s">
        <v>3603</v>
      </c>
      <c r="H2795" s="168">
        <v>46171</v>
      </c>
      <c r="I2795" s="167"/>
      <c r="J2795" s="169">
        <v>26161</v>
      </c>
      <c r="K2795" s="167" t="s">
        <v>55</v>
      </c>
      <c r="L2795" s="169">
        <v>1</v>
      </c>
      <c r="M2795" s="167" t="s">
        <v>3604</v>
      </c>
      <c r="N2795" s="169">
        <v>117.1</v>
      </c>
      <c r="O2795" s="167" t="s">
        <v>3505</v>
      </c>
      <c r="P2795" s="167"/>
      <c r="Q2795" s="167" t="s">
        <v>5049</v>
      </c>
      <c r="R2795" s="167" t="s">
        <v>3528</v>
      </c>
      <c r="S2795" s="169">
        <v>16</v>
      </c>
      <c r="T2795" s="167" t="s">
        <v>3535</v>
      </c>
      <c r="U2795" s="169" t="s">
        <v>3536</v>
      </c>
      <c r="V2795" s="167" t="s">
        <v>7264</v>
      </c>
      <c r="W2795" s="167" t="s">
        <v>7265</v>
      </c>
      <c r="X2795" s="170" t="s">
        <v>3533</v>
      </c>
      <c r="Y2795" s="171" t="s">
        <v>7244</v>
      </c>
      <c r="Z2795" s="167" t="s">
        <v>802</v>
      </c>
      <c r="AA2795" s="176">
        <v>10000</v>
      </c>
      <c r="AB2795" s="167" t="s">
        <v>11254</v>
      </c>
      <c r="AC2795" s="176">
        <v>10000</v>
      </c>
      <c r="AD2795" s="167" t="s">
        <v>11254</v>
      </c>
      <c r="AE2795" s="176">
        <v>20</v>
      </c>
    </row>
    <row r="2796" spans="1:31">
      <c r="A2796" s="178">
        <v>108283587160</v>
      </c>
      <c r="B2796" s="166">
        <v>46169</v>
      </c>
      <c r="C2796" s="167" t="s">
        <v>3524</v>
      </c>
      <c r="D2796" s="167" t="s">
        <v>3525</v>
      </c>
      <c r="E2796" s="167" t="s">
        <v>3526</v>
      </c>
      <c r="F2796" s="167" t="s">
        <v>3628</v>
      </c>
      <c r="G2796" s="167" t="s">
        <v>3603</v>
      </c>
      <c r="H2796" s="168">
        <v>46171</v>
      </c>
      <c r="I2796" s="167"/>
      <c r="J2796" s="169">
        <v>26161</v>
      </c>
      <c r="K2796" s="167" t="s">
        <v>55</v>
      </c>
      <c r="L2796" s="169">
        <v>1</v>
      </c>
      <c r="M2796" s="167" t="s">
        <v>3604</v>
      </c>
      <c r="N2796" s="169">
        <v>117.1</v>
      </c>
      <c r="O2796" s="167" t="s">
        <v>3505</v>
      </c>
      <c r="P2796" s="167"/>
      <c r="Q2796" s="167" t="s">
        <v>5049</v>
      </c>
      <c r="R2796" s="167" t="s">
        <v>3528</v>
      </c>
      <c r="S2796" s="169">
        <v>15</v>
      </c>
      <c r="T2796" s="167" t="s">
        <v>3545</v>
      </c>
      <c r="U2796" s="169" t="s">
        <v>3546</v>
      </c>
      <c r="V2796" s="167" t="s">
        <v>5082</v>
      </c>
      <c r="W2796" s="167" t="s">
        <v>5083</v>
      </c>
      <c r="X2796" s="170" t="s">
        <v>3533</v>
      </c>
      <c r="Y2796" s="171" t="s">
        <v>7244</v>
      </c>
      <c r="Z2796" s="167" t="s">
        <v>802</v>
      </c>
      <c r="AA2796" s="176">
        <v>27000</v>
      </c>
      <c r="AB2796" s="167" t="s">
        <v>11254</v>
      </c>
      <c r="AC2796" s="176">
        <v>27000</v>
      </c>
      <c r="AD2796" s="167" t="s">
        <v>11254</v>
      </c>
      <c r="AE2796" s="176">
        <v>480.06</v>
      </c>
    </row>
    <row r="2797" spans="1:31">
      <c r="A2797" s="178">
        <v>108283587160</v>
      </c>
      <c r="B2797" s="166">
        <v>46169</v>
      </c>
      <c r="C2797" s="167" t="s">
        <v>3524</v>
      </c>
      <c r="D2797" s="167" t="s">
        <v>3525</v>
      </c>
      <c r="E2797" s="167" t="s">
        <v>3526</v>
      </c>
      <c r="F2797" s="167" t="s">
        <v>3628</v>
      </c>
      <c r="G2797" s="167" t="s">
        <v>3603</v>
      </c>
      <c r="H2797" s="168">
        <v>46171</v>
      </c>
      <c r="I2797" s="167"/>
      <c r="J2797" s="169">
        <v>26161</v>
      </c>
      <c r="K2797" s="167" t="s">
        <v>55</v>
      </c>
      <c r="L2797" s="169">
        <v>1</v>
      </c>
      <c r="M2797" s="167" t="s">
        <v>3604</v>
      </c>
      <c r="N2797" s="169">
        <v>117.1</v>
      </c>
      <c r="O2797" s="167" t="s">
        <v>3505</v>
      </c>
      <c r="P2797" s="167"/>
      <c r="Q2797" s="167" t="s">
        <v>5049</v>
      </c>
      <c r="R2797" s="167" t="s">
        <v>3528</v>
      </c>
      <c r="S2797" s="169">
        <v>14</v>
      </c>
      <c r="T2797" s="167" t="s">
        <v>3545</v>
      </c>
      <c r="U2797" s="169" t="s">
        <v>3546</v>
      </c>
      <c r="V2797" s="167" t="s">
        <v>5082</v>
      </c>
      <c r="W2797" s="167" t="s">
        <v>5083</v>
      </c>
      <c r="X2797" s="170" t="s">
        <v>3533</v>
      </c>
      <c r="Y2797" s="171" t="s">
        <v>7244</v>
      </c>
      <c r="Z2797" s="167" t="s">
        <v>802</v>
      </c>
      <c r="AA2797" s="176">
        <v>27000</v>
      </c>
      <c r="AB2797" s="167" t="s">
        <v>11254</v>
      </c>
      <c r="AC2797" s="176">
        <v>27000</v>
      </c>
      <c r="AD2797" s="167" t="s">
        <v>11254</v>
      </c>
      <c r="AE2797" s="176">
        <v>480.06</v>
      </c>
    </row>
    <row r="2798" spans="1:31">
      <c r="A2798" s="178">
        <v>108283587160</v>
      </c>
      <c r="B2798" s="166">
        <v>46169</v>
      </c>
      <c r="C2798" s="167" t="s">
        <v>3524</v>
      </c>
      <c r="D2798" s="167" t="s">
        <v>3525</v>
      </c>
      <c r="E2798" s="167" t="s">
        <v>3526</v>
      </c>
      <c r="F2798" s="167" t="s">
        <v>3628</v>
      </c>
      <c r="G2798" s="167" t="s">
        <v>3603</v>
      </c>
      <c r="H2798" s="168">
        <v>46171</v>
      </c>
      <c r="I2798" s="167"/>
      <c r="J2798" s="169">
        <v>26161</v>
      </c>
      <c r="K2798" s="167" t="s">
        <v>55</v>
      </c>
      <c r="L2798" s="169">
        <v>1</v>
      </c>
      <c r="M2798" s="167" t="s">
        <v>3604</v>
      </c>
      <c r="N2798" s="169">
        <v>117.1</v>
      </c>
      <c r="O2798" s="167" t="s">
        <v>3505</v>
      </c>
      <c r="P2798" s="167"/>
      <c r="Q2798" s="167" t="s">
        <v>5049</v>
      </c>
      <c r="R2798" s="167" t="s">
        <v>3528</v>
      </c>
      <c r="S2798" s="169">
        <v>13</v>
      </c>
      <c r="T2798" s="167" t="s">
        <v>3560</v>
      </c>
      <c r="U2798" s="169" t="s">
        <v>3561</v>
      </c>
      <c r="V2798" s="167" t="s">
        <v>5933</v>
      </c>
      <c r="W2798" s="167" t="s">
        <v>5934</v>
      </c>
      <c r="X2798" s="170" t="s">
        <v>157</v>
      </c>
      <c r="Y2798" s="171" t="s">
        <v>7244</v>
      </c>
      <c r="Z2798" s="167" t="s">
        <v>802</v>
      </c>
      <c r="AA2798" s="176">
        <v>90000</v>
      </c>
      <c r="AB2798" s="167" t="s">
        <v>11254</v>
      </c>
      <c r="AC2798" s="176">
        <v>90000</v>
      </c>
      <c r="AD2798" s="167" t="s">
        <v>11254</v>
      </c>
      <c r="AE2798" s="176">
        <v>54</v>
      </c>
    </row>
    <row r="2799" spans="1:31">
      <c r="A2799" s="178">
        <v>108283587160</v>
      </c>
      <c r="B2799" s="166">
        <v>46169</v>
      </c>
      <c r="C2799" s="167" t="s">
        <v>3524</v>
      </c>
      <c r="D2799" s="167" t="s">
        <v>3525</v>
      </c>
      <c r="E2799" s="167" t="s">
        <v>3526</v>
      </c>
      <c r="F2799" s="167" t="s">
        <v>3628</v>
      </c>
      <c r="G2799" s="167" t="s">
        <v>3603</v>
      </c>
      <c r="H2799" s="168">
        <v>46171</v>
      </c>
      <c r="I2799" s="167"/>
      <c r="J2799" s="169">
        <v>26161</v>
      </c>
      <c r="K2799" s="167" t="s">
        <v>55</v>
      </c>
      <c r="L2799" s="169">
        <v>1</v>
      </c>
      <c r="M2799" s="167" t="s">
        <v>3604</v>
      </c>
      <c r="N2799" s="169">
        <v>117.1</v>
      </c>
      <c r="O2799" s="167" t="s">
        <v>3505</v>
      </c>
      <c r="P2799" s="167"/>
      <c r="Q2799" s="167" t="s">
        <v>5049</v>
      </c>
      <c r="R2799" s="167" t="s">
        <v>3528</v>
      </c>
      <c r="S2799" s="169">
        <v>12</v>
      </c>
      <c r="T2799" s="167" t="s">
        <v>3540</v>
      </c>
      <c r="U2799" s="169" t="s">
        <v>3541</v>
      </c>
      <c r="V2799" s="167" t="s">
        <v>7260</v>
      </c>
      <c r="W2799" s="167" t="s">
        <v>7261</v>
      </c>
      <c r="X2799" s="170" t="s">
        <v>157</v>
      </c>
      <c r="Y2799" s="171" t="s">
        <v>7244</v>
      </c>
      <c r="Z2799" s="167" t="s">
        <v>802</v>
      </c>
      <c r="AA2799" s="176">
        <v>21000</v>
      </c>
      <c r="AB2799" s="167" t="s">
        <v>11254</v>
      </c>
      <c r="AC2799" s="176">
        <v>21000</v>
      </c>
      <c r="AD2799" s="167" t="s">
        <v>11254</v>
      </c>
      <c r="AE2799" s="176">
        <v>970.2</v>
      </c>
    </row>
    <row r="2800" spans="1:31">
      <c r="A2800" s="178">
        <v>108283587160</v>
      </c>
      <c r="B2800" s="166">
        <v>46169</v>
      </c>
      <c r="C2800" s="167" t="s">
        <v>3524</v>
      </c>
      <c r="D2800" s="167" t="s">
        <v>3525</v>
      </c>
      <c r="E2800" s="167" t="s">
        <v>3526</v>
      </c>
      <c r="F2800" s="167" t="s">
        <v>3628</v>
      </c>
      <c r="G2800" s="167" t="s">
        <v>3603</v>
      </c>
      <c r="H2800" s="168">
        <v>46171</v>
      </c>
      <c r="I2800" s="167"/>
      <c r="J2800" s="169">
        <v>26161</v>
      </c>
      <c r="K2800" s="167" t="s">
        <v>55</v>
      </c>
      <c r="L2800" s="169">
        <v>1</v>
      </c>
      <c r="M2800" s="167" t="s">
        <v>3604</v>
      </c>
      <c r="N2800" s="169">
        <v>117.1</v>
      </c>
      <c r="O2800" s="167" t="s">
        <v>3505</v>
      </c>
      <c r="P2800" s="167"/>
      <c r="Q2800" s="167" t="s">
        <v>5049</v>
      </c>
      <c r="R2800" s="167" t="s">
        <v>3528</v>
      </c>
      <c r="S2800" s="169">
        <v>11</v>
      </c>
      <c r="T2800" s="167" t="s">
        <v>3560</v>
      </c>
      <c r="U2800" s="169" t="s">
        <v>3561</v>
      </c>
      <c r="V2800" s="167" t="s">
        <v>5944</v>
      </c>
      <c r="W2800" s="167" t="s">
        <v>5945</v>
      </c>
      <c r="X2800" s="170" t="s">
        <v>157</v>
      </c>
      <c r="Y2800" s="171" t="s">
        <v>7244</v>
      </c>
      <c r="Z2800" s="167" t="s">
        <v>802</v>
      </c>
      <c r="AA2800" s="176">
        <v>15000</v>
      </c>
      <c r="AB2800" s="167" t="s">
        <v>11254</v>
      </c>
      <c r="AC2800" s="176">
        <v>15000</v>
      </c>
      <c r="AD2800" s="167" t="s">
        <v>11254</v>
      </c>
      <c r="AE2800" s="176">
        <v>9</v>
      </c>
    </row>
    <row r="2801" spans="1:31">
      <c r="A2801" s="178">
        <v>108283587160</v>
      </c>
      <c r="B2801" s="166">
        <v>46169</v>
      </c>
      <c r="C2801" s="167" t="s">
        <v>3524</v>
      </c>
      <c r="D2801" s="167" t="s">
        <v>3525</v>
      </c>
      <c r="E2801" s="167" t="s">
        <v>3526</v>
      </c>
      <c r="F2801" s="167" t="s">
        <v>3628</v>
      </c>
      <c r="G2801" s="167" t="s">
        <v>3603</v>
      </c>
      <c r="H2801" s="168">
        <v>46171</v>
      </c>
      <c r="I2801" s="167"/>
      <c r="J2801" s="169">
        <v>26161</v>
      </c>
      <c r="K2801" s="167" t="s">
        <v>55</v>
      </c>
      <c r="L2801" s="169">
        <v>1</v>
      </c>
      <c r="M2801" s="167" t="s">
        <v>3604</v>
      </c>
      <c r="N2801" s="169">
        <v>117.1</v>
      </c>
      <c r="O2801" s="167" t="s">
        <v>3505</v>
      </c>
      <c r="P2801" s="167"/>
      <c r="Q2801" s="167" t="s">
        <v>5049</v>
      </c>
      <c r="R2801" s="167" t="s">
        <v>3528</v>
      </c>
      <c r="S2801" s="169">
        <v>10</v>
      </c>
      <c r="T2801" s="167" t="s">
        <v>3560</v>
      </c>
      <c r="U2801" s="169" t="s">
        <v>3561</v>
      </c>
      <c r="V2801" s="167" t="s">
        <v>5933</v>
      </c>
      <c r="W2801" s="167" t="s">
        <v>5934</v>
      </c>
      <c r="X2801" s="170" t="s">
        <v>157</v>
      </c>
      <c r="Y2801" s="171" t="s">
        <v>7244</v>
      </c>
      <c r="Z2801" s="167" t="s">
        <v>802</v>
      </c>
      <c r="AA2801" s="176">
        <v>15000</v>
      </c>
      <c r="AB2801" s="167" t="s">
        <v>11254</v>
      </c>
      <c r="AC2801" s="176">
        <v>15000</v>
      </c>
      <c r="AD2801" s="167" t="s">
        <v>11254</v>
      </c>
      <c r="AE2801" s="176">
        <v>9</v>
      </c>
    </row>
    <row r="2802" spans="1:31">
      <c r="A2802" s="178">
        <v>108283587160</v>
      </c>
      <c r="B2802" s="166">
        <v>46169</v>
      </c>
      <c r="C2802" s="167" t="s">
        <v>3524</v>
      </c>
      <c r="D2802" s="167" t="s">
        <v>3525</v>
      </c>
      <c r="E2802" s="167" t="s">
        <v>3526</v>
      </c>
      <c r="F2802" s="167" t="s">
        <v>3628</v>
      </c>
      <c r="G2802" s="167" t="s">
        <v>3603</v>
      </c>
      <c r="H2802" s="168">
        <v>46171</v>
      </c>
      <c r="I2802" s="167"/>
      <c r="J2802" s="169">
        <v>26161</v>
      </c>
      <c r="K2802" s="167" t="s">
        <v>55</v>
      </c>
      <c r="L2802" s="169">
        <v>1</v>
      </c>
      <c r="M2802" s="167" t="s">
        <v>3604</v>
      </c>
      <c r="N2802" s="169">
        <v>117.1</v>
      </c>
      <c r="O2802" s="167" t="s">
        <v>3505</v>
      </c>
      <c r="P2802" s="167"/>
      <c r="Q2802" s="167" t="s">
        <v>5049</v>
      </c>
      <c r="R2802" s="167" t="s">
        <v>3528</v>
      </c>
      <c r="S2802" s="169">
        <v>9</v>
      </c>
      <c r="T2802" s="167" t="s">
        <v>3560</v>
      </c>
      <c r="U2802" s="169" t="s">
        <v>3561</v>
      </c>
      <c r="V2802" s="167" t="s">
        <v>5933</v>
      </c>
      <c r="W2802" s="167" t="s">
        <v>5934</v>
      </c>
      <c r="X2802" s="170" t="s">
        <v>157</v>
      </c>
      <c r="Y2802" s="171" t="s">
        <v>7244</v>
      </c>
      <c r="Z2802" s="167" t="s">
        <v>802</v>
      </c>
      <c r="AA2802" s="176">
        <v>60000</v>
      </c>
      <c r="AB2802" s="167" t="s">
        <v>11254</v>
      </c>
      <c r="AC2802" s="176">
        <v>60000</v>
      </c>
      <c r="AD2802" s="167" t="s">
        <v>11254</v>
      </c>
      <c r="AE2802" s="176">
        <v>36</v>
      </c>
    </row>
    <row r="2803" spans="1:31">
      <c r="A2803" s="178">
        <v>108283587160</v>
      </c>
      <c r="B2803" s="166">
        <v>46169</v>
      </c>
      <c r="C2803" s="167" t="s">
        <v>3524</v>
      </c>
      <c r="D2803" s="167" t="s">
        <v>3525</v>
      </c>
      <c r="E2803" s="167" t="s">
        <v>3526</v>
      </c>
      <c r="F2803" s="167" t="s">
        <v>3628</v>
      </c>
      <c r="G2803" s="167" t="s">
        <v>3603</v>
      </c>
      <c r="H2803" s="168">
        <v>46171</v>
      </c>
      <c r="I2803" s="167"/>
      <c r="J2803" s="169">
        <v>26161</v>
      </c>
      <c r="K2803" s="167" t="s">
        <v>55</v>
      </c>
      <c r="L2803" s="169">
        <v>1</v>
      </c>
      <c r="M2803" s="167" t="s">
        <v>3604</v>
      </c>
      <c r="N2803" s="169">
        <v>117.1</v>
      </c>
      <c r="O2803" s="167" t="s">
        <v>3505</v>
      </c>
      <c r="P2803" s="167"/>
      <c r="Q2803" s="167" t="s">
        <v>5049</v>
      </c>
      <c r="R2803" s="167" t="s">
        <v>3528</v>
      </c>
      <c r="S2803" s="169">
        <v>8</v>
      </c>
      <c r="T2803" s="167" t="s">
        <v>3560</v>
      </c>
      <c r="U2803" s="169" t="s">
        <v>3561</v>
      </c>
      <c r="V2803" s="167" t="s">
        <v>5933</v>
      </c>
      <c r="W2803" s="167" t="s">
        <v>5934</v>
      </c>
      <c r="X2803" s="170" t="s">
        <v>157</v>
      </c>
      <c r="Y2803" s="171" t="s">
        <v>7244</v>
      </c>
      <c r="Z2803" s="167" t="s">
        <v>802</v>
      </c>
      <c r="AA2803" s="176">
        <v>15000</v>
      </c>
      <c r="AB2803" s="167" t="s">
        <v>11254</v>
      </c>
      <c r="AC2803" s="176">
        <v>15000</v>
      </c>
      <c r="AD2803" s="167" t="s">
        <v>11254</v>
      </c>
      <c r="AE2803" s="176">
        <v>9</v>
      </c>
    </row>
    <row r="2804" spans="1:31">
      <c r="A2804" s="178">
        <v>108283587160</v>
      </c>
      <c r="B2804" s="166">
        <v>46169</v>
      </c>
      <c r="C2804" s="167" t="s">
        <v>3524</v>
      </c>
      <c r="D2804" s="167" t="s">
        <v>3525</v>
      </c>
      <c r="E2804" s="167" t="s">
        <v>3526</v>
      </c>
      <c r="F2804" s="167" t="s">
        <v>3628</v>
      </c>
      <c r="G2804" s="167" t="s">
        <v>3603</v>
      </c>
      <c r="H2804" s="168">
        <v>46171</v>
      </c>
      <c r="I2804" s="167"/>
      <c r="J2804" s="169">
        <v>26161</v>
      </c>
      <c r="K2804" s="167" t="s">
        <v>55</v>
      </c>
      <c r="L2804" s="169">
        <v>1</v>
      </c>
      <c r="M2804" s="167" t="s">
        <v>3604</v>
      </c>
      <c r="N2804" s="169">
        <v>117.1</v>
      </c>
      <c r="O2804" s="167" t="s">
        <v>3505</v>
      </c>
      <c r="P2804" s="167"/>
      <c r="Q2804" s="167" t="s">
        <v>5049</v>
      </c>
      <c r="R2804" s="167" t="s">
        <v>3528</v>
      </c>
      <c r="S2804" s="169">
        <v>7</v>
      </c>
      <c r="T2804" s="167" t="s">
        <v>3560</v>
      </c>
      <c r="U2804" s="169" t="s">
        <v>3561</v>
      </c>
      <c r="V2804" s="167" t="s">
        <v>5933</v>
      </c>
      <c r="W2804" s="167" t="s">
        <v>5934</v>
      </c>
      <c r="X2804" s="170" t="s">
        <v>157</v>
      </c>
      <c r="Y2804" s="171" t="s">
        <v>7244</v>
      </c>
      <c r="Z2804" s="167" t="s">
        <v>802</v>
      </c>
      <c r="AA2804" s="176">
        <v>60000</v>
      </c>
      <c r="AB2804" s="167" t="s">
        <v>11254</v>
      </c>
      <c r="AC2804" s="176">
        <v>60000</v>
      </c>
      <c r="AD2804" s="167" t="s">
        <v>11254</v>
      </c>
      <c r="AE2804" s="176">
        <v>36</v>
      </c>
    </row>
    <row r="2805" spans="1:31">
      <c r="A2805" s="178">
        <v>108283587160</v>
      </c>
      <c r="B2805" s="166">
        <v>46169</v>
      </c>
      <c r="C2805" s="167" t="s">
        <v>3524</v>
      </c>
      <c r="D2805" s="167" t="s">
        <v>3525</v>
      </c>
      <c r="E2805" s="167" t="s">
        <v>3526</v>
      </c>
      <c r="F2805" s="167" t="s">
        <v>3628</v>
      </c>
      <c r="G2805" s="167" t="s">
        <v>3603</v>
      </c>
      <c r="H2805" s="168">
        <v>46171</v>
      </c>
      <c r="I2805" s="167"/>
      <c r="J2805" s="169">
        <v>26161</v>
      </c>
      <c r="K2805" s="167" t="s">
        <v>55</v>
      </c>
      <c r="L2805" s="169">
        <v>1</v>
      </c>
      <c r="M2805" s="167" t="s">
        <v>3604</v>
      </c>
      <c r="N2805" s="169">
        <v>117.1</v>
      </c>
      <c r="O2805" s="167" t="s">
        <v>3505</v>
      </c>
      <c r="P2805" s="167"/>
      <c r="Q2805" s="167" t="s">
        <v>5049</v>
      </c>
      <c r="R2805" s="167" t="s">
        <v>3528</v>
      </c>
      <c r="S2805" s="169">
        <v>6</v>
      </c>
      <c r="T2805" s="167" t="s">
        <v>3560</v>
      </c>
      <c r="U2805" s="169" t="s">
        <v>3561</v>
      </c>
      <c r="V2805" s="167" t="s">
        <v>7266</v>
      </c>
      <c r="W2805" s="167" t="s">
        <v>7267</v>
      </c>
      <c r="X2805" s="170" t="s">
        <v>3533</v>
      </c>
      <c r="Y2805" s="171" t="s">
        <v>7244</v>
      </c>
      <c r="Z2805" s="167" t="s">
        <v>802</v>
      </c>
      <c r="AA2805" s="176">
        <v>24000</v>
      </c>
      <c r="AB2805" s="167" t="s">
        <v>11254</v>
      </c>
      <c r="AC2805" s="176">
        <v>24000</v>
      </c>
      <c r="AD2805" s="167" t="s">
        <v>11254</v>
      </c>
      <c r="AE2805" s="176">
        <v>108.72</v>
      </c>
    </row>
    <row r="2806" spans="1:31">
      <c r="A2806" s="178">
        <v>108283587160</v>
      </c>
      <c r="B2806" s="166">
        <v>46169</v>
      </c>
      <c r="C2806" s="167" t="s">
        <v>3524</v>
      </c>
      <c r="D2806" s="167" t="s">
        <v>3525</v>
      </c>
      <c r="E2806" s="167" t="s">
        <v>3526</v>
      </c>
      <c r="F2806" s="167" t="s">
        <v>3628</v>
      </c>
      <c r="G2806" s="167" t="s">
        <v>3603</v>
      </c>
      <c r="H2806" s="168">
        <v>46171</v>
      </c>
      <c r="I2806" s="167"/>
      <c r="J2806" s="169">
        <v>26161</v>
      </c>
      <c r="K2806" s="167" t="s">
        <v>55</v>
      </c>
      <c r="L2806" s="169">
        <v>1</v>
      </c>
      <c r="M2806" s="167" t="s">
        <v>3604</v>
      </c>
      <c r="N2806" s="169">
        <v>117.1</v>
      </c>
      <c r="O2806" s="167" t="s">
        <v>3505</v>
      </c>
      <c r="P2806" s="167"/>
      <c r="Q2806" s="167" t="s">
        <v>5049</v>
      </c>
      <c r="R2806" s="167" t="s">
        <v>3528</v>
      </c>
      <c r="S2806" s="169">
        <v>5</v>
      </c>
      <c r="T2806" s="167" t="s">
        <v>3535</v>
      </c>
      <c r="U2806" s="169" t="s">
        <v>3536</v>
      </c>
      <c r="V2806" s="167" t="s">
        <v>7268</v>
      </c>
      <c r="W2806" s="167" t="s">
        <v>7269</v>
      </c>
      <c r="X2806" s="170" t="s">
        <v>3533</v>
      </c>
      <c r="Y2806" s="171" t="s">
        <v>7244</v>
      </c>
      <c r="Z2806" s="167" t="s">
        <v>802</v>
      </c>
      <c r="AA2806" s="176">
        <v>3000</v>
      </c>
      <c r="AB2806" s="167" t="s">
        <v>11254</v>
      </c>
      <c r="AC2806" s="176">
        <v>3000</v>
      </c>
      <c r="AD2806" s="167" t="s">
        <v>11254</v>
      </c>
      <c r="AE2806" s="176">
        <v>768.6</v>
      </c>
    </row>
    <row r="2807" spans="1:31">
      <c r="A2807" s="178">
        <v>108283587160</v>
      </c>
      <c r="B2807" s="166">
        <v>46169</v>
      </c>
      <c r="C2807" s="167" t="s">
        <v>3524</v>
      </c>
      <c r="D2807" s="167" t="s">
        <v>3525</v>
      </c>
      <c r="E2807" s="167" t="s">
        <v>3526</v>
      </c>
      <c r="F2807" s="167" t="s">
        <v>3628</v>
      </c>
      <c r="G2807" s="167" t="s">
        <v>3603</v>
      </c>
      <c r="H2807" s="168">
        <v>46171</v>
      </c>
      <c r="I2807" s="167"/>
      <c r="J2807" s="169">
        <v>26161</v>
      </c>
      <c r="K2807" s="167" t="s">
        <v>55</v>
      </c>
      <c r="L2807" s="169">
        <v>1</v>
      </c>
      <c r="M2807" s="167" t="s">
        <v>3604</v>
      </c>
      <c r="N2807" s="169">
        <v>117.1</v>
      </c>
      <c r="O2807" s="167" t="s">
        <v>3505</v>
      </c>
      <c r="P2807" s="167"/>
      <c r="Q2807" s="167" t="s">
        <v>5049</v>
      </c>
      <c r="R2807" s="167" t="s">
        <v>3528</v>
      </c>
      <c r="S2807" s="169">
        <v>4</v>
      </c>
      <c r="T2807" s="167" t="s">
        <v>3560</v>
      </c>
      <c r="U2807" s="169" t="s">
        <v>3561</v>
      </c>
      <c r="V2807" s="167" t="s">
        <v>7266</v>
      </c>
      <c r="W2807" s="167" t="s">
        <v>7267</v>
      </c>
      <c r="X2807" s="170" t="s">
        <v>3533</v>
      </c>
      <c r="Y2807" s="171" t="s">
        <v>7244</v>
      </c>
      <c r="Z2807" s="167" t="s">
        <v>802</v>
      </c>
      <c r="AA2807" s="176">
        <v>48000</v>
      </c>
      <c r="AB2807" s="167" t="s">
        <v>11254</v>
      </c>
      <c r="AC2807" s="176">
        <v>48000</v>
      </c>
      <c r="AD2807" s="167" t="s">
        <v>11254</v>
      </c>
      <c r="AE2807" s="176">
        <v>217.44</v>
      </c>
    </row>
    <row r="2808" spans="1:31">
      <c r="A2808" s="178">
        <v>108283587160</v>
      </c>
      <c r="B2808" s="166">
        <v>46169</v>
      </c>
      <c r="C2808" s="167" t="s">
        <v>3524</v>
      </c>
      <c r="D2808" s="167" t="s">
        <v>3525</v>
      </c>
      <c r="E2808" s="167" t="s">
        <v>3526</v>
      </c>
      <c r="F2808" s="167" t="s">
        <v>3628</v>
      </c>
      <c r="G2808" s="167" t="s">
        <v>3603</v>
      </c>
      <c r="H2808" s="168">
        <v>46171</v>
      </c>
      <c r="I2808" s="167"/>
      <c r="J2808" s="169">
        <v>26161</v>
      </c>
      <c r="K2808" s="167" t="s">
        <v>55</v>
      </c>
      <c r="L2808" s="169">
        <v>1</v>
      </c>
      <c r="M2808" s="167" t="s">
        <v>3604</v>
      </c>
      <c r="N2808" s="169">
        <v>117.1</v>
      </c>
      <c r="O2808" s="167" t="s">
        <v>3505</v>
      </c>
      <c r="P2808" s="167"/>
      <c r="Q2808" s="167" t="s">
        <v>5049</v>
      </c>
      <c r="R2808" s="167" t="s">
        <v>3528</v>
      </c>
      <c r="S2808" s="169">
        <v>3</v>
      </c>
      <c r="T2808" s="167" t="s">
        <v>3535</v>
      </c>
      <c r="U2808" s="169" t="s">
        <v>3536</v>
      </c>
      <c r="V2808" s="167" t="s">
        <v>7270</v>
      </c>
      <c r="W2808" s="167" t="s">
        <v>7271</v>
      </c>
      <c r="X2808" s="170" t="s">
        <v>3533</v>
      </c>
      <c r="Y2808" s="171" t="s">
        <v>7244</v>
      </c>
      <c r="Z2808" s="167" t="s">
        <v>802</v>
      </c>
      <c r="AA2808" s="176">
        <v>10000</v>
      </c>
      <c r="AB2808" s="167" t="s">
        <v>11254</v>
      </c>
      <c r="AC2808" s="176">
        <v>10000</v>
      </c>
      <c r="AD2808" s="167" t="s">
        <v>11254</v>
      </c>
      <c r="AE2808" s="176">
        <v>20</v>
      </c>
    </row>
    <row r="2809" spans="1:31">
      <c r="A2809" s="178">
        <v>108283587160</v>
      </c>
      <c r="B2809" s="166">
        <v>46169</v>
      </c>
      <c r="C2809" s="167" t="s">
        <v>3524</v>
      </c>
      <c r="D2809" s="167" t="s">
        <v>3525</v>
      </c>
      <c r="E2809" s="167" t="s">
        <v>3526</v>
      </c>
      <c r="F2809" s="167" t="s">
        <v>3628</v>
      </c>
      <c r="G2809" s="167" t="s">
        <v>3603</v>
      </c>
      <c r="H2809" s="168">
        <v>46171</v>
      </c>
      <c r="I2809" s="167"/>
      <c r="J2809" s="169">
        <v>26161</v>
      </c>
      <c r="K2809" s="167" t="s">
        <v>55</v>
      </c>
      <c r="L2809" s="169">
        <v>1</v>
      </c>
      <c r="M2809" s="167" t="s">
        <v>3604</v>
      </c>
      <c r="N2809" s="169">
        <v>117.1</v>
      </c>
      <c r="O2809" s="167" t="s">
        <v>3505</v>
      </c>
      <c r="P2809" s="167"/>
      <c r="Q2809" s="167" t="s">
        <v>5049</v>
      </c>
      <c r="R2809" s="167" t="s">
        <v>3528</v>
      </c>
      <c r="S2809" s="169">
        <v>2</v>
      </c>
      <c r="T2809" s="167" t="s">
        <v>3560</v>
      </c>
      <c r="U2809" s="169" t="s">
        <v>3561</v>
      </c>
      <c r="V2809" s="167" t="s">
        <v>7272</v>
      </c>
      <c r="W2809" s="167" t="s">
        <v>7273</v>
      </c>
      <c r="X2809" s="170" t="s">
        <v>157</v>
      </c>
      <c r="Y2809" s="171" t="s">
        <v>7244</v>
      </c>
      <c r="Z2809" s="167" t="s">
        <v>802</v>
      </c>
      <c r="AA2809" s="176">
        <v>50000</v>
      </c>
      <c r="AB2809" s="167" t="s">
        <v>11254</v>
      </c>
      <c r="AC2809" s="176">
        <v>50000</v>
      </c>
      <c r="AD2809" s="167" t="s">
        <v>11254</v>
      </c>
      <c r="AE2809" s="176">
        <v>500</v>
      </c>
    </row>
    <row r="2810" spans="1:31">
      <c r="A2810" s="178">
        <v>108283587160</v>
      </c>
      <c r="B2810" s="166">
        <v>46169</v>
      </c>
      <c r="C2810" s="167" t="s">
        <v>3524</v>
      </c>
      <c r="D2810" s="167" t="s">
        <v>3525</v>
      </c>
      <c r="E2810" s="167" t="s">
        <v>3526</v>
      </c>
      <c r="F2810" s="167" t="s">
        <v>3628</v>
      </c>
      <c r="G2810" s="167" t="s">
        <v>3603</v>
      </c>
      <c r="H2810" s="168">
        <v>46171</v>
      </c>
      <c r="I2810" s="167"/>
      <c r="J2810" s="169">
        <v>26161</v>
      </c>
      <c r="K2810" s="167" t="s">
        <v>55</v>
      </c>
      <c r="L2810" s="169">
        <v>1</v>
      </c>
      <c r="M2810" s="167" t="s">
        <v>3604</v>
      </c>
      <c r="N2810" s="169">
        <v>117.1</v>
      </c>
      <c r="O2810" s="167" t="s">
        <v>3505</v>
      </c>
      <c r="P2810" s="167"/>
      <c r="Q2810" s="167" t="s">
        <v>5049</v>
      </c>
      <c r="R2810" s="167" t="s">
        <v>3528</v>
      </c>
      <c r="S2810" s="169">
        <v>1</v>
      </c>
      <c r="T2810" s="167" t="s">
        <v>3560</v>
      </c>
      <c r="U2810" s="169" t="s">
        <v>3561</v>
      </c>
      <c r="V2810" s="167" t="s">
        <v>7245</v>
      </c>
      <c r="W2810" s="167" t="s">
        <v>7246</v>
      </c>
      <c r="X2810" s="170" t="s">
        <v>3533</v>
      </c>
      <c r="Y2810" s="171" t="s">
        <v>7244</v>
      </c>
      <c r="Z2810" s="167" t="s">
        <v>802</v>
      </c>
      <c r="AA2810" s="176">
        <v>3000</v>
      </c>
      <c r="AB2810" s="167" t="s">
        <v>11254</v>
      </c>
      <c r="AC2810" s="176">
        <v>3000</v>
      </c>
      <c r="AD2810" s="167" t="s">
        <v>11254</v>
      </c>
      <c r="AE2810" s="176">
        <v>455.7</v>
      </c>
    </row>
    <row r="2811" spans="1:31">
      <c r="A2811" s="178">
        <v>108283683800</v>
      </c>
      <c r="B2811" s="166">
        <v>46169</v>
      </c>
      <c r="C2811" s="167" t="s">
        <v>3524</v>
      </c>
      <c r="D2811" s="167" t="s">
        <v>3525</v>
      </c>
      <c r="E2811" s="167" t="s">
        <v>3526</v>
      </c>
      <c r="F2811" s="167" t="s">
        <v>3501</v>
      </c>
      <c r="G2811" s="167" t="s">
        <v>3502</v>
      </c>
      <c r="H2811" s="168">
        <v>46170</v>
      </c>
      <c r="I2811" s="167"/>
      <c r="J2811" s="169">
        <v>26161</v>
      </c>
      <c r="K2811" s="167" t="s">
        <v>55</v>
      </c>
      <c r="L2811" s="169">
        <v>1</v>
      </c>
      <c r="M2811" s="167" t="s">
        <v>3513</v>
      </c>
      <c r="N2811" s="169">
        <v>0.8</v>
      </c>
      <c r="O2811" s="167" t="s">
        <v>3505</v>
      </c>
      <c r="P2811" s="167"/>
      <c r="Q2811" s="167" t="s">
        <v>3527</v>
      </c>
      <c r="R2811" s="167" t="s">
        <v>3528</v>
      </c>
      <c r="S2811" s="169">
        <v>1</v>
      </c>
      <c r="T2811" s="167" t="s">
        <v>3529</v>
      </c>
      <c r="U2811" s="169" t="s">
        <v>3530</v>
      </c>
      <c r="V2811" s="167" t="s">
        <v>7274</v>
      </c>
      <c r="W2811" s="167" t="s">
        <v>4431</v>
      </c>
      <c r="X2811" s="170" t="s">
        <v>157</v>
      </c>
      <c r="Y2811" s="171" t="s">
        <v>385</v>
      </c>
      <c r="Z2811" s="167" t="s">
        <v>805</v>
      </c>
      <c r="AA2811" s="176">
        <v>10000</v>
      </c>
      <c r="AB2811" s="167" t="s">
        <v>11254</v>
      </c>
      <c r="AC2811" s="176">
        <v>10000</v>
      </c>
      <c r="AD2811" s="167" t="s">
        <v>11254</v>
      </c>
      <c r="AE2811" s="176">
        <v>1160</v>
      </c>
    </row>
    <row r="2812" spans="1:31">
      <c r="A2812" s="178">
        <v>108283742710</v>
      </c>
      <c r="B2812" s="166">
        <v>46169</v>
      </c>
      <c r="C2812" s="167" t="s">
        <v>3524</v>
      </c>
      <c r="D2812" s="167" t="s">
        <v>3525</v>
      </c>
      <c r="E2812" s="167" t="s">
        <v>3526</v>
      </c>
      <c r="F2812" s="167" t="s">
        <v>3501</v>
      </c>
      <c r="G2812" s="167" t="s">
        <v>3502</v>
      </c>
      <c r="H2812" s="168">
        <v>46170</v>
      </c>
      <c r="I2812" s="167"/>
      <c r="J2812" s="169">
        <v>26161</v>
      </c>
      <c r="K2812" s="167" t="s">
        <v>55</v>
      </c>
      <c r="L2812" s="169">
        <v>1</v>
      </c>
      <c r="M2812" s="167" t="s">
        <v>3513</v>
      </c>
      <c r="N2812" s="169">
        <v>1.6</v>
      </c>
      <c r="O2812" s="167" t="s">
        <v>3505</v>
      </c>
      <c r="P2812" s="167"/>
      <c r="Q2812" s="167" t="s">
        <v>3527</v>
      </c>
      <c r="R2812" s="167" t="s">
        <v>3528</v>
      </c>
      <c r="S2812" s="169">
        <v>1</v>
      </c>
      <c r="T2812" s="167" t="s">
        <v>3529</v>
      </c>
      <c r="U2812" s="169" t="s">
        <v>3530</v>
      </c>
      <c r="V2812" s="167" t="s">
        <v>6119</v>
      </c>
      <c r="W2812" s="167" t="s">
        <v>4620</v>
      </c>
      <c r="X2812" s="170" t="s">
        <v>157</v>
      </c>
      <c r="Y2812" s="171" t="s">
        <v>392</v>
      </c>
      <c r="Z2812" s="167" t="s">
        <v>788</v>
      </c>
      <c r="AA2812" s="176">
        <v>2000</v>
      </c>
      <c r="AB2812" s="167" t="s">
        <v>11254</v>
      </c>
      <c r="AC2812" s="176">
        <v>2000</v>
      </c>
      <c r="AD2812" s="167" t="s">
        <v>11254</v>
      </c>
      <c r="AE2812" s="176">
        <v>15720</v>
      </c>
    </row>
    <row r="2813" spans="1:31">
      <c r="A2813" s="178">
        <v>108284045440</v>
      </c>
      <c r="B2813" s="166">
        <v>46169</v>
      </c>
      <c r="C2813" s="167" t="s">
        <v>3524</v>
      </c>
      <c r="D2813" s="167" t="s">
        <v>3525</v>
      </c>
      <c r="E2813" s="167" t="s">
        <v>3526</v>
      </c>
      <c r="F2813" s="167" t="s">
        <v>3501</v>
      </c>
      <c r="G2813" s="167" t="s">
        <v>3502</v>
      </c>
      <c r="H2813" s="168">
        <v>46170</v>
      </c>
      <c r="I2813" s="167"/>
      <c r="J2813" s="169">
        <v>26161</v>
      </c>
      <c r="K2813" s="167" t="s">
        <v>55</v>
      </c>
      <c r="L2813" s="169">
        <v>1</v>
      </c>
      <c r="M2813" s="167" t="s">
        <v>3504</v>
      </c>
      <c r="N2813" s="169">
        <v>56.7</v>
      </c>
      <c r="O2813" s="167" t="s">
        <v>3505</v>
      </c>
      <c r="P2813" s="167"/>
      <c r="Q2813" s="167" t="s">
        <v>3514</v>
      </c>
      <c r="R2813" s="167" t="s">
        <v>3528</v>
      </c>
      <c r="S2813" s="169">
        <v>17</v>
      </c>
      <c r="T2813" s="167" t="s">
        <v>3529</v>
      </c>
      <c r="U2813" s="169" t="s">
        <v>3530</v>
      </c>
      <c r="V2813" s="167" t="s">
        <v>7275</v>
      </c>
      <c r="W2813" s="167" t="s">
        <v>4883</v>
      </c>
      <c r="X2813" s="170" t="s">
        <v>160</v>
      </c>
      <c r="Y2813" s="171" t="s">
        <v>3207</v>
      </c>
      <c r="Z2813" s="167" t="s">
        <v>808</v>
      </c>
      <c r="AA2813" s="176">
        <v>980</v>
      </c>
      <c r="AB2813" s="167" t="s">
        <v>11254</v>
      </c>
      <c r="AC2813" s="176">
        <v>980</v>
      </c>
      <c r="AD2813" s="167" t="s">
        <v>11254</v>
      </c>
      <c r="AE2813" s="176">
        <v>3224.2</v>
      </c>
    </row>
    <row r="2814" spans="1:31">
      <c r="A2814" s="178">
        <v>108284045440</v>
      </c>
      <c r="B2814" s="166">
        <v>46169</v>
      </c>
      <c r="C2814" s="167" t="s">
        <v>3524</v>
      </c>
      <c r="D2814" s="167" t="s">
        <v>3525</v>
      </c>
      <c r="E2814" s="167" t="s">
        <v>3526</v>
      </c>
      <c r="F2814" s="167" t="s">
        <v>3501</v>
      </c>
      <c r="G2814" s="167" t="s">
        <v>3502</v>
      </c>
      <c r="H2814" s="168">
        <v>46170</v>
      </c>
      <c r="I2814" s="167"/>
      <c r="J2814" s="169">
        <v>26161</v>
      </c>
      <c r="K2814" s="167" t="s">
        <v>55</v>
      </c>
      <c r="L2814" s="169">
        <v>1</v>
      </c>
      <c r="M2814" s="167" t="s">
        <v>3504</v>
      </c>
      <c r="N2814" s="169">
        <v>56.7</v>
      </c>
      <c r="O2814" s="167" t="s">
        <v>3505</v>
      </c>
      <c r="P2814" s="167"/>
      <c r="Q2814" s="167" t="s">
        <v>3514</v>
      </c>
      <c r="R2814" s="167" t="s">
        <v>3528</v>
      </c>
      <c r="S2814" s="169">
        <v>16</v>
      </c>
      <c r="T2814" s="167" t="s">
        <v>3560</v>
      </c>
      <c r="U2814" s="169" t="s">
        <v>3561</v>
      </c>
      <c r="V2814" s="167" t="s">
        <v>4058</v>
      </c>
      <c r="W2814" s="167" t="s">
        <v>4059</v>
      </c>
      <c r="X2814" s="170" t="s">
        <v>3533</v>
      </c>
      <c r="Y2814" s="171" t="s">
        <v>3207</v>
      </c>
      <c r="Z2814" s="167" t="s">
        <v>808</v>
      </c>
      <c r="AA2814" s="176">
        <v>16000</v>
      </c>
      <c r="AB2814" s="167" t="s">
        <v>11254</v>
      </c>
      <c r="AC2814" s="176">
        <v>16000</v>
      </c>
      <c r="AD2814" s="167" t="s">
        <v>11254</v>
      </c>
      <c r="AE2814" s="176">
        <v>3300.8</v>
      </c>
    </row>
    <row r="2815" spans="1:31">
      <c r="A2815" s="178">
        <v>108284045440</v>
      </c>
      <c r="B2815" s="166">
        <v>46169</v>
      </c>
      <c r="C2815" s="167" t="s">
        <v>3524</v>
      </c>
      <c r="D2815" s="167" t="s">
        <v>3525</v>
      </c>
      <c r="E2815" s="167" t="s">
        <v>3526</v>
      </c>
      <c r="F2815" s="167" t="s">
        <v>3501</v>
      </c>
      <c r="G2815" s="167" t="s">
        <v>3502</v>
      </c>
      <c r="H2815" s="168">
        <v>46170</v>
      </c>
      <c r="I2815" s="167"/>
      <c r="J2815" s="169">
        <v>26161</v>
      </c>
      <c r="K2815" s="167" t="s">
        <v>55</v>
      </c>
      <c r="L2815" s="169">
        <v>1</v>
      </c>
      <c r="M2815" s="167" t="s">
        <v>3504</v>
      </c>
      <c r="N2815" s="169">
        <v>56.7</v>
      </c>
      <c r="O2815" s="167" t="s">
        <v>3505</v>
      </c>
      <c r="P2815" s="167"/>
      <c r="Q2815" s="167" t="s">
        <v>3514</v>
      </c>
      <c r="R2815" s="167" t="s">
        <v>3528</v>
      </c>
      <c r="S2815" s="169">
        <v>15</v>
      </c>
      <c r="T2815" s="167" t="s">
        <v>3560</v>
      </c>
      <c r="U2815" s="169" t="s">
        <v>3561</v>
      </c>
      <c r="V2815" s="167" t="s">
        <v>4058</v>
      </c>
      <c r="W2815" s="167" t="s">
        <v>4059</v>
      </c>
      <c r="X2815" s="170" t="s">
        <v>3533</v>
      </c>
      <c r="Y2815" s="171" t="s">
        <v>3207</v>
      </c>
      <c r="Z2815" s="167" t="s">
        <v>808</v>
      </c>
      <c r="AA2815" s="176">
        <v>42000</v>
      </c>
      <c r="AB2815" s="167" t="s">
        <v>11254</v>
      </c>
      <c r="AC2815" s="176">
        <v>42000</v>
      </c>
      <c r="AD2815" s="167" t="s">
        <v>11254</v>
      </c>
      <c r="AE2815" s="176">
        <v>8664.6</v>
      </c>
    </row>
    <row r="2816" spans="1:31">
      <c r="A2816" s="178">
        <v>108284045440</v>
      </c>
      <c r="B2816" s="166">
        <v>46169</v>
      </c>
      <c r="C2816" s="167" t="s">
        <v>3524</v>
      </c>
      <c r="D2816" s="167" t="s">
        <v>3525</v>
      </c>
      <c r="E2816" s="167" t="s">
        <v>3526</v>
      </c>
      <c r="F2816" s="167" t="s">
        <v>3501</v>
      </c>
      <c r="G2816" s="167" t="s">
        <v>3502</v>
      </c>
      <c r="H2816" s="168">
        <v>46170</v>
      </c>
      <c r="I2816" s="167"/>
      <c r="J2816" s="169">
        <v>26161</v>
      </c>
      <c r="K2816" s="167" t="s">
        <v>55</v>
      </c>
      <c r="L2816" s="169">
        <v>1</v>
      </c>
      <c r="M2816" s="167" t="s">
        <v>3504</v>
      </c>
      <c r="N2816" s="169">
        <v>56.7</v>
      </c>
      <c r="O2816" s="167" t="s">
        <v>3505</v>
      </c>
      <c r="P2816" s="167"/>
      <c r="Q2816" s="167" t="s">
        <v>3514</v>
      </c>
      <c r="R2816" s="167" t="s">
        <v>3528</v>
      </c>
      <c r="S2816" s="169">
        <v>14</v>
      </c>
      <c r="T2816" s="167" t="s">
        <v>3529</v>
      </c>
      <c r="U2816" s="169" t="s">
        <v>3530</v>
      </c>
      <c r="V2816" s="167" t="s">
        <v>6999</v>
      </c>
      <c r="W2816" s="167" t="s">
        <v>7000</v>
      </c>
      <c r="X2816" s="170" t="s">
        <v>3533</v>
      </c>
      <c r="Y2816" s="171" t="s">
        <v>3207</v>
      </c>
      <c r="Z2816" s="167" t="s">
        <v>808</v>
      </c>
      <c r="AA2816" s="176">
        <v>3000</v>
      </c>
      <c r="AB2816" s="167" t="s">
        <v>11254</v>
      </c>
      <c r="AC2816" s="176">
        <v>3000</v>
      </c>
      <c r="AD2816" s="167" t="s">
        <v>11254</v>
      </c>
      <c r="AE2816" s="176">
        <v>3523.8</v>
      </c>
    </row>
    <row r="2817" spans="1:31">
      <c r="A2817" s="178">
        <v>108284045440</v>
      </c>
      <c r="B2817" s="166">
        <v>46169</v>
      </c>
      <c r="C2817" s="167" t="s">
        <v>3524</v>
      </c>
      <c r="D2817" s="167" t="s">
        <v>3525</v>
      </c>
      <c r="E2817" s="167" t="s">
        <v>3526</v>
      </c>
      <c r="F2817" s="167" t="s">
        <v>3501</v>
      </c>
      <c r="G2817" s="167" t="s">
        <v>3502</v>
      </c>
      <c r="H2817" s="168">
        <v>46170</v>
      </c>
      <c r="I2817" s="167"/>
      <c r="J2817" s="169">
        <v>26161</v>
      </c>
      <c r="K2817" s="167" t="s">
        <v>55</v>
      </c>
      <c r="L2817" s="169">
        <v>1</v>
      </c>
      <c r="M2817" s="167" t="s">
        <v>3504</v>
      </c>
      <c r="N2817" s="169">
        <v>56.7</v>
      </c>
      <c r="O2817" s="167" t="s">
        <v>3505</v>
      </c>
      <c r="P2817" s="167"/>
      <c r="Q2817" s="167" t="s">
        <v>3514</v>
      </c>
      <c r="R2817" s="167" t="s">
        <v>3528</v>
      </c>
      <c r="S2817" s="169">
        <v>13</v>
      </c>
      <c r="T2817" s="167" t="s">
        <v>3560</v>
      </c>
      <c r="U2817" s="169" t="s">
        <v>3561</v>
      </c>
      <c r="V2817" s="167" t="s">
        <v>4058</v>
      </c>
      <c r="W2817" s="167" t="s">
        <v>4059</v>
      </c>
      <c r="X2817" s="170" t="s">
        <v>3533</v>
      </c>
      <c r="Y2817" s="171" t="s">
        <v>3207</v>
      </c>
      <c r="Z2817" s="167" t="s">
        <v>808</v>
      </c>
      <c r="AA2817" s="176">
        <v>44000</v>
      </c>
      <c r="AB2817" s="167" t="s">
        <v>11254</v>
      </c>
      <c r="AC2817" s="176">
        <v>44000</v>
      </c>
      <c r="AD2817" s="167" t="s">
        <v>11254</v>
      </c>
      <c r="AE2817" s="176">
        <v>9077.2000000000007</v>
      </c>
    </row>
    <row r="2818" spans="1:31">
      <c r="A2818" s="178">
        <v>108284045440</v>
      </c>
      <c r="B2818" s="166">
        <v>46169</v>
      </c>
      <c r="C2818" s="167" t="s">
        <v>3524</v>
      </c>
      <c r="D2818" s="167" t="s">
        <v>3525</v>
      </c>
      <c r="E2818" s="167" t="s">
        <v>3526</v>
      </c>
      <c r="F2818" s="167" t="s">
        <v>3501</v>
      </c>
      <c r="G2818" s="167" t="s">
        <v>3502</v>
      </c>
      <c r="H2818" s="168">
        <v>46170</v>
      </c>
      <c r="I2818" s="167"/>
      <c r="J2818" s="169">
        <v>26161</v>
      </c>
      <c r="K2818" s="167" t="s">
        <v>55</v>
      </c>
      <c r="L2818" s="169">
        <v>1</v>
      </c>
      <c r="M2818" s="167" t="s">
        <v>3504</v>
      </c>
      <c r="N2818" s="169">
        <v>56.7</v>
      </c>
      <c r="O2818" s="167" t="s">
        <v>3505</v>
      </c>
      <c r="P2818" s="167"/>
      <c r="Q2818" s="167" t="s">
        <v>3514</v>
      </c>
      <c r="R2818" s="167" t="s">
        <v>3528</v>
      </c>
      <c r="S2818" s="169">
        <v>12</v>
      </c>
      <c r="T2818" s="167" t="s">
        <v>3529</v>
      </c>
      <c r="U2818" s="169" t="s">
        <v>3530</v>
      </c>
      <c r="V2818" s="167" t="s">
        <v>4342</v>
      </c>
      <c r="W2818" s="167" t="s">
        <v>4343</v>
      </c>
      <c r="X2818" s="170" t="s">
        <v>3533</v>
      </c>
      <c r="Y2818" s="171" t="s">
        <v>3207</v>
      </c>
      <c r="Z2818" s="167" t="s">
        <v>808</v>
      </c>
      <c r="AA2818" s="176">
        <v>4000</v>
      </c>
      <c r="AB2818" s="167" t="s">
        <v>11254</v>
      </c>
      <c r="AC2818" s="176">
        <v>4000</v>
      </c>
      <c r="AD2818" s="167" t="s">
        <v>11254</v>
      </c>
      <c r="AE2818" s="176">
        <v>9960</v>
      </c>
    </row>
    <row r="2819" spans="1:31">
      <c r="A2819" s="178">
        <v>108284045440</v>
      </c>
      <c r="B2819" s="166">
        <v>46169</v>
      </c>
      <c r="C2819" s="167" t="s">
        <v>3524</v>
      </c>
      <c r="D2819" s="167" t="s">
        <v>3525</v>
      </c>
      <c r="E2819" s="167" t="s">
        <v>3526</v>
      </c>
      <c r="F2819" s="167" t="s">
        <v>3501</v>
      </c>
      <c r="G2819" s="167" t="s">
        <v>3502</v>
      </c>
      <c r="H2819" s="168">
        <v>46170</v>
      </c>
      <c r="I2819" s="167"/>
      <c r="J2819" s="169">
        <v>26161</v>
      </c>
      <c r="K2819" s="167" t="s">
        <v>55</v>
      </c>
      <c r="L2819" s="169">
        <v>1</v>
      </c>
      <c r="M2819" s="167" t="s">
        <v>3504</v>
      </c>
      <c r="N2819" s="169">
        <v>56.7</v>
      </c>
      <c r="O2819" s="167" t="s">
        <v>3505</v>
      </c>
      <c r="P2819" s="167"/>
      <c r="Q2819" s="167" t="s">
        <v>3514</v>
      </c>
      <c r="R2819" s="167" t="s">
        <v>3528</v>
      </c>
      <c r="S2819" s="169">
        <v>11</v>
      </c>
      <c r="T2819" s="167" t="s">
        <v>3545</v>
      </c>
      <c r="U2819" s="169" t="s">
        <v>3546</v>
      </c>
      <c r="V2819" s="167" t="s">
        <v>7276</v>
      </c>
      <c r="W2819" s="167" t="s">
        <v>7277</v>
      </c>
      <c r="X2819" s="170" t="s">
        <v>165</v>
      </c>
      <c r="Y2819" s="171" t="s">
        <v>3207</v>
      </c>
      <c r="Z2819" s="167" t="s">
        <v>808</v>
      </c>
      <c r="AA2819" s="176">
        <v>6000</v>
      </c>
      <c r="AB2819" s="167" t="s">
        <v>11254</v>
      </c>
      <c r="AC2819" s="176">
        <v>6000</v>
      </c>
      <c r="AD2819" s="167" t="s">
        <v>11254</v>
      </c>
      <c r="AE2819" s="176">
        <v>2069.2199999999998</v>
      </c>
    </row>
    <row r="2820" spans="1:31">
      <c r="A2820" s="178">
        <v>108284045440</v>
      </c>
      <c r="B2820" s="166">
        <v>46169</v>
      </c>
      <c r="C2820" s="167" t="s">
        <v>3524</v>
      </c>
      <c r="D2820" s="167" t="s">
        <v>3525</v>
      </c>
      <c r="E2820" s="167" t="s">
        <v>3526</v>
      </c>
      <c r="F2820" s="167" t="s">
        <v>3501</v>
      </c>
      <c r="G2820" s="167" t="s">
        <v>3502</v>
      </c>
      <c r="H2820" s="168">
        <v>46170</v>
      </c>
      <c r="I2820" s="167"/>
      <c r="J2820" s="169">
        <v>26161</v>
      </c>
      <c r="K2820" s="167" t="s">
        <v>55</v>
      </c>
      <c r="L2820" s="169">
        <v>1</v>
      </c>
      <c r="M2820" s="167" t="s">
        <v>3504</v>
      </c>
      <c r="N2820" s="169">
        <v>56.7</v>
      </c>
      <c r="O2820" s="167" t="s">
        <v>3505</v>
      </c>
      <c r="P2820" s="167"/>
      <c r="Q2820" s="167" t="s">
        <v>3514</v>
      </c>
      <c r="R2820" s="167" t="s">
        <v>3528</v>
      </c>
      <c r="S2820" s="169">
        <v>10</v>
      </c>
      <c r="T2820" s="167" t="s">
        <v>3560</v>
      </c>
      <c r="U2820" s="169" t="s">
        <v>3561</v>
      </c>
      <c r="V2820" s="167" t="s">
        <v>7278</v>
      </c>
      <c r="W2820" s="167" t="s">
        <v>7279</v>
      </c>
      <c r="X2820" s="170" t="s">
        <v>165</v>
      </c>
      <c r="Y2820" s="171" t="s">
        <v>3207</v>
      </c>
      <c r="Z2820" s="167" t="s">
        <v>808</v>
      </c>
      <c r="AA2820" s="176">
        <v>3000</v>
      </c>
      <c r="AB2820" s="167" t="s">
        <v>11254</v>
      </c>
      <c r="AC2820" s="176">
        <v>3000</v>
      </c>
      <c r="AD2820" s="167" t="s">
        <v>11254</v>
      </c>
      <c r="AE2820" s="176">
        <v>269.52</v>
      </c>
    </row>
    <row r="2821" spans="1:31">
      <c r="A2821" s="178">
        <v>108284045440</v>
      </c>
      <c r="B2821" s="166">
        <v>46169</v>
      </c>
      <c r="C2821" s="167" t="s">
        <v>3524</v>
      </c>
      <c r="D2821" s="167" t="s">
        <v>3525</v>
      </c>
      <c r="E2821" s="167" t="s">
        <v>3526</v>
      </c>
      <c r="F2821" s="167" t="s">
        <v>3501</v>
      </c>
      <c r="G2821" s="167" t="s">
        <v>3502</v>
      </c>
      <c r="H2821" s="168">
        <v>46170</v>
      </c>
      <c r="I2821" s="167"/>
      <c r="J2821" s="169">
        <v>26161</v>
      </c>
      <c r="K2821" s="167" t="s">
        <v>55</v>
      </c>
      <c r="L2821" s="169">
        <v>1</v>
      </c>
      <c r="M2821" s="167" t="s">
        <v>3504</v>
      </c>
      <c r="N2821" s="169">
        <v>56.7</v>
      </c>
      <c r="O2821" s="167" t="s">
        <v>3505</v>
      </c>
      <c r="P2821" s="167"/>
      <c r="Q2821" s="167" t="s">
        <v>3514</v>
      </c>
      <c r="R2821" s="167" t="s">
        <v>3528</v>
      </c>
      <c r="S2821" s="169">
        <v>9</v>
      </c>
      <c r="T2821" s="167" t="s">
        <v>3560</v>
      </c>
      <c r="U2821" s="169" t="s">
        <v>3561</v>
      </c>
      <c r="V2821" s="167" t="s">
        <v>4965</v>
      </c>
      <c r="W2821" s="167" t="s">
        <v>4966</v>
      </c>
      <c r="X2821" s="170" t="s">
        <v>3533</v>
      </c>
      <c r="Y2821" s="171" t="s">
        <v>3207</v>
      </c>
      <c r="Z2821" s="167" t="s">
        <v>808</v>
      </c>
      <c r="AA2821" s="176">
        <v>4500</v>
      </c>
      <c r="AB2821" s="167" t="s">
        <v>11254</v>
      </c>
      <c r="AC2821" s="176">
        <v>4500</v>
      </c>
      <c r="AD2821" s="167" t="s">
        <v>11254</v>
      </c>
      <c r="AE2821" s="176">
        <v>1638.9</v>
      </c>
    </row>
    <row r="2822" spans="1:31">
      <c r="A2822" s="178">
        <v>108284045440</v>
      </c>
      <c r="B2822" s="166">
        <v>46169</v>
      </c>
      <c r="C2822" s="167" t="s">
        <v>3524</v>
      </c>
      <c r="D2822" s="167" t="s">
        <v>3525</v>
      </c>
      <c r="E2822" s="167" t="s">
        <v>3526</v>
      </c>
      <c r="F2822" s="167" t="s">
        <v>3501</v>
      </c>
      <c r="G2822" s="167" t="s">
        <v>3502</v>
      </c>
      <c r="H2822" s="168">
        <v>46170</v>
      </c>
      <c r="I2822" s="167"/>
      <c r="J2822" s="169">
        <v>26161</v>
      </c>
      <c r="K2822" s="167" t="s">
        <v>55</v>
      </c>
      <c r="L2822" s="169">
        <v>1</v>
      </c>
      <c r="M2822" s="167" t="s">
        <v>3504</v>
      </c>
      <c r="N2822" s="169">
        <v>56.7</v>
      </c>
      <c r="O2822" s="167" t="s">
        <v>3505</v>
      </c>
      <c r="P2822" s="167"/>
      <c r="Q2822" s="167" t="s">
        <v>3514</v>
      </c>
      <c r="R2822" s="167" t="s">
        <v>3528</v>
      </c>
      <c r="S2822" s="169">
        <v>8</v>
      </c>
      <c r="T2822" s="167" t="s">
        <v>3560</v>
      </c>
      <c r="U2822" s="169" t="s">
        <v>3561</v>
      </c>
      <c r="V2822" s="167" t="s">
        <v>4965</v>
      </c>
      <c r="W2822" s="167" t="s">
        <v>4966</v>
      </c>
      <c r="X2822" s="170" t="s">
        <v>3533</v>
      </c>
      <c r="Y2822" s="171" t="s">
        <v>3207</v>
      </c>
      <c r="Z2822" s="167" t="s">
        <v>808</v>
      </c>
      <c r="AA2822" s="176">
        <v>4000</v>
      </c>
      <c r="AB2822" s="167" t="s">
        <v>11254</v>
      </c>
      <c r="AC2822" s="176">
        <v>4000</v>
      </c>
      <c r="AD2822" s="167" t="s">
        <v>11254</v>
      </c>
      <c r="AE2822" s="176">
        <v>1456.8</v>
      </c>
    </row>
    <row r="2823" spans="1:31">
      <c r="A2823" s="178">
        <v>108284045440</v>
      </c>
      <c r="B2823" s="166">
        <v>46169</v>
      </c>
      <c r="C2823" s="167" t="s">
        <v>3524</v>
      </c>
      <c r="D2823" s="167" t="s">
        <v>3525</v>
      </c>
      <c r="E2823" s="167" t="s">
        <v>3526</v>
      </c>
      <c r="F2823" s="167" t="s">
        <v>3501</v>
      </c>
      <c r="G2823" s="167" t="s">
        <v>3502</v>
      </c>
      <c r="H2823" s="168">
        <v>46170</v>
      </c>
      <c r="I2823" s="167"/>
      <c r="J2823" s="169">
        <v>26161</v>
      </c>
      <c r="K2823" s="167" t="s">
        <v>55</v>
      </c>
      <c r="L2823" s="169">
        <v>1</v>
      </c>
      <c r="M2823" s="167" t="s">
        <v>3504</v>
      </c>
      <c r="N2823" s="169">
        <v>56.7</v>
      </c>
      <c r="O2823" s="167" t="s">
        <v>3505</v>
      </c>
      <c r="P2823" s="167"/>
      <c r="Q2823" s="167" t="s">
        <v>3514</v>
      </c>
      <c r="R2823" s="167" t="s">
        <v>3528</v>
      </c>
      <c r="S2823" s="169">
        <v>7</v>
      </c>
      <c r="T2823" s="167" t="s">
        <v>3560</v>
      </c>
      <c r="U2823" s="169" t="s">
        <v>3561</v>
      </c>
      <c r="V2823" s="167" t="s">
        <v>4965</v>
      </c>
      <c r="W2823" s="167" t="s">
        <v>4966</v>
      </c>
      <c r="X2823" s="170" t="s">
        <v>3533</v>
      </c>
      <c r="Y2823" s="171" t="s">
        <v>3207</v>
      </c>
      <c r="Z2823" s="167" t="s">
        <v>808</v>
      </c>
      <c r="AA2823" s="176">
        <v>13500</v>
      </c>
      <c r="AB2823" s="167" t="s">
        <v>11254</v>
      </c>
      <c r="AC2823" s="176">
        <v>13500</v>
      </c>
      <c r="AD2823" s="167" t="s">
        <v>11254</v>
      </c>
      <c r="AE2823" s="176">
        <v>4916.7</v>
      </c>
    </row>
    <row r="2824" spans="1:31">
      <c r="A2824" s="178">
        <v>108284045440</v>
      </c>
      <c r="B2824" s="166">
        <v>46169</v>
      </c>
      <c r="C2824" s="167" t="s">
        <v>3524</v>
      </c>
      <c r="D2824" s="167" t="s">
        <v>3525</v>
      </c>
      <c r="E2824" s="167" t="s">
        <v>3526</v>
      </c>
      <c r="F2824" s="167" t="s">
        <v>3501</v>
      </c>
      <c r="G2824" s="167" t="s">
        <v>3502</v>
      </c>
      <c r="H2824" s="168">
        <v>46170</v>
      </c>
      <c r="I2824" s="167"/>
      <c r="J2824" s="169">
        <v>26161</v>
      </c>
      <c r="K2824" s="167" t="s">
        <v>55</v>
      </c>
      <c r="L2824" s="169">
        <v>1</v>
      </c>
      <c r="M2824" s="167" t="s">
        <v>3504</v>
      </c>
      <c r="N2824" s="169">
        <v>56.7</v>
      </c>
      <c r="O2824" s="167" t="s">
        <v>3505</v>
      </c>
      <c r="P2824" s="167"/>
      <c r="Q2824" s="167" t="s">
        <v>3514</v>
      </c>
      <c r="R2824" s="167" t="s">
        <v>3528</v>
      </c>
      <c r="S2824" s="169">
        <v>6</v>
      </c>
      <c r="T2824" s="167" t="s">
        <v>3545</v>
      </c>
      <c r="U2824" s="169" t="s">
        <v>3546</v>
      </c>
      <c r="V2824" s="167" t="s">
        <v>4048</v>
      </c>
      <c r="W2824" s="167" t="s">
        <v>4049</v>
      </c>
      <c r="X2824" s="170" t="s">
        <v>157</v>
      </c>
      <c r="Y2824" s="171" t="s">
        <v>3207</v>
      </c>
      <c r="Z2824" s="167" t="s">
        <v>808</v>
      </c>
      <c r="AA2824" s="176">
        <v>3000</v>
      </c>
      <c r="AB2824" s="167" t="s">
        <v>11254</v>
      </c>
      <c r="AC2824" s="176">
        <v>3000</v>
      </c>
      <c r="AD2824" s="167" t="s">
        <v>11254</v>
      </c>
      <c r="AE2824" s="176">
        <v>46.8</v>
      </c>
    </row>
    <row r="2825" spans="1:31">
      <c r="A2825" s="178">
        <v>108284045440</v>
      </c>
      <c r="B2825" s="166">
        <v>46169</v>
      </c>
      <c r="C2825" s="167" t="s">
        <v>3524</v>
      </c>
      <c r="D2825" s="167" t="s">
        <v>3525</v>
      </c>
      <c r="E2825" s="167" t="s">
        <v>3526</v>
      </c>
      <c r="F2825" s="167" t="s">
        <v>3501</v>
      </c>
      <c r="G2825" s="167" t="s">
        <v>3502</v>
      </c>
      <c r="H2825" s="168">
        <v>46170</v>
      </c>
      <c r="I2825" s="167"/>
      <c r="J2825" s="169">
        <v>26161</v>
      </c>
      <c r="K2825" s="167" t="s">
        <v>55</v>
      </c>
      <c r="L2825" s="169">
        <v>1</v>
      </c>
      <c r="M2825" s="167" t="s">
        <v>3504</v>
      </c>
      <c r="N2825" s="169">
        <v>56.7</v>
      </c>
      <c r="O2825" s="167" t="s">
        <v>3505</v>
      </c>
      <c r="P2825" s="167"/>
      <c r="Q2825" s="167" t="s">
        <v>3514</v>
      </c>
      <c r="R2825" s="167" t="s">
        <v>3528</v>
      </c>
      <c r="S2825" s="169">
        <v>5</v>
      </c>
      <c r="T2825" s="167" t="s">
        <v>3560</v>
      </c>
      <c r="U2825" s="169" t="s">
        <v>3561</v>
      </c>
      <c r="V2825" s="167" t="s">
        <v>4965</v>
      </c>
      <c r="W2825" s="167" t="s">
        <v>4966</v>
      </c>
      <c r="X2825" s="170" t="s">
        <v>3533</v>
      </c>
      <c r="Y2825" s="171" t="s">
        <v>3207</v>
      </c>
      <c r="Z2825" s="167" t="s">
        <v>808</v>
      </c>
      <c r="AA2825" s="176">
        <v>4000</v>
      </c>
      <c r="AB2825" s="167" t="s">
        <v>11254</v>
      </c>
      <c r="AC2825" s="176">
        <v>4000</v>
      </c>
      <c r="AD2825" s="167" t="s">
        <v>11254</v>
      </c>
      <c r="AE2825" s="176">
        <v>1456.8</v>
      </c>
    </row>
    <row r="2826" spans="1:31">
      <c r="A2826" s="178">
        <v>108284045440</v>
      </c>
      <c r="B2826" s="166">
        <v>46169</v>
      </c>
      <c r="C2826" s="167" t="s">
        <v>3524</v>
      </c>
      <c r="D2826" s="167" t="s">
        <v>3525</v>
      </c>
      <c r="E2826" s="167" t="s">
        <v>3526</v>
      </c>
      <c r="F2826" s="167" t="s">
        <v>3501</v>
      </c>
      <c r="G2826" s="167" t="s">
        <v>3502</v>
      </c>
      <c r="H2826" s="168">
        <v>46170</v>
      </c>
      <c r="I2826" s="167"/>
      <c r="J2826" s="169">
        <v>26161</v>
      </c>
      <c r="K2826" s="167" t="s">
        <v>55</v>
      </c>
      <c r="L2826" s="169">
        <v>1</v>
      </c>
      <c r="M2826" s="167" t="s">
        <v>3504</v>
      </c>
      <c r="N2826" s="169">
        <v>56.7</v>
      </c>
      <c r="O2826" s="167" t="s">
        <v>3505</v>
      </c>
      <c r="P2826" s="167"/>
      <c r="Q2826" s="167" t="s">
        <v>3514</v>
      </c>
      <c r="R2826" s="167" t="s">
        <v>3528</v>
      </c>
      <c r="S2826" s="169">
        <v>4</v>
      </c>
      <c r="T2826" s="167" t="s">
        <v>3560</v>
      </c>
      <c r="U2826" s="169" t="s">
        <v>3561</v>
      </c>
      <c r="V2826" s="167" t="s">
        <v>4058</v>
      </c>
      <c r="W2826" s="167" t="s">
        <v>4059</v>
      </c>
      <c r="X2826" s="170" t="s">
        <v>3533</v>
      </c>
      <c r="Y2826" s="171" t="s">
        <v>3207</v>
      </c>
      <c r="Z2826" s="167" t="s">
        <v>808</v>
      </c>
      <c r="AA2826" s="176">
        <v>16000</v>
      </c>
      <c r="AB2826" s="167" t="s">
        <v>11254</v>
      </c>
      <c r="AC2826" s="176">
        <v>16000</v>
      </c>
      <c r="AD2826" s="167" t="s">
        <v>11254</v>
      </c>
      <c r="AE2826" s="176">
        <v>3300.8</v>
      </c>
    </row>
    <row r="2827" spans="1:31">
      <c r="A2827" s="178">
        <v>108284045440</v>
      </c>
      <c r="B2827" s="166">
        <v>46169</v>
      </c>
      <c r="C2827" s="167" t="s">
        <v>3524</v>
      </c>
      <c r="D2827" s="167" t="s">
        <v>3525</v>
      </c>
      <c r="E2827" s="167" t="s">
        <v>3526</v>
      </c>
      <c r="F2827" s="167" t="s">
        <v>3501</v>
      </c>
      <c r="G2827" s="167" t="s">
        <v>3502</v>
      </c>
      <c r="H2827" s="168">
        <v>46170</v>
      </c>
      <c r="I2827" s="167"/>
      <c r="J2827" s="169">
        <v>26161</v>
      </c>
      <c r="K2827" s="167" t="s">
        <v>55</v>
      </c>
      <c r="L2827" s="169">
        <v>1</v>
      </c>
      <c r="M2827" s="167" t="s">
        <v>3504</v>
      </c>
      <c r="N2827" s="169">
        <v>56.7</v>
      </c>
      <c r="O2827" s="167" t="s">
        <v>3505</v>
      </c>
      <c r="P2827" s="167"/>
      <c r="Q2827" s="167" t="s">
        <v>3514</v>
      </c>
      <c r="R2827" s="167" t="s">
        <v>3528</v>
      </c>
      <c r="S2827" s="169">
        <v>3</v>
      </c>
      <c r="T2827" s="167" t="s">
        <v>3560</v>
      </c>
      <c r="U2827" s="169" t="s">
        <v>3561</v>
      </c>
      <c r="V2827" s="167" t="s">
        <v>6281</v>
      </c>
      <c r="W2827" s="167" t="s">
        <v>6282</v>
      </c>
      <c r="X2827" s="170" t="s">
        <v>3533</v>
      </c>
      <c r="Y2827" s="171" t="s">
        <v>3207</v>
      </c>
      <c r="Z2827" s="167" t="s">
        <v>808</v>
      </c>
      <c r="AA2827" s="176">
        <v>10000</v>
      </c>
      <c r="AB2827" s="167" t="s">
        <v>11254</v>
      </c>
      <c r="AC2827" s="176">
        <v>10000</v>
      </c>
      <c r="AD2827" s="167" t="s">
        <v>11254</v>
      </c>
      <c r="AE2827" s="176">
        <v>158.80000000000001</v>
      </c>
    </row>
    <row r="2828" spans="1:31">
      <c r="A2828" s="178">
        <v>108284045440</v>
      </c>
      <c r="B2828" s="166">
        <v>46169</v>
      </c>
      <c r="C2828" s="167" t="s">
        <v>3524</v>
      </c>
      <c r="D2828" s="167" t="s">
        <v>3525</v>
      </c>
      <c r="E2828" s="167" t="s">
        <v>3526</v>
      </c>
      <c r="F2828" s="167" t="s">
        <v>3501</v>
      </c>
      <c r="G2828" s="167" t="s">
        <v>3502</v>
      </c>
      <c r="H2828" s="168">
        <v>46170</v>
      </c>
      <c r="I2828" s="167"/>
      <c r="J2828" s="169">
        <v>26161</v>
      </c>
      <c r="K2828" s="167" t="s">
        <v>55</v>
      </c>
      <c r="L2828" s="169">
        <v>1</v>
      </c>
      <c r="M2828" s="167" t="s">
        <v>3504</v>
      </c>
      <c r="N2828" s="169">
        <v>56.7</v>
      </c>
      <c r="O2828" s="167" t="s">
        <v>3505</v>
      </c>
      <c r="P2828" s="167"/>
      <c r="Q2828" s="167" t="s">
        <v>3514</v>
      </c>
      <c r="R2828" s="167" t="s">
        <v>3528</v>
      </c>
      <c r="S2828" s="169">
        <v>2</v>
      </c>
      <c r="T2828" s="167" t="s">
        <v>3560</v>
      </c>
      <c r="U2828" s="169" t="s">
        <v>3561</v>
      </c>
      <c r="V2828" s="167" t="s">
        <v>4058</v>
      </c>
      <c r="W2828" s="167" t="s">
        <v>4059</v>
      </c>
      <c r="X2828" s="170" t="s">
        <v>3533</v>
      </c>
      <c r="Y2828" s="171" t="s">
        <v>3207</v>
      </c>
      <c r="Z2828" s="167" t="s">
        <v>808</v>
      </c>
      <c r="AA2828" s="176">
        <v>78000</v>
      </c>
      <c r="AB2828" s="167" t="s">
        <v>11254</v>
      </c>
      <c r="AC2828" s="176">
        <v>78000</v>
      </c>
      <c r="AD2828" s="167" t="s">
        <v>11254</v>
      </c>
      <c r="AE2828" s="176">
        <v>16091.4</v>
      </c>
    </row>
    <row r="2829" spans="1:31">
      <c r="A2829" s="178">
        <v>108284045440</v>
      </c>
      <c r="B2829" s="166">
        <v>46169</v>
      </c>
      <c r="C2829" s="167" t="s">
        <v>3524</v>
      </c>
      <c r="D2829" s="167" t="s">
        <v>3525</v>
      </c>
      <c r="E2829" s="167" t="s">
        <v>3526</v>
      </c>
      <c r="F2829" s="167" t="s">
        <v>3501</v>
      </c>
      <c r="G2829" s="167" t="s">
        <v>3502</v>
      </c>
      <c r="H2829" s="168">
        <v>46170</v>
      </c>
      <c r="I2829" s="167"/>
      <c r="J2829" s="169">
        <v>26161</v>
      </c>
      <c r="K2829" s="167" t="s">
        <v>55</v>
      </c>
      <c r="L2829" s="169">
        <v>1</v>
      </c>
      <c r="M2829" s="167" t="s">
        <v>3504</v>
      </c>
      <c r="N2829" s="169">
        <v>56.7</v>
      </c>
      <c r="O2829" s="167" t="s">
        <v>3505</v>
      </c>
      <c r="P2829" s="167"/>
      <c r="Q2829" s="167" t="s">
        <v>3514</v>
      </c>
      <c r="R2829" s="167" t="s">
        <v>3528</v>
      </c>
      <c r="S2829" s="169">
        <v>1</v>
      </c>
      <c r="T2829" s="167" t="s">
        <v>3560</v>
      </c>
      <c r="U2829" s="169" t="s">
        <v>3561</v>
      </c>
      <c r="V2829" s="167" t="s">
        <v>4058</v>
      </c>
      <c r="W2829" s="167" t="s">
        <v>4059</v>
      </c>
      <c r="X2829" s="170" t="s">
        <v>3533</v>
      </c>
      <c r="Y2829" s="171" t="s">
        <v>3207</v>
      </c>
      <c r="Z2829" s="167" t="s">
        <v>808</v>
      </c>
      <c r="AA2829" s="176">
        <v>38000</v>
      </c>
      <c r="AB2829" s="167" t="s">
        <v>11254</v>
      </c>
      <c r="AC2829" s="176">
        <v>38000</v>
      </c>
      <c r="AD2829" s="167" t="s">
        <v>11254</v>
      </c>
      <c r="AE2829" s="176">
        <v>7839.4</v>
      </c>
    </row>
    <row r="2830" spans="1:31">
      <c r="A2830" s="178">
        <v>108284068430</v>
      </c>
      <c r="B2830" s="166">
        <v>46169</v>
      </c>
      <c r="C2830" s="167" t="s">
        <v>3524</v>
      </c>
      <c r="D2830" s="167" t="s">
        <v>3525</v>
      </c>
      <c r="E2830" s="167" t="s">
        <v>3526</v>
      </c>
      <c r="F2830" s="167" t="s">
        <v>3501</v>
      </c>
      <c r="G2830" s="167" t="s">
        <v>3502</v>
      </c>
      <c r="H2830" s="168">
        <v>46170</v>
      </c>
      <c r="I2830" s="167"/>
      <c r="J2830" s="169">
        <v>26161</v>
      </c>
      <c r="K2830" s="167" t="s">
        <v>55</v>
      </c>
      <c r="L2830" s="169">
        <v>1</v>
      </c>
      <c r="M2830" s="167" t="s">
        <v>3513</v>
      </c>
      <c r="N2830" s="169">
        <v>5.7</v>
      </c>
      <c r="O2830" s="167" t="s">
        <v>3505</v>
      </c>
      <c r="P2830" s="167"/>
      <c r="Q2830" s="167" t="s">
        <v>3506</v>
      </c>
      <c r="R2830" s="167" t="s">
        <v>3528</v>
      </c>
      <c r="S2830" s="169">
        <v>2</v>
      </c>
      <c r="T2830" s="167" t="s">
        <v>3587</v>
      </c>
      <c r="U2830" s="169" t="s">
        <v>3588</v>
      </c>
      <c r="V2830" s="167" t="s">
        <v>7280</v>
      </c>
      <c r="W2830" s="167" t="s">
        <v>4183</v>
      </c>
      <c r="X2830" s="170" t="s">
        <v>159</v>
      </c>
      <c r="Y2830" s="171" t="s">
        <v>811</v>
      </c>
      <c r="Z2830" s="167" t="s">
        <v>812</v>
      </c>
      <c r="AA2830" s="176">
        <v>4000</v>
      </c>
      <c r="AB2830" s="167" t="s">
        <v>11254</v>
      </c>
      <c r="AC2830" s="176">
        <v>4000</v>
      </c>
      <c r="AD2830" s="167" t="s">
        <v>11254</v>
      </c>
      <c r="AE2830" s="176">
        <v>17.5</v>
      </c>
    </row>
    <row r="2831" spans="1:31">
      <c r="A2831" s="178">
        <v>108284068430</v>
      </c>
      <c r="B2831" s="166">
        <v>46169</v>
      </c>
      <c r="C2831" s="167" t="s">
        <v>3524</v>
      </c>
      <c r="D2831" s="167" t="s">
        <v>3525</v>
      </c>
      <c r="E2831" s="167" t="s">
        <v>3526</v>
      </c>
      <c r="F2831" s="167" t="s">
        <v>3501</v>
      </c>
      <c r="G2831" s="167" t="s">
        <v>3502</v>
      </c>
      <c r="H2831" s="168">
        <v>46170</v>
      </c>
      <c r="I2831" s="167"/>
      <c r="J2831" s="169">
        <v>26161</v>
      </c>
      <c r="K2831" s="167" t="s">
        <v>55</v>
      </c>
      <c r="L2831" s="169">
        <v>1</v>
      </c>
      <c r="M2831" s="167" t="s">
        <v>3513</v>
      </c>
      <c r="N2831" s="169">
        <v>5.7</v>
      </c>
      <c r="O2831" s="167" t="s">
        <v>3505</v>
      </c>
      <c r="P2831" s="167"/>
      <c r="Q2831" s="167" t="s">
        <v>3506</v>
      </c>
      <c r="R2831" s="167" t="s">
        <v>3528</v>
      </c>
      <c r="S2831" s="169">
        <v>1</v>
      </c>
      <c r="T2831" s="167" t="s">
        <v>3587</v>
      </c>
      <c r="U2831" s="169" t="s">
        <v>3588</v>
      </c>
      <c r="V2831" s="167" t="s">
        <v>7281</v>
      </c>
      <c r="W2831" s="167" t="s">
        <v>7282</v>
      </c>
      <c r="X2831" s="170" t="s">
        <v>159</v>
      </c>
      <c r="Y2831" s="171" t="s">
        <v>811</v>
      </c>
      <c r="Z2831" s="167" t="s">
        <v>812</v>
      </c>
      <c r="AA2831" s="176">
        <v>2200</v>
      </c>
      <c r="AB2831" s="167" t="s">
        <v>11254</v>
      </c>
      <c r="AC2831" s="176">
        <v>2200</v>
      </c>
      <c r="AD2831" s="167" t="s">
        <v>11254</v>
      </c>
      <c r="AE2831" s="176">
        <v>16.038</v>
      </c>
    </row>
    <row r="2832" spans="1:31">
      <c r="A2832" s="178">
        <v>108284114410</v>
      </c>
      <c r="B2832" s="166">
        <v>46169</v>
      </c>
      <c r="C2832" s="167" t="s">
        <v>3524</v>
      </c>
      <c r="D2832" s="167" t="s">
        <v>3525</v>
      </c>
      <c r="E2832" s="167" t="s">
        <v>3526</v>
      </c>
      <c r="F2832" s="167" t="s">
        <v>3501</v>
      </c>
      <c r="G2832" s="167" t="s">
        <v>3502</v>
      </c>
      <c r="H2832" s="168">
        <v>46170</v>
      </c>
      <c r="I2832" s="167" t="s">
        <v>7283</v>
      </c>
      <c r="J2832" s="169">
        <v>26161</v>
      </c>
      <c r="K2832" s="167" t="s">
        <v>55</v>
      </c>
      <c r="L2832" s="169">
        <v>13</v>
      </c>
      <c r="M2832" s="167" t="s">
        <v>3513</v>
      </c>
      <c r="N2832" s="169">
        <v>92</v>
      </c>
      <c r="O2832" s="167" t="s">
        <v>3505</v>
      </c>
      <c r="P2832" s="167"/>
      <c r="Q2832" s="167" t="s">
        <v>4490</v>
      </c>
      <c r="R2832" s="167" t="s">
        <v>3528</v>
      </c>
      <c r="S2832" s="169">
        <v>32</v>
      </c>
      <c r="T2832" s="167" t="s">
        <v>3560</v>
      </c>
      <c r="U2832" s="169" t="s">
        <v>3561</v>
      </c>
      <c r="V2832" s="167" t="s">
        <v>7284</v>
      </c>
      <c r="W2832" s="167" t="s">
        <v>7285</v>
      </c>
      <c r="X2832" s="170" t="s">
        <v>160</v>
      </c>
      <c r="Y2832" s="171" t="s">
        <v>3208</v>
      </c>
      <c r="Z2832" s="167" t="s">
        <v>815</v>
      </c>
      <c r="AA2832" s="176">
        <v>700</v>
      </c>
      <c r="AB2832" s="167" t="s">
        <v>11254</v>
      </c>
      <c r="AC2832" s="176">
        <v>700</v>
      </c>
      <c r="AD2832" s="167" t="s">
        <v>11254</v>
      </c>
      <c r="AE2832" s="176">
        <v>242.2</v>
      </c>
    </row>
    <row r="2833" spans="1:31">
      <c r="A2833" s="178">
        <v>108284114410</v>
      </c>
      <c r="B2833" s="166">
        <v>46169</v>
      </c>
      <c r="C2833" s="167" t="s">
        <v>3524</v>
      </c>
      <c r="D2833" s="167" t="s">
        <v>3525</v>
      </c>
      <c r="E2833" s="167" t="s">
        <v>3526</v>
      </c>
      <c r="F2833" s="167" t="s">
        <v>3501</v>
      </c>
      <c r="G2833" s="167" t="s">
        <v>3502</v>
      </c>
      <c r="H2833" s="168">
        <v>46170</v>
      </c>
      <c r="I2833" s="167" t="s">
        <v>7283</v>
      </c>
      <c r="J2833" s="169">
        <v>26161</v>
      </c>
      <c r="K2833" s="167" t="s">
        <v>55</v>
      </c>
      <c r="L2833" s="169">
        <v>13</v>
      </c>
      <c r="M2833" s="167" t="s">
        <v>3513</v>
      </c>
      <c r="N2833" s="169">
        <v>92</v>
      </c>
      <c r="O2833" s="167" t="s">
        <v>3505</v>
      </c>
      <c r="P2833" s="167"/>
      <c r="Q2833" s="167" t="s">
        <v>4490</v>
      </c>
      <c r="R2833" s="167" t="s">
        <v>3528</v>
      </c>
      <c r="S2833" s="169">
        <v>31</v>
      </c>
      <c r="T2833" s="167" t="s">
        <v>3560</v>
      </c>
      <c r="U2833" s="169" t="s">
        <v>3561</v>
      </c>
      <c r="V2833" s="167" t="s">
        <v>4233</v>
      </c>
      <c r="W2833" s="167" t="s">
        <v>4234</v>
      </c>
      <c r="X2833" s="170" t="s">
        <v>157</v>
      </c>
      <c r="Y2833" s="171" t="s">
        <v>3208</v>
      </c>
      <c r="Z2833" s="167" t="s">
        <v>815</v>
      </c>
      <c r="AA2833" s="176">
        <v>6000</v>
      </c>
      <c r="AB2833" s="167" t="s">
        <v>11254</v>
      </c>
      <c r="AC2833" s="176">
        <v>6000</v>
      </c>
      <c r="AD2833" s="167" t="s">
        <v>11254</v>
      </c>
      <c r="AE2833" s="176">
        <v>159</v>
      </c>
    </row>
    <row r="2834" spans="1:31">
      <c r="A2834" s="178">
        <v>108284114410</v>
      </c>
      <c r="B2834" s="166">
        <v>46169</v>
      </c>
      <c r="C2834" s="167" t="s">
        <v>3524</v>
      </c>
      <c r="D2834" s="167" t="s">
        <v>3525</v>
      </c>
      <c r="E2834" s="167" t="s">
        <v>3526</v>
      </c>
      <c r="F2834" s="167" t="s">
        <v>3501</v>
      </c>
      <c r="G2834" s="167" t="s">
        <v>3502</v>
      </c>
      <c r="H2834" s="168">
        <v>46170</v>
      </c>
      <c r="I2834" s="167" t="s">
        <v>7283</v>
      </c>
      <c r="J2834" s="169">
        <v>26161</v>
      </c>
      <c r="K2834" s="167" t="s">
        <v>55</v>
      </c>
      <c r="L2834" s="169">
        <v>13</v>
      </c>
      <c r="M2834" s="167" t="s">
        <v>3513</v>
      </c>
      <c r="N2834" s="169">
        <v>92</v>
      </c>
      <c r="O2834" s="167" t="s">
        <v>3505</v>
      </c>
      <c r="P2834" s="167"/>
      <c r="Q2834" s="167" t="s">
        <v>4490</v>
      </c>
      <c r="R2834" s="167" t="s">
        <v>3528</v>
      </c>
      <c r="S2834" s="169">
        <v>30</v>
      </c>
      <c r="T2834" s="167" t="s">
        <v>3560</v>
      </c>
      <c r="U2834" s="169" t="s">
        <v>3561</v>
      </c>
      <c r="V2834" s="167" t="s">
        <v>4233</v>
      </c>
      <c r="W2834" s="167" t="s">
        <v>4234</v>
      </c>
      <c r="X2834" s="170" t="s">
        <v>157</v>
      </c>
      <c r="Y2834" s="171" t="s">
        <v>3208</v>
      </c>
      <c r="Z2834" s="167" t="s">
        <v>815</v>
      </c>
      <c r="AA2834" s="176">
        <v>54000</v>
      </c>
      <c r="AB2834" s="167" t="s">
        <v>11254</v>
      </c>
      <c r="AC2834" s="176">
        <v>54000</v>
      </c>
      <c r="AD2834" s="167" t="s">
        <v>11254</v>
      </c>
      <c r="AE2834" s="176">
        <v>1431</v>
      </c>
    </row>
    <row r="2835" spans="1:31">
      <c r="A2835" s="178">
        <v>108284114410</v>
      </c>
      <c r="B2835" s="166">
        <v>46169</v>
      </c>
      <c r="C2835" s="167" t="s">
        <v>3524</v>
      </c>
      <c r="D2835" s="167" t="s">
        <v>3525</v>
      </c>
      <c r="E2835" s="167" t="s">
        <v>3526</v>
      </c>
      <c r="F2835" s="167" t="s">
        <v>3501</v>
      </c>
      <c r="G2835" s="167" t="s">
        <v>3502</v>
      </c>
      <c r="H2835" s="168">
        <v>46170</v>
      </c>
      <c r="I2835" s="167" t="s">
        <v>7283</v>
      </c>
      <c r="J2835" s="169">
        <v>26161</v>
      </c>
      <c r="K2835" s="167" t="s">
        <v>55</v>
      </c>
      <c r="L2835" s="169">
        <v>13</v>
      </c>
      <c r="M2835" s="167" t="s">
        <v>3513</v>
      </c>
      <c r="N2835" s="169">
        <v>92</v>
      </c>
      <c r="O2835" s="167" t="s">
        <v>3505</v>
      </c>
      <c r="P2835" s="167"/>
      <c r="Q2835" s="167" t="s">
        <v>4490</v>
      </c>
      <c r="R2835" s="167" t="s">
        <v>3528</v>
      </c>
      <c r="S2835" s="169">
        <v>29</v>
      </c>
      <c r="T2835" s="167" t="s">
        <v>3560</v>
      </c>
      <c r="U2835" s="169" t="s">
        <v>3561</v>
      </c>
      <c r="V2835" s="167" t="s">
        <v>4687</v>
      </c>
      <c r="W2835" s="167" t="s">
        <v>4688</v>
      </c>
      <c r="X2835" s="170" t="s">
        <v>157</v>
      </c>
      <c r="Y2835" s="171" t="s">
        <v>3208</v>
      </c>
      <c r="Z2835" s="167" t="s">
        <v>815</v>
      </c>
      <c r="AA2835" s="176">
        <v>48000</v>
      </c>
      <c r="AB2835" s="167" t="s">
        <v>11254</v>
      </c>
      <c r="AC2835" s="176">
        <v>48000</v>
      </c>
      <c r="AD2835" s="167" t="s">
        <v>11254</v>
      </c>
      <c r="AE2835" s="176">
        <v>84</v>
      </c>
    </row>
    <row r="2836" spans="1:31">
      <c r="A2836" s="178">
        <v>108284114410</v>
      </c>
      <c r="B2836" s="166">
        <v>46169</v>
      </c>
      <c r="C2836" s="167" t="s">
        <v>3524</v>
      </c>
      <c r="D2836" s="167" t="s">
        <v>3525</v>
      </c>
      <c r="E2836" s="167" t="s">
        <v>3526</v>
      </c>
      <c r="F2836" s="167" t="s">
        <v>3501</v>
      </c>
      <c r="G2836" s="167" t="s">
        <v>3502</v>
      </c>
      <c r="H2836" s="168">
        <v>46170</v>
      </c>
      <c r="I2836" s="167" t="s">
        <v>7283</v>
      </c>
      <c r="J2836" s="169">
        <v>26161</v>
      </c>
      <c r="K2836" s="167" t="s">
        <v>55</v>
      </c>
      <c r="L2836" s="169">
        <v>13</v>
      </c>
      <c r="M2836" s="167" t="s">
        <v>3513</v>
      </c>
      <c r="N2836" s="169">
        <v>92</v>
      </c>
      <c r="O2836" s="167" t="s">
        <v>3505</v>
      </c>
      <c r="P2836" s="167"/>
      <c r="Q2836" s="167" t="s">
        <v>4490</v>
      </c>
      <c r="R2836" s="167" t="s">
        <v>3528</v>
      </c>
      <c r="S2836" s="169">
        <v>28</v>
      </c>
      <c r="T2836" s="167" t="s">
        <v>3560</v>
      </c>
      <c r="U2836" s="169" t="s">
        <v>3561</v>
      </c>
      <c r="V2836" s="167" t="s">
        <v>4235</v>
      </c>
      <c r="W2836" s="167" t="s">
        <v>4236</v>
      </c>
      <c r="X2836" s="170" t="s">
        <v>157</v>
      </c>
      <c r="Y2836" s="171" t="s">
        <v>3208</v>
      </c>
      <c r="Z2836" s="167" t="s">
        <v>815</v>
      </c>
      <c r="AA2836" s="176">
        <v>96000</v>
      </c>
      <c r="AB2836" s="167" t="s">
        <v>11254</v>
      </c>
      <c r="AC2836" s="176">
        <v>96000</v>
      </c>
      <c r="AD2836" s="167" t="s">
        <v>11254</v>
      </c>
      <c r="AE2836" s="176">
        <v>336</v>
      </c>
    </row>
    <row r="2837" spans="1:31">
      <c r="A2837" s="178">
        <v>108284114410</v>
      </c>
      <c r="B2837" s="166">
        <v>46169</v>
      </c>
      <c r="C2837" s="167" t="s">
        <v>3524</v>
      </c>
      <c r="D2837" s="167" t="s">
        <v>3525</v>
      </c>
      <c r="E2837" s="167" t="s">
        <v>3526</v>
      </c>
      <c r="F2837" s="167" t="s">
        <v>3501</v>
      </c>
      <c r="G2837" s="167" t="s">
        <v>3502</v>
      </c>
      <c r="H2837" s="168">
        <v>46170</v>
      </c>
      <c r="I2837" s="167" t="s">
        <v>7283</v>
      </c>
      <c r="J2837" s="169">
        <v>26161</v>
      </c>
      <c r="K2837" s="167" t="s">
        <v>55</v>
      </c>
      <c r="L2837" s="169">
        <v>13</v>
      </c>
      <c r="M2837" s="167" t="s">
        <v>3513</v>
      </c>
      <c r="N2837" s="169">
        <v>92</v>
      </c>
      <c r="O2837" s="167" t="s">
        <v>3505</v>
      </c>
      <c r="P2837" s="167"/>
      <c r="Q2837" s="167" t="s">
        <v>4490</v>
      </c>
      <c r="R2837" s="167" t="s">
        <v>3528</v>
      </c>
      <c r="S2837" s="169">
        <v>27</v>
      </c>
      <c r="T2837" s="167" t="s">
        <v>3560</v>
      </c>
      <c r="U2837" s="169" t="s">
        <v>3561</v>
      </c>
      <c r="V2837" s="167" t="s">
        <v>4235</v>
      </c>
      <c r="W2837" s="167" t="s">
        <v>4236</v>
      </c>
      <c r="X2837" s="170" t="s">
        <v>157</v>
      </c>
      <c r="Y2837" s="171" t="s">
        <v>3208</v>
      </c>
      <c r="Z2837" s="167" t="s">
        <v>815</v>
      </c>
      <c r="AA2837" s="176">
        <v>60000</v>
      </c>
      <c r="AB2837" s="167" t="s">
        <v>11254</v>
      </c>
      <c r="AC2837" s="176">
        <v>60000</v>
      </c>
      <c r="AD2837" s="167" t="s">
        <v>11254</v>
      </c>
      <c r="AE2837" s="176">
        <v>210</v>
      </c>
    </row>
    <row r="2838" spans="1:31">
      <c r="A2838" s="178">
        <v>108284114410</v>
      </c>
      <c r="B2838" s="166">
        <v>46169</v>
      </c>
      <c r="C2838" s="167" t="s">
        <v>3524</v>
      </c>
      <c r="D2838" s="167" t="s">
        <v>3525</v>
      </c>
      <c r="E2838" s="167" t="s">
        <v>3526</v>
      </c>
      <c r="F2838" s="167" t="s">
        <v>3501</v>
      </c>
      <c r="G2838" s="167" t="s">
        <v>3502</v>
      </c>
      <c r="H2838" s="168">
        <v>46170</v>
      </c>
      <c r="I2838" s="167" t="s">
        <v>7283</v>
      </c>
      <c r="J2838" s="169">
        <v>26161</v>
      </c>
      <c r="K2838" s="167" t="s">
        <v>55</v>
      </c>
      <c r="L2838" s="169">
        <v>13</v>
      </c>
      <c r="M2838" s="167" t="s">
        <v>3513</v>
      </c>
      <c r="N2838" s="169">
        <v>92</v>
      </c>
      <c r="O2838" s="167" t="s">
        <v>3505</v>
      </c>
      <c r="P2838" s="167"/>
      <c r="Q2838" s="167" t="s">
        <v>4490</v>
      </c>
      <c r="R2838" s="167" t="s">
        <v>3528</v>
      </c>
      <c r="S2838" s="169">
        <v>26</v>
      </c>
      <c r="T2838" s="167" t="s">
        <v>3560</v>
      </c>
      <c r="U2838" s="169" t="s">
        <v>3561</v>
      </c>
      <c r="V2838" s="167" t="s">
        <v>4689</v>
      </c>
      <c r="W2838" s="167" t="s">
        <v>4690</v>
      </c>
      <c r="X2838" s="170" t="s">
        <v>157</v>
      </c>
      <c r="Y2838" s="171" t="s">
        <v>3208</v>
      </c>
      <c r="Z2838" s="167" t="s">
        <v>815</v>
      </c>
      <c r="AA2838" s="176">
        <v>10000</v>
      </c>
      <c r="AB2838" s="167" t="s">
        <v>11254</v>
      </c>
      <c r="AC2838" s="176">
        <v>10000</v>
      </c>
      <c r="AD2838" s="167" t="s">
        <v>11254</v>
      </c>
      <c r="AE2838" s="176">
        <v>9</v>
      </c>
    </row>
    <row r="2839" spans="1:31">
      <c r="A2839" s="178">
        <v>108284114410</v>
      </c>
      <c r="B2839" s="166">
        <v>46169</v>
      </c>
      <c r="C2839" s="167" t="s">
        <v>3524</v>
      </c>
      <c r="D2839" s="167" t="s">
        <v>3525</v>
      </c>
      <c r="E2839" s="167" t="s">
        <v>3526</v>
      </c>
      <c r="F2839" s="167" t="s">
        <v>3501</v>
      </c>
      <c r="G2839" s="167" t="s">
        <v>3502</v>
      </c>
      <c r="H2839" s="168">
        <v>46170</v>
      </c>
      <c r="I2839" s="167" t="s">
        <v>7283</v>
      </c>
      <c r="J2839" s="169">
        <v>26161</v>
      </c>
      <c r="K2839" s="167" t="s">
        <v>55</v>
      </c>
      <c r="L2839" s="169">
        <v>13</v>
      </c>
      <c r="M2839" s="167" t="s">
        <v>3513</v>
      </c>
      <c r="N2839" s="169">
        <v>92</v>
      </c>
      <c r="O2839" s="167" t="s">
        <v>3505</v>
      </c>
      <c r="P2839" s="167"/>
      <c r="Q2839" s="167" t="s">
        <v>4490</v>
      </c>
      <c r="R2839" s="167" t="s">
        <v>3528</v>
      </c>
      <c r="S2839" s="169">
        <v>25</v>
      </c>
      <c r="T2839" s="167" t="s">
        <v>3560</v>
      </c>
      <c r="U2839" s="169" t="s">
        <v>3561</v>
      </c>
      <c r="V2839" s="167" t="s">
        <v>4239</v>
      </c>
      <c r="W2839" s="167" t="s">
        <v>4240</v>
      </c>
      <c r="X2839" s="170" t="s">
        <v>157</v>
      </c>
      <c r="Y2839" s="171" t="s">
        <v>3208</v>
      </c>
      <c r="Z2839" s="167" t="s">
        <v>815</v>
      </c>
      <c r="AA2839" s="176">
        <v>60000</v>
      </c>
      <c r="AB2839" s="167" t="s">
        <v>11254</v>
      </c>
      <c r="AC2839" s="176">
        <v>60000</v>
      </c>
      <c r="AD2839" s="167" t="s">
        <v>11254</v>
      </c>
      <c r="AE2839" s="176">
        <v>78</v>
      </c>
    </row>
    <row r="2840" spans="1:31">
      <c r="A2840" s="178">
        <v>108284114410</v>
      </c>
      <c r="B2840" s="166">
        <v>46169</v>
      </c>
      <c r="C2840" s="167" t="s">
        <v>3524</v>
      </c>
      <c r="D2840" s="167" t="s">
        <v>3525</v>
      </c>
      <c r="E2840" s="167" t="s">
        <v>3526</v>
      </c>
      <c r="F2840" s="167" t="s">
        <v>3501</v>
      </c>
      <c r="G2840" s="167" t="s">
        <v>3502</v>
      </c>
      <c r="H2840" s="168">
        <v>46170</v>
      </c>
      <c r="I2840" s="167" t="s">
        <v>7283</v>
      </c>
      <c r="J2840" s="169">
        <v>26161</v>
      </c>
      <c r="K2840" s="167" t="s">
        <v>55</v>
      </c>
      <c r="L2840" s="169">
        <v>13</v>
      </c>
      <c r="M2840" s="167" t="s">
        <v>3513</v>
      </c>
      <c r="N2840" s="169">
        <v>92</v>
      </c>
      <c r="O2840" s="167" t="s">
        <v>3505</v>
      </c>
      <c r="P2840" s="167"/>
      <c r="Q2840" s="167" t="s">
        <v>4490</v>
      </c>
      <c r="R2840" s="167" t="s">
        <v>3528</v>
      </c>
      <c r="S2840" s="169">
        <v>24</v>
      </c>
      <c r="T2840" s="167" t="s">
        <v>3560</v>
      </c>
      <c r="U2840" s="169" t="s">
        <v>3561</v>
      </c>
      <c r="V2840" s="167" t="s">
        <v>6216</v>
      </c>
      <c r="W2840" s="167" t="s">
        <v>6217</v>
      </c>
      <c r="X2840" s="170" t="s">
        <v>157</v>
      </c>
      <c r="Y2840" s="171" t="s">
        <v>3208</v>
      </c>
      <c r="Z2840" s="167" t="s">
        <v>815</v>
      </c>
      <c r="AA2840" s="176">
        <v>40000</v>
      </c>
      <c r="AB2840" s="167" t="s">
        <v>11254</v>
      </c>
      <c r="AC2840" s="176">
        <v>40000</v>
      </c>
      <c r="AD2840" s="167" t="s">
        <v>11254</v>
      </c>
      <c r="AE2840" s="176">
        <v>80</v>
      </c>
    </row>
    <row r="2841" spans="1:31">
      <c r="A2841" s="178">
        <v>108284114410</v>
      </c>
      <c r="B2841" s="166">
        <v>46169</v>
      </c>
      <c r="C2841" s="167" t="s">
        <v>3524</v>
      </c>
      <c r="D2841" s="167" t="s">
        <v>3525</v>
      </c>
      <c r="E2841" s="167" t="s">
        <v>3526</v>
      </c>
      <c r="F2841" s="167" t="s">
        <v>3501</v>
      </c>
      <c r="G2841" s="167" t="s">
        <v>3502</v>
      </c>
      <c r="H2841" s="168">
        <v>46170</v>
      </c>
      <c r="I2841" s="167" t="s">
        <v>7283</v>
      </c>
      <c r="J2841" s="169">
        <v>26161</v>
      </c>
      <c r="K2841" s="167" t="s">
        <v>55</v>
      </c>
      <c r="L2841" s="169">
        <v>13</v>
      </c>
      <c r="M2841" s="167" t="s">
        <v>3513</v>
      </c>
      <c r="N2841" s="169">
        <v>92</v>
      </c>
      <c r="O2841" s="167" t="s">
        <v>3505</v>
      </c>
      <c r="P2841" s="167"/>
      <c r="Q2841" s="167" t="s">
        <v>4490</v>
      </c>
      <c r="R2841" s="167" t="s">
        <v>3528</v>
      </c>
      <c r="S2841" s="169">
        <v>23</v>
      </c>
      <c r="T2841" s="167" t="s">
        <v>3560</v>
      </c>
      <c r="U2841" s="169" t="s">
        <v>3561</v>
      </c>
      <c r="V2841" s="167" t="s">
        <v>6216</v>
      </c>
      <c r="W2841" s="167" t="s">
        <v>6217</v>
      </c>
      <c r="X2841" s="170" t="s">
        <v>157</v>
      </c>
      <c r="Y2841" s="171" t="s">
        <v>3208</v>
      </c>
      <c r="Z2841" s="167" t="s">
        <v>815</v>
      </c>
      <c r="AA2841" s="176">
        <v>10000</v>
      </c>
      <c r="AB2841" s="167" t="s">
        <v>11254</v>
      </c>
      <c r="AC2841" s="176">
        <v>10000</v>
      </c>
      <c r="AD2841" s="167" t="s">
        <v>11254</v>
      </c>
      <c r="AE2841" s="176">
        <v>20</v>
      </c>
    </row>
    <row r="2842" spans="1:31">
      <c r="A2842" s="178">
        <v>108284114410</v>
      </c>
      <c r="B2842" s="166">
        <v>46169</v>
      </c>
      <c r="C2842" s="167" t="s">
        <v>3524</v>
      </c>
      <c r="D2842" s="167" t="s">
        <v>3525</v>
      </c>
      <c r="E2842" s="167" t="s">
        <v>3526</v>
      </c>
      <c r="F2842" s="167" t="s">
        <v>3501</v>
      </c>
      <c r="G2842" s="167" t="s">
        <v>3502</v>
      </c>
      <c r="H2842" s="168">
        <v>46170</v>
      </c>
      <c r="I2842" s="167" t="s">
        <v>7283</v>
      </c>
      <c r="J2842" s="169">
        <v>26161</v>
      </c>
      <c r="K2842" s="167" t="s">
        <v>55</v>
      </c>
      <c r="L2842" s="169">
        <v>13</v>
      </c>
      <c r="M2842" s="167" t="s">
        <v>3513</v>
      </c>
      <c r="N2842" s="169">
        <v>92</v>
      </c>
      <c r="O2842" s="167" t="s">
        <v>3505</v>
      </c>
      <c r="P2842" s="167"/>
      <c r="Q2842" s="167" t="s">
        <v>4490</v>
      </c>
      <c r="R2842" s="167" t="s">
        <v>3528</v>
      </c>
      <c r="S2842" s="169">
        <v>22</v>
      </c>
      <c r="T2842" s="167" t="s">
        <v>3560</v>
      </c>
      <c r="U2842" s="169" t="s">
        <v>3561</v>
      </c>
      <c r="V2842" s="167" t="s">
        <v>4241</v>
      </c>
      <c r="W2842" s="167" t="s">
        <v>4242</v>
      </c>
      <c r="X2842" s="170" t="s">
        <v>157</v>
      </c>
      <c r="Y2842" s="171" t="s">
        <v>3208</v>
      </c>
      <c r="Z2842" s="167" t="s">
        <v>815</v>
      </c>
      <c r="AA2842" s="176">
        <v>710000</v>
      </c>
      <c r="AB2842" s="167" t="s">
        <v>11254</v>
      </c>
      <c r="AC2842" s="176">
        <v>710000</v>
      </c>
      <c r="AD2842" s="167" t="s">
        <v>11254</v>
      </c>
      <c r="AE2842" s="176">
        <v>390.5</v>
      </c>
    </row>
    <row r="2843" spans="1:31">
      <c r="A2843" s="178">
        <v>108284114410</v>
      </c>
      <c r="B2843" s="166">
        <v>46169</v>
      </c>
      <c r="C2843" s="167" t="s">
        <v>3524</v>
      </c>
      <c r="D2843" s="167" t="s">
        <v>3525</v>
      </c>
      <c r="E2843" s="167" t="s">
        <v>3526</v>
      </c>
      <c r="F2843" s="167" t="s">
        <v>3501</v>
      </c>
      <c r="G2843" s="167" t="s">
        <v>3502</v>
      </c>
      <c r="H2843" s="168">
        <v>46170</v>
      </c>
      <c r="I2843" s="167" t="s">
        <v>7283</v>
      </c>
      <c r="J2843" s="169">
        <v>26161</v>
      </c>
      <c r="K2843" s="167" t="s">
        <v>55</v>
      </c>
      <c r="L2843" s="169">
        <v>13</v>
      </c>
      <c r="M2843" s="167" t="s">
        <v>3513</v>
      </c>
      <c r="N2843" s="169">
        <v>92</v>
      </c>
      <c r="O2843" s="167" t="s">
        <v>3505</v>
      </c>
      <c r="P2843" s="167"/>
      <c r="Q2843" s="167" t="s">
        <v>4490</v>
      </c>
      <c r="R2843" s="167" t="s">
        <v>3528</v>
      </c>
      <c r="S2843" s="169">
        <v>21</v>
      </c>
      <c r="T2843" s="167" t="s">
        <v>3560</v>
      </c>
      <c r="U2843" s="169" t="s">
        <v>3561</v>
      </c>
      <c r="V2843" s="167" t="s">
        <v>7286</v>
      </c>
      <c r="W2843" s="167" t="s">
        <v>7287</v>
      </c>
      <c r="X2843" s="170" t="s">
        <v>157</v>
      </c>
      <c r="Y2843" s="171" t="s">
        <v>3208</v>
      </c>
      <c r="Z2843" s="167" t="s">
        <v>815</v>
      </c>
      <c r="AA2843" s="176">
        <v>40000</v>
      </c>
      <c r="AB2843" s="167" t="s">
        <v>11254</v>
      </c>
      <c r="AC2843" s="176">
        <v>40000</v>
      </c>
      <c r="AD2843" s="167" t="s">
        <v>11254</v>
      </c>
      <c r="AE2843" s="176">
        <v>36</v>
      </c>
    </row>
    <row r="2844" spans="1:31">
      <c r="A2844" s="178">
        <v>108284114410</v>
      </c>
      <c r="B2844" s="166">
        <v>46169</v>
      </c>
      <c r="C2844" s="167" t="s">
        <v>3524</v>
      </c>
      <c r="D2844" s="167" t="s">
        <v>3525</v>
      </c>
      <c r="E2844" s="167" t="s">
        <v>3526</v>
      </c>
      <c r="F2844" s="167" t="s">
        <v>3501</v>
      </c>
      <c r="G2844" s="167" t="s">
        <v>3502</v>
      </c>
      <c r="H2844" s="168">
        <v>46170</v>
      </c>
      <c r="I2844" s="167" t="s">
        <v>7283</v>
      </c>
      <c r="J2844" s="169">
        <v>26161</v>
      </c>
      <c r="K2844" s="167" t="s">
        <v>55</v>
      </c>
      <c r="L2844" s="169">
        <v>13</v>
      </c>
      <c r="M2844" s="167" t="s">
        <v>3513</v>
      </c>
      <c r="N2844" s="169">
        <v>92</v>
      </c>
      <c r="O2844" s="167" t="s">
        <v>3505</v>
      </c>
      <c r="P2844" s="167"/>
      <c r="Q2844" s="167" t="s">
        <v>4490</v>
      </c>
      <c r="R2844" s="167" t="s">
        <v>3528</v>
      </c>
      <c r="S2844" s="169">
        <v>20</v>
      </c>
      <c r="T2844" s="167" t="s">
        <v>3560</v>
      </c>
      <c r="U2844" s="169" t="s">
        <v>3561</v>
      </c>
      <c r="V2844" s="167" t="s">
        <v>6220</v>
      </c>
      <c r="W2844" s="167" t="s">
        <v>6221</v>
      </c>
      <c r="X2844" s="170" t="s">
        <v>3533</v>
      </c>
      <c r="Y2844" s="171" t="s">
        <v>3208</v>
      </c>
      <c r="Z2844" s="167" t="s">
        <v>815</v>
      </c>
      <c r="AA2844" s="176">
        <v>3500</v>
      </c>
      <c r="AB2844" s="167" t="s">
        <v>11254</v>
      </c>
      <c r="AC2844" s="176">
        <v>3500</v>
      </c>
      <c r="AD2844" s="167" t="s">
        <v>11254</v>
      </c>
      <c r="AE2844" s="176">
        <v>437.5</v>
      </c>
    </row>
    <row r="2845" spans="1:31">
      <c r="A2845" s="178">
        <v>108284114410</v>
      </c>
      <c r="B2845" s="166">
        <v>46169</v>
      </c>
      <c r="C2845" s="167" t="s">
        <v>3524</v>
      </c>
      <c r="D2845" s="167" t="s">
        <v>3525</v>
      </c>
      <c r="E2845" s="167" t="s">
        <v>3526</v>
      </c>
      <c r="F2845" s="167" t="s">
        <v>3501</v>
      </c>
      <c r="G2845" s="167" t="s">
        <v>3502</v>
      </c>
      <c r="H2845" s="168">
        <v>46170</v>
      </c>
      <c r="I2845" s="167" t="s">
        <v>7283</v>
      </c>
      <c r="J2845" s="169">
        <v>26161</v>
      </c>
      <c r="K2845" s="167" t="s">
        <v>55</v>
      </c>
      <c r="L2845" s="169">
        <v>13</v>
      </c>
      <c r="M2845" s="167" t="s">
        <v>3513</v>
      </c>
      <c r="N2845" s="169">
        <v>92</v>
      </c>
      <c r="O2845" s="167" t="s">
        <v>3505</v>
      </c>
      <c r="P2845" s="167"/>
      <c r="Q2845" s="167" t="s">
        <v>4490</v>
      </c>
      <c r="R2845" s="167" t="s">
        <v>3528</v>
      </c>
      <c r="S2845" s="169">
        <v>19</v>
      </c>
      <c r="T2845" s="167" t="s">
        <v>3535</v>
      </c>
      <c r="U2845" s="169" t="s">
        <v>3536</v>
      </c>
      <c r="V2845" s="167" t="s">
        <v>7288</v>
      </c>
      <c r="W2845" s="167" t="s">
        <v>5536</v>
      </c>
      <c r="X2845" s="170" t="s">
        <v>3533</v>
      </c>
      <c r="Y2845" s="171" t="s">
        <v>3208</v>
      </c>
      <c r="Z2845" s="167" t="s">
        <v>815</v>
      </c>
      <c r="AA2845" s="176">
        <v>20000</v>
      </c>
      <c r="AB2845" s="167" t="s">
        <v>11254</v>
      </c>
      <c r="AC2845" s="176">
        <v>20000</v>
      </c>
      <c r="AD2845" s="167" t="s">
        <v>11254</v>
      </c>
      <c r="AE2845" s="176">
        <v>130</v>
      </c>
    </row>
    <row r="2846" spans="1:31">
      <c r="A2846" s="178">
        <v>108284114410</v>
      </c>
      <c r="B2846" s="166">
        <v>46169</v>
      </c>
      <c r="C2846" s="167" t="s">
        <v>3524</v>
      </c>
      <c r="D2846" s="167" t="s">
        <v>3525</v>
      </c>
      <c r="E2846" s="167" t="s">
        <v>3526</v>
      </c>
      <c r="F2846" s="167" t="s">
        <v>3501</v>
      </c>
      <c r="G2846" s="167" t="s">
        <v>3502</v>
      </c>
      <c r="H2846" s="168">
        <v>46170</v>
      </c>
      <c r="I2846" s="167" t="s">
        <v>7283</v>
      </c>
      <c r="J2846" s="169">
        <v>26161</v>
      </c>
      <c r="K2846" s="167" t="s">
        <v>55</v>
      </c>
      <c r="L2846" s="169">
        <v>13</v>
      </c>
      <c r="M2846" s="167" t="s">
        <v>3513</v>
      </c>
      <c r="N2846" s="169">
        <v>92</v>
      </c>
      <c r="O2846" s="167" t="s">
        <v>3505</v>
      </c>
      <c r="P2846" s="167"/>
      <c r="Q2846" s="167" t="s">
        <v>4490</v>
      </c>
      <c r="R2846" s="167" t="s">
        <v>3528</v>
      </c>
      <c r="S2846" s="169">
        <v>18</v>
      </c>
      <c r="T2846" s="167" t="s">
        <v>3560</v>
      </c>
      <c r="U2846" s="169" t="s">
        <v>3561</v>
      </c>
      <c r="V2846" s="167" t="s">
        <v>7289</v>
      </c>
      <c r="W2846" s="167" t="s">
        <v>7290</v>
      </c>
      <c r="X2846" s="170" t="s">
        <v>3533</v>
      </c>
      <c r="Y2846" s="171" t="s">
        <v>3208</v>
      </c>
      <c r="Z2846" s="167" t="s">
        <v>815</v>
      </c>
      <c r="AA2846" s="176">
        <v>10000</v>
      </c>
      <c r="AB2846" s="167" t="s">
        <v>11254</v>
      </c>
      <c r="AC2846" s="176">
        <v>10000</v>
      </c>
      <c r="AD2846" s="167" t="s">
        <v>11254</v>
      </c>
      <c r="AE2846" s="176">
        <v>32</v>
      </c>
    </row>
    <row r="2847" spans="1:31">
      <c r="A2847" s="178">
        <v>108284114410</v>
      </c>
      <c r="B2847" s="166">
        <v>46169</v>
      </c>
      <c r="C2847" s="167" t="s">
        <v>3524</v>
      </c>
      <c r="D2847" s="167" t="s">
        <v>3525</v>
      </c>
      <c r="E2847" s="167" t="s">
        <v>3526</v>
      </c>
      <c r="F2847" s="167" t="s">
        <v>3501</v>
      </c>
      <c r="G2847" s="167" t="s">
        <v>3502</v>
      </c>
      <c r="H2847" s="168">
        <v>46170</v>
      </c>
      <c r="I2847" s="167" t="s">
        <v>7283</v>
      </c>
      <c r="J2847" s="169">
        <v>26161</v>
      </c>
      <c r="K2847" s="167" t="s">
        <v>55</v>
      </c>
      <c r="L2847" s="169">
        <v>13</v>
      </c>
      <c r="M2847" s="167" t="s">
        <v>3513</v>
      </c>
      <c r="N2847" s="169">
        <v>92</v>
      </c>
      <c r="O2847" s="167" t="s">
        <v>3505</v>
      </c>
      <c r="P2847" s="167"/>
      <c r="Q2847" s="167" t="s">
        <v>4490</v>
      </c>
      <c r="R2847" s="167" t="s">
        <v>3528</v>
      </c>
      <c r="S2847" s="169">
        <v>17</v>
      </c>
      <c r="T2847" s="167" t="s">
        <v>3560</v>
      </c>
      <c r="U2847" s="169" t="s">
        <v>3561</v>
      </c>
      <c r="V2847" s="167" t="s">
        <v>7291</v>
      </c>
      <c r="W2847" s="167" t="s">
        <v>7292</v>
      </c>
      <c r="X2847" s="170" t="s">
        <v>3533</v>
      </c>
      <c r="Y2847" s="171" t="s">
        <v>3208</v>
      </c>
      <c r="Z2847" s="167" t="s">
        <v>815</v>
      </c>
      <c r="AA2847" s="176">
        <v>4000</v>
      </c>
      <c r="AB2847" s="167" t="s">
        <v>11254</v>
      </c>
      <c r="AC2847" s="176">
        <v>4000</v>
      </c>
      <c r="AD2847" s="167" t="s">
        <v>11254</v>
      </c>
      <c r="AE2847" s="176">
        <v>17.600000000000001</v>
      </c>
    </row>
    <row r="2848" spans="1:31">
      <c r="A2848" s="178">
        <v>108284114410</v>
      </c>
      <c r="B2848" s="166">
        <v>46169</v>
      </c>
      <c r="C2848" s="167" t="s">
        <v>3524</v>
      </c>
      <c r="D2848" s="167" t="s">
        <v>3525</v>
      </c>
      <c r="E2848" s="167" t="s">
        <v>3526</v>
      </c>
      <c r="F2848" s="167" t="s">
        <v>3501</v>
      </c>
      <c r="G2848" s="167" t="s">
        <v>3502</v>
      </c>
      <c r="H2848" s="168">
        <v>46170</v>
      </c>
      <c r="I2848" s="167" t="s">
        <v>7283</v>
      </c>
      <c r="J2848" s="169">
        <v>26161</v>
      </c>
      <c r="K2848" s="167" t="s">
        <v>55</v>
      </c>
      <c r="L2848" s="169">
        <v>13</v>
      </c>
      <c r="M2848" s="167" t="s">
        <v>3513</v>
      </c>
      <c r="N2848" s="169">
        <v>92</v>
      </c>
      <c r="O2848" s="167" t="s">
        <v>3505</v>
      </c>
      <c r="P2848" s="167"/>
      <c r="Q2848" s="167" t="s">
        <v>4490</v>
      </c>
      <c r="R2848" s="167" t="s">
        <v>3528</v>
      </c>
      <c r="S2848" s="169">
        <v>16</v>
      </c>
      <c r="T2848" s="167" t="s">
        <v>3560</v>
      </c>
      <c r="U2848" s="169" t="s">
        <v>3561</v>
      </c>
      <c r="V2848" s="167" t="s">
        <v>4695</v>
      </c>
      <c r="W2848" s="167" t="s">
        <v>4696</v>
      </c>
      <c r="X2848" s="170" t="s">
        <v>3533</v>
      </c>
      <c r="Y2848" s="171" t="s">
        <v>3208</v>
      </c>
      <c r="Z2848" s="167" t="s">
        <v>815</v>
      </c>
      <c r="AA2848" s="176">
        <v>16000</v>
      </c>
      <c r="AB2848" s="167" t="s">
        <v>11254</v>
      </c>
      <c r="AC2848" s="176">
        <v>16000</v>
      </c>
      <c r="AD2848" s="167" t="s">
        <v>11254</v>
      </c>
      <c r="AE2848" s="176">
        <v>219.2</v>
      </c>
    </row>
    <row r="2849" spans="1:31">
      <c r="A2849" s="178">
        <v>108284114410</v>
      </c>
      <c r="B2849" s="166">
        <v>46169</v>
      </c>
      <c r="C2849" s="167" t="s">
        <v>3524</v>
      </c>
      <c r="D2849" s="167" t="s">
        <v>3525</v>
      </c>
      <c r="E2849" s="167" t="s">
        <v>3526</v>
      </c>
      <c r="F2849" s="167" t="s">
        <v>3501</v>
      </c>
      <c r="G2849" s="167" t="s">
        <v>3502</v>
      </c>
      <c r="H2849" s="168">
        <v>46170</v>
      </c>
      <c r="I2849" s="167" t="s">
        <v>7283</v>
      </c>
      <c r="J2849" s="169">
        <v>26161</v>
      </c>
      <c r="K2849" s="167" t="s">
        <v>55</v>
      </c>
      <c r="L2849" s="169">
        <v>13</v>
      </c>
      <c r="M2849" s="167" t="s">
        <v>3513</v>
      </c>
      <c r="N2849" s="169">
        <v>92</v>
      </c>
      <c r="O2849" s="167" t="s">
        <v>3505</v>
      </c>
      <c r="P2849" s="167"/>
      <c r="Q2849" s="167" t="s">
        <v>4490</v>
      </c>
      <c r="R2849" s="167" t="s">
        <v>3528</v>
      </c>
      <c r="S2849" s="169">
        <v>15</v>
      </c>
      <c r="T2849" s="167" t="s">
        <v>3560</v>
      </c>
      <c r="U2849" s="169" t="s">
        <v>3561</v>
      </c>
      <c r="V2849" s="167" t="s">
        <v>4684</v>
      </c>
      <c r="W2849" s="167" t="s">
        <v>4685</v>
      </c>
      <c r="X2849" s="170" t="s">
        <v>3533</v>
      </c>
      <c r="Y2849" s="171" t="s">
        <v>3208</v>
      </c>
      <c r="Z2849" s="167" t="s">
        <v>815</v>
      </c>
      <c r="AA2849" s="176">
        <v>192000</v>
      </c>
      <c r="AB2849" s="167" t="s">
        <v>11254</v>
      </c>
      <c r="AC2849" s="176">
        <v>192000</v>
      </c>
      <c r="AD2849" s="167" t="s">
        <v>11254</v>
      </c>
      <c r="AE2849" s="176">
        <v>921.6</v>
      </c>
    </row>
    <row r="2850" spans="1:31">
      <c r="A2850" s="178">
        <v>108284114410</v>
      </c>
      <c r="B2850" s="166">
        <v>46169</v>
      </c>
      <c r="C2850" s="167" t="s">
        <v>3524</v>
      </c>
      <c r="D2850" s="167" t="s">
        <v>3525</v>
      </c>
      <c r="E2850" s="167" t="s">
        <v>3526</v>
      </c>
      <c r="F2850" s="167" t="s">
        <v>3501</v>
      </c>
      <c r="G2850" s="167" t="s">
        <v>3502</v>
      </c>
      <c r="H2850" s="168">
        <v>46170</v>
      </c>
      <c r="I2850" s="167" t="s">
        <v>7283</v>
      </c>
      <c r="J2850" s="169">
        <v>26161</v>
      </c>
      <c r="K2850" s="167" t="s">
        <v>55</v>
      </c>
      <c r="L2850" s="169">
        <v>13</v>
      </c>
      <c r="M2850" s="167" t="s">
        <v>3513</v>
      </c>
      <c r="N2850" s="169">
        <v>92</v>
      </c>
      <c r="O2850" s="167" t="s">
        <v>3505</v>
      </c>
      <c r="P2850" s="167"/>
      <c r="Q2850" s="167" t="s">
        <v>4490</v>
      </c>
      <c r="R2850" s="167" t="s">
        <v>3528</v>
      </c>
      <c r="S2850" s="169">
        <v>14</v>
      </c>
      <c r="T2850" s="167" t="s">
        <v>3560</v>
      </c>
      <c r="U2850" s="169" t="s">
        <v>3561</v>
      </c>
      <c r="V2850" s="167" t="s">
        <v>7293</v>
      </c>
      <c r="W2850" s="167" t="s">
        <v>7294</v>
      </c>
      <c r="X2850" s="170" t="s">
        <v>3533</v>
      </c>
      <c r="Y2850" s="171" t="s">
        <v>3208</v>
      </c>
      <c r="Z2850" s="167" t="s">
        <v>815</v>
      </c>
      <c r="AA2850" s="176">
        <v>4000</v>
      </c>
      <c r="AB2850" s="167" t="s">
        <v>11254</v>
      </c>
      <c r="AC2850" s="176">
        <v>4000</v>
      </c>
      <c r="AD2850" s="167" t="s">
        <v>11254</v>
      </c>
      <c r="AE2850" s="176">
        <v>36.56</v>
      </c>
    </row>
    <row r="2851" spans="1:31">
      <c r="A2851" s="178">
        <v>108284114410</v>
      </c>
      <c r="B2851" s="166">
        <v>46169</v>
      </c>
      <c r="C2851" s="167" t="s">
        <v>3524</v>
      </c>
      <c r="D2851" s="167" t="s">
        <v>3525</v>
      </c>
      <c r="E2851" s="167" t="s">
        <v>3526</v>
      </c>
      <c r="F2851" s="167" t="s">
        <v>3501</v>
      </c>
      <c r="G2851" s="167" t="s">
        <v>3502</v>
      </c>
      <c r="H2851" s="168">
        <v>46170</v>
      </c>
      <c r="I2851" s="167" t="s">
        <v>7283</v>
      </c>
      <c r="J2851" s="169">
        <v>26161</v>
      </c>
      <c r="K2851" s="167" t="s">
        <v>55</v>
      </c>
      <c r="L2851" s="169">
        <v>13</v>
      </c>
      <c r="M2851" s="167" t="s">
        <v>3513</v>
      </c>
      <c r="N2851" s="169">
        <v>92</v>
      </c>
      <c r="O2851" s="167" t="s">
        <v>3505</v>
      </c>
      <c r="P2851" s="167"/>
      <c r="Q2851" s="167" t="s">
        <v>4490</v>
      </c>
      <c r="R2851" s="167" t="s">
        <v>3528</v>
      </c>
      <c r="S2851" s="169">
        <v>13</v>
      </c>
      <c r="T2851" s="167" t="s">
        <v>3560</v>
      </c>
      <c r="U2851" s="169" t="s">
        <v>3561</v>
      </c>
      <c r="V2851" s="167" t="s">
        <v>4228</v>
      </c>
      <c r="W2851" s="167" t="s">
        <v>4229</v>
      </c>
      <c r="X2851" s="170" t="s">
        <v>157</v>
      </c>
      <c r="Y2851" s="171" t="s">
        <v>3208</v>
      </c>
      <c r="Z2851" s="167" t="s">
        <v>815</v>
      </c>
      <c r="AA2851" s="176">
        <v>116000</v>
      </c>
      <c r="AB2851" s="167" t="s">
        <v>11254</v>
      </c>
      <c r="AC2851" s="176">
        <v>116000</v>
      </c>
      <c r="AD2851" s="167" t="s">
        <v>11254</v>
      </c>
      <c r="AE2851" s="176">
        <v>1113.5999999999999</v>
      </c>
    </row>
    <row r="2852" spans="1:31">
      <c r="A2852" s="178">
        <v>108284114410</v>
      </c>
      <c r="B2852" s="166">
        <v>46169</v>
      </c>
      <c r="C2852" s="167" t="s">
        <v>3524</v>
      </c>
      <c r="D2852" s="167" t="s">
        <v>3525</v>
      </c>
      <c r="E2852" s="167" t="s">
        <v>3526</v>
      </c>
      <c r="F2852" s="167" t="s">
        <v>3501</v>
      </c>
      <c r="G2852" s="167" t="s">
        <v>3502</v>
      </c>
      <c r="H2852" s="168">
        <v>46170</v>
      </c>
      <c r="I2852" s="167" t="s">
        <v>7283</v>
      </c>
      <c r="J2852" s="169">
        <v>26161</v>
      </c>
      <c r="K2852" s="167" t="s">
        <v>55</v>
      </c>
      <c r="L2852" s="169">
        <v>13</v>
      </c>
      <c r="M2852" s="167" t="s">
        <v>3513</v>
      </c>
      <c r="N2852" s="169">
        <v>92</v>
      </c>
      <c r="O2852" s="167" t="s">
        <v>3505</v>
      </c>
      <c r="P2852" s="167"/>
      <c r="Q2852" s="167" t="s">
        <v>4490</v>
      </c>
      <c r="R2852" s="167" t="s">
        <v>3528</v>
      </c>
      <c r="S2852" s="169">
        <v>12</v>
      </c>
      <c r="T2852" s="167" t="s">
        <v>3560</v>
      </c>
      <c r="U2852" s="169" t="s">
        <v>3561</v>
      </c>
      <c r="V2852" s="167" t="s">
        <v>4233</v>
      </c>
      <c r="W2852" s="167" t="s">
        <v>4234</v>
      </c>
      <c r="X2852" s="170" t="s">
        <v>157</v>
      </c>
      <c r="Y2852" s="171" t="s">
        <v>3208</v>
      </c>
      <c r="Z2852" s="167" t="s">
        <v>815</v>
      </c>
      <c r="AA2852" s="176">
        <v>40000</v>
      </c>
      <c r="AB2852" s="167" t="s">
        <v>11254</v>
      </c>
      <c r="AC2852" s="176">
        <v>40000</v>
      </c>
      <c r="AD2852" s="167" t="s">
        <v>11254</v>
      </c>
      <c r="AE2852" s="176">
        <v>1060</v>
      </c>
    </row>
    <row r="2853" spans="1:31">
      <c r="A2853" s="178">
        <v>108284114410</v>
      </c>
      <c r="B2853" s="166">
        <v>46169</v>
      </c>
      <c r="C2853" s="167" t="s">
        <v>3524</v>
      </c>
      <c r="D2853" s="167" t="s">
        <v>3525</v>
      </c>
      <c r="E2853" s="167" t="s">
        <v>3526</v>
      </c>
      <c r="F2853" s="167" t="s">
        <v>3501</v>
      </c>
      <c r="G2853" s="167" t="s">
        <v>3502</v>
      </c>
      <c r="H2853" s="168">
        <v>46170</v>
      </c>
      <c r="I2853" s="167" t="s">
        <v>7283</v>
      </c>
      <c r="J2853" s="169">
        <v>26161</v>
      </c>
      <c r="K2853" s="167" t="s">
        <v>55</v>
      </c>
      <c r="L2853" s="169">
        <v>13</v>
      </c>
      <c r="M2853" s="167" t="s">
        <v>3513</v>
      </c>
      <c r="N2853" s="169">
        <v>92</v>
      </c>
      <c r="O2853" s="167" t="s">
        <v>3505</v>
      </c>
      <c r="P2853" s="167"/>
      <c r="Q2853" s="167" t="s">
        <v>4490</v>
      </c>
      <c r="R2853" s="167" t="s">
        <v>3528</v>
      </c>
      <c r="S2853" s="169">
        <v>11</v>
      </c>
      <c r="T2853" s="167" t="s">
        <v>3560</v>
      </c>
      <c r="U2853" s="169" t="s">
        <v>3561</v>
      </c>
      <c r="V2853" s="167" t="s">
        <v>4233</v>
      </c>
      <c r="W2853" s="167" t="s">
        <v>4234</v>
      </c>
      <c r="X2853" s="170" t="s">
        <v>157</v>
      </c>
      <c r="Y2853" s="171" t="s">
        <v>3208</v>
      </c>
      <c r="Z2853" s="167" t="s">
        <v>815</v>
      </c>
      <c r="AA2853" s="176">
        <v>30000</v>
      </c>
      <c r="AB2853" s="167" t="s">
        <v>11254</v>
      </c>
      <c r="AC2853" s="176">
        <v>30000</v>
      </c>
      <c r="AD2853" s="167" t="s">
        <v>11254</v>
      </c>
      <c r="AE2853" s="176">
        <v>795</v>
      </c>
    </row>
    <row r="2854" spans="1:31">
      <c r="A2854" s="178">
        <v>108284114410</v>
      </c>
      <c r="B2854" s="166">
        <v>46169</v>
      </c>
      <c r="C2854" s="167" t="s">
        <v>3524</v>
      </c>
      <c r="D2854" s="167" t="s">
        <v>3525</v>
      </c>
      <c r="E2854" s="167" t="s">
        <v>3526</v>
      </c>
      <c r="F2854" s="167" t="s">
        <v>3501</v>
      </c>
      <c r="G2854" s="167" t="s">
        <v>3502</v>
      </c>
      <c r="H2854" s="168">
        <v>46170</v>
      </c>
      <c r="I2854" s="167" t="s">
        <v>7283</v>
      </c>
      <c r="J2854" s="169">
        <v>26161</v>
      </c>
      <c r="K2854" s="167" t="s">
        <v>55</v>
      </c>
      <c r="L2854" s="169">
        <v>13</v>
      </c>
      <c r="M2854" s="167" t="s">
        <v>3513</v>
      </c>
      <c r="N2854" s="169">
        <v>92</v>
      </c>
      <c r="O2854" s="167" t="s">
        <v>3505</v>
      </c>
      <c r="P2854" s="167"/>
      <c r="Q2854" s="167" t="s">
        <v>4490</v>
      </c>
      <c r="R2854" s="167" t="s">
        <v>3528</v>
      </c>
      <c r="S2854" s="169">
        <v>10</v>
      </c>
      <c r="T2854" s="167" t="s">
        <v>3560</v>
      </c>
      <c r="U2854" s="169" t="s">
        <v>3561</v>
      </c>
      <c r="V2854" s="167" t="s">
        <v>4689</v>
      </c>
      <c r="W2854" s="167" t="s">
        <v>4690</v>
      </c>
      <c r="X2854" s="170" t="s">
        <v>157</v>
      </c>
      <c r="Y2854" s="171" t="s">
        <v>3208</v>
      </c>
      <c r="Z2854" s="167" t="s">
        <v>815</v>
      </c>
      <c r="AA2854" s="176">
        <v>10000</v>
      </c>
      <c r="AB2854" s="167" t="s">
        <v>11254</v>
      </c>
      <c r="AC2854" s="176">
        <v>10000</v>
      </c>
      <c r="AD2854" s="167" t="s">
        <v>11254</v>
      </c>
      <c r="AE2854" s="176">
        <v>9</v>
      </c>
    </row>
    <row r="2855" spans="1:31">
      <c r="A2855" s="178">
        <v>108284114410</v>
      </c>
      <c r="B2855" s="166">
        <v>46169</v>
      </c>
      <c r="C2855" s="167" t="s">
        <v>3524</v>
      </c>
      <c r="D2855" s="167" t="s">
        <v>3525</v>
      </c>
      <c r="E2855" s="167" t="s">
        <v>3526</v>
      </c>
      <c r="F2855" s="167" t="s">
        <v>3501</v>
      </c>
      <c r="G2855" s="167" t="s">
        <v>3502</v>
      </c>
      <c r="H2855" s="168">
        <v>46170</v>
      </c>
      <c r="I2855" s="167" t="s">
        <v>7283</v>
      </c>
      <c r="J2855" s="169">
        <v>26161</v>
      </c>
      <c r="K2855" s="167" t="s">
        <v>55</v>
      </c>
      <c r="L2855" s="169">
        <v>13</v>
      </c>
      <c r="M2855" s="167" t="s">
        <v>3513</v>
      </c>
      <c r="N2855" s="169">
        <v>92</v>
      </c>
      <c r="O2855" s="167" t="s">
        <v>3505</v>
      </c>
      <c r="P2855" s="167"/>
      <c r="Q2855" s="167" t="s">
        <v>4490</v>
      </c>
      <c r="R2855" s="167" t="s">
        <v>3528</v>
      </c>
      <c r="S2855" s="169">
        <v>9</v>
      </c>
      <c r="T2855" s="167" t="s">
        <v>3560</v>
      </c>
      <c r="U2855" s="169" t="s">
        <v>3561</v>
      </c>
      <c r="V2855" s="167" t="s">
        <v>4239</v>
      </c>
      <c r="W2855" s="167" t="s">
        <v>4240</v>
      </c>
      <c r="X2855" s="170" t="s">
        <v>157</v>
      </c>
      <c r="Y2855" s="171" t="s">
        <v>3208</v>
      </c>
      <c r="Z2855" s="167" t="s">
        <v>815</v>
      </c>
      <c r="AA2855" s="176">
        <v>90000</v>
      </c>
      <c r="AB2855" s="167" t="s">
        <v>11254</v>
      </c>
      <c r="AC2855" s="176">
        <v>90000</v>
      </c>
      <c r="AD2855" s="167" t="s">
        <v>11254</v>
      </c>
      <c r="AE2855" s="176">
        <v>117</v>
      </c>
    </row>
    <row r="2856" spans="1:31">
      <c r="A2856" s="178">
        <v>108284114410</v>
      </c>
      <c r="B2856" s="166">
        <v>46169</v>
      </c>
      <c r="C2856" s="167" t="s">
        <v>3524</v>
      </c>
      <c r="D2856" s="167" t="s">
        <v>3525</v>
      </c>
      <c r="E2856" s="167" t="s">
        <v>3526</v>
      </c>
      <c r="F2856" s="167" t="s">
        <v>3501</v>
      </c>
      <c r="G2856" s="167" t="s">
        <v>3502</v>
      </c>
      <c r="H2856" s="168">
        <v>46170</v>
      </c>
      <c r="I2856" s="167" t="s">
        <v>7283</v>
      </c>
      <c r="J2856" s="169">
        <v>26161</v>
      </c>
      <c r="K2856" s="167" t="s">
        <v>55</v>
      </c>
      <c r="L2856" s="169">
        <v>13</v>
      </c>
      <c r="M2856" s="167" t="s">
        <v>3513</v>
      </c>
      <c r="N2856" s="169">
        <v>92</v>
      </c>
      <c r="O2856" s="167" t="s">
        <v>3505</v>
      </c>
      <c r="P2856" s="167"/>
      <c r="Q2856" s="167" t="s">
        <v>4490</v>
      </c>
      <c r="R2856" s="167" t="s">
        <v>3528</v>
      </c>
      <c r="S2856" s="169">
        <v>8</v>
      </c>
      <c r="T2856" s="167" t="s">
        <v>3560</v>
      </c>
      <c r="U2856" s="169" t="s">
        <v>3561</v>
      </c>
      <c r="V2856" s="167" t="s">
        <v>7295</v>
      </c>
      <c r="W2856" s="167" t="s">
        <v>6108</v>
      </c>
      <c r="X2856" s="170" t="s">
        <v>159</v>
      </c>
      <c r="Y2856" s="171" t="s">
        <v>3208</v>
      </c>
      <c r="Z2856" s="167" t="s">
        <v>815</v>
      </c>
      <c r="AA2856" s="176">
        <v>10000</v>
      </c>
      <c r="AB2856" s="167" t="s">
        <v>11254</v>
      </c>
      <c r="AC2856" s="176">
        <v>10000</v>
      </c>
      <c r="AD2856" s="167" t="s">
        <v>11254</v>
      </c>
      <c r="AE2856" s="176">
        <v>14</v>
      </c>
    </row>
    <row r="2857" spans="1:31">
      <c r="A2857" s="178">
        <v>108284114410</v>
      </c>
      <c r="B2857" s="166">
        <v>46169</v>
      </c>
      <c r="C2857" s="167" t="s">
        <v>3524</v>
      </c>
      <c r="D2857" s="167" t="s">
        <v>3525</v>
      </c>
      <c r="E2857" s="167" t="s">
        <v>3526</v>
      </c>
      <c r="F2857" s="167" t="s">
        <v>3501</v>
      </c>
      <c r="G2857" s="167" t="s">
        <v>3502</v>
      </c>
      <c r="H2857" s="168">
        <v>46170</v>
      </c>
      <c r="I2857" s="167" t="s">
        <v>7283</v>
      </c>
      <c r="J2857" s="169">
        <v>26161</v>
      </c>
      <c r="K2857" s="167" t="s">
        <v>55</v>
      </c>
      <c r="L2857" s="169">
        <v>13</v>
      </c>
      <c r="M2857" s="167" t="s">
        <v>3513</v>
      </c>
      <c r="N2857" s="169">
        <v>92</v>
      </c>
      <c r="O2857" s="167" t="s">
        <v>3505</v>
      </c>
      <c r="P2857" s="167"/>
      <c r="Q2857" s="167" t="s">
        <v>4490</v>
      </c>
      <c r="R2857" s="167" t="s">
        <v>3528</v>
      </c>
      <c r="S2857" s="169">
        <v>7</v>
      </c>
      <c r="T2857" s="167" t="s">
        <v>3560</v>
      </c>
      <c r="U2857" s="169" t="s">
        <v>3561</v>
      </c>
      <c r="V2857" s="167" t="s">
        <v>7295</v>
      </c>
      <c r="W2857" s="167" t="s">
        <v>6108</v>
      </c>
      <c r="X2857" s="170" t="s">
        <v>159</v>
      </c>
      <c r="Y2857" s="171" t="s">
        <v>3208</v>
      </c>
      <c r="Z2857" s="167" t="s">
        <v>815</v>
      </c>
      <c r="AA2857" s="176">
        <v>190000</v>
      </c>
      <c r="AB2857" s="167" t="s">
        <v>11254</v>
      </c>
      <c r="AC2857" s="176">
        <v>190000</v>
      </c>
      <c r="AD2857" s="167" t="s">
        <v>11254</v>
      </c>
      <c r="AE2857" s="176">
        <v>266</v>
      </c>
    </row>
    <row r="2858" spans="1:31">
      <c r="A2858" s="178">
        <v>108284114410</v>
      </c>
      <c r="B2858" s="166">
        <v>46169</v>
      </c>
      <c r="C2858" s="167" t="s">
        <v>3524</v>
      </c>
      <c r="D2858" s="167" t="s">
        <v>3525</v>
      </c>
      <c r="E2858" s="167" t="s">
        <v>3526</v>
      </c>
      <c r="F2858" s="167" t="s">
        <v>3501</v>
      </c>
      <c r="G2858" s="167" t="s">
        <v>3502</v>
      </c>
      <c r="H2858" s="168">
        <v>46170</v>
      </c>
      <c r="I2858" s="167" t="s">
        <v>7283</v>
      </c>
      <c r="J2858" s="169">
        <v>26161</v>
      </c>
      <c r="K2858" s="167" t="s">
        <v>55</v>
      </c>
      <c r="L2858" s="169">
        <v>13</v>
      </c>
      <c r="M2858" s="167" t="s">
        <v>3513</v>
      </c>
      <c r="N2858" s="169">
        <v>92</v>
      </c>
      <c r="O2858" s="167" t="s">
        <v>3505</v>
      </c>
      <c r="P2858" s="167"/>
      <c r="Q2858" s="167" t="s">
        <v>4490</v>
      </c>
      <c r="R2858" s="167" t="s">
        <v>3528</v>
      </c>
      <c r="S2858" s="169">
        <v>6</v>
      </c>
      <c r="T2858" s="167" t="s">
        <v>3560</v>
      </c>
      <c r="U2858" s="169" t="s">
        <v>3561</v>
      </c>
      <c r="V2858" s="167" t="s">
        <v>4241</v>
      </c>
      <c r="W2858" s="167" t="s">
        <v>4242</v>
      </c>
      <c r="X2858" s="170" t="s">
        <v>157</v>
      </c>
      <c r="Y2858" s="171" t="s">
        <v>3208</v>
      </c>
      <c r="Z2858" s="167" t="s">
        <v>815</v>
      </c>
      <c r="AA2858" s="176">
        <v>1090000</v>
      </c>
      <c r="AB2858" s="167" t="s">
        <v>11254</v>
      </c>
      <c r="AC2858" s="176">
        <v>1090000</v>
      </c>
      <c r="AD2858" s="167" t="s">
        <v>11254</v>
      </c>
      <c r="AE2858" s="176">
        <v>599.5</v>
      </c>
    </row>
    <row r="2859" spans="1:31">
      <c r="A2859" s="178">
        <v>108284114410</v>
      </c>
      <c r="B2859" s="166">
        <v>46169</v>
      </c>
      <c r="C2859" s="167" t="s">
        <v>3524</v>
      </c>
      <c r="D2859" s="167" t="s">
        <v>3525</v>
      </c>
      <c r="E2859" s="167" t="s">
        <v>3526</v>
      </c>
      <c r="F2859" s="167" t="s">
        <v>3501</v>
      </c>
      <c r="G2859" s="167" t="s">
        <v>3502</v>
      </c>
      <c r="H2859" s="168">
        <v>46170</v>
      </c>
      <c r="I2859" s="167" t="s">
        <v>7283</v>
      </c>
      <c r="J2859" s="169">
        <v>26161</v>
      </c>
      <c r="K2859" s="167" t="s">
        <v>55</v>
      </c>
      <c r="L2859" s="169">
        <v>13</v>
      </c>
      <c r="M2859" s="167" t="s">
        <v>3513</v>
      </c>
      <c r="N2859" s="169">
        <v>92</v>
      </c>
      <c r="O2859" s="167" t="s">
        <v>3505</v>
      </c>
      <c r="P2859" s="167"/>
      <c r="Q2859" s="167" t="s">
        <v>4490</v>
      </c>
      <c r="R2859" s="167" t="s">
        <v>3528</v>
      </c>
      <c r="S2859" s="169">
        <v>5</v>
      </c>
      <c r="T2859" s="167" t="s">
        <v>3560</v>
      </c>
      <c r="U2859" s="169" t="s">
        <v>3561</v>
      </c>
      <c r="V2859" s="167" t="s">
        <v>4241</v>
      </c>
      <c r="W2859" s="167" t="s">
        <v>4242</v>
      </c>
      <c r="X2859" s="170" t="s">
        <v>157</v>
      </c>
      <c r="Y2859" s="171" t="s">
        <v>3208</v>
      </c>
      <c r="Z2859" s="167" t="s">
        <v>815</v>
      </c>
      <c r="AA2859" s="176">
        <v>430000</v>
      </c>
      <c r="AB2859" s="167" t="s">
        <v>11254</v>
      </c>
      <c r="AC2859" s="176">
        <v>430000</v>
      </c>
      <c r="AD2859" s="167" t="s">
        <v>11254</v>
      </c>
      <c r="AE2859" s="176">
        <v>236.5</v>
      </c>
    </row>
    <row r="2860" spans="1:31">
      <c r="A2860" s="178">
        <v>108284114410</v>
      </c>
      <c r="B2860" s="166">
        <v>46169</v>
      </c>
      <c r="C2860" s="167" t="s">
        <v>3524</v>
      </c>
      <c r="D2860" s="167" t="s">
        <v>3525</v>
      </c>
      <c r="E2860" s="167" t="s">
        <v>3526</v>
      </c>
      <c r="F2860" s="167" t="s">
        <v>3501</v>
      </c>
      <c r="G2860" s="167" t="s">
        <v>3502</v>
      </c>
      <c r="H2860" s="168">
        <v>46170</v>
      </c>
      <c r="I2860" s="167" t="s">
        <v>7283</v>
      </c>
      <c r="J2860" s="169">
        <v>26161</v>
      </c>
      <c r="K2860" s="167" t="s">
        <v>55</v>
      </c>
      <c r="L2860" s="169">
        <v>13</v>
      </c>
      <c r="M2860" s="167" t="s">
        <v>3513</v>
      </c>
      <c r="N2860" s="169">
        <v>92</v>
      </c>
      <c r="O2860" s="167" t="s">
        <v>3505</v>
      </c>
      <c r="P2860" s="167"/>
      <c r="Q2860" s="167" t="s">
        <v>4490</v>
      </c>
      <c r="R2860" s="167" t="s">
        <v>3528</v>
      </c>
      <c r="S2860" s="169">
        <v>4</v>
      </c>
      <c r="T2860" s="167" t="s">
        <v>3560</v>
      </c>
      <c r="U2860" s="169" t="s">
        <v>3561</v>
      </c>
      <c r="V2860" s="167" t="s">
        <v>6218</v>
      </c>
      <c r="W2860" s="167" t="s">
        <v>6219</v>
      </c>
      <c r="X2860" s="170" t="s">
        <v>157</v>
      </c>
      <c r="Y2860" s="171" t="s">
        <v>3208</v>
      </c>
      <c r="Z2860" s="167" t="s">
        <v>815</v>
      </c>
      <c r="AA2860" s="176">
        <v>70000</v>
      </c>
      <c r="AB2860" s="167" t="s">
        <v>11254</v>
      </c>
      <c r="AC2860" s="176">
        <v>70000</v>
      </c>
      <c r="AD2860" s="167" t="s">
        <v>11254</v>
      </c>
      <c r="AE2860" s="176">
        <v>63</v>
      </c>
    </row>
    <row r="2861" spans="1:31">
      <c r="A2861" s="178">
        <v>108284114410</v>
      </c>
      <c r="B2861" s="166">
        <v>46169</v>
      </c>
      <c r="C2861" s="167" t="s">
        <v>3524</v>
      </c>
      <c r="D2861" s="167" t="s">
        <v>3525</v>
      </c>
      <c r="E2861" s="167" t="s">
        <v>3526</v>
      </c>
      <c r="F2861" s="167" t="s">
        <v>3501</v>
      </c>
      <c r="G2861" s="167" t="s">
        <v>3502</v>
      </c>
      <c r="H2861" s="168">
        <v>46170</v>
      </c>
      <c r="I2861" s="167" t="s">
        <v>7283</v>
      </c>
      <c r="J2861" s="169">
        <v>26161</v>
      </c>
      <c r="K2861" s="167" t="s">
        <v>55</v>
      </c>
      <c r="L2861" s="169">
        <v>13</v>
      </c>
      <c r="M2861" s="167" t="s">
        <v>3513</v>
      </c>
      <c r="N2861" s="169">
        <v>92</v>
      </c>
      <c r="O2861" s="167" t="s">
        <v>3505</v>
      </c>
      <c r="P2861" s="167"/>
      <c r="Q2861" s="167" t="s">
        <v>4490</v>
      </c>
      <c r="R2861" s="167" t="s">
        <v>3528</v>
      </c>
      <c r="S2861" s="169">
        <v>3</v>
      </c>
      <c r="T2861" s="167" t="s">
        <v>3560</v>
      </c>
      <c r="U2861" s="169" t="s">
        <v>3561</v>
      </c>
      <c r="V2861" s="167" t="s">
        <v>7286</v>
      </c>
      <c r="W2861" s="167" t="s">
        <v>7287</v>
      </c>
      <c r="X2861" s="170" t="s">
        <v>157</v>
      </c>
      <c r="Y2861" s="171" t="s">
        <v>3208</v>
      </c>
      <c r="Z2861" s="167" t="s">
        <v>815</v>
      </c>
      <c r="AA2861" s="176">
        <v>40000</v>
      </c>
      <c r="AB2861" s="167" t="s">
        <v>11254</v>
      </c>
      <c r="AC2861" s="176">
        <v>40000</v>
      </c>
      <c r="AD2861" s="167" t="s">
        <v>11254</v>
      </c>
      <c r="AE2861" s="176">
        <v>36</v>
      </c>
    </row>
    <row r="2862" spans="1:31">
      <c r="A2862" s="178">
        <v>108284114410</v>
      </c>
      <c r="B2862" s="166">
        <v>46169</v>
      </c>
      <c r="C2862" s="167" t="s">
        <v>3524</v>
      </c>
      <c r="D2862" s="167" t="s">
        <v>3525</v>
      </c>
      <c r="E2862" s="167" t="s">
        <v>3526</v>
      </c>
      <c r="F2862" s="167" t="s">
        <v>3501</v>
      </c>
      <c r="G2862" s="167" t="s">
        <v>3502</v>
      </c>
      <c r="H2862" s="168">
        <v>46170</v>
      </c>
      <c r="I2862" s="167" t="s">
        <v>7283</v>
      </c>
      <c r="J2862" s="169">
        <v>26161</v>
      </c>
      <c r="K2862" s="167" t="s">
        <v>55</v>
      </c>
      <c r="L2862" s="169">
        <v>13</v>
      </c>
      <c r="M2862" s="167" t="s">
        <v>3513</v>
      </c>
      <c r="N2862" s="169">
        <v>92</v>
      </c>
      <c r="O2862" s="167" t="s">
        <v>3505</v>
      </c>
      <c r="P2862" s="167"/>
      <c r="Q2862" s="167" t="s">
        <v>4490</v>
      </c>
      <c r="R2862" s="167" t="s">
        <v>3528</v>
      </c>
      <c r="S2862" s="169">
        <v>2</v>
      </c>
      <c r="T2862" s="167" t="s">
        <v>3560</v>
      </c>
      <c r="U2862" s="169" t="s">
        <v>3561</v>
      </c>
      <c r="V2862" s="167" t="s">
        <v>7296</v>
      </c>
      <c r="W2862" s="167" t="s">
        <v>7297</v>
      </c>
      <c r="X2862" s="170" t="s">
        <v>160</v>
      </c>
      <c r="Y2862" s="171" t="s">
        <v>3208</v>
      </c>
      <c r="Z2862" s="167" t="s">
        <v>815</v>
      </c>
      <c r="AA2862" s="176">
        <v>500</v>
      </c>
      <c r="AB2862" s="167" t="s">
        <v>11254</v>
      </c>
      <c r="AC2862" s="176">
        <v>500</v>
      </c>
      <c r="AD2862" s="167" t="s">
        <v>11254</v>
      </c>
      <c r="AE2862" s="176">
        <v>44</v>
      </c>
    </row>
    <row r="2863" spans="1:31">
      <c r="A2863" s="178">
        <v>108284114410</v>
      </c>
      <c r="B2863" s="166">
        <v>46169</v>
      </c>
      <c r="C2863" s="167" t="s">
        <v>3524</v>
      </c>
      <c r="D2863" s="167" t="s">
        <v>3525</v>
      </c>
      <c r="E2863" s="167" t="s">
        <v>3526</v>
      </c>
      <c r="F2863" s="167" t="s">
        <v>3501</v>
      </c>
      <c r="G2863" s="167" t="s">
        <v>3502</v>
      </c>
      <c r="H2863" s="168">
        <v>46170</v>
      </c>
      <c r="I2863" s="167" t="s">
        <v>7283</v>
      </c>
      <c r="J2863" s="169">
        <v>26161</v>
      </c>
      <c r="K2863" s="167" t="s">
        <v>55</v>
      </c>
      <c r="L2863" s="169">
        <v>13</v>
      </c>
      <c r="M2863" s="167" t="s">
        <v>3513</v>
      </c>
      <c r="N2863" s="169">
        <v>92</v>
      </c>
      <c r="O2863" s="167" t="s">
        <v>3505</v>
      </c>
      <c r="P2863" s="167"/>
      <c r="Q2863" s="167" t="s">
        <v>4490</v>
      </c>
      <c r="R2863" s="167" t="s">
        <v>3528</v>
      </c>
      <c r="S2863" s="169">
        <v>1</v>
      </c>
      <c r="T2863" s="167" t="s">
        <v>3560</v>
      </c>
      <c r="U2863" s="169" t="s">
        <v>3561</v>
      </c>
      <c r="V2863" s="167" t="s">
        <v>7298</v>
      </c>
      <c r="W2863" s="167" t="s">
        <v>7299</v>
      </c>
      <c r="X2863" s="170" t="s">
        <v>3533</v>
      </c>
      <c r="Y2863" s="171" t="s">
        <v>3208</v>
      </c>
      <c r="Z2863" s="167" t="s">
        <v>815</v>
      </c>
      <c r="AA2863" s="176">
        <v>24000</v>
      </c>
      <c r="AB2863" s="167" t="s">
        <v>11254</v>
      </c>
      <c r="AC2863" s="176">
        <v>24000</v>
      </c>
      <c r="AD2863" s="167" t="s">
        <v>11254</v>
      </c>
      <c r="AE2863" s="176">
        <v>72</v>
      </c>
    </row>
    <row r="2864" spans="1:31">
      <c r="A2864" s="178">
        <v>108284349940</v>
      </c>
      <c r="B2864" s="166">
        <v>46170</v>
      </c>
      <c r="C2864" s="167" t="s">
        <v>3524</v>
      </c>
      <c r="D2864" s="167" t="s">
        <v>3525</v>
      </c>
      <c r="E2864" s="167" t="s">
        <v>3526</v>
      </c>
      <c r="F2864" s="167" t="s">
        <v>3628</v>
      </c>
      <c r="G2864" s="167" t="s">
        <v>3603</v>
      </c>
      <c r="H2864" s="168">
        <v>46171</v>
      </c>
      <c r="I2864" s="167"/>
      <c r="J2864" s="169">
        <v>26161</v>
      </c>
      <c r="K2864" s="167" t="s">
        <v>55</v>
      </c>
      <c r="L2864" s="169">
        <v>1</v>
      </c>
      <c r="M2864" s="167" t="s">
        <v>3604</v>
      </c>
      <c r="N2864" s="169">
        <v>117</v>
      </c>
      <c r="O2864" s="167" t="s">
        <v>3505</v>
      </c>
      <c r="P2864" s="167"/>
      <c r="Q2864" s="167" t="s">
        <v>3527</v>
      </c>
      <c r="R2864" s="167" t="s">
        <v>3528</v>
      </c>
      <c r="S2864" s="169">
        <v>19</v>
      </c>
      <c r="T2864" s="167" t="s">
        <v>3535</v>
      </c>
      <c r="U2864" s="169" t="s">
        <v>3536</v>
      </c>
      <c r="V2864" s="167" t="s">
        <v>7300</v>
      </c>
      <c r="W2864" s="167" t="s">
        <v>5558</v>
      </c>
      <c r="X2864" s="170" t="s">
        <v>160</v>
      </c>
      <c r="Y2864" s="171" t="s">
        <v>7301</v>
      </c>
      <c r="Z2864" s="167" t="s">
        <v>820</v>
      </c>
      <c r="AA2864" s="176">
        <v>80000</v>
      </c>
      <c r="AB2864" s="167" t="s">
        <v>11254</v>
      </c>
      <c r="AC2864" s="176">
        <v>80000</v>
      </c>
      <c r="AD2864" s="167" t="s">
        <v>11254</v>
      </c>
      <c r="AE2864" s="176">
        <v>16</v>
      </c>
    </row>
    <row r="2865" spans="1:31">
      <c r="A2865" s="178">
        <v>108284349940</v>
      </c>
      <c r="B2865" s="166">
        <v>46170</v>
      </c>
      <c r="C2865" s="167" t="s">
        <v>3524</v>
      </c>
      <c r="D2865" s="167" t="s">
        <v>3525</v>
      </c>
      <c r="E2865" s="167" t="s">
        <v>3526</v>
      </c>
      <c r="F2865" s="167" t="s">
        <v>3628</v>
      </c>
      <c r="G2865" s="167" t="s">
        <v>3603</v>
      </c>
      <c r="H2865" s="168">
        <v>46171</v>
      </c>
      <c r="I2865" s="167"/>
      <c r="J2865" s="169">
        <v>26161</v>
      </c>
      <c r="K2865" s="167" t="s">
        <v>55</v>
      </c>
      <c r="L2865" s="169">
        <v>1</v>
      </c>
      <c r="M2865" s="167" t="s">
        <v>3604</v>
      </c>
      <c r="N2865" s="169">
        <v>117</v>
      </c>
      <c r="O2865" s="167" t="s">
        <v>3505</v>
      </c>
      <c r="P2865" s="167"/>
      <c r="Q2865" s="167" t="s">
        <v>3527</v>
      </c>
      <c r="R2865" s="167" t="s">
        <v>3528</v>
      </c>
      <c r="S2865" s="169">
        <v>18</v>
      </c>
      <c r="T2865" s="167" t="s">
        <v>3560</v>
      </c>
      <c r="U2865" s="169" t="s">
        <v>3561</v>
      </c>
      <c r="V2865" s="167" t="s">
        <v>7302</v>
      </c>
      <c r="W2865" s="167" t="s">
        <v>7303</v>
      </c>
      <c r="X2865" s="170" t="s">
        <v>160</v>
      </c>
      <c r="Y2865" s="171" t="s">
        <v>7301</v>
      </c>
      <c r="Z2865" s="167" t="s">
        <v>820</v>
      </c>
      <c r="AA2865" s="176">
        <v>10000</v>
      </c>
      <c r="AB2865" s="167" t="s">
        <v>11254</v>
      </c>
      <c r="AC2865" s="176">
        <v>10000</v>
      </c>
      <c r="AD2865" s="167" t="s">
        <v>11254</v>
      </c>
      <c r="AE2865" s="176">
        <v>22</v>
      </c>
    </row>
    <row r="2866" spans="1:31">
      <c r="A2866" s="178">
        <v>108284349940</v>
      </c>
      <c r="B2866" s="166">
        <v>46170</v>
      </c>
      <c r="C2866" s="167" t="s">
        <v>3524</v>
      </c>
      <c r="D2866" s="167" t="s">
        <v>3525</v>
      </c>
      <c r="E2866" s="167" t="s">
        <v>3526</v>
      </c>
      <c r="F2866" s="167" t="s">
        <v>3628</v>
      </c>
      <c r="G2866" s="167" t="s">
        <v>3603</v>
      </c>
      <c r="H2866" s="168">
        <v>46171</v>
      </c>
      <c r="I2866" s="167"/>
      <c r="J2866" s="169">
        <v>26161</v>
      </c>
      <c r="K2866" s="167" t="s">
        <v>55</v>
      </c>
      <c r="L2866" s="169">
        <v>1</v>
      </c>
      <c r="M2866" s="167" t="s">
        <v>3604</v>
      </c>
      <c r="N2866" s="169">
        <v>117</v>
      </c>
      <c r="O2866" s="167" t="s">
        <v>3505</v>
      </c>
      <c r="P2866" s="167"/>
      <c r="Q2866" s="167" t="s">
        <v>3527</v>
      </c>
      <c r="R2866" s="167" t="s">
        <v>3528</v>
      </c>
      <c r="S2866" s="169">
        <v>17</v>
      </c>
      <c r="T2866" s="167" t="s">
        <v>3717</v>
      </c>
      <c r="U2866" s="169" t="s">
        <v>3718</v>
      </c>
      <c r="V2866" s="167" t="s">
        <v>4475</v>
      </c>
      <c r="W2866" s="167" t="s">
        <v>4476</v>
      </c>
      <c r="X2866" s="170" t="s">
        <v>3533</v>
      </c>
      <c r="Y2866" s="171" t="s">
        <v>7301</v>
      </c>
      <c r="Z2866" s="167" t="s">
        <v>820</v>
      </c>
      <c r="AA2866" s="176">
        <v>40000</v>
      </c>
      <c r="AB2866" s="167" t="s">
        <v>11254</v>
      </c>
      <c r="AC2866" s="176">
        <v>40000</v>
      </c>
      <c r="AD2866" s="167" t="s">
        <v>11254</v>
      </c>
      <c r="AE2866" s="176">
        <v>230</v>
      </c>
    </row>
    <row r="2867" spans="1:31">
      <c r="A2867" s="178">
        <v>108284349940</v>
      </c>
      <c r="B2867" s="166">
        <v>46170</v>
      </c>
      <c r="C2867" s="167" t="s">
        <v>3524</v>
      </c>
      <c r="D2867" s="167" t="s">
        <v>3525</v>
      </c>
      <c r="E2867" s="167" t="s">
        <v>3526</v>
      </c>
      <c r="F2867" s="167" t="s">
        <v>3628</v>
      </c>
      <c r="G2867" s="167" t="s">
        <v>3603</v>
      </c>
      <c r="H2867" s="168">
        <v>46171</v>
      </c>
      <c r="I2867" s="167"/>
      <c r="J2867" s="169">
        <v>26161</v>
      </c>
      <c r="K2867" s="167" t="s">
        <v>55</v>
      </c>
      <c r="L2867" s="169">
        <v>1</v>
      </c>
      <c r="M2867" s="167" t="s">
        <v>3604</v>
      </c>
      <c r="N2867" s="169">
        <v>117</v>
      </c>
      <c r="O2867" s="167" t="s">
        <v>3505</v>
      </c>
      <c r="P2867" s="167"/>
      <c r="Q2867" s="167" t="s">
        <v>3527</v>
      </c>
      <c r="R2867" s="167" t="s">
        <v>3528</v>
      </c>
      <c r="S2867" s="169">
        <v>16</v>
      </c>
      <c r="T2867" s="167" t="s">
        <v>3560</v>
      </c>
      <c r="U2867" s="169" t="s">
        <v>3561</v>
      </c>
      <c r="V2867" s="167" t="s">
        <v>4468</v>
      </c>
      <c r="W2867" s="167" t="s">
        <v>4469</v>
      </c>
      <c r="X2867" s="170" t="s">
        <v>3533</v>
      </c>
      <c r="Y2867" s="171" t="s">
        <v>7301</v>
      </c>
      <c r="Z2867" s="167" t="s">
        <v>820</v>
      </c>
      <c r="AA2867" s="176">
        <v>2000</v>
      </c>
      <c r="AB2867" s="167" t="s">
        <v>11254</v>
      </c>
      <c r="AC2867" s="176">
        <v>2000</v>
      </c>
      <c r="AD2867" s="167" t="s">
        <v>11254</v>
      </c>
      <c r="AE2867" s="176">
        <v>131.19999999999999</v>
      </c>
    </row>
    <row r="2868" spans="1:31">
      <c r="A2868" s="178">
        <v>108284349940</v>
      </c>
      <c r="B2868" s="166">
        <v>46170</v>
      </c>
      <c r="C2868" s="167" t="s">
        <v>3524</v>
      </c>
      <c r="D2868" s="167" t="s">
        <v>3525</v>
      </c>
      <c r="E2868" s="167" t="s">
        <v>3526</v>
      </c>
      <c r="F2868" s="167" t="s">
        <v>3628</v>
      </c>
      <c r="G2868" s="167" t="s">
        <v>3603</v>
      </c>
      <c r="H2868" s="168">
        <v>46171</v>
      </c>
      <c r="I2868" s="167"/>
      <c r="J2868" s="169">
        <v>26161</v>
      </c>
      <c r="K2868" s="167" t="s">
        <v>55</v>
      </c>
      <c r="L2868" s="169">
        <v>1</v>
      </c>
      <c r="M2868" s="167" t="s">
        <v>3604</v>
      </c>
      <c r="N2868" s="169">
        <v>117</v>
      </c>
      <c r="O2868" s="167" t="s">
        <v>3505</v>
      </c>
      <c r="P2868" s="167"/>
      <c r="Q2868" s="167" t="s">
        <v>3527</v>
      </c>
      <c r="R2868" s="167" t="s">
        <v>3528</v>
      </c>
      <c r="S2868" s="169">
        <v>15</v>
      </c>
      <c r="T2868" s="167" t="s">
        <v>3560</v>
      </c>
      <c r="U2868" s="169" t="s">
        <v>3561</v>
      </c>
      <c r="V2868" s="167" t="s">
        <v>7304</v>
      </c>
      <c r="W2868" s="167" t="s">
        <v>7305</v>
      </c>
      <c r="X2868" s="170" t="s">
        <v>3533</v>
      </c>
      <c r="Y2868" s="171" t="s">
        <v>7301</v>
      </c>
      <c r="Z2868" s="167" t="s">
        <v>820</v>
      </c>
      <c r="AA2868" s="176">
        <v>8000</v>
      </c>
      <c r="AB2868" s="167" t="s">
        <v>11254</v>
      </c>
      <c r="AC2868" s="176">
        <v>8000</v>
      </c>
      <c r="AD2868" s="167" t="s">
        <v>11254</v>
      </c>
      <c r="AE2868" s="176">
        <v>176</v>
      </c>
    </row>
    <row r="2869" spans="1:31">
      <c r="A2869" s="178">
        <v>108284349940</v>
      </c>
      <c r="B2869" s="166">
        <v>46170</v>
      </c>
      <c r="C2869" s="167" t="s">
        <v>3524</v>
      </c>
      <c r="D2869" s="167" t="s">
        <v>3525</v>
      </c>
      <c r="E2869" s="167" t="s">
        <v>3526</v>
      </c>
      <c r="F2869" s="167" t="s">
        <v>3628</v>
      </c>
      <c r="G2869" s="167" t="s">
        <v>3603</v>
      </c>
      <c r="H2869" s="168">
        <v>46171</v>
      </c>
      <c r="I2869" s="167"/>
      <c r="J2869" s="169">
        <v>26161</v>
      </c>
      <c r="K2869" s="167" t="s">
        <v>55</v>
      </c>
      <c r="L2869" s="169">
        <v>1</v>
      </c>
      <c r="M2869" s="167" t="s">
        <v>3604</v>
      </c>
      <c r="N2869" s="169">
        <v>117</v>
      </c>
      <c r="O2869" s="167" t="s">
        <v>3505</v>
      </c>
      <c r="P2869" s="167"/>
      <c r="Q2869" s="167" t="s">
        <v>3527</v>
      </c>
      <c r="R2869" s="167" t="s">
        <v>3528</v>
      </c>
      <c r="S2869" s="169">
        <v>14</v>
      </c>
      <c r="T2869" s="167" t="s">
        <v>3535</v>
      </c>
      <c r="U2869" s="169" t="s">
        <v>3536</v>
      </c>
      <c r="V2869" s="167" t="s">
        <v>7306</v>
      </c>
      <c r="W2869" s="167" t="s">
        <v>7307</v>
      </c>
      <c r="X2869" s="170" t="s">
        <v>3533</v>
      </c>
      <c r="Y2869" s="171" t="s">
        <v>7301</v>
      </c>
      <c r="Z2869" s="167" t="s">
        <v>820</v>
      </c>
      <c r="AA2869" s="176">
        <v>55000</v>
      </c>
      <c r="AB2869" s="167" t="s">
        <v>11254</v>
      </c>
      <c r="AC2869" s="176">
        <v>55000</v>
      </c>
      <c r="AD2869" s="167" t="s">
        <v>11254</v>
      </c>
      <c r="AE2869" s="176">
        <v>172.7</v>
      </c>
    </row>
    <row r="2870" spans="1:31">
      <c r="A2870" s="178">
        <v>108284349940</v>
      </c>
      <c r="B2870" s="166">
        <v>46170</v>
      </c>
      <c r="C2870" s="167" t="s">
        <v>3524</v>
      </c>
      <c r="D2870" s="167" t="s">
        <v>3525</v>
      </c>
      <c r="E2870" s="167" t="s">
        <v>3526</v>
      </c>
      <c r="F2870" s="167" t="s">
        <v>3628</v>
      </c>
      <c r="G2870" s="167" t="s">
        <v>3603</v>
      </c>
      <c r="H2870" s="168">
        <v>46171</v>
      </c>
      <c r="I2870" s="167"/>
      <c r="J2870" s="169">
        <v>26161</v>
      </c>
      <c r="K2870" s="167" t="s">
        <v>55</v>
      </c>
      <c r="L2870" s="169">
        <v>1</v>
      </c>
      <c r="M2870" s="167" t="s">
        <v>3604</v>
      </c>
      <c r="N2870" s="169">
        <v>117</v>
      </c>
      <c r="O2870" s="167" t="s">
        <v>3505</v>
      </c>
      <c r="P2870" s="167"/>
      <c r="Q2870" s="167" t="s">
        <v>3527</v>
      </c>
      <c r="R2870" s="167" t="s">
        <v>3528</v>
      </c>
      <c r="S2870" s="169">
        <v>13</v>
      </c>
      <c r="T2870" s="167" t="s">
        <v>3535</v>
      </c>
      <c r="U2870" s="169" t="s">
        <v>3536</v>
      </c>
      <c r="V2870" s="167" t="s">
        <v>7308</v>
      </c>
      <c r="W2870" s="167" t="s">
        <v>7309</v>
      </c>
      <c r="X2870" s="170" t="s">
        <v>3533</v>
      </c>
      <c r="Y2870" s="171" t="s">
        <v>7301</v>
      </c>
      <c r="Z2870" s="167" t="s">
        <v>820</v>
      </c>
      <c r="AA2870" s="176">
        <v>25000</v>
      </c>
      <c r="AB2870" s="167" t="s">
        <v>11254</v>
      </c>
      <c r="AC2870" s="176">
        <v>25000</v>
      </c>
      <c r="AD2870" s="167" t="s">
        <v>11254</v>
      </c>
      <c r="AE2870" s="176">
        <v>210.75</v>
      </c>
    </row>
    <row r="2871" spans="1:31">
      <c r="A2871" s="178">
        <v>108284349940</v>
      </c>
      <c r="B2871" s="166">
        <v>46170</v>
      </c>
      <c r="C2871" s="167" t="s">
        <v>3524</v>
      </c>
      <c r="D2871" s="167" t="s">
        <v>3525</v>
      </c>
      <c r="E2871" s="167" t="s">
        <v>3526</v>
      </c>
      <c r="F2871" s="167" t="s">
        <v>3628</v>
      </c>
      <c r="G2871" s="167" t="s">
        <v>3603</v>
      </c>
      <c r="H2871" s="168">
        <v>46171</v>
      </c>
      <c r="I2871" s="167"/>
      <c r="J2871" s="169">
        <v>26161</v>
      </c>
      <c r="K2871" s="167" t="s">
        <v>55</v>
      </c>
      <c r="L2871" s="169">
        <v>1</v>
      </c>
      <c r="M2871" s="167" t="s">
        <v>3604</v>
      </c>
      <c r="N2871" s="169">
        <v>117</v>
      </c>
      <c r="O2871" s="167" t="s">
        <v>3505</v>
      </c>
      <c r="P2871" s="167"/>
      <c r="Q2871" s="167" t="s">
        <v>3527</v>
      </c>
      <c r="R2871" s="167" t="s">
        <v>3528</v>
      </c>
      <c r="S2871" s="169">
        <v>12</v>
      </c>
      <c r="T2871" s="167" t="s">
        <v>3560</v>
      </c>
      <c r="U2871" s="169" t="s">
        <v>3561</v>
      </c>
      <c r="V2871" s="167" t="s">
        <v>4254</v>
      </c>
      <c r="W2871" s="167" t="s">
        <v>4255</v>
      </c>
      <c r="X2871" s="170" t="s">
        <v>3533</v>
      </c>
      <c r="Y2871" s="171" t="s">
        <v>7301</v>
      </c>
      <c r="Z2871" s="167" t="s">
        <v>820</v>
      </c>
      <c r="AA2871" s="176">
        <v>19800</v>
      </c>
      <c r="AB2871" s="167" t="s">
        <v>11254</v>
      </c>
      <c r="AC2871" s="176">
        <v>19800</v>
      </c>
      <c r="AD2871" s="167" t="s">
        <v>11254</v>
      </c>
      <c r="AE2871" s="176">
        <v>5148</v>
      </c>
    </row>
    <row r="2872" spans="1:31">
      <c r="A2872" s="178">
        <v>108284349940</v>
      </c>
      <c r="B2872" s="166">
        <v>46170</v>
      </c>
      <c r="C2872" s="167" t="s">
        <v>3524</v>
      </c>
      <c r="D2872" s="167" t="s">
        <v>3525</v>
      </c>
      <c r="E2872" s="167" t="s">
        <v>3526</v>
      </c>
      <c r="F2872" s="167" t="s">
        <v>3628</v>
      </c>
      <c r="G2872" s="167" t="s">
        <v>3603</v>
      </c>
      <c r="H2872" s="168">
        <v>46171</v>
      </c>
      <c r="I2872" s="167"/>
      <c r="J2872" s="169">
        <v>26161</v>
      </c>
      <c r="K2872" s="167" t="s">
        <v>55</v>
      </c>
      <c r="L2872" s="169">
        <v>1</v>
      </c>
      <c r="M2872" s="167" t="s">
        <v>3604</v>
      </c>
      <c r="N2872" s="169">
        <v>117</v>
      </c>
      <c r="O2872" s="167" t="s">
        <v>3505</v>
      </c>
      <c r="P2872" s="167"/>
      <c r="Q2872" s="167" t="s">
        <v>3527</v>
      </c>
      <c r="R2872" s="167" t="s">
        <v>3528</v>
      </c>
      <c r="S2872" s="169">
        <v>11</v>
      </c>
      <c r="T2872" s="167" t="s">
        <v>3560</v>
      </c>
      <c r="U2872" s="169" t="s">
        <v>3561</v>
      </c>
      <c r="V2872" s="167" t="s">
        <v>7310</v>
      </c>
      <c r="W2872" s="167" t="s">
        <v>7311</v>
      </c>
      <c r="X2872" s="170" t="s">
        <v>3533</v>
      </c>
      <c r="Y2872" s="171" t="s">
        <v>7301</v>
      </c>
      <c r="Z2872" s="167" t="s">
        <v>820</v>
      </c>
      <c r="AA2872" s="176">
        <v>4000</v>
      </c>
      <c r="AB2872" s="167" t="s">
        <v>11254</v>
      </c>
      <c r="AC2872" s="176">
        <v>4000</v>
      </c>
      <c r="AD2872" s="167" t="s">
        <v>11254</v>
      </c>
      <c r="AE2872" s="176">
        <v>18.8</v>
      </c>
    </row>
    <row r="2873" spans="1:31">
      <c r="A2873" s="178">
        <v>108284349940</v>
      </c>
      <c r="B2873" s="166">
        <v>46170</v>
      </c>
      <c r="C2873" s="167" t="s">
        <v>3524</v>
      </c>
      <c r="D2873" s="167" t="s">
        <v>3525</v>
      </c>
      <c r="E2873" s="167" t="s">
        <v>3526</v>
      </c>
      <c r="F2873" s="167" t="s">
        <v>3628</v>
      </c>
      <c r="G2873" s="167" t="s">
        <v>3603</v>
      </c>
      <c r="H2873" s="168">
        <v>46171</v>
      </c>
      <c r="I2873" s="167"/>
      <c r="J2873" s="169">
        <v>26161</v>
      </c>
      <c r="K2873" s="167" t="s">
        <v>55</v>
      </c>
      <c r="L2873" s="169">
        <v>1</v>
      </c>
      <c r="M2873" s="167" t="s">
        <v>3604</v>
      </c>
      <c r="N2873" s="169">
        <v>117</v>
      </c>
      <c r="O2873" s="167" t="s">
        <v>3505</v>
      </c>
      <c r="P2873" s="167"/>
      <c r="Q2873" s="167" t="s">
        <v>3527</v>
      </c>
      <c r="R2873" s="167" t="s">
        <v>3528</v>
      </c>
      <c r="S2873" s="169">
        <v>10</v>
      </c>
      <c r="T2873" s="167" t="s">
        <v>3560</v>
      </c>
      <c r="U2873" s="169" t="s">
        <v>3561</v>
      </c>
      <c r="V2873" s="167" t="s">
        <v>4477</v>
      </c>
      <c r="W2873" s="167" t="s">
        <v>4478</v>
      </c>
      <c r="X2873" s="170" t="s">
        <v>3533</v>
      </c>
      <c r="Y2873" s="171" t="s">
        <v>7301</v>
      </c>
      <c r="Z2873" s="167" t="s">
        <v>820</v>
      </c>
      <c r="AA2873" s="176">
        <v>52000</v>
      </c>
      <c r="AB2873" s="167" t="s">
        <v>11254</v>
      </c>
      <c r="AC2873" s="176">
        <v>52000</v>
      </c>
      <c r="AD2873" s="167" t="s">
        <v>11254</v>
      </c>
      <c r="AE2873" s="176">
        <v>4472</v>
      </c>
    </row>
    <row r="2874" spans="1:31">
      <c r="A2874" s="178">
        <v>108284349940</v>
      </c>
      <c r="B2874" s="166">
        <v>46170</v>
      </c>
      <c r="C2874" s="167" t="s">
        <v>3524</v>
      </c>
      <c r="D2874" s="167" t="s">
        <v>3525</v>
      </c>
      <c r="E2874" s="167" t="s">
        <v>3526</v>
      </c>
      <c r="F2874" s="167" t="s">
        <v>3628</v>
      </c>
      <c r="G2874" s="167" t="s">
        <v>3603</v>
      </c>
      <c r="H2874" s="168">
        <v>46171</v>
      </c>
      <c r="I2874" s="167"/>
      <c r="J2874" s="169">
        <v>26161</v>
      </c>
      <c r="K2874" s="167" t="s">
        <v>55</v>
      </c>
      <c r="L2874" s="169">
        <v>1</v>
      </c>
      <c r="M2874" s="167" t="s">
        <v>3604</v>
      </c>
      <c r="N2874" s="169">
        <v>117</v>
      </c>
      <c r="O2874" s="167" t="s">
        <v>3505</v>
      </c>
      <c r="P2874" s="167"/>
      <c r="Q2874" s="167" t="s">
        <v>3527</v>
      </c>
      <c r="R2874" s="167" t="s">
        <v>3528</v>
      </c>
      <c r="S2874" s="169">
        <v>9</v>
      </c>
      <c r="T2874" s="167" t="s">
        <v>3535</v>
      </c>
      <c r="U2874" s="169" t="s">
        <v>3536</v>
      </c>
      <c r="V2874" s="167" t="s">
        <v>6748</v>
      </c>
      <c r="W2874" s="167" t="s">
        <v>6749</v>
      </c>
      <c r="X2874" s="170" t="s">
        <v>3533</v>
      </c>
      <c r="Y2874" s="171" t="s">
        <v>7301</v>
      </c>
      <c r="Z2874" s="167" t="s">
        <v>820</v>
      </c>
      <c r="AA2874" s="176">
        <v>200000</v>
      </c>
      <c r="AB2874" s="167" t="s">
        <v>11254</v>
      </c>
      <c r="AC2874" s="176">
        <v>200000</v>
      </c>
      <c r="AD2874" s="167" t="s">
        <v>11254</v>
      </c>
      <c r="AE2874" s="176">
        <v>476</v>
      </c>
    </row>
    <row r="2875" spans="1:31">
      <c r="A2875" s="178">
        <v>108284349940</v>
      </c>
      <c r="B2875" s="166">
        <v>46170</v>
      </c>
      <c r="C2875" s="167" t="s">
        <v>3524</v>
      </c>
      <c r="D2875" s="167" t="s">
        <v>3525</v>
      </c>
      <c r="E2875" s="167" t="s">
        <v>3526</v>
      </c>
      <c r="F2875" s="167" t="s">
        <v>3628</v>
      </c>
      <c r="G2875" s="167" t="s">
        <v>3603</v>
      </c>
      <c r="H2875" s="168">
        <v>46171</v>
      </c>
      <c r="I2875" s="167"/>
      <c r="J2875" s="169">
        <v>26161</v>
      </c>
      <c r="K2875" s="167" t="s">
        <v>55</v>
      </c>
      <c r="L2875" s="169">
        <v>1</v>
      </c>
      <c r="M2875" s="167" t="s">
        <v>3604</v>
      </c>
      <c r="N2875" s="169">
        <v>117</v>
      </c>
      <c r="O2875" s="167" t="s">
        <v>3505</v>
      </c>
      <c r="P2875" s="167"/>
      <c r="Q2875" s="167" t="s">
        <v>3527</v>
      </c>
      <c r="R2875" s="167" t="s">
        <v>3528</v>
      </c>
      <c r="S2875" s="169">
        <v>8</v>
      </c>
      <c r="T2875" s="167" t="s">
        <v>3535</v>
      </c>
      <c r="U2875" s="169" t="s">
        <v>3536</v>
      </c>
      <c r="V2875" s="167" t="s">
        <v>7312</v>
      </c>
      <c r="W2875" s="167" t="s">
        <v>7313</v>
      </c>
      <c r="X2875" s="170" t="s">
        <v>3533</v>
      </c>
      <c r="Y2875" s="171" t="s">
        <v>7301</v>
      </c>
      <c r="Z2875" s="167" t="s">
        <v>820</v>
      </c>
      <c r="AA2875" s="176">
        <v>30000</v>
      </c>
      <c r="AB2875" s="167" t="s">
        <v>11254</v>
      </c>
      <c r="AC2875" s="176">
        <v>30000</v>
      </c>
      <c r="AD2875" s="167" t="s">
        <v>11254</v>
      </c>
      <c r="AE2875" s="176">
        <v>71.400000000000006</v>
      </c>
    </row>
    <row r="2876" spans="1:31">
      <c r="A2876" s="178">
        <v>108284349940</v>
      </c>
      <c r="B2876" s="166">
        <v>46170</v>
      </c>
      <c r="C2876" s="167" t="s">
        <v>3524</v>
      </c>
      <c r="D2876" s="167" t="s">
        <v>3525</v>
      </c>
      <c r="E2876" s="167" t="s">
        <v>3526</v>
      </c>
      <c r="F2876" s="167" t="s">
        <v>3628</v>
      </c>
      <c r="G2876" s="167" t="s">
        <v>3603</v>
      </c>
      <c r="H2876" s="168">
        <v>46171</v>
      </c>
      <c r="I2876" s="167"/>
      <c r="J2876" s="169">
        <v>26161</v>
      </c>
      <c r="K2876" s="167" t="s">
        <v>55</v>
      </c>
      <c r="L2876" s="169">
        <v>1</v>
      </c>
      <c r="M2876" s="167" t="s">
        <v>3604</v>
      </c>
      <c r="N2876" s="169">
        <v>117</v>
      </c>
      <c r="O2876" s="167" t="s">
        <v>3505</v>
      </c>
      <c r="P2876" s="167"/>
      <c r="Q2876" s="167" t="s">
        <v>3527</v>
      </c>
      <c r="R2876" s="167" t="s">
        <v>3528</v>
      </c>
      <c r="S2876" s="169">
        <v>7</v>
      </c>
      <c r="T2876" s="167" t="s">
        <v>3560</v>
      </c>
      <c r="U2876" s="169" t="s">
        <v>3561</v>
      </c>
      <c r="V2876" s="167" t="s">
        <v>7314</v>
      </c>
      <c r="W2876" s="167" t="s">
        <v>7315</v>
      </c>
      <c r="X2876" s="170" t="s">
        <v>3533</v>
      </c>
      <c r="Y2876" s="171" t="s">
        <v>7301</v>
      </c>
      <c r="Z2876" s="167" t="s">
        <v>820</v>
      </c>
      <c r="AA2876" s="176">
        <v>404000</v>
      </c>
      <c r="AB2876" s="167" t="s">
        <v>11254</v>
      </c>
      <c r="AC2876" s="176">
        <v>404000</v>
      </c>
      <c r="AD2876" s="167" t="s">
        <v>11254</v>
      </c>
      <c r="AE2876" s="176">
        <v>1090.8</v>
      </c>
    </row>
    <row r="2877" spans="1:31">
      <c r="A2877" s="178">
        <v>108284349940</v>
      </c>
      <c r="B2877" s="166">
        <v>46170</v>
      </c>
      <c r="C2877" s="167" t="s">
        <v>3524</v>
      </c>
      <c r="D2877" s="167" t="s">
        <v>3525</v>
      </c>
      <c r="E2877" s="167" t="s">
        <v>3526</v>
      </c>
      <c r="F2877" s="167" t="s">
        <v>3628</v>
      </c>
      <c r="G2877" s="167" t="s">
        <v>3603</v>
      </c>
      <c r="H2877" s="168">
        <v>46171</v>
      </c>
      <c r="I2877" s="167"/>
      <c r="J2877" s="169">
        <v>26161</v>
      </c>
      <c r="K2877" s="167" t="s">
        <v>55</v>
      </c>
      <c r="L2877" s="169">
        <v>1</v>
      </c>
      <c r="M2877" s="167" t="s">
        <v>3604</v>
      </c>
      <c r="N2877" s="169">
        <v>117</v>
      </c>
      <c r="O2877" s="167" t="s">
        <v>3505</v>
      </c>
      <c r="P2877" s="167"/>
      <c r="Q2877" s="167" t="s">
        <v>3527</v>
      </c>
      <c r="R2877" s="167" t="s">
        <v>3528</v>
      </c>
      <c r="S2877" s="169">
        <v>6</v>
      </c>
      <c r="T2877" s="167" t="s">
        <v>3535</v>
      </c>
      <c r="U2877" s="169" t="s">
        <v>3536</v>
      </c>
      <c r="V2877" s="167" t="s">
        <v>5875</v>
      </c>
      <c r="W2877" s="167" t="s">
        <v>5876</v>
      </c>
      <c r="X2877" s="170" t="s">
        <v>3533</v>
      </c>
      <c r="Y2877" s="171" t="s">
        <v>7301</v>
      </c>
      <c r="Z2877" s="167" t="s">
        <v>820</v>
      </c>
      <c r="AA2877" s="176">
        <v>10000</v>
      </c>
      <c r="AB2877" s="167" t="s">
        <v>11254</v>
      </c>
      <c r="AC2877" s="176">
        <v>10000</v>
      </c>
      <c r="AD2877" s="167" t="s">
        <v>11254</v>
      </c>
      <c r="AE2877" s="176">
        <v>23.8</v>
      </c>
    </row>
    <row r="2878" spans="1:31">
      <c r="A2878" s="178">
        <v>108284349940</v>
      </c>
      <c r="B2878" s="166">
        <v>46170</v>
      </c>
      <c r="C2878" s="167" t="s">
        <v>3524</v>
      </c>
      <c r="D2878" s="167" t="s">
        <v>3525</v>
      </c>
      <c r="E2878" s="167" t="s">
        <v>3526</v>
      </c>
      <c r="F2878" s="167" t="s">
        <v>3628</v>
      </c>
      <c r="G2878" s="167" t="s">
        <v>3603</v>
      </c>
      <c r="H2878" s="168">
        <v>46171</v>
      </c>
      <c r="I2878" s="167"/>
      <c r="J2878" s="169">
        <v>26161</v>
      </c>
      <c r="K2878" s="167" t="s">
        <v>55</v>
      </c>
      <c r="L2878" s="169">
        <v>1</v>
      </c>
      <c r="M2878" s="167" t="s">
        <v>3604</v>
      </c>
      <c r="N2878" s="169">
        <v>117</v>
      </c>
      <c r="O2878" s="167" t="s">
        <v>3505</v>
      </c>
      <c r="P2878" s="167"/>
      <c r="Q2878" s="167" t="s">
        <v>3527</v>
      </c>
      <c r="R2878" s="167" t="s">
        <v>3528</v>
      </c>
      <c r="S2878" s="169">
        <v>5</v>
      </c>
      <c r="T2878" s="167" t="s">
        <v>3560</v>
      </c>
      <c r="U2878" s="169" t="s">
        <v>3561</v>
      </c>
      <c r="V2878" s="167" t="s">
        <v>6750</v>
      </c>
      <c r="W2878" s="167" t="s">
        <v>6751</v>
      </c>
      <c r="X2878" s="170" t="s">
        <v>3533</v>
      </c>
      <c r="Y2878" s="171" t="s">
        <v>7301</v>
      </c>
      <c r="Z2878" s="167" t="s">
        <v>820</v>
      </c>
      <c r="AA2878" s="176">
        <v>12000</v>
      </c>
      <c r="AB2878" s="167" t="s">
        <v>11254</v>
      </c>
      <c r="AC2878" s="176">
        <v>12000</v>
      </c>
      <c r="AD2878" s="167" t="s">
        <v>11254</v>
      </c>
      <c r="AE2878" s="176">
        <v>39.6</v>
      </c>
    </row>
    <row r="2879" spans="1:31">
      <c r="A2879" s="178">
        <v>108284349940</v>
      </c>
      <c r="B2879" s="166">
        <v>46170</v>
      </c>
      <c r="C2879" s="167" t="s">
        <v>3524</v>
      </c>
      <c r="D2879" s="167" t="s">
        <v>3525</v>
      </c>
      <c r="E2879" s="167" t="s">
        <v>3526</v>
      </c>
      <c r="F2879" s="167" t="s">
        <v>3628</v>
      </c>
      <c r="G2879" s="167" t="s">
        <v>3603</v>
      </c>
      <c r="H2879" s="168">
        <v>46171</v>
      </c>
      <c r="I2879" s="167"/>
      <c r="J2879" s="169">
        <v>26161</v>
      </c>
      <c r="K2879" s="167" t="s">
        <v>55</v>
      </c>
      <c r="L2879" s="169">
        <v>1</v>
      </c>
      <c r="M2879" s="167" t="s">
        <v>3604</v>
      </c>
      <c r="N2879" s="169">
        <v>117</v>
      </c>
      <c r="O2879" s="167" t="s">
        <v>3505</v>
      </c>
      <c r="P2879" s="167"/>
      <c r="Q2879" s="167" t="s">
        <v>3527</v>
      </c>
      <c r="R2879" s="167" t="s">
        <v>3528</v>
      </c>
      <c r="S2879" s="169">
        <v>4</v>
      </c>
      <c r="T2879" s="167" t="s">
        <v>3535</v>
      </c>
      <c r="U2879" s="169" t="s">
        <v>3536</v>
      </c>
      <c r="V2879" s="167" t="s">
        <v>7316</v>
      </c>
      <c r="W2879" s="167" t="s">
        <v>7317</v>
      </c>
      <c r="X2879" s="170" t="s">
        <v>3533</v>
      </c>
      <c r="Y2879" s="171" t="s">
        <v>7301</v>
      </c>
      <c r="Z2879" s="167" t="s">
        <v>820</v>
      </c>
      <c r="AA2879" s="176">
        <v>8000</v>
      </c>
      <c r="AB2879" s="167" t="s">
        <v>11254</v>
      </c>
      <c r="AC2879" s="176">
        <v>8000</v>
      </c>
      <c r="AD2879" s="167" t="s">
        <v>11254</v>
      </c>
      <c r="AE2879" s="176">
        <v>928</v>
      </c>
    </row>
    <row r="2880" spans="1:31">
      <c r="A2880" s="178">
        <v>108284349940</v>
      </c>
      <c r="B2880" s="166">
        <v>46170</v>
      </c>
      <c r="C2880" s="167" t="s">
        <v>3524</v>
      </c>
      <c r="D2880" s="167" t="s">
        <v>3525</v>
      </c>
      <c r="E2880" s="167" t="s">
        <v>3526</v>
      </c>
      <c r="F2880" s="167" t="s">
        <v>3628</v>
      </c>
      <c r="G2880" s="167" t="s">
        <v>3603</v>
      </c>
      <c r="H2880" s="168">
        <v>46171</v>
      </c>
      <c r="I2880" s="167"/>
      <c r="J2880" s="169">
        <v>26161</v>
      </c>
      <c r="K2880" s="167" t="s">
        <v>55</v>
      </c>
      <c r="L2880" s="169">
        <v>1</v>
      </c>
      <c r="M2880" s="167" t="s">
        <v>3604</v>
      </c>
      <c r="N2880" s="169">
        <v>117</v>
      </c>
      <c r="O2880" s="167" t="s">
        <v>3505</v>
      </c>
      <c r="P2880" s="167"/>
      <c r="Q2880" s="167" t="s">
        <v>3527</v>
      </c>
      <c r="R2880" s="167" t="s">
        <v>3528</v>
      </c>
      <c r="S2880" s="169">
        <v>3</v>
      </c>
      <c r="T2880" s="167" t="s">
        <v>3560</v>
      </c>
      <c r="U2880" s="169" t="s">
        <v>3561</v>
      </c>
      <c r="V2880" s="167" t="s">
        <v>4471</v>
      </c>
      <c r="W2880" s="167" t="s">
        <v>4472</v>
      </c>
      <c r="X2880" s="170" t="s">
        <v>3533</v>
      </c>
      <c r="Y2880" s="171" t="s">
        <v>7301</v>
      </c>
      <c r="Z2880" s="167" t="s">
        <v>820</v>
      </c>
      <c r="AA2880" s="176">
        <v>2000</v>
      </c>
      <c r="AB2880" s="167" t="s">
        <v>11254</v>
      </c>
      <c r="AC2880" s="176">
        <v>2000</v>
      </c>
      <c r="AD2880" s="167" t="s">
        <v>11254</v>
      </c>
      <c r="AE2880" s="176">
        <v>196.6</v>
      </c>
    </row>
    <row r="2881" spans="1:31">
      <c r="A2881" s="178">
        <v>108284349940</v>
      </c>
      <c r="B2881" s="166">
        <v>46170</v>
      </c>
      <c r="C2881" s="167" t="s">
        <v>3524</v>
      </c>
      <c r="D2881" s="167" t="s">
        <v>3525</v>
      </c>
      <c r="E2881" s="167" t="s">
        <v>3526</v>
      </c>
      <c r="F2881" s="167" t="s">
        <v>3628</v>
      </c>
      <c r="G2881" s="167" t="s">
        <v>3603</v>
      </c>
      <c r="H2881" s="168">
        <v>46171</v>
      </c>
      <c r="I2881" s="167"/>
      <c r="J2881" s="169">
        <v>26161</v>
      </c>
      <c r="K2881" s="167" t="s">
        <v>55</v>
      </c>
      <c r="L2881" s="169">
        <v>1</v>
      </c>
      <c r="M2881" s="167" t="s">
        <v>3604</v>
      </c>
      <c r="N2881" s="169">
        <v>117</v>
      </c>
      <c r="O2881" s="167" t="s">
        <v>3505</v>
      </c>
      <c r="P2881" s="167"/>
      <c r="Q2881" s="167" t="s">
        <v>3527</v>
      </c>
      <c r="R2881" s="167" t="s">
        <v>3528</v>
      </c>
      <c r="S2881" s="169">
        <v>2</v>
      </c>
      <c r="T2881" s="167" t="s">
        <v>3717</v>
      </c>
      <c r="U2881" s="169" t="s">
        <v>3718</v>
      </c>
      <c r="V2881" s="167" t="s">
        <v>5879</v>
      </c>
      <c r="W2881" s="167" t="s">
        <v>5880</v>
      </c>
      <c r="X2881" s="170" t="s">
        <v>3533</v>
      </c>
      <c r="Y2881" s="171" t="s">
        <v>7301</v>
      </c>
      <c r="Z2881" s="167" t="s">
        <v>820</v>
      </c>
      <c r="AA2881" s="176">
        <v>85500</v>
      </c>
      <c r="AB2881" s="167" t="s">
        <v>11254</v>
      </c>
      <c r="AC2881" s="176">
        <v>85500</v>
      </c>
      <c r="AD2881" s="167" t="s">
        <v>11254</v>
      </c>
      <c r="AE2881" s="176">
        <v>21973.5</v>
      </c>
    </row>
    <row r="2882" spans="1:31">
      <c r="A2882" s="178">
        <v>108284349940</v>
      </c>
      <c r="B2882" s="166">
        <v>46170</v>
      </c>
      <c r="C2882" s="167" t="s">
        <v>3524</v>
      </c>
      <c r="D2882" s="167" t="s">
        <v>3525</v>
      </c>
      <c r="E2882" s="167" t="s">
        <v>3526</v>
      </c>
      <c r="F2882" s="167" t="s">
        <v>3628</v>
      </c>
      <c r="G2882" s="167" t="s">
        <v>3603</v>
      </c>
      <c r="H2882" s="168">
        <v>46171</v>
      </c>
      <c r="I2882" s="167"/>
      <c r="J2882" s="169">
        <v>26161</v>
      </c>
      <c r="K2882" s="167" t="s">
        <v>55</v>
      </c>
      <c r="L2882" s="169">
        <v>1</v>
      </c>
      <c r="M2882" s="167" t="s">
        <v>3604</v>
      </c>
      <c r="N2882" s="169">
        <v>117</v>
      </c>
      <c r="O2882" s="167" t="s">
        <v>3505</v>
      </c>
      <c r="P2882" s="167"/>
      <c r="Q2882" s="167" t="s">
        <v>3527</v>
      </c>
      <c r="R2882" s="167" t="s">
        <v>3528</v>
      </c>
      <c r="S2882" s="169">
        <v>1</v>
      </c>
      <c r="T2882" s="167" t="s">
        <v>3717</v>
      </c>
      <c r="U2882" s="169" t="s">
        <v>3718</v>
      </c>
      <c r="V2882" s="167" t="s">
        <v>6754</v>
      </c>
      <c r="W2882" s="167" t="s">
        <v>6755</v>
      </c>
      <c r="X2882" s="170" t="s">
        <v>3533</v>
      </c>
      <c r="Y2882" s="171" t="s">
        <v>7301</v>
      </c>
      <c r="Z2882" s="167" t="s">
        <v>820</v>
      </c>
      <c r="AA2882" s="176">
        <v>14500</v>
      </c>
      <c r="AB2882" s="167" t="s">
        <v>11254</v>
      </c>
      <c r="AC2882" s="176">
        <v>14500</v>
      </c>
      <c r="AD2882" s="167" t="s">
        <v>11254</v>
      </c>
      <c r="AE2882" s="176">
        <v>3726.5</v>
      </c>
    </row>
    <row r="2883" spans="1:31">
      <c r="A2883" s="178">
        <v>108284628320</v>
      </c>
      <c r="B2883" s="166">
        <v>46170</v>
      </c>
      <c r="C2883" s="167" t="s">
        <v>3524</v>
      </c>
      <c r="D2883" s="167" t="s">
        <v>3525</v>
      </c>
      <c r="E2883" s="167" t="s">
        <v>3526</v>
      </c>
      <c r="F2883" s="167" t="s">
        <v>3501</v>
      </c>
      <c r="G2883" s="167" t="s">
        <v>3502</v>
      </c>
      <c r="H2883" s="168">
        <v>46171</v>
      </c>
      <c r="I2883" s="167"/>
      <c r="J2883" s="169">
        <v>26161</v>
      </c>
      <c r="K2883" s="167" t="s">
        <v>55</v>
      </c>
      <c r="L2883" s="169">
        <v>1</v>
      </c>
      <c r="M2883" s="167" t="s">
        <v>3513</v>
      </c>
      <c r="N2883" s="169">
        <v>0.2</v>
      </c>
      <c r="O2883" s="167" t="s">
        <v>3505</v>
      </c>
      <c r="P2883" s="167"/>
      <c r="Q2883" s="167" t="s">
        <v>3514</v>
      </c>
      <c r="R2883" s="167" t="s">
        <v>3528</v>
      </c>
      <c r="S2883" s="169">
        <v>1</v>
      </c>
      <c r="T2883" s="167" t="s">
        <v>3529</v>
      </c>
      <c r="U2883" s="169" t="s">
        <v>3530</v>
      </c>
      <c r="V2883" s="167" t="s">
        <v>6500</v>
      </c>
      <c r="W2883" s="167" t="s">
        <v>6501</v>
      </c>
      <c r="X2883" s="170" t="s">
        <v>165</v>
      </c>
      <c r="Y2883" s="171" t="s">
        <v>3209</v>
      </c>
      <c r="Z2883" s="167" t="s">
        <v>823</v>
      </c>
      <c r="AA2883" s="176">
        <v>1030</v>
      </c>
      <c r="AB2883" s="167" t="s">
        <v>11254</v>
      </c>
      <c r="AC2883" s="176">
        <v>1030</v>
      </c>
      <c r="AD2883" s="167" t="s">
        <v>11254</v>
      </c>
      <c r="AE2883" s="176">
        <v>304.88</v>
      </c>
    </row>
    <row r="2884" spans="1:31">
      <c r="A2884" s="178">
        <v>108284738440</v>
      </c>
      <c r="B2884" s="166">
        <v>46170</v>
      </c>
      <c r="C2884" s="167" t="s">
        <v>3524</v>
      </c>
      <c r="D2884" s="167" t="s">
        <v>3525</v>
      </c>
      <c r="E2884" s="167" t="s">
        <v>3526</v>
      </c>
      <c r="F2884" s="167" t="s">
        <v>3501</v>
      </c>
      <c r="G2884" s="167" t="s">
        <v>3502</v>
      </c>
      <c r="H2884" s="168">
        <v>46170</v>
      </c>
      <c r="I2884" s="167" t="s">
        <v>7318</v>
      </c>
      <c r="J2884" s="169">
        <v>26161</v>
      </c>
      <c r="K2884" s="167" t="s">
        <v>55</v>
      </c>
      <c r="L2884" s="169">
        <v>30</v>
      </c>
      <c r="M2884" s="167" t="s">
        <v>3513</v>
      </c>
      <c r="N2884" s="169">
        <v>85</v>
      </c>
      <c r="O2884" s="167" t="s">
        <v>3505</v>
      </c>
      <c r="P2884" s="167"/>
      <c r="Q2884" s="167" t="s">
        <v>5049</v>
      </c>
      <c r="R2884" s="167" t="s">
        <v>3528</v>
      </c>
      <c r="S2884" s="169">
        <v>25</v>
      </c>
      <c r="T2884" s="167" t="s">
        <v>3560</v>
      </c>
      <c r="U2884" s="169" t="s">
        <v>3561</v>
      </c>
      <c r="V2884" s="167" t="s">
        <v>7319</v>
      </c>
      <c r="W2884" s="167" t="s">
        <v>7320</v>
      </c>
      <c r="X2884" s="170" t="s">
        <v>3533</v>
      </c>
      <c r="Y2884" s="171" t="s">
        <v>3210</v>
      </c>
      <c r="Z2884" s="167" t="s">
        <v>826</v>
      </c>
      <c r="AA2884" s="176">
        <v>4000</v>
      </c>
      <c r="AB2884" s="167" t="s">
        <v>11254</v>
      </c>
      <c r="AC2884" s="176">
        <v>4000</v>
      </c>
      <c r="AD2884" s="167" t="s">
        <v>11254</v>
      </c>
      <c r="AE2884" s="176">
        <v>1111.1199999999999</v>
      </c>
    </row>
    <row r="2885" spans="1:31">
      <c r="A2885" s="178">
        <v>108284738440</v>
      </c>
      <c r="B2885" s="166">
        <v>46170</v>
      </c>
      <c r="C2885" s="167" t="s">
        <v>3524</v>
      </c>
      <c r="D2885" s="167" t="s">
        <v>3525</v>
      </c>
      <c r="E2885" s="167" t="s">
        <v>3526</v>
      </c>
      <c r="F2885" s="167" t="s">
        <v>3501</v>
      </c>
      <c r="G2885" s="167" t="s">
        <v>3502</v>
      </c>
      <c r="H2885" s="168">
        <v>46170</v>
      </c>
      <c r="I2885" s="167" t="s">
        <v>7318</v>
      </c>
      <c r="J2885" s="169">
        <v>26161</v>
      </c>
      <c r="K2885" s="167" t="s">
        <v>55</v>
      </c>
      <c r="L2885" s="169">
        <v>30</v>
      </c>
      <c r="M2885" s="167" t="s">
        <v>3513</v>
      </c>
      <c r="N2885" s="169">
        <v>85</v>
      </c>
      <c r="O2885" s="167" t="s">
        <v>3505</v>
      </c>
      <c r="P2885" s="167"/>
      <c r="Q2885" s="167" t="s">
        <v>5049</v>
      </c>
      <c r="R2885" s="167" t="s">
        <v>3528</v>
      </c>
      <c r="S2885" s="169">
        <v>24</v>
      </c>
      <c r="T2885" s="167" t="s">
        <v>3560</v>
      </c>
      <c r="U2885" s="169" t="s">
        <v>3561</v>
      </c>
      <c r="V2885" s="167" t="s">
        <v>7245</v>
      </c>
      <c r="W2885" s="167" t="s">
        <v>7246</v>
      </c>
      <c r="X2885" s="170" t="s">
        <v>3533</v>
      </c>
      <c r="Y2885" s="171" t="s">
        <v>3210</v>
      </c>
      <c r="Z2885" s="167" t="s">
        <v>826</v>
      </c>
      <c r="AA2885" s="176">
        <v>5500</v>
      </c>
      <c r="AB2885" s="167" t="s">
        <v>11254</v>
      </c>
      <c r="AC2885" s="176">
        <v>5500</v>
      </c>
      <c r="AD2885" s="167" t="s">
        <v>11254</v>
      </c>
      <c r="AE2885" s="176">
        <v>835.45</v>
      </c>
    </row>
    <row r="2886" spans="1:31">
      <c r="A2886" s="178">
        <v>108284738440</v>
      </c>
      <c r="B2886" s="166">
        <v>46170</v>
      </c>
      <c r="C2886" s="167" t="s">
        <v>3524</v>
      </c>
      <c r="D2886" s="167" t="s">
        <v>3525</v>
      </c>
      <c r="E2886" s="167" t="s">
        <v>3526</v>
      </c>
      <c r="F2886" s="167" t="s">
        <v>3501</v>
      </c>
      <c r="G2886" s="167" t="s">
        <v>3502</v>
      </c>
      <c r="H2886" s="168">
        <v>46170</v>
      </c>
      <c r="I2886" s="167" t="s">
        <v>7318</v>
      </c>
      <c r="J2886" s="169">
        <v>26161</v>
      </c>
      <c r="K2886" s="167" t="s">
        <v>55</v>
      </c>
      <c r="L2886" s="169">
        <v>30</v>
      </c>
      <c r="M2886" s="167" t="s">
        <v>3513</v>
      </c>
      <c r="N2886" s="169">
        <v>85</v>
      </c>
      <c r="O2886" s="167" t="s">
        <v>3505</v>
      </c>
      <c r="P2886" s="167"/>
      <c r="Q2886" s="167" t="s">
        <v>5049</v>
      </c>
      <c r="R2886" s="167" t="s">
        <v>3528</v>
      </c>
      <c r="S2886" s="169">
        <v>23</v>
      </c>
      <c r="T2886" s="167" t="s">
        <v>3535</v>
      </c>
      <c r="U2886" s="169" t="s">
        <v>3536</v>
      </c>
      <c r="V2886" s="167" t="s">
        <v>7321</v>
      </c>
      <c r="W2886" s="167" t="s">
        <v>7322</v>
      </c>
      <c r="X2886" s="170" t="s">
        <v>3533</v>
      </c>
      <c r="Y2886" s="171" t="s">
        <v>3210</v>
      </c>
      <c r="Z2886" s="167" t="s">
        <v>826</v>
      </c>
      <c r="AA2886" s="176">
        <v>30000</v>
      </c>
      <c r="AB2886" s="167" t="s">
        <v>11254</v>
      </c>
      <c r="AC2886" s="176">
        <v>30000</v>
      </c>
      <c r="AD2886" s="167" t="s">
        <v>11254</v>
      </c>
      <c r="AE2886" s="176">
        <v>228</v>
      </c>
    </row>
    <row r="2887" spans="1:31">
      <c r="A2887" s="178">
        <v>108284738440</v>
      </c>
      <c r="B2887" s="166">
        <v>46170</v>
      </c>
      <c r="C2887" s="167" t="s">
        <v>3524</v>
      </c>
      <c r="D2887" s="167" t="s">
        <v>3525</v>
      </c>
      <c r="E2887" s="167" t="s">
        <v>3526</v>
      </c>
      <c r="F2887" s="167" t="s">
        <v>3501</v>
      </c>
      <c r="G2887" s="167" t="s">
        <v>3502</v>
      </c>
      <c r="H2887" s="168">
        <v>46170</v>
      </c>
      <c r="I2887" s="167" t="s">
        <v>7318</v>
      </c>
      <c r="J2887" s="169">
        <v>26161</v>
      </c>
      <c r="K2887" s="167" t="s">
        <v>55</v>
      </c>
      <c r="L2887" s="169">
        <v>30</v>
      </c>
      <c r="M2887" s="167" t="s">
        <v>3513</v>
      </c>
      <c r="N2887" s="169">
        <v>85</v>
      </c>
      <c r="O2887" s="167" t="s">
        <v>3505</v>
      </c>
      <c r="P2887" s="167"/>
      <c r="Q2887" s="167" t="s">
        <v>5049</v>
      </c>
      <c r="R2887" s="167" t="s">
        <v>3528</v>
      </c>
      <c r="S2887" s="169">
        <v>22</v>
      </c>
      <c r="T2887" s="167" t="s">
        <v>3560</v>
      </c>
      <c r="U2887" s="169" t="s">
        <v>3561</v>
      </c>
      <c r="V2887" s="167" t="s">
        <v>7323</v>
      </c>
      <c r="W2887" s="167" t="s">
        <v>5629</v>
      </c>
      <c r="X2887" s="170" t="s">
        <v>157</v>
      </c>
      <c r="Y2887" s="171" t="s">
        <v>3210</v>
      </c>
      <c r="Z2887" s="167" t="s">
        <v>826</v>
      </c>
      <c r="AA2887" s="176">
        <v>360000</v>
      </c>
      <c r="AB2887" s="167" t="s">
        <v>11254</v>
      </c>
      <c r="AC2887" s="176">
        <v>360000</v>
      </c>
      <c r="AD2887" s="167" t="s">
        <v>11254</v>
      </c>
      <c r="AE2887" s="176">
        <v>259.2</v>
      </c>
    </row>
    <row r="2888" spans="1:31">
      <c r="A2888" s="178">
        <v>108284738440</v>
      </c>
      <c r="B2888" s="166">
        <v>46170</v>
      </c>
      <c r="C2888" s="167" t="s">
        <v>3524</v>
      </c>
      <c r="D2888" s="167" t="s">
        <v>3525</v>
      </c>
      <c r="E2888" s="167" t="s">
        <v>3526</v>
      </c>
      <c r="F2888" s="167" t="s">
        <v>3501</v>
      </c>
      <c r="G2888" s="167" t="s">
        <v>3502</v>
      </c>
      <c r="H2888" s="168">
        <v>46170</v>
      </c>
      <c r="I2888" s="167" t="s">
        <v>7318</v>
      </c>
      <c r="J2888" s="169">
        <v>26161</v>
      </c>
      <c r="K2888" s="167" t="s">
        <v>55</v>
      </c>
      <c r="L2888" s="169">
        <v>30</v>
      </c>
      <c r="M2888" s="167" t="s">
        <v>3513</v>
      </c>
      <c r="N2888" s="169">
        <v>85</v>
      </c>
      <c r="O2888" s="167" t="s">
        <v>3505</v>
      </c>
      <c r="P2888" s="167"/>
      <c r="Q2888" s="167" t="s">
        <v>5049</v>
      </c>
      <c r="R2888" s="167" t="s">
        <v>3528</v>
      </c>
      <c r="S2888" s="169">
        <v>21</v>
      </c>
      <c r="T2888" s="167" t="s">
        <v>3560</v>
      </c>
      <c r="U2888" s="169" t="s">
        <v>3561</v>
      </c>
      <c r="V2888" s="167" t="s">
        <v>7323</v>
      </c>
      <c r="W2888" s="167" t="s">
        <v>5629</v>
      </c>
      <c r="X2888" s="170" t="s">
        <v>157</v>
      </c>
      <c r="Y2888" s="171" t="s">
        <v>3210</v>
      </c>
      <c r="Z2888" s="167" t="s">
        <v>826</v>
      </c>
      <c r="AA2888" s="176">
        <v>795000</v>
      </c>
      <c r="AB2888" s="167" t="s">
        <v>11254</v>
      </c>
      <c r="AC2888" s="176">
        <v>795000</v>
      </c>
      <c r="AD2888" s="167" t="s">
        <v>11254</v>
      </c>
      <c r="AE2888" s="176">
        <v>572.4</v>
      </c>
    </row>
    <row r="2889" spans="1:31">
      <c r="A2889" s="178">
        <v>108284738440</v>
      </c>
      <c r="B2889" s="166">
        <v>46170</v>
      </c>
      <c r="C2889" s="167" t="s">
        <v>3524</v>
      </c>
      <c r="D2889" s="167" t="s">
        <v>3525</v>
      </c>
      <c r="E2889" s="167" t="s">
        <v>3526</v>
      </c>
      <c r="F2889" s="167" t="s">
        <v>3501</v>
      </c>
      <c r="G2889" s="167" t="s">
        <v>3502</v>
      </c>
      <c r="H2889" s="168">
        <v>46170</v>
      </c>
      <c r="I2889" s="167" t="s">
        <v>7318</v>
      </c>
      <c r="J2889" s="169">
        <v>26161</v>
      </c>
      <c r="K2889" s="167" t="s">
        <v>55</v>
      </c>
      <c r="L2889" s="169">
        <v>30</v>
      </c>
      <c r="M2889" s="167" t="s">
        <v>3513</v>
      </c>
      <c r="N2889" s="169">
        <v>85</v>
      </c>
      <c r="O2889" s="167" t="s">
        <v>3505</v>
      </c>
      <c r="P2889" s="167"/>
      <c r="Q2889" s="167" t="s">
        <v>5049</v>
      </c>
      <c r="R2889" s="167" t="s">
        <v>3528</v>
      </c>
      <c r="S2889" s="169">
        <v>20</v>
      </c>
      <c r="T2889" s="167" t="s">
        <v>3560</v>
      </c>
      <c r="U2889" s="169" t="s">
        <v>3561</v>
      </c>
      <c r="V2889" s="167" t="s">
        <v>7323</v>
      </c>
      <c r="W2889" s="167" t="s">
        <v>5629</v>
      </c>
      <c r="X2889" s="170" t="s">
        <v>157</v>
      </c>
      <c r="Y2889" s="171" t="s">
        <v>3210</v>
      </c>
      <c r="Z2889" s="167" t="s">
        <v>826</v>
      </c>
      <c r="AA2889" s="176">
        <v>780000</v>
      </c>
      <c r="AB2889" s="167" t="s">
        <v>11254</v>
      </c>
      <c r="AC2889" s="176">
        <v>780000</v>
      </c>
      <c r="AD2889" s="167" t="s">
        <v>11254</v>
      </c>
      <c r="AE2889" s="176">
        <v>561.6</v>
      </c>
    </row>
    <row r="2890" spans="1:31">
      <c r="A2890" s="178">
        <v>108284738440</v>
      </c>
      <c r="B2890" s="166">
        <v>46170</v>
      </c>
      <c r="C2890" s="167" t="s">
        <v>3524</v>
      </c>
      <c r="D2890" s="167" t="s">
        <v>3525</v>
      </c>
      <c r="E2890" s="167" t="s">
        <v>3526</v>
      </c>
      <c r="F2890" s="167" t="s">
        <v>3501</v>
      </c>
      <c r="G2890" s="167" t="s">
        <v>3502</v>
      </c>
      <c r="H2890" s="168">
        <v>46170</v>
      </c>
      <c r="I2890" s="167" t="s">
        <v>7318</v>
      </c>
      <c r="J2890" s="169">
        <v>26161</v>
      </c>
      <c r="K2890" s="167" t="s">
        <v>55</v>
      </c>
      <c r="L2890" s="169">
        <v>30</v>
      </c>
      <c r="M2890" s="167" t="s">
        <v>3513</v>
      </c>
      <c r="N2890" s="169">
        <v>85</v>
      </c>
      <c r="O2890" s="167" t="s">
        <v>3505</v>
      </c>
      <c r="P2890" s="167"/>
      <c r="Q2890" s="167" t="s">
        <v>5049</v>
      </c>
      <c r="R2890" s="167" t="s">
        <v>3528</v>
      </c>
      <c r="S2890" s="169">
        <v>19</v>
      </c>
      <c r="T2890" s="167" t="s">
        <v>3560</v>
      </c>
      <c r="U2890" s="169" t="s">
        <v>3561</v>
      </c>
      <c r="V2890" s="167" t="s">
        <v>7323</v>
      </c>
      <c r="W2890" s="167" t="s">
        <v>5629</v>
      </c>
      <c r="X2890" s="170" t="s">
        <v>157</v>
      </c>
      <c r="Y2890" s="171" t="s">
        <v>3210</v>
      </c>
      <c r="Z2890" s="167" t="s">
        <v>826</v>
      </c>
      <c r="AA2890" s="176">
        <v>360000</v>
      </c>
      <c r="AB2890" s="167" t="s">
        <v>11254</v>
      </c>
      <c r="AC2890" s="176">
        <v>360000</v>
      </c>
      <c r="AD2890" s="167" t="s">
        <v>11254</v>
      </c>
      <c r="AE2890" s="176">
        <v>259.2</v>
      </c>
    </row>
    <row r="2891" spans="1:31">
      <c r="A2891" s="178">
        <v>108284738440</v>
      </c>
      <c r="B2891" s="166">
        <v>46170</v>
      </c>
      <c r="C2891" s="167" t="s">
        <v>3524</v>
      </c>
      <c r="D2891" s="167" t="s">
        <v>3525</v>
      </c>
      <c r="E2891" s="167" t="s">
        <v>3526</v>
      </c>
      <c r="F2891" s="167" t="s">
        <v>3501</v>
      </c>
      <c r="G2891" s="167" t="s">
        <v>3502</v>
      </c>
      <c r="H2891" s="168">
        <v>46170</v>
      </c>
      <c r="I2891" s="167" t="s">
        <v>7318</v>
      </c>
      <c r="J2891" s="169">
        <v>26161</v>
      </c>
      <c r="K2891" s="167" t="s">
        <v>55</v>
      </c>
      <c r="L2891" s="169">
        <v>30</v>
      </c>
      <c r="M2891" s="167" t="s">
        <v>3513</v>
      </c>
      <c r="N2891" s="169">
        <v>85</v>
      </c>
      <c r="O2891" s="167" t="s">
        <v>3505</v>
      </c>
      <c r="P2891" s="167"/>
      <c r="Q2891" s="167" t="s">
        <v>5049</v>
      </c>
      <c r="R2891" s="167" t="s">
        <v>3528</v>
      </c>
      <c r="S2891" s="169">
        <v>18</v>
      </c>
      <c r="T2891" s="167" t="s">
        <v>3560</v>
      </c>
      <c r="U2891" s="169" t="s">
        <v>3561</v>
      </c>
      <c r="V2891" s="167" t="s">
        <v>7323</v>
      </c>
      <c r="W2891" s="167" t="s">
        <v>5629</v>
      </c>
      <c r="X2891" s="170" t="s">
        <v>157</v>
      </c>
      <c r="Y2891" s="171" t="s">
        <v>3210</v>
      </c>
      <c r="Z2891" s="167" t="s">
        <v>826</v>
      </c>
      <c r="AA2891" s="176">
        <v>390000</v>
      </c>
      <c r="AB2891" s="167" t="s">
        <v>11254</v>
      </c>
      <c r="AC2891" s="176">
        <v>390000</v>
      </c>
      <c r="AD2891" s="167" t="s">
        <v>11254</v>
      </c>
      <c r="AE2891" s="176">
        <v>280.8</v>
      </c>
    </row>
    <row r="2892" spans="1:31">
      <c r="A2892" s="178">
        <v>108284738440</v>
      </c>
      <c r="B2892" s="166">
        <v>46170</v>
      </c>
      <c r="C2892" s="167" t="s">
        <v>3524</v>
      </c>
      <c r="D2892" s="167" t="s">
        <v>3525</v>
      </c>
      <c r="E2892" s="167" t="s">
        <v>3526</v>
      </c>
      <c r="F2892" s="167" t="s">
        <v>3501</v>
      </c>
      <c r="G2892" s="167" t="s">
        <v>3502</v>
      </c>
      <c r="H2892" s="168">
        <v>46170</v>
      </c>
      <c r="I2892" s="167" t="s">
        <v>7318</v>
      </c>
      <c r="J2892" s="169">
        <v>26161</v>
      </c>
      <c r="K2892" s="167" t="s">
        <v>55</v>
      </c>
      <c r="L2892" s="169">
        <v>30</v>
      </c>
      <c r="M2892" s="167" t="s">
        <v>3513</v>
      </c>
      <c r="N2892" s="169">
        <v>85</v>
      </c>
      <c r="O2892" s="167" t="s">
        <v>3505</v>
      </c>
      <c r="P2892" s="167"/>
      <c r="Q2892" s="167" t="s">
        <v>5049</v>
      </c>
      <c r="R2892" s="167" t="s">
        <v>3528</v>
      </c>
      <c r="S2892" s="169">
        <v>17</v>
      </c>
      <c r="T2892" s="167" t="s">
        <v>3961</v>
      </c>
      <c r="U2892" s="169" t="s">
        <v>3962</v>
      </c>
      <c r="V2892" s="167" t="s">
        <v>7324</v>
      </c>
      <c r="W2892" s="167" t="s">
        <v>7325</v>
      </c>
      <c r="X2892" s="170" t="s">
        <v>3533</v>
      </c>
      <c r="Y2892" s="171" t="s">
        <v>3210</v>
      </c>
      <c r="Z2892" s="167" t="s">
        <v>826</v>
      </c>
      <c r="AA2892" s="176">
        <v>5000</v>
      </c>
      <c r="AB2892" s="167" t="s">
        <v>11254</v>
      </c>
      <c r="AC2892" s="176">
        <v>5000</v>
      </c>
      <c r="AD2892" s="167" t="s">
        <v>11254</v>
      </c>
      <c r="AE2892" s="176">
        <v>525</v>
      </c>
    </row>
    <row r="2893" spans="1:31">
      <c r="A2893" s="178">
        <v>108284738440</v>
      </c>
      <c r="B2893" s="166">
        <v>46170</v>
      </c>
      <c r="C2893" s="167" t="s">
        <v>3524</v>
      </c>
      <c r="D2893" s="167" t="s">
        <v>3525</v>
      </c>
      <c r="E2893" s="167" t="s">
        <v>3526</v>
      </c>
      <c r="F2893" s="167" t="s">
        <v>3501</v>
      </c>
      <c r="G2893" s="167" t="s">
        <v>3502</v>
      </c>
      <c r="H2893" s="168">
        <v>46170</v>
      </c>
      <c r="I2893" s="167" t="s">
        <v>7318</v>
      </c>
      <c r="J2893" s="169">
        <v>26161</v>
      </c>
      <c r="K2893" s="167" t="s">
        <v>55</v>
      </c>
      <c r="L2893" s="169">
        <v>30</v>
      </c>
      <c r="M2893" s="167" t="s">
        <v>3513</v>
      </c>
      <c r="N2893" s="169">
        <v>85</v>
      </c>
      <c r="O2893" s="167" t="s">
        <v>3505</v>
      </c>
      <c r="P2893" s="167"/>
      <c r="Q2893" s="167" t="s">
        <v>5049</v>
      </c>
      <c r="R2893" s="167" t="s">
        <v>3528</v>
      </c>
      <c r="S2893" s="169">
        <v>16</v>
      </c>
      <c r="T2893" s="167" t="s">
        <v>3560</v>
      </c>
      <c r="U2893" s="169" t="s">
        <v>3561</v>
      </c>
      <c r="V2893" s="167" t="s">
        <v>7326</v>
      </c>
      <c r="W2893" s="167" t="s">
        <v>7327</v>
      </c>
      <c r="X2893" s="170" t="s">
        <v>157</v>
      </c>
      <c r="Y2893" s="171" t="s">
        <v>3210</v>
      </c>
      <c r="Z2893" s="167" t="s">
        <v>826</v>
      </c>
      <c r="AA2893" s="176">
        <v>100000</v>
      </c>
      <c r="AB2893" s="167" t="s">
        <v>11254</v>
      </c>
      <c r="AC2893" s="176">
        <v>100000</v>
      </c>
      <c r="AD2893" s="167" t="s">
        <v>11254</v>
      </c>
      <c r="AE2893" s="176">
        <v>100</v>
      </c>
    </row>
    <row r="2894" spans="1:31">
      <c r="A2894" s="178">
        <v>108284738440</v>
      </c>
      <c r="B2894" s="166">
        <v>46170</v>
      </c>
      <c r="C2894" s="167" t="s">
        <v>3524</v>
      </c>
      <c r="D2894" s="167" t="s">
        <v>3525</v>
      </c>
      <c r="E2894" s="167" t="s">
        <v>3526</v>
      </c>
      <c r="F2894" s="167" t="s">
        <v>3501</v>
      </c>
      <c r="G2894" s="167" t="s">
        <v>3502</v>
      </c>
      <c r="H2894" s="168">
        <v>46170</v>
      </c>
      <c r="I2894" s="167" t="s">
        <v>7318</v>
      </c>
      <c r="J2894" s="169">
        <v>26161</v>
      </c>
      <c r="K2894" s="167" t="s">
        <v>55</v>
      </c>
      <c r="L2894" s="169">
        <v>30</v>
      </c>
      <c r="M2894" s="167" t="s">
        <v>3513</v>
      </c>
      <c r="N2894" s="169">
        <v>85</v>
      </c>
      <c r="O2894" s="167" t="s">
        <v>3505</v>
      </c>
      <c r="P2894" s="167"/>
      <c r="Q2894" s="167" t="s">
        <v>5049</v>
      </c>
      <c r="R2894" s="167" t="s">
        <v>3528</v>
      </c>
      <c r="S2894" s="169">
        <v>15</v>
      </c>
      <c r="T2894" s="167" t="s">
        <v>3560</v>
      </c>
      <c r="U2894" s="169" t="s">
        <v>3561</v>
      </c>
      <c r="V2894" s="167" t="s">
        <v>7328</v>
      </c>
      <c r="W2894" s="167" t="s">
        <v>7329</v>
      </c>
      <c r="X2894" s="170" t="s">
        <v>3533</v>
      </c>
      <c r="Y2894" s="171" t="s">
        <v>3210</v>
      </c>
      <c r="Z2894" s="167" t="s">
        <v>826</v>
      </c>
      <c r="AA2894" s="176">
        <v>3000</v>
      </c>
      <c r="AB2894" s="167" t="s">
        <v>11254</v>
      </c>
      <c r="AC2894" s="176">
        <v>3000</v>
      </c>
      <c r="AD2894" s="167" t="s">
        <v>11254</v>
      </c>
      <c r="AE2894" s="176">
        <v>29.34</v>
      </c>
    </row>
    <row r="2895" spans="1:31">
      <c r="A2895" s="178">
        <v>108284738440</v>
      </c>
      <c r="B2895" s="166">
        <v>46170</v>
      </c>
      <c r="C2895" s="167" t="s">
        <v>3524</v>
      </c>
      <c r="D2895" s="167" t="s">
        <v>3525</v>
      </c>
      <c r="E2895" s="167" t="s">
        <v>3526</v>
      </c>
      <c r="F2895" s="167" t="s">
        <v>3501</v>
      </c>
      <c r="G2895" s="167" t="s">
        <v>3502</v>
      </c>
      <c r="H2895" s="168">
        <v>46170</v>
      </c>
      <c r="I2895" s="167" t="s">
        <v>7318</v>
      </c>
      <c r="J2895" s="169">
        <v>26161</v>
      </c>
      <c r="K2895" s="167" t="s">
        <v>55</v>
      </c>
      <c r="L2895" s="169">
        <v>30</v>
      </c>
      <c r="M2895" s="167" t="s">
        <v>3513</v>
      </c>
      <c r="N2895" s="169">
        <v>85</v>
      </c>
      <c r="O2895" s="167" t="s">
        <v>3505</v>
      </c>
      <c r="P2895" s="167"/>
      <c r="Q2895" s="167" t="s">
        <v>5049</v>
      </c>
      <c r="R2895" s="167" t="s">
        <v>3528</v>
      </c>
      <c r="S2895" s="169">
        <v>14</v>
      </c>
      <c r="T2895" s="167" t="s">
        <v>3535</v>
      </c>
      <c r="U2895" s="169" t="s">
        <v>3536</v>
      </c>
      <c r="V2895" s="167" t="s">
        <v>7330</v>
      </c>
      <c r="W2895" s="167" t="s">
        <v>7331</v>
      </c>
      <c r="X2895" s="170" t="s">
        <v>3533</v>
      </c>
      <c r="Y2895" s="171" t="s">
        <v>3210</v>
      </c>
      <c r="Z2895" s="167" t="s">
        <v>826</v>
      </c>
      <c r="AA2895" s="176">
        <v>5000</v>
      </c>
      <c r="AB2895" s="167" t="s">
        <v>11254</v>
      </c>
      <c r="AC2895" s="176">
        <v>5000</v>
      </c>
      <c r="AD2895" s="167" t="s">
        <v>11254</v>
      </c>
      <c r="AE2895" s="176">
        <v>43.75</v>
      </c>
    </row>
    <row r="2896" spans="1:31">
      <c r="A2896" s="178">
        <v>108284738440</v>
      </c>
      <c r="B2896" s="166">
        <v>46170</v>
      </c>
      <c r="C2896" s="167" t="s">
        <v>3524</v>
      </c>
      <c r="D2896" s="167" t="s">
        <v>3525</v>
      </c>
      <c r="E2896" s="167" t="s">
        <v>3526</v>
      </c>
      <c r="F2896" s="167" t="s">
        <v>3501</v>
      </c>
      <c r="G2896" s="167" t="s">
        <v>3502</v>
      </c>
      <c r="H2896" s="168">
        <v>46170</v>
      </c>
      <c r="I2896" s="167" t="s">
        <v>7318</v>
      </c>
      <c r="J2896" s="169">
        <v>26161</v>
      </c>
      <c r="K2896" s="167" t="s">
        <v>55</v>
      </c>
      <c r="L2896" s="169">
        <v>30</v>
      </c>
      <c r="M2896" s="167" t="s">
        <v>3513</v>
      </c>
      <c r="N2896" s="169">
        <v>85</v>
      </c>
      <c r="O2896" s="167" t="s">
        <v>3505</v>
      </c>
      <c r="P2896" s="167"/>
      <c r="Q2896" s="167" t="s">
        <v>5049</v>
      </c>
      <c r="R2896" s="167" t="s">
        <v>3528</v>
      </c>
      <c r="S2896" s="169">
        <v>13</v>
      </c>
      <c r="T2896" s="167" t="s">
        <v>3717</v>
      </c>
      <c r="U2896" s="169" t="s">
        <v>3718</v>
      </c>
      <c r="V2896" s="167" t="s">
        <v>7332</v>
      </c>
      <c r="W2896" s="167" t="s">
        <v>7333</v>
      </c>
      <c r="X2896" s="170" t="s">
        <v>3533</v>
      </c>
      <c r="Y2896" s="171" t="s">
        <v>3210</v>
      </c>
      <c r="Z2896" s="167" t="s">
        <v>826</v>
      </c>
      <c r="AA2896" s="176">
        <v>2500</v>
      </c>
      <c r="AB2896" s="167" t="s">
        <v>11254</v>
      </c>
      <c r="AC2896" s="176">
        <v>2500</v>
      </c>
      <c r="AD2896" s="167" t="s">
        <v>11254</v>
      </c>
      <c r="AE2896" s="176">
        <v>293.95</v>
      </c>
    </row>
    <row r="2897" spans="1:31">
      <c r="A2897" s="178">
        <v>108284738440</v>
      </c>
      <c r="B2897" s="166">
        <v>46170</v>
      </c>
      <c r="C2897" s="167" t="s">
        <v>3524</v>
      </c>
      <c r="D2897" s="167" t="s">
        <v>3525</v>
      </c>
      <c r="E2897" s="167" t="s">
        <v>3526</v>
      </c>
      <c r="F2897" s="167" t="s">
        <v>3501</v>
      </c>
      <c r="G2897" s="167" t="s">
        <v>3502</v>
      </c>
      <c r="H2897" s="168">
        <v>46170</v>
      </c>
      <c r="I2897" s="167" t="s">
        <v>7318</v>
      </c>
      <c r="J2897" s="169">
        <v>26161</v>
      </c>
      <c r="K2897" s="167" t="s">
        <v>55</v>
      </c>
      <c r="L2897" s="169">
        <v>30</v>
      </c>
      <c r="M2897" s="167" t="s">
        <v>3513</v>
      </c>
      <c r="N2897" s="169">
        <v>85</v>
      </c>
      <c r="O2897" s="167" t="s">
        <v>3505</v>
      </c>
      <c r="P2897" s="167"/>
      <c r="Q2897" s="167" t="s">
        <v>5049</v>
      </c>
      <c r="R2897" s="167" t="s">
        <v>3528</v>
      </c>
      <c r="S2897" s="169">
        <v>12</v>
      </c>
      <c r="T2897" s="167" t="s">
        <v>3560</v>
      </c>
      <c r="U2897" s="169" t="s">
        <v>3561</v>
      </c>
      <c r="V2897" s="167" t="s">
        <v>7252</v>
      </c>
      <c r="W2897" s="167" t="s">
        <v>7253</v>
      </c>
      <c r="X2897" s="170" t="s">
        <v>157</v>
      </c>
      <c r="Y2897" s="171" t="s">
        <v>3210</v>
      </c>
      <c r="Z2897" s="167" t="s">
        <v>826</v>
      </c>
      <c r="AA2897" s="176">
        <v>10000</v>
      </c>
      <c r="AB2897" s="167" t="s">
        <v>11254</v>
      </c>
      <c r="AC2897" s="176">
        <v>10000</v>
      </c>
      <c r="AD2897" s="167" t="s">
        <v>11254</v>
      </c>
      <c r="AE2897" s="176">
        <v>141</v>
      </c>
    </row>
    <row r="2898" spans="1:31">
      <c r="A2898" s="178">
        <v>108284738440</v>
      </c>
      <c r="B2898" s="166">
        <v>46170</v>
      </c>
      <c r="C2898" s="167" t="s">
        <v>3524</v>
      </c>
      <c r="D2898" s="167" t="s">
        <v>3525</v>
      </c>
      <c r="E2898" s="167" t="s">
        <v>3526</v>
      </c>
      <c r="F2898" s="167" t="s">
        <v>3501</v>
      </c>
      <c r="G2898" s="167" t="s">
        <v>3502</v>
      </c>
      <c r="H2898" s="168">
        <v>46170</v>
      </c>
      <c r="I2898" s="167" t="s">
        <v>7318</v>
      </c>
      <c r="J2898" s="169">
        <v>26161</v>
      </c>
      <c r="K2898" s="167" t="s">
        <v>55</v>
      </c>
      <c r="L2898" s="169">
        <v>30</v>
      </c>
      <c r="M2898" s="167" t="s">
        <v>3513</v>
      </c>
      <c r="N2898" s="169">
        <v>85</v>
      </c>
      <c r="O2898" s="167" t="s">
        <v>3505</v>
      </c>
      <c r="P2898" s="167"/>
      <c r="Q2898" s="167" t="s">
        <v>5049</v>
      </c>
      <c r="R2898" s="167" t="s">
        <v>3528</v>
      </c>
      <c r="S2898" s="169">
        <v>11</v>
      </c>
      <c r="T2898" s="167" t="s">
        <v>3560</v>
      </c>
      <c r="U2898" s="169" t="s">
        <v>3561</v>
      </c>
      <c r="V2898" s="167" t="s">
        <v>7334</v>
      </c>
      <c r="W2898" s="167" t="s">
        <v>4168</v>
      </c>
      <c r="X2898" s="170" t="s">
        <v>159</v>
      </c>
      <c r="Y2898" s="171" t="s">
        <v>3210</v>
      </c>
      <c r="Z2898" s="167" t="s">
        <v>826</v>
      </c>
      <c r="AA2898" s="176">
        <v>20000</v>
      </c>
      <c r="AB2898" s="167" t="s">
        <v>11254</v>
      </c>
      <c r="AC2898" s="176">
        <v>20000</v>
      </c>
      <c r="AD2898" s="167" t="s">
        <v>11254</v>
      </c>
      <c r="AE2898" s="176">
        <v>383</v>
      </c>
    </row>
    <row r="2899" spans="1:31">
      <c r="A2899" s="178">
        <v>108284738440</v>
      </c>
      <c r="B2899" s="166">
        <v>46170</v>
      </c>
      <c r="C2899" s="167" t="s">
        <v>3524</v>
      </c>
      <c r="D2899" s="167" t="s">
        <v>3525</v>
      </c>
      <c r="E2899" s="167" t="s">
        <v>3526</v>
      </c>
      <c r="F2899" s="167" t="s">
        <v>3501</v>
      </c>
      <c r="G2899" s="167" t="s">
        <v>3502</v>
      </c>
      <c r="H2899" s="168">
        <v>46170</v>
      </c>
      <c r="I2899" s="167" t="s">
        <v>7318</v>
      </c>
      <c r="J2899" s="169">
        <v>26161</v>
      </c>
      <c r="K2899" s="167" t="s">
        <v>55</v>
      </c>
      <c r="L2899" s="169">
        <v>30</v>
      </c>
      <c r="M2899" s="167" t="s">
        <v>3513</v>
      </c>
      <c r="N2899" s="169">
        <v>85</v>
      </c>
      <c r="O2899" s="167" t="s">
        <v>3505</v>
      </c>
      <c r="P2899" s="167"/>
      <c r="Q2899" s="167" t="s">
        <v>5049</v>
      </c>
      <c r="R2899" s="167" t="s">
        <v>3528</v>
      </c>
      <c r="S2899" s="169">
        <v>10</v>
      </c>
      <c r="T2899" s="167" t="s">
        <v>3560</v>
      </c>
      <c r="U2899" s="169" t="s">
        <v>3561</v>
      </c>
      <c r="V2899" s="167" t="s">
        <v>7334</v>
      </c>
      <c r="W2899" s="167" t="s">
        <v>4168</v>
      </c>
      <c r="X2899" s="170" t="s">
        <v>159</v>
      </c>
      <c r="Y2899" s="171" t="s">
        <v>3210</v>
      </c>
      <c r="Z2899" s="167" t="s">
        <v>826</v>
      </c>
      <c r="AA2899" s="176">
        <v>10000</v>
      </c>
      <c r="AB2899" s="167" t="s">
        <v>11254</v>
      </c>
      <c r="AC2899" s="176">
        <v>10000</v>
      </c>
      <c r="AD2899" s="167" t="s">
        <v>11254</v>
      </c>
      <c r="AE2899" s="176">
        <v>191.5</v>
      </c>
    </row>
    <row r="2900" spans="1:31">
      <c r="A2900" s="178">
        <v>108284738440</v>
      </c>
      <c r="B2900" s="166">
        <v>46170</v>
      </c>
      <c r="C2900" s="167" t="s">
        <v>3524</v>
      </c>
      <c r="D2900" s="167" t="s">
        <v>3525</v>
      </c>
      <c r="E2900" s="167" t="s">
        <v>3526</v>
      </c>
      <c r="F2900" s="167" t="s">
        <v>3501</v>
      </c>
      <c r="G2900" s="167" t="s">
        <v>3502</v>
      </c>
      <c r="H2900" s="168">
        <v>46170</v>
      </c>
      <c r="I2900" s="167" t="s">
        <v>7318</v>
      </c>
      <c r="J2900" s="169">
        <v>26161</v>
      </c>
      <c r="K2900" s="167" t="s">
        <v>55</v>
      </c>
      <c r="L2900" s="169">
        <v>30</v>
      </c>
      <c r="M2900" s="167" t="s">
        <v>3513</v>
      </c>
      <c r="N2900" s="169">
        <v>85</v>
      </c>
      <c r="O2900" s="167" t="s">
        <v>3505</v>
      </c>
      <c r="P2900" s="167"/>
      <c r="Q2900" s="167" t="s">
        <v>5049</v>
      </c>
      <c r="R2900" s="167" t="s">
        <v>3528</v>
      </c>
      <c r="S2900" s="169">
        <v>9</v>
      </c>
      <c r="T2900" s="167" t="s">
        <v>3560</v>
      </c>
      <c r="U2900" s="169" t="s">
        <v>3561</v>
      </c>
      <c r="V2900" s="167" t="s">
        <v>7334</v>
      </c>
      <c r="W2900" s="167" t="s">
        <v>4168</v>
      </c>
      <c r="X2900" s="170" t="s">
        <v>159</v>
      </c>
      <c r="Y2900" s="171" t="s">
        <v>3210</v>
      </c>
      <c r="Z2900" s="167" t="s">
        <v>826</v>
      </c>
      <c r="AA2900" s="176">
        <v>20000</v>
      </c>
      <c r="AB2900" s="167" t="s">
        <v>11254</v>
      </c>
      <c r="AC2900" s="176">
        <v>20000</v>
      </c>
      <c r="AD2900" s="167" t="s">
        <v>11254</v>
      </c>
      <c r="AE2900" s="176">
        <v>383</v>
      </c>
    </row>
    <row r="2901" spans="1:31">
      <c r="A2901" s="178">
        <v>108284738440</v>
      </c>
      <c r="B2901" s="166">
        <v>46170</v>
      </c>
      <c r="C2901" s="167" t="s">
        <v>3524</v>
      </c>
      <c r="D2901" s="167" t="s">
        <v>3525</v>
      </c>
      <c r="E2901" s="167" t="s">
        <v>3526</v>
      </c>
      <c r="F2901" s="167" t="s">
        <v>3501</v>
      </c>
      <c r="G2901" s="167" t="s">
        <v>3502</v>
      </c>
      <c r="H2901" s="168">
        <v>46170</v>
      </c>
      <c r="I2901" s="167" t="s">
        <v>7318</v>
      </c>
      <c r="J2901" s="169">
        <v>26161</v>
      </c>
      <c r="K2901" s="167" t="s">
        <v>55</v>
      </c>
      <c r="L2901" s="169">
        <v>30</v>
      </c>
      <c r="M2901" s="167" t="s">
        <v>3513</v>
      </c>
      <c r="N2901" s="169">
        <v>85</v>
      </c>
      <c r="O2901" s="167" t="s">
        <v>3505</v>
      </c>
      <c r="P2901" s="167"/>
      <c r="Q2901" s="167" t="s">
        <v>5049</v>
      </c>
      <c r="R2901" s="167" t="s">
        <v>3528</v>
      </c>
      <c r="S2901" s="169">
        <v>8</v>
      </c>
      <c r="T2901" s="167" t="s">
        <v>3560</v>
      </c>
      <c r="U2901" s="169" t="s">
        <v>3561</v>
      </c>
      <c r="V2901" s="167" t="s">
        <v>7335</v>
      </c>
      <c r="W2901" s="167" t="s">
        <v>7336</v>
      </c>
      <c r="X2901" s="170" t="s">
        <v>3533</v>
      </c>
      <c r="Y2901" s="171" t="s">
        <v>3210</v>
      </c>
      <c r="Z2901" s="167" t="s">
        <v>826</v>
      </c>
      <c r="AA2901" s="176">
        <v>80000</v>
      </c>
      <c r="AB2901" s="167" t="s">
        <v>11254</v>
      </c>
      <c r="AC2901" s="176">
        <v>80000</v>
      </c>
      <c r="AD2901" s="167" t="s">
        <v>11254</v>
      </c>
      <c r="AE2901" s="176">
        <v>11400</v>
      </c>
    </row>
    <row r="2902" spans="1:31">
      <c r="A2902" s="178">
        <v>108284738440</v>
      </c>
      <c r="B2902" s="166">
        <v>46170</v>
      </c>
      <c r="C2902" s="167" t="s">
        <v>3524</v>
      </c>
      <c r="D2902" s="167" t="s">
        <v>3525</v>
      </c>
      <c r="E2902" s="167" t="s">
        <v>3526</v>
      </c>
      <c r="F2902" s="167" t="s">
        <v>3501</v>
      </c>
      <c r="G2902" s="167" t="s">
        <v>3502</v>
      </c>
      <c r="H2902" s="168">
        <v>46170</v>
      </c>
      <c r="I2902" s="167" t="s">
        <v>7318</v>
      </c>
      <c r="J2902" s="169">
        <v>26161</v>
      </c>
      <c r="K2902" s="167" t="s">
        <v>55</v>
      </c>
      <c r="L2902" s="169">
        <v>30</v>
      </c>
      <c r="M2902" s="167" t="s">
        <v>3513</v>
      </c>
      <c r="N2902" s="169">
        <v>85</v>
      </c>
      <c r="O2902" s="167" t="s">
        <v>3505</v>
      </c>
      <c r="P2902" s="167"/>
      <c r="Q2902" s="167" t="s">
        <v>5049</v>
      </c>
      <c r="R2902" s="167" t="s">
        <v>3528</v>
      </c>
      <c r="S2902" s="169">
        <v>7</v>
      </c>
      <c r="T2902" s="167" t="s">
        <v>3560</v>
      </c>
      <c r="U2902" s="169" t="s">
        <v>3561</v>
      </c>
      <c r="V2902" s="167" t="s">
        <v>7319</v>
      </c>
      <c r="W2902" s="167" t="s">
        <v>7320</v>
      </c>
      <c r="X2902" s="170" t="s">
        <v>3533</v>
      </c>
      <c r="Y2902" s="171" t="s">
        <v>3210</v>
      </c>
      <c r="Z2902" s="167" t="s">
        <v>826</v>
      </c>
      <c r="AA2902" s="176">
        <v>68000</v>
      </c>
      <c r="AB2902" s="167" t="s">
        <v>11254</v>
      </c>
      <c r="AC2902" s="176">
        <v>68000</v>
      </c>
      <c r="AD2902" s="167" t="s">
        <v>11254</v>
      </c>
      <c r="AE2902" s="176">
        <v>18889.04</v>
      </c>
    </row>
    <row r="2903" spans="1:31">
      <c r="A2903" s="178">
        <v>108284738440</v>
      </c>
      <c r="B2903" s="166">
        <v>46170</v>
      </c>
      <c r="C2903" s="167" t="s">
        <v>3524</v>
      </c>
      <c r="D2903" s="167" t="s">
        <v>3525</v>
      </c>
      <c r="E2903" s="167" t="s">
        <v>3526</v>
      </c>
      <c r="F2903" s="167" t="s">
        <v>3501</v>
      </c>
      <c r="G2903" s="167" t="s">
        <v>3502</v>
      </c>
      <c r="H2903" s="168">
        <v>46170</v>
      </c>
      <c r="I2903" s="167" t="s">
        <v>7318</v>
      </c>
      <c r="J2903" s="169">
        <v>26161</v>
      </c>
      <c r="K2903" s="167" t="s">
        <v>55</v>
      </c>
      <c r="L2903" s="169">
        <v>30</v>
      </c>
      <c r="M2903" s="167" t="s">
        <v>3513</v>
      </c>
      <c r="N2903" s="169">
        <v>85</v>
      </c>
      <c r="O2903" s="167" t="s">
        <v>3505</v>
      </c>
      <c r="P2903" s="167"/>
      <c r="Q2903" s="167" t="s">
        <v>5049</v>
      </c>
      <c r="R2903" s="167" t="s">
        <v>3528</v>
      </c>
      <c r="S2903" s="169">
        <v>6</v>
      </c>
      <c r="T2903" s="167" t="s">
        <v>3545</v>
      </c>
      <c r="U2903" s="169" t="s">
        <v>3546</v>
      </c>
      <c r="V2903" s="167" t="s">
        <v>5082</v>
      </c>
      <c r="W2903" s="167" t="s">
        <v>5083</v>
      </c>
      <c r="X2903" s="170" t="s">
        <v>3533</v>
      </c>
      <c r="Y2903" s="171" t="s">
        <v>3210</v>
      </c>
      <c r="Z2903" s="167" t="s">
        <v>826</v>
      </c>
      <c r="AA2903" s="176">
        <v>57000</v>
      </c>
      <c r="AB2903" s="167" t="s">
        <v>11254</v>
      </c>
      <c r="AC2903" s="176">
        <v>57000</v>
      </c>
      <c r="AD2903" s="167" t="s">
        <v>11254</v>
      </c>
      <c r="AE2903" s="176">
        <v>1013.46</v>
      </c>
    </row>
    <row r="2904" spans="1:31">
      <c r="A2904" s="178">
        <v>108284738440</v>
      </c>
      <c r="B2904" s="166">
        <v>46170</v>
      </c>
      <c r="C2904" s="167" t="s">
        <v>3524</v>
      </c>
      <c r="D2904" s="167" t="s">
        <v>3525</v>
      </c>
      <c r="E2904" s="167" t="s">
        <v>3526</v>
      </c>
      <c r="F2904" s="167" t="s">
        <v>3501</v>
      </c>
      <c r="G2904" s="167" t="s">
        <v>3502</v>
      </c>
      <c r="H2904" s="168">
        <v>46170</v>
      </c>
      <c r="I2904" s="167" t="s">
        <v>7318</v>
      </c>
      <c r="J2904" s="169">
        <v>26161</v>
      </c>
      <c r="K2904" s="167" t="s">
        <v>55</v>
      </c>
      <c r="L2904" s="169">
        <v>30</v>
      </c>
      <c r="M2904" s="167" t="s">
        <v>3513</v>
      </c>
      <c r="N2904" s="169">
        <v>85</v>
      </c>
      <c r="O2904" s="167" t="s">
        <v>3505</v>
      </c>
      <c r="P2904" s="167"/>
      <c r="Q2904" s="167" t="s">
        <v>5049</v>
      </c>
      <c r="R2904" s="167" t="s">
        <v>3528</v>
      </c>
      <c r="S2904" s="169">
        <v>5</v>
      </c>
      <c r="T2904" s="167" t="s">
        <v>3545</v>
      </c>
      <c r="U2904" s="169" t="s">
        <v>3546</v>
      </c>
      <c r="V2904" s="167" t="s">
        <v>6270</v>
      </c>
      <c r="W2904" s="167" t="s">
        <v>6271</v>
      </c>
      <c r="X2904" s="170" t="s">
        <v>3533</v>
      </c>
      <c r="Y2904" s="171" t="s">
        <v>3210</v>
      </c>
      <c r="Z2904" s="167" t="s">
        <v>826</v>
      </c>
      <c r="AA2904" s="176">
        <v>9000</v>
      </c>
      <c r="AB2904" s="167" t="s">
        <v>11254</v>
      </c>
      <c r="AC2904" s="176">
        <v>9000</v>
      </c>
      <c r="AD2904" s="167" t="s">
        <v>11254</v>
      </c>
      <c r="AE2904" s="176">
        <v>191.7</v>
      </c>
    </row>
    <row r="2905" spans="1:31">
      <c r="A2905" s="178">
        <v>108284738440</v>
      </c>
      <c r="B2905" s="166">
        <v>46170</v>
      </c>
      <c r="C2905" s="167" t="s">
        <v>3524</v>
      </c>
      <c r="D2905" s="167" t="s">
        <v>3525</v>
      </c>
      <c r="E2905" s="167" t="s">
        <v>3526</v>
      </c>
      <c r="F2905" s="167" t="s">
        <v>3501</v>
      </c>
      <c r="G2905" s="167" t="s">
        <v>3502</v>
      </c>
      <c r="H2905" s="168">
        <v>46170</v>
      </c>
      <c r="I2905" s="167" t="s">
        <v>7318</v>
      </c>
      <c r="J2905" s="169">
        <v>26161</v>
      </c>
      <c r="K2905" s="167" t="s">
        <v>55</v>
      </c>
      <c r="L2905" s="169">
        <v>30</v>
      </c>
      <c r="M2905" s="167" t="s">
        <v>3513</v>
      </c>
      <c r="N2905" s="169">
        <v>85</v>
      </c>
      <c r="O2905" s="167" t="s">
        <v>3505</v>
      </c>
      <c r="P2905" s="167"/>
      <c r="Q2905" s="167" t="s">
        <v>5049</v>
      </c>
      <c r="R2905" s="167" t="s">
        <v>3528</v>
      </c>
      <c r="S2905" s="169">
        <v>4</v>
      </c>
      <c r="T2905" s="167" t="s">
        <v>3560</v>
      </c>
      <c r="U2905" s="169" t="s">
        <v>3561</v>
      </c>
      <c r="V2905" s="167" t="s">
        <v>7337</v>
      </c>
      <c r="W2905" s="167" t="s">
        <v>7338</v>
      </c>
      <c r="X2905" s="170" t="s">
        <v>3533</v>
      </c>
      <c r="Y2905" s="171" t="s">
        <v>3210</v>
      </c>
      <c r="Z2905" s="167" t="s">
        <v>826</v>
      </c>
      <c r="AA2905" s="176">
        <v>10000</v>
      </c>
      <c r="AB2905" s="167" t="s">
        <v>11254</v>
      </c>
      <c r="AC2905" s="176">
        <v>10000</v>
      </c>
      <c r="AD2905" s="167" t="s">
        <v>11254</v>
      </c>
      <c r="AE2905" s="176">
        <v>18.899999999999999</v>
      </c>
    </row>
    <row r="2906" spans="1:31">
      <c r="A2906" s="178">
        <v>108284738440</v>
      </c>
      <c r="B2906" s="166">
        <v>46170</v>
      </c>
      <c r="C2906" s="167" t="s">
        <v>3524</v>
      </c>
      <c r="D2906" s="167" t="s">
        <v>3525</v>
      </c>
      <c r="E2906" s="167" t="s">
        <v>3526</v>
      </c>
      <c r="F2906" s="167" t="s">
        <v>3501</v>
      </c>
      <c r="G2906" s="167" t="s">
        <v>3502</v>
      </c>
      <c r="H2906" s="168">
        <v>46170</v>
      </c>
      <c r="I2906" s="167" t="s">
        <v>7318</v>
      </c>
      <c r="J2906" s="169">
        <v>26161</v>
      </c>
      <c r="K2906" s="167" t="s">
        <v>55</v>
      </c>
      <c r="L2906" s="169">
        <v>30</v>
      </c>
      <c r="M2906" s="167" t="s">
        <v>3513</v>
      </c>
      <c r="N2906" s="169">
        <v>85</v>
      </c>
      <c r="O2906" s="167" t="s">
        <v>3505</v>
      </c>
      <c r="P2906" s="167"/>
      <c r="Q2906" s="167" t="s">
        <v>5049</v>
      </c>
      <c r="R2906" s="167" t="s">
        <v>3528</v>
      </c>
      <c r="S2906" s="169">
        <v>3</v>
      </c>
      <c r="T2906" s="167" t="s">
        <v>3535</v>
      </c>
      <c r="U2906" s="169" t="s">
        <v>3536</v>
      </c>
      <c r="V2906" s="167" t="s">
        <v>7339</v>
      </c>
      <c r="W2906" s="167" t="s">
        <v>7340</v>
      </c>
      <c r="X2906" s="170" t="s">
        <v>3533</v>
      </c>
      <c r="Y2906" s="171" t="s">
        <v>3210</v>
      </c>
      <c r="Z2906" s="167" t="s">
        <v>826</v>
      </c>
      <c r="AA2906" s="176">
        <v>10000</v>
      </c>
      <c r="AB2906" s="167" t="s">
        <v>11254</v>
      </c>
      <c r="AC2906" s="176">
        <v>10000</v>
      </c>
      <c r="AD2906" s="167" t="s">
        <v>11254</v>
      </c>
      <c r="AE2906" s="176">
        <v>191</v>
      </c>
    </row>
    <row r="2907" spans="1:31">
      <c r="A2907" s="178">
        <v>108284738440</v>
      </c>
      <c r="B2907" s="166">
        <v>46170</v>
      </c>
      <c r="C2907" s="167" t="s">
        <v>3524</v>
      </c>
      <c r="D2907" s="167" t="s">
        <v>3525</v>
      </c>
      <c r="E2907" s="167" t="s">
        <v>3526</v>
      </c>
      <c r="F2907" s="167" t="s">
        <v>3501</v>
      </c>
      <c r="G2907" s="167" t="s">
        <v>3502</v>
      </c>
      <c r="H2907" s="168">
        <v>46170</v>
      </c>
      <c r="I2907" s="167" t="s">
        <v>7318</v>
      </c>
      <c r="J2907" s="169">
        <v>26161</v>
      </c>
      <c r="K2907" s="167" t="s">
        <v>55</v>
      </c>
      <c r="L2907" s="169">
        <v>30</v>
      </c>
      <c r="M2907" s="167" t="s">
        <v>3513</v>
      </c>
      <c r="N2907" s="169">
        <v>85</v>
      </c>
      <c r="O2907" s="167" t="s">
        <v>3505</v>
      </c>
      <c r="P2907" s="167"/>
      <c r="Q2907" s="167" t="s">
        <v>5049</v>
      </c>
      <c r="R2907" s="167" t="s">
        <v>3528</v>
      </c>
      <c r="S2907" s="169">
        <v>2</v>
      </c>
      <c r="T2907" s="167" t="s">
        <v>3535</v>
      </c>
      <c r="U2907" s="169" t="s">
        <v>3536</v>
      </c>
      <c r="V2907" s="167" t="s">
        <v>7341</v>
      </c>
      <c r="W2907" s="167" t="s">
        <v>7342</v>
      </c>
      <c r="X2907" s="170" t="s">
        <v>3533</v>
      </c>
      <c r="Y2907" s="171" t="s">
        <v>3210</v>
      </c>
      <c r="Z2907" s="167" t="s">
        <v>826</v>
      </c>
      <c r="AA2907" s="176">
        <v>90000</v>
      </c>
      <c r="AB2907" s="167" t="s">
        <v>11254</v>
      </c>
      <c r="AC2907" s="176">
        <v>90000</v>
      </c>
      <c r="AD2907" s="167" t="s">
        <v>11254</v>
      </c>
      <c r="AE2907" s="176">
        <v>216</v>
      </c>
    </row>
    <row r="2908" spans="1:31">
      <c r="A2908" s="178">
        <v>108284738440</v>
      </c>
      <c r="B2908" s="166">
        <v>46170</v>
      </c>
      <c r="C2908" s="167" t="s">
        <v>3524</v>
      </c>
      <c r="D2908" s="167" t="s">
        <v>3525</v>
      </c>
      <c r="E2908" s="167" t="s">
        <v>3526</v>
      </c>
      <c r="F2908" s="167" t="s">
        <v>3501</v>
      </c>
      <c r="G2908" s="167" t="s">
        <v>3502</v>
      </c>
      <c r="H2908" s="168">
        <v>46170</v>
      </c>
      <c r="I2908" s="167" t="s">
        <v>7318</v>
      </c>
      <c r="J2908" s="169">
        <v>26161</v>
      </c>
      <c r="K2908" s="167" t="s">
        <v>55</v>
      </c>
      <c r="L2908" s="169">
        <v>30</v>
      </c>
      <c r="M2908" s="167" t="s">
        <v>3513</v>
      </c>
      <c r="N2908" s="169">
        <v>85</v>
      </c>
      <c r="O2908" s="167" t="s">
        <v>3505</v>
      </c>
      <c r="P2908" s="167"/>
      <c r="Q2908" s="167" t="s">
        <v>5049</v>
      </c>
      <c r="R2908" s="167" t="s">
        <v>3528</v>
      </c>
      <c r="S2908" s="169">
        <v>1</v>
      </c>
      <c r="T2908" s="167" t="s">
        <v>3560</v>
      </c>
      <c r="U2908" s="169" t="s">
        <v>3561</v>
      </c>
      <c r="V2908" s="167" t="s">
        <v>7343</v>
      </c>
      <c r="W2908" s="167" t="s">
        <v>7344</v>
      </c>
      <c r="X2908" s="170" t="s">
        <v>3533</v>
      </c>
      <c r="Y2908" s="171" t="s">
        <v>3210</v>
      </c>
      <c r="Z2908" s="167" t="s">
        <v>826</v>
      </c>
      <c r="AA2908" s="176">
        <v>8000</v>
      </c>
      <c r="AB2908" s="167" t="s">
        <v>11254</v>
      </c>
      <c r="AC2908" s="176">
        <v>8000</v>
      </c>
      <c r="AD2908" s="167" t="s">
        <v>11254</v>
      </c>
      <c r="AE2908" s="176">
        <v>70.08</v>
      </c>
    </row>
    <row r="2909" spans="1:31">
      <c r="A2909" s="178">
        <v>108284738810</v>
      </c>
      <c r="B2909" s="166">
        <v>46170</v>
      </c>
      <c r="C2909" s="167" t="s">
        <v>3524</v>
      </c>
      <c r="D2909" s="167" t="s">
        <v>3525</v>
      </c>
      <c r="E2909" s="167" t="s">
        <v>3526</v>
      </c>
      <c r="F2909" s="167" t="s">
        <v>3628</v>
      </c>
      <c r="G2909" s="167" t="s">
        <v>3603</v>
      </c>
      <c r="H2909" s="168">
        <v>46171</v>
      </c>
      <c r="I2909" s="167"/>
      <c r="J2909" s="169">
        <v>26161</v>
      </c>
      <c r="K2909" s="167" t="s">
        <v>55</v>
      </c>
      <c r="L2909" s="169">
        <v>9</v>
      </c>
      <c r="M2909" s="167" t="s">
        <v>3604</v>
      </c>
      <c r="N2909" s="169">
        <v>933.55</v>
      </c>
      <c r="O2909" s="167" t="s">
        <v>3505</v>
      </c>
      <c r="P2909" s="167"/>
      <c r="Q2909" s="167" t="s">
        <v>4490</v>
      </c>
      <c r="R2909" s="167" t="s">
        <v>3528</v>
      </c>
      <c r="S2909" s="169">
        <v>2</v>
      </c>
      <c r="T2909" s="167" t="s">
        <v>4408</v>
      </c>
      <c r="U2909" s="169" t="s">
        <v>3893</v>
      </c>
      <c r="V2909" s="167" t="s">
        <v>7345</v>
      </c>
      <c r="W2909" s="167" t="s">
        <v>4410</v>
      </c>
      <c r="X2909" s="170" t="s">
        <v>3533</v>
      </c>
      <c r="Y2909" s="171" t="s">
        <v>7346</v>
      </c>
      <c r="Z2909" s="167" t="s">
        <v>830</v>
      </c>
      <c r="AA2909" s="176">
        <v>20</v>
      </c>
      <c r="AB2909" s="167" t="s">
        <v>11254</v>
      </c>
      <c r="AC2909" s="176">
        <v>20</v>
      </c>
      <c r="AD2909" s="167" t="s">
        <v>11254</v>
      </c>
      <c r="AE2909" s="176">
        <v>102</v>
      </c>
    </row>
    <row r="2910" spans="1:31">
      <c r="A2910" s="178">
        <v>108284738810</v>
      </c>
      <c r="B2910" s="166">
        <v>46170</v>
      </c>
      <c r="C2910" s="167" t="s">
        <v>3524</v>
      </c>
      <c r="D2910" s="167" t="s">
        <v>3525</v>
      </c>
      <c r="E2910" s="167" t="s">
        <v>3526</v>
      </c>
      <c r="F2910" s="167" t="s">
        <v>3628</v>
      </c>
      <c r="G2910" s="167" t="s">
        <v>3603</v>
      </c>
      <c r="H2910" s="168">
        <v>46171</v>
      </c>
      <c r="I2910" s="167"/>
      <c r="J2910" s="169">
        <v>26161</v>
      </c>
      <c r="K2910" s="167" t="s">
        <v>55</v>
      </c>
      <c r="L2910" s="169">
        <v>9</v>
      </c>
      <c r="M2910" s="167" t="s">
        <v>3604</v>
      </c>
      <c r="N2910" s="169">
        <v>933.55</v>
      </c>
      <c r="O2910" s="167" t="s">
        <v>3505</v>
      </c>
      <c r="P2910" s="167"/>
      <c r="Q2910" s="167" t="s">
        <v>4490</v>
      </c>
      <c r="R2910" s="167" t="s">
        <v>3528</v>
      </c>
      <c r="S2910" s="169">
        <v>1</v>
      </c>
      <c r="T2910" s="167" t="s">
        <v>4408</v>
      </c>
      <c r="U2910" s="169" t="s">
        <v>3893</v>
      </c>
      <c r="V2910" s="167" t="s">
        <v>7345</v>
      </c>
      <c r="W2910" s="167" t="s">
        <v>4410</v>
      </c>
      <c r="X2910" s="170" t="s">
        <v>3533</v>
      </c>
      <c r="Y2910" s="171" t="s">
        <v>7346</v>
      </c>
      <c r="Z2910" s="167" t="s">
        <v>830</v>
      </c>
      <c r="AA2910" s="176">
        <v>4000</v>
      </c>
      <c r="AB2910" s="167" t="s">
        <v>11254</v>
      </c>
      <c r="AC2910" s="176">
        <v>4000</v>
      </c>
      <c r="AD2910" s="167" t="s">
        <v>11254</v>
      </c>
      <c r="AE2910" s="176">
        <v>20400</v>
      </c>
    </row>
    <row r="2911" spans="1:31">
      <c r="A2911" s="178">
        <v>108285265100</v>
      </c>
      <c r="B2911" s="166">
        <v>46170</v>
      </c>
      <c r="C2911" s="167" t="s">
        <v>3524</v>
      </c>
      <c r="D2911" s="167" t="s">
        <v>3525</v>
      </c>
      <c r="E2911" s="167" t="s">
        <v>3526</v>
      </c>
      <c r="F2911" s="167" t="s">
        <v>3501</v>
      </c>
      <c r="G2911" s="167" t="s">
        <v>3502</v>
      </c>
      <c r="H2911" s="168">
        <v>46170</v>
      </c>
      <c r="I2911" s="167" t="s">
        <v>7347</v>
      </c>
      <c r="J2911" s="169">
        <v>26161</v>
      </c>
      <c r="K2911" s="167" t="s">
        <v>55</v>
      </c>
      <c r="L2911" s="169">
        <v>5</v>
      </c>
      <c r="M2911" s="167" t="s">
        <v>3504</v>
      </c>
      <c r="N2911" s="169">
        <v>288</v>
      </c>
      <c r="O2911" s="167" t="s">
        <v>3505</v>
      </c>
      <c r="P2911" s="167"/>
      <c r="Q2911" s="167" t="s">
        <v>3527</v>
      </c>
      <c r="R2911" s="167" t="s">
        <v>3528</v>
      </c>
      <c r="S2911" s="169">
        <v>3</v>
      </c>
      <c r="T2911" s="167" t="s">
        <v>3560</v>
      </c>
      <c r="U2911" s="169" t="s">
        <v>3561</v>
      </c>
      <c r="V2911" s="167" t="s">
        <v>3562</v>
      </c>
      <c r="W2911" s="167" t="s">
        <v>3563</v>
      </c>
      <c r="X2911" s="170" t="s">
        <v>157</v>
      </c>
      <c r="Y2911" s="171" t="s">
        <v>3211</v>
      </c>
      <c r="Z2911" s="167" t="s">
        <v>834</v>
      </c>
      <c r="AA2911" s="176">
        <v>32400</v>
      </c>
      <c r="AB2911" s="167" t="s">
        <v>11254</v>
      </c>
      <c r="AC2911" s="176">
        <v>32400</v>
      </c>
      <c r="AD2911" s="167" t="s">
        <v>11254</v>
      </c>
      <c r="AE2911" s="176">
        <v>22680</v>
      </c>
    </row>
    <row r="2912" spans="1:31">
      <c r="A2912" s="178">
        <v>108285265100</v>
      </c>
      <c r="B2912" s="166">
        <v>46170</v>
      </c>
      <c r="C2912" s="167" t="s">
        <v>3524</v>
      </c>
      <c r="D2912" s="167" t="s">
        <v>3525</v>
      </c>
      <c r="E2912" s="167" t="s">
        <v>3526</v>
      </c>
      <c r="F2912" s="167" t="s">
        <v>3501</v>
      </c>
      <c r="G2912" s="167" t="s">
        <v>3502</v>
      </c>
      <c r="H2912" s="168">
        <v>46170</v>
      </c>
      <c r="I2912" s="167" t="s">
        <v>7347</v>
      </c>
      <c r="J2912" s="169">
        <v>26161</v>
      </c>
      <c r="K2912" s="167" t="s">
        <v>55</v>
      </c>
      <c r="L2912" s="169">
        <v>5</v>
      </c>
      <c r="M2912" s="167" t="s">
        <v>3504</v>
      </c>
      <c r="N2912" s="169">
        <v>288</v>
      </c>
      <c r="O2912" s="167" t="s">
        <v>3505</v>
      </c>
      <c r="P2912" s="167"/>
      <c r="Q2912" s="167" t="s">
        <v>3527</v>
      </c>
      <c r="R2912" s="167" t="s">
        <v>3528</v>
      </c>
      <c r="S2912" s="169">
        <v>2</v>
      </c>
      <c r="T2912" s="167" t="s">
        <v>3560</v>
      </c>
      <c r="U2912" s="169" t="s">
        <v>3561</v>
      </c>
      <c r="V2912" s="167" t="s">
        <v>7348</v>
      </c>
      <c r="W2912" s="167" t="s">
        <v>7349</v>
      </c>
      <c r="X2912" s="170" t="s">
        <v>157</v>
      </c>
      <c r="Y2912" s="171" t="s">
        <v>3211</v>
      </c>
      <c r="Z2912" s="167" t="s">
        <v>834</v>
      </c>
      <c r="AA2912" s="176">
        <v>7200</v>
      </c>
      <c r="AB2912" s="167" t="s">
        <v>11254</v>
      </c>
      <c r="AC2912" s="176">
        <v>7200</v>
      </c>
      <c r="AD2912" s="167" t="s">
        <v>11254</v>
      </c>
      <c r="AE2912" s="176">
        <v>5040</v>
      </c>
    </row>
    <row r="2913" spans="1:31">
      <c r="A2913" s="178">
        <v>108285265100</v>
      </c>
      <c r="B2913" s="166">
        <v>46170</v>
      </c>
      <c r="C2913" s="167" t="s">
        <v>3524</v>
      </c>
      <c r="D2913" s="167" t="s">
        <v>3525</v>
      </c>
      <c r="E2913" s="167" t="s">
        <v>3526</v>
      </c>
      <c r="F2913" s="167" t="s">
        <v>3501</v>
      </c>
      <c r="G2913" s="167" t="s">
        <v>3502</v>
      </c>
      <c r="H2913" s="168">
        <v>46170</v>
      </c>
      <c r="I2913" s="167" t="s">
        <v>7347</v>
      </c>
      <c r="J2913" s="169">
        <v>26161</v>
      </c>
      <c r="K2913" s="167" t="s">
        <v>55</v>
      </c>
      <c r="L2913" s="169">
        <v>5</v>
      </c>
      <c r="M2913" s="167" t="s">
        <v>3504</v>
      </c>
      <c r="N2913" s="169">
        <v>288</v>
      </c>
      <c r="O2913" s="167" t="s">
        <v>3505</v>
      </c>
      <c r="P2913" s="167"/>
      <c r="Q2913" s="167" t="s">
        <v>3527</v>
      </c>
      <c r="R2913" s="167" t="s">
        <v>3528</v>
      </c>
      <c r="S2913" s="169">
        <v>1</v>
      </c>
      <c r="T2913" s="167" t="s">
        <v>3560</v>
      </c>
      <c r="U2913" s="169" t="s">
        <v>3561</v>
      </c>
      <c r="V2913" s="167" t="s">
        <v>3562</v>
      </c>
      <c r="W2913" s="167" t="s">
        <v>3563</v>
      </c>
      <c r="X2913" s="170" t="s">
        <v>157</v>
      </c>
      <c r="Y2913" s="171" t="s">
        <v>3211</v>
      </c>
      <c r="Z2913" s="167" t="s">
        <v>834</v>
      </c>
      <c r="AA2913" s="176">
        <v>18000</v>
      </c>
      <c r="AB2913" s="167" t="s">
        <v>11254</v>
      </c>
      <c r="AC2913" s="176">
        <v>18000</v>
      </c>
      <c r="AD2913" s="167" t="s">
        <v>11254</v>
      </c>
      <c r="AE2913" s="176">
        <v>12600</v>
      </c>
    </row>
    <row r="2914" spans="1:31">
      <c r="A2914" s="178">
        <v>108285268010</v>
      </c>
      <c r="B2914" s="166">
        <v>46170</v>
      </c>
      <c r="C2914" s="167" t="s">
        <v>3524</v>
      </c>
      <c r="D2914" s="167" t="s">
        <v>3525</v>
      </c>
      <c r="E2914" s="167" t="s">
        <v>3526</v>
      </c>
      <c r="F2914" s="167" t="s">
        <v>3501</v>
      </c>
      <c r="G2914" s="167" t="s">
        <v>3502</v>
      </c>
      <c r="H2914" s="168">
        <v>46171</v>
      </c>
      <c r="I2914" s="167" t="s">
        <v>7347</v>
      </c>
      <c r="J2914" s="169">
        <v>26161</v>
      </c>
      <c r="K2914" s="167" t="s">
        <v>55</v>
      </c>
      <c r="L2914" s="169">
        <v>15</v>
      </c>
      <c r="M2914" s="167" t="s">
        <v>3513</v>
      </c>
      <c r="N2914" s="169">
        <v>100</v>
      </c>
      <c r="O2914" s="167" t="s">
        <v>3505</v>
      </c>
      <c r="P2914" s="167"/>
      <c r="Q2914" s="167" t="s">
        <v>3527</v>
      </c>
      <c r="R2914" s="167" t="s">
        <v>3528</v>
      </c>
      <c r="S2914" s="169">
        <v>3</v>
      </c>
      <c r="T2914" s="167" t="s">
        <v>3708</v>
      </c>
      <c r="U2914" s="169" t="s">
        <v>3709</v>
      </c>
      <c r="V2914" s="167" t="s">
        <v>7350</v>
      </c>
      <c r="W2914" s="167" t="s">
        <v>3711</v>
      </c>
      <c r="X2914" s="170" t="s">
        <v>157</v>
      </c>
      <c r="Y2914" s="171" t="s">
        <v>3212</v>
      </c>
      <c r="Z2914" s="167" t="s">
        <v>838</v>
      </c>
      <c r="AA2914" s="176">
        <v>30000</v>
      </c>
      <c r="AB2914" s="167" t="s">
        <v>11254</v>
      </c>
      <c r="AC2914" s="176">
        <v>12</v>
      </c>
      <c r="AD2914" s="167" t="s">
        <v>11256</v>
      </c>
      <c r="AE2914" s="176">
        <v>600</v>
      </c>
    </row>
    <row r="2915" spans="1:31">
      <c r="A2915" s="178">
        <v>108285268010</v>
      </c>
      <c r="B2915" s="166">
        <v>46170</v>
      </c>
      <c r="C2915" s="167" t="s">
        <v>3524</v>
      </c>
      <c r="D2915" s="167" t="s">
        <v>3525</v>
      </c>
      <c r="E2915" s="167" t="s">
        <v>3526</v>
      </c>
      <c r="F2915" s="167" t="s">
        <v>3501</v>
      </c>
      <c r="G2915" s="167" t="s">
        <v>3502</v>
      </c>
      <c r="H2915" s="168">
        <v>46171</v>
      </c>
      <c r="I2915" s="167" t="s">
        <v>7347</v>
      </c>
      <c r="J2915" s="169">
        <v>26161</v>
      </c>
      <c r="K2915" s="167" t="s">
        <v>55</v>
      </c>
      <c r="L2915" s="169">
        <v>15</v>
      </c>
      <c r="M2915" s="167" t="s">
        <v>3513</v>
      </c>
      <c r="N2915" s="169">
        <v>100</v>
      </c>
      <c r="O2915" s="167" t="s">
        <v>3505</v>
      </c>
      <c r="P2915" s="167"/>
      <c r="Q2915" s="167" t="s">
        <v>3527</v>
      </c>
      <c r="R2915" s="167" t="s">
        <v>3528</v>
      </c>
      <c r="S2915" s="169">
        <v>2</v>
      </c>
      <c r="T2915" s="167" t="s">
        <v>4399</v>
      </c>
      <c r="U2915" s="169" t="s">
        <v>3630</v>
      </c>
      <c r="V2915" s="167" t="s">
        <v>7351</v>
      </c>
      <c r="W2915" s="167" t="s">
        <v>4401</v>
      </c>
      <c r="X2915" s="170" t="s">
        <v>157</v>
      </c>
      <c r="Y2915" s="171" t="s">
        <v>3212</v>
      </c>
      <c r="Z2915" s="167" t="s">
        <v>838</v>
      </c>
      <c r="AA2915" s="176">
        <v>88000</v>
      </c>
      <c r="AB2915" s="167" t="s">
        <v>11254</v>
      </c>
      <c r="AC2915" s="176">
        <v>88000</v>
      </c>
      <c r="AD2915" s="167" t="s">
        <v>11254</v>
      </c>
      <c r="AE2915" s="176">
        <v>5984</v>
      </c>
    </row>
    <row r="2916" spans="1:31">
      <c r="A2916" s="178">
        <v>108285268010</v>
      </c>
      <c r="B2916" s="166">
        <v>46170</v>
      </c>
      <c r="C2916" s="167" t="s">
        <v>3524</v>
      </c>
      <c r="D2916" s="167" t="s">
        <v>3525</v>
      </c>
      <c r="E2916" s="167" t="s">
        <v>3526</v>
      </c>
      <c r="F2916" s="167" t="s">
        <v>3501</v>
      </c>
      <c r="G2916" s="167" t="s">
        <v>3502</v>
      </c>
      <c r="H2916" s="168">
        <v>46171</v>
      </c>
      <c r="I2916" s="167" t="s">
        <v>7347</v>
      </c>
      <c r="J2916" s="169">
        <v>26161</v>
      </c>
      <c r="K2916" s="167" t="s">
        <v>55</v>
      </c>
      <c r="L2916" s="169">
        <v>15</v>
      </c>
      <c r="M2916" s="167" t="s">
        <v>3513</v>
      </c>
      <c r="N2916" s="169">
        <v>100</v>
      </c>
      <c r="O2916" s="167" t="s">
        <v>3505</v>
      </c>
      <c r="P2916" s="167"/>
      <c r="Q2916" s="167" t="s">
        <v>3527</v>
      </c>
      <c r="R2916" s="167" t="s">
        <v>3528</v>
      </c>
      <c r="S2916" s="169">
        <v>1</v>
      </c>
      <c r="T2916" s="167" t="s">
        <v>4402</v>
      </c>
      <c r="U2916" s="169" t="s">
        <v>4403</v>
      </c>
      <c r="V2916" s="167" t="s">
        <v>7352</v>
      </c>
      <c r="W2916" s="167" t="s">
        <v>4405</v>
      </c>
      <c r="X2916" s="170" t="s">
        <v>157</v>
      </c>
      <c r="Y2916" s="171" t="s">
        <v>3212</v>
      </c>
      <c r="Z2916" s="167" t="s">
        <v>838</v>
      </c>
      <c r="AA2916" s="176">
        <v>64800</v>
      </c>
      <c r="AB2916" s="167" t="s">
        <v>11254</v>
      </c>
      <c r="AC2916" s="176">
        <v>42.77</v>
      </c>
      <c r="AD2916" s="167" t="s">
        <v>11256</v>
      </c>
      <c r="AE2916" s="176">
        <v>3888</v>
      </c>
    </row>
    <row r="2917" spans="1:31">
      <c r="A2917" s="178">
        <v>108285438810</v>
      </c>
      <c r="B2917" s="166">
        <v>46170</v>
      </c>
      <c r="C2917" s="167" t="s">
        <v>3610</v>
      </c>
      <c r="D2917" s="167" t="s">
        <v>3611</v>
      </c>
      <c r="E2917" s="167" t="s">
        <v>3612</v>
      </c>
      <c r="F2917" s="167" t="s">
        <v>3613</v>
      </c>
      <c r="G2917" s="167" t="s">
        <v>3614</v>
      </c>
      <c r="H2917" s="168">
        <v>46170</v>
      </c>
      <c r="I2917" s="167"/>
      <c r="J2917" s="169">
        <v>1</v>
      </c>
      <c r="K2917" s="167" t="s">
        <v>48</v>
      </c>
      <c r="L2917" s="169">
        <v>10</v>
      </c>
      <c r="M2917" s="167" t="s">
        <v>3513</v>
      </c>
      <c r="N2917" s="169">
        <v>111</v>
      </c>
      <c r="O2917" s="167" t="s">
        <v>3505</v>
      </c>
      <c r="P2917" s="167" t="s">
        <v>7353</v>
      </c>
      <c r="Q2917" s="167" t="s">
        <v>3506</v>
      </c>
      <c r="R2917" s="167" t="s">
        <v>7354</v>
      </c>
      <c r="S2917" s="169">
        <v>4</v>
      </c>
      <c r="T2917" s="167"/>
      <c r="U2917" s="169" t="s">
        <v>3617</v>
      </c>
      <c r="V2917" s="167" t="s">
        <v>7355</v>
      </c>
      <c r="W2917" s="167"/>
      <c r="X2917" s="170" t="s">
        <v>3619</v>
      </c>
      <c r="Y2917" s="171" t="s">
        <v>7356</v>
      </c>
      <c r="Z2917" s="167" t="s">
        <v>2023</v>
      </c>
      <c r="AA2917" s="176">
        <v>290</v>
      </c>
      <c r="AB2917" s="167" t="s">
        <v>11254</v>
      </c>
      <c r="AC2917" s="176">
        <v>290</v>
      </c>
      <c r="AD2917" s="167" t="s">
        <v>11254</v>
      </c>
      <c r="AE2917" s="176">
        <v>6090000</v>
      </c>
    </row>
    <row r="2918" spans="1:31">
      <c r="A2918" s="178">
        <v>108285438810</v>
      </c>
      <c r="B2918" s="166">
        <v>46170</v>
      </c>
      <c r="C2918" s="167" t="s">
        <v>3610</v>
      </c>
      <c r="D2918" s="167" t="s">
        <v>3611</v>
      </c>
      <c r="E2918" s="167" t="s">
        <v>3612</v>
      </c>
      <c r="F2918" s="167" t="s">
        <v>3613</v>
      </c>
      <c r="G2918" s="167" t="s">
        <v>3614</v>
      </c>
      <c r="H2918" s="168">
        <v>46170</v>
      </c>
      <c r="I2918" s="167"/>
      <c r="J2918" s="169">
        <v>1</v>
      </c>
      <c r="K2918" s="167" t="s">
        <v>48</v>
      </c>
      <c r="L2918" s="169">
        <v>10</v>
      </c>
      <c r="M2918" s="167" t="s">
        <v>3513</v>
      </c>
      <c r="N2918" s="169">
        <v>111</v>
      </c>
      <c r="O2918" s="167" t="s">
        <v>3505</v>
      </c>
      <c r="P2918" s="167" t="s">
        <v>7353</v>
      </c>
      <c r="Q2918" s="167" t="s">
        <v>3506</v>
      </c>
      <c r="R2918" s="167" t="s">
        <v>7354</v>
      </c>
      <c r="S2918" s="169">
        <v>3</v>
      </c>
      <c r="T2918" s="167"/>
      <c r="U2918" s="169" t="s">
        <v>7357</v>
      </c>
      <c r="V2918" s="167" t="s">
        <v>7358</v>
      </c>
      <c r="W2918" s="167"/>
      <c r="X2918" s="170" t="s">
        <v>3619</v>
      </c>
      <c r="Y2918" s="171" t="s">
        <v>7356</v>
      </c>
      <c r="Z2918" s="167" t="s">
        <v>2023</v>
      </c>
      <c r="AA2918" s="176">
        <v>10</v>
      </c>
      <c r="AB2918" s="167" t="s">
        <v>11259</v>
      </c>
      <c r="AC2918" s="176">
        <v>30</v>
      </c>
      <c r="AD2918" s="167" t="s">
        <v>11256</v>
      </c>
      <c r="AE2918" s="176">
        <v>2950000</v>
      </c>
    </row>
    <row r="2919" spans="1:31">
      <c r="A2919" s="178">
        <v>108285438810</v>
      </c>
      <c r="B2919" s="166">
        <v>46170</v>
      </c>
      <c r="C2919" s="167" t="s">
        <v>3610</v>
      </c>
      <c r="D2919" s="167" t="s">
        <v>3611</v>
      </c>
      <c r="E2919" s="167" t="s">
        <v>3612</v>
      </c>
      <c r="F2919" s="167" t="s">
        <v>3613</v>
      </c>
      <c r="G2919" s="167" t="s">
        <v>3614</v>
      </c>
      <c r="H2919" s="168">
        <v>46170</v>
      </c>
      <c r="I2919" s="167"/>
      <c r="J2919" s="169">
        <v>1</v>
      </c>
      <c r="K2919" s="167" t="s">
        <v>48</v>
      </c>
      <c r="L2919" s="169">
        <v>10</v>
      </c>
      <c r="M2919" s="167" t="s">
        <v>3513</v>
      </c>
      <c r="N2919" s="169">
        <v>111</v>
      </c>
      <c r="O2919" s="167" t="s">
        <v>3505</v>
      </c>
      <c r="P2919" s="167" t="s">
        <v>7353</v>
      </c>
      <c r="Q2919" s="167" t="s">
        <v>3506</v>
      </c>
      <c r="R2919" s="167" t="s">
        <v>7354</v>
      </c>
      <c r="S2919" s="169">
        <v>2</v>
      </c>
      <c r="T2919" s="167"/>
      <c r="U2919" s="169" t="s">
        <v>3623</v>
      </c>
      <c r="V2919" s="167" t="s">
        <v>7359</v>
      </c>
      <c r="W2919" s="167"/>
      <c r="X2919" s="170" t="s">
        <v>3619</v>
      </c>
      <c r="Y2919" s="171" t="s">
        <v>7356</v>
      </c>
      <c r="Z2919" s="167" t="s">
        <v>2023</v>
      </c>
      <c r="AA2919" s="176">
        <v>100</v>
      </c>
      <c r="AB2919" s="167" t="s">
        <v>11255</v>
      </c>
      <c r="AC2919" s="176">
        <v>40</v>
      </c>
      <c r="AD2919" s="167" t="s">
        <v>11256</v>
      </c>
      <c r="AE2919" s="176">
        <v>14200000</v>
      </c>
    </row>
    <row r="2920" spans="1:31">
      <c r="A2920" s="178">
        <v>108285438810</v>
      </c>
      <c r="B2920" s="166">
        <v>46170</v>
      </c>
      <c r="C2920" s="167" t="s">
        <v>3610</v>
      </c>
      <c r="D2920" s="167" t="s">
        <v>3611</v>
      </c>
      <c r="E2920" s="167" t="s">
        <v>3612</v>
      </c>
      <c r="F2920" s="167" t="s">
        <v>3613</v>
      </c>
      <c r="G2920" s="167" t="s">
        <v>3614</v>
      </c>
      <c r="H2920" s="168">
        <v>46170</v>
      </c>
      <c r="I2920" s="167"/>
      <c r="J2920" s="169">
        <v>1</v>
      </c>
      <c r="K2920" s="167" t="s">
        <v>48</v>
      </c>
      <c r="L2920" s="169">
        <v>10</v>
      </c>
      <c r="M2920" s="167" t="s">
        <v>3513</v>
      </c>
      <c r="N2920" s="169">
        <v>111</v>
      </c>
      <c r="O2920" s="167" t="s">
        <v>3505</v>
      </c>
      <c r="P2920" s="167" t="s">
        <v>7353</v>
      </c>
      <c r="Q2920" s="167" t="s">
        <v>3506</v>
      </c>
      <c r="R2920" s="167" t="s">
        <v>7354</v>
      </c>
      <c r="S2920" s="169">
        <v>1</v>
      </c>
      <c r="T2920" s="167"/>
      <c r="U2920" s="169" t="s">
        <v>3623</v>
      </c>
      <c r="V2920" s="167" t="s">
        <v>3624</v>
      </c>
      <c r="W2920" s="167"/>
      <c r="X2920" s="170" t="s">
        <v>3619</v>
      </c>
      <c r="Y2920" s="171" t="s">
        <v>7356</v>
      </c>
      <c r="Z2920" s="167" t="s">
        <v>2023</v>
      </c>
      <c r="AA2920" s="176">
        <v>100</v>
      </c>
      <c r="AB2920" s="167" t="s">
        <v>11255</v>
      </c>
      <c r="AC2920" s="176">
        <v>40</v>
      </c>
      <c r="AD2920" s="167" t="s">
        <v>11256</v>
      </c>
      <c r="AE2920" s="176">
        <v>7200000</v>
      </c>
    </row>
    <row r="2921" spans="1:31">
      <c r="A2921" s="178">
        <v>108286731010</v>
      </c>
      <c r="B2921" s="166">
        <v>46170</v>
      </c>
      <c r="C2921" s="167" t="s">
        <v>3524</v>
      </c>
      <c r="D2921" s="167" t="s">
        <v>3525</v>
      </c>
      <c r="E2921" s="167" t="s">
        <v>3526</v>
      </c>
      <c r="F2921" s="167" t="s">
        <v>3501</v>
      </c>
      <c r="G2921" s="167" t="s">
        <v>3502</v>
      </c>
      <c r="H2921" s="168">
        <v>46171</v>
      </c>
      <c r="I2921" s="167"/>
      <c r="J2921" s="169">
        <v>26161</v>
      </c>
      <c r="K2921" s="167" t="s">
        <v>55</v>
      </c>
      <c r="L2921" s="169">
        <v>25</v>
      </c>
      <c r="M2921" s="167" t="s">
        <v>3513</v>
      </c>
      <c r="N2921" s="169">
        <v>28.5</v>
      </c>
      <c r="O2921" s="167" t="s">
        <v>3505</v>
      </c>
      <c r="P2921" s="167"/>
      <c r="Q2921" s="167" t="s">
        <v>3527</v>
      </c>
      <c r="R2921" s="167" t="s">
        <v>3528</v>
      </c>
      <c r="S2921" s="169">
        <v>30</v>
      </c>
      <c r="T2921" s="167" t="s">
        <v>3560</v>
      </c>
      <c r="U2921" s="169" t="s">
        <v>3561</v>
      </c>
      <c r="V2921" s="167" t="s">
        <v>7216</v>
      </c>
      <c r="W2921" s="167" t="s">
        <v>7217</v>
      </c>
      <c r="X2921" s="170" t="s">
        <v>159</v>
      </c>
      <c r="Y2921" s="171" t="s">
        <v>3213</v>
      </c>
      <c r="Z2921" s="167" t="s">
        <v>841</v>
      </c>
      <c r="AA2921" s="176">
        <v>40000</v>
      </c>
      <c r="AB2921" s="167" t="s">
        <v>11254</v>
      </c>
      <c r="AC2921" s="176">
        <v>40000</v>
      </c>
      <c r="AD2921" s="167" t="s">
        <v>11254</v>
      </c>
      <c r="AE2921" s="176">
        <v>36.799999999999997</v>
      </c>
    </row>
    <row r="2922" spans="1:31">
      <c r="A2922" s="178">
        <v>108286731010</v>
      </c>
      <c r="B2922" s="166">
        <v>46170</v>
      </c>
      <c r="C2922" s="167" t="s">
        <v>3524</v>
      </c>
      <c r="D2922" s="167" t="s">
        <v>3525</v>
      </c>
      <c r="E2922" s="167" t="s">
        <v>3526</v>
      </c>
      <c r="F2922" s="167" t="s">
        <v>3501</v>
      </c>
      <c r="G2922" s="167" t="s">
        <v>3502</v>
      </c>
      <c r="H2922" s="168">
        <v>46171</v>
      </c>
      <c r="I2922" s="167"/>
      <c r="J2922" s="169">
        <v>26161</v>
      </c>
      <c r="K2922" s="167" t="s">
        <v>55</v>
      </c>
      <c r="L2922" s="169">
        <v>25</v>
      </c>
      <c r="M2922" s="167" t="s">
        <v>3513</v>
      </c>
      <c r="N2922" s="169">
        <v>28.5</v>
      </c>
      <c r="O2922" s="167" t="s">
        <v>3505</v>
      </c>
      <c r="P2922" s="167"/>
      <c r="Q2922" s="167" t="s">
        <v>3527</v>
      </c>
      <c r="R2922" s="167" t="s">
        <v>3528</v>
      </c>
      <c r="S2922" s="169">
        <v>29</v>
      </c>
      <c r="T2922" s="167" t="s">
        <v>3529</v>
      </c>
      <c r="U2922" s="169" t="s">
        <v>3530</v>
      </c>
      <c r="V2922" s="167" t="s">
        <v>7360</v>
      </c>
      <c r="W2922" s="167" t="s">
        <v>3829</v>
      </c>
      <c r="X2922" s="170" t="s">
        <v>159</v>
      </c>
      <c r="Y2922" s="171" t="s">
        <v>3213</v>
      </c>
      <c r="Z2922" s="167" t="s">
        <v>841</v>
      </c>
      <c r="AA2922" s="176">
        <v>9000</v>
      </c>
      <c r="AB2922" s="167" t="s">
        <v>11254</v>
      </c>
      <c r="AC2922" s="176">
        <v>9000</v>
      </c>
      <c r="AD2922" s="167" t="s">
        <v>11254</v>
      </c>
      <c r="AE2922" s="176">
        <v>1861.2</v>
      </c>
    </row>
    <row r="2923" spans="1:31">
      <c r="A2923" s="178">
        <v>108286731010</v>
      </c>
      <c r="B2923" s="166">
        <v>46170</v>
      </c>
      <c r="C2923" s="167" t="s">
        <v>3524</v>
      </c>
      <c r="D2923" s="167" t="s">
        <v>3525</v>
      </c>
      <c r="E2923" s="167" t="s">
        <v>3526</v>
      </c>
      <c r="F2923" s="167" t="s">
        <v>3501</v>
      </c>
      <c r="G2923" s="167" t="s">
        <v>3502</v>
      </c>
      <c r="H2923" s="168">
        <v>46171</v>
      </c>
      <c r="I2923" s="167"/>
      <c r="J2923" s="169">
        <v>26161</v>
      </c>
      <c r="K2923" s="167" t="s">
        <v>55</v>
      </c>
      <c r="L2923" s="169">
        <v>25</v>
      </c>
      <c r="M2923" s="167" t="s">
        <v>3513</v>
      </c>
      <c r="N2923" s="169">
        <v>28.5</v>
      </c>
      <c r="O2923" s="167" t="s">
        <v>3505</v>
      </c>
      <c r="P2923" s="167"/>
      <c r="Q2923" s="167" t="s">
        <v>3527</v>
      </c>
      <c r="R2923" s="167" t="s">
        <v>3528</v>
      </c>
      <c r="S2923" s="169">
        <v>28</v>
      </c>
      <c r="T2923" s="167" t="s">
        <v>3560</v>
      </c>
      <c r="U2923" s="169" t="s">
        <v>3561</v>
      </c>
      <c r="V2923" s="167" t="s">
        <v>3600</v>
      </c>
      <c r="W2923" s="167" t="s">
        <v>3601</v>
      </c>
      <c r="X2923" s="170" t="s">
        <v>159</v>
      </c>
      <c r="Y2923" s="171" t="s">
        <v>3213</v>
      </c>
      <c r="Z2923" s="167" t="s">
        <v>841</v>
      </c>
      <c r="AA2923" s="176">
        <v>15000</v>
      </c>
      <c r="AB2923" s="167" t="s">
        <v>11254</v>
      </c>
      <c r="AC2923" s="176">
        <v>15000</v>
      </c>
      <c r="AD2923" s="167" t="s">
        <v>11254</v>
      </c>
      <c r="AE2923" s="176">
        <v>16.350000000000001</v>
      </c>
    </row>
    <row r="2924" spans="1:31">
      <c r="A2924" s="178">
        <v>108286731010</v>
      </c>
      <c r="B2924" s="166">
        <v>46170</v>
      </c>
      <c r="C2924" s="167" t="s">
        <v>3524</v>
      </c>
      <c r="D2924" s="167" t="s">
        <v>3525</v>
      </c>
      <c r="E2924" s="167" t="s">
        <v>3526</v>
      </c>
      <c r="F2924" s="167" t="s">
        <v>3501</v>
      </c>
      <c r="G2924" s="167" t="s">
        <v>3502</v>
      </c>
      <c r="H2924" s="168">
        <v>46171</v>
      </c>
      <c r="I2924" s="167"/>
      <c r="J2924" s="169">
        <v>26161</v>
      </c>
      <c r="K2924" s="167" t="s">
        <v>55</v>
      </c>
      <c r="L2924" s="169">
        <v>25</v>
      </c>
      <c r="M2924" s="167" t="s">
        <v>3513</v>
      </c>
      <c r="N2924" s="169">
        <v>28.5</v>
      </c>
      <c r="O2924" s="167" t="s">
        <v>3505</v>
      </c>
      <c r="P2924" s="167"/>
      <c r="Q2924" s="167" t="s">
        <v>3527</v>
      </c>
      <c r="R2924" s="167" t="s">
        <v>3528</v>
      </c>
      <c r="S2924" s="169">
        <v>27</v>
      </c>
      <c r="T2924" s="167" t="s">
        <v>3540</v>
      </c>
      <c r="U2924" s="169" t="s">
        <v>3541</v>
      </c>
      <c r="V2924" s="167" t="s">
        <v>3848</v>
      </c>
      <c r="W2924" s="167" t="s">
        <v>3849</v>
      </c>
      <c r="X2924" s="170" t="s">
        <v>159</v>
      </c>
      <c r="Y2924" s="171" t="s">
        <v>3213</v>
      </c>
      <c r="Z2924" s="167" t="s">
        <v>841</v>
      </c>
      <c r="AA2924" s="176">
        <v>6000</v>
      </c>
      <c r="AB2924" s="167" t="s">
        <v>11254</v>
      </c>
      <c r="AC2924" s="176">
        <v>6000</v>
      </c>
      <c r="AD2924" s="167" t="s">
        <v>11254</v>
      </c>
      <c r="AE2924" s="176">
        <v>330</v>
      </c>
    </row>
    <row r="2925" spans="1:31">
      <c r="A2925" s="178">
        <v>108286731010</v>
      </c>
      <c r="B2925" s="166">
        <v>46170</v>
      </c>
      <c r="C2925" s="167" t="s">
        <v>3524</v>
      </c>
      <c r="D2925" s="167" t="s">
        <v>3525</v>
      </c>
      <c r="E2925" s="167" t="s">
        <v>3526</v>
      </c>
      <c r="F2925" s="167" t="s">
        <v>3501</v>
      </c>
      <c r="G2925" s="167" t="s">
        <v>3502</v>
      </c>
      <c r="H2925" s="168">
        <v>46171</v>
      </c>
      <c r="I2925" s="167"/>
      <c r="J2925" s="169">
        <v>26161</v>
      </c>
      <c r="K2925" s="167" t="s">
        <v>55</v>
      </c>
      <c r="L2925" s="169">
        <v>25</v>
      </c>
      <c r="M2925" s="167" t="s">
        <v>3513</v>
      </c>
      <c r="N2925" s="169">
        <v>28.5</v>
      </c>
      <c r="O2925" s="167" t="s">
        <v>3505</v>
      </c>
      <c r="P2925" s="167"/>
      <c r="Q2925" s="167" t="s">
        <v>3527</v>
      </c>
      <c r="R2925" s="167" t="s">
        <v>3528</v>
      </c>
      <c r="S2925" s="169">
        <v>26</v>
      </c>
      <c r="T2925" s="167" t="s">
        <v>3540</v>
      </c>
      <c r="U2925" s="169" t="s">
        <v>3541</v>
      </c>
      <c r="V2925" s="167" t="s">
        <v>3848</v>
      </c>
      <c r="W2925" s="167" t="s">
        <v>3849</v>
      </c>
      <c r="X2925" s="170" t="s">
        <v>159</v>
      </c>
      <c r="Y2925" s="171" t="s">
        <v>3213</v>
      </c>
      <c r="Z2925" s="167" t="s">
        <v>841</v>
      </c>
      <c r="AA2925" s="176">
        <v>3000</v>
      </c>
      <c r="AB2925" s="167" t="s">
        <v>11254</v>
      </c>
      <c r="AC2925" s="176">
        <v>3000</v>
      </c>
      <c r="AD2925" s="167" t="s">
        <v>11254</v>
      </c>
      <c r="AE2925" s="176">
        <v>165</v>
      </c>
    </row>
    <row r="2926" spans="1:31">
      <c r="A2926" s="178">
        <v>108286731010</v>
      </c>
      <c r="B2926" s="166">
        <v>46170</v>
      </c>
      <c r="C2926" s="167" t="s">
        <v>3524</v>
      </c>
      <c r="D2926" s="167" t="s">
        <v>3525</v>
      </c>
      <c r="E2926" s="167" t="s">
        <v>3526</v>
      </c>
      <c r="F2926" s="167" t="s">
        <v>3501</v>
      </c>
      <c r="G2926" s="167" t="s">
        <v>3502</v>
      </c>
      <c r="H2926" s="168">
        <v>46171</v>
      </c>
      <c r="I2926" s="167"/>
      <c r="J2926" s="169">
        <v>26161</v>
      </c>
      <c r="K2926" s="167" t="s">
        <v>55</v>
      </c>
      <c r="L2926" s="169">
        <v>25</v>
      </c>
      <c r="M2926" s="167" t="s">
        <v>3513</v>
      </c>
      <c r="N2926" s="169">
        <v>28.5</v>
      </c>
      <c r="O2926" s="167" t="s">
        <v>3505</v>
      </c>
      <c r="P2926" s="167"/>
      <c r="Q2926" s="167" t="s">
        <v>3527</v>
      </c>
      <c r="R2926" s="167" t="s">
        <v>3528</v>
      </c>
      <c r="S2926" s="169">
        <v>25</v>
      </c>
      <c r="T2926" s="167" t="s">
        <v>3529</v>
      </c>
      <c r="U2926" s="169" t="s">
        <v>3530</v>
      </c>
      <c r="V2926" s="167" t="s">
        <v>3851</v>
      </c>
      <c r="W2926" s="167" t="s">
        <v>3852</v>
      </c>
      <c r="X2926" s="170" t="s">
        <v>159</v>
      </c>
      <c r="Y2926" s="171" t="s">
        <v>3213</v>
      </c>
      <c r="Z2926" s="167" t="s">
        <v>841</v>
      </c>
      <c r="AA2926" s="176">
        <v>24000</v>
      </c>
      <c r="AB2926" s="167" t="s">
        <v>11254</v>
      </c>
      <c r="AC2926" s="176">
        <v>24000</v>
      </c>
      <c r="AD2926" s="167" t="s">
        <v>11254</v>
      </c>
      <c r="AE2926" s="176">
        <v>2032.8</v>
      </c>
    </row>
    <row r="2927" spans="1:31">
      <c r="A2927" s="178">
        <v>108286731010</v>
      </c>
      <c r="B2927" s="166">
        <v>46170</v>
      </c>
      <c r="C2927" s="167" t="s">
        <v>3524</v>
      </c>
      <c r="D2927" s="167" t="s">
        <v>3525</v>
      </c>
      <c r="E2927" s="167" t="s">
        <v>3526</v>
      </c>
      <c r="F2927" s="167" t="s">
        <v>3501</v>
      </c>
      <c r="G2927" s="167" t="s">
        <v>3502</v>
      </c>
      <c r="H2927" s="168">
        <v>46171</v>
      </c>
      <c r="I2927" s="167"/>
      <c r="J2927" s="169">
        <v>26161</v>
      </c>
      <c r="K2927" s="167" t="s">
        <v>55</v>
      </c>
      <c r="L2927" s="169">
        <v>25</v>
      </c>
      <c r="M2927" s="167" t="s">
        <v>3513</v>
      </c>
      <c r="N2927" s="169">
        <v>28.5</v>
      </c>
      <c r="O2927" s="167" t="s">
        <v>3505</v>
      </c>
      <c r="P2927" s="167"/>
      <c r="Q2927" s="167" t="s">
        <v>3527</v>
      </c>
      <c r="R2927" s="167" t="s">
        <v>3528</v>
      </c>
      <c r="S2927" s="169">
        <v>24</v>
      </c>
      <c r="T2927" s="167" t="s">
        <v>3529</v>
      </c>
      <c r="U2927" s="169" t="s">
        <v>3530</v>
      </c>
      <c r="V2927" s="167" t="s">
        <v>3851</v>
      </c>
      <c r="W2927" s="167" t="s">
        <v>3852</v>
      </c>
      <c r="X2927" s="170" t="s">
        <v>159</v>
      </c>
      <c r="Y2927" s="171" t="s">
        <v>3213</v>
      </c>
      <c r="Z2927" s="167" t="s">
        <v>841</v>
      </c>
      <c r="AA2927" s="176">
        <v>3000</v>
      </c>
      <c r="AB2927" s="167" t="s">
        <v>11254</v>
      </c>
      <c r="AC2927" s="176">
        <v>3000</v>
      </c>
      <c r="AD2927" s="167" t="s">
        <v>11254</v>
      </c>
      <c r="AE2927" s="176">
        <v>254.1</v>
      </c>
    </row>
    <row r="2928" spans="1:31">
      <c r="A2928" s="178">
        <v>108286731010</v>
      </c>
      <c r="B2928" s="166">
        <v>46170</v>
      </c>
      <c r="C2928" s="167" t="s">
        <v>3524</v>
      </c>
      <c r="D2928" s="167" t="s">
        <v>3525</v>
      </c>
      <c r="E2928" s="167" t="s">
        <v>3526</v>
      </c>
      <c r="F2928" s="167" t="s">
        <v>3501</v>
      </c>
      <c r="G2928" s="167" t="s">
        <v>3502</v>
      </c>
      <c r="H2928" s="168">
        <v>46171</v>
      </c>
      <c r="I2928" s="167"/>
      <c r="J2928" s="169">
        <v>26161</v>
      </c>
      <c r="K2928" s="167" t="s">
        <v>55</v>
      </c>
      <c r="L2928" s="169">
        <v>25</v>
      </c>
      <c r="M2928" s="167" t="s">
        <v>3513</v>
      </c>
      <c r="N2928" s="169">
        <v>28.5</v>
      </c>
      <c r="O2928" s="167" t="s">
        <v>3505</v>
      </c>
      <c r="P2928" s="167"/>
      <c r="Q2928" s="167" t="s">
        <v>3527</v>
      </c>
      <c r="R2928" s="167" t="s">
        <v>3528</v>
      </c>
      <c r="S2928" s="169">
        <v>23</v>
      </c>
      <c r="T2928" s="167" t="s">
        <v>3529</v>
      </c>
      <c r="U2928" s="169" t="s">
        <v>3530</v>
      </c>
      <c r="V2928" s="167" t="s">
        <v>3851</v>
      </c>
      <c r="W2928" s="167" t="s">
        <v>3852</v>
      </c>
      <c r="X2928" s="170" t="s">
        <v>159</v>
      </c>
      <c r="Y2928" s="171" t="s">
        <v>3213</v>
      </c>
      <c r="Z2928" s="167" t="s">
        <v>841</v>
      </c>
      <c r="AA2928" s="176">
        <v>3000</v>
      </c>
      <c r="AB2928" s="167" t="s">
        <v>11254</v>
      </c>
      <c r="AC2928" s="176">
        <v>3000</v>
      </c>
      <c r="AD2928" s="167" t="s">
        <v>11254</v>
      </c>
      <c r="AE2928" s="176">
        <v>254.1</v>
      </c>
    </row>
    <row r="2929" spans="1:31">
      <c r="A2929" s="178">
        <v>108286731010</v>
      </c>
      <c r="B2929" s="166">
        <v>46170</v>
      </c>
      <c r="C2929" s="167" t="s">
        <v>3524</v>
      </c>
      <c r="D2929" s="167" t="s">
        <v>3525</v>
      </c>
      <c r="E2929" s="167" t="s">
        <v>3526</v>
      </c>
      <c r="F2929" s="167" t="s">
        <v>3501</v>
      </c>
      <c r="G2929" s="167" t="s">
        <v>3502</v>
      </c>
      <c r="H2929" s="168">
        <v>46171</v>
      </c>
      <c r="I2929" s="167"/>
      <c r="J2929" s="169">
        <v>26161</v>
      </c>
      <c r="K2929" s="167" t="s">
        <v>55</v>
      </c>
      <c r="L2929" s="169">
        <v>25</v>
      </c>
      <c r="M2929" s="167" t="s">
        <v>3513</v>
      </c>
      <c r="N2929" s="169">
        <v>28.5</v>
      </c>
      <c r="O2929" s="167" t="s">
        <v>3505</v>
      </c>
      <c r="P2929" s="167"/>
      <c r="Q2929" s="167" t="s">
        <v>3527</v>
      </c>
      <c r="R2929" s="167" t="s">
        <v>3528</v>
      </c>
      <c r="S2929" s="169">
        <v>22</v>
      </c>
      <c r="T2929" s="167" t="s">
        <v>3560</v>
      </c>
      <c r="U2929" s="169" t="s">
        <v>3561</v>
      </c>
      <c r="V2929" s="167" t="s">
        <v>7216</v>
      </c>
      <c r="W2929" s="167" t="s">
        <v>7217</v>
      </c>
      <c r="X2929" s="170" t="s">
        <v>159</v>
      </c>
      <c r="Y2929" s="171" t="s">
        <v>3213</v>
      </c>
      <c r="Z2929" s="167" t="s">
        <v>841</v>
      </c>
      <c r="AA2929" s="176">
        <v>250000</v>
      </c>
      <c r="AB2929" s="167" t="s">
        <v>11254</v>
      </c>
      <c r="AC2929" s="176">
        <v>250000</v>
      </c>
      <c r="AD2929" s="167" t="s">
        <v>11254</v>
      </c>
      <c r="AE2929" s="176">
        <v>230</v>
      </c>
    </row>
    <row r="2930" spans="1:31">
      <c r="A2930" s="178">
        <v>108286731010</v>
      </c>
      <c r="B2930" s="166">
        <v>46170</v>
      </c>
      <c r="C2930" s="167" t="s">
        <v>3524</v>
      </c>
      <c r="D2930" s="167" t="s">
        <v>3525</v>
      </c>
      <c r="E2930" s="167" t="s">
        <v>3526</v>
      </c>
      <c r="F2930" s="167" t="s">
        <v>3501</v>
      </c>
      <c r="G2930" s="167" t="s">
        <v>3502</v>
      </c>
      <c r="H2930" s="168">
        <v>46171</v>
      </c>
      <c r="I2930" s="167"/>
      <c r="J2930" s="169">
        <v>26161</v>
      </c>
      <c r="K2930" s="167" t="s">
        <v>55</v>
      </c>
      <c r="L2930" s="169">
        <v>25</v>
      </c>
      <c r="M2930" s="167" t="s">
        <v>3513</v>
      </c>
      <c r="N2930" s="169">
        <v>28.5</v>
      </c>
      <c r="O2930" s="167" t="s">
        <v>3505</v>
      </c>
      <c r="P2930" s="167"/>
      <c r="Q2930" s="167" t="s">
        <v>3527</v>
      </c>
      <c r="R2930" s="167" t="s">
        <v>3528</v>
      </c>
      <c r="S2930" s="169">
        <v>21</v>
      </c>
      <c r="T2930" s="167" t="s">
        <v>3560</v>
      </c>
      <c r="U2930" s="169" t="s">
        <v>3561</v>
      </c>
      <c r="V2930" s="167" t="s">
        <v>7216</v>
      </c>
      <c r="W2930" s="167" t="s">
        <v>7217</v>
      </c>
      <c r="X2930" s="170" t="s">
        <v>159</v>
      </c>
      <c r="Y2930" s="171" t="s">
        <v>3213</v>
      </c>
      <c r="Z2930" s="167" t="s">
        <v>841</v>
      </c>
      <c r="AA2930" s="176">
        <v>50000</v>
      </c>
      <c r="AB2930" s="167" t="s">
        <v>11254</v>
      </c>
      <c r="AC2930" s="176">
        <v>50000</v>
      </c>
      <c r="AD2930" s="167" t="s">
        <v>11254</v>
      </c>
      <c r="AE2930" s="176">
        <v>46</v>
      </c>
    </row>
    <row r="2931" spans="1:31">
      <c r="A2931" s="178">
        <v>108286731010</v>
      </c>
      <c r="B2931" s="166">
        <v>46170</v>
      </c>
      <c r="C2931" s="167" t="s">
        <v>3524</v>
      </c>
      <c r="D2931" s="167" t="s">
        <v>3525</v>
      </c>
      <c r="E2931" s="167" t="s">
        <v>3526</v>
      </c>
      <c r="F2931" s="167" t="s">
        <v>3501</v>
      </c>
      <c r="G2931" s="167" t="s">
        <v>3502</v>
      </c>
      <c r="H2931" s="168">
        <v>46171</v>
      </c>
      <c r="I2931" s="167"/>
      <c r="J2931" s="169">
        <v>26161</v>
      </c>
      <c r="K2931" s="167" t="s">
        <v>55</v>
      </c>
      <c r="L2931" s="169">
        <v>25</v>
      </c>
      <c r="M2931" s="167" t="s">
        <v>3513</v>
      </c>
      <c r="N2931" s="169">
        <v>28.5</v>
      </c>
      <c r="O2931" s="167" t="s">
        <v>3505</v>
      </c>
      <c r="P2931" s="167"/>
      <c r="Q2931" s="167" t="s">
        <v>3527</v>
      </c>
      <c r="R2931" s="167" t="s">
        <v>3528</v>
      </c>
      <c r="S2931" s="169">
        <v>20</v>
      </c>
      <c r="T2931" s="167" t="s">
        <v>3529</v>
      </c>
      <c r="U2931" s="169" t="s">
        <v>3530</v>
      </c>
      <c r="V2931" s="167" t="s">
        <v>7361</v>
      </c>
      <c r="W2931" s="167" t="s">
        <v>7362</v>
      </c>
      <c r="X2931" s="170" t="s">
        <v>159</v>
      </c>
      <c r="Y2931" s="171" t="s">
        <v>3213</v>
      </c>
      <c r="Z2931" s="167" t="s">
        <v>841</v>
      </c>
      <c r="AA2931" s="176">
        <v>12000</v>
      </c>
      <c r="AB2931" s="167" t="s">
        <v>11254</v>
      </c>
      <c r="AC2931" s="176">
        <v>12000</v>
      </c>
      <c r="AD2931" s="167" t="s">
        <v>11254</v>
      </c>
      <c r="AE2931" s="176">
        <v>4620</v>
      </c>
    </row>
    <row r="2932" spans="1:31">
      <c r="A2932" s="178">
        <v>108286731010</v>
      </c>
      <c r="B2932" s="166">
        <v>46170</v>
      </c>
      <c r="C2932" s="167" t="s">
        <v>3524</v>
      </c>
      <c r="D2932" s="167" t="s">
        <v>3525</v>
      </c>
      <c r="E2932" s="167" t="s">
        <v>3526</v>
      </c>
      <c r="F2932" s="167" t="s">
        <v>3501</v>
      </c>
      <c r="G2932" s="167" t="s">
        <v>3502</v>
      </c>
      <c r="H2932" s="168">
        <v>46171</v>
      </c>
      <c r="I2932" s="167"/>
      <c r="J2932" s="169">
        <v>26161</v>
      </c>
      <c r="K2932" s="167" t="s">
        <v>55</v>
      </c>
      <c r="L2932" s="169">
        <v>25</v>
      </c>
      <c r="M2932" s="167" t="s">
        <v>3513</v>
      </c>
      <c r="N2932" s="169">
        <v>28.5</v>
      </c>
      <c r="O2932" s="167" t="s">
        <v>3505</v>
      </c>
      <c r="P2932" s="167"/>
      <c r="Q2932" s="167" t="s">
        <v>3527</v>
      </c>
      <c r="R2932" s="167" t="s">
        <v>3528</v>
      </c>
      <c r="S2932" s="169">
        <v>19</v>
      </c>
      <c r="T2932" s="167" t="s">
        <v>3529</v>
      </c>
      <c r="U2932" s="169" t="s">
        <v>3530</v>
      </c>
      <c r="V2932" s="167" t="s">
        <v>7361</v>
      </c>
      <c r="W2932" s="167" t="s">
        <v>7362</v>
      </c>
      <c r="X2932" s="170" t="s">
        <v>159</v>
      </c>
      <c r="Y2932" s="171" t="s">
        <v>3213</v>
      </c>
      <c r="Z2932" s="167" t="s">
        <v>841</v>
      </c>
      <c r="AA2932" s="176">
        <v>3000</v>
      </c>
      <c r="AB2932" s="167" t="s">
        <v>11254</v>
      </c>
      <c r="AC2932" s="176">
        <v>3000</v>
      </c>
      <c r="AD2932" s="167" t="s">
        <v>11254</v>
      </c>
      <c r="AE2932" s="176">
        <v>1155</v>
      </c>
    </row>
    <row r="2933" spans="1:31">
      <c r="A2933" s="178">
        <v>108286731010</v>
      </c>
      <c r="B2933" s="166">
        <v>46170</v>
      </c>
      <c r="C2933" s="167" t="s">
        <v>3524</v>
      </c>
      <c r="D2933" s="167" t="s">
        <v>3525</v>
      </c>
      <c r="E2933" s="167" t="s">
        <v>3526</v>
      </c>
      <c r="F2933" s="167" t="s">
        <v>3501</v>
      </c>
      <c r="G2933" s="167" t="s">
        <v>3502</v>
      </c>
      <c r="H2933" s="168">
        <v>46171</v>
      </c>
      <c r="I2933" s="167"/>
      <c r="J2933" s="169">
        <v>26161</v>
      </c>
      <c r="K2933" s="167" t="s">
        <v>55</v>
      </c>
      <c r="L2933" s="169">
        <v>25</v>
      </c>
      <c r="M2933" s="167" t="s">
        <v>3513</v>
      </c>
      <c r="N2933" s="169">
        <v>28.5</v>
      </c>
      <c r="O2933" s="167" t="s">
        <v>3505</v>
      </c>
      <c r="P2933" s="167"/>
      <c r="Q2933" s="167" t="s">
        <v>3527</v>
      </c>
      <c r="R2933" s="167" t="s">
        <v>3528</v>
      </c>
      <c r="S2933" s="169">
        <v>18</v>
      </c>
      <c r="T2933" s="167" t="s">
        <v>3540</v>
      </c>
      <c r="U2933" s="169" t="s">
        <v>3541</v>
      </c>
      <c r="V2933" s="167" t="s">
        <v>3848</v>
      </c>
      <c r="W2933" s="167" t="s">
        <v>3849</v>
      </c>
      <c r="X2933" s="170" t="s">
        <v>159</v>
      </c>
      <c r="Y2933" s="171" t="s">
        <v>3213</v>
      </c>
      <c r="Z2933" s="167" t="s">
        <v>841</v>
      </c>
      <c r="AA2933" s="176">
        <v>9000</v>
      </c>
      <c r="AB2933" s="167" t="s">
        <v>11254</v>
      </c>
      <c r="AC2933" s="176">
        <v>9000</v>
      </c>
      <c r="AD2933" s="167" t="s">
        <v>11254</v>
      </c>
      <c r="AE2933" s="176">
        <v>495</v>
      </c>
    </row>
    <row r="2934" spans="1:31">
      <c r="A2934" s="178">
        <v>108286731010</v>
      </c>
      <c r="B2934" s="166">
        <v>46170</v>
      </c>
      <c r="C2934" s="167" t="s">
        <v>3524</v>
      </c>
      <c r="D2934" s="167" t="s">
        <v>3525</v>
      </c>
      <c r="E2934" s="167" t="s">
        <v>3526</v>
      </c>
      <c r="F2934" s="167" t="s">
        <v>3501</v>
      </c>
      <c r="G2934" s="167" t="s">
        <v>3502</v>
      </c>
      <c r="H2934" s="168">
        <v>46171</v>
      </c>
      <c r="I2934" s="167"/>
      <c r="J2934" s="169">
        <v>26161</v>
      </c>
      <c r="K2934" s="167" t="s">
        <v>55</v>
      </c>
      <c r="L2934" s="169">
        <v>25</v>
      </c>
      <c r="M2934" s="167" t="s">
        <v>3513</v>
      </c>
      <c r="N2934" s="169">
        <v>28.5</v>
      </c>
      <c r="O2934" s="167" t="s">
        <v>3505</v>
      </c>
      <c r="P2934" s="167"/>
      <c r="Q2934" s="167" t="s">
        <v>3527</v>
      </c>
      <c r="R2934" s="167" t="s">
        <v>3528</v>
      </c>
      <c r="S2934" s="169">
        <v>17</v>
      </c>
      <c r="T2934" s="167" t="s">
        <v>3529</v>
      </c>
      <c r="U2934" s="169" t="s">
        <v>3530</v>
      </c>
      <c r="V2934" s="167" t="s">
        <v>3851</v>
      </c>
      <c r="W2934" s="167" t="s">
        <v>3852</v>
      </c>
      <c r="X2934" s="170" t="s">
        <v>159</v>
      </c>
      <c r="Y2934" s="171" t="s">
        <v>3213</v>
      </c>
      <c r="Z2934" s="167" t="s">
        <v>841</v>
      </c>
      <c r="AA2934" s="176">
        <v>24000</v>
      </c>
      <c r="AB2934" s="167" t="s">
        <v>11254</v>
      </c>
      <c r="AC2934" s="176">
        <v>24000</v>
      </c>
      <c r="AD2934" s="167" t="s">
        <v>11254</v>
      </c>
      <c r="AE2934" s="176">
        <v>2032.8</v>
      </c>
    </row>
    <row r="2935" spans="1:31">
      <c r="A2935" s="178">
        <v>108286731010</v>
      </c>
      <c r="B2935" s="166">
        <v>46170</v>
      </c>
      <c r="C2935" s="167" t="s">
        <v>3524</v>
      </c>
      <c r="D2935" s="167" t="s">
        <v>3525</v>
      </c>
      <c r="E2935" s="167" t="s">
        <v>3526</v>
      </c>
      <c r="F2935" s="167" t="s">
        <v>3501</v>
      </c>
      <c r="G2935" s="167" t="s">
        <v>3502</v>
      </c>
      <c r="H2935" s="168">
        <v>46171</v>
      </c>
      <c r="I2935" s="167"/>
      <c r="J2935" s="169">
        <v>26161</v>
      </c>
      <c r="K2935" s="167" t="s">
        <v>55</v>
      </c>
      <c r="L2935" s="169">
        <v>25</v>
      </c>
      <c r="M2935" s="167" t="s">
        <v>3513</v>
      </c>
      <c r="N2935" s="169">
        <v>28.5</v>
      </c>
      <c r="O2935" s="167" t="s">
        <v>3505</v>
      </c>
      <c r="P2935" s="167"/>
      <c r="Q2935" s="167" t="s">
        <v>3527</v>
      </c>
      <c r="R2935" s="167" t="s">
        <v>3528</v>
      </c>
      <c r="S2935" s="169">
        <v>16</v>
      </c>
      <c r="T2935" s="167" t="s">
        <v>3529</v>
      </c>
      <c r="U2935" s="169" t="s">
        <v>3530</v>
      </c>
      <c r="V2935" s="167" t="s">
        <v>3851</v>
      </c>
      <c r="W2935" s="167" t="s">
        <v>3852</v>
      </c>
      <c r="X2935" s="170" t="s">
        <v>159</v>
      </c>
      <c r="Y2935" s="171" t="s">
        <v>3213</v>
      </c>
      <c r="Z2935" s="167" t="s">
        <v>841</v>
      </c>
      <c r="AA2935" s="176">
        <v>3000</v>
      </c>
      <c r="AB2935" s="167" t="s">
        <v>11254</v>
      </c>
      <c r="AC2935" s="176">
        <v>3000</v>
      </c>
      <c r="AD2935" s="167" t="s">
        <v>11254</v>
      </c>
      <c r="AE2935" s="176">
        <v>254.1</v>
      </c>
    </row>
    <row r="2936" spans="1:31">
      <c r="A2936" s="178">
        <v>108286731010</v>
      </c>
      <c r="B2936" s="166">
        <v>46170</v>
      </c>
      <c r="C2936" s="167" t="s">
        <v>3524</v>
      </c>
      <c r="D2936" s="167" t="s">
        <v>3525</v>
      </c>
      <c r="E2936" s="167" t="s">
        <v>3526</v>
      </c>
      <c r="F2936" s="167" t="s">
        <v>3501</v>
      </c>
      <c r="G2936" s="167" t="s">
        <v>3502</v>
      </c>
      <c r="H2936" s="168">
        <v>46171</v>
      </c>
      <c r="I2936" s="167"/>
      <c r="J2936" s="169">
        <v>26161</v>
      </c>
      <c r="K2936" s="167" t="s">
        <v>55</v>
      </c>
      <c r="L2936" s="169">
        <v>25</v>
      </c>
      <c r="M2936" s="167" t="s">
        <v>3513</v>
      </c>
      <c r="N2936" s="169">
        <v>28.5</v>
      </c>
      <c r="O2936" s="167" t="s">
        <v>3505</v>
      </c>
      <c r="P2936" s="167"/>
      <c r="Q2936" s="167" t="s">
        <v>3527</v>
      </c>
      <c r="R2936" s="167" t="s">
        <v>3528</v>
      </c>
      <c r="S2936" s="169">
        <v>15</v>
      </c>
      <c r="T2936" s="167" t="s">
        <v>3529</v>
      </c>
      <c r="U2936" s="169" t="s">
        <v>3530</v>
      </c>
      <c r="V2936" s="167" t="s">
        <v>3851</v>
      </c>
      <c r="W2936" s="167" t="s">
        <v>3852</v>
      </c>
      <c r="X2936" s="170" t="s">
        <v>159</v>
      </c>
      <c r="Y2936" s="171" t="s">
        <v>3213</v>
      </c>
      <c r="Z2936" s="167" t="s">
        <v>841</v>
      </c>
      <c r="AA2936" s="176">
        <v>3000</v>
      </c>
      <c r="AB2936" s="167" t="s">
        <v>11254</v>
      </c>
      <c r="AC2936" s="176">
        <v>3000</v>
      </c>
      <c r="AD2936" s="167" t="s">
        <v>11254</v>
      </c>
      <c r="AE2936" s="176">
        <v>254.1</v>
      </c>
    </row>
    <row r="2937" spans="1:31">
      <c r="A2937" s="178">
        <v>108286731010</v>
      </c>
      <c r="B2937" s="166">
        <v>46170</v>
      </c>
      <c r="C2937" s="167" t="s">
        <v>3524</v>
      </c>
      <c r="D2937" s="167" t="s">
        <v>3525</v>
      </c>
      <c r="E2937" s="167" t="s">
        <v>3526</v>
      </c>
      <c r="F2937" s="167" t="s">
        <v>3501</v>
      </c>
      <c r="G2937" s="167" t="s">
        <v>3502</v>
      </c>
      <c r="H2937" s="168">
        <v>46171</v>
      </c>
      <c r="I2937" s="167"/>
      <c r="J2937" s="169">
        <v>26161</v>
      </c>
      <c r="K2937" s="167" t="s">
        <v>55</v>
      </c>
      <c r="L2937" s="169">
        <v>25</v>
      </c>
      <c r="M2937" s="167" t="s">
        <v>3513</v>
      </c>
      <c r="N2937" s="169">
        <v>28.5</v>
      </c>
      <c r="O2937" s="167" t="s">
        <v>3505</v>
      </c>
      <c r="P2937" s="167"/>
      <c r="Q2937" s="167" t="s">
        <v>3527</v>
      </c>
      <c r="R2937" s="167" t="s">
        <v>3528</v>
      </c>
      <c r="S2937" s="169">
        <v>14</v>
      </c>
      <c r="T2937" s="167" t="s">
        <v>3560</v>
      </c>
      <c r="U2937" s="169" t="s">
        <v>3561</v>
      </c>
      <c r="V2937" s="167" t="s">
        <v>5012</v>
      </c>
      <c r="W2937" s="167" t="s">
        <v>5013</v>
      </c>
      <c r="X2937" s="170" t="s">
        <v>160</v>
      </c>
      <c r="Y2937" s="171" t="s">
        <v>3213</v>
      </c>
      <c r="Z2937" s="167" t="s">
        <v>841</v>
      </c>
      <c r="AA2937" s="176">
        <v>90000</v>
      </c>
      <c r="AB2937" s="167" t="s">
        <v>11254</v>
      </c>
      <c r="AC2937" s="176">
        <v>90000</v>
      </c>
      <c r="AD2937" s="167" t="s">
        <v>11254</v>
      </c>
      <c r="AE2937" s="176">
        <v>37.799999999999997</v>
      </c>
    </row>
    <row r="2938" spans="1:31">
      <c r="A2938" s="178">
        <v>108286731010</v>
      </c>
      <c r="B2938" s="166">
        <v>46170</v>
      </c>
      <c r="C2938" s="167" t="s">
        <v>3524</v>
      </c>
      <c r="D2938" s="167" t="s">
        <v>3525</v>
      </c>
      <c r="E2938" s="167" t="s">
        <v>3526</v>
      </c>
      <c r="F2938" s="167" t="s">
        <v>3501</v>
      </c>
      <c r="G2938" s="167" t="s">
        <v>3502</v>
      </c>
      <c r="H2938" s="168">
        <v>46171</v>
      </c>
      <c r="I2938" s="167"/>
      <c r="J2938" s="169">
        <v>26161</v>
      </c>
      <c r="K2938" s="167" t="s">
        <v>55</v>
      </c>
      <c r="L2938" s="169">
        <v>25</v>
      </c>
      <c r="M2938" s="167" t="s">
        <v>3513</v>
      </c>
      <c r="N2938" s="169">
        <v>28.5</v>
      </c>
      <c r="O2938" s="167" t="s">
        <v>3505</v>
      </c>
      <c r="P2938" s="167"/>
      <c r="Q2938" s="167" t="s">
        <v>3527</v>
      </c>
      <c r="R2938" s="167" t="s">
        <v>3528</v>
      </c>
      <c r="S2938" s="169">
        <v>13</v>
      </c>
      <c r="T2938" s="167" t="s">
        <v>3560</v>
      </c>
      <c r="U2938" s="169" t="s">
        <v>3561</v>
      </c>
      <c r="V2938" s="167" t="s">
        <v>3859</v>
      </c>
      <c r="W2938" s="167" t="s">
        <v>3860</v>
      </c>
      <c r="X2938" s="170" t="s">
        <v>157</v>
      </c>
      <c r="Y2938" s="171" t="s">
        <v>3213</v>
      </c>
      <c r="Z2938" s="167" t="s">
        <v>841</v>
      </c>
      <c r="AA2938" s="176">
        <v>340000</v>
      </c>
      <c r="AB2938" s="167" t="s">
        <v>11254</v>
      </c>
      <c r="AC2938" s="176">
        <v>340000</v>
      </c>
      <c r="AD2938" s="167" t="s">
        <v>11254</v>
      </c>
      <c r="AE2938" s="176">
        <v>714</v>
      </c>
    </row>
    <row r="2939" spans="1:31">
      <c r="A2939" s="178">
        <v>108286731010</v>
      </c>
      <c r="B2939" s="166">
        <v>46170</v>
      </c>
      <c r="C2939" s="167" t="s">
        <v>3524</v>
      </c>
      <c r="D2939" s="167" t="s">
        <v>3525</v>
      </c>
      <c r="E2939" s="167" t="s">
        <v>3526</v>
      </c>
      <c r="F2939" s="167" t="s">
        <v>3501</v>
      </c>
      <c r="G2939" s="167" t="s">
        <v>3502</v>
      </c>
      <c r="H2939" s="168">
        <v>46171</v>
      </c>
      <c r="I2939" s="167"/>
      <c r="J2939" s="169">
        <v>26161</v>
      </c>
      <c r="K2939" s="167" t="s">
        <v>55</v>
      </c>
      <c r="L2939" s="169">
        <v>25</v>
      </c>
      <c r="M2939" s="167" t="s">
        <v>3513</v>
      </c>
      <c r="N2939" s="169">
        <v>28.5</v>
      </c>
      <c r="O2939" s="167" t="s">
        <v>3505</v>
      </c>
      <c r="P2939" s="167"/>
      <c r="Q2939" s="167" t="s">
        <v>3527</v>
      </c>
      <c r="R2939" s="167" t="s">
        <v>3528</v>
      </c>
      <c r="S2939" s="169">
        <v>12</v>
      </c>
      <c r="T2939" s="167" t="s">
        <v>3560</v>
      </c>
      <c r="U2939" s="169" t="s">
        <v>3561</v>
      </c>
      <c r="V2939" s="167" t="s">
        <v>5012</v>
      </c>
      <c r="W2939" s="167" t="s">
        <v>5013</v>
      </c>
      <c r="X2939" s="170" t="s">
        <v>160</v>
      </c>
      <c r="Y2939" s="171" t="s">
        <v>3213</v>
      </c>
      <c r="Z2939" s="167" t="s">
        <v>841</v>
      </c>
      <c r="AA2939" s="176">
        <v>350000</v>
      </c>
      <c r="AB2939" s="167" t="s">
        <v>11254</v>
      </c>
      <c r="AC2939" s="176">
        <v>350000</v>
      </c>
      <c r="AD2939" s="167" t="s">
        <v>11254</v>
      </c>
      <c r="AE2939" s="176">
        <v>147</v>
      </c>
    </row>
    <row r="2940" spans="1:31">
      <c r="A2940" s="178">
        <v>108286731010</v>
      </c>
      <c r="B2940" s="166">
        <v>46170</v>
      </c>
      <c r="C2940" s="167" t="s">
        <v>3524</v>
      </c>
      <c r="D2940" s="167" t="s">
        <v>3525</v>
      </c>
      <c r="E2940" s="167" t="s">
        <v>3526</v>
      </c>
      <c r="F2940" s="167" t="s">
        <v>3501</v>
      </c>
      <c r="G2940" s="167" t="s">
        <v>3502</v>
      </c>
      <c r="H2940" s="168">
        <v>46171</v>
      </c>
      <c r="I2940" s="167"/>
      <c r="J2940" s="169">
        <v>26161</v>
      </c>
      <c r="K2940" s="167" t="s">
        <v>55</v>
      </c>
      <c r="L2940" s="169">
        <v>25</v>
      </c>
      <c r="M2940" s="167" t="s">
        <v>3513</v>
      </c>
      <c r="N2940" s="169">
        <v>28.5</v>
      </c>
      <c r="O2940" s="167" t="s">
        <v>3505</v>
      </c>
      <c r="P2940" s="167"/>
      <c r="Q2940" s="167" t="s">
        <v>3527</v>
      </c>
      <c r="R2940" s="167" t="s">
        <v>3528</v>
      </c>
      <c r="S2940" s="169">
        <v>11</v>
      </c>
      <c r="T2940" s="167" t="s">
        <v>3560</v>
      </c>
      <c r="U2940" s="169" t="s">
        <v>3561</v>
      </c>
      <c r="V2940" s="167" t="s">
        <v>5016</v>
      </c>
      <c r="W2940" s="167" t="s">
        <v>5017</v>
      </c>
      <c r="X2940" s="170" t="s">
        <v>160</v>
      </c>
      <c r="Y2940" s="171" t="s">
        <v>3213</v>
      </c>
      <c r="Z2940" s="167" t="s">
        <v>841</v>
      </c>
      <c r="AA2940" s="176">
        <v>20000</v>
      </c>
      <c r="AB2940" s="167" t="s">
        <v>11254</v>
      </c>
      <c r="AC2940" s="176">
        <v>20000</v>
      </c>
      <c r="AD2940" s="167" t="s">
        <v>11254</v>
      </c>
      <c r="AE2940" s="176">
        <v>9.4</v>
      </c>
    </row>
    <row r="2941" spans="1:31">
      <c r="A2941" s="178">
        <v>108286731010</v>
      </c>
      <c r="B2941" s="166">
        <v>46170</v>
      </c>
      <c r="C2941" s="167" t="s">
        <v>3524</v>
      </c>
      <c r="D2941" s="167" t="s">
        <v>3525</v>
      </c>
      <c r="E2941" s="167" t="s">
        <v>3526</v>
      </c>
      <c r="F2941" s="167" t="s">
        <v>3501</v>
      </c>
      <c r="G2941" s="167" t="s">
        <v>3502</v>
      </c>
      <c r="H2941" s="168">
        <v>46171</v>
      </c>
      <c r="I2941" s="167"/>
      <c r="J2941" s="169">
        <v>26161</v>
      </c>
      <c r="K2941" s="167" t="s">
        <v>55</v>
      </c>
      <c r="L2941" s="169">
        <v>25</v>
      </c>
      <c r="M2941" s="167" t="s">
        <v>3513</v>
      </c>
      <c r="N2941" s="169">
        <v>28.5</v>
      </c>
      <c r="O2941" s="167" t="s">
        <v>3505</v>
      </c>
      <c r="P2941" s="167"/>
      <c r="Q2941" s="167" t="s">
        <v>3527</v>
      </c>
      <c r="R2941" s="167" t="s">
        <v>3528</v>
      </c>
      <c r="S2941" s="169">
        <v>10</v>
      </c>
      <c r="T2941" s="167" t="s">
        <v>3560</v>
      </c>
      <c r="U2941" s="169" t="s">
        <v>3561</v>
      </c>
      <c r="V2941" s="167" t="s">
        <v>5018</v>
      </c>
      <c r="W2941" s="167" t="s">
        <v>5019</v>
      </c>
      <c r="X2941" s="170" t="s">
        <v>160</v>
      </c>
      <c r="Y2941" s="171" t="s">
        <v>3213</v>
      </c>
      <c r="Z2941" s="167" t="s">
        <v>841</v>
      </c>
      <c r="AA2941" s="176">
        <v>10000</v>
      </c>
      <c r="AB2941" s="167" t="s">
        <v>11254</v>
      </c>
      <c r="AC2941" s="176">
        <v>10000</v>
      </c>
      <c r="AD2941" s="167" t="s">
        <v>11254</v>
      </c>
      <c r="AE2941" s="176">
        <v>5.0999999999999996</v>
      </c>
    </row>
    <row r="2942" spans="1:31">
      <c r="A2942" s="178">
        <v>108286731010</v>
      </c>
      <c r="B2942" s="166">
        <v>46170</v>
      </c>
      <c r="C2942" s="167" t="s">
        <v>3524</v>
      </c>
      <c r="D2942" s="167" t="s">
        <v>3525</v>
      </c>
      <c r="E2942" s="167" t="s">
        <v>3526</v>
      </c>
      <c r="F2942" s="167" t="s">
        <v>3501</v>
      </c>
      <c r="G2942" s="167" t="s">
        <v>3502</v>
      </c>
      <c r="H2942" s="168">
        <v>46171</v>
      </c>
      <c r="I2942" s="167"/>
      <c r="J2942" s="169">
        <v>26161</v>
      </c>
      <c r="K2942" s="167" t="s">
        <v>55</v>
      </c>
      <c r="L2942" s="169">
        <v>25</v>
      </c>
      <c r="M2942" s="167" t="s">
        <v>3513</v>
      </c>
      <c r="N2942" s="169">
        <v>28.5</v>
      </c>
      <c r="O2942" s="167" t="s">
        <v>3505</v>
      </c>
      <c r="P2942" s="167"/>
      <c r="Q2942" s="167" t="s">
        <v>3527</v>
      </c>
      <c r="R2942" s="167" t="s">
        <v>3528</v>
      </c>
      <c r="S2942" s="169">
        <v>9</v>
      </c>
      <c r="T2942" s="167" t="s">
        <v>3560</v>
      </c>
      <c r="U2942" s="169" t="s">
        <v>3561</v>
      </c>
      <c r="V2942" s="167" t="s">
        <v>3855</v>
      </c>
      <c r="W2942" s="167" t="s">
        <v>3856</v>
      </c>
      <c r="X2942" s="170" t="s">
        <v>160</v>
      </c>
      <c r="Y2942" s="171" t="s">
        <v>3213</v>
      </c>
      <c r="Z2942" s="167" t="s">
        <v>841</v>
      </c>
      <c r="AA2942" s="176">
        <v>15000</v>
      </c>
      <c r="AB2942" s="167" t="s">
        <v>11254</v>
      </c>
      <c r="AC2942" s="176">
        <v>15000</v>
      </c>
      <c r="AD2942" s="167" t="s">
        <v>11254</v>
      </c>
      <c r="AE2942" s="176">
        <v>6</v>
      </c>
    </row>
    <row r="2943" spans="1:31">
      <c r="A2943" s="178">
        <v>108286731010</v>
      </c>
      <c r="B2943" s="166">
        <v>46170</v>
      </c>
      <c r="C2943" s="167" t="s">
        <v>3524</v>
      </c>
      <c r="D2943" s="167" t="s">
        <v>3525</v>
      </c>
      <c r="E2943" s="167" t="s">
        <v>3526</v>
      </c>
      <c r="F2943" s="167" t="s">
        <v>3501</v>
      </c>
      <c r="G2943" s="167" t="s">
        <v>3502</v>
      </c>
      <c r="H2943" s="168">
        <v>46171</v>
      </c>
      <c r="I2943" s="167"/>
      <c r="J2943" s="169">
        <v>26161</v>
      </c>
      <c r="K2943" s="167" t="s">
        <v>55</v>
      </c>
      <c r="L2943" s="169">
        <v>25</v>
      </c>
      <c r="M2943" s="167" t="s">
        <v>3513</v>
      </c>
      <c r="N2943" s="169">
        <v>28.5</v>
      </c>
      <c r="O2943" s="167" t="s">
        <v>3505</v>
      </c>
      <c r="P2943" s="167"/>
      <c r="Q2943" s="167" t="s">
        <v>3527</v>
      </c>
      <c r="R2943" s="167" t="s">
        <v>3528</v>
      </c>
      <c r="S2943" s="169">
        <v>8</v>
      </c>
      <c r="T2943" s="167" t="s">
        <v>3535</v>
      </c>
      <c r="U2943" s="169" t="s">
        <v>3536</v>
      </c>
      <c r="V2943" s="167" t="s">
        <v>5010</v>
      </c>
      <c r="W2943" s="167" t="s">
        <v>5011</v>
      </c>
      <c r="X2943" s="170" t="s">
        <v>157</v>
      </c>
      <c r="Y2943" s="171" t="s">
        <v>3213</v>
      </c>
      <c r="Z2943" s="167" t="s">
        <v>841</v>
      </c>
      <c r="AA2943" s="176">
        <v>10000</v>
      </c>
      <c r="AB2943" s="167" t="s">
        <v>11254</v>
      </c>
      <c r="AC2943" s="176">
        <v>10000</v>
      </c>
      <c r="AD2943" s="167" t="s">
        <v>11254</v>
      </c>
      <c r="AE2943" s="176">
        <v>2.6</v>
      </c>
    </row>
    <row r="2944" spans="1:31">
      <c r="A2944" s="178">
        <v>108286731010</v>
      </c>
      <c r="B2944" s="166">
        <v>46170</v>
      </c>
      <c r="C2944" s="167" t="s">
        <v>3524</v>
      </c>
      <c r="D2944" s="167" t="s">
        <v>3525</v>
      </c>
      <c r="E2944" s="167" t="s">
        <v>3526</v>
      </c>
      <c r="F2944" s="167" t="s">
        <v>3501</v>
      </c>
      <c r="G2944" s="167" t="s">
        <v>3502</v>
      </c>
      <c r="H2944" s="168">
        <v>46171</v>
      </c>
      <c r="I2944" s="167"/>
      <c r="J2944" s="169">
        <v>26161</v>
      </c>
      <c r="K2944" s="167" t="s">
        <v>55</v>
      </c>
      <c r="L2944" s="169">
        <v>25</v>
      </c>
      <c r="M2944" s="167" t="s">
        <v>3513</v>
      </c>
      <c r="N2944" s="169">
        <v>28.5</v>
      </c>
      <c r="O2944" s="167" t="s">
        <v>3505</v>
      </c>
      <c r="P2944" s="167"/>
      <c r="Q2944" s="167" t="s">
        <v>3527</v>
      </c>
      <c r="R2944" s="167" t="s">
        <v>3528</v>
      </c>
      <c r="S2944" s="169">
        <v>7</v>
      </c>
      <c r="T2944" s="167" t="s">
        <v>3535</v>
      </c>
      <c r="U2944" s="169" t="s">
        <v>3536</v>
      </c>
      <c r="V2944" s="167" t="s">
        <v>5010</v>
      </c>
      <c r="W2944" s="167" t="s">
        <v>5011</v>
      </c>
      <c r="X2944" s="170" t="s">
        <v>157</v>
      </c>
      <c r="Y2944" s="171" t="s">
        <v>3213</v>
      </c>
      <c r="Z2944" s="167" t="s">
        <v>841</v>
      </c>
      <c r="AA2944" s="176">
        <v>10000</v>
      </c>
      <c r="AB2944" s="167" t="s">
        <v>11254</v>
      </c>
      <c r="AC2944" s="176">
        <v>10000</v>
      </c>
      <c r="AD2944" s="167" t="s">
        <v>11254</v>
      </c>
      <c r="AE2944" s="176">
        <v>2.6</v>
      </c>
    </row>
    <row r="2945" spans="1:31">
      <c r="A2945" s="178">
        <v>108286731010</v>
      </c>
      <c r="B2945" s="166">
        <v>46170</v>
      </c>
      <c r="C2945" s="167" t="s">
        <v>3524</v>
      </c>
      <c r="D2945" s="167" t="s">
        <v>3525</v>
      </c>
      <c r="E2945" s="167" t="s">
        <v>3526</v>
      </c>
      <c r="F2945" s="167" t="s">
        <v>3501</v>
      </c>
      <c r="G2945" s="167" t="s">
        <v>3502</v>
      </c>
      <c r="H2945" s="168">
        <v>46171</v>
      </c>
      <c r="I2945" s="167"/>
      <c r="J2945" s="169">
        <v>26161</v>
      </c>
      <c r="K2945" s="167" t="s">
        <v>55</v>
      </c>
      <c r="L2945" s="169">
        <v>25</v>
      </c>
      <c r="M2945" s="167" t="s">
        <v>3513</v>
      </c>
      <c r="N2945" s="169">
        <v>28.5</v>
      </c>
      <c r="O2945" s="167" t="s">
        <v>3505</v>
      </c>
      <c r="P2945" s="167"/>
      <c r="Q2945" s="167" t="s">
        <v>3527</v>
      </c>
      <c r="R2945" s="167" t="s">
        <v>3528</v>
      </c>
      <c r="S2945" s="169">
        <v>6</v>
      </c>
      <c r="T2945" s="167" t="s">
        <v>3560</v>
      </c>
      <c r="U2945" s="169" t="s">
        <v>3561</v>
      </c>
      <c r="V2945" s="167" t="s">
        <v>3855</v>
      </c>
      <c r="W2945" s="167" t="s">
        <v>3856</v>
      </c>
      <c r="X2945" s="170" t="s">
        <v>160</v>
      </c>
      <c r="Y2945" s="171" t="s">
        <v>3213</v>
      </c>
      <c r="Z2945" s="167" t="s">
        <v>841</v>
      </c>
      <c r="AA2945" s="176">
        <v>15000</v>
      </c>
      <c r="AB2945" s="167" t="s">
        <v>11254</v>
      </c>
      <c r="AC2945" s="176">
        <v>15000</v>
      </c>
      <c r="AD2945" s="167" t="s">
        <v>11254</v>
      </c>
      <c r="AE2945" s="176">
        <v>6</v>
      </c>
    </row>
    <row r="2946" spans="1:31">
      <c r="A2946" s="178">
        <v>108286731010</v>
      </c>
      <c r="B2946" s="166">
        <v>46170</v>
      </c>
      <c r="C2946" s="167" t="s">
        <v>3524</v>
      </c>
      <c r="D2946" s="167" t="s">
        <v>3525</v>
      </c>
      <c r="E2946" s="167" t="s">
        <v>3526</v>
      </c>
      <c r="F2946" s="167" t="s">
        <v>3501</v>
      </c>
      <c r="G2946" s="167" t="s">
        <v>3502</v>
      </c>
      <c r="H2946" s="168">
        <v>46171</v>
      </c>
      <c r="I2946" s="167"/>
      <c r="J2946" s="169">
        <v>26161</v>
      </c>
      <c r="K2946" s="167" t="s">
        <v>55</v>
      </c>
      <c r="L2946" s="169">
        <v>25</v>
      </c>
      <c r="M2946" s="167" t="s">
        <v>3513</v>
      </c>
      <c r="N2946" s="169">
        <v>28.5</v>
      </c>
      <c r="O2946" s="167" t="s">
        <v>3505</v>
      </c>
      <c r="P2946" s="167"/>
      <c r="Q2946" s="167" t="s">
        <v>3527</v>
      </c>
      <c r="R2946" s="167" t="s">
        <v>3528</v>
      </c>
      <c r="S2946" s="169">
        <v>5</v>
      </c>
      <c r="T2946" s="167" t="s">
        <v>3560</v>
      </c>
      <c r="U2946" s="169" t="s">
        <v>3561</v>
      </c>
      <c r="V2946" s="167" t="s">
        <v>7363</v>
      </c>
      <c r="W2946" s="167" t="s">
        <v>7364</v>
      </c>
      <c r="X2946" s="170" t="s">
        <v>157</v>
      </c>
      <c r="Y2946" s="171" t="s">
        <v>3213</v>
      </c>
      <c r="Z2946" s="167" t="s">
        <v>841</v>
      </c>
      <c r="AA2946" s="176">
        <v>20000</v>
      </c>
      <c r="AB2946" s="167" t="s">
        <v>11254</v>
      </c>
      <c r="AC2946" s="176">
        <v>20000</v>
      </c>
      <c r="AD2946" s="167" t="s">
        <v>11254</v>
      </c>
      <c r="AE2946" s="176">
        <v>13.4</v>
      </c>
    </row>
    <row r="2947" spans="1:31">
      <c r="A2947" s="178">
        <v>108286731010</v>
      </c>
      <c r="B2947" s="166">
        <v>46170</v>
      </c>
      <c r="C2947" s="167" t="s">
        <v>3524</v>
      </c>
      <c r="D2947" s="167" t="s">
        <v>3525</v>
      </c>
      <c r="E2947" s="167" t="s">
        <v>3526</v>
      </c>
      <c r="F2947" s="167" t="s">
        <v>3501</v>
      </c>
      <c r="G2947" s="167" t="s">
        <v>3502</v>
      </c>
      <c r="H2947" s="168">
        <v>46171</v>
      </c>
      <c r="I2947" s="167"/>
      <c r="J2947" s="169">
        <v>26161</v>
      </c>
      <c r="K2947" s="167" t="s">
        <v>55</v>
      </c>
      <c r="L2947" s="169">
        <v>25</v>
      </c>
      <c r="M2947" s="167" t="s">
        <v>3513</v>
      </c>
      <c r="N2947" s="169">
        <v>28.5</v>
      </c>
      <c r="O2947" s="167" t="s">
        <v>3505</v>
      </c>
      <c r="P2947" s="167"/>
      <c r="Q2947" s="167" t="s">
        <v>3527</v>
      </c>
      <c r="R2947" s="167" t="s">
        <v>3528</v>
      </c>
      <c r="S2947" s="169">
        <v>4</v>
      </c>
      <c r="T2947" s="167" t="s">
        <v>3560</v>
      </c>
      <c r="U2947" s="169" t="s">
        <v>3561</v>
      </c>
      <c r="V2947" s="167" t="s">
        <v>3857</v>
      </c>
      <c r="W2947" s="167" t="s">
        <v>3858</v>
      </c>
      <c r="X2947" s="170" t="s">
        <v>157</v>
      </c>
      <c r="Y2947" s="171" t="s">
        <v>3213</v>
      </c>
      <c r="Z2947" s="167" t="s">
        <v>841</v>
      </c>
      <c r="AA2947" s="176">
        <v>20000</v>
      </c>
      <c r="AB2947" s="167" t="s">
        <v>11254</v>
      </c>
      <c r="AC2947" s="176">
        <v>20000</v>
      </c>
      <c r="AD2947" s="167" t="s">
        <v>11254</v>
      </c>
      <c r="AE2947" s="176">
        <v>33.4</v>
      </c>
    </row>
    <row r="2948" spans="1:31">
      <c r="A2948" s="178">
        <v>108286731010</v>
      </c>
      <c r="B2948" s="166">
        <v>46170</v>
      </c>
      <c r="C2948" s="167" t="s">
        <v>3524</v>
      </c>
      <c r="D2948" s="167" t="s">
        <v>3525</v>
      </c>
      <c r="E2948" s="167" t="s">
        <v>3526</v>
      </c>
      <c r="F2948" s="167" t="s">
        <v>3501</v>
      </c>
      <c r="G2948" s="167" t="s">
        <v>3502</v>
      </c>
      <c r="H2948" s="168">
        <v>46171</v>
      </c>
      <c r="I2948" s="167"/>
      <c r="J2948" s="169">
        <v>26161</v>
      </c>
      <c r="K2948" s="167" t="s">
        <v>55</v>
      </c>
      <c r="L2948" s="169">
        <v>25</v>
      </c>
      <c r="M2948" s="167" t="s">
        <v>3513</v>
      </c>
      <c r="N2948" s="169">
        <v>28.5</v>
      </c>
      <c r="O2948" s="167" t="s">
        <v>3505</v>
      </c>
      <c r="P2948" s="167"/>
      <c r="Q2948" s="167" t="s">
        <v>3527</v>
      </c>
      <c r="R2948" s="167" t="s">
        <v>3528</v>
      </c>
      <c r="S2948" s="169">
        <v>3</v>
      </c>
      <c r="T2948" s="167" t="s">
        <v>3535</v>
      </c>
      <c r="U2948" s="169" t="s">
        <v>3536</v>
      </c>
      <c r="V2948" s="167" t="s">
        <v>5024</v>
      </c>
      <c r="W2948" s="167" t="s">
        <v>5025</v>
      </c>
      <c r="X2948" s="170" t="s">
        <v>157</v>
      </c>
      <c r="Y2948" s="171" t="s">
        <v>3213</v>
      </c>
      <c r="Z2948" s="167" t="s">
        <v>841</v>
      </c>
      <c r="AA2948" s="176">
        <v>15000</v>
      </c>
      <c r="AB2948" s="167" t="s">
        <v>11254</v>
      </c>
      <c r="AC2948" s="176">
        <v>15000</v>
      </c>
      <c r="AD2948" s="167" t="s">
        <v>11254</v>
      </c>
      <c r="AE2948" s="176">
        <v>120</v>
      </c>
    </row>
    <row r="2949" spans="1:31">
      <c r="A2949" s="178">
        <v>108286731010</v>
      </c>
      <c r="B2949" s="166">
        <v>46170</v>
      </c>
      <c r="C2949" s="167" t="s">
        <v>3524</v>
      </c>
      <c r="D2949" s="167" t="s">
        <v>3525</v>
      </c>
      <c r="E2949" s="167" t="s">
        <v>3526</v>
      </c>
      <c r="F2949" s="167" t="s">
        <v>3501</v>
      </c>
      <c r="G2949" s="167" t="s">
        <v>3502</v>
      </c>
      <c r="H2949" s="168">
        <v>46171</v>
      </c>
      <c r="I2949" s="167"/>
      <c r="J2949" s="169">
        <v>26161</v>
      </c>
      <c r="K2949" s="167" t="s">
        <v>55</v>
      </c>
      <c r="L2949" s="169">
        <v>25</v>
      </c>
      <c r="M2949" s="167" t="s">
        <v>3513</v>
      </c>
      <c r="N2949" s="169">
        <v>28.5</v>
      </c>
      <c r="O2949" s="167" t="s">
        <v>3505</v>
      </c>
      <c r="P2949" s="167"/>
      <c r="Q2949" s="167" t="s">
        <v>3527</v>
      </c>
      <c r="R2949" s="167" t="s">
        <v>3528</v>
      </c>
      <c r="S2949" s="169">
        <v>2</v>
      </c>
      <c r="T2949" s="167" t="s">
        <v>3535</v>
      </c>
      <c r="U2949" s="169" t="s">
        <v>3536</v>
      </c>
      <c r="V2949" s="167" t="s">
        <v>7365</v>
      </c>
      <c r="W2949" s="167" t="s">
        <v>7366</v>
      </c>
      <c r="X2949" s="170" t="s">
        <v>157</v>
      </c>
      <c r="Y2949" s="171" t="s">
        <v>3213</v>
      </c>
      <c r="Z2949" s="167" t="s">
        <v>841</v>
      </c>
      <c r="AA2949" s="176">
        <v>10000</v>
      </c>
      <c r="AB2949" s="167" t="s">
        <v>11254</v>
      </c>
      <c r="AC2949" s="176">
        <v>10000</v>
      </c>
      <c r="AD2949" s="167" t="s">
        <v>11254</v>
      </c>
      <c r="AE2949" s="176">
        <v>2.8</v>
      </c>
    </row>
    <row r="2950" spans="1:31">
      <c r="A2950" s="178">
        <v>108286731010</v>
      </c>
      <c r="B2950" s="166">
        <v>46170</v>
      </c>
      <c r="C2950" s="167" t="s">
        <v>3524</v>
      </c>
      <c r="D2950" s="167" t="s">
        <v>3525</v>
      </c>
      <c r="E2950" s="167" t="s">
        <v>3526</v>
      </c>
      <c r="F2950" s="167" t="s">
        <v>3501</v>
      </c>
      <c r="G2950" s="167" t="s">
        <v>3502</v>
      </c>
      <c r="H2950" s="168">
        <v>46171</v>
      </c>
      <c r="I2950" s="167"/>
      <c r="J2950" s="169">
        <v>26161</v>
      </c>
      <c r="K2950" s="167" t="s">
        <v>55</v>
      </c>
      <c r="L2950" s="169">
        <v>25</v>
      </c>
      <c r="M2950" s="167" t="s">
        <v>3513</v>
      </c>
      <c r="N2950" s="169">
        <v>28.5</v>
      </c>
      <c r="O2950" s="167" t="s">
        <v>3505</v>
      </c>
      <c r="P2950" s="167"/>
      <c r="Q2950" s="167" t="s">
        <v>3527</v>
      </c>
      <c r="R2950" s="167" t="s">
        <v>3528</v>
      </c>
      <c r="S2950" s="169">
        <v>1</v>
      </c>
      <c r="T2950" s="167" t="s">
        <v>3545</v>
      </c>
      <c r="U2950" s="169" t="s">
        <v>3546</v>
      </c>
      <c r="V2950" s="167" t="s">
        <v>5464</v>
      </c>
      <c r="W2950" s="167" t="s">
        <v>3819</v>
      </c>
      <c r="X2950" s="170" t="s">
        <v>157</v>
      </c>
      <c r="Y2950" s="171" t="s">
        <v>3213</v>
      </c>
      <c r="Z2950" s="167" t="s">
        <v>841</v>
      </c>
      <c r="AA2950" s="176">
        <v>9000</v>
      </c>
      <c r="AB2950" s="167" t="s">
        <v>11254</v>
      </c>
      <c r="AC2950" s="176">
        <v>9000</v>
      </c>
      <c r="AD2950" s="167" t="s">
        <v>11254</v>
      </c>
      <c r="AE2950" s="176">
        <v>302.85000000000002</v>
      </c>
    </row>
    <row r="2951" spans="1:31">
      <c r="A2951" s="178">
        <v>108287392510</v>
      </c>
      <c r="B2951" s="166">
        <v>46170</v>
      </c>
      <c r="C2951" s="167" t="s">
        <v>3524</v>
      </c>
      <c r="D2951" s="167" t="s">
        <v>3525</v>
      </c>
      <c r="E2951" s="167" t="s">
        <v>3526</v>
      </c>
      <c r="F2951" s="167" t="s">
        <v>3501</v>
      </c>
      <c r="G2951" s="167" t="s">
        <v>3502</v>
      </c>
      <c r="H2951" s="168">
        <v>46171</v>
      </c>
      <c r="I2951" s="167"/>
      <c r="J2951" s="169">
        <v>26161</v>
      </c>
      <c r="K2951" s="167" t="s">
        <v>55</v>
      </c>
      <c r="L2951" s="169">
        <v>3</v>
      </c>
      <c r="M2951" s="167" t="s">
        <v>3513</v>
      </c>
      <c r="N2951" s="169">
        <v>2.7</v>
      </c>
      <c r="O2951" s="167" t="s">
        <v>3505</v>
      </c>
      <c r="P2951" s="167"/>
      <c r="Q2951" s="167" t="s">
        <v>3527</v>
      </c>
      <c r="R2951" s="167" t="s">
        <v>3528</v>
      </c>
      <c r="S2951" s="169">
        <v>3</v>
      </c>
      <c r="T2951" s="167" t="s">
        <v>3529</v>
      </c>
      <c r="U2951" s="169" t="s">
        <v>3530</v>
      </c>
      <c r="V2951" s="167" t="s">
        <v>7367</v>
      </c>
      <c r="W2951" s="167" t="s">
        <v>7368</v>
      </c>
      <c r="X2951" s="170" t="s">
        <v>160</v>
      </c>
      <c r="Y2951" s="171" t="s">
        <v>349</v>
      </c>
      <c r="Z2951" s="167" t="s">
        <v>843</v>
      </c>
      <c r="AA2951" s="176">
        <v>2000</v>
      </c>
      <c r="AB2951" s="167" t="s">
        <v>11254</v>
      </c>
      <c r="AC2951" s="176">
        <v>2000</v>
      </c>
      <c r="AD2951" s="167" t="s">
        <v>11254</v>
      </c>
      <c r="AE2951" s="176">
        <v>2572</v>
      </c>
    </row>
    <row r="2952" spans="1:31">
      <c r="A2952" s="178">
        <v>108287392510</v>
      </c>
      <c r="B2952" s="166">
        <v>46170</v>
      </c>
      <c r="C2952" s="167" t="s">
        <v>3524</v>
      </c>
      <c r="D2952" s="167" t="s">
        <v>3525</v>
      </c>
      <c r="E2952" s="167" t="s">
        <v>3526</v>
      </c>
      <c r="F2952" s="167" t="s">
        <v>3501</v>
      </c>
      <c r="G2952" s="167" t="s">
        <v>3502</v>
      </c>
      <c r="H2952" s="168">
        <v>46171</v>
      </c>
      <c r="I2952" s="167"/>
      <c r="J2952" s="169">
        <v>26161</v>
      </c>
      <c r="K2952" s="167" t="s">
        <v>55</v>
      </c>
      <c r="L2952" s="169">
        <v>3</v>
      </c>
      <c r="M2952" s="167" t="s">
        <v>3513</v>
      </c>
      <c r="N2952" s="169">
        <v>2.7</v>
      </c>
      <c r="O2952" s="167" t="s">
        <v>3505</v>
      </c>
      <c r="P2952" s="167"/>
      <c r="Q2952" s="167" t="s">
        <v>3527</v>
      </c>
      <c r="R2952" s="167" t="s">
        <v>3528</v>
      </c>
      <c r="S2952" s="169">
        <v>2</v>
      </c>
      <c r="T2952" s="167" t="s">
        <v>3529</v>
      </c>
      <c r="U2952" s="169" t="s">
        <v>3530</v>
      </c>
      <c r="V2952" s="167" t="s">
        <v>7367</v>
      </c>
      <c r="W2952" s="167" t="s">
        <v>7368</v>
      </c>
      <c r="X2952" s="170" t="s">
        <v>160</v>
      </c>
      <c r="Y2952" s="171" t="s">
        <v>349</v>
      </c>
      <c r="Z2952" s="167" t="s">
        <v>843</v>
      </c>
      <c r="AA2952" s="176">
        <v>2000</v>
      </c>
      <c r="AB2952" s="167" t="s">
        <v>11254</v>
      </c>
      <c r="AC2952" s="176">
        <v>2000</v>
      </c>
      <c r="AD2952" s="167" t="s">
        <v>11254</v>
      </c>
      <c r="AE2952" s="176">
        <v>2572</v>
      </c>
    </row>
    <row r="2953" spans="1:31">
      <c r="A2953" s="178">
        <v>108287392510</v>
      </c>
      <c r="B2953" s="166">
        <v>46170</v>
      </c>
      <c r="C2953" s="167" t="s">
        <v>3524</v>
      </c>
      <c r="D2953" s="167" t="s">
        <v>3525</v>
      </c>
      <c r="E2953" s="167" t="s">
        <v>3526</v>
      </c>
      <c r="F2953" s="167" t="s">
        <v>3501</v>
      </c>
      <c r="G2953" s="167" t="s">
        <v>3502</v>
      </c>
      <c r="H2953" s="168">
        <v>46171</v>
      </c>
      <c r="I2953" s="167"/>
      <c r="J2953" s="169">
        <v>26161</v>
      </c>
      <c r="K2953" s="167" t="s">
        <v>55</v>
      </c>
      <c r="L2953" s="169">
        <v>3</v>
      </c>
      <c r="M2953" s="167" t="s">
        <v>3513</v>
      </c>
      <c r="N2953" s="169">
        <v>2.7</v>
      </c>
      <c r="O2953" s="167" t="s">
        <v>3505</v>
      </c>
      <c r="P2953" s="167"/>
      <c r="Q2953" s="167" t="s">
        <v>3527</v>
      </c>
      <c r="R2953" s="167" t="s">
        <v>3528</v>
      </c>
      <c r="S2953" s="169">
        <v>1</v>
      </c>
      <c r="T2953" s="167" t="s">
        <v>3529</v>
      </c>
      <c r="U2953" s="169" t="s">
        <v>3530</v>
      </c>
      <c r="V2953" s="167" t="s">
        <v>7367</v>
      </c>
      <c r="W2953" s="167" t="s">
        <v>7368</v>
      </c>
      <c r="X2953" s="170" t="s">
        <v>160</v>
      </c>
      <c r="Y2953" s="171" t="s">
        <v>349</v>
      </c>
      <c r="Z2953" s="167" t="s">
        <v>843</v>
      </c>
      <c r="AA2953" s="176">
        <v>2000</v>
      </c>
      <c r="AB2953" s="167" t="s">
        <v>11254</v>
      </c>
      <c r="AC2953" s="176">
        <v>2000</v>
      </c>
      <c r="AD2953" s="167" t="s">
        <v>11254</v>
      </c>
      <c r="AE2953" s="176">
        <v>2572</v>
      </c>
    </row>
    <row r="2954" spans="1:31">
      <c r="A2954" s="178">
        <v>108287416860</v>
      </c>
      <c r="B2954" s="166">
        <v>46170</v>
      </c>
      <c r="C2954" s="167" t="s">
        <v>3524</v>
      </c>
      <c r="D2954" s="167" t="s">
        <v>3525</v>
      </c>
      <c r="E2954" s="167" t="s">
        <v>3526</v>
      </c>
      <c r="F2954" s="167" t="s">
        <v>3501</v>
      </c>
      <c r="G2954" s="167" t="s">
        <v>3502</v>
      </c>
      <c r="H2954" s="168">
        <v>46172</v>
      </c>
      <c r="I2954" s="167"/>
      <c r="J2954" s="169">
        <v>26161</v>
      </c>
      <c r="K2954" s="167" t="s">
        <v>55</v>
      </c>
      <c r="L2954" s="169">
        <v>3</v>
      </c>
      <c r="M2954" s="167" t="s">
        <v>3513</v>
      </c>
      <c r="N2954" s="169">
        <v>11.4</v>
      </c>
      <c r="O2954" s="167" t="s">
        <v>3505</v>
      </c>
      <c r="P2954" s="167"/>
      <c r="Q2954" s="167" t="s">
        <v>3514</v>
      </c>
      <c r="R2954" s="167" t="s">
        <v>3528</v>
      </c>
      <c r="S2954" s="169">
        <v>3</v>
      </c>
      <c r="T2954" s="167" t="s">
        <v>3529</v>
      </c>
      <c r="U2954" s="169" t="s">
        <v>3530</v>
      </c>
      <c r="V2954" s="167" t="s">
        <v>7369</v>
      </c>
      <c r="W2954" s="167" t="s">
        <v>7370</v>
      </c>
      <c r="X2954" s="170" t="s">
        <v>3533</v>
      </c>
      <c r="Y2954" s="171" t="s">
        <v>3214</v>
      </c>
      <c r="Z2954" s="167" t="s">
        <v>846</v>
      </c>
      <c r="AA2954" s="176">
        <v>1500</v>
      </c>
      <c r="AB2954" s="167" t="s">
        <v>11254</v>
      </c>
      <c r="AC2954" s="176">
        <v>1500</v>
      </c>
      <c r="AD2954" s="167" t="s">
        <v>11254</v>
      </c>
      <c r="AE2954" s="176">
        <v>35145</v>
      </c>
    </row>
    <row r="2955" spans="1:31">
      <c r="A2955" s="178">
        <v>108287416860</v>
      </c>
      <c r="B2955" s="166">
        <v>46170</v>
      </c>
      <c r="C2955" s="167" t="s">
        <v>3524</v>
      </c>
      <c r="D2955" s="167" t="s">
        <v>3525</v>
      </c>
      <c r="E2955" s="167" t="s">
        <v>3526</v>
      </c>
      <c r="F2955" s="167" t="s">
        <v>3501</v>
      </c>
      <c r="G2955" s="167" t="s">
        <v>3502</v>
      </c>
      <c r="H2955" s="168">
        <v>46172</v>
      </c>
      <c r="I2955" s="167"/>
      <c r="J2955" s="169">
        <v>26161</v>
      </c>
      <c r="K2955" s="167" t="s">
        <v>55</v>
      </c>
      <c r="L2955" s="169">
        <v>3</v>
      </c>
      <c r="M2955" s="167" t="s">
        <v>3513</v>
      </c>
      <c r="N2955" s="169">
        <v>11.4</v>
      </c>
      <c r="O2955" s="167" t="s">
        <v>3505</v>
      </c>
      <c r="P2955" s="167"/>
      <c r="Q2955" s="167" t="s">
        <v>3514</v>
      </c>
      <c r="R2955" s="167" t="s">
        <v>3528</v>
      </c>
      <c r="S2955" s="169">
        <v>2</v>
      </c>
      <c r="T2955" s="167" t="s">
        <v>3529</v>
      </c>
      <c r="U2955" s="169" t="s">
        <v>3530</v>
      </c>
      <c r="V2955" s="167" t="s">
        <v>7369</v>
      </c>
      <c r="W2955" s="167" t="s">
        <v>7370</v>
      </c>
      <c r="X2955" s="170" t="s">
        <v>3533</v>
      </c>
      <c r="Y2955" s="171" t="s">
        <v>3214</v>
      </c>
      <c r="Z2955" s="167" t="s">
        <v>846</v>
      </c>
      <c r="AA2955" s="176">
        <v>1500</v>
      </c>
      <c r="AB2955" s="167" t="s">
        <v>11254</v>
      </c>
      <c r="AC2955" s="176">
        <v>1500</v>
      </c>
      <c r="AD2955" s="167" t="s">
        <v>11254</v>
      </c>
      <c r="AE2955" s="176">
        <v>35145</v>
      </c>
    </row>
    <row r="2956" spans="1:31">
      <c r="A2956" s="178">
        <v>108287416860</v>
      </c>
      <c r="B2956" s="166">
        <v>46170</v>
      </c>
      <c r="C2956" s="167" t="s">
        <v>3524</v>
      </c>
      <c r="D2956" s="167" t="s">
        <v>3525</v>
      </c>
      <c r="E2956" s="167" t="s">
        <v>3526</v>
      </c>
      <c r="F2956" s="167" t="s">
        <v>3501</v>
      </c>
      <c r="G2956" s="167" t="s">
        <v>3502</v>
      </c>
      <c r="H2956" s="168">
        <v>46172</v>
      </c>
      <c r="I2956" s="167"/>
      <c r="J2956" s="169">
        <v>26161</v>
      </c>
      <c r="K2956" s="167" t="s">
        <v>55</v>
      </c>
      <c r="L2956" s="169">
        <v>3</v>
      </c>
      <c r="M2956" s="167" t="s">
        <v>3513</v>
      </c>
      <c r="N2956" s="169">
        <v>11.4</v>
      </c>
      <c r="O2956" s="167" t="s">
        <v>3505</v>
      </c>
      <c r="P2956" s="167"/>
      <c r="Q2956" s="167" t="s">
        <v>3514</v>
      </c>
      <c r="R2956" s="167" t="s">
        <v>3528</v>
      </c>
      <c r="S2956" s="169">
        <v>1</v>
      </c>
      <c r="T2956" s="167" t="s">
        <v>3529</v>
      </c>
      <c r="U2956" s="169" t="s">
        <v>3530</v>
      </c>
      <c r="V2956" s="167" t="s">
        <v>7369</v>
      </c>
      <c r="W2956" s="167" t="s">
        <v>7370</v>
      </c>
      <c r="X2956" s="170" t="s">
        <v>3533</v>
      </c>
      <c r="Y2956" s="171" t="s">
        <v>3214</v>
      </c>
      <c r="Z2956" s="167" t="s">
        <v>846</v>
      </c>
      <c r="AA2956" s="176">
        <v>1500</v>
      </c>
      <c r="AB2956" s="167" t="s">
        <v>11254</v>
      </c>
      <c r="AC2956" s="176">
        <v>1500</v>
      </c>
      <c r="AD2956" s="167" t="s">
        <v>11254</v>
      </c>
      <c r="AE2956" s="176">
        <v>35145</v>
      </c>
    </row>
    <row r="2957" spans="1:31">
      <c r="A2957" s="178">
        <v>108287492020</v>
      </c>
      <c r="B2957" s="166">
        <v>46170</v>
      </c>
      <c r="C2957" s="167" t="s">
        <v>3524</v>
      </c>
      <c r="D2957" s="167" t="s">
        <v>3525</v>
      </c>
      <c r="E2957" s="167" t="s">
        <v>3526</v>
      </c>
      <c r="F2957" s="167" t="s">
        <v>3501</v>
      </c>
      <c r="G2957" s="167" t="s">
        <v>3502</v>
      </c>
      <c r="H2957" s="168">
        <v>46172</v>
      </c>
      <c r="I2957" s="167"/>
      <c r="J2957" s="169">
        <v>26161</v>
      </c>
      <c r="K2957" s="167" t="s">
        <v>55</v>
      </c>
      <c r="L2957" s="169">
        <v>1</v>
      </c>
      <c r="M2957" s="167" t="s">
        <v>3513</v>
      </c>
      <c r="N2957" s="169">
        <v>3.9</v>
      </c>
      <c r="O2957" s="167" t="s">
        <v>3505</v>
      </c>
      <c r="P2957" s="167"/>
      <c r="Q2957" s="167" t="s">
        <v>3514</v>
      </c>
      <c r="R2957" s="167" t="s">
        <v>3528</v>
      </c>
      <c r="S2957" s="169">
        <v>1</v>
      </c>
      <c r="T2957" s="167" t="s">
        <v>3529</v>
      </c>
      <c r="U2957" s="169" t="s">
        <v>3530</v>
      </c>
      <c r="V2957" s="167" t="s">
        <v>7371</v>
      </c>
      <c r="W2957" s="167" t="s">
        <v>7370</v>
      </c>
      <c r="X2957" s="170" t="s">
        <v>3533</v>
      </c>
      <c r="Y2957" s="171" t="s">
        <v>3215</v>
      </c>
      <c r="Z2957" s="167" t="s">
        <v>850</v>
      </c>
      <c r="AA2957" s="176">
        <v>1500</v>
      </c>
      <c r="AB2957" s="167" t="s">
        <v>11254</v>
      </c>
      <c r="AC2957" s="176">
        <v>1500</v>
      </c>
      <c r="AD2957" s="167" t="s">
        <v>11254</v>
      </c>
      <c r="AE2957" s="176">
        <v>35145</v>
      </c>
    </row>
    <row r="2958" spans="1:31">
      <c r="A2958" s="178">
        <v>108287496330</v>
      </c>
      <c r="B2958" s="166">
        <v>46170</v>
      </c>
      <c r="C2958" s="167" t="s">
        <v>3524</v>
      </c>
      <c r="D2958" s="167" t="s">
        <v>3525</v>
      </c>
      <c r="E2958" s="167" t="s">
        <v>3526</v>
      </c>
      <c r="F2958" s="167" t="s">
        <v>3501</v>
      </c>
      <c r="G2958" s="167" t="s">
        <v>3502</v>
      </c>
      <c r="H2958" s="168">
        <v>46171</v>
      </c>
      <c r="I2958" s="167"/>
      <c r="J2958" s="169">
        <v>26161</v>
      </c>
      <c r="K2958" s="167" t="s">
        <v>55</v>
      </c>
      <c r="L2958" s="169">
        <v>1</v>
      </c>
      <c r="M2958" s="167" t="s">
        <v>3513</v>
      </c>
      <c r="N2958" s="169">
        <v>3.1</v>
      </c>
      <c r="O2958" s="167" t="s">
        <v>3505</v>
      </c>
      <c r="P2958" s="167"/>
      <c r="Q2958" s="167" t="s">
        <v>3527</v>
      </c>
      <c r="R2958" s="167" t="s">
        <v>3528</v>
      </c>
      <c r="S2958" s="169">
        <v>6</v>
      </c>
      <c r="T2958" s="167" t="s">
        <v>3535</v>
      </c>
      <c r="U2958" s="169" t="s">
        <v>3536</v>
      </c>
      <c r="V2958" s="167" t="s">
        <v>3909</v>
      </c>
      <c r="W2958" s="167" t="s">
        <v>3910</v>
      </c>
      <c r="X2958" s="170" t="s">
        <v>157</v>
      </c>
      <c r="Y2958" s="171" t="s">
        <v>388</v>
      </c>
      <c r="Z2958" s="167" t="s">
        <v>853</v>
      </c>
      <c r="AA2958" s="176">
        <v>20000</v>
      </c>
      <c r="AB2958" s="167" t="s">
        <v>11254</v>
      </c>
      <c r="AC2958" s="176">
        <v>20000</v>
      </c>
      <c r="AD2958" s="167" t="s">
        <v>11254</v>
      </c>
      <c r="AE2958" s="176">
        <v>140</v>
      </c>
    </row>
    <row r="2959" spans="1:31">
      <c r="A2959" s="178">
        <v>108287496330</v>
      </c>
      <c r="B2959" s="166">
        <v>46170</v>
      </c>
      <c r="C2959" s="167" t="s">
        <v>3524</v>
      </c>
      <c r="D2959" s="167" t="s">
        <v>3525</v>
      </c>
      <c r="E2959" s="167" t="s">
        <v>3526</v>
      </c>
      <c r="F2959" s="167" t="s">
        <v>3501</v>
      </c>
      <c r="G2959" s="167" t="s">
        <v>3502</v>
      </c>
      <c r="H2959" s="168">
        <v>46171</v>
      </c>
      <c r="I2959" s="167"/>
      <c r="J2959" s="169">
        <v>26161</v>
      </c>
      <c r="K2959" s="167" t="s">
        <v>55</v>
      </c>
      <c r="L2959" s="169">
        <v>1</v>
      </c>
      <c r="M2959" s="167" t="s">
        <v>3513</v>
      </c>
      <c r="N2959" s="169">
        <v>3.1</v>
      </c>
      <c r="O2959" s="167" t="s">
        <v>3505</v>
      </c>
      <c r="P2959" s="167"/>
      <c r="Q2959" s="167" t="s">
        <v>3527</v>
      </c>
      <c r="R2959" s="167" t="s">
        <v>3528</v>
      </c>
      <c r="S2959" s="169">
        <v>5</v>
      </c>
      <c r="T2959" s="167" t="s">
        <v>3535</v>
      </c>
      <c r="U2959" s="169" t="s">
        <v>3536</v>
      </c>
      <c r="V2959" s="167" t="s">
        <v>5863</v>
      </c>
      <c r="W2959" s="167" t="s">
        <v>5864</v>
      </c>
      <c r="X2959" s="170" t="s">
        <v>157</v>
      </c>
      <c r="Y2959" s="171" t="s">
        <v>388</v>
      </c>
      <c r="Z2959" s="167" t="s">
        <v>853</v>
      </c>
      <c r="AA2959" s="176">
        <v>160000</v>
      </c>
      <c r="AB2959" s="167" t="s">
        <v>11254</v>
      </c>
      <c r="AC2959" s="176">
        <v>160000</v>
      </c>
      <c r="AD2959" s="167" t="s">
        <v>11254</v>
      </c>
      <c r="AE2959" s="176">
        <v>1198.4000000000001</v>
      </c>
    </row>
    <row r="2960" spans="1:31">
      <c r="A2960" s="178">
        <v>108287496330</v>
      </c>
      <c r="B2960" s="166">
        <v>46170</v>
      </c>
      <c r="C2960" s="167" t="s">
        <v>3524</v>
      </c>
      <c r="D2960" s="167" t="s">
        <v>3525</v>
      </c>
      <c r="E2960" s="167" t="s">
        <v>3526</v>
      </c>
      <c r="F2960" s="167" t="s">
        <v>3501</v>
      </c>
      <c r="G2960" s="167" t="s">
        <v>3502</v>
      </c>
      <c r="H2960" s="168">
        <v>46171</v>
      </c>
      <c r="I2960" s="167"/>
      <c r="J2960" s="169">
        <v>26161</v>
      </c>
      <c r="K2960" s="167" t="s">
        <v>55</v>
      </c>
      <c r="L2960" s="169">
        <v>1</v>
      </c>
      <c r="M2960" s="167" t="s">
        <v>3513</v>
      </c>
      <c r="N2960" s="169">
        <v>3.1</v>
      </c>
      <c r="O2960" s="167" t="s">
        <v>3505</v>
      </c>
      <c r="P2960" s="167"/>
      <c r="Q2960" s="167" t="s">
        <v>3527</v>
      </c>
      <c r="R2960" s="167" t="s">
        <v>3528</v>
      </c>
      <c r="S2960" s="169">
        <v>4</v>
      </c>
      <c r="T2960" s="167" t="s">
        <v>3535</v>
      </c>
      <c r="U2960" s="169" t="s">
        <v>3536</v>
      </c>
      <c r="V2960" s="167" t="s">
        <v>7372</v>
      </c>
      <c r="W2960" s="167" t="s">
        <v>7373</v>
      </c>
      <c r="X2960" s="170" t="s">
        <v>160</v>
      </c>
      <c r="Y2960" s="171" t="s">
        <v>388</v>
      </c>
      <c r="Z2960" s="167" t="s">
        <v>853</v>
      </c>
      <c r="AA2960" s="176">
        <v>10000</v>
      </c>
      <c r="AB2960" s="167" t="s">
        <v>11254</v>
      </c>
      <c r="AC2960" s="176">
        <v>10000</v>
      </c>
      <c r="AD2960" s="167" t="s">
        <v>11254</v>
      </c>
      <c r="AE2960" s="176">
        <v>2.9</v>
      </c>
    </row>
    <row r="2961" spans="1:31">
      <c r="A2961" s="178">
        <v>108287496330</v>
      </c>
      <c r="B2961" s="166">
        <v>46170</v>
      </c>
      <c r="C2961" s="167" t="s">
        <v>3524</v>
      </c>
      <c r="D2961" s="167" t="s">
        <v>3525</v>
      </c>
      <c r="E2961" s="167" t="s">
        <v>3526</v>
      </c>
      <c r="F2961" s="167" t="s">
        <v>3501</v>
      </c>
      <c r="G2961" s="167" t="s">
        <v>3502</v>
      </c>
      <c r="H2961" s="168">
        <v>46171</v>
      </c>
      <c r="I2961" s="167"/>
      <c r="J2961" s="169">
        <v>26161</v>
      </c>
      <c r="K2961" s="167" t="s">
        <v>55</v>
      </c>
      <c r="L2961" s="169">
        <v>1</v>
      </c>
      <c r="M2961" s="167" t="s">
        <v>3513</v>
      </c>
      <c r="N2961" s="169">
        <v>3.1</v>
      </c>
      <c r="O2961" s="167" t="s">
        <v>3505</v>
      </c>
      <c r="P2961" s="167"/>
      <c r="Q2961" s="167" t="s">
        <v>3527</v>
      </c>
      <c r="R2961" s="167" t="s">
        <v>3528</v>
      </c>
      <c r="S2961" s="169">
        <v>3</v>
      </c>
      <c r="T2961" s="167" t="s">
        <v>3535</v>
      </c>
      <c r="U2961" s="169" t="s">
        <v>3536</v>
      </c>
      <c r="V2961" s="167" t="s">
        <v>7374</v>
      </c>
      <c r="W2961" s="167" t="s">
        <v>7375</v>
      </c>
      <c r="X2961" s="170" t="s">
        <v>157</v>
      </c>
      <c r="Y2961" s="171" t="s">
        <v>388</v>
      </c>
      <c r="Z2961" s="167" t="s">
        <v>853</v>
      </c>
      <c r="AA2961" s="176">
        <v>5000</v>
      </c>
      <c r="AB2961" s="167" t="s">
        <v>11254</v>
      </c>
      <c r="AC2961" s="176">
        <v>5000</v>
      </c>
      <c r="AD2961" s="167" t="s">
        <v>11254</v>
      </c>
      <c r="AE2961" s="176">
        <v>12.35</v>
      </c>
    </row>
    <row r="2962" spans="1:31">
      <c r="A2962" s="178">
        <v>108287496330</v>
      </c>
      <c r="B2962" s="166">
        <v>46170</v>
      </c>
      <c r="C2962" s="167" t="s">
        <v>3524</v>
      </c>
      <c r="D2962" s="167" t="s">
        <v>3525</v>
      </c>
      <c r="E2962" s="167" t="s">
        <v>3526</v>
      </c>
      <c r="F2962" s="167" t="s">
        <v>3501</v>
      </c>
      <c r="G2962" s="167" t="s">
        <v>3502</v>
      </c>
      <c r="H2962" s="168">
        <v>46171</v>
      </c>
      <c r="I2962" s="167"/>
      <c r="J2962" s="169">
        <v>26161</v>
      </c>
      <c r="K2962" s="167" t="s">
        <v>55</v>
      </c>
      <c r="L2962" s="169">
        <v>1</v>
      </c>
      <c r="M2962" s="167" t="s">
        <v>3513</v>
      </c>
      <c r="N2962" s="169">
        <v>3.1</v>
      </c>
      <c r="O2962" s="167" t="s">
        <v>3505</v>
      </c>
      <c r="P2962" s="167"/>
      <c r="Q2962" s="167" t="s">
        <v>3527</v>
      </c>
      <c r="R2962" s="167" t="s">
        <v>3528</v>
      </c>
      <c r="S2962" s="169">
        <v>2</v>
      </c>
      <c r="T2962" s="167" t="s">
        <v>3535</v>
      </c>
      <c r="U2962" s="169" t="s">
        <v>3536</v>
      </c>
      <c r="V2962" s="167" t="s">
        <v>7376</v>
      </c>
      <c r="W2962" s="167" t="s">
        <v>7377</v>
      </c>
      <c r="X2962" s="170" t="s">
        <v>157</v>
      </c>
      <c r="Y2962" s="171" t="s">
        <v>388</v>
      </c>
      <c r="Z2962" s="167" t="s">
        <v>853</v>
      </c>
      <c r="AA2962" s="176">
        <v>10000</v>
      </c>
      <c r="AB2962" s="167" t="s">
        <v>11254</v>
      </c>
      <c r="AC2962" s="176">
        <v>10000</v>
      </c>
      <c r="AD2962" s="167" t="s">
        <v>11254</v>
      </c>
      <c r="AE2962" s="176">
        <v>3.2</v>
      </c>
    </row>
    <row r="2963" spans="1:31">
      <c r="A2963" s="178">
        <v>108287496330</v>
      </c>
      <c r="B2963" s="166">
        <v>46170</v>
      </c>
      <c r="C2963" s="167" t="s">
        <v>3524</v>
      </c>
      <c r="D2963" s="167" t="s">
        <v>3525</v>
      </c>
      <c r="E2963" s="167" t="s">
        <v>3526</v>
      </c>
      <c r="F2963" s="167" t="s">
        <v>3501</v>
      </c>
      <c r="G2963" s="167" t="s">
        <v>3502</v>
      </c>
      <c r="H2963" s="168">
        <v>46171</v>
      </c>
      <c r="I2963" s="167"/>
      <c r="J2963" s="169">
        <v>26161</v>
      </c>
      <c r="K2963" s="167" t="s">
        <v>55</v>
      </c>
      <c r="L2963" s="169">
        <v>1</v>
      </c>
      <c r="M2963" s="167" t="s">
        <v>3513</v>
      </c>
      <c r="N2963" s="169">
        <v>3.1</v>
      </c>
      <c r="O2963" s="167" t="s">
        <v>3505</v>
      </c>
      <c r="P2963" s="167"/>
      <c r="Q2963" s="167" t="s">
        <v>3527</v>
      </c>
      <c r="R2963" s="167" t="s">
        <v>3528</v>
      </c>
      <c r="S2963" s="169">
        <v>1</v>
      </c>
      <c r="T2963" s="167" t="s">
        <v>3535</v>
      </c>
      <c r="U2963" s="169" t="s">
        <v>3536</v>
      </c>
      <c r="V2963" s="167" t="s">
        <v>7376</v>
      </c>
      <c r="W2963" s="167" t="s">
        <v>7377</v>
      </c>
      <c r="X2963" s="170" t="s">
        <v>157</v>
      </c>
      <c r="Y2963" s="171" t="s">
        <v>388</v>
      </c>
      <c r="Z2963" s="167" t="s">
        <v>853</v>
      </c>
      <c r="AA2963" s="176">
        <v>70000</v>
      </c>
      <c r="AB2963" s="167" t="s">
        <v>11254</v>
      </c>
      <c r="AC2963" s="176">
        <v>70000</v>
      </c>
      <c r="AD2963" s="167" t="s">
        <v>11254</v>
      </c>
      <c r="AE2963" s="176">
        <v>22.4</v>
      </c>
    </row>
    <row r="2964" spans="1:31">
      <c r="A2964" s="178">
        <v>108287540060</v>
      </c>
      <c r="B2964" s="166">
        <v>46170</v>
      </c>
      <c r="C2964" s="167" t="s">
        <v>3524</v>
      </c>
      <c r="D2964" s="167" t="s">
        <v>3525</v>
      </c>
      <c r="E2964" s="167" t="s">
        <v>3526</v>
      </c>
      <c r="F2964" s="167" t="s">
        <v>3501</v>
      </c>
      <c r="G2964" s="167" t="s">
        <v>3502</v>
      </c>
      <c r="H2964" s="168">
        <v>46171</v>
      </c>
      <c r="I2964" s="167"/>
      <c r="J2964" s="169">
        <v>26161</v>
      </c>
      <c r="K2964" s="167" t="s">
        <v>55</v>
      </c>
      <c r="L2964" s="169">
        <v>2</v>
      </c>
      <c r="M2964" s="167" t="s">
        <v>3513</v>
      </c>
      <c r="N2964" s="169">
        <v>2.4</v>
      </c>
      <c r="O2964" s="167" t="s">
        <v>3505</v>
      </c>
      <c r="P2964" s="167"/>
      <c r="Q2964" s="167" t="s">
        <v>3527</v>
      </c>
      <c r="R2964" s="167" t="s">
        <v>3528</v>
      </c>
      <c r="S2964" s="169">
        <v>1</v>
      </c>
      <c r="T2964" s="167" t="s">
        <v>3703</v>
      </c>
      <c r="U2964" s="169" t="s">
        <v>3704</v>
      </c>
      <c r="V2964" s="167" t="s">
        <v>4154</v>
      </c>
      <c r="W2964" s="167" t="s">
        <v>4155</v>
      </c>
      <c r="X2964" s="170" t="s">
        <v>159</v>
      </c>
      <c r="Y2964" s="171" t="s">
        <v>391</v>
      </c>
      <c r="Z2964" s="167" t="s">
        <v>855</v>
      </c>
      <c r="AA2964" s="176">
        <v>357</v>
      </c>
      <c r="AB2964" s="167" t="s">
        <v>11254</v>
      </c>
      <c r="AC2964" s="176">
        <v>357</v>
      </c>
      <c r="AD2964" s="167" t="s">
        <v>11254</v>
      </c>
      <c r="AE2964" s="176">
        <v>1785</v>
      </c>
    </row>
    <row r="2965" spans="1:31">
      <c r="A2965" s="178">
        <v>108287560250</v>
      </c>
      <c r="B2965" s="166">
        <v>46170</v>
      </c>
      <c r="C2965" s="167" t="s">
        <v>3524</v>
      </c>
      <c r="D2965" s="167" t="s">
        <v>3525</v>
      </c>
      <c r="E2965" s="167" t="s">
        <v>3526</v>
      </c>
      <c r="F2965" s="167" t="s">
        <v>3501</v>
      </c>
      <c r="G2965" s="167" t="s">
        <v>3502</v>
      </c>
      <c r="H2965" s="168">
        <v>46171</v>
      </c>
      <c r="I2965" s="167"/>
      <c r="J2965" s="169">
        <v>26161</v>
      </c>
      <c r="K2965" s="167" t="s">
        <v>55</v>
      </c>
      <c r="L2965" s="169">
        <v>1</v>
      </c>
      <c r="M2965" s="167" t="s">
        <v>3513</v>
      </c>
      <c r="N2965" s="169">
        <v>3.2</v>
      </c>
      <c r="O2965" s="167" t="s">
        <v>3505</v>
      </c>
      <c r="P2965" s="167"/>
      <c r="Q2965" s="167" t="s">
        <v>3527</v>
      </c>
      <c r="R2965" s="167" t="s">
        <v>3528</v>
      </c>
      <c r="S2965" s="169">
        <v>1</v>
      </c>
      <c r="T2965" s="167" t="s">
        <v>3587</v>
      </c>
      <c r="U2965" s="169" t="s">
        <v>3588</v>
      </c>
      <c r="V2965" s="167" t="s">
        <v>7378</v>
      </c>
      <c r="W2965" s="167" t="s">
        <v>7379</v>
      </c>
      <c r="X2965" s="170" t="s">
        <v>160</v>
      </c>
      <c r="Y2965" s="171" t="s">
        <v>386</v>
      </c>
      <c r="Z2965" s="167" t="s">
        <v>857</v>
      </c>
      <c r="AA2965" s="176">
        <v>480</v>
      </c>
      <c r="AB2965" s="167" t="s">
        <v>11254</v>
      </c>
      <c r="AC2965" s="176">
        <v>480</v>
      </c>
      <c r="AD2965" s="167" t="s">
        <v>11254</v>
      </c>
      <c r="AE2965" s="176">
        <v>1440</v>
      </c>
    </row>
    <row r="2966" spans="1:31">
      <c r="A2966" s="178">
        <v>108287600740</v>
      </c>
      <c r="B2966" s="166">
        <v>46170</v>
      </c>
      <c r="C2966" s="167" t="s">
        <v>3524</v>
      </c>
      <c r="D2966" s="167" t="s">
        <v>3525</v>
      </c>
      <c r="E2966" s="167" t="s">
        <v>3526</v>
      </c>
      <c r="F2966" s="167" t="s">
        <v>3501</v>
      </c>
      <c r="G2966" s="167" t="s">
        <v>3502</v>
      </c>
      <c r="H2966" s="168">
        <v>46171</v>
      </c>
      <c r="I2966" s="167"/>
      <c r="J2966" s="169">
        <v>26161</v>
      </c>
      <c r="K2966" s="167" t="s">
        <v>55</v>
      </c>
      <c r="L2966" s="169">
        <v>2</v>
      </c>
      <c r="M2966" s="167" t="s">
        <v>3513</v>
      </c>
      <c r="N2966" s="169">
        <v>29.4</v>
      </c>
      <c r="O2966" s="167" t="s">
        <v>3505</v>
      </c>
      <c r="P2966" s="167"/>
      <c r="Q2966" s="167" t="s">
        <v>3527</v>
      </c>
      <c r="R2966" s="167" t="s">
        <v>3528</v>
      </c>
      <c r="S2966" s="169">
        <v>2</v>
      </c>
      <c r="T2966" s="167" t="s">
        <v>3529</v>
      </c>
      <c r="U2966" s="169" t="s">
        <v>3530</v>
      </c>
      <c r="V2966" s="167" t="s">
        <v>6197</v>
      </c>
      <c r="W2966" s="167" t="s">
        <v>6198</v>
      </c>
      <c r="X2966" s="170" t="s">
        <v>157</v>
      </c>
      <c r="Y2966" s="171" t="s">
        <v>351</v>
      </c>
      <c r="Z2966" s="167" t="s">
        <v>860</v>
      </c>
      <c r="AA2966" s="176">
        <v>2340</v>
      </c>
      <c r="AB2966" s="167" t="s">
        <v>11254</v>
      </c>
      <c r="AC2966" s="176">
        <v>2340</v>
      </c>
      <c r="AD2966" s="167" t="s">
        <v>11254</v>
      </c>
      <c r="AE2966" s="176">
        <v>90090</v>
      </c>
    </row>
    <row r="2967" spans="1:31">
      <c r="A2967" s="178">
        <v>108287600740</v>
      </c>
      <c r="B2967" s="166">
        <v>46170</v>
      </c>
      <c r="C2967" s="167" t="s">
        <v>3524</v>
      </c>
      <c r="D2967" s="167" t="s">
        <v>3525</v>
      </c>
      <c r="E2967" s="167" t="s">
        <v>3526</v>
      </c>
      <c r="F2967" s="167" t="s">
        <v>3501</v>
      </c>
      <c r="G2967" s="167" t="s">
        <v>3502</v>
      </c>
      <c r="H2967" s="168">
        <v>46171</v>
      </c>
      <c r="I2967" s="167"/>
      <c r="J2967" s="169">
        <v>26161</v>
      </c>
      <c r="K2967" s="167" t="s">
        <v>55</v>
      </c>
      <c r="L2967" s="169">
        <v>2</v>
      </c>
      <c r="M2967" s="167" t="s">
        <v>3513</v>
      </c>
      <c r="N2967" s="169">
        <v>29.4</v>
      </c>
      <c r="O2967" s="167" t="s">
        <v>3505</v>
      </c>
      <c r="P2967" s="167"/>
      <c r="Q2967" s="167" t="s">
        <v>3527</v>
      </c>
      <c r="R2967" s="167" t="s">
        <v>3528</v>
      </c>
      <c r="S2967" s="169">
        <v>1</v>
      </c>
      <c r="T2967" s="167" t="s">
        <v>3529</v>
      </c>
      <c r="U2967" s="169" t="s">
        <v>3530</v>
      </c>
      <c r="V2967" s="167" t="s">
        <v>6197</v>
      </c>
      <c r="W2967" s="167" t="s">
        <v>6198</v>
      </c>
      <c r="X2967" s="170" t="s">
        <v>157</v>
      </c>
      <c r="Y2967" s="171" t="s">
        <v>351</v>
      </c>
      <c r="Z2967" s="167" t="s">
        <v>860</v>
      </c>
      <c r="AA2967" s="176">
        <v>3600</v>
      </c>
      <c r="AB2967" s="167" t="s">
        <v>11254</v>
      </c>
      <c r="AC2967" s="176">
        <v>3600</v>
      </c>
      <c r="AD2967" s="167" t="s">
        <v>11254</v>
      </c>
      <c r="AE2967" s="176">
        <v>138600</v>
      </c>
    </row>
    <row r="2968" spans="1:31">
      <c r="A2968" s="178">
        <v>108287997900</v>
      </c>
      <c r="B2968" s="166">
        <v>46170</v>
      </c>
      <c r="C2968" s="167" t="s">
        <v>3524</v>
      </c>
      <c r="D2968" s="167" t="s">
        <v>3525</v>
      </c>
      <c r="E2968" s="167" t="s">
        <v>3526</v>
      </c>
      <c r="F2968" s="167" t="s">
        <v>3501</v>
      </c>
      <c r="G2968" s="167" t="s">
        <v>3502</v>
      </c>
      <c r="H2968" s="168">
        <v>46171</v>
      </c>
      <c r="I2968" s="167"/>
      <c r="J2968" s="169">
        <v>26161</v>
      </c>
      <c r="K2968" s="167" t="s">
        <v>55</v>
      </c>
      <c r="L2968" s="169">
        <v>9</v>
      </c>
      <c r="M2968" s="167" t="s">
        <v>3513</v>
      </c>
      <c r="N2968" s="169">
        <v>9</v>
      </c>
      <c r="O2968" s="167" t="s">
        <v>3505</v>
      </c>
      <c r="P2968" s="167"/>
      <c r="Q2968" s="167" t="s">
        <v>3527</v>
      </c>
      <c r="R2968" s="167" t="s">
        <v>3528</v>
      </c>
      <c r="S2968" s="169">
        <v>9</v>
      </c>
      <c r="T2968" s="167" t="s">
        <v>3529</v>
      </c>
      <c r="U2968" s="169" t="s">
        <v>3530</v>
      </c>
      <c r="V2968" s="167" t="s">
        <v>6228</v>
      </c>
      <c r="W2968" s="167" t="s">
        <v>3532</v>
      </c>
      <c r="X2968" s="170" t="s">
        <v>3533</v>
      </c>
      <c r="Y2968" s="171" t="s">
        <v>395</v>
      </c>
      <c r="Z2968" s="167" t="s">
        <v>862</v>
      </c>
      <c r="AA2968" s="176">
        <v>2000</v>
      </c>
      <c r="AB2968" s="167" t="s">
        <v>11254</v>
      </c>
      <c r="AC2968" s="176">
        <v>2000</v>
      </c>
      <c r="AD2968" s="167" t="s">
        <v>11254</v>
      </c>
      <c r="AE2968" s="176">
        <v>19020</v>
      </c>
    </row>
    <row r="2969" spans="1:31">
      <c r="A2969" s="178">
        <v>108287997900</v>
      </c>
      <c r="B2969" s="166">
        <v>46170</v>
      </c>
      <c r="C2969" s="167" t="s">
        <v>3524</v>
      </c>
      <c r="D2969" s="167" t="s">
        <v>3525</v>
      </c>
      <c r="E2969" s="167" t="s">
        <v>3526</v>
      </c>
      <c r="F2969" s="167" t="s">
        <v>3501</v>
      </c>
      <c r="G2969" s="167" t="s">
        <v>3502</v>
      </c>
      <c r="H2969" s="168">
        <v>46171</v>
      </c>
      <c r="I2969" s="167"/>
      <c r="J2969" s="169">
        <v>26161</v>
      </c>
      <c r="K2969" s="167" t="s">
        <v>55</v>
      </c>
      <c r="L2969" s="169">
        <v>9</v>
      </c>
      <c r="M2969" s="167" t="s">
        <v>3513</v>
      </c>
      <c r="N2969" s="169">
        <v>9</v>
      </c>
      <c r="O2969" s="167" t="s">
        <v>3505</v>
      </c>
      <c r="P2969" s="167"/>
      <c r="Q2969" s="167" t="s">
        <v>3527</v>
      </c>
      <c r="R2969" s="167" t="s">
        <v>3528</v>
      </c>
      <c r="S2969" s="169">
        <v>8</v>
      </c>
      <c r="T2969" s="167" t="s">
        <v>3545</v>
      </c>
      <c r="U2969" s="169" t="s">
        <v>3546</v>
      </c>
      <c r="V2969" s="167" t="s">
        <v>7380</v>
      </c>
      <c r="W2969" s="167" t="s">
        <v>7381</v>
      </c>
      <c r="X2969" s="170" t="s">
        <v>160</v>
      </c>
      <c r="Y2969" s="171" t="s">
        <v>395</v>
      </c>
      <c r="Z2969" s="167" t="s">
        <v>862</v>
      </c>
      <c r="AA2969" s="176">
        <v>3000</v>
      </c>
      <c r="AB2969" s="167" t="s">
        <v>11254</v>
      </c>
      <c r="AC2969" s="176">
        <v>3000</v>
      </c>
      <c r="AD2969" s="167" t="s">
        <v>11254</v>
      </c>
      <c r="AE2969" s="176">
        <v>552</v>
      </c>
    </row>
    <row r="2970" spans="1:31">
      <c r="A2970" s="178">
        <v>108287997900</v>
      </c>
      <c r="B2970" s="166">
        <v>46170</v>
      </c>
      <c r="C2970" s="167" t="s">
        <v>3524</v>
      </c>
      <c r="D2970" s="167" t="s">
        <v>3525</v>
      </c>
      <c r="E2970" s="167" t="s">
        <v>3526</v>
      </c>
      <c r="F2970" s="167" t="s">
        <v>3501</v>
      </c>
      <c r="G2970" s="167" t="s">
        <v>3502</v>
      </c>
      <c r="H2970" s="168">
        <v>46171</v>
      </c>
      <c r="I2970" s="167"/>
      <c r="J2970" s="169">
        <v>26161</v>
      </c>
      <c r="K2970" s="167" t="s">
        <v>55</v>
      </c>
      <c r="L2970" s="169">
        <v>9</v>
      </c>
      <c r="M2970" s="167" t="s">
        <v>3513</v>
      </c>
      <c r="N2970" s="169">
        <v>9</v>
      </c>
      <c r="O2970" s="167" t="s">
        <v>3505</v>
      </c>
      <c r="P2970" s="167"/>
      <c r="Q2970" s="167" t="s">
        <v>3527</v>
      </c>
      <c r="R2970" s="167" t="s">
        <v>3528</v>
      </c>
      <c r="S2970" s="169">
        <v>7</v>
      </c>
      <c r="T2970" s="167" t="s">
        <v>3529</v>
      </c>
      <c r="U2970" s="169" t="s">
        <v>3530</v>
      </c>
      <c r="V2970" s="167" t="s">
        <v>7382</v>
      </c>
      <c r="W2970" s="167" t="s">
        <v>7383</v>
      </c>
      <c r="X2970" s="170" t="s">
        <v>160</v>
      </c>
      <c r="Y2970" s="171" t="s">
        <v>395</v>
      </c>
      <c r="Z2970" s="167" t="s">
        <v>862</v>
      </c>
      <c r="AA2970" s="176">
        <v>30000</v>
      </c>
      <c r="AB2970" s="167" t="s">
        <v>11254</v>
      </c>
      <c r="AC2970" s="176">
        <v>30000</v>
      </c>
      <c r="AD2970" s="167" t="s">
        <v>11254</v>
      </c>
      <c r="AE2970" s="176">
        <v>306</v>
      </c>
    </row>
    <row r="2971" spans="1:31">
      <c r="A2971" s="178">
        <v>108287997900</v>
      </c>
      <c r="B2971" s="166">
        <v>46170</v>
      </c>
      <c r="C2971" s="167" t="s">
        <v>3524</v>
      </c>
      <c r="D2971" s="167" t="s">
        <v>3525</v>
      </c>
      <c r="E2971" s="167" t="s">
        <v>3526</v>
      </c>
      <c r="F2971" s="167" t="s">
        <v>3501</v>
      </c>
      <c r="G2971" s="167" t="s">
        <v>3502</v>
      </c>
      <c r="H2971" s="168">
        <v>46171</v>
      </c>
      <c r="I2971" s="167"/>
      <c r="J2971" s="169">
        <v>26161</v>
      </c>
      <c r="K2971" s="167" t="s">
        <v>55</v>
      </c>
      <c r="L2971" s="169">
        <v>9</v>
      </c>
      <c r="M2971" s="167" t="s">
        <v>3513</v>
      </c>
      <c r="N2971" s="169">
        <v>9</v>
      </c>
      <c r="O2971" s="167" t="s">
        <v>3505</v>
      </c>
      <c r="P2971" s="167"/>
      <c r="Q2971" s="167" t="s">
        <v>3527</v>
      </c>
      <c r="R2971" s="167" t="s">
        <v>3528</v>
      </c>
      <c r="S2971" s="169">
        <v>6</v>
      </c>
      <c r="T2971" s="167" t="s">
        <v>3535</v>
      </c>
      <c r="U2971" s="169" t="s">
        <v>3536</v>
      </c>
      <c r="V2971" s="167" t="s">
        <v>7384</v>
      </c>
      <c r="W2971" s="167" t="s">
        <v>7385</v>
      </c>
      <c r="X2971" s="170" t="s">
        <v>162</v>
      </c>
      <c r="Y2971" s="171" t="s">
        <v>395</v>
      </c>
      <c r="Z2971" s="167" t="s">
        <v>862</v>
      </c>
      <c r="AA2971" s="176">
        <v>10000</v>
      </c>
      <c r="AB2971" s="167" t="s">
        <v>11254</v>
      </c>
      <c r="AC2971" s="176">
        <v>10000</v>
      </c>
      <c r="AD2971" s="167" t="s">
        <v>11254</v>
      </c>
      <c r="AE2971" s="176">
        <v>271.60000000000002</v>
      </c>
    </row>
    <row r="2972" spans="1:31">
      <c r="A2972" s="178">
        <v>108287997900</v>
      </c>
      <c r="B2972" s="166">
        <v>46170</v>
      </c>
      <c r="C2972" s="167" t="s">
        <v>3524</v>
      </c>
      <c r="D2972" s="167" t="s">
        <v>3525</v>
      </c>
      <c r="E2972" s="167" t="s">
        <v>3526</v>
      </c>
      <c r="F2972" s="167" t="s">
        <v>3501</v>
      </c>
      <c r="G2972" s="167" t="s">
        <v>3502</v>
      </c>
      <c r="H2972" s="168">
        <v>46171</v>
      </c>
      <c r="I2972" s="167"/>
      <c r="J2972" s="169">
        <v>26161</v>
      </c>
      <c r="K2972" s="167" t="s">
        <v>55</v>
      </c>
      <c r="L2972" s="169">
        <v>9</v>
      </c>
      <c r="M2972" s="167" t="s">
        <v>3513</v>
      </c>
      <c r="N2972" s="169">
        <v>9</v>
      </c>
      <c r="O2972" s="167" t="s">
        <v>3505</v>
      </c>
      <c r="P2972" s="167"/>
      <c r="Q2972" s="167" t="s">
        <v>3527</v>
      </c>
      <c r="R2972" s="167" t="s">
        <v>3528</v>
      </c>
      <c r="S2972" s="169">
        <v>5</v>
      </c>
      <c r="T2972" s="167" t="s">
        <v>3535</v>
      </c>
      <c r="U2972" s="169" t="s">
        <v>3536</v>
      </c>
      <c r="V2972" s="167" t="s">
        <v>7386</v>
      </c>
      <c r="W2972" s="167" t="s">
        <v>7032</v>
      </c>
      <c r="X2972" s="170" t="s">
        <v>3533</v>
      </c>
      <c r="Y2972" s="171" t="s">
        <v>395</v>
      </c>
      <c r="Z2972" s="167" t="s">
        <v>862</v>
      </c>
      <c r="AA2972" s="176">
        <v>30000</v>
      </c>
      <c r="AB2972" s="167" t="s">
        <v>11254</v>
      </c>
      <c r="AC2972" s="176">
        <v>30000</v>
      </c>
      <c r="AD2972" s="167" t="s">
        <v>11254</v>
      </c>
      <c r="AE2972" s="176">
        <v>57</v>
      </c>
    </row>
    <row r="2973" spans="1:31">
      <c r="A2973" s="178">
        <v>108287997900</v>
      </c>
      <c r="B2973" s="166">
        <v>46170</v>
      </c>
      <c r="C2973" s="167" t="s">
        <v>3524</v>
      </c>
      <c r="D2973" s="167" t="s">
        <v>3525</v>
      </c>
      <c r="E2973" s="167" t="s">
        <v>3526</v>
      </c>
      <c r="F2973" s="167" t="s">
        <v>3501</v>
      </c>
      <c r="G2973" s="167" t="s">
        <v>3502</v>
      </c>
      <c r="H2973" s="168">
        <v>46171</v>
      </c>
      <c r="I2973" s="167"/>
      <c r="J2973" s="169">
        <v>26161</v>
      </c>
      <c r="K2973" s="167" t="s">
        <v>55</v>
      </c>
      <c r="L2973" s="169">
        <v>9</v>
      </c>
      <c r="M2973" s="167" t="s">
        <v>3513</v>
      </c>
      <c r="N2973" s="169">
        <v>9</v>
      </c>
      <c r="O2973" s="167" t="s">
        <v>3505</v>
      </c>
      <c r="P2973" s="167"/>
      <c r="Q2973" s="167" t="s">
        <v>3527</v>
      </c>
      <c r="R2973" s="167" t="s">
        <v>3528</v>
      </c>
      <c r="S2973" s="169">
        <v>4</v>
      </c>
      <c r="T2973" s="167" t="s">
        <v>3560</v>
      </c>
      <c r="U2973" s="169" t="s">
        <v>3561</v>
      </c>
      <c r="V2973" s="167" t="s">
        <v>7293</v>
      </c>
      <c r="W2973" s="167" t="s">
        <v>7294</v>
      </c>
      <c r="X2973" s="170" t="s">
        <v>3533</v>
      </c>
      <c r="Y2973" s="171" t="s">
        <v>395</v>
      </c>
      <c r="Z2973" s="167" t="s">
        <v>862</v>
      </c>
      <c r="AA2973" s="176">
        <v>24000</v>
      </c>
      <c r="AB2973" s="167" t="s">
        <v>11254</v>
      </c>
      <c r="AC2973" s="176">
        <v>24000</v>
      </c>
      <c r="AD2973" s="167" t="s">
        <v>11254</v>
      </c>
      <c r="AE2973" s="176">
        <v>219.36</v>
      </c>
    </row>
    <row r="2974" spans="1:31">
      <c r="A2974" s="178">
        <v>108287997900</v>
      </c>
      <c r="B2974" s="166">
        <v>46170</v>
      </c>
      <c r="C2974" s="167" t="s">
        <v>3524</v>
      </c>
      <c r="D2974" s="167" t="s">
        <v>3525</v>
      </c>
      <c r="E2974" s="167" t="s">
        <v>3526</v>
      </c>
      <c r="F2974" s="167" t="s">
        <v>3501</v>
      </c>
      <c r="G2974" s="167" t="s">
        <v>3502</v>
      </c>
      <c r="H2974" s="168">
        <v>46171</v>
      </c>
      <c r="I2974" s="167"/>
      <c r="J2974" s="169">
        <v>26161</v>
      </c>
      <c r="K2974" s="167" t="s">
        <v>55</v>
      </c>
      <c r="L2974" s="169">
        <v>9</v>
      </c>
      <c r="M2974" s="167" t="s">
        <v>3513</v>
      </c>
      <c r="N2974" s="169">
        <v>9</v>
      </c>
      <c r="O2974" s="167" t="s">
        <v>3505</v>
      </c>
      <c r="P2974" s="167"/>
      <c r="Q2974" s="167" t="s">
        <v>3527</v>
      </c>
      <c r="R2974" s="167" t="s">
        <v>3528</v>
      </c>
      <c r="S2974" s="169">
        <v>3</v>
      </c>
      <c r="T2974" s="167" t="s">
        <v>3529</v>
      </c>
      <c r="U2974" s="169" t="s">
        <v>3530</v>
      </c>
      <c r="V2974" s="167" t="s">
        <v>7387</v>
      </c>
      <c r="W2974" s="167" t="s">
        <v>4442</v>
      </c>
      <c r="X2974" s="170" t="s">
        <v>157</v>
      </c>
      <c r="Y2974" s="171" t="s">
        <v>395</v>
      </c>
      <c r="Z2974" s="167" t="s">
        <v>862</v>
      </c>
      <c r="AA2974" s="176">
        <v>10000</v>
      </c>
      <c r="AB2974" s="167" t="s">
        <v>11254</v>
      </c>
      <c r="AC2974" s="176">
        <v>10000</v>
      </c>
      <c r="AD2974" s="167" t="s">
        <v>11254</v>
      </c>
      <c r="AE2974" s="176">
        <v>1235.8</v>
      </c>
    </row>
    <row r="2975" spans="1:31">
      <c r="A2975" s="178">
        <v>108287997900</v>
      </c>
      <c r="B2975" s="166">
        <v>46170</v>
      </c>
      <c r="C2975" s="167" t="s">
        <v>3524</v>
      </c>
      <c r="D2975" s="167" t="s">
        <v>3525</v>
      </c>
      <c r="E2975" s="167" t="s">
        <v>3526</v>
      </c>
      <c r="F2975" s="167" t="s">
        <v>3501</v>
      </c>
      <c r="G2975" s="167" t="s">
        <v>3502</v>
      </c>
      <c r="H2975" s="168">
        <v>46171</v>
      </c>
      <c r="I2975" s="167"/>
      <c r="J2975" s="169">
        <v>26161</v>
      </c>
      <c r="K2975" s="167" t="s">
        <v>55</v>
      </c>
      <c r="L2975" s="169">
        <v>9</v>
      </c>
      <c r="M2975" s="167" t="s">
        <v>3513</v>
      </c>
      <c r="N2975" s="169">
        <v>9</v>
      </c>
      <c r="O2975" s="167" t="s">
        <v>3505</v>
      </c>
      <c r="P2975" s="167"/>
      <c r="Q2975" s="167" t="s">
        <v>3527</v>
      </c>
      <c r="R2975" s="167" t="s">
        <v>3528</v>
      </c>
      <c r="S2975" s="169">
        <v>2</v>
      </c>
      <c r="T2975" s="167" t="s">
        <v>3545</v>
      </c>
      <c r="U2975" s="169" t="s">
        <v>3546</v>
      </c>
      <c r="V2975" s="167" t="s">
        <v>7388</v>
      </c>
      <c r="W2975" s="167" t="s">
        <v>3548</v>
      </c>
      <c r="X2975" s="170" t="s">
        <v>3533</v>
      </c>
      <c r="Y2975" s="171" t="s">
        <v>395</v>
      </c>
      <c r="Z2975" s="167" t="s">
        <v>862</v>
      </c>
      <c r="AA2975" s="176">
        <v>45000</v>
      </c>
      <c r="AB2975" s="167" t="s">
        <v>11254</v>
      </c>
      <c r="AC2975" s="176">
        <v>45000</v>
      </c>
      <c r="AD2975" s="167" t="s">
        <v>11254</v>
      </c>
      <c r="AE2975" s="176">
        <v>3460.5</v>
      </c>
    </row>
    <row r="2976" spans="1:31">
      <c r="A2976" s="178">
        <v>108287997900</v>
      </c>
      <c r="B2976" s="166">
        <v>46170</v>
      </c>
      <c r="C2976" s="167" t="s">
        <v>3524</v>
      </c>
      <c r="D2976" s="167" t="s">
        <v>3525</v>
      </c>
      <c r="E2976" s="167" t="s">
        <v>3526</v>
      </c>
      <c r="F2976" s="167" t="s">
        <v>3501</v>
      </c>
      <c r="G2976" s="167" t="s">
        <v>3502</v>
      </c>
      <c r="H2976" s="168">
        <v>46171</v>
      </c>
      <c r="I2976" s="167"/>
      <c r="J2976" s="169">
        <v>26161</v>
      </c>
      <c r="K2976" s="167" t="s">
        <v>55</v>
      </c>
      <c r="L2976" s="169">
        <v>9</v>
      </c>
      <c r="M2976" s="167" t="s">
        <v>3513</v>
      </c>
      <c r="N2976" s="169">
        <v>9</v>
      </c>
      <c r="O2976" s="167" t="s">
        <v>3505</v>
      </c>
      <c r="P2976" s="167"/>
      <c r="Q2976" s="167" t="s">
        <v>3527</v>
      </c>
      <c r="R2976" s="167" t="s">
        <v>3528</v>
      </c>
      <c r="S2976" s="169">
        <v>1</v>
      </c>
      <c r="T2976" s="167" t="s">
        <v>3535</v>
      </c>
      <c r="U2976" s="169" t="s">
        <v>3536</v>
      </c>
      <c r="V2976" s="167" t="s">
        <v>7386</v>
      </c>
      <c r="W2976" s="167" t="s">
        <v>7032</v>
      </c>
      <c r="X2976" s="170" t="s">
        <v>3533</v>
      </c>
      <c r="Y2976" s="171" t="s">
        <v>395</v>
      </c>
      <c r="Z2976" s="167" t="s">
        <v>862</v>
      </c>
      <c r="AA2976" s="176">
        <v>10000</v>
      </c>
      <c r="AB2976" s="167" t="s">
        <v>11254</v>
      </c>
      <c r="AC2976" s="176">
        <v>10000</v>
      </c>
      <c r="AD2976" s="167" t="s">
        <v>11254</v>
      </c>
      <c r="AE2976" s="176">
        <v>19</v>
      </c>
    </row>
    <row r="2977" spans="1:31">
      <c r="A2977" s="178">
        <v>108288020040</v>
      </c>
      <c r="B2977" s="166">
        <v>46170</v>
      </c>
      <c r="C2977" s="167" t="s">
        <v>3524</v>
      </c>
      <c r="D2977" s="167" t="s">
        <v>3525</v>
      </c>
      <c r="E2977" s="167" t="s">
        <v>3526</v>
      </c>
      <c r="F2977" s="167" t="s">
        <v>3501</v>
      </c>
      <c r="G2977" s="167" t="s">
        <v>3502</v>
      </c>
      <c r="H2977" s="168">
        <v>46171</v>
      </c>
      <c r="I2977" s="167"/>
      <c r="J2977" s="169">
        <v>26161</v>
      </c>
      <c r="K2977" s="167" t="s">
        <v>55</v>
      </c>
      <c r="L2977" s="169">
        <v>2</v>
      </c>
      <c r="M2977" s="167" t="s">
        <v>3513</v>
      </c>
      <c r="N2977" s="169">
        <v>9.4</v>
      </c>
      <c r="O2977" s="167" t="s">
        <v>3505</v>
      </c>
      <c r="P2977" s="167"/>
      <c r="Q2977" s="167" t="s">
        <v>3514</v>
      </c>
      <c r="R2977" s="167" t="s">
        <v>3528</v>
      </c>
      <c r="S2977" s="169">
        <v>2</v>
      </c>
      <c r="T2977" s="167" t="s">
        <v>3529</v>
      </c>
      <c r="U2977" s="169" t="s">
        <v>3530</v>
      </c>
      <c r="V2977" s="167" t="s">
        <v>4267</v>
      </c>
      <c r="W2977" s="167" t="s">
        <v>4268</v>
      </c>
      <c r="X2977" s="170" t="s">
        <v>157</v>
      </c>
      <c r="Y2977" s="171" t="s">
        <v>3216</v>
      </c>
      <c r="Z2977" s="167" t="s">
        <v>865</v>
      </c>
      <c r="AA2977" s="176">
        <v>310</v>
      </c>
      <c r="AB2977" s="167" t="s">
        <v>11254</v>
      </c>
      <c r="AC2977" s="176">
        <v>310</v>
      </c>
      <c r="AD2977" s="167" t="s">
        <v>11254</v>
      </c>
      <c r="AE2977" s="176">
        <v>22282.799999999999</v>
      </c>
    </row>
    <row r="2978" spans="1:31">
      <c r="A2978" s="178">
        <v>108288020040</v>
      </c>
      <c r="B2978" s="166">
        <v>46170</v>
      </c>
      <c r="C2978" s="167" t="s">
        <v>3524</v>
      </c>
      <c r="D2978" s="167" t="s">
        <v>3525</v>
      </c>
      <c r="E2978" s="167" t="s">
        <v>3526</v>
      </c>
      <c r="F2978" s="167" t="s">
        <v>3501</v>
      </c>
      <c r="G2978" s="167" t="s">
        <v>3502</v>
      </c>
      <c r="H2978" s="168">
        <v>46171</v>
      </c>
      <c r="I2978" s="167"/>
      <c r="J2978" s="169">
        <v>26161</v>
      </c>
      <c r="K2978" s="167" t="s">
        <v>55</v>
      </c>
      <c r="L2978" s="169">
        <v>2</v>
      </c>
      <c r="M2978" s="167" t="s">
        <v>3513</v>
      </c>
      <c r="N2978" s="169">
        <v>9.4</v>
      </c>
      <c r="O2978" s="167" t="s">
        <v>3505</v>
      </c>
      <c r="P2978" s="167"/>
      <c r="Q2978" s="167" t="s">
        <v>3514</v>
      </c>
      <c r="R2978" s="167" t="s">
        <v>3528</v>
      </c>
      <c r="S2978" s="169">
        <v>1</v>
      </c>
      <c r="T2978" s="167" t="s">
        <v>3529</v>
      </c>
      <c r="U2978" s="169" t="s">
        <v>3530</v>
      </c>
      <c r="V2978" s="167" t="s">
        <v>4267</v>
      </c>
      <c r="W2978" s="167" t="s">
        <v>4268</v>
      </c>
      <c r="X2978" s="170" t="s">
        <v>157</v>
      </c>
      <c r="Y2978" s="171" t="s">
        <v>3216</v>
      </c>
      <c r="Z2978" s="167" t="s">
        <v>865</v>
      </c>
      <c r="AA2978" s="176">
        <v>5690</v>
      </c>
      <c r="AB2978" s="167" t="s">
        <v>11254</v>
      </c>
      <c r="AC2978" s="176">
        <v>5690</v>
      </c>
      <c r="AD2978" s="167" t="s">
        <v>11254</v>
      </c>
      <c r="AE2978" s="176">
        <v>408997.2</v>
      </c>
    </row>
    <row r="2979" spans="1:31">
      <c r="A2979" s="178">
        <v>108288030100</v>
      </c>
      <c r="B2979" s="166">
        <v>46170</v>
      </c>
      <c r="C2979" s="167" t="s">
        <v>3524</v>
      </c>
      <c r="D2979" s="167" t="s">
        <v>3525</v>
      </c>
      <c r="E2979" s="167" t="s">
        <v>3526</v>
      </c>
      <c r="F2979" s="167" t="s">
        <v>3501</v>
      </c>
      <c r="G2979" s="167" t="s">
        <v>3502</v>
      </c>
      <c r="H2979" s="168">
        <v>46171</v>
      </c>
      <c r="I2979" s="167"/>
      <c r="J2979" s="169">
        <v>26161</v>
      </c>
      <c r="K2979" s="167" t="s">
        <v>55</v>
      </c>
      <c r="L2979" s="169">
        <v>1</v>
      </c>
      <c r="M2979" s="167" t="s">
        <v>3513</v>
      </c>
      <c r="N2979" s="169">
        <v>10.3</v>
      </c>
      <c r="O2979" s="167" t="s">
        <v>3505</v>
      </c>
      <c r="P2979" s="167"/>
      <c r="Q2979" s="167" t="s">
        <v>3527</v>
      </c>
      <c r="R2979" s="167" t="s">
        <v>3528</v>
      </c>
      <c r="S2979" s="169">
        <v>9</v>
      </c>
      <c r="T2979" s="167" t="s">
        <v>3560</v>
      </c>
      <c r="U2979" s="169" t="s">
        <v>3561</v>
      </c>
      <c r="V2979" s="167" t="s">
        <v>7389</v>
      </c>
      <c r="W2979" s="167" t="s">
        <v>7390</v>
      </c>
      <c r="X2979" s="170" t="s">
        <v>165</v>
      </c>
      <c r="Y2979" s="171" t="s">
        <v>389</v>
      </c>
      <c r="Z2979" s="167" t="s">
        <v>867</v>
      </c>
      <c r="AA2979" s="176">
        <v>4000</v>
      </c>
      <c r="AB2979" s="167" t="s">
        <v>11254</v>
      </c>
      <c r="AC2979" s="176">
        <v>4000</v>
      </c>
      <c r="AD2979" s="167" t="s">
        <v>11254</v>
      </c>
      <c r="AE2979" s="176">
        <v>24.8</v>
      </c>
    </row>
    <row r="2980" spans="1:31">
      <c r="A2980" s="178">
        <v>108288030100</v>
      </c>
      <c r="B2980" s="166">
        <v>46170</v>
      </c>
      <c r="C2980" s="167" t="s">
        <v>3524</v>
      </c>
      <c r="D2980" s="167" t="s">
        <v>3525</v>
      </c>
      <c r="E2980" s="167" t="s">
        <v>3526</v>
      </c>
      <c r="F2980" s="167" t="s">
        <v>3501</v>
      </c>
      <c r="G2980" s="167" t="s">
        <v>3502</v>
      </c>
      <c r="H2980" s="168">
        <v>46171</v>
      </c>
      <c r="I2980" s="167"/>
      <c r="J2980" s="169">
        <v>26161</v>
      </c>
      <c r="K2980" s="167" t="s">
        <v>55</v>
      </c>
      <c r="L2980" s="169">
        <v>1</v>
      </c>
      <c r="M2980" s="167" t="s">
        <v>3513</v>
      </c>
      <c r="N2980" s="169">
        <v>10.3</v>
      </c>
      <c r="O2980" s="167" t="s">
        <v>3505</v>
      </c>
      <c r="P2980" s="167"/>
      <c r="Q2980" s="167" t="s">
        <v>3527</v>
      </c>
      <c r="R2980" s="167" t="s">
        <v>3528</v>
      </c>
      <c r="S2980" s="169">
        <v>8</v>
      </c>
      <c r="T2980" s="167" t="s">
        <v>3560</v>
      </c>
      <c r="U2980" s="169" t="s">
        <v>3561</v>
      </c>
      <c r="V2980" s="167" t="s">
        <v>7278</v>
      </c>
      <c r="W2980" s="167" t="s">
        <v>7279</v>
      </c>
      <c r="X2980" s="170" t="s">
        <v>165</v>
      </c>
      <c r="Y2980" s="171" t="s">
        <v>389</v>
      </c>
      <c r="Z2980" s="167" t="s">
        <v>867</v>
      </c>
      <c r="AA2980" s="176">
        <v>3000</v>
      </c>
      <c r="AB2980" s="167" t="s">
        <v>11254</v>
      </c>
      <c r="AC2980" s="176">
        <v>3000</v>
      </c>
      <c r="AD2980" s="167" t="s">
        <v>11254</v>
      </c>
      <c r="AE2980" s="176">
        <v>249</v>
      </c>
    </row>
    <row r="2981" spans="1:31">
      <c r="A2981" s="178">
        <v>108288030100</v>
      </c>
      <c r="B2981" s="166">
        <v>46170</v>
      </c>
      <c r="C2981" s="167" t="s">
        <v>3524</v>
      </c>
      <c r="D2981" s="167" t="s">
        <v>3525</v>
      </c>
      <c r="E2981" s="167" t="s">
        <v>3526</v>
      </c>
      <c r="F2981" s="167" t="s">
        <v>3501</v>
      </c>
      <c r="G2981" s="167" t="s">
        <v>3502</v>
      </c>
      <c r="H2981" s="168">
        <v>46171</v>
      </c>
      <c r="I2981" s="167"/>
      <c r="J2981" s="169">
        <v>26161</v>
      </c>
      <c r="K2981" s="167" t="s">
        <v>55</v>
      </c>
      <c r="L2981" s="169">
        <v>1</v>
      </c>
      <c r="M2981" s="167" t="s">
        <v>3513</v>
      </c>
      <c r="N2981" s="169">
        <v>10.3</v>
      </c>
      <c r="O2981" s="167" t="s">
        <v>3505</v>
      </c>
      <c r="P2981" s="167"/>
      <c r="Q2981" s="167" t="s">
        <v>3527</v>
      </c>
      <c r="R2981" s="167" t="s">
        <v>3528</v>
      </c>
      <c r="S2981" s="169">
        <v>7</v>
      </c>
      <c r="T2981" s="167" t="s">
        <v>3560</v>
      </c>
      <c r="U2981" s="169" t="s">
        <v>3561</v>
      </c>
      <c r="V2981" s="167" t="s">
        <v>7391</v>
      </c>
      <c r="W2981" s="167" t="s">
        <v>7392</v>
      </c>
      <c r="X2981" s="170" t="s">
        <v>159</v>
      </c>
      <c r="Y2981" s="171" t="s">
        <v>389</v>
      </c>
      <c r="Z2981" s="167" t="s">
        <v>867</v>
      </c>
      <c r="AA2981" s="176">
        <v>12000</v>
      </c>
      <c r="AB2981" s="167" t="s">
        <v>11254</v>
      </c>
      <c r="AC2981" s="176">
        <v>12000</v>
      </c>
      <c r="AD2981" s="167" t="s">
        <v>11254</v>
      </c>
      <c r="AE2981" s="176">
        <v>516</v>
      </c>
    </row>
    <row r="2982" spans="1:31">
      <c r="A2982" s="178">
        <v>108288030100</v>
      </c>
      <c r="B2982" s="166">
        <v>46170</v>
      </c>
      <c r="C2982" s="167" t="s">
        <v>3524</v>
      </c>
      <c r="D2982" s="167" t="s">
        <v>3525</v>
      </c>
      <c r="E2982" s="167" t="s">
        <v>3526</v>
      </c>
      <c r="F2982" s="167" t="s">
        <v>3501</v>
      </c>
      <c r="G2982" s="167" t="s">
        <v>3502</v>
      </c>
      <c r="H2982" s="168">
        <v>46171</v>
      </c>
      <c r="I2982" s="167"/>
      <c r="J2982" s="169">
        <v>26161</v>
      </c>
      <c r="K2982" s="167" t="s">
        <v>55</v>
      </c>
      <c r="L2982" s="169">
        <v>1</v>
      </c>
      <c r="M2982" s="167" t="s">
        <v>3513</v>
      </c>
      <c r="N2982" s="169">
        <v>10.3</v>
      </c>
      <c r="O2982" s="167" t="s">
        <v>3505</v>
      </c>
      <c r="P2982" s="167"/>
      <c r="Q2982" s="167" t="s">
        <v>3527</v>
      </c>
      <c r="R2982" s="167" t="s">
        <v>3528</v>
      </c>
      <c r="S2982" s="169">
        <v>6</v>
      </c>
      <c r="T2982" s="167" t="s">
        <v>3535</v>
      </c>
      <c r="U2982" s="169" t="s">
        <v>3536</v>
      </c>
      <c r="V2982" s="167" t="s">
        <v>6746</v>
      </c>
      <c r="W2982" s="167" t="s">
        <v>6747</v>
      </c>
      <c r="X2982" s="170" t="s">
        <v>3533</v>
      </c>
      <c r="Y2982" s="171" t="s">
        <v>389</v>
      </c>
      <c r="Z2982" s="167" t="s">
        <v>867</v>
      </c>
      <c r="AA2982" s="176">
        <v>50000</v>
      </c>
      <c r="AB2982" s="167" t="s">
        <v>11254</v>
      </c>
      <c r="AC2982" s="176">
        <v>50000</v>
      </c>
      <c r="AD2982" s="167" t="s">
        <v>11254</v>
      </c>
      <c r="AE2982" s="176">
        <v>100</v>
      </c>
    </row>
    <row r="2983" spans="1:31">
      <c r="A2983" s="178">
        <v>108288030100</v>
      </c>
      <c r="B2983" s="166">
        <v>46170</v>
      </c>
      <c r="C2983" s="167" t="s">
        <v>3524</v>
      </c>
      <c r="D2983" s="167" t="s">
        <v>3525</v>
      </c>
      <c r="E2983" s="167" t="s">
        <v>3526</v>
      </c>
      <c r="F2983" s="167" t="s">
        <v>3501</v>
      </c>
      <c r="G2983" s="167" t="s">
        <v>3502</v>
      </c>
      <c r="H2983" s="168">
        <v>46171</v>
      </c>
      <c r="I2983" s="167"/>
      <c r="J2983" s="169">
        <v>26161</v>
      </c>
      <c r="K2983" s="167" t="s">
        <v>55</v>
      </c>
      <c r="L2983" s="169">
        <v>1</v>
      </c>
      <c r="M2983" s="167" t="s">
        <v>3513</v>
      </c>
      <c r="N2983" s="169">
        <v>10.3</v>
      </c>
      <c r="O2983" s="167" t="s">
        <v>3505</v>
      </c>
      <c r="P2983" s="167"/>
      <c r="Q2983" s="167" t="s">
        <v>3527</v>
      </c>
      <c r="R2983" s="167" t="s">
        <v>3528</v>
      </c>
      <c r="S2983" s="169">
        <v>5</v>
      </c>
      <c r="T2983" s="167" t="s">
        <v>3560</v>
      </c>
      <c r="U2983" s="169" t="s">
        <v>3561</v>
      </c>
      <c r="V2983" s="167" t="s">
        <v>7304</v>
      </c>
      <c r="W2983" s="167" t="s">
        <v>7305</v>
      </c>
      <c r="X2983" s="170" t="s">
        <v>3533</v>
      </c>
      <c r="Y2983" s="171" t="s">
        <v>389</v>
      </c>
      <c r="Z2983" s="167" t="s">
        <v>867</v>
      </c>
      <c r="AA2983" s="176">
        <v>8000</v>
      </c>
      <c r="AB2983" s="167" t="s">
        <v>11254</v>
      </c>
      <c r="AC2983" s="176">
        <v>8000</v>
      </c>
      <c r="AD2983" s="167" t="s">
        <v>11254</v>
      </c>
      <c r="AE2983" s="176">
        <v>176</v>
      </c>
    </row>
    <row r="2984" spans="1:31">
      <c r="A2984" s="178">
        <v>108288030100</v>
      </c>
      <c r="B2984" s="166">
        <v>46170</v>
      </c>
      <c r="C2984" s="167" t="s">
        <v>3524</v>
      </c>
      <c r="D2984" s="167" t="s">
        <v>3525</v>
      </c>
      <c r="E2984" s="167" t="s">
        <v>3526</v>
      </c>
      <c r="F2984" s="167" t="s">
        <v>3501</v>
      </c>
      <c r="G2984" s="167" t="s">
        <v>3502</v>
      </c>
      <c r="H2984" s="168">
        <v>46171</v>
      </c>
      <c r="I2984" s="167"/>
      <c r="J2984" s="169">
        <v>26161</v>
      </c>
      <c r="K2984" s="167" t="s">
        <v>55</v>
      </c>
      <c r="L2984" s="169">
        <v>1</v>
      </c>
      <c r="M2984" s="167" t="s">
        <v>3513</v>
      </c>
      <c r="N2984" s="169">
        <v>10.3</v>
      </c>
      <c r="O2984" s="167" t="s">
        <v>3505</v>
      </c>
      <c r="P2984" s="167"/>
      <c r="Q2984" s="167" t="s">
        <v>3527</v>
      </c>
      <c r="R2984" s="167" t="s">
        <v>3528</v>
      </c>
      <c r="S2984" s="169">
        <v>4</v>
      </c>
      <c r="T2984" s="167" t="s">
        <v>3535</v>
      </c>
      <c r="U2984" s="169" t="s">
        <v>3536</v>
      </c>
      <c r="V2984" s="167" t="s">
        <v>7308</v>
      </c>
      <c r="W2984" s="167" t="s">
        <v>7309</v>
      </c>
      <c r="X2984" s="170" t="s">
        <v>3533</v>
      </c>
      <c r="Y2984" s="171" t="s">
        <v>389</v>
      </c>
      <c r="Z2984" s="167" t="s">
        <v>867</v>
      </c>
      <c r="AA2984" s="176">
        <v>30000</v>
      </c>
      <c r="AB2984" s="167" t="s">
        <v>11254</v>
      </c>
      <c r="AC2984" s="176">
        <v>30000</v>
      </c>
      <c r="AD2984" s="167" t="s">
        <v>11254</v>
      </c>
      <c r="AE2984" s="176">
        <v>252.9</v>
      </c>
    </row>
    <row r="2985" spans="1:31">
      <c r="A2985" s="178">
        <v>108288030100</v>
      </c>
      <c r="B2985" s="166">
        <v>46170</v>
      </c>
      <c r="C2985" s="167" t="s">
        <v>3524</v>
      </c>
      <c r="D2985" s="167" t="s">
        <v>3525</v>
      </c>
      <c r="E2985" s="167" t="s">
        <v>3526</v>
      </c>
      <c r="F2985" s="167" t="s">
        <v>3501</v>
      </c>
      <c r="G2985" s="167" t="s">
        <v>3502</v>
      </c>
      <c r="H2985" s="168">
        <v>46171</v>
      </c>
      <c r="I2985" s="167"/>
      <c r="J2985" s="169">
        <v>26161</v>
      </c>
      <c r="K2985" s="167" t="s">
        <v>55</v>
      </c>
      <c r="L2985" s="169">
        <v>1</v>
      </c>
      <c r="M2985" s="167" t="s">
        <v>3513</v>
      </c>
      <c r="N2985" s="169">
        <v>10.3</v>
      </c>
      <c r="O2985" s="167" t="s">
        <v>3505</v>
      </c>
      <c r="P2985" s="167"/>
      <c r="Q2985" s="167" t="s">
        <v>3527</v>
      </c>
      <c r="R2985" s="167" t="s">
        <v>3528</v>
      </c>
      <c r="S2985" s="169">
        <v>3</v>
      </c>
      <c r="T2985" s="167" t="s">
        <v>3560</v>
      </c>
      <c r="U2985" s="169" t="s">
        <v>3561</v>
      </c>
      <c r="V2985" s="167" t="s">
        <v>4471</v>
      </c>
      <c r="W2985" s="167" t="s">
        <v>4472</v>
      </c>
      <c r="X2985" s="170" t="s">
        <v>3533</v>
      </c>
      <c r="Y2985" s="171" t="s">
        <v>389</v>
      </c>
      <c r="Z2985" s="167" t="s">
        <v>867</v>
      </c>
      <c r="AA2985" s="176">
        <v>16000</v>
      </c>
      <c r="AB2985" s="167" t="s">
        <v>11254</v>
      </c>
      <c r="AC2985" s="176">
        <v>16000</v>
      </c>
      <c r="AD2985" s="167" t="s">
        <v>11254</v>
      </c>
      <c r="AE2985" s="176">
        <v>1572.8</v>
      </c>
    </row>
    <row r="2986" spans="1:31">
      <c r="A2986" s="178">
        <v>108288030100</v>
      </c>
      <c r="B2986" s="166">
        <v>46170</v>
      </c>
      <c r="C2986" s="167" t="s">
        <v>3524</v>
      </c>
      <c r="D2986" s="167" t="s">
        <v>3525</v>
      </c>
      <c r="E2986" s="167" t="s">
        <v>3526</v>
      </c>
      <c r="F2986" s="167" t="s">
        <v>3501</v>
      </c>
      <c r="G2986" s="167" t="s">
        <v>3502</v>
      </c>
      <c r="H2986" s="168">
        <v>46171</v>
      </c>
      <c r="I2986" s="167"/>
      <c r="J2986" s="169">
        <v>26161</v>
      </c>
      <c r="K2986" s="167" t="s">
        <v>55</v>
      </c>
      <c r="L2986" s="169">
        <v>1</v>
      </c>
      <c r="M2986" s="167" t="s">
        <v>3513</v>
      </c>
      <c r="N2986" s="169">
        <v>10.3</v>
      </c>
      <c r="O2986" s="167" t="s">
        <v>3505</v>
      </c>
      <c r="P2986" s="167"/>
      <c r="Q2986" s="167" t="s">
        <v>3527</v>
      </c>
      <c r="R2986" s="167" t="s">
        <v>3528</v>
      </c>
      <c r="S2986" s="169">
        <v>2</v>
      </c>
      <c r="T2986" s="167" t="s">
        <v>3560</v>
      </c>
      <c r="U2986" s="169" t="s">
        <v>3561</v>
      </c>
      <c r="V2986" s="167" t="s">
        <v>7393</v>
      </c>
      <c r="W2986" s="167" t="s">
        <v>7394</v>
      </c>
      <c r="X2986" s="170" t="s">
        <v>3533</v>
      </c>
      <c r="Y2986" s="171" t="s">
        <v>389</v>
      </c>
      <c r="Z2986" s="167" t="s">
        <v>867</v>
      </c>
      <c r="AA2986" s="176">
        <v>5000</v>
      </c>
      <c r="AB2986" s="167" t="s">
        <v>11254</v>
      </c>
      <c r="AC2986" s="176">
        <v>5000</v>
      </c>
      <c r="AD2986" s="167" t="s">
        <v>11254</v>
      </c>
      <c r="AE2986" s="176">
        <v>69.5</v>
      </c>
    </row>
    <row r="2987" spans="1:31">
      <c r="A2987" s="178">
        <v>108288030100</v>
      </c>
      <c r="B2987" s="166">
        <v>46170</v>
      </c>
      <c r="C2987" s="167" t="s">
        <v>3524</v>
      </c>
      <c r="D2987" s="167" t="s">
        <v>3525</v>
      </c>
      <c r="E2987" s="167" t="s">
        <v>3526</v>
      </c>
      <c r="F2987" s="167" t="s">
        <v>3501</v>
      </c>
      <c r="G2987" s="167" t="s">
        <v>3502</v>
      </c>
      <c r="H2987" s="168">
        <v>46171</v>
      </c>
      <c r="I2987" s="167"/>
      <c r="J2987" s="169">
        <v>26161</v>
      </c>
      <c r="K2987" s="167" t="s">
        <v>55</v>
      </c>
      <c r="L2987" s="169">
        <v>1</v>
      </c>
      <c r="M2987" s="167" t="s">
        <v>3513</v>
      </c>
      <c r="N2987" s="169">
        <v>10.3</v>
      </c>
      <c r="O2987" s="167" t="s">
        <v>3505</v>
      </c>
      <c r="P2987" s="167"/>
      <c r="Q2987" s="167" t="s">
        <v>3527</v>
      </c>
      <c r="R2987" s="167" t="s">
        <v>3528</v>
      </c>
      <c r="S2987" s="169">
        <v>1</v>
      </c>
      <c r="T2987" s="167" t="s">
        <v>3717</v>
      </c>
      <c r="U2987" s="169" t="s">
        <v>3718</v>
      </c>
      <c r="V2987" s="167" t="s">
        <v>6754</v>
      </c>
      <c r="W2987" s="167" t="s">
        <v>6755</v>
      </c>
      <c r="X2987" s="170" t="s">
        <v>3533</v>
      </c>
      <c r="Y2987" s="171" t="s">
        <v>389</v>
      </c>
      <c r="Z2987" s="167" t="s">
        <v>867</v>
      </c>
      <c r="AA2987" s="176">
        <v>12000</v>
      </c>
      <c r="AB2987" s="167" t="s">
        <v>11254</v>
      </c>
      <c r="AC2987" s="176">
        <v>12000</v>
      </c>
      <c r="AD2987" s="167" t="s">
        <v>11254</v>
      </c>
      <c r="AE2987" s="176">
        <v>3084</v>
      </c>
    </row>
    <row r="2988" spans="1:31">
      <c r="A2988" s="178">
        <v>108288041630</v>
      </c>
      <c r="B2988" s="166">
        <v>46170</v>
      </c>
      <c r="C2988" s="167" t="s">
        <v>3524</v>
      </c>
      <c r="D2988" s="167" t="s">
        <v>3525</v>
      </c>
      <c r="E2988" s="167" t="s">
        <v>3526</v>
      </c>
      <c r="F2988" s="167" t="s">
        <v>3501</v>
      </c>
      <c r="G2988" s="167" t="s">
        <v>3502</v>
      </c>
      <c r="H2988" s="168">
        <v>46171</v>
      </c>
      <c r="I2988" s="167"/>
      <c r="J2988" s="169">
        <v>26161</v>
      </c>
      <c r="K2988" s="167" t="s">
        <v>55</v>
      </c>
      <c r="L2988" s="169">
        <v>1</v>
      </c>
      <c r="M2988" s="167" t="s">
        <v>3513</v>
      </c>
      <c r="N2988" s="169">
        <v>0.3</v>
      </c>
      <c r="O2988" s="167" t="s">
        <v>3505</v>
      </c>
      <c r="P2988" s="167"/>
      <c r="Q2988" s="167" t="s">
        <v>3514</v>
      </c>
      <c r="R2988" s="167" t="s">
        <v>3528</v>
      </c>
      <c r="S2988" s="169">
        <v>1</v>
      </c>
      <c r="T2988" s="167" t="s">
        <v>4051</v>
      </c>
      <c r="U2988" s="169" t="s">
        <v>4052</v>
      </c>
      <c r="V2988" s="167" t="s">
        <v>7395</v>
      </c>
      <c r="W2988" s="167" t="s">
        <v>7396</v>
      </c>
      <c r="X2988" s="170" t="s">
        <v>160</v>
      </c>
      <c r="Y2988" s="171" t="s">
        <v>3217</v>
      </c>
      <c r="Z2988" s="167" t="s">
        <v>869</v>
      </c>
      <c r="AA2988" s="176">
        <v>3000</v>
      </c>
      <c r="AB2988" s="167" t="s">
        <v>11254</v>
      </c>
      <c r="AC2988" s="176">
        <v>3000</v>
      </c>
      <c r="AD2988" s="167" t="s">
        <v>11254</v>
      </c>
      <c r="AE2988" s="176">
        <v>4320</v>
      </c>
    </row>
    <row r="2989" spans="1:31">
      <c r="A2989" s="178">
        <v>108288042660</v>
      </c>
      <c r="B2989" s="166">
        <v>46170</v>
      </c>
      <c r="C2989" s="167" t="s">
        <v>3524</v>
      </c>
      <c r="D2989" s="167" t="s">
        <v>3525</v>
      </c>
      <c r="E2989" s="167" t="s">
        <v>3526</v>
      </c>
      <c r="F2989" s="167" t="s">
        <v>3501</v>
      </c>
      <c r="G2989" s="167" t="s">
        <v>3502</v>
      </c>
      <c r="H2989" s="168">
        <v>46171</v>
      </c>
      <c r="I2989" s="167"/>
      <c r="J2989" s="169">
        <v>26161</v>
      </c>
      <c r="K2989" s="167" t="s">
        <v>55</v>
      </c>
      <c r="L2989" s="169">
        <v>1</v>
      </c>
      <c r="M2989" s="167" t="s">
        <v>3513</v>
      </c>
      <c r="N2989" s="169">
        <v>0.2</v>
      </c>
      <c r="O2989" s="167" t="s">
        <v>3505</v>
      </c>
      <c r="P2989" s="167"/>
      <c r="Q2989" s="167" t="s">
        <v>3514</v>
      </c>
      <c r="R2989" s="167" t="s">
        <v>3528</v>
      </c>
      <c r="S2989" s="169">
        <v>1</v>
      </c>
      <c r="T2989" s="167" t="s">
        <v>3540</v>
      </c>
      <c r="U2989" s="169" t="s">
        <v>3541</v>
      </c>
      <c r="V2989" s="167" t="s">
        <v>7140</v>
      </c>
      <c r="W2989" s="167" t="s">
        <v>3543</v>
      </c>
      <c r="X2989" s="170" t="s">
        <v>157</v>
      </c>
      <c r="Y2989" s="171" t="s">
        <v>3218</v>
      </c>
      <c r="Z2989" s="167" t="s">
        <v>872</v>
      </c>
      <c r="AA2989" s="176">
        <v>1345</v>
      </c>
      <c r="AB2989" s="167" t="s">
        <v>11254</v>
      </c>
      <c r="AC2989" s="176">
        <v>1345</v>
      </c>
      <c r="AD2989" s="167" t="s">
        <v>11254</v>
      </c>
      <c r="AE2989" s="176">
        <v>65.23</v>
      </c>
    </row>
    <row r="2990" spans="1:31">
      <c r="A2990" s="178">
        <v>108288050840</v>
      </c>
      <c r="B2990" s="166">
        <v>46170</v>
      </c>
      <c r="C2990" s="167" t="s">
        <v>3524</v>
      </c>
      <c r="D2990" s="167" t="s">
        <v>3525</v>
      </c>
      <c r="E2990" s="167" t="s">
        <v>3526</v>
      </c>
      <c r="F2990" s="167" t="s">
        <v>3501</v>
      </c>
      <c r="G2990" s="167" t="s">
        <v>3502</v>
      </c>
      <c r="H2990" s="168">
        <v>46171</v>
      </c>
      <c r="I2990" s="167"/>
      <c r="J2990" s="169">
        <v>26161</v>
      </c>
      <c r="K2990" s="167" t="s">
        <v>55</v>
      </c>
      <c r="L2990" s="169">
        <v>12</v>
      </c>
      <c r="M2990" s="167" t="s">
        <v>3513</v>
      </c>
      <c r="N2990" s="169">
        <v>27.9</v>
      </c>
      <c r="O2990" s="167" t="s">
        <v>3505</v>
      </c>
      <c r="P2990" s="167"/>
      <c r="Q2990" s="167" t="s">
        <v>3527</v>
      </c>
      <c r="R2990" s="167" t="s">
        <v>3528</v>
      </c>
      <c r="S2990" s="169">
        <v>30</v>
      </c>
      <c r="T2990" s="167" t="s">
        <v>3560</v>
      </c>
      <c r="U2990" s="169" t="s">
        <v>3561</v>
      </c>
      <c r="V2990" s="167" t="s">
        <v>4017</v>
      </c>
      <c r="W2990" s="167" t="s">
        <v>4018</v>
      </c>
      <c r="X2990" s="170" t="s">
        <v>157</v>
      </c>
      <c r="Y2990" s="171" t="s">
        <v>3219</v>
      </c>
      <c r="Z2990" s="167" t="s">
        <v>874</v>
      </c>
      <c r="AA2990" s="176">
        <v>12000</v>
      </c>
      <c r="AB2990" s="167" t="s">
        <v>11254</v>
      </c>
      <c r="AC2990" s="176">
        <v>12000</v>
      </c>
      <c r="AD2990" s="167" t="s">
        <v>11254</v>
      </c>
      <c r="AE2990" s="176">
        <v>70.8</v>
      </c>
    </row>
    <row r="2991" spans="1:31">
      <c r="A2991" s="178">
        <v>108288050840</v>
      </c>
      <c r="B2991" s="166">
        <v>46170</v>
      </c>
      <c r="C2991" s="167" t="s">
        <v>3524</v>
      </c>
      <c r="D2991" s="167" t="s">
        <v>3525</v>
      </c>
      <c r="E2991" s="167" t="s">
        <v>3526</v>
      </c>
      <c r="F2991" s="167" t="s">
        <v>3501</v>
      </c>
      <c r="G2991" s="167" t="s">
        <v>3502</v>
      </c>
      <c r="H2991" s="168">
        <v>46171</v>
      </c>
      <c r="I2991" s="167"/>
      <c r="J2991" s="169">
        <v>26161</v>
      </c>
      <c r="K2991" s="167" t="s">
        <v>55</v>
      </c>
      <c r="L2991" s="169">
        <v>12</v>
      </c>
      <c r="M2991" s="167" t="s">
        <v>3513</v>
      </c>
      <c r="N2991" s="169">
        <v>27.9</v>
      </c>
      <c r="O2991" s="167" t="s">
        <v>3505</v>
      </c>
      <c r="P2991" s="167"/>
      <c r="Q2991" s="167" t="s">
        <v>3527</v>
      </c>
      <c r="R2991" s="167" t="s">
        <v>3528</v>
      </c>
      <c r="S2991" s="169">
        <v>29</v>
      </c>
      <c r="T2991" s="167" t="s">
        <v>3560</v>
      </c>
      <c r="U2991" s="169" t="s">
        <v>3561</v>
      </c>
      <c r="V2991" s="167" t="s">
        <v>7397</v>
      </c>
      <c r="W2991" s="167" t="s">
        <v>7398</v>
      </c>
      <c r="X2991" s="170" t="s">
        <v>159</v>
      </c>
      <c r="Y2991" s="171" t="s">
        <v>3219</v>
      </c>
      <c r="Z2991" s="167" t="s">
        <v>874</v>
      </c>
      <c r="AA2991" s="176">
        <v>45000</v>
      </c>
      <c r="AB2991" s="167" t="s">
        <v>11254</v>
      </c>
      <c r="AC2991" s="176">
        <v>45000</v>
      </c>
      <c r="AD2991" s="167" t="s">
        <v>11254</v>
      </c>
      <c r="AE2991" s="176">
        <v>36</v>
      </c>
    </row>
    <row r="2992" spans="1:31">
      <c r="A2992" s="178">
        <v>108288050840</v>
      </c>
      <c r="B2992" s="166">
        <v>46170</v>
      </c>
      <c r="C2992" s="167" t="s">
        <v>3524</v>
      </c>
      <c r="D2992" s="167" t="s">
        <v>3525</v>
      </c>
      <c r="E2992" s="167" t="s">
        <v>3526</v>
      </c>
      <c r="F2992" s="167" t="s">
        <v>3501</v>
      </c>
      <c r="G2992" s="167" t="s">
        <v>3502</v>
      </c>
      <c r="H2992" s="168">
        <v>46171</v>
      </c>
      <c r="I2992" s="167"/>
      <c r="J2992" s="169">
        <v>26161</v>
      </c>
      <c r="K2992" s="167" t="s">
        <v>55</v>
      </c>
      <c r="L2992" s="169">
        <v>12</v>
      </c>
      <c r="M2992" s="167" t="s">
        <v>3513</v>
      </c>
      <c r="N2992" s="169">
        <v>27.9</v>
      </c>
      <c r="O2992" s="167" t="s">
        <v>3505</v>
      </c>
      <c r="P2992" s="167"/>
      <c r="Q2992" s="167" t="s">
        <v>3527</v>
      </c>
      <c r="R2992" s="167" t="s">
        <v>3528</v>
      </c>
      <c r="S2992" s="169">
        <v>28</v>
      </c>
      <c r="T2992" s="167" t="s">
        <v>3535</v>
      </c>
      <c r="U2992" s="169" t="s">
        <v>3536</v>
      </c>
      <c r="V2992" s="167" t="s">
        <v>4546</v>
      </c>
      <c r="W2992" s="167" t="s">
        <v>4547</v>
      </c>
      <c r="X2992" s="170" t="s">
        <v>157</v>
      </c>
      <c r="Y2992" s="171" t="s">
        <v>3219</v>
      </c>
      <c r="Z2992" s="167" t="s">
        <v>874</v>
      </c>
      <c r="AA2992" s="176">
        <v>250000</v>
      </c>
      <c r="AB2992" s="167" t="s">
        <v>11254</v>
      </c>
      <c r="AC2992" s="176">
        <v>250000</v>
      </c>
      <c r="AD2992" s="167" t="s">
        <v>11254</v>
      </c>
      <c r="AE2992" s="176">
        <v>1350</v>
      </c>
    </row>
    <row r="2993" spans="1:31">
      <c r="A2993" s="178">
        <v>108288050840</v>
      </c>
      <c r="B2993" s="166">
        <v>46170</v>
      </c>
      <c r="C2993" s="167" t="s">
        <v>3524</v>
      </c>
      <c r="D2993" s="167" t="s">
        <v>3525</v>
      </c>
      <c r="E2993" s="167" t="s">
        <v>3526</v>
      </c>
      <c r="F2993" s="167" t="s">
        <v>3501</v>
      </c>
      <c r="G2993" s="167" t="s">
        <v>3502</v>
      </c>
      <c r="H2993" s="168">
        <v>46171</v>
      </c>
      <c r="I2993" s="167"/>
      <c r="J2993" s="169">
        <v>26161</v>
      </c>
      <c r="K2993" s="167" t="s">
        <v>55</v>
      </c>
      <c r="L2993" s="169">
        <v>12</v>
      </c>
      <c r="M2993" s="167" t="s">
        <v>3513</v>
      </c>
      <c r="N2993" s="169">
        <v>27.9</v>
      </c>
      <c r="O2993" s="167" t="s">
        <v>3505</v>
      </c>
      <c r="P2993" s="167"/>
      <c r="Q2993" s="167" t="s">
        <v>3527</v>
      </c>
      <c r="R2993" s="167" t="s">
        <v>3528</v>
      </c>
      <c r="S2993" s="169">
        <v>27</v>
      </c>
      <c r="T2993" s="167" t="s">
        <v>3560</v>
      </c>
      <c r="U2993" s="169" t="s">
        <v>3561</v>
      </c>
      <c r="V2993" s="167" t="s">
        <v>4530</v>
      </c>
      <c r="W2993" s="167" t="s">
        <v>4531</v>
      </c>
      <c r="X2993" s="170" t="s">
        <v>157</v>
      </c>
      <c r="Y2993" s="171" t="s">
        <v>3219</v>
      </c>
      <c r="Z2993" s="167" t="s">
        <v>874</v>
      </c>
      <c r="AA2993" s="176">
        <v>10000</v>
      </c>
      <c r="AB2993" s="167" t="s">
        <v>11254</v>
      </c>
      <c r="AC2993" s="176">
        <v>10000</v>
      </c>
      <c r="AD2993" s="167" t="s">
        <v>11254</v>
      </c>
      <c r="AE2993" s="176">
        <v>4</v>
      </c>
    </row>
    <row r="2994" spans="1:31">
      <c r="A2994" s="178">
        <v>108288050840</v>
      </c>
      <c r="B2994" s="166">
        <v>46170</v>
      </c>
      <c r="C2994" s="167" t="s">
        <v>3524</v>
      </c>
      <c r="D2994" s="167" t="s">
        <v>3525</v>
      </c>
      <c r="E2994" s="167" t="s">
        <v>3526</v>
      </c>
      <c r="F2994" s="167" t="s">
        <v>3501</v>
      </c>
      <c r="G2994" s="167" t="s">
        <v>3502</v>
      </c>
      <c r="H2994" s="168">
        <v>46171</v>
      </c>
      <c r="I2994" s="167"/>
      <c r="J2994" s="169">
        <v>26161</v>
      </c>
      <c r="K2994" s="167" t="s">
        <v>55</v>
      </c>
      <c r="L2994" s="169">
        <v>12</v>
      </c>
      <c r="M2994" s="167" t="s">
        <v>3513</v>
      </c>
      <c r="N2994" s="169">
        <v>27.9</v>
      </c>
      <c r="O2994" s="167" t="s">
        <v>3505</v>
      </c>
      <c r="P2994" s="167"/>
      <c r="Q2994" s="167" t="s">
        <v>3527</v>
      </c>
      <c r="R2994" s="167" t="s">
        <v>3528</v>
      </c>
      <c r="S2994" s="169">
        <v>26</v>
      </c>
      <c r="T2994" s="167" t="s">
        <v>3560</v>
      </c>
      <c r="U2994" s="169" t="s">
        <v>3561</v>
      </c>
      <c r="V2994" s="167" t="s">
        <v>4536</v>
      </c>
      <c r="W2994" s="167" t="s">
        <v>4537</v>
      </c>
      <c r="X2994" s="170" t="s">
        <v>157</v>
      </c>
      <c r="Y2994" s="171" t="s">
        <v>3219</v>
      </c>
      <c r="Z2994" s="167" t="s">
        <v>874</v>
      </c>
      <c r="AA2994" s="176">
        <v>60000</v>
      </c>
      <c r="AB2994" s="167" t="s">
        <v>11254</v>
      </c>
      <c r="AC2994" s="176">
        <v>60000</v>
      </c>
      <c r="AD2994" s="167" t="s">
        <v>11254</v>
      </c>
      <c r="AE2994" s="176">
        <v>25.2</v>
      </c>
    </row>
    <row r="2995" spans="1:31">
      <c r="A2995" s="178">
        <v>108288050840</v>
      </c>
      <c r="B2995" s="166">
        <v>46170</v>
      </c>
      <c r="C2995" s="167" t="s">
        <v>3524</v>
      </c>
      <c r="D2995" s="167" t="s">
        <v>3525</v>
      </c>
      <c r="E2995" s="167" t="s">
        <v>3526</v>
      </c>
      <c r="F2995" s="167" t="s">
        <v>3501</v>
      </c>
      <c r="G2995" s="167" t="s">
        <v>3502</v>
      </c>
      <c r="H2995" s="168">
        <v>46171</v>
      </c>
      <c r="I2995" s="167"/>
      <c r="J2995" s="169">
        <v>26161</v>
      </c>
      <c r="K2995" s="167" t="s">
        <v>55</v>
      </c>
      <c r="L2995" s="169">
        <v>12</v>
      </c>
      <c r="M2995" s="167" t="s">
        <v>3513</v>
      </c>
      <c r="N2995" s="169">
        <v>27.9</v>
      </c>
      <c r="O2995" s="167" t="s">
        <v>3505</v>
      </c>
      <c r="P2995" s="167"/>
      <c r="Q2995" s="167" t="s">
        <v>3527</v>
      </c>
      <c r="R2995" s="167" t="s">
        <v>3528</v>
      </c>
      <c r="S2995" s="169">
        <v>25</v>
      </c>
      <c r="T2995" s="167" t="s">
        <v>3560</v>
      </c>
      <c r="U2995" s="169" t="s">
        <v>3561</v>
      </c>
      <c r="V2995" s="167" t="s">
        <v>4025</v>
      </c>
      <c r="W2995" s="167" t="s">
        <v>4026</v>
      </c>
      <c r="X2995" s="170" t="s">
        <v>157</v>
      </c>
      <c r="Y2995" s="171" t="s">
        <v>3219</v>
      </c>
      <c r="Z2995" s="167" t="s">
        <v>874</v>
      </c>
      <c r="AA2995" s="176">
        <v>15000</v>
      </c>
      <c r="AB2995" s="167" t="s">
        <v>11254</v>
      </c>
      <c r="AC2995" s="176">
        <v>15000</v>
      </c>
      <c r="AD2995" s="167" t="s">
        <v>11254</v>
      </c>
      <c r="AE2995" s="176">
        <v>8.25</v>
      </c>
    </row>
    <row r="2996" spans="1:31">
      <c r="A2996" s="178">
        <v>108288050840</v>
      </c>
      <c r="B2996" s="166">
        <v>46170</v>
      </c>
      <c r="C2996" s="167" t="s">
        <v>3524</v>
      </c>
      <c r="D2996" s="167" t="s">
        <v>3525</v>
      </c>
      <c r="E2996" s="167" t="s">
        <v>3526</v>
      </c>
      <c r="F2996" s="167" t="s">
        <v>3501</v>
      </c>
      <c r="G2996" s="167" t="s">
        <v>3502</v>
      </c>
      <c r="H2996" s="168">
        <v>46171</v>
      </c>
      <c r="I2996" s="167"/>
      <c r="J2996" s="169">
        <v>26161</v>
      </c>
      <c r="K2996" s="167" t="s">
        <v>55</v>
      </c>
      <c r="L2996" s="169">
        <v>12</v>
      </c>
      <c r="M2996" s="167" t="s">
        <v>3513</v>
      </c>
      <c r="N2996" s="169">
        <v>27.9</v>
      </c>
      <c r="O2996" s="167" t="s">
        <v>3505</v>
      </c>
      <c r="P2996" s="167"/>
      <c r="Q2996" s="167" t="s">
        <v>3527</v>
      </c>
      <c r="R2996" s="167" t="s">
        <v>3528</v>
      </c>
      <c r="S2996" s="169">
        <v>24</v>
      </c>
      <c r="T2996" s="167" t="s">
        <v>3560</v>
      </c>
      <c r="U2996" s="169" t="s">
        <v>3561</v>
      </c>
      <c r="V2996" s="167" t="s">
        <v>4025</v>
      </c>
      <c r="W2996" s="167" t="s">
        <v>4026</v>
      </c>
      <c r="X2996" s="170" t="s">
        <v>157</v>
      </c>
      <c r="Y2996" s="171" t="s">
        <v>3219</v>
      </c>
      <c r="Z2996" s="167" t="s">
        <v>874</v>
      </c>
      <c r="AA2996" s="176">
        <v>15000</v>
      </c>
      <c r="AB2996" s="167" t="s">
        <v>11254</v>
      </c>
      <c r="AC2996" s="176">
        <v>15000</v>
      </c>
      <c r="AD2996" s="167" t="s">
        <v>11254</v>
      </c>
      <c r="AE2996" s="176">
        <v>8.25</v>
      </c>
    </row>
    <row r="2997" spans="1:31">
      <c r="A2997" s="178">
        <v>108288050840</v>
      </c>
      <c r="B2997" s="166">
        <v>46170</v>
      </c>
      <c r="C2997" s="167" t="s">
        <v>3524</v>
      </c>
      <c r="D2997" s="167" t="s">
        <v>3525</v>
      </c>
      <c r="E2997" s="167" t="s">
        <v>3526</v>
      </c>
      <c r="F2997" s="167" t="s">
        <v>3501</v>
      </c>
      <c r="G2997" s="167" t="s">
        <v>3502</v>
      </c>
      <c r="H2997" s="168">
        <v>46171</v>
      </c>
      <c r="I2997" s="167"/>
      <c r="J2997" s="169">
        <v>26161</v>
      </c>
      <c r="K2997" s="167" t="s">
        <v>55</v>
      </c>
      <c r="L2997" s="169">
        <v>12</v>
      </c>
      <c r="M2997" s="167" t="s">
        <v>3513</v>
      </c>
      <c r="N2997" s="169">
        <v>27.9</v>
      </c>
      <c r="O2997" s="167" t="s">
        <v>3505</v>
      </c>
      <c r="P2997" s="167"/>
      <c r="Q2997" s="167" t="s">
        <v>3527</v>
      </c>
      <c r="R2997" s="167" t="s">
        <v>3528</v>
      </c>
      <c r="S2997" s="169">
        <v>23</v>
      </c>
      <c r="T2997" s="167" t="s">
        <v>3560</v>
      </c>
      <c r="U2997" s="169" t="s">
        <v>3561</v>
      </c>
      <c r="V2997" s="167" t="s">
        <v>7397</v>
      </c>
      <c r="W2997" s="167" t="s">
        <v>7398</v>
      </c>
      <c r="X2997" s="170" t="s">
        <v>159</v>
      </c>
      <c r="Y2997" s="171" t="s">
        <v>3219</v>
      </c>
      <c r="Z2997" s="167" t="s">
        <v>874</v>
      </c>
      <c r="AA2997" s="176">
        <v>15000</v>
      </c>
      <c r="AB2997" s="167" t="s">
        <v>11254</v>
      </c>
      <c r="AC2997" s="176">
        <v>15000</v>
      </c>
      <c r="AD2997" s="167" t="s">
        <v>11254</v>
      </c>
      <c r="AE2997" s="176">
        <v>12</v>
      </c>
    </row>
    <row r="2998" spans="1:31">
      <c r="A2998" s="178">
        <v>108288050840</v>
      </c>
      <c r="B2998" s="166">
        <v>46170</v>
      </c>
      <c r="C2998" s="167" t="s">
        <v>3524</v>
      </c>
      <c r="D2998" s="167" t="s">
        <v>3525</v>
      </c>
      <c r="E2998" s="167" t="s">
        <v>3526</v>
      </c>
      <c r="F2998" s="167" t="s">
        <v>3501</v>
      </c>
      <c r="G2998" s="167" t="s">
        <v>3502</v>
      </c>
      <c r="H2998" s="168">
        <v>46171</v>
      </c>
      <c r="I2998" s="167"/>
      <c r="J2998" s="169">
        <v>26161</v>
      </c>
      <c r="K2998" s="167" t="s">
        <v>55</v>
      </c>
      <c r="L2998" s="169">
        <v>12</v>
      </c>
      <c r="M2998" s="167" t="s">
        <v>3513</v>
      </c>
      <c r="N2998" s="169">
        <v>27.9</v>
      </c>
      <c r="O2998" s="167" t="s">
        <v>3505</v>
      </c>
      <c r="P2998" s="167"/>
      <c r="Q2998" s="167" t="s">
        <v>3527</v>
      </c>
      <c r="R2998" s="167" t="s">
        <v>3528</v>
      </c>
      <c r="S2998" s="169">
        <v>22</v>
      </c>
      <c r="T2998" s="167" t="s">
        <v>3560</v>
      </c>
      <c r="U2998" s="169" t="s">
        <v>3561</v>
      </c>
      <c r="V2998" s="167" t="s">
        <v>6938</v>
      </c>
      <c r="W2998" s="167" t="s">
        <v>6939</v>
      </c>
      <c r="X2998" s="170" t="s">
        <v>159</v>
      </c>
      <c r="Y2998" s="171" t="s">
        <v>3219</v>
      </c>
      <c r="Z2998" s="167" t="s">
        <v>874</v>
      </c>
      <c r="AA2998" s="176">
        <v>70000</v>
      </c>
      <c r="AB2998" s="167" t="s">
        <v>11254</v>
      </c>
      <c r="AC2998" s="176">
        <v>70000</v>
      </c>
      <c r="AD2998" s="167" t="s">
        <v>11254</v>
      </c>
      <c r="AE2998" s="176">
        <v>1890</v>
      </c>
    </row>
    <row r="2999" spans="1:31">
      <c r="A2999" s="178">
        <v>108288050840</v>
      </c>
      <c r="B2999" s="166">
        <v>46170</v>
      </c>
      <c r="C2999" s="167" t="s">
        <v>3524</v>
      </c>
      <c r="D2999" s="167" t="s">
        <v>3525</v>
      </c>
      <c r="E2999" s="167" t="s">
        <v>3526</v>
      </c>
      <c r="F2999" s="167" t="s">
        <v>3501</v>
      </c>
      <c r="G2999" s="167" t="s">
        <v>3502</v>
      </c>
      <c r="H2999" s="168">
        <v>46171</v>
      </c>
      <c r="I2999" s="167"/>
      <c r="J2999" s="169">
        <v>26161</v>
      </c>
      <c r="K2999" s="167" t="s">
        <v>55</v>
      </c>
      <c r="L2999" s="169">
        <v>12</v>
      </c>
      <c r="M2999" s="167" t="s">
        <v>3513</v>
      </c>
      <c r="N2999" s="169">
        <v>27.9</v>
      </c>
      <c r="O2999" s="167" t="s">
        <v>3505</v>
      </c>
      <c r="P2999" s="167"/>
      <c r="Q2999" s="167" t="s">
        <v>3527</v>
      </c>
      <c r="R2999" s="167" t="s">
        <v>3528</v>
      </c>
      <c r="S2999" s="169">
        <v>21</v>
      </c>
      <c r="T2999" s="167" t="s">
        <v>3535</v>
      </c>
      <c r="U2999" s="169" t="s">
        <v>3536</v>
      </c>
      <c r="V2999" s="167" t="s">
        <v>4035</v>
      </c>
      <c r="W2999" s="167" t="s">
        <v>4036</v>
      </c>
      <c r="X2999" s="170" t="s">
        <v>157</v>
      </c>
      <c r="Y2999" s="171" t="s">
        <v>3219</v>
      </c>
      <c r="Z2999" s="167" t="s">
        <v>874</v>
      </c>
      <c r="AA2999" s="176">
        <v>70000</v>
      </c>
      <c r="AB2999" s="167" t="s">
        <v>11254</v>
      </c>
      <c r="AC2999" s="176">
        <v>70000</v>
      </c>
      <c r="AD2999" s="167" t="s">
        <v>11254</v>
      </c>
      <c r="AE2999" s="176">
        <v>19.600000000000001</v>
      </c>
    </row>
    <row r="3000" spans="1:31">
      <c r="A3000" s="178">
        <v>108288050840</v>
      </c>
      <c r="B3000" s="166">
        <v>46170</v>
      </c>
      <c r="C3000" s="167" t="s">
        <v>3524</v>
      </c>
      <c r="D3000" s="167" t="s">
        <v>3525</v>
      </c>
      <c r="E3000" s="167" t="s">
        <v>3526</v>
      </c>
      <c r="F3000" s="167" t="s">
        <v>3501</v>
      </c>
      <c r="G3000" s="167" t="s">
        <v>3502</v>
      </c>
      <c r="H3000" s="168">
        <v>46171</v>
      </c>
      <c r="I3000" s="167"/>
      <c r="J3000" s="169">
        <v>26161</v>
      </c>
      <c r="K3000" s="167" t="s">
        <v>55</v>
      </c>
      <c r="L3000" s="169">
        <v>12</v>
      </c>
      <c r="M3000" s="167" t="s">
        <v>3513</v>
      </c>
      <c r="N3000" s="169">
        <v>27.9</v>
      </c>
      <c r="O3000" s="167" t="s">
        <v>3505</v>
      </c>
      <c r="P3000" s="167"/>
      <c r="Q3000" s="167" t="s">
        <v>3527</v>
      </c>
      <c r="R3000" s="167" t="s">
        <v>3528</v>
      </c>
      <c r="S3000" s="169">
        <v>20</v>
      </c>
      <c r="T3000" s="167" t="s">
        <v>3535</v>
      </c>
      <c r="U3000" s="169" t="s">
        <v>3536</v>
      </c>
      <c r="V3000" s="167" t="s">
        <v>7399</v>
      </c>
      <c r="W3000" s="167" t="s">
        <v>7400</v>
      </c>
      <c r="X3000" s="170" t="s">
        <v>157</v>
      </c>
      <c r="Y3000" s="171" t="s">
        <v>3219</v>
      </c>
      <c r="Z3000" s="167" t="s">
        <v>874</v>
      </c>
      <c r="AA3000" s="176">
        <v>70000</v>
      </c>
      <c r="AB3000" s="167" t="s">
        <v>11254</v>
      </c>
      <c r="AC3000" s="176">
        <v>70000</v>
      </c>
      <c r="AD3000" s="167" t="s">
        <v>11254</v>
      </c>
      <c r="AE3000" s="176">
        <v>14.7</v>
      </c>
    </row>
    <row r="3001" spans="1:31">
      <c r="A3001" s="178">
        <v>108288050840</v>
      </c>
      <c r="B3001" s="166">
        <v>46170</v>
      </c>
      <c r="C3001" s="167" t="s">
        <v>3524</v>
      </c>
      <c r="D3001" s="167" t="s">
        <v>3525</v>
      </c>
      <c r="E3001" s="167" t="s">
        <v>3526</v>
      </c>
      <c r="F3001" s="167" t="s">
        <v>3501</v>
      </c>
      <c r="G3001" s="167" t="s">
        <v>3502</v>
      </c>
      <c r="H3001" s="168">
        <v>46171</v>
      </c>
      <c r="I3001" s="167"/>
      <c r="J3001" s="169">
        <v>26161</v>
      </c>
      <c r="K3001" s="167" t="s">
        <v>55</v>
      </c>
      <c r="L3001" s="169">
        <v>12</v>
      </c>
      <c r="M3001" s="167" t="s">
        <v>3513</v>
      </c>
      <c r="N3001" s="169">
        <v>27.9</v>
      </c>
      <c r="O3001" s="167" t="s">
        <v>3505</v>
      </c>
      <c r="P3001" s="167"/>
      <c r="Q3001" s="167" t="s">
        <v>3527</v>
      </c>
      <c r="R3001" s="167" t="s">
        <v>3528</v>
      </c>
      <c r="S3001" s="169">
        <v>19</v>
      </c>
      <c r="T3001" s="167" t="s">
        <v>3535</v>
      </c>
      <c r="U3001" s="169" t="s">
        <v>3536</v>
      </c>
      <c r="V3001" s="167" t="s">
        <v>7399</v>
      </c>
      <c r="W3001" s="167" t="s">
        <v>7400</v>
      </c>
      <c r="X3001" s="170" t="s">
        <v>157</v>
      </c>
      <c r="Y3001" s="171" t="s">
        <v>3219</v>
      </c>
      <c r="Z3001" s="167" t="s">
        <v>874</v>
      </c>
      <c r="AA3001" s="176">
        <v>30000</v>
      </c>
      <c r="AB3001" s="167" t="s">
        <v>11254</v>
      </c>
      <c r="AC3001" s="176">
        <v>30000</v>
      </c>
      <c r="AD3001" s="167" t="s">
        <v>11254</v>
      </c>
      <c r="AE3001" s="176">
        <v>6.3</v>
      </c>
    </row>
    <row r="3002" spans="1:31">
      <c r="A3002" s="178">
        <v>108288050840</v>
      </c>
      <c r="B3002" s="166">
        <v>46170</v>
      </c>
      <c r="C3002" s="167" t="s">
        <v>3524</v>
      </c>
      <c r="D3002" s="167" t="s">
        <v>3525</v>
      </c>
      <c r="E3002" s="167" t="s">
        <v>3526</v>
      </c>
      <c r="F3002" s="167" t="s">
        <v>3501</v>
      </c>
      <c r="G3002" s="167" t="s">
        <v>3502</v>
      </c>
      <c r="H3002" s="168">
        <v>46171</v>
      </c>
      <c r="I3002" s="167"/>
      <c r="J3002" s="169">
        <v>26161</v>
      </c>
      <c r="K3002" s="167" t="s">
        <v>55</v>
      </c>
      <c r="L3002" s="169">
        <v>12</v>
      </c>
      <c r="M3002" s="167" t="s">
        <v>3513</v>
      </c>
      <c r="N3002" s="169">
        <v>27.9</v>
      </c>
      <c r="O3002" s="167" t="s">
        <v>3505</v>
      </c>
      <c r="P3002" s="167"/>
      <c r="Q3002" s="167" t="s">
        <v>3527</v>
      </c>
      <c r="R3002" s="167" t="s">
        <v>3528</v>
      </c>
      <c r="S3002" s="169">
        <v>18</v>
      </c>
      <c r="T3002" s="167" t="s">
        <v>3535</v>
      </c>
      <c r="U3002" s="169" t="s">
        <v>3536</v>
      </c>
      <c r="V3002" s="167" t="s">
        <v>4542</v>
      </c>
      <c r="W3002" s="167" t="s">
        <v>4543</v>
      </c>
      <c r="X3002" s="170" t="s">
        <v>157</v>
      </c>
      <c r="Y3002" s="171" t="s">
        <v>3219</v>
      </c>
      <c r="Z3002" s="167" t="s">
        <v>874</v>
      </c>
      <c r="AA3002" s="176">
        <v>20000</v>
      </c>
      <c r="AB3002" s="167" t="s">
        <v>11254</v>
      </c>
      <c r="AC3002" s="176">
        <v>20000</v>
      </c>
      <c r="AD3002" s="167" t="s">
        <v>11254</v>
      </c>
      <c r="AE3002" s="176">
        <v>5.6</v>
      </c>
    </row>
    <row r="3003" spans="1:31">
      <c r="A3003" s="178">
        <v>108288050840</v>
      </c>
      <c r="B3003" s="166">
        <v>46170</v>
      </c>
      <c r="C3003" s="167" t="s">
        <v>3524</v>
      </c>
      <c r="D3003" s="167" t="s">
        <v>3525</v>
      </c>
      <c r="E3003" s="167" t="s">
        <v>3526</v>
      </c>
      <c r="F3003" s="167" t="s">
        <v>3501</v>
      </c>
      <c r="G3003" s="167" t="s">
        <v>3502</v>
      </c>
      <c r="H3003" s="168">
        <v>46171</v>
      </c>
      <c r="I3003" s="167"/>
      <c r="J3003" s="169">
        <v>26161</v>
      </c>
      <c r="K3003" s="167" t="s">
        <v>55</v>
      </c>
      <c r="L3003" s="169">
        <v>12</v>
      </c>
      <c r="M3003" s="167" t="s">
        <v>3513</v>
      </c>
      <c r="N3003" s="169">
        <v>27.9</v>
      </c>
      <c r="O3003" s="167" t="s">
        <v>3505</v>
      </c>
      <c r="P3003" s="167"/>
      <c r="Q3003" s="167" t="s">
        <v>3527</v>
      </c>
      <c r="R3003" s="167" t="s">
        <v>3528</v>
      </c>
      <c r="S3003" s="169">
        <v>17</v>
      </c>
      <c r="T3003" s="167" t="s">
        <v>3535</v>
      </c>
      <c r="U3003" s="169" t="s">
        <v>3536</v>
      </c>
      <c r="V3003" s="167" t="s">
        <v>4542</v>
      </c>
      <c r="W3003" s="167" t="s">
        <v>4543</v>
      </c>
      <c r="X3003" s="170" t="s">
        <v>157</v>
      </c>
      <c r="Y3003" s="171" t="s">
        <v>3219</v>
      </c>
      <c r="Z3003" s="167" t="s">
        <v>874</v>
      </c>
      <c r="AA3003" s="176">
        <v>20000</v>
      </c>
      <c r="AB3003" s="167" t="s">
        <v>11254</v>
      </c>
      <c r="AC3003" s="176">
        <v>20000</v>
      </c>
      <c r="AD3003" s="167" t="s">
        <v>11254</v>
      </c>
      <c r="AE3003" s="176">
        <v>5.6</v>
      </c>
    </row>
    <row r="3004" spans="1:31">
      <c r="A3004" s="178">
        <v>108288050840</v>
      </c>
      <c r="B3004" s="166">
        <v>46170</v>
      </c>
      <c r="C3004" s="167" t="s">
        <v>3524</v>
      </c>
      <c r="D3004" s="167" t="s">
        <v>3525</v>
      </c>
      <c r="E3004" s="167" t="s">
        <v>3526</v>
      </c>
      <c r="F3004" s="167" t="s">
        <v>3501</v>
      </c>
      <c r="G3004" s="167" t="s">
        <v>3502</v>
      </c>
      <c r="H3004" s="168">
        <v>46171</v>
      </c>
      <c r="I3004" s="167"/>
      <c r="J3004" s="169">
        <v>26161</v>
      </c>
      <c r="K3004" s="167" t="s">
        <v>55</v>
      </c>
      <c r="L3004" s="169">
        <v>12</v>
      </c>
      <c r="M3004" s="167" t="s">
        <v>3513</v>
      </c>
      <c r="N3004" s="169">
        <v>27.9</v>
      </c>
      <c r="O3004" s="167" t="s">
        <v>3505</v>
      </c>
      <c r="P3004" s="167"/>
      <c r="Q3004" s="167" t="s">
        <v>3527</v>
      </c>
      <c r="R3004" s="167" t="s">
        <v>3528</v>
      </c>
      <c r="S3004" s="169">
        <v>16</v>
      </c>
      <c r="T3004" s="167" t="s">
        <v>3535</v>
      </c>
      <c r="U3004" s="169" t="s">
        <v>3536</v>
      </c>
      <c r="V3004" s="167" t="s">
        <v>3745</v>
      </c>
      <c r="W3004" s="167" t="s">
        <v>3746</v>
      </c>
      <c r="X3004" s="170" t="s">
        <v>159</v>
      </c>
      <c r="Y3004" s="171" t="s">
        <v>3219</v>
      </c>
      <c r="Z3004" s="167" t="s">
        <v>874</v>
      </c>
      <c r="AA3004" s="176">
        <v>10000</v>
      </c>
      <c r="AB3004" s="167" t="s">
        <v>11254</v>
      </c>
      <c r="AC3004" s="176">
        <v>10000</v>
      </c>
      <c r="AD3004" s="167" t="s">
        <v>11254</v>
      </c>
      <c r="AE3004" s="176">
        <v>3</v>
      </c>
    </row>
    <row r="3005" spans="1:31">
      <c r="A3005" s="178">
        <v>108288050840</v>
      </c>
      <c r="B3005" s="166">
        <v>46170</v>
      </c>
      <c r="C3005" s="167" t="s">
        <v>3524</v>
      </c>
      <c r="D3005" s="167" t="s">
        <v>3525</v>
      </c>
      <c r="E3005" s="167" t="s">
        <v>3526</v>
      </c>
      <c r="F3005" s="167" t="s">
        <v>3501</v>
      </c>
      <c r="G3005" s="167" t="s">
        <v>3502</v>
      </c>
      <c r="H3005" s="168">
        <v>46171</v>
      </c>
      <c r="I3005" s="167"/>
      <c r="J3005" s="169">
        <v>26161</v>
      </c>
      <c r="K3005" s="167" t="s">
        <v>55</v>
      </c>
      <c r="L3005" s="169">
        <v>12</v>
      </c>
      <c r="M3005" s="167" t="s">
        <v>3513</v>
      </c>
      <c r="N3005" s="169">
        <v>27.9</v>
      </c>
      <c r="O3005" s="167" t="s">
        <v>3505</v>
      </c>
      <c r="P3005" s="167"/>
      <c r="Q3005" s="167" t="s">
        <v>3527</v>
      </c>
      <c r="R3005" s="167" t="s">
        <v>3528</v>
      </c>
      <c r="S3005" s="169">
        <v>15</v>
      </c>
      <c r="T3005" s="167" t="s">
        <v>3535</v>
      </c>
      <c r="U3005" s="169" t="s">
        <v>3536</v>
      </c>
      <c r="V3005" s="167" t="s">
        <v>3733</v>
      </c>
      <c r="W3005" s="167" t="s">
        <v>3734</v>
      </c>
      <c r="X3005" s="170" t="s">
        <v>157</v>
      </c>
      <c r="Y3005" s="171" t="s">
        <v>3219</v>
      </c>
      <c r="Z3005" s="167" t="s">
        <v>874</v>
      </c>
      <c r="AA3005" s="176">
        <v>10000</v>
      </c>
      <c r="AB3005" s="167" t="s">
        <v>11254</v>
      </c>
      <c r="AC3005" s="176">
        <v>10000</v>
      </c>
      <c r="AD3005" s="167" t="s">
        <v>11254</v>
      </c>
      <c r="AE3005" s="176">
        <v>70</v>
      </c>
    </row>
    <row r="3006" spans="1:31">
      <c r="A3006" s="178">
        <v>108288050840</v>
      </c>
      <c r="B3006" s="166">
        <v>46170</v>
      </c>
      <c r="C3006" s="167" t="s">
        <v>3524</v>
      </c>
      <c r="D3006" s="167" t="s">
        <v>3525</v>
      </c>
      <c r="E3006" s="167" t="s">
        <v>3526</v>
      </c>
      <c r="F3006" s="167" t="s">
        <v>3501</v>
      </c>
      <c r="G3006" s="167" t="s">
        <v>3502</v>
      </c>
      <c r="H3006" s="168">
        <v>46171</v>
      </c>
      <c r="I3006" s="167"/>
      <c r="J3006" s="169">
        <v>26161</v>
      </c>
      <c r="K3006" s="167" t="s">
        <v>55</v>
      </c>
      <c r="L3006" s="169">
        <v>12</v>
      </c>
      <c r="M3006" s="167" t="s">
        <v>3513</v>
      </c>
      <c r="N3006" s="169">
        <v>27.9</v>
      </c>
      <c r="O3006" s="167" t="s">
        <v>3505</v>
      </c>
      <c r="P3006" s="167"/>
      <c r="Q3006" s="167" t="s">
        <v>3527</v>
      </c>
      <c r="R3006" s="167" t="s">
        <v>3528</v>
      </c>
      <c r="S3006" s="169">
        <v>14</v>
      </c>
      <c r="T3006" s="167" t="s">
        <v>3535</v>
      </c>
      <c r="U3006" s="169" t="s">
        <v>3536</v>
      </c>
      <c r="V3006" s="167" t="s">
        <v>3737</v>
      </c>
      <c r="W3006" s="167" t="s">
        <v>3738</v>
      </c>
      <c r="X3006" s="170" t="s">
        <v>157</v>
      </c>
      <c r="Y3006" s="171" t="s">
        <v>3219</v>
      </c>
      <c r="Z3006" s="167" t="s">
        <v>874</v>
      </c>
      <c r="AA3006" s="176">
        <v>10000</v>
      </c>
      <c r="AB3006" s="167" t="s">
        <v>11254</v>
      </c>
      <c r="AC3006" s="176">
        <v>10000</v>
      </c>
      <c r="AD3006" s="167" t="s">
        <v>11254</v>
      </c>
      <c r="AE3006" s="176">
        <v>70</v>
      </c>
    </row>
    <row r="3007" spans="1:31">
      <c r="A3007" s="178">
        <v>108288050840</v>
      </c>
      <c r="B3007" s="166">
        <v>46170</v>
      </c>
      <c r="C3007" s="167" t="s">
        <v>3524</v>
      </c>
      <c r="D3007" s="167" t="s">
        <v>3525</v>
      </c>
      <c r="E3007" s="167" t="s">
        <v>3526</v>
      </c>
      <c r="F3007" s="167" t="s">
        <v>3501</v>
      </c>
      <c r="G3007" s="167" t="s">
        <v>3502</v>
      </c>
      <c r="H3007" s="168">
        <v>46171</v>
      </c>
      <c r="I3007" s="167"/>
      <c r="J3007" s="169">
        <v>26161</v>
      </c>
      <c r="K3007" s="167" t="s">
        <v>55</v>
      </c>
      <c r="L3007" s="169">
        <v>12</v>
      </c>
      <c r="M3007" s="167" t="s">
        <v>3513</v>
      </c>
      <c r="N3007" s="169">
        <v>27.9</v>
      </c>
      <c r="O3007" s="167" t="s">
        <v>3505</v>
      </c>
      <c r="P3007" s="167"/>
      <c r="Q3007" s="167" t="s">
        <v>3527</v>
      </c>
      <c r="R3007" s="167" t="s">
        <v>3528</v>
      </c>
      <c r="S3007" s="169">
        <v>13</v>
      </c>
      <c r="T3007" s="167" t="s">
        <v>3535</v>
      </c>
      <c r="U3007" s="169" t="s">
        <v>3536</v>
      </c>
      <c r="V3007" s="167" t="s">
        <v>4561</v>
      </c>
      <c r="W3007" s="167" t="s">
        <v>4562</v>
      </c>
      <c r="X3007" s="170" t="s">
        <v>157</v>
      </c>
      <c r="Y3007" s="171" t="s">
        <v>3219</v>
      </c>
      <c r="Z3007" s="167" t="s">
        <v>874</v>
      </c>
      <c r="AA3007" s="176">
        <v>4000</v>
      </c>
      <c r="AB3007" s="167" t="s">
        <v>11254</v>
      </c>
      <c r="AC3007" s="176">
        <v>4000</v>
      </c>
      <c r="AD3007" s="167" t="s">
        <v>11254</v>
      </c>
      <c r="AE3007" s="176">
        <v>118</v>
      </c>
    </row>
    <row r="3008" spans="1:31">
      <c r="A3008" s="178">
        <v>108288050840</v>
      </c>
      <c r="B3008" s="166">
        <v>46170</v>
      </c>
      <c r="C3008" s="167" t="s">
        <v>3524</v>
      </c>
      <c r="D3008" s="167" t="s">
        <v>3525</v>
      </c>
      <c r="E3008" s="167" t="s">
        <v>3526</v>
      </c>
      <c r="F3008" s="167" t="s">
        <v>3501</v>
      </c>
      <c r="G3008" s="167" t="s">
        <v>3502</v>
      </c>
      <c r="H3008" s="168">
        <v>46171</v>
      </c>
      <c r="I3008" s="167"/>
      <c r="J3008" s="169">
        <v>26161</v>
      </c>
      <c r="K3008" s="167" t="s">
        <v>55</v>
      </c>
      <c r="L3008" s="169">
        <v>12</v>
      </c>
      <c r="M3008" s="167" t="s">
        <v>3513</v>
      </c>
      <c r="N3008" s="169">
        <v>27.9</v>
      </c>
      <c r="O3008" s="167" t="s">
        <v>3505</v>
      </c>
      <c r="P3008" s="167"/>
      <c r="Q3008" s="167" t="s">
        <v>3527</v>
      </c>
      <c r="R3008" s="167" t="s">
        <v>3528</v>
      </c>
      <c r="S3008" s="169">
        <v>12</v>
      </c>
      <c r="T3008" s="167" t="s">
        <v>3535</v>
      </c>
      <c r="U3008" s="169" t="s">
        <v>3536</v>
      </c>
      <c r="V3008" s="167" t="s">
        <v>7401</v>
      </c>
      <c r="W3008" s="167" t="s">
        <v>7402</v>
      </c>
      <c r="X3008" s="170" t="s">
        <v>159</v>
      </c>
      <c r="Y3008" s="171" t="s">
        <v>3219</v>
      </c>
      <c r="Z3008" s="167" t="s">
        <v>874</v>
      </c>
      <c r="AA3008" s="176">
        <v>20000</v>
      </c>
      <c r="AB3008" s="167" t="s">
        <v>11254</v>
      </c>
      <c r="AC3008" s="176">
        <v>20000</v>
      </c>
      <c r="AD3008" s="167" t="s">
        <v>11254</v>
      </c>
      <c r="AE3008" s="176">
        <v>7</v>
      </c>
    </row>
    <row r="3009" spans="1:31">
      <c r="A3009" s="178">
        <v>108288050840</v>
      </c>
      <c r="B3009" s="166">
        <v>46170</v>
      </c>
      <c r="C3009" s="167" t="s">
        <v>3524</v>
      </c>
      <c r="D3009" s="167" t="s">
        <v>3525</v>
      </c>
      <c r="E3009" s="167" t="s">
        <v>3526</v>
      </c>
      <c r="F3009" s="167" t="s">
        <v>3501</v>
      </c>
      <c r="G3009" s="167" t="s">
        <v>3502</v>
      </c>
      <c r="H3009" s="168">
        <v>46171</v>
      </c>
      <c r="I3009" s="167"/>
      <c r="J3009" s="169">
        <v>26161</v>
      </c>
      <c r="K3009" s="167" t="s">
        <v>55</v>
      </c>
      <c r="L3009" s="169">
        <v>12</v>
      </c>
      <c r="M3009" s="167" t="s">
        <v>3513</v>
      </c>
      <c r="N3009" s="169">
        <v>27.9</v>
      </c>
      <c r="O3009" s="167" t="s">
        <v>3505</v>
      </c>
      <c r="P3009" s="167"/>
      <c r="Q3009" s="167" t="s">
        <v>3527</v>
      </c>
      <c r="R3009" s="167" t="s">
        <v>3528</v>
      </c>
      <c r="S3009" s="169">
        <v>11</v>
      </c>
      <c r="T3009" s="167" t="s">
        <v>3535</v>
      </c>
      <c r="U3009" s="169" t="s">
        <v>3536</v>
      </c>
      <c r="V3009" s="167" t="s">
        <v>7401</v>
      </c>
      <c r="W3009" s="167" t="s">
        <v>7402</v>
      </c>
      <c r="X3009" s="170" t="s">
        <v>159</v>
      </c>
      <c r="Y3009" s="171" t="s">
        <v>3219</v>
      </c>
      <c r="Z3009" s="167" t="s">
        <v>874</v>
      </c>
      <c r="AA3009" s="176">
        <v>80000</v>
      </c>
      <c r="AB3009" s="167" t="s">
        <v>11254</v>
      </c>
      <c r="AC3009" s="176">
        <v>80000</v>
      </c>
      <c r="AD3009" s="167" t="s">
        <v>11254</v>
      </c>
      <c r="AE3009" s="176">
        <v>28</v>
      </c>
    </row>
    <row r="3010" spans="1:31">
      <c r="A3010" s="178">
        <v>108288050840</v>
      </c>
      <c r="B3010" s="166">
        <v>46170</v>
      </c>
      <c r="C3010" s="167" t="s">
        <v>3524</v>
      </c>
      <c r="D3010" s="167" t="s">
        <v>3525</v>
      </c>
      <c r="E3010" s="167" t="s">
        <v>3526</v>
      </c>
      <c r="F3010" s="167" t="s">
        <v>3501</v>
      </c>
      <c r="G3010" s="167" t="s">
        <v>3502</v>
      </c>
      <c r="H3010" s="168">
        <v>46171</v>
      </c>
      <c r="I3010" s="167"/>
      <c r="J3010" s="169">
        <v>26161</v>
      </c>
      <c r="K3010" s="167" t="s">
        <v>55</v>
      </c>
      <c r="L3010" s="169">
        <v>12</v>
      </c>
      <c r="M3010" s="167" t="s">
        <v>3513</v>
      </c>
      <c r="N3010" s="169">
        <v>27.9</v>
      </c>
      <c r="O3010" s="167" t="s">
        <v>3505</v>
      </c>
      <c r="P3010" s="167"/>
      <c r="Q3010" s="167" t="s">
        <v>3527</v>
      </c>
      <c r="R3010" s="167" t="s">
        <v>3528</v>
      </c>
      <c r="S3010" s="169">
        <v>10</v>
      </c>
      <c r="T3010" s="167" t="s">
        <v>3535</v>
      </c>
      <c r="U3010" s="169" t="s">
        <v>3536</v>
      </c>
      <c r="V3010" s="167" t="s">
        <v>7401</v>
      </c>
      <c r="W3010" s="167" t="s">
        <v>7402</v>
      </c>
      <c r="X3010" s="170" t="s">
        <v>159</v>
      </c>
      <c r="Y3010" s="171" t="s">
        <v>3219</v>
      </c>
      <c r="Z3010" s="167" t="s">
        <v>874</v>
      </c>
      <c r="AA3010" s="176">
        <v>10000</v>
      </c>
      <c r="AB3010" s="167" t="s">
        <v>11254</v>
      </c>
      <c r="AC3010" s="176">
        <v>10000</v>
      </c>
      <c r="AD3010" s="167" t="s">
        <v>11254</v>
      </c>
      <c r="AE3010" s="176">
        <v>3.5</v>
      </c>
    </row>
    <row r="3011" spans="1:31">
      <c r="A3011" s="178">
        <v>108288050840</v>
      </c>
      <c r="B3011" s="166">
        <v>46170</v>
      </c>
      <c r="C3011" s="167" t="s">
        <v>3524</v>
      </c>
      <c r="D3011" s="167" t="s">
        <v>3525</v>
      </c>
      <c r="E3011" s="167" t="s">
        <v>3526</v>
      </c>
      <c r="F3011" s="167" t="s">
        <v>3501</v>
      </c>
      <c r="G3011" s="167" t="s">
        <v>3502</v>
      </c>
      <c r="H3011" s="168">
        <v>46171</v>
      </c>
      <c r="I3011" s="167"/>
      <c r="J3011" s="169">
        <v>26161</v>
      </c>
      <c r="K3011" s="167" t="s">
        <v>55</v>
      </c>
      <c r="L3011" s="169">
        <v>12</v>
      </c>
      <c r="M3011" s="167" t="s">
        <v>3513</v>
      </c>
      <c r="N3011" s="169">
        <v>27.9</v>
      </c>
      <c r="O3011" s="167" t="s">
        <v>3505</v>
      </c>
      <c r="P3011" s="167"/>
      <c r="Q3011" s="167" t="s">
        <v>3527</v>
      </c>
      <c r="R3011" s="167" t="s">
        <v>3528</v>
      </c>
      <c r="S3011" s="169">
        <v>9</v>
      </c>
      <c r="T3011" s="167" t="s">
        <v>3535</v>
      </c>
      <c r="U3011" s="169" t="s">
        <v>3536</v>
      </c>
      <c r="V3011" s="167" t="s">
        <v>7401</v>
      </c>
      <c r="W3011" s="167" t="s">
        <v>7402</v>
      </c>
      <c r="X3011" s="170" t="s">
        <v>159</v>
      </c>
      <c r="Y3011" s="171" t="s">
        <v>3219</v>
      </c>
      <c r="Z3011" s="167" t="s">
        <v>874</v>
      </c>
      <c r="AA3011" s="176">
        <v>70000</v>
      </c>
      <c r="AB3011" s="167" t="s">
        <v>11254</v>
      </c>
      <c r="AC3011" s="176">
        <v>70000</v>
      </c>
      <c r="AD3011" s="167" t="s">
        <v>11254</v>
      </c>
      <c r="AE3011" s="176">
        <v>24.5</v>
      </c>
    </row>
    <row r="3012" spans="1:31">
      <c r="A3012" s="178">
        <v>108288050840</v>
      </c>
      <c r="B3012" s="166">
        <v>46170</v>
      </c>
      <c r="C3012" s="167" t="s">
        <v>3524</v>
      </c>
      <c r="D3012" s="167" t="s">
        <v>3525</v>
      </c>
      <c r="E3012" s="167" t="s">
        <v>3526</v>
      </c>
      <c r="F3012" s="167" t="s">
        <v>3501</v>
      </c>
      <c r="G3012" s="167" t="s">
        <v>3502</v>
      </c>
      <c r="H3012" s="168">
        <v>46171</v>
      </c>
      <c r="I3012" s="167"/>
      <c r="J3012" s="169">
        <v>26161</v>
      </c>
      <c r="K3012" s="167" t="s">
        <v>55</v>
      </c>
      <c r="L3012" s="169">
        <v>12</v>
      </c>
      <c r="M3012" s="167" t="s">
        <v>3513</v>
      </c>
      <c r="N3012" s="169">
        <v>27.9</v>
      </c>
      <c r="O3012" s="167" t="s">
        <v>3505</v>
      </c>
      <c r="P3012" s="167"/>
      <c r="Q3012" s="167" t="s">
        <v>3527</v>
      </c>
      <c r="R3012" s="167" t="s">
        <v>3528</v>
      </c>
      <c r="S3012" s="169">
        <v>8</v>
      </c>
      <c r="T3012" s="167" t="s">
        <v>3535</v>
      </c>
      <c r="U3012" s="169" t="s">
        <v>3536</v>
      </c>
      <c r="V3012" s="167" t="s">
        <v>7403</v>
      </c>
      <c r="W3012" s="167" t="s">
        <v>7404</v>
      </c>
      <c r="X3012" s="170" t="s">
        <v>159</v>
      </c>
      <c r="Y3012" s="171" t="s">
        <v>3219</v>
      </c>
      <c r="Z3012" s="167" t="s">
        <v>874</v>
      </c>
      <c r="AA3012" s="176">
        <v>20000</v>
      </c>
      <c r="AB3012" s="167" t="s">
        <v>11254</v>
      </c>
      <c r="AC3012" s="176">
        <v>20000</v>
      </c>
      <c r="AD3012" s="167" t="s">
        <v>11254</v>
      </c>
      <c r="AE3012" s="176">
        <v>6.6</v>
      </c>
    </row>
    <row r="3013" spans="1:31">
      <c r="A3013" s="178">
        <v>108288050840</v>
      </c>
      <c r="B3013" s="166">
        <v>46170</v>
      </c>
      <c r="C3013" s="167" t="s">
        <v>3524</v>
      </c>
      <c r="D3013" s="167" t="s">
        <v>3525</v>
      </c>
      <c r="E3013" s="167" t="s">
        <v>3526</v>
      </c>
      <c r="F3013" s="167" t="s">
        <v>3501</v>
      </c>
      <c r="G3013" s="167" t="s">
        <v>3502</v>
      </c>
      <c r="H3013" s="168">
        <v>46171</v>
      </c>
      <c r="I3013" s="167"/>
      <c r="J3013" s="169">
        <v>26161</v>
      </c>
      <c r="K3013" s="167" t="s">
        <v>55</v>
      </c>
      <c r="L3013" s="169">
        <v>12</v>
      </c>
      <c r="M3013" s="167" t="s">
        <v>3513</v>
      </c>
      <c r="N3013" s="169">
        <v>27.9</v>
      </c>
      <c r="O3013" s="167" t="s">
        <v>3505</v>
      </c>
      <c r="P3013" s="167"/>
      <c r="Q3013" s="167" t="s">
        <v>3527</v>
      </c>
      <c r="R3013" s="167" t="s">
        <v>3528</v>
      </c>
      <c r="S3013" s="169">
        <v>7</v>
      </c>
      <c r="T3013" s="167" t="s">
        <v>3535</v>
      </c>
      <c r="U3013" s="169" t="s">
        <v>3536</v>
      </c>
      <c r="V3013" s="167" t="s">
        <v>7403</v>
      </c>
      <c r="W3013" s="167" t="s">
        <v>7404</v>
      </c>
      <c r="X3013" s="170" t="s">
        <v>159</v>
      </c>
      <c r="Y3013" s="171" t="s">
        <v>3219</v>
      </c>
      <c r="Z3013" s="167" t="s">
        <v>874</v>
      </c>
      <c r="AA3013" s="176">
        <v>40000</v>
      </c>
      <c r="AB3013" s="167" t="s">
        <v>11254</v>
      </c>
      <c r="AC3013" s="176">
        <v>40000</v>
      </c>
      <c r="AD3013" s="167" t="s">
        <v>11254</v>
      </c>
      <c r="AE3013" s="176">
        <v>13.2</v>
      </c>
    </row>
    <row r="3014" spans="1:31">
      <c r="A3014" s="178">
        <v>108288050840</v>
      </c>
      <c r="B3014" s="166">
        <v>46170</v>
      </c>
      <c r="C3014" s="167" t="s">
        <v>3524</v>
      </c>
      <c r="D3014" s="167" t="s">
        <v>3525</v>
      </c>
      <c r="E3014" s="167" t="s">
        <v>3526</v>
      </c>
      <c r="F3014" s="167" t="s">
        <v>3501</v>
      </c>
      <c r="G3014" s="167" t="s">
        <v>3502</v>
      </c>
      <c r="H3014" s="168">
        <v>46171</v>
      </c>
      <c r="I3014" s="167"/>
      <c r="J3014" s="169">
        <v>26161</v>
      </c>
      <c r="K3014" s="167" t="s">
        <v>55</v>
      </c>
      <c r="L3014" s="169">
        <v>12</v>
      </c>
      <c r="M3014" s="167" t="s">
        <v>3513</v>
      </c>
      <c r="N3014" s="169">
        <v>27.9</v>
      </c>
      <c r="O3014" s="167" t="s">
        <v>3505</v>
      </c>
      <c r="P3014" s="167"/>
      <c r="Q3014" s="167" t="s">
        <v>3527</v>
      </c>
      <c r="R3014" s="167" t="s">
        <v>3528</v>
      </c>
      <c r="S3014" s="169">
        <v>6</v>
      </c>
      <c r="T3014" s="167" t="s">
        <v>3535</v>
      </c>
      <c r="U3014" s="169" t="s">
        <v>3536</v>
      </c>
      <c r="V3014" s="167" t="s">
        <v>7403</v>
      </c>
      <c r="W3014" s="167" t="s">
        <v>7404</v>
      </c>
      <c r="X3014" s="170" t="s">
        <v>159</v>
      </c>
      <c r="Y3014" s="171" t="s">
        <v>3219</v>
      </c>
      <c r="Z3014" s="167" t="s">
        <v>874</v>
      </c>
      <c r="AA3014" s="176">
        <v>10000</v>
      </c>
      <c r="AB3014" s="167" t="s">
        <v>11254</v>
      </c>
      <c r="AC3014" s="176">
        <v>10000</v>
      </c>
      <c r="AD3014" s="167" t="s">
        <v>11254</v>
      </c>
      <c r="AE3014" s="176">
        <v>3.3</v>
      </c>
    </row>
    <row r="3015" spans="1:31">
      <c r="A3015" s="178">
        <v>108288050840</v>
      </c>
      <c r="B3015" s="166">
        <v>46170</v>
      </c>
      <c r="C3015" s="167" t="s">
        <v>3524</v>
      </c>
      <c r="D3015" s="167" t="s">
        <v>3525</v>
      </c>
      <c r="E3015" s="167" t="s">
        <v>3526</v>
      </c>
      <c r="F3015" s="167" t="s">
        <v>3501</v>
      </c>
      <c r="G3015" s="167" t="s">
        <v>3502</v>
      </c>
      <c r="H3015" s="168">
        <v>46171</v>
      </c>
      <c r="I3015" s="167"/>
      <c r="J3015" s="169">
        <v>26161</v>
      </c>
      <c r="K3015" s="167" t="s">
        <v>55</v>
      </c>
      <c r="L3015" s="169">
        <v>12</v>
      </c>
      <c r="M3015" s="167" t="s">
        <v>3513</v>
      </c>
      <c r="N3015" s="169">
        <v>27.9</v>
      </c>
      <c r="O3015" s="167" t="s">
        <v>3505</v>
      </c>
      <c r="P3015" s="167"/>
      <c r="Q3015" s="167" t="s">
        <v>3527</v>
      </c>
      <c r="R3015" s="167" t="s">
        <v>3528</v>
      </c>
      <c r="S3015" s="169">
        <v>5</v>
      </c>
      <c r="T3015" s="167" t="s">
        <v>3535</v>
      </c>
      <c r="U3015" s="169" t="s">
        <v>3536</v>
      </c>
      <c r="V3015" s="167" t="s">
        <v>5014</v>
      </c>
      <c r="W3015" s="167" t="s">
        <v>5015</v>
      </c>
      <c r="X3015" s="170" t="s">
        <v>157</v>
      </c>
      <c r="Y3015" s="171" t="s">
        <v>3219</v>
      </c>
      <c r="Z3015" s="167" t="s">
        <v>874</v>
      </c>
      <c r="AA3015" s="176">
        <v>170000</v>
      </c>
      <c r="AB3015" s="167" t="s">
        <v>11254</v>
      </c>
      <c r="AC3015" s="176">
        <v>170000</v>
      </c>
      <c r="AD3015" s="167" t="s">
        <v>11254</v>
      </c>
      <c r="AE3015" s="176">
        <v>40.799999999999997</v>
      </c>
    </row>
    <row r="3016" spans="1:31">
      <c r="A3016" s="178">
        <v>108288050840</v>
      </c>
      <c r="B3016" s="166">
        <v>46170</v>
      </c>
      <c r="C3016" s="167" t="s">
        <v>3524</v>
      </c>
      <c r="D3016" s="167" t="s">
        <v>3525</v>
      </c>
      <c r="E3016" s="167" t="s">
        <v>3526</v>
      </c>
      <c r="F3016" s="167" t="s">
        <v>3501</v>
      </c>
      <c r="G3016" s="167" t="s">
        <v>3502</v>
      </c>
      <c r="H3016" s="168">
        <v>46171</v>
      </c>
      <c r="I3016" s="167"/>
      <c r="J3016" s="169">
        <v>26161</v>
      </c>
      <c r="K3016" s="167" t="s">
        <v>55</v>
      </c>
      <c r="L3016" s="169">
        <v>12</v>
      </c>
      <c r="M3016" s="167" t="s">
        <v>3513</v>
      </c>
      <c r="N3016" s="169">
        <v>27.9</v>
      </c>
      <c r="O3016" s="167" t="s">
        <v>3505</v>
      </c>
      <c r="P3016" s="167"/>
      <c r="Q3016" s="167" t="s">
        <v>3527</v>
      </c>
      <c r="R3016" s="167" t="s">
        <v>3528</v>
      </c>
      <c r="S3016" s="169">
        <v>4</v>
      </c>
      <c r="T3016" s="167" t="s">
        <v>3535</v>
      </c>
      <c r="U3016" s="169" t="s">
        <v>3536</v>
      </c>
      <c r="V3016" s="167" t="s">
        <v>5014</v>
      </c>
      <c r="W3016" s="167" t="s">
        <v>5015</v>
      </c>
      <c r="X3016" s="170" t="s">
        <v>157</v>
      </c>
      <c r="Y3016" s="171" t="s">
        <v>3219</v>
      </c>
      <c r="Z3016" s="167" t="s">
        <v>874</v>
      </c>
      <c r="AA3016" s="176">
        <v>130000</v>
      </c>
      <c r="AB3016" s="167" t="s">
        <v>11254</v>
      </c>
      <c r="AC3016" s="176">
        <v>130000</v>
      </c>
      <c r="AD3016" s="167" t="s">
        <v>11254</v>
      </c>
      <c r="AE3016" s="176">
        <v>31.2</v>
      </c>
    </row>
    <row r="3017" spans="1:31">
      <c r="A3017" s="178">
        <v>108288050840</v>
      </c>
      <c r="B3017" s="166">
        <v>46170</v>
      </c>
      <c r="C3017" s="167" t="s">
        <v>3524</v>
      </c>
      <c r="D3017" s="167" t="s">
        <v>3525</v>
      </c>
      <c r="E3017" s="167" t="s">
        <v>3526</v>
      </c>
      <c r="F3017" s="167" t="s">
        <v>3501</v>
      </c>
      <c r="G3017" s="167" t="s">
        <v>3502</v>
      </c>
      <c r="H3017" s="168">
        <v>46171</v>
      </c>
      <c r="I3017" s="167"/>
      <c r="J3017" s="169">
        <v>26161</v>
      </c>
      <c r="K3017" s="167" t="s">
        <v>55</v>
      </c>
      <c r="L3017" s="169">
        <v>12</v>
      </c>
      <c r="M3017" s="167" t="s">
        <v>3513</v>
      </c>
      <c r="N3017" s="169">
        <v>27.9</v>
      </c>
      <c r="O3017" s="167" t="s">
        <v>3505</v>
      </c>
      <c r="P3017" s="167"/>
      <c r="Q3017" s="167" t="s">
        <v>3527</v>
      </c>
      <c r="R3017" s="167" t="s">
        <v>3528</v>
      </c>
      <c r="S3017" s="169">
        <v>3</v>
      </c>
      <c r="T3017" s="167" t="s">
        <v>3560</v>
      </c>
      <c r="U3017" s="169" t="s">
        <v>3561</v>
      </c>
      <c r="V3017" s="167" t="s">
        <v>7405</v>
      </c>
      <c r="W3017" s="167" t="s">
        <v>7406</v>
      </c>
      <c r="X3017" s="170" t="s">
        <v>159</v>
      </c>
      <c r="Y3017" s="171" t="s">
        <v>3219</v>
      </c>
      <c r="Z3017" s="167" t="s">
        <v>874</v>
      </c>
      <c r="AA3017" s="176">
        <v>195000</v>
      </c>
      <c r="AB3017" s="167" t="s">
        <v>11254</v>
      </c>
      <c r="AC3017" s="176">
        <v>195000</v>
      </c>
      <c r="AD3017" s="167" t="s">
        <v>11254</v>
      </c>
      <c r="AE3017" s="176">
        <v>97.5</v>
      </c>
    </row>
    <row r="3018" spans="1:31">
      <c r="A3018" s="178">
        <v>108288050840</v>
      </c>
      <c r="B3018" s="166">
        <v>46170</v>
      </c>
      <c r="C3018" s="167" t="s">
        <v>3524</v>
      </c>
      <c r="D3018" s="167" t="s">
        <v>3525</v>
      </c>
      <c r="E3018" s="167" t="s">
        <v>3526</v>
      </c>
      <c r="F3018" s="167" t="s">
        <v>3501</v>
      </c>
      <c r="G3018" s="167" t="s">
        <v>3502</v>
      </c>
      <c r="H3018" s="168">
        <v>46171</v>
      </c>
      <c r="I3018" s="167"/>
      <c r="J3018" s="169">
        <v>26161</v>
      </c>
      <c r="K3018" s="167" t="s">
        <v>55</v>
      </c>
      <c r="L3018" s="169">
        <v>12</v>
      </c>
      <c r="M3018" s="167" t="s">
        <v>3513</v>
      </c>
      <c r="N3018" s="169">
        <v>27.9</v>
      </c>
      <c r="O3018" s="167" t="s">
        <v>3505</v>
      </c>
      <c r="P3018" s="167"/>
      <c r="Q3018" s="167" t="s">
        <v>3527</v>
      </c>
      <c r="R3018" s="167" t="s">
        <v>3528</v>
      </c>
      <c r="S3018" s="169">
        <v>2</v>
      </c>
      <c r="T3018" s="167" t="s">
        <v>3717</v>
      </c>
      <c r="U3018" s="169" t="s">
        <v>3718</v>
      </c>
      <c r="V3018" s="167" t="s">
        <v>4038</v>
      </c>
      <c r="W3018" s="167" t="s">
        <v>4039</v>
      </c>
      <c r="X3018" s="170" t="s">
        <v>157</v>
      </c>
      <c r="Y3018" s="171" t="s">
        <v>3219</v>
      </c>
      <c r="Z3018" s="167" t="s">
        <v>874</v>
      </c>
      <c r="AA3018" s="176">
        <v>9000</v>
      </c>
      <c r="AB3018" s="167" t="s">
        <v>11254</v>
      </c>
      <c r="AC3018" s="176">
        <v>9000</v>
      </c>
      <c r="AD3018" s="167" t="s">
        <v>11254</v>
      </c>
      <c r="AE3018" s="176">
        <v>729</v>
      </c>
    </row>
    <row r="3019" spans="1:31">
      <c r="A3019" s="178">
        <v>108288050840</v>
      </c>
      <c r="B3019" s="166">
        <v>46170</v>
      </c>
      <c r="C3019" s="167" t="s">
        <v>3524</v>
      </c>
      <c r="D3019" s="167" t="s">
        <v>3525</v>
      </c>
      <c r="E3019" s="167" t="s">
        <v>3526</v>
      </c>
      <c r="F3019" s="167" t="s">
        <v>3501</v>
      </c>
      <c r="G3019" s="167" t="s">
        <v>3502</v>
      </c>
      <c r="H3019" s="168">
        <v>46171</v>
      </c>
      <c r="I3019" s="167"/>
      <c r="J3019" s="169">
        <v>26161</v>
      </c>
      <c r="K3019" s="167" t="s">
        <v>55</v>
      </c>
      <c r="L3019" s="169">
        <v>12</v>
      </c>
      <c r="M3019" s="167" t="s">
        <v>3513</v>
      </c>
      <c r="N3019" s="169">
        <v>27.9</v>
      </c>
      <c r="O3019" s="167" t="s">
        <v>3505</v>
      </c>
      <c r="P3019" s="167"/>
      <c r="Q3019" s="167" t="s">
        <v>3527</v>
      </c>
      <c r="R3019" s="167" t="s">
        <v>3528</v>
      </c>
      <c r="S3019" s="169">
        <v>1</v>
      </c>
      <c r="T3019" s="167" t="s">
        <v>3717</v>
      </c>
      <c r="U3019" s="169" t="s">
        <v>3718</v>
      </c>
      <c r="V3019" s="167" t="s">
        <v>4038</v>
      </c>
      <c r="W3019" s="167" t="s">
        <v>4039</v>
      </c>
      <c r="X3019" s="170" t="s">
        <v>157</v>
      </c>
      <c r="Y3019" s="171" t="s">
        <v>3219</v>
      </c>
      <c r="Z3019" s="167" t="s">
        <v>874</v>
      </c>
      <c r="AA3019" s="176">
        <v>1500</v>
      </c>
      <c r="AB3019" s="167" t="s">
        <v>11254</v>
      </c>
      <c r="AC3019" s="176">
        <v>1500</v>
      </c>
      <c r="AD3019" s="167" t="s">
        <v>11254</v>
      </c>
      <c r="AE3019" s="176">
        <v>135.9</v>
      </c>
    </row>
    <row r="3020" spans="1:31">
      <c r="A3020" s="178">
        <v>108288062740</v>
      </c>
      <c r="B3020" s="166">
        <v>46170</v>
      </c>
      <c r="C3020" s="167" t="s">
        <v>3524</v>
      </c>
      <c r="D3020" s="167" t="s">
        <v>3525</v>
      </c>
      <c r="E3020" s="167" t="s">
        <v>3526</v>
      </c>
      <c r="F3020" s="167" t="s">
        <v>3501</v>
      </c>
      <c r="G3020" s="167" t="s">
        <v>3502</v>
      </c>
      <c r="H3020" s="168">
        <v>46171</v>
      </c>
      <c r="I3020" s="167"/>
      <c r="J3020" s="169">
        <v>26161</v>
      </c>
      <c r="K3020" s="167" t="s">
        <v>55</v>
      </c>
      <c r="L3020" s="169">
        <v>2</v>
      </c>
      <c r="M3020" s="167" t="s">
        <v>3513</v>
      </c>
      <c r="N3020" s="169">
        <v>14.5</v>
      </c>
      <c r="O3020" s="167" t="s">
        <v>3505</v>
      </c>
      <c r="P3020" s="167"/>
      <c r="Q3020" s="167" t="s">
        <v>3514</v>
      </c>
      <c r="R3020" s="167" t="s">
        <v>3528</v>
      </c>
      <c r="S3020" s="169">
        <v>5</v>
      </c>
      <c r="T3020" s="167" t="s">
        <v>3529</v>
      </c>
      <c r="U3020" s="169" t="s">
        <v>3530</v>
      </c>
      <c r="V3020" s="167" t="s">
        <v>7407</v>
      </c>
      <c r="W3020" s="167" t="s">
        <v>6462</v>
      </c>
      <c r="X3020" s="170" t="s">
        <v>157</v>
      </c>
      <c r="Y3020" s="171" t="s">
        <v>3220</v>
      </c>
      <c r="Z3020" s="167" t="s">
        <v>876</v>
      </c>
      <c r="AA3020" s="176">
        <v>2000</v>
      </c>
      <c r="AB3020" s="167" t="s">
        <v>11254</v>
      </c>
      <c r="AC3020" s="176">
        <v>2000</v>
      </c>
      <c r="AD3020" s="167" t="s">
        <v>11254</v>
      </c>
      <c r="AE3020" s="176">
        <v>1832</v>
      </c>
    </row>
    <row r="3021" spans="1:31">
      <c r="A3021" s="178">
        <v>108288062740</v>
      </c>
      <c r="B3021" s="166">
        <v>46170</v>
      </c>
      <c r="C3021" s="167" t="s">
        <v>3524</v>
      </c>
      <c r="D3021" s="167" t="s">
        <v>3525</v>
      </c>
      <c r="E3021" s="167" t="s">
        <v>3526</v>
      </c>
      <c r="F3021" s="167" t="s">
        <v>3501</v>
      </c>
      <c r="G3021" s="167" t="s">
        <v>3502</v>
      </c>
      <c r="H3021" s="168">
        <v>46171</v>
      </c>
      <c r="I3021" s="167"/>
      <c r="J3021" s="169">
        <v>26161</v>
      </c>
      <c r="K3021" s="167" t="s">
        <v>55</v>
      </c>
      <c r="L3021" s="169">
        <v>2</v>
      </c>
      <c r="M3021" s="167" t="s">
        <v>3513</v>
      </c>
      <c r="N3021" s="169">
        <v>14.5</v>
      </c>
      <c r="O3021" s="167" t="s">
        <v>3505</v>
      </c>
      <c r="P3021" s="167"/>
      <c r="Q3021" s="167" t="s">
        <v>3514</v>
      </c>
      <c r="R3021" s="167" t="s">
        <v>3528</v>
      </c>
      <c r="S3021" s="169">
        <v>4</v>
      </c>
      <c r="T3021" s="167" t="s">
        <v>3529</v>
      </c>
      <c r="U3021" s="169" t="s">
        <v>3530</v>
      </c>
      <c r="V3021" s="167" t="s">
        <v>7407</v>
      </c>
      <c r="W3021" s="167" t="s">
        <v>6462</v>
      </c>
      <c r="X3021" s="170" t="s">
        <v>157</v>
      </c>
      <c r="Y3021" s="171" t="s">
        <v>3220</v>
      </c>
      <c r="Z3021" s="167" t="s">
        <v>876</v>
      </c>
      <c r="AA3021" s="176">
        <v>14000</v>
      </c>
      <c r="AB3021" s="167" t="s">
        <v>11254</v>
      </c>
      <c r="AC3021" s="176">
        <v>14000</v>
      </c>
      <c r="AD3021" s="167" t="s">
        <v>11254</v>
      </c>
      <c r="AE3021" s="176">
        <v>12824</v>
      </c>
    </row>
    <row r="3022" spans="1:31">
      <c r="A3022" s="178">
        <v>108288062740</v>
      </c>
      <c r="B3022" s="166">
        <v>46170</v>
      </c>
      <c r="C3022" s="167" t="s">
        <v>3524</v>
      </c>
      <c r="D3022" s="167" t="s">
        <v>3525</v>
      </c>
      <c r="E3022" s="167" t="s">
        <v>3526</v>
      </c>
      <c r="F3022" s="167" t="s">
        <v>3501</v>
      </c>
      <c r="G3022" s="167" t="s">
        <v>3502</v>
      </c>
      <c r="H3022" s="168">
        <v>46171</v>
      </c>
      <c r="I3022" s="167"/>
      <c r="J3022" s="169">
        <v>26161</v>
      </c>
      <c r="K3022" s="167" t="s">
        <v>55</v>
      </c>
      <c r="L3022" s="169">
        <v>2</v>
      </c>
      <c r="M3022" s="167" t="s">
        <v>3513</v>
      </c>
      <c r="N3022" s="169">
        <v>14.5</v>
      </c>
      <c r="O3022" s="167" t="s">
        <v>3505</v>
      </c>
      <c r="P3022" s="167"/>
      <c r="Q3022" s="167" t="s">
        <v>3514</v>
      </c>
      <c r="R3022" s="167" t="s">
        <v>3528</v>
      </c>
      <c r="S3022" s="169">
        <v>3</v>
      </c>
      <c r="T3022" s="167" t="s">
        <v>3529</v>
      </c>
      <c r="U3022" s="169" t="s">
        <v>3530</v>
      </c>
      <c r="V3022" s="167" t="s">
        <v>7407</v>
      </c>
      <c r="W3022" s="167" t="s">
        <v>6462</v>
      </c>
      <c r="X3022" s="170" t="s">
        <v>157</v>
      </c>
      <c r="Y3022" s="171" t="s">
        <v>3220</v>
      </c>
      <c r="Z3022" s="167" t="s">
        <v>876</v>
      </c>
      <c r="AA3022" s="176">
        <v>2000</v>
      </c>
      <c r="AB3022" s="167" t="s">
        <v>11254</v>
      </c>
      <c r="AC3022" s="176">
        <v>2000</v>
      </c>
      <c r="AD3022" s="167" t="s">
        <v>11254</v>
      </c>
      <c r="AE3022" s="176">
        <v>1832</v>
      </c>
    </row>
    <row r="3023" spans="1:31">
      <c r="A3023" s="178">
        <v>108288062740</v>
      </c>
      <c r="B3023" s="166">
        <v>46170</v>
      </c>
      <c r="C3023" s="167" t="s">
        <v>3524</v>
      </c>
      <c r="D3023" s="167" t="s">
        <v>3525</v>
      </c>
      <c r="E3023" s="167" t="s">
        <v>3526</v>
      </c>
      <c r="F3023" s="167" t="s">
        <v>3501</v>
      </c>
      <c r="G3023" s="167" t="s">
        <v>3502</v>
      </c>
      <c r="H3023" s="168">
        <v>46171</v>
      </c>
      <c r="I3023" s="167"/>
      <c r="J3023" s="169">
        <v>26161</v>
      </c>
      <c r="K3023" s="167" t="s">
        <v>55</v>
      </c>
      <c r="L3023" s="169">
        <v>2</v>
      </c>
      <c r="M3023" s="167" t="s">
        <v>3513</v>
      </c>
      <c r="N3023" s="169">
        <v>14.5</v>
      </c>
      <c r="O3023" s="167" t="s">
        <v>3505</v>
      </c>
      <c r="P3023" s="167"/>
      <c r="Q3023" s="167" t="s">
        <v>3514</v>
      </c>
      <c r="R3023" s="167" t="s">
        <v>3528</v>
      </c>
      <c r="S3023" s="169">
        <v>2</v>
      </c>
      <c r="T3023" s="167" t="s">
        <v>3529</v>
      </c>
      <c r="U3023" s="169" t="s">
        <v>3530</v>
      </c>
      <c r="V3023" s="167" t="s">
        <v>7407</v>
      </c>
      <c r="W3023" s="167" t="s">
        <v>6462</v>
      </c>
      <c r="X3023" s="170" t="s">
        <v>157</v>
      </c>
      <c r="Y3023" s="171" t="s">
        <v>3220</v>
      </c>
      <c r="Z3023" s="167" t="s">
        <v>876</v>
      </c>
      <c r="AA3023" s="176">
        <v>2000</v>
      </c>
      <c r="AB3023" s="167" t="s">
        <v>11254</v>
      </c>
      <c r="AC3023" s="176">
        <v>2000</v>
      </c>
      <c r="AD3023" s="167" t="s">
        <v>11254</v>
      </c>
      <c r="AE3023" s="176">
        <v>1832</v>
      </c>
    </row>
    <row r="3024" spans="1:31">
      <c r="A3024" s="178">
        <v>108288062740</v>
      </c>
      <c r="B3024" s="166">
        <v>46170</v>
      </c>
      <c r="C3024" s="167" t="s">
        <v>3524</v>
      </c>
      <c r="D3024" s="167" t="s">
        <v>3525</v>
      </c>
      <c r="E3024" s="167" t="s">
        <v>3526</v>
      </c>
      <c r="F3024" s="167" t="s">
        <v>3501</v>
      </c>
      <c r="G3024" s="167" t="s">
        <v>3502</v>
      </c>
      <c r="H3024" s="168">
        <v>46171</v>
      </c>
      <c r="I3024" s="167"/>
      <c r="J3024" s="169">
        <v>26161</v>
      </c>
      <c r="K3024" s="167" t="s">
        <v>55</v>
      </c>
      <c r="L3024" s="169">
        <v>2</v>
      </c>
      <c r="M3024" s="167" t="s">
        <v>3513</v>
      </c>
      <c r="N3024" s="169">
        <v>14.5</v>
      </c>
      <c r="O3024" s="167" t="s">
        <v>3505</v>
      </c>
      <c r="P3024" s="167"/>
      <c r="Q3024" s="167" t="s">
        <v>3514</v>
      </c>
      <c r="R3024" s="167" t="s">
        <v>3528</v>
      </c>
      <c r="S3024" s="169">
        <v>1</v>
      </c>
      <c r="T3024" s="167" t="s">
        <v>3529</v>
      </c>
      <c r="U3024" s="169" t="s">
        <v>3530</v>
      </c>
      <c r="V3024" s="167" t="s">
        <v>7407</v>
      </c>
      <c r="W3024" s="167" t="s">
        <v>6462</v>
      </c>
      <c r="X3024" s="170" t="s">
        <v>157</v>
      </c>
      <c r="Y3024" s="171" t="s">
        <v>3220</v>
      </c>
      <c r="Z3024" s="167" t="s">
        <v>876</v>
      </c>
      <c r="AA3024" s="176">
        <v>6000</v>
      </c>
      <c r="AB3024" s="167" t="s">
        <v>11254</v>
      </c>
      <c r="AC3024" s="176">
        <v>6000</v>
      </c>
      <c r="AD3024" s="167" t="s">
        <v>11254</v>
      </c>
      <c r="AE3024" s="176">
        <v>5496</v>
      </c>
    </row>
    <row r="3025" spans="1:31">
      <c r="A3025" s="178">
        <v>108288349300</v>
      </c>
      <c r="B3025" s="166">
        <v>46171</v>
      </c>
      <c r="C3025" s="167" t="s">
        <v>3610</v>
      </c>
      <c r="D3025" s="167" t="s">
        <v>3525</v>
      </c>
      <c r="E3025" s="167" t="s">
        <v>3526</v>
      </c>
      <c r="F3025" s="167" t="s">
        <v>3613</v>
      </c>
      <c r="G3025" s="167" t="s">
        <v>3614</v>
      </c>
      <c r="H3025" s="168">
        <v>46171</v>
      </c>
      <c r="I3025" s="167"/>
      <c r="J3025" s="169">
        <v>1</v>
      </c>
      <c r="K3025" s="167" t="s">
        <v>48</v>
      </c>
      <c r="L3025" s="169">
        <v>2</v>
      </c>
      <c r="M3025" s="167" t="s">
        <v>3513</v>
      </c>
      <c r="N3025" s="169">
        <v>19.63</v>
      </c>
      <c r="O3025" s="167" t="s">
        <v>3505</v>
      </c>
      <c r="P3025" s="167" t="s">
        <v>7408</v>
      </c>
      <c r="Q3025" s="167" t="s">
        <v>3506</v>
      </c>
      <c r="R3025" s="167" t="s">
        <v>7409</v>
      </c>
      <c r="S3025" s="169">
        <v>3</v>
      </c>
      <c r="T3025" s="167"/>
      <c r="U3025" s="169" t="s">
        <v>7410</v>
      </c>
      <c r="V3025" s="167" t="s">
        <v>7411</v>
      </c>
      <c r="W3025" s="167"/>
      <c r="X3025" s="170" t="s">
        <v>3619</v>
      </c>
      <c r="Y3025" s="171" t="s">
        <v>7412</v>
      </c>
      <c r="Z3025" s="167" t="s">
        <v>2026</v>
      </c>
      <c r="AA3025" s="176">
        <v>40</v>
      </c>
      <c r="AB3025" s="167" t="s">
        <v>11255</v>
      </c>
      <c r="AC3025" s="176">
        <v>12000</v>
      </c>
      <c r="AD3025" s="167" t="s">
        <v>11258</v>
      </c>
      <c r="AE3025" s="176">
        <v>9600000</v>
      </c>
    </row>
    <row r="3026" spans="1:31">
      <c r="A3026" s="178">
        <v>108288349300</v>
      </c>
      <c r="B3026" s="166">
        <v>46171</v>
      </c>
      <c r="C3026" s="167" t="s">
        <v>3610</v>
      </c>
      <c r="D3026" s="167" t="s">
        <v>3525</v>
      </c>
      <c r="E3026" s="167" t="s">
        <v>3526</v>
      </c>
      <c r="F3026" s="167" t="s">
        <v>3613</v>
      </c>
      <c r="G3026" s="167" t="s">
        <v>3614</v>
      </c>
      <c r="H3026" s="168">
        <v>46171</v>
      </c>
      <c r="I3026" s="167"/>
      <c r="J3026" s="169">
        <v>1</v>
      </c>
      <c r="K3026" s="167" t="s">
        <v>48</v>
      </c>
      <c r="L3026" s="169">
        <v>2</v>
      </c>
      <c r="M3026" s="167" t="s">
        <v>3513</v>
      </c>
      <c r="N3026" s="169">
        <v>19.63</v>
      </c>
      <c r="O3026" s="167" t="s">
        <v>3505</v>
      </c>
      <c r="P3026" s="167" t="s">
        <v>7408</v>
      </c>
      <c r="Q3026" s="167" t="s">
        <v>3506</v>
      </c>
      <c r="R3026" s="167" t="s">
        <v>7409</v>
      </c>
      <c r="S3026" s="169">
        <v>2</v>
      </c>
      <c r="T3026" s="167"/>
      <c r="U3026" s="169" t="s">
        <v>7410</v>
      </c>
      <c r="V3026" s="167" t="s">
        <v>7413</v>
      </c>
      <c r="W3026" s="167"/>
      <c r="X3026" s="170" t="s">
        <v>3619</v>
      </c>
      <c r="Y3026" s="171" t="s">
        <v>7412</v>
      </c>
      <c r="Z3026" s="167" t="s">
        <v>2026</v>
      </c>
      <c r="AA3026" s="176">
        <v>20</v>
      </c>
      <c r="AB3026" s="167" t="s">
        <v>11255</v>
      </c>
      <c r="AC3026" s="176">
        <v>6000</v>
      </c>
      <c r="AD3026" s="167" t="s">
        <v>11258</v>
      </c>
      <c r="AE3026" s="176">
        <v>4600000</v>
      </c>
    </row>
    <row r="3027" spans="1:31">
      <c r="A3027" s="178">
        <v>108288349300</v>
      </c>
      <c r="B3027" s="166">
        <v>46171</v>
      </c>
      <c r="C3027" s="167" t="s">
        <v>3610</v>
      </c>
      <c r="D3027" s="167" t="s">
        <v>3525</v>
      </c>
      <c r="E3027" s="167" t="s">
        <v>3526</v>
      </c>
      <c r="F3027" s="167" t="s">
        <v>3613</v>
      </c>
      <c r="G3027" s="167" t="s">
        <v>3614</v>
      </c>
      <c r="H3027" s="168">
        <v>46171</v>
      </c>
      <c r="I3027" s="167"/>
      <c r="J3027" s="169">
        <v>1</v>
      </c>
      <c r="K3027" s="167" t="s">
        <v>48</v>
      </c>
      <c r="L3027" s="169">
        <v>2</v>
      </c>
      <c r="M3027" s="167" t="s">
        <v>3513</v>
      </c>
      <c r="N3027" s="169">
        <v>19.63</v>
      </c>
      <c r="O3027" s="167" t="s">
        <v>3505</v>
      </c>
      <c r="P3027" s="167" t="s">
        <v>7408</v>
      </c>
      <c r="Q3027" s="167" t="s">
        <v>3506</v>
      </c>
      <c r="R3027" s="167" t="s">
        <v>7409</v>
      </c>
      <c r="S3027" s="169">
        <v>1</v>
      </c>
      <c r="T3027" s="167"/>
      <c r="U3027" s="169" t="s">
        <v>7410</v>
      </c>
      <c r="V3027" s="167" t="s">
        <v>7414</v>
      </c>
      <c r="W3027" s="167"/>
      <c r="X3027" s="170" t="s">
        <v>3619</v>
      </c>
      <c r="Y3027" s="171" t="s">
        <v>7412</v>
      </c>
      <c r="Z3027" s="167" t="s">
        <v>2026</v>
      </c>
      <c r="AA3027" s="176">
        <v>2</v>
      </c>
      <c r="AB3027" s="167" t="s">
        <v>11255</v>
      </c>
      <c r="AC3027" s="176">
        <v>600</v>
      </c>
      <c r="AD3027" s="167" t="s">
        <v>11258</v>
      </c>
      <c r="AE3027" s="176">
        <v>960000</v>
      </c>
    </row>
    <row r="3028" spans="1:31">
      <c r="A3028" s="178">
        <v>108288532660</v>
      </c>
      <c r="B3028" s="166">
        <v>46171</v>
      </c>
      <c r="C3028" s="167" t="s">
        <v>3524</v>
      </c>
      <c r="D3028" s="167" t="s">
        <v>3525</v>
      </c>
      <c r="E3028" s="167" t="s">
        <v>3526</v>
      </c>
      <c r="F3028" s="167" t="s">
        <v>3628</v>
      </c>
      <c r="G3028" s="167" t="s">
        <v>3603</v>
      </c>
      <c r="H3028" s="168">
        <v>46171</v>
      </c>
      <c r="I3028" s="167"/>
      <c r="J3028" s="169">
        <v>26161</v>
      </c>
      <c r="K3028" s="167" t="s">
        <v>55</v>
      </c>
      <c r="L3028" s="169">
        <v>1</v>
      </c>
      <c r="M3028" s="167" t="s">
        <v>3604</v>
      </c>
      <c r="N3028" s="169">
        <v>100.5</v>
      </c>
      <c r="O3028" s="167" t="s">
        <v>3505</v>
      </c>
      <c r="P3028" s="167"/>
      <c r="Q3028" s="167" t="s">
        <v>3527</v>
      </c>
      <c r="R3028" s="167" t="s">
        <v>3528</v>
      </c>
      <c r="S3028" s="169">
        <v>1</v>
      </c>
      <c r="T3028" s="167" t="s">
        <v>7415</v>
      </c>
      <c r="U3028" s="169" t="s">
        <v>7416</v>
      </c>
      <c r="V3028" s="167" t="s">
        <v>7417</v>
      </c>
      <c r="W3028" s="167" t="s">
        <v>7418</v>
      </c>
      <c r="X3028" s="170" t="s">
        <v>3533</v>
      </c>
      <c r="Y3028" s="171" t="s">
        <v>7419</v>
      </c>
      <c r="Z3028" s="167" t="s">
        <v>879</v>
      </c>
      <c r="AA3028" s="176">
        <v>4000</v>
      </c>
      <c r="AB3028" s="167" t="s">
        <v>11254</v>
      </c>
      <c r="AC3028" s="176">
        <v>4000</v>
      </c>
      <c r="AD3028" s="167" t="s">
        <v>11254</v>
      </c>
      <c r="AE3028" s="176">
        <v>2836.4</v>
      </c>
    </row>
    <row r="3029" spans="1:31">
      <c r="A3029" s="178">
        <v>108288725200</v>
      </c>
      <c r="B3029" s="166">
        <v>46171</v>
      </c>
      <c r="C3029" s="167" t="s">
        <v>3610</v>
      </c>
      <c r="D3029" s="167" t="s">
        <v>3525</v>
      </c>
      <c r="E3029" s="167" t="s">
        <v>3526</v>
      </c>
      <c r="F3029" s="167" t="s">
        <v>3613</v>
      </c>
      <c r="G3029" s="167" t="s">
        <v>3614</v>
      </c>
      <c r="H3029" s="168">
        <v>46171</v>
      </c>
      <c r="I3029" s="167"/>
      <c r="J3029" s="169">
        <v>1</v>
      </c>
      <c r="K3029" s="167" t="s">
        <v>48</v>
      </c>
      <c r="L3029" s="169">
        <v>3</v>
      </c>
      <c r="M3029" s="167" t="s">
        <v>3504</v>
      </c>
      <c r="N3029" s="169">
        <v>900.5</v>
      </c>
      <c r="O3029" s="167" t="s">
        <v>3505</v>
      </c>
      <c r="P3029" s="167" t="s">
        <v>7420</v>
      </c>
      <c r="Q3029" s="167" t="s">
        <v>3506</v>
      </c>
      <c r="R3029" s="167" t="s">
        <v>7421</v>
      </c>
      <c r="S3029" s="169">
        <v>1</v>
      </c>
      <c r="T3029" s="167"/>
      <c r="U3029" s="169" t="s">
        <v>7422</v>
      </c>
      <c r="V3029" s="167" t="s">
        <v>7423</v>
      </c>
      <c r="W3029" s="167"/>
      <c r="X3029" s="170" t="s">
        <v>3619</v>
      </c>
      <c r="Y3029" s="171" t="s">
        <v>7424</v>
      </c>
      <c r="Z3029" s="167" t="s">
        <v>2029</v>
      </c>
      <c r="AA3029" s="176">
        <v>90</v>
      </c>
      <c r="AB3029" s="167" t="s">
        <v>11254</v>
      </c>
      <c r="AC3029" s="176">
        <v>90</v>
      </c>
      <c r="AD3029" s="167" t="s">
        <v>11254</v>
      </c>
      <c r="AE3029" s="176">
        <v>49500000</v>
      </c>
    </row>
    <row r="3030" spans="1:31">
      <c r="A3030" s="178">
        <v>108288741300</v>
      </c>
      <c r="B3030" s="166">
        <v>46171</v>
      </c>
      <c r="C3030" s="167" t="s">
        <v>3610</v>
      </c>
      <c r="D3030" s="167" t="s">
        <v>3525</v>
      </c>
      <c r="E3030" s="167" t="s">
        <v>3526</v>
      </c>
      <c r="F3030" s="167" t="s">
        <v>3613</v>
      </c>
      <c r="G3030" s="167" t="s">
        <v>3614</v>
      </c>
      <c r="H3030" s="168">
        <v>46171</v>
      </c>
      <c r="I3030" s="167"/>
      <c r="J3030" s="169">
        <v>1</v>
      </c>
      <c r="K3030" s="167" t="s">
        <v>48</v>
      </c>
      <c r="L3030" s="169">
        <v>100</v>
      </c>
      <c r="M3030" s="167" t="s">
        <v>7425</v>
      </c>
      <c r="N3030" s="169">
        <v>1005</v>
      </c>
      <c r="O3030" s="167" t="s">
        <v>3505</v>
      </c>
      <c r="P3030" s="167" t="s">
        <v>7426</v>
      </c>
      <c r="Q3030" s="167" t="s">
        <v>3506</v>
      </c>
      <c r="R3030" s="167" t="s">
        <v>7427</v>
      </c>
      <c r="S3030" s="169">
        <v>1</v>
      </c>
      <c r="T3030" s="167"/>
      <c r="U3030" s="169" t="s">
        <v>3979</v>
      </c>
      <c r="V3030" s="167" t="s">
        <v>7428</v>
      </c>
      <c r="W3030" s="167"/>
      <c r="X3030" s="170" t="s">
        <v>3619</v>
      </c>
      <c r="Y3030" s="171" t="s">
        <v>7429</v>
      </c>
      <c r="Z3030" s="167" t="s">
        <v>2011</v>
      </c>
      <c r="AA3030" s="176">
        <v>100</v>
      </c>
      <c r="AB3030" s="167" t="s">
        <v>11254</v>
      </c>
      <c r="AC3030" s="176">
        <v>100</v>
      </c>
      <c r="AD3030" s="167" t="s">
        <v>11254</v>
      </c>
      <c r="AE3030" s="176">
        <v>22700000</v>
      </c>
    </row>
    <row r="3031" spans="1:31">
      <c r="A3031" s="178">
        <v>108288844200</v>
      </c>
      <c r="B3031" s="166">
        <v>46171</v>
      </c>
      <c r="C3031" s="167" t="s">
        <v>3610</v>
      </c>
      <c r="D3031" s="167" t="s">
        <v>3525</v>
      </c>
      <c r="E3031" s="167" t="s">
        <v>3526</v>
      </c>
      <c r="F3031" s="167" t="s">
        <v>3613</v>
      </c>
      <c r="G3031" s="167" t="s">
        <v>3614</v>
      </c>
      <c r="H3031" s="168">
        <v>46171</v>
      </c>
      <c r="I3031" s="167"/>
      <c r="J3031" s="169">
        <v>1</v>
      </c>
      <c r="K3031" s="167" t="s">
        <v>48</v>
      </c>
      <c r="L3031" s="169">
        <v>1</v>
      </c>
      <c r="M3031" s="167" t="s">
        <v>3504</v>
      </c>
      <c r="N3031" s="169">
        <v>8.4</v>
      </c>
      <c r="O3031" s="167" t="s">
        <v>3505</v>
      </c>
      <c r="P3031" s="167" t="s">
        <v>7430</v>
      </c>
      <c r="Q3031" s="167" t="s">
        <v>3506</v>
      </c>
      <c r="R3031" s="167" t="s">
        <v>7431</v>
      </c>
      <c r="S3031" s="169">
        <v>8</v>
      </c>
      <c r="T3031" s="167"/>
      <c r="U3031" s="169" t="s">
        <v>3640</v>
      </c>
      <c r="V3031" s="167" t="s">
        <v>7432</v>
      </c>
      <c r="W3031" s="167"/>
      <c r="X3031" s="170" t="s">
        <v>3619</v>
      </c>
      <c r="Y3031" s="171" t="s">
        <v>7433</v>
      </c>
      <c r="Z3031" s="167" t="s">
        <v>2032</v>
      </c>
      <c r="AA3031" s="176">
        <v>2</v>
      </c>
      <c r="AB3031" s="167" t="s">
        <v>11254</v>
      </c>
      <c r="AC3031" s="176">
        <v>2</v>
      </c>
      <c r="AD3031" s="167" t="s">
        <v>11254</v>
      </c>
      <c r="AE3031" s="176">
        <v>23370400</v>
      </c>
    </row>
    <row r="3032" spans="1:31">
      <c r="A3032" s="178">
        <v>108288844200</v>
      </c>
      <c r="B3032" s="166">
        <v>46171</v>
      </c>
      <c r="C3032" s="167" t="s">
        <v>3610</v>
      </c>
      <c r="D3032" s="167" t="s">
        <v>3525</v>
      </c>
      <c r="E3032" s="167" t="s">
        <v>3526</v>
      </c>
      <c r="F3032" s="167" t="s">
        <v>3613</v>
      </c>
      <c r="G3032" s="167" t="s">
        <v>3614</v>
      </c>
      <c r="H3032" s="168">
        <v>46171</v>
      </c>
      <c r="I3032" s="167"/>
      <c r="J3032" s="169">
        <v>1</v>
      </c>
      <c r="K3032" s="167" t="s">
        <v>48</v>
      </c>
      <c r="L3032" s="169">
        <v>1</v>
      </c>
      <c r="M3032" s="167" t="s">
        <v>3504</v>
      </c>
      <c r="N3032" s="169">
        <v>8.4</v>
      </c>
      <c r="O3032" s="167" t="s">
        <v>3505</v>
      </c>
      <c r="P3032" s="167" t="s">
        <v>7430</v>
      </c>
      <c r="Q3032" s="167" t="s">
        <v>3506</v>
      </c>
      <c r="R3032" s="167" t="s">
        <v>7431</v>
      </c>
      <c r="S3032" s="169">
        <v>7</v>
      </c>
      <c r="T3032" s="167"/>
      <c r="U3032" s="169" t="s">
        <v>7434</v>
      </c>
      <c r="V3032" s="167" t="s">
        <v>7435</v>
      </c>
      <c r="W3032" s="167"/>
      <c r="X3032" s="170" t="s">
        <v>3619</v>
      </c>
      <c r="Y3032" s="171" t="s">
        <v>7433</v>
      </c>
      <c r="Z3032" s="167" t="s">
        <v>2032</v>
      </c>
      <c r="AA3032" s="176">
        <v>5</v>
      </c>
      <c r="AB3032" s="167" t="s">
        <v>11265</v>
      </c>
      <c r="AC3032" s="176">
        <v>5</v>
      </c>
      <c r="AD3032" s="167" t="s">
        <v>11256</v>
      </c>
      <c r="AE3032" s="176">
        <v>10611000</v>
      </c>
    </row>
    <row r="3033" spans="1:31">
      <c r="A3033" s="178">
        <v>108288844200</v>
      </c>
      <c r="B3033" s="166">
        <v>46171</v>
      </c>
      <c r="C3033" s="167" t="s">
        <v>3610</v>
      </c>
      <c r="D3033" s="167" t="s">
        <v>3525</v>
      </c>
      <c r="E3033" s="167" t="s">
        <v>3526</v>
      </c>
      <c r="F3033" s="167" t="s">
        <v>3613</v>
      </c>
      <c r="G3033" s="167" t="s">
        <v>3614</v>
      </c>
      <c r="H3033" s="168">
        <v>46171</v>
      </c>
      <c r="I3033" s="167"/>
      <c r="J3033" s="169">
        <v>1</v>
      </c>
      <c r="K3033" s="167" t="s">
        <v>48</v>
      </c>
      <c r="L3033" s="169">
        <v>1</v>
      </c>
      <c r="M3033" s="167" t="s">
        <v>3504</v>
      </c>
      <c r="N3033" s="169">
        <v>8.4</v>
      </c>
      <c r="O3033" s="167" t="s">
        <v>3505</v>
      </c>
      <c r="P3033" s="167" t="s">
        <v>7430</v>
      </c>
      <c r="Q3033" s="167" t="s">
        <v>3506</v>
      </c>
      <c r="R3033" s="167" t="s">
        <v>7431</v>
      </c>
      <c r="S3033" s="169">
        <v>6</v>
      </c>
      <c r="T3033" s="167"/>
      <c r="U3033" s="169" t="s">
        <v>3640</v>
      </c>
      <c r="V3033" s="167" t="s">
        <v>7436</v>
      </c>
      <c r="W3033" s="167"/>
      <c r="X3033" s="170" t="s">
        <v>3619</v>
      </c>
      <c r="Y3033" s="171" t="s">
        <v>7433</v>
      </c>
      <c r="Z3033" s="167" t="s">
        <v>2032</v>
      </c>
      <c r="AA3033" s="176">
        <v>4</v>
      </c>
      <c r="AB3033" s="167" t="s">
        <v>11254</v>
      </c>
      <c r="AC3033" s="176">
        <v>4</v>
      </c>
      <c r="AD3033" s="167" t="s">
        <v>11254</v>
      </c>
      <c r="AE3033" s="176">
        <v>68434400</v>
      </c>
    </row>
    <row r="3034" spans="1:31">
      <c r="A3034" s="178">
        <v>108288844200</v>
      </c>
      <c r="B3034" s="166">
        <v>46171</v>
      </c>
      <c r="C3034" s="167" t="s">
        <v>3610</v>
      </c>
      <c r="D3034" s="167" t="s">
        <v>3525</v>
      </c>
      <c r="E3034" s="167" t="s">
        <v>3526</v>
      </c>
      <c r="F3034" s="167" t="s">
        <v>3613</v>
      </c>
      <c r="G3034" s="167" t="s">
        <v>3614</v>
      </c>
      <c r="H3034" s="168">
        <v>46171</v>
      </c>
      <c r="I3034" s="167"/>
      <c r="J3034" s="169">
        <v>1</v>
      </c>
      <c r="K3034" s="167" t="s">
        <v>48</v>
      </c>
      <c r="L3034" s="169">
        <v>1</v>
      </c>
      <c r="M3034" s="167" t="s">
        <v>3504</v>
      </c>
      <c r="N3034" s="169">
        <v>8.4</v>
      </c>
      <c r="O3034" s="167" t="s">
        <v>3505</v>
      </c>
      <c r="P3034" s="167" t="s">
        <v>7430</v>
      </c>
      <c r="Q3034" s="167" t="s">
        <v>3506</v>
      </c>
      <c r="R3034" s="167" t="s">
        <v>7431</v>
      </c>
      <c r="S3034" s="169">
        <v>5</v>
      </c>
      <c r="T3034" s="167"/>
      <c r="U3034" s="169" t="s">
        <v>7437</v>
      </c>
      <c r="V3034" s="167" t="s">
        <v>7438</v>
      </c>
      <c r="W3034" s="167"/>
      <c r="X3034" s="170" t="s">
        <v>3619</v>
      </c>
      <c r="Y3034" s="171" t="s">
        <v>7433</v>
      </c>
      <c r="Z3034" s="167" t="s">
        <v>2032</v>
      </c>
      <c r="AA3034" s="176">
        <v>2</v>
      </c>
      <c r="AB3034" s="167" t="s">
        <v>11254</v>
      </c>
      <c r="AC3034" s="176">
        <v>2</v>
      </c>
      <c r="AD3034" s="167" t="s">
        <v>11254</v>
      </c>
      <c r="AE3034" s="176">
        <v>25309200</v>
      </c>
    </row>
    <row r="3035" spans="1:31">
      <c r="A3035" s="178">
        <v>108288844200</v>
      </c>
      <c r="B3035" s="166">
        <v>46171</v>
      </c>
      <c r="C3035" s="167" t="s">
        <v>3610</v>
      </c>
      <c r="D3035" s="167" t="s">
        <v>3525</v>
      </c>
      <c r="E3035" s="167" t="s">
        <v>3526</v>
      </c>
      <c r="F3035" s="167" t="s">
        <v>3613</v>
      </c>
      <c r="G3035" s="167" t="s">
        <v>3614</v>
      </c>
      <c r="H3035" s="168">
        <v>46171</v>
      </c>
      <c r="I3035" s="167"/>
      <c r="J3035" s="169">
        <v>1</v>
      </c>
      <c r="K3035" s="167" t="s">
        <v>48</v>
      </c>
      <c r="L3035" s="169">
        <v>1</v>
      </c>
      <c r="M3035" s="167" t="s">
        <v>3504</v>
      </c>
      <c r="N3035" s="169">
        <v>8.4</v>
      </c>
      <c r="O3035" s="167" t="s">
        <v>3505</v>
      </c>
      <c r="P3035" s="167" t="s">
        <v>7430</v>
      </c>
      <c r="Q3035" s="167" t="s">
        <v>3506</v>
      </c>
      <c r="R3035" s="167" t="s">
        <v>7431</v>
      </c>
      <c r="S3035" s="169">
        <v>4</v>
      </c>
      <c r="T3035" s="167"/>
      <c r="U3035" s="169" t="s">
        <v>7437</v>
      </c>
      <c r="V3035" s="167" t="s">
        <v>7439</v>
      </c>
      <c r="W3035" s="167"/>
      <c r="X3035" s="170" t="s">
        <v>3619</v>
      </c>
      <c r="Y3035" s="171" t="s">
        <v>7433</v>
      </c>
      <c r="Z3035" s="167" t="s">
        <v>2032</v>
      </c>
      <c r="AA3035" s="176">
        <v>2</v>
      </c>
      <c r="AB3035" s="167" t="s">
        <v>11254</v>
      </c>
      <c r="AC3035" s="176">
        <v>2</v>
      </c>
      <c r="AD3035" s="167" t="s">
        <v>11254</v>
      </c>
      <c r="AE3035" s="176">
        <v>19650000</v>
      </c>
    </row>
    <row r="3036" spans="1:31">
      <c r="A3036" s="178">
        <v>108288844200</v>
      </c>
      <c r="B3036" s="166">
        <v>46171</v>
      </c>
      <c r="C3036" s="167" t="s">
        <v>3610</v>
      </c>
      <c r="D3036" s="167" t="s">
        <v>3525</v>
      </c>
      <c r="E3036" s="167" t="s">
        <v>3526</v>
      </c>
      <c r="F3036" s="167" t="s">
        <v>3613</v>
      </c>
      <c r="G3036" s="167" t="s">
        <v>3614</v>
      </c>
      <c r="H3036" s="168">
        <v>46171</v>
      </c>
      <c r="I3036" s="167"/>
      <c r="J3036" s="169">
        <v>1</v>
      </c>
      <c r="K3036" s="167" t="s">
        <v>48</v>
      </c>
      <c r="L3036" s="169">
        <v>1</v>
      </c>
      <c r="M3036" s="167" t="s">
        <v>3504</v>
      </c>
      <c r="N3036" s="169">
        <v>8.4</v>
      </c>
      <c r="O3036" s="167" t="s">
        <v>3505</v>
      </c>
      <c r="P3036" s="167" t="s">
        <v>7430</v>
      </c>
      <c r="Q3036" s="167" t="s">
        <v>3506</v>
      </c>
      <c r="R3036" s="167" t="s">
        <v>7431</v>
      </c>
      <c r="S3036" s="169">
        <v>3</v>
      </c>
      <c r="T3036" s="167"/>
      <c r="U3036" s="169" t="s">
        <v>3801</v>
      </c>
      <c r="V3036" s="167" t="s">
        <v>7440</v>
      </c>
      <c r="W3036" s="167"/>
      <c r="X3036" s="170" t="s">
        <v>3619</v>
      </c>
      <c r="Y3036" s="171" t="s">
        <v>7433</v>
      </c>
      <c r="Z3036" s="167" t="s">
        <v>2032</v>
      </c>
      <c r="AA3036" s="176">
        <v>4</v>
      </c>
      <c r="AB3036" s="167" t="s">
        <v>11254</v>
      </c>
      <c r="AC3036" s="176">
        <v>4</v>
      </c>
      <c r="AD3036" s="167" t="s">
        <v>11254</v>
      </c>
      <c r="AE3036" s="176">
        <v>7964800</v>
      </c>
    </row>
    <row r="3037" spans="1:31">
      <c r="A3037" s="178">
        <v>108288844200</v>
      </c>
      <c r="B3037" s="166">
        <v>46171</v>
      </c>
      <c r="C3037" s="167" t="s">
        <v>3610</v>
      </c>
      <c r="D3037" s="167" t="s">
        <v>3525</v>
      </c>
      <c r="E3037" s="167" t="s">
        <v>3526</v>
      </c>
      <c r="F3037" s="167" t="s">
        <v>3613</v>
      </c>
      <c r="G3037" s="167" t="s">
        <v>3614</v>
      </c>
      <c r="H3037" s="168">
        <v>46171</v>
      </c>
      <c r="I3037" s="167"/>
      <c r="J3037" s="169">
        <v>1</v>
      </c>
      <c r="K3037" s="167" t="s">
        <v>48</v>
      </c>
      <c r="L3037" s="169">
        <v>1</v>
      </c>
      <c r="M3037" s="167" t="s">
        <v>3504</v>
      </c>
      <c r="N3037" s="169">
        <v>8.4</v>
      </c>
      <c r="O3037" s="167" t="s">
        <v>3505</v>
      </c>
      <c r="P3037" s="167" t="s">
        <v>7430</v>
      </c>
      <c r="Q3037" s="167" t="s">
        <v>3506</v>
      </c>
      <c r="R3037" s="167" t="s">
        <v>7431</v>
      </c>
      <c r="S3037" s="169">
        <v>2</v>
      </c>
      <c r="T3037" s="167"/>
      <c r="U3037" s="169" t="s">
        <v>7441</v>
      </c>
      <c r="V3037" s="167" t="s">
        <v>7442</v>
      </c>
      <c r="W3037" s="167"/>
      <c r="X3037" s="170" t="s">
        <v>3619</v>
      </c>
      <c r="Y3037" s="171" t="s">
        <v>7433</v>
      </c>
      <c r="Z3037" s="167" t="s">
        <v>2032</v>
      </c>
      <c r="AA3037" s="176">
        <v>4</v>
      </c>
      <c r="AB3037" s="167" t="s">
        <v>11254</v>
      </c>
      <c r="AC3037" s="176">
        <v>4</v>
      </c>
      <c r="AD3037" s="167" t="s">
        <v>11254</v>
      </c>
      <c r="AE3037" s="176">
        <v>32173600</v>
      </c>
    </row>
    <row r="3038" spans="1:31">
      <c r="A3038" s="178">
        <v>108288844200</v>
      </c>
      <c r="B3038" s="166">
        <v>46171</v>
      </c>
      <c r="C3038" s="167" t="s">
        <v>3610</v>
      </c>
      <c r="D3038" s="167" t="s">
        <v>3525</v>
      </c>
      <c r="E3038" s="167" t="s">
        <v>3526</v>
      </c>
      <c r="F3038" s="167" t="s">
        <v>3613</v>
      </c>
      <c r="G3038" s="167" t="s">
        <v>3614</v>
      </c>
      <c r="H3038" s="168">
        <v>46171</v>
      </c>
      <c r="I3038" s="167"/>
      <c r="J3038" s="169">
        <v>1</v>
      </c>
      <c r="K3038" s="167" t="s">
        <v>48</v>
      </c>
      <c r="L3038" s="169">
        <v>1</v>
      </c>
      <c r="M3038" s="167" t="s">
        <v>3504</v>
      </c>
      <c r="N3038" s="169">
        <v>8.4</v>
      </c>
      <c r="O3038" s="167" t="s">
        <v>3505</v>
      </c>
      <c r="P3038" s="167" t="s">
        <v>7430</v>
      </c>
      <c r="Q3038" s="167" t="s">
        <v>3506</v>
      </c>
      <c r="R3038" s="167" t="s">
        <v>7431</v>
      </c>
      <c r="S3038" s="169">
        <v>1</v>
      </c>
      <c r="T3038" s="167"/>
      <c r="U3038" s="169" t="s">
        <v>5526</v>
      </c>
      <c r="V3038" s="167" t="s">
        <v>7443</v>
      </c>
      <c r="W3038" s="167"/>
      <c r="X3038" s="170" t="s">
        <v>3619</v>
      </c>
      <c r="Y3038" s="171" t="s">
        <v>7433</v>
      </c>
      <c r="Z3038" s="167" t="s">
        <v>2032</v>
      </c>
      <c r="AA3038" s="176">
        <v>4</v>
      </c>
      <c r="AB3038" s="167" t="s">
        <v>11254</v>
      </c>
      <c r="AC3038" s="176">
        <v>4</v>
      </c>
      <c r="AD3038" s="167" t="s">
        <v>11254</v>
      </c>
      <c r="AE3038" s="176">
        <v>2620000</v>
      </c>
    </row>
    <row r="3039" spans="1:31">
      <c r="A3039" s="178">
        <v>108288915010</v>
      </c>
      <c r="B3039" s="166">
        <v>46171</v>
      </c>
      <c r="C3039" s="167" t="s">
        <v>3500</v>
      </c>
      <c r="D3039" s="167"/>
      <c r="E3039" s="167"/>
      <c r="F3039" s="167" t="s">
        <v>3501</v>
      </c>
      <c r="G3039" s="167" t="s">
        <v>3502</v>
      </c>
      <c r="H3039" s="168"/>
      <c r="I3039" s="167" t="s">
        <v>7444</v>
      </c>
      <c r="J3039" s="169">
        <v>26161</v>
      </c>
      <c r="K3039" s="167" t="s">
        <v>55</v>
      </c>
      <c r="L3039" s="169">
        <v>2</v>
      </c>
      <c r="M3039" s="167" t="s">
        <v>3504</v>
      </c>
      <c r="N3039" s="169">
        <v>255</v>
      </c>
      <c r="O3039" s="167" t="s">
        <v>3505</v>
      </c>
      <c r="P3039" s="167"/>
      <c r="Q3039" s="167" t="s">
        <v>3514</v>
      </c>
      <c r="R3039" s="167" t="s">
        <v>3507</v>
      </c>
      <c r="S3039" s="169">
        <v>3</v>
      </c>
      <c r="T3039" s="167" t="s">
        <v>7445</v>
      </c>
      <c r="U3039" s="169" t="s">
        <v>3630</v>
      </c>
      <c r="V3039" s="167" t="s">
        <v>7446</v>
      </c>
      <c r="W3039" s="167"/>
      <c r="X3039" s="170" t="s">
        <v>157</v>
      </c>
      <c r="Y3039" s="171" t="s">
        <v>3421</v>
      </c>
      <c r="Z3039" s="167" t="s">
        <v>1983</v>
      </c>
      <c r="AA3039" s="176">
        <v>4</v>
      </c>
      <c r="AB3039" s="167" t="s">
        <v>11260</v>
      </c>
      <c r="AC3039" s="176">
        <v>8</v>
      </c>
      <c r="AD3039" s="167" t="s">
        <v>11254</v>
      </c>
      <c r="AE3039" s="176">
        <v>208</v>
      </c>
    </row>
    <row r="3040" spans="1:31">
      <c r="A3040" s="178">
        <v>108288915010</v>
      </c>
      <c r="B3040" s="166">
        <v>46171</v>
      </c>
      <c r="C3040" s="167" t="s">
        <v>3500</v>
      </c>
      <c r="D3040" s="167"/>
      <c r="E3040" s="167"/>
      <c r="F3040" s="167" t="s">
        <v>3501</v>
      </c>
      <c r="G3040" s="167" t="s">
        <v>3502</v>
      </c>
      <c r="H3040" s="168"/>
      <c r="I3040" s="167" t="s">
        <v>7444</v>
      </c>
      <c r="J3040" s="169">
        <v>26161</v>
      </c>
      <c r="K3040" s="167" t="s">
        <v>55</v>
      </c>
      <c r="L3040" s="169">
        <v>2</v>
      </c>
      <c r="M3040" s="167" t="s">
        <v>3504</v>
      </c>
      <c r="N3040" s="169">
        <v>255</v>
      </c>
      <c r="O3040" s="167" t="s">
        <v>3505</v>
      </c>
      <c r="P3040" s="167"/>
      <c r="Q3040" s="167" t="s">
        <v>3514</v>
      </c>
      <c r="R3040" s="167" t="s">
        <v>3507</v>
      </c>
      <c r="S3040" s="169">
        <v>2</v>
      </c>
      <c r="T3040" s="167" t="s">
        <v>7447</v>
      </c>
      <c r="U3040" s="169" t="s">
        <v>4162</v>
      </c>
      <c r="V3040" s="167" t="s">
        <v>7448</v>
      </c>
      <c r="W3040" s="167"/>
      <c r="X3040" s="170" t="s">
        <v>157</v>
      </c>
      <c r="Y3040" s="171" t="s">
        <v>3421</v>
      </c>
      <c r="Z3040" s="167" t="s">
        <v>1983</v>
      </c>
      <c r="AA3040" s="176">
        <v>4</v>
      </c>
      <c r="AB3040" s="167" t="s">
        <v>11260</v>
      </c>
      <c r="AC3040" s="176">
        <v>8</v>
      </c>
      <c r="AD3040" s="167" t="s">
        <v>11254</v>
      </c>
      <c r="AE3040" s="176">
        <v>648</v>
      </c>
    </row>
    <row r="3041" spans="1:31">
      <c r="A3041" s="178">
        <v>108288915010</v>
      </c>
      <c r="B3041" s="166">
        <v>46171</v>
      </c>
      <c r="C3041" s="167" t="s">
        <v>3500</v>
      </c>
      <c r="D3041" s="167"/>
      <c r="E3041" s="167"/>
      <c r="F3041" s="167" t="s">
        <v>3501</v>
      </c>
      <c r="G3041" s="167" t="s">
        <v>3502</v>
      </c>
      <c r="H3041" s="168"/>
      <c r="I3041" s="167" t="s">
        <v>7444</v>
      </c>
      <c r="J3041" s="169">
        <v>26161</v>
      </c>
      <c r="K3041" s="167" t="s">
        <v>55</v>
      </c>
      <c r="L3041" s="169">
        <v>2</v>
      </c>
      <c r="M3041" s="167" t="s">
        <v>3504</v>
      </c>
      <c r="N3041" s="169">
        <v>255</v>
      </c>
      <c r="O3041" s="167" t="s">
        <v>3505</v>
      </c>
      <c r="P3041" s="167"/>
      <c r="Q3041" s="167" t="s">
        <v>3514</v>
      </c>
      <c r="R3041" s="167" t="s">
        <v>3507</v>
      </c>
      <c r="S3041" s="169">
        <v>1</v>
      </c>
      <c r="T3041" s="167" t="s">
        <v>7449</v>
      </c>
      <c r="U3041" s="169" t="s">
        <v>4206</v>
      </c>
      <c r="V3041" s="167" t="s">
        <v>7450</v>
      </c>
      <c r="W3041" s="167"/>
      <c r="X3041" s="170" t="s">
        <v>157</v>
      </c>
      <c r="Y3041" s="171" t="s">
        <v>3421</v>
      </c>
      <c r="Z3041" s="167" t="s">
        <v>1983</v>
      </c>
      <c r="AA3041" s="176">
        <v>4</v>
      </c>
      <c r="AB3041" s="167" t="s">
        <v>11254</v>
      </c>
      <c r="AC3041" s="176">
        <v>4</v>
      </c>
      <c r="AD3041" s="167" t="s">
        <v>11254</v>
      </c>
      <c r="AE3041" s="176">
        <v>143368</v>
      </c>
    </row>
    <row r="3042" spans="1:31">
      <c r="A3042" s="178">
        <v>108289153820</v>
      </c>
      <c r="B3042" s="166">
        <v>46171</v>
      </c>
      <c r="C3042" s="167" t="s">
        <v>3610</v>
      </c>
      <c r="D3042" s="167" t="s">
        <v>3525</v>
      </c>
      <c r="E3042" s="167" t="s">
        <v>3526</v>
      </c>
      <c r="F3042" s="167" t="s">
        <v>3613</v>
      </c>
      <c r="G3042" s="167" t="s">
        <v>3614</v>
      </c>
      <c r="H3042" s="168">
        <v>46171</v>
      </c>
      <c r="I3042" s="167"/>
      <c r="J3042" s="169">
        <v>1</v>
      </c>
      <c r="K3042" s="167" t="s">
        <v>48</v>
      </c>
      <c r="L3042" s="169">
        <v>9</v>
      </c>
      <c r="M3042" s="167" t="s">
        <v>3504</v>
      </c>
      <c r="N3042" s="169">
        <v>44.47</v>
      </c>
      <c r="O3042" s="167" t="s">
        <v>3505</v>
      </c>
      <c r="P3042" s="167" t="s">
        <v>7451</v>
      </c>
      <c r="Q3042" s="167" t="s">
        <v>3506</v>
      </c>
      <c r="R3042" s="167" t="s">
        <v>7452</v>
      </c>
      <c r="S3042" s="169">
        <v>9</v>
      </c>
      <c r="T3042" s="167"/>
      <c r="U3042" s="169" t="s">
        <v>3893</v>
      </c>
      <c r="V3042" s="167" t="s">
        <v>7453</v>
      </c>
      <c r="W3042" s="167"/>
      <c r="X3042" s="170" t="s">
        <v>3619</v>
      </c>
      <c r="Y3042" s="171" t="s">
        <v>7454</v>
      </c>
      <c r="Z3042" s="167" t="s">
        <v>2035</v>
      </c>
      <c r="AA3042" s="176">
        <v>3</v>
      </c>
      <c r="AB3042" s="167" t="s">
        <v>11254</v>
      </c>
      <c r="AC3042" s="176">
        <v>3</v>
      </c>
      <c r="AD3042" s="167" t="s">
        <v>11254</v>
      </c>
      <c r="AE3042" s="176">
        <v>7350000</v>
      </c>
    </row>
    <row r="3043" spans="1:31">
      <c r="A3043" s="178">
        <v>108289153820</v>
      </c>
      <c r="B3043" s="166">
        <v>46171</v>
      </c>
      <c r="C3043" s="167" t="s">
        <v>3610</v>
      </c>
      <c r="D3043" s="167" t="s">
        <v>3525</v>
      </c>
      <c r="E3043" s="167" t="s">
        <v>3526</v>
      </c>
      <c r="F3043" s="167" t="s">
        <v>3613</v>
      </c>
      <c r="G3043" s="167" t="s">
        <v>3614</v>
      </c>
      <c r="H3043" s="168">
        <v>46171</v>
      </c>
      <c r="I3043" s="167"/>
      <c r="J3043" s="169">
        <v>1</v>
      </c>
      <c r="K3043" s="167" t="s">
        <v>48</v>
      </c>
      <c r="L3043" s="169">
        <v>9</v>
      </c>
      <c r="M3043" s="167" t="s">
        <v>3504</v>
      </c>
      <c r="N3043" s="169">
        <v>44.47</v>
      </c>
      <c r="O3043" s="167" t="s">
        <v>3505</v>
      </c>
      <c r="P3043" s="167" t="s">
        <v>7451</v>
      </c>
      <c r="Q3043" s="167" t="s">
        <v>3506</v>
      </c>
      <c r="R3043" s="167" t="s">
        <v>7452</v>
      </c>
      <c r="S3043" s="169">
        <v>8</v>
      </c>
      <c r="T3043" s="167"/>
      <c r="U3043" s="169" t="s">
        <v>3893</v>
      </c>
      <c r="V3043" s="167" t="s">
        <v>7455</v>
      </c>
      <c r="W3043" s="167"/>
      <c r="X3043" s="170" t="s">
        <v>3619</v>
      </c>
      <c r="Y3043" s="171" t="s">
        <v>7454</v>
      </c>
      <c r="Z3043" s="167" t="s">
        <v>2035</v>
      </c>
      <c r="AA3043" s="176">
        <v>3</v>
      </c>
      <c r="AB3043" s="167" t="s">
        <v>11254</v>
      </c>
      <c r="AC3043" s="176">
        <v>3</v>
      </c>
      <c r="AD3043" s="167" t="s">
        <v>11254</v>
      </c>
      <c r="AE3043" s="176">
        <v>7500000</v>
      </c>
    </row>
    <row r="3044" spans="1:31">
      <c r="A3044" s="178">
        <v>108289153820</v>
      </c>
      <c r="B3044" s="166">
        <v>46171</v>
      </c>
      <c r="C3044" s="167" t="s">
        <v>3610</v>
      </c>
      <c r="D3044" s="167" t="s">
        <v>3525</v>
      </c>
      <c r="E3044" s="167" t="s">
        <v>3526</v>
      </c>
      <c r="F3044" s="167" t="s">
        <v>3613</v>
      </c>
      <c r="G3044" s="167" t="s">
        <v>3614</v>
      </c>
      <c r="H3044" s="168">
        <v>46171</v>
      </c>
      <c r="I3044" s="167"/>
      <c r="J3044" s="169">
        <v>1</v>
      </c>
      <c r="K3044" s="167" t="s">
        <v>48</v>
      </c>
      <c r="L3044" s="169">
        <v>9</v>
      </c>
      <c r="M3044" s="167" t="s">
        <v>3504</v>
      </c>
      <c r="N3044" s="169">
        <v>44.47</v>
      </c>
      <c r="O3044" s="167" t="s">
        <v>3505</v>
      </c>
      <c r="P3044" s="167" t="s">
        <v>7451</v>
      </c>
      <c r="Q3044" s="167" t="s">
        <v>3506</v>
      </c>
      <c r="R3044" s="167" t="s">
        <v>7452</v>
      </c>
      <c r="S3044" s="169">
        <v>7</v>
      </c>
      <c r="T3044" s="167"/>
      <c r="U3044" s="169" t="s">
        <v>3893</v>
      </c>
      <c r="V3044" s="167" t="s">
        <v>7456</v>
      </c>
      <c r="W3044" s="167"/>
      <c r="X3044" s="170" t="s">
        <v>3619</v>
      </c>
      <c r="Y3044" s="171" t="s">
        <v>7454</v>
      </c>
      <c r="Z3044" s="167" t="s">
        <v>2035</v>
      </c>
      <c r="AA3044" s="176">
        <v>1</v>
      </c>
      <c r="AB3044" s="167" t="s">
        <v>11254</v>
      </c>
      <c r="AC3044" s="176">
        <v>1</v>
      </c>
      <c r="AD3044" s="167" t="s">
        <v>11254</v>
      </c>
      <c r="AE3044" s="176">
        <v>3760000</v>
      </c>
    </row>
    <row r="3045" spans="1:31">
      <c r="A3045" s="178">
        <v>108289153820</v>
      </c>
      <c r="B3045" s="166">
        <v>46171</v>
      </c>
      <c r="C3045" s="167" t="s">
        <v>3610</v>
      </c>
      <c r="D3045" s="167" t="s">
        <v>3525</v>
      </c>
      <c r="E3045" s="167" t="s">
        <v>3526</v>
      </c>
      <c r="F3045" s="167" t="s">
        <v>3613</v>
      </c>
      <c r="G3045" s="167" t="s">
        <v>3614</v>
      </c>
      <c r="H3045" s="168">
        <v>46171</v>
      </c>
      <c r="I3045" s="167"/>
      <c r="J3045" s="169">
        <v>1</v>
      </c>
      <c r="K3045" s="167" t="s">
        <v>48</v>
      </c>
      <c r="L3045" s="169">
        <v>9</v>
      </c>
      <c r="M3045" s="167" t="s">
        <v>3504</v>
      </c>
      <c r="N3045" s="169">
        <v>44.47</v>
      </c>
      <c r="O3045" s="167" t="s">
        <v>3505</v>
      </c>
      <c r="P3045" s="167" t="s">
        <v>7451</v>
      </c>
      <c r="Q3045" s="167" t="s">
        <v>3506</v>
      </c>
      <c r="R3045" s="167" t="s">
        <v>7452</v>
      </c>
      <c r="S3045" s="169">
        <v>6</v>
      </c>
      <c r="T3045" s="167"/>
      <c r="U3045" s="169" t="s">
        <v>3893</v>
      </c>
      <c r="V3045" s="167" t="s">
        <v>7457</v>
      </c>
      <c r="W3045" s="167"/>
      <c r="X3045" s="170" t="s">
        <v>3619</v>
      </c>
      <c r="Y3045" s="171" t="s">
        <v>7454</v>
      </c>
      <c r="Z3045" s="167" t="s">
        <v>2035</v>
      </c>
      <c r="AA3045" s="176">
        <v>1</v>
      </c>
      <c r="AB3045" s="167" t="s">
        <v>11254</v>
      </c>
      <c r="AC3045" s="176">
        <v>1</v>
      </c>
      <c r="AD3045" s="167" t="s">
        <v>11254</v>
      </c>
      <c r="AE3045" s="176">
        <v>4520000</v>
      </c>
    </row>
    <row r="3046" spans="1:31">
      <c r="A3046" s="178">
        <v>108289153820</v>
      </c>
      <c r="B3046" s="166">
        <v>46171</v>
      </c>
      <c r="C3046" s="167" t="s">
        <v>3610</v>
      </c>
      <c r="D3046" s="167" t="s">
        <v>3525</v>
      </c>
      <c r="E3046" s="167" t="s">
        <v>3526</v>
      </c>
      <c r="F3046" s="167" t="s">
        <v>3613</v>
      </c>
      <c r="G3046" s="167" t="s">
        <v>3614</v>
      </c>
      <c r="H3046" s="168">
        <v>46171</v>
      </c>
      <c r="I3046" s="167"/>
      <c r="J3046" s="169">
        <v>1</v>
      </c>
      <c r="K3046" s="167" t="s">
        <v>48</v>
      </c>
      <c r="L3046" s="169">
        <v>9</v>
      </c>
      <c r="M3046" s="167" t="s">
        <v>3504</v>
      </c>
      <c r="N3046" s="169">
        <v>44.47</v>
      </c>
      <c r="O3046" s="167" t="s">
        <v>3505</v>
      </c>
      <c r="P3046" s="167" t="s">
        <v>7451</v>
      </c>
      <c r="Q3046" s="167" t="s">
        <v>3506</v>
      </c>
      <c r="R3046" s="167" t="s">
        <v>7452</v>
      </c>
      <c r="S3046" s="169">
        <v>5</v>
      </c>
      <c r="T3046" s="167"/>
      <c r="U3046" s="169" t="s">
        <v>3893</v>
      </c>
      <c r="V3046" s="167" t="s">
        <v>7458</v>
      </c>
      <c r="W3046" s="167"/>
      <c r="X3046" s="170" t="s">
        <v>3619</v>
      </c>
      <c r="Y3046" s="171" t="s">
        <v>7454</v>
      </c>
      <c r="Z3046" s="167" t="s">
        <v>2035</v>
      </c>
      <c r="AA3046" s="176">
        <v>1</v>
      </c>
      <c r="AB3046" s="167" t="s">
        <v>11254</v>
      </c>
      <c r="AC3046" s="176">
        <v>1</v>
      </c>
      <c r="AD3046" s="167" t="s">
        <v>11254</v>
      </c>
      <c r="AE3046" s="176">
        <v>4520000</v>
      </c>
    </row>
    <row r="3047" spans="1:31">
      <c r="A3047" s="178">
        <v>108289153820</v>
      </c>
      <c r="B3047" s="166">
        <v>46171</v>
      </c>
      <c r="C3047" s="167" t="s">
        <v>3610</v>
      </c>
      <c r="D3047" s="167" t="s">
        <v>3525</v>
      </c>
      <c r="E3047" s="167" t="s">
        <v>3526</v>
      </c>
      <c r="F3047" s="167" t="s">
        <v>3613</v>
      </c>
      <c r="G3047" s="167" t="s">
        <v>3614</v>
      </c>
      <c r="H3047" s="168">
        <v>46171</v>
      </c>
      <c r="I3047" s="167"/>
      <c r="J3047" s="169">
        <v>1</v>
      </c>
      <c r="K3047" s="167" t="s">
        <v>48</v>
      </c>
      <c r="L3047" s="169">
        <v>9</v>
      </c>
      <c r="M3047" s="167" t="s">
        <v>3504</v>
      </c>
      <c r="N3047" s="169">
        <v>44.47</v>
      </c>
      <c r="O3047" s="167" t="s">
        <v>3505</v>
      </c>
      <c r="P3047" s="167" t="s">
        <v>7451</v>
      </c>
      <c r="Q3047" s="167" t="s">
        <v>3506</v>
      </c>
      <c r="R3047" s="167" t="s">
        <v>7452</v>
      </c>
      <c r="S3047" s="169">
        <v>4</v>
      </c>
      <c r="T3047" s="167"/>
      <c r="U3047" s="169" t="s">
        <v>3893</v>
      </c>
      <c r="V3047" s="167" t="s">
        <v>7459</v>
      </c>
      <c r="W3047" s="167"/>
      <c r="X3047" s="170" t="s">
        <v>3619</v>
      </c>
      <c r="Y3047" s="171" t="s">
        <v>7454</v>
      </c>
      <c r="Z3047" s="167" t="s">
        <v>2035</v>
      </c>
      <c r="AA3047" s="176">
        <v>1</v>
      </c>
      <c r="AB3047" s="167" t="s">
        <v>11254</v>
      </c>
      <c r="AC3047" s="176">
        <v>1</v>
      </c>
      <c r="AD3047" s="167" t="s">
        <v>11254</v>
      </c>
      <c r="AE3047" s="176">
        <v>4520000</v>
      </c>
    </row>
    <row r="3048" spans="1:31">
      <c r="A3048" s="178">
        <v>108289153820</v>
      </c>
      <c r="B3048" s="166">
        <v>46171</v>
      </c>
      <c r="C3048" s="167" t="s">
        <v>3610</v>
      </c>
      <c r="D3048" s="167" t="s">
        <v>3525</v>
      </c>
      <c r="E3048" s="167" t="s">
        <v>3526</v>
      </c>
      <c r="F3048" s="167" t="s">
        <v>3613</v>
      </c>
      <c r="G3048" s="167" t="s">
        <v>3614</v>
      </c>
      <c r="H3048" s="168">
        <v>46171</v>
      </c>
      <c r="I3048" s="167"/>
      <c r="J3048" s="169">
        <v>1</v>
      </c>
      <c r="K3048" s="167" t="s">
        <v>48</v>
      </c>
      <c r="L3048" s="169">
        <v>9</v>
      </c>
      <c r="M3048" s="167" t="s">
        <v>3504</v>
      </c>
      <c r="N3048" s="169">
        <v>44.47</v>
      </c>
      <c r="O3048" s="167" t="s">
        <v>3505</v>
      </c>
      <c r="P3048" s="167" t="s">
        <v>7451</v>
      </c>
      <c r="Q3048" s="167" t="s">
        <v>3506</v>
      </c>
      <c r="R3048" s="167" t="s">
        <v>7452</v>
      </c>
      <c r="S3048" s="169">
        <v>3</v>
      </c>
      <c r="T3048" s="167"/>
      <c r="U3048" s="169" t="s">
        <v>3893</v>
      </c>
      <c r="V3048" s="167" t="s">
        <v>7453</v>
      </c>
      <c r="W3048" s="167"/>
      <c r="X3048" s="170" t="s">
        <v>3619</v>
      </c>
      <c r="Y3048" s="171" t="s">
        <v>7454</v>
      </c>
      <c r="Z3048" s="167" t="s">
        <v>2035</v>
      </c>
      <c r="AA3048" s="176">
        <v>1</v>
      </c>
      <c r="AB3048" s="167" t="s">
        <v>11254</v>
      </c>
      <c r="AC3048" s="176">
        <v>1</v>
      </c>
      <c r="AD3048" s="167" t="s">
        <v>11254</v>
      </c>
      <c r="AE3048" s="176">
        <v>2450000</v>
      </c>
    </row>
    <row r="3049" spans="1:31">
      <c r="A3049" s="178">
        <v>108289153820</v>
      </c>
      <c r="B3049" s="166">
        <v>46171</v>
      </c>
      <c r="C3049" s="167" t="s">
        <v>3610</v>
      </c>
      <c r="D3049" s="167" t="s">
        <v>3525</v>
      </c>
      <c r="E3049" s="167" t="s">
        <v>3526</v>
      </c>
      <c r="F3049" s="167" t="s">
        <v>3613</v>
      </c>
      <c r="G3049" s="167" t="s">
        <v>3614</v>
      </c>
      <c r="H3049" s="168">
        <v>46171</v>
      </c>
      <c r="I3049" s="167"/>
      <c r="J3049" s="169">
        <v>1</v>
      </c>
      <c r="K3049" s="167" t="s">
        <v>48</v>
      </c>
      <c r="L3049" s="169">
        <v>9</v>
      </c>
      <c r="M3049" s="167" t="s">
        <v>3504</v>
      </c>
      <c r="N3049" s="169">
        <v>44.47</v>
      </c>
      <c r="O3049" s="167" t="s">
        <v>3505</v>
      </c>
      <c r="P3049" s="167" t="s">
        <v>7451</v>
      </c>
      <c r="Q3049" s="167" t="s">
        <v>3506</v>
      </c>
      <c r="R3049" s="167" t="s">
        <v>7452</v>
      </c>
      <c r="S3049" s="169">
        <v>2</v>
      </c>
      <c r="T3049" s="167"/>
      <c r="U3049" s="169" t="s">
        <v>3893</v>
      </c>
      <c r="V3049" s="167" t="s">
        <v>7460</v>
      </c>
      <c r="W3049" s="167"/>
      <c r="X3049" s="170" t="s">
        <v>3619</v>
      </c>
      <c r="Y3049" s="171" t="s">
        <v>7454</v>
      </c>
      <c r="Z3049" s="167" t="s">
        <v>2035</v>
      </c>
      <c r="AA3049" s="176">
        <v>1</v>
      </c>
      <c r="AB3049" s="167" t="s">
        <v>11254</v>
      </c>
      <c r="AC3049" s="176">
        <v>1</v>
      </c>
      <c r="AD3049" s="167" t="s">
        <v>11254</v>
      </c>
      <c r="AE3049" s="176">
        <v>5000000</v>
      </c>
    </row>
    <row r="3050" spans="1:31">
      <c r="A3050" s="178">
        <v>108289153820</v>
      </c>
      <c r="B3050" s="166">
        <v>46171</v>
      </c>
      <c r="C3050" s="167" t="s">
        <v>3610</v>
      </c>
      <c r="D3050" s="167" t="s">
        <v>3525</v>
      </c>
      <c r="E3050" s="167" t="s">
        <v>3526</v>
      </c>
      <c r="F3050" s="167" t="s">
        <v>3613</v>
      </c>
      <c r="G3050" s="167" t="s">
        <v>3614</v>
      </c>
      <c r="H3050" s="168">
        <v>46171</v>
      </c>
      <c r="I3050" s="167"/>
      <c r="J3050" s="169">
        <v>1</v>
      </c>
      <c r="K3050" s="167" t="s">
        <v>48</v>
      </c>
      <c r="L3050" s="169">
        <v>9</v>
      </c>
      <c r="M3050" s="167" t="s">
        <v>3504</v>
      </c>
      <c r="N3050" s="169">
        <v>44.47</v>
      </c>
      <c r="O3050" s="167" t="s">
        <v>3505</v>
      </c>
      <c r="P3050" s="167" t="s">
        <v>7451</v>
      </c>
      <c r="Q3050" s="167" t="s">
        <v>3506</v>
      </c>
      <c r="R3050" s="167" t="s">
        <v>7452</v>
      </c>
      <c r="S3050" s="169">
        <v>1</v>
      </c>
      <c r="T3050" s="167"/>
      <c r="U3050" s="169" t="s">
        <v>3893</v>
      </c>
      <c r="V3050" s="167" t="s">
        <v>7455</v>
      </c>
      <c r="W3050" s="167"/>
      <c r="X3050" s="170" t="s">
        <v>3619</v>
      </c>
      <c r="Y3050" s="171" t="s">
        <v>7454</v>
      </c>
      <c r="Z3050" s="167" t="s">
        <v>2035</v>
      </c>
      <c r="AA3050" s="176">
        <v>1</v>
      </c>
      <c r="AB3050" s="167" t="s">
        <v>11254</v>
      </c>
      <c r="AC3050" s="176">
        <v>1</v>
      </c>
      <c r="AD3050" s="167" t="s">
        <v>11254</v>
      </c>
      <c r="AE3050" s="176">
        <v>2500000</v>
      </c>
    </row>
    <row r="3051" spans="1:31">
      <c r="A3051" s="178">
        <v>108289268360</v>
      </c>
      <c r="B3051" s="166">
        <v>46171</v>
      </c>
      <c r="C3051" s="167" t="s">
        <v>3781</v>
      </c>
      <c r="D3051" s="167"/>
      <c r="E3051" s="167"/>
      <c r="F3051" s="167" t="s">
        <v>3782</v>
      </c>
      <c r="G3051" s="167" t="s">
        <v>3614</v>
      </c>
      <c r="H3051" s="168"/>
      <c r="I3051" s="167"/>
      <c r="J3051" s="169">
        <v>26161</v>
      </c>
      <c r="K3051" s="167" t="s">
        <v>55</v>
      </c>
      <c r="L3051" s="169">
        <v>13</v>
      </c>
      <c r="M3051" s="167" t="s">
        <v>3604</v>
      </c>
      <c r="N3051" s="169">
        <v>1015.3</v>
      </c>
      <c r="O3051" s="167" t="s">
        <v>3505</v>
      </c>
      <c r="P3051" s="167" t="s">
        <v>7461</v>
      </c>
      <c r="Q3051" s="167" t="s">
        <v>3506</v>
      </c>
      <c r="R3051" s="167" t="s">
        <v>3528</v>
      </c>
      <c r="S3051" s="169">
        <v>2</v>
      </c>
      <c r="T3051" s="167" t="s">
        <v>5311</v>
      </c>
      <c r="U3051" s="169" t="s">
        <v>5317</v>
      </c>
      <c r="V3051" s="167" t="s">
        <v>7462</v>
      </c>
      <c r="W3051" s="167" t="s">
        <v>7463</v>
      </c>
      <c r="X3051" s="170" t="s">
        <v>157</v>
      </c>
      <c r="Y3051" s="171" t="s">
        <v>7464</v>
      </c>
      <c r="Z3051" s="167" t="s">
        <v>2072</v>
      </c>
      <c r="AA3051" s="176">
        <v>1500</v>
      </c>
      <c r="AB3051" s="167" t="s">
        <v>11254</v>
      </c>
      <c r="AC3051" s="176">
        <v>1500</v>
      </c>
      <c r="AD3051" s="167" t="s">
        <v>11254</v>
      </c>
      <c r="AE3051" s="176">
        <v>2250</v>
      </c>
    </row>
    <row r="3052" spans="1:31">
      <c r="A3052" s="178">
        <v>108289268360</v>
      </c>
      <c r="B3052" s="166">
        <v>46171</v>
      </c>
      <c r="C3052" s="167" t="s">
        <v>3781</v>
      </c>
      <c r="D3052" s="167"/>
      <c r="E3052" s="167"/>
      <c r="F3052" s="167" t="s">
        <v>3782</v>
      </c>
      <c r="G3052" s="167" t="s">
        <v>3614</v>
      </c>
      <c r="H3052" s="168"/>
      <c r="I3052" s="167"/>
      <c r="J3052" s="169">
        <v>26161</v>
      </c>
      <c r="K3052" s="167" t="s">
        <v>55</v>
      </c>
      <c r="L3052" s="169">
        <v>13</v>
      </c>
      <c r="M3052" s="167" t="s">
        <v>3604</v>
      </c>
      <c r="N3052" s="169">
        <v>1015.3</v>
      </c>
      <c r="O3052" s="167" t="s">
        <v>3505</v>
      </c>
      <c r="P3052" s="167" t="s">
        <v>7461</v>
      </c>
      <c r="Q3052" s="167" t="s">
        <v>3506</v>
      </c>
      <c r="R3052" s="167" t="s">
        <v>3528</v>
      </c>
      <c r="S3052" s="169">
        <v>1</v>
      </c>
      <c r="T3052" s="167" t="s">
        <v>5311</v>
      </c>
      <c r="U3052" s="169" t="s">
        <v>5317</v>
      </c>
      <c r="V3052" s="167" t="s">
        <v>7462</v>
      </c>
      <c r="W3052" s="167" t="s">
        <v>7463</v>
      </c>
      <c r="X3052" s="170" t="s">
        <v>157</v>
      </c>
      <c r="Y3052" s="171" t="s">
        <v>7464</v>
      </c>
      <c r="Z3052" s="167" t="s">
        <v>2072</v>
      </c>
      <c r="AA3052" s="176">
        <v>847</v>
      </c>
      <c r="AB3052" s="167" t="s">
        <v>11254</v>
      </c>
      <c r="AC3052" s="176">
        <v>847</v>
      </c>
      <c r="AD3052" s="167" t="s">
        <v>11254</v>
      </c>
      <c r="AE3052" s="176">
        <v>1270.5</v>
      </c>
    </row>
    <row r="3053" spans="1:31">
      <c r="A3053" s="178">
        <v>108289370820</v>
      </c>
      <c r="B3053" s="166">
        <v>46171</v>
      </c>
      <c r="C3053" s="167" t="s">
        <v>3781</v>
      </c>
      <c r="D3053" s="167"/>
      <c r="E3053" s="167"/>
      <c r="F3053" s="167" t="s">
        <v>3782</v>
      </c>
      <c r="G3053" s="167" t="s">
        <v>3614</v>
      </c>
      <c r="H3053" s="168"/>
      <c r="I3053" s="167"/>
      <c r="J3053" s="169">
        <v>26161</v>
      </c>
      <c r="K3053" s="167" t="s">
        <v>55</v>
      </c>
      <c r="L3053" s="169">
        <v>11</v>
      </c>
      <c r="M3053" s="167" t="s">
        <v>3504</v>
      </c>
      <c r="N3053" s="169">
        <v>376.4</v>
      </c>
      <c r="O3053" s="167" t="s">
        <v>3505</v>
      </c>
      <c r="P3053" s="167" t="s">
        <v>7465</v>
      </c>
      <c r="Q3053" s="167" t="s">
        <v>3506</v>
      </c>
      <c r="R3053" s="167" t="s">
        <v>3528</v>
      </c>
      <c r="S3053" s="169">
        <v>1</v>
      </c>
      <c r="T3053" s="167" t="s">
        <v>7466</v>
      </c>
      <c r="U3053" s="169" t="s">
        <v>4202</v>
      </c>
      <c r="V3053" s="167" t="s">
        <v>7467</v>
      </c>
      <c r="W3053" s="167" t="s">
        <v>7468</v>
      </c>
      <c r="X3053" s="170" t="s">
        <v>157</v>
      </c>
      <c r="Y3053" s="171" t="s">
        <v>7469</v>
      </c>
      <c r="Z3053" s="167" t="s">
        <v>2075</v>
      </c>
      <c r="AA3053" s="176">
        <v>6300</v>
      </c>
      <c r="AB3053" s="167" t="s">
        <v>11254</v>
      </c>
      <c r="AC3053" s="176">
        <v>176.4</v>
      </c>
      <c r="AD3053" s="167" t="s">
        <v>11256</v>
      </c>
      <c r="AE3053" s="176">
        <v>1764</v>
      </c>
    </row>
    <row r="3054" spans="1:31">
      <c r="A3054" s="178">
        <v>108289455740</v>
      </c>
      <c r="B3054" s="166">
        <v>46171</v>
      </c>
      <c r="C3054" s="167" t="s">
        <v>3781</v>
      </c>
      <c r="D3054" s="167"/>
      <c r="E3054" s="167"/>
      <c r="F3054" s="167" t="s">
        <v>3782</v>
      </c>
      <c r="G3054" s="167" t="s">
        <v>3614</v>
      </c>
      <c r="H3054" s="168"/>
      <c r="I3054" s="167"/>
      <c r="J3054" s="169">
        <v>26161</v>
      </c>
      <c r="K3054" s="167" t="s">
        <v>55</v>
      </c>
      <c r="L3054" s="169">
        <v>425</v>
      </c>
      <c r="M3054" s="167" t="s">
        <v>3504</v>
      </c>
      <c r="N3054" s="169">
        <v>1362.6</v>
      </c>
      <c r="O3054" s="167" t="s">
        <v>3505</v>
      </c>
      <c r="P3054" s="167" t="s">
        <v>7470</v>
      </c>
      <c r="Q3054" s="167" t="s">
        <v>3506</v>
      </c>
      <c r="R3054" s="167" t="s">
        <v>3528</v>
      </c>
      <c r="S3054" s="169">
        <v>3</v>
      </c>
      <c r="T3054" s="167" t="s">
        <v>4633</v>
      </c>
      <c r="U3054" s="169" t="s">
        <v>4634</v>
      </c>
      <c r="V3054" s="167" t="s">
        <v>7471</v>
      </c>
      <c r="W3054" s="167" t="s">
        <v>7472</v>
      </c>
      <c r="X3054" s="170" t="s">
        <v>157</v>
      </c>
      <c r="Y3054" s="171" t="s">
        <v>7473</v>
      </c>
      <c r="Z3054" s="167" t="s">
        <v>2078</v>
      </c>
      <c r="AA3054" s="176">
        <v>2100</v>
      </c>
      <c r="AB3054" s="167" t="s">
        <v>11254</v>
      </c>
      <c r="AC3054" s="176">
        <v>2100</v>
      </c>
      <c r="AD3054" s="167" t="s">
        <v>11254</v>
      </c>
      <c r="AE3054" s="176">
        <v>3087</v>
      </c>
    </row>
    <row r="3055" spans="1:31">
      <c r="A3055" s="178">
        <v>108289455740</v>
      </c>
      <c r="B3055" s="166">
        <v>46171</v>
      </c>
      <c r="C3055" s="167" t="s">
        <v>3781</v>
      </c>
      <c r="D3055" s="167"/>
      <c r="E3055" s="167"/>
      <c r="F3055" s="167" t="s">
        <v>3782</v>
      </c>
      <c r="G3055" s="167" t="s">
        <v>3614</v>
      </c>
      <c r="H3055" s="168"/>
      <c r="I3055" s="167"/>
      <c r="J3055" s="169">
        <v>26161</v>
      </c>
      <c r="K3055" s="167" t="s">
        <v>55</v>
      </c>
      <c r="L3055" s="169">
        <v>425</v>
      </c>
      <c r="M3055" s="167" t="s">
        <v>3504</v>
      </c>
      <c r="N3055" s="169">
        <v>1362.6</v>
      </c>
      <c r="O3055" s="167" t="s">
        <v>3505</v>
      </c>
      <c r="P3055" s="167" t="s">
        <v>7470</v>
      </c>
      <c r="Q3055" s="167" t="s">
        <v>3506</v>
      </c>
      <c r="R3055" s="167" t="s">
        <v>3528</v>
      </c>
      <c r="S3055" s="169">
        <v>2</v>
      </c>
      <c r="T3055" s="167" t="s">
        <v>4633</v>
      </c>
      <c r="U3055" s="169" t="s">
        <v>4634</v>
      </c>
      <c r="V3055" s="167" t="s">
        <v>7471</v>
      </c>
      <c r="W3055" s="167" t="s">
        <v>7472</v>
      </c>
      <c r="X3055" s="170" t="s">
        <v>157</v>
      </c>
      <c r="Y3055" s="171" t="s">
        <v>7473</v>
      </c>
      <c r="Z3055" s="167" t="s">
        <v>2078</v>
      </c>
      <c r="AA3055" s="176">
        <v>300</v>
      </c>
      <c r="AB3055" s="167" t="s">
        <v>11254</v>
      </c>
      <c r="AC3055" s="176">
        <v>300</v>
      </c>
      <c r="AD3055" s="167" t="s">
        <v>11254</v>
      </c>
      <c r="AE3055" s="176">
        <v>441</v>
      </c>
    </row>
    <row r="3056" spans="1:31">
      <c r="A3056" s="178">
        <v>108289455740</v>
      </c>
      <c r="B3056" s="166">
        <v>46171</v>
      </c>
      <c r="C3056" s="167" t="s">
        <v>3781</v>
      </c>
      <c r="D3056" s="167"/>
      <c r="E3056" s="167"/>
      <c r="F3056" s="167" t="s">
        <v>3782</v>
      </c>
      <c r="G3056" s="167" t="s">
        <v>3614</v>
      </c>
      <c r="H3056" s="168"/>
      <c r="I3056" s="167"/>
      <c r="J3056" s="169">
        <v>26161</v>
      </c>
      <c r="K3056" s="167" t="s">
        <v>55</v>
      </c>
      <c r="L3056" s="169">
        <v>425</v>
      </c>
      <c r="M3056" s="167" t="s">
        <v>3504</v>
      </c>
      <c r="N3056" s="169">
        <v>1362.6</v>
      </c>
      <c r="O3056" s="167" t="s">
        <v>3505</v>
      </c>
      <c r="P3056" s="167" t="s">
        <v>7470</v>
      </c>
      <c r="Q3056" s="167" t="s">
        <v>3506</v>
      </c>
      <c r="R3056" s="167" t="s">
        <v>3528</v>
      </c>
      <c r="S3056" s="169">
        <v>1</v>
      </c>
      <c r="T3056" s="167" t="s">
        <v>4633</v>
      </c>
      <c r="U3056" s="169" t="s">
        <v>4634</v>
      </c>
      <c r="V3056" s="167" t="s">
        <v>7474</v>
      </c>
      <c r="W3056" s="167" t="s">
        <v>7475</v>
      </c>
      <c r="X3056" s="170" t="s">
        <v>157</v>
      </c>
      <c r="Y3056" s="171" t="s">
        <v>7473</v>
      </c>
      <c r="Z3056" s="167" t="s">
        <v>2078</v>
      </c>
      <c r="AA3056" s="176">
        <v>5400</v>
      </c>
      <c r="AB3056" s="167" t="s">
        <v>11254</v>
      </c>
      <c r="AC3056" s="176">
        <v>5400</v>
      </c>
      <c r="AD3056" s="167" t="s">
        <v>11254</v>
      </c>
      <c r="AE3056" s="176">
        <v>7290</v>
      </c>
    </row>
    <row r="3057" spans="1:31">
      <c r="A3057" s="178">
        <v>108289554810</v>
      </c>
      <c r="B3057" s="166">
        <v>46171</v>
      </c>
      <c r="C3057" s="167" t="s">
        <v>3781</v>
      </c>
      <c r="D3057" s="167"/>
      <c r="E3057" s="167"/>
      <c r="F3057" s="167" t="s">
        <v>3782</v>
      </c>
      <c r="G3057" s="167" t="s">
        <v>3614</v>
      </c>
      <c r="H3057" s="168"/>
      <c r="I3057" s="167"/>
      <c r="J3057" s="169">
        <v>26161</v>
      </c>
      <c r="K3057" s="167" t="s">
        <v>55</v>
      </c>
      <c r="L3057" s="169">
        <v>3</v>
      </c>
      <c r="M3057" s="167" t="s">
        <v>3504</v>
      </c>
      <c r="N3057" s="169">
        <v>291.33</v>
      </c>
      <c r="O3057" s="167" t="s">
        <v>3505</v>
      </c>
      <c r="P3057" s="167" t="s">
        <v>7476</v>
      </c>
      <c r="Q3057" s="167" t="s">
        <v>3506</v>
      </c>
      <c r="R3057" s="167" t="s">
        <v>3528</v>
      </c>
      <c r="S3057" s="169">
        <v>1</v>
      </c>
      <c r="T3057" s="167" t="s">
        <v>7477</v>
      </c>
      <c r="U3057" s="169" t="s">
        <v>5365</v>
      </c>
      <c r="V3057" s="167" t="s">
        <v>7478</v>
      </c>
      <c r="W3057" s="167" t="s">
        <v>7479</v>
      </c>
      <c r="X3057" s="170" t="s">
        <v>157</v>
      </c>
      <c r="Y3057" s="171" t="s">
        <v>7480</v>
      </c>
      <c r="Z3057" s="167" t="s">
        <v>2081</v>
      </c>
      <c r="AA3057" s="176">
        <v>5020</v>
      </c>
      <c r="AB3057" s="167" t="s">
        <v>11254</v>
      </c>
      <c r="AC3057" s="176">
        <v>5020</v>
      </c>
      <c r="AD3057" s="167" t="s">
        <v>11254</v>
      </c>
      <c r="AE3057" s="176">
        <v>3263</v>
      </c>
    </row>
    <row r="3058" spans="1:31">
      <c r="A3058" s="178">
        <v>108289565640</v>
      </c>
      <c r="B3058" s="166">
        <v>46171</v>
      </c>
      <c r="C3058" s="167" t="s">
        <v>3610</v>
      </c>
      <c r="D3058" s="167" t="s">
        <v>3525</v>
      </c>
      <c r="E3058" s="167" t="s">
        <v>3526</v>
      </c>
      <c r="F3058" s="167" t="s">
        <v>3613</v>
      </c>
      <c r="G3058" s="167" t="s">
        <v>3614</v>
      </c>
      <c r="H3058" s="168">
        <v>46171</v>
      </c>
      <c r="I3058" s="167"/>
      <c r="J3058" s="169">
        <v>1</v>
      </c>
      <c r="K3058" s="167" t="s">
        <v>48</v>
      </c>
      <c r="L3058" s="169">
        <v>2</v>
      </c>
      <c r="M3058" s="167" t="s">
        <v>3504</v>
      </c>
      <c r="N3058" s="169">
        <v>51.8</v>
      </c>
      <c r="O3058" s="167" t="s">
        <v>3505</v>
      </c>
      <c r="P3058" s="167" t="s">
        <v>7481</v>
      </c>
      <c r="Q3058" s="167" t="s">
        <v>3506</v>
      </c>
      <c r="R3058" s="167" t="s">
        <v>7482</v>
      </c>
      <c r="S3058" s="169">
        <v>1</v>
      </c>
      <c r="T3058" s="167"/>
      <c r="U3058" s="169" t="s">
        <v>3648</v>
      </c>
      <c r="V3058" s="167" t="s">
        <v>4149</v>
      </c>
      <c r="W3058" s="167"/>
      <c r="X3058" s="170" t="s">
        <v>3619</v>
      </c>
      <c r="Y3058" s="171" t="s">
        <v>7483</v>
      </c>
      <c r="Z3058" s="167" t="s">
        <v>2038</v>
      </c>
      <c r="AA3058" s="176">
        <v>2000</v>
      </c>
      <c r="AB3058" s="167" t="s">
        <v>11254</v>
      </c>
      <c r="AC3058" s="176">
        <v>50</v>
      </c>
      <c r="AD3058" s="167" t="s">
        <v>11256</v>
      </c>
      <c r="AE3058" s="176">
        <v>27000000</v>
      </c>
    </row>
    <row r="3059" spans="1:31">
      <c r="A3059" s="178">
        <v>108289607530</v>
      </c>
      <c r="B3059" s="166">
        <v>46171</v>
      </c>
      <c r="C3059" s="167" t="s">
        <v>3524</v>
      </c>
      <c r="D3059" s="167" t="s">
        <v>3525</v>
      </c>
      <c r="E3059" s="167" t="s">
        <v>3526</v>
      </c>
      <c r="F3059" s="167" t="s">
        <v>3501</v>
      </c>
      <c r="G3059" s="167" t="s">
        <v>3502</v>
      </c>
      <c r="H3059" s="168">
        <v>46172</v>
      </c>
      <c r="I3059" s="167"/>
      <c r="J3059" s="169">
        <v>26161</v>
      </c>
      <c r="K3059" s="167" t="s">
        <v>55</v>
      </c>
      <c r="L3059" s="169">
        <v>6</v>
      </c>
      <c r="M3059" s="167" t="s">
        <v>3513</v>
      </c>
      <c r="N3059" s="169">
        <v>88.7</v>
      </c>
      <c r="O3059" s="167" t="s">
        <v>3505</v>
      </c>
      <c r="P3059" s="167"/>
      <c r="Q3059" s="167" t="s">
        <v>3514</v>
      </c>
      <c r="R3059" s="167" t="s">
        <v>3528</v>
      </c>
      <c r="S3059" s="169">
        <v>2</v>
      </c>
      <c r="T3059" s="167" t="s">
        <v>3529</v>
      </c>
      <c r="U3059" s="169" t="s">
        <v>3530</v>
      </c>
      <c r="V3059" s="167" t="s">
        <v>5111</v>
      </c>
      <c r="W3059" s="167" t="s">
        <v>5112</v>
      </c>
      <c r="X3059" s="170" t="s">
        <v>157</v>
      </c>
      <c r="Y3059" s="171" t="s">
        <v>3221</v>
      </c>
      <c r="Z3059" s="167" t="s">
        <v>883</v>
      </c>
      <c r="AA3059" s="176">
        <v>41794</v>
      </c>
      <c r="AB3059" s="167" t="s">
        <v>11254</v>
      </c>
      <c r="AC3059" s="176">
        <v>41794</v>
      </c>
      <c r="AD3059" s="167" t="s">
        <v>11254</v>
      </c>
      <c r="AE3059" s="176">
        <v>3847137.7</v>
      </c>
    </row>
    <row r="3060" spans="1:31">
      <c r="A3060" s="178">
        <v>108289607530</v>
      </c>
      <c r="B3060" s="166">
        <v>46171</v>
      </c>
      <c r="C3060" s="167" t="s">
        <v>3524</v>
      </c>
      <c r="D3060" s="167" t="s">
        <v>3525</v>
      </c>
      <c r="E3060" s="167" t="s">
        <v>3526</v>
      </c>
      <c r="F3060" s="167" t="s">
        <v>3501</v>
      </c>
      <c r="G3060" s="167" t="s">
        <v>3502</v>
      </c>
      <c r="H3060" s="168">
        <v>46172</v>
      </c>
      <c r="I3060" s="167"/>
      <c r="J3060" s="169">
        <v>26161</v>
      </c>
      <c r="K3060" s="167" t="s">
        <v>55</v>
      </c>
      <c r="L3060" s="169">
        <v>6</v>
      </c>
      <c r="M3060" s="167" t="s">
        <v>3513</v>
      </c>
      <c r="N3060" s="169">
        <v>88.7</v>
      </c>
      <c r="O3060" s="167" t="s">
        <v>3505</v>
      </c>
      <c r="P3060" s="167"/>
      <c r="Q3060" s="167" t="s">
        <v>3514</v>
      </c>
      <c r="R3060" s="167" t="s">
        <v>3528</v>
      </c>
      <c r="S3060" s="169">
        <v>1</v>
      </c>
      <c r="T3060" s="167" t="s">
        <v>3529</v>
      </c>
      <c r="U3060" s="169" t="s">
        <v>3530</v>
      </c>
      <c r="V3060" s="167" t="s">
        <v>5111</v>
      </c>
      <c r="W3060" s="167" t="s">
        <v>5112</v>
      </c>
      <c r="X3060" s="170" t="s">
        <v>157</v>
      </c>
      <c r="Y3060" s="171" t="s">
        <v>3221</v>
      </c>
      <c r="Z3060" s="167" t="s">
        <v>883</v>
      </c>
      <c r="AA3060" s="176">
        <v>39206</v>
      </c>
      <c r="AB3060" s="167" t="s">
        <v>11254</v>
      </c>
      <c r="AC3060" s="176">
        <v>39206</v>
      </c>
      <c r="AD3060" s="167" t="s">
        <v>11254</v>
      </c>
      <c r="AE3060" s="176">
        <v>3608912.3</v>
      </c>
    </row>
    <row r="3061" spans="1:31">
      <c r="A3061" s="178">
        <v>108289740310</v>
      </c>
      <c r="B3061" s="166">
        <v>46171</v>
      </c>
      <c r="C3061" s="167" t="s">
        <v>3524</v>
      </c>
      <c r="D3061" s="167" t="s">
        <v>3525</v>
      </c>
      <c r="E3061" s="167" t="s">
        <v>3526</v>
      </c>
      <c r="F3061" s="167" t="s">
        <v>3602</v>
      </c>
      <c r="G3061" s="167" t="s">
        <v>3603</v>
      </c>
      <c r="H3061" s="168">
        <v>46171</v>
      </c>
      <c r="I3061" s="167"/>
      <c r="J3061" s="169">
        <v>26161</v>
      </c>
      <c r="K3061" s="167" t="s">
        <v>55</v>
      </c>
      <c r="L3061" s="169">
        <v>3</v>
      </c>
      <c r="M3061" s="167" t="s">
        <v>3504</v>
      </c>
      <c r="N3061" s="169">
        <v>176.4</v>
      </c>
      <c r="O3061" s="167" t="s">
        <v>3505</v>
      </c>
      <c r="P3061" s="167"/>
      <c r="Q3061" s="167" t="s">
        <v>4490</v>
      </c>
      <c r="R3061" s="167" t="s">
        <v>3528</v>
      </c>
      <c r="S3061" s="169">
        <v>3</v>
      </c>
      <c r="T3061" s="167" t="s">
        <v>3703</v>
      </c>
      <c r="U3061" s="169" t="s">
        <v>3704</v>
      </c>
      <c r="V3061" s="167" t="s">
        <v>4491</v>
      </c>
      <c r="W3061" s="167" t="s">
        <v>4492</v>
      </c>
      <c r="X3061" s="170" t="s">
        <v>157</v>
      </c>
      <c r="Y3061" s="171" t="s">
        <v>7484</v>
      </c>
      <c r="Z3061" s="167" t="s">
        <v>886</v>
      </c>
      <c r="AA3061" s="176">
        <v>264</v>
      </c>
      <c r="AB3061" s="167" t="s">
        <v>11254</v>
      </c>
      <c r="AC3061" s="176">
        <v>264</v>
      </c>
      <c r="AD3061" s="167" t="s">
        <v>11254</v>
      </c>
      <c r="AE3061" s="176">
        <v>32947.199999999997</v>
      </c>
    </row>
    <row r="3062" spans="1:31">
      <c r="A3062" s="178">
        <v>108289740310</v>
      </c>
      <c r="B3062" s="166">
        <v>46171</v>
      </c>
      <c r="C3062" s="167" t="s">
        <v>3524</v>
      </c>
      <c r="D3062" s="167" t="s">
        <v>3525</v>
      </c>
      <c r="E3062" s="167" t="s">
        <v>3526</v>
      </c>
      <c r="F3062" s="167" t="s">
        <v>3602</v>
      </c>
      <c r="G3062" s="167" t="s">
        <v>3603</v>
      </c>
      <c r="H3062" s="168">
        <v>46171</v>
      </c>
      <c r="I3062" s="167"/>
      <c r="J3062" s="169">
        <v>26161</v>
      </c>
      <c r="K3062" s="167" t="s">
        <v>55</v>
      </c>
      <c r="L3062" s="169">
        <v>3</v>
      </c>
      <c r="M3062" s="167" t="s">
        <v>3504</v>
      </c>
      <c r="N3062" s="169">
        <v>176.4</v>
      </c>
      <c r="O3062" s="167" t="s">
        <v>3505</v>
      </c>
      <c r="P3062" s="167"/>
      <c r="Q3062" s="167" t="s">
        <v>4490</v>
      </c>
      <c r="R3062" s="167" t="s">
        <v>3528</v>
      </c>
      <c r="S3062" s="169">
        <v>2</v>
      </c>
      <c r="T3062" s="167" t="s">
        <v>3703</v>
      </c>
      <c r="U3062" s="169" t="s">
        <v>3704</v>
      </c>
      <c r="V3062" s="167" t="s">
        <v>4491</v>
      </c>
      <c r="W3062" s="167" t="s">
        <v>4492</v>
      </c>
      <c r="X3062" s="170" t="s">
        <v>157</v>
      </c>
      <c r="Y3062" s="171" t="s">
        <v>7484</v>
      </c>
      <c r="Z3062" s="167" t="s">
        <v>886</v>
      </c>
      <c r="AA3062" s="176">
        <v>600</v>
      </c>
      <c r="AB3062" s="167" t="s">
        <v>11254</v>
      </c>
      <c r="AC3062" s="176">
        <v>600</v>
      </c>
      <c r="AD3062" s="167" t="s">
        <v>11254</v>
      </c>
      <c r="AE3062" s="176">
        <v>74880</v>
      </c>
    </row>
    <row r="3063" spans="1:31">
      <c r="A3063" s="178">
        <v>108289740310</v>
      </c>
      <c r="B3063" s="166">
        <v>46171</v>
      </c>
      <c r="C3063" s="167" t="s">
        <v>3524</v>
      </c>
      <c r="D3063" s="167" t="s">
        <v>3525</v>
      </c>
      <c r="E3063" s="167" t="s">
        <v>3526</v>
      </c>
      <c r="F3063" s="167" t="s">
        <v>3602</v>
      </c>
      <c r="G3063" s="167" t="s">
        <v>3603</v>
      </c>
      <c r="H3063" s="168">
        <v>46171</v>
      </c>
      <c r="I3063" s="167"/>
      <c r="J3063" s="169">
        <v>26161</v>
      </c>
      <c r="K3063" s="167" t="s">
        <v>55</v>
      </c>
      <c r="L3063" s="169">
        <v>3</v>
      </c>
      <c r="M3063" s="167" t="s">
        <v>3504</v>
      </c>
      <c r="N3063" s="169">
        <v>176.4</v>
      </c>
      <c r="O3063" s="167" t="s">
        <v>3505</v>
      </c>
      <c r="P3063" s="167"/>
      <c r="Q3063" s="167" t="s">
        <v>4490</v>
      </c>
      <c r="R3063" s="167" t="s">
        <v>3528</v>
      </c>
      <c r="S3063" s="169">
        <v>1</v>
      </c>
      <c r="T3063" s="167" t="s">
        <v>3703</v>
      </c>
      <c r="U3063" s="169" t="s">
        <v>3704</v>
      </c>
      <c r="V3063" s="167" t="s">
        <v>4491</v>
      </c>
      <c r="W3063" s="167" t="s">
        <v>4492</v>
      </c>
      <c r="X3063" s="170" t="s">
        <v>157</v>
      </c>
      <c r="Y3063" s="171" t="s">
        <v>7484</v>
      </c>
      <c r="Z3063" s="167" t="s">
        <v>886</v>
      </c>
      <c r="AA3063" s="176">
        <v>85</v>
      </c>
      <c r="AB3063" s="167" t="s">
        <v>11254</v>
      </c>
      <c r="AC3063" s="176">
        <v>85</v>
      </c>
      <c r="AD3063" s="167" t="s">
        <v>11254</v>
      </c>
      <c r="AE3063" s="176">
        <v>10608</v>
      </c>
    </row>
    <row r="3064" spans="1:31">
      <c r="A3064" s="178">
        <v>108289968840</v>
      </c>
      <c r="B3064" s="166">
        <v>46171</v>
      </c>
      <c r="C3064" s="167" t="s">
        <v>3781</v>
      </c>
      <c r="D3064" s="167"/>
      <c r="E3064" s="167"/>
      <c r="F3064" s="167" t="s">
        <v>3782</v>
      </c>
      <c r="G3064" s="167" t="s">
        <v>3614</v>
      </c>
      <c r="H3064" s="168"/>
      <c r="I3064" s="167"/>
      <c r="J3064" s="169">
        <v>26161</v>
      </c>
      <c r="K3064" s="167" t="s">
        <v>55</v>
      </c>
      <c r="L3064" s="169">
        <v>2</v>
      </c>
      <c r="M3064" s="167" t="s">
        <v>3513</v>
      </c>
      <c r="N3064" s="169">
        <v>20.100000000000001</v>
      </c>
      <c r="O3064" s="167" t="s">
        <v>3505</v>
      </c>
      <c r="P3064" s="167" t="s">
        <v>7485</v>
      </c>
      <c r="Q3064" s="167" t="s">
        <v>3506</v>
      </c>
      <c r="R3064" s="167" t="s">
        <v>3528</v>
      </c>
      <c r="S3064" s="169">
        <v>2</v>
      </c>
      <c r="T3064" s="167" t="s">
        <v>3892</v>
      </c>
      <c r="U3064" s="169" t="s">
        <v>3893</v>
      </c>
      <c r="V3064" s="167" t="s">
        <v>5068</v>
      </c>
      <c r="W3064" s="167" t="s">
        <v>5069</v>
      </c>
      <c r="X3064" s="170" t="s">
        <v>157</v>
      </c>
      <c r="Y3064" s="171" t="s">
        <v>7486</v>
      </c>
      <c r="Z3064" s="167" t="s">
        <v>2084</v>
      </c>
      <c r="AA3064" s="176">
        <v>500</v>
      </c>
      <c r="AB3064" s="167" t="s">
        <v>11254</v>
      </c>
      <c r="AC3064" s="176">
        <v>500</v>
      </c>
      <c r="AD3064" s="167" t="s">
        <v>11254</v>
      </c>
      <c r="AE3064" s="176">
        <v>2200</v>
      </c>
    </row>
    <row r="3065" spans="1:31">
      <c r="A3065" s="178">
        <v>108289968840</v>
      </c>
      <c r="B3065" s="166">
        <v>46171</v>
      </c>
      <c r="C3065" s="167" t="s">
        <v>3781</v>
      </c>
      <c r="D3065" s="167"/>
      <c r="E3065" s="167"/>
      <c r="F3065" s="167" t="s">
        <v>3782</v>
      </c>
      <c r="G3065" s="167" t="s">
        <v>3614</v>
      </c>
      <c r="H3065" s="168"/>
      <c r="I3065" s="167"/>
      <c r="J3065" s="169">
        <v>26161</v>
      </c>
      <c r="K3065" s="167" t="s">
        <v>55</v>
      </c>
      <c r="L3065" s="169">
        <v>2</v>
      </c>
      <c r="M3065" s="167" t="s">
        <v>3513</v>
      </c>
      <c r="N3065" s="169">
        <v>20.100000000000001</v>
      </c>
      <c r="O3065" s="167" t="s">
        <v>3505</v>
      </c>
      <c r="P3065" s="167" t="s">
        <v>7485</v>
      </c>
      <c r="Q3065" s="167" t="s">
        <v>3506</v>
      </c>
      <c r="R3065" s="167" t="s">
        <v>3528</v>
      </c>
      <c r="S3065" s="169">
        <v>1</v>
      </c>
      <c r="T3065" s="167" t="s">
        <v>3892</v>
      </c>
      <c r="U3065" s="169" t="s">
        <v>3893</v>
      </c>
      <c r="V3065" s="167" t="s">
        <v>5068</v>
      </c>
      <c r="W3065" s="167" t="s">
        <v>5069</v>
      </c>
      <c r="X3065" s="170" t="s">
        <v>157</v>
      </c>
      <c r="Y3065" s="171" t="s">
        <v>7486</v>
      </c>
      <c r="Z3065" s="167" t="s">
        <v>2084</v>
      </c>
      <c r="AA3065" s="176">
        <v>350</v>
      </c>
      <c r="AB3065" s="167" t="s">
        <v>11254</v>
      </c>
      <c r="AC3065" s="176">
        <v>350</v>
      </c>
      <c r="AD3065" s="167" t="s">
        <v>11254</v>
      </c>
      <c r="AE3065" s="176">
        <v>1925</v>
      </c>
    </row>
    <row r="3066" spans="1:31">
      <c r="A3066" s="178">
        <v>108290351040</v>
      </c>
      <c r="B3066" s="166">
        <v>46171</v>
      </c>
      <c r="C3066" s="167" t="s">
        <v>3524</v>
      </c>
      <c r="D3066" s="167" t="s">
        <v>3525</v>
      </c>
      <c r="E3066" s="167" t="s">
        <v>3526</v>
      </c>
      <c r="F3066" s="167" t="s">
        <v>3628</v>
      </c>
      <c r="G3066" s="167" t="s">
        <v>3603</v>
      </c>
      <c r="H3066" s="168">
        <v>46171</v>
      </c>
      <c r="I3066" s="167"/>
      <c r="J3066" s="169">
        <v>26161</v>
      </c>
      <c r="K3066" s="167" t="s">
        <v>55</v>
      </c>
      <c r="L3066" s="169">
        <v>2</v>
      </c>
      <c r="M3066" s="167" t="s">
        <v>3604</v>
      </c>
      <c r="N3066" s="169">
        <v>633.55600000000004</v>
      </c>
      <c r="O3066" s="167" t="s">
        <v>3505</v>
      </c>
      <c r="P3066" s="167"/>
      <c r="Q3066" s="167" t="s">
        <v>4490</v>
      </c>
      <c r="R3066" s="167" t="s">
        <v>3528</v>
      </c>
      <c r="S3066" s="169">
        <v>9</v>
      </c>
      <c r="T3066" s="167" t="s">
        <v>3703</v>
      </c>
      <c r="U3066" s="169" t="s">
        <v>3704</v>
      </c>
      <c r="V3066" s="167" t="s">
        <v>6246</v>
      </c>
      <c r="W3066" s="167" t="s">
        <v>6247</v>
      </c>
      <c r="X3066" s="170" t="s">
        <v>157</v>
      </c>
      <c r="Y3066" s="171" t="s">
        <v>7487</v>
      </c>
      <c r="Z3066" s="167" t="s">
        <v>891</v>
      </c>
      <c r="AA3066" s="176">
        <v>90</v>
      </c>
      <c r="AB3066" s="167" t="s">
        <v>11254</v>
      </c>
      <c r="AC3066" s="176">
        <v>90</v>
      </c>
      <c r="AD3066" s="167" t="s">
        <v>11254</v>
      </c>
      <c r="AE3066" s="176">
        <v>1952.1</v>
      </c>
    </row>
    <row r="3067" spans="1:31">
      <c r="A3067" s="178">
        <v>108290351040</v>
      </c>
      <c r="B3067" s="166">
        <v>46171</v>
      </c>
      <c r="C3067" s="167" t="s">
        <v>3524</v>
      </c>
      <c r="D3067" s="167" t="s">
        <v>3525</v>
      </c>
      <c r="E3067" s="167" t="s">
        <v>3526</v>
      </c>
      <c r="F3067" s="167" t="s">
        <v>3628</v>
      </c>
      <c r="G3067" s="167" t="s">
        <v>3603</v>
      </c>
      <c r="H3067" s="168">
        <v>46171</v>
      </c>
      <c r="I3067" s="167"/>
      <c r="J3067" s="169">
        <v>26161</v>
      </c>
      <c r="K3067" s="167" t="s">
        <v>55</v>
      </c>
      <c r="L3067" s="169">
        <v>2</v>
      </c>
      <c r="M3067" s="167" t="s">
        <v>3604</v>
      </c>
      <c r="N3067" s="169">
        <v>633.55600000000004</v>
      </c>
      <c r="O3067" s="167" t="s">
        <v>3505</v>
      </c>
      <c r="P3067" s="167"/>
      <c r="Q3067" s="167" t="s">
        <v>4490</v>
      </c>
      <c r="R3067" s="167" t="s">
        <v>3528</v>
      </c>
      <c r="S3067" s="169">
        <v>8</v>
      </c>
      <c r="T3067" s="167" t="s">
        <v>3703</v>
      </c>
      <c r="U3067" s="169" t="s">
        <v>3704</v>
      </c>
      <c r="V3067" s="167" t="s">
        <v>6246</v>
      </c>
      <c r="W3067" s="167" t="s">
        <v>6247</v>
      </c>
      <c r="X3067" s="170" t="s">
        <v>157</v>
      </c>
      <c r="Y3067" s="171" t="s">
        <v>7487</v>
      </c>
      <c r="Z3067" s="167" t="s">
        <v>891</v>
      </c>
      <c r="AA3067" s="176">
        <v>222</v>
      </c>
      <c r="AB3067" s="167" t="s">
        <v>11254</v>
      </c>
      <c r="AC3067" s="176">
        <v>222</v>
      </c>
      <c r="AD3067" s="167" t="s">
        <v>11254</v>
      </c>
      <c r="AE3067" s="176">
        <v>4815.18</v>
      </c>
    </row>
    <row r="3068" spans="1:31">
      <c r="A3068" s="178">
        <v>108290351040</v>
      </c>
      <c r="B3068" s="166">
        <v>46171</v>
      </c>
      <c r="C3068" s="167" t="s">
        <v>3524</v>
      </c>
      <c r="D3068" s="167" t="s">
        <v>3525</v>
      </c>
      <c r="E3068" s="167" t="s">
        <v>3526</v>
      </c>
      <c r="F3068" s="167" t="s">
        <v>3628</v>
      </c>
      <c r="G3068" s="167" t="s">
        <v>3603</v>
      </c>
      <c r="H3068" s="168">
        <v>46171</v>
      </c>
      <c r="I3068" s="167"/>
      <c r="J3068" s="169">
        <v>26161</v>
      </c>
      <c r="K3068" s="167" t="s">
        <v>55</v>
      </c>
      <c r="L3068" s="169">
        <v>2</v>
      </c>
      <c r="M3068" s="167" t="s">
        <v>3604</v>
      </c>
      <c r="N3068" s="169">
        <v>633.55600000000004</v>
      </c>
      <c r="O3068" s="167" t="s">
        <v>3505</v>
      </c>
      <c r="P3068" s="167"/>
      <c r="Q3068" s="167" t="s">
        <v>4490</v>
      </c>
      <c r="R3068" s="167" t="s">
        <v>3528</v>
      </c>
      <c r="S3068" s="169">
        <v>7</v>
      </c>
      <c r="T3068" s="167" t="s">
        <v>3703</v>
      </c>
      <c r="U3068" s="169" t="s">
        <v>3704</v>
      </c>
      <c r="V3068" s="167" t="s">
        <v>4573</v>
      </c>
      <c r="W3068" s="167" t="s">
        <v>4574</v>
      </c>
      <c r="X3068" s="170" t="s">
        <v>157</v>
      </c>
      <c r="Y3068" s="171" t="s">
        <v>7487</v>
      </c>
      <c r="Z3068" s="167" t="s">
        <v>891</v>
      </c>
      <c r="AA3068" s="176">
        <v>3288</v>
      </c>
      <c r="AB3068" s="167" t="s">
        <v>11254</v>
      </c>
      <c r="AC3068" s="176">
        <v>3288</v>
      </c>
      <c r="AD3068" s="167" t="s">
        <v>11254</v>
      </c>
      <c r="AE3068" s="176">
        <v>5688.24</v>
      </c>
    </row>
    <row r="3069" spans="1:31">
      <c r="A3069" s="178">
        <v>108290351040</v>
      </c>
      <c r="B3069" s="166">
        <v>46171</v>
      </c>
      <c r="C3069" s="167" t="s">
        <v>3524</v>
      </c>
      <c r="D3069" s="167" t="s">
        <v>3525</v>
      </c>
      <c r="E3069" s="167" t="s">
        <v>3526</v>
      </c>
      <c r="F3069" s="167" t="s">
        <v>3628</v>
      </c>
      <c r="G3069" s="167" t="s">
        <v>3603</v>
      </c>
      <c r="H3069" s="168">
        <v>46171</v>
      </c>
      <c r="I3069" s="167"/>
      <c r="J3069" s="169">
        <v>26161</v>
      </c>
      <c r="K3069" s="167" t="s">
        <v>55</v>
      </c>
      <c r="L3069" s="169">
        <v>2</v>
      </c>
      <c r="M3069" s="167" t="s">
        <v>3604</v>
      </c>
      <c r="N3069" s="169">
        <v>633.55600000000004</v>
      </c>
      <c r="O3069" s="167" t="s">
        <v>3505</v>
      </c>
      <c r="P3069" s="167"/>
      <c r="Q3069" s="167" t="s">
        <v>4490</v>
      </c>
      <c r="R3069" s="167" t="s">
        <v>3528</v>
      </c>
      <c r="S3069" s="169">
        <v>6</v>
      </c>
      <c r="T3069" s="167" t="s">
        <v>3703</v>
      </c>
      <c r="U3069" s="169" t="s">
        <v>3704</v>
      </c>
      <c r="V3069" s="167" t="s">
        <v>4573</v>
      </c>
      <c r="W3069" s="167" t="s">
        <v>4574</v>
      </c>
      <c r="X3069" s="170" t="s">
        <v>157</v>
      </c>
      <c r="Y3069" s="171" t="s">
        <v>7487</v>
      </c>
      <c r="Z3069" s="167" t="s">
        <v>891</v>
      </c>
      <c r="AA3069" s="176">
        <v>9432</v>
      </c>
      <c r="AB3069" s="167" t="s">
        <v>11254</v>
      </c>
      <c r="AC3069" s="176">
        <v>9432</v>
      </c>
      <c r="AD3069" s="167" t="s">
        <v>11254</v>
      </c>
      <c r="AE3069" s="176">
        <v>16317.36</v>
      </c>
    </row>
    <row r="3070" spans="1:31">
      <c r="A3070" s="178">
        <v>108290351040</v>
      </c>
      <c r="B3070" s="166">
        <v>46171</v>
      </c>
      <c r="C3070" s="167" t="s">
        <v>3524</v>
      </c>
      <c r="D3070" s="167" t="s">
        <v>3525</v>
      </c>
      <c r="E3070" s="167" t="s">
        <v>3526</v>
      </c>
      <c r="F3070" s="167" t="s">
        <v>3628</v>
      </c>
      <c r="G3070" s="167" t="s">
        <v>3603</v>
      </c>
      <c r="H3070" s="168">
        <v>46171</v>
      </c>
      <c r="I3070" s="167"/>
      <c r="J3070" s="169">
        <v>26161</v>
      </c>
      <c r="K3070" s="167" t="s">
        <v>55</v>
      </c>
      <c r="L3070" s="169">
        <v>2</v>
      </c>
      <c r="M3070" s="167" t="s">
        <v>3604</v>
      </c>
      <c r="N3070" s="169">
        <v>633.55600000000004</v>
      </c>
      <c r="O3070" s="167" t="s">
        <v>3505</v>
      </c>
      <c r="P3070" s="167"/>
      <c r="Q3070" s="167" t="s">
        <v>4490</v>
      </c>
      <c r="R3070" s="167" t="s">
        <v>3528</v>
      </c>
      <c r="S3070" s="169">
        <v>5</v>
      </c>
      <c r="T3070" s="167" t="s">
        <v>3703</v>
      </c>
      <c r="U3070" s="169" t="s">
        <v>3704</v>
      </c>
      <c r="V3070" s="167" t="s">
        <v>4573</v>
      </c>
      <c r="W3070" s="167" t="s">
        <v>4574</v>
      </c>
      <c r="X3070" s="170" t="s">
        <v>157</v>
      </c>
      <c r="Y3070" s="171" t="s">
        <v>7487</v>
      </c>
      <c r="Z3070" s="167" t="s">
        <v>891</v>
      </c>
      <c r="AA3070" s="176">
        <v>3870</v>
      </c>
      <c r="AB3070" s="167" t="s">
        <v>11254</v>
      </c>
      <c r="AC3070" s="176">
        <v>3870</v>
      </c>
      <c r="AD3070" s="167" t="s">
        <v>11254</v>
      </c>
      <c r="AE3070" s="176">
        <v>6695.1</v>
      </c>
    </row>
    <row r="3071" spans="1:31">
      <c r="A3071" s="178">
        <v>108290351040</v>
      </c>
      <c r="B3071" s="166">
        <v>46171</v>
      </c>
      <c r="C3071" s="167" t="s">
        <v>3524</v>
      </c>
      <c r="D3071" s="167" t="s">
        <v>3525</v>
      </c>
      <c r="E3071" s="167" t="s">
        <v>3526</v>
      </c>
      <c r="F3071" s="167" t="s">
        <v>3628</v>
      </c>
      <c r="G3071" s="167" t="s">
        <v>3603</v>
      </c>
      <c r="H3071" s="168">
        <v>46171</v>
      </c>
      <c r="I3071" s="167"/>
      <c r="J3071" s="169">
        <v>26161</v>
      </c>
      <c r="K3071" s="167" t="s">
        <v>55</v>
      </c>
      <c r="L3071" s="169">
        <v>2</v>
      </c>
      <c r="M3071" s="167" t="s">
        <v>3604</v>
      </c>
      <c r="N3071" s="169">
        <v>633.55600000000004</v>
      </c>
      <c r="O3071" s="167" t="s">
        <v>3505</v>
      </c>
      <c r="P3071" s="167"/>
      <c r="Q3071" s="167" t="s">
        <v>4490</v>
      </c>
      <c r="R3071" s="167" t="s">
        <v>3528</v>
      </c>
      <c r="S3071" s="169">
        <v>4</v>
      </c>
      <c r="T3071" s="167" t="s">
        <v>3703</v>
      </c>
      <c r="U3071" s="169" t="s">
        <v>3704</v>
      </c>
      <c r="V3071" s="167" t="s">
        <v>4573</v>
      </c>
      <c r="W3071" s="167" t="s">
        <v>4574</v>
      </c>
      <c r="X3071" s="170" t="s">
        <v>157</v>
      </c>
      <c r="Y3071" s="171" t="s">
        <v>7487</v>
      </c>
      <c r="Z3071" s="167" t="s">
        <v>891</v>
      </c>
      <c r="AA3071" s="176">
        <v>2424</v>
      </c>
      <c r="AB3071" s="167" t="s">
        <v>11254</v>
      </c>
      <c r="AC3071" s="176">
        <v>2424</v>
      </c>
      <c r="AD3071" s="167" t="s">
        <v>11254</v>
      </c>
      <c r="AE3071" s="176">
        <v>4193.5200000000004</v>
      </c>
    </row>
    <row r="3072" spans="1:31">
      <c r="A3072" s="178">
        <v>108290351040</v>
      </c>
      <c r="B3072" s="166">
        <v>46171</v>
      </c>
      <c r="C3072" s="167" t="s">
        <v>3524</v>
      </c>
      <c r="D3072" s="167" t="s">
        <v>3525</v>
      </c>
      <c r="E3072" s="167" t="s">
        <v>3526</v>
      </c>
      <c r="F3072" s="167" t="s">
        <v>3628</v>
      </c>
      <c r="G3072" s="167" t="s">
        <v>3603</v>
      </c>
      <c r="H3072" s="168">
        <v>46171</v>
      </c>
      <c r="I3072" s="167"/>
      <c r="J3072" s="169">
        <v>26161</v>
      </c>
      <c r="K3072" s="167" t="s">
        <v>55</v>
      </c>
      <c r="L3072" s="169">
        <v>2</v>
      </c>
      <c r="M3072" s="167" t="s">
        <v>3604</v>
      </c>
      <c r="N3072" s="169">
        <v>633.55600000000004</v>
      </c>
      <c r="O3072" s="167" t="s">
        <v>3505</v>
      </c>
      <c r="P3072" s="167"/>
      <c r="Q3072" s="167" t="s">
        <v>4490</v>
      </c>
      <c r="R3072" s="167" t="s">
        <v>3528</v>
      </c>
      <c r="S3072" s="169">
        <v>3</v>
      </c>
      <c r="T3072" s="167" t="s">
        <v>3703</v>
      </c>
      <c r="U3072" s="169" t="s">
        <v>3704</v>
      </c>
      <c r="V3072" s="167" t="s">
        <v>4570</v>
      </c>
      <c r="W3072" s="167" t="s">
        <v>4571</v>
      </c>
      <c r="X3072" s="170" t="s">
        <v>157</v>
      </c>
      <c r="Y3072" s="171" t="s">
        <v>7487</v>
      </c>
      <c r="Z3072" s="167" t="s">
        <v>891</v>
      </c>
      <c r="AA3072" s="176">
        <v>1244</v>
      </c>
      <c r="AB3072" s="167" t="s">
        <v>11254</v>
      </c>
      <c r="AC3072" s="176">
        <v>1244</v>
      </c>
      <c r="AD3072" s="167" t="s">
        <v>11254</v>
      </c>
      <c r="AE3072" s="176">
        <v>29719.16</v>
      </c>
    </row>
    <row r="3073" spans="1:31">
      <c r="A3073" s="178">
        <v>108290351040</v>
      </c>
      <c r="B3073" s="166">
        <v>46171</v>
      </c>
      <c r="C3073" s="167" t="s">
        <v>3524</v>
      </c>
      <c r="D3073" s="167" t="s">
        <v>3525</v>
      </c>
      <c r="E3073" s="167" t="s">
        <v>3526</v>
      </c>
      <c r="F3073" s="167" t="s">
        <v>3628</v>
      </c>
      <c r="G3073" s="167" t="s">
        <v>3603</v>
      </c>
      <c r="H3073" s="168">
        <v>46171</v>
      </c>
      <c r="I3073" s="167"/>
      <c r="J3073" s="169">
        <v>26161</v>
      </c>
      <c r="K3073" s="167" t="s">
        <v>55</v>
      </c>
      <c r="L3073" s="169">
        <v>2</v>
      </c>
      <c r="M3073" s="167" t="s">
        <v>3604</v>
      </c>
      <c r="N3073" s="169">
        <v>633.55600000000004</v>
      </c>
      <c r="O3073" s="167" t="s">
        <v>3505</v>
      </c>
      <c r="P3073" s="167"/>
      <c r="Q3073" s="167" t="s">
        <v>4490</v>
      </c>
      <c r="R3073" s="167" t="s">
        <v>3528</v>
      </c>
      <c r="S3073" s="169">
        <v>2</v>
      </c>
      <c r="T3073" s="167" t="s">
        <v>3703</v>
      </c>
      <c r="U3073" s="169" t="s">
        <v>3704</v>
      </c>
      <c r="V3073" s="167" t="s">
        <v>4570</v>
      </c>
      <c r="W3073" s="167" t="s">
        <v>4571</v>
      </c>
      <c r="X3073" s="170" t="s">
        <v>157</v>
      </c>
      <c r="Y3073" s="171" t="s">
        <v>7487</v>
      </c>
      <c r="Z3073" s="167" t="s">
        <v>891</v>
      </c>
      <c r="AA3073" s="176">
        <v>1000</v>
      </c>
      <c r="AB3073" s="167" t="s">
        <v>11254</v>
      </c>
      <c r="AC3073" s="176">
        <v>1000</v>
      </c>
      <c r="AD3073" s="167" t="s">
        <v>11254</v>
      </c>
      <c r="AE3073" s="176">
        <v>23890</v>
      </c>
    </row>
    <row r="3074" spans="1:31">
      <c r="A3074" s="178">
        <v>108290351040</v>
      </c>
      <c r="B3074" s="166">
        <v>46171</v>
      </c>
      <c r="C3074" s="167" t="s">
        <v>3524</v>
      </c>
      <c r="D3074" s="167" t="s">
        <v>3525</v>
      </c>
      <c r="E3074" s="167" t="s">
        <v>3526</v>
      </c>
      <c r="F3074" s="167" t="s">
        <v>3628</v>
      </c>
      <c r="G3074" s="167" t="s">
        <v>3603</v>
      </c>
      <c r="H3074" s="168">
        <v>46171</v>
      </c>
      <c r="I3074" s="167"/>
      <c r="J3074" s="169">
        <v>26161</v>
      </c>
      <c r="K3074" s="167" t="s">
        <v>55</v>
      </c>
      <c r="L3074" s="169">
        <v>2</v>
      </c>
      <c r="M3074" s="167" t="s">
        <v>3604</v>
      </c>
      <c r="N3074" s="169">
        <v>633.55600000000004</v>
      </c>
      <c r="O3074" s="167" t="s">
        <v>3505</v>
      </c>
      <c r="P3074" s="167"/>
      <c r="Q3074" s="167" t="s">
        <v>4490</v>
      </c>
      <c r="R3074" s="167" t="s">
        <v>3528</v>
      </c>
      <c r="S3074" s="169">
        <v>1</v>
      </c>
      <c r="T3074" s="167" t="s">
        <v>3703</v>
      </c>
      <c r="U3074" s="169" t="s">
        <v>3704</v>
      </c>
      <c r="V3074" s="167" t="s">
        <v>4570</v>
      </c>
      <c r="W3074" s="167" t="s">
        <v>4571</v>
      </c>
      <c r="X3074" s="170" t="s">
        <v>157</v>
      </c>
      <c r="Y3074" s="171" t="s">
        <v>7487</v>
      </c>
      <c r="Z3074" s="167" t="s">
        <v>891</v>
      </c>
      <c r="AA3074" s="176">
        <v>1205</v>
      </c>
      <c r="AB3074" s="167" t="s">
        <v>11254</v>
      </c>
      <c r="AC3074" s="176">
        <v>1205</v>
      </c>
      <c r="AD3074" s="167" t="s">
        <v>11254</v>
      </c>
      <c r="AE3074" s="176">
        <v>28787.45</v>
      </c>
    </row>
    <row r="3075" spans="1:31">
      <c r="A3075" s="178">
        <v>108290724400</v>
      </c>
      <c r="B3075" s="166">
        <v>46171</v>
      </c>
      <c r="C3075" s="167" t="s">
        <v>3524</v>
      </c>
      <c r="D3075" s="167" t="s">
        <v>3525</v>
      </c>
      <c r="E3075" s="167" t="s">
        <v>3526</v>
      </c>
      <c r="F3075" s="167" t="s">
        <v>3501</v>
      </c>
      <c r="G3075" s="167" t="s">
        <v>3502</v>
      </c>
      <c r="H3075" s="168">
        <v>46171</v>
      </c>
      <c r="I3075" s="167"/>
      <c r="J3075" s="169">
        <v>26161</v>
      </c>
      <c r="K3075" s="167" t="s">
        <v>55</v>
      </c>
      <c r="L3075" s="169">
        <v>1</v>
      </c>
      <c r="M3075" s="167" t="s">
        <v>3513</v>
      </c>
      <c r="N3075" s="169">
        <v>3.4</v>
      </c>
      <c r="O3075" s="167" t="s">
        <v>3505</v>
      </c>
      <c r="P3075" s="167"/>
      <c r="Q3075" s="167" t="s">
        <v>3514</v>
      </c>
      <c r="R3075" s="167" t="s">
        <v>3528</v>
      </c>
      <c r="S3075" s="169">
        <v>1</v>
      </c>
      <c r="T3075" s="167" t="s">
        <v>3587</v>
      </c>
      <c r="U3075" s="169" t="s">
        <v>3588</v>
      </c>
      <c r="V3075" s="167" t="s">
        <v>4485</v>
      </c>
      <c r="W3075" s="167" t="s">
        <v>4486</v>
      </c>
      <c r="X3075" s="170" t="s">
        <v>3533</v>
      </c>
      <c r="Y3075" s="171" t="s">
        <v>3222</v>
      </c>
      <c r="Z3075" s="167" t="s">
        <v>895</v>
      </c>
      <c r="AA3075" s="176">
        <v>4000</v>
      </c>
      <c r="AB3075" s="167" t="s">
        <v>11254</v>
      </c>
      <c r="AC3075" s="176">
        <v>4000</v>
      </c>
      <c r="AD3075" s="167" t="s">
        <v>11254</v>
      </c>
      <c r="AE3075" s="176">
        <v>960</v>
      </c>
    </row>
    <row r="3076" spans="1:31">
      <c r="A3076" s="178">
        <v>108290728450</v>
      </c>
      <c r="B3076" s="166">
        <v>46171</v>
      </c>
      <c r="C3076" s="167" t="s">
        <v>3610</v>
      </c>
      <c r="D3076" s="167" t="s">
        <v>3525</v>
      </c>
      <c r="E3076" s="167" t="s">
        <v>3526</v>
      </c>
      <c r="F3076" s="167" t="s">
        <v>3613</v>
      </c>
      <c r="G3076" s="167" t="s">
        <v>3614</v>
      </c>
      <c r="H3076" s="168">
        <v>46171</v>
      </c>
      <c r="I3076" s="167"/>
      <c r="J3076" s="169">
        <v>1</v>
      </c>
      <c r="K3076" s="167" t="s">
        <v>48</v>
      </c>
      <c r="L3076" s="169">
        <v>7</v>
      </c>
      <c r="M3076" s="167" t="s">
        <v>3504</v>
      </c>
      <c r="N3076" s="169">
        <v>31</v>
      </c>
      <c r="O3076" s="167" t="s">
        <v>3505</v>
      </c>
      <c r="P3076" s="167" t="s">
        <v>7488</v>
      </c>
      <c r="Q3076" s="167" t="s">
        <v>3506</v>
      </c>
      <c r="R3076" s="167" t="s">
        <v>7489</v>
      </c>
      <c r="S3076" s="169">
        <v>6</v>
      </c>
      <c r="T3076" s="167"/>
      <c r="U3076" s="169" t="s">
        <v>7490</v>
      </c>
      <c r="V3076" s="167" t="s">
        <v>7491</v>
      </c>
      <c r="W3076" s="167"/>
      <c r="X3076" s="170" t="s">
        <v>3619</v>
      </c>
      <c r="Y3076" s="171" t="s">
        <v>7492</v>
      </c>
      <c r="Z3076" s="167" t="s">
        <v>2041</v>
      </c>
      <c r="AA3076" s="176">
        <v>3</v>
      </c>
      <c r="AB3076" s="167" t="s">
        <v>11254</v>
      </c>
      <c r="AC3076" s="176">
        <v>3</v>
      </c>
      <c r="AD3076" s="167" t="s">
        <v>11254</v>
      </c>
      <c r="AE3076" s="176">
        <v>2700000</v>
      </c>
    </row>
    <row r="3077" spans="1:31">
      <c r="A3077" s="178">
        <v>108290728450</v>
      </c>
      <c r="B3077" s="166">
        <v>46171</v>
      </c>
      <c r="C3077" s="167" t="s">
        <v>3610</v>
      </c>
      <c r="D3077" s="167" t="s">
        <v>3525</v>
      </c>
      <c r="E3077" s="167" t="s">
        <v>3526</v>
      </c>
      <c r="F3077" s="167" t="s">
        <v>3613</v>
      </c>
      <c r="G3077" s="167" t="s">
        <v>3614</v>
      </c>
      <c r="H3077" s="168">
        <v>46171</v>
      </c>
      <c r="I3077" s="167"/>
      <c r="J3077" s="169">
        <v>1</v>
      </c>
      <c r="K3077" s="167" t="s">
        <v>48</v>
      </c>
      <c r="L3077" s="169">
        <v>7</v>
      </c>
      <c r="M3077" s="167" t="s">
        <v>3504</v>
      </c>
      <c r="N3077" s="169">
        <v>31</v>
      </c>
      <c r="O3077" s="167" t="s">
        <v>3505</v>
      </c>
      <c r="P3077" s="167" t="s">
        <v>7488</v>
      </c>
      <c r="Q3077" s="167" t="s">
        <v>3506</v>
      </c>
      <c r="R3077" s="167" t="s">
        <v>7489</v>
      </c>
      <c r="S3077" s="169">
        <v>5</v>
      </c>
      <c r="T3077" s="167"/>
      <c r="U3077" s="169" t="s">
        <v>7493</v>
      </c>
      <c r="V3077" s="167" t="s">
        <v>7494</v>
      </c>
      <c r="W3077" s="167"/>
      <c r="X3077" s="170" t="s">
        <v>3619</v>
      </c>
      <c r="Y3077" s="171" t="s">
        <v>7492</v>
      </c>
      <c r="Z3077" s="167" t="s">
        <v>2041</v>
      </c>
      <c r="AA3077" s="176">
        <v>1</v>
      </c>
      <c r="AB3077" s="167" t="s">
        <v>11254</v>
      </c>
      <c r="AC3077" s="176">
        <v>1</v>
      </c>
      <c r="AD3077" s="167" t="s">
        <v>11254</v>
      </c>
      <c r="AE3077" s="176">
        <v>180000</v>
      </c>
    </row>
    <row r="3078" spans="1:31">
      <c r="A3078" s="178">
        <v>108290728450</v>
      </c>
      <c r="B3078" s="166">
        <v>46171</v>
      </c>
      <c r="C3078" s="167" t="s">
        <v>3610</v>
      </c>
      <c r="D3078" s="167" t="s">
        <v>3525</v>
      </c>
      <c r="E3078" s="167" t="s">
        <v>3526</v>
      </c>
      <c r="F3078" s="167" t="s">
        <v>3613</v>
      </c>
      <c r="G3078" s="167" t="s">
        <v>3614</v>
      </c>
      <c r="H3078" s="168">
        <v>46171</v>
      </c>
      <c r="I3078" s="167"/>
      <c r="J3078" s="169">
        <v>1</v>
      </c>
      <c r="K3078" s="167" t="s">
        <v>48</v>
      </c>
      <c r="L3078" s="169">
        <v>7</v>
      </c>
      <c r="M3078" s="167" t="s">
        <v>3504</v>
      </c>
      <c r="N3078" s="169">
        <v>31</v>
      </c>
      <c r="O3078" s="167" t="s">
        <v>3505</v>
      </c>
      <c r="P3078" s="167" t="s">
        <v>7488</v>
      </c>
      <c r="Q3078" s="167" t="s">
        <v>3506</v>
      </c>
      <c r="R3078" s="167" t="s">
        <v>7489</v>
      </c>
      <c r="S3078" s="169">
        <v>4</v>
      </c>
      <c r="T3078" s="167"/>
      <c r="U3078" s="169" t="s">
        <v>5513</v>
      </c>
      <c r="V3078" s="167" t="s">
        <v>7495</v>
      </c>
      <c r="W3078" s="167"/>
      <c r="X3078" s="170" t="s">
        <v>3619</v>
      </c>
      <c r="Y3078" s="171" t="s">
        <v>7492</v>
      </c>
      <c r="Z3078" s="167" t="s">
        <v>2041</v>
      </c>
      <c r="AA3078" s="176">
        <v>6</v>
      </c>
      <c r="AB3078" s="167" t="s">
        <v>11254</v>
      </c>
      <c r="AC3078" s="176">
        <v>6</v>
      </c>
      <c r="AD3078" s="167" t="s">
        <v>11254</v>
      </c>
      <c r="AE3078" s="176">
        <v>12600000</v>
      </c>
    </row>
    <row r="3079" spans="1:31">
      <c r="A3079" s="178">
        <v>108290728450</v>
      </c>
      <c r="B3079" s="166">
        <v>46171</v>
      </c>
      <c r="C3079" s="167" t="s">
        <v>3610</v>
      </c>
      <c r="D3079" s="167" t="s">
        <v>3525</v>
      </c>
      <c r="E3079" s="167" t="s">
        <v>3526</v>
      </c>
      <c r="F3079" s="167" t="s">
        <v>3613</v>
      </c>
      <c r="G3079" s="167" t="s">
        <v>3614</v>
      </c>
      <c r="H3079" s="168">
        <v>46171</v>
      </c>
      <c r="I3079" s="167"/>
      <c r="J3079" s="169">
        <v>1</v>
      </c>
      <c r="K3079" s="167" t="s">
        <v>48</v>
      </c>
      <c r="L3079" s="169">
        <v>7</v>
      </c>
      <c r="M3079" s="167" t="s">
        <v>3504</v>
      </c>
      <c r="N3079" s="169">
        <v>31</v>
      </c>
      <c r="O3079" s="167" t="s">
        <v>3505</v>
      </c>
      <c r="P3079" s="167" t="s">
        <v>7488</v>
      </c>
      <c r="Q3079" s="167" t="s">
        <v>3506</v>
      </c>
      <c r="R3079" s="167" t="s">
        <v>7489</v>
      </c>
      <c r="S3079" s="169">
        <v>3</v>
      </c>
      <c r="T3079" s="167"/>
      <c r="U3079" s="169" t="s">
        <v>7496</v>
      </c>
      <c r="V3079" s="167" t="s">
        <v>7497</v>
      </c>
      <c r="W3079" s="167"/>
      <c r="X3079" s="170" t="s">
        <v>3619</v>
      </c>
      <c r="Y3079" s="171" t="s">
        <v>7492</v>
      </c>
      <c r="Z3079" s="167" t="s">
        <v>2041</v>
      </c>
      <c r="AA3079" s="176">
        <v>1</v>
      </c>
      <c r="AB3079" s="167" t="s">
        <v>11254</v>
      </c>
      <c r="AC3079" s="176">
        <v>1</v>
      </c>
      <c r="AD3079" s="167" t="s">
        <v>11254</v>
      </c>
      <c r="AE3079" s="176">
        <v>1550000</v>
      </c>
    </row>
    <row r="3080" spans="1:31">
      <c r="A3080" s="178">
        <v>108290728450</v>
      </c>
      <c r="B3080" s="166">
        <v>46171</v>
      </c>
      <c r="C3080" s="167" t="s">
        <v>3610</v>
      </c>
      <c r="D3080" s="167" t="s">
        <v>3525</v>
      </c>
      <c r="E3080" s="167" t="s">
        <v>3526</v>
      </c>
      <c r="F3080" s="167" t="s">
        <v>3613</v>
      </c>
      <c r="G3080" s="167" t="s">
        <v>3614</v>
      </c>
      <c r="H3080" s="168">
        <v>46171</v>
      </c>
      <c r="I3080" s="167"/>
      <c r="J3080" s="169">
        <v>1</v>
      </c>
      <c r="K3080" s="167" t="s">
        <v>48</v>
      </c>
      <c r="L3080" s="169">
        <v>7</v>
      </c>
      <c r="M3080" s="167" t="s">
        <v>3504</v>
      </c>
      <c r="N3080" s="169">
        <v>31</v>
      </c>
      <c r="O3080" s="167" t="s">
        <v>3505</v>
      </c>
      <c r="P3080" s="167" t="s">
        <v>7488</v>
      </c>
      <c r="Q3080" s="167" t="s">
        <v>3506</v>
      </c>
      <c r="R3080" s="167" t="s">
        <v>7489</v>
      </c>
      <c r="S3080" s="169">
        <v>2</v>
      </c>
      <c r="T3080" s="167"/>
      <c r="U3080" s="169" t="s">
        <v>7410</v>
      </c>
      <c r="V3080" s="167" t="s">
        <v>7498</v>
      </c>
      <c r="W3080" s="167"/>
      <c r="X3080" s="170" t="s">
        <v>3619</v>
      </c>
      <c r="Y3080" s="171" t="s">
        <v>7492</v>
      </c>
      <c r="Z3080" s="167" t="s">
        <v>2041</v>
      </c>
      <c r="AA3080" s="176">
        <v>20</v>
      </c>
      <c r="AB3080" s="167" t="s">
        <v>11255</v>
      </c>
      <c r="AC3080" s="176">
        <v>6000</v>
      </c>
      <c r="AD3080" s="167" t="s">
        <v>11258</v>
      </c>
      <c r="AE3080" s="176">
        <v>5800000</v>
      </c>
    </row>
    <row r="3081" spans="1:31">
      <c r="A3081" s="178">
        <v>108290728450</v>
      </c>
      <c r="B3081" s="166">
        <v>46171</v>
      </c>
      <c r="C3081" s="167" t="s">
        <v>3610</v>
      </c>
      <c r="D3081" s="167" t="s">
        <v>3525</v>
      </c>
      <c r="E3081" s="167" t="s">
        <v>3526</v>
      </c>
      <c r="F3081" s="167" t="s">
        <v>3613</v>
      </c>
      <c r="G3081" s="167" t="s">
        <v>3614</v>
      </c>
      <c r="H3081" s="168">
        <v>46171</v>
      </c>
      <c r="I3081" s="167"/>
      <c r="J3081" s="169">
        <v>1</v>
      </c>
      <c r="K3081" s="167" t="s">
        <v>48</v>
      </c>
      <c r="L3081" s="169">
        <v>7</v>
      </c>
      <c r="M3081" s="167" t="s">
        <v>3504</v>
      </c>
      <c r="N3081" s="169">
        <v>31</v>
      </c>
      <c r="O3081" s="167" t="s">
        <v>3505</v>
      </c>
      <c r="P3081" s="167" t="s">
        <v>7488</v>
      </c>
      <c r="Q3081" s="167" t="s">
        <v>3506</v>
      </c>
      <c r="R3081" s="167" t="s">
        <v>7489</v>
      </c>
      <c r="S3081" s="169">
        <v>1</v>
      </c>
      <c r="T3081" s="167"/>
      <c r="U3081" s="169" t="s">
        <v>5284</v>
      </c>
      <c r="V3081" s="167" t="s">
        <v>7499</v>
      </c>
      <c r="W3081" s="167"/>
      <c r="X3081" s="170" t="s">
        <v>3619</v>
      </c>
      <c r="Y3081" s="171" t="s">
        <v>7492</v>
      </c>
      <c r="Z3081" s="167" t="s">
        <v>2041</v>
      </c>
      <c r="AA3081" s="176">
        <v>1</v>
      </c>
      <c r="AB3081" s="167" t="s">
        <v>11254</v>
      </c>
      <c r="AC3081" s="176">
        <v>1</v>
      </c>
      <c r="AD3081" s="167" t="s">
        <v>11254</v>
      </c>
      <c r="AE3081" s="176">
        <v>2270000</v>
      </c>
    </row>
    <row r="3082" spans="1:31">
      <c r="A3082" s="178">
        <v>108290773510</v>
      </c>
      <c r="B3082" s="166">
        <v>46171</v>
      </c>
      <c r="C3082" s="167" t="s">
        <v>3524</v>
      </c>
      <c r="D3082" s="167" t="s">
        <v>3525</v>
      </c>
      <c r="E3082" s="167" t="s">
        <v>3526</v>
      </c>
      <c r="F3082" s="167" t="s">
        <v>3501</v>
      </c>
      <c r="G3082" s="167" t="s">
        <v>3502</v>
      </c>
      <c r="H3082" s="168">
        <v>46172</v>
      </c>
      <c r="I3082" s="167"/>
      <c r="J3082" s="169">
        <v>26161</v>
      </c>
      <c r="K3082" s="167" t="s">
        <v>55</v>
      </c>
      <c r="L3082" s="169">
        <v>6</v>
      </c>
      <c r="M3082" s="167" t="s">
        <v>3513</v>
      </c>
      <c r="N3082" s="169">
        <v>16</v>
      </c>
      <c r="O3082" s="167" t="s">
        <v>3505</v>
      </c>
      <c r="P3082" s="167"/>
      <c r="Q3082" s="167" t="s">
        <v>3527</v>
      </c>
      <c r="R3082" s="167" t="s">
        <v>3528</v>
      </c>
      <c r="S3082" s="169">
        <v>12</v>
      </c>
      <c r="T3082" s="167" t="s">
        <v>3535</v>
      </c>
      <c r="U3082" s="169" t="s">
        <v>3536</v>
      </c>
      <c r="V3082" s="167" t="s">
        <v>3874</v>
      </c>
      <c r="W3082" s="167" t="s">
        <v>3875</v>
      </c>
      <c r="X3082" s="170" t="s">
        <v>157</v>
      </c>
      <c r="Y3082" s="171" t="s">
        <v>387</v>
      </c>
      <c r="Z3082" s="167" t="s">
        <v>897</v>
      </c>
      <c r="AA3082" s="176">
        <v>10000</v>
      </c>
      <c r="AB3082" s="167" t="s">
        <v>11254</v>
      </c>
      <c r="AC3082" s="176">
        <v>10000</v>
      </c>
      <c r="AD3082" s="167" t="s">
        <v>11254</v>
      </c>
      <c r="AE3082" s="176">
        <v>7</v>
      </c>
    </row>
    <row r="3083" spans="1:31">
      <c r="A3083" s="178">
        <v>108290773510</v>
      </c>
      <c r="B3083" s="166">
        <v>46171</v>
      </c>
      <c r="C3083" s="167" t="s">
        <v>3524</v>
      </c>
      <c r="D3083" s="167" t="s">
        <v>3525</v>
      </c>
      <c r="E3083" s="167" t="s">
        <v>3526</v>
      </c>
      <c r="F3083" s="167" t="s">
        <v>3501</v>
      </c>
      <c r="G3083" s="167" t="s">
        <v>3502</v>
      </c>
      <c r="H3083" s="168">
        <v>46172</v>
      </c>
      <c r="I3083" s="167"/>
      <c r="J3083" s="169">
        <v>26161</v>
      </c>
      <c r="K3083" s="167" t="s">
        <v>55</v>
      </c>
      <c r="L3083" s="169">
        <v>6</v>
      </c>
      <c r="M3083" s="167" t="s">
        <v>3513</v>
      </c>
      <c r="N3083" s="169">
        <v>16</v>
      </c>
      <c r="O3083" s="167" t="s">
        <v>3505</v>
      </c>
      <c r="P3083" s="167"/>
      <c r="Q3083" s="167" t="s">
        <v>3527</v>
      </c>
      <c r="R3083" s="167" t="s">
        <v>3528</v>
      </c>
      <c r="S3083" s="169">
        <v>11</v>
      </c>
      <c r="T3083" s="167" t="s">
        <v>3535</v>
      </c>
      <c r="U3083" s="169" t="s">
        <v>3536</v>
      </c>
      <c r="V3083" s="167" t="s">
        <v>3874</v>
      </c>
      <c r="W3083" s="167" t="s">
        <v>3875</v>
      </c>
      <c r="X3083" s="170" t="s">
        <v>157</v>
      </c>
      <c r="Y3083" s="171" t="s">
        <v>387</v>
      </c>
      <c r="Z3083" s="167" t="s">
        <v>897</v>
      </c>
      <c r="AA3083" s="176">
        <v>10000</v>
      </c>
      <c r="AB3083" s="167" t="s">
        <v>11254</v>
      </c>
      <c r="AC3083" s="176">
        <v>10000</v>
      </c>
      <c r="AD3083" s="167" t="s">
        <v>11254</v>
      </c>
      <c r="AE3083" s="176">
        <v>7</v>
      </c>
    </row>
    <row r="3084" spans="1:31">
      <c r="A3084" s="178">
        <v>108290773510</v>
      </c>
      <c r="B3084" s="166">
        <v>46171</v>
      </c>
      <c r="C3084" s="167" t="s">
        <v>3524</v>
      </c>
      <c r="D3084" s="167" t="s">
        <v>3525</v>
      </c>
      <c r="E3084" s="167" t="s">
        <v>3526</v>
      </c>
      <c r="F3084" s="167" t="s">
        <v>3501</v>
      </c>
      <c r="G3084" s="167" t="s">
        <v>3502</v>
      </c>
      <c r="H3084" s="168">
        <v>46172</v>
      </c>
      <c r="I3084" s="167"/>
      <c r="J3084" s="169">
        <v>26161</v>
      </c>
      <c r="K3084" s="167" t="s">
        <v>55</v>
      </c>
      <c r="L3084" s="169">
        <v>6</v>
      </c>
      <c r="M3084" s="167" t="s">
        <v>3513</v>
      </c>
      <c r="N3084" s="169">
        <v>16</v>
      </c>
      <c r="O3084" s="167" t="s">
        <v>3505</v>
      </c>
      <c r="P3084" s="167"/>
      <c r="Q3084" s="167" t="s">
        <v>3527</v>
      </c>
      <c r="R3084" s="167" t="s">
        <v>3528</v>
      </c>
      <c r="S3084" s="169">
        <v>10</v>
      </c>
      <c r="T3084" s="167" t="s">
        <v>3535</v>
      </c>
      <c r="U3084" s="169" t="s">
        <v>3536</v>
      </c>
      <c r="V3084" s="167" t="s">
        <v>3874</v>
      </c>
      <c r="W3084" s="167" t="s">
        <v>3875</v>
      </c>
      <c r="X3084" s="170" t="s">
        <v>157</v>
      </c>
      <c r="Y3084" s="171" t="s">
        <v>387</v>
      </c>
      <c r="Z3084" s="167" t="s">
        <v>897</v>
      </c>
      <c r="AA3084" s="176">
        <v>20000</v>
      </c>
      <c r="AB3084" s="167" t="s">
        <v>11254</v>
      </c>
      <c r="AC3084" s="176">
        <v>20000</v>
      </c>
      <c r="AD3084" s="167" t="s">
        <v>11254</v>
      </c>
      <c r="AE3084" s="176">
        <v>14</v>
      </c>
    </row>
    <row r="3085" spans="1:31">
      <c r="A3085" s="178">
        <v>108290773510</v>
      </c>
      <c r="B3085" s="166">
        <v>46171</v>
      </c>
      <c r="C3085" s="167" t="s">
        <v>3524</v>
      </c>
      <c r="D3085" s="167" t="s">
        <v>3525</v>
      </c>
      <c r="E3085" s="167" t="s">
        <v>3526</v>
      </c>
      <c r="F3085" s="167" t="s">
        <v>3501</v>
      </c>
      <c r="G3085" s="167" t="s">
        <v>3502</v>
      </c>
      <c r="H3085" s="168">
        <v>46172</v>
      </c>
      <c r="I3085" s="167"/>
      <c r="J3085" s="169">
        <v>26161</v>
      </c>
      <c r="K3085" s="167" t="s">
        <v>55</v>
      </c>
      <c r="L3085" s="169">
        <v>6</v>
      </c>
      <c r="M3085" s="167" t="s">
        <v>3513</v>
      </c>
      <c r="N3085" s="169">
        <v>16</v>
      </c>
      <c r="O3085" s="167" t="s">
        <v>3505</v>
      </c>
      <c r="P3085" s="167"/>
      <c r="Q3085" s="167" t="s">
        <v>3527</v>
      </c>
      <c r="R3085" s="167" t="s">
        <v>3528</v>
      </c>
      <c r="S3085" s="169">
        <v>9</v>
      </c>
      <c r="T3085" s="167" t="s">
        <v>3560</v>
      </c>
      <c r="U3085" s="169" t="s">
        <v>3561</v>
      </c>
      <c r="V3085" s="167" t="s">
        <v>7500</v>
      </c>
      <c r="W3085" s="167" t="s">
        <v>7501</v>
      </c>
      <c r="X3085" s="170" t="s">
        <v>160</v>
      </c>
      <c r="Y3085" s="171" t="s">
        <v>387</v>
      </c>
      <c r="Z3085" s="167" t="s">
        <v>897</v>
      </c>
      <c r="AA3085" s="176">
        <v>6000</v>
      </c>
      <c r="AB3085" s="167" t="s">
        <v>11254</v>
      </c>
      <c r="AC3085" s="176">
        <v>6000</v>
      </c>
      <c r="AD3085" s="167" t="s">
        <v>11254</v>
      </c>
      <c r="AE3085" s="176">
        <v>37.200000000000003</v>
      </c>
    </row>
    <row r="3086" spans="1:31">
      <c r="A3086" s="178">
        <v>108290773510</v>
      </c>
      <c r="B3086" s="166">
        <v>46171</v>
      </c>
      <c r="C3086" s="167" t="s">
        <v>3524</v>
      </c>
      <c r="D3086" s="167" t="s">
        <v>3525</v>
      </c>
      <c r="E3086" s="167" t="s">
        <v>3526</v>
      </c>
      <c r="F3086" s="167" t="s">
        <v>3501</v>
      </c>
      <c r="G3086" s="167" t="s">
        <v>3502</v>
      </c>
      <c r="H3086" s="168">
        <v>46172</v>
      </c>
      <c r="I3086" s="167"/>
      <c r="J3086" s="169">
        <v>26161</v>
      </c>
      <c r="K3086" s="167" t="s">
        <v>55</v>
      </c>
      <c r="L3086" s="169">
        <v>6</v>
      </c>
      <c r="M3086" s="167" t="s">
        <v>3513</v>
      </c>
      <c r="N3086" s="169">
        <v>16</v>
      </c>
      <c r="O3086" s="167" t="s">
        <v>3505</v>
      </c>
      <c r="P3086" s="167"/>
      <c r="Q3086" s="167" t="s">
        <v>3527</v>
      </c>
      <c r="R3086" s="167" t="s">
        <v>3528</v>
      </c>
      <c r="S3086" s="169">
        <v>8</v>
      </c>
      <c r="T3086" s="167" t="s">
        <v>3560</v>
      </c>
      <c r="U3086" s="169" t="s">
        <v>3561</v>
      </c>
      <c r="V3086" s="167" t="s">
        <v>6641</v>
      </c>
      <c r="W3086" s="167" t="s">
        <v>6642</v>
      </c>
      <c r="X3086" s="170" t="s">
        <v>160</v>
      </c>
      <c r="Y3086" s="171" t="s">
        <v>387</v>
      </c>
      <c r="Z3086" s="167" t="s">
        <v>897</v>
      </c>
      <c r="AA3086" s="176">
        <v>2000</v>
      </c>
      <c r="AB3086" s="167" t="s">
        <v>11254</v>
      </c>
      <c r="AC3086" s="176">
        <v>2000</v>
      </c>
      <c r="AD3086" s="167" t="s">
        <v>11254</v>
      </c>
      <c r="AE3086" s="176">
        <v>25.4</v>
      </c>
    </row>
    <row r="3087" spans="1:31">
      <c r="A3087" s="178">
        <v>108290773510</v>
      </c>
      <c r="B3087" s="166">
        <v>46171</v>
      </c>
      <c r="C3087" s="167" t="s">
        <v>3524</v>
      </c>
      <c r="D3087" s="167" t="s">
        <v>3525</v>
      </c>
      <c r="E3087" s="167" t="s">
        <v>3526</v>
      </c>
      <c r="F3087" s="167" t="s">
        <v>3501</v>
      </c>
      <c r="G3087" s="167" t="s">
        <v>3502</v>
      </c>
      <c r="H3087" s="168">
        <v>46172</v>
      </c>
      <c r="I3087" s="167"/>
      <c r="J3087" s="169">
        <v>26161</v>
      </c>
      <c r="K3087" s="167" t="s">
        <v>55</v>
      </c>
      <c r="L3087" s="169">
        <v>6</v>
      </c>
      <c r="M3087" s="167" t="s">
        <v>3513</v>
      </c>
      <c r="N3087" s="169">
        <v>16</v>
      </c>
      <c r="O3087" s="167" t="s">
        <v>3505</v>
      </c>
      <c r="P3087" s="167"/>
      <c r="Q3087" s="167" t="s">
        <v>3527</v>
      </c>
      <c r="R3087" s="167" t="s">
        <v>3528</v>
      </c>
      <c r="S3087" s="169">
        <v>7</v>
      </c>
      <c r="T3087" s="167" t="s">
        <v>3560</v>
      </c>
      <c r="U3087" s="169" t="s">
        <v>3561</v>
      </c>
      <c r="V3087" s="167" t="s">
        <v>4228</v>
      </c>
      <c r="W3087" s="167" t="s">
        <v>4229</v>
      </c>
      <c r="X3087" s="170" t="s">
        <v>157</v>
      </c>
      <c r="Y3087" s="171" t="s">
        <v>387</v>
      </c>
      <c r="Z3087" s="167" t="s">
        <v>897</v>
      </c>
      <c r="AA3087" s="176">
        <v>18000</v>
      </c>
      <c r="AB3087" s="167" t="s">
        <v>11254</v>
      </c>
      <c r="AC3087" s="176">
        <v>18000</v>
      </c>
      <c r="AD3087" s="167" t="s">
        <v>11254</v>
      </c>
      <c r="AE3087" s="176">
        <v>172.8</v>
      </c>
    </row>
    <row r="3088" spans="1:31">
      <c r="A3088" s="178">
        <v>108290773510</v>
      </c>
      <c r="B3088" s="166">
        <v>46171</v>
      </c>
      <c r="C3088" s="167" t="s">
        <v>3524</v>
      </c>
      <c r="D3088" s="167" t="s">
        <v>3525</v>
      </c>
      <c r="E3088" s="167" t="s">
        <v>3526</v>
      </c>
      <c r="F3088" s="167" t="s">
        <v>3501</v>
      </c>
      <c r="G3088" s="167" t="s">
        <v>3502</v>
      </c>
      <c r="H3088" s="168">
        <v>46172</v>
      </c>
      <c r="I3088" s="167"/>
      <c r="J3088" s="169">
        <v>26161</v>
      </c>
      <c r="K3088" s="167" t="s">
        <v>55</v>
      </c>
      <c r="L3088" s="169">
        <v>6</v>
      </c>
      <c r="M3088" s="167" t="s">
        <v>3513</v>
      </c>
      <c r="N3088" s="169">
        <v>16</v>
      </c>
      <c r="O3088" s="167" t="s">
        <v>3505</v>
      </c>
      <c r="P3088" s="167"/>
      <c r="Q3088" s="167" t="s">
        <v>3527</v>
      </c>
      <c r="R3088" s="167" t="s">
        <v>3528</v>
      </c>
      <c r="S3088" s="169">
        <v>6</v>
      </c>
      <c r="T3088" s="167" t="s">
        <v>3560</v>
      </c>
      <c r="U3088" s="169" t="s">
        <v>3561</v>
      </c>
      <c r="V3088" s="167" t="s">
        <v>6637</v>
      </c>
      <c r="W3088" s="167" t="s">
        <v>6638</v>
      </c>
      <c r="X3088" s="170" t="s">
        <v>157</v>
      </c>
      <c r="Y3088" s="171" t="s">
        <v>387</v>
      </c>
      <c r="Z3088" s="167" t="s">
        <v>897</v>
      </c>
      <c r="AA3088" s="176">
        <v>2000</v>
      </c>
      <c r="AB3088" s="167" t="s">
        <v>11254</v>
      </c>
      <c r="AC3088" s="176">
        <v>2000</v>
      </c>
      <c r="AD3088" s="167" t="s">
        <v>11254</v>
      </c>
      <c r="AE3088" s="176">
        <v>19.34</v>
      </c>
    </row>
    <row r="3089" spans="1:31">
      <c r="A3089" s="178">
        <v>108290773510</v>
      </c>
      <c r="B3089" s="166">
        <v>46171</v>
      </c>
      <c r="C3089" s="167" t="s">
        <v>3524</v>
      </c>
      <c r="D3089" s="167" t="s">
        <v>3525</v>
      </c>
      <c r="E3089" s="167" t="s">
        <v>3526</v>
      </c>
      <c r="F3089" s="167" t="s">
        <v>3501</v>
      </c>
      <c r="G3089" s="167" t="s">
        <v>3502</v>
      </c>
      <c r="H3089" s="168">
        <v>46172</v>
      </c>
      <c r="I3089" s="167"/>
      <c r="J3089" s="169">
        <v>26161</v>
      </c>
      <c r="K3089" s="167" t="s">
        <v>55</v>
      </c>
      <c r="L3089" s="169">
        <v>6</v>
      </c>
      <c r="M3089" s="167" t="s">
        <v>3513</v>
      </c>
      <c r="N3089" s="169">
        <v>16</v>
      </c>
      <c r="O3089" s="167" t="s">
        <v>3505</v>
      </c>
      <c r="P3089" s="167"/>
      <c r="Q3089" s="167" t="s">
        <v>3527</v>
      </c>
      <c r="R3089" s="167" t="s">
        <v>3528</v>
      </c>
      <c r="S3089" s="169">
        <v>5</v>
      </c>
      <c r="T3089" s="167" t="s">
        <v>3560</v>
      </c>
      <c r="U3089" s="169" t="s">
        <v>3561</v>
      </c>
      <c r="V3089" s="167" t="s">
        <v>6637</v>
      </c>
      <c r="W3089" s="167" t="s">
        <v>6638</v>
      </c>
      <c r="X3089" s="170" t="s">
        <v>157</v>
      </c>
      <c r="Y3089" s="171" t="s">
        <v>387</v>
      </c>
      <c r="Z3089" s="167" t="s">
        <v>897</v>
      </c>
      <c r="AA3089" s="176">
        <v>26000</v>
      </c>
      <c r="AB3089" s="167" t="s">
        <v>11254</v>
      </c>
      <c r="AC3089" s="176">
        <v>26000</v>
      </c>
      <c r="AD3089" s="167" t="s">
        <v>11254</v>
      </c>
      <c r="AE3089" s="176">
        <v>251.42</v>
      </c>
    </row>
    <row r="3090" spans="1:31">
      <c r="A3090" s="178">
        <v>108290773510</v>
      </c>
      <c r="B3090" s="166">
        <v>46171</v>
      </c>
      <c r="C3090" s="167" t="s">
        <v>3524</v>
      </c>
      <c r="D3090" s="167" t="s">
        <v>3525</v>
      </c>
      <c r="E3090" s="167" t="s">
        <v>3526</v>
      </c>
      <c r="F3090" s="167" t="s">
        <v>3501</v>
      </c>
      <c r="G3090" s="167" t="s">
        <v>3502</v>
      </c>
      <c r="H3090" s="168">
        <v>46172</v>
      </c>
      <c r="I3090" s="167"/>
      <c r="J3090" s="169">
        <v>26161</v>
      </c>
      <c r="K3090" s="167" t="s">
        <v>55</v>
      </c>
      <c r="L3090" s="169">
        <v>6</v>
      </c>
      <c r="M3090" s="167" t="s">
        <v>3513</v>
      </c>
      <c r="N3090" s="169">
        <v>16</v>
      </c>
      <c r="O3090" s="167" t="s">
        <v>3505</v>
      </c>
      <c r="P3090" s="167"/>
      <c r="Q3090" s="167" t="s">
        <v>3527</v>
      </c>
      <c r="R3090" s="167" t="s">
        <v>3528</v>
      </c>
      <c r="S3090" s="169">
        <v>4</v>
      </c>
      <c r="T3090" s="167" t="s">
        <v>3560</v>
      </c>
      <c r="U3090" s="169" t="s">
        <v>3561</v>
      </c>
      <c r="V3090" s="167" t="s">
        <v>6637</v>
      </c>
      <c r="W3090" s="167" t="s">
        <v>6638</v>
      </c>
      <c r="X3090" s="170" t="s">
        <v>157</v>
      </c>
      <c r="Y3090" s="171" t="s">
        <v>387</v>
      </c>
      <c r="Z3090" s="167" t="s">
        <v>897</v>
      </c>
      <c r="AA3090" s="176">
        <v>34000</v>
      </c>
      <c r="AB3090" s="167" t="s">
        <v>11254</v>
      </c>
      <c r="AC3090" s="176">
        <v>34000</v>
      </c>
      <c r="AD3090" s="167" t="s">
        <v>11254</v>
      </c>
      <c r="AE3090" s="176">
        <v>328.78</v>
      </c>
    </row>
    <row r="3091" spans="1:31">
      <c r="A3091" s="178">
        <v>108290773510</v>
      </c>
      <c r="B3091" s="166">
        <v>46171</v>
      </c>
      <c r="C3091" s="167" t="s">
        <v>3524</v>
      </c>
      <c r="D3091" s="167" t="s">
        <v>3525</v>
      </c>
      <c r="E3091" s="167" t="s">
        <v>3526</v>
      </c>
      <c r="F3091" s="167" t="s">
        <v>3501</v>
      </c>
      <c r="G3091" s="167" t="s">
        <v>3502</v>
      </c>
      <c r="H3091" s="168">
        <v>46172</v>
      </c>
      <c r="I3091" s="167"/>
      <c r="J3091" s="169">
        <v>26161</v>
      </c>
      <c r="K3091" s="167" t="s">
        <v>55</v>
      </c>
      <c r="L3091" s="169">
        <v>6</v>
      </c>
      <c r="M3091" s="167" t="s">
        <v>3513</v>
      </c>
      <c r="N3091" s="169">
        <v>16</v>
      </c>
      <c r="O3091" s="167" t="s">
        <v>3505</v>
      </c>
      <c r="P3091" s="167"/>
      <c r="Q3091" s="167" t="s">
        <v>3527</v>
      </c>
      <c r="R3091" s="167" t="s">
        <v>3528</v>
      </c>
      <c r="S3091" s="169">
        <v>3</v>
      </c>
      <c r="T3091" s="167" t="s">
        <v>3560</v>
      </c>
      <c r="U3091" s="169" t="s">
        <v>3561</v>
      </c>
      <c r="V3091" s="167" t="s">
        <v>6637</v>
      </c>
      <c r="W3091" s="167" t="s">
        <v>6638</v>
      </c>
      <c r="X3091" s="170" t="s">
        <v>157</v>
      </c>
      <c r="Y3091" s="171" t="s">
        <v>387</v>
      </c>
      <c r="Z3091" s="167" t="s">
        <v>897</v>
      </c>
      <c r="AA3091" s="176">
        <v>26000</v>
      </c>
      <c r="AB3091" s="167" t="s">
        <v>11254</v>
      </c>
      <c r="AC3091" s="176">
        <v>26000</v>
      </c>
      <c r="AD3091" s="167" t="s">
        <v>11254</v>
      </c>
      <c r="AE3091" s="176">
        <v>251.42</v>
      </c>
    </row>
    <row r="3092" spans="1:31">
      <c r="A3092" s="178">
        <v>108290773510</v>
      </c>
      <c r="B3092" s="166">
        <v>46171</v>
      </c>
      <c r="C3092" s="167" t="s">
        <v>3524</v>
      </c>
      <c r="D3092" s="167" t="s">
        <v>3525</v>
      </c>
      <c r="E3092" s="167" t="s">
        <v>3526</v>
      </c>
      <c r="F3092" s="167" t="s">
        <v>3501</v>
      </c>
      <c r="G3092" s="167" t="s">
        <v>3502</v>
      </c>
      <c r="H3092" s="168">
        <v>46172</v>
      </c>
      <c r="I3092" s="167"/>
      <c r="J3092" s="169">
        <v>26161</v>
      </c>
      <c r="K3092" s="167" t="s">
        <v>55</v>
      </c>
      <c r="L3092" s="169">
        <v>6</v>
      </c>
      <c r="M3092" s="167" t="s">
        <v>3513</v>
      </c>
      <c r="N3092" s="169">
        <v>16</v>
      </c>
      <c r="O3092" s="167" t="s">
        <v>3505</v>
      </c>
      <c r="P3092" s="167"/>
      <c r="Q3092" s="167" t="s">
        <v>3527</v>
      </c>
      <c r="R3092" s="167" t="s">
        <v>3528</v>
      </c>
      <c r="S3092" s="169">
        <v>2</v>
      </c>
      <c r="T3092" s="167" t="s">
        <v>3560</v>
      </c>
      <c r="U3092" s="169" t="s">
        <v>3561</v>
      </c>
      <c r="V3092" s="167" t="s">
        <v>6637</v>
      </c>
      <c r="W3092" s="167" t="s">
        <v>6638</v>
      </c>
      <c r="X3092" s="170" t="s">
        <v>157</v>
      </c>
      <c r="Y3092" s="171" t="s">
        <v>387</v>
      </c>
      <c r="Z3092" s="167" t="s">
        <v>897</v>
      </c>
      <c r="AA3092" s="176">
        <v>104000</v>
      </c>
      <c r="AB3092" s="167" t="s">
        <v>11254</v>
      </c>
      <c r="AC3092" s="176">
        <v>104000</v>
      </c>
      <c r="AD3092" s="167" t="s">
        <v>11254</v>
      </c>
      <c r="AE3092" s="176">
        <v>1005.68</v>
      </c>
    </row>
    <row r="3093" spans="1:31">
      <c r="A3093" s="178">
        <v>108290773510</v>
      </c>
      <c r="B3093" s="166">
        <v>46171</v>
      </c>
      <c r="C3093" s="167" t="s">
        <v>3524</v>
      </c>
      <c r="D3093" s="167" t="s">
        <v>3525</v>
      </c>
      <c r="E3093" s="167" t="s">
        <v>3526</v>
      </c>
      <c r="F3093" s="167" t="s">
        <v>3501</v>
      </c>
      <c r="G3093" s="167" t="s">
        <v>3502</v>
      </c>
      <c r="H3093" s="168">
        <v>46172</v>
      </c>
      <c r="I3093" s="167"/>
      <c r="J3093" s="169">
        <v>26161</v>
      </c>
      <c r="K3093" s="167" t="s">
        <v>55</v>
      </c>
      <c r="L3093" s="169">
        <v>6</v>
      </c>
      <c r="M3093" s="167" t="s">
        <v>3513</v>
      </c>
      <c r="N3093" s="169">
        <v>16</v>
      </c>
      <c r="O3093" s="167" t="s">
        <v>3505</v>
      </c>
      <c r="P3093" s="167"/>
      <c r="Q3093" s="167" t="s">
        <v>3527</v>
      </c>
      <c r="R3093" s="167" t="s">
        <v>3528</v>
      </c>
      <c r="S3093" s="169">
        <v>1</v>
      </c>
      <c r="T3093" s="167" t="s">
        <v>3545</v>
      </c>
      <c r="U3093" s="169" t="s">
        <v>3546</v>
      </c>
      <c r="V3093" s="167" t="s">
        <v>7502</v>
      </c>
      <c r="W3093" s="167" t="s">
        <v>7503</v>
      </c>
      <c r="X3093" s="170" t="s">
        <v>3533</v>
      </c>
      <c r="Y3093" s="171" t="s">
        <v>387</v>
      </c>
      <c r="Z3093" s="167" t="s">
        <v>897</v>
      </c>
      <c r="AA3093" s="176">
        <v>3000</v>
      </c>
      <c r="AB3093" s="167" t="s">
        <v>11254</v>
      </c>
      <c r="AC3093" s="176">
        <v>3000</v>
      </c>
      <c r="AD3093" s="167" t="s">
        <v>11254</v>
      </c>
      <c r="AE3093" s="176">
        <v>7097.4</v>
      </c>
    </row>
    <row r="3094" spans="1:31">
      <c r="A3094" s="178">
        <v>108291010920</v>
      </c>
      <c r="B3094" s="166">
        <v>46171</v>
      </c>
      <c r="C3094" s="167" t="s">
        <v>3524</v>
      </c>
      <c r="D3094" s="167" t="s">
        <v>3525</v>
      </c>
      <c r="E3094" s="167" t="s">
        <v>3526</v>
      </c>
      <c r="F3094" s="167" t="s">
        <v>3501</v>
      </c>
      <c r="G3094" s="167" t="s">
        <v>3502</v>
      </c>
      <c r="H3094" s="168">
        <v>46172</v>
      </c>
      <c r="I3094" s="167"/>
      <c r="J3094" s="169">
        <v>26161</v>
      </c>
      <c r="K3094" s="167" t="s">
        <v>55</v>
      </c>
      <c r="L3094" s="169">
        <v>1</v>
      </c>
      <c r="M3094" s="167" t="s">
        <v>3513</v>
      </c>
      <c r="N3094" s="169">
        <v>4.3</v>
      </c>
      <c r="O3094" s="167" t="s">
        <v>3505</v>
      </c>
      <c r="P3094" s="167"/>
      <c r="Q3094" s="167" t="s">
        <v>3506</v>
      </c>
      <c r="R3094" s="167" t="s">
        <v>3528</v>
      </c>
      <c r="S3094" s="169">
        <v>1</v>
      </c>
      <c r="T3094" s="167" t="s">
        <v>3587</v>
      </c>
      <c r="U3094" s="169" t="s">
        <v>3588</v>
      </c>
      <c r="V3094" s="167" t="s">
        <v>7504</v>
      </c>
      <c r="W3094" s="167" t="s">
        <v>7505</v>
      </c>
      <c r="X3094" s="170" t="s">
        <v>165</v>
      </c>
      <c r="Y3094" s="171" t="s">
        <v>3223</v>
      </c>
      <c r="Z3094" s="167" t="s">
        <v>900</v>
      </c>
      <c r="AA3094" s="176">
        <v>3400</v>
      </c>
      <c r="AB3094" s="167" t="s">
        <v>11254</v>
      </c>
      <c r="AC3094" s="176">
        <v>3400</v>
      </c>
      <c r="AD3094" s="167" t="s">
        <v>11254</v>
      </c>
      <c r="AE3094" s="176">
        <v>2006</v>
      </c>
    </row>
    <row r="3095" spans="1:31">
      <c r="A3095" s="178">
        <v>108291119900</v>
      </c>
      <c r="B3095" s="166">
        <v>46171</v>
      </c>
      <c r="C3095" s="167" t="s">
        <v>3524</v>
      </c>
      <c r="D3095" s="167" t="s">
        <v>3525</v>
      </c>
      <c r="E3095" s="167" t="s">
        <v>3526</v>
      </c>
      <c r="F3095" s="167" t="s">
        <v>3501</v>
      </c>
      <c r="G3095" s="167" t="s">
        <v>3502</v>
      </c>
      <c r="H3095" s="168">
        <v>46172</v>
      </c>
      <c r="I3095" s="167"/>
      <c r="J3095" s="169">
        <v>26161</v>
      </c>
      <c r="K3095" s="167" t="s">
        <v>55</v>
      </c>
      <c r="L3095" s="169">
        <v>1</v>
      </c>
      <c r="M3095" s="167" t="s">
        <v>3513</v>
      </c>
      <c r="N3095" s="169">
        <v>6.6</v>
      </c>
      <c r="O3095" s="167" t="s">
        <v>3505</v>
      </c>
      <c r="P3095" s="167"/>
      <c r="Q3095" s="167" t="s">
        <v>3514</v>
      </c>
      <c r="R3095" s="167" t="s">
        <v>3528</v>
      </c>
      <c r="S3095" s="169">
        <v>3</v>
      </c>
      <c r="T3095" s="167" t="s">
        <v>3529</v>
      </c>
      <c r="U3095" s="169" t="s">
        <v>3530</v>
      </c>
      <c r="V3095" s="167" t="s">
        <v>7506</v>
      </c>
      <c r="W3095" s="167" t="s">
        <v>6462</v>
      </c>
      <c r="X3095" s="170" t="s">
        <v>157</v>
      </c>
      <c r="Y3095" s="171" t="s">
        <v>3224</v>
      </c>
      <c r="Z3095" s="167" t="s">
        <v>903</v>
      </c>
      <c r="AA3095" s="176">
        <v>4000</v>
      </c>
      <c r="AB3095" s="167" t="s">
        <v>11254</v>
      </c>
      <c r="AC3095" s="176">
        <v>4000</v>
      </c>
      <c r="AD3095" s="167" t="s">
        <v>11254</v>
      </c>
      <c r="AE3095" s="176">
        <v>1911.2</v>
      </c>
    </row>
    <row r="3096" spans="1:31">
      <c r="A3096" s="178">
        <v>108291119900</v>
      </c>
      <c r="B3096" s="166">
        <v>46171</v>
      </c>
      <c r="C3096" s="167" t="s">
        <v>3524</v>
      </c>
      <c r="D3096" s="167" t="s">
        <v>3525</v>
      </c>
      <c r="E3096" s="167" t="s">
        <v>3526</v>
      </c>
      <c r="F3096" s="167" t="s">
        <v>3501</v>
      </c>
      <c r="G3096" s="167" t="s">
        <v>3502</v>
      </c>
      <c r="H3096" s="168">
        <v>46172</v>
      </c>
      <c r="I3096" s="167"/>
      <c r="J3096" s="169">
        <v>26161</v>
      </c>
      <c r="K3096" s="167" t="s">
        <v>55</v>
      </c>
      <c r="L3096" s="169">
        <v>1</v>
      </c>
      <c r="M3096" s="167" t="s">
        <v>3513</v>
      </c>
      <c r="N3096" s="169">
        <v>6.6</v>
      </c>
      <c r="O3096" s="167" t="s">
        <v>3505</v>
      </c>
      <c r="P3096" s="167"/>
      <c r="Q3096" s="167" t="s">
        <v>3514</v>
      </c>
      <c r="R3096" s="167" t="s">
        <v>3528</v>
      </c>
      <c r="S3096" s="169">
        <v>2</v>
      </c>
      <c r="T3096" s="167" t="s">
        <v>3529</v>
      </c>
      <c r="U3096" s="169" t="s">
        <v>3530</v>
      </c>
      <c r="V3096" s="167" t="s">
        <v>7506</v>
      </c>
      <c r="W3096" s="167" t="s">
        <v>6462</v>
      </c>
      <c r="X3096" s="170" t="s">
        <v>157</v>
      </c>
      <c r="Y3096" s="171" t="s">
        <v>3224</v>
      </c>
      <c r="Z3096" s="167" t="s">
        <v>903</v>
      </c>
      <c r="AA3096" s="176">
        <v>2000</v>
      </c>
      <c r="AB3096" s="167" t="s">
        <v>11254</v>
      </c>
      <c r="AC3096" s="176">
        <v>2000</v>
      </c>
      <c r="AD3096" s="167" t="s">
        <v>11254</v>
      </c>
      <c r="AE3096" s="176">
        <v>955.6</v>
      </c>
    </row>
    <row r="3097" spans="1:31">
      <c r="A3097" s="178">
        <v>108291119900</v>
      </c>
      <c r="B3097" s="166">
        <v>46171</v>
      </c>
      <c r="C3097" s="167" t="s">
        <v>3524</v>
      </c>
      <c r="D3097" s="167" t="s">
        <v>3525</v>
      </c>
      <c r="E3097" s="167" t="s">
        <v>3526</v>
      </c>
      <c r="F3097" s="167" t="s">
        <v>3501</v>
      </c>
      <c r="G3097" s="167" t="s">
        <v>3502</v>
      </c>
      <c r="H3097" s="168">
        <v>46172</v>
      </c>
      <c r="I3097" s="167"/>
      <c r="J3097" s="169">
        <v>26161</v>
      </c>
      <c r="K3097" s="167" t="s">
        <v>55</v>
      </c>
      <c r="L3097" s="169">
        <v>1</v>
      </c>
      <c r="M3097" s="167" t="s">
        <v>3513</v>
      </c>
      <c r="N3097" s="169">
        <v>6.6</v>
      </c>
      <c r="O3097" s="167" t="s">
        <v>3505</v>
      </c>
      <c r="P3097" s="167"/>
      <c r="Q3097" s="167" t="s">
        <v>3514</v>
      </c>
      <c r="R3097" s="167" t="s">
        <v>3528</v>
      </c>
      <c r="S3097" s="169">
        <v>1</v>
      </c>
      <c r="T3097" s="167" t="s">
        <v>3529</v>
      </c>
      <c r="U3097" s="169" t="s">
        <v>3530</v>
      </c>
      <c r="V3097" s="167" t="s">
        <v>7506</v>
      </c>
      <c r="W3097" s="167" t="s">
        <v>6462</v>
      </c>
      <c r="X3097" s="170" t="s">
        <v>157</v>
      </c>
      <c r="Y3097" s="171" t="s">
        <v>3224</v>
      </c>
      <c r="Z3097" s="167" t="s">
        <v>903</v>
      </c>
      <c r="AA3097" s="176">
        <v>6000</v>
      </c>
      <c r="AB3097" s="167" t="s">
        <v>11254</v>
      </c>
      <c r="AC3097" s="176">
        <v>6000</v>
      </c>
      <c r="AD3097" s="167" t="s">
        <v>11254</v>
      </c>
      <c r="AE3097" s="176">
        <v>2866.8</v>
      </c>
    </row>
    <row r="3098" spans="1:31">
      <c r="A3098" s="178">
        <v>108291238900</v>
      </c>
      <c r="B3098" s="166">
        <v>46171</v>
      </c>
      <c r="C3098" s="167" t="s">
        <v>3524</v>
      </c>
      <c r="D3098" s="167" t="s">
        <v>3525</v>
      </c>
      <c r="E3098" s="167" t="s">
        <v>3526</v>
      </c>
      <c r="F3098" s="167" t="s">
        <v>3501</v>
      </c>
      <c r="G3098" s="167" t="s">
        <v>3502</v>
      </c>
      <c r="H3098" s="168">
        <v>46172</v>
      </c>
      <c r="I3098" s="167"/>
      <c r="J3098" s="169">
        <v>26161</v>
      </c>
      <c r="K3098" s="167" t="s">
        <v>55</v>
      </c>
      <c r="L3098" s="169">
        <v>1</v>
      </c>
      <c r="M3098" s="167" t="s">
        <v>3513</v>
      </c>
      <c r="N3098" s="169">
        <v>0.5</v>
      </c>
      <c r="O3098" s="167" t="s">
        <v>3505</v>
      </c>
      <c r="P3098" s="167"/>
      <c r="Q3098" s="167" t="s">
        <v>3514</v>
      </c>
      <c r="R3098" s="167" t="s">
        <v>3528</v>
      </c>
      <c r="S3098" s="169">
        <v>1</v>
      </c>
      <c r="T3098" s="167" t="s">
        <v>3529</v>
      </c>
      <c r="U3098" s="169" t="s">
        <v>3530</v>
      </c>
      <c r="V3098" s="167" t="s">
        <v>7138</v>
      </c>
      <c r="W3098" s="167" t="s">
        <v>7139</v>
      </c>
      <c r="X3098" s="170" t="s">
        <v>160</v>
      </c>
      <c r="Y3098" s="171" t="s">
        <v>3225</v>
      </c>
      <c r="Z3098" s="167" t="s">
        <v>905</v>
      </c>
      <c r="AA3098" s="176">
        <v>3000</v>
      </c>
      <c r="AB3098" s="167" t="s">
        <v>11254</v>
      </c>
      <c r="AC3098" s="176">
        <v>3000</v>
      </c>
      <c r="AD3098" s="167" t="s">
        <v>11254</v>
      </c>
      <c r="AE3098" s="176">
        <v>63.9</v>
      </c>
    </row>
    <row r="3099" spans="1:31">
      <c r="A3099" s="178">
        <v>108291286130</v>
      </c>
      <c r="B3099" s="166">
        <v>46171</v>
      </c>
      <c r="C3099" s="167" t="s">
        <v>3524</v>
      </c>
      <c r="D3099" s="167" t="s">
        <v>3525</v>
      </c>
      <c r="E3099" s="167" t="s">
        <v>3526</v>
      </c>
      <c r="F3099" s="167" t="s">
        <v>3501</v>
      </c>
      <c r="G3099" s="167" t="s">
        <v>3502</v>
      </c>
      <c r="H3099" s="168">
        <v>46172</v>
      </c>
      <c r="I3099" s="167"/>
      <c r="J3099" s="169">
        <v>26161</v>
      </c>
      <c r="K3099" s="167" t="s">
        <v>55</v>
      </c>
      <c r="L3099" s="169">
        <v>1</v>
      </c>
      <c r="M3099" s="167" t="s">
        <v>3513</v>
      </c>
      <c r="N3099" s="169">
        <v>2.2000000000000002</v>
      </c>
      <c r="O3099" s="167" t="s">
        <v>3505</v>
      </c>
      <c r="P3099" s="167"/>
      <c r="Q3099" s="167" t="s">
        <v>3527</v>
      </c>
      <c r="R3099" s="167" t="s">
        <v>3528</v>
      </c>
      <c r="S3099" s="169">
        <v>1</v>
      </c>
      <c r="T3099" s="167" t="s">
        <v>3529</v>
      </c>
      <c r="U3099" s="169" t="s">
        <v>3530</v>
      </c>
      <c r="V3099" s="167" t="s">
        <v>7507</v>
      </c>
      <c r="W3099" s="167" t="s">
        <v>7508</v>
      </c>
      <c r="X3099" s="170" t="s">
        <v>164</v>
      </c>
      <c r="Y3099" s="171" t="s">
        <v>390</v>
      </c>
      <c r="Z3099" s="167" t="s">
        <v>907</v>
      </c>
      <c r="AA3099" s="176">
        <v>62</v>
      </c>
      <c r="AB3099" s="167" t="s">
        <v>11254</v>
      </c>
      <c r="AC3099" s="176">
        <v>62</v>
      </c>
      <c r="AD3099" s="167" t="s">
        <v>11254</v>
      </c>
      <c r="AE3099" s="176">
        <v>4258.16</v>
      </c>
    </row>
    <row r="3100" spans="1:31">
      <c r="A3100" s="178">
        <v>108291373300</v>
      </c>
      <c r="B3100" s="166">
        <v>46171</v>
      </c>
      <c r="C3100" s="167" t="s">
        <v>3524</v>
      </c>
      <c r="D3100" s="167" t="s">
        <v>3525</v>
      </c>
      <c r="E3100" s="167" t="s">
        <v>3526</v>
      </c>
      <c r="F3100" s="167" t="s">
        <v>3501</v>
      </c>
      <c r="G3100" s="167" t="s">
        <v>3502</v>
      </c>
      <c r="H3100" s="168">
        <v>46172</v>
      </c>
      <c r="I3100" s="167"/>
      <c r="J3100" s="169">
        <v>26161</v>
      </c>
      <c r="K3100" s="167" t="s">
        <v>55</v>
      </c>
      <c r="L3100" s="169">
        <v>1</v>
      </c>
      <c r="M3100" s="167" t="s">
        <v>3513</v>
      </c>
      <c r="N3100" s="169">
        <v>0.5</v>
      </c>
      <c r="O3100" s="167" t="s">
        <v>3505</v>
      </c>
      <c r="P3100" s="167"/>
      <c r="Q3100" s="167" t="s">
        <v>3514</v>
      </c>
      <c r="R3100" s="167" t="s">
        <v>3528</v>
      </c>
      <c r="S3100" s="169">
        <v>1</v>
      </c>
      <c r="T3100" s="167" t="s">
        <v>3540</v>
      </c>
      <c r="U3100" s="169" t="s">
        <v>3541</v>
      </c>
      <c r="V3100" s="167" t="s">
        <v>5451</v>
      </c>
      <c r="W3100" s="167" t="s">
        <v>5446</v>
      </c>
      <c r="X3100" s="170" t="s">
        <v>157</v>
      </c>
      <c r="Y3100" s="171" t="s">
        <v>3226</v>
      </c>
      <c r="Z3100" s="167" t="s">
        <v>909</v>
      </c>
      <c r="AA3100" s="176">
        <v>3000</v>
      </c>
      <c r="AB3100" s="167" t="s">
        <v>11254</v>
      </c>
      <c r="AC3100" s="176">
        <v>3000</v>
      </c>
      <c r="AD3100" s="167" t="s">
        <v>11254</v>
      </c>
      <c r="AE3100" s="176">
        <v>145.5</v>
      </c>
    </row>
    <row r="3101" spans="1:31">
      <c r="A3101" s="178">
        <v>108291395810</v>
      </c>
      <c r="B3101" s="166">
        <v>46171</v>
      </c>
      <c r="C3101" s="167" t="s">
        <v>3524</v>
      </c>
      <c r="D3101" s="167" t="s">
        <v>3525</v>
      </c>
      <c r="E3101" s="167" t="s">
        <v>3526</v>
      </c>
      <c r="F3101" s="167" t="s">
        <v>3501</v>
      </c>
      <c r="G3101" s="167" t="s">
        <v>3502</v>
      </c>
      <c r="H3101" s="168">
        <v>46174</v>
      </c>
      <c r="I3101" s="167"/>
      <c r="J3101" s="169">
        <v>26161</v>
      </c>
      <c r="K3101" s="167" t="s">
        <v>55</v>
      </c>
      <c r="L3101" s="169">
        <v>1</v>
      </c>
      <c r="M3101" s="167" t="s">
        <v>3513</v>
      </c>
      <c r="N3101" s="169">
        <v>0.8</v>
      </c>
      <c r="O3101" s="167" t="s">
        <v>3505</v>
      </c>
      <c r="P3101" s="167"/>
      <c r="Q3101" s="167" t="s">
        <v>3527</v>
      </c>
      <c r="R3101" s="167" t="s">
        <v>3528</v>
      </c>
      <c r="S3101" s="169">
        <v>2</v>
      </c>
      <c r="T3101" s="167" t="s">
        <v>3529</v>
      </c>
      <c r="U3101" s="169" t="s">
        <v>3530</v>
      </c>
      <c r="V3101" s="167" t="s">
        <v>7274</v>
      </c>
      <c r="W3101" s="167" t="s">
        <v>4431</v>
      </c>
      <c r="X3101" s="170" t="s">
        <v>157</v>
      </c>
      <c r="Y3101" s="171" t="s">
        <v>371</v>
      </c>
      <c r="Z3101" s="167" t="s">
        <v>911</v>
      </c>
      <c r="AA3101" s="176">
        <v>5000</v>
      </c>
      <c r="AB3101" s="167" t="s">
        <v>11254</v>
      </c>
      <c r="AC3101" s="176">
        <v>5000</v>
      </c>
      <c r="AD3101" s="167" t="s">
        <v>11254</v>
      </c>
      <c r="AE3101" s="176">
        <v>580</v>
      </c>
    </row>
    <row r="3102" spans="1:31">
      <c r="A3102" s="178">
        <v>108291395810</v>
      </c>
      <c r="B3102" s="166">
        <v>46171</v>
      </c>
      <c r="C3102" s="167" t="s">
        <v>3524</v>
      </c>
      <c r="D3102" s="167" t="s">
        <v>3525</v>
      </c>
      <c r="E3102" s="167" t="s">
        <v>3526</v>
      </c>
      <c r="F3102" s="167" t="s">
        <v>3501</v>
      </c>
      <c r="G3102" s="167" t="s">
        <v>3502</v>
      </c>
      <c r="H3102" s="168">
        <v>46174</v>
      </c>
      <c r="I3102" s="167"/>
      <c r="J3102" s="169">
        <v>26161</v>
      </c>
      <c r="K3102" s="167" t="s">
        <v>55</v>
      </c>
      <c r="L3102" s="169">
        <v>1</v>
      </c>
      <c r="M3102" s="167" t="s">
        <v>3513</v>
      </c>
      <c r="N3102" s="169">
        <v>0.8</v>
      </c>
      <c r="O3102" s="167" t="s">
        <v>3505</v>
      </c>
      <c r="P3102" s="167"/>
      <c r="Q3102" s="167" t="s">
        <v>3527</v>
      </c>
      <c r="R3102" s="167" t="s">
        <v>3528</v>
      </c>
      <c r="S3102" s="169">
        <v>1</v>
      </c>
      <c r="T3102" s="167" t="s">
        <v>3529</v>
      </c>
      <c r="U3102" s="169" t="s">
        <v>3530</v>
      </c>
      <c r="V3102" s="167" t="s">
        <v>7274</v>
      </c>
      <c r="W3102" s="167" t="s">
        <v>4431</v>
      </c>
      <c r="X3102" s="170" t="s">
        <v>157</v>
      </c>
      <c r="Y3102" s="171" t="s">
        <v>371</v>
      </c>
      <c r="Z3102" s="167" t="s">
        <v>911</v>
      </c>
      <c r="AA3102" s="176">
        <v>5000</v>
      </c>
      <c r="AB3102" s="167" t="s">
        <v>11254</v>
      </c>
      <c r="AC3102" s="176">
        <v>5000</v>
      </c>
      <c r="AD3102" s="167" t="s">
        <v>11254</v>
      </c>
      <c r="AE3102" s="176">
        <v>580</v>
      </c>
    </row>
    <row r="3103" spans="1:31">
      <c r="A3103" s="178">
        <v>108291445730</v>
      </c>
      <c r="B3103" s="166">
        <v>46171</v>
      </c>
      <c r="C3103" s="167" t="s">
        <v>3524</v>
      </c>
      <c r="D3103" s="167" t="s">
        <v>3525</v>
      </c>
      <c r="E3103" s="167" t="s">
        <v>3526</v>
      </c>
      <c r="F3103" s="167" t="s">
        <v>3501</v>
      </c>
      <c r="G3103" s="167" t="s">
        <v>3502</v>
      </c>
      <c r="H3103" s="168">
        <v>46172</v>
      </c>
      <c r="I3103" s="167"/>
      <c r="J3103" s="169">
        <v>26161</v>
      </c>
      <c r="K3103" s="167" t="s">
        <v>55</v>
      </c>
      <c r="L3103" s="169">
        <v>6</v>
      </c>
      <c r="M3103" s="167" t="s">
        <v>3513</v>
      </c>
      <c r="N3103" s="169">
        <v>7.2</v>
      </c>
      <c r="O3103" s="167" t="s">
        <v>3505</v>
      </c>
      <c r="P3103" s="167"/>
      <c r="Q3103" s="167" t="s">
        <v>3527</v>
      </c>
      <c r="R3103" s="167" t="s">
        <v>3528</v>
      </c>
      <c r="S3103" s="169">
        <v>1</v>
      </c>
      <c r="T3103" s="167" t="s">
        <v>4402</v>
      </c>
      <c r="U3103" s="169" t="s">
        <v>4403</v>
      </c>
      <c r="V3103" s="167" t="s">
        <v>6064</v>
      </c>
      <c r="W3103" s="167" t="s">
        <v>4405</v>
      </c>
      <c r="X3103" s="170" t="s">
        <v>157</v>
      </c>
      <c r="Y3103" s="171" t="s">
        <v>393</v>
      </c>
      <c r="Z3103" s="167" t="s">
        <v>914</v>
      </c>
      <c r="AA3103" s="176">
        <v>4800</v>
      </c>
      <c r="AB3103" s="167" t="s">
        <v>11254</v>
      </c>
      <c r="AC3103" s="176">
        <v>3.17</v>
      </c>
      <c r="AD3103" s="167" t="s">
        <v>11256</v>
      </c>
      <c r="AE3103" s="176">
        <v>288</v>
      </c>
    </row>
    <row r="3104" spans="1:31">
      <c r="A3104" s="178">
        <v>108291605440</v>
      </c>
      <c r="B3104" s="166">
        <v>46171</v>
      </c>
      <c r="C3104" s="167" t="s">
        <v>3524</v>
      </c>
      <c r="D3104" s="167" t="s">
        <v>3525</v>
      </c>
      <c r="E3104" s="167" t="s">
        <v>3526</v>
      </c>
      <c r="F3104" s="167" t="s">
        <v>3501</v>
      </c>
      <c r="G3104" s="167" t="s">
        <v>3502</v>
      </c>
      <c r="H3104" s="168">
        <v>46172</v>
      </c>
      <c r="I3104" s="167"/>
      <c r="J3104" s="169">
        <v>26161</v>
      </c>
      <c r="K3104" s="167" t="s">
        <v>55</v>
      </c>
      <c r="L3104" s="169">
        <v>5</v>
      </c>
      <c r="M3104" s="167" t="s">
        <v>3513</v>
      </c>
      <c r="N3104" s="169">
        <v>27.5</v>
      </c>
      <c r="O3104" s="167" t="s">
        <v>3505</v>
      </c>
      <c r="P3104" s="167"/>
      <c r="Q3104" s="167" t="s">
        <v>3527</v>
      </c>
      <c r="R3104" s="167" t="s">
        <v>3528</v>
      </c>
      <c r="S3104" s="169">
        <v>4</v>
      </c>
      <c r="T3104" s="167" t="s">
        <v>4399</v>
      </c>
      <c r="U3104" s="169" t="s">
        <v>3630</v>
      </c>
      <c r="V3104" s="167" t="s">
        <v>5455</v>
      </c>
      <c r="W3104" s="167" t="s">
        <v>4401</v>
      </c>
      <c r="X3104" s="170" t="s">
        <v>157</v>
      </c>
      <c r="Y3104" s="171" t="s">
        <v>394</v>
      </c>
      <c r="Z3104" s="167" t="s">
        <v>916</v>
      </c>
      <c r="AA3104" s="176">
        <v>100000</v>
      </c>
      <c r="AB3104" s="167" t="s">
        <v>11254</v>
      </c>
      <c r="AC3104" s="176">
        <v>100000</v>
      </c>
      <c r="AD3104" s="167" t="s">
        <v>11254</v>
      </c>
      <c r="AE3104" s="176">
        <v>6800</v>
      </c>
    </row>
    <row r="3105" spans="1:31">
      <c r="A3105" s="178">
        <v>108291605440</v>
      </c>
      <c r="B3105" s="166">
        <v>46171</v>
      </c>
      <c r="C3105" s="167" t="s">
        <v>3524</v>
      </c>
      <c r="D3105" s="167" t="s">
        <v>3525</v>
      </c>
      <c r="E3105" s="167" t="s">
        <v>3526</v>
      </c>
      <c r="F3105" s="167" t="s">
        <v>3501</v>
      </c>
      <c r="G3105" s="167" t="s">
        <v>3502</v>
      </c>
      <c r="H3105" s="168">
        <v>46172</v>
      </c>
      <c r="I3105" s="167"/>
      <c r="J3105" s="169">
        <v>26161</v>
      </c>
      <c r="K3105" s="167" t="s">
        <v>55</v>
      </c>
      <c r="L3105" s="169">
        <v>5</v>
      </c>
      <c r="M3105" s="167" t="s">
        <v>3513</v>
      </c>
      <c r="N3105" s="169">
        <v>27.5</v>
      </c>
      <c r="O3105" s="167" t="s">
        <v>3505</v>
      </c>
      <c r="P3105" s="167"/>
      <c r="Q3105" s="167" t="s">
        <v>3527</v>
      </c>
      <c r="R3105" s="167" t="s">
        <v>3528</v>
      </c>
      <c r="S3105" s="169">
        <v>3</v>
      </c>
      <c r="T3105" s="167" t="s">
        <v>3678</v>
      </c>
      <c r="U3105" s="169" t="s">
        <v>3679</v>
      </c>
      <c r="V3105" s="167" t="s">
        <v>7509</v>
      </c>
      <c r="W3105" s="167" t="s">
        <v>7510</v>
      </c>
      <c r="X3105" s="170" t="s">
        <v>157</v>
      </c>
      <c r="Y3105" s="171" t="s">
        <v>394</v>
      </c>
      <c r="Z3105" s="167" t="s">
        <v>916</v>
      </c>
      <c r="AA3105" s="176">
        <v>20000</v>
      </c>
      <c r="AB3105" s="167" t="s">
        <v>11254</v>
      </c>
      <c r="AC3105" s="176">
        <v>6.94</v>
      </c>
      <c r="AD3105" s="167" t="s">
        <v>11256</v>
      </c>
      <c r="AE3105" s="176">
        <v>640</v>
      </c>
    </row>
    <row r="3106" spans="1:31">
      <c r="A3106" s="178">
        <v>108291605440</v>
      </c>
      <c r="B3106" s="166">
        <v>46171</v>
      </c>
      <c r="C3106" s="167" t="s">
        <v>3524</v>
      </c>
      <c r="D3106" s="167" t="s">
        <v>3525</v>
      </c>
      <c r="E3106" s="167" t="s">
        <v>3526</v>
      </c>
      <c r="F3106" s="167" t="s">
        <v>3501</v>
      </c>
      <c r="G3106" s="167" t="s">
        <v>3502</v>
      </c>
      <c r="H3106" s="168">
        <v>46172</v>
      </c>
      <c r="I3106" s="167"/>
      <c r="J3106" s="169">
        <v>26161</v>
      </c>
      <c r="K3106" s="167" t="s">
        <v>55</v>
      </c>
      <c r="L3106" s="169">
        <v>5</v>
      </c>
      <c r="M3106" s="167" t="s">
        <v>3513</v>
      </c>
      <c r="N3106" s="169">
        <v>27.5</v>
      </c>
      <c r="O3106" s="167" t="s">
        <v>3505</v>
      </c>
      <c r="P3106" s="167"/>
      <c r="Q3106" s="167" t="s">
        <v>3527</v>
      </c>
      <c r="R3106" s="167" t="s">
        <v>3528</v>
      </c>
      <c r="S3106" s="169">
        <v>2</v>
      </c>
      <c r="T3106" s="167" t="s">
        <v>4402</v>
      </c>
      <c r="U3106" s="169" t="s">
        <v>4403</v>
      </c>
      <c r="V3106" s="167" t="s">
        <v>7147</v>
      </c>
      <c r="W3106" s="167" t="s">
        <v>7148</v>
      </c>
      <c r="X3106" s="170" t="s">
        <v>157</v>
      </c>
      <c r="Y3106" s="171" t="s">
        <v>394</v>
      </c>
      <c r="Z3106" s="167" t="s">
        <v>916</v>
      </c>
      <c r="AA3106" s="176">
        <v>5000</v>
      </c>
      <c r="AB3106" s="167" t="s">
        <v>11254</v>
      </c>
      <c r="AC3106" s="176">
        <v>3.4</v>
      </c>
      <c r="AD3106" s="167" t="s">
        <v>11256</v>
      </c>
      <c r="AE3106" s="176">
        <v>450</v>
      </c>
    </row>
    <row r="3107" spans="1:31">
      <c r="A3107" s="178">
        <v>108291605440</v>
      </c>
      <c r="B3107" s="166">
        <v>46171</v>
      </c>
      <c r="C3107" s="167" t="s">
        <v>3524</v>
      </c>
      <c r="D3107" s="167" t="s">
        <v>3525</v>
      </c>
      <c r="E3107" s="167" t="s">
        <v>3526</v>
      </c>
      <c r="F3107" s="167" t="s">
        <v>3501</v>
      </c>
      <c r="G3107" s="167" t="s">
        <v>3502</v>
      </c>
      <c r="H3107" s="168">
        <v>46172</v>
      </c>
      <c r="I3107" s="167"/>
      <c r="J3107" s="169">
        <v>26161</v>
      </c>
      <c r="K3107" s="167" t="s">
        <v>55</v>
      </c>
      <c r="L3107" s="169">
        <v>5</v>
      </c>
      <c r="M3107" s="167" t="s">
        <v>3513</v>
      </c>
      <c r="N3107" s="169">
        <v>27.5</v>
      </c>
      <c r="O3107" s="167" t="s">
        <v>3505</v>
      </c>
      <c r="P3107" s="167"/>
      <c r="Q3107" s="167" t="s">
        <v>3527</v>
      </c>
      <c r="R3107" s="167" t="s">
        <v>3528</v>
      </c>
      <c r="S3107" s="169">
        <v>1</v>
      </c>
      <c r="T3107" s="167" t="s">
        <v>4402</v>
      </c>
      <c r="U3107" s="169" t="s">
        <v>4403</v>
      </c>
      <c r="V3107" s="167" t="s">
        <v>5457</v>
      </c>
      <c r="W3107" s="167" t="s">
        <v>5458</v>
      </c>
      <c r="X3107" s="170" t="s">
        <v>157</v>
      </c>
      <c r="Y3107" s="171" t="s">
        <v>394</v>
      </c>
      <c r="Z3107" s="167" t="s">
        <v>916</v>
      </c>
      <c r="AA3107" s="176">
        <v>7000</v>
      </c>
      <c r="AB3107" s="167" t="s">
        <v>11254</v>
      </c>
      <c r="AC3107" s="176">
        <v>3.03</v>
      </c>
      <c r="AD3107" s="167" t="s">
        <v>11256</v>
      </c>
      <c r="AE3107" s="176">
        <v>665</v>
      </c>
    </row>
    <row r="3108" spans="1:31">
      <c r="A3108" s="178">
        <v>108291849740</v>
      </c>
      <c r="B3108" s="166">
        <v>46171</v>
      </c>
      <c r="C3108" s="167" t="s">
        <v>3781</v>
      </c>
      <c r="D3108" s="167"/>
      <c r="E3108" s="167"/>
      <c r="F3108" s="167" t="s">
        <v>5301</v>
      </c>
      <c r="G3108" s="167" t="s">
        <v>3614</v>
      </c>
      <c r="H3108" s="168"/>
      <c r="I3108" s="167"/>
      <c r="J3108" s="169">
        <v>26161</v>
      </c>
      <c r="K3108" s="167" t="s">
        <v>55</v>
      </c>
      <c r="L3108" s="169">
        <v>593</v>
      </c>
      <c r="M3108" s="167" t="s">
        <v>3504</v>
      </c>
      <c r="N3108" s="169">
        <v>4137.55</v>
      </c>
      <c r="O3108" s="167" t="s">
        <v>3505</v>
      </c>
      <c r="P3108" s="167" t="s">
        <v>7511</v>
      </c>
      <c r="Q3108" s="167" t="s">
        <v>3506</v>
      </c>
      <c r="R3108" s="167" t="s">
        <v>5303</v>
      </c>
      <c r="S3108" s="169">
        <v>30</v>
      </c>
      <c r="T3108" s="167" t="s">
        <v>5304</v>
      </c>
      <c r="U3108" s="169" t="s">
        <v>5305</v>
      </c>
      <c r="V3108" s="167" t="s">
        <v>5306</v>
      </c>
      <c r="W3108" s="167" t="s">
        <v>5307</v>
      </c>
      <c r="X3108" s="170" t="s">
        <v>3533</v>
      </c>
      <c r="Y3108" s="171" t="s">
        <v>7512</v>
      </c>
      <c r="Z3108" s="167" t="s">
        <v>2087</v>
      </c>
      <c r="AA3108" s="176">
        <v>250</v>
      </c>
      <c r="AB3108" s="167" t="s">
        <v>11254</v>
      </c>
      <c r="AC3108" s="176">
        <v>250</v>
      </c>
      <c r="AD3108" s="167" t="s">
        <v>11254</v>
      </c>
      <c r="AE3108" s="176">
        <v>97.25</v>
      </c>
    </row>
    <row r="3109" spans="1:31">
      <c r="A3109" s="178">
        <v>108291849740</v>
      </c>
      <c r="B3109" s="166">
        <v>46171</v>
      </c>
      <c r="C3109" s="167" t="s">
        <v>3781</v>
      </c>
      <c r="D3109" s="167"/>
      <c r="E3109" s="167"/>
      <c r="F3109" s="167" t="s">
        <v>5301</v>
      </c>
      <c r="G3109" s="167" t="s">
        <v>3614</v>
      </c>
      <c r="H3109" s="168"/>
      <c r="I3109" s="167"/>
      <c r="J3109" s="169">
        <v>26161</v>
      </c>
      <c r="K3109" s="167" t="s">
        <v>55</v>
      </c>
      <c r="L3109" s="169">
        <v>593</v>
      </c>
      <c r="M3109" s="167" t="s">
        <v>3504</v>
      </c>
      <c r="N3109" s="169">
        <v>4137.55</v>
      </c>
      <c r="O3109" s="167" t="s">
        <v>3505</v>
      </c>
      <c r="P3109" s="167" t="s">
        <v>7511</v>
      </c>
      <c r="Q3109" s="167" t="s">
        <v>3506</v>
      </c>
      <c r="R3109" s="167" t="s">
        <v>5303</v>
      </c>
      <c r="S3109" s="169">
        <v>29</v>
      </c>
      <c r="T3109" s="167" t="s">
        <v>5304</v>
      </c>
      <c r="U3109" s="169" t="s">
        <v>5305</v>
      </c>
      <c r="V3109" s="167" t="s">
        <v>5309</v>
      </c>
      <c r="W3109" s="167" t="s">
        <v>5310</v>
      </c>
      <c r="X3109" s="170" t="s">
        <v>3533</v>
      </c>
      <c r="Y3109" s="171" t="s">
        <v>7512</v>
      </c>
      <c r="Z3109" s="167" t="s">
        <v>2087</v>
      </c>
      <c r="AA3109" s="176">
        <v>400</v>
      </c>
      <c r="AB3109" s="167" t="s">
        <v>11254</v>
      </c>
      <c r="AC3109" s="176">
        <v>400</v>
      </c>
      <c r="AD3109" s="167" t="s">
        <v>11254</v>
      </c>
      <c r="AE3109" s="176">
        <v>538</v>
      </c>
    </row>
    <row r="3110" spans="1:31">
      <c r="A3110" s="178">
        <v>108291849740</v>
      </c>
      <c r="B3110" s="166">
        <v>46171</v>
      </c>
      <c r="C3110" s="167" t="s">
        <v>3781</v>
      </c>
      <c r="D3110" s="167"/>
      <c r="E3110" s="167"/>
      <c r="F3110" s="167" t="s">
        <v>5301</v>
      </c>
      <c r="G3110" s="167" t="s">
        <v>3614</v>
      </c>
      <c r="H3110" s="168"/>
      <c r="I3110" s="167"/>
      <c r="J3110" s="169">
        <v>26161</v>
      </c>
      <c r="K3110" s="167" t="s">
        <v>55</v>
      </c>
      <c r="L3110" s="169">
        <v>593</v>
      </c>
      <c r="M3110" s="167" t="s">
        <v>3504</v>
      </c>
      <c r="N3110" s="169">
        <v>4137.55</v>
      </c>
      <c r="O3110" s="167" t="s">
        <v>3505</v>
      </c>
      <c r="P3110" s="167" t="s">
        <v>7511</v>
      </c>
      <c r="Q3110" s="167" t="s">
        <v>3506</v>
      </c>
      <c r="R3110" s="167" t="s">
        <v>5303</v>
      </c>
      <c r="S3110" s="169">
        <v>28</v>
      </c>
      <c r="T3110" s="167" t="s">
        <v>5311</v>
      </c>
      <c r="U3110" s="169" t="s">
        <v>5312</v>
      </c>
      <c r="V3110" s="167" t="s">
        <v>5313</v>
      </c>
      <c r="W3110" s="167" t="s">
        <v>5314</v>
      </c>
      <c r="X3110" s="170" t="s">
        <v>3533</v>
      </c>
      <c r="Y3110" s="171" t="s">
        <v>7512</v>
      </c>
      <c r="Z3110" s="167" t="s">
        <v>2087</v>
      </c>
      <c r="AA3110" s="176">
        <v>500</v>
      </c>
      <c r="AB3110" s="167" t="s">
        <v>11254</v>
      </c>
      <c r="AC3110" s="176">
        <v>500</v>
      </c>
      <c r="AD3110" s="167" t="s">
        <v>11254</v>
      </c>
      <c r="AE3110" s="176">
        <v>18.350000000000001</v>
      </c>
    </row>
    <row r="3111" spans="1:31">
      <c r="A3111" s="178">
        <v>108291849740</v>
      </c>
      <c r="B3111" s="166">
        <v>46171</v>
      </c>
      <c r="C3111" s="167" t="s">
        <v>3781</v>
      </c>
      <c r="D3111" s="167"/>
      <c r="E3111" s="167"/>
      <c r="F3111" s="167" t="s">
        <v>5301</v>
      </c>
      <c r="G3111" s="167" t="s">
        <v>3614</v>
      </c>
      <c r="H3111" s="168"/>
      <c r="I3111" s="167"/>
      <c r="J3111" s="169">
        <v>26161</v>
      </c>
      <c r="K3111" s="167" t="s">
        <v>55</v>
      </c>
      <c r="L3111" s="169">
        <v>593</v>
      </c>
      <c r="M3111" s="167" t="s">
        <v>3504</v>
      </c>
      <c r="N3111" s="169">
        <v>4137.55</v>
      </c>
      <c r="O3111" s="167" t="s">
        <v>3505</v>
      </c>
      <c r="P3111" s="167" t="s">
        <v>7511</v>
      </c>
      <c r="Q3111" s="167" t="s">
        <v>3506</v>
      </c>
      <c r="R3111" s="167" t="s">
        <v>5303</v>
      </c>
      <c r="S3111" s="169">
        <v>27</v>
      </c>
      <c r="T3111" s="167" t="s">
        <v>5311</v>
      </c>
      <c r="U3111" s="169" t="s">
        <v>5312</v>
      </c>
      <c r="V3111" s="167" t="s">
        <v>5315</v>
      </c>
      <c r="W3111" s="167" t="s">
        <v>5316</v>
      </c>
      <c r="X3111" s="170" t="s">
        <v>3533</v>
      </c>
      <c r="Y3111" s="171" t="s">
        <v>7512</v>
      </c>
      <c r="Z3111" s="167" t="s">
        <v>2087</v>
      </c>
      <c r="AA3111" s="176">
        <v>600</v>
      </c>
      <c r="AB3111" s="167" t="s">
        <v>11254</v>
      </c>
      <c r="AC3111" s="176">
        <v>600</v>
      </c>
      <c r="AD3111" s="167" t="s">
        <v>11254</v>
      </c>
      <c r="AE3111" s="176">
        <v>62.04</v>
      </c>
    </row>
    <row r="3112" spans="1:31">
      <c r="A3112" s="178">
        <v>108291849740</v>
      </c>
      <c r="B3112" s="166">
        <v>46171</v>
      </c>
      <c r="C3112" s="167" t="s">
        <v>3781</v>
      </c>
      <c r="D3112" s="167"/>
      <c r="E3112" s="167"/>
      <c r="F3112" s="167" t="s">
        <v>5301</v>
      </c>
      <c r="G3112" s="167" t="s">
        <v>3614</v>
      </c>
      <c r="H3112" s="168"/>
      <c r="I3112" s="167"/>
      <c r="J3112" s="169">
        <v>26161</v>
      </c>
      <c r="K3112" s="167" t="s">
        <v>55</v>
      </c>
      <c r="L3112" s="169">
        <v>593</v>
      </c>
      <c r="M3112" s="167" t="s">
        <v>3504</v>
      </c>
      <c r="N3112" s="169">
        <v>4137.55</v>
      </c>
      <c r="O3112" s="167" t="s">
        <v>3505</v>
      </c>
      <c r="P3112" s="167" t="s">
        <v>7511</v>
      </c>
      <c r="Q3112" s="167" t="s">
        <v>3506</v>
      </c>
      <c r="R3112" s="167" t="s">
        <v>5303</v>
      </c>
      <c r="S3112" s="169">
        <v>26</v>
      </c>
      <c r="T3112" s="167" t="s">
        <v>5311</v>
      </c>
      <c r="U3112" s="169" t="s">
        <v>5317</v>
      </c>
      <c r="V3112" s="167" t="s">
        <v>5318</v>
      </c>
      <c r="W3112" s="167" t="s">
        <v>5319</v>
      </c>
      <c r="X3112" s="170" t="s">
        <v>3533</v>
      </c>
      <c r="Y3112" s="171" t="s">
        <v>7512</v>
      </c>
      <c r="Z3112" s="167" t="s">
        <v>2087</v>
      </c>
      <c r="AA3112" s="176">
        <v>100</v>
      </c>
      <c r="AB3112" s="167" t="s">
        <v>11254</v>
      </c>
      <c r="AC3112" s="176">
        <v>100</v>
      </c>
      <c r="AD3112" s="167" t="s">
        <v>11254</v>
      </c>
      <c r="AE3112" s="176">
        <v>128.16</v>
      </c>
    </row>
    <row r="3113" spans="1:31">
      <c r="A3113" s="178">
        <v>108291849740</v>
      </c>
      <c r="B3113" s="166">
        <v>46171</v>
      </c>
      <c r="C3113" s="167" t="s">
        <v>3781</v>
      </c>
      <c r="D3113" s="167"/>
      <c r="E3113" s="167"/>
      <c r="F3113" s="167" t="s">
        <v>5301</v>
      </c>
      <c r="G3113" s="167" t="s">
        <v>3614</v>
      </c>
      <c r="H3113" s="168"/>
      <c r="I3113" s="167"/>
      <c r="J3113" s="169">
        <v>26161</v>
      </c>
      <c r="K3113" s="167" t="s">
        <v>55</v>
      </c>
      <c r="L3113" s="169">
        <v>593</v>
      </c>
      <c r="M3113" s="167" t="s">
        <v>3504</v>
      </c>
      <c r="N3113" s="169">
        <v>4137.55</v>
      </c>
      <c r="O3113" s="167" t="s">
        <v>3505</v>
      </c>
      <c r="P3113" s="167" t="s">
        <v>7511</v>
      </c>
      <c r="Q3113" s="167" t="s">
        <v>3506</v>
      </c>
      <c r="R3113" s="167" t="s">
        <v>5303</v>
      </c>
      <c r="S3113" s="169">
        <v>25</v>
      </c>
      <c r="T3113" s="167" t="s">
        <v>5304</v>
      </c>
      <c r="U3113" s="169" t="s">
        <v>5305</v>
      </c>
      <c r="V3113" s="167" t="s">
        <v>5320</v>
      </c>
      <c r="W3113" s="167" t="s">
        <v>5321</v>
      </c>
      <c r="X3113" s="170" t="s">
        <v>3533</v>
      </c>
      <c r="Y3113" s="171" t="s">
        <v>7512</v>
      </c>
      <c r="Z3113" s="167" t="s">
        <v>2087</v>
      </c>
      <c r="AA3113" s="176">
        <v>350</v>
      </c>
      <c r="AB3113" s="167" t="s">
        <v>11254</v>
      </c>
      <c r="AC3113" s="176">
        <v>350</v>
      </c>
      <c r="AD3113" s="167" t="s">
        <v>11254</v>
      </c>
      <c r="AE3113" s="176">
        <v>1651.51</v>
      </c>
    </row>
    <row r="3114" spans="1:31">
      <c r="A3114" s="178">
        <v>108291849740</v>
      </c>
      <c r="B3114" s="166">
        <v>46171</v>
      </c>
      <c r="C3114" s="167" t="s">
        <v>3781</v>
      </c>
      <c r="D3114" s="167"/>
      <c r="E3114" s="167"/>
      <c r="F3114" s="167" t="s">
        <v>5301</v>
      </c>
      <c r="G3114" s="167" t="s">
        <v>3614</v>
      </c>
      <c r="H3114" s="168"/>
      <c r="I3114" s="167"/>
      <c r="J3114" s="169">
        <v>26161</v>
      </c>
      <c r="K3114" s="167" t="s">
        <v>55</v>
      </c>
      <c r="L3114" s="169">
        <v>593</v>
      </c>
      <c r="M3114" s="167" t="s">
        <v>3504</v>
      </c>
      <c r="N3114" s="169">
        <v>4137.55</v>
      </c>
      <c r="O3114" s="167" t="s">
        <v>3505</v>
      </c>
      <c r="P3114" s="167" t="s">
        <v>7511</v>
      </c>
      <c r="Q3114" s="167" t="s">
        <v>3506</v>
      </c>
      <c r="R3114" s="167" t="s">
        <v>5303</v>
      </c>
      <c r="S3114" s="169">
        <v>24</v>
      </c>
      <c r="T3114" s="167" t="s">
        <v>5304</v>
      </c>
      <c r="U3114" s="169" t="s">
        <v>5305</v>
      </c>
      <c r="V3114" s="167" t="s">
        <v>5322</v>
      </c>
      <c r="W3114" s="167" t="s">
        <v>5323</v>
      </c>
      <c r="X3114" s="170" t="s">
        <v>3533</v>
      </c>
      <c r="Y3114" s="171" t="s">
        <v>7512</v>
      </c>
      <c r="Z3114" s="167" t="s">
        <v>2087</v>
      </c>
      <c r="AA3114" s="176">
        <v>350</v>
      </c>
      <c r="AB3114" s="167" t="s">
        <v>11254</v>
      </c>
      <c r="AC3114" s="176">
        <v>350</v>
      </c>
      <c r="AD3114" s="167" t="s">
        <v>11254</v>
      </c>
      <c r="AE3114" s="176">
        <v>3953.43</v>
      </c>
    </row>
    <row r="3115" spans="1:31">
      <c r="A3115" s="178">
        <v>108291849740</v>
      </c>
      <c r="B3115" s="166">
        <v>46171</v>
      </c>
      <c r="C3115" s="167" t="s">
        <v>3781</v>
      </c>
      <c r="D3115" s="167"/>
      <c r="E3115" s="167"/>
      <c r="F3115" s="167" t="s">
        <v>5301</v>
      </c>
      <c r="G3115" s="167" t="s">
        <v>3614</v>
      </c>
      <c r="H3115" s="168"/>
      <c r="I3115" s="167"/>
      <c r="J3115" s="169">
        <v>26161</v>
      </c>
      <c r="K3115" s="167" t="s">
        <v>55</v>
      </c>
      <c r="L3115" s="169">
        <v>593</v>
      </c>
      <c r="M3115" s="167" t="s">
        <v>3504</v>
      </c>
      <c r="N3115" s="169">
        <v>4137.55</v>
      </c>
      <c r="O3115" s="167" t="s">
        <v>3505</v>
      </c>
      <c r="P3115" s="167" t="s">
        <v>7511</v>
      </c>
      <c r="Q3115" s="167" t="s">
        <v>3506</v>
      </c>
      <c r="R3115" s="167" t="s">
        <v>5303</v>
      </c>
      <c r="S3115" s="169">
        <v>23</v>
      </c>
      <c r="T3115" s="167" t="s">
        <v>5311</v>
      </c>
      <c r="U3115" s="169" t="s">
        <v>5312</v>
      </c>
      <c r="V3115" s="167" t="s">
        <v>5326</v>
      </c>
      <c r="W3115" s="167" t="s">
        <v>5327</v>
      </c>
      <c r="X3115" s="170" t="s">
        <v>3533</v>
      </c>
      <c r="Y3115" s="171" t="s">
        <v>7512</v>
      </c>
      <c r="Z3115" s="167" t="s">
        <v>2087</v>
      </c>
      <c r="AA3115" s="176">
        <v>100</v>
      </c>
      <c r="AB3115" s="167" t="s">
        <v>11254</v>
      </c>
      <c r="AC3115" s="176">
        <v>100</v>
      </c>
      <c r="AD3115" s="167" t="s">
        <v>11254</v>
      </c>
      <c r="AE3115" s="176">
        <v>2.27</v>
      </c>
    </row>
    <row r="3116" spans="1:31">
      <c r="A3116" s="178">
        <v>108291849740</v>
      </c>
      <c r="B3116" s="166">
        <v>46171</v>
      </c>
      <c r="C3116" s="167" t="s">
        <v>3781</v>
      </c>
      <c r="D3116" s="167"/>
      <c r="E3116" s="167"/>
      <c r="F3116" s="167" t="s">
        <v>5301</v>
      </c>
      <c r="G3116" s="167" t="s">
        <v>3614</v>
      </c>
      <c r="H3116" s="168"/>
      <c r="I3116" s="167"/>
      <c r="J3116" s="169">
        <v>26161</v>
      </c>
      <c r="K3116" s="167" t="s">
        <v>55</v>
      </c>
      <c r="L3116" s="169">
        <v>593</v>
      </c>
      <c r="M3116" s="167" t="s">
        <v>3504</v>
      </c>
      <c r="N3116" s="169">
        <v>4137.55</v>
      </c>
      <c r="O3116" s="167" t="s">
        <v>3505</v>
      </c>
      <c r="P3116" s="167" t="s">
        <v>7511</v>
      </c>
      <c r="Q3116" s="167" t="s">
        <v>3506</v>
      </c>
      <c r="R3116" s="167" t="s">
        <v>5303</v>
      </c>
      <c r="S3116" s="169">
        <v>22</v>
      </c>
      <c r="T3116" s="167" t="s">
        <v>5311</v>
      </c>
      <c r="U3116" s="169" t="s">
        <v>5312</v>
      </c>
      <c r="V3116" s="167" t="s">
        <v>5328</v>
      </c>
      <c r="W3116" s="167" t="s">
        <v>5329</v>
      </c>
      <c r="X3116" s="170" t="s">
        <v>3533</v>
      </c>
      <c r="Y3116" s="171" t="s">
        <v>7512</v>
      </c>
      <c r="Z3116" s="167" t="s">
        <v>2087</v>
      </c>
      <c r="AA3116" s="176">
        <v>200</v>
      </c>
      <c r="AB3116" s="167" t="s">
        <v>11254</v>
      </c>
      <c r="AC3116" s="176">
        <v>200</v>
      </c>
      <c r="AD3116" s="167" t="s">
        <v>11254</v>
      </c>
      <c r="AE3116" s="176">
        <v>37.5</v>
      </c>
    </row>
    <row r="3117" spans="1:31">
      <c r="A3117" s="178">
        <v>108291849740</v>
      </c>
      <c r="B3117" s="166">
        <v>46171</v>
      </c>
      <c r="C3117" s="167" t="s">
        <v>3781</v>
      </c>
      <c r="D3117" s="167"/>
      <c r="E3117" s="167"/>
      <c r="F3117" s="167" t="s">
        <v>5301</v>
      </c>
      <c r="G3117" s="167" t="s">
        <v>3614</v>
      </c>
      <c r="H3117" s="168"/>
      <c r="I3117" s="167"/>
      <c r="J3117" s="169">
        <v>26161</v>
      </c>
      <c r="K3117" s="167" t="s">
        <v>55</v>
      </c>
      <c r="L3117" s="169">
        <v>593</v>
      </c>
      <c r="M3117" s="167" t="s">
        <v>3504</v>
      </c>
      <c r="N3117" s="169">
        <v>4137.55</v>
      </c>
      <c r="O3117" s="167" t="s">
        <v>3505</v>
      </c>
      <c r="P3117" s="167" t="s">
        <v>7511</v>
      </c>
      <c r="Q3117" s="167" t="s">
        <v>3506</v>
      </c>
      <c r="R3117" s="167" t="s">
        <v>5303</v>
      </c>
      <c r="S3117" s="169">
        <v>21</v>
      </c>
      <c r="T3117" s="167" t="s">
        <v>5311</v>
      </c>
      <c r="U3117" s="169" t="s">
        <v>5312</v>
      </c>
      <c r="V3117" s="167" t="s">
        <v>5330</v>
      </c>
      <c r="W3117" s="167" t="s">
        <v>5331</v>
      </c>
      <c r="X3117" s="170" t="s">
        <v>3533</v>
      </c>
      <c r="Y3117" s="171" t="s">
        <v>7512</v>
      </c>
      <c r="Z3117" s="167" t="s">
        <v>2087</v>
      </c>
      <c r="AA3117" s="176">
        <v>200</v>
      </c>
      <c r="AB3117" s="167" t="s">
        <v>11254</v>
      </c>
      <c r="AC3117" s="176">
        <v>200</v>
      </c>
      <c r="AD3117" s="167" t="s">
        <v>11254</v>
      </c>
      <c r="AE3117" s="176">
        <v>37.5</v>
      </c>
    </row>
    <row r="3118" spans="1:31">
      <c r="A3118" s="178">
        <v>108291849740</v>
      </c>
      <c r="B3118" s="166">
        <v>46171</v>
      </c>
      <c r="C3118" s="167" t="s">
        <v>3781</v>
      </c>
      <c r="D3118" s="167"/>
      <c r="E3118" s="167"/>
      <c r="F3118" s="167" t="s">
        <v>5301</v>
      </c>
      <c r="G3118" s="167" t="s">
        <v>3614</v>
      </c>
      <c r="H3118" s="168"/>
      <c r="I3118" s="167"/>
      <c r="J3118" s="169">
        <v>26161</v>
      </c>
      <c r="K3118" s="167" t="s">
        <v>55</v>
      </c>
      <c r="L3118" s="169">
        <v>593</v>
      </c>
      <c r="M3118" s="167" t="s">
        <v>3504</v>
      </c>
      <c r="N3118" s="169">
        <v>4137.55</v>
      </c>
      <c r="O3118" s="167" t="s">
        <v>3505</v>
      </c>
      <c r="P3118" s="167" t="s">
        <v>7511</v>
      </c>
      <c r="Q3118" s="167" t="s">
        <v>3506</v>
      </c>
      <c r="R3118" s="167" t="s">
        <v>5303</v>
      </c>
      <c r="S3118" s="169">
        <v>20</v>
      </c>
      <c r="T3118" s="167" t="s">
        <v>5311</v>
      </c>
      <c r="U3118" s="169" t="s">
        <v>5312</v>
      </c>
      <c r="V3118" s="167" t="s">
        <v>5332</v>
      </c>
      <c r="W3118" s="167" t="s">
        <v>5333</v>
      </c>
      <c r="X3118" s="170" t="s">
        <v>3533</v>
      </c>
      <c r="Y3118" s="171" t="s">
        <v>7512</v>
      </c>
      <c r="Z3118" s="167" t="s">
        <v>2087</v>
      </c>
      <c r="AA3118" s="176">
        <v>100</v>
      </c>
      <c r="AB3118" s="167" t="s">
        <v>11254</v>
      </c>
      <c r="AC3118" s="176">
        <v>100</v>
      </c>
      <c r="AD3118" s="167" t="s">
        <v>11254</v>
      </c>
      <c r="AE3118" s="176">
        <v>12.3</v>
      </c>
    </row>
    <row r="3119" spans="1:31">
      <c r="A3119" s="178">
        <v>108291849740</v>
      </c>
      <c r="B3119" s="166">
        <v>46171</v>
      </c>
      <c r="C3119" s="167" t="s">
        <v>3781</v>
      </c>
      <c r="D3119" s="167"/>
      <c r="E3119" s="167"/>
      <c r="F3119" s="167" t="s">
        <v>5301</v>
      </c>
      <c r="G3119" s="167" t="s">
        <v>3614</v>
      </c>
      <c r="H3119" s="168"/>
      <c r="I3119" s="167"/>
      <c r="J3119" s="169">
        <v>26161</v>
      </c>
      <c r="K3119" s="167" t="s">
        <v>55</v>
      </c>
      <c r="L3119" s="169">
        <v>593</v>
      </c>
      <c r="M3119" s="167" t="s">
        <v>3504</v>
      </c>
      <c r="N3119" s="169">
        <v>4137.55</v>
      </c>
      <c r="O3119" s="167" t="s">
        <v>3505</v>
      </c>
      <c r="P3119" s="167" t="s">
        <v>7511</v>
      </c>
      <c r="Q3119" s="167" t="s">
        <v>3506</v>
      </c>
      <c r="R3119" s="167" t="s">
        <v>5303</v>
      </c>
      <c r="S3119" s="169">
        <v>19</v>
      </c>
      <c r="T3119" s="167" t="s">
        <v>5311</v>
      </c>
      <c r="U3119" s="169" t="s">
        <v>5312</v>
      </c>
      <c r="V3119" s="167" t="s">
        <v>5334</v>
      </c>
      <c r="W3119" s="167" t="s">
        <v>5335</v>
      </c>
      <c r="X3119" s="170" t="s">
        <v>3533</v>
      </c>
      <c r="Y3119" s="171" t="s">
        <v>7512</v>
      </c>
      <c r="Z3119" s="167" t="s">
        <v>2087</v>
      </c>
      <c r="AA3119" s="176">
        <v>200</v>
      </c>
      <c r="AB3119" s="167" t="s">
        <v>11254</v>
      </c>
      <c r="AC3119" s="176">
        <v>200</v>
      </c>
      <c r="AD3119" s="167" t="s">
        <v>11254</v>
      </c>
      <c r="AE3119" s="176">
        <v>50.42</v>
      </c>
    </row>
    <row r="3120" spans="1:31">
      <c r="A3120" s="178">
        <v>108291849740</v>
      </c>
      <c r="B3120" s="166">
        <v>46171</v>
      </c>
      <c r="C3120" s="167" t="s">
        <v>3781</v>
      </c>
      <c r="D3120" s="167"/>
      <c r="E3120" s="167"/>
      <c r="F3120" s="167" t="s">
        <v>5301</v>
      </c>
      <c r="G3120" s="167" t="s">
        <v>3614</v>
      </c>
      <c r="H3120" s="168"/>
      <c r="I3120" s="167"/>
      <c r="J3120" s="169">
        <v>26161</v>
      </c>
      <c r="K3120" s="167" t="s">
        <v>55</v>
      </c>
      <c r="L3120" s="169">
        <v>593</v>
      </c>
      <c r="M3120" s="167" t="s">
        <v>3504</v>
      </c>
      <c r="N3120" s="169">
        <v>4137.55</v>
      </c>
      <c r="O3120" s="167" t="s">
        <v>3505</v>
      </c>
      <c r="P3120" s="167" t="s">
        <v>7511</v>
      </c>
      <c r="Q3120" s="167" t="s">
        <v>3506</v>
      </c>
      <c r="R3120" s="167" t="s">
        <v>5303</v>
      </c>
      <c r="S3120" s="169">
        <v>18</v>
      </c>
      <c r="T3120" s="167" t="s">
        <v>5311</v>
      </c>
      <c r="U3120" s="169" t="s">
        <v>5312</v>
      </c>
      <c r="V3120" s="167" t="s">
        <v>5336</v>
      </c>
      <c r="W3120" s="167" t="s">
        <v>5337</v>
      </c>
      <c r="X3120" s="170" t="s">
        <v>3533</v>
      </c>
      <c r="Y3120" s="171" t="s">
        <v>7512</v>
      </c>
      <c r="Z3120" s="167" t="s">
        <v>2087</v>
      </c>
      <c r="AA3120" s="176">
        <v>100</v>
      </c>
      <c r="AB3120" s="167" t="s">
        <v>11254</v>
      </c>
      <c r="AC3120" s="176">
        <v>100</v>
      </c>
      <c r="AD3120" s="167" t="s">
        <v>11254</v>
      </c>
      <c r="AE3120" s="176">
        <v>12.11</v>
      </c>
    </row>
    <row r="3121" spans="1:31">
      <c r="A3121" s="178">
        <v>108291849740</v>
      </c>
      <c r="B3121" s="166">
        <v>46171</v>
      </c>
      <c r="C3121" s="167" t="s">
        <v>3781</v>
      </c>
      <c r="D3121" s="167"/>
      <c r="E3121" s="167"/>
      <c r="F3121" s="167" t="s">
        <v>5301</v>
      </c>
      <c r="G3121" s="167" t="s">
        <v>3614</v>
      </c>
      <c r="H3121" s="168"/>
      <c r="I3121" s="167"/>
      <c r="J3121" s="169">
        <v>26161</v>
      </c>
      <c r="K3121" s="167" t="s">
        <v>55</v>
      </c>
      <c r="L3121" s="169">
        <v>593</v>
      </c>
      <c r="M3121" s="167" t="s">
        <v>3504</v>
      </c>
      <c r="N3121" s="169">
        <v>4137.55</v>
      </c>
      <c r="O3121" s="167" t="s">
        <v>3505</v>
      </c>
      <c r="P3121" s="167" t="s">
        <v>7511</v>
      </c>
      <c r="Q3121" s="167" t="s">
        <v>3506</v>
      </c>
      <c r="R3121" s="167" t="s">
        <v>5303</v>
      </c>
      <c r="S3121" s="169">
        <v>17</v>
      </c>
      <c r="T3121" s="167" t="s">
        <v>5311</v>
      </c>
      <c r="U3121" s="169" t="s">
        <v>5312</v>
      </c>
      <c r="V3121" s="167" t="s">
        <v>5338</v>
      </c>
      <c r="W3121" s="167" t="s">
        <v>5339</v>
      </c>
      <c r="X3121" s="170" t="s">
        <v>3533</v>
      </c>
      <c r="Y3121" s="171" t="s">
        <v>7512</v>
      </c>
      <c r="Z3121" s="167" t="s">
        <v>2087</v>
      </c>
      <c r="AA3121" s="176">
        <v>300</v>
      </c>
      <c r="AB3121" s="167" t="s">
        <v>11254</v>
      </c>
      <c r="AC3121" s="176">
        <v>300</v>
      </c>
      <c r="AD3121" s="167" t="s">
        <v>11254</v>
      </c>
      <c r="AE3121" s="176">
        <v>58.77</v>
      </c>
    </row>
    <row r="3122" spans="1:31">
      <c r="A3122" s="178">
        <v>108291849740</v>
      </c>
      <c r="B3122" s="166">
        <v>46171</v>
      </c>
      <c r="C3122" s="167" t="s">
        <v>3781</v>
      </c>
      <c r="D3122" s="167"/>
      <c r="E3122" s="167"/>
      <c r="F3122" s="167" t="s">
        <v>5301</v>
      </c>
      <c r="G3122" s="167" t="s">
        <v>3614</v>
      </c>
      <c r="H3122" s="168"/>
      <c r="I3122" s="167"/>
      <c r="J3122" s="169">
        <v>26161</v>
      </c>
      <c r="K3122" s="167" t="s">
        <v>55</v>
      </c>
      <c r="L3122" s="169">
        <v>593</v>
      </c>
      <c r="M3122" s="167" t="s">
        <v>3504</v>
      </c>
      <c r="N3122" s="169">
        <v>4137.55</v>
      </c>
      <c r="O3122" s="167" t="s">
        <v>3505</v>
      </c>
      <c r="P3122" s="167" t="s">
        <v>7511</v>
      </c>
      <c r="Q3122" s="167" t="s">
        <v>3506</v>
      </c>
      <c r="R3122" s="167" t="s">
        <v>5303</v>
      </c>
      <c r="S3122" s="169">
        <v>16</v>
      </c>
      <c r="T3122" s="167" t="s">
        <v>5311</v>
      </c>
      <c r="U3122" s="169" t="s">
        <v>5312</v>
      </c>
      <c r="V3122" s="167" t="s">
        <v>5340</v>
      </c>
      <c r="W3122" s="167" t="s">
        <v>5341</v>
      </c>
      <c r="X3122" s="170" t="s">
        <v>3533</v>
      </c>
      <c r="Y3122" s="171" t="s">
        <v>7512</v>
      </c>
      <c r="Z3122" s="167" t="s">
        <v>2087</v>
      </c>
      <c r="AA3122" s="176">
        <v>800</v>
      </c>
      <c r="AB3122" s="167" t="s">
        <v>11254</v>
      </c>
      <c r="AC3122" s="176">
        <v>800</v>
      </c>
      <c r="AD3122" s="167" t="s">
        <v>11254</v>
      </c>
      <c r="AE3122" s="176">
        <v>164.8</v>
      </c>
    </row>
    <row r="3123" spans="1:31">
      <c r="A3123" s="178">
        <v>108291849740</v>
      </c>
      <c r="B3123" s="166">
        <v>46171</v>
      </c>
      <c r="C3123" s="167" t="s">
        <v>3781</v>
      </c>
      <c r="D3123" s="167"/>
      <c r="E3123" s="167"/>
      <c r="F3123" s="167" t="s">
        <v>5301</v>
      </c>
      <c r="G3123" s="167" t="s">
        <v>3614</v>
      </c>
      <c r="H3123" s="168"/>
      <c r="I3123" s="167"/>
      <c r="J3123" s="169">
        <v>26161</v>
      </c>
      <c r="K3123" s="167" t="s">
        <v>55</v>
      </c>
      <c r="L3123" s="169">
        <v>593</v>
      </c>
      <c r="M3123" s="167" t="s">
        <v>3504</v>
      </c>
      <c r="N3123" s="169">
        <v>4137.55</v>
      </c>
      <c r="O3123" s="167" t="s">
        <v>3505</v>
      </c>
      <c r="P3123" s="167" t="s">
        <v>7511</v>
      </c>
      <c r="Q3123" s="167" t="s">
        <v>3506</v>
      </c>
      <c r="R3123" s="167" t="s">
        <v>5303</v>
      </c>
      <c r="S3123" s="169">
        <v>15</v>
      </c>
      <c r="T3123" s="167" t="s">
        <v>5311</v>
      </c>
      <c r="U3123" s="169" t="s">
        <v>5312</v>
      </c>
      <c r="V3123" s="167" t="s">
        <v>5342</v>
      </c>
      <c r="W3123" s="167" t="s">
        <v>5343</v>
      </c>
      <c r="X3123" s="170" t="s">
        <v>3533</v>
      </c>
      <c r="Y3123" s="171" t="s">
        <v>7512</v>
      </c>
      <c r="Z3123" s="167" t="s">
        <v>2087</v>
      </c>
      <c r="AA3123" s="176">
        <v>1600</v>
      </c>
      <c r="AB3123" s="167" t="s">
        <v>11254</v>
      </c>
      <c r="AC3123" s="176">
        <v>1600</v>
      </c>
      <c r="AD3123" s="167" t="s">
        <v>11254</v>
      </c>
      <c r="AE3123" s="176">
        <v>187.36</v>
      </c>
    </row>
    <row r="3124" spans="1:31">
      <c r="A3124" s="178">
        <v>108291849740</v>
      </c>
      <c r="B3124" s="166">
        <v>46171</v>
      </c>
      <c r="C3124" s="167" t="s">
        <v>3781</v>
      </c>
      <c r="D3124" s="167"/>
      <c r="E3124" s="167"/>
      <c r="F3124" s="167" t="s">
        <v>5301</v>
      </c>
      <c r="G3124" s="167" t="s">
        <v>3614</v>
      </c>
      <c r="H3124" s="168"/>
      <c r="I3124" s="167"/>
      <c r="J3124" s="169">
        <v>26161</v>
      </c>
      <c r="K3124" s="167" t="s">
        <v>55</v>
      </c>
      <c r="L3124" s="169">
        <v>593</v>
      </c>
      <c r="M3124" s="167" t="s">
        <v>3504</v>
      </c>
      <c r="N3124" s="169">
        <v>4137.55</v>
      </c>
      <c r="O3124" s="167" t="s">
        <v>3505</v>
      </c>
      <c r="P3124" s="167" t="s">
        <v>7511</v>
      </c>
      <c r="Q3124" s="167" t="s">
        <v>3506</v>
      </c>
      <c r="R3124" s="167" t="s">
        <v>5303</v>
      </c>
      <c r="S3124" s="169">
        <v>14</v>
      </c>
      <c r="T3124" s="167" t="s">
        <v>5311</v>
      </c>
      <c r="U3124" s="169" t="s">
        <v>5312</v>
      </c>
      <c r="V3124" s="167" t="s">
        <v>5344</v>
      </c>
      <c r="W3124" s="167" t="s">
        <v>5345</v>
      </c>
      <c r="X3124" s="170" t="s">
        <v>3533</v>
      </c>
      <c r="Y3124" s="171" t="s">
        <v>7512</v>
      </c>
      <c r="Z3124" s="167" t="s">
        <v>2087</v>
      </c>
      <c r="AA3124" s="176">
        <v>500</v>
      </c>
      <c r="AB3124" s="167" t="s">
        <v>11254</v>
      </c>
      <c r="AC3124" s="176">
        <v>500</v>
      </c>
      <c r="AD3124" s="167" t="s">
        <v>11254</v>
      </c>
      <c r="AE3124" s="176">
        <v>116.4</v>
      </c>
    </row>
    <row r="3125" spans="1:31">
      <c r="A3125" s="178">
        <v>108291849740</v>
      </c>
      <c r="B3125" s="166">
        <v>46171</v>
      </c>
      <c r="C3125" s="167" t="s">
        <v>3781</v>
      </c>
      <c r="D3125" s="167"/>
      <c r="E3125" s="167"/>
      <c r="F3125" s="167" t="s">
        <v>5301</v>
      </c>
      <c r="G3125" s="167" t="s">
        <v>3614</v>
      </c>
      <c r="H3125" s="168"/>
      <c r="I3125" s="167"/>
      <c r="J3125" s="169">
        <v>26161</v>
      </c>
      <c r="K3125" s="167" t="s">
        <v>55</v>
      </c>
      <c r="L3125" s="169">
        <v>593</v>
      </c>
      <c r="M3125" s="167" t="s">
        <v>3504</v>
      </c>
      <c r="N3125" s="169">
        <v>4137.55</v>
      </c>
      <c r="O3125" s="167" t="s">
        <v>3505</v>
      </c>
      <c r="P3125" s="167" t="s">
        <v>7511</v>
      </c>
      <c r="Q3125" s="167" t="s">
        <v>3506</v>
      </c>
      <c r="R3125" s="167" t="s">
        <v>5303</v>
      </c>
      <c r="S3125" s="169">
        <v>13</v>
      </c>
      <c r="T3125" s="167" t="s">
        <v>5311</v>
      </c>
      <c r="U3125" s="169" t="s">
        <v>5312</v>
      </c>
      <c r="V3125" s="167" t="s">
        <v>5346</v>
      </c>
      <c r="W3125" s="167" t="s">
        <v>5347</v>
      </c>
      <c r="X3125" s="170" t="s">
        <v>3533</v>
      </c>
      <c r="Y3125" s="171" t="s">
        <v>7512</v>
      </c>
      <c r="Z3125" s="167" t="s">
        <v>2087</v>
      </c>
      <c r="AA3125" s="176">
        <v>1200</v>
      </c>
      <c r="AB3125" s="167" t="s">
        <v>11254</v>
      </c>
      <c r="AC3125" s="176">
        <v>1200</v>
      </c>
      <c r="AD3125" s="167" t="s">
        <v>11254</v>
      </c>
      <c r="AE3125" s="176">
        <v>137.76</v>
      </c>
    </row>
    <row r="3126" spans="1:31">
      <c r="A3126" s="178">
        <v>108291849740</v>
      </c>
      <c r="B3126" s="166">
        <v>46171</v>
      </c>
      <c r="C3126" s="167" t="s">
        <v>3781</v>
      </c>
      <c r="D3126" s="167"/>
      <c r="E3126" s="167"/>
      <c r="F3126" s="167" t="s">
        <v>5301</v>
      </c>
      <c r="G3126" s="167" t="s">
        <v>3614</v>
      </c>
      <c r="H3126" s="168"/>
      <c r="I3126" s="167"/>
      <c r="J3126" s="169">
        <v>26161</v>
      </c>
      <c r="K3126" s="167" t="s">
        <v>55</v>
      </c>
      <c r="L3126" s="169">
        <v>593</v>
      </c>
      <c r="M3126" s="167" t="s">
        <v>3504</v>
      </c>
      <c r="N3126" s="169">
        <v>4137.55</v>
      </c>
      <c r="O3126" s="167" t="s">
        <v>3505</v>
      </c>
      <c r="P3126" s="167" t="s">
        <v>7511</v>
      </c>
      <c r="Q3126" s="167" t="s">
        <v>3506</v>
      </c>
      <c r="R3126" s="167" t="s">
        <v>5303</v>
      </c>
      <c r="S3126" s="169">
        <v>12</v>
      </c>
      <c r="T3126" s="167" t="s">
        <v>5311</v>
      </c>
      <c r="U3126" s="169" t="s">
        <v>5312</v>
      </c>
      <c r="V3126" s="167" t="s">
        <v>5348</v>
      </c>
      <c r="W3126" s="167" t="s">
        <v>5349</v>
      </c>
      <c r="X3126" s="170" t="s">
        <v>3533</v>
      </c>
      <c r="Y3126" s="171" t="s">
        <v>7512</v>
      </c>
      <c r="Z3126" s="167" t="s">
        <v>2087</v>
      </c>
      <c r="AA3126" s="176">
        <v>800</v>
      </c>
      <c r="AB3126" s="167" t="s">
        <v>11254</v>
      </c>
      <c r="AC3126" s="176">
        <v>800</v>
      </c>
      <c r="AD3126" s="167" t="s">
        <v>11254</v>
      </c>
      <c r="AE3126" s="176">
        <v>136.72</v>
      </c>
    </row>
    <row r="3127" spans="1:31">
      <c r="A3127" s="178">
        <v>108291849740</v>
      </c>
      <c r="B3127" s="166">
        <v>46171</v>
      </c>
      <c r="C3127" s="167" t="s">
        <v>3781</v>
      </c>
      <c r="D3127" s="167"/>
      <c r="E3127" s="167"/>
      <c r="F3127" s="167" t="s">
        <v>5301</v>
      </c>
      <c r="G3127" s="167" t="s">
        <v>3614</v>
      </c>
      <c r="H3127" s="168"/>
      <c r="I3127" s="167"/>
      <c r="J3127" s="169">
        <v>26161</v>
      </c>
      <c r="K3127" s="167" t="s">
        <v>55</v>
      </c>
      <c r="L3127" s="169">
        <v>593</v>
      </c>
      <c r="M3127" s="167" t="s">
        <v>3504</v>
      </c>
      <c r="N3127" s="169">
        <v>4137.55</v>
      </c>
      <c r="O3127" s="167" t="s">
        <v>3505</v>
      </c>
      <c r="P3127" s="167" t="s">
        <v>7511</v>
      </c>
      <c r="Q3127" s="167" t="s">
        <v>3506</v>
      </c>
      <c r="R3127" s="167" t="s">
        <v>5303</v>
      </c>
      <c r="S3127" s="169">
        <v>11</v>
      </c>
      <c r="T3127" s="167" t="s">
        <v>5311</v>
      </c>
      <c r="U3127" s="169" t="s">
        <v>5312</v>
      </c>
      <c r="V3127" s="167" t="s">
        <v>5350</v>
      </c>
      <c r="W3127" s="167" t="s">
        <v>5351</v>
      </c>
      <c r="X3127" s="170" t="s">
        <v>3533</v>
      </c>
      <c r="Y3127" s="171" t="s">
        <v>7512</v>
      </c>
      <c r="Z3127" s="167" t="s">
        <v>2087</v>
      </c>
      <c r="AA3127" s="176">
        <v>400</v>
      </c>
      <c r="AB3127" s="167" t="s">
        <v>11254</v>
      </c>
      <c r="AC3127" s="176">
        <v>400</v>
      </c>
      <c r="AD3127" s="167" t="s">
        <v>11254</v>
      </c>
      <c r="AE3127" s="176">
        <v>38.840000000000003</v>
      </c>
    </row>
    <row r="3128" spans="1:31">
      <c r="A3128" s="178">
        <v>108291849740</v>
      </c>
      <c r="B3128" s="166">
        <v>46171</v>
      </c>
      <c r="C3128" s="167" t="s">
        <v>3781</v>
      </c>
      <c r="D3128" s="167"/>
      <c r="E3128" s="167"/>
      <c r="F3128" s="167" t="s">
        <v>5301</v>
      </c>
      <c r="G3128" s="167" t="s">
        <v>3614</v>
      </c>
      <c r="H3128" s="168"/>
      <c r="I3128" s="167"/>
      <c r="J3128" s="169">
        <v>26161</v>
      </c>
      <c r="K3128" s="167" t="s">
        <v>55</v>
      </c>
      <c r="L3128" s="169">
        <v>593</v>
      </c>
      <c r="M3128" s="167" t="s">
        <v>3504</v>
      </c>
      <c r="N3128" s="169">
        <v>4137.55</v>
      </c>
      <c r="O3128" s="167" t="s">
        <v>3505</v>
      </c>
      <c r="P3128" s="167" t="s">
        <v>7511</v>
      </c>
      <c r="Q3128" s="167" t="s">
        <v>3506</v>
      </c>
      <c r="R3128" s="167" t="s">
        <v>5303</v>
      </c>
      <c r="S3128" s="169">
        <v>10</v>
      </c>
      <c r="T3128" s="167" t="s">
        <v>5311</v>
      </c>
      <c r="U3128" s="169" t="s">
        <v>5312</v>
      </c>
      <c r="V3128" s="167" t="s">
        <v>5352</v>
      </c>
      <c r="W3128" s="167" t="s">
        <v>5353</v>
      </c>
      <c r="X3128" s="170" t="s">
        <v>3533</v>
      </c>
      <c r="Y3128" s="171" t="s">
        <v>7512</v>
      </c>
      <c r="Z3128" s="167" t="s">
        <v>2087</v>
      </c>
      <c r="AA3128" s="176">
        <v>500</v>
      </c>
      <c r="AB3128" s="167" t="s">
        <v>11254</v>
      </c>
      <c r="AC3128" s="176">
        <v>500</v>
      </c>
      <c r="AD3128" s="167" t="s">
        <v>11254</v>
      </c>
      <c r="AE3128" s="176">
        <v>52.4</v>
      </c>
    </row>
    <row r="3129" spans="1:31">
      <c r="A3129" s="178">
        <v>108291849740</v>
      </c>
      <c r="B3129" s="166">
        <v>46171</v>
      </c>
      <c r="C3129" s="167" t="s">
        <v>3781</v>
      </c>
      <c r="D3129" s="167"/>
      <c r="E3129" s="167"/>
      <c r="F3129" s="167" t="s">
        <v>5301</v>
      </c>
      <c r="G3129" s="167" t="s">
        <v>3614</v>
      </c>
      <c r="H3129" s="168"/>
      <c r="I3129" s="167"/>
      <c r="J3129" s="169">
        <v>26161</v>
      </c>
      <c r="K3129" s="167" t="s">
        <v>55</v>
      </c>
      <c r="L3129" s="169">
        <v>593</v>
      </c>
      <c r="M3129" s="167" t="s">
        <v>3504</v>
      </c>
      <c r="N3129" s="169">
        <v>4137.55</v>
      </c>
      <c r="O3129" s="167" t="s">
        <v>3505</v>
      </c>
      <c r="P3129" s="167" t="s">
        <v>7511</v>
      </c>
      <c r="Q3129" s="167" t="s">
        <v>3506</v>
      </c>
      <c r="R3129" s="167" t="s">
        <v>5303</v>
      </c>
      <c r="S3129" s="169">
        <v>9</v>
      </c>
      <c r="T3129" s="167" t="s">
        <v>5311</v>
      </c>
      <c r="U3129" s="169" t="s">
        <v>5312</v>
      </c>
      <c r="V3129" s="167" t="s">
        <v>5354</v>
      </c>
      <c r="W3129" s="167" t="s">
        <v>5355</v>
      </c>
      <c r="X3129" s="170" t="s">
        <v>3533</v>
      </c>
      <c r="Y3129" s="171" t="s">
        <v>7512</v>
      </c>
      <c r="Z3129" s="167" t="s">
        <v>2087</v>
      </c>
      <c r="AA3129" s="176">
        <v>1280</v>
      </c>
      <c r="AB3129" s="167" t="s">
        <v>11254</v>
      </c>
      <c r="AC3129" s="176">
        <v>1280</v>
      </c>
      <c r="AD3129" s="167" t="s">
        <v>11254</v>
      </c>
      <c r="AE3129" s="176">
        <v>257.14999999999998</v>
      </c>
    </row>
    <row r="3130" spans="1:31">
      <c r="A3130" s="178">
        <v>108291849740</v>
      </c>
      <c r="B3130" s="166">
        <v>46171</v>
      </c>
      <c r="C3130" s="167" t="s">
        <v>3781</v>
      </c>
      <c r="D3130" s="167"/>
      <c r="E3130" s="167"/>
      <c r="F3130" s="167" t="s">
        <v>5301</v>
      </c>
      <c r="G3130" s="167" t="s">
        <v>3614</v>
      </c>
      <c r="H3130" s="168"/>
      <c r="I3130" s="167"/>
      <c r="J3130" s="169">
        <v>26161</v>
      </c>
      <c r="K3130" s="167" t="s">
        <v>55</v>
      </c>
      <c r="L3130" s="169">
        <v>593</v>
      </c>
      <c r="M3130" s="167" t="s">
        <v>3504</v>
      </c>
      <c r="N3130" s="169">
        <v>4137.55</v>
      </c>
      <c r="O3130" s="167" t="s">
        <v>3505</v>
      </c>
      <c r="P3130" s="167" t="s">
        <v>7511</v>
      </c>
      <c r="Q3130" s="167" t="s">
        <v>3506</v>
      </c>
      <c r="R3130" s="167" t="s">
        <v>5303</v>
      </c>
      <c r="S3130" s="169">
        <v>8</v>
      </c>
      <c r="T3130" s="167" t="s">
        <v>5304</v>
      </c>
      <c r="U3130" s="169" t="s">
        <v>5305</v>
      </c>
      <c r="V3130" s="167" t="s">
        <v>5356</v>
      </c>
      <c r="W3130" s="167" t="s">
        <v>5357</v>
      </c>
      <c r="X3130" s="170" t="s">
        <v>3533</v>
      </c>
      <c r="Y3130" s="171" t="s">
        <v>7512</v>
      </c>
      <c r="Z3130" s="167" t="s">
        <v>2087</v>
      </c>
      <c r="AA3130" s="176">
        <v>2000</v>
      </c>
      <c r="AB3130" s="167" t="s">
        <v>11254</v>
      </c>
      <c r="AC3130" s="176">
        <v>2000</v>
      </c>
      <c r="AD3130" s="167" t="s">
        <v>11254</v>
      </c>
      <c r="AE3130" s="176">
        <v>2056.1999999999998</v>
      </c>
    </row>
    <row r="3131" spans="1:31">
      <c r="A3131" s="178">
        <v>108291849740</v>
      </c>
      <c r="B3131" s="166">
        <v>46171</v>
      </c>
      <c r="C3131" s="167" t="s">
        <v>3781</v>
      </c>
      <c r="D3131" s="167"/>
      <c r="E3131" s="167"/>
      <c r="F3131" s="167" t="s">
        <v>5301</v>
      </c>
      <c r="G3131" s="167" t="s">
        <v>3614</v>
      </c>
      <c r="H3131" s="168"/>
      <c r="I3131" s="167"/>
      <c r="J3131" s="169">
        <v>26161</v>
      </c>
      <c r="K3131" s="167" t="s">
        <v>55</v>
      </c>
      <c r="L3131" s="169">
        <v>593</v>
      </c>
      <c r="M3131" s="167" t="s">
        <v>3504</v>
      </c>
      <c r="N3131" s="169">
        <v>4137.55</v>
      </c>
      <c r="O3131" s="167" t="s">
        <v>3505</v>
      </c>
      <c r="P3131" s="167" t="s">
        <v>7511</v>
      </c>
      <c r="Q3131" s="167" t="s">
        <v>3506</v>
      </c>
      <c r="R3131" s="167" t="s">
        <v>5303</v>
      </c>
      <c r="S3131" s="169">
        <v>7</v>
      </c>
      <c r="T3131" s="167" t="s">
        <v>5311</v>
      </c>
      <c r="U3131" s="169" t="s">
        <v>5312</v>
      </c>
      <c r="V3131" s="167" t="s">
        <v>5358</v>
      </c>
      <c r="W3131" s="167" t="s">
        <v>5359</v>
      </c>
      <c r="X3131" s="170" t="s">
        <v>3533</v>
      </c>
      <c r="Y3131" s="171" t="s">
        <v>7512</v>
      </c>
      <c r="Z3131" s="167" t="s">
        <v>2087</v>
      </c>
      <c r="AA3131" s="176">
        <v>200</v>
      </c>
      <c r="AB3131" s="167" t="s">
        <v>11254</v>
      </c>
      <c r="AC3131" s="176">
        <v>200</v>
      </c>
      <c r="AD3131" s="167" t="s">
        <v>11254</v>
      </c>
      <c r="AE3131" s="176">
        <v>114.04</v>
      </c>
    </row>
    <row r="3132" spans="1:31">
      <c r="A3132" s="178">
        <v>108291849740</v>
      </c>
      <c r="B3132" s="166">
        <v>46171</v>
      </c>
      <c r="C3132" s="167" t="s">
        <v>3781</v>
      </c>
      <c r="D3132" s="167"/>
      <c r="E3132" s="167"/>
      <c r="F3132" s="167" t="s">
        <v>5301</v>
      </c>
      <c r="G3132" s="167" t="s">
        <v>3614</v>
      </c>
      <c r="H3132" s="168"/>
      <c r="I3132" s="167"/>
      <c r="J3132" s="169">
        <v>26161</v>
      </c>
      <c r="K3132" s="167" t="s">
        <v>55</v>
      </c>
      <c r="L3132" s="169">
        <v>593</v>
      </c>
      <c r="M3132" s="167" t="s">
        <v>3504</v>
      </c>
      <c r="N3132" s="169">
        <v>4137.55</v>
      </c>
      <c r="O3132" s="167" t="s">
        <v>3505</v>
      </c>
      <c r="P3132" s="167" t="s">
        <v>7511</v>
      </c>
      <c r="Q3132" s="167" t="s">
        <v>3506</v>
      </c>
      <c r="R3132" s="167" t="s">
        <v>5303</v>
      </c>
      <c r="S3132" s="169">
        <v>6</v>
      </c>
      <c r="T3132" s="167" t="s">
        <v>5311</v>
      </c>
      <c r="U3132" s="169" t="s">
        <v>5312</v>
      </c>
      <c r="V3132" s="167" t="s">
        <v>5360</v>
      </c>
      <c r="W3132" s="167" t="s">
        <v>5361</v>
      </c>
      <c r="X3132" s="170" t="s">
        <v>3533</v>
      </c>
      <c r="Y3132" s="171" t="s">
        <v>7512</v>
      </c>
      <c r="Z3132" s="167" t="s">
        <v>2087</v>
      </c>
      <c r="AA3132" s="176">
        <v>600</v>
      </c>
      <c r="AB3132" s="167" t="s">
        <v>11254</v>
      </c>
      <c r="AC3132" s="176">
        <v>600</v>
      </c>
      <c r="AD3132" s="167" t="s">
        <v>11254</v>
      </c>
      <c r="AE3132" s="176">
        <v>255.54</v>
      </c>
    </row>
    <row r="3133" spans="1:31">
      <c r="A3133" s="178">
        <v>108291849740</v>
      </c>
      <c r="B3133" s="166">
        <v>46171</v>
      </c>
      <c r="C3133" s="167" t="s">
        <v>3781</v>
      </c>
      <c r="D3133" s="167"/>
      <c r="E3133" s="167"/>
      <c r="F3133" s="167" t="s">
        <v>5301</v>
      </c>
      <c r="G3133" s="167" t="s">
        <v>3614</v>
      </c>
      <c r="H3133" s="168"/>
      <c r="I3133" s="167"/>
      <c r="J3133" s="169">
        <v>26161</v>
      </c>
      <c r="K3133" s="167" t="s">
        <v>55</v>
      </c>
      <c r="L3133" s="169">
        <v>593</v>
      </c>
      <c r="M3133" s="167" t="s">
        <v>3504</v>
      </c>
      <c r="N3133" s="169">
        <v>4137.55</v>
      </c>
      <c r="O3133" s="167" t="s">
        <v>3505</v>
      </c>
      <c r="P3133" s="167" t="s">
        <v>7511</v>
      </c>
      <c r="Q3133" s="167" t="s">
        <v>3506</v>
      </c>
      <c r="R3133" s="167" t="s">
        <v>5303</v>
      </c>
      <c r="S3133" s="169">
        <v>5</v>
      </c>
      <c r="T3133" s="167" t="s">
        <v>5311</v>
      </c>
      <c r="U3133" s="169" t="s">
        <v>5312</v>
      </c>
      <c r="V3133" s="167" t="s">
        <v>7513</v>
      </c>
      <c r="W3133" s="167" t="s">
        <v>5363</v>
      </c>
      <c r="X3133" s="170" t="s">
        <v>3533</v>
      </c>
      <c r="Y3133" s="171" t="s">
        <v>7512</v>
      </c>
      <c r="Z3133" s="167" t="s">
        <v>2087</v>
      </c>
      <c r="AA3133" s="176">
        <v>1000</v>
      </c>
      <c r="AB3133" s="167" t="s">
        <v>11254</v>
      </c>
      <c r="AC3133" s="176">
        <v>1000</v>
      </c>
      <c r="AD3133" s="167" t="s">
        <v>11254</v>
      </c>
      <c r="AE3133" s="176">
        <v>179.1</v>
      </c>
    </row>
    <row r="3134" spans="1:31">
      <c r="A3134" s="178">
        <v>108291849740</v>
      </c>
      <c r="B3134" s="166">
        <v>46171</v>
      </c>
      <c r="C3134" s="167" t="s">
        <v>3781</v>
      </c>
      <c r="D3134" s="167"/>
      <c r="E3134" s="167"/>
      <c r="F3134" s="167" t="s">
        <v>5301</v>
      </c>
      <c r="G3134" s="167" t="s">
        <v>3614</v>
      </c>
      <c r="H3134" s="168"/>
      <c r="I3134" s="167"/>
      <c r="J3134" s="169">
        <v>26161</v>
      </c>
      <c r="K3134" s="167" t="s">
        <v>55</v>
      </c>
      <c r="L3134" s="169">
        <v>593</v>
      </c>
      <c r="M3134" s="167" t="s">
        <v>3504</v>
      </c>
      <c r="N3134" s="169">
        <v>4137.55</v>
      </c>
      <c r="O3134" s="167" t="s">
        <v>3505</v>
      </c>
      <c r="P3134" s="167" t="s">
        <v>7511</v>
      </c>
      <c r="Q3134" s="167" t="s">
        <v>3506</v>
      </c>
      <c r="R3134" s="167" t="s">
        <v>5303</v>
      </c>
      <c r="S3134" s="169">
        <v>4</v>
      </c>
      <c r="T3134" s="167" t="s">
        <v>5364</v>
      </c>
      <c r="U3134" s="169" t="s">
        <v>5365</v>
      </c>
      <c r="V3134" s="167" t="s">
        <v>5366</v>
      </c>
      <c r="W3134" s="167" t="s">
        <v>5367</v>
      </c>
      <c r="X3134" s="170" t="s">
        <v>3533</v>
      </c>
      <c r="Y3134" s="171" t="s">
        <v>7512</v>
      </c>
      <c r="Z3134" s="167" t="s">
        <v>2087</v>
      </c>
      <c r="AA3134" s="176">
        <v>400</v>
      </c>
      <c r="AB3134" s="167" t="s">
        <v>11254</v>
      </c>
      <c r="AC3134" s="176">
        <v>400</v>
      </c>
      <c r="AD3134" s="167" t="s">
        <v>11254</v>
      </c>
      <c r="AE3134" s="176">
        <v>444.96</v>
      </c>
    </row>
    <row r="3135" spans="1:31">
      <c r="A3135" s="178">
        <v>108291849740</v>
      </c>
      <c r="B3135" s="166">
        <v>46171</v>
      </c>
      <c r="C3135" s="167" t="s">
        <v>3781</v>
      </c>
      <c r="D3135" s="167"/>
      <c r="E3135" s="167"/>
      <c r="F3135" s="167" t="s">
        <v>5301</v>
      </c>
      <c r="G3135" s="167" t="s">
        <v>3614</v>
      </c>
      <c r="H3135" s="168"/>
      <c r="I3135" s="167"/>
      <c r="J3135" s="169">
        <v>26161</v>
      </c>
      <c r="K3135" s="167" t="s">
        <v>55</v>
      </c>
      <c r="L3135" s="169">
        <v>593</v>
      </c>
      <c r="M3135" s="167" t="s">
        <v>3504</v>
      </c>
      <c r="N3135" s="169">
        <v>4137.55</v>
      </c>
      <c r="O3135" s="167" t="s">
        <v>3505</v>
      </c>
      <c r="P3135" s="167" t="s">
        <v>7511</v>
      </c>
      <c r="Q3135" s="167" t="s">
        <v>3506</v>
      </c>
      <c r="R3135" s="167" t="s">
        <v>5303</v>
      </c>
      <c r="S3135" s="169">
        <v>3</v>
      </c>
      <c r="T3135" s="167" t="s">
        <v>5364</v>
      </c>
      <c r="U3135" s="169" t="s">
        <v>5365</v>
      </c>
      <c r="V3135" s="167" t="s">
        <v>5368</v>
      </c>
      <c r="W3135" s="167" t="s">
        <v>5369</v>
      </c>
      <c r="X3135" s="170" t="s">
        <v>3533</v>
      </c>
      <c r="Y3135" s="171" t="s">
        <v>7512</v>
      </c>
      <c r="Z3135" s="167" t="s">
        <v>2087</v>
      </c>
      <c r="AA3135" s="176">
        <v>800</v>
      </c>
      <c r="AB3135" s="167" t="s">
        <v>11254</v>
      </c>
      <c r="AC3135" s="176">
        <v>800</v>
      </c>
      <c r="AD3135" s="167" t="s">
        <v>11254</v>
      </c>
      <c r="AE3135" s="176">
        <v>780.64</v>
      </c>
    </row>
    <row r="3136" spans="1:31">
      <c r="A3136" s="178">
        <v>108291849740</v>
      </c>
      <c r="B3136" s="166">
        <v>46171</v>
      </c>
      <c r="C3136" s="167" t="s">
        <v>3781</v>
      </c>
      <c r="D3136" s="167"/>
      <c r="E3136" s="167"/>
      <c r="F3136" s="167" t="s">
        <v>5301</v>
      </c>
      <c r="G3136" s="167" t="s">
        <v>3614</v>
      </c>
      <c r="H3136" s="168"/>
      <c r="I3136" s="167"/>
      <c r="J3136" s="169">
        <v>26161</v>
      </c>
      <c r="K3136" s="167" t="s">
        <v>55</v>
      </c>
      <c r="L3136" s="169">
        <v>593</v>
      </c>
      <c r="M3136" s="167" t="s">
        <v>3504</v>
      </c>
      <c r="N3136" s="169">
        <v>4137.55</v>
      </c>
      <c r="O3136" s="167" t="s">
        <v>3505</v>
      </c>
      <c r="P3136" s="167" t="s">
        <v>7511</v>
      </c>
      <c r="Q3136" s="167" t="s">
        <v>3506</v>
      </c>
      <c r="R3136" s="167" t="s">
        <v>5303</v>
      </c>
      <c r="S3136" s="169">
        <v>2</v>
      </c>
      <c r="T3136" s="167" t="s">
        <v>5311</v>
      </c>
      <c r="U3136" s="169" t="s">
        <v>5317</v>
      </c>
      <c r="V3136" s="167" t="s">
        <v>5370</v>
      </c>
      <c r="W3136" s="167" t="s">
        <v>5371</v>
      </c>
      <c r="X3136" s="170" t="s">
        <v>3533</v>
      </c>
      <c r="Y3136" s="171" t="s">
        <v>7512</v>
      </c>
      <c r="Z3136" s="167" t="s">
        <v>2087</v>
      </c>
      <c r="AA3136" s="176">
        <v>400</v>
      </c>
      <c r="AB3136" s="167" t="s">
        <v>11254</v>
      </c>
      <c r="AC3136" s="176">
        <v>400</v>
      </c>
      <c r="AD3136" s="167" t="s">
        <v>11254</v>
      </c>
      <c r="AE3136" s="176">
        <v>1630.6</v>
      </c>
    </row>
    <row r="3137" spans="1:31">
      <c r="A3137" s="178">
        <v>108291849740</v>
      </c>
      <c r="B3137" s="166">
        <v>46171</v>
      </c>
      <c r="C3137" s="167" t="s">
        <v>3781</v>
      </c>
      <c r="D3137" s="167"/>
      <c r="E3137" s="167"/>
      <c r="F3137" s="167" t="s">
        <v>5301</v>
      </c>
      <c r="G3137" s="167" t="s">
        <v>3614</v>
      </c>
      <c r="H3137" s="168"/>
      <c r="I3137" s="167"/>
      <c r="J3137" s="169">
        <v>26161</v>
      </c>
      <c r="K3137" s="167" t="s">
        <v>55</v>
      </c>
      <c r="L3137" s="169">
        <v>593</v>
      </c>
      <c r="M3137" s="167" t="s">
        <v>3504</v>
      </c>
      <c r="N3137" s="169">
        <v>4137.55</v>
      </c>
      <c r="O3137" s="167" t="s">
        <v>3505</v>
      </c>
      <c r="P3137" s="167" t="s">
        <v>7511</v>
      </c>
      <c r="Q3137" s="167" t="s">
        <v>3506</v>
      </c>
      <c r="R3137" s="167" t="s">
        <v>5303</v>
      </c>
      <c r="S3137" s="169">
        <v>1</v>
      </c>
      <c r="T3137" s="167" t="s">
        <v>5311</v>
      </c>
      <c r="U3137" s="169" t="s">
        <v>5317</v>
      </c>
      <c r="V3137" s="167" t="s">
        <v>5372</v>
      </c>
      <c r="W3137" s="167" t="s">
        <v>5373</v>
      </c>
      <c r="X3137" s="170" t="s">
        <v>3533</v>
      </c>
      <c r="Y3137" s="171" t="s">
        <v>7512</v>
      </c>
      <c r="Z3137" s="167" t="s">
        <v>2087</v>
      </c>
      <c r="AA3137" s="176">
        <v>900</v>
      </c>
      <c r="AB3137" s="167" t="s">
        <v>11254</v>
      </c>
      <c r="AC3137" s="176">
        <v>900</v>
      </c>
      <c r="AD3137" s="167" t="s">
        <v>11254</v>
      </c>
      <c r="AE3137" s="176">
        <v>2071.44</v>
      </c>
    </row>
    <row r="3138" spans="1:31">
      <c r="A3138" s="178">
        <v>108296994960</v>
      </c>
      <c r="B3138" s="166">
        <v>46174</v>
      </c>
      <c r="C3138" s="167" t="s">
        <v>3610</v>
      </c>
      <c r="D3138" s="167" t="s">
        <v>3525</v>
      </c>
      <c r="E3138" s="167" t="s">
        <v>3526</v>
      </c>
      <c r="F3138" s="167" t="s">
        <v>3613</v>
      </c>
      <c r="G3138" s="167" t="s">
        <v>3614</v>
      </c>
      <c r="H3138" s="168">
        <v>46174</v>
      </c>
      <c r="I3138" s="167"/>
      <c r="J3138" s="169">
        <v>1</v>
      </c>
      <c r="K3138" s="167" t="s">
        <v>48</v>
      </c>
      <c r="L3138" s="169">
        <v>600</v>
      </c>
      <c r="M3138" s="167" t="s">
        <v>7425</v>
      </c>
      <c r="N3138" s="169">
        <v>998</v>
      </c>
      <c r="O3138" s="167" t="s">
        <v>3505</v>
      </c>
      <c r="P3138" s="167" t="s">
        <v>7514</v>
      </c>
      <c r="Q3138" s="167" t="s">
        <v>3506</v>
      </c>
      <c r="R3138" s="167" t="s">
        <v>7515</v>
      </c>
      <c r="S3138" s="169">
        <v>1</v>
      </c>
      <c r="T3138" s="167" t="s">
        <v>2058</v>
      </c>
      <c r="U3138" s="169" t="s">
        <v>4087</v>
      </c>
      <c r="V3138" s="167" t="s">
        <v>4088</v>
      </c>
      <c r="W3138" s="167"/>
      <c r="X3138" s="170" t="s">
        <v>3619</v>
      </c>
      <c r="Y3138" s="171" t="s">
        <v>7516</v>
      </c>
      <c r="Z3138" s="167" t="s">
        <v>2044</v>
      </c>
      <c r="AA3138" s="176">
        <v>600</v>
      </c>
      <c r="AB3138" s="167" t="s">
        <v>11254</v>
      </c>
      <c r="AC3138" s="176">
        <v>600</v>
      </c>
      <c r="AD3138" s="167" t="s">
        <v>11254</v>
      </c>
      <c r="AE3138" s="176">
        <v>438000000</v>
      </c>
    </row>
    <row r="3139" spans="1:31">
      <c r="A3139" s="178">
        <v>108298940630</v>
      </c>
      <c r="B3139" s="166">
        <v>46175</v>
      </c>
      <c r="C3139" s="167" t="s">
        <v>3524</v>
      </c>
      <c r="D3139" s="167" t="s">
        <v>3525</v>
      </c>
      <c r="E3139" s="167" t="s">
        <v>3526</v>
      </c>
      <c r="F3139" s="167" t="s">
        <v>3501</v>
      </c>
      <c r="G3139" s="167" t="s">
        <v>3502</v>
      </c>
      <c r="H3139" s="168">
        <v>46176</v>
      </c>
      <c r="I3139" s="167" t="s">
        <v>7517</v>
      </c>
      <c r="J3139" s="169">
        <v>26143</v>
      </c>
      <c r="K3139" s="167" t="s">
        <v>55</v>
      </c>
      <c r="L3139" s="169">
        <v>5</v>
      </c>
      <c r="M3139" s="167" t="s">
        <v>3513</v>
      </c>
      <c r="N3139" s="169">
        <v>34</v>
      </c>
      <c r="O3139" s="167" t="s">
        <v>3505</v>
      </c>
      <c r="P3139" s="167"/>
      <c r="Q3139" s="167" t="s">
        <v>3506</v>
      </c>
      <c r="R3139" s="167" t="s">
        <v>3528</v>
      </c>
      <c r="S3139" s="169">
        <v>1</v>
      </c>
      <c r="T3139" s="167" t="s">
        <v>3587</v>
      </c>
      <c r="U3139" s="169" t="s">
        <v>3588</v>
      </c>
      <c r="V3139" s="167" t="s">
        <v>5973</v>
      </c>
      <c r="W3139" s="167" t="s">
        <v>5974</v>
      </c>
      <c r="X3139" s="170" t="s">
        <v>3533</v>
      </c>
      <c r="Y3139" s="171" t="s">
        <v>3227</v>
      </c>
      <c r="Z3139" s="167" t="s">
        <v>918</v>
      </c>
      <c r="AA3139" s="176">
        <v>800</v>
      </c>
      <c r="AB3139" s="167" t="s">
        <v>11254</v>
      </c>
      <c r="AC3139" s="176">
        <v>800</v>
      </c>
      <c r="AD3139" s="167" t="s">
        <v>11254</v>
      </c>
      <c r="AE3139" s="176">
        <v>4760</v>
      </c>
    </row>
    <row r="3140" spans="1:31">
      <c r="A3140" s="178">
        <v>108299699430</v>
      </c>
      <c r="B3140" s="166">
        <v>46175</v>
      </c>
      <c r="C3140" s="167" t="s">
        <v>3524</v>
      </c>
      <c r="D3140" s="167" t="s">
        <v>3525</v>
      </c>
      <c r="E3140" s="167" t="s">
        <v>3526</v>
      </c>
      <c r="F3140" s="167" t="s">
        <v>3501</v>
      </c>
      <c r="G3140" s="167" t="s">
        <v>3502</v>
      </c>
      <c r="H3140" s="168">
        <v>46176</v>
      </c>
      <c r="I3140" s="167" t="s">
        <v>7518</v>
      </c>
      <c r="J3140" s="169">
        <v>26143</v>
      </c>
      <c r="K3140" s="167" t="s">
        <v>55</v>
      </c>
      <c r="L3140" s="169">
        <v>2</v>
      </c>
      <c r="M3140" s="167" t="s">
        <v>3504</v>
      </c>
      <c r="N3140" s="169">
        <v>750</v>
      </c>
      <c r="O3140" s="167" t="s">
        <v>3505</v>
      </c>
      <c r="P3140" s="167"/>
      <c r="Q3140" s="167" t="s">
        <v>3506</v>
      </c>
      <c r="R3140" s="167" t="s">
        <v>3528</v>
      </c>
      <c r="S3140" s="169">
        <v>1</v>
      </c>
      <c r="T3140" s="167" t="s">
        <v>3529</v>
      </c>
      <c r="U3140" s="169" t="s">
        <v>3530</v>
      </c>
      <c r="V3140" s="167" t="s">
        <v>7519</v>
      </c>
      <c r="W3140" s="167" t="s">
        <v>3566</v>
      </c>
      <c r="X3140" s="170" t="s">
        <v>157</v>
      </c>
      <c r="Y3140" s="171" t="s">
        <v>3228</v>
      </c>
      <c r="Z3140" s="167" t="s">
        <v>921</v>
      </c>
      <c r="AA3140" s="176">
        <v>300106</v>
      </c>
      <c r="AB3140" s="167" t="s">
        <v>11254</v>
      </c>
      <c r="AC3140" s="176">
        <v>300106</v>
      </c>
      <c r="AD3140" s="167" t="s">
        <v>11254</v>
      </c>
      <c r="AE3140" s="176">
        <v>2013711.26</v>
      </c>
    </row>
    <row r="3141" spans="1:31">
      <c r="A3141" s="178">
        <v>108300127460</v>
      </c>
      <c r="B3141" s="166">
        <v>46175</v>
      </c>
      <c r="C3141" s="167" t="s">
        <v>3524</v>
      </c>
      <c r="D3141" s="167" t="s">
        <v>3525</v>
      </c>
      <c r="E3141" s="167" t="s">
        <v>3526</v>
      </c>
      <c r="F3141" s="167" t="s">
        <v>3501</v>
      </c>
      <c r="G3141" s="167" t="s">
        <v>3502</v>
      </c>
      <c r="H3141" s="168">
        <v>46176</v>
      </c>
      <c r="I3141" s="167"/>
      <c r="J3141" s="169">
        <v>26143</v>
      </c>
      <c r="K3141" s="167" t="s">
        <v>55</v>
      </c>
      <c r="L3141" s="169">
        <v>1</v>
      </c>
      <c r="M3141" s="167" t="s">
        <v>3513</v>
      </c>
      <c r="N3141" s="169">
        <v>2.2999999999999998</v>
      </c>
      <c r="O3141" s="167" t="s">
        <v>3505</v>
      </c>
      <c r="P3141" s="167"/>
      <c r="Q3141" s="167" t="s">
        <v>3514</v>
      </c>
      <c r="R3141" s="167" t="s">
        <v>3528</v>
      </c>
      <c r="S3141" s="169">
        <v>1</v>
      </c>
      <c r="T3141" s="167" t="s">
        <v>3560</v>
      </c>
      <c r="U3141" s="169" t="s">
        <v>3561</v>
      </c>
      <c r="V3141" s="167" t="s">
        <v>7520</v>
      </c>
      <c r="W3141" s="167" t="s">
        <v>7521</v>
      </c>
      <c r="X3141" s="170" t="s">
        <v>159</v>
      </c>
      <c r="Y3141" s="171" t="s">
        <v>3229</v>
      </c>
      <c r="Z3141" s="167" t="s">
        <v>924</v>
      </c>
      <c r="AA3141" s="176">
        <v>48000</v>
      </c>
      <c r="AB3141" s="167" t="s">
        <v>11254</v>
      </c>
      <c r="AC3141" s="176">
        <v>48000</v>
      </c>
      <c r="AD3141" s="167" t="s">
        <v>11254</v>
      </c>
      <c r="AE3141" s="176">
        <v>2788.8</v>
      </c>
    </row>
    <row r="3142" spans="1:31">
      <c r="A3142" s="178">
        <v>108300854540</v>
      </c>
      <c r="B3142" s="166">
        <v>46175</v>
      </c>
      <c r="C3142" s="167" t="s">
        <v>3524</v>
      </c>
      <c r="D3142" s="167" t="s">
        <v>3525</v>
      </c>
      <c r="E3142" s="167" t="s">
        <v>3526</v>
      </c>
      <c r="F3142" s="167" t="s">
        <v>3501</v>
      </c>
      <c r="G3142" s="167" t="s">
        <v>3502</v>
      </c>
      <c r="H3142" s="168">
        <v>46176</v>
      </c>
      <c r="I3142" s="167"/>
      <c r="J3142" s="169">
        <v>26143</v>
      </c>
      <c r="K3142" s="167" t="s">
        <v>55</v>
      </c>
      <c r="L3142" s="169">
        <v>1</v>
      </c>
      <c r="M3142" s="167" t="s">
        <v>3513</v>
      </c>
      <c r="N3142" s="169">
        <v>8.1999999999999993</v>
      </c>
      <c r="O3142" s="167" t="s">
        <v>3505</v>
      </c>
      <c r="P3142" s="167"/>
      <c r="Q3142" s="167" t="s">
        <v>3514</v>
      </c>
      <c r="R3142" s="167" t="s">
        <v>3528</v>
      </c>
      <c r="S3142" s="169">
        <v>10</v>
      </c>
      <c r="T3142" s="167" t="s">
        <v>3560</v>
      </c>
      <c r="U3142" s="169" t="s">
        <v>3561</v>
      </c>
      <c r="V3142" s="167" t="s">
        <v>7522</v>
      </c>
      <c r="W3142" s="167" t="s">
        <v>7523</v>
      </c>
      <c r="X3142" s="170" t="s">
        <v>159</v>
      </c>
      <c r="Y3142" s="171" t="s">
        <v>3230</v>
      </c>
      <c r="Z3142" s="167" t="s">
        <v>927</v>
      </c>
      <c r="AA3142" s="176">
        <v>1000</v>
      </c>
      <c r="AB3142" s="167" t="s">
        <v>11254</v>
      </c>
      <c r="AC3142" s="176">
        <v>1000</v>
      </c>
      <c r="AD3142" s="167" t="s">
        <v>11254</v>
      </c>
      <c r="AE3142" s="176">
        <v>32.229999999999997</v>
      </c>
    </row>
    <row r="3143" spans="1:31">
      <c r="A3143" s="178">
        <v>108300854540</v>
      </c>
      <c r="B3143" s="166">
        <v>46175</v>
      </c>
      <c r="C3143" s="167" t="s">
        <v>3524</v>
      </c>
      <c r="D3143" s="167" t="s">
        <v>3525</v>
      </c>
      <c r="E3143" s="167" t="s">
        <v>3526</v>
      </c>
      <c r="F3143" s="167" t="s">
        <v>3501</v>
      </c>
      <c r="G3143" s="167" t="s">
        <v>3502</v>
      </c>
      <c r="H3143" s="168">
        <v>46176</v>
      </c>
      <c r="I3143" s="167"/>
      <c r="J3143" s="169">
        <v>26143</v>
      </c>
      <c r="K3143" s="167" t="s">
        <v>55</v>
      </c>
      <c r="L3143" s="169">
        <v>1</v>
      </c>
      <c r="M3143" s="167" t="s">
        <v>3513</v>
      </c>
      <c r="N3143" s="169">
        <v>8.1999999999999993</v>
      </c>
      <c r="O3143" s="167" t="s">
        <v>3505</v>
      </c>
      <c r="P3143" s="167"/>
      <c r="Q3143" s="167" t="s">
        <v>3514</v>
      </c>
      <c r="R3143" s="167" t="s">
        <v>3528</v>
      </c>
      <c r="S3143" s="169">
        <v>9</v>
      </c>
      <c r="T3143" s="167" t="s">
        <v>3535</v>
      </c>
      <c r="U3143" s="169" t="s">
        <v>3536</v>
      </c>
      <c r="V3143" s="167" t="s">
        <v>7524</v>
      </c>
      <c r="W3143" s="167" t="s">
        <v>7402</v>
      </c>
      <c r="X3143" s="170" t="s">
        <v>159</v>
      </c>
      <c r="Y3143" s="171" t="s">
        <v>3230</v>
      </c>
      <c r="Z3143" s="167" t="s">
        <v>927</v>
      </c>
      <c r="AA3143" s="176">
        <v>10000</v>
      </c>
      <c r="AB3143" s="167" t="s">
        <v>11254</v>
      </c>
      <c r="AC3143" s="176">
        <v>10000</v>
      </c>
      <c r="AD3143" s="167" t="s">
        <v>11254</v>
      </c>
      <c r="AE3143" s="176">
        <v>31</v>
      </c>
    </row>
    <row r="3144" spans="1:31">
      <c r="A3144" s="178">
        <v>108300854540</v>
      </c>
      <c r="B3144" s="166">
        <v>46175</v>
      </c>
      <c r="C3144" s="167" t="s">
        <v>3524</v>
      </c>
      <c r="D3144" s="167" t="s">
        <v>3525</v>
      </c>
      <c r="E3144" s="167" t="s">
        <v>3526</v>
      </c>
      <c r="F3144" s="167" t="s">
        <v>3501</v>
      </c>
      <c r="G3144" s="167" t="s">
        <v>3502</v>
      </c>
      <c r="H3144" s="168">
        <v>46176</v>
      </c>
      <c r="I3144" s="167"/>
      <c r="J3144" s="169">
        <v>26143</v>
      </c>
      <c r="K3144" s="167" t="s">
        <v>55</v>
      </c>
      <c r="L3144" s="169">
        <v>1</v>
      </c>
      <c r="M3144" s="167" t="s">
        <v>3513</v>
      </c>
      <c r="N3144" s="169">
        <v>8.1999999999999993</v>
      </c>
      <c r="O3144" s="167" t="s">
        <v>3505</v>
      </c>
      <c r="P3144" s="167"/>
      <c r="Q3144" s="167" t="s">
        <v>3514</v>
      </c>
      <c r="R3144" s="167" t="s">
        <v>3528</v>
      </c>
      <c r="S3144" s="169">
        <v>8</v>
      </c>
      <c r="T3144" s="167" t="s">
        <v>3560</v>
      </c>
      <c r="U3144" s="169" t="s">
        <v>3561</v>
      </c>
      <c r="V3144" s="167" t="s">
        <v>7525</v>
      </c>
      <c r="W3144" s="167" t="s">
        <v>7526</v>
      </c>
      <c r="X3144" s="170" t="s">
        <v>159</v>
      </c>
      <c r="Y3144" s="171" t="s">
        <v>3230</v>
      </c>
      <c r="Z3144" s="167" t="s">
        <v>927</v>
      </c>
      <c r="AA3144" s="176">
        <v>4000</v>
      </c>
      <c r="AB3144" s="167" t="s">
        <v>11254</v>
      </c>
      <c r="AC3144" s="176">
        <v>4000</v>
      </c>
      <c r="AD3144" s="167" t="s">
        <v>11254</v>
      </c>
      <c r="AE3144" s="176">
        <v>8280</v>
      </c>
    </row>
    <row r="3145" spans="1:31">
      <c r="A3145" s="178">
        <v>108300854540</v>
      </c>
      <c r="B3145" s="166">
        <v>46175</v>
      </c>
      <c r="C3145" s="167" t="s">
        <v>3524</v>
      </c>
      <c r="D3145" s="167" t="s">
        <v>3525</v>
      </c>
      <c r="E3145" s="167" t="s">
        <v>3526</v>
      </c>
      <c r="F3145" s="167" t="s">
        <v>3501</v>
      </c>
      <c r="G3145" s="167" t="s">
        <v>3502</v>
      </c>
      <c r="H3145" s="168">
        <v>46176</v>
      </c>
      <c r="I3145" s="167"/>
      <c r="J3145" s="169">
        <v>26143</v>
      </c>
      <c r="K3145" s="167" t="s">
        <v>55</v>
      </c>
      <c r="L3145" s="169">
        <v>1</v>
      </c>
      <c r="M3145" s="167" t="s">
        <v>3513</v>
      </c>
      <c r="N3145" s="169">
        <v>8.1999999999999993</v>
      </c>
      <c r="O3145" s="167" t="s">
        <v>3505</v>
      </c>
      <c r="P3145" s="167"/>
      <c r="Q3145" s="167" t="s">
        <v>3514</v>
      </c>
      <c r="R3145" s="167" t="s">
        <v>3528</v>
      </c>
      <c r="S3145" s="169">
        <v>7</v>
      </c>
      <c r="T3145" s="167" t="s">
        <v>3535</v>
      </c>
      <c r="U3145" s="169" t="s">
        <v>3536</v>
      </c>
      <c r="V3145" s="167" t="s">
        <v>7527</v>
      </c>
      <c r="W3145" s="167" t="s">
        <v>7528</v>
      </c>
      <c r="X3145" s="170" t="s">
        <v>160</v>
      </c>
      <c r="Y3145" s="171" t="s">
        <v>3230</v>
      </c>
      <c r="Z3145" s="167" t="s">
        <v>927</v>
      </c>
      <c r="AA3145" s="176">
        <v>1000</v>
      </c>
      <c r="AB3145" s="167" t="s">
        <v>11254</v>
      </c>
      <c r="AC3145" s="176">
        <v>1000</v>
      </c>
      <c r="AD3145" s="167" t="s">
        <v>11254</v>
      </c>
      <c r="AE3145" s="176">
        <v>9.06</v>
      </c>
    </row>
    <row r="3146" spans="1:31">
      <c r="A3146" s="178">
        <v>108300854540</v>
      </c>
      <c r="B3146" s="166">
        <v>46175</v>
      </c>
      <c r="C3146" s="167" t="s">
        <v>3524</v>
      </c>
      <c r="D3146" s="167" t="s">
        <v>3525</v>
      </c>
      <c r="E3146" s="167" t="s">
        <v>3526</v>
      </c>
      <c r="F3146" s="167" t="s">
        <v>3501</v>
      </c>
      <c r="G3146" s="167" t="s">
        <v>3502</v>
      </c>
      <c r="H3146" s="168">
        <v>46176</v>
      </c>
      <c r="I3146" s="167"/>
      <c r="J3146" s="169">
        <v>26143</v>
      </c>
      <c r="K3146" s="167" t="s">
        <v>55</v>
      </c>
      <c r="L3146" s="169">
        <v>1</v>
      </c>
      <c r="M3146" s="167" t="s">
        <v>3513</v>
      </c>
      <c r="N3146" s="169">
        <v>8.1999999999999993</v>
      </c>
      <c r="O3146" s="167" t="s">
        <v>3505</v>
      </c>
      <c r="P3146" s="167"/>
      <c r="Q3146" s="167" t="s">
        <v>3514</v>
      </c>
      <c r="R3146" s="167" t="s">
        <v>3528</v>
      </c>
      <c r="S3146" s="169">
        <v>6</v>
      </c>
      <c r="T3146" s="167" t="s">
        <v>3717</v>
      </c>
      <c r="U3146" s="169" t="s">
        <v>3718</v>
      </c>
      <c r="V3146" s="167" t="s">
        <v>7529</v>
      </c>
      <c r="W3146" s="167" t="s">
        <v>6402</v>
      </c>
      <c r="X3146" s="170" t="s">
        <v>165</v>
      </c>
      <c r="Y3146" s="171" t="s">
        <v>3230</v>
      </c>
      <c r="Z3146" s="167" t="s">
        <v>927</v>
      </c>
      <c r="AA3146" s="176">
        <v>500</v>
      </c>
      <c r="AB3146" s="167" t="s">
        <v>11254</v>
      </c>
      <c r="AC3146" s="176">
        <v>500</v>
      </c>
      <c r="AD3146" s="167" t="s">
        <v>11254</v>
      </c>
      <c r="AE3146" s="176">
        <v>305.5</v>
      </c>
    </row>
    <row r="3147" spans="1:31">
      <c r="A3147" s="178">
        <v>108300854540</v>
      </c>
      <c r="B3147" s="166">
        <v>46175</v>
      </c>
      <c r="C3147" s="167" t="s">
        <v>3524</v>
      </c>
      <c r="D3147" s="167" t="s">
        <v>3525</v>
      </c>
      <c r="E3147" s="167" t="s">
        <v>3526</v>
      </c>
      <c r="F3147" s="167" t="s">
        <v>3501</v>
      </c>
      <c r="G3147" s="167" t="s">
        <v>3502</v>
      </c>
      <c r="H3147" s="168">
        <v>46176</v>
      </c>
      <c r="I3147" s="167"/>
      <c r="J3147" s="169">
        <v>26143</v>
      </c>
      <c r="K3147" s="167" t="s">
        <v>55</v>
      </c>
      <c r="L3147" s="169">
        <v>1</v>
      </c>
      <c r="M3147" s="167" t="s">
        <v>3513</v>
      </c>
      <c r="N3147" s="169">
        <v>8.1999999999999993</v>
      </c>
      <c r="O3147" s="167" t="s">
        <v>3505</v>
      </c>
      <c r="P3147" s="167"/>
      <c r="Q3147" s="167" t="s">
        <v>3514</v>
      </c>
      <c r="R3147" s="167" t="s">
        <v>3528</v>
      </c>
      <c r="S3147" s="169">
        <v>5</v>
      </c>
      <c r="T3147" s="167" t="s">
        <v>3560</v>
      </c>
      <c r="U3147" s="169" t="s">
        <v>3561</v>
      </c>
      <c r="V3147" s="167" t="s">
        <v>7530</v>
      </c>
      <c r="W3147" s="167" t="s">
        <v>7531</v>
      </c>
      <c r="X3147" s="170" t="s">
        <v>165</v>
      </c>
      <c r="Y3147" s="171" t="s">
        <v>3230</v>
      </c>
      <c r="Z3147" s="167" t="s">
        <v>927</v>
      </c>
      <c r="AA3147" s="176">
        <v>1300</v>
      </c>
      <c r="AB3147" s="167" t="s">
        <v>11254</v>
      </c>
      <c r="AC3147" s="176">
        <v>1300</v>
      </c>
      <c r="AD3147" s="167" t="s">
        <v>11254</v>
      </c>
      <c r="AE3147" s="176">
        <v>58.58</v>
      </c>
    </row>
    <row r="3148" spans="1:31">
      <c r="A3148" s="178">
        <v>108300854540</v>
      </c>
      <c r="B3148" s="166">
        <v>46175</v>
      </c>
      <c r="C3148" s="167" t="s">
        <v>3524</v>
      </c>
      <c r="D3148" s="167" t="s">
        <v>3525</v>
      </c>
      <c r="E3148" s="167" t="s">
        <v>3526</v>
      </c>
      <c r="F3148" s="167" t="s">
        <v>3501</v>
      </c>
      <c r="G3148" s="167" t="s">
        <v>3502</v>
      </c>
      <c r="H3148" s="168">
        <v>46176</v>
      </c>
      <c r="I3148" s="167"/>
      <c r="J3148" s="169">
        <v>26143</v>
      </c>
      <c r="K3148" s="167" t="s">
        <v>55</v>
      </c>
      <c r="L3148" s="169">
        <v>1</v>
      </c>
      <c r="M3148" s="167" t="s">
        <v>3513</v>
      </c>
      <c r="N3148" s="169">
        <v>8.1999999999999993</v>
      </c>
      <c r="O3148" s="167" t="s">
        <v>3505</v>
      </c>
      <c r="P3148" s="167"/>
      <c r="Q3148" s="167" t="s">
        <v>3514</v>
      </c>
      <c r="R3148" s="167" t="s">
        <v>3528</v>
      </c>
      <c r="S3148" s="169">
        <v>4</v>
      </c>
      <c r="T3148" s="167" t="s">
        <v>3560</v>
      </c>
      <c r="U3148" s="169" t="s">
        <v>3561</v>
      </c>
      <c r="V3148" s="167" t="s">
        <v>7532</v>
      </c>
      <c r="W3148" s="167" t="s">
        <v>7533</v>
      </c>
      <c r="X3148" s="170" t="s">
        <v>160</v>
      </c>
      <c r="Y3148" s="171" t="s">
        <v>3230</v>
      </c>
      <c r="Z3148" s="167" t="s">
        <v>927</v>
      </c>
      <c r="AA3148" s="176">
        <v>1000</v>
      </c>
      <c r="AB3148" s="167" t="s">
        <v>11254</v>
      </c>
      <c r="AC3148" s="176">
        <v>1000</v>
      </c>
      <c r="AD3148" s="167" t="s">
        <v>11254</v>
      </c>
      <c r="AE3148" s="176">
        <v>86</v>
      </c>
    </row>
    <row r="3149" spans="1:31">
      <c r="A3149" s="178">
        <v>108300854540</v>
      </c>
      <c r="B3149" s="166">
        <v>46175</v>
      </c>
      <c r="C3149" s="167" t="s">
        <v>3524</v>
      </c>
      <c r="D3149" s="167" t="s">
        <v>3525</v>
      </c>
      <c r="E3149" s="167" t="s">
        <v>3526</v>
      </c>
      <c r="F3149" s="167" t="s">
        <v>3501</v>
      </c>
      <c r="G3149" s="167" t="s">
        <v>3502</v>
      </c>
      <c r="H3149" s="168">
        <v>46176</v>
      </c>
      <c r="I3149" s="167"/>
      <c r="J3149" s="169">
        <v>26143</v>
      </c>
      <c r="K3149" s="167" t="s">
        <v>55</v>
      </c>
      <c r="L3149" s="169">
        <v>1</v>
      </c>
      <c r="M3149" s="167" t="s">
        <v>3513</v>
      </c>
      <c r="N3149" s="169">
        <v>8.1999999999999993</v>
      </c>
      <c r="O3149" s="167" t="s">
        <v>3505</v>
      </c>
      <c r="P3149" s="167"/>
      <c r="Q3149" s="167" t="s">
        <v>3514</v>
      </c>
      <c r="R3149" s="167" t="s">
        <v>3528</v>
      </c>
      <c r="S3149" s="169">
        <v>3</v>
      </c>
      <c r="T3149" s="167" t="s">
        <v>3529</v>
      </c>
      <c r="U3149" s="169" t="s">
        <v>3530</v>
      </c>
      <c r="V3149" s="167" t="s">
        <v>7534</v>
      </c>
      <c r="W3149" s="167" t="s">
        <v>5633</v>
      </c>
      <c r="X3149" s="170" t="s">
        <v>157</v>
      </c>
      <c r="Y3149" s="171" t="s">
        <v>3230</v>
      </c>
      <c r="Z3149" s="167" t="s">
        <v>927</v>
      </c>
      <c r="AA3149" s="176">
        <v>853</v>
      </c>
      <c r="AB3149" s="167" t="s">
        <v>11254</v>
      </c>
      <c r="AC3149" s="176">
        <v>853</v>
      </c>
      <c r="AD3149" s="167" t="s">
        <v>11254</v>
      </c>
      <c r="AE3149" s="176">
        <v>644.04999999999995</v>
      </c>
    </row>
    <row r="3150" spans="1:31">
      <c r="A3150" s="178">
        <v>108300854540</v>
      </c>
      <c r="B3150" s="166">
        <v>46175</v>
      </c>
      <c r="C3150" s="167" t="s">
        <v>3524</v>
      </c>
      <c r="D3150" s="167" t="s">
        <v>3525</v>
      </c>
      <c r="E3150" s="167" t="s">
        <v>3526</v>
      </c>
      <c r="F3150" s="167" t="s">
        <v>3501</v>
      </c>
      <c r="G3150" s="167" t="s">
        <v>3502</v>
      </c>
      <c r="H3150" s="168">
        <v>46176</v>
      </c>
      <c r="I3150" s="167"/>
      <c r="J3150" s="169">
        <v>26143</v>
      </c>
      <c r="K3150" s="167" t="s">
        <v>55</v>
      </c>
      <c r="L3150" s="169">
        <v>1</v>
      </c>
      <c r="M3150" s="167" t="s">
        <v>3513</v>
      </c>
      <c r="N3150" s="169">
        <v>8.1999999999999993</v>
      </c>
      <c r="O3150" s="167" t="s">
        <v>3505</v>
      </c>
      <c r="P3150" s="167"/>
      <c r="Q3150" s="167" t="s">
        <v>3514</v>
      </c>
      <c r="R3150" s="167" t="s">
        <v>3528</v>
      </c>
      <c r="S3150" s="169">
        <v>2</v>
      </c>
      <c r="T3150" s="167" t="s">
        <v>3717</v>
      </c>
      <c r="U3150" s="169" t="s">
        <v>3718</v>
      </c>
      <c r="V3150" s="167" t="s">
        <v>7535</v>
      </c>
      <c r="W3150" s="167" t="s">
        <v>7536</v>
      </c>
      <c r="X3150" s="170" t="s">
        <v>165</v>
      </c>
      <c r="Y3150" s="171" t="s">
        <v>3230</v>
      </c>
      <c r="Z3150" s="167" t="s">
        <v>927</v>
      </c>
      <c r="AA3150" s="176">
        <v>500</v>
      </c>
      <c r="AB3150" s="167" t="s">
        <v>11254</v>
      </c>
      <c r="AC3150" s="176">
        <v>500</v>
      </c>
      <c r="AD3150" s="167" t="s">
        <v>11254</v>
      </c>
      <c r="AE3150" s="176">
        <v>344</v>
      </c>
    </row>
    <row r="3151" spans="1:31">
      <c r="A3151" s="178">
        <v>108300854540</v>
      </c>
      <c r="B3151" s="166">
        <v>46175</v>
      </c>
      <c r="C3151" s="167" t="s">
        <v>3524</v>
      </c>
      <c r="D3151" s="167" t="s">
        <v>3525</v>
      </c>
      <c r="E3151" s="167" t="s">
        <v>3526</v>
      </c>
      <c r="F3151" s="167" t="s">
        <v>3501</v>
      </c>
      <c r="G3151" s="167" t="s">
        <v>3502</v>
      </c>
      <c r="H3151" s="168">
        <v>46176</v>
      </c>
      <c r="I3151" s="167"/>
      <c r="J3151" s="169">
        <v>26143</v>
      </c>
      <c r="K3151" s="167" t="s">
        <v>55</v>
      </c>
      <c r="L3151" s="169">
        <v>1</v>
      </c>
      <c r="M3151" s="167" t="s">
        <v>3513</v>
      </c>
      <c r="N3151" s="169">
        <v>8.1999999999999993</v>
      </c>
      <c r="O3151" s="167" t="s">
        <v>3505</v>
      </c>
      <c r="P3151" s="167"/>
      <c r="Q3151" s="167" t="s">
        <v>3514</v>
      </c>
      <c r="R3151" s="167" t="s">
        <v>3528</v>
      </c>
      <c r="S3151" s="169">
        <v>1</v>
      </c>
      <c r="T3151" s="167" t="s">
        <v>3545</v>
      </c>
      <c r="U3151" s="169" t="s">
        <v>3546</v>
      </c>
      <c r="V3151" s="167" t="s">
        <v>7537</v>
      </c>
      <c r="W3151" s="167" t="s">
        <v>7538</v>
      </c>
      <c r="X3151" s="170" t="s">
        <v>160</v>
      </c>
      <c r="Y3151" s="171" t="s">
        <v>3230</v>
      </c>
      <c r="Z3151" s="167" t="s">
        <v>927</v>
      </c>
      <c r="AA3151" s="176">
        <v>200</v>
      </c>
      <c r="AB3151" s="167" t="s">
        <v>11254</v>
      </c>
      <c r="AC3151" s="176">
        <v>200</v>
      </c>
      <c r="AD3151" s="167" t="s">
        <v>11254</v>
      </c>
      <c r="AE3151" s="176">
        <v>239.11</v>
      </c>
    </row>
    <row r="3152" spans="1:31">
      <c r="A3152" s="178">
        <v>108301127060</v>
      </c>
      <c r="B3152" s="166">
        <v>46175</v>
      </c>
      <c r="C3152" s="167" t="s">
        <v>3524</v>
      </c>
      <c r="D3152" s="167" t="s">
        <v>3525</v>
      </c>
      <c r="E3152" s="167" t="s">
        <v>3526</v>
      </c>
      <c r="F3152" s="167" t="s">
        <v>3501</v>
      </c>
      <c r="G3152" s="167" t="s">
        <v>3502</v>
      </c>
      <c r="H3152" s="168">
        <v>46175</v>
      </c>
      <c r="I3152" s="167"/>
      <c r="J3152" s="169">
        <v>26143</v>
      </c>
      <c r="K3152" s="167" t="s">
        <v>55</v>
      </c>
      <c r="L3152" s="169">
        <v>3</v>
      </c>
      <c r="M3152" s="167" t="s">
        <v>3513</v>
      </c>
      <c r="N3152" s="169">
        <v>45.9</v>
      </c>
      <c r="O3152" s="167" t="s">
        <v>3505</v>
      </c>
      <c r="P3152" s="167"/>
      <c r="Q3152" s="167" t="s">
        <v>3514</v>
      </c>
      <c r="R3152" s="167" t="s">
        <v>3528</v>
      </c>
      <c r="S3152" s="169">
        <v>26</v>
      </c>
      <c r="T3152" s="167" t="s">
        <v>3529</v>
      </c>
      <c r="U3152" s="169" t="s">
        <v>3530</v>
      </c>
      <c r="V3152" s="167" t="s">
        <v>3792</v>
      </c>
      <c r="W3152" s="167" t="s">
        <v>3793</v>
      </c>
      <c r="X3152" s="170" t="s">
        <v>159</v>
      </c>
      <c r="Y3152" s="171" t="s">
        <v>3231</v>
      </c>
      <c r="Z3152" s="167" t="s">
        <v>929</v>
      </c>
      <c r="AA3152" s="176">
        <v>4487</v>
      </c>
      <c r="AB3152" s="167" t="s">
        <v>11254</v>
      </c>
      <c r="AC3152" s="176">
        <v>4487</v>
      </c>
      <c r="AD3152" s="167" t="s">
        <v>11254</v>
      </c>
      <c r="AE3152" s="176">
        <v>3468.2714999999998</v>
      </c>
    </row>
    <row r="3153" spans="1:31">
      <c r="A3153" s="178">
        <v>108301127060</v>
      </c>
      <c r="B3153" s="166">
        <v>46175</v>
      </c>
      <c r="C3153" s="167" t="s">
        <v>3524</v>
      </c>
      <c r="D3153" s="167" t="s">
        <v>3525</v>
      </c>
      <c r="E3153" s="167" t="s">
        <v>3526</v>
      </c>
      <c r="F3153" s="167" t="s">
        <v>3501</v>
      </c>
      <c r="G3153" s="167" t="s">
        <v>3502</v>
      </c>
      <c r="H3153" s="168">
        <v>46175</v>
      </c>
      <c r="I3153" s="167"/>
      <c r="J3153" s="169">
        <v>26143</v>
      </c>
      <c r="K3153" s="167" t="s">
        <v>55</v>
      </c>
      <c r="L3153" s="169">
        <v>3</v>
      </c>
      <c r="M3153" s="167" t="s">
        <v>3513</v>
      </c>
      <c r="N3153" s="169">
        <v>45.9</v>
      </c>
      <c r="O3153" s="167" t="s">
        <v>3505</v>
      </c>
      <c r="P3153" s="167"/>
      <c r="Q3153" s="167" t="s">
        <v>3514</v>
      </c>
      <c r="R3153" s="167" t="s">
        <v>3528</v>
      </c>
      <c r="S3153" s="169">
        <v>25</v>
      </c>
      <c r="T3153" s="167" t="s">
        <v>4201</v>
      </c>
      <c r="U3153" s="169" t="s">
        <v>4202</v>
      </c>
      <c r="V3153" s="167" t="s">
        <v>7539</v>
      </c>
      <c r="W3153" s="167" t="s">
        <v>4204</v>
      </c>
      <c r="X3153" s="170" t="s">
        <v>159</v>
      </c>
      <c r="Y3153" s="171" t="s">
        <v>3231</v>
      </c>
      <c r="Z3153" s="167" t="s">
        <v>929</v>
      </c>
      <c r="AA3153" s="176">
        <v>15</v>
      </c>
      <c r="AB3153" s="167" t="s">
        <v>11254</v>
      </c>
      <c r="AC3153" s="176">
        <v>1.94</v>
      </c>
      <c r="AD3153" s="167" t="s">
        <v>11256</v>
      </c>
      <c r="AE3153" s="176">
        <v>7440.3</v>
      </c>
    </row>
    <row r="3154" spans="1:31">
      <c r="A3154" s="178">
        <v>108301127060</v>
      </c>
      <c r="B3154" s="166">
        <v>46175</v>
      </c>
      <c r="C3154" s="167" t="s">
        <v>3524</v>
      </c>
      <c r="D3154" s="167" t="s">
        <v>3525</v>
      </c>
      <c r="E3154" s="167" t="s">
        <v>3526</v>
      </c>
      <c r="F3154" s="167" t="s">
        <v>3501</v>
      </c>
      <c r="G3154" s="167" t="s">
        <v>3502</v>
      </c>
      <c r="H3154" s="168">
        <v>46175</v>
      </c>
      <c r="I3154" s="167"/>
      <c r="J3154" s="169">
        <v>26143</v>
      </c>
      <c r="K3154" s="167" t="s">
        <v>55</v>
      </c>
      <c r="L3154" s="169">
        <v>3</v>
      </c>
      <c r="M3154" s="167" t="s">
        <v>3513</v>
      </c>
      <c r="N3154" s="169">
        <v>45.9</v>
      </c>
      <c r="O3154" s="167" t="s">
        <v>3505</v>
      </c>
      <c r="P3154" s="167"/>
      <c r="Q3154" s="167" t="s">
        <v>3514</v>
      </c>
      <c r="R3154" s="167" t="s">
        <v>3528</v>
      </c>
      <c r="S3154" s="169">
        <v>24</v>
      </c>
      <c r="T3154" s="167" t="s">
        <v>3560</v>
      </c>
      <c r="U3154" s="169" t="s">
        <v>3561</v>
      </c>
      <c r="V3154" s="167" t="s">
        <v>6777</v>
      </c>
      <c r="W3154" s="167" t="s">
        <v>6778</v>
      </c>
      <c r="X3154" s="170" t="s">
        <v>159</v>
      </c>
      <c r="Y3154" s="171" t="s">
        <v>3231</v>
      </c>
      <c r="Z3154" s="167" t="s">
        <v>929</v>
      </c>
      <c r="AA3154" s="176">
        <v>30000</v>
      </c>
      <c r="AB3154" s="167" t="s">
        <v>11254</v>
      </c>
      <c r="AC3154" s="176">
        <v>30000</v>
      </c>
      <c r="AD3154" s="167" t="s">
        <v>11254</v>
      </c>
      <c r="AE3154" s="176">
        <v>120</v>
      </c>
    </row>
    <row r="3155" spans="1:31">
      <c r="A3155" s="178">
        <v>108301127060</v>
      </c>
      <c r="B3155" s="166">
        <v>46175</v>
      </c>
      <c r="C3155" s="167" t="s">
        <v>3524</v>
      </c>
      <c r="D3155" s="167" t="s">
        <v>3525</v>
      </c>
      <c r="E3155" s="167" t="s">
        <v>3526</v>
      </c>
      <c r="F3155" s="167" t="s">
        <v>3501</v>
      </c>
      <c r="G3155" s="167" t="s">
        <v>3502</v>
      </c>
      <c r="H3155" s="168">
        <v>46175</v>
      </c>
      <c r="I3155" s="167"/>
      <c r="J3155" s="169">
        <v>26143</v>
      </c>
      <c r="K3155" s="167" t="s">
        <v>55</v>
      </c>
      <c r="L3155" s="169">
        <v>3</v>
      </c>
      <c r="M3155" s="167" t="s">
        <v>3513</v>
      </c>
      <c r="N3155" s="169">
        <v>45.9</v>
      </c>
      <c r="O3155" s="167" t="s">
        <v>3505</v>
      </c>
      <c r="P3155" s="167"/>
      <c r="Q3155" s="167" t="s">
        <v>3514</v>
      </c>
      <c r="R3155" s="167" t="s">
        <v>3528</v>
      </c>
      <c r="S3155" s="169">
        <v>23</v>
      </c>
      <c r="T3155" s="167" t="s">
        <v>3560</v>
      </c>
      <c r="U3155" s="169" t="s">
        <v>3561</v>
      </c>
      <c r="V3155" s="167" t="s">
        <v>7540</v>
      </c>
      <c r="W3155" s="167" t="s">
        <v>7541</v>
      </c>
      <c r="X3155" s="170" t="s">
        <v>165</v>
      </c>
      <c r="Y3155" s="171" t="s">
        <v>3231</v>
      </c>
      <c r="Z3155" s="167" t="s">
        <v>929</v>
      </c>
      <c r="AA3155" s="176">
        <v>9000</v>
      </c>
      <c r="AB3155" s="167" t="s">
        <v>11254</v>
      </c>
      <c r="AC3155" s="176">
        <v>9000</v>
      </c>
      <c r="AD3155" s="167" t="s">
        <v>11254</v>
      </c>
      <c r="AE3155" s="176">
        <v>369</v>
      </c>
    </row>
    <row r="3156" spans="1:31">
      <c r="A3156" s="178">
        <v>108301127060</v>
      </c>
      <c r="B3156" s="166">
        <v>46175</v>
      </c>
      <c r="C3156" s="167" t="s">
        <v>3524</v>
      </c>
      <c r="D3156" s="167" t="s">
        <v>3525</v>
      </c>
      <c r="E3156" s="167" t="s">
        <v>3526</v>
      </c>
      <c r="F3156" s="167" t="s">
        <v>3501</v>
      </c>
      <c r="G3156" s="167" t="s">
        <v>3502</v>
      </c>
      <c r="H3156" s="168">
        <v>46175</v>
      </c>
      <c r="I3156" s="167"/>
      <c r="J3156" s="169">
        <v>26143</v>
      </c>
      <c r="K3156" s="167" t="s">
        <v>55</v>
      </c>
      <c r="L3156" s="169">
        <v>3</v>
      </c>
      <c r="M3156" s="167" t="s">
        <v>3513</v>
      </c>
      <c r="N3156" s="169">
        <v>45.9</v>
      </c>
      <c r="O3156" s="167" t="s">
        <v>3505</v>
      </c>
      <c r="P3156" s="167"/>
      <c r="Q3156" s="167" t="s">
        <v>3514</v>
      </c>
      <c r="R3156" s="167" t="s">
        <v>3528</v>
      </c>
      <c r="S3156" s="169">
        <v>22</v>
      </c>
      <c r="T3156" s="167" t="s">
        <v>3540</v>
      </c>
      <c r="U3156" s="169" t="s">
        <v>3541</v>
      </c>
      <c r="V3156" s="167" t="s">
        <v>5776</v>
      </c>
      <c r="W3156" s="167" t="s">
        <v>5777</v>
      </c>
      <c r="X3156" s="170" t="s">
        <v>3533</v>
      </c>
      <c r="Y3156" s="171" t="s">
        <v>3231</v>
      </c>
      <c r="Z3156" s="167" t="s">
        <v>929</v>
      </c>
      <c r="AA3156" s="176">
        <v>1540</v>
      </c>
      <c r="AB3156" s="167" t="s">
        <v>11254</v>
      </c>
      <c r="AC3156" s="176">
        <v>1540</v>
      </c>
      <c r="AD3156" s="167" t="s">
        <v>11254</v>
      </c>
      <c r="AE3156" s="176">
        <v>21.56</v>
      </c>
    </row>
    <row r="3157" spans="1:31">
      <c r="A3157" s="178">
        <v>108301127060</v>
      </c>
      <c r="B3157" s="166">
        <v>46175</v>
      </c>
      <c r="C3157" s="167" t="s">
        <v>3524</v>
      </c>
      <c r="D3157" s="167" t="s">
        <v>3525</v>
      </c>
      <c r="E3157" s="167" t="s">
        <v>3526</v>
      </c>
      <c r="F3157" s="167" t="s">
        <v>3501</v>
      </c>
      <c r="G3157" s="167" t="s">
        <v>3502</v>
      </c>
      <c r="H3157" s="168">
        <v>46175</v>
      </c>
      <c r="I3157" s="167"/>
      <c r="J3157" s="169">
        <v>26143</v>
      </c>
      <c r="K3157" s="167" t="s">
        <v>55</v>
      </c>
      <c r="L3157" s="169">
        <v>3</v>
      </c>
      <c r="M3157" s="167" t="s">
        <v>3513</v>
      </c>
      <c r="N3157" s="169">
        <v>45.9</v>
      </c>
      <c r="O3157" s="167" t="s">
        <v>3505</v>
      </c>
      <c r="P3157" s="167"/>
      <c r="Q3157" s="167" t="s">
        <v>3514</v>
      </c>
      <c r="R3157" s="167" t="s">
        <v>3528</v>
      </c>
      <c r="S3157" s="169">
        <v>21</v>
      </c>
      <c r="T3157" s="167" t="s">
        <v>3560</v>
      </c>
      <c r="U3157" s="169" t="s">
        <v>3561</v>
      </c>
      <c r="V3157" s="167" t="s">
        <v>7542</v>
      </c>
      <c r="W3157" s="167" t="s">
        <v>7543</v>
      </c>
      <c r="X3157" s="170" t="s">
        <v>165</v>
      </c>
      <c r="Y3157" s="171" t="s">
        <v>3231</v>
      </c>
      <c r="Z3157" s="167" t="s">
        <v>929</v>
      </c>
      <c r="AA3157" s="176">
        <v>3000</v>
      </c>
      <c r="AB3157" s="167" t="s">
        <v>11254</v>
      </c>
      <c r="AC3157" s="176">
        <v>3000</v>
      </c>
      <c r="AD3157" s="167" t="s">
        <v>11254</v>
      </c>
      <c r="AE3157" s="176">
        <v>33</v>
      </c>
    </row>
    <row r="3158" spans="1:31">
      <c r="A3158" s="178">
        <v>108301127060</v>
      </c>
      <c r="B3158" s="166">
        <v>46175</v>
      </c>
      <c r="C3158" s="167" t="s">
        <v>3524</v>
      </c>
      <c r="D3158" s="167" t="s">
        <v>3525</v>
      </c>
      <c r="E3158" s="167" t="s">
        <v>3526</v>
      </c>
      <c r="F3158" s="167" t="s">
        <v>3501</v>
      </c>
      <c r="G3158" s="167" t="s">
        <v>3502</v>
      </c>
      <c r="H3158" s="168">
        <v>46175</v>
      </c>
      <c r="I3158" s="167"/>
      <c r="J3158" s="169">
        <v>26143</v>
      </c>
      <c r="K3158" s="167" t="s">
        <v>55</v>
      </c>
      <c r="L3158" s="169">
        <v>3</v>
      </c>
      <c r="M3158" s="167" t="s">
        <v>3513</v>
      </c>
      <c r="N3158" s="169">
        <v>45.9</v>
      </c>
      <c r="O3158" s="167" t="s">
        <v>3505</v>
      </c>
      <c r="P3158" s="167"/>
      <c r="Q3158" s="167" t="s">
        <v>3514</v>
      </c>
      <c r="R3158" s="167" t="s">
        <v>3528</v>
      </c>
      <c r="S3158" s="169">
        <v>20</v>
      </c>
      <c r="T3158" s="167" t="s">
        <v>3560</v>
      </c>
      <c r="U3158" s="169" t="s">
        <v>3561</v>
      </c>
      <c r="V3158" s="167" t="s">
        <v>7544</v>
      </c>
      <c r="W3158" s="167" t="s">
        <v>7545</v>
      </c>
      <c r="X3158" s="170" t="s">
        <v>165</v>
      </c>
      <c r="Y3158" s="171" t="s">
        <v>3231</v>
      </c>
      <c r="Z3158" s="167" t="s">
        <v>929</v>
      </c>
      <c r="AA3158" s="176">
        <v>6200</v>
      </c>
      <c r="AB3158" s="167" t="s">
        <v>11254</v>
      </c>
      <c r="AC3158" s="176">
        <v>6200</v>
      </c>
      <c r="AD3158" s="167" t="s">
        <v>11254</v>
      </c>
      <c r="AE3158" s="176">
        <v>43.4</v>
      </c>
    </row>
    <row r="3159" spans="1:31">
      <c r="A3159" s="178">
        <v>108301127060</v>
      </c>
      <c r="B3159" s="166">
        <v>46175</v>
      </c>
      <c r="C3159" s="167" t="s">
        <v>3524</v>
      </c>
      <c r="D3159" s="167" t="s">
        <v>3525</v>
      </c>
      <c r="E3159" s="167" t="s">
        <v>3526</v>
      </c>
      <c r="F3159" s="167" t="s">
        <v>3501</v>
      </c>
      <c r="G3159" s="167" t="s">
        <v>3502</v>
      </c>
      <c r="H3159" s="168">
        <v>46175</v>
      </c>
      <c r="I3159" s="167"/>
      <c r="J3159" s="169">
        <v>26143</v>
      </c>
      <c r="K3159" s="167" t="s">
        <v>55</v>
      </c>
      <c r="L3159" s="169">
        <v>3</v>
      </c>
      <c r="M3159" s="167" t="s">
        <v>3513</v>
      </c>
      <c r="N3159" s="169">
        <v>45.9</v>
      </c>
      <c r="O3159" s="167" t="s">
        <v>3505</v>
      </c>
      <c r="P3159" s="167"/>
      <c r="Q3159" s="167" t="s">
        <v>3514</v>
      </c>
      <c r="R3159" s="167" t="s">
        <v>3528</v>
      </c>
      <c r="S3159" s="169">
        <v>19</v>
      </c>
      <c r="T3159" s="167" t="s">
        <v>3540</v>
      </c>
      <c r="U3159" s="169" t="s">
        <v>3541</v>
      </c>
      <c r="V3159" s="167" t="s">
        <v>7546</v>
      </c>
      <c r="W3159" s="167" t="s">
        <v>7547</v>
      </c>
      <c r="X3159" s="170" t="s">
        <v>165</v>
      </c>
      <c r="Y3159" s="171" t="s">
        <v>3231</v>
      </c>
      <c r="Z3159" s="167" t="s">
        <v>929</v>
      </c>
      <c r="AA3159" s="176">
        <v>3200</v>
      </c>
      <c r="AB3159" s="167" t="s">
        <v>11254</v>
      </c>
      <c r="AC3159" s="176">
        <v>3200</v>
      </c>
      <c r="AD3159" s="167" t="s">
        <v>11254</v>
      </c>
      <c r="AE3159" s="176">
        <v>112</v>
      </c>
    </row>
    <row r="3160" spans="1:31">
      <c r="A3160" s="178">
        <v>108301127060</v>
      </c>
      <c r="B3160" s="166">
        <v>46175</v>
      </c>
      <c r="C3160" s="167" t="s">
        <v>3524</v>
      </c>
      <c r="D3160" s="167" t="s">
        <v>3525</v>
      </c>
      <c r="E3160" s="167" t="s">
        <v>3526</v>
      </c>
      <c r="F3160" s="167" t="s">
        <v>3501</v>
      </c>
      <c r="G3160" s="167" t="s">
        <v>3502</v>
      </c>
      <c r="H3160" s="168">
        <v>46175</v>
      </c>
      <c r="I3160" s="167"/>
      <c r="J3160" s="169">
        <v>26143</v>
      </c>
      <c r="K3160" s="167" t="s">
        <v>55</v>
      </c>
      <c r="L3160" s="169">
        <v>3</v>
      </c>
      <c r="M3160" s="167" t="s">
        <v>3513</v>
      </c>
      <c r="N3160" s="169">
        <v>45.9</v>
      </c>
      <c r="O3160" s="167" t="s">
        <v>3505</v>
      </c>
      <c r="P3160" s="167"/>
      <c r="Q3160" s="167" t="s">
        <v>3514</v>
      </c>
      <c r="R3160" s="167" t="s">
        <v>3528</v>
      </c>
      <c r="S3160" s="169">
        <v>18</v>
      </c>
      <c r="T3160" s="167" t="s">
        <v>3560</v>
      </c>
      <c r="U3160" s="169" t="s">
        <v>3561</v>
      </c>
      <c r="V3160" s="167" t="s">
        <v>7548</v>
      </c>
      <c r="W3160" s="167" t="s">
        <v>7549</v>
      </c>
      <c r="X3160" s="170" t="s">
        <v>165</v>
      </c>
      <c r="Y3160" s="171" t="s">
        <v>3231</v>
      </c>
      <c r="Z3160" s="167" t="s">
        <v>929</v>
      </c>
      <c r="AA3160" s="176">
        <v>3700</v>
      </c>
      <c r="AB3160" s="167" t="s">
        <v>11254</v>
      </c>
      <c r="AC3160" s="176">
        <v>3700</v>
      </c>
      <c r="AD3160" s="167" t="s">
        <v>11254</v>
      </c>
      <c r="AE3160" s="176">
        <v>462.5</v>
      </c>
    </row>
    <row r="3161" spans="1:31">
      <c r="A3161" s="178">
        <v>108301127060</v>
      </c>
      <c r="B3161" s="166">
        <v>46175</v>
      </c>
      <c r="C3161" s="167" t="s">
        <v>3524</v>
      </c>
      <c r="D3161" s="167" t="s">
        <v>3525</v>
      </c>
      <c r="E3161" s="167" t="s">
        <v>3526</v>
      </c>
      <c r="F3161" s="167" t="s">
        <v>3501</v>
      </c>
      <c r="G3161" s="167" t="s">
        <v>3502</v>
      </c>
      <c r="H3161" s="168">
        <v>46175</v>
      </c>
      <c r="I3161" s="167"/>
      <c r="J3161" s="169">
        <v>26143</v>
      </c>
      <c r="K3161" s="167" t="s">
        <v>55</v>
      </c>
      <c r="L3161" s="169">
        <v>3</v>
      </c>
      <c r="M3161" s="167" t="s">
        <v>3513</v>
      </c>
      <c r="N3161" s="169">
        <v>45.9</v>
      </c>
      <c r="O3161" s="167" t="s">
        <v>3505</v>
      </c>
      <c r="P3161" s="167"/>
      <c r="Q3161" s="167" t="s">
        <v>3514</v>
      </c>
      <c r="R3161" s="167" t="s">
        <v>3528</v>
      </c>
      <c r="S3161" s="169">
        <v>17</v>
      </c>
      <c r="T3161" s="167" t="s">
        <v>3717</v>
      </c>
      <c r="U3161" s="169" t="s">
        <v>3718</v>
      </c>
      <c r="V3161" s="167" t="s">
        <v>7550</v>
      </c>
      <c r="W3161" s="167" t="s">
        <v>7551</v>
      </c>
      <c r="X3161" s="170" t="s">
        <v>165</v>
      </c>
      <c r="Y3161" s="171" t="s">
        <v>3231</v>
      </c>
      <c r="Z3161" s="167" t="s">
        <v>929</v>
      </c>
      <c r="AA3161" s="176">
        <v>500</v>
      </c>
      <c r="AB3161" s="167" t="s">
        <v>11254</v>
      </c>
      <c r="AC3161" s="176">
        <v>500</v>
      </c>
      <c r="AD3161" s="167" t="s">
        <v>11254</v>
      </c>
      <c r="AE3161" s="176">
        <v>730</v>
      </c>
    </row>
    <row r="3162" spans="1:31">
      <c r="A3162" s="178">
        <v>108301127060</v>
      </c>
      <c r="B3162" s="166">
        <v>46175</v>
      </c>
      <c r="C3162" s="167" t="s">
        <v>3524</v>
      </c>
      <c r="D3162" s="167" t="s">
        <v>3525</v>
      </c>
      <c r="E3162" s="167" t="s">
        <v>3526</v>
      </c>
      <c r="F3162" s="167" t="s">
        <v>3501</v>
      </c>
      <c r="G3162" s="167" t="s">
        <v>3502</v>
      </c>
      <c r="H3162" s="168">
        <v>46175</v>
      </c>
      <c r="I3162" s="167"/>
      <c r="J3162" s="169">
        <v>26143</v>
      </c>
      <c r="K3162" s="167" t="s">
        <v>55</v>
      </c>
      <c r="L3162" s="169">
        <v>3</v>
      </c>
      <c r="M3162" s="167" t="s">
        <v>3513</v>
      </c>
      <c r="N3162" s="169">
        <v>45.9</v>
      </c>
      <c r="O3162" s="167" t="s">
        <v>3505</v>
      </c>
      <c r="P3162" s="167"/>
      <c r="Q3162" s="167" t="s">
        <v>3514</v>
      </c>
      <c r="R3162" s="167" t="s">
        <v>3528</v>
      </c>
      <c r="S3162" s="169">
        <v>16</v>
      </c>
      <c r="T3162" s="167" t="s">
        <v>3529</v>
      </c>
      <c r="U3162" s="169" t="s">
        <v>3530</v>
      </c>
      <c r="V3162" s="167" t="s">
        <v>7552</v>
      </c>
      <c r="W3162" s="167" t="s">
        <v>7553</v>
      </c>
      <c r="X3162" s="170" t="s">
        <v>165</v>
      </c>
      <c r="Y3162" s="171" t="s">
        <v>3231</v>
      </c>
      <c r="Z3162" s="167" t="s">
        <v>929</v>
      </c>
      <c r="AA3162" s="176">
        <v>2200</v>
      </c>
      <c r="AB3162" s="167" t="s">
        <v>11254</v>
      </c>
      <c r="AC3162" s="176">
        <v>2200</v>
      </c>
      <c r="AD3162" s="167" t="s">
        <v>11254</v>
      </c>
      <c r="AE3162" s="176">
        <v>424.6</v>
      </c>
    </row>
    <row r="3163" spans="1:31">
      <c r="A3163" s="178">
        <v>108301127060</v>
      </c>
      <c r="B3163" s="166">
        <v>46175</v>
      </c>
      <c r="C3163" s="167" t="s">
        <v>3524</v>
      </c>
      <c r="D3163" s="167" t="s">
        <v>3525</v>
      </c>
      <c r="E3163" s="167" t="s">
        <v>3526</v>
      </c>
      <c r="F3163" s="167" t="s">
        <v>3501</v>
      </c>
      <c r="G3163" s="167" t="s">
        <v>3502</v>
      </c>
      <c r="H3163" s="168">
        <v>46175</v>
      </c>
      <c r="I3163" s="167"/>
      <c r="J3163" s="169">
        <v>26143</v>
      </c>
      <c r="K3163" s="167" t="s">
        <v>55</v>
      </c>
      <c r="L3163" s="169">
        <v>3</v>
      </c>
      <c r="M3163" s="167" t="s">
        <v>3513</v>
      </c>
      <c r="N3163" s="169">
        <v>45.9</v>
      </c>
      <c r="O3163" s="167" t="s">
        <v>3505</v>
      </c>
      <c r="P3163" s="167"/>
      <c r="Q3163" s="167" t="s">
        <v>3514</v>
      </c>
      <c r="R3163" s="167" t="s">
        <v>3528</v>
      </c>
      <c r="S3163" s="169">
        <v>15</v>
      </c>
      <c r="T3163" s="167" t="s">
        <v>3529</v>
      </c>
      <c r="U3163" s="169" t="s">
        <v>3530</v>
      </c>
      <c r="V3163" s="167" t="s">
        <v>7554</v>
      </c>
      <c r="W3163" s="167" t="s">
        <v>7555</v>
      </c>
      <c r="X3163" s="170" t="s">
        <v>165</v>
      </c>
      <c r="Y3163" s="171" t="s">
        <v>3231</v>
      </c>
      <c r="Z3163" s="167" t="s">
        <v>929</v>
      </c>
      <c r="AA3163" s="176">
        <v>500</v>
      </c>
      <c r="AB3163" s="167" t="s">
        <v>11254</v>
      </c>
      <c r="AC3163" s="176">
        <v>500</v>
      </c>
      <c r="AD3163" s="167" t="s">
        <v>11254</v>
      </c>
      <c r="AE3163" s="176">
        <v>1160</v>
      </c>
    </row>
    <row r="3164" spans="1:31">
      <c r="A3164" s="178">
        <v>108301127060</v>
      </c>
      <c r="B3164" s="166">
        <v>46175</v>
      </c>
      <c r="C3164" s="167" t="s">
        <v>3524</v>
      </c>
      <c r="D3164" s="167" t="s">
        <v>3525</v>
      </c>
      <c r="E3164" s="167" t="s">
        <v>3526</v>
      </c>
      <c r="F3164" s="167" t="s">
        <v>3501</v>
      </c>
      <c r="G3164" s="167" t="s">
        <v>3502</v>
      </c>
      <c r="H3164" s="168">
        <v>46175</v>
      </c>
      <c r="I3164" s="167"/>
      <c r="J3164" s="169">
        <v>26143</v>
      </c>
      <c r="K3164" s="167" t="s">
        <v>55</v>
      </c>
      <c r="L3164" s="169">
        <v>3</v>
      </c>
      <c r="M3164" s="167" t="s">
        <v>3513</v>
      </c>
      <c r="N3164" s="169">
        <v>45.9</v>
      </c>
      <c r="O3164" s="167" t="s">
        <v>3505</v>
      </c>
      <c r="P3164" s="167"/>
      <c r="Q3164" s="167" t="s">
        <v>3514</v>
      </c>
      <c r="R3164" s="167" t="s">
        <v>3528</v>
      </c>
      <c r="S3164" s="169">
        <v>14</v>
      </c>
      <c r="T3164" s="167" t="s">
        <v>3545</v>
      </c>
      <c r="U3164" s="169" t="s">
        <v>3546</v>
      </c>
      <c r="V3164" s="167" t="s">
        <v>7556</v>
      </c>
      <c r="W3164" s="167" t="s">
        <v>7557</v>
      </c>
      <c r="X3164" s="170" t="s">
        <v>160</v>
      </c>
      <c r="Y3164" s="171" t="s">
        <v>3231</v>
      </c>
      <c r="Z3164" s="167" t="s">
        <v>929</v>
      </c>
      <c r="AA3164" s="176">
        <v>1392</v>
      </c>
      <c r="AB3164" s="167" t="s">
        <v>11254</v>
      </c>
      <c r="AC3164" s="176">
        <v>1392</v>
      </c>
      <c r="AD3164" s="167" t="s">
        <v>11254</v>
      </c>
      <c r="AE3164" s="176">
        <v>60.315399999999997</v>
      </c>
    </row>
    <row r="3165" spans="1:31">
      <c r="A3165" s="178">
        <v>108301127060</v>
      </c>
      <c r="B3165" s="166">
        <v>46175</v>
      </c>
      <c r="C3165" s="167" t="s">
        <v>3524</v>
      </c>
      <c r="D3165" s="167" t="s">
        <v>3525</v>
      </c>
      <c r="E3165" s="167" t="s">
        <v>3526</v>
      </c>
      <c r="F3165" s="167" t="s">
        <v>3501</v>
      </c>
      <c r="G3165" s="167" t="s">
        <v>3502</v>
      </c>
      <c r="H3165" s="168">
        <v>46175</v>
      </c>
      <c r="I3165" s="167"/>
      <c r="J3165" s="169">
        <v>26143</v>
      </c>
      <c r="K3165" s="167" t="s">
        <v>55</v>
      </c>
      <c r="L3165" s="169">
        <v>3</v>
      </c>
      <c r="M3165" s="167" t="s">
        <v>3513</v>
      </c>
      <c r="N3165" s="169">
        <v>45.9</v>
      </c>
      <c r="O3165" s="167" t="s">
        <v>3505</v>
      </c>
      <c r="P3165" s="167"/>
      <c r="Q3165" s="167" t="s">
        <v>3514</v>
      </c>
      <c r="R3165" s="167" t="s">
        <v>3528</v>
      </c>
      <c r="S3165" s="169">
        <v>13</v>
      </c>
      <c r="T3165" s="167" t="s">
        <v>3560</v>
      </c>
      <c r="U3165" s="169" t="s">
        <v>3561</v>
      </c>
      <c r="V3165" s="167" t="s">
        <v>7397</v>
      </c>
      <c r="W3165" s="167" t="s">
        <v>7398</v>
      </c>
      <c r="X3165" s="170" t="s">
        <v>159</v>
      </c>
      <c r="Y3165" s="171" t="s">
        <v>3231</v>
      </c>
      <c r="Z3165" s="167" t="s">
        <v>929</v>
      </c>
      <c r="AA3165" s="176">
        <v>9802</v>
      </c>
      <c r="AB3165" s="167" t="s">
        <v>11254</v>
      </c>
      <c r="AC3165" s="176">
        <v>9802</v>
      </c>
      <c r="AD3165" s="167" t="s">
        <v>11254</v>
      </c>
      <c r="AE3165" s="176">
        <v>191.13900000000001</v>
      </c>
    </row>
    <row r="3166" spans="1:31">
      <c r="A3166" s="178">
        <v>108301127060</v>
      </c>
      <c r="B3166" s="166">
        <v>46175</v>
      </c>
      <c r="C3166" s="167" t="s">
        <v>3524</v>
      </c>
      <c r="D3166" s="167" t="s">
        <v>3525</v>
      </c>
      <c r="E3166" s="167" t="s">
        <v>3526</v>
      </c>
      <c r="F3166" s="167" t="s">
        <v>3501</v>
      </c>
      <c r="G3166" s="167" t="s">
        <v>3502</v>
      </c>
      <c r="H3166" s="168">
        <v>46175</v>
      </c>
      <c r="I3166" s="167"/>
      <c r="J3166" s="169">
        <v>26143</v>
      </c>
      <c r="K3166" s="167" t="s">
        <v>55</v>
      </c>
      <c r="L3166" s="169">
        <v>3</v>
      </c>
      <c r="M3166" s="167" t="s">
        <v>3513</v>
      </c>
      <c r="N3166" s="169">
        <v>45.9</v>
      </c>
      <c r="O3166" s="167" t="s">
        <v>3505</v>
      </c>
      <c r="P3166" s="167"/>
      <c r="Q3166" s="167" t="s">
        <v>3514</v>
      </c>
      <c r="R3166" s="167" t="s">
        <v>3528</v>
      </c>
      <c r="S3166" s="169">
        <v>12</v>
      </c>
      <c r="T3166" s="167" t="s">
        <v>3560</v>
      </c>
      <c r="U3166" s="169" t="s">
        <v>3561</v>
      </c>
      <c r="V3166" s="167" t="s">
        <v>7558</v>
      </c>
      <c r="W3166" s="167" t="s">
        <v>7559</v>
      </c>
      <c r="X3166" s="170" t="s">
        <v>165</v>
      </c>
      <c r="Y3166" s="171" t="s">
        <v>3231</v>
      </c>
      <c r="Z3166" s="167" t="s">
        <v>929</v>
      </c>
      <c r="AA3166" s="176">
        <v>3300</v>
      </c>
      <c r="AB3166" s="167" t="s">
        <v>11254</v>
      </c>
      <c r="AC3166" s="176">
        <v>3300</v>
      </c>
      <c r="AD3166" s="167" t="s">
        <v>11254</v>
      </c>
      <c r="AE3166" s="176">
        <v>102.3</v>
      </c>
    </row>
    <row r="3167" spans="1:31">
      <c r="A3167" s="178">
        <v>108301127060</v>
      </c>
      <c r="B3167" s="166">
        <v>46175</v>
      </c>
      <c r="C3167" s="167" t="s">
        <v>3524</v>
      </c>
      <c r="D3167" s="167" t="s">
        <v>3525</v>
      </c>
      <c r="E3167" s="167" t="s">
        <v>3526</v>
      </c>
      <c r="F3167" s="167" t="s">
        <v>3501</v>
      </c>
      <c r="G3167" s="167" t="s">
        <v>3502</v>
      </c>
      <c r="H3167" s="168">
        <v>46175</v>
      </c>
      <c r="I3167" s="167"/>
      <c r="J3167" s="169">
        <v>26143</v>
      </c>
      <c r="K3167" s="167" t="s">
        <v>55</v>
      </c>
      <c r="L3167" s="169">
        <v>3</v>
      </c>
      <c r="M3167" s="167" t="s">
        <v>3513</v>
      </c>
      <c r="N3167" s="169">
        <v>45.9</v>
      </c>
      <c r="O3167" s="167" t="s">
        <v>3505</v>
      </c>
      <c r="P3167" s="167"/>
      <c r="Q3167" s="167" t="s">
        <v>3514</v>
      </c>
      <c r="R3167" s="167" t="s">
        <v>3528</v>
      </c>
      <c r="S3167" s="169">
        <v>11</v>
      </c>
      <c r="T3167" s="167" t="s">
        <v>3560</v>
      </c>
      <c r="U3167" s="169" t="s">
        <v>3561</v>
      </c>
      <c r="V3167" s="167" t="s">
        <v>7560</v>
      </c>
      <c r="W3167" s="167" t="s">
        <v>7561</v>
      </c>
      <c r="X3167" s="170" t="s">
        <v>165</v>
      </c>
      <c r="Y3167" s="171" t="s">
        <v>3231</v>
      </c>
      <c r="Z3167" s="167" t="s">
        <v>929</v>
      </c>
      <c r="AA3167" s="176">
        <v>14000</v>
      </c>
      <c r="AB3167" s="167" t="s">
        <v>11254</v>
      </c>
      <c r="AC3167" s="176">
        <v>14000</v>
      </c>
      <c r="AD3167" s="167" t="s">
        <v>11254</v>
      </c>
      <c r="AE3167" s="176">
        <v>140</v>
      </c>
    </row>
    <row r="3168" spans="1:31">
      <c r="A3168" s="178">
        <v>108301127060</v>
      </c>
      <c r="B3168" s="166">
        <v>46175</v>
      </c>
      <c r="C3168" s="167" t="s">
        <v>3524</v>
      </c>
      <c r="D3168" s="167" t="s">
        <v>3525</v>
      </c>
      <c r="E3168" s="167" t="s">
        <v>3526</v>
      </c>
      <c r="F3168" s="167" t="s">
        <v>3501</v>
      </c>
      <c r="G3168" s="167" t="s">
        <v>3502</v>
      </c>
      <c r="H3168" s="168">
        <v>46175</v>
      </c>
      <c r="I3168" s="167"/>
      <c r="J3168" s="169">
        <v>26143</v>
      </c>
      <c r="K3168" s="167" t="s">
        <v>55</v>
      </c>
      <c r="L3168" s="169">
        <v>3</v>
      </c>
      <c r="M3168" s="167" t="s">
        <v>3513</v>
      </c>
      <c r="N3168" s="169">
        <v>45.9</v>
      </c>
      <c r="O3168" s="167" t="s">
        <v>3505</v>
      </c>
      <c r="P3168" s="167"/>
      <c r="Q3168" s="167" t="s">
        <v>3514</v>
      </c>
      <c r="R3168" s="167" t="s">
        <v>3528</v>
      </c>
      <c r="S3168" s="169">
        <v>10</v>
      </c>
      <c r="T3168" s="167" t="s">
        <v>3560</v>
      </c>
      <c r="U3168" s="169" t="s">
        <v>3561</v>
      </c>
      <c r="V3168" s="167" t="s">
        <v>7562</v>
      </c>
      <c r="W3168" s="167" t="s">
        <v>7563</v>
      </c>
      <c r="X3168" s="170" t="s">
        <v>165</v>
      </c>
      <c r="Y3168" s="171" t="s">
        <v>3231</v>
      </c>
      <c r="Z3168" s="167" t="s">
        <v>929</v>
      </c>
      <c r="AA3168" s="176">
        <v>10000</v>
      </c>
      <c r="AB3168" s="167" t="s">
        <v>11254</v>
      </c>
      <c r="AC3168" s="176">
        <v>10000</v>
      </c>
      <c r="AD3168" s="167" t="s">
        <v>11254</v>
      </c>
      <c r="AE3168" s="176">
        <v>220</v>
      </c>
    </row>
    <row r="3169" spans="1:31">
      <c r="A3169" s="178">
        <v>108301127060</v>
      </c>
      <c r="B3169" s="166">
        <v>46175</v>
      </c>
      <c r="C3169" s="167" t="s">
        <v>3524</v>
      </c>
      <c r="D3169" s="167" t="s">
        <v>3525</v>
      </c>
      <c r="E3169" s="167" t="s">
        <v>3526</v>
      </c>
      <c r="F3169" s="167" t="s">
        <v>3501</v>
      </c>
      <c r="G3169" s="167" t="s">
        <v>3502</v>
      </c>
      <c r="H3169" s="168">
        <v>46175</v>
      </c>
      <c r="I3169" s="167"/>
      <c r="J3169" s="169">
        <v>26143</v>
      </c>
      <c r="K3169" s="167" t="s">
        <v>55</v>
      </c>
      <c r="L3169" s="169">
        <v>3</v>
      </c>
      <c r="M3169" s="167" t="s">
        <v>3513</v>
      </c>
      <c r="N3169" s="169">
        <v>45.9</v>
      </c>
      <c r="O3169" s="167" t="s">
        <v>3505</v>
      </c>
      <c r="P3169" s="167"/>
      <c r="Q3169" s="167" t="s">
        <v>3514</v>
      </c>
      <c r="R3169" s="167" t="s">
        <v>3528</v>
      </c>
      <c r="S3169" s="169">
        <v>9</v>
      </c>
      <c r="T3169" s="167" t="s">
        <v>3560</v>
      </c>
      <c r="U3169" s="169" t="s">
        <v>3561</v>
      </c>
      <c r="V3169" s="167" t="s">
        <v>7564</v>
      </c>
      <c r="W3169" s="167" t="s">
        <v>7565</v>
      </c>
      <c r="X3169" s="170" t="s">
        <v>165</v>
      </c>
      <c r="Y3169" s="171" t="s">
        <v>3231</v>
      </c>
      <c r="Z3169" s="167" t="s">
        <v>929</v>
      </c>
      <c r="AA3169" s="176">
        <v>2275</v>
      </c>
      <c r="AB3169" s="167" t="s">
        <v>11254</v>
      </c>
      <c r="AC3169" s="176">
        <v>2275</v>
      </c>
      <c r="AD3169" s="167" t="s">
        <v>11254</v>
      </c>
      <c r="AE3169" s="176">
        <v>129.67500000000001</v>
      </c>
    </row>
    <row r="3170" spans="1:31">
      <c r="A3170" s="178">
        <v>108301127060</v>
      </c>
      <c r="B3170" s="166">
        <v>46175</v>
      </c>
      <c r="C3170" s="167" t="s">
        <v>3524</v>
      </c>
      <c r="D3170" s="167" t="s">
        <v>3525</v>
      </c>
      <c r="E3170" s="167" t="s">
        <v>3526</v>
      </c>
      <c r="F3170" s="167" t="s">
        <v>3501</v>
      </c>
      <c r="G3170" s="167" t="s">
        <v>3502</v>
      </c>
      <c r="H3170" s="168">
        <v>46175</v>
      </c>
      <c r="I3170" s="167"/>
      <c r="J3170" s="169">
        <v>26143</v>
      </c>
      <c r="K3170" s="167" t="s">
        <v>55</v>
      </c>
      <c r="L3170" s="169">
        <v>3</v>
      </c>
      <c r="M3170" s="167" t="s">
        <v>3513</v>
      </c>
      <c r="N3170" s="169">
        <v>45.9</v>
      </c>
      <c r="O3170" s="167" t="s">
        <v>3505</v>
      </c>
      <c r="P3170" s="167"/>
      <c r="Q3170" s="167" t="s">
        <v>3514</v>
      </c>
      <c r="R3170" s="167" t="s">
        <v>3528</v>
      </c>
      <c r="S3170" s="169">
        <v>8</v>
      </c>
      <c r="T3170" s="167" t="s">
        <v>3560</v>
      </c>
      <c r="U3170" s="169" t="s">
        <v>3561</v>
      </c>
      <c r="V3170" s="167" t="s">
        <v>7566</v>
      </c>
      <c r="W3170" s="167" t="s">
        <v>7567</v>
      </c>
      <c r="X3170" s="170" t="s">
        <v>165</v>
      </c>
      <c r="Y3170" s="171" t="s">
        <v>3231</v>
      </c>
      <c r="Z3170" s="167" t="s">
        <v>929</v>
      </c>
      <c r="AA3170" s="176">
        <v>1300</v>
      </c>
      <c r="AB3170" s="167" t="s">
        <v>11254</v>
      </c>
      <c r="AC3170" s="176">
        <v>1300</v>
      </c>
      <c r="AD3170" s="167" t="s">
        <v>11254</v>
      </c>
      <c r="AE3170" s="176">
        <v>356.2</v>
      </c>
    </row>
    <row r="3171" spans="1:31">
      <c r="A3171" s="178">
        <v>108301127060</v>
      </c>
      <c r="B3171" s="166">
        <v>46175</v>
      </c>
      <c r="C3171" s="167" t="s">
        <v>3524</v>
      </c>
      <c r="D3171" s="167" t="s">
        <v>3525</v>
      </c>
      <c r="E3171" s="167" t="s">
        <v>3526</v>
      </c>
      <c r="F3171" s="167" t="s">
        <v>3501</v>
      </c>
      <c r="G3171" s="167" t="s">
        <v>3502</v>
      </c>
      <c r="H3171" s="168">
        <v>46175</v>
      </c>
      <c r="I3171" s="167"/>
      <c r="J3171" s="169">
        <v>26143</v>
      </c>
      <c r="K3171" s="167" t="s">
        <v>55</v>
      </c>
      <c r="L3171" s="169">
        <v>3</v>
      </c>
      <c r="M3171" s="167" t="s">
        <v>3513</v>
      </c>
      <c r="N3171" s="169">
        <v>45.9</v>
      </c>
      <c r="O3171" s="167" t="s">
        <v>3505</v>
      </c>
      <c r="P3171" s="167"/>
      <c r="Q3171" s="167" t="s">
        <v>3514</v>
      </c>
      <c r="R3171" s="167" t="s">
        <v>3528</v>
      </c>
      <c r="S3171" s="169">
        <v>7</v>
      </c>
      <c r="T3171" s="167" t="s">
        <v>3529</v>
      </c>
      <c r="U3171" s="169" t="s">
        <v>3530</v>
      </c>
      <c r="V3171" s="167" t="s">
        <v>5709</v>
      </c>
      <c r="W3171" s="167" t="s">
        <v>5710</v>
      </c>
      <c r="X3171" s="170" t="s">
        <v>165</v>
      </c>
      <c r="Y3171" s="171" t="s">
        <v>3231</v>
      </c>
      <c r="Z3171" s="167" t="s">
        <v>929</v>
      </c>
      <c r="AA3171" s="176">
        <v>2202</v>
      </c>
      <c r="AB3171" s="167" t="s">
        <v>11254</v>
      </c>
      <c r="AC3171" s="176">
        <v>2202</v>
      </c>
      <c r="AD3171" s="167" t="s">
        <v>11254</v>
      </c>
      <c r="AE3171" s="176">
        <v>6914.28</v>
      </c>
    </row>
    <row r="3172" spans="1:31">
      <c r="A3172" s="178">
        <v>108301127060</v>
      </c>
      <c r="B3172" s="166">
        <v>46175</v>
      </c>
      <c r="C3172" s="167" t="s">
        <v>3524</v>
      </c>
      <c r="D3172" s="167" t="s">
        <v>3525</v>
      </c>
      <c r="E3172" s="167" t="s">
        <v>3526</v>
      </c>
      <c r="F3172" s="167" t="s">
        <v>3501</v>
      </c>
      <c r="G3172" s="167" t="s">
        <v>3502</v>
      </c>
      <c r="H3172" s="168">
        <v>46175</v>
      </c>
      <c r="I3172" s="167"/>
      <c r="J3172" s="169">
        <v>26143</v>
      </c>
      <c r="K3172" s="167" t="s">
        <v>55</v>
      </c>
      <c r="L3172" s="169">
        <v>3</v>
      </c>
      <c r="M3172" s="167" t="s">
        <v>3513</v>
      </c>
      <c r="N3172" s="169">
        <v>45.9</v>
      </c>
      <c r="O3172" s="167" t="s">
        <v>3505</v>
      </c>
      <c r="P3172" s="167"/>
      <c r="Q3172" s="167" t="s">
        <v>3514</v>
      </c>
      <c r="R3172" s="167" t="s">
        <v>3528</v>
      </c>
      <c r="S3172" s="169">
        <v>6</v>
      </c>
      <c r="T3172" s="167" t="s">
        <v>3560</v>
      </c>
      <c r="U3172" s="169" t="s">
        <v>3561</v>
      </c>
      <c r="V3172" s="167" t="s">
        <v>7568</v>
      </c>
      <c r="W3172" s="167" t="s">
        <v>7569</v>
      </c>
      <c r="X3172" s="170" t="s">
        <v>165</v>
      </c>
      <c r="Y3172" s="171" t="s">
        <v>3231</v>
      </c>
      <c r="Z3172" s="167" t="s">
        <v>929</v>
      </c>
      <c r="AA3172" s="176">
        <v>2000</v>
      </c>
      <c r="AB3172" s="167" t="s">
        <v>11254</v>
      </c>
      <c r="AC3172" s="176">
        <v>2000</v>
      </c>
      <c r="AD3172" s="167" t="s">
        <v>11254</v>
      </c>
      <c r="AE3172" s="176">
        <v>60</v>
      </c>
    </row>
    <row r="3173" spans="1:31">
      <c r="A3173" s="178">
        <v>108301127060</v>
      </c>
      <c r="B3173" s="166">
        <v>46175</v>
      </c>
      <c r="C3173" s="167" t="s">
        <v>3524</v>
      </c>
      <c r="D3173" s="167" t="s">
        <v>3525</v>
      </c>
      <c r="E3173" s="167" t="s">
        <v>3526</v>
      </c>
      <c r="F3173" s="167" t="s">
        <v>3501</v>
      </c>
      <c r="G3173" s="167" t="s">
        <v>3502</v>
      </c>
      <c r="H3173" s="168">
        <v>46175</v>
      </c>
      <c r="I3173" s="167"/>
      <c r="J3173" s="169">
        <v>26143</v>
      </c>
      <c r="K3173" s="167" t="s">
        <v>55</v>
      </c>
      <c r="L3173" s="169">
        <v>3</v>
      </c>
      <c r="M3173" s="167" t="s">
        <v>3513</v>
      </c>
      <c r="N3173" s="169">
        <v>45.9</v>
      </c>
      <c r="O3173" s="167" t="s">
        <v>3505</v>
      </c>
      <c r="P3173" s="167"/>
      <c r="Q3173" s="167" t="s">
        <v>3514</v>
      </c>
      <c r="R3173" s="167" t="s">
        <v>3528</v>
      </c>
      <c r="S3173" s="169">
        <v>5</v>
      </c>
      <c r="T3173" s="167" t="s">
        <v>3560</v>
      </c>
      <c r="U3173" s="169" t="s">
        <v>3561</v>
      </c>
      <c r="V3173" s="167" t="s">
        <v>7570</v>
      </c>
      <c r="W3173" s="167" t="s">
        <v>7571</v>
      </c>
      <c r="X3173" s="170" t="s">
        <v>165</v>
      </c>
      <c r="Y3173" s="171" t="s">
        <v>3231</v>
      </c>
      <c r="Z3173" s="167" t="s">
        <v>929</v>
      </c>
      <c r="AA3173" s="176">
        <v>6000</v>
      </c>
      <c r="AB3173" s="167" t="s">
        <v>11254</v>
      </c>
      <c r="AC3173" s="176">
        <v>6000</v>
      </c>
      <c r="AD3173" s="167" t="s">
        <v>11254</v>
      </c>
      <c r="AE3173" s="176">
        <v>2232</v>
      </c>
    </row>
    <row r="3174" spans="1:31">
      <c r="A3174" s="178">
        <v>108301127060</v>
      </c>
      <c r="B3174" s="166">
        <v>46175</v>
      </c>
      <c r="C3174" s="167" t="s">
        <v>3524</v>
      </c>
      <c r="D3174" s="167" t="s">
        <v>3525</v>
      </c>
      <c r="E3174" s="167" t="s">
        <v>3526</v>
      </c>
      <c r="F3174" s="167" t="s">
        <v>3501</v>
      </c>
      <c r="G3174" s="167" t="s">
        <v>3502</v>
      </c>
      <c r="H3174" s="168">
        <v>46175</v>
      </c>
      <c r="I3174" s="167"/>
      <c r="J3174" s="169">
        <v>26143</v>
      </c>
      <c r="K3174" s="167" t="s">
        <v>55</v>
      </c>
      <c r="L3174" s="169">
        <v>3</v>
      </c>
      <c r="M3174" s="167" t="s">
        <v>3513</v>
      </c>
      <c r="N3174" s="169">
        <v>45.9</v>
      </c>
      <c r="O3174" s="167" t="s">
        <v>3505</v>
      </c>
      <c r="P3174" s="167"/>
      <c r="Q3174" s="167" t="s">
        <v>3514</v>
      </c>
      <c r="R3174" s="167" t="s">
        <v>3528</v>
      </c>
      <c r="S3174" s="169">
        <v>4</v>
      </c>
      <c r="T3174" s="167" t="s">
        <v>3560</v>
      </c>
      <c r="U3174" s="169" t="s">
        <v>3561</v>
      </c>
      <c r="V3174" s="167" t="s">
        <v>7572</v>
      </c>
      <c r="W3174" s="167" t="s">
        <v>7573</v>
      </c>
      <c r="X3174" s="170" t="s">
        <v>160</v>
      </c>
      <c r="Y3174" s="171" t="s">
        <v>3231</v>
      </c>
      <c r="Z3174" s="167" t="s">
        <v>929</v>
      </c>
      <c r="AA3174" s="176">
        <v>1800</v>
      </c>
      <c r="AB3174" s="167" t="s">
        <v>11254</v>
      </c>
      <c r="AC3174" s="176">
        <v>1800</v>
      </c>
      <c r="AD3174" s="167" t="s">
        <v>11254</v>
      </c>
      <c r="AE3174" s="176">
        <v>268.2</v>
      </c>
    </row>
    <row r="3175" spans="1:31">
      <c r="A3175" s="178">
        <v>108301127060</v>
      </c>
      <c r="B3175" s="166">
        <v>46175</v>
      </c>
      <c r="C3175" s="167" t="s">
        <v>3524</v>
      </c>
      <c r="D3175" s="167" t="s">
        <v>3525</v>
      </c>
      <c r="E3175" s="167" t="s">
        <v>3526</v>
      </c>
      <c r="F3175" s="167" t="s">
        <v>3501</v>
      </c>
      <c r="G3175" s="167" t="s">
        <v>3502</v>
      </c>
      <c r="H3175" s="168">
        <v>46175</v>
      </c>
      <c r="I3175" s="167"/>
      <c r="J3175" s="169">
        <v>26143</v>
      </c>
      <c r="K3175" s="167" t="s">
        <v>55</v>
      </c>
      <c r="L3175" s="169">
        <v>3</v>
      </c>
      <c r="M3175" s="167" t="s">
        <v>3513</v>
      </c>
      <c r="N3175" s="169">
        <v>45.9</v>
      </c>
      <c r="O3175" s="167" t="s">
        <v>3505</v>
      </c>
      <c r="P3175" s="167"/>
      <c r="Q3175" s="167" t="s">
        <v>3514</v>
      </c>
      <c r="R3175" s="167" t="s">
        <v>3528</v>
      </c>
      <c r="S3175" s="169">
        <v>3</v>
      </c>
      <c r="T3175" s="167" t="s">
        <v>3540</v>
      </c>
      <c r="U3175" s="169" t="s">
        <v>3541</v>
      </c>
      <c r="V3175" s="167" t="s">
        <v>6319</v>
      </c>
      <c r="W3175" s="167" t="s">
        <v>6320</v>
      </c>
      <c r="X3175" s="170" t="s">
        <v>165</v>
      </c>
      <c r="Y3175" s="171" t="s">
        <v>3231</v>
      </c>
      <c r="Z3175" s="167" t="s">
        <v>929</v>
      </c>
      <c r="AA3175" s="176">
        <v>600</v>
      </c>
      <c r="AB3175" s="167" t="s">
        <v>11254</v>
      </c>
      <c r="AC3175" s="176">
        <v>600</v>
      </c>
      <c r="AD3175" s="167" t="s">
        <v>11254</v>
      </c>
      <c r="AE3175" s="176">
        <v>40.200000000000003</v>
      </c>
    </row>
    <row r="3176" spans="1:31">
      <c r="A3176" s="178">
        <v>108301127060</v>
      </c>
      <c r="B3176" s="166">
        <v>46175</v>
      </c>
      <c r="C3176" s="167" t="s">
        <v>3524</v>
      </c>
      <c r="D3176" s="167" t="s">
        <v>3525</v>
      </c>
      <c r="E3176" s="167" t="s">
        <v>3526</v>
      </c>
      <c r="F3176" s="167" t="s">
        <v>3501</v>
      </c>
      <c r="G3176" s="167" t="s">
        <v>3502</v>
      </c>
      <c r="H3176" s="168">
        <v>46175</v>
      </c>
      <c r="I3176" s="167"/>
      <c r="J3176" s="169">
        <v>26143</v>
      </c>
      <c r="K3176" s="167" t="s">
        <v>55</v>
      </c>
      <c r="L3176" s="169">
        <v>3</v>
      </c>
      <c r="M3176" s="167" t="s">
        <v>3513</v>
      </c>
      <c r="N3176" s="169">
        <v>45.9</v>
      </c>
      <c r="O3176" s="167" t="s">
        <v>3505</v>
      </c>
      <c r="P3176" s="167"/>
      <c r="Q3176" s="167" t="s">
        <v>3514</v>
      </c>
      <c r="R3176" s="167" t="s">
        <v>3528</v>
      </c>
      <c r="S3176" s="169">
        <v>2</v>
      </c>
      <c r="T3176" s="167" t="s">
        <v>3560</v>
      </c>
      <c r="U3176" s="169" t="s">
        <v>3561</v>
      </c>
      <c r="V3176" s="167" t="s">
        <v>7574</v>
      </c>
      <c r="W3176" s="167" t="s">
        <v>7575</v>
      </c>
      <c r="X3176" s="170" t="s">
        <v>165</v>
      </c>
      <c r="Y3176" s="171" t="s">
        <v>3231</v>
      </c>
      <c r="Z3176" s="167" t="s">
        <v>929</v>
      </c>
      <c r="AA3176" s="176">
        <v>3500</v>
      </c>
      <c r="AB3176" s="167" t="s">
        <v>11254</v>
      </c>
      <c r="AC3176" s="176">
        <v>3500</v>
      </c>
      <c r="AD3176" s="167" t="s">
        <v>11254</v>
      </c>
      <c r="AE3176" s="176">
        <v>94.5</v>
      </c>
    </row>
    <row r="3177" spans="1:31">
      <c r="A3177" s="178">
        <v>108301127060</v>
      </c>
      <c r="B3177" s="166">
        <v>46175</v>
      </c>
      <c r="C3177" s="167" t="s">
        <v>3524</v>
      </c>
      <c r="D3177" s="167" t="s">
        <v>3525</v>
      </c>
      <c r="E3177" s="167" t="s">
        <v>3526</v>
      </c>
      <c r="F3177" s="167" t="s">
        <v>3501</v>
      </c>
      <c r="G3177" s="167" t="s">
        <v>3502</v>
      </c>
      <c r="H3177" s="168">
        <v>46175</v>
      </c>
      <c r="I3177" s="167"/>
      <c r="J3177" s="169">
        <v>26143</v>
      </c>
      <c r="K3177" s="167" t="s">
        <v>55</v>
      </c>
      <c r="L3177" s="169">
        <v>3</v>
      </c>
      <c r="M3177" s="167" t="s">
        <v>3513</v>
      </c>
      <c r="N3177" s="169">
        <v>45.9</v>
      </c>
      <c r="O3177" s="167" t="s">
        <v>3505</v>
      </c>
      <c r="P3177" s="167"/>
      <c r="Q3177" s="167" t="s">
        <v>3514</v>
      </c>
      <c r="R3177" s="167" t="s">
        <v>3528</v>
      </c>
      <c r="S3177" s="169">
        <v>1</v>
      </c>
      <c r="T3177" s="167" t="s">
        <v>3529</v>
      </c>
      <c r="U3177" s="169" t="s">
        <v>3530</v>
      </c>
      <c r="V3177" s="167" t="s">
        <v>6077</v>
      </c>
      <c r="W3177" s="167" t="s">
        <v>5633</v>
      </c>
      <c r="X3177" s="170" t="s">
        <v>157</v>
      </c>
      <c r="Y3177" s="171" t="s">
        <v>3231</v>
      </c>
      <c r="Z3177" s="167" t="s">
        <v>929</v>
      </c>
      <c r="AA3177" s="176">
        <v>606</v>
      </c>
      <c r="AB3177" s="167" t="s">
        <v>11254</v>
      </c>
      <c r="AC3177" s="176">
        <v>606</v>
      </c>
      <c r="AD3177" s="167" t="s">
        <v>11254</v>
      </c>
      <c r="AE3177" s="176">
        <v>34.220799999999997</v>
      </c>
    </row>
    <row r="3178" spans="1:31">
      <c r="A3178" s="178">
        <v>108301247020</v>
      </c>
      <c r="B3178" s="166">
        <v>46175</v>
      </c>
      <c r="C3178" s="167" t="s">
        <v>3524</v>
      </c>
      <c r="D3178" s="167" t="s">
        <v>3525</v>
      </c>
      <c r="E3178" s="167" t="s">
        <v>3526</v>
      </c>
      <c r="F3178" s="167" t="s">
        <v>3501</v>
      </c>
      <c r="G3178" s="167" t="s">
        <v>3502</v>
      </c>
      <c r="H3178" s="168">
        <v>46176</v>
      </c>
      <c r="I3178" s="167"/>
      <c r="J3178" s="169">
        <v>26143</v>
      </c>
      <c r="K3178" s="167" t="s">
        <v>55</v>
      </c>
      <c r="L3178" s="169">
        <v>2</v>
      </c>
      <c r="M3178" s="167" t="s">
        <v>3513</v>
      </c>
      <c r="N3178" s="169">
        <v>3.4</v>
      </c>
      <c r="O3178" s="167" t="s">
        <v>3505</v>
      </c>
      <c r="P3178" s="167"/>
      <c r="Q3178" s="167" t="s">
        <v>3514</v>
      </c>
      <c r="R3178" s="167" t="s">
        <v>3528</v>
      </c>
      <c r="S3178" s="169">
        <v>1</v>
      </c>
      <c r="T3178" s="167" t="s">
        <v>3529</v>
      </c>
      <c r="U3178" s="169" t="s">
        <v>3530</v>
      </c>
      <c r="V3178" s="167" t="s">
        <v>7052</v>
      </c>
      <c r="W3178" s="167" t="s">
        <v>5633</v>
      </c>
      <c r="X3178" s="170" t="s">
        <v>157</v>
      </c>
      <c r="Y3178" s="171" t="s">
        <v>3232</v>
      </c>
      <c r="Z3178" s="167" t="s">
        <v>932</v>
      </c>
      <c r="AA3178" s="176">
        <v>33000</v>
      </c>
      <c r="AB3178" s="167" t="s">
        <v>11254</v>
      </c>
      <c r="AC3178" s="176">
        <v>33000</v>
      </c>
      <c r="AD3178" s="167" t="s">
        <v>11254</v>
      </c>
      <c r="AE3178" s="176">
        <v>1863.51</v>
      </c>
    </row>
    <row r="3179" spans="1:31">
      <c r="A3179" s="178">
        <v>108301476510</v>
      </c>
      <c r="B3179" s="166">
        <v>46175</v>
      </c>
      <c r="C3179" s="167" t="s">
        <v>3524</v>
      </c>
      <c r="D3179" s="167" t="s">
        <v>3525</v>
      </c>
      <c r="E3179" s="167" t="s">
        <v>3526</v>
      </c>
      <c r="F3179" s="167" t="s">
        <v>3501</v>
      </c>
      <c r="G3179" s="167" t="s">
        <v>3502</v>
      </c>
      <c r="H3179" s="168">
        <v>46176</v>
      </c>
      <c r="I3179" s="167"/>
      <c r="J3179" s="169">
        <v>26143</v>
      </c>
      <c r="K3179" s="167" t="s">
        <v>55</v>
      </c>
      <c r="L3179" s="169">
        <v>3</v>
      </c>
      <c r="M3179" s="167" t="s">
        <v>3513</v>
      </c>
      <c r="N3179" s="169">
        <v>31.7</v>
      </c>
      <c r="O3179" s="167" t="s">
        <v>3505</v>
      </c>
      <c r="P3179" s="167"/>
      <c r="Q3179" s="167" t="s">
        <v>3527</v>
      </c>
      <c r="R3179" s="167" t="s">
        <v>3528</v>
      </c>
      <c r="S3179" s="169">
        <v>1</v>
      </c>
      <c r="T3179" s="167" t="s">
        <v>3529</v>
      </c>
      <c r="U3179" s="169" t="s">
        <v>3530</v>
      </c>
      <c r="V3179" s="167" t="s">
        <v>7049</v>
      </c>
      <c r="W3179" s="167" t="s">
        <v>7050</v>
      </c>
      <c r="X3179" s="170" t="s">
        <v>159</v>
      </c>
      <c r="Y3179" s="171" t="s">
        <v>401</v>
      </c>
      <c r="Z3179" s="167" t="s">
        <v>935</v>
      </c>
      <c r="AA3179" s="176">
        <v>19200</v>
      </c>
      <c r="AB3179" s="167" t="s">
        <v>11254</v>
      </c>
      <c r="AC3179" s="176">
        <v>19200</v>
      </c>
      <c r="AD3179" s="167" t="s">
        <v>11254</v>
      </c>
      <c r="AE3179" s="176">
        <v>1046400</v>
      </c>
    </row>
    <row r="3180" spans="1:31">
      <c r="A3180" s="178">
        <v>108301533760</v>
      </c>
      <c r="B3180" s="166">
        <v>46175</v>
      </c>
      <c r="C3180" s="167" t="s">
        <v>3524</v>
      </c>
      <c r="D3180" s="167" t="s">
        <v>3525</v>
      </c>
      <c r="E3180" s="167" t="s">
        <v>3526</v>
      </c>
      <c r="F3180" s="167" t="s">
        <v>3501</v>
      </c>
      <c r="G3180" s="167" t="s">
        <v>3502</v>
      </c>
      <c r="H3180" s="168">
        <v>46175</v>
      </c>
      <c r="I3180" s="167"/>
      <c r="J3180" s="169">
        <v>26143</v>
      </c>
      <c r="K3180" s="167" t="s">
        <v>55</v>
      </c>
      <c r="L3180" s="169">
        <v>1</v>
      </c>
      <c r="M3180" s="167" t="s">
        <v>3513</v>
      </c>
      <c r="N3180" s="169">
        <v>0.6</v>
      </c>
      <c r="O3180" s="167" t="s">
        <v>3505</v>
      </c>
      <c r="P3180" s="167"/>
      <c r="Q3180" s="167" t="s">
        <v>3514</v>
      </c>
      <c r="R3180" s="167" t="s">
        <v>3528</v>
      </c>
      <c r="S3180" s="169">
        <v>1</v>
      </c>
      <c r="T3180" s="167" t="s">
        <v>3587</v>
      </c>
      <c r="U3180" s="169" t="s">
        <v>3588</v>
      </c>
      <c r="V3180" s="167" t="s">
        <v>7576</v>
      </c>
      <c r="W3180" s="167" t="s">
        <v>7577</v>
      </c>
      <c r="X3180" s="170" t="s">
        <v>159</v>
      </c>
      <c r="Y3180" s="171" t="s">
        <v>3233</v>
      </c>
      <c r="Z3180" s="167" t="s">
        <v>938</v>
      </c>
      <c r="AA3180" s="176">
        <v>100</v>
      </c>
      <c r="AB3180" s="167" t="s">
        <v>11254</v>
      </c>
      <c r="AC3180" s="176">
        <v>100</v>
      </c>
      <c r="AD3180" s="167" t="s">
        <v>11254</v>
      </c>
      <c r="AE3180" s="176">
        <v>188</v>
      </c>
    </row>
    <row r="3181" spans="1:31">
      <c r="A3181" s="178">
        <v>108301537410</v>
      </c>
      <c r="B3181" s="166">
        <v>46175</v>
      </c>
      <c r="C3181" s="167" t="s">
        <v>3524</v>
      </c>
      <c r="D3181" s="167" t="s">
        <v>3525</v>
      </c>
      <c r="E3181" s="167" t="s">
        <v>3526</v>
      </c>
      <c r="F3181" s="167" t="s">
        <v>3501</v>
      </c>
      <c r="G3181" s="167" t="s">
        <v>3502</v>
      </c>
      <c r="H3181" s="168">
        <v>46176</v>
      </c>
      <c r="I3181" s="167"/>
      <c r="J3181" s="169">
        <v>26143</v>
      </c>
      <c r="K3181" s="167" t="s">
        <v>55</v>
      </c>
      <c r="L3181" s="169">
        <v>1</v>
      </c>
      <c r="M3181" s="167" t="s">
        <v>3513</v>
      </c>
      <c r="N3181" s="169">
        <v>1.1000000000000001</v>
      </c>
      <c r="O3181" s="167" t="s">
        <v>3505</v>
      </c>
      <c r="P3181" s="167"/>
      <c r="Q3181" s="167" t="s">
        <v>3514</v>
      </c>
      <c r="R3181" s="167" t="s">
        <v>3528</v>
      </c>
      <c r="S3181" s="169">
        <v>1</v>
      </c>
      <c r="T3181" s="167" t="s">
        <v>3560</v>
      </c>
      <c r="U3181" s="169" t="s">
        <v>3561</v>
      </c>
      <c r="V3181" s="167" t="s">
        <v>4237</v>
      </c>
      <c r="W3181" s="167" t="s">
        <v>4238</v>
      </c>
      <c r="X3181" s="170" t="s">
        <v>160</v>
      </c>
      <c r="Y3181" s="171" t="s">
        <v>3234</v>
      </c>
      <c r="Z3181" s="167" t="s">
        <v>941</v>
      </c>
      <c r="AA3181" s="176">
        <v>24000</v>
      </c>
      <c r="AB3181" s="167" t="s">
        <v>11254</v>
      </c>
      <c r="AC3181" s="176">
        <v>24000</v>
      </c>
      <c r="AD3181" s="167" t="s">
        <v>11254</v>
      </c>
      <c r="AE3181" s="176">
        <v>57.6</v>
      </c>
    </row>
    <row r="3182" spans="1:31">
      <c r="A3182" s="178">
        <v>108301736800</v>
      </c>
      <c r="B3182" s="166">
        <v>46175</v>
      </c>
      <c r="C3182" s="167" t="s">
        <v>3524</v>
      </c>
      <c r="D3182" s="167" t="s">
        <v>3525</v>
      </c>
      <c r="E3182" s="167" t="s">
        <v>3526</v>
      </c>
      <c r="F3182" s="167" t="s">
        <v>3501</v>
      </c>
      <c r="G3182" s="167" t="s">
        <v>3502</v>
      </c>
      <c r="H3182" s="168">
        <v>46176</v>
      </c>
      <c r="I3182" s="167"/>
      <c r="J3182" s="169">
        <v>26143</v>
      </c>
      <c r="K3182" s="167" t="s">
        <v>55</v>
      </c>
      <c r="L3182" s="169">
        <v>1</v>
      </c>
      <c r="M3182" s="167" t="s">
        <v>3513</v>
      </c>
      <c r="N3182" s="169">
        <v>0.9</v>
      </c>
      <c r="O3182" s="167" t="s">
        <v>3505</v>
      </c>
      <c r="P3182" s="167"/>
      <c r="Q3182" s="167" t="s">
        <v>3514</v>
      </c>
      <c r="R3182" s="167" t="s">
        <v>3528</v>
      </c>
      <c r="S3182" s="169">
        <v>1</v>
      </c>
      <c r="T3182" s="167" t="s">
        <v>3529</v>
      </c>
      <c r="U3182" s="169" t="s">
        <v>3530</v>
      </c>
      <c r="V3182" s="167" t="s">
        <v>7578</v>
      </c>
      <c r="W3182" s="167" t="s">
        <v>7579</v>
      </c>
      <c r="X3182" s="170" t="s">
        <v>160</v>
      </c>
      <c r="Y3182" s="171" t="s">
        <v>3235</v>
      </c>
      <c r="Z3182" s="167" t="s">
        <v>943</v>
      </c>
      <c r="AA3182" s="176">
        <v>2500</v>
      </c>
      <c r="AB3182" s="167" t="s">
        <v>11254</v>
      </c>
      <c r="AC3182" s="176">
        <v>2500</v>
      </c>
      <c r="AD3182" s="167" t="s">
        <v>11254</v>
      </c>
      <c r="AE3182" s="176">
        <v>8365</v>
      </c>
    </row>
    <row r="3183" spans="1:31">
      <c r="A3183" s="178">
        <v>108301788340</v>
      </c>
      <c r="B3183" s="166">
        <v>46175</v>
      </c>
      <c r="C3183" s="167" t="s">
        <v>3524</v>
      </c>
      <c r="D3183" s="167" t="s">
        <v>3525</v>
      </c>
      <c r="E3183" s="167" t="s">
        <v>3526</v>
      </c>
      <c r="F3183" s="167" t="s">
        <v>3501</v>
      </c>
      <c r="G3183" s="167" t="s">
        <v>3502</v>
      </c>
      <c r="H3183" s="168">
        <v>46176</v>
      </c>
      <c r="I3183" s="167"/>
      <c r="J3183" s="169">
        <v>26143</v>
      </c>
      <c r="K3183" s="167" t="s">
        <v>55</v>
      </c>
      <c r="L3183" s="169">
        <v>1</v>
      </c>
      <c r="M3183" s="167" t="s">
        <v>3513</v>
      </c>
      <c r="N3183" s="169">
        <v>7.9</v>
      </c>
      <c r="O3183" s="167" t="s">
        <v>3505</v>
      </c>
      <c r="P3183" s="167"/>
      <c r="Q3183" s="167" t="s">
        <v>3514</v>
      </c>
      <c r="R3183" s="167" t="s">
        <v>3528</v>
      </c>
      <c r="S3183" s="169">
        <v>13</v>
      </c>
      <c r="T3183" s="167" t="s">
        <v>3560</v>
      </c>
      <c r="U3183" s="169" t="s">
        <v>3561</v>
      </c>
      <c r="V3183" s="167" t="s">
        <v>6086</v>
      </c>
      <c r="W3183" s="167" t="s">
        <v>4663</v>
      </c>
      <c r="X3183" s="170" t="s">
        <v>160</v>
      </c>
      <c r="Y3183" s="171" t="s">
        <v>3236</v>
      </c>
      <c r="Z3183" s="167" t="s">
        <v>945</v>
      </c>
      <c r="AA3183" s="176">
        <v>14000</v>
      </c>
      <c r="AB3183" s="167" t="s">
        <v>11254</v>
      </c>
      <c r="AC3183" s="176">
        <v>14000</v>
      </c>
      <c r="AD3183" s="167" t="s">
        <v>11254</v>
      </c>
      <c r="AE3183" s="176">
        <v>1386</v>
      </c>
    </row>
    <row r="3184" spans="1:31">
      <c r="A3184" s="178">
        <v>108301788340</v>
      </c>
      <c r="B3184" s="166">
        <v>46175</v>
      </c>
      <c r="C3184" s="167" t="s">
        <v>3524</v>
      </c>
      <c r="D3184" s="167" t="s">
        <v>3525</v>
      </c>
      <c r="E3184" s="167" t="s">
        <v>3526</v>
      </c>
      <c r="F3184" s="167" t="s">
        <v>3501</v>
      </c>
      <c r="G3184" s="167" t="s">
        <v>3502</v>
      </c>
      <c r="H3184" s="168">
        <v>46176</v>
      </c>
      <c r="I3184" s="167"/>
      <c r="J3184" s="169">
        <v>26143</v>
      </c>
      <c r="K3184" s="167" t="s">
        <v>55</v>
      </c>
      <c r="L3184" s="169">
        <v>1</v>
      </c>
      <c r="M3184" s="167" t="s">
        <v>3513</v>
      </c>
      <c r="N3184" s="169">
        <v>7.9</v>
      </c>
      <c r="O3184" s="167" t="s">
        <v>3505</v>
      </c>
      <c r="P3184" s="167"/>
      <c r="Q3184" s="167" t="s">
        <v>3514</v>
      </c>
      <c r="R3184" s="167" t="s">
        <v>3528</v>
      </c>
      <c r="S3184" s="169">
        <v>12</v>
      </c>
      <c r="T3184" s="167" t="s">
        <v>3560</v>
      </c>
      <c r="U3184" s="169" t="s">
        <v>3561</v>
      </c>
      <c r="V3184" s="167" t="s">
        <v>7580</v>
      </c>
      <c r="W3184" s="167" t="s">
        <v>7581</v>
      </c>
      <c r="X3184" s="170" t="s">
        <v>160</v>
      </c>
      <c r="Y3184" s="171" t="s">
        <v>3236</v>
      </c>
      <c r="Z3184" s="167" t="s">
        <v>945</v>
      </c>
      <c r="AA3184" s="176">
        <v>10000</v>
      </c>
      <c r="AB3184" s="167" t="s">
        <v>11254</v>
      </c>
      <c r="AC3184" s="176">
        <v>10000</v>
      </c>
      <c r="AD3184" s="167" t="s">
        <v>11254</v>
      </c>
      <c r="AE3184" s="176">
        <v>15</v>
      </c>
    </row>
    <row r="3185" spans="1:31">
      <c r="A3185" s="178">
        <v>108301788340</v>
      </c>
      <c r="B3185" s="166">
        <v>46175</v>
      </c>
      <c r="C3185" s="167" t="s">
        <v>3524</v>
      </c>
      <c r="D3185" s="167" t="s">
        <v>3525</v>
      </c>
      <c r="E3185" s="167" t="s">
        <v>3526</v>
      </c>
      <c r="F3185" s="167" t="s">
        <v>3501</v>
      </c>
      <c r="G3185" s="167" t="s">
        <v>3502</v>
      </c>
      <c r="H3185" s="168">
        <v>46176</v>
      </c>
      <c r="I3185" s="167"/>
      <c r="J3185" s="169">
        <v>26143</v>
      </c>
      <c r="K3185" s="167" t="s">
        <v>55</v>
      </c>
      <c r="L3185" s="169">
        <v>1</v>
      </c>
      <c r="M3185" s="167" t="s">
        <v>3513</v>
      </c>
      <c r="N3185" s="169">
        <v>7.9</v>
      </c>
      <c r="O3185" s="167" t="s">
        <v>3505</v>
      </c>
      <c r="P3185" s="167"/>
      <c r="Q3185" s="167" t="s">
        <v>3514</v>
      </c>
      <c r="R3185" s="167" t="s">
        <v>3528</v>
      </c>
      <c r="S3185" s="169">
        <v>11</v>
      </c>
      <c r="T3185" s="167" t="s">
        <v>3560</v>
      </c>
      <c r="U3185" s="169" t="s">
        <v>3561</v>
      </c>
      <c r="V3185" s="167" t="s">
        <v>7582</v>
      </c>
      <c r="W3185" s="167" t="s">
        <v>7583</v>
      </c>
      <c r="X3185" s="170" t="s">
        <v>160</v>
      </c>
      <c r="Y3185" s="171" t="s">
        <v>3236</v>
      </c>
      <c r="Z3185" s="167" t="s">
        <v>945</v>
      </c>
      <c r="AA3185" s="176">
        <v>4000</v>
      </c>
      <c r="AB3185" s="167" t="s">
        <v>11254</v>
      </c>
      <c r="AC3185" s="176">
        <v>4000</v>
      </c>
      <c r="AD3185" s="167" t="s">
        <v>11254</v>
      </c>
      <c r="AE3185" s="176">
        <v>15.24</v>
      </c>
    </row>
    <row r="3186" spans="1:31">
      <c r="A3186" s="178">
        <v>108301788340</v>
      </c>
      <c r="B3186" s="166">
        <v>46175</v>
      </c>
      <c r="C3186" s="167" t="s">
        <v>3524</v>
      </c>
      <c r="D3186" s="167" t="s">
        <v>3525</v>
      </c>
      <c r="E3186" s="167" t="s">
        <v>3526</v>
      </c>
      <c r="F3186" s="167" t="s">
        <v>3501</v>
      </c>
      <c r="G3186" s="167" t="s">
        <v>3502</v>
      </c>
      <c r="H3186" s="168">
        <v>46176</v>
      </c>
      <c r="I3186" s="167"/>
      <c r="J3186" s="169">
        <v>26143</v>
      </c>
      <c r="K3186" s="167" t="s">
        <v>55</v>
      </c>
      <c r="L3186" s="169">
        <v>1</v>
      </c>
      <c r="M3186" s="167" t="s">
        <v>3513</v>
      </c>
      <c r="N3186" s="169">
        <v>7.9</v>
      </c>
      <c r="O3186" s="167" t="s">
        <v>3505</v>
      </c>
      <c r="P3186" s="167"/>
      <c r="Q3186" s="167" t="s">
        <v>3514</v>
      </c>
      <c r="R3186" s="167" t="s">
        <v>3528</v>
      </c>
      <c r="S3186" s="169">
        <v>10</v>
      </c>
      <c r="T3186" s="167" t="s">
        <v>3560</v>
      </c>
      <c r="U3186" s="169" t="s">
        <v>3561</v>
      </c>
      <c r="V3186" s="167" t="s">
        <v>5566</v>
      </c>
      <c r="W3186" s="167" t="s">
        <v>5567</v>
      </c>
      <c r="X3186" s="170" t="s">
        <v>160</v>
      </c>
      <c r="Y3186" s="171" t="s">
        <v>3236</v>
      </c>
      <c r="Z3186" s="167" t="s">
        <v>945</v>
      </c>
      <c r="AA3186" s="176">
        <v>10000</v>
      </c>
      <c r="AB3186" s="167" t="s">
        <v>11254</v>
      </c>
      <c r="AC3186" s="176">
        <v>10000</v>
      </c>
      <c r="AD3186" s="167" t="s">
        <v>11254</v>
      </c>
      <c r="AE3186" s="176">
        <v>20</v>
      </c>
    </row>
    <row r="3187" spans="1:31">
      <c r="A3187" s="178">
        <v>108301788340</v>
      </c>
      <c r="B3187" s="166">
        <v>46175</v>
      </c>
      <c r="C3187" s="167" t="s">
        <v>3524</v>
      </c>
      <c r="D3187" s="167" t="s">
        <v>3525</v>
      </c>
      <c r="E3187" s="167" t="s">
        <v>3526</v>
      </c>
      <c r="F3187" s="167" t="s">
        <v>3501</v>
      </c>
      <c r="G3187" s="167" t="s">
        <v>3502</v>
      </c>
      <c r="H3187" s="168">
        <v>46176</v>
      </c>
      <c r="I3187" s="167"/>
      <c r="J3187" s="169">
        <v>26143</v>
      </c>
      <c r="K3187" s="167" t="s">
        <v>55</v>
      </c>
      <c r="L3187" s="169">
        <v>1</v>
      </c>
      <c r="M3187" s="167" t="s">
        <v>3513</v>
      </c>
      <c r="N3187" s="169">
        <v>7.9</v>
      </c>
      <c r="O3187" s="167" t="s">
        <v>3505</v>
      </c>
      <c r="P3187" s="167"/>
      <c r="Q3187" s="167" t="s">
        <v>3514</v>
      </c>
      <c r="R3187" s="167" t="s">
        <v>3528</v>
      </c>
      <c r="S3187" s="169">
        <v>9</v>
      </c>
      <c r="T3187" s="167" t="s">
        <v>3560</v>
      </c>
      <c r="U3187" s="169" t="s">
        <v>3561</v>
      </c>
      <c r="V3187" s="167" t="s">
        <v>5568</v>
      </c>
      <c r="W3187" s="167" t="s">
        <v>4900</v>
      </c>
      <c r="X3187" s="170" t="s">
        <v>160</v>
      </c>
      <c r="Y3187" s="171" t="s">
        <v>3236</v>
      </c>
      <c r="Z3187" s="167" t="s">
        <v>945</v>
      </c>
      <c r="AA3187" s="176">
        <v>8000</v>
      </c>
      <c r="AB3187" s="167" t="s">
        <v>11254</v>
      </c>
      <c r="AC3187" s="176">
        <v>8000</v>
      </c>
      <c r="AD3187" s="167" t="s">
        <v>11254</v>
      </c>
      <c r="AE3187" s="176">
        <v>271.44</v>
      </c>
    </row>
    <row r="3188" spans="1:31">
      <c r="A3188" s="178">
        <v>108301788340</v>
      </c>
      <c r="B3188" s="166">
        <v>46175</v>
      </c>
      <c r="C3188" s="167" t="s">
        <v>3524</v>
      </c>
      <c r="D3188" s="167" t="s">
        <v>3525</v>
      </c>
      <c r="E3188" s="167" t="s">
        <v>3526</v>
      </c>
      <c r="F3188" s="167" t="s">
        <v>3501</v>
      </c>
      <c r="G3188" s="167" t="s">
        <v>3502</v>
      </c>
      <c r="H3188" s="168">
        <v>46176</v>
      </c>
      <c r="I3188" s="167"/>
      <c r="J3188" s="169">
        <v>26143</v>
      </c>
      <c r="K3188" s="167" t="s">
        <v>55</v>
      </c>
      <c r="L3188" s="169">
        <v>1</v>
      </c>
      <c r="M3188" s="167" t="s">
        <v>3513</v>
      </c>
      <c r="N3188" s="169">
        <v>7.9</v>
      </c>
      <c r="O3188" s="167" t="s">
        <v>3505</v>
      </c>
      <c r="P3188" s="167"/>
      <c r="Q3188" s="167" t="s">
        <v>3514</v>
      </c>
      <c r="R3188" s="167" t="s">
        <v>3528</v>
      </c>
      <c r="S3188" s="169">
        <v>8</v>
      </c>
      <c r="T3188" s="167" t="s">
        <v>3535</v>
      </c>
      <c r="U3188" s="169" t="s">
        <v>3536</v>
      </c>
      <c r="V3188" s="167" t="s">
        <v>7584</v>
      </c>
      <c r="W3188" s="167" t="s">
        <v>7585</v>
      </c>
      <c r="X3188" s="170" t="s">
        <v>160</v>
      </c>
      <c r="Y3188" s="171" t="s">
        <v>3236</v>
      </c>
      <c r="Z3188" s="167" t="s">
        <v>945</v>
      </c>
      <c r="AA3188" s="176">
        <v>5000</v>
      </c>
      <c r="AB3188" s="167" t="s">
        <v>11254</v>
      </c>
      <c r="AC3188" s="176">
        <v>5000</v>
      </c>
      <c r="AD3188" s="167" t="s">
        <v>11254</v>
      </c>
      <c r="AE3188" s="176">
        <v>2</v>
      </c>
    </row>
    <row r="3189" spans="1:31">
      <c r="A3189" s="178">
        <v>108301788340</v>
      </c>
      <c r="B3189" s="166">
        <v>46175</v>
      </c>
      <c r="C3189" s="167" t="s">
        <v>3524</v>
      </c>
      <c r="D3189" s="167" t="s">
        <v>3525</v>
      </c>
      <c r="E3189" s="167" t="s">
        <v>3526</v>
      </c>
      <c r="F3189" s="167" t="s">
        <v>3501</v>
      </c>
      <c r="G3189" s="167" t="s">
        <v>3502</v>
      </c>
      <c r="H3189" s="168">
        <v>46176</v>
      </c>
      <c r="I3189" s="167"/>
      <c r="J3189" s="169">
        <v>26143</v>
      </c>
      <c r="K3189" s="167" t="s">
        <v>55</v>
      </c>
      <c r="L3189" s="169">
        <v>1</v>
      </c>
      <c r="M3189" s="167" t="s">
        <v>3513</v>
      </c>
      <c r="N3189" s="169">
        <v>7.9</v>
      </c>
      <c r="O3189" s="167" t="s">
        <v>3505</v>
      </c>
      <c r="P3189" s="167"/>
      <c r="Q3189" s="167" t="s">
        <v>3514</v>
      </c>
      <c r="R3189" s="167" t="s">
        <v>3528</v>
      </c>
      <c r="S3189" s="169">
        <v>7</v>
      </c>
      <c r="T3189" s="167" t="s">
        <v>3535</v>
      </c>
      <c r="U3189" s="169" t="s">
        <v>3536</v>
      </c>
      <c r="V3189" s="167" t="s">
        <v>7586</v>
      </c>
      <c r="W3189" s="167" t="s">
        <v>7587</v>
      </c>
      <c r="X3189" s="170" t="s">
        <v>160</v>
      </c>
      <c r="Y3189" s="171" t="s">
        <v>3236</v>
      </c>
      <c r="Z3189" s="167" t="s">
        <v>945</v>
      </c>
      <c r="AA3189" s="176">
        <v>10000</v>
      </c>
      <c r="AB3189" s="167" t="s">
        <v>11254</v>
      </c>
      <c r="AC3189" s="176">
        <v>10000</v>
      </c>
      <c r="AD3189" s="167" t="s">
        <v>11254</v>
      </c>
      <c r="AE3189" s="176">
        <v>5</v>
      </c>
    </row>
    <row r="3190" spans="1:31">
      <c r="A3190" s="178">
        <v>108301788340</v>
      </c>
      <c r="B3190" s="166">
        <v>46175</v>
      </c>
      <c r="C3190" s="167" t="s">
        <v>3524</v>
      </c>
      <c r="D3190" s="167" t="s">
        <v>3525</v>
      </c>
      <c r="E3190" s="167" t="s">
        <v>3526</v>
      </c>
      <c r="F3190" s="167" t="s">
        <v>3501</v>
      </c>
      <c r="G3190" s="167" t="s">
        <v>3502</v>
      </c>
      <c r="H3190" s="168">
        <v>46176</v>
      </c>
      <c r="I3190" s="167"/>
      <c r="J3190" s="169">
        <v>26143</v>
      </c>
      <c r="K3190" s="167" t="s">
        <v>55</v>
      </c>
      <c r="L3190" s="169">
        <v>1</v>
      </c>
      <c r="M3190" s="167" t="s">
        <v>3513</v>
      </c>
      <c r="N3190" s="169">
        <v>7.9</v>
      </c>
      <c r="O3190" s="167" t="s">
        <v>3505</v>
      </c>
      <c r="P3190" s="167"/>
      <c r="Q3190" s="167" t="s">
        <v>3514</v>
      </c>
      <c r="R3190" s="167" t="s">
        <v>3528</v>
      </c>
      <c r="S3190" s="169">
        <v>6</v>
      </c>
      <c r="T3190" s="167" t="s">
        <v>3535</v>
      </c>
      <c r="U3190" s="169" t="s">
        <v>3536</v>
      </c>
      <c r="V3190" s="167" t="s">
        <v>7588</v>
      </c>
      <c r="W3190" s="167" t="s">
        <v>7589</v>
      </c>
      <c r="X3190" s="170" t="s">
        <v>160</v>
      </c>
      <c r="Y3190" s="171" t="s">
        <v>3236</v>
      </c>
      <c r="Z3190" s="167" t="s">
        <v>945</v>
      </c>
      <c r="AA3190" s="176">
        <v>10000</v>
      </c>
      <c r="AB3190" s="167" t="s">
        <v>11254</v>
      </c>
      <c r="AC3190" s="176">
        <v>10000</v>
      </c>
      <c r="AD3190" s="167" t="s">
        <v>11254</v>
      </c>
      <c r="AE3190" s="176">
        <v>6.9</v>
      </c>
    </row>
    <row r="3191" spans="1:31">
      <c r="A3191" s="178">
        <v>108301788340</v>
      </c>
      <c r="B3191" s="166">
        <v>46175</v>
      </c>
      <c r="C3191" s="167" t="s">
        <v>3524</v>
      </c>
      <c r="D3191" s="167" t="s">
        <v>3525</v>
      </c>
      <c r="E3191" s="167" t="s">
        <v>3526</v>
      </c>
      <c r="F3191" s="167" t="s">
        <v>3501</v>
      </c>
      <c r="G3191" s="167" t="s">
        <v>3502</v>
      </c>
      <c r="H3191" s="168">
        <v>46176</v>
      </c>
      <c r="I3191" s="167"/>
      <c r="J3191" s="169">
        <v>26143</v>
      </c>
      <c r="K3191" s="167" t="s">
        <v>55</v>
      </c>
      <c r="L3191" s="169">
        <v>1</v>
      </c>
      <c r="M3191" s="167" t="s">
        <v>3513</v>
      </c>
      <c r="N3191" s="169">
        <v>7.9</v>
      </c>
      <c r="O3191" s="167" t="s">
        <v>3505</v>
      </c>
      <c r="P3191" s="167"/>
      <c r="Q3191" s="167" t="s">
        <v>3514</v>
      </c>
      <c r="R3191" s="167" t="s">
        <v>3528</v>
      </c>
      <c r="S3191" s="169">
        <v>5</v>
      </c>
      <c r="T3191" s="167" t="s">
        <v>3535</v>
      </c>
      <c r="U3191" s="169" t="s">
        <v>3536</v>
      </c>
      <c r="V3191" s="167" t="s">
        <v>7590</v>
      </c>
      <c r="W3191" s="167" t="s">
        <v>7591</v>
      </c>
      <c r="X3191" s="170" t="s">
        <v>160</v>
      </c>
      <c r="Y3191" s="171" t="s">
        <v>3236</v>
      </c>
      <c r="Z3191" s="167" t="s">
        <v>945</v>
      </c>
      <c r="AA3191" s="176">
        <v>10000</v>
      </c>
      <c r="AB3191" s="167" t="s">
        <v>11254</v>
      </c>
      <c r="AC3191" s="176">
        <v>10000</v>
      </c>
      <c r="AD3191" s="167" t="s">
        <v>11254</v>
      </c>
      <c r="AE3191" s="176">
        <v>6.9</v>
      </c>
    </row>
    <row r="3192" spans="1:31">
      <c r="A3192" s="178">
        <v>108301788340</v>
      </c>
      <c r="B3192" s="166">
        <v>46175</v>
      </c>
      <c r="C3192" s="167" t="s">
        <v>3524</v>
      </c>
      <c r="D3192" s="167" t="s">
        <v>3525</v>
      </c>
      <c r="E3192" s="167" t="s">
        <v>3526</v>
      </c>
      <c r="F3192" s="167" t="s">
        <v>3501</v>
      </c>
      <c r="G3192" s="167" t="s">
        <v>3502</v>
      </c>
      <c r="H3192" s="168">
        <v>46176</v>
      </c>
      <c r="I3192" s="167"/>
      <c r="J3192" s="169">
        <v>26143</v>
      </c>
      <c r="K3192" s="167" t="s">
        <v>55</v>
      </c>
      <c r="L3192" s="169">
        <v>1</v>
      </c>
      <c r="M3192" s="167" t="s">
        <v>3513</v>
      </c>
      <c r="N3192" s="169">
        <v>7.9</v>
      </c>
      <c r="O3192" s="167" t="s">
        <v>3505</v>
      </c>
      <c r="P3192" s="167"/>
      <c r="Q3192" s="167" t="s">
        <v>3514</v>
      </c>
      <c r="R3192" s="167" t="s">
        <v>3528</v>
      </c>
      <c r="S3192" s="169">
        <v>4</v>
      </c>
      <c r="T3192" s="167" t="s">
        <v>3560</v>
      </c>
      <c r="U3192" s="169" t="s">
        <v>3561</v>
      </c>
      <c r="V3192" s="167" t="s">
        <v>7592</v>
      </c>
      <c r="W3192" s="167" t="s">
        <v>7593</v>
      </c>
      <c r="X3192" s="170" t="s">
        <v>160</v>
      </c>
      <c r="Y3192" s="171" t="s">
        <v>3236</v>
      </c>
      <c r="Z3192" s="167" t="s">
        <v>945</v>
      </c>
      <c r="AA3192" s="176">
        <v>2000</v>
      </c>
      <c r="AB3192" s="167" t="s">
        <v>11254</v>
      </c>
      <c r="AC3192" s="176">
        <v>2000</v>
      </c>
      <c r="AD3192" s="167" t="s">
        <v>11254</v>
      </c>
      <c r="AE3192" s="176">
        <v>70.599999999999994</v>
      </c>
    </row>
    <row r="3193" spans="1:31">
      <c r="A3193" s="178">
        <v>108301788340</v>
      </c>
      <c r="B3193" s="166">
        <v>46175</v>
      </c>
      <c r="C3193" s="167" t="s">
        <v>3524</v>
      </c>
      <c r="D3193" s="167" t="s">
        <v>3525</v>
      </c>
      <c r="E3193" s="167" t="s">
        <v>3526</v>
      </c>
      <c r="F3193" s="167" t="s">
        <v>3501</v>
      </c>
      <c r="G3193" s="167" t="s">
        <v>3502</v>
      </c>
      <c r="H3193" s="168">
        <v>46176</v>
      </c>
      <c r="I3193" s="167"/>
      <c r="J3193" s="169">
        <v>26143</v>
      </c>
      <c r="K3193" s="167" t="s">
        <v>55</v>
      </c>
      <c r="L3193" s="169">
        <v>1</v>
      </c>
      <c r="M3193" s="167" t="s">
        <v>3513</v>
      </c>
      <c r="N3193" s="169">
        <v>7.9</v>
      </c>
      <c r="O3193" s="167" t="s">
        <v>3505</v>
      </c>
      <c r="P3193" s="167"/>
      <c r="Q3193" s="167" t="s">
        <v>3514</v>
      </c>
      <c r="R3193" s="167" t="s">
        <v>3528</v>
      </c>
      <c r="S3193" s="169">
        <v>3</v>
      </c>
      <c r="T3193" s="167" t="s">
        <v>3560</v>
      </c>
      <c r="U3193" s="169" t="s">
        <v>3561</v>
      </c>
      <c r="V3193" s="167" t="s">
        <v>6086</v>
      </c>
      <c r="W3193" s="167" t="s">
        <v>4663</v>
      </c>
      <c r="X3193" s="170" t="s">
        <v>160</v>
      </c>
      <c r="Y3193" s="171" t="s">
        <v>3236</v>
      </c>
      <c r="Z3193" s="167" t="s">
        <v>945</v>
      </c>
      <c r="AA3193" s="176">
        <v>9000</v>
      </c>
      <c r="AB3193" s="167" t="s">
        <v>11254</v>
      </c>
      <c r="AC3193" s="176">
        <v>9000</v>
      </c>
      <c r="AD3193" s="167" t="s">
        <v>11254</v>
      </c>
      <c r="AE3193" s="176">
        <v>891</v>
      </c>
    </row>
    <row r="3194" spans="1:31">
      <c r="A3194" s="178">
        <v>108301788340</v>
      </c>
      <c r="B3194" s="166">
        <v>46175</v>
      </c>
      <c r="C3194" s="167" t="s">
        <v>3524</v>
      </c>
      <c r="D3194" s="167" t="s">
        <v>3525</v>
      </c>
      <c r="E3194" s="167" t="s">
        <v>3526</v>
      </c>
      <c r="F3194" s="167" t="s">
        <v>3501</v>
      </c>
      <c r="G3194" s="167" t="s">
        <v>3502</v>
      </c>
      <c r="H3194" s="168">
        <v>46176</v>
      </c>
      <c r="I3194" s="167"/>
      <c r="J3194" s="169">
        <v>26143</v>
      </c>
      <c r="K3194" s="167" t="s">
        <v>55</v>
      </c>
      <c r="L3194" s="169">
        <v>1</v>
      </c>
      <c r="M3194" s="167" t="s">
        <v>3513</v>
      </c>
      <c r="N3194" s="169">
        <v>7.9</v>
      </c>
      <c r="O3194" s="167" t="s">
        <v>3505</v>
      </c>
      <c r="P3194" s="167"/>
      <c r="Q3194" s="167" t="s">
        <v>3514</v>
      </c>
      <c r="R3194" s="167" t="s">
        <v>3528</v>
      </c>
      <c r="S3194" s="169">
        <v>2</v>
      </c>
      <c r="T3194" s="167" t="s">
        <v>3560</v>
      </c>
      <c r="U3194" s="169" t="s">
        <v>3561</v>
      </c>
      <c r="V3194" s="167" t="s">
        <v>6086</v>
      </c>
      <c r="W3194" s="167" t="s">
        <v>4663</v>
      </c>
      <c r="X3194" s="170" t="s">
        <v>160</v>
      </c>
      <c r="Y3194" s="171" t="s">
        <v>3236</v>
      </c>
      <c r="Z3194" s="167" t="s">
        <v>945</v>
      </c>
      <c r="AA3194" s="176">
        <v>9000</v>
      </c>
      <c r="AB3194" s="167" t="s">
        <v>11254</v>
      </c>
      <c r="AC3194" s="176">
        <v>9000</v>
      </c>
      <c r="AD3194" s="167" t="s">
        <v>11254</v>
      </c>
      <c r="AE3194" s="176">
        <v>891</v>
      </c>
    </row>
    <row r="3195" spans="1:31">
      <c r="A3195" s="178">
        <v>108301788340</v>
      </c>
      <c r="B3195" s="166">
        <v>46175</v>
      </c>
      <c r="C3195" s="167" t="s">
        <v>3524</v>
      </c>
      <c r="D3195" s="167" t="s">
        <v>3525</v>
      </c>
      <c r="E3195" s="167" t="s">
        <v>3526</v>
      </c>
      <c r="F3195" s="167" t="s">
        <v>3501</v>
      </c>
      <c r="G3195" s="167" t="s">
        <v>3502</v>
      </c>
      <c r="H3195" s="168">
        <v>46176</v>
      </c>
      <c r="I3195" s="167"/>
      <c r="J3195" s="169">
        <v>26143</v>
      </c>
      <c r="K3195" s="167" t="s">
        <v>55</v>
      </c>
      <c r="L3195" s="169">
        <v>1</v>
      </c>
      <c r="M3195" s="167" t="s">
        <v>3513</v>
      </c>
      <c r="N3195" s="169">
        <v>7.9</v>
      </c>
      <c r="O3195" s="167" t="s">
        <v>3505</v>
      </c>
      <c r="P3195" s="167"/>
      <c r="Q3195" s="167" t="s">
        <v>3514</v>
      </c>
      <c r="R3195" s="167" t="s">
        <v>3528</v>
      </c>
      <c r="S3195" s="169">
        <v>1</v>
      </c>
      <c r="T3195" s="167" t="s">
        <v>3560</v>
      </c>
      <c r="U3195" s="169" t="s">
        <v>3561</v>
      </c>
      <c r="V3195" s="167" t="s">
        <v>5573</v>
      </c>
      <c r="W3195" s="167" t="s">
        <v>5574</v>
      </c>
      <c r="X3195" s="170" t="s">
        <v>160</v>
      </c>
      <c r="Y3195" s="171" t="s">
        <v>3236</v>
      </c>
      <c r="Z3195" s="167" t="s">
        <v>945</v>
      </c>
      <c r="AA3195" s="176">
        <v>10000</v>
      </c>
      <c r="AB3195" s="167" t="s">
        <v>11254</v>
      </c>
      <c r="AC3195" s="176">
        <v>10000</v>
      </c>
      <c r="AD3195" s="167" t="s">
        <v>11254</v>
      </c>
      <c r="AE3195" s="176">
        <v>9.5</v>
      </c>
    </row>
    <row r="3196" spans="1:31">
      <c r="A3196" s="178">
        <v>108301839550</v>
      </c>
      <c r="B3196" s="166">
        <v>46175</v>
      </c>
      <c r="C3196" s="167" t="s">
        <v>3524</v>
      </c>
      <c r="D3196" s="167" t="s">
        <v>3525</v>
      </c>
      <c r="E3196" s="167" t="s">
        <v>3526</v>
      </c>
      <c r="F3196" s="167" t="s">
        <v>3501</v>
      </c>
      <c r="G3196" s="167" t="s">
        <v>3502</v>
      </c>
      <c r="H3196" s="168">
        <v>46175</v>
      </c>
      <c r="I3196" s="167"/>
      <c r="J3196" s="169">
        <v>26143</v>
      </c>
      <c r="K3196" s="167" t="s">
        <v>55</v>
      </c>
      <c r="L3196" s="169">
        <v>1</v>
      </c>
      <c r="M3196" s="167" t="s">
        <v>3513</v>
      </c>
      <c r="N3196" s="169">
        <v>0.5</v>
      </c>
      <c r="O3196" s="167" t="s">
        <v>3505</v>
      </c>
      <c r="P3196" s="167"/>
      <c r="Q3196" s="167" t="s">
        <v>3514</v>
      </c>
      <c r="R3196" s="167" t="s">
        <v>3528</v>
      </c>
      <c r="S3196" s="169">
        <v>1</v>
      </c>
      <c r="T3196" s="167" t="s">
        <v>3545</v>
      </c>
      <c r="U3196" s="169" t="s">
        <v>3546</v>
      </c>
      <c r="V3196" s="167" t="s">
        <v>7594</v>
      </c>
      <c r="W3196" s="167" t="s">
        <v>7595</v>
      </c>
      <c r="X3196" s="170" t="s">
        <v>3533</v>
      </c>
      <c r="Y3196" s="171" t="s">
        <v>3237</v>
      </c>
      <c r="Z3196" s="167" t="s">
        <v>948</v>
      </c>
      <c r="AA3196" s="176">
        <v>400</v>
      </c>
      <c r="AB3196" s="167" t="s">
        <v>11254</v>
      </c>
      <c r="AC3196" s="176">
        <v>400</v>
      </c>
      <c r="AD3196" s="167" t="s">
        <v>11254</v>
      </c>
      <c r="AE3196" s="176">
        <v>187.4</v>
      </c>
    </row>
    <row r="3197" spans="1:31">
      <c r="A3197" s="178">
        <v>108301865340</v>
      </c>
      <c r="B3197" s="166">
        <v>46175</v>
      </c>
      <c r="C3197" s="167" t="s">
        <v>3524</v>
      </c>
      <c r="D3197" s="167" t="s">
        <v>3525</v>
      </c>
      <c r="E3197" s="167" t="s">
        <v>3526</v>
      </c>
      <c r="F3197" s="167" t="s">
        <v>3501</v>
      </c>
      <c r="G3197" s="167" t="s">
        <v>3502</v>
      </c>
      <c r="H3197" s="168">
        <v>46176</v>
      </c>
      <c r="I3197" s="167"/>
      <c r="J3197" s="169">
        <v>26143</v>
      </c>
      <c r="K3197" s="167" t="s">
        <v>55</v>
      </c>
      <c r="L3197" s="169">
        <v>1</v>
      </c>
      <c r="M3197" s="167" t="s">
        <v>3513</v>
      </c>
      <c r="N3197" s="169">
        <v>1.4</v>
      </c>
      <c r="O3197" s="167" t="s">
        <v>3505</v>
      </c>
      <c r="P3197" s="167"/>
      <c r="Q3197" s="167" t="s">
        <v>3527</v>
      </c>
      <c r="R3197" s="167" t="s">
        <v>3528</v>
      </c>
      <c r="S3197" s="169">
        <v>7</v>
      </c>
      <c r="T3197" s="167" t="s">
        <v>3535</v>
      </c>
      <c r="U3197" s="169" t="s">
        <v>3536</v>
      </c>
      <c r="V3197" s="167" t="s">
        <v>4908</v>
      </c>
      <c r="W3197" s="167" t="s">
        <v>4909</v>
      </c>
      <c r="X3197" s="170" t="s">
        <v>160</v>
      </c>
      <c r="Y3197" s="171" t="s">
        <v>366</v>
      </c>
      <c r="Z3197" s="167" t="s">
        <v>950</v>
      </c>
      <c r="AA3197" s="176">
        <v>10000</v>
      </c>
      <c r="AB3197" s="167" t="s">
        <v>11254</v>
      </c>
      <c r="AC3197" s="176">
        <v>10000</v>
      </c>
      <c r="AD3197" s="167" t="s">
        <v>11254</v>
      </c>
      <c r="AE3197" s="176">
        <v>2.9</v>
      </c>
    </row>
    <row r="3198" spans="1:31">
      <c r="A3198" s="178">
        <v>108301865340</v>
      </c>
      <c r="B3198" s="166">
        <v>46175</v>
      </c>
      <c r="C3198" s="167" t="s">
        <v>3524</v>
      </c>
      <c r="D3198" s="167" t="s">
        <v>3525</v>
      </c>
      <c r="E3198" s="167" t="s">
        <v>3526</v>
      </c>
      <c r="F3198" s="167" t="s">
        <v>3501</v>
      </c>
      <c r="G3198" s="167" t="s">
        <v>3502</v>
      </c>
      <c r="H3198" s="168">
        <v>46176</v>
      </c>
      <c r="I3198" s="167"/>
      <c r="J3198" s="169">
        <v>26143</v>
      </c>
      <c r="K3198" s="167" t="s">
        <v>55</v>
      </c>
      <c r="L3198" s="169">
        <v>1</v>
      </c>
      <c r="M3198" s="167" t="s">
        <v>3513</v>
      </c>
      <c r="N3198" s="169">
        <v>1.4</v>
      </c>
      <c r="O3198" s="167" t="s">
        <v>3505</v>
      </c>
      <c r="P3198" s="167"/>
      <c r="Q3198" s="167" t="s">
        <v>3527</v>
      </c>
      <c r="R3198" s="167" t="s">
        <v>3528</v>
      </c>
      <c r="S3198" s="169">
        <v>6</v>
      </c>
      <c r="T3198" s="167" t="s">
        <v>3535</v>
      </c>
      <c r="U3198" s="169" t="s">
        <v>3536</v>
      </c>
      <c r="V3198" s="167" t="s">
        <v>3904</v>
      </c>
      <c r="W3198" s="167" t="s">
        <v>3905</v>
      </c>
      <c r="X3198" s="170" t="s">
        <v>157</v>
      </c>
      <c r="Y3198" s="171" t="s">
        <v>366</v>
      </c>
      <c r="Z3198" s="167" t="s">
        <v>950</v>
      </c>
      <c r="AA3198" s="176">
        <v>60000</v>
      </c>
      <c r="AB3198" s="167" t="s">
        <v>11254</v>
      </c>
      <c r="AC3198" s="176">
        <v>60000</v>
      </c>
      <c r="AD3198" s="167" t="s">
        <v>11254</v>
      </c>
      <c r="AE3198" s="176">
        <v>16.8</v>
      </c>
    </row>
    <row r="3199" spans="1:31">
      <c r="A3199" s="178">
        <v>108301865340</v>
      </c>
      <c r="B3199" s="166">
        <v>46175</v>
      </c>
      <c r="C3199" s="167" t="s">
        <v>3524</v>
      </c>
      <c r="D3199" s="167" t="s">
        <v>3525</v>
      </c>
      <c r="E3199" s="167" t="s">
        <v>3526</v>
      </c>
      <c r="F3199" s="167" t="s">
        <v>3501</v>
      </c>
      <c r="G3199" s="167" t="s">
        <v>3502</v>
      </c>
      <c r="H3199" s="168">
        <v>46176</v>
      </c>
      <c r="I3199" s="167"/>
      <c r="J3199" s="169">
        <v>26143</v>
      </c>
      <c r="K3199" s="167" t="s">
        <v>55</v>
      </c>
      <c r="L3199" s="169">
        <v>1</v>
      </c>
      <c r="M3199" s="167" t="s">
        <v>3513</v>
      </c>
      <c r="N3199" s="169">
        <v>1.4</v>
      </c>
      <c r="O3199" s="167" t="s">
        <v>3505</v>
      </c>
      <c r="P3199" s="167"/>
      <c r="Q3199" s="167" t="s">
        <v>3527</v>
      </c>
      <c r="R3199" s="167" t="s">
        <v>3528</v>
      </c>
      <c r="S3199" s="169">
        <v>5</v>
      </c>
      <c r="T3199" s="167" t="s">
        <v>3535</v>
      </c>
      <c r="U3199" s="169" t="s">
        <v>3536</v>
      </c>
      <c r="V3199" s="167" t="s">
        <v>3907</v>
      </c>
      <c r="W3199" s="167" t="s">
        <v>3908</v>
      </c>
      <c r="X3199" s="170" t="s">
        <v>157</v>
      </c>
      <c r="Y3199" s="171" t="s">
        <v>366</v>
      </c>
      <c r="Z3199" s="167" t="s">
        <v>950</v>
      </c>
      <c r="AA3199" s="176">
        <v>10000</v>
      </c>
      <c r="AB3199" s="167" t="s">
        <v>11254</v>
      </c>
      <c r="AC3199" s="176">
        <v>10000</v>
      </c>
      <c r="AD3199" s="167" t="s">
        <v>11254</v>
      </c>
      <c r="AE3199" s="176">
        <v>2.9</v>
      </c>
    </row>
    <row r="3200" spans="1:31">
      <c r="A3200" s="178">
        <v>108301865340</v>
      </c>
      <c r="B3200" s="166">
        <v>46175</v>
      </c>
      <c r="C3200" s="167" t="s">
        <v>3524</v>
      </c>
      <c r="D3200" s="167" t="s">
        <v>3525</v>
      </c>
      <c r="E3200" s="167" t="s">
        <v>3526</v>
      </c>
      <c r="F3200" s="167" t="s">
        <v>3501</v>
      </c>
      <c r="G3200" s="167" t="s">
        <v>3502</v>
      </c>
      <c r="H3200" s="168">
        <v>46176</v>
      </c>
      <c r="I3200" s="167"/>
      <c r="J3200" s="169">
        <v>26143</v>
      </c>
      <c r="K3200" s="167" t="s">
        <v>55</v>
      </c>
      <c r="L3200" s="169">
        <v>1</v>
      </c>
      <c r="M3200" s="167" t="s">
        <v>3513</v>
      </c>
      <c r="N3200" s="169">
        <v>1.4</v>
      </c>
      <c r="O3200" s="167" t="s">
        <v>3505</v>
      </c>
      <c r="P3200" s="167"/>
      <c r="Q3200" s="167" t="s">
        <v>3527</v>
      </c>
      <c r="R3200" s="167" t="s">
        <v>3528</v>
      </c>
      <c r="S3200" s="169">
        <v>4</v>
      </c>
      <c r="T3200" s="167" t="s">
        <v>3535</v>
      </c>
      <c r="U3200" s="169" t="s">
        <v>3536</v>
      </c>
      <c r="V3200" s="167" t="s">
        <v>3907</v>
      </c>
      <c r="W3200" s="167" t="s">
        <v>3908</v>
      </c>
      <c r="X3200" s="170" t="s">
        <v>157</v>
      </c>
      <c r="Y3200" s="171" t="s">
        <v>366</v>
      </c>
      <c r="Z3200" s="167" t="s">
        <v>950</v>
      </c>
      <c r="AA3200" s="176">
        <v>10000</v>
      </c>
      <c r="AB3200" s="167" t="s">
        <v>11254</v>
      </c>
      <c r="AC3200" s="176">
        <v>10000</v>
      </c>
      <c r="AD3200" s="167" t="s">
        <v>11254</v>
      </c>
      <c r="AE3200" s="176">
        <v>2.9</v>
      </c>
    </row>
    <row r="3201" spans="1:31">
      <c r="A3201" s="178">
        <v>108301865340</v>
      </c>
      <c r="B3201" s="166">
        <v>46175</v>
      </c>
      <c r="C3201" s="167" t="s">
        <v>3524</v>
      </c>
      <c r="D3201" s="167" t="s">
        <v>3525</v>
      </c>
      <c r="E3201" s="167" t="s">
        <v>3526</v>
      </c>
      <c r="F3201" s="167" t="s">
        <v>3501</v>
      </c>
      <c r="G3201" s="167" t="s">
        <v>3502</v>
      </c>
      <c r="H3201" s="168">
        <v>46176</v>
      </c>
      <c r="I3201" s="167"/>
      <c r="J3201" s="169">
        <v>26143</v>
      </c>
      <c r="K3201" s="167" t="s">
        <v>55</v>
      </c>
      <c r="L3201" s="169">
        <v>1</v>
      </c>
      <c r="M3201" s="167" t="s">
        <v>3513</v>
      </c>
      <c r="N3201" s="169">
        <v>1.4</v>
      </c>
      <c r="O3201" s="167" t="s">
        <v>3505</v>
      </c>
      <c r="P3201" s="167"/>
      <c r="Q3201" s="167" t="s">
        <v>3527</v>
      </c>
      <c r="R3201" s="167" t="s">
        <v>3528</v>
      </c>
      <c r="S3201" s="169">
        <v>3</v>
      </c>
      <c r="T3201" s="167" t="s">
        <v>3535</v>
      </c>
      <c r="U3201" s="169" t="s">
        <v>3536</v>
      </c>
      <c r="V3201" s="167" t="s">
        <v>3904</v>
      </c>
      <c r="W3201" s="167" t="s">
        <v>3905</v>
      </c>
      <c r="X3201" s="170" t="s">
        <v>157</v>
      </c>
      <c r="Y3201" s="171" t="s">
        <v>366</v>
      </c>
      <c r="Z3201" s="167" t="s">
        <v>950</v>
      </c>
      <c r="AA3201" s="176">
        <v>10000</v>
      </c>
      <c r="AB3201" s="167" t="s">
        <v>11254</v>
      </c>
      <c r="AC3201" s="176">
        <v>10000</v>
      </c>
      <c r="AD3201" s="167" t="s">
        <v>11254</v>
      </c>
      <c r="AE3201" s="176">
        <v>2.8</v>
      </c>
    </row>
    <row r="3202" spans="1:31">
      <c r="A3202" s="178">
        <v>108301865340</v>
      </c>
      <c r="B3202" s="166">
        <v>46175</v>
      </c>
      <c r="C3202" s="167" t="s">
        <v>3524</v>
      </c>
      <c r="D3202" s="167" t="s">
        <v>3525</v>
      </c>
      <c r="E3202" s="167" t="s">
        <v>3526</v>
      </c>
      <c r="F3202" s="167" t="s">
        <v>3501</v>
      </c>
      <c r="G3202" s="167" t="s">
        <v>3502</v>
      </c>
      <c r="H3202" s="168">
        <v>46176</v>
      </c>
      <c r="I3202" s="167"/>
      <c r="J3202" s="169">
        <v>26143</v>
      </c>
      <c r="K3202" s="167" t="s">
        <v>55</v>
      </c>
      <c r="L3202" s="169">
        <v>1</v>
      </c>
      <c r="M3202" s="167" t="s">
        <v>3513</v>
      </c>
      <c r="N3202" s="169">
        <v>1.4</v>
      </c>
      <c r="O3202" s="167" t="s">
        <v>3505</v>
      </c>
      <c r="P3202" s="167"/>
      <c r="Q3202" s="167" t="s">
        <v>3527</v>
      </c>
      <c r="R3202" s="167" t="s">
        <v>3528</v>
      </c>
      <c r="S3202" s="169">
        <v>2</v>
      </c>
      <c r="T3202" s="167" t="s">
        <v>3535</v>
      </c>
      <c r="U3202" s="169" t="s">
        <v>3536</v>
      </c>
      <c r="V3202" s="167" t="s">
        <v>4913</v>
      </c>
      <c r="W3202" s="167" t="s">
        <v>4914</v>
      </c>
      <c r="X3202" s="170" t="s">
        <v>157</v>
      </c>
      <c r="Y3202" s="171" t="s">
        <v>366</v>
      </c>
      <c r="Z3202" s="167" t="s">
        <v>950</v>
      </c>
      <c r="AA3202" s="176">
        <v>10000</v>
      </c>
      <c r="AB3202" s="167" t="s">
        <v>11254</v>
      </c>
      <c r="AC3202" s="176">
        <v>10000</v>
      </c>
      <c r="AD3202" s="167" t="s">
        <v>11254</v>
      </c>
      <c r="AE3202" s="176">
        <v>70</v>
      </c>
    </row>
    <row r="3203" spans="1:31">
      <c r="A3203" s="178">
        <v>108301865340</v>
      </c>
      <c r="B3203" s="166">
        <v>46175</v>
      </c>
      <c r="C3203" s="167" t="s">
        <v>3524</v>
      </c>
      <c r="D3203" s="167" t="s">
        <v>3525</v>
      </c>
      <c r="E3203" s="167" t="s">
        <v>3526</v>
      </c>
      <c r="F3203" s="167" t="s">
        <v>3501</v>
      </c>
      <c r="G3203" s="167" t="s">
        <v>3502</v>
      </c>
      <c r="H3203" s="168">
        <v>46176</v>
      </c>
      <c r="I3203" s="167"/>
      <c r="J3203" s="169">
        <v>26143</v>
      </c>
      <c r="K3203" s="167" t="s">
        <v>55</v>
      </c>
      <c r="L3203" s="169">
        <v>1</v>
      </c>
      <c r="M3203" s="167" t="s">
        <v>3513</v>
      </c>
      <c r="N3203" s="169">
        <v>1.4</v>
      </c>
      <c r="O3203" s="167" t="s">
        <v>3505</v>
      </c>
      <c r="P3203" s="167"/>
      <c r="Q3203" s="167" t="s">
        <v>3527</v>
      </c>
      <c r="R3203" s="167" t="s">
        <v>3528</v>
      </c>
      <c r="S3203" s="169">
        <v>1</v>
      </c>
      <c r="T3203" s="167" t="s">
        <v>3535</v>
      </c>
      <c r="U3203" s="169" t="s">
        <v>3536</v>
      </c>
      <c r="V3203" s="167" t="s">
        <v>7596</v>
      </c>
      <c r="W3203" s="167" t="s">
        <v>7597</v>
      </c>
      <c r="X3203" s="170" t="s">
        <v>157</v>
      </c>
      <c r="Y3203" s="171" t="s">
        <v>366</v>
      </c>
      <c r="Z3203" s="167" t="s">
        <v>950</v>
      </c>
      <c r="AA3203" s="176">
        <v>10000</v>
      </c>
      <c r="AB3203" s="167" t="s">
        <v>11254</v>
      </c>
      <c r="AC3203" s="176">
        <v>10000</v>
      </c>
      <c r="AD3203" s="167" t="s">
        <v>11254</v>
      </c>
      <c r="AE3203" s="176">
        <v>288.5</v>
      </c>
    </row>
    <row r="3204" spans="1:31">
      <c r="A3204" s="178">
        <v>108301883210</v>
      </c>
      <c r="B3204" s="166">
        <v>46175</v>
      </c>
      <c r="C3204" s="167" t="s">
        <v>3524</v>
      </c>
      <c r="D3204" s="167" t="s">
        <v>3525</v>
      </c>
      <c r="E3204" s="167" t="s">
        <v>3526</v>
      </c>
      <c r="F3204" s="167" t="s">
        <v>3501</v>
      </c>
      <c r="G3204" s="167" t="s">
        <v>3502</v>
      </c>
      <c r="H3204" s="168">
        <v>46175</v>
      </c>
      <c r="I3204" s="167"/>
      <c r="J3204" s="169">
        <v>26143</v>
      </c>
      <c r="K3204" s="167" t="s">
        <v>55</v>
      </c>
      <c r="L3204" s="169">
        <v>1</v>
      </c>
      <c r="M3204" s="167" t="s">
        <v>3513</v>
      </c>
      <c r="N3204" s="169">
        <v>1.9</v>
      </c>
      <c r="O3204" s="167" t="s">
        <v>3505</v>
      </c>
      <c r="P3204" s="167"/>
      <c r="Q3204" s="167" t="s">
        <v>3514</v>
      </c>
      <c r="R3204" s="167" t="s">
        <v>3528</v>
      </c>
      <c r="S3204" s="169">
        <v>1</v>
      </c>
      <c r="T3204" s="167" t="s">
        <v>6008</v>
      </c>
      <c r="U3204" s="169" t="s">
        <v>5842</v>
      </c>
      <c r="V3204" s="167" t="s">
        <v>7598</v>
      </c>
      <c r="W3204" s="167" t="s">
        <v>7599</v>
      </c>
      <c r="X3204" s="170" t="s">
        <v>165</v>
      </c>
      <c r="Y3204" s="171" t="s">
        <v>3238</v>
      </c>
      <c r="Z3204" s="167" t="s">
        <v>952</v>
      </c>
      <c r="AA3204" s="176">
        <v>8000</v>
      </c>
      <c r="AB3204" s="167" t="s">
        <v>11254</v>
      </c>
      <c r="AC3204" s="176">
        <v>8000</v>
      </c>
      <c r="AD3204" s="167" t="s">
        <v>11254</v>
      </c>
      <c r="AE3204" s="176">
        <v>2792.8</v>
      </c>
    </row>
    <row r="3205" spans="1:31">
      <c r="A3205" s="178">
        <v>108301910620</v>
      </c>
      <c r="B3205" s="166">
        <v>46175</v>
      </c>
      <c r="C3205" s="167" t="s">
        <v>3524</v>
      </c>
      <c r="D3205" s="167" t="s">
        <v>3525</v>
      </c>
      <c r="E3205" s="167" t="s">
        <v>3526</v>
      </c>
      <c r="F3205" s="167" t="s">
        <v>3501</v>
      </c>
      <c r="G3205" s="167" t="s">
        <v>3502</v>
      </c>
      <c r="H3205" s="168">
        <v>46176</v>
      </c>
      <c r="I3205" s="167"/>
      <c r="J3205" s="169">
        <v>26143</v>
      </c>
      <c r="K3205" s="167" t="s">
        <v>55</v>
      </c>
      <c r="L3205" s="169">
        <v>1</v>
      </c>
      <c r="M3205" s="167" t="s">
        <v>3513</v>
      </c>
      <c r="N3205" s="169">
        <v>1.2</v>
      </c>
      <c r="O3205" s="167" t="s">
        <v>3505</v>
      </c>
      <c r="P3205" s="167"/>
      <c r="Q3205" s="167" t="s">
        <v>3514</v>
      </c>
      <c r="R3205" s="167" t="s">
        <v>3528</v>
      </c>
      <c r="S3205" s="169">
        <v>1</v>
      </c>
      <c r="T3205" s="167" t="s">
        <v>3560</v>
      </c>
      <c r="U3205" s="169" t="s">
        <v>3561</v>
      </c>
      <c r="V3205" s="167" t="s">
        <v>7600</v>
      </c>
      <c r="W3205" s="167" t="s">
        <v>7526</v>
      </c>
      <c r="X3205" s="170" t="s">
        <v>159</v>
      </c>
      <c r="Y3205" s="171" t="s">
        <v>3239</v>
      </c>
      <c r="Z3205" s="167" t="s">
        <v>954</v>
      </c>
      <c r="AA3205" s="176">
        <v>2000</v>
      </c>
      <c r="AB3205" s="167" t="s">
        <v>11254</v>
      </c>
      <c r="AC3205" s="176">
        <v>2000</v>
      </c>
      <c r="AD3205" s="167" t="s">
        <v>11254</v>
      </c>
      <c r="AE3205" s="176">
        <v>5132</v>
      </c>
    </row>
    <row r="3206" spans="1:31">
      <c r="A3206" s="178">
        <v>108301948050</v>
      </c>
      <c r="B3206" s="166">
        <v>46175</v>
      </c>
      <c r="C3206" s="167" t="s">
        <v>3524</v>
      </c>
      <c r="D3206" s="167" t="s">
        <v>3525</v>
      </c>
      <c r="E3206" s="167" t="s">
        <v>3526</v>
      </c>
      <c r="F3206" s="167" t="s">
        <v>3501</v>
      </c>
      <c r="G3206" s="167" t="s">
        <v>3502</v>
      </c>
      <c r="H3206" s="168">
        <v>46176</v>
      </c>
      <c r="I3206" s="167"/>
      <c r="J3206" s="169">
        <v>26143</v>
      </c>
      <c r="K3206" s="167" t="s">
        <v>55</v>
      </c>
      <c r="L3206" s="169">
        <v>13</v>
      </c>
      <c r="M3206" s="167" t="s">
        <v>3513</v>
      </c>
      <c r="N3206" s="169">
        <v>14.3</v>
      </c>
      <c r="O3206" s="167" t="s">
        <v>3505</v>
      </c>
      <c r="P3206" s="167"/>
      <c r="Q3206" s="167" t="s">
        <v>3527</v>
      </c>
      <c r="R3206" s="167" t="s">
        <v>3528</v>
      </c>
      <c r="S3206" s="169">
        <v>16</v>
      </c>
      <c r="T3206" s="167" t="s">
        <v>3560</v>
      </c>
      <c r="U3206" s="169" t="s">
        <v>3561</v>
      </c>
      <c r="V3206" s="167" t="s">
        <v>4109</v>
      </c>
      <c r="W3206" s="167" t="s">
        <v>4110</v>
      </c>
      <c r="X3206" s="170" t="s">
        <v>159</v>
      </c>
      <c r="Y3206" s="171" t="s">
        <v>370</v>
      </c>
      <c r="Z3206" s="167" t="s">
        <v>956</v>
      </c>
      <c r="AA3206" s="176">
        <v>30000</v>
      </c>
      <c r="AB3206" s="167" t="s">
        <v>11254</v>
      </c>
      <c r="AC3206" s="176">
        <v>30000</v>
      </c>
      <c r="AD3206" s="167" t="s">
        <v>11254</v>
      </c>
      <c r="AE3206" s="176">
        <v>33.9</v>
      </c>
    </row>
    <row r="3207" spans="1:31">
      <c r="A3207" s="178">
        <v>108301948050</v>
      </c>
      <c r="B3207" s="166">
        <v>46175</v>
      </c>
      <c r="C3207" s="167" t="s">
        <v>3524</v>
      </c>
      <c r="D3207" s="167" t="s">
        <v>3525</v>
      </c>
      <c r="E3207" s="167" t="s">
        <v>3526</v>
      </c>
      <c r="F3207" s="167" t="s">
        <v>3501</v>
      </c>
      <c r="G3207" s="167" t="s">
        <v>3502</v>
      </c>
      <c r="H3207" s="168">
        <v>46176</v>
      </c>
      <c r="I3207" s="167"/>
      <c r="J3207" s="169">
        <v>26143</v>
      </c>
      <c r="K3207" s="167" t="s">
        <v>55</v>
      </c>
      <c r="L3207" s="169">
        <v>13</v>
      </c>
      <c r="M3207" s="167" t="s">
        <v>3513</v>
      </c>
      <c r="N3207" s="169">
        <v>14.3</v>
      </c>
      <c r="O3207" s="167" t="s">
        <v>3505</v>
      </c>
      <c r="P3207" s="167"/>
      <c r="Q3207" s="167" t="s">
        <v>3527</v>
      </c>
      <c r="R3207" s="167" t="s">
        <v>3528</v>
      </c>
      <c r="S3207" s="169">
        <v>15</v>
      </c>
      <c r="T3207" s="167" t="s">
        <v>3560</v>
      </c>
      <c r="U3207" s="169" t="s">
        <v>3561</v>
      </c>
      <c r="V3207" s="167" t="s">
        <v>4109</v>
      </c>
      <c r="W3207" s="167" t="s">
        <v>4110</v>
      </c>
      <c r="X3207" s="170" t="s">
        <v>159</v>
      </c>
      <c r="Y3207" s="171" t="s">
        <v>370</v>
      </c>
      <c r="Z3207" s="167" t="s">
        <v>956</v>
      </c>
      <c r="AA3207" s="176">
        <v>10000</v>
      </c>
      <c r="AB3207" s="167" t="s">
        <v>11254</v>
      </c>
      <c r="AC3207" s="176">
        <v>10000</v>
      </c>
      <c r="AD3207" s="167" t="s">
        <v>11254</v>
      </c>
      <c r="AE3207" s="176">
        <v>11.3</v>
      </c>
    </row>
    <row r="3208" spans="1:31">
      <c r="A3208" s="178">
        <v>108301948050</v>
      </c>
      <c r="B3208" s="166">
        <v>46175</v>
      </c>
      <c r="C3208" s="167" t="s">
        <v>3524</v>
      </c>
      <c r="D3208" s="167" t="s">
        <v>3525</v>
      </c>
      <c r="E3208" s="167" t="s">
        <v>3526</v>
      </c>
      <c r="F3208" s="167" t="s">
        <v>3501</v>
      </c>
      <c r="G3208" s="167" t="s">
        <v>3502</v>
      </c>
      <c r="H3208" s="168">
        <v>46176</v>
      </c>
      <c r="I3208" s="167"/>
      <c r="J3208" s="169">
        <v>26143</v>
      </c>
      <c r="K3208" s="167" t="s">
        <v>55</v>
      </c>
      <c r="L3208" s="169">
        <v>13</v>
      </c>
      <c r="M3208" s="167" t="s">
        <v>3513</v>
      </c>
      <c r="N3208" s="169">
        <v>14.3</v>
      </c>
      <c r="O3208" s="167" t="s">
        <v>3505</v>
      </c>
      <c r="P3208" s="167"/>
      <c r="Q3208" s="167" t="s">
        <v>3527</v>
      </c>
      <c r="R3208" s="167" t="s">
        <v>3528</v>
      </c>
      <c r="S3208" s="169">
        <v>14</v>
      </c>
      <c r="T3208" s="167" t="s">
        <v>3560</v>
      </c>
      <c r="U3208" s="169" t="s">
        <v>3561</v>
      </c>
      <c r="V3208" s="167" t="s">
        <v>4109</v>
      </c>
      <c r="W3208" s="167" t="s">
        <v>4110</v>
      </c>
      <c r="X3208" s="170" t="s">
        <v>159</v>
      </c>
      <c r="Y3208" s="171" t="s">
        <v>370</v>
      </c>
      <c r="Z3208" s="167" t="s">
        <v>956</v>
      </c>
      <c r="AA3208" s="176">
        <v>50000</v>
      </c>
      <c r="AB3208" s="167" t="s">
        <v>11254</v>
      </c>
      <c r="AC3208" s="176">
        <v>50000</v>
      </c>
      <c r="AD3208" s="167" t="s">
        <v>11254</v>
      </c>
      <c r="AE3208" s="176">
        <v>56.5</v>
      </c>
    </row>
    <row r="3209" spans="1:31">
      <c r="A3209" s="178">
        <v>108301948050</v>
      </c>
      <c r="B3209" s="166">
        <v>46175</v>
      </c>
      <c r="C3209" s="167" t="s">
        <v>3524</v>
      </c>
      <c r="D3209" s="167" t="s">
        <v>3525</v>
      </c>
      <c r="E3209" s="167" t="s">
        <v>3526</v>
      </c>
      <c r="F3209" s="167" t="s">
        <v>3501</v>
      </c>
      <c r="G3209" s="167" t="s">
        <v>3502</v>
      </c>
      <c r="H3209" s="168">
        <v>46176</v>
      </c>
      <c r="I3209" s="167"/>
      <c r="J3209" s="169">
        <v>26143</v>
      </c>
      <c r="K3209" s="167" t="s">
        <v>55</v>
      </c>
      <c r="L3209" s="169">
        <v>13</v>
      </c>
      <c r="M3209" s="167" t="s">
        <v>3513</v>
      </c>
      <c r="N3209" s="169">
        <v>14.3</v>
      </c>
      <c r="O3209" s="167" t="s">
        <v>3505</v>
      </c>
      <c r="P3209" s="167"/>
      <c r="Q3209" s="167" t="s">
        <v>3527</v>
      </c>
      <c r="R3209" s="167" t="s">
        <v>3528</v>
      </c>
      <c r="S3209" s="169">
        <v>13</v>
      </c>
      <c r="T3209" s="167" t="s">
        <v>3560</v>
      </c>
      <c r="U3209" s="169" t="s">
        <v>3561</v>
      </c>
      <c r="V3209" s="167" t="s">
        <v>4109</v>
      </c>
      <c r="W3209" s="167" t="s">
        <v>4110</v>
      </c>
      <c r="X3209" s="170" t="s">
        <v>159</v>
      </c>
      <c r="Y3209" s="171" t="s">
        <v>370</v>
      </c>
      <c r="Z3209" s="167" t="s">
        <v>956</v>
      </c>
      <c r="AA3209" s="176">
        <v>20000</v>
      </c>
      <c r="AB3209" s="167" t="s">
        <v>11254</v>
      </c>
      <c r="AC3209" s="176">
        <v>20000</v>
      </c>
      <c r="AD3209" s="167" t="s">
        <v>11254</v>
      </c>
      <c r="AE3209" s="176">
        <v>22.6</v>
      </c>
    </row>
    <row r="3210" spans="1:31">
      <c r="A3210" s="178">
        <v>108301948050</v>
      </c>
      <c r="B3210" s="166">
        <v>46175</v>
      </c>
      <c r="C3210" s="167" t="s">
        <v>3524</v>
      </c>
      <c r="D3210" s="167" t="s">
        <v>3525</v>
      </c>
      <c r="E3210" s="167" t="s">
        <v>3526</v>
      </c>
      <c r="F3210" s="167" t="s">
        <v>3501</v>
      </c>
      <c r="G3210" s="167" t="s">
        <v>3502</v>
      </c>
      <c r="H3210" s="168">
        <v>46176</v>
      </c>
      <c r="I3210" s="167"/>
      <c r="J3210" s="169">
        <v>26143</v>
      </c>
      <c r="K3210" s="167" t="s">
        <v>55</v>
      </c>
      <c r="L3210" s="169">
        <v>13</v>
      </c>
      <c r="M3210" s="167" t="s">
        <v>3513</v>
      </c>
      <c r="N3210" s="169">
        <v>14.3</v>
      </c>
      <c r="O3210" s="167" t="s">
        <v>3505</v>
      </c>
      <c r="P3210" s="167"/>
      <c r="Q3210" s="167" t="s">
        <v>3527</v>
      </c>
      <c r="R3210" s="167" t="s">
        <v>3528</v>
      </c>
      <c r="S3210" s="169">
        <v>12</v>
      </c>
      <c r="T3210" s="167" t="s">
        <v>3560</v>
      </c>
      <c r="U3210" s="169" t="s">
        <v>3561</v>
      </c>
      <c r="V3210" s="167" t="s">
        <v>4109</v>
      </c>
      <c r="W3210" s="167" t="s">
        <v>4110</v>
      </c>
      <c r="X3210" s="170" t="s">
        <v>159</v>
      </c>
      <c r="Y3210" s="171" t="s">
        <v>370</v>
      </c>
      <c r="Z3210" s="167" t="s">
        <v>956</v>
      </c>
      <c r="AA3210" s="176">
        <v>20000</v>
      </c>
      <c r="AB3210" s="167" t="s">
        <v>11254</v>
      </c>
      <c r="AC3210" s="176">
        <v>20000</v>
      </c>
      <c r="AD3210" s="167" t="s">
        <v>11254</v>
      </c>
      <c r="AE3210" s="176">
        <v>22.6</v>
      </c>
    </row>
    <row r="3211" spans="1:31">
      <c r="A3211" s="178">
        <v>108301948050</v>
      </c>
      <c r="B3211" s="166">
        <v>46175</v>
      </c>
      <c r="C3211" s="167" t="s">
        <v>3524</v>
      </c>
      <c r="D3211" s="167" t="s">
        <v>3525</v>
      </c>
      <c r="E3211" s="167" t="s">
        <v>3526</v>
      </c>
      <c r="F3211" s="167" t="s">
        <v>3501</v>
      </c>
      <c r="G3211" s="167" t="s">
        <v>3502</v>
      </c>
      <c r="H3211" s="168">
        <v>46176</v>
      </c>
      <c r="I3211" s="167"/>
      <c r="J3211" s="169">
        <v>26143</v>
      </c>
      <c r="K3211" s="167" t="s">
        <v>55</v>
      </c>
      <c r="L3211" s="169">
        <v>13</v>
      </c>
      <c r="M3211" s="167" t="s">
        <v>3513</v>
      </c>
      <c r="N3211" s="169">
        <v>14.3</v>
      </c>
      <c r="O3211" s="167" t="s">
        <v>3505</v>
      </c>
      <c r="P3211" s="167"/>
      <c r="Q3211" s="167" t="s">
        <v>3527</v>
      </c>
      <c r="R3211" s="167" t="s">
        <v>3528</v>
      </c>
      <c r="S3211" s="169">
        <v>11</v>
      </c>
      <c r="T3211" s="167" t="s">
        <v>3529</v>
      </c>
      <c r="U3211" s="169" t="s">
        <v>3530</v>
      </c>
      <c r="V3211" s="167" t="s">
        <v>5008</v>
      </c>
      <c r="W3211" s="167" t="s">
        <v>5009</v>
      </c>
      <c r="X3211" s="170" t="s">
        <v>159</v>
      </c>
      <c r="Y3211" s="171" t="s">
        <v>370</v>
      </c>
      <c r="Z3211" s="167" t="s">
        <v>956</v>
      </c>
      <c r="AA3211" s="176">
        <v>10000</v>
      </c>
      <c r="AB3211" s="167" t="s">
        <v>11254</v>
      </c>
      <c r="AC3211" s="176">
        <v>10000</v>
      </c>
      <c r="AD3211" s="167" t="s">
        <v>11254</v>
      </c>
      <c r="AE3211" s="176">
        <v>11550</v>
      </c>
    </row>
    <row r="3212" spans="1:31">
      <c r="A3212" s="178">
        <v>108301948050</v>
      </c>
      <c r="B3212" s="166">
        <v>46175</v>
      </c>
      <c r="C3212" s="167" t="s">
        <v>3524</v>
      </c>
      <c r="D3212" s="167" t="s">
        <v>3525</v>
      </c>
      <c r="E3212" s="167" t="s">
        <v>3526</v>
      </c>
      <c r="F3212" s="167" t="s">
        <v>3501</v>
      </c>
      <c r="G3212" s="167" t="s">
        <v>3502</v>
      </c>
      <c r="H3212" s="168">
        <v>46176</v>
      </c>
      <c r="I3212" s="167"/>
      <c r="J3212" s="169">
        <v>26143</v>
      </c>
      <c r="K3212" s="167" t="s">
        <v>55</v>
      </c>
      <c r="L3212" s="169">
        <v>13</v>
      </c>
      <c r="M3212" s="167" t="s">
        <v>3513</v>
      </c>
      <c r="N3212" s="169">
        <v>14.3</v>
      </c>
      <c r="O3212" s="167" t="s">
        <v>3505</v>
      </c>
      <c r="P3212" s="167"/>
      <c r="Q3212" s="167" t="s">
        <v>3527</v>
      </c>
      <c r="R3212" s="167" t="s">
        <v>3528</v>
      </c>
      <c r="S3212" s="169">
        <v>10</v>
      </c>
      <c r="T3212" s="167" t="s">
        <v>3529</v>
      </c>
      <c r="U3212" s="169" t="s">
        <v>3530</v>
      </c>
      <c r="V3212" s="167" t="s">
        <v>5008</v>
      </c>
      <c r="W3212" s="167" t="s">
        <v>5009</v>
      </c>
      <c r="X3212" s="170" t="s">
        <v>159</v>
      </c>
      <c r="Y3212" s="171" t="s">
        <v>370</v>
      </c>
      <c r="Z3212" s="167" t="s">
        <v>956</v>
      </c>
      <c r="AA3212" s="176">
        <v>5000</v>
      </c>
      <c r="AB3212" s="167" t="s">
        <v>11254</v>
      </c>
      <c r="AC3212" s="176">
        <v>5000</v>
      </c>
      <c r="AD3212" s="167" t="s">
        <v>11254</v>
      </c>
      <c r="AE3212" s="176">
        <v>5775</v>
      </c>
    </row>
    <row r="3213" spans="1:31">
      <c r="A3213" s="178">
        <v>108301948050</v>
      </c>
      <c r="B3213" s="166">
        <v>46175</v>
      </c>
      <c r="C3213" s="167" t="s">
        <v>3524</v>
      </c>
      <c r="D3213" s="167" t="s">
        <v>3525</v>
      </c>
      <c r="E3213" s="167" t="s">
        <v>3526</v>
      </c>
      <c r="F3213" s="167" t="s">
        <v>3501</v>
      </c>
      <c r="G3213" s="167" t="s">
        <v>3502</v>
      </c>
      <c r="H3213" s="168">
        <v>46176</v>
      </c>
      <c r="I3213" s="167"/>
      <c r="J3213" s="169">
        <v>26143</v>
      </c>
      <c r="K3213" s="167" t="s">
        <v>55</v>
      </c>
      <c r="L3213" s="169">
        <v>13</v>
      </c>
      <c r="M3213" s="167" t="s">
        <v>3513</v>
      </c>
      <c r="N3213" s="169">
        <v>14.3</v>
      </c>
      <c r="O3213" s="167" t="s">
        <v>3505</v>
      </c>
      <c r="P3213" s="167"/>
      <c r="Q3213" s="167" t="s">
        <v>3527</v>
      </c>
      <c r="R3213" s="167" t="s">
        <v>3528</v>
      </c>
      <c r="S3213" s="169">
        <v>9</v>
      </c>
      <c r="T3213" s="167" t="s">
        <v>3560</v>
      </c>
      <c r="U3213" s="169" t="s">
        <v>3561</v>
      </c>
      <c r="V3213" s="167" t="s">
        <v>7601</v>
      </c>
      <c r="W3213" s="167" t="s">
        <v>7602</v>
      </c>
      <c r="X3213" s="170" t="s">
        <v>159</v>
      </c>
      <c r="Y3213" s="171" t="s">
        <v>370</v>
      </c>
      <c r="Z3213" s="167" t="s">
        <v>956</v>
      </c>
      <c r="AA3213" s="176">
        <v>15000</v>
      </c>
      <c r="AB3213" s="167" t="s">
        <v>11254</v>
      </c>
      <c r="AC3213" s="176">
        <v>15000</v>
      </c>
      <c r="AD3213" s="167" t="s">
        <v>11254</v>
      </c>
      <c r="AE3213" s="176">
        <v>6.6</v>
      </c>
    </row>
    <row r="3214" spans="1:31">
      <c r="A3214" s="178">
        <v>108301948050</v>
      </c>
      <c r="B3214" s="166">
        <v>46175</v>
      </c>
      <c r="C3214" s="167" t="s">
        <v>3524</v>
      </c>
      <c r="D3214" s="167" t="s">
        <v>3525</v>
      </c>
      <c r="E3214" s="167" t="s">
        <v>3526</v>
      </c>
      <c r="F3214" s="167" t="s">
        <v>3501</v>
      </c>
      <c r="G3214" s="167" t="s">
        <v>3502</v>
      </c>
      <c r="H3214" s="168">
        <v>46176</v>
      </c>
      <c r="I3214" s="167"/>
      <c r="J3214" s="169">
        <v>26143</v>
      </c>
      <c r="K3214" s="167" t="s">
        <v>55</v>
      </c>
      <c r="L3214" s="169">
        <v>13</v>
      </c>
      <c r="M3214" s="167" t="s">
        <v>3513</v>
      </c>
      <c r="N3214" s="169">
        <v>14.3</v>
      </c>
      <c r="O3214" s="167" t="s">
        <v>3505</v>
      </c>
      <c r="P3214" s="167"/>
      <c r="Q3214" s="167" t="s">
        <v>3527</v>
      </c>
      <c r="R3214" s="167" t="s">
        <v>3528</v>
      </c>
      <c r="S3214" s="169">
        <v>8</v>
      </c>
      <c r="T3214" s="167" t="s">
        <v>3560</v>
      </c>
      <c r="U3214" s="169" t="s">
        <v>3561</v>
      </c>
      <c r="V3214" s="167" t="s">
        <v>4109</v>
      </c>
      <c r="W3214" s="167" t="s">
        <v>4110</v>
      </c>
      <c r="X3214" s="170" t="s">
        <v>159</v>
      </c>
      <c r="Y3214" s="171" t="s">
        <v>370</v>
      </c>
      <c r="Z3214" s="167" t="s">
        <v>956</v>
      </c>
      <c r="AA3214" s="176">
        <v>80000</v>
      </c>
      <c r="AB3214" s="167" t="s">
        <v>11254</v>
      </c>
      <c r="AC3214" s="176">
        <v>80000</v>
      </c>
      <c r="AD3214" s="167" t="s">
        <v>11254</v>
      </c>
      <c r="AE3214" s="176">
        <v>90.4</v>
      </c>
    </row>
    <row r="3215" spans="1:31">
      <c r="A3215" s="178">
        <v>108301948050</v>
      </c>
      <c r="B3215" s="166">
        <v>46175</v>
      </c>
      <c r="C3215" s="167" t="s">
        <v>3524</v>
      </c>
      <c r="D3215" s="167" t="s">
        <v>3525</v>
      </c>
      <c r="E3215" s="167" t="s">
        <v>3526</v>
      </c>
      <c r="F3215" s="167" t="s">
        <v>3501</v>
      </c>
      <c r="G3215" s="167" t="s">
        <v>3502</v>
      </c>
      <c r="H3215" s="168">
        <v>46176</v>
      </c>
      <c r="I3215" s="167"/>
      <c r="J3215" s="169">
        <v>26143</v>
      </c>
      <c r="K3215" s="167" t="s">
        <v>55</v>
      </c>
      <c r="L3215" s="169">
        <v>13</v>
      </c>
      <c r="M3215" s="167" t="s">
        <v>3513</v>
      </c>
      <c r="N3215" s="169">
        <v>14.3</v>
      </c>
      <c r="O3215" s="167" t="s">
        <v>3505</v>
      </c>
      <c r="P3215" s="167"/>
      <c r="Q3215" s="167" t="s">
        <v>3527</v>
      </c>
      <c r="R3215" s="167" t="s">
        <v>3528</v>
      </c>
      <c r="S3215" s="169">
        <v>7</v>
      </c>
      <c r="T3215" s="167" t="s">
        <v>3560</v>
      </c>
      <c r="U3215" s="169" t="s">
        <v>3561</v>
      </c>
      <c r="V3215" s="167" t="s">
        <v>4109</v>
      </c>
      <c r="W3215" s="167" t="s">
        <v>4110</v>
      </c>
      <c r="X3215" s="170" t="s">
        <v>159</v>
      </c>
      <c r="Y3215" s="171" t="s">
        <v>370</v>
      </c>
      <c r="Z3215" s="167" t="s">
        <v>956</v>
      </c>
      <c r="AA3215" s="176">
        <v>20000</v>
      </c>
      <c r="AB3215" s="167" t="s">
        <v>11254</v>
      </c>
      <c r="AC3215" s="176">
        <v>20000</v>
      </c>
      <c r="AD3215" s="167" t="s">
        <v>11254</v>
      </c>
      <c r="AE3215" s="176">
        <v>22.6</v>
      </c>
    </row>
    <row r="3216" spans="1:31">
      <c r="A3216" s="178">
        <v>108301948050</v>
      </c>
      <c r="B3216" s="166">
        <v>46175</v>
      </c>
      <c r="C3216" s="167" t="s">
        <v>3524</v>
      </c>
      <c r="D3216" s="167" t="s">
        <v>3525</v>
      </c>
      <c r="E3216" s="167" t="s">
        <v>3526</v>
      </c>
      <c r="F3216" s="167" t="s">
        <v>3501</v>
      </c>
      <c r="G3216" s="167" t="s">
        <v>3502</v>
      </c>
      <c r="H3216" s="168">
        <v>46176</v>
      </c>
      <c r="I3216" s="167"/>
      <c r="J3216" s="169">
        <v>26143</v>
      </c>
      <c r="K3216" s="167" t="s">
        <v>55</v>
      </c>
      <c r="L3216" s="169">
        <v>13</v>
      </c>
      <c r="M3216" s="167" t="s">
        <v>3513</v>
      </c>
      <c r="N3216" s="169">
        <v>14.3</v>
      </c>
      <c r="O3216" s="167" t="s">
        <v>3505</v>
      </c>
      <c r="P3216" s="167"/>
      <c r="Q3216" s="167" t="s">
        <v>3527</v>
      </c>
      <c r="R3216" s="167" t="s">
        <v>3528</v>
      </c>
      <c r="S3216" s="169">
        <v>6</v>
      </c>
      <c r="T3216" s="167" t="s">
        <v>3529</v>
      </c>
      <c r="U3216" s="169" t="s">
        <v>3530</v>
      </c>
      <c r="V3216" s="167" t="s">
        <v>5006</v>
      </c>
      <c r="W3216" s="167" t="s">
        <v>5007</v>
      </c>
      <c r="X3216" s="170" t="s">
        <v>159</v>
      </c>
      <c r="Y3216" s="171" t="s">
        <v>370</v>
      </c>
      <c r="Z3216" s="167" t="s">
        <v>956</v>
      </c>
      <c r="AA3216" s="176">
        <v>3000</v>
      </c>
      <c r="AB3216" s="167" t="s">
        <v>11254</v>
      </c>
      <c r="AC3216" s="176">
        <v>3000</v>
      </c>
      <c r="AD3216" s="167" t="s">
        <v>11254</v>
      </c>
      <c r="AE3216" s="176">
        <v>255</v>
      </c>
    </row>
    <row r="3217" spans="1:31">
      <c r="A3217" s="178">
        <v>108301948050</v>
      </c>
      <c r="B3217" s="166">
        <v>46175</v>
      </c>
      <c r="C3217" s="167" t="s">
        <v>3524</v>
      </c>
      <c r="D3217" s="167" t="s">
        <v>3525</v>
      </c>
      <c r="E3217" s="167" t="s">
        <v>3526</v>
      </c>
      <c r="F3217" s="167" t="s">
        <v>3501</v>
      </c>
      <c r="G3217" s="167" t="s">
        <v>3502</v>
      </c>
      <c r="H3217" s="168">
        <v>46176</v>
      </c>
      <c r="I3217" s="167"/>
      <c r="J3217" s="169">
        <v>26143</v>
      </c>
      <c r="K3217" s="167" t="s">
        <v>55</v>
      </c>
      <c r="L3217" s="169">
        <v>13</v>
      </c>
      <c r="M3217" s="167" t="s">
        <v>3513</v>
      </c>
      <c r="N3217" s="169">
        <v>14.3</v>
      </c>
      <c r="O3217" s="167" t="s">
        <v>3505</v>
      </c>
      <c r="P3217" s="167"/>
      <c r="Q3217" s="167" t="s">
        <v>3527</v>
      </c>
      <c r="R3217" s="167" t="s">
        <v>3528</v>
      </c>
      <c r="S3217" s="169">
        <v>5</v>
      </c>
      <c r="T3217" s="167" t="s">
        <v>3529</v>
      </c>
      <c r="U3217" s="169" t="s">
        <v>3530</v>
      </c>
      <c r="V3217" s="167" t="s">
        <v>5006</v>
      </c>
      <c r="W3217" s="167" t="s">
        <v>5007</v>
      </c>
      <c r="X3217" s="170" t="s">
        <v>159</v>
      </c>
      <c r="Y3217" s="171" t="s">
        <v>370</v>
      </c>
      <c r="Z3217" s="167" t="s">
        <v>956</v>
      </c>
      <c r="AA3217" s="176">
        <v>9000</v>
      </c>
      <c r="AB3217" s="167" t="s">
        <v>11254</v>
      </c>
      <c r="AC3217" s="176">
        <v>9000</v>
      </c>
      <c r="AD3217" s="167" t="s">
        <v>11254</v>
      </c>
      <c r="AE3217" s="176">
        <v>765</v>
      </c>
    </row>
    <row r="3218" spans="1:31">
      <c r="A3218" s="178">
        <v>108301948050</v>
      </c>
      <c r="B3218" s="166">
        <v>46175</v>
      </c>
      <c r="C3218" s="167" t="s">
        <v>3524</v>
      </c>
      <c r="D3218" s="167" t="s">
        <v>3525</v>
      </c>
      <c r="E3218" s="167" t="s">
        <v>3526</v>
      </c>
      <c r="F3218" s="167" t="s">
        <v>3501</v>
      </c>
      <c r="G3218" s="167" t="s">
        <v>3502</v>
      </c>
      <c r="H3218" s="168">
        <v>46176</v>
      </c>
      <c r="I3218" s="167"/>
      <c r="J3218" s="169">
        <v>26143</v>
      </c>
      <c r="K3218" s="167" t="s">
        <v>55</v>
      </c>
      <c r="L3218" s="169">
        <v>13</v>
      </c>
      <c r="M3218" s="167" t="s">
        <v>3513</v>
      </c>
      <c r="N3218" s="169">
        <v>14.3</v>
      </c>
      <c r="O3218" s="167" t="s">
        <v>3505</v>
      </c>
      <c r="P3218" s="167"/>
      <c r="Q3218" s="167" t="s">
        <v>3527</v>
      </c>
      <c r="R3218" s="167" t="s">
        <v>3528</v>
      </c>
      <c r="S3218" s="169">
        <v>4</v>
      </c>
      <c r="T3218" s="167" t="s">
        <v>3529</v>
      </c>
      <c r="U3218" s="169" t="s">
        <v>3530</v>
      </c>
      <c r="V3218" s="167" t="s">
        <v>5006</v>
      </c>
      <c r="W3218" s="167" t="s">
        <v>5007</v>
      </c>
      <c r="X3218" s="170" t="s">
        <v>159</v>
      </c>
      <c r="Y3218" s="171" t="s">
        <v>370</v>
      </c>
      <c r="Z3218" s="167" t="s">
        <v>956</v>
      </c>
      <c r="AA3218" s="176">
        <v>3000</v>
      </c>
      <c r="AB3218" s="167" t="s">
        <v>11254</v>
      </c>
      <c r="AC3218" s="176">
        <v>3000</v>
      </c>
      <c r="AD3218" s="167" t="s">
        <v>11254</v>
      </c>
      <c r="AE3218" s="176">
        <v>255</v>
      </c>
    </row>
    <row r="3219" spans="1:31">
      <c r="A3219" s="178">
        <v>108301948050</v>
      </c>
      <c r="B3219" s="166">
        <v>46175</v>
      </c>
      <c r="C3219" s="167" t="s">
        <v>3524</v>
      </c>
      <c r="D3219" s="167" t="s">
        <v>3525</v>
      </c>
      <c r="E3219" s="167" t="s">
        <v>3526</v>
      </c>
      <c r="F3219" s="167" t="s">
        <v>3501</v>
      </c>
      <c r="G3219" s="167" t="s">
        <v>3502</v>
      </c>
      <c r="H3219" s="168">
        <v>46176</v>
      </c>
      <c r="I3219" s="167"/>
      <c r="J3219" s="169">
        <v>26143</v>
      </c>
      <c r="K3219" s="167" t="s">
        <v>55</v>
      </c>
      <c r="L3219" s="169">
        <v>13</v>
      </c>
      <c r="M3219" s="167" t="s">
        <v>3513</v>
      </c>
      <c r="N3219" s="169">
        <v>14.3</v>
      </c>
      <c r="O3219" s="167" t="s">
        <v>3505</v>
      </c>
      <c r="P3219" s="167"/>
      <c r="Q3219" s="167" t="s">
        <v>3527</v>
      </c>
      <c r="R3219" s="167" t="s">
        <v>3528</v>
      </c>
      <c r="S3219" s="169">
        <v>3</v>
      </c>
      <c r="T3219" s="167" t="s">
        <v>3529</v>
      </c>
      <c r="U3219" s="169" t="s">
        <v>3530</v>
      </c>
      <c r="V3219" s="167" t="s">
        <v>5008</v>
      </c>
      <c r="W3219" s="167" t="s">
        <v>5009</v>
      </c>
      <c r="X3219" s="170" t="s">
        <v>159</v>
      </c>
      <c r="Y3219" s="171" t="s">
        <v>370</v>
      </c>
      <c r="Z3219" s="167" t="s">
        <v>956</v>
      </c>
      <c r="AA3219" s="176">
        <v>15000</v>
      </c>
      <c r="AB3219" s="167" t="s">
        <v>11254</v>
      </c>
      <c r="AC3219" s="176">
        <v>15000</v>
      </c>
      <c r="AD3219" s="167" t="s">
        <v>11254</v>
      </c>
      <c r="AE3219" s="176">
        <v>17325</v>
      </c>
    </row>
    <row r="3220" spans="1:31">
      <c r="A3220" s="178">
        <v>108301948050</v>
      </c>
      <c r="B3220" s="166">
        <v>46175</v>
      </c>
      <c r="C3220" s="167" t="s">
        <v>3524</v>
      </c>
      <c r="D3220" s="167" t="s">
        <v>3525</v>
      </c>
      <c r="E3220" s="167" t="s">
        <v>3526</v>
      </c>
      <c r="F3220" s="167" t="s">
        <v>3501</v>
      </c>
      <c r="G3220" s="167" t="s">
        <v>3502</v>
      </c>
      <c r="H3220" s="168">
        <v>46176</v>
      </c>
      <c r="I3220" s="167"/>
      <c r="J3220" s="169">
        <v>26143</v>
      </c>
      <c r="K3220" s="167" t="s">
        <v>55</v>
      </c>
      <c r="L3220" s="169">
        <v>13</v>
      </c>
      <c r="M3220" s="167" t="s">
        <v>3513</v>
      </c>
      <c r="N3220" s="169">
        <v>14.3</v>
      </c>
      <c r="O3220" s="167" t="s">
        <v>3505</v>
      </c>
      <c r="P3220" s="167"/>
      <c r="Q3220" s="167" t="s">
        <v>3527</v>
      </c>
      <c r="R3220" s="167" t="s">
        <v>3528</v>
      </c>
      <c r="S3220" s="169">
        <v>2</v>
      </c>
      <c r="T3220" s="167" t="s">
        <v>3560</v>
      </c>
      <c r="U3220" s="169" t="s">
        <v>3561</v>
      </c>
      <c r="V3220" s="167" t="s">
        <v>7601</v>
      </c>
      <c r="W3220" s="167" t="s">
        <v>7602</v>
      </c>
      <c r="X3220" s="170" t="s">
        <v>159</v>
      </c>
      <c r="Y3220" s="171" t="s">
        <v>370</v>
      </c>
      <c r="Z3220" s="167" t="s">
        <v>956</v>
      </c>
      <c r="AA3220" s="176">
        <v>15000</v>
      </c>
      <c r="AB3220" s="167" t="s">
        <v>11254</v>
      </c>
      <c r="AC3220" s="176">
        <v>15000</v>
      </c>
      <c r="AD3220" s="167" t="s">
        <v>11254</v>
      </c>
      <c r="AE3220" s="176">
        <v>6.6</v>
      </c>
    </row>
    <row r="3221" spans="1:31">
      <c r="A3221" s="178">
        <v>108301948050</v>
      </c>
      <c r="B3221" s="166">
        <v>46175</v>
      </c>
      <c r="C3221" s="167" t="s">
        <v>3524</v>
      </c>
      <c r="D3221" s="167" t="s">
        <v>3525</v>
      </c>
      <c r="E3221" s="167" t="s">
        <v>3526</v>
      </c>
      <c r="F3221" s="167" t="s">
        <v>3501</v>
      </c>
      <c r="G3221" s="167" t="s">
        <v>3502</v>
      </c>
      <c r="H3221" s="168">
        <v>46176</v>
      </c>
      <c r="I3221" s="167"/>
      <c r="J3221" s="169">
        <v>26143</v>
      </c>
      <c r="K3221" s="167" t="s">
        <v>55</v>
      </c>
      <c r="L3221" s="169">
        <v>13</v>
      </c>
      <c r="M3221" s="167" t="s">
        <v>3513</v>
      </c>
      <c r="N3221" s="169">
        <v>14.3</v>
      </c>
      <c r="O3221" s="167" t="s">
        <v>3505</v>
      </c>
      <c r="P3221" s="167"/>
      <c r="Q3221" s="167" t="s">
        <v>3527</v>
      </c>
      <c r="R3221" s="167" t="s">
        <v>3528</v>
      </c>
      <c r="S3221" s="169">
        <v>1</v>
      </c>
      <c r="T3221" s="167" t="s">
        <v>3529</v>
      </c>
      <c r="U3221" s="169" t="s">
        <v>3530</v>
      </c>
      <c r="V3221" s="167" t="s">
        <v>7603</v>
      </c>
      <c r="W3221" s="167" t="s">
        <v>4384</v>
      </c>
      <c r="X3221" s="170" t="s">
        <v>159</v>
      </c>
      <c r="Y3221" s="171" t="s">
        <v>370</v>
      </c>
      <c r="Z3221" s="167" t="s">
        <v>956</v>
      </c>
      <c r="AA3221" s="176">
        <v>3000</v>
      </c>
      <c r="AB3221" s="167" t="s">
        <v>11254</v>
      </c>
      <c r="AC3221" s="176">
        <v>3000</v>
      </c>
      <c r="AD3221" s="167" t="s">
        <v>11254</v>
      </c>
      <c r="AE3221" s="176">
        <v>330</v>
      </c>
    </row>
    <row r="3222" spans="1:31">
      <c r="A3222" s="178">
        <v>108302011200</v>
      </c>
      <c r="B3222" s="166">
        <v>46175</v>
      </c>
      <c r="C3222" s="167" t="s">
        <v>3524</v>
      </c>
      <c r="D3222" s="167" t="s">
        <v>3525</v>
      </c>
      <c r="E3222" s="167" t="s">
        <v>3526</v>
      </c>
      <c r="F3222" s="167" t="s">
        <v>3501</v>
      </c>
      <c r="G3222" s="167" t="s">
        <v>3502</v>
      </c>
      <c r="H3222" s="168">
        <v>46176</v>
      </c>
      <c r="I3222" s="167"/>
      <c r="J3222" s="169">
        <v>26143</v>
      </c>
      <c r="K3222" s="167" t="s">
        <v>55</v>
      </c>
      <c r="L3222" s="169">
        <v>1</v>
      </c>
      <c r="M3222" s="167" t="s">
        <v>3513</v>
      </c>
      <c r="N3222" s="169">
        <v>0.5</v>
      </c>
      <c r="O3222" s="167" t="s">
        <v>3505</v>
      </c>
      <c r="P3222" s="167"/>
      <c r="Q3222" s="167" t="s">
        <v>3527</v>
      </c>
      <c r="R3222" s="167" t="s">
        <v>3528</v>
      </c>
      <c r="S3222" s="169">
        <v>1</v>
      </c>
      <c r="T3222" s="167" t="s">
        <v>3529</v>
      </c>
      <c r="U3222" s="169" t="s">
        <v>3530</v>
      </c>
      <c r="V3222" s="167" t="s">
        <v>5519</v>
      </c>
      <c r="W3222" s="167" t="s">
        <v>5520</v>
      </c>
      <c r="X3222" s="170" t="s">
        <v>160</v>
      </c>
      <c r="Y3222" s="171" t="s">
        <v>346</v>
      </c>
      <c r="Z3222" s="167" t="s">
        <v>958</v>
      </c>
      <c r="AA3222" s="176">
        <v>364</v>
      </c>
      <c r="AB3222" s="167" t="s">
        <v>11254</v>
      </c>
      <c r="AC3222" s="176">
        <v>364</v>
      </c>
      <c r="AD3222" s="167" t="s">
        <v>11254</v>
      </c>
      <c r="AE3222" s="176">
        <v>1288.56</v>
      </c>
    </row>
    <row r="3223" spans="1:31">
      <c r="A3223" s="178">
        <v>108302064250</v>
      </c>
      <c r="B3223" s="166">
        <v>46175</v>
      </c>
      <c r="C3223" s="167" t="s">
        <v>3524</v>
      </c>
      <c r="D3223" s="167" t="s">
        <v>3525</v>
      </c>
      <c r="E3223" s="167" t="s">
        <v>3526</v>
      </c>
      <c r="F3223" s="167" t="s">
        <v>3501</v>
      </c>
      <c r="G3223" s="167" t="s">
        <v>3502</v>
      </c>
      <c r="H3223" s="168">
        <v>46175</v>
      </c>
      <c r="I3223" s="167"/>
      <c r="J3223" s="169">
        <v>26143</v>
      </c>
      <c r="K3223" s="167" t="s">
        <v>55</v>
      </c>
      <c r="L3223" s="169">
        <v>1</v>
      </c>
      <c r="M3223" s="167" t="s">
        <v>3513</v>
      </c>
      <c r="N3223" s="169">
        <v>1.1000000000000001</v>
      </c>
      <c r="O3223" s="167" t="s">
        <v>3505</v>
      </c>
      <c r="P3223" s="167"/>
      <c r="Q3223" s="167" t="s">
        <v>3514</v>
      </c>
      <c r="R3223" s="167" t="s">
        <v>3528</v>
      </c>
      <c r="S3223" s="169">
        <v>2</v>
      </c>
      <c r="T3223" s="167" t="s">
        <v>3717</v>
      </c>
      <c r="U3223" s="169" t="s">
        <v>3718</v>
      </c>
      <c r="V3223" s="167" t="s">
        <v>5991</v>
      </c>
      <c r="W3223" s="167" t="s">
        <v>5992</v>
      </c>
      <c r="X3223" s="170" t="s">
        <v>157</v>
      </c>
      <c r="Y3223" s="171" t="s">
        <v>3240</v>
      </c>
      <c r="Z3223" s="167" t="s">
        <v>960</v>
      </c>
      <c r="AA3223" s="176">
        <v>12000</v>
      </c>
      <c r="AB3223" s="167" t="s">
        <v>11254</v>
      </c>
      <c r="AC3223" s="176">
        <v>12000</v>
      </c>
      <c r="AD3223" s="167" t="s">
        <v>11254</v>
      </c>
      <c r="AE3223" s="176">
        <v>201.48</v>
      </c>
    </row>
    <row r="3224" spans="1:31">
      <c r="A3224" s="178">
        <v>108302064250</v>
      </c>
      <c r="B3224" s="166">
        <v>46175</v>
      </c>
      <c r="C3224" s="167" t="s">
        <v>3524</v>
      </c>
      <c r="D3224" s="167" t="s">
        <v>3525</v>
      </c>
      <c r="E3224" s="167" t="s">
        <v>3526</v>
      </c>
      <c r="F3224" s="167" t="s">
        <v>3501</v>
      </c>
      <c r="G3224" s="167" t="s">
        <v>3502</v>
      </c>
      <c r="H3224" s="168">
        <v>46175</v>
      </c>
      <c r="I3224" s="167"/>
      <c r="J3224" s="169">
        <v>26143</v>
      </c>
      <c r="K3224" s="167" t="s">
        <v>55</v>
      </c>
      <c r="L3224" s="169">
        <v>1</v>
      </c>
      <c r="M3224" s="167" t="s">
        <v>3513</v>
      </c>
      <c r="N3224" s="169">
        <v>1.1000000000000001</v>
      </c>
      <c r="O3224" s="167" t="s">
        <v>3505</v>
      </c>
      <c r="P3224" s="167"/>
      <c r="Q3224" s="167" t="s">
        <v>3514</v>
      </c>
      <c r="R3224" s="167" t="s">
        <v>3528</v>
      </c>
      <c r="S3224" s="169">
        <v>1</v>
      </c>
      <c r="T3224" s="167" t="s">
        <v>3717</v>
      </c>
      <c r="U3224" s="169" t="s">
        <v>3718</v>
      </c>
      <c r="V3224" s="167" t="s">
        <v>5991</v>
      </c>
      <c r="W3224" s="167" t="s">
        <v>5992</v>
      </c>
      <c r="X3224" s="170" t="s">
        <v>157</v>
      </c>
      <c r="Y3224" s="171" t="s">
        <v>3240</v>
      </c>
      <c r="Z3224" s="167" t="s">
        <v>960</v>
      </c>
      <c r="AA3224" s="176">
        <v>8000</v>
      </c>
      <c r="AB3224" s="167" t="s">
        <v>11254</v>
      </c>
      <c r="AC3224" s="176">
        <v>8000</v>
      </c>
      <c r="AD3224" s="167" t="s">
        <v>11254</v>
      </c>
      <c r="AE3224" s="176">
        <v>134.32</v>
      </c>
    </row>
    <row r="3225" spans="1:31">
      <c r="A3225" s="178">
        <v>108302066500</v>
      </c>
      <c r="B3225" s="166">
        <v>46175</v>
      </c>
      <c r="C3225" s="167" t="s">
        <v>3524</v>
      </c>
      <c r="D3225" s="167" t="s">
        <v>3525</v>
      </c>
      <c r="E3225" s="167" t="s">
        <v>3526</v>
      </c>
      <c r="F3225" s="167" t="s">
        <v>3501</v>
      </c>
      <c r="G3225" s="167" t="s">
        <v>3502</v>
      </c>
      <c r="H3225" s="168">
        <v>46176</v>
      </c>
      <c r="I3225" s="167"/>
      <c r="J3225" s="169">
        <v>26143</v>
      </c>
      <c r="K3225" s="167" t="s">
        <v>55</v>
      </c>
      <c r="L3225" s="169">
        <v>1</v>
      </c>
      <c r="M3225" s="167" t="s">
        <v>3513</v>
      </c>
      <c r="N3225" s="169">
        <v>14.1</v>
      </c>
      <c r="O3225" s="167" t="s">
        <v>3505</v>
      </c>
      <c r="P3225" s="167"/>
      <c r="Q3225" s="167" t="s">
        <v>3514</v>
      </c>
      <c r="R3225" s="167" t="s">
        <v>3528</v>
      </c>
      <c r="S3225" s="169">
        <v>5</v>
      </c>
      <c r="T3225" s="167" t="s">
        <v>3560</v>
      </c>
      <c r="U3225" s="169" t="s">
        <v>3561</v>
      </c>
      <c r="V3225" s="167" t="s">
        <v>6083</v>
      </c>
      <c r="W3225" s="167" t="s">
        <v>6084</v>
      </c>
      <c r="X3225" s="170" t="s">
        <v>160</v>
      </c>
      <c r="Y3225" s="171" t="s">
        <v>3241</v>
      </c>
      <c r="Z3225" s="167" t="s">
        <v>962</v>
      </c>
      <c r="AA3225" s="176">
        <v>10000</v>
      </c>
      <c r="AB3225" s="167" t="s">
        <v>11254</v>
      </c>
      <c r="AC3225" s="176">
        <v>10000</v>
      </c>
      <c r="AD3225" s="167" t="s">
        <v>11254</v>
      </c>
      <c r="AE3225" s="176">
        <v>11.1</v>
      </c>
    </row>
    <row r="3226" spans="1:31">
      <c r="A3226" s="178">
        <v>108302066500</v>
      </c>
      <c r="B3226" s="166">
        <v>46175</v>
      </c>
      <c r="C3226" s="167" t="s">
        <v>3524</v>
      </c>
      <c r="D3226" s="167" t="s">
        <v>3525</v>
      </c>
      <c r="E3226" s="167" t="s">
        <v>3526</v>
      </c>
      <c r="F3226" s="167" t="s">
        <v>3501</v>
      </c>
      <c r="G3226" s="167" t="s">
        <v>3502</v>
      </c>
      <c r="H3226" s="168">
        <v>46176</v>
      </c>
      <c r="I3226" s="167"/>
      <c r="J3226" s="169">
        <v>26143</v>
      </c>
      <c r="K3226" s="167" t="s">
        <v>55</v>
      </c>
      <c r="L3226" s="169">
        <v>1</v>
      </c>
      <c r="M3226" s="167" t="s">
        <v>3513</v>
      </c>
      <c r="N3226" s="169">
        <v>14.1</v>
      </c>
      <c r="O3226" s="167" t="s">
        <v>3505</v>
      </c>
      <c r="P3226" s="167"/>
      <c r="Q3226" s="167" t="s">
        <v>3514</v>
      </c>
      <c r="R3226" s="167" t="s">
        <v>3528</v>
      </c>
      <c r="S3226" s="169">
        <v>4</v>
      </c>
      <c r="T3226" s="167" t="s">
        <v>3560</v>
      </c>
      <c r="U3226" s="169" t="s">
        <v>3561</v>
      </c>
      <c r="V3226" s="167" t="s">
        <v>7582</v>
      </c>
      <c r="W3226" s="167" t="s">
        <v>7583</v>
      </c>
      <c r="X3226" s="170" t="s">
        <v>160</v>
      </c>
      <c r="Y3226" s="171" t="s">
        <v>3241</v>
      </c>
      <c r="Z3226" s="167" t="s">
        <v>962</v>
      </c>
      <c r="AA3226" s="176">
        <v>4000</v>
      </c>
      <c r="AB3226" s="167" t="s">
        <v>11254</v>
      </c>
      <c r="AC3226" s="176">
        <v>4000</v>
      </c>
      <c r="AD3226" s="167" t="s">
        <v>11254</v>
      </c>
      <c r="AE3226" s="176">
        <v>15.24</v>
      </c>
    </row>
    <row r="3227" spans="1:31">
      <c r="A3227" s="178">
        <v>108302066500</v>
      </c>
      <c r="B3227" s="166">
        <v>46175</v>
      </c>
      <c r="C3227" s="167" t="s">
        <v>3524</v>
      </c>
      <c r="D3227" s="167" t="s">
        <v>3525</v>
      </c>
      <c r="E3227" s="167" t="s">
        <v>3526</v>
      </c>
      <c r="F3227" s="167" t="s">
        <v>3501</v>
      </c>
      <c r="G3227" s="167" t="s">
        <v>3502</v>
      </c>
      <c r="H3227" s="168">
        <v>46176</v>
      </c>
      <c r="I3227" s="167"/>
      <c r="J3227" s="169">
        <v>26143</v>
      </c>
      <c r="K3227" s="167" t="s">
        <v>55</v>
      </c>
      <c r="L3227" s="169">
        <v>1</v>
      </c>
      <c r="M3227" s="167" t="s">
        <v>3513</v>
      </c>
      <c r="N3227" s="169">
        <v>14.1</v>
      </c>
      <c r="O3227" s="167" t="s">
        <v>3505</v>
      </c>
      <c r="P3227" s="167"/>
      <c r="Q3227" s="167" t="s">
        <v>3514</v>
      </c>
      <c r="R3227" s="167" t="s">
        <v>3528</v>
      </c>
      <c r="S3227" s="169">
        <v>3</v>
      </c>
      <c r="T3227" s="167" t="s">
        <v>3560</v>
      </c>
      <c r="U3227" s="169" t="s">
        <v>3561</v>
      </c>
      <c r="V3227" s="167" t="s">
        <v>5564</v>
      </c>
      <c r="W3227" s="167" t="s">
        <v>5565</v>
      </c>
      <c r="X3227" s="170" t="s">
        <v>160</v>
      </c>
      <c r="Y3227" s="171" t="s">
        <v>3241</v>
      </c>
      <c r="Z3227" s="167" t="s">
        <v>962</v>
      </c>
      <c r="AA3227" s="176">
        <v>4000</v>
      </c>
      <c r="AB3227" s="167" t="s">
        <v>11254</v>
      </c>
      <c r="AC3227" s="176">
        <v>4000</v>
      </c>
      <c r="AD3227" s="167" t="s">
        <v>11254</v>
      </c>
      <c r="AE3227" s="176">
        <v>16</v>
      </c>
    </row>
    <row r="3228" spans="1:31">
      <c r="A3228" s="178">
        <v>108302066500</v>
      </c>
      <c r="B3228" s="166">
        <v>46175</v>
      </c>
      <c r="C3228" s="167" t="s">
        <v>3524</v>
      </c>
      <c r="D3228" s="167" t="s">
        <v>3525</v>
      </c>
      <c r="E3228" s="167" t="s">
        <v>3526</v>
      </c>
      <c r="F3228" s="167" t="s">
        <v>3501</v>
      </c>
      <c r="G3228" s="167" t="s">
        <v>3502</v>
      </c>
      <c r="H3228" s="168">
        <v>46176</v>
      </c>
      <c r="I3228" s="167"/>
      <c r="J3228" s="169">
        <v>26143</v>
      </c>
      <c r="K3228" s="167" t="s">
        <v>55</v>
      </c>
      <c r="L3228" s="169">
        <v>1</v>
      </c>
      <c r="M3228" s="167" t="s">
        <v>3513</v>
      </c>
      <c r="N3228" s="169">
        <v>14.1</v>
      </c>
      <c r="O3228" s="167" t="s">
        <v>3505</v>
      </c>
      <c r="P3228" s="167"/>
      <c r="Q3228" s="167" t="s">
        <v>3514</v>
      </c>
      <c r="R3228" s="167" t="s">
        <v>3528</v>
      </c>
      <c r="S3228" s="169">
        <v>2</v>
      </c>
      <c r="T3228" s="167" t="s">
        <v>3560</v>
      </c>
      <c r="U3228" s="169" t="s">
        <v>3561</v>
      </c>
      <c r="V3228" s="167" t="s">
        <v>6086</v>
      </c>
      <c r="W3228" s="167" t="s">
        <v>4663</v>
      </c>
      <c r="X3228" s="170" t="s">
        <v>160</v>
      </c>
      <c r="Y3228" s="171" t="s">
        <v>3241</v>
      </c>
      <c r="Z3228" s="167" t="s">
        <v>962</v>
      </c>
      <c r="AA3228" s="176">
        <v>27000</v>
      </c>
      <c r="AB3228" s="167" t="s">
        <v>11254</v>
      </c>
      <c r="AC3228" s="176">
        <v>27000</v>
      </c>
      <c r="AD3228" s="167" t="s">
        <v>11254</v>
      </c>
      <c r="AE3228" s="176">
        <v>2673</v>
      </c>
    </row>
    <row r="3229" spans="1:31">
      <c r="A3229" s="178">
        <v>108302066500</v>
      </c>
      <c r="B3229" s="166">
        <v>46175</v>
      </c>
      <c r="C3229" s="167" t="s">
        <v>3524</v>
      </c>
      <c r="D3229" s="167" t="s">
        <v>3525</v>
      </c>
      <c r="E3229" s="167" t="s">
        <v>3526</v>
      </c>
      <c r="F3229" s="167" t="s">
        <v>3501</v>
      </c>
      <c r="G3229" s="167" t="s">
        <v>3502</v>
      </c>
      <c r="H3229" s="168">
        <v>46176</v>
      </c>
      <c r="I3229" s="167"/>
      <c r="J3229" s="169">
        <v>26143</v>
      </c>
      <c r="K3229" s="167" t="s">
        <v>55</v>
      </c>
      <c r="L3229" s="169">
        <v>1</v>
      </c>
      <c r="M3229" s="167" t="s">
        <v>3513</v>
      </c>
      <c r="N3229" s="169">
        <v>14.1</v>
      </c>
      <c r="O3229" s="167" t="s">
        <v>3505</v>
      </c>
      <c r="P3229" s="167"/>
      <c r="Q3229" s="167" t="s">
        <v>3514</v>
      </c>
      <c r="R3229" s="167" t="s">
        <v>3528</v>
      </c>
      <c r="S3229" s="169">
        <v>1</v>
      </c>
      <c r="T3229" s="167" t="s">
        <v>3560</v>
      </c>
      <c r="U3229" s="169" t="s">
        <v>3561</v>
      </c>
      <c r="V3229" s="167" t="s">
        <v>5564</v>
      </c>
      <c r="W3229" s="167" t="s">
        <v>5565</v>
      </c>
      <c r="X3229" s="170" t="s">
        <v>160</v>
      </c>
      <c r="Y3229" s="171" t="s">
        <v>3241</v>
      </c>
      <c r="Z3229" s="167" t="s">
        <v>962</v>
      </c>
      <c r="AA3229" s="176">
        <v>16000</v>
      </c>
      <c r="AB3229" s="167" t="s">
        <v>11254</v>
      </c>
      <c r="AC3229" s="176">
        <v>16000</v>
      </c>
      <c r="AD3229" s="167" t="s">
        <v>11254</v>
      </c>
      <c r="AE3229" s="176">
        <v>64</v>
      </c>
    </row>
    <row r="3230" spans="1:31">
      <c r="A3230" s="178">
        <v>108302103930</v>
      </c>
      <c r="B3230" s="166">
        <v>46175</v>
      </c>
      <c r="C3230" s="167" t="s">
        <v>3524</v>
      </c>
      <c r="D3230" s="167" t="s">
        <v>3525</v>
      </c>
      <c r="E3230" s="167" t="s">
        <v>3526</v>
      </c>
      <c r="F3230" s="167" t="s">
        <v>3501</v>
      </c>
      <c r="G3230" s="167" t="s">
        <v>3502</v>
      </c>
      <c r="H3230" s="168">
        <v>46176</v>
      </c>
      <c r="I3230" s="167"/>
      <c r="J3230" s="169">
        <v>26143</v>
      </c>
      <c r="K3230" s="167" t="s">
        <v>55</v>
      </c>
      <c r="L3230" s="169">
        <v>1</v>
      </c>
      <c r="M3230" s="167" t="s">
        <v>3513</v>
      </c>
      <c r="N3230" s="169">
        <v>0.5</v>
      </c>
      <c r="O3230" s="167" t="s">
        <v>3505</v>
      </c>
      <c r="P3230" s="167"/>
      <c r="Q3230" s="167" t="s">
        <v>3514</v>
      </c>
      <c r="R3230" s="167" t="s">
        <v>3528</v>
      </c>
      <c r="S3230" s="169">
        <v>1</v>
      </c>
      <c r="T3230" s="167" t="s">
        <v>3560</v>
      </c>
      <c r="U3230" s="169" t="s">
        <v>3561</v>
      </c>
      <c r="V3230" s="167" t="s">
        <v>4117</v>
      </c>
      <c r="W3230" s="167" t="s">
        <v>4118</v>
      </c>
      <c r="X3230" s="170" t="s">
        <v>159</v>
      </c>
      <c r="Y3230" s="171" t="s">
        <v>3242</v>
      </c>
      <c r="Z3230" s="167" t="s">
        <v>964</v>
      </c>
      <c r="AA3230" s="176">
        <v>30000</v>
      </c>
      <c r="AB3230" s="167" t="s">
        <v>11254</v>
      </c>
      <c r="AC3230" s="176">
        <v>30000</v>
      </c>
      <c r="AD3230" s="167" t="s">
        <v>11254</v>
      </c>
      <c r="AE3230" s="176">
        <v>1038</v>
      </c>
    </row>
    <row r="3231" spans="1:31">
      <c r="A3231" s="178">
        <v>108302226320</v>
      </c>
      <c r="B3231" s="166">
        <v>46175</v>
      </c>
      <c r="C3231" s="167" t="s">
        <v>3524</v>
      </c>
      <c r="D3231" s="167" t="s">
        <v>3525</v>
      </c>
      <c r="E3231" s="167" t="s">
        <v>3526</v>
      </c>
      <c r="F3231" s="167" t="s">
        <v>3501</v>
      </c>
      <c r="G3231" s="167" t="s">
        <v>3502</v>
      </c>
      <c r="H3231" s="168">
        <v>46176</v>
      </c>
      <c r="I3231" s="167"/>
      <c r="J3231" s="169">
        <v>26143</v>
      </c>
      <c r="K3231" s="167" t="s">
        <v>55</v>
      </c>
      <c r="L3231" s="169">
        <v>1</v>
      </c>
      <c r="M3231" s="167" t="s">
        <v>3513</v>
      </c>
      <c r="N3231" s="169">
        <v>9.6999999999999993</v>
      </c>
      <c r="O3231" s="167" t="s">
        <v>3505</v>
      </c>
      <c r="P3231" s="167"/>
      <c r="Q3231" s="167" t="s">
        <v>3514</v>
      </c>
      <c r="R3231" s="167" t="s">
        <v>3528</v>
      </c>
      <c r="S3231" s="169">
        <v>3</v>
      </c>
      <c r="T3231" s="167" t="s">
        <v>3529</v>
      </c>
      <c r="U3231" s="169" t="s">
        <v>3530</v>
      </c>
      <c r="V3231" s="167" t="s">
        <v>7604</v>
      </c>
      <c r="W3231" s="167" t="s">
        <v>7605</v>
      </c>
      <c r="X3231" s="170" t="s">
        <v>159</v>
      </c>
      <c r="Y3231" s="171" t="s">
        <v>3243</v>
      </c>
      <c r="Z3231" s="167" t="s">
        <v>966</v>
      </c>
      <c r="AA3231" s="176">
        <v>1655</v>
      </c>
      <c r="AB3231" s="167" t="s">
        <v>11254</v>
      </c>
      <c r="AC3231" s="176">
        <v>1655</v>
      </c>
      <c r="AD3231" s="167" t="s">
        <v>11254</v>
      </c>
      <c r="AE3231" s="176">
        <v>167982.5</v>
      </c>
    </row>
    <row r="3232" spans="1:31">
      <c r="A3232" s="178">
        <v>108302226320</v>
      </c>
      <c r="B3232" s="166">
        <v>46175</v>
      </c>
      <c r="C3232" s="167" t="s">
        <v>3524</v>
      </c>
      <c r="D3232" s="167" t="s">
        <v>3525</v>
      </c>
      <c r="E3232" s="167" t="s">
        <v>3526</v>
      </c>
      <c r="F3232" s="167" t="s">
        <v>3501</v>
      </c>
      <c r="G3232" s="167" t="s">
        <v>3502</v>
      </c>
      <c r="H3232" s="168">
        <v>46176</v>
      </c>
      <c r="I3232" s="167"/>
      <c r="J3232" s="169">
        <v>26143</v>
      </c>
      <c r="K3232" s="167" t="s">
        <v>55</v>
      </c>
      <c r="L3232" s="169">
        <v>1</v>
      </c>
      <c r="M3232" s="167" t="s">
        <v>3513</v>
      </c>
      <c r="N3232" s="169">
        <v>9.6999999999999993</v>
      </c>
      <c r="O3232" s="167" t="s">
        <v>3505</v>
      </c>
      <c r="P3232" s="167"/>
      <c r="Q3232" s="167" t="s">
        <v>3514</v>
      </c>
      <c r="R3232" s="167" t="s">
        <v>3528</v>
      </c>
      <c r="S3232" s="169">
        <v>2</v>
      </c>
      <c r="T3232" s="167" t="s">
        <v>3529</v>
      </c>
      <c r="U3232" s="169" t="s">
        <v>3530</v>
      </c>
      <c r="V3232" s="167" t="s">
        <v>7604</v>
      </c>
      <c r="W3232" s="167" t="s">
        <v>7605</v>
      </c>
      <c r="X3232" s="170" t="s">
        <v>159</v>
      </c>
      <c r="Y3232" s="171" t="s">
        <v>3243</v>
      </c>
      <c r="Z3232" s="167" t="s">
        <v>966</v>
      </c>
      <c r="AA3232" s="176">
        <v>7192</v>
      </c>
      <c r="AB3232" s="167" t="s">
        <v>11254</v>
      </c>
      <c r="AC3232" s="176">
        <v>7192</v>
      </c>
      <c r="AD3232" s="167" t="s">
        <v>11254</v>
      </c>
      <c r="AE3232" s="176">
        <v>729988</v>
      </c>
    </row>
    <row r="3233" spans="1:31">
      <c r="A3233" s="178">
        <v>108302226320</v>
      </c>
      <c r="B3233" s="166">
        <v>46175</v>
      </c>
      <c r="C3233" s="167" t="s">
        <v>3524</v>
      </c>
      <c r="D3233" s="167" t="s">
        <v>3525</v>
      </c>
      <c r="E3233" s="167" t="s">
        <v>3526</v>
      </c>
      <c r="F3233" s="167" t="s">
        <v>3501</v>
      </c>
      <c r="G3233" s="167" t="s">
        <v>3502</v>
      </c>
      <c r="H3233" s="168">
        <v>46176</v>
      </c>
      <c r="I3233" s="167"/>
      <c r="J3233" s="169">
        <v>26143</v>
      </c>
      <c r="K3233" s="167" t="s">
        <v>55</v>
      </c>
      <c r="L3233" s="169">
        <v>1</v>
      </c>
      <c r="M3233" s="167" t="s">
        <v>3513</v>
      </c>
      <c r="N3233" s="169">
        <v>9.6999999999999993</v>
      </c>
      <c r="O3233" s="167" t="s">
        <v>3505</v>
      </c>
      <c r="P3233" s="167"/>
      <c r="Q3233" s="167" t="s">
        <v>3514</v>
      </c>
      <c r="R3233" s="167" t="s">
        <v>3528</v>
      </c>
      <c r="S3233" s="169">
        <v>1</v>
      </c>
      <c r="T3233" s="167" t="s">
        <v>3529</v>
      </c>
      <c r="U3233" s="169" t="s">
        <v>3530</v>
      </c>
      <c r="V3233" s="167" t="s">
        <v>7604</v>
      </c>
      <c r="W3233" s="167" t="s">
        <v>7605</v>
      </c>
      <c r="X3233" s="170" t="s">
        <v>159</v>
      </c>
      <c r="Y3233" s="171" t="s">
        <v>3243</v>
      </c>
      <c r="Z3233" s="167" t="s">
        <v>966</v>
      </c>
      <c r="AA3233" s="176">
        <v>8997</v>
      </c>
      <c r="AB3233" s="167" t="s">
        <v>11254</v>
      </c>
      <c r="AC3233" s="176">
        <v>8997</v>
      </c>
      <c r="AD3233" s="167" t="s">
        <v>11254</v>
      </c>
      <c r="AE3233" s="176">
        <v>913195.5</v>
      </c>
    </row>
    <row r="3234" spans="1:31">
      <c r="A3234" s="178">
        <v>108302265960</v>
      </c>
      <c r="B3234" s="166">
        <v>46175</v>
      </c>
      <c r="C3234" s="167" t="s">
        <v>3524</v>
      </c>
      <c r="D3234" s="167" t="s">
        <v>3525</v>
      </c>
      <c r="E3234" s="167" t="s">
        <v>3526</v>
      </c>
      <c r="F3234" s="167" t="s">
        <v>3501</v>
      </c>
      <c r="G3234" s="167" t="s">
        <v>3502</v>
      </c>
      <c r="H3234" s="168">
        <v>46176</v>
      </c>
      <c r="I3234" s="167"/>
      <c r="J3234" s="169">
        <v>26143</v>
      </c>
      <c r="K3234" s="167" t="s">
        <v>55</v>
      </c>
      <c r="L3234" s="169">
        <v>3</v>
      </c>
      <c r="M3234" s="167" t="s">
        <v>3504</v>
      </c>
      <c r="N3234" s="169">
        <v>502.1</v>
      </c>
      <c r="O3234" s="167" t="s">
        <v>3505</v>
      </c>
      <c r="P3234" s="167"/>
      <c r="Q3234" s="167" t="s">
        <v>3514</v>
      </c>
      <c r="R3234" s="167" t="s">
        <v>3528</v>
      </c>
      <c r="S3234" s="169">
        <v>50</v>
      </c>
      <c r="T3234" s="167" t="s">
        <v>3535</v>
      </c>
      <c r="U3234" s="169" t="s">
        <v>3536</v>
      </c>
      <c r="V3234" s="167" t="s">
        <v>7606</v>
      </c>
      <c r="W3234" s="167" t="s">
        <v>7607</v>
      </c>
      <c r="X3234" s="170" t="s">
        <v>3533</v>
      </c>
      <c r="Y3234" s="171" t="s">
        <v>3244</v>
      </c>
      <c r="Z3234" s="167" t="s">
        <v>969</v>
      </c>
      <c r="AA3234" s="176">
        <v>20000</v>
      </c>
      <c r="AB3234" s="167" t="s">
        <v>11254</v>
      </c>
      <c r="AC3234" s="176">
        <v>20000</v>
      </c>
      <c r="AD3234" s="167" t="s">
        <v>11254</v>
      </c>
      <c r="AE3234" s="176">
        <v>48</v>
      </c>
    </row>
    <row r="3235" spans="1:31">
      <c r="A3235" s="178">
        <v>108302265960</v>
      </c>
      <c r="B3235" s="166">
        <v>46175</v>
      </c>
      <c r="C3235" s="167" t="s">
        <v>3524</v>
      </c>
      <c r="D3235" s="167" t="s">
        <v>3525</v>
      </c>
      <c r="E3235" s="167" t="s">
        <v>3526</v>
      </c>
      <c r="F3235" s="167" t="s">
        <v>3501</v>
      </c>
      <c r="G3235" s="167" t="s">
        <v>3502</v>
      </c>
      <c r="H3235" s="168">
        <v>46176</v>
      </c>
      <c r="I3235" s="167"/>
      <c r="J3235" s="169">
        <v>26143</v>
      </c>
      <c r="K3235" s="167" t="s">
        <v>55</v>
      </c>
      <c r="L3235" s="169">
        <v>3</v>
      </c>
      <c r="M3235" s="167" t="s">
        <v>3504</v>
      </c>
      <c r="N3235" s="169">
        <v>502.1</v>
      </c>
      <c r="O3235" s="167" t="s">
        <v>3505</v>
      </c>
      <c r="P3235" s="167"/>
      <c r="Q3235" s="167" t="s">
        <v>3514</v>
      </c>
      <c r="R3235" s="167" t="s">
        <v>3528</v>
      </c>
      <c r="S3235" s="169">
        <v>49</v>
      </c>
      <c r="T3235" s="167" t="s">
        <v>3587</v>
      </c>
      <c r="U3235" s="169" t="s">
        <v>3588</v>
      </c>
      <c r="V3235" s="167" t="s">
        <v>7010</v>
      </c>
      <c r="W3235" s="167" t="s">
        <v>7011</v>
      </c>
      <c r="X3235" s="170" t="s">
        <v>3533</v>
      </c>
      <c r="Y3235" s="171" t="s">
        <v>3244</v>
      </c>
      <c r="Z3235" s="167" t="s">
        <v>969</v>
      </c>
      <c r="AA3235" s="176">
        <v>3500</v>
      </c>
      <c r="AB3235" s="167" t="s">
        <v>11254</v>
      </c>
      <c r="AC3235" s="176">
        <v>3500</v>
      </c>
      <c r="AD3235" s="167" t="s">
        <v>11254</v>
      </c>
      <c r="AE3235" s="176">
        <v>945</v>
      </c>
    </row>
    <row r="3236" spans="1:31">
      <c r="A3236" s="178">
        <v>108302265960</v>
      </c>
      <c r="B3236" s="166">
        <v>46175</v>
      </c>
      <c r="C3236" s="167" t="s">
        <v>3524</v>
      </c>
      <c r="D3236" s="167" t="s">
        <v>3525</v>
      </c>
      <c r="E3236" s="167" t="s">
        <v>3526</v>
      </c>
      <c r="F3236" s="167" t="s">
        <v>3501</v>
      </c>
      <c r="G3236" s="167" t="s">
        <v>3502</v>
      </c>
      <c r="H3236" s="168">
        <v>46176</v>
      </c>
      <c r="I3236" s="167"/>
      <c r="J3236" s="169">
        <v>26143</v>
      </c>
      <c r="K3236" s="167" t="s">
        <v>55</v>
      </c>
      <c r="L3236" s="169">
        <v>3</v>
      </c>
      <c r="M3236" s="167" t="s">
        <v>3504</v>
      </c>
      <c r="N3236" s="169">
        <v>502.1</v>
      </c>
      <c r="O3236" s="167" t="s">
        <v>3505</v>
      </c>
      <c r="P3236" s="167"/>
      <c r="Q3236" s="167" t="s">
        <v>3514</v>
      </c>
      <c r="R3236" s="167" t="s">
        <v>3528</v>
      </c>
      <c r="S3236" s="169">
        <v>48</v>
      </c>
      <c r="T3236" s="167" t="s">
        <v>3717</v>
      </c>
      <c r="U3236" s="169" t="s">
        <v>3718</v>
      </c>
      <c r="V3236" s="167" t="s">
        <v>6299</v>
      </c>
      <c r="W3236" s="167" t="s">
        <v>6300</v>
      </c>
      <c r="X3236" s="170" t="s">
        <v>3533</v>
      </c>
      <c r="Y3236" s="171" t="s">
        <v>3244</v>
      </c>
      <c r="Z3236" s="167" t="s">
        <v>969</v>
      </c>
      <c r="AA3236" s="176">
        <v>172000</v>
      </c>
      <c r="AB3236" s="167" t="s">
        <v>11254</v>
      </c>
      <c r="AC3236" s="176">
        <v>172000</v>
      </c>
      <c r="AD3236" s="167" t="s">
        <v>11254</v>
      </c>
      <c r="AE3236" s="176">
        <v>10192.719999999999</v>
      </c>
    </row>
    <row r="3237" spans="1:31">
      <c r="A3237" s="178">
        <v>108302265960</v>
      </c>
      <c r="B3237" s="166">
        <v>46175</v>
      </c>
      <c r="C3237" s="167" t="s">
        <v>3524</v>
      </c>
      <c r="D3237" s="167" t="s">
        <v>3525</v>
      </c>
      <c r="E3237" s="167" t="s">
        <v>3526</v>
      </c>
      <c r="F3237" s="167" t="s">
        <v>3501</v>
      </c>
      <c r="G3237" s="167" t="s">
        <v>3502</v>
      </c>
      <c r="H3237" s="168">
        <v>46176</v>
      </c>
      <c r="I3237" s="167"/>
      <c r="J3237" s="169">
        <v>26143</v>
      </c>
      <c r="K3237" s="167" t="s">
        <v>55</v>
      </c>
      <c r="L3237" s="169">
        <v>3</v>
      </c>
      <c r="M3237" s="167" t="s">
        <v>3504</v>
      </c>
      <c r="N3237" s="169">
        <v>502.1</v>
      </c>
      <c r="O3237" s="167" t="s">
        <v>3505</v>
      </c>
      <c r="P3237" s="167"/>
      <c r="Q3237" s="167" t="s">
        <v>3514</v>
      </c>
      <c r="R3237" s="167" t="s">
        <v>3528</v>
      </c>
      <c r="S3237" s="169">
        <v>47</v>
      </c>
      <c r="T3237" s="167" t="s">
        <v>3560</v>
      </c>
      <c r="U3237" s="169" t="s">
        <v>3561</v>
      </c>
      <c r="V3237" s="167" t="s">
        <v>7608</v>
      </c>
      <c r="W3237" s="167" t="s">
        <v>7609</v>
      </c>
      <c r="X3237" s="170" t="s">
        <v>3533</v>
      </c>
      <c r="Y3237" s="171" t="s">
        <v>3244</v>
      </c>
      <c r="Z3237" s="167" t="s">
        <v>969</v>
      </c>
      <c r="AA3237" s="176">
        <v>28000</v>
      </c>
      <c r="AB3237" s="167" t="s">
        <v>11254</v>
      </c>
      <c r="AC3237" s="176">
        <v>28000</v>
      </c>
      <c r="AD3237" s="167" t="s">
        <v>11254</v>
      </c>
      <c r="AE3237" s="176">
        <v>239.68</v>
      </c>
    </row>
    <row r="3238" spans="1:31">
      <c r="A3238" s="178">
        <v>108302265960</v>
      </c>
      <c r="B3238" s="166">
        <v>46175</v>
      </c>
      <c r="C3238" s="167" t="s">
        <v>3524</v>
      </c>
      <c r="D3238" s="167" t="s">
        <v>3525</v>
      </c>
      <c r="E3238" s="167" t="s">
        <v>3526</v>
      </c>
      <c r="F3238" s="167" t="s">
        <v>3501</v>
      </c>
      <c r="G3238" s="167" t="s">
        <v>3502</v>
      </c>
      <c r="H3238" s="168">
        <v>46176</v>
      </c>
      <c r="I3238" s="167"/>
      <c r="J3238" s="169">
        <v>26143</v>
      </c>
      <c r="K3238" s="167" t="s">
        <v>55</v>
      </c>
      <c r="L3238" s="169">
        <v>3</v>
      </c>
      <c r="M3238" s="167" t="s">
        <v>3504</v>
      </c>
      <c r="N3238" s="169">
        <v>502.1</v>
      </c>
      <c r="O3238" s="167" t="s">
        <v>3505</v>
      </c>
      <c r="P3238" s="167"/>
      <c r="Q3238" s="167" t="s">
        <v>3514</v>
      </c>
      <c r="R3238" s="167" t="s">
        <v>3528</v>
      </c>
      <c r="S3238" s="169">
        <v>46</v>
      </c>
      <c r="T3238" s="167" t="s">
        <v>3560</v>
      </c>
      <c r="U3238" s="169" t="s">
        <v>3561</v>
      </c>
      <c r="V3238" s="167" t="s">
        <v>7610</v>
      </c>
      <c r="W3238" s="167" t="s">
        <v>7611</v>
      </c>
      <c r="X3238" s="170" t="s">
        <v>3533</v>
      </c>
      <c r="Y3238" s="171" t="s">
        <v>3244</v>
      </c>
      <c r="Z3238" s="167" t="s">
        <v>969</v>
      </c>
      <c r="AA3238" s="176">
        <v>508000</v>
      </c>
      <c r="AB3238" s="167" t="s">
        <v>11254</v>
      </c>
      <c r="AC3238" s="176">
        <v>508000</v>
      </c>
      <c r="AD3238" s="167" t="s">
        <v>11254</v>
      </c>
      <c r="AE3238" s="176">
        <v>5379.72</v>
      </c>
    </row>
    <row r="3239" spans="1:31">
      <c r="A3239" s="178">
        <v>108302265960</v>
      </c>
      <c r="B3239" s="166">
        <v>46175</v>
      </c>
      <c r="C3239" s="167" t="s">
        <v>3524</v>
      </c>
      <c r="D3239" s="167" t="s">
        <v>3525</v>
      </c>
      <c r="E3239" s="167" t="s">
        <v>3526</v>
      </c>
      <c r="F3239" s="167" t="s">
        <v>3501</v>
      </c>
      <c r="G3239" s="167" t="s">
        <v>3502</v>
      </c>
      <c r="H3239" s="168">
        <v>46176</v>
      </c>
      <c r="I3239" s="167"/>
      <c r="J3239" s="169">
        <v>26143</v>
      </c>
      <c r="K3239" s="167" t="s">
        <v>55</v>
      </c>
      <c r="L3239" s="169">
        <v>3</v>
      </c>
      <c r="M3239" s="167" t="s">
        <v>3504</v>
      </c>
      <c r="N3239" s="169">
        <v>502.1</v>
      </c>
      <c r="O3239" s="167" t="s">
        <v>3505</v>
      </c>
      <c r="P3239" s="167"/>
      <c r="Q3239" s="167" t="s">
        <v>3514</v>
      </c>
      <c r="R3239" s="167" t="s">
        <v>3528</v>
      </c>
      <c r="S3239" s="169">
        <v>45</v>
      </c>
      <c r="T3239" s="167" t="s">
        <v>3717</v>
      </c>
      <c r="U3239" s="169" t="s">
        <v>3718</v>
      </c>
      <c r="V3239" s="167" t="s">
        <v>7612</v>
      </c>
      <c r="W3239" s="167" t="s">
        <v>7613</v>
      </c>
      <c r="X3239" s="170" t="s">
        <v>3533</v>
      </c>
      <c r="Y3239" s="171" t="s">
        <v>3244</v>
      </c>
      <c r="Z3239" s="167" t="s">
        <v>969</v>
      </c>
      <c r="AA3239" s="176">
        <v>36000</v>
      </c>
      <c r="AB3239" s="167" t="s">
        <v>11254</v>
      </c>
      <c r="AC3239" s="176">
        <v>36000</v>
      </c>
      <c r="AD3239" s="167" t="s">
        <v>11254</v>
      </c>
      <c r="AE3239" s="176">
        <v>2728.8</v>
      </c>
    </row>
    <row r="3240" spans="1:31">
      <c r="A3240" s="178">
        <v>108302265960</v>
      </c>
      <c r="B3240" s="166">
        <v>46175</v>
      </c>
      <c r="C3240" s="167" t="s">
        <v>3524</v>
      </c>
      <c r="D3240" s="167" t="s">
        <v>3525</v>
      </c>
      <c r="E3240" s="167" t="s">
        <v>3526</v>
      </c>
      <c r="F3240" s="167" t="s">
        <v>3501</v>
      </c>
      <c r="G3240" s="167" t="s">
        <v>3502</v>
      </c>
      <c r="H3240" s="168">
        <v>46176</v>
      </c>
      <c r="I3240" s="167"/>
      <c r="J3240" s="169">
        <v>26143</v>
      </c>
      <c r="K3240" s="167" t="s">
        <v>55</v>
      </c>
      <c r="L3240" s="169">
        <v>3</v>
      </c>
      <c r="M3240" s="167" t="s">
        <v>3504</v>
      </c>
      <c r="N3240" s="169">
        <v>502.1</v>
      </c>
      <c r="O3240" s="167" t="s">
        <v>3505</v>
      </c>
      <c r="P3240" s="167"/>
      <c r="Q3240" s="167" t="s">
        <v>3514</v>
      </c>
      <c r="R3240" s="167" t="s">
        <v>3528</v>
      </c>
      <c r="S3240" s="169">
        <v>44</v>
      </c>
      <c r="T3240" s="167" t="s">
        <v>3717</v>
      </c>
      <c r="U3240" s="169" t="s">
        <v>3718</v>
      </c>
      <c r="V3240" s="167" t="s">
        <v>7612</v>
      </c>
      <c r="W3240" s="167" t="s">
        <v>7613</v>
      </c>
      <c r="X3240" s="170" t="s">
        <v>3533</v>
      </c>
      <c r="Y3240" s="171" t="s">
        <v>3244</v>
      </c>
      <c r="Z3240" s="167" t="s">
        <v>969</v>
      </c>
      <c r="AA3240" s="176">
        <v>44000</v>
      </c>
      <c r="AB3240" s="167" t="s">
        <v>11254</v>
      </c>
      <c r="AC3240" s="176">
        <v>44000</v>
      </c>
      <c r="AD3240" s="167" t="s">
        <v>11254</v>
      </c>
      <c r="AE3240" s="176">
        <v>3335.2</v>
      </c>
    </row>
    <row r="3241" spans="1:31">
      <c r="A3241" s="178">
        <v>108302265960</v>
      </c>
      <c r="B3241" s="166">
        <v>46175</v>
      </c>
      <c r="C3241" s="167" t="s">
        <v>3524</v>
      </c>
      <c r="D3241" s="167" t="s">
        <v>3525</v>
      </c>
      <c r="E3241" s="167" t="s">
        <v>3526</v>
      </c>
      <c r="F3241" s="167" t="s">
        <v>3501</v>
      </c>
      <c r="G3241" s="167" t="s">
        <v>3502</v>
      </c>
      <c r="H3241" s="168">
        <v>46176</v>
      </c>
      <c r="I3241" s="167"/>
      <c r="J3241" s="169">
        <v>26143</v>
      </c>
      <c r="K3241" s="167" t="s">
        <v>55</v>
      </c>
      <c r="L3241" s="169">
        <v>3</v>
      </c>
      <c r="M3241" s="167" t="s">
        <v>3504</v>
      </c>
      <c r="N3241" s="169">
        <v>502.1</v>
      </c>
      <c r="O3241" s="167" t="s">
        <v>3505</v>
      </c>
      <c r="P3241" s="167"/>
      <c r="Q3241" s="167" t="s">
        <v>3514</v>
      </c>
      <c r="R3241" s="167" t="s">
        <v>3528</v>
      </c>
      <c r="S3241" s="169">
        <v>43</v>
      </c>
      <c r="T3241" s="167" t="s">
        <v>3545</v>
      </c>
      <c r="U3241" s="169" t="s">
        <v>3546</v>
      </c>
      <c r="V3241" s="167" t="s">
        <v>6327</v>
      </c>
      <c r="W3241" s="167" t="s">
        <v>6328</v>
      </c>
      <c r="X3241" s="170" t="s">
        <v>3533</v>
      </c>
      <c r="Y3241" s="171" t="s">
        <v>3244</v>
      </c>
      <c r="Z3241" s="167" t="s">
        <v>969</v>
      </c>
      <c r="AA3241" s="176">
        <v>4500</v>
      </c>
      <c r="AB3241" s="167" t="s">
        <v>11254</v>
      </c>
      <c r="AC3241" s="176">
        <v>4500</v>
      </c>
      <c r="AD3241" s="167" t="s">
        <v>11254</v>
      </c>
      <c r="AE3241" s="176">
        <v>1683</v>
      </c>
    </row>
    <row r="3242" spans="1:31">
      <c r="A3242" s="178">
        <v>108302265960</v>
      </c>
      <c r="B3242" s="166">
        <v>46175</v>
      </c>
      <c r="C3242" s="167" t="s">
        <v>3524</v>
      </c>
      <c r="D3242" s="167" t="s">
        <v>3525</v>
      </c>
      <c r="E3242" s="167" t="s">
        <v>3526</v>
      </c>
      <c r="F3242" s="167" t="s">
        <v>3501</v>
      </c>
      <c r="G3242" s="167" t="s">
        <v>3502</v>
      </c>
      <c r="H3242" s="168">
        <v>46176</v>
      </c>
      <c r="I3242" s="167"/>
      <c r="J3242" s="169">
        <v>26143</v>
      </c>
      <c r="K3242" s="167" t="s">
        <v>55</v>
      </c>
      <c r="L3242" s="169">
        <v>3</v>
      </c>
      <c r="M3242" s="167" t="s">
        <v>3504</v>
      </c>
      <c r="N3242" s="169">
        <v>502.1</v>
      </c>
      <c r="O3242" s="167" t="s">
        <v>3505</v>
      </c>
      <c r="P3242" s="167"/>
      <c r="Q3242" s="167" t="s">
        <v>3514</v>
      </c>
      <c r="R3242" s="167" t="s">
        <v>3528</v>
      </c>
      <c r="S3242" s="169">
        <v>42</v>
      </c>
      <c r="T3242" s="167" t="s">
        <v>3540</v>
      </c>
      <c r="U3242" s="169" t="s">
        <v>3541</v>
      </c>
      <c r="V3242" s="167" t="s">
        <v>7614</v>
      </c>
      <c r="W3242" s="167" t="s">
        <v>7615</v>
      </c>
      <c r="X3242" s="170" t="s">
        <v>3533</v>
      </c>
      <c r="Y3242" s="171" t="s">
        <v>3244</v>
      </c>
      <c r="Z3242" s="167" t="s">
        <v>969</v>
      </c>
      <c r="AA3242" s="176">
        <v>5000</v>
      </c>
      <c r="AB3242" s="167" t="s">
        <v>11254</v>
      </c>
      <c r="AC3242" s="176">
        <v>5000</v>
      </c>
      <c r="AD3242" s="167" t="s">
        <v>11254</v>
      </c>
      <c r="AE3242" s="176">
        <v>1200</v>
      </c>
    </row>
    <row r="3243" spans="1:31">
      <c r="A3243" s="178">
        <v>108302265960</v>
      </c>
      <c r="B3243" s="166">
        <v>46175</v>
      </c>
      <c r="C3243" s="167" t="s">
        <v>3524</v>
      </c>
      <c r="D3243" s="167" t="s">
        <v>3525</v>
      </c>
      <c r="E3243" s="167" t="s">
        <v>3526</v>
      </c>
      <c r="F3243" s="167" t="s">
        <v>3501</v>
      </c>
      <c r="G3243" s="167" t="s">
        <v>3502</v>
      </c>
      <c r="H3243" s="168">
        <v>46176</v>
      </c>
      <c r="I3243" s="167"/>
      <c r="J3243" s="169">
        <v>26143</v>
      </c>
      <c r="K3243" s="167" t="s">
        <v>55</v>
      </c>
      <c r="L3243" s="169">
        <v>3</v>
      </c>
      <c r="M3243" s="167" t="s">
        <v>3504</v>
      </c>
      <c r="N3243" s="169">
        <v>502.1</v>
      </c>
      <c r="O3243" s="167" t="s">
        <v>3505</v>
      </c>
      <c r="P3243" s="167"/>
      <c r="Q3243" s="167" t="s">
        <v>3514</v>
      </c>
      <c r="R3243" s="167" t="s">
        <v>3528</v>
      </c>
      <c r="S3243" s="169">
        <v>41</v>
      </c>
      <c r="T3243" s="167" t="s">
        <v>3540</v>
      </c>
      <c r="U3243" s="169" t="s">
        <v>3541</v>
      </c>
      <c r="V3243" s="167" t="s">
        <v>6307</v>
      </c>
      <c r="W3243" s="167" t="s">
        <v>6308</v>
      </c>
      <c r="X3243" s="170" t="s">
        <v>3533</v>
      </c>
      <c r="Y3243" s="171" t="s">
        <v>3244</v>
      </c>
      <c r="Z3243" s="167" t="s">
        <v>969</v>
      </c>
      <c r="AA3243" s="176">
        <v>120000</v>
      </c>
      <c r="AB3243" s="167" t="s">
        <v>11254</v>
      </c>
      <c r="AC3243" s="176">
        <v>120000</v>
      </c>
      <c r="AD3243" s="167" t="s">
        <v>11254</v>
      </c>
      <c r="AE3243" s="176">
        <v>3384</v>
      </c>
    </row>
    <row r="3244" spans="1:31">
      <c r="A3244" s="178">
        <v>108302265960</v>
      </c>
      <c r="B3244" s="166">
        <v>46175</v>
      </c>
      <c r="C3244" s="167" t="s">
        <v>3524</v>
      </c>
      <c r="D3244" s="167" t="s">
        <v>3525</v>
      </c>
      <c r="E3244" s="167" t="s">
        <v>3526</v>
      </c>
      <c r="F3244" s="167" t="s">
        <v>3501</v>
      </c>
      <c r="G3244" s="167" t="s">
        <v>3502</v>
      </c>
      <c r="H3244" s="168">
        <v>46176</v>
      </c>
      <c r="I3244" s="167"/>
      <c r="J3244" s="169">
        <v>26143</v>
      </c>
      <c r="K3244" s="167" t="s">
        <v>55</v>
      </c>
      <c r="L3244" s="169">
        <v>3</v>
      </c>
      <c r="M3244" s="167" t="s">
        <v>3504</v>
      </c>
      <c r="N3244" s="169">
        <v>502.1</v>
      </c>
      <c r="O3244" s="167" t="s">
        <v>3505</v>
      </c>
      <c r="P3244" s="167"/>
      <c r="Q3244" s="167" t="s">
        <v>3514</v>
      </c>
      <c r="R3244" s="167" t="s">
        <v>3528</v>
      </c>
      <c r="S3244" s="169">
        <v>40</v>
      </c>
      <c r="T3244" s="167" t="s">
        <v>5762</v>
      </c>
      <c r="U3244" s="169" t="s">
        <v>5763</v>
      </c>
      <c r="V3244" s="167" t="s">
        <v>5764</v>
      </c>
      <c r="W3244" s="167" t="s">
        <v>5765</v>
      </c>
      <c r="X3244" s="170" t="s">
        <v>3533</v>
      </c>
      <c r="Y3244" s="171" t="s">
        <v>3244</v>
      </c>
      <c r="Z3244" s="167" t="s">
        <v>969</v>
      </c>
      <c r="AA3244" s="176">
        <v>12000</v>
      </c>
      <c r="AB3244" s="167" t="s">
        <v>11254</v>
      </c>
      <c r="AC3244" s="176">
        <v>12000</v>
      </c>
      <c r="AD3244" s="167" t="s">
        <v>11254</v>
      </c>
      <c r="AE3244" s="176">
        <v>1788</v>
      </c>
    </row>
    <row r="3245" spans="1:31">
      <c r="A3245" s="178">
        <v>108302265960</v>
      </c>
      <c r="B3245" s="166">
        <v>46175</v>
      </c>
      <c r="C3245" s="167" t="s">
        <v>3524</v>
      </c>
      <c r="D3245" s="167" t="s">
        <v>3525</v>
      </c>
      <c r="E3245" s="167" t="s">
        <v>3526</v>
      </c>
      <c r="F3245" s="167" t="s">
        <v>3501</v>
      </c>
      <c r="G3245" s="167" t="s">
        <v>3502</v>
      </c>
      <c r="H3245" s="168">
        <v>46176</v>
      </c>
      <c r="I3245" s="167"/>
      <c r="J3245" s="169">
        <v>26143</v>
      </c>
      <c r="K3245" s="167" t="s">
        <v>55</v>
      </c>
      <c r="L3245" s="169">
        <v>3</v>
      </c>
      <c r="M3245" s="167" t="s">
        <v>3504</v>
      </c>
      <c r="N3245" s="169">
        <v>502.1</v>
      </c>
      <c r="O3245" s="167" t="s">
        <v>3505</v>
      </c>
      <c r="P3245" s="167"/>
      <c r="Q3245" s="167" t="s">
        <v>3514</v>
      </c>
      <c r="R3245" s="167" t="s">
        <v>3528</v>
      </c>
      <c r="S3245" s="169">
        <v>39</v>
      </c>
      <c r="T3245" s="167" t="s">
        <v>3560</v>
      </c>
      <c r="U3245" s="169" t="s">
        <v>3561</v>
      </c>
      <c r="V3245" s="167" t="s">
        <v>7616</v>
      </c>
      <c r="W3245" s="167" t="s">
        <v>7617</v>
      </c>
      <c r="X3245" s="170" t="s">
        <v>3533</v>
      </c>
      <c r="Y3245" s="171" t="s">
        <v>3244</v>
      </c>
      <c r="Z3245" s="167" t="s">
        <v>969</v>
      </c>
      <c r="AA3245" s="176">
        <v>24000</v>
      </c>
      <c r="AB3245" s="167" t="s">
        <v>11254</v>
      </c>
      <c r="AC3245" s="176">
        <v>24000</v>
      </c>
      <c r="AD3245" s="167" t="s">
        <v>11254</v>
      </c>
      <c r="AE3245" s="176">
        <v>1375.2</v>
      </c>
    </row>
    <row r="3246" spans="1:31">
      <c r="A3246" s="178">
        <v>108302265960</v>
      </c>
      <c r="B3246" s="166">
        <v>46175</v>
      </c>
      <c r="C3246" s="167" t="s">
        <v>3524</v>
      </c>
      <c r="D3246" s="167" t="s">
        <v>3525</v>
      </c>
      <c r="E3246" s="167" t="s">
        <v>3526</v>
      </c>
      <c r="F3246" s="167" t="s">
        <v>3501</v>
      </c>
      <c r="G3246" s="167" t="s">
        <v>3502</v>
      </c>
      <c r="H3246" s="168">
        <v>46176</v>
      </c>
      <c r="I3246" s="167"/>
      <c r="J3246" s="169">
        <v>26143</v>
      </c>
      <c r="K3246" s="167" t="s">
        <v>55</v>
      </c>
      <c r="L3246" s="169">
        <v>3</v>
      </c>
      <c r="M3246" s="167" t="s">
        <v>3504</v>
      </c>
      <c r="N3246" s="169">
        <v>502.1</v>
      </c>
      <c r="O3246" s="167" t="s">
        <v>3505</v>
      </c>
      <c r="P3246" s="167"/>
      <c r="Q3246" s="167" t="s">
        <v>3514</v>
      </c>
      <c r="R3246" s="167" t="s">
        <v>3528</v>
      </c>
      <c r="S3246" s="169">
        <v>38</v>
      </c>
      <c r="T3246" s="167" t="s">
        <v>3560</v>
      </c>
      <c r="U3246" s="169" t="s">
        <v>3561</v>
      </c>
      <c r="V3246" s="167" t="s">
        <v>7616</v>
      </c>
      <c r="W3246" s="167" t="s">
        <v>7617</v>
      </c>
      <c r="X3246" s="170" t="s">
        <v>3533</v>
      </c>
      <c r="Y3246" s="171" t="s">
        <v>3244</v>
      </c>
      <c r="Z3246" s="167" t="s">
        <v>969</v>
      </c>
      <c r="AA3246" s="176">
        <v>24000</v>
      </c>
      <c r="AB3246" s="167" t="s">
        <v>11254</v>
      </c>
      <c r="AC3246" s="176">
        <v>24000</v>
      </c>
      <c r="AD3246" s="167" t="s">
        <v>11254</v>
      </c>
      <c r="AE3246" s="176">
        <v>1375.2</v>
      </c>
    </row>
    <row r="3247" spans="1:31">
      <c r="A3247" s="178">
        <v>108302265960</v>
      </c>
      <c r="B3247" s="166">
        <v>46175</v>
      </c>
      <c r="C3247" s="167" t="s">
        <v>3524</v>
      </c>
      <c r="D3247" s="167" t="s">
        <v>3525</v>
      </c>
      <c r="E3247" s="167" t="s">
        <v>3526</v>
      </c>
      <c r="F3247" s="167" t="s">
        <v>3501</v>
      </c>
      <c r="G3247" s="167" t="s">
        <v>3502</v>
      </c>
      <c r="H3247" s="168">
        <v>46176</v>
      </c>
      <c r="I3247" s="167"/>
      <c r="J3247" s="169">
        <v>26143</v>
      </c>
      <c r="K3247" s="167" t="s">
        <v>55</v>
      </c>
      <c r="L3247" s="169">
        <v>3</v>
      </c>
      <c r="M3247" s="167" t="s">
        <v>3504</v>
      </c>
      <c r="N3247" s="169">
        <v>502.1</v>
      </c>
      <c r="O3247" s="167" t="s">
        <v>3505</v>
      </c>
      <c r="P3247" s="167"/>
      <c r="Q3247" s="167" t="s">
        <v>3514</v>
      </c>
      <c r="R3247" s="167" t="s">
        <v>3528</v>
      </c>
      <c r="S3247" s="169">
        <v>37</v>
      </c>
      <c r="T3247" s="167" t="s">
        <v>3535</v>
      </c>
      <c r="U3247" s="169" t="s">
        <v>3536</v>
      </c>
      <c r="V3247" s="167" t="s">
        <v>6333</v>
      </c>
      <c r="W3247" s="167" t="s">
        <v>6334</v>
      </c>
      <c r="X3247" s="170" t="s">
        <v>3533</v>
      </c>
      <c r="Y3247" s="171" t="s">
        <v>3244</v>
      </c>
      <c r="Z3247" s="167" t="s">
        <v>969</v>
      </c>
      <c r="AA3247" s="176">
        <v>500000</v>
      </c>
      <c r="AB3247" s="167" t="s">
        <v>11254</v>
      </c>
      <c r="AC3247" s="176">
        <v>500000</v>
      </c>
      <c r="AD3247" s="167" t="s">
        <v>11254</v>
      </c>
      <c r="AE3247" s="176">
        <v>1200</v>
      </c>
    </row>
    <row r="3248" spans="1:31">
      <c r="A3248" s="178">
        <v>108302265960</v>
      </c>
      <c r="B3248" s="166">
        <v>46175</v>
      </c>
      <c r="C3248" s="167" t="s">
        <v>3524</v>
      </c>
      <c r="D3248" s="167" t="s">
        <v>3525</v>
      </c>
      <c r="E3248" s="167" t="s">
        <v>3526</v>
      </c>
      <c r="F3248" s="167" t="s">
        <v>3501</v>
      </c>
      <c r="G3248" s="167" t="s">
        <v>3502</v>
      </c>
      <c r="H3248" s="168">
        <v>46176</v>
      </c>
      <c r="I3248" s="167"/>
      <c r="J3248" s="169">
        <v>26143</v>
      </c>
      <c r="K3248" s="167" t="s">
        <v>55</v>
      </c>
      <c r="L3248" s="169">
        <v>3</v>
      </c>
      <c r="M3248" s="167" t="s">
        <v>3504</v>
      </c>
      <c r="N3248" s="169">
        <v>502.1</v>
      </c>
      <c r="O3248" s="167" t="s">
        <v>3505</v>
      </c>
      <c r="P3248" s="167"/>
      <c r="Q3248" s="167" t="s">
        <v>3514</v>
      </c>
      <c r="R3248" s="167" t="s">
        <v>3528</v>
      </c>
      <c r="S3248" s="169">
        <v>36</v>
      </c>
      <c r="T3248" s="167" t="s">
        <v>4051</v>
      </c>
      <c r="U3248" s="169" t="s">
        <v>4052</v>
      </c>
      <c r="V3248" s="167" t="s">
        <v>4070</v>
      </c>
      <c r="W3248" s="167" t="s">
        <v>4071</v>
      </c>
      <c r="X3248" s="170" t="s">
        <v>3533</v>
      </c>
      <c r="Y3248" s="171" t="s">
        <v>3244</v>
      </c>
      <c r="Z3248" s="167" t="s">
        <v>969</v>
      </c>
      <c r="AA3248" s="176">
        <v>9000</v>
      </c>
      <c r="AB3248" s="167" t="s">
        <v>11254</v>
      </c>
      <c r="AC3248" s="176">
        <v>9000</v>
      </c>
      <c r="AD3248" s="167" t="s">
        <v>11254</v>
      </c>
      <c r="AE3248" s="176">
        <v>4140</v>
      </c>
    </row>
    <row r="3249" spans="1:31">
      <c r="A3249" s="178">
        <v>108302265960</v>
      </c>
      <c r="B3249" s="166">
        <v>46175</v>
      </c>
      <c r="C3249" s="167" t="s">
        <v>3524</v>
      </c>
      <c r="D3249" s="167" t="s">
        <v>3525</v>
      </c>
      <c r="E3249" s="167" t="s">
        <v>3526</v>
      </c>
      <c r="F3249" s="167" t="s">
        <v>3501</v>
      </c>
      <c r="G3249" s="167" t="s">
        <v>3502</v>
      </c>
      <c r="H3249" s="168">
        <v>46176</v>
      </c>
      <c r="I3249" s="167"/>
      <c r="J3249" s="169">
        <v>26143</v>
      </c>
      <c r="K3249" s="167" t="s">
        <v>55</v>
      </c>
      <c r="L3249" s="169">
        <v>3</v>
      </c>
      <c r="M3249" s="167" t="s">
        <v>3504</v>
      </c>
      <c r="N3249" s="169">
        <v>502.1</v>
      </c>
      <c r="O3249" s="167" t="s">
        <v>3505</v>
      </c>
      <c r="P3249" s="167"/>
      <c r="Q3249" s="167" t="s">
        <v>3514</v>
      </c>
      <c r="R3249" s="167" t="s">
        <v>3528</v>
      </c>
      <c r="S3249" s="169">
        <v>35</v>
      </c>
      <c r="T3249" s="167" t="s">
        <v>3529</v>
      </c>
      <c r="U3249" s="169" t="s">
        <v>3530</v>
      </c>
      <c r="V3249" s="167" t="s">
        <v>7618</v>
      </c>
      <c r="W3249" s="167" t="s">
        <v>7619</v>
      </c>
      <c r="X3249" s="170" t="s">
        <v>3533</v>
      </c>
      <c r="Y3249" s="171" t="s">
        <v>3244</v>
      </c>
      <c r="Z3249" s="167" t="s">
        <v>969</v>
      </c>
      <c r="AA3249" s="176">
        <v>12500</v>
      </c>
      <c r="AB3249" s="167" t="s">
        <v>11254</v>
      </c>
      <c r="AC3249" s="176">
        <v>12500</v>
      </c>
      <c r="AD3249" s="167" t="s">
        <v>11254</v>
      </c>
      <c r="AE3249" s="176">
        <v>2000</v>
      </c>
    </row>
    <row r="3250" spans="1:31">
      <c r="A3250" s="178">
        <v>108302265960</v>
      </c>
      <c r="B3250" s="166">
        <v>46175</v>
      </c>
      <c r="C3250" s="167" t="s">
        <v>3524</v>
      </c>
      <c r="D3250" s="167" t="s">
        <v>3525</v>
      </c>
      <c r="E3250" s="167" t="s">
        <v>3526</v>
      </c>
      <c r="F3250" s="167" t="s">
        <v>3501</v>
      </c>
      <c r="G3250" s="167" t="s">
        <v>3502</v>
      </c>
      <c r="H3250" s="168">
        <v>46176</v>
      </c>
      <c r="I3250" s="167"/>
      <c r="J3250" s="169">
        <v>26143</v>
      </c>
      <c r="K3250" s="167" t="s">
        <v>55</v>
      </c>
      <c r="L3250" s="169">
        <v>3</v>
      </c>
      <c r="M3250" s="167" t="s">
        <v>3504</v>
      </c>
      <c r="N3250" s="169">
        <v>502.1</v>
      </c>
      <c r="O3250" s="167" t="s">
        <v>3505</v>
      </c>
      <c r="P3250" s="167"/>
      <c r="Q3250" s="167" t="s">
        <v>3514</v>
      </c>
      <c r="R3250" s="167" t="s">
        <v>3528</v>
      </c>
      <c r="S3250" s="169">
        <v>34</v>
      </c>
      <c r="T3250" s="167" t="s">
        <v>5762</v>
      </c>
      <c r="U3250" s="169" t="s">
        <v>5763</v>
      </c>
      <c r="V3250" s="167" t="s">
        <v>7620</v>
      </c>
      <c r="W3250" s="167" t="s">
        <v>7621</v>
      </c>
      <c r="X3250" s="170" t="s">
        <v>3533</v>
      </c>
      <c r="Y3250" s="171" t="s">
        <v>3244</v>
      </c>
      <c r="Z3250" s="167" t="s">
        <v>969</v>
      </c>
      <c r="AA3250" s="176">
        <v>6000</v>
      </c>
      <c r="AB3250" s="167" t="s">
        <v>11254</v>
      </c>
      <c r="AC3250" s="176">
        <v>6000</v>
      </c>
      <c r="AD3250" s="167" t="s">
        <v>11254</v>
      </c>
      <c r="AE3250" s="176">
        <v>3060</v>
      </c>
    </row>
    <row r="3251" spans="1:31">
      <c r="A3251" s="178">
        <v>108302265960</v>
      </c>
      <c r="B3251" s="166">
        <v>46175</v>
      </c>
      <c r="C3251" s="167" t="s">
        <v>3524</v>
      </c>
      <c r="D3251" s="167" t="s">
        <v>3525</v>
      </c>
      <c r="E3251" s="167" t="s">
        <v>3526</v>
      </c>
      <c r="F3251" s="167" t="s">
        <v>3501</v>
      </c>
      <c r="G3251" s="167" t="s">
        <v>3502</v>
      </c>
      <c r="H3251" s="168">
        <v>46176</v>
      </c>
      <c r="I3251" s="167"/>
      <c r="J3251" s="169">
        <v>26143</v>
      </c>
      <c r="K3251" s="167" t="s">
        <v>55</v>
      </c>
      <c r="L3251" s="169">
        <v>3</v>
      </c>
      <c r="M3251" s="167" t="s">
        <v>3504</v>
      </c>
      <c r="N3251" s="169">
        <v>502.1</v>
      </c>
      <c r="O3251" s="167" t="s">
        <v>3505</v>
      </c>
      <c r="P3251" s="167"/>
      <c r="Q3251" s="167" t="s">
        <v>3514</v>
      </c>
      <c r="R3251" s="167" t="s">
        <v>3528</v>
      </c>
      <c r="S3251" s="169">
        <v>33</v>
      </c>
      <c r="T3251" s="167" t="s">
        <v>5762</v>
      </c>
      <c r="U3251" s="169" t="s">
        <v>5763</v>
      </c>
      <c r="V3251" s="167" t="s">
        <v>7620</v>
      </c>
      <c r="W3251" s="167" t="s">
        <v>7621</v>
      </c>
      <c r="X3251" s="170" t="s">
        <v>3533</v>
      </c>
      <c r="Y3251" s="171" t="s">
        <v>3244</v>
      </c>
      <c r="Z3251" s="167" t="s">
        <v>969</v>
      </c>
      <c r="AA3251" s="176">
        <v>12000</v>
      </c>
      <c r="AB3251" s="167" t="s">
        <v>11254</v>
      </c>
      <c r="AC3251" s="176">
        <v>12000</v>
      </c>
      <c r="AD3251" s="167" t="s">
        <v>11254</v>
      </c>
      <c r="AE3251" s="176">
        <v>6120</v>
      </c>
    </row>
    <row r="3252" spans="1:31">
      <c r="A3252" s="178">
        <v>108302265960</v>
      </c>
      <c r="B3252" s="166">
        <v>46175</v>
      </c>
      <c r="C3252" s="167" t="s">
        <v>3524</v>
      </c>
      <c r="D3252" s="167" t="s">
        <v>3525</v>
      </c>
      <c r="E3252" s="167" t="s">
        <v>3526</v>
      </c>
      <c r="F3252" s="167" t="s">
        <v>3501</v>
      </c>
      <c r="G3252" s="167" t="s">
        <v>3502</v>
      </c>
      <c r="H3252" s="168">
        <v>46176</v>
      </c>
      <c r="I3252" s="167"/>
      <c r="J3252" s="169">
        <v>26143</v>
      </c>
      <c r="K3252" s="167" t="s">
        <v>55</v>
      </c>
      <c r="L3252" s="169">
        <v>3</v>
      </c>
      <c r="M3252" s="167" t="s">
        <v>3504</v>
      </c>
      <c r="N3252" s="169">
        <v>502.1</v>
      </c>
      <c r="O3252" s="167" t="s">
        <v>3505</v>
      </c>
      <c r="P3252" s="167"/>
      <c r="Q3252" s="167" t="s">
        <v>3514</v>
      </c>
      <c r="R3252" s="167" t="s">
        <v>3528</v>
      </c>
      <c r="S3252" s="169">
        <v>32</v>
      </c>
      <c r="T3252" s="167" t="s">
        <v>3529</v>
      </c>
      <c r="U3252" s="169" t="s">
        <v>3530</v>
      </c>
      <c r="V3252" s="167" t="s">
        <v>7622</v>
      </c>
      <c r="W3252" s="167" t="s">
        <v>7623</v>
      </c>
      <c r="X3252" s="170" t="s">
        <v>3533</v>
      </c>
      <c r="Y3252" s="171" t="s">
        <v>3244</v>
      </c>
      <c r="Z3252" s="167" t="s">
        <v>969</v>
      </c>
      <c r="AA3252" s="176">
        <v>3000</v>
      </c>
      <c r="AB3252" s="167" t="s">
        <v>11254</v>
      </c>
      <c r="AC3252" s="176">
        <v>3000</v>
      </c>
      <c r="AD3252" s="167" t="s">
        <v>11254</v>
      </c>
      <c r="AE3252" s="176">
        <v>870</v>
      </c>
    </row>
    <row r="3253" spans="1:31">
      <c r="A3253" s="178">
        <v>108302265960</v>
      </c>
      <c r="B3253" s="166">
        <v>46175</v>
      </c>
      <c r="C3253" s="167" t="s">
        <v>3524</v>
      </c>
      <c r="D3253" s="167" t="s">
        <v>3525</v>
      </c>
      <c r="E3253" s="167" t="s">
        <v>3526</v>
      </c>
      <c r="F3253" s="167" t="s">
        <v>3501</v>
      </c>
      <c r="G3253" s="167" t="s">
        <v>3502</v>
      </c>
      <c r="H3253" s="168">
        <v>46176</v>
      </c>
      <c r="I3253" s="167"/>
      <c r="J3253" s="169">
        <v>26143</v>
      </c>
      <c r="K3253" s="167" t="s">
        <v>55</v>
      </c>
      <c r="L3253" s="169">
        <v>3</v>
      </c>
      <c r="M3253" s="167" t="s">
        <v>3504</v>
      </c>
      <c r="N3253" s="169">
        <v>502.1</v>
      </c>
      <c r="O3253" s="167" t="s">
        <v>3505</v>
      </c>
      <c r="P3253" s="167"/>
      <c r="Q3253" s="167" t="s">
        <v>3514</v>
      </c>
      <c r="R3253" s="167" t="s">
        <v>3528</v>
      </c>
      <c r="S3253" s="169">
        <v>31</v>
      </c>
      <c r="T3253" s="167" t="s">
        <v>3529</v>
      </c>
      <c r="U3253" s="169" t="s">
        <v>3530</v>
      </c>
      <c r="V3253" s="167" t="s">
        <v>7622</v>
      </c>
      <c r="W3253" s="167" t="s">
        <v>7623</v>
      </c>
      <c r="X3253" s="170" t="s">
        <v>3533</v>
      </c>
      <c r="Y3253" s="171" t="s">
        <v>3244</v>
      </c>
      <c r="Z3253" s="167" t="s">
        <v>969</v>
      </c>
      <c r="AA3253" s="176">
        <v>6000</v>
      </c>
      <c r="AB3253" s="167" t="s">
        <v>11254</v>
      </c>
      <c r="AC3253" s="176">
        <v>6000</v>
      </c>
      <c r="AD3253" s="167" t="s">
        <v>11254</v>
      </c>
      <c r="AE3253" s="176">
        <v>1740</v>
      </c>
    </row>
    <row r="3254" spans="1:31">
      <c r="A3254" s="178">
        <v>108302265960</v>
      </c>
      <c r="B3254" s="166">
        <v>46175</v>
      </c>
      <c r="C3254" s="167" t="s">
        <v>3524</v>
      </c>
      <c r="D3254" s="167" t="s">
        <v>3525</v>
      </c>
      <c r="E3254" s="167" t="s">
        <v>3526</v>
      </c>
      <c r="F3254" s="167" t="s">
        <v>3501</v>
      </c>
      <c r="G3254" s="167" t="s">
        <v>3502</v>
      </c>
      <c r="H3254" s="168">
        <v>46176</v>
      </c>
      <c r="I3254" s="167"/>
      <c r="J3254" s="169">
        <v>26143</v>
      </c>
      <c r="K3254" s="167" t="s">
        <v>55</v>
      </c>
      <c r="L3254" s="169">
        <v>3</v>
      </c>
      <c r="M3254" s="167" t="s">
        <v>3504</v>
      </c>
      <c r="N3254" s="169">
        <v>502.1</v>
      </c>
      <c r="O3254" s="167" t="s">
        <v>3505</v>
      </c>
      <c r="P3254" s="167"/>
      <c r="Q3254" s="167" t="s">
        <v>3514</v>
      </c>
      <c r="R3254" s="167" t="s">
        <v>3528</v>
      </c>
      <c r="S3254" s="169">
        <v>30</v>
      </c>
      <c r="T3254" s="167" t="s">
        <v>3529</v>
      </c>
      <c r="U3254" s="169" t="s">
        <v>3530</v>
      </c>
      <c r="V3254" s="167" t="s">
        <v>7622</v>
      </c>
      <c r="W3254" s="167" t="s">
        <v>7623</v>
      </c>
      <c r="X3254" s="170" t="s">
        <v>3533</v>
      </c>
      <c r="Y3254" s="171" t="s">
        <v>3244</v>
      </c>
      <c r="Z3254" s="167" t="s">
        <v>969</v>
      </c>
      <c r="AA3254" s="176">
        <v>3000</v>
      </c>
      <c r="AB3254" s="167" t="s">
        <v>11254</v>
      </c>
      <c r="AC3254" s="176">
        <v>3000</v>
      </c>
      <c r="AD3254" s="167" t="s">
        <v>11254</v>
      </c>
      <c r="AE3254" s="176">
        <v>870</v>
      </c>
    </row>
    <row r="3255" spans="1:31">
      <c r="A3255" s="178">
        <v>108302265960</v>
      </c>
      <c r="B3255" s="166">
        <v>46175</v>
      </c>
      <c r="C3255" s="167" t="s">
        <v>3524</v>
      </c>
      <c r="D3255" s="167" t="s">
        <v>3525</v>
      </c>
      <c r="E3255" s="167" t="s">
        <v>3526</v>
      </c>
      <c r="F3255" s="167" t="s">
        <v>3501</v>
      </c>
      <c r="G3255" s="167" t="s">
        <v>3502</v>
      </c>
      <c r="H3255" s="168">
        <v>46176</v>
      </c>
      <c r="I3255" s="167"/>
      <c r="J3255" s="169">
        <v>26143</v>
      </c>
      <c r="K3255" s="167" t="s">
        <v>55</v>
      </c>
      <c r="L3255" s="169">
        <v>3</v>
      </c>
      <c r="M3255" s="167" t="s">
        <v>3504</v>
      </c>
      <c r="N3255" s="169">
        <v>502.1</v>
      </c>
      <c r="O3255" s="167" t="s">
        <v>3505</v>
      </c>
      <c r="P3255" s="167"/>
      <c r="Q3255" s="167" t="s">
        <v>3514</v>
      </c>
      <c r="R3255" s="167" t="s">
        <v>3528</v>
      </c>
      <c r="S3255" s="169">
        <v>29</v>
      </c>
      <c r="T3255" s="167" t="s">
        <v>3529</v>
      </c>
      <c r="U3255" s="169" t="s">
        <v>3530</v>
      </c>
      <c r="V3255" s="167" t="s">
        <v>7624</v>
      </c>
      <c r="W3255" s="167" t="s">
        <v>7625</v>
      </c>
      <c r="X3255" s="170" t="s">
        <v>3533</v>
      </c>
      <c r="Y3255" s="171" t="s">
        <v>3244</v>
      </c>
      <c r="Z3255" s="167" t="s">
        <v>969</v>
      </c>
      <c r="AA3255" s="176">
        <v>6000</v>
      </c>
      <c r="AB3255" s="167" t="s">
        <v>11254</v>
      </c>
      <c r="AC3255" s="176">
        <v>6000</v>
      </c>
      <c r="AD3255" s="167" t="s">
        <v>11254</v>
      </c>
      <c r="AE3255" s="176">
        <v>991.8</v>
      </c>
    </row>
    <row r="3256" spans="1:31">
      <c r="A3256" s="178">
        <v>108302265960</v>
      </c>
      <c r="B3256" s="166">
        <v>46175</v>
      </c>
      <c r="C3256" s="167" t="s">
        <v>3524</v>
      </c>
      <c r="D3256" s="167" t="s">
        <v>3525</v>
      </c>
      <c r="E3256" s="167" t="s">
        <v>3526</v>
      </c>
      <c r="F3256" s="167" t="s">
        <v>3501</v>
      </c>
      <c r="G3256" s="167" t="s">
        <v>3502</v>
      </c>
      <c r="H3256" s="168">
        <v>46176</v>
      </c>
      <c r="I3256" s="167"/>
      <c r="J3256" s="169">
        <v>26143</v>
      </c>
      <c r="K3256" s="167" t="s">
        <v>55</v>
      </c>
      <c r="L3256" s="169">
        <v>3</v>
      </c>
      <c r="M3256" s="167" t="s">
        <v>3504</v>
      </c>
      <c r="N3256" s="169">
        <v>502.1</v>
      </c>
      <c r="O3256" s="167" t="s">
        <v>3505</v>
      </c>
      <c r="P3256" s="167"/>
      <c r="Q3256" s="167" t="s">
        <v>3514</v>
      </c>
      <c r="R3256" s="167" t="s">
        <v>3528</v>
      </c>
      <c r="S3256" s="169">
        <v>28</v>
      </c>
      <c r="T3256" s="167" t="s">
        <v>3717</v>
      </c>
      <c r="U3256" s="169" t="s">
        <v>3718</v>
      </c>
      <c r="V3256" s="167" t="s">
        <v>5766</v>
      </c>
      <c r="W3256" s="167" t="s">
        <v>5767</v>
      </c>
      <c r="X3256" s="170" t="s">
        <v>3533</v>
      </c>
      <c r="Y3256" s="171" t="s">
        <v>3244</v>
      </c>
      <c r="Z3256" s="167" t="s">
        <v>969</v>
      </c>
      <c r="AA3256" s="176">
        <v>8000</v>
      </c>
      <c r="AB3256" s="167" t="s">
        <v>11254</v>
      </c>
      <c r="AC3256" s="176">
        <v>8000</v>
      </c>
      <c r="AD3256" s="167" t="s">
        <v>11254</v>
      </c>
      <c r="AE3256" s="176">
        <v>147.19999999999999</v>
      </c>
    </row>
    <row r="3257" spans="1:31">
      <c r="A3257" s="178">
        <v>108302265960</v>
      </c>
      <c r="B3257" s="166">
        <v>46175</v>
      </c>
      <c r="C3257" s="167" t="s">
        <v>3524</v>
      </c>
      <c r="D3257" s="167" t="s">
        <v>3525</v>
      </c>
      <c r="E3257" s="167" t="s">
        <v>3526</v>
      </c>
      <c r="F3257" s="167" t="s">
        <v>3501</v>
      </c>
      <c r="G3257" s="167" t="s">
        <v>3502</v>
      </c>
      <c r="H3257" s="168">
        <v>46176</v>
      </c>
      <c r="I3257" s="167"/>
      <c r="J3257" s="169">
        <v>26143</v>
      </c>
      <c r="K3257" s="167" t="s">
        <v>55</v>
      </c>
      <c r="L3257" s="169">
        <v>3</v>
      </c>
      <c r="M3257" s="167" t="s">
        <v>3504</v>
      </c>
      <c r="N3257" s="169">
        <v>502.1</v>
      </c>
      <c r="O3257" s="167" t="s">
        <v>3505</v>
      </c>
      <c r="P3257" s="167"/>
      <c r="Q3257" s="167" t="s">
        <v>3514</v>
      </c>
      <c r="R3257" s="167" t="s">
        <v>3528</v>
      </c>
      <c r="S3257" s="169">
        <v>27</v>
      </c>
      <c r="T3257" s="167" t="s">
        <v>3717</v>
      </c>
      <c r="U3257" s="169" t="s">
        <v>3718</v>
      </c>
      <c r="V3257" s="167" t="s">
        <v>5766</v>
      </c>
      <c r="W3257" s="167" t="s">
        <v>5767</v>
      </c>
      <c r="X3257" s="170" t="s">
        <v>3533</v>
      </c>
      <c r="Y3257" s="171" t="s">
        <v>3244</v>
      </c>
      <c r="Z3257" s="167" t="s">
        <v>969</v>
      </c>
      <c r="AA3257" s="176">
        <v>8000</v>
      </c>
      <c r="AB3257" s="167" t="s">
        <v>11254</v>
      </c>
      <c r="AC3257" s="176">
        <v>8000</v>
      </c>
      <c r="AD3257" s="167" t="s">
        <v>11254</v>
      </c>
      <c r="AE3257" s="176">
        <v>147.19999999999999</v>
      </c>
    </row>
    <row r="3258" spans="1:31">
      <c r="A3258" s="178">
        <v>108302265960</v>
      </c>
      <c r="B3258" s="166">
        <v>46175</v>
      </c>
      <c r="C3258" s="167" t="s">
        <v>3524</v>
      </c>
      <c r="D3258" s="167" t="s">
        <v>3525</v>
      </c>
      <c r="E3258" s="167" t="s">
        <v>3526</v>
      </c>
      <c r="F3258" s="167" t="s">
        <v>3501</v>
      </c>
      <c r="G3258" s="167" t="s">
        <v>3502</v>
      </c>
      <c r="H3258" s="168">
        <v>46176</v>
      </c>
      <c r="I3258" s="167"/>
      <c r="J3258" s="169">
        <v>26143</v>
      </c>
      <c r="K3258" s="167" t="s">
        <v>55</v>
      </c>
      <c r="L3258" s="169">
        <v>3</v>
      </c>
      <c r="M3258" s="167" t="s">
        <v>3504</v>
      </c>
      <c r="N3258" s="169">
        <v>502.1</v>
      </c>
      <c r="O3258" s="167" t="s">
        <v>3505</v>
      </c>
      <c r="P3258" s="167"/>
      <c r="Q3258" s="167" t="s">
        <v>3514</v>
      </c>
      <c r="R3258" s="167" t="s">
        <v>3528</v>
      </c>
      <c r="S3258" s="169">
        <v>26</v>
      </c>
      <c r="T3258" s="167" t="s">
        <v>3560</v>
      </c>
      <c r="U3258" s="169" t="s">
        <v>3561</v>
      </c>
      <c r="V3258" s="167" t="s">
        <v>7626</v>
      </c>
      <c r="W3258" s="167" t="s">
        <v>7627</v>
      </c>
      <c r="X3258" s="170" t="s">
        <v>3533</v>
      </c>
      <c r="Y3258" s="171" t="s">
        <v>3244</v>
      </c>
      <c r="Z3258" s="167" t="s">
        <v>969</v>
      </c>
      <c r="AA3258" s="176">
        <v>43000</v>
      </c>
      <c r="AB3258" s="167" t="s">
        <v>11254</v>
      </c>
      <c r="AC3258" s="176">
        <v>43000</v>
      </c>
      <c r="AD3258" s="167" t="s">
        <v>11254</v>
      </c>
      <c r="AE3258" s="176">
        <v>4558</v>
      </c>
    </row>
    <row r="3259" spans="1:31">
      <c r="A3259" s="178">
        <v>108302265960</v>
      </c>
      <c r="B3259" s="166">
        <v>46175</v>
      </c>
      <c r="C3259" s="167" t="s">
        <v>3524</v>
      </c>
      <c r="D3259" s="167" t="s">
        <v>3525</v>
      </c>
      <c r="E3259" s="167" t="s">
        <v>3526</v>
      </c>
      <c r="F3259" s="167" t="s">
        <v>3501</v>
      </c>
      <c r="G3259" s="167" t="s">
        <v>3502</v>
      </c>
      <c r="H3259" s="168">
        <v>46176</v>
      </c>
      <c r="I3259" s="167"/>
      <c r="J3259" s="169">
        <v>26143</v>
      </c>
      <c r="K3259" s="167" t="s">
        <v>55</v>
      </c>
      <c r="L3259" s="169">
        <v>3</v>
      </c>
      <c r="M3259" s="167" t="s">
        <v>3504</v>
      </c>
      <c r="N3259" s="169">
        <v>502.1</v>
      </c>
      <c r="O3259" s="167" t="s">
        <v>3505</v>
      </c>
      <c r="P3259" s="167"/>
      <c r="Q3259" s="167" t="s">
        <v>3514</v>
      </c>
      <c r="R3259" s="167" t="s">
        <v>3528</v>
      </c>
      <c r="S3259" s="169">
        <v>25</v>
      </c>
      <c r="T3259" s="167" t="s">
        <v>3560</v>
      </c>
      <c r="U3259" s="169" t="s">
        <v>3561</v>
      </c>
      <c r="V3259" s="167" t="s">
        <v>7628</v>
      </c>
      <c r="W3259" s="167" t="s">
        <v>7629</v>
      </c>
      <c r="X3259" s="170" t="s">
        <v>3533</v>
      </c>
      <c r="Y3259" s="171" t="s">
        <v>3244</v>
      </c>
      <c r="Z3259" s="167" t="s">
        <v>969</v>
      </c>
      <c r="AA3259" s="176">
        <v>6000</v>
      </c>
      <c r="AB3259" s="167" t="s">
        <v>11254</v>
      </c>
      <c r="AC3259" s="176">
        <v>6000</v>
      </c>
      <c r="AD3259" s="167" t="s">
        <v>11254</v>
      </c>
      <c r="AE3259" s="176">
        <v>345</v>
      </c>
    </row>
    <row r="3260" spans="1:31">
      <c r="A3260" s="178">
        <v>108302265960</v>
      </c>
      <c r="B3260" s="166">
        <v>46175</v>
      </c>
      <c r="C3260" s="167" t="s">
        <v>3524</v>
      </c>
      <c r="D3260" s="167" t="s">
        <v>3525</v>
      </c>
      <c r="E3260" s="167" t="s">
        <v>3526</v>
      </c>
      <c r="F3260" s="167" t="s">
        <v>3501</v>
      </c>
      <c r="G3260" s="167" t="s">
        <v>3502</v>
      </c>
      <c r="H3260" s="168">
        <v>46176</v>
      </c>
      <c r="I3260" s="167"/>
      <c r="J3260" s="169">
        <v>26143</v>
      </c>
      <c r="K3260" s="167" t="s">
        <v>55</v>
      </c>
      <c r="L3260" s="169">
        <v>3</v>
      </c>
      <c r="M3260" s="167" t="s">
        <v>3504</v>
      </c>
      <c r="N3260" s="169">
        <v>502.1</v>
      </c>
      <c r="O3260" s="167" t="s">
        <v>3505</v>
      </c>
      <c r="P3260" s="167"/>
      <c r="Q3260" s="167" t="s">
        <v>3514</v>
      </c>
      <c r="R3260" s="167" t="s">
        <v>3528</v>
      </c>
      <c r="S3260" s="169">
        <v>24</v>
      </c>
      <c r="T3260" s="167" t="s">
        <v>4051</v>
      </c>
      <c r="U3260" s="169" t="s">
        <v>4052</v>
      </c>
      <c r="V3260" s="167" t="s">
        <v>6290</v>
      </c>
      <c r="W3260" s="167" t="s">
        <v>6291</v>
      </c>
      <c r="X3260" s="170" t="s">
        <v>3533</v>
      </c>
      <c r="Y3260" s="171" t="s">
        <v>3244</v>
      </c>
      <c r="Z3260" s="167" t="s">
        <v>969</v>
      </c>
      <c r="AA3260" s="176">
        <v>6000</v>
      </c>
      <c r="AB3260" s="167" t="s">
        <v>11254</v>
      </c>
      <c r="AC3260" s="176">
        <v>6000</v>
      </c>
      <c r="AD3260" s="167" t="s">
        <v>11254</v>
      </c>
      <c r="AE3260" s="176">
        <v>520.67999999999995</v>
      </c>
    </row>
    <row r="3261" spans="1:31">
      <c r="A3261" s="178">
        <v>108302265960</v>
      </c>
      <c r="B3261" s="166">
        <v>46175</v>
      </c>
      <c r="C3261" s="167" t="s">
        <v>3524</v>
      </c>
      <c r="D3261" s="167" t="s">
        <v>3525</v>
      </c>
      <c r="E3261" s="167" t="s">
        <v>3526</v>
      </c>
      <c r="F3261" s="167" t="s">
        <v>3501</v>
      </c>
      <c r="G3261" s="167" t="s">
        <v>3502</v>
      </c>
      <c r="H3261" s="168">
        <v>46176</v>
      </c>
      <c r="I3261" s="167"/>
      <c r="J3261" s="169">
        <v>26143</v>
      </c>
      <c r="K3261" s="167" t="s">
        <v>55</v>
      </c>
      <c r="L3261" s="169">
        <v>3</v>
      </c>
      <c r="M3261" s="167" t="s">
        <v>3504</v>
      </c>
      <c r="N3261" s="169">
        <v>502.1</v>
      </c>
      <c r="O3261" s="167" t="s">
        <v>3505</v>
      </c>
      <c r="P3261" s="167"/>
      <c r="Q3261" s="167" t="s">
        <v>3514</v>
      </c>
      <c r="R3261" s="167" t="s">
        <v>3528</v>
      </c>
      <c r="S3261" s="169">
        <v>23</v>
      </c>
      <c r="T3261" s="167" t="s">
        <v>3545</v>
      </c>
      <c r="U3261" s="169" t="s">
        <v>3546</v>
      </c>
      <c r="V3261" s="167" t="s">
        <v>6967</v>
      </c>
      <c r="W3261" s="167" t="s">
        <v>6968</v>
      </c>
      <c r="X3261" s="170" t="s">
        <v>3533</v>
      </c>
      <c r="Y3261" s="171" t="s">
        <v>3244</v>
      </c>
      <c r="Z3261" s="167" t="s">
        <v>969</v>
      </c>
      <c r="AA3261" s="176">
        <v>20000</v>
      </c>
      <c r="AB3261" s="167" t="s">
        <v>11254</v>
      </c>
      <c r="AC3261" s="176">
        <v>20000</v>
      </c>
      <c r="AD3261" s="167" t="s">
        <v>11254</v>
      </c>
      <c r="AE3261" s="176">
        <v>2680</v>
      </c>
    </row>
    <row r="3262" spans="1:31">
      <c r="A3262" s="178">
        <v>108302265960</v>
      </c>
      <c r="B3262" s="166">
        <v>46175</v>
      </c>
      <c r="C3262" s="167" t="s">
        <v>3524</v>
      </c>
      <c r="D3262" s="167" t="s">
        <v>3525</v>
      </c>
      <c r="E3262" s="167" t="s">
        <v>3526</v>
      </c>
      <c r="F3262" s="167" t="s">
        <v>3501</v>
      </c>
      <c r="G3262" s="167" t="s">
        <v>3502</v>
      </c>
      <c r="H3262" s="168">
        <v>46176</v>
      </c>
      <c r="I3262" s="167"/>
      <c r="J3262" s="169">
        <v>26143</v>
      </c>
      <c r="K3262" s="167" t="s">
        <v>55</v>
      </c>
      <c r="L3262" s="169">
        <v>3</v>
      </c>
      <c r="M3262" s="167" t="s">
        <v>3504</v>
      </c>
      <c r="N3262" s="169">
        <v>502.1</v>
      </c>
      <c r="O3262" s="167" t="s">
        <v>3505</v>
      </c>
      <c r="P3262" s="167"/>
      <c r="Q3262" s="167" t="s">
        <v>3514</v>
      </c>
      <c r="R3262" s="167" t="s">
        <v>3528</v>
      </c>
      <c r="S3262" s="169">
        <v>22</v>
      </c>
      <c r="T3262" s="167" t="s">
        <v>3717</v>
      </c>
      <c r="U3262" s="169" t="s">
        <v>3718</v>
      </c>
      <c r="V3262" s="167" t="s">
        <v>6301</v>
      </c>
      <c r="W3262" s="167" t="s">
        <v>6302</v>
      </c>
      <c r="X3262" s="170" t="s">
        <v>3533</v>
      </c>
      <c r="Y3262" s="171" t="s">
        <v>3244</v>
      </c>
      <c r="Z3262" s="167" t="s">
        <v>969</v>
      </c>
      <c r="AA3262" s="176">
        <v>7500</v>
      </c>
      <c r="AB3262" s="167" t="s">
        <v>11254</v>
      </c>
      <c r="AC3262" s="176">
        <v>7500</v>
      </c>
      <c r="AD3262" s="167" t="s">
        <v>11254</v>
      </c>
      <c r="AE3262" s="176">
        <v>1968.3</v>
      </c>
    </row>
    <row r="3263" spans="1:31">
      <c r="A3263" s="178">
        <v>108302265960</v>
      </c>
      <c r="B3263" s="166">
        <v>46175</v>
      </c>
      <c r="C3263" s="167" t="s">
        <v>3524</v>
      </c>
      <c r="D3263" s="167" t="s">
        <v>3525</v>
      </c>
      <c r="E3263" s="167" t="s">
        <v>3526</v>
      </c>
      <c r="F3263" s="167" t="s">
        <v>3501</v>
      </c>
      <c r="G3263" s="167" t="s">
        <v>3502</v>
      </c>
      <c r="H3263" s="168">
        <v>46176</v>
      </c>
      <c r="I3263" s="167"/>
      <c r="J3263" s="169">
        <v>26143</v>
      </c>
      <c r="K3263" s="167" t="s">
        <v>55</v>
      </c>
      <c r="L3263" s="169">
        <v>3</v>
      </c>
      <c r="M3263" s="167" t="s">
        <v>3504</v>
      </c>
      <c r="N3263" s="169">
        <v>502.1</v>
      </c>
      <c r="O3263" s="167" t="s">
        <v>3505</v>
      </c>
      <c r="P3263" s="167"/>
      <c r="Q3263" s="167" t="s">
        <v>3514</v>
      </c>
      <c r="R3263" s="167" t="s">
        <v>3528</v>
      </c>
      <c r="S3263" s="169">
        <v>21</v>
      </c>
      <c r="T3263" s="167" t="s">
        <v>3717</v>
      </c>
      <c r="U3263" s="169" t="s">
        <v>3718</v>
      </c>
      <c r="V3263" s="167" t="s">
        <v>6301</v>
      </c>
      <c r="W3263" s="167" t="s">
        <v>6302</v>
      </c>
      <c r="X3263" s="170" t="s">
        <v>3533</v>
      </c>
      <c r="Y3263" s="171" t="s">
        <v>3244</v>
      </c>
      <c r="Z3263" s="167" t="s">
        <v>969</v>
      </c>
      <c r="AA3263" s="176">
        <v>22500</v>
      </c>
      <c r="AB3263" s="167" t="s">
        <v>11254</v>
      </c>
      <c r="AC3263" s="176">
        <v>22500</v>
      </c>
      <c r="AD3263" s="167" t="s">
        <v>11254</v>
      </c>
      <c r="AE3263" s="176">
        <v>5904.9</v>
      </c>
    </row>
    <row r="3264" spans="1:31">
      <c r="A3264" s="178">
        <v>108302265960</v>
      </c>
      <c r="B3264" s="166">
        <v>46175</v>
      </c>
      <c r="C3264" s="167" t="s">
        <v>3524</v>
      </c>
      <c r="D3264" s="167" t="s">
        <v>3525</v>
      </c>
      <c r="E3264" s="167" t="s">
        <v>3526</v>
      </c>
      <c r="F3264" s="167" t="s">
        <v>3501</v>
      </c>
      <c r="G3264" s="167" t="s">
        <v>3502</v>
      </c>
      <c r="H3264" s="168">
        <v>46176</v>
      </c>
      <c r="I3264" s="167"/>
      <c r="J3264" s="169">
        <v>26143</v>
      </c>
      <c r="K3264" s="167" t="s">
        <v>55</v>
      </c>
      <c r="L3264" s="169">
        <v>3</v>
      </c>
      <c r="M3264" s="167" t="s">
        <v>3504</v>
      </c>
      <c r="N3264" s="169">
        <v>502.1</v>
      </c>
      <c r="O3264" s="167" t="s">
        <v>3505</v>
      </c>
      <c r="P3264" s="167"/>
      <c r="Q3264" s="167" t="s">
        <v>3514</v>
      </c>
      <c r="R3264" s="167" t="s">
        <v>3528</v>
      </c>
      <c r="S3264" s="169">
        <v>20</v>
      </c>
      <c r="T3264" s="167" t="s">
        <v>3717</v>
      </c>
      <c r="U3264" s="169" t="s">
        <v>3718</v>
      </c>
      <c r="V3264" s="167" t="s">
        <v>5770</v>
      </c>
      <c r="W3264" s="167" t="s">
        <v>5771</v>
      </c>
      <c r="X3264" s="170" t="s">
        <v>3533</v>
      </c>
      <c r="Y3264" s="171" t="s">
        <v>3244</v>
      </c>
      <c r="Z3264" s="167" t="s">
        <v>969</v>
      </c>
      <c r="AA3264" s="176">
        <v>11000</v>
      </c>
      <c r="AB3264" s="167" t="s">
        <v>11254</v>
      </c>
      <c r="AC3264" s="176">
        <v>11000</v>
      </c>
      <c r="AD3264" s="167" t="s">
        <v>11254</v>
      </c>
      <c r="AE3264" s="176">
        <v>2860</v>
      </c>
    </row>
    <row r="3265" spans="1:31">
      <c r="A3265" s="178">
        <v>108302265960</v>
      </c>
      <c r="B3265" s="166">
        <v>46175</v>
      </c>
      <c r="C3265" s="167" t="s">
        <v>3524</v>
      </c>
      <c r="D3265" s="167" t="s">
        <v>3525</v>
      </c>
      <c r="E3265" s="167" t="s">
        <v>3526</v>
      </c>
      <c r="F3265" s="167" t="s">
        <v>3501</v>
      </c>
      <c r="G3265" s="167" t="s">
        <v>3502</v>
      </c>
      <c r="H3265" s="168">
        <v>46176</v>
      </c>
      <c r="I3265" s="167"/>
      <c r="J3265" s="169">
        <v>26143</v>
      </c>
      <c r="K3265" s="167" t="s">
        <v>55</v>
      </c>
      <c r="L3265" s="169">
        <v>3</v>
      </c>
      <c r="M3265" s="167" t="s">
        <v>3504</v>
      </c>
      <c r="N3265" s="169">
        <v>502.1</v>
      </c>
      <c r="O3265" s="167" t="s">
        <v>3505</v>
      </c>
      <c r="P3265" s="167"/>
      <c r="Q3265" s="167" t="s">
        <v>3514</v>
      </c>
      <c r="R3265" s="167" t="s">
        <v>3528</v>
      </c>
      <c r="S3265" s="169">
        <v>19</v>
      </c>
      <c r="T3265" s="167" t="s">
        <v>3535</v>
      </c>
      <c r="U3265" s="169" t="s">
        <v>3536</v>
      </c>
      <c r="V3265" s="167" t="s">
        <v>7630</v>
      </c>
      <c r="W3265" s="167" t="s">
        <v>7631</v>
      </c>
      <c r="X3265" s="170" t="s">
        <v>3533</v>
      </c>
      <c r="Y3265" s="171" t="s">
        <v>3244</v>
      </c>
      <c r="Z3265" s="167" t="s">
        <v>969</v>
      </c>
      <c r="AA3265" s="176">
        <v>5000</v>
      </c>
      <c r="AB3265" s="167" t="s">
        <v>11254</v>
      </c>
      <c r="AC3265" s="176">
        <v>5000</v>
      </c>
      <c r="AD3265" s="167" t="s">
        <v>11254</v>
      </c>
      <c r="AE3265" s="176">
        <v>60</v>
      </c>
    </row>
    <row r="3266" spans="1:31">
      <c r="A3266" s="178">
        <v>108302265960</v>
      </c>
      <c r="B3266" s="166">
        <v>46175</v>
      </c>
      <c r="C3266" s="167" t="s">
        <v>3524</v>
      </c>
      <c r="D3266" s="167" t="s">
        <v>3525</v>
      </c>
      <c r="E3266" s="167" t="s">
        <v>3526</v>
      </c>
      <c r="F3266" s="167" t="s">
        <v>3501</v>
      </c>
      <c r="G3266" s="167" t="s">
        <v>3502</v>
      </c>
      <c r="H3266" s="168">
        <v>46176</v>
      </c>
      <c r="I3266" s="167"/>
      <c r="J3266" s="169">
        <v>26143</v>
      </c>
      <c r="K3266" s="167" t="s">
        <v>55</v>
      </c>
      <c r="L3266" s="169">
        <v>3</v>
      </c>
      <c r="M3266" s="167" t="s">
        <v>3504</v>
      </c>
      <c r="N3266" s="169">
        <v>502.1</v>
      </c>
      <c r="O3266" s="167" t="s">
        <v>3505</v>
      </c>
      <c r="P3266" s="167"/>
      <c r="Q3266" s="167" t="s">
        <v>3514</v>
      </c>
      <c r="R3266" s="167" t="s">
        <v>3528</v>
      </c>
      <c r="S3266" s="169">
        <v>18</v>
      </c>
      <c r="T3266" s="167" t="s">
        <v>3535</v>
      </c>
      <c r="U3266" s="169" t="s">
        <v>3536</v>
      </c>
      <c r="V3266" s="167" t="s">
        <v>7632</v>
      </c>
      <c r="W3266" s="167" t="s">
        <v>7633</v>
      </c>
      <c r="X3266" s="170" t="s">
        <v>3533</v>
      </c>
      <c r="Y3266" s="171" t="s">
        <v>3244</v>
      </c>
      <c r="Z3266" s="167" t="s">
        <v>969</v>
      </c>
      <c r="AA3266" s="176">
        <v>5000</v>
      </c>
      <c r="AB3266" s="167" t="s">
        <v>11254</v>
      </c>
      <c r="AC3266" s="176">
        <v>5000</v>
      </c>
      <c r="AD3266" s="167" t="s">
        <v>11254</v>
      </c>
      <c r="AE3266" s="176">
        <v>17</v>
      </c>
    </row>
    <row r="3267" spans="1:31">
      <c r="A3267" s="178">
        <v>108302265960</v>
      </c>
      <c r="B3267" s="166">
        <v>46175</v>
      </c>
      <c r="C3267" s="167" t="s">
        <v>3524</v>
      </c>
      <c r="D3267" s="167" t="s">
        <v>3525</v>
      </c>
      <c r="E3267" s="167" t="s">
        <v>3526</v>
      </c>
      <c r="F3267" s="167" t="s">
        <v>3501</v>
      </c>
      <c r="G3267" s="167" t="s">
        <v>3502</v>
      </c>
      <c r="H3267" s="168">
        <v>46176</v>
      </c>
      <c r="I3267" s="167"/>
      <c r="J3267" s="169">
        <v>26143</v>
      </c>
      <c r="K3267" s="167" t="s">
        <v>55</v>
      </c>
      <c r="L3267" s="169">
        <v>3</v>
      </c>
      <c r="M3267" s="167" t="s">
        <v>3504</v>
      </c>
      <c r="N3267" s="169">
        <v>502.1</v>
      </c>
      <c r="O3267" s="167" t="s">
        <v>3505</v>
      </c>
      <c r="P3267" s="167"/>
      <c r="Q3267" s="167" t="s">
        <v>3514</v>
      </c>
      <c r="R3267" s="167" t="s">
        <v>3528</v>
      </c>
      <c r="S3267" s="169">
        <v>17</v>
      </c>
      <c r="T3267" s="167" t="s">
        <v>3540</v>
      </c>
      <c r="U3267" s="169" t="s">
        <v>3541</v>
      </c>
      <c r="V3267" s="167" t="s">
        <v>6963</v>
      </c>
      <c r="W3267" s="167" t="s">
        <v>6964</v>
      </c>
      <c r="X3267" s="170" t="s">
        <v>3533</v>
      </c>
      <c r="Y3267" s="171" t="s">
        <v>3244</v>
      </c>
      <c r="Z3267" s="167" t="s">
        <v>969</v>
      </c>
      <c r="AA3267" s="176">
        <v>18000</v>
      </c>
      <c r="AB3267" s="167" t="s">
        <v>11254</v>
      </c>
      <c r="AC3267" s="176">
        <v>18000</v>
      </c>
      <c r="AD3267" s="167" t="s">
        <v>11254</v>
      </c>
      <c r="AE3267" s="176">
        <v>187.2</v>
      </c>
    </row>
    <row r="3268" spans="1:31">
      <c r="A3268" s="178">
        <v>108302265960</v>
      </c>
      <c r="B3268" s="166">
        <v>46175</v>
      </c>
      <c r="C3268" s="167" t="s">
        <v>3524</v>
      </c>
      <c r="D3268" s="167" t="s">
        <v>3525</v>
      </c>
      <c r="E3268" s="167" t="s">
        <v>3526</v>
      </c>
      <c r="F3268" s="167" t="s">
        <v>3501</v>
      </c>
      <c r="G3268" s="167" t="s">
        <v>3502</v>
      </c>
      <c r="H3268" s="168">
        <v>46176</v>
      </c>
      <c r="I3268" s="167"/>
      <c r="J3268" s="169">
        <v>26143</v>
      </c>
      <c r="K3268" s="167" t="s">
        <v>55</v>
      </c>
      <c r="L3268" s="169">
        <v>3</v>
      </c>
      <c r="M3268" s="167" t="s">
        <v>3504</v>
      </c>
      <c r="N3268" s="169">
        <v>502.1</v>
      </c>
      <c r="O3268" s="167" t="s">
        <v>3505</v>
      </c>
      <c r="P3268" s="167"/>
      <c r="Q3268" s="167" t="s">
        <v>3514</v>
      </c>
      <c r="R3268" s="167" t="s">
        <v>3528</v>
      </c>
      <c r="S3268" s="169">
        <v>16</v>
      </c>
      <c r="T3268" s="167" t="s">
        <v>3535</v>
      </c>
      <c r="U3268" s="169" t="s">
        <v>3536</v>
      </c>
      <c r="V3268" s="167" t="s">
        <v>7634</v>
      </c>
      <c r="W3268" s="167" t="s">
        <v>7635</v>
      </c>
      <c r="X3268" s="170" t="s">
        <v>3533</v>
      </c>
      <c r="Y3268" s="171" t="s">
        <v>3244</v>
      </c>
      <c r="Z3268" s="167" t="s">
        <v>969</v>
      </c>
      <c r="AA3268" s="176">
        <v>10000</v>
      </c>
      <c r="AB3268" s="167" t="s">
        <v>11254</v>
      </c>
      <c r="AC3268" s="176">
        <v>10000</v>
      </c>
      <c r="AD3268" s="167" t="s">
        <v>11254</v>
      </c>
      <c r="AE3268" s="176">
        <v>24</v>
      </c>
    </row>
    <row r="3269" spans="1:31">
      <c r="A3269" s="178">
        <v>108302265960</v>
      </c>
      <c r="B3269" s="166">
        <v>46175</v>
      </c>
      <c r="C3269" s="167" t="s">
        <v>3524</v>
      </c>
      <c r="D3269" s="167" t="s">
        <v>3525</v>
      </c>
      <c r="E3269" s="167" t="s">
        <v>3526</v>
      </c>
      <c r="F3269" s="167" t="s">
        <v>3501</v>
      </c>
      <c r="G3269" s="167" t="s">
        <v>3502</v>
      </c>
      <c r="H3269" s="168">
        <v>46176</v>
      </c>
      <c r="I3269" s="167"/>
      <c r="J3269" s="169">
        <v>26143</v>
      </c>
      <c r="K3269" s="167" t="s">
        <v>55</v>
      </c>
      <c r="L3269" s="169">
        <v>3</v>
      </c>
      <c r="M3269" s="167" t="s">
        <v>3504</v>
      </c>
      <c r="N3269" s="169">
        <v>502.1</v>
      </c>
      <c r="O3269" s="167" t="s">
        <v>3505</v>
      </c>
      <c r="P3269" s="167"/>
      <c r="Q3269" s="167" t="s">
        <v>3514</v>
      </c>
      <c r="R3269" s="167" t="s">
        <v>3528</v>
      </c>
      <c r="S3269" s="169">
        <v>15</v>
      </c>
      <c r="T3269" s="167" t="s">
        <v>3560</v>
      </c>
      <c r="U3269" s="169" t="s">
        <v>3561</v>
      </c>
      <c r="V3269" s="167" t="s">
        <v>7636</v>
      </c>
      <c r="W3269" s="167" t="s">
        <v>7637</v>
      </c>
      <c r="X3269" s="170" t="s">
        <v>3533</v>
      </c>
      <c r="Y3269" s="171" t="s">
        <v>3244</v>
      </c>
      <c r="Z3269" s="167" t="s">
        <v>969</v>
      </c>
      <c r="AA3269" s="176">
        <v>190000</v>
      </c>
      <c r="AB3269" s="167" t="s">
        <v>11254</v>
      </c>
      <c r="AC3269" s="176">
        <v>190000</v>
      </c>
      <c r="AD3269" s="167" t="s">
        <v>11254</v>
      </c>
      <c r="AE3269" s="176">
        <v>4814.6000000000004</v>
      </c>
    </row>
    <row r="3270" spans="1:31">
      <c r="A3270" s="178">
        <v>108302265960</v>
      </c>
      <c r="B3270" s="166">
        <v>46175</v>
      </c>
      <c r="C3270" s="167" t="s">
        <v>3524</v>
      </c>
      <c r="D3270" s="167" t="s">
        <v>3525</v>
      </c>
      <c r="E3270" s="167" t="s">
        <v>3526</v>
      </c>
      <c r="F3270" s="167" t="s">
        <v>3501</v>
      </c>
      <c r="G3270" s="167" t="s">
        <v>3502</v>
      </c>
      <c r="H3270" s="168">
        <v>46176</v>
      </c>
      <c r="I3270" s="167"/>
      <c r="J3270" s="169">
        <v>26143</v>
      </c>
      <c r="K3270" s="167" t="s">
        <v>55</v>
      </c>
      <c r="L3270" s="169">
        <v>3</v>
      </c>
      <c r="M3270" s="167" t="s">
        <v>3504</v>
      </c>
      <c r="N3270" s="169">
        <v>502.1</v>
      </c>
      <c r="O3270" s="167" t="s">
        <v>3505</v>
      </c>
      <c r="P3270" s="167"/>
      <c r="Q3270" s="167" t="s">
        <v>3514</v>
      </c>
      <c r="R3270" s="167" t="s">
        <v>3528</v>
      </c>
      <c r="S3270" s="169">
        <v>14</v>
      </c>
      <c r="T3270" s="167" t="s">
        <v>3535</v>
      </c>
      <c r="U3270" s="169" t="s">
        <v>3536</v>
      </c>
      <c r="V3270" s="167" t="s">
        <v>7638</v>
      </c>
      <c r="W3270" s="167" t="s">
        <v>7639</v>
      </c>
      <c r="X3270" s="170" t="s">
        <v>3533</v>
      </c>
      <c r="Y3270" s="171" t="s">
        <v>3244</v>
      </c>
      <c r="Z3270" s="167" t="s">
        <v>969</v>
      </c>
      <c r="AA3270" s="176">
        <v>20000</v>
      </c>
      <c r="AB3270" s="167" t="s">
        <v>11254</v>
      </c>
      <c r="AC3270" s="176">
        <v>20000</v>
      </c>
      <c r="AD3270" s="167" t="s">
        <v>11254</v>
      </c>
      <c r="AE3270" s="176">
        <v>48</v>
      </c>
    </row>
    <row r="3271" spans="1:31">
      <c r="A3271" s="178">
        <v>108302265960</v>
      </c>
      <c r="B3271" s="166">
        <v>46175</v>
      </c>
      <c r="C3271" s="167" t="s">
        <v>3524</v>
      </c>
      <c r="D3271" s="167" t="s">
        <v>3525</v>
      </c>
      <c r="E3271" s="167" t="s">
        <v>3526</v>
      </c>
      <c r="F3271" s="167" t="s">
        <v>3501</v>
      </c>
      <c r="G3271" s="167" t="s">
        <v>3502</v>
      </c>
      <c r="H3271" s="168">
        <v>46176</v>
      </c>
      <c r="I3271" s="167"/>
      <c r="J3271" s="169">
        <v>26143</v>
      </c>
      <c r="K3271" s="167" t="s">
        <v>55</v>
      </c>
      <c r="L3271" s="169">
        <v>3</v>
      </c>
      <c r="M3271" s="167" t="s">
        <v>3504</v>
      </c>
      <c r="N3271" s="169">
        <v>502.1</v>
      </c>
      <c r="O3271" s="167" t="s">
        <v>3505</v>
      </c>
      <c r="P3271" s="167"/>
      <c r="Q3271" s="167" t="s">
        <v>3514</v>
      </c>
      <c r="R3271" s="167" t="s">
        <v>3528</v>
      </c>
      <c r="S3271" s="169">
        <v>13</v>
      </c>
      <c r="T3271" s="167" t="s">
        <v>3560</v>
      </c>
      <c r="U3271" s="169" t="s">
        <v>3561</v>
      </c>
      <c r="V3271" s="167" t="s">
        <v>7640</v>
      </c>
      <c r="W3271" s="167" t="s">
        <v>7641</v>
      </c>
      <c r="X3271" s="170" t="s">
        <v>3533</v>
      </c>
      <c r="Y3271" s="171" t="s">
        <v>3244</v>
      </c>
      <c r="Z3271" s="167" t="s">
        <v>969</v>
      </c>
      <c r="AA3271" s="176">
        <v>10000</v>
      </c>
      <c r="AB3271" s="167" t="s">
        <v>11254</v>
      </c>
      <c r="AC3271" s="176">
        <v>10000</v>
      </c>
      <c r="AD3271" s="167" t="s">
        <v>11254</v>
      </c>
      <c r="AE3271" s="176">
        <v>22</v>
      </c>
    </row>
    <row r="3272" spans="1:31">
      <c r="A3272" s="178">
        <v>108302265960</v>
      </c>
      <c r="B3272" s="166">
        <v>46175</v>
      </c>
      <c r="C3272" s="167" t="s">
        <v>3524</v>
      </c>
      <c r="D3272" s="167" t="s">
        <v>3525</v>
      </c>
      <c r="E3272" s="167" t="s">
        <v>3526</v>
      </c>
      <c r="F3272" s="167" t="s">
        <v>3501</v>
      </c>
      <c r="G3272" s="167" t="s">
        <v>3502</v>
      </c>
      <c r="H3272" s="168">
        <v>46176</v>
      </c>
      <c r="I3272" s="167"/>
      <c r="J3272" s="169">
        <v>26143</v>
      </c>
      <c r="K3272" s="167" t="s">
        <v>55</v>
      </c>
      <c r="L3272" s="169">
        <v>3</v>
      </c>
      <c r="M3272" s="167" t="s">
        <v>3504</v>
      </c>
      <c r="N3272" s="169">
        <v>502.1</v>
      </c>
      <c r="O3272" s="167" t="s">
        <v>3505</v>
      </c>
      <c r="P3272" s="167"/>
      <c r="Q3272" s="167" t="s">
        <v>3514</v>
      </c>
      <c r="R3272" s="167" t="s">
        <v>3528</v>
      </c>
      <c r="S3272" s="169">
        <v>12</v>
      </c>
      <c r="T3272" s="167" t="s">
        <v>3560</v>
      </c>
      <c r="U3272" s="169" t="s">
        <v>3561</v>
      </c>
      <c r="V3272" s="167" t="s">
        <v>5252</v>
      </c>
      <c r="W3272" s="167" t="s">
        <v>5253</v>
      </c>
      <c r="X3272" s="170" t="s">
        <v>3533</v>
      </c>
      <c r="Y3272" s="171" t="s">
        <v>3244</v>
      </c>
      <c r="Z3272" s="167" t="s">
        <v>969</v>
      </c>
      <c r="AA3272" s="176">
        <v>40000</v>
      </c>
      <c r="AB3272" s="167" t="s">
        <v>11254</v>
      </c>
      <c r="AC3272" s="176">
        <v>40000</v>
      </c>
      <c r="AD3272" s="167" t="s">
        <v>11254</v>
      </c>
      <c r="AE3272" s="176">
        <v>296</v>
      </c>
    </row>
    <row r="3273" spans="1:31">
      <c r="A3273" s="178">
        <v>108302265960</v>
      </c>
      <c r="B3273" s="166">
        <v>46175</v>
      </c>
      <c r="C3273" s="167" t="s">
        <v>3524</v>
      </c>
      <c r="D3273" s="167" t="s">
        <v>3525</v>
      </c>
      <c r="E3273" s="167" t="s">
        <v>3526</v>
      </c>
      <c r="F3273" s="167" t="s">
        <v>3501</v>
      </c>
      <c r="G3273" s="167" t="s">
        <v>3502</v>
      </c>
      <c r="H3273" s="168">
        <v>46176</v>
      </c>
      <c r="I3273" s="167"/>
      <c r="J3273" s="169">
        <v>26143</v>
      </c>
      <c r="K3273" s="167" t="s">
        <v>55</v>
      </c>
      <c r="L3273" s="169">
        <v>3</v>
      </c>
      <c r="M3273" s="167" t="s">
        <v>3504</v>
      </c>
      <c r="N3273" s="169">
        <v>502.1</v>
      </c>
      <c r="O3273" s="167" t="s">
        <v>3505</v>
      </c>
      <c r="P3273" s="167"/>
      <c r="Q3273" s="167" t="s">
        <v>3514</v>
      </c>
      <c r="R3273" s="167" t="s">
        <v>3528</v>
      </c>
      <c r="S3273" s="169">
        <v>11</v>
      </c>
      <c r="T3273" s="167" t="s">
        <v>3560</v>
      </c>
      <c r="U3273" s="169" t="s">
        <v>3561</v>
      </c>
      <c r="V3273" s="167" t="s">
        <v>7642</v>
      </c>
      <c r="W3273" s="167" t="s">
        <v>7643</v>
      </c>
      <c r="X3273" s="170" t="s">
        <v>3533</v>
      </c>
      <c r="Y3273" s="171" t="s">
        <v>3244</v>
      </c>
      <c r="Z3273" s="167" t="s">
        <v>969</v>
      </c>
      <c r="AA3273" s="176">
        <v>15000</v>
      </c>
      <c r="AB3273" s="167" t="s">
        <v>11254</v>
      </c>
      <c r="AC3273" s="176">
        <v>15000</v>
      </c>
      <c r="AD3273" s="167" t="s">
        <v>11254</v>
      </c>
      <c r="AE3273" s="176">
        <v>300</v>
      </c>
    </row>
    <row r="3274" spans="1:31">
      <c r="A3274" s="178">
        <v>108302265960</v>
      </c>
      <c r="B3274" s="166">
        <v>46175</v>
      </c>
      <c r="C3274" s="167" t="s">
        <v>3524</v>
      </c>
      <c r="D3274" s="167" t="s">
        <v>3525</v>
      </c>
      <c r="E3274" s="167" t="s">
        <v>3526</v>
      </c>
      <c r="F3274" s="167" t="s">
        <v>3501</v>
      </c>
      <c r="G3274" s="167" t="s">
        <v>3502</v>
      </c>
      <c r="H3274" s="168">
        <v>46176</v>
      </c>
      <c r="I3274" s="167"/>
      <c r="J3274" s="169">
        <v>26143</v>
      </c>
      <c r="K3274" s="167" t="s">
        <v>55</v>
      </c>
      <c r="L3274" s="169">
        <v>3</v>
      </c>
      <c r="M3274" s="167" t="s">
        <v>3504</v>
      </c>
      <c r="N3274" s="169">
        <v>502.1</v>
      </c>
      <c r="O3274" s="167" t="s">
        <v>3505</v>
      </c>
      <c r="P3274" s="167"/>
      <c r="Q3274" s="167" t="s">
        <v>3514</v>
      </c>
      <c r="R3274" s="167" t="s">
        <v>3528</v>
      </c>
      <c r="S3274" s="169">
        <v>10</v>
      </c>
      <c r="T3274" s="167" t="s">
        <v>3560</v>
      </c>
      <c r="U3274" s="169" t="s">
        <v>3561</v>
      </c>
      <c r="V3274" s="167" t="s">
        <v>5254</v>
      </c>
      <c r="W3274" s="167" t="s">
        <v>5255</v>
      </c>
      <c r="X3274" s="170" t="s">
        <v>3533</v>
      </c>
      <c r="Y3274" s="171" t="s">
        <v>3244</v>
      </c>
      <c r="Z3274" s="167" t="s">
        <v>969</v>
      </c>
      <c r="AA3274" s="176">
        <v>8000</v>
      </c>
      <c r="AB3274" s="167" t="s">
        <v>11254</v>
      </c>
      <c r="AC3274" s="176">
        <v>8000</v>
      </c>
      <c r="AD3274" s="167" t="s">
        <v>11254</v>
      </c>
      <c r="AE3274" s="176">
        <v>90.4</v>
      </c>
    </row>
    <row r="3275" spans="1:31">
      <c r="A3275" s="178">
        <v>108302265960</v>
      </c>
      <c r="B3275" s="166">
        <v>46175</v>
      </c>
      <c r="C3275" s="167" t="s">
        <v>3524</v>
      </c>
      <c r="D3275" s="167" t="s">
        <v>3525</v>
      </c>
      <c r="E3275" s="167" t="s">
        <v>3526</v>
      </c>
      <c r="F3275" s="167" t="s">
        <v>3501</v>
      </c>
      <c r="G3275" s="167" t="s">
        <v>3502</v>
      </c>
      <c r="H3275" s="168">
        <v>46176</v>
      </c>
      <c r="I3275" s="167"/>
      <c r="J3275" s="169">
        <v>26143</v>
      </c>
      <c r="K3275" s="167" t="s">
        <v>55</v>
      </c>
      <c r="L3275" s="169">
        <v>3</v>
      </c>
      <c r="M3275" s="167" t="s">
        <v>3504</v>
      </c>
      <c r="N3275" s="169">
        <v>502.1</v>
      </c>
      <c r="O3275" s="167" t="s">
        <v>3505</v>
      </c>
      <c r="P3275" s="167"/>
      <c r="Q3275" s="167" t="s">
        <v>3514</v>
      </c>
      <c r="R3275" s="167" t="s">
        <v>3528</v>
      </c>
      <c r="S3275" s="169">
        <v>9</v>
      </c>
      <c r="T3275" s="167" t="s">
        <v>3560</v>
      </c>
      <c r="U3275" s="169" t="s">
        <v>3561</v>
      </c>
      <c r="V3275" s="167" t="s">
        <v>7644</v>
      </c>
      <c r="W3275" s="167" t="s">
        <v>7645</v>
      </c>
      <c r="X3275" s="170" t="s">
        <v>3533</v>
      </c>
      <c r="Y3275" s="171" t="s">
        <v>3244</v>
      </c>
      <c r="Z3275" s="167" t="s">
        <v>969</v>
      </c>
      <c r="AA3275" s="176">
        <v>950000</v>
      </c>
      <c r="AB3275" s="167" t="s">
        <v>11254</v>
      </c>
      <c r="AC3275" s="176">
        <v>950000</v>
      </c>
      <c r="AD3275" s="167" t="s">
        <v>11254</v>
      </c>
      <c r="AE3275" s="176">
        <v>1368</v>
      </c>
    </row>
    <row r="3276" spans="1:31">
      <c r="A3276" s="178">
        <v>108302265960</v>
      </c>
      <c r="B3276" s="166">
        <v>46175</v>
      </c>
      <c r="C3276" s="167" t="s">
        <v>3524</v>
      </c>
      <c r="D3276" s="167" t="s">
        <v>3525</v>
      </c>
      <c r="E3276" s="167" t="s">
        <v>3526</v>
      </c>
      <c r="F3276" s="167" t="s">
        <v>3501</v>
      </c>
      <c r="G3276" s="167" t="s">
        <v>3502</v>
      </c>
      <c r="H3276" s="168">
        <v>46176</v>
      </c>
      <c r="I3276" s="167"/>
      <c r="J3276" s="169">
        <v>26143</v>
      </c>
      <c r="K3276" s="167" t="s">
        <v>55</v>
      </c>
      <c r="L3276" s="169">
        <v>3</v>
      </c>
      <c r="M3276" s="167" t="s">
        <v>3504</v>
      </c>
      <c r="N3276" s="169">
        <v>502.1</v>
      </c>
      <c r="O3276" s="167" t="s">
        <v>3505</v>
      </c>
      <c r="P3276" s="167"/>
      <c r="Q3276" s="167" t="s">
        <v>3514</v>
      </c>
      <c r="R3276" s="167" t="s">
        <v>3528</v>
      </c>
      <c r="S3276" s="169">
        <v>8</v>
      </c>
      <c r="T3276" s="167" t="s">
        <v>3535</v>
      </c>
      <c r="U3276" s="169" t="s">
        <v>3536</v>
      </c>
      <c r="V3276" s="167" t="s">
        <v>7646</v>
      </c>
      <c r="W3276" s="167" t="s">
        <v>7647</v>
      </c>
      <c r="X3276" s="170" t="s">
        <v>3533</v>
      </c>
      <c r="Y3276" s="171" t="s">
        <v>3244</v>
      </c>
      <c r="Z3276" s="167" t="s">
        <v>969</v>
      </c>
      <c r="AA3276" s="176">
        <v>10000</v>
      </c>
      <c r="AB3276" s="167" t="s">
        <v>11254</v>
      </c>
      <c r="AC3276" s="176">
        <v>10000</v>
      </c>
      <c r="AD3276" s="167" t="s">
        <v>11254</v>
      </c>
      <c r="AE3276" s="176">
        <v>24</v>
      </c>
    </row>
    <row r="3277" spans="1:31">
      <c r="A3277" s="178">
        <v>108302265960</v>
      </c>
      <c r="B3277" s="166">
        <v>46175</v>
      </c>
      <c r="C3277" s="167" t="s">
        <v>3524</v>
      </c>
      <c r="D3277" s="167" t="s">
        <v>3525</v>
      </c>
      <c r="E3277" s="167" t="s">
        <v>3526</v>
      </c>
      <c r="F3277" s="167" t="s">
        <v>3501</v>
      </c>
      <c r="G3277" s="167" t="s">
        <v>3502</v>
      </c>
      <c r="H3277" s="168">
        <v>46176</v>
      </c>
      <c r="I3277" s="167"/>
      <c r="J3277" s="169">
        <v>26143</v>
      </c>
      <c r="K3277" s="167" t="s">
        <v>55</v>
      </c>
      <c r="L3277" s="169">
        <v>3</v>
      </c>
      <c r="M3277" s="167" t="s">
        <v>3504</v>
      </c>
      <c r="N3277" s="169">
        <v>502.1</v>
      </c>
      <c r="O3277" s="167" t="s">
        <v>3505</v>
      </c>
      <c r="P3277" s="167"/>
      <c r="Q3277" s="167" t="s">
        <v>3514</v>
      </c>
      <c r="R3277" s="167" t="s">
        <v>3528</v>
      </c>
      <c r="S3277" s="169">
        <v>7</v>
      </c>
      <c r="T3277" s="167" t="s">
        <v>3535</v>
      </c>
      <c r="U3277" s="169" t="s">
        <v>3536</v>
      </c>
      <c r="V3277" s="167" t="s">
        <v>6349</v>
      </c>
      <c r="W3277" s="167" t="s">
        <v>6350</v>
      </c>
      <c r="X3277" s="170" t="s">
        <v>3533</v>
      </c>
      <c r="Y3277" s="171" t="s">
        <v>3244</v>
      </c>
      <c r="Z3277" s="167" t="s">
        <v>969</v>
      </c>
      <c r="AA3277" s="176">
        <v>890000</v>
      </c>
      <c r="AB3277" s="167" t="s">
        <v>11254</v>
      </c>
      <c r="AC3277" s="176">
        <v>890000</v>
      </c>
      <c r="AD3277" s="167" t="s">
        <v>11254</v>
      </c>
      <c r="AE3277" s="176">
        <v>2002.5</v>
      </c>
    </row>
    <row r="3278" spans="1:31">
      <c r="A3278" s="178">
        <v>108302265960</v>
      </c>
      <c r="B3278" s="166">
        <v>46175</v>
      </c>
      <c r="C3278" s="167" t="s">
        <v>3524</v>
      </c>
      <c r="D3278" s="167" t="s">
        <v>3525</v>
      </c>
      <c r="E3278" s="167" t="s">
        <v>3526</v>
      </c>
      <c r="F3278" s="167" t="s">
        <v>3501</v>
      </c>
      <c r="G3278" s="167" t="s">
        <v>3502</v>
      </c>
      <c r="H3278" s="168">
        <v>46176</v>
      </c>
      <c r="I3278" s="167"/>
      <c r="J3278" s="169">
        <v>26143</v>
      </c>
      <c r="K3278" s="167" t="s">
        <v>55</v>
      </c>
      <c r="L3278" s="169">
        <v>3</v>
      </c>
      <c r="M3278" s="167" t="s">
        <v>3504</v>
      </c>
      <c r="N3278" s="169">
        <v>502.1</v>
      </c>
      <c r="O3278" s="167" t="s">
        <v>3505</v>
      </c>
      <c r="P3278" s="167"/>
      <c r="Q3278" s="167" t="s">
        <v>3514</v>
      </c>
      <c r="R3278" s="167" t="s">
        <v>3528</v>
      </c>
      <c r="S3278" s="169">
        <v>6</v>
      </c>
      <c r="T3278" s="167" t="s">
        <v>3535</v>
      </c>
      <c r="U3278" s="169" t="s">
        <v>3536</v>
      </c>
      <c r="V3278" s="167" t="s">
        <v>6948</v>
      </c>
      <c r="W3278" s="167" t="s">
        <v>6949</v>
      </c>
      <c r="X3278" s="170" t="s">
        <v>3533</v>
      </c>
      <c r="Y3278" s="171" t="s">
        <v>3244</v>
      </c>
      <c r="Z3278" s="167" t="s">
        <v>969</v>
      </c>
      <c r="AA3278" s="176">
        <v>280000</v>
      </c>
      <c r="AB3278" s="167" t="s">
        <v>11254</v>
      </c>
      <c r="AC3278" s="176">
        <v>280000</v>
      </c>
      <c r="AD3278" s="167" t="s">
        <v>11254</v>
      </c>
      <c r="AE3278" s="176">
        <v>644</v>
      </c>
    </row>
    <row r="3279" spans="1:31">
      <c r="A3279" s="178">
        <v>108302265960</v>
      </c>
      <c r="B3279" s="166">
        <v>46175</v>
      </c>
      <c r="C3279" s="167" t="s">
        <v>3524</v>
      </c>
      <c r="D3279" s="167" t="s">
        <v>3525</v>
      </c>
      <c r="E3279" s="167" t="s">
        <v>3526</v>
      </c>
      <c r="F3279" s="167" t="s">
        <v>3501</v>
      </c>
      <c r="G3279" s="167" t="s">
        <v>3502</v>
      </c>
      <c r="H3279" s="168">
        <v>46176</v>
      </c>
      <c r="I3279" s="167"/>
      <c r="J3279" s="169">
        <v>26143</v>
      </c>
      <c r="K3279" s="167" t="s">
        <v>55</v>
      </c>
      <c r="L3279" s="169">
        <v>3</v>
      </c>
      <c r="M3279" s="167" t="s">
        <v>3504</v>
      </c>
      <c r="N3279" s="169">
        <v>502.1</v>
      </c>
      <c r="O3279" s="167" t="s">
        <v>3505</v>
      </c>
      <c r="P3279" s="167"/>
      <c r="Q3279" s="167" t="s">
        <v>3514</v>
      </c>
      <c r="R3279" s="167" t="s">
        <v>3528</v>
      </c>
      <c r="S3279" s="169">
        <v>5</v>
      </c>
      <c r="T3279" s="167" t="s">
        <v>3560</v>
      </c>
      <c r="U3279" s="169" t="s">
        <v>3561</v>
      </c>
      <c r="V3279" s="167" t="s">
        <v>7648</v>
      </c>
      <c r="W3279" s="167" t="s">
        <v>7649</v>
      </c>
      <c r="X3279" s="170" t="s">
        <v>160</v>
      </c>
      <c r="Y3279" s="171" t="s">
        <v>3244</v>
      </c>
      <c r="Z3279" s="167" t="s">
        <v>969</v>
      </c>
      <c r="AA3279" s="176">
        <v>10000</v>
      </c>
      <c r="AB3279" s="167" t="s">
        <v>11254</v>
      </c>
      <c r="AC3279" s="176">
        <v>10000</v>
      </c>
      <c r="AD3279" s="167" t="s">
        <v>11254</v>
      </c>
      <c r="AE3279" s="176">
        <v>28.7</v>
      </c>
    </row>
    <row r="3280" spans="1:31">
      <c r="A3280" s="178">
        <v>108302265960</v>
      </c>
      <c r="B3280" s="166">
        <v>46175</v>
      </c>
      <c r="C3280" s="167" t="s">
        <v>3524</v>
      </c>
      <c r="D3280" s="167" t="s">
        <v>3525</v>
      </c>
      <c r="E3280" s="167" t="s">
        <v>3526</v>
      </c>
      <c r="F3280" s="167" t="s">
        <v>3501</v>
      </c>
      <c r="G3280" s="167" t="s">
        <v>3502</v>
      </c>
      <c r="H3280" s="168">
        <v>46176</v>
      </c>
      <c r="I3280" s="167"/>
      <c r="J3280" s="169">
        <v>26143</v>
      </c>
      <c r="K3280" s="167" t="s">
        <v>55</v>
      </c>
      <c r="L3280" s="169">
        <v>3</v>
      </c>
      <c r="M3280" s="167" t="s">
        <v>3504</v>
      </c>
      <c r="N3280" s="169">
        <v>502.1</v>
      </c>
      <c r="O3280" s="167" t="s">
        <v>3505</v>
      </c>
      <c r="P3280" s="167"/>
      <c r="Q3280" s="167" t="s">
        <v>3514</v>
      </c>
      <c r="R3280" s="167" t="s">
        <v>3528</v>
      </c>
      <c r="S3280" s="169">
        <v>4</v>
      </c>
      <c r="T3280" s="167" t="s">
        <v>3560</v>
      </c>
      <c r="U3280" s="169" t="s">
        <v>3561</v>
      </c>
      <c r="V3280" s="167" t="s">
        <v>7650</v>
      </c>
      <c r="W3280" s="167" t="s">
        <v>7651</v>
      </c>
      <c r="X3280" s="170" t="s">
        <v>160</v>
      </c>
      <c r="Y3280" s="171" t="s">
        <v>3244</v>
      </c>
      <c r="Z3280" s="167" t="s">
        <v>969</v>
      </c>
      <c r="AA3280" s="176">
        <v>400</v>
      </c>
      <c r="AB3280" s="167" t="s">
        <v>11254</v>
      </c>
      <c r="AC3280" s="176">
        <v>400</v>
      </c>
      <c r="AD3280" s="167" t="s">
        <v>11254</v>
      </c>
      <c r="AE3280" s="176">
        <v>250.98</v>
      </c>
    </row>
    <row r="3281" spans="1:31">
      <c r="A3281" s="178">
        <v>108302265960</v>
      </c>
      <c r="B3281" s="166">
        <v>46175</v>
      </c>
      <c r="C3281" s="167" t="s">
        <v>3524</v>
      </c>
      <c r="D3281" s="167" t="s">
        <v>3525</v>
      </c>
      <c r="E3281" s="167" t="s">
        <v>3526</v>
      </c>
      <c r="F3281" s="167" t="s">
        <v>3501</v>
      </c>
      <c r="G3281" s="167" t="s">
        <v>3502</v>
      </c>
      <c r="H3281" s="168">
        <v>46176</v>
      </c>
      <c r="I3281" s="167"/>
      <c r="J3281" s="169">
        <v>26143</v>
      </c>
      <c r="K3281" s="167" t="s">
        <v>55</v>
      </c>
      <c r="L3281" s="169">
        <v>3</v>
      </c>
      <c r="M3281" s="167" t="s">
        <v>3504</v>
      </c>
      <c r="N3281" s="169">
        <v>502.1</v>
      </c>
      <c r="O3281" s="167" t="s">
        <v>3505</v>
      </c>
      <c r="P3281" s="167"/>
      <c r="Q3281" s="167" t="s">
        <v>3514</v>
      </c>
      <c r="R3281" s="167" t="s">
        <v>3528</v>
      </c>
      <c r="S3281" s="169">
        <v>3</v>
      </c>
      <c r="T3281" s="167" t="s">
        <v>3717</v>
      </c>
      <c r="U3281" s="169" t="s">
        <v>3718</v>
      </c>
      <c r="V3281" s="167" t="s">
        <v>7652</v>
      </c>
      <c r="W3281" s="167" t="s">
        <v>4682</v>
      </c>
      <c r="X3281" s="170" t="s">
        <v>159</v>
      </c>
      <c r="Y3281" s="171" t="s">
        <v>3244</v>
      </c>
      <c r="Z3281" s="167" t="s">
        <v>969</v>
      </c>
      <c r="AA3281" s="176">
        <v>20000</v>
      </c>
      <c r="AB3281" s="167" t="s">
        <v>11254</v>
      </c>
      <c r="AC3281" s="176">
        <v>20000</v>
      </c>
      <c r="AD3281" s="167" t="s">
        <v>11254</v>
      </c>
      <c r="AE3281" s="176">
        <v>136</v>
      </c>
    </row>
    <row r="3282" spans="1:31">
      <c r="A3282" s="178">
        <v>108302265960</v>
      </c>
      <c r="B3282" s="166">
        <v>46175</v>
      </c>
      <c r="C3282" s="167" t="s">
        <v>3524</v>
      </c>
      <c r="D3282" s="167" t="s">
        <v>3525</v>
      </c>
      <c r="E3282" s="167" t="s">
        <v>3526</v>
      </c>
      <c r="F3282" s="167" t="s">
        <v>3501</v>
      </c>
      <c r="G3282" s="167" t="s">
        <v>3502</v>
      </c>
      <c r="H3282" s="168">
        <v>46176</v>
      </c>
      <c r="I3282" s="167"/>
      <c r="J3282" s="169">
        <v>26143</v>
      </c>
      <c r="K3282" s="167" t="s">
        <v>55</v>
      </c>
      <c r="L3282" s="169">
        <v>3</v>
      </c>
      <c r="M3282" s="167" t="s">
        <v>3504</v>
      </c>
      <c r="N3282" s="169">
        <v>502.1</v>
      </c>
      <c r="O3282" s="167" t="s">
        <v>3505</v>
      </c>
      <c r="P3282" s="167"/>
      <c r="Q3282" s="167" t="s">
        <v>3514</v>
      </c>
      <c r="R3282" s="167" t="s">
        <v>3528</v>
      </c>
      <c r="S3282" s="169">
        <v>2</v>
      </c>
      <c r="T3282" s="167" t="s">
        <v>3540</v>
      </c>
      <c r="U3282" s="169" t="s">
        <v>3541</v>
      </c>
      <c r="V3282" s="167" t="s">
        <v>7008</v>
      </c>
      <c r="W3282" s="167" t="s">
        <v>7009</v>
      </c>
      <c r="X3282" s="170" t="s">
        <v>3533</v>
      </c>
      <c r="Y3282" s="171" t="s">
        <v>3244</v>
      </c>
      <c r="Z3282" s="167" t="s">
        <v>969</v>
      </c>
      <c r="AA3282" s="176">
        <v>6000</v>
      </c>
      <c r="AB3282" s="167" t="s">
        <v>11254</v>
      </c>
      <c r="AC3282" s="176">
        <v>6000</v>
      </c>
      <c r="AD3282" s="167" t="s">
        <v>11254</v>
      </c>
      <c r="AE3282" s="176">
        <v>486</v>
      </c>
    </row>
    <row r="3283" spans="1:31">
      <c r="A3283" s="178">
        <v>108302265960</v>
      </c>
      <c r="B3283" s="166">
        <v>46175</v>
      </c>
      <c r="C3283" s="167" t="s">
        <v>3524</v>
      </c>
      <c r="D3283" s="167" t="s">
        <v>3525</v>
      </c>
      <c r="E3283" s="167" t="s">
        <v>3526</v>
      </c>
      <c r="F3283" s="167" t="s">
        <v>3501</v>
      </c>
      <c r="G3283" s="167" t="s">
        <v>3502</v>
      </c>
      <c r="H3283" s="168">
        <v>46176</v>
      </c>
      <c r="I3283" s="167"/>
      <c r="J3283" s="169">
        <v>26143</v>
      </c>
      <c r="K3283" s="167" t="s">
        <v>55</v>
      </c>
      <c r="L3283" s="169">
        <v>3</v>
      </c>
      <c r="M3283" s="167" t="s">
        <v>3504</v>
      </c>
      <c r="N3283" s="169">
        <v>502.1</v>
      </c>
      <c r="O3283" s="167" t="s">
        <v>3505</v>
      </c>
      <c r="P3283" s="167"/>
      <c r="Q3283" s="167" t="s">
        <v>3514</v>
      </c>
      <c r="R3283" s="167" t="s">
        <v>3528</v>
      </c>
      <c r="S3283" s="169">
        <v>1</v>
      </c>
      <c r="T3283" s="167" t="s">
        <v>3560</v>
      </c>
      <c r="U3283" s="169" t="s">
        <v>3561</v>
      </c>
      <c r="V3283" s="167" t="s">
        <v>7653</v>
      </c>
      <c r="W3283" s="167" t="s">
        <v>7654</v>
      </c>
      <c r="X3283" s="170" t="s">
        <v>159</v>
      </c>
      <c r="Y3283" s="171" t="s">
        <v>3244</v>
      </c>
      <c r="Z3283" s="167" t="s">
        <v>969</v>
      </c>
      <c r="AA3283" s="176">
        <v>20000</v>
      </c>
      <c r="AB3283" s="167" t="s">
        <v>11254</v>
      </c>
      <c r="AC3283" s="176">
        <v>20000</v>
      </c>
      <c r="AD3283" s="167" t="s">
        <v>11254</v>
      </c>
      <c r="AE3283" s="176">
        <v>298</v>
      </c>
    </row>
    <row r="3284" spans="1:31">
      <c r="A3284" s="178">
        <v>108302309510</v>
      </c>
      <c r="B3284" s="166">
        <v>46175</v>
      </c>
      <c r="C3284" s="167" t="s">
        <v>3524</v>
      </c>
      <c r="D3284" s="167" t="s">
        <v>3525</v>
      </c>
      <c r="E3284" s="167" t="s">
        <v>3526</v>
      </c>
      <c r="F3284" s="167" t="s">
        <v>3501</v>
      </c>
      <c r="G3284" s="167" t="s">
        <v>3502</v>
      </c>
      <c r="H3284" s="168">
        <v>46176</v>
      </c>
      <c r="I3284" s="167"/>
      <c r="J3284" s="169">
        <v>26143</v>
      </c>
      <c r="K3284" s="167" t="s">
        <v>55</v>
      </c>
      <c r="L3284" s="169">
        <v>3</v>
      </c>
      <c r="M3284" s="167" t="s">
        <v>3504</v>
      </c>
      <c r="N3284" s="169">
        <v>502.1</v>
      </c>
      <c r="O3284" s="167" t="s">
        <v>3505</v>
      </c>
      <c r="P3284" s="167"/>
      <c r="Q3284" s="167" t="s">
        <v>3514</v>
      </c>
      <c r="R3284" s="167" t="s">
        <v>3528</v>
      </c>
      <c r="S3284" s="169">
        <v>50</v>
      </c>
      <c r="T3284" s="167" t="s">
        <v>3535</v>
      </c>
      <c r="U3284" s="169" t="s">
        <v>3536</v>
      </c>
      <c r="V3284" s="167" t="s">
        <v>7655</v>
      </c>
      <c r="W3284" s="167" t="s">
        <v>7656</v>
      </c>
      <c r="X3284" s="170" t="s">
        <v>3533</v>
      </c>
      <c r="Y3284" s="171" t="s">
        <v>3244</v>
      </c>
      <c r="Z3284" s="167" t="s">
        <v>969</v>
      </c>
      <c r="AA3284" s="176">
        <v>10000</v>
      </c>
      <c r="AB3284" s="167" t="s">
        <v>11254</v>
      </c>
      <c r="AC3284" s="176">
        <v>10000</v>
      </c>
      <c r="AD3284" s="167" t="s">
        <v>11254</v>
      </c>
      <c r="AE3284" s="176">
        <v>24</v>
      </c>
    </row>
    <row r="3285" spans="1:31">
      <c r="A3285" s="178">
        <v>108302309510</v>
      </c>
      <c r="B3285" s="166">
        <v>46175</v>
      </c>
      <c r="C3285" s="167" t="s">
        <v>3524</v>
      </c>
      <c r="D3285" s="167" t="s">
        <v>3525</v>
      </c>
      <c r="E3285" s="167" t="s">
        <v>3526</v>
      </c>
      <c r="F3285" s="167" t="s">
        <v>3501</v>
      </c>
      <c r="G3285" s="167" t="s">
        <v>3502</v>
      </c>
      <c r="H3285" s="168">
        <v>46176</v>
      </c>
      <c r="I3285" s="167"/>
      <c r="J3285" s="169">
        <v>26143</v>
      </c>
      <c r="K3285" s="167" t="s">
        <v>55</v>
      </c>
      <c r="L3285" s="169">
        <v>3</v>
      </c>
      <c r="M3285" s="167" t="s">
        <v>3504</v>
      </c>
      <c r="N3285" s="169">
        <v>502.1</v>
      </c>
      <c r="O3285" s="167" t="s">
        <v>3505</v>
      </c>
      <c r="P3285" s="167"/>
      <c r="Q3285" s="167" t="s">
        <v>3514</v>
      </c>
      <c r="R3285" s="167" t="s">
        <v>3528</v>
      </c>
      <c r="S3285" s="169">
        <v>49</v>
      </c>
      <c r="T3285" s="167" t="s">
        <v>3535</v>
      </c>
      <c r="U3285" s="169" t="s">
        <v>3536</v>
      </c>
      <c r="V3285" s="167" t="s">
        <v>7657</v>
      </c>
      <c r="W3285" s="167" t="s">
        <v>7658</v>
      </c>
      <c r="X3285" s="170" t="s">
        <v>3533</v>
      </c>
      <c r="Y3285" s="171" t="s">
        <v>3244</v>
      </c>
      <c r="Z3285" s="167" t="s">
        <v>969</v>
      </c>
      <c r="AA3285" s="176">
        <v>10000</v>
      </c>
      <c r="AB3285" s="167" t="s">
        <v>11254</v>
      </c>
      <c r="AC3285" s="176">
        <v>10000</v>
      </c>
      <c r="AD3285" s="167" t="s">
        <v>11254</v>
      </c>
      <c r="AE3285" s="176">
        <v>24</v>
      </c>
    </row>
    <row r="3286" spans="1:31">
      <c r="A3286" s="178">
        <v>108302309510</v>
      </c>
      <c r="B3286" s="166">
        <v>46175</v>
      </c>
      <c r="C3286" s="167" t="s">
        <v>3524</v>
      </c>
      <c r="D3286" s="167" t="s">
        <v>3525</v>
      </c>
      <c r="E3286" s="167" t="s">
        <v>3526</v>
      </c>
      <c r="F3286" s="167" t="s">
        <v>3501</v>
      </c>
      <c r="G3286" s="167" t="s">
        <v>3502</v>
      </c>
      <c r="H3286" s="168">
        <v>46176</v>
      </c>
      <c r="I3286" s="167"/>
      <c r="J3286" s="169">
        <v>26143</v>
      </c>
      <c r="K3286" s="167" t="s">
        <v>55</v>
      </c>
      <c r="L3286" s="169">
        <v>3</v>
      </c>
      <c r="M3286" s="167" t="s">
        <v>3504</v>
      </c>
      <c r="N3286" s="169">
        <v>502.1</v>
      </c>
      <c r="O3286" s="167" t="s">
        <v>3505</v>
      </c>
      <c r="P3286" s="167"/>
      <c r="Q3286" s="167" t="s">
        <v>3514</v>
      </c>
      <c r="R3286" s="167" t="s">
        <v>3528</v>
      </c>
      <c r="S3286" s="169">
        <v>48</v>
      </c>
      <c r="T3286" s="167" t="s">
        <v>3535</v>
      </c>
      <c r="U3286" s="169" t="s">
        <v>3536</v>
      </c>
      <c r="V3286" s="167" t="s">
        <v>7657</v>
      </c>
      <c r="W3286" s="167" t="s">
        <v>7658</v>
      </c>
      <c r="X3286" s="170" t="s">
        <v>3533</v>
      </c>
      <c r="Y3286" s="171" t="s">
        <v>3244</v>
      </c>
      <c r="Z3286" s="167" t="s">
        <v>969</v>
      </c>
      <c r="AA3286" s="176">
        <v>60000</v>
      </c>
      <c r="AB3286" s="167" t="s">
        <v>11254</v>
      </c>
      <c r="AC3286" s="176">
        <v>60000</v>
      </c>
      <c r="AD3286" s="167" t="s">
        <v>11254</v>
      </c>
      <c r="AE3286" s="176">
        <v>144</v>
      </c>
    </row>
    <row r="3287" spans="1:31">
      <c r="A3287" s="178">
        <v>108302309510</v>
      </c>
      <c r="B3287" s="166">
        <v>46175</v>
      </c>
      <c r="C3287" s="167" t="s">
        <v>3524</v>
      </c>
      <c r="D3287" s="167" t="s">
        <v>3525</v>
      </c>
      <c r="E3287" s="167" t="s">
        <v>3526</v>
      </c>
      <c r="F3287" s="167" t="s">
        <v>3501</v>
      </c>
      <c r="G3287" s="167" t="s">
        <v>3502</v>
      </c>
      <c r="H3287" s="168">
        <v>46176</v>
      </c>
      <c r="I3287" s="167"/>
      <c r="J3287" s="169">
        <v>26143</v>
      </c>
      <c r="K3287" s="167" t="s">
        <v>55</v>
      </c>
      <c r="L3287" s="169">
        <v>3</v>
      </c>
      <c r="M3287" s="167" t="s">
        <v>3504</v>
      </c>
      <c r="N3287" s="169">
        <v>502.1</v>
      </c>
      <c r="O3287" s="167" t="s">
        <v>3505</v>
      </c>
      <c r="P3287" s="167"/>
      <c r="Q3287" s="167" t="s">
        <v>3514</v>
      </c>
      <c r="R3287" s="167" t="s">
        <v>3528</v>
      </c>
      <c r="S3287" s="169">
        <v>47</v>
      </c>
      <c r="T3287" s="167" t="s">
        <v>3535</v>
      </c>
      <c r="U3287" s="169" t="s">
        <v>3536</v>
      </c>
      <c r="V3287" s="167" t="s">
        <v>7659</v>
      </c>
      <c r="W3287" s="167" t="s">
        <v>7660</v>
      </c>
      <c r="X3287" s="170" t="s">
        <v>3533</v>
      </c>
      <c r="Y3287" s="171" t="s">
        <v>3244</v>
      </c>
      <c r="Z3287" s="167" t="s">
        <v>969</v>
      </c>
      <c r="AA3287" s="176">
        <v>10000</v>
      </c>
      <c r="AB3287" s="167" t="s">
        <v>11254</v>
      </c>
      <c r="AC3287" s="176">
        <v>10000</v>
      </c>
      <c r="AD3287" s="167" t="s">
        <v>11254</v>
      </c>
      <c r="AE3287" s="176">
        <v>24</v>
      </c>
    </row>
    <row r="3288" spans="1:31">
      <c r="A3288" s="178">
        <v>108302309510</v>
      </c>
      <c r="B3288" s="166">
        <v>46175</v>
      </c>
      <c r="C3288" s="167" t="s">
        <v>3524</v>
      </c>
      <c r="D3288" s="167" t="s">
        <v>3525</v>
      </c>
      <c r="E3288" s="167" t="s">
        <v>3526</v>
      </c>
      <c r="F3288" s="167" t="s">
        <v>3501</v>
      </c>
      <c r="G3288" s="167" t="s">
        <v>3502</v>
      </c>
      <c r="H3288" s="168">
        <v>46176</v>
      </c>
      <c r="I3288" s="167"/>
      <c r="J3288" s="169">
        <v>26143</v>
      </c>
      <c r="K3288" s="167" t="s">
        <v>55</v>
      </c>
      <c r="L3288" s="169">
        <v>3</v>
      </c>
      <c r="M3288" s="167" t="s">
        <v>3504</v>
      </c>
      <c r="N3288" s="169">
        <v>502.1</v>
      </c>
      <c r="O3288" s="167" t="s">
        <v>3505</v>
      </c>
      <c r="P3288" s="167"/>
      <c r="Q3288" s="167" t="s">
        <v>3514</v>
      </c>
      <c r="R3288" s="167" t="s">
        <v>3528</v>
      </c>
      <c r="S3288" s="169">
        <v>46</v>
      </c>
      <c r="T3288" s="167" t="s">
        <v>3535</v>
      </c>
      <c r="U3288" s="169" t="s">
        <v>3536</v>
      </c>
      <c r="V3288" s="167" t="s">
        <v>7659</v>
      </c>
      <c r="W3288" s="167" t="s">
        <v>7660</v>
      </c>
      <c r="X3288" s="170" t="s">
        <v>3533</v>
      </c>
      <c r="Y3288" s="171" t="s">
        <v>3244</v>
      </c>
      <c r="Z3288" s="167" t="s">
        <v>969</v>
      </c>
      <c r="AA3288" s="176">
        <v>20000</v>
      </c>
      <c r="AB3288" s="167" t="s">
        <v>11254</v>
      </c>
      <c r="AC3288" s="176">
        <v>20000</v>
      </c>
      <c r="AD3288" s="167" t="s">
        <v>11254</v>
      </c>
      <c r="AE3288" s="176">
        <v>48</v>
      </c>
    </row>
    <row r="3289" spans="1:31">
      <c r="A3289" s="178">
        <v>108302309510</v>
      </c>
      <c r="B3289" s="166">
        <v>46175</v>
      </c>
      <c r="C3289" s="167" t="s">
        <v>3524</v>
      </c>
      <c r="D3289" s="167" t="s">
        <v>3525</v>
      </c>
      <c r="E3289" s="167" t="s">
        <v>3526</v>
      </c>
      <c r="F3289" s="167" t="s">
        <v>3501</v>
      </c>
      <c r="G3289" s="167" t="s">
        <v>3502</v>
      </c>
      <c r="H3289" s="168">
        <v>46176</v>
      </c>
      <c r="I3289" s="167"/>
      <c r="J3289" s="169">
        <v>26143</v>
      </c>
      <c r="K3289" s="167" t="s">
        <v>55</v>
      </c>
      <c r="L3289" s="169">
        <v>3</v>
      </c>
      <c r="M3289" s="167" t="s">
        <v>3504</v>
      </c>
      <c r="N3289" s="169">
        <v>502.1</v>
      </c>
      <c r="O3289" s="167" t="s">
        <v>3505</v>
      </c>
      <c r="P3289" s="167"/>
      <c r="Q3289" s="167" t="s">
        <v>3514</v>
      </c>
      <c r="R3289" s="167" t="s">
        <v>3528</v>
      </c>
      <c r="S3289" s="169">
        <v>45</v>
      </c>
      <c r="T3289" s="167" t="s">
        <v>3535</v>
      </c>
      <c r="U3289" s="169" t="s">
        <v>3536</v>
      </c>
      <c r="V3289" s="167" t="s">
        <v>7661</v>
      </c>
      <c r="W3289" s="167" t="s">
        <v>4369</v>
      </c>
      <c r="X3289" s="170" t="s">
        <v>3533</v>
      </c>
      <c r="Y3289" s="171" t="s">
        <v>3244</v>
      </c>
      <c r="Z3289" s="167" t="s">
        <v>969</v>
      </c>
      <c r="AA3289" s="176">
        <v>440000</v>
      </c>
      <c r="AB3289" s="167" t="s">
        <v>11254</v>
      </c>
      <c r="AC3289" s="176">
        <v>440000</v>
      </c>
      <c r="AD3289" s="167" t="s">
        <v>11254</v>
      </c>
      <c r="AE3289" s="176">
        <v>1012</v>
      </c>
    </row>
    <row r="3290" spans="1:31">
      <c r="A3290" s="178">
        <v>108302309510</v>
      </c>
      <c r="B3290" s="166">
        <v>46175</v>
      </c>
      <c r="C3290" s="167" t="s">
        <v>3524</v>
      </c>
      <c r="D3290" s="167" t="s">
        <v>3525</v>
      </c>
      <c r="E3290" s="167" t="s">
        <v>3526</v>
      </c>
      <c r="F3290" s="167" t="s">
        <v>3501</v>
      </c>
      <c r="G3290" s="167" t="s">
        <v>3502</v>
      </c>
      <c r="H3290" s="168">
        <v>46176</v>
      </c>
      <c r="I3290" s="167"/>
      <c r="J3290" s="169">
        <v>26143</v>
      </c>
      <c r="K3290" s="167" t="s">
        <v>55</v>
      </c>
      <c r="L3290" s="169">
        <v>3</v>
      </c>
      <c r="M3290" s="167" t="s">
        <v>3504</v>
      </c>
      <c r="N3290" s="169">
        <v>502.1</v>
      </c>
      <c r="O3290" s="167" t="s">
        <v>3505</v>
      </c>
      <c r="P3290" s="167"/>
      <c r="Q3290" s="167" t="s">
        <v>3514</v>
      </c>
      <c r="R3290" s="167" t="s">
        <v>3528</v>
      </c>
      <c r="S3290" s="169">
        <v>44</v>
      </c>
      <c r="T3290" s="167" t="s">
        <v>3535</v>
      </c>
      <c r="U3290" s="169" t="s">
        <v>3536</v>
      </c>
      <c r="V3290" s="167" t="s">
        <v>6337</v>
      </c>
      <c r="W3290" s="167" t="s">
        <v>6338</v>
      </c>
      <c r="X3290" s="170" t="s">
        <v>3533</v>
      </c>
      <c r="Y3290" s="171" t="s">
        <v>3244</v>
      </c>
      <c r="Z3290" s="167" t="s">
        <v>969</v>
      </c>
      <c r="AA3290" s="176">
        <v>20000</v>
      </c>
      <c r="AB3290" s="167" t="s">
        <v>11254</v>
      </c>
      <c r="AC3290" s="176">
        <v>20000</v>
      </c>
      <c r="AD3290" s="167" t="s">
        <v>11254</v>
      </c>
      <c r="AE3290" s="176">
        <v>48</v>
      </c>
    </row>
    <row r="3291" spans="1:31">
      <c r="A3291" s="178">
        <v>108302309510</v>
      </c>
      <c r="B3291" s="166">
        <v>46175</v>
      </c>
      <c r="C3291" s="167" t="s">
        <v>3524</v>
      </c>
      <c r="D3291" s="167" t="s">
        <v>3525</v>
      </c>
      <c r="E3291" s="167" t="s">
        <v>3526</v>
      </c>
      <c r="F3291" s="167" t="s">
        <v>3501</v>
      </c>
      <c r="G3291" s="167" t="s">
        <v>3502</v>
      </c>
      <c r="H3291" s="168">
        <v>46176</v>
      </c>
      <c r="I3291" s="167"/>
      <c r="J3291" s="169">
        <v>26143</v>
      </c>
      <c r="K3291" s="167" t="s">
        <v>55</v>
      </c>
      <c r="L3291" s="169">
        <v>3</v>
      </c>
      <c r="M3291" s="167" t="s">
        <v>3504</v>
      </c>
      <c r="N3291" s="169">
        <v>502.1</v>
      </c>
      <c r="O3291" s="167" t="s">
        <v>3505</v>
      </c>
      <c r="P3291" s="167"/>
      <c r="Q3291" s="167" t="s">
        <v>3514</v>
      </c>
      <c r="R3291" s="167" t="s">
        <v>3528</v>
      </c>
      <c r="S3291" s="169">
        <v>43</v>
      </c>
      <c r="T3291" s="167" t="s">
        <v>3560</v>
      </c>
      <c r="U3291" s="169" t="s">
        <v>3561</v>
      </c>
      <c r="V3291" s="167" t="s">
        <v>5250</v>
      </c>
      <c r="W3291" s="167" t="s">
        <v>5251</v>
      </c>
      <c r="X3291" s="170" t="s">
        <v>3533</v>
      </c>
      <c r="Y3291" s="171" t="s">
        <v>3244</v>
      </c>
      <c r="Z3291" s="167" t="s">
        <v>969</v>
      </c>
      <c r="AA3291" s="176">
        <v>52000</v>
      </c>
      <c r="AB3291" s="167" t="s">
        <v>11254</v>
      </c>
      <c r="AC3291" s="176">
        <v>52000</v>
      </c>
      <c r="AD3291" s="167" t="s">
        <v>11254</v>
      </c>
      <c r="AE3291" s="176">
        <v>613.6</v>
      </c>
    </row>
    <row r="3292" spans="1:31">
      <c r="A3292" s="178">
        <v>108302309510</v>
      </c>
      <c r="B3292" s="166">
        <v>46175</v>
      </c>
      <c r="C3292" s="167" t="s">
        <v>3524</v>
      </c>
      <c r="D3292" s="167" t="s">
        <v>3525</v>
      </c>
      <c r="E3292" s="167" t="s">
        <v>3526</v>
      </c>
      <c r="F3292" s="167" t="s">
        <v>3501</v>
      </c>
      <c r="G3292" s="167" t="s">
        <v>3502</v>
      </c>
      <c r="H3292" s="168">
        <v>46176</v>
      </c>
      <c r="I3292" s="167"/>
      <c r="J3292" s="169">
        <v>26143</v>
      </c>
      <c r="K3292" s="167" t="s">
        <v>55</v>
      </c>
      <c r="L3292" s="169">
        <v>3</v>
      </c>
      <c r="M3292" s="167" t="s">
        <v>3504</v>
      </c>
      <c r="N3292" s="169">
        <v>502.1</v>
      </c>
      <c r="O3292" s="167" t="s">
        <v>3505</v>
      </c>
      <c r="P3292" s="167"/>
      <c r="Q3292" s="167" t="s">
        <v>3514</v>
      </c>
      <c r="R3292" s="167" t="s">
        <v>3528</v>
      </c>
      <c r="S3292" s="169">
        <v>42</v>
      </c>
      <c r="T3292" s="167" t="s">
        <v>3535</v>
      </c>
      <c r="U3292" s="169" t="s">
        <v>3536</v>
      </c>
      <c r="V3292" s="167" t="s">
        <v>6349</v>
      </c>
      <c r="W3292" s="167" t="s">
        <v>6350</v>
      </c>
      <c r="X3292" s="170" t="s">
        <v>3533</v>
      </c>
      <c r="Y3292" s="171" t="s">
        <v>3244</v>
      </c>
      <c r="Z3292" s="167" t="s">
        <v>969</v>
      </c>
      <c r="AA3292" s="176">
        <v>1000000</v>
      </c>
      <c r="AB3292" s="167" t="s">
        <v>11254</v>
      </c>
      <c r="AC3292" s="176">
        <v>1000000</v>
      </c>
      <c r="AD3292" s="167" t="s">
        <v>11254</v>
      </c>
      <c r="AE3292" s="176">
        <v>2250</v>
      </c>
    </row>
    <row r="3293" spans="1:31">
      <c r="A3293" s="178">
        <v>108302309510</v>
      </c>
      <c r="B3293" s="166">
        <v>46175</v>
      </c>
      <c r="C3293" s="167" t="s">
        <v>3524</v>
      </c>
      <c r="D3293" s="167" t="s">
        <v>3525</v>
      </c>
      <c r="E3293" s="167" t="s">
        <v>3526</v>
      </c>
      <c r="F3293" s="167" t="s">
        <v>3501</v>
      </c>
      <c r="G3293" s="167" t="s">
        <v>3502</v>
      </c>
      <c r="H3293" s="168">
        <v>46176</v>
      </c>
      <c r="I3293" s="167"/>
      <c r="J3293" s="169">
        <v>26143</v>
      </c>
      <c r="K3293" s="167" t="s">
        <v>55</v>
      </c>
      <c r="L3293" s="169">
        <v>3</v>
      </c>
      <c r="M3293" s="167" t="s">
        <v>3504</v>
      </c>
      <c r="N3293" s="169">
        <v>502.1</v>
      </c>
      <c r="O3293" s="167" t="s">
        <v>3505</v>
      </c>
      <c r="P3293" s="167"/>
      <c r="Q3293" s="167" t="s">
        <v>3514</v>
      </c>
      <c r="R3293" s="167" t="s">
        <v>3528</v>
      </c>
      <c r="S3293" s="169">
        <v>41</v>
      </c>
      <c r="T3293" s="167" t="s">
        <v>3535</v>
      </c>
      <c r="U3293" s="169" t="s">
        <v>3536</v>
      </c>
      <c r="V3293" s="167" t="s">
        <v>6948</v>
      </c>
      <c r="W3293" s="167" t="s">
        <v>6949</v>
      </c>
      <c r="X3293" s="170" t="s">
        <v>3533</v>
      </c>
      <c r="Y3293" s="171" t="s">
        <v>3244</v>
      </c>
      <c r="Z3293" s="167" t="s">
        <v>969</v>
      </c>
      <c r="AA3293" s="176">
        <v>340000</v>
      </c>
      <c r="AB3293" s="167" t="s">
        <v>11254</v>
      </c>
      <c r="AC3293" s="176">
        <v>340000</v>
      </c>
      <c r="AD3293" s="167" t="s">
        <v>11254</v>
      </c>
      <c r="AE3293" s="176">
        <v>782</v>
      </c>
    </row>
    <row r="3294" spans="1:31">
      <c r="A3294" s="178">
        <v>108302309510</v>
      </c>
      <c r="B3294" s="166">
        <v>46175</v>
      </c>
      <c r="C3294" s="167" t="s">
        <v>3524</v>
      </c>
      <c r="D3294" s="167" t="s">
        <v>3525</v>
      </c>
      <c r="E3294" s="167" t="s">
        <v>3526</v>
      </c>
      <c r="F3294" s="167" t="s">
        <v>3501</v>
      </c>
      <c r="G3294" s="167" t="s">
        <v>3502</v>
      </c>
      <c r="H3294" s="168">
        <v>46176</v>
      </c>
      <c r="I3294" s="167"/>
      <c r="J3294" s="169">
        <v>26143</v>
      </c>
      <c r="K3294" s="167" t="s">
        <v>55</v>
      </c>
      <c r="L3294" s="169">
        <v>3</v>
      </c>
      <c r="M3294" s="167" t="s">
        <v>3504</v>
      </c>
      <c r="N3294" s="169">
        <v>502.1</v>
      </c>
      <c r="O3294" s="167" t="s">
        <v>3505</v>
      </c>
      <c r="P3294" s="167"/>
      <c r="Q3294" s="167" t="s">
        <v>3514</v>
      </c>
      <c r="R3294" s="167" t="s">
        <v>3528</v>
      </c>
      <c r="S3294" s="169">
        <v>40</v>
      </c>
      <c r="T3294" s="167" t="s">
        <v>3560</v>
      </c>
      <c r="U3294" s="169" t="s">
        <v>3561</v>
      </c>
      <c r="V3294" s="167" t="s">
        <v>4068</v>
      </c>
      <c r="W3294" s="167" t="s">
        <v>4069</v>
      </c>
      <c r="X3294" s="170" t="s">
        <v>160</v>
      </c>
      <c r="Y3294" s="171" t="s">
        <v>3244</v>
      </c>
      <c r="Z3294" s="167" t="s">
        <v>969</v>
      </c>
      <c r="AA3294" s="176">
        <v>10000</v>
      </c>
      <c r="AB3294" s="167" t="s">
        <v>11254</v>
      </c>
      <c r="AC3294" s="176">
        <v>10000</v>
      </c>
      <c r="AD3294" s="167" t="s">
        <v>11254</v>
      </c>
      <c r="AE3294" s="176">
        <v>17.2</v>
      </c>
    </row>
    <row r="3295" spans="1:31">
      <c r="A3295" s="178">
        <v>108302309510</v>
      </c>
      <c r="B3295" s="166">
        <v>46175</v>
      </c>
      <c r="C3295" s="167" t="s">
        <v>3524</v>
      </c>
      <c r="D3295" s="167" t="s">
        <v>3525</v>
      </c>
      <c r="E3295" s="167" t="s">
        <v>3526</v>
      </c>
      <c r="F3295" s="167" t="s">
        <v>3501</v>
      </c>
      <c r="G3295" s="167" t="s">
        <v>3502</v>
      </c>
      <c r="H3295" s="168">
        <v>46176</v>
      </c>
      <c r="I3295" s="167"/>
      <c r="J3295" s="169">
        <v>26143</v>
      </c>
      <c r="K3295" s="167" t="s">
        <v>55</v>
      </c>
      <c r="L3295" s="169">
        <v>3</v>
      </c>
      <c r="M3295" s="167" t="s">
        <v>3504</v>
      </c>
      <c r="N3295" s="169">
        <v>502.1</v>
      </c>
      <c r="O3295" s="167" t="s">
        <v>3505</v>
      </c>
      <c r="P3295" s="167"/>
      <c r="Q3295" s="167" t="s">
        <v>3514</v>
      </c>
      <c r="R3295" s="167" t="s">
        <v>3528</v>
      </c>
      <c r="S3295" s="169">
        <v>39</v>
      </c>
      <c r="T3295" s="167" t="s">
        <v>3529</v>
      </c>
      <c r="U3295" s="169" t="s">
        <v>3530</v>
      </c>
      <c r="V3295" s="167" t="s">
        <v>7662</v>
      </c>
      <c r="W3295" s="167" t="s">
        <v>7663</v>
      </c>
      <c r="X3295" s="170" t="s">
        <v>157</v>
      </c>
      <c r="Y3295" s="171" t="s">
        <v>3244</v>
      </c>
      <c r="Z3295" s="167" t="s">
        <v>969</v>
      </c>
      <c r="AA3295" s="176">
        <v>5000</v>
      </c>
      <c r="AB3295" s="167" t="s">
        <v>11254</v>
      </c>
      <c r="AC3295" s="176">
        <v>5000</v>
      </c>
      <c r="AD3295" s="167" t="s">
        <v>11254</v>
      </c>
      <c r="AE3295" s="176">
        <v>7300</v>
      </c>
    </row>
    <row r="3296" spans="1:31">
      <c r="A3296" s="178">
        <v>108302309510</v>
      </c>
      <c r="B3296" s="166">
        <v>46175</v>
      </c>
      <c r="C3296" s="167" t="s">
        <v>3524</v>
      </c>
      <c r="D3296" s="167" t="s">
        <v>3525</v>
      </c>
      <c r="E3296" s="167" t="s">
        <v>3526</v>
      </c>
      <c r="F3296" s="167" t="s">
        <v>3501</v>
      </c>
      <c r="G3296" s="167" t="s">
        <v>3502</v>
      </c>
      <c r="H3296" s="168">
        <v>46176</v>
      </c>
      <c r="I3296" s="167"/>
      <c r="J3296" s="169">
        <v>26143</v>
      </c>
      <c r="K3296" s="167" t="s">
        <v>55</v>
      </c>
      <c r="L3296" s="169">
        <v>3</v>
      </c>
      <c r="M3296" s="167" t="s">
        <v>3504</v>
      </c>
      <c r="N3296" s="169">
        <v>502.1</v>
      </c>
      <c r="O3296" s="167" t="s">
        <v>3505</v>
      </c>
      <c r="P3296" s="167"/>
      <c r="Q3296" s="167" t="s">
        <v>3514</v>
      </c>
      <c r="R3296" s="167" t="s">
        <v>3528</v>
      </c>
      <c r="S3296" s="169">
        <v>38</v>
      </c>
      <c r="T3296" s="167" t="s">
        <v>3540</v>
      </c>
      <c r="U3296" s="169" t="s">
        <v>3541</v>
      </c>
      <c r="V3296" s="167" t="s">
        <v>4977</v>
      </c>
      <c r="W3296" s="167" t="s">
        <v>4978</v>
      </c>
      <c r="X3296" s="170" t="s">
        <v>3533</v>
      </c>
      <c r="Y3296" s="171" t="s">
        <v>3244</v>
      </c>
      <c r="Z3296" s="167" t="s">
        <v>969</v>
      </c>
      <c r="AA3296" s="176">
        <v>3000</v>
      </c>
      <c r="AB3296" s="167" t="s">
        <v>11254</v>
      </c>
      <c r="AC3296" s="176">
        <v>3000</v>
      </c>
      <c r="AD3296" s="167" t="s">
        <v>11254</v>
      </c>
      <c r="AE3296" s="176">
        <v>318</v>
      </c>
    </row>
    <row r="3297" spans="1:31">
      <c r="A3297" s="178">
        <v>108302309510</v>
      </c>
      <c r="B3297" s="166">
        <v>46175</v>
      </c>
      <c r="C3297" s="167" t="s">
        <v>3524</v>
      </c>
      <c r="D3297" s="167" t="s">
        <v>3525</v>
      </c>
      <c r="E3297" s="167" t="s">
        <v>3526</v>
      </c>
      <c r="F3297" s="167" t="s">
        <v>3501</v>
      </c>
      <c r="G3297" s="167" t="s">
        <v>3502</v>
      </c>
      <c r="H3297" s="168">
        <v>46176</v>
      </c>
      <c r="I3297" s="167"/>
      <c r="J3297" s="169">
        <v>26143</v>
      </c>
      <c r="K3297" s="167" t="s">
        <v>55</v>
      </c>
      <c r="L3297" s="169">
        <v>3</v>
      </c>
      <c r="M3297" s="167" t="s">
        <v>3504</v>
      </c>
      <c r="N3297" s="169">
        <v>502.1</v>
      </c>
      <c r="O3297" s="167" t="s">
        <v>3505</v>
      </c>
      <c r="P3297" s="167"/>
      <c r="Q3297" s="167" t="s">
        <v>3514</v>
      </c>
      <c r="R3297" s="167" t="s">
        <v>3528</v>
      </c>
      <c r="S3297" s="169">
        <v>37</v>
      </c>
      <c r="T3297" s="167" t="s">
        <v>3540</v>
      </c>
      <c r="U3297" s="169" t="s">
        <v>3541</v>
      </c>
      <c r="V3297" s="167" t="s">
        <v>5776</v>
      </c>
      <c r="W3297" s="167" t="s">
        <v>5777</v>
      </c>
      <c r="X3297" s="170" t="s">
        <v>3533</v>
      </c>
      <c r="Y3297" s="171" t="s">
        <v>3244</v>
      </c>
      <c r="Z3297" s="167" t="s">
        <v>969</v>
      </c>
      <c r="AA3297" s="176">
        <v>6000</v>
      </c>
      <c r="AB3297" s="167" t="s">
        <v>11254</v>
      </c>
      <c r="AC3297" s="176">
        <v>6000</v>
      </c>
      <c r="AD3297" s="167" t="s">
        <v>11254</v>
      </c>
      <c r="AE3297" s="176">
        <v>84</v>
      </c>
    </row>
    <row r="3298" spans="1:31">
      <c r="A3298" s="178">
        <v>108302309510</v>
      </c>
      <c r="B3298" s="166">
        <v>46175</v>
      </c>
      <c r="C3298" s="167" t="s">
        <v>3524</v>
      </c>
      <c r="D3298" s="167" t="s">
        <v>3525</v>
      </c>
      <c r="E3298" s="167" t="s">
        <v>3526</v>
      </c>
      <c r="F3298" s="167" t="s">
        <v>3501</v>
      </c>
      <c r="G3298" s="167" t="s">
        <v>3502</v>
      </c>
      <c r="H3298" s="168">
        <v>46176</v>
      </c>
      <c r="I3298" s="167"/>
      <c r="J3298" s="169">
        <v>26143</v>
      </c>
      <c r="K3298" s="167" t="s">
        <v>55</v>
      </c>
      <c r="L3298" s="169">
        <v>3</v>
      </c>
      <c r="M3298" s="167" t="s">
        <v>3504</v>
      </c>
      <c r="N3298" s="169">
        <v>502.1</v>
      </c>
      <c r="O3298" s="167" t="s">
        <v>3505</v>
      </c>
      <c r="P3298" s="167"/>
      <c r="Q3298" s="167" t="s">
        <v>3514</v>
      </c>
      <c r="R3298" s="167" t="s">
        <v>3528</v>
      </c>
      <c r="S3298" s="169">
        <v>36</v>
      </c>
      <c r="T3298" s="167" t="s">
        <v>3560</v>
      </c>
      <c r="U3298" s="169" t="s">
        <v>3561</v>
      </c>
      <c r="V3298" s="167" t="s">
        <v>5933</v>
      </c>
      <c r="W3298" s="167" t="s">
        <v>5934</v>
      </c>
      <c r="X3298" s="170" t="s">
        <v>157</v>
      </c>
      <c r="Y3298" s="171" t="s">
        <v>3244</v>
      </c>
      <c r="Z3298" s="167" t="s">
        <v>969</v>
      </c>
      <c r="AA3298" s="176">
        <v>195000</v>
      </c>
      <c r="AB3298" s="167" t="s">
        <v>11254</v>
      </c>
      <c r="AC3298" s="176">
        <v>195000</v>
      </c>
      <c r="AD3298" s="167" t="s">
        <v>11254</v>
      </c>
      <c r="AE3298" s="176">
        <v>117</v>
      </c>
    </row>
    <row r="3299" spans="1:31">
      <c r="A3299" s="178">
        <v>108302309510</v>
      </c>
      <c r="B3299" s="166">
        <v>46175</v>
      </c>
      <c r="C3299" s="167" t="s">
        <v>3524</v>
      </c>
      <c r="D3299" s="167" t="s">
        <v>3525</v>
      </c>
      <c r="E3299" s="167" t="s">
        <v>3526</v>
      </c>
      <c r="F3299" s="167" t="s">
        <v>3501</v>
      </c>
      <c r="G3299" s="167" t="s">
        <v>3502</v>
      </c>
      <c r="H3299" s="168">
        <v>46176</v>
      </c>
      <c r="I3299" s="167"/>
      <c r="J3299" s="169">
        <v>26143</v>
      </c>
      <c r="K3299" s="167" t="s">
        <v>55</v>
      </c>
      <c r="L3299" s="169">
        <v>3</v>
      </c>
      <c r="M3299" s="167" t="s">
        <v>3504</v>
      </c>
      <c r="N3299" s="169">
        <v>502.1</v>
      </c>
      <c r="O3299" s="167" t="s">
        <v>3505</v>
      </c>
      <c r="P3299" s="167"/>
      <c r="Q3299" s="167" t="s">
        <v>3514</v>
      </c>
      <c r="R3299" s="167" t="s">
        <v>3528</v>
      </c>
      <c r="S3299" s="169">
        <v>35</v>
      </c>
      <c r="T3299" s="167" t="s">
        <v>3535</v>
      </c>
      <c r="U3299" s="169" t="s">
        <v>3536</v>
      </c>
      <c r="V3299" s="167" t="s">
        <v>6730</v>
      </c>
      <c r="W3299" s="167" t="s">
        <v>6731</v>
      </c>
      <c r="X3299" s="170" t="s">
        <v>165</v>
      </c>
      <c r="Y3299" s="171" t="s">
        <v>3244</v>
      </c>
      <c r="Z3299" s="167" t="s">
        <v>969</v>
      </c>
      <c r="AA3299" s="176">
        <v>5000</v>
      </c>
      <c r="AB3299" s="167" t="s">
        <v>11254</v>
      </c>
      <c r="AC3299" s="176">
        <v>5000</v>
      </c>
      <c r="AD3299" s="167" t="s">
        <v>11254</v>
      </c>
      <c r="AE3299" s="176">
        <v>1345.5</v>
      </c>
    </row>
    <row r="3300" spans="1:31">
      <c r="A3300" s="178">
        <v>108302309510</v>
      </c>
      <c r="B3300" s="166">
        <v>46175</v>
      </c>
      <c r="C3300" s="167" t="s">
        <v>3524</v>
      </c>
      <c r="D3300" s="167" t="s">
        <v>3525</v>
      </c>
      <c r="E3300" s="167" t="s">
        <v>3526</v>
      </c>
      <c r="F3300" s="167" t="s">
        <v>3501</v>
      </c>
      <c r="G3300" s="167" t="s">
        <v>3502</v>
      </c>
      <c r="H3300" s="168">
        <v>46176</v>
      </c>
      <c r="I3300" s="167"/>
      <c r="J3300" s="169">
        <v>26143</v>
      </c>
      <c r="K3300" s="167" t="s">
        <v>55</v>
      </c>
      <c r="L3300" s="169">
        <v>3</v>
      </c>
      <c r="M3300" s="167" t="s">
        <v>3504</v>
      </c>
      <c r="N3300" s="169">
        <v>502.1</v>
      </c>
      <c r="O3300" s="167" t="s">
        <v>3505</v>
      </c>
      <c r="P3300" s="167"/>
      <c r="Q3300" s="167" t="s">
        <v>3514</v>
      </c>
      <c r="R3300" s="167" t="s">
        <v>3528</v>
      </c>
      <c r="S3300" s="169">
        <v>34</v>
      </c>
      <c r="T3300" s="167" t="s">
        <v>3529</v>
      </c>
      <c r="U3300" s="169" t="s">
        <v>3530</v>
      </c>
      <c r="V3300" s="167" t="s">
        <v>4072</v>
      </c>
      <c r="W3300" s="167" t="s">
        <v>4073</v>
      </c>
      <c r="X3300" s="170" t="s">
        <v>3533</v>
      </c>
      <c r="Y3300" s="171" t="s">
        <v>3244</v>
      </c>
      <c r="Z3300" s="167" t="s">
        <v>969</v>
      </c>
      <c r="AA3300" s="176">
        <v>3000</v>
      </c>
      <c r="AB3300" s="167" t="s">
        <v>11254</v>
      </c>
      <c r="AC3300" s="176">
        <v>3000</v>
      </c>
      <c r="AD3300" s="167" t="s">
        <v>11254</v>
      </c>
      <c r="AE3300" s="176">
        <v>88400.1</v>
      </c>
    </row>
    <row r="3301" spans="1:31">
      <c r="A3301" s="178">
        <v>108302309510</v>
      </c>
      <c r="B3301" s="166">
        <v>46175</v>
      </c>
      <c r="C3301" s="167" t="s">
        <v>3524</v>
      </c>
      <c r="D3301" s="167" t="s">
        <v>3525</v>
      </c>
      <c r="E3301" s="167" t="s">
        <v>3526</v>
      </c>
      <c r="F3301" s="167" t="s">
        <v>3501</v>
      </c>
      <c r="G3301" s="167" t="s">
        <v>3502</v>
      </c>
      <c r="H3301" s="168">
        <v>46176</v>
      </c>
      <c r="I3301" s="167"/>
      <c r="J3301" s="169">
        <v>26143</v>
      </c>
      <c r="K3301" s="167" t="s">
        <v>55</v>
      </c>
      <c r="L3301" s="169">
        <v>3</v>
      </c>
      <c r="M3301" s="167" t="s">
        <v>3504</v>
      </c>
      <c r="N3301" s="169">
        <v>502.1</v>
      </c>
      <c r="O3301" s="167" t="s">
        <v>3505</v>
      </c>
      <c r="P3301" s="167"/>
      <c r="Q3301" s="167" t="s">
        <v>3514</v>
      </c>
      <c r="R3301" s="167" t="s">
        <v>3528</v>
      </c>
      <c r="S3301" s="169">
        <v>33</v>
      </c>
      <c r="T3301" s="167" t="s">
        <v>3540</v>
      </c>
      <c r="U3301" s="169" t="s">
        <v>3541</v>
      </c>
      <c r="V3301" s="167" t="s">
        <v>7664</v>
      </c>
      <c r="W3301" s="167" t="s">
        <v>3976</v>
      </c>
      <c r="X3301" s="170" t="s">
        <v>159</v>
      </c>
      <c r="Y3301" s="171" t="s">
        <v>3244</v>
      </c>
      <c r="Z3301" s="167" t="s">
        <v>969</v>
      </c>
      <c r="AA3301" s="176">
        <v>15000</v>
      </c>
      <c r="AB3301" s="167" t="s">
        <v>11254</v>
      </c>
      <c r="AC3301" s="176">
        <v>15000</v>
      </c>
      <c r="AD3301" s="167" t="s">
        <v>11254</v>
      </c>
      <c r="AE3301" s="176">
        <v>360</v>
      </c>
    </row>
    <row r="3302" spans="1:31">
      <c r="A3302" s="178">
        <v>108302309510</v>
      </c>
      <c r="B3302" s="166">
        <v>46175</v>
      </c>
      <c r="C3302" s="167" t="s">
        <v>3524</v>
      </c>
      <c r="D3302" s="167" t="s">
        <v>3525</v>
      </c>
      <c r="E3302" s="167" t="s">
        <v>3526</v>
      </c>
      <c r="F3302" s="167" t="s">
        <v>3501</v>
      </c>
      <c r="G3302" s="167" t="s">
        <v>3502</v>
      </c>
      <c r="H3302" s="168">
        <v>46176</v>
      </c>
      <c r="I3302" s="167"/>
      <c r="J3302" s="169">
        <v>26143</v>
      </c>
      <c r="K3302" s="167" t="s">
        <v>55</v>
      </c>
      <c r="L3302" s="169">
        <v>3</v>
      </c>
      <c r="M3302" s="167" t="s">
        <v>3504</v>
      </c>
      <c r="N3302" s="169">
        <v>502.1</v>
      </c>
      <c r="O3302" s="167" t="s">
        <v>3505</v>
      </c>
      <c r="P3302" s="167"/>
      <c r="Q3302" s="167" t="s">
        <v>3514</v>
      </c>
      <c r="R3302" s="167" t="s">
        <v>3528</v>
      </c>
      <c r="S3302" s="169">
        <v>32</v>
      </c>
      <c r="T3302" s="167" t="s">
        <v>3717</v>
      </c>
      <c r="U3302" s="169" t="s">
        <v>3718</v>
      </c>
      <c r="V3302" s="167" t="s">
        <v>6301</v>
      </c>
      <c r="W3302" s="167" t="s">
        <v>6302</v>
      </c>
      <c r="X3302" s="170" t="s">
        <v>3533</v>
      </c>
      <c r="Y3302" s="171" t="s">
        <v>3244</v>
      </c>
      <c r="Z3302" s="167" t="s">
        <v>969</v>
      </c>
      <c r="AA3302" s="176">
        <v>1500</v>
      </c>
      <c r="AB3302" s="167" t="s">
        <v>11254</v>
      </c>
      <c r="AC3302" s="176">
        <v>1500</v>
      </c>
      <c r="AD3302" s="167" t="s">
        <v>11254</v>
      </c>
      <c r="AE3302" s="176">
        <v>393.66</v>
      </c>
    </row>
    <row r="3303" spans="1:31">
      <c r="A3303" s="178">
        <v>108302309510</v>
      </c>
      <c r="B3303" s="166">
        <v>46175</v>
      </c>
      <c r="C3303" s="167" t="s">
        <v>3524</v>
      </c>
      <c r="D3303" s="167" t="s">
        <v>3525</v>
      </c>
      <c r="E3303" s="167" t="s">
        <v>3526</v>
      </c>
      <c r="F3303" s="167" t="s">
        <v>3501</v>
      </c>
      <c r="G3303" s="167" t="s">
        <v>3502</v>
      </c>
      <c r="H3303" s="168">
        <v>46176</v>
      </c>
      <c r="I3303" s="167"/>
      <c r="J3303" s="169">
        <v>26143</v>
      </c>
      <c r="K3303" s="167" t="s">
        <v>55</v>
      </c>
      <c r="L3303" s="169">
        <v>3</v>
      </c>
      <c r="M3303" s="167" t="s">
        <v>3504</v>
      </c>
      <c r="N3303" s="169">
        <v>502.1</v>
      </c>
      <c r="O3303" s="167" t="s">
        <v>3505</v>
      </c>
      <c r="P3303" s="167"/>
      <c r="Q3303" s="167" t="s">
        <v>3514</v>
      </c>
      <c r="R3303" s="167" t="s">
        <v>3528</v>
      </c>
      <c r="S3303" s="169">
        <v>31</v>
      </c>
      <c r="T3303" s="167" t="s">
        <v>3535</v>
      </c>
      <c r="U3303" s="169" t="s">
        <v>3536</v>
      </c>
      <c r="V3303" s="167" t="s">
        <v>6959</v>
      </c>
      <c r="W3303" s="167" t="s">
        <v>6960</v>
      </c>
      <c r="X3303" s="170" t="s">
        <v>3533</v>
      </c>
      <c r="Y3303" s="171" t="s">
        <v>3244</v>
      </c>
      <c r="Z3303" s="167" t="s">
        <v>969</v>
      </c>
      <c r="AA3303" s="176">
        <v>15000</v>
      </c>
      <c r="AB3303" s="167" t="s">
        <v>11254</v>
      </c>
      <c r="AC3303" s="176">
        <v>15000</v>
      </c>
      <c r="AD3303" s="167" t="s">
        <v>11254</v>
      </c>
      <c r="AE3303" s="176">
        <v>880.5</v>
      </c>
    </row>
    <row r="3304" spans="1:31">
      <c r="A3304" s="178">
        <v>108302309510</v>
      </c>
      <c r="B3304" s="166">
        <v>46175</v>
      </c>
      <c r="C3304" s="167" t="s">
        <v>3524</v>
      </c>
      <c r="D3304" s="167" t="s">
        <v>3525</v>
      </c>
      <c r="E3304" s="167" t="s">
        <v>3526</v>
      </c>
      <c r="F3304" s="167" t="s">
        <v>3501</v>
      </c>
      <c r="G3304" s="167" t="s">
        <v>3502</v>
      </c>
      <c r="H3304" s="168">
        <v>46176</v>
      </c>
      <c r="I3304" s="167"/>
      <c r="J3304" s="169">
        <v>26143</v>
      </c>
      <c r="K3304" s="167" t="s">
        <v>55</v>
      </c>
      <c r="L3304" s="169">
        <v>3</v>
      </c>
      <c r="M3304" s="167" t="s">
        <v>3504</v>
      </c>
      <c r="N3304" s="169">
        <v>502.1</v>
      </c>
      <c r="O3304" s="167" t="s">
        <v>3505</v>
      </c>
      <c r="P3304" s="167"/>
      <c r="Q3304" s="167" t="s">
        <v>3514</v>
      </c>
      <c r="R3304" s="167" t="s">
        <v>3528</v>
      </c>
      <c r="S3304" s="169">
        <v>30</v>
      </c>
      <c r="T3304" s="167" t="s">
        <v>3540</v>
      </c>
      <c r="U3304" s="169" t="s">
        <v>3541</v>
      </c>
      <c r="V3304" s="167" t="s">
        <v>5788</v>
      </c>
      <c r="W3304" s="167" t="s">
        <v>5789</v>
      </c>
      <c r="X3304" s="170" t="s">
        <v>3533</v>
      </c>
      <c r="Y3304" s="171" t="s">
        <v>3244</v>
      </c>
      <c r="Z3304" s="167" t="s">
        <v>969</v>
      </c>
      <c r="AA3304" s="176">
        <v>90000</v>
      </c>
      <c r="AB3304" s="167" t="s">
        <v>11254</v>
      </c>
      <c r="AC3304" s="176">
        <v>90000</v>
      </c>
      <c r="AD3304" s="167" t="s">
        <v>11254</v>
      </c>
      <c r="AE3304" s="176">
        <v>2331</v>
      </c>
    </row>
    <row r="3305" spans="1:31">
      <c r="A3305" s="178">
        <v>108302309510</v>
      </c>
      <c r="B3305" s="166">
        <v>46175</v>
      </c>
      <c r="C3305" s="167" t="s">
        <v>3524</v>
      </c>
      <c r="D3305" s="167" t="s">
        <v>3525</v>
      </c>
      <c r="E3305" s="167" t="s">
        <v>3526</v>
      </c>
      <c r="F3305" s="167" t="s">
        <v>3501</v>
      </c>
      <c r="G3305" s="167" t="s">
        <v>3502</v>
      </c>
      <c r="H3305" s="168">
        <v>46176</v>
      </c>
      <c r="I3305" s="167"/>
      <c r="J3305" s="169">
        <v>26143</v>
      </c>
      <c r="K3305" s="167" t="s">
        <v>55</v>
      </c>
      <c r="L3305" s="169">
        <v>3</v>
      </c>
      <c r="M3305" s="167" t="s">
        <v>3504</v>
      </c>
      <c r="N3305" s="169">
        <v>502.1</v>
      </c>
      <c r="O3305" s="167" t="s">
        <v>3505</v>
      </c>
      <c r="P3305" s="167"/>
      <c r="Q3305" s="167" t="s">
        <v>3514</v>
      </c>
      <c r="R3305" s="167" t="s">
        <v>3528</v>
      </c>
      <c r="S3305" s="169">
        <v>29</v>
      </c>
      <c r="T3305" s="167" t="s">
        <v>3540</v>
      </c>
      <c r="U3305" s="169" t="s">
        <v>3541</v>
      </c>
      <c r="V3305" s="167" t="s">
        <v>5788</v>
      </c>
      <c r="W3305" s="167" t="s">
        <v>5789</v>
      </c>
      <c r="X3305" s="170" t="s">
        <v>3533</v>
      </c>
      <c r="Y3305" s="171" t="s">
        <v>3244</v>
      </c>
      <c r="Z3305" s="167" t="s">
        <v>969</v>
      </c>
      <c r="AA3305" s="176">
        <v>129000</v>
      </c>
      <c r="AB3305" s="167" t="s">
        <v>11254</v>
      </c>
      <c r="AC3305" s="176">
        <v>129000</v>
      </c>
      <c r="AD3305" s="167" t="s">
        <v>11254</v>
      </c>
      <c r="AE3305" s="176">
        <v>3341.1</v>
      </c>
    </row>
    <row r="3306" spans="1:31">
      <c r="A3306" s="178">
        <v>108302309510</v>
      </c>
      <c r="B3306" s="166">
        <v>46175</v>
      </c>
      <c r="C3306" s="167" t="s">
        <v>3524</v>
      </c>
      <c r="D3306" s="167" t="s">
        <v>3525</v>
      </c>
      <c r="E3306" s="167" t="s">
        <v>3526</v>
      </c>
      <c r="F3306" s="167" t="s">
        <v>3501</v>
      </c>
      <c r="G3306" s="167" t="s">
        <v>3502</v>
      </c>
      <c r="H3306" s="168">
        <v>46176</v>
      </c>
      <c r="I3306" s="167"/>
      <c r="J3306" s="169">
        <v>26143</v>
      </c>
      <c r="K3306" s="167" t="s">
        <v>55</v>
      </c>
      <c r="L3306" s="169">
        <v>3</v>
      </c>
      <c r="M3306" s="167" t="s">
        <v>3504</v>
      </c>
      <c r="N3306" s="169">
        <v>502.1</v>
      </c>
      <c r="O3306" s="167" t="s">
        <v>3505</v>
      </c>
      <c r="P3306" s="167"/>
      <c r="Q3306" s="167" t="s">
        <v>3514</v>
      </c>
      <c r="R3306" s="167" t="s">
        <v>3528</v>
      </c>
      <c r="S3306" s="169">
        <v>28</v>
      </c>
      <c r="T3306" s="167" t="s">
        <v>3540</v>
      </c>
      <c r="U3306" s="169" t="s">
        <v>3541</v>
      </c>
      <c r="V3306" s="167" t="s">
        <v>5788</v>
      </c>
      <c r="W3306" s="167" t="s">
        <v>5789</v>
      </c>
      <c r="X3306" s="170" t="s">
        <v>3533</v>
      </c>
      <c r="Y3306" s="171" t="s">
        <v>3244</v>
      </c>
      <c r="Z3306" s="167" t="s">
        <v>969</v>
      </c>
      <c r="AA3306" s="176">
        <v>270000</v>
      </c>
      <c r="AB3306" s="167" t="s">
        <v>11254</v>
      </c>
      <c r="AC3306" s="176">
        <v>270000</v>
      </c>
      <c r="AD3306" s="167" t="s">
        <v>11254</v>
      </c>
      <c r="AE3306" s="176">
        <v>6993</v>
      </c>
    </row>
    <row r="3307" spans="1:31">
      <c r="A3307" s="178">
        <v>108302309510</v>
      </c>
      <c r="B3307" s="166">
        <v>46175</v>
      </c>
      <c r="C3307" s="167" t="s">
        <v>3524</v>
      </c>
      <c r="D3307" s="167" t="s">
        <v>3525</v>
      </c>
      <c r="E3307" s="167" t="s">
        <v>3526</v>
      </c>
      <c r="F3307" s="167" t="s">
        <v>3501</v>
      </c>
      <c r="G3307" s="167" t="s">
        <v>3502</v>
      </c>
      <c r="H3307" s="168">
        <v>46176</v>
      </c>
      <c r="I3307" s="167"/>
      <c r="J3307" s="169">
        <v>26143</v>
      </c>
      <c r="K3307" s="167" t="s">
        <v>55</v>
      </c>
      <c r="L3307" s="169">
        <v>3</v>
      </c>
      <c r="M3307" s="167" t="s">
        <v>3504</v>
      </c>
      <c r="N3307" s="169">
        <v>502.1</v>
      </c>
      <c r="O3307" s="167" t="s">
        <v>3505</v>
      </c>
      <c r="P3307" s="167"/>
      <c r="Q3307" s="167" t="s">
        <v>3514</v>
      </c>
      <c r="R3307" s="167" t="s">
        <v>3528</v>
      </c>
      <c r="S3307" s="169">
        <v>27</v>
      </c>
      <c r="T3307" s="167" t="s">
        <v>3540</v>
      </c>
      <c r="U3307" s="169" t="s">
        <v>3541</v>
      </c>
      <c r="V3307" s="167" t="s">
        <v>5788</v>
      </c>
      <c r="W3307" s="167" t="s">
        <v>5789</v>
      </c>
      <c r="X3307" s="170" t="s">
        <v>3533</v>
      </c>
      <c r="Y3307" s="171" t="s">
        <v>3244</v>
      </c>
      <c r="Z3307" s="167" t="s">
        <v>969</v>
      </c>
      <c r="AA3307" s="176">
        <v>90000</v>
      </c>
      <c r="AB3307" s="167" t="s">
        <v>11254</v>
      </c>
      <c r="AC3307" s="176">
        <v>90000</v>
      </c>
      <c r="AD3307" s="167" t="s">
        <v>11254</v>
      </c>
      <c r="AE3307" s="176">
        <v>2331</v>
      </c>
    </row>
    <row r="3308" spans="1:31">
      <c r="A3308" s="178">
        <v>108302309510</v>
      </c>
      <c r="B3308" s="166">
        <v>46175</v>
      </c>
      <c r="C3308" s="167" t="s">
        <v>3524</v>
      </c>
      <c r="D3308" s="167" t="s">
        <v>3525</v>
      </c>
      <c r="E3308" s="167" t="s">
        <v>3526</v>
      </c>
      <c r="F3308" s="167" t="s">
        <v>3501</v>
      </c>
      <c r="G3308" s="167" t="s">
        <v>3502</v>
      </c>
      <c r="H3308" s="168">
        <v>46176</v>
      </c>
      <c r="I3308" s="167"/>
      <c r="J3308" s="169">
        <v>26143</v>
      </c>
      <c r="K3308" s="167" t="s">
        <v>55</v>
      </c>
      <c r="L3308" s="169">
        <v>3</v>
      </c>
      <c r="M3308" s="167" t="s">
        <v>3504</v>
      </c>
      <c r="N3308" s="169">
        <v>502.1</v>
      </c>
      <c r="O3308" s="167" t="s">
        <v>3505</v>
      </c>
      <c r="P3308" s="167"/>
      <c r="Q3308" s="167" t="s">
        <v>3514</v>
      </c>
      <c r="R3308" s="167" t="s">
        <v>3528</v>
      </c>
      <c r="S3308" s="169">
        <v>26</v>
      </c>
      <c r="T3308" s="167" t="s">
        <v>3560</v>
      </c>
      <c r="U3308" s="169" t="s">
        <v>3561</v>
      </c>
      <c r="V3308" s="167" t="s">
        <v>7665</v>
      </c>
      <c r="W3308" s="167" t="s">
        <v>7666</v>
      </c>
      <c r="X3308" s="170" t="s">
        <v>3533</v>
      </c>
      <c r="Y3308" s="171" t="s">
        <v>3244</v>
      </c>
      <c r="Z3308" s="167" t="s">
        <v>969</v>
      </c>
      <c r="AA3308" s="176">
        <v>50000</v>
      </c>
      <c r="AB3308" s="167" t="s">
        <v>11254</v>
      </c>
      <c r="AC3308" s="176">
        <v>50000</v>
      </c>
      <c r="AD3308" s="167" t="s">
        <v>11254</v>
      </c>
      <c r="AE3308" s="176">
        <v>72</v>
      </c>
    </row>
    <row r="3309" spans="1:31">
      <c r="A3309" s="178">
        <v>108302309510</v>
      </c>
      <c r="B3309" s="166">
        <v>46175</v>
      </c>
      <c r="C3309" s="167" t="s">
        <v>3524</v>
      </c>
      <c r="D3309" s="167" t="s">
        <v>3525</v>
      </c>
      <c r="E3309" s="167" t="s">
        <v>3526</v>
      </c>
      <c r="F3309" s="167" t="s">
        <v>3501</v>
      </c>
      <c r="G3309" s="167" t="s">
        <v>3502</v>
      </c>
      <c r="H3309" s="168">
        <v>46176</v>
      </c>
      <c r="I3309" s="167"/>
      <c r="J3309" s="169">
        <v>26143</v>
      </c>
      <c r="K3309" s="167" t="s">
        <v>55</v>
      </c>
      <c r="L3309" s="169">
        <v>3</v>
      </c>
      <c r="M3309" s="167" t="s">
        <v>3504</v>
      </c>
      <c r="N3309" s="169">
        <v>502.1</v>
      </c>
      <c r="O3309" s="167" t="s">
        <v>3505</v>
      </c>
      <c r="P3309" s="167"/>
      <c r="Q3309" s="167" t="s">
        <v>3514</v>
      </c>
      <c r="R3309" s="167" t="s">
        <v>3528</v>
      </c>
      <c r="S3309" s="169">
        <v>25</v>
      </c>
      <c r="T3309" s="167" t="s">
        <v>3560</v>
      </c>
      <c r="U3309" s="169" t="s">
        <v>3561</v>
      </c>
      <c r="V3309" s="167" t="s">
        <v>7608</v>
      </c>
      <c r="W3309" s="167" t="s">
        <v>7609</v>
      </c>
      <c r="X3309" s="170" t="s">
        <v>3533</v>
      </c>
      <c r="Y3309" s="171" t="s">
        <v>3244</v>
      </c>
      <c r="Z3309" s="167" t="s">
        <v>969</v>
      </c>
      <c r="AA3309" s="176">
        <v>24000</v>
      </c>
      <c r="AB3309" s="167" t="s">
        <v>11254</v>
      </c>
      <c r="AC3309" s="176">
        <v>24000</v>
      </c>
      <c r="AD3309" s="167" t="s">
        <v>11254</v>
      </c>
      <c r="AE3309" s="176">
        <v>205.44</v>
      </c>
    </row>
    <row r="3310" spans="1:31">
      <c r="A3310" s="178">
        <v>108302309510</v>
      </c>
      <c r="B3310" s="166">
        <v>46175</v>
      </c>
      <c r="C3310" s="167" t="s">
        <v>3524</v>
      </c>
      <c r="D3310" s="167" t="s">
        <v>3525</v>
      </c>
      <c r="E3310" s="167" t="s">
        <v>3526</v>
      </c>
      <c r="F3310" s="167" t="s">
        <v>3501</v>
      </c>
      <c r="G3310" s="167" t="s">
        <v>3502</v>
      </c>
      <c r="H3310" s="168">
        <v>46176</v>
      </c>
      <c r="I3310" s="167"/>
      <c r="J3310" s="169">
        <v>26143</v>
      </c>
      <c r="K3310" s="167" t="s">
        <v>55</v>
      </c>
      <c r="L3310" s="169">
        <v>3</v>
      </c>
      <c r="M3310" s="167" t="s">
        <v>3504</v>
      </c>
      <c r="N3310" s="169">
        <v>502.1</v>
      </c>
      <c r="O3310" s="167" t="s">
        <v>3505</v>
      </c>
      <c r="P3310" s="167"/>
      <c r="Q3310" s="167" t="s">
        <v>3514</v>
      </c>
      <c r="R3310" s="167" t="s">
        <v>3528</v>
      </c>
      <c r="S3310" s="169">
        <v>24</v>
      </c>
      <c r="T3310" s="167" t="s">
        <v>4051</v>
      </c>
      <c r="U3310" s="169" t="s">
        <v>4052</v>
      </c>
      <c r="V3310" s="167" t="s">
        <v>5760</v>
      </c>
      <c r="W3310" s="167" t="s">
        <v>5761</v>
      </c>
      <c r="X3310" s="170" t="s">
        <v>3533</v>
      </c>
      <c r="Y3310" s="171" t="s">
        <v>3244</v>
      </c>
      <c r="Z3310" s="167" t="s">
        <v>969</v>
      </c>
      <c r="AA3310" s="176">
        <v>9000</v>
      </c>
      <c r="AB3310" s="167" t="s">
        <v>11254</v>
      </c>
      <c r="AC3310" s="176">
        <v>9000</v>
      </c>
      <c r="AD3310" s="167" t="s">
        <v>11254</v>
      </c>
      <c r="AE3310" s="176">
        <v>1800</v>
      </c>
    </row>
    <row r="3311" spans="1:31">
      <c r="A3311" s="178">
        <v>108302309510</v>
      </c>
      <c r="B3311" s="166">
        <v>46175</v>
      </c>
      <c r="C3311" s="167" t="s">
        <v>3524</v>
      </c>
      <c r="D3311" s="167" t="s">
        <v>3525</v>
      </c>
      <c r="E3311" s="167" t="s">
        <v>3526</v>
      </c>
      <c r="F3311" s="167" t="s">
        <v>3501</v>
      </c>
      <c r="G3311" s="167" t="s">
        <v>3502</v>
      </c>
      <c r="H3311" s="168">
        <v>46176</v>
      </c>
      <c r="I3311" s="167"/>
      <c r="J3311" s="169">
        <v>26143</v>
      </c>
      <c r="K3311" s="167" t="s">
        <v>55</v>
      </c>
      <c r="L3311" s="169">
        <v>3</v>
      </c>
      <c r="M3311" s="167" t="s">
        <v>3504</v>
      </c>
      <c r="N3311" s="169">
        <v>502.1</v>
      </c>
      <c r="O3311" s="167" t="s">
        <v>3505</v>
      </c>
      <c r="P3311" s="167"/>
      <c r="Q3311" s="167" t="s">
        <v>3514</v>
      </c>
      <c r="R3311" s="167" t="s">
        <v>3528</v>
      </c>
      <c r="S3311" s="169">
        <v>23</v>
      </c>
      <c r="T3311" s="167" t="s">
        <v>3535</v>
      </c>
      <c r="U3311" s="169" t="s">
        <v>3536</v>
      </c>
      <c r="V3311" s="167" t="s">
        <v>6333</v>
      </c>
      <c r="W3311" s="167" t="s">
        <v>6334</v>
      </c>
      <c r="X3311" s="170" t="s">
        <v>3533</v>
      </c>
      <c r="Y3311" s="171" t="s">
        <v>3244</v>
      </c>
      <c r="Z3311" s="167" t="s">
        <v>969</v>
      </c>
      <c r="AA3311" s="176">
        <v>660000</v>
      </c>
      <c r="AB3311" s="167" t="s">
        <v>11254</v>
      </c>
      <c r="AC3311" s="176">
        <v>660000</v>
      </c>
      <c r="AD3311" s="167" t="s">
        <v>11254</v>
      </c>
      <c r="AE3311" s="176">
        <v>1584</v>
      </c>
    </row>
    <row r="3312" spans="1:31">
      <c r="A3312" s="178">
        <v>108302309510</v>
      </c>
      <c r="B3312" s="166">
        <v>46175</v>
      </c>
      <c r="C3312" s="167" t="s">
        <v>3524</v>
      </c>
      <c r="D3312" s="167" t="s">
        <v>3525</v>
      </c>
      <c r="E3312" s="167" t="s">
        <v>3526</v>
      </c>
      <c r="F3312" s="167" t="s">
        <v>3501</v>
      </c>
      <c r="G3312" s="167" t="s">
        <v>3502</v>
      </c>
      <c r="H3312" s="168">
        <v>46176</v>
      </c>
      <c r="I3312" s="167"/>
      <c r="J3312" s="169">
        <v>26143</v>
      </c>
      <c r="K3312" s="167" t="s">
        <v>55</v>
      </c>
      <c r="L3312" s="169">
        <v>3</v>
      </c>
      <c r="M3312" s="167" t="s">
        <v>3504</v>
      </c>
      <c r="N3312" s="169">
        <v>502.1</v>
      </c>
      <c r="O3312" s="167" t="s">
        <v>3505</v>
      </c>
      <c r="P3312" s="167"/>
      <c r="Q3312" s="167" t="s">
        <v>3514</v>
      </c>
      <c r="R3312" s="167" t="s">
        <v>3528</v>
      </c>
      <c r="S3312" s="169">
        <v>22</v>
      </c>
      <c r="T3312" s="167" t="s">
        <v>3535</v>
      </c>
      <c r="U3312" s="169" t="s">
        <v>3536</v>
      </c>
      <c r="V3312" s="167" t="s">
        <v>6311</v>
      </c>
      <c r="W3312" s="167" t="s">
        <v>6312</v>
      </c>
      <c r="X3312" s="170" t="s">
        <v>3533</v>
      </c>
      <c r="Y3312" s="171" t="s">
        <v>3244</v>
      </c>
      <c r="Z3312" s="167" t="s">
        <v>969</v>
      </c>
      <c r="AA3312" s="176">
        <v>160000</v>
      </c>
      <c r="AB3312" s="167" t="s">
        <v>11254</v>
      </c>
      <c r="AC3312" s="176">
        <v>160000</v>
      </c>
      <c r="AD3312" s="167" t="s">
        <v>11254</v>
      </c>
      <c r="AE3312" s="176">
        <v>368</v>
      </c>
    </row>
    <row r="3313" spans="1:31">
      <c r="A3313" s="178">
        <v>108302309510</v>
      </c>
      <c r="B3313" s="166">
        <v>46175</v>
      </c>
      <c r="C3313" s="167" t="s">
        <v>3524</v>
      </c>
      <c r="D3313" s="167" t="s">
        <v>3525</v>
      </c>
      <c r="E3313" s="167" t="s">
        <v>3526</v>
      </c>
      <c r="F3313" s="167" t="s">
        <v>3501</v>
      </c>
      <c r="G3313" s="167" t="s">
        <v>3502</v>
      </c>
      <c r="H3313" s="168">
        <v>46176</v>
      </c>
      <c r="I3313" s="167"/>
      <c r="J3313" s="169">
        <v>26143</v>
      </c>
      <c r="K3313" s="167" t="s">
        <v>55</v>
      </c>
      <c r="L3313" s="169">
        <v>3</v>
      </c>
      <c r="M3313" s="167" t="s">
        <v>3504</v>
      </c>
      <c r="N3313" s="169">
        <v>502.1</v>
      </c>
      <c r="O3313" s="167" t="s">
        <v>3505</v>
      </c>
      <c r="P3313" s="167"/>
      <c r="Q3313" s="167" t="s">
        <v>3514</v>
      </c>
      <c r="R3313" s="167" t="s">
        <v>3528</v>
      </c>
      <c r="S3313" s="169">
        <v>21</v>
      </c>
      <c r="T3313" s="167" t="s">
        <v>3535</v>
      </c>
      <c r="U3313" s="169" t="s">
        <v>3536</v>
      </c>
      <c r="V3313" s="167" t="s">
        <v>6339</v>
      </c>
      <c r="W3313" s="167" t="s">
        <v>6340</v>
      </c>
      <c r="X3313" s="170" t="s">
        <v>3533</v>
      </c>
      <c r="Y3313" s="171" t="s">
        <v>3244</v>
      </c>
      <c r="Z3313" s="167" t="s">
        <v>969</v>
      </c>
      <c r="AA3313" s="176">
        <v>30000</v>
      </c>
      <c r="AB3313" s="167" t="s">
        <v>11254</v>
      </c>
      <c r="AC3313" s="176">
        <v>30000</v>
      </c>
      <c r="AD3313" s="167" t="s">
        <v>11254</v>
      </c>
      <c r="AE3313" s="176">
        <v>69</v>
      </c>
    </row>
    <row r="3314" spans="1:31">
      <c r="A3314" s="178">
        <v>108302309510</v>
      </c>
      <c r="B3314" s="166">
        <v>46175</v>
      </c>
      <c r="C3314" s="167" t="s">
        <v>3524</v>
      </c>
      <c r="D3314" s="167" t="s">
        <v>3525</v>
      </c>
      <c r="E3314" s="167" t="s">
        <v>3526</v>
      </c>
      <c r="F3314" s="167" t="s">
        <v>3501</v>
      </c>
      <c r="G3314" s="167" t="s">
        <v>3502</v>
      </c>
      <c r="H3314" s="168">
        <v>46176</v>
      </c>
      <c r="I3314" s="167"/>
      <c r="J3314" s="169">
        <v>26143</v>
      </c>
      <c r="K3314" s="167" t="s">
        <v>55</v>
      </c>
      <c r="L3314" s="169">
        <v>3</v>
      </c>
      <c r="M3314" s="167" t="s">
        <v>3504</v>
      </c>
      <c r="N3314" s="169">
        <v>502.1</v>
      </c>
      <c r="O3314" s="167" t="s">
        <v>3505</v>
      </c>
      <c r="P3314" s="167"/>
      <c r="Q3314" s="167" t="s">
        <v>3514</v>
      </c>
      <c r="R3314" s="167" t="s">
        <v>3528</v>
      </c>
      <c r="S3314" s="169">
        <v>20</v>
      </c>
      <c r="T3314" s="167" t="s">
        <v>3529</v>
      </c>
      <c r="U3314" s="169" t="s">
        <v>3530</v>
      </c>
      <c r="V3314" s="167" t="s">
        <v>7667</v>
      </c>
      <c r="W3314" s="167" t="s">
        <v>7668</v>
      </c>
      <c r="X3314" s="170" t="s">
        <v>3533</v>
      </c>
      <c r="Y3314" s="171" t="s">
        <v>3244</v>
      </c>
      <c r="Z3314" s="167" t="s">
        <v>969</v>
      </c>
      <c r="AA3314" s="176">
        <v>4000</v>
      </c>
      <c r="AB3314" s="167" t="s">
        <v>11254</v>
      </c>
      <c r="AC3314" s="176">
        <v>4000</v>
      </c>
      <c r="AD3314" s="167" t="s">
        <v>11254</v>
      </c>
      <c r="AE3314" s="176">
        <v>2052</v>
      </c>
    </row>
    <row r="3315" spans="1:31">
      <c r="A3315" s="178">
        <v>108302309510</v>
      </c>
      <c r="B3315" s="166">
        <v>46175</v>
      </c>
      <c r="C3315" s="167" t="s">
        <v>3524</v>
      </c>
      <c r="D3315" s="167" t="s">
        <v>3525</v>
      </c>
      <c r="E3315" s="167" t="s">
        <v>3526</v>
      </c>
      <c r="F3315" s="167" t="s">
        <v>3501</v>
      </c>
      <c r="G3315" s="167" t="s">
        <v>3502</v>
      </c>
      <c r="H3315" s="168">
        <v>46176</v>
      </c>
      <c r="I3315" s="167"/>
      <c r="J3315" s="169">
        <v>26143</v>
      </c>
      <c r="K3315" s="167" t="s">
        <v>55</v>
      </c>
      <c r="L3315" s="169">
        <v>3</v>
      </c>
      <c r="M3315" s="167" t="s">
        <v>3504</v>
      </c>
      <c r="N3315" s="169">
        <v>502.1</v>
      </c>
      <c r="O3315" s="167" t="s">
        <v>3505</v>
      </c>
      <c r="P3315" s="167"/>
      <c r="Q3315" s="167" t="s">
        <v>3514</v>
      </c>
      <c r="R3315" s="167" t="s">
        <v>3528</v>
      </c>
      <c r="S3315" s="169">
        <v>19</v>
      </c>
      <c r="T3315" s="167" t="s">
        <v>3529</v>
      </c>
      <c r="U3315" s="169" t="s">
        <v>3530</v>
      </c>
      <c r="V3315" s="167" t="s">
        <v>7667</v>
      </c>
      <c r="W3315" s="167" t="s">
        <v>7668</v>
      </c>
      <c r="X3315" s="170" t="s">
        <v>3533</v>
      </c>
      <c r="Y3315" s="171" t="s">
        <v>3244</v>
      </c>
      <c r="Z3315" s="167" t="s">
        <v>969</v>
      </c>
      <c r="AA3315" s="176">
        <v>2000</v>
      </c>
      <c r="AB3315" s="167" t="s">
        <v>11254</v>
      </c>
      <c r="AC3315" s="176">
        <v>2000</v>
      </c>
      <c r="AD3315" s="167" t="s">
        <v>11254</v>
      </c>
      <c r="AE3315" s="176">
        <v>1026</v>
      </c>
    </row>
    <row r="3316" spans="1:31">
      <c r="A3316" s="178">
        <v>108302309510</v>
      </c>
      <c r="B3316" s="166">
        <v>46175</v>
      </c>
      <c r="C3316" s="167" t="s">
        <v>3524</v>
      </c>
      <c r="D3316" s="167" t="s">
        <v>3525</v>
      </c>
      <c r="E3316" s="167" t="s">
        <v>3526</v>
      </c>
      <c r="F3316" s="167" t="s">
        <v>3501</v>
      </c>
      <c r="G3316" s="167" t="s">
        <v>3502</v>
      </c>
      <c r="H3316" s="168">
        <v>46176</v>
      </c>
      <c r="I3316" s="167"/>
      <c r="J3316" s="169">
        <v>26143</v>
      </c>
      <c r="K3316" s="167" t="s">
        <v>55</v>
      </c>
      <c r="L3316" s="169">
        <v>3</v>
      </c>
      <c r="M3316" s="167" t="s">
        <v>3504</v>
      </c>
      <c r="N3316" s="169">
        <v>502.1</v>
      </c>
      <c r="O3316" s="167" t="s">
        <v>3505</v>
      </c>
      <c r="P3316" s="167"/>
      <c r="Q3316" s="167" t="s">
        <v>3514</v>
      </c>
      <c r="R3316" s="167" t="s">
        <v>3528</v>
      </c>
      <c r="S3316" s="169">
        <v>18</v>
      </c>
      <c r="T3316" s="167" t="s">
        <v>3560</v>
      </c>
      <c r="U3316" s="169" t="s">
        <v>3561</v>
      </c>
      <c r="V3316" s="167" t="s">
        <v>5758</v>
      </c>
      <c r="W3316" s="167" t="s">
        <v>5759</v>
      </c>
      <c r="X3316" s="170" t="s">
        <v>3533</v>
      </c>
      <c r="Y3316" s="171" t="s">
        <v>3244</v>
      </c>
      <c r="Z3316" s="167" t="s">
        <v>969</v>
      </c>
      <c r="AA3316" s="176">
        <v>4000</v>
      </c>
      <c r="AB3316" s="167" t="s">
        <v>11254</v>
      </c>
      <c r="AC3316" s="176">
        <v>4000</v>
      </c>
      <c r="AD3316" s="167" t="s">
        <v>11254</v>
      </c>
      <c r="AE3316" s="176">
        <v>390.8</v>
      </c>
    </row>
    <row r="3317" spans="1:31">
      <c r="A3317" s="178">
        <v>108302309510</v>
      </c>
      <c r="B3317" s="166">
        <v>46175</v>
      </c>
      <c r="C3317" s="167" t="s">
        <v>3524</v>
      </c>
      <c r="D3317" s="167" t="s">
        <v>3525</v>
      </c>
      <c r="E3317" s="167" t="s">
        <v>3526</v>
      </c>
      <c r="F3317" s="167" t="s">
        <v>3501</v>
      </c>
      <c r="G3317" s="167" t="s">
        <v>3502</v>
      </c>
      <c r="H3317" s="168">
        <v>46176</v>
      </c>
      <c r="I3317" s="167"/>
      <c r="J3317" s="169">
        <v>26143</v>
      </c>
      <c r="K3317" s="167" t="s">
        <v>55</v>
      </c>
      <c r="L3317" s="169">
        <v>3</v>
      </c>
      <c r="M3317" s="167" t="s">
        <v>3504</v>
      </c>
      <c r="N3317" s="169">
        <v>502.1</v>
      </c>
      <c r="O3317" s="167" t="s">
        <v>3505</v>
      </c>
      <c r="P3317" s="167"/>
      <c r="Q3317" s="167" t="s">
        <v>3514</v>
      </c>
      <c r="R3317" s="167" t="s">
        <v>3528</v>
      </c>
      <c r="S3317" s="169">
        <v>17</v>
      </c>
      <c r="T3317" s="167" t="s">
        <v>3560</v>
      </c>
      <c r="U3317" s="169" t="s">
        <v>3561</v>
      </c>
      <c r="V3317" s="167" t="s">
        <v>5758</v>
      </c>
      <c r="W3317" s="167" t="s">
        <v>5759</v>
      </c>
      <c r="X3317" s="170" t="s">
        <v>3533</v>
      </c>
      <c r="Y3317" s="171" t="s">
        <v>3244</v>
      </c>
      <c r="Z3317" s="167" t="s">
        <v>969</v>
      </c>
      <c r="AA3317" s="176">
        <v>1000</v>
      </c>
      <c r="AB3317" s="167" t="s">
        <v>11254</v>
      </c>
      <c r="AC3317" s="176">
        <v>1000</v>
      </c>
      <c r="AD3317" s="167" t="s">
        <v>11254</v>
      </c>
      <c r="AE3317" s="176">
        <v>97.7</v>
      </c>
    </row>
    <row r="3318" spans="1:31">
      <c r="A3318" s="178">
        <v>108302309510</v>
      </c>
      <c r="B3318" s="166">
        <v>46175</v>
      </c>
      <c r="C3318" s="167" t="s">
        <v>3524</v>
      </c>
      <c r="D3318" s="167" t="s">
        <v>3525</v>
      </c>
      <c r="E3318" s="167" t="s">
        <v>3526</v>
      </c>
      <c r="F3318" s="167" t="s">
        <v>3501</v>
      </c>
      <c r="G3318" s="167" t="s">
        <v>3502</v>
      </c>
      <c r="H3318" s="168">
        <v>46176</v>
      </c>
      <c r="I3318" s="167"/>
      <c r="J3318" s="169">
        <v>26143</v>
      </c>
      <c r="K3318" s="167" t="s">
        <v>55</v>
      </c>
      <c r="L3318" s="169">
        <v>3</v>
      </c>
      <c r="M3318" s="167" t="s">
        <v>3504</v>
      </c>
      <c r="N3318" s="169">
        <v>502.1</v>
      </c>
      <c r="O3318" s="167" t="s">
        <v>3505</v>
      </c>
      <c r="P3318" s="167"/>
      <c r="Q3318" s="167" t="s">
        <v>3514</v>
      </c>
      <c r="R3318" s="167" t="s">
        <v>3528</v>
      </c>
      <c r="S3318" s="169">
        <v>16</v>
      </c>
      <c r="T3318" s="167" t="s">
        <v>3560</v>
      </c>
      <c r="U3318" s="169" t="s">
        <v>3561</v>
      </c>
      <c r="V3318" s="167" t="s">
        <v>5758</v>
      </c>
      <c r="W3318" s="167" t="s">
        <v>5759</v>
      </c>
      <c r="X3318" s="170" t="s">
        <v>3533</v>
      </c>
      <c r="Y3318" s="171" t="s">
        <v>3244</v>
      </c>
      <c r="Z3318" s="167" t="s">
        <v>969</v>
      </c>
      <c r="AA3318" s="176">
        <v>2000</v>
      </c>
      <c r="AB3318" s="167" t="s">
        <v>11254</v>
      </c>
      <c r="AC3318" s="176">
        <v>2000</v>
      </c>
      <c r="AD3318" s="167" t="s">
        <v>11254</v>
      </c>
      <c r="AE3318" s="176">
        <v>195.4</v>
      </c>
    </row>
    <row r="3319" spans="1:31">
      <c r="A3319" s="178">
        <v>108302309510</v>
      </c>
      <c r="B3319" s="166">
        <v>46175</v>
      </c>
      <c r="C3319" s="167" t="s">
        <v>3524</v>
      </c>
      <c r="D3319" s="167" t="s">
        <v>3525</v>
      </c>
      <c r="E3319" s="167" t="s">
        <v>3526</v>
      </c>
      <c r="F3319" s="167" t="s">
        <v>3501</v>
      </c>
      <c r="G3319" s="167" t="s">
        <v>3502</v>
      </c>
      <c r="H3319" s="168">
        <v>46176</v>
      </c>
      <c r="I3319" s="167"/>
      <c r="J3319" s="169">
        <v>26143</v>
      </c>
      <c r="K3319" s="167" t="s">
        <v>55</v>
      </c>
      <c r="L3319" s="169">
        <v>3</v>
      </c>
      <c r="M3319" s="167" t="s">
        <v>3504</v>
      </c>
      <c r="N3319" s="169">
        <v>502.1</v>
      </c>
      <c r="O3319" s="167" t="s">
        <v>3505</v>
      </c>
      <c r="P3319" s="167"/>
      <c r="Q3319" s="167" t="s">
        <v>3514</v>
      </c>
      <c r="R3319" s="167" t="s">
        <v>3528</v>
      </c>
      <c r="S3319" s="169">
        <v>15</v>
      </c>
      <c r="T3319" s="167" t="s">
        <v>3535</v>
      </c>
      <c r="U3319" s="169" t="s">
        <v>3536</v>
      </c>
      <c r="V3319" s="167" t="s">
        <v>7669</v>
      </c>
      <c r="W3319" s="167" t="s">
        <v>7670</v>
      </c>
      <c r="X3319" s="170" t="s">
        <v>3533</v>
      </c>
      <c r="Y3319" s="171" t="s">
        <v>3244</v>
      </c>
      <c r="Z3319" s="167" t="s">
        <v>969</v>
      </c>
      <c r="AA3319" s="176">
        <v>10000</v>
      </c>
      <c r="AB3319" s="167" t="s">
        <v>11254</v>
      </c>
      <c r="AC3319" s="176">
        <v>10000</v>
      </c>
      <c r="AD3319" s="167" t="s">
        <v>11254</v>
      </c>
      <c r="AE3319" s="176">
        <v>24</v>
      </c>
    </row>
    <row r="3320" spans="1:31">
      <c r="A3320" s="178">
        <v>108302309510</v>
      </c>
      <c r="B3320" s="166">
        <v>46175</v>
      </c>
      <c r="C3320" s="167" t="s">
        <v>3524</v>
      </c>
      <c r="D3320" s="167" t="s">
        <v>3525</v>
      </c>
      <c r="E3320" s="167" t="s">
        <v>3526</v>
      </c>
      <c r="F3320" s="167" t="s">
        <v>3501</v>
      </c>
      <c r="G3320" s="167" t="s">
        <v>3502</v>
      </c>
      <c r="H3320" s="168">
        <v>46176</v>
      </c>
      <c r="I3320" s="167"/>
      <c r="J3320" s="169">
        <v>26143</v>
      </c>
      <c r="K3320" s="167" t="s">
        <v>55</v>
      </c>
      <c r="L3320" s="169">
        <v>3</v>
      </c>
      <c r="M3320" s="167" t="s">
        <v>3504</v>
      </c>
      <c r="N3320" s="169">
        <v>502.1</v>
      </c>
      <c r="O3320" s="167" t="s">
        <v>3505</v>
      </c>
      <c r="P3320" s="167"/>
      <c r="Q3320" s="167" t="s">
        <v>3514</v>
      </c>
      <c r="R3320" s="167" t="s">
        <v>3528</v>
      </c>
      <c r="S3320" s="169">
        <v>14</v>
      </c>
      <c r="T3320" s="167" t="s">
        <v>3535</v>
      </c>
      <c r="U3320" s="169" t="s">
        <v>3536</v>
      </c>
      <c r="V3320" s="167" t="s">
        <v>7671</v>
      </c>
      <c r="W3320" s="167" t="s">
        <v>7672</v>
      </c>
      <c r="X3320" s="170" t="s">
        <v>3533</v>
      </c>
      <c r="Y3320" s="171" t="s">
        <v>3244</v>
      </c>
      <c r="Z3320" s="167" t="s">
        <v>969</v>
      </c>
      <c r="AA3320" s="176">
        <v>10000</v>
      </c>
      <c r="AB3320" s="167" t="s">
        <v>11254</v>
      </c>
      <c r="AC3320" s="176">
        <v>10000</v>
      </c>
      <c r="AD3320" s="167" t="s">
        <v>11254</v>
      </c>
      <c r="AE3320" s="176">
        <v>23.3</v>
      </c>
    </row>
    <row r="3321" spans="1:31">
      <c r="A3321" s="178">
        <v>108302309510</v>
      </c>
      <c r="B3321" s="166">
        <v>46175</v>
      </c>
      <c r="C3321" s="167" t="s">
        <v>3524</v>
      </c>
      <c r="D3321" s="167" t="s">
        <v>3525</v>
      </c>
      <c r="E3321" s="167" t="s">
        <v>3526</v>
      </c>
      <c r="F3321" s="167" t="s">
        <v>3501</v>
      </c>
      <c r="G3321" s="167" t="s">
        <v>3502</v>
      </c>
      <c r="H3321" s="168">
        <v>46176</v>
      </c>
      <c r="I3321" s="167"/>
      <c r="J3321" s="169">
        <v>26143</v>
      </c>
      <c r="K3321" s="167" t="s">
        <v>55</v>
      </c>
      <c r="L3321" s="169">
        <v>3</v>
      </c>
      <c r="M3321" s="167" t="s">
        <v>3504</v>
      </c>
      <c r="N3321" s="169">
        <v>502.1</v>
      </c>
      <c r="O3321" s="167" t="s">
        <v>3505</v>
      </c>
      <c r="P3321" s="167"/>
      <c r="Q3321" s="167" t="s">
        <v>3514</v>
      </c>
      <c r="R3321" s="167" t="s">
        <v>3528</v>
      </c>
      <c r="S3321" s="169">
        <v>13</v>
      </c>
      <c r="T3321" s="167" t="s">
        <v>3535</v>
      </c>
      <c r="U3321" s="169" t="s">
        <v>3536</v>
      </c>
      <c r="V3321" s="167" t="s">
        <v>7673</v>
      </c>
      <c r="W3321" s="167" t="s">
        <v>7674</v>
      </c>
      <c r="X3321" s="170" t="s">
        <v>3533</v>
      </c>
      <c r="Y3321" s="171" t="s">
        <v>3244</v>
      </c>
      <c r="Z3321" s="167" t="s">
        <v>969</v>
      </c>
      <c r="AA3321" s="176">
        <v>10000</v>
      </c>
      <c r="AB3321" s="167" t="s">
        <v>11254</v>
      </c>
      <c r="AC3321" s="176">
        <v>10000</v>
      </c>
      <c r="AD3321" s="167" t="s">
        <v>11254</v>
      </c>
      <c r="AE3321" s="176">
        <v>24</v>
      </c>
    </row>
    <row r="3322" spans="1:31">
      <c r="A3322" s="178">
        <v>108302309510</v>
      </c>
      <c r="B3322" s="166">
        <v>46175</v>
      </c>
      <c r="C3322" s="167" t="s">
        <v>3524</v>
      </c>
      <c r="D3322" s="167" t="s">
        <v>3525</v>
      </c>
      <c r="E3322" s="167" t="s">
        <v>3526</v>
      </c>
      <c r="F3322" s="167" t="s">
        <v>3501</v>
      </c>
      <c r="G3322" s="167" t="s">
        <v>3502</v>
      </c>
      <c r="H3322" s="168">
        <v>46176</v>
      </c>
      <c r="I3322" s="167"/>
      <c r="J3322" s="169">
        <v>26143</v>
      </c>
      <c r="K3322" s="167" t="s">
        <v>55</v>
      </c>
      <c r="L3322" s="169">
        <v>3</v>
      </c>
      <c r="M3322" s="167" t="s">
        <v>3504</v>
      </c>
      <c r="N3322" s="169">
        <v>502.1</v>
      </c>
      <c r="O3322" s="167" t="s">
        <v>3505</v>
      </c>
      <c r="P3322" s="167"/>
      <c r="Q3322" s="167" t="s">
        <v>3514</v>
      </c>
      <c r="R3322" s="167" t="s">
        <v>3528</v>
      </c>
      <c r="S3322" s="169">
        <v>12</v>
      </c>
      <c r="T3322" s="167" t="s">
        <v>3535</v>
      </c>
      <c r="U3322" s="169" t="s">
        <v>3536</v>
      </c>
      <c r="V3322" s="167" t="s">
        <v>7675</v>
      </c>
      <c r="W3322" s="167" t="s">
        <v>7676</v>
      </c>
      <c r="X3322" s="170" t="s">
        <v>3533</v>
      </c>
      <c r="Y3322" s="171" t="s">
        <v>3244</v>
      </c>
      <c r="Z3322" s="167" t="s">
        <v>969</v>
      </c>
      <c r="AA3322" s="176">
        <v>10000</v>
      </c>
      <c r="AB3322" s="167" t="s">
        <v>11254</v>
      </c>
      <c r="AC3322" s="176">
        <v>10000</v>
      </c>
      <c r="AD3322" s="167" t="s">
        <v>11254</v>
      </c>
      <c r="AE3322" s="176">
        <v>24</v>
      </c>
    </row>
    <row r="3323" spans="1:31">
      <c r="A3323" s="178">
        <v>108302309510</v>
      </c>
      <c r="B3323" s="166">
        <v>46175</v>
      </c>
      <c r="C3323" s="167" t="s">
        <v>3524</v>
      </c>
      <c r="D3323" s="167" t="s">
        <v>3525</v>
      </c>
      <c r="E3323" s="167" t="s">
        <v>3526</v>
      </c>
      <c r="F3323" s="167" t="s">
        <v>3501</v>
      </c>
      <c r="G3323" s="167" t="s">
        <v>3502</v>
      </c>
      <c r="H3323" s="168">
        <v>46176</v>
      </c>
      <c r="I3323" s="167"/>
      <c r="J3323" s="169">
        <v>26143</v>
      </c>
      <c r="K3323" s="167" t="s">
        <v>55</v>
      </c>
      <c r="L3323" s="169">
        <v>3</v>
      </c>
      <c r="M3323" s="167" t="s">
        <v>3504</v>
      </c>
      <c r="N3323" s="169">
        <v>502.1</v>
      </c>
      <c r="O3323" s="167" t="s">
        <v>3505</v>
      </c>
      <c r="P3323" s="167"/>
      <c r="Q3323" s="167" t="s">
        <v>3514</v>
      </c>
      <c r="R3323" s="167" t="s">
        <v>3528</v>
      </c>
      <c r="S3323" s="169">
        <v>11</v>
      </c>
      <c r="T3323" s="167" t="s">
        <v>3540</v>
      </c>
      <c r="U3323" s="169" t="s">
        <v>3541</v>
      </c>
      <c r="V3323" s="167" t="s">
        <v>7677</v>
      </c>
      <c r="W3323" s="167" t="s">
        <v>7678</v>
      </c>
      <c r="X3323" s="170" t="s">
        <v>3533</v>
      </c>
      <c r="Y3323" s="171" t="s">
        <v>3244</v>
      </c>
      <c r="Z3323" s="167" t="s">
        <v>969</v>
      </c>
      <c r="AA3323" s="176">
        <v>6000</v>
      </c>
      <c r="AB3323" s="167" t="s">
        <v>11254</v>
      </c>
      <c r="AC3323" s="176">
        <v>6000</v>
      </c>
      <c r="AD3323" s="167" t="s">
        <v>11254</v>
      </c>
      <c r="AE3323" s="176">
        <v>361.2</v>
      </c>
    </row>
    <row r="3324" spans="1:31">
      <c r="A3324" s="178">
        <v>108302309510</v>
      </c>
      <c r="B3324" s="166">
        <v>46175</v>
      </c>
      <c r="C3324" s="167" t="s">
        <v>3524</v>
      </c>
      <c r="D3324" s="167" t="s">
        <v>3525</v>
      </c>
      <c r="E3324" s="167" t="s">
        <v>3526</v>
      </c>
      <c r="F3324" s="167" t="s">
        <v>3501</v>
      </c>
      <c r="G3324" s="167" t="s">
        <v>3502</v>
      </c>
      <c r="H3324" s="168">
        <v>46176</v>
      </c>
      <c r="I3324" s="167"/>
      <c r="J3324" s="169">
        <v>26143</v>
      </c>
      <c r="K3324" s="167" t="s">
        <v>55</v>
      </c>
      <c r="L3324" s="169">
        <v>3</v>
      </c>
      <c r="M3324" s="167" t="s">
        <v>3504</v>
      </c>
      <c r="N3324" s="169">
        <v>502.1</v>
      </c>
      <c r="O3324" s="167" t="s">
        <v>3505</v>
      </c>
      <c r="P3324" s="167"/>
      <c r="Q3324" s="167" t="s">
        <v>3514</v>
      </c>
      <c r="R3324" s="167" t="s">
        <v>3528</v>
      </c>
      <c r="S3324" s="169">
        <v>10</v>
      </c>
      <c r="T3324" s="167" t="s">
        <v>3529</v>
      </c>
      <c r="U3324" s="169" t="s">
        <v>3530</v>
      </c>
      <c r="V3324" s="167" t="s">
        <v>7618</v>
      </c>
      <c r="W3324" s="167" t="s">
        <v>7619</v>
      </c>
      <c r="X3324" s="170" t="s">
        <v>3533</v>
      </c>
      <c r="Y3324" s="171" t="s">
        <v>3244</v>
      </c>
      <c r="Z3324" s="167" t="s">
        <v>969</v>
      </c>
      <c r="AA3324" s="176">
        <v>2500</v>
      </c>
      <c r="AB3324" s="167" t="s">
        <v>11254</v>
      </c>
      <c r="AC3324" s="176">
        <v>2500</v>
      </c>
      <c r="AD3324" s="167" t="s">
        <v>11254</v>
      </c>
      <c r="AE3324" s="176">
        <v>400</v>
      </c>
    </row>
    <row r="3325" spans="1:31">
      <c r="A3325" s="178">
        <v>108302309510</v>
      </c>
      <c r="B3325" s="166">
        <v>46175</v>
      </c>
      <c r="C3325" s="167" t="s">
        <v>3524</v>
      </c>
      <c r="D3325" s="167" t="s">
        <v>3525</v>
      </c>
      <c r="E3325" s="167" t="s">
        <v>3526</v>
      </c>
      <c r="F3325" s="167" t="s">
        <v>3501</v>
      </c>
      <c r="G3325" s="167" t="s">
        <v>3502</v>
      </c>
      <c r="H3325" s="168">
        <v>46176</v>
      </c>
      <c r="I3325" s="167"/>
      <c r="J3325" s="169">
        <v>26143</v>
      </c>
      <c r="K3325" s="167" t="s">
        <v>55</v>
      </c>
      <c r="L3325" s="169">
        <v>3</v>
      </c>
      <c r="M3325" s="167" t="s">
        <v>3504</v>
      </c>
      <c r="N3325" s="169">
        <v>502.1</v>
      </c>
      <c r="O3325" s="167" t="s">
        <v>3505</v>
      </c>
      <c r="P3325" s="167"/>
      <c r="Q3325" s="167" t="s">
        <v>3514</v>
      </c>
      <c r="R3325" s="167" t="s">
        <v>3528</v>
      </c>
      <c r="S3325" s="169">
        <v>9</v>
      </c>
      <c r="T3325" s="167" t="s">
        <v>3717</v>
      </c>
      <c r="U3325" s="169" t="s">
        <v>3718</v>
      </c>
      <c r="V3325" s="167" t="s">
        <v>6299</v>
      </c>
      <c r="W3325" s="167" t="s">
        <v>6300</v>
      </c>
      <c r="X3325" s="170" t="s">
        <v>3533</v>
      </c>
      <c r="Y3325" s="171" t="s">
        <v>3244</v>
      </c>
      <c r="Z3325" s="167" t="s">
        <v>969</v>
      </c>
      <c r="AA3325" s="176">
        <v>36000</v>
      </c>
      <c r="AB3325" s="167" t="s">
        <v>11254</v>
      </c>
      <c r="AC3325" s="176">
        <v>36000</v>
      </c>
      <c r="AD3325" s="167" t="s">
        <v>11254</v>
      </c>
      <c r="AE3325" s="176">
        <v>2133.36</v>
      </c>
    </row>
    <row r="3326" spans="1:31">
      <c r="A3326" s="178">
        <v>108302309510</v>
      </c>
      <c r="B3326" s="166">
        <v>46175</v>
      </c>
      <c r="C3326" s="167" t="s">
        <v>3524</v>
      </c>
      <c r="D3326" s="167" t="s">
        <v>3525</v>
      </c>
      <c r="E3326" s="167" t="s">
        <v>3526</v>
      </c>
      <c r="F3326" s="167" t="s">
        <v>3501</v>
      </c>
      <c r="G3326" s="167" t="s">
        <v>3502</v>
      </c>
      <c r="H3326" s="168">
        <v>46176</v>
      </c>
      <c r="I3326" s="167"/>
      <c r="J3326" s="169">
        <v>26143</v>
      </c>
      <c r="K3326" s="167" t="s">
        <v>55</v>
      </c>
      <c r="L3326" s="169">
        <v>3</v>
      </c>
      <c r="M3326" s="167" t="s">
        <v>3504</v>
      </c>
      <c r="N3326" s="169">
        <v>502.1</v>
      </c>
      <c r="O3326" s="167" t="s">
        <v>3505</v>
      </c>
      <c r="P3326" s="167"/>
      <c r="Q3326" s="167" t="s">
        <v>3514</v>
      </c>
      <c r="R3326" s="167" t="s">
        <v>3528</v>
      </c>
      <c r="S3326" s="169">
        <v>8</v>
      </c>
      <c r="T3326" s="167" t="s">
        <v>3560</v>
      </c>
      <c r="U3326" s="169" t="s">
        <v>3561</v>
      </c>
      <c r="V3326" s="167" t="s">
        <v>7610</v>
      </c>
      <c r="W3326" s="167" t="s">
        <v>7611</v>
      </c>
      <c r="X3326" s="170" t="s">
        <v>3533</v>
      </c>
      <c r="Y3326" s="171" t="s">
        <v>3244</v>
      </c>
      <c r="Z3326" s="167" t="s">
        <v>969</v>
      </c>
      <c r="AA3326" s="176">
        <v>28000</v>
      </c>
      <c r="AB3326" s="167" t="s">
        <v>11254</v>
      </c>
      <c r="AC3326" s="176">
        <v>28000</v>
      </c>
      <c r="AD3326" s="167" t="s">
        <v>11254</v>
      </c>
      <c r="AE3326" s="176">
        <v>296.52</v>
      </c>
    </row>
    <row r="3327" spans="1:31">
      <c r="A3327" s="178">
        <v>108302309510</v>
      </c>
      <c r="B3327" s="166">
        <v>46175</v>
      </c>
      <c r="C3327" s="167" t="s">
        <v>3524</v>
      </c>
      <c r="D3327" s="167" t="s">
        <v>3525</v>
      </c>
      <c r="E3327" s="167" t="s">
        <v>3526</v>
      </c>
      <c r="F3327" s="167" t="s">
        <v>3501</v>
      </c>
      <c r="G3327" s="167" t="s">
        <v>3502</v>
      </c>
      <c r="H3327" s="168">
        <v>46176</v>
      </c>
      <c r="I3327" s="167"/>
      <c r="J3327" s="169">
        <v>26143</v>
      </c>
      <c r="K3327" s="167" t="s">
        <v>55</v>
      </c>
      <c r="L3327" s="169">
        <v>3</v>
      </c>
      <c r="M3327" s="167" t="s">
        <v>3504</v>
      </c>
      <c r="N3327" s="169">
        <v>502.1</v>
      </c>
      <c r="O3327" s="167" t="s">
        <v>3505</v>
      </c>
      <c r="P3327" s="167"/>
      <c r="Q3327" s="167" t="s">
        <v>3514</v>
      </c>
      <c r="R3327" s="167" t="s">
        <v>3528</v>
      </c>
      <c r="S3327" s="169">
        <v>7</v>
      </c>
      <c r="T3327" s="167" t="s">
        <v>3717</v>
      </c>
      <c r="U3327" s="169" t="s">
        <v>3718</v>
      </c>
      <c r="V3327" s="167" t="s">
        <v>5770</v>
      </c>
      <c r="W3327" s="167" t="s">
        <v>5771</v>
      </c>
      <c r="X3327" s="170" t="s">
        <v>3533</v>
      </c>
      <c r="Y3327" s="171" t="s">
        <v>3244</v>
      </c>
      <c r="Z3327" s="167" t="s">
        <v>969</v>
      </c>
      <c r="AA3327" s="176">
        <v>2500</v>
      </c>
      <c r="AB3327" s="167" t="s">
        <v>11254</v>
      </c>
      <c r="AC3327" s="176">
        <v>2500</v>
      </c>
      <c r="AD3327" s="167" t="s">
        <v>11254</v>
      </c>
      <c r="AE3327" s="176">
        <v>650</v>
      </c>
    </row>
    <row r="3328" spans="1:31">
      <c r="A3328" s="178">
        <v>108302309510</v>
      </c>
      <c r="B3328" s="166">
        <v>46175</v>
      </c>
      <c r="C3328" s="167" t="s">
        <v>3524</v>
      </c>
      <c r="D3328" s="167" t="s">
        <v>3525</v>
      </c>
      <c r="E3328" s="167" t="s">
        <v>3526</v>
      </c>
      <c r="F3328" s="167" t="s">
        <v>3501</v>
      </c>
      <c r="G3328" s="167" t="s">
        <v>3502</v>
      </c>
      <c r="H3328" s="168">
        <v>46176</v>
      </c>
      <c r="I3328" s="167"/>
      <c r="J3328" s="169">
        <v>26143</v>
      </c>
      <c r="K3328" s="167" t="s">
        <v>55</v>
      </c>
      <c r="L3328" s="169">
        <v>3</v>
      </c>
      <c r="M3328" s="167" t="s">
        <v>3504</v>
      </c>
      <c r="N3328" s="169">
        <v>502.1</v>
      </c>
      <c r="O3328" s="167" t="s">
        <v>3505</v>
      </c>
      <c r="P3328" s="167"/>
      <c r="Q3328" s="167" t="s">
        <v>3514</v>
      </c>
      <c r="R3328" s="167" t="s">
        <v>3528</v>
      </c>
      <c r="S3328" s="169">
        <v>6</v>
      </c>
      <c r="T3328" s="167" t="s">
        <v>3560</v>
      </c>
      <c r="U3328" s="169" t="s">
        <v>3561</v>
      </c>
      <c r="V3328" s="167" t="s">
        <v>7679</v>
      </c>
      <c r="W3328" s="167" t="s">
        <v>7680</v>
      </c>
      <c r="X3328" s="170" t="s">
        <v>3533</v>
      </c>
      <c r="Y3328" s="171" t="s">
        <v>3244</v>
      </c>
      <c r="Z3328" s="167" t="s">
        <v>969</v>
      </c>
      <c r="AA3328" s="176">
        <v>4000</v>
      </c>
      <c r="AB3328" s="167" t="s">
        <v>11254</v>
      </c>
      <c r="AC3328" s="176">
        <v>4000</v>
      </c>
      <c r="AD3328" s="167" t="s">
        <v>11254</v>
      </c>
      <c r="AE3328" s="176">
        <v>798.76</v>
      </c>
    </row>
    <row r="3329" spans="1:31">
      <c r="A3329" s="178">
        <v>108302309510</v>
      </c>
      <c r="B3329" s="166">
        <v>46175</v>
      </c>
      <c r="C3329" s="167" t="s">
        <v>3524</v>
      </c>
      <c r="D3329" s="167" t="s">
        <v>3525</v>
      </c>
      <c r="E3329" s="167" t="s">
        <v>3526</v>
      </c>
      <c r="F3329" s="167" t="s">
        <v>3501</v>
      </c>
      <c r="G3329" s="167" t="s">
        <v>3502</v>
      </c>
      <c r="H3329" s="168">
        <v>46176</v>
      </c>
      <c r="I3329" s="167"/>
      <c r="J3329" s="169">
        <v>26143</v>
      </c>
      <c r="K3329" s="167" t="s">
        <v>55</v>
      </c>
      <c r="L3329" s="169">
        <v>3</v>
      </c>
      <c r="M3329" s="167" t="s">
        <v>3504</v>
      </c>
      <c r="N3329" s="169">
        <v>502.1</v>
      </c>
      <c r="O3329" s="167" t="s">
        <v>3505</v>
      </c>
      <c r="P3329" s="167"/>
      <c r="Q3329" s="167" t="s">
        <v>3514</v>
      </c>
      <c r="R3329" s="167" t="s">
        <v>3528</v>
      </c>
      <c r="S3329" s="169">
        <v>5</v>
      </c>
      <c r="T3329" s="167" t="s">
        <v>3717</v>
      </c>
      <c r="U3329" s="169" t="s">
        <v>3718</v>
      </c>
      <c r="V3329" s="167" t="s">
        <v>6301</v>
      </c>
      <c r="W3329" s="167" t="s">
        <v>6302</v>
      </c>
      <c r="X3329" s="170" t="s">
        <v>3533</v>
      </c>
      <c r="Y3329" s="171" t="s">
        <v>3244</v>
      </c>
      <c r="Z3329" s="167" t="s">
        <v>969</v>
      </c>
      <c r="AA3329" s="176">
        <v>6000</v>
      </c>
      <c r="AB3329" s="167" t="s">
        <v>11254</v>
      </c>
      <c r="AC3329" s="176">
        <v>6000</v>
      </c>
      <c r="AD3329" s="167" t="s">
        <v>11254</v>
      </c>
      <c r="AE3329" s="176">
        <v>1574.64</v>
      </c>
    </row>
    <row r="3330" spans="1:31">
      <c r="A3330" s="178">
        <v>108302309510</v>
      </c>
      <c r="B3330" s="166">
        <v>46175</v>
      </c>
      <c r="C3330" s="167" t="s">
        <v>3524</v>
      </c>
      <c r="D3330" s="167" t="s">
        <v>3525</v>
      </c>
      <c r="E3330" s="167" t="s">
        <v>3526</v>
      </c>
      <c r="F3330" s="167" t="s">
        <v>3501</v>
      </c>
      <c r="G3330" s="167" t="s">
        <v>3502</v>
      </c>
      <c r="H3330" s="168">
        <v>46176</v>
      </c>
      <c r="I3330" s="167"/>
      <c r="J3330" s="169">
        <v>26143</v>
      </c>
      <c r="K3330" s="167" t="s">
        <v>55</v>
      </c>
      <c r="L3330" s="169">
        <v>3</v>
      </c>
      <c r="M3330" s="167" t="s">
        <v>3504</v>
      </c>
      <c r="N3330" s="169">
        <v>502.1</v>
      </c>
      <c r="O3330" s="167" t="s">
        <v>3505</v>
      </c>
      <c r="P3330" s="167"/>
      <c r="Q3330" s="167" t="s">
        <v>3514</v>
      </c>
      <c r="R3330" s="167" t="s">
        <v>3528</v>
      </c>
      <c r="S3330" s="169">
        <v>4</v>
      </c>
      <c r="T3330" s="167" t="s">
        <v>3560</v>
      </c>
      <c r="U3330" s="169" t="s">
        <v>3561</v>
      </c>
      <c r="V3330" s="167" t="s">
        <v>7610</v>
      </c>
      <c r="W3330" s="167" t="s">
        <v>7611</v>
      </c>
      <c r="X3330" s="170" t="s">
        <v>3533</v>
      </c>
      <c r="Y3330" s="171" t="s">
        <v>3244</v>
      </c>
      <c r="Z3330" s="167" t="s">
        <v>969</v>
      </c>
      <c r="AA3330" s="176">
        <v>76000</v>
      </c>
      <c r="AB3330" s="167" t="s">
        <v>11254</v>
      </c>
      <c r="AC3330" s="176">
        <v>76000</v>
      </c>
      <c r="AD3330" s="167" t="s">
        <v>11254</v>
      </c>
      <c r="AE3330" s="176">
        <v>804.84</v>
      </c>
    </row>
    <row r="3331" spans="1:31">
      <c r="A3331" s="178">
        <v>108302309510</v>
      </c>
      <c r="B3331" s="166">
        <v>46175</v>
      </c>
      <c r="C3331" s="167" t="s">
        <v>3524</v>
      </c>
      <c r="D3331" s="167" t="s">
        <v>3525</v>
      </c>
      <c r="E3331" s="167" t="s">
        <v>3526</v>
      </c>
      <c r="F3331" s="167" t="s">
        <v>3501</v>
      </c>
      <c r="G3331" s="167" t="s">
        <v>3502</v>
      </c>
      <c r="H3331" s="168">
        <v>46176</v>
      </c>
      <c r="I3331" s="167"/>
      <c r="J3331" s="169">
        <v>26143</v>
      </c>
      <c r="K3331" s="167" t="s">
        <v>55</v>
      </c>
      <c r="L3331" s="169">
        <v>3</v>
      </c>
      <c r="M3331" s="167" t="s">
        <v>3504</v>
      </c>
      <c r="N3331" s="169">
        <v>502.1</v>
      </c>
      <c r="O3331" s="167" t="s">
        <v>3505</v>
      </c>
      <c r="P3331" s="167"/>
      <c r="Q3331" s="167" t="s">
        <v>3514</v>
      </c>
      <c r="R3331" s="167" t="s">
        <v>3528</v>
      </c>
      <c r="S3331" s="169">
        <v>3</v>
      </c>
      <c r="T3331" s="167" t="s">
        <v>3535</v>
      </c>
      <c r="U3331" s="169" t="s">
        <v>3536</v>
      </c>
      <c r="V3331" s="167" t="s">
        <v>7681</v>
      </c>
      <c r="W3331" s="167" t="s">
        <v>7682</v>
      </c>
      <c r="X3331" s="170" t="s">
        <v>3533</v>
      </c>
      <c r="Y3331" s="171" t="s">
        <v>3244</v>
      </c>
      <c r="Z3331" s="167" t="s">
        <v>969</v>
      </c>
      <c r="AA3331" s="176">
        <v>10000</v>
      </c>
      <c r="AB3331" s="167" t="s">
        <v>11254</v>
      </c>
      <c r="AC3331" s="176">
        <v>10000</v>
      </c>
      <c r="AD3331" s="167" t="s">
        <v>11254</v>
      </c>
      <c r="AE3331" s="176">
        <v>24</v>
      </c>
    </row>
    <row r="3332" spans="1:31">
      <c r="A3332" s="178">
        <v>108302309510</v>
      </c>
      <c r="B3332" s="166">
        <v>46175</v>
      </c>
      <c r="C3332" s="167" t="s">
        <v>3524</v>
      </c>
      <c r="D3332" s="167" t="s">
        <v>3525</v>
      </c>
      <c r="E3332" s="167" t="s">
        <v>3526</v>
      </c>
      <c r="F3332" s="167" t="s">
        <v>3501</v>
      </c>
      <c r="G3332" s="167" t="s">
        <v>3502</v>
      </c>
      <c r="H3332" s="168">
        <v>46176</v>
      </c>
      <c r="I3332" s="167"/>
      <c r="J3332" s="169">
        <v>26143</v>
      </c>
      <c r="K3332" s="167" t="s">
        <v>55</v>
      </c>
      <c r="L3332" s="169">
        <v>3</v>
      </c>
      <c r="M3332" s="167" t="s">
        <v>3504</v>
      </c>
      <c r="N3332" s="169">
        <v>502.1</v>
      </c>
      <c r="O3332" s="167" t="s">
        <v>3505</v>
      </c>
      <c r="P3332" s="167"/>
      <c r="Q3332" s="167" t="s">
        <v>3514</v>
      </c>
      <c r="R3332" s="167" t="s">
        <v>3528</v>
      </c>
      <c r="S3332" s="169">
        <v>2</v>
      </c>
      <c r="T3332" s="167" t="s">
        <v>3535</v>
      </c>
      <c r="U3332" s="169" t="s">
        <v>3536</v>
      </c>
      <c r="V3332" s="167" t="s">
        <v>7683</v>
      </c>
      <c r="W3332" s="167" t="s">
        <v>7684</v>
      </c>
      <c r="X3332" s="170" t="s">
        <v>3533</v>
      </c>
      <c r="Y3332" s="171" t="s">
        <v>3244</v>
      </c>
      <c r="Z3332" s="167" t="s">
        <v>969</v>
      </c>
      <c r="AA3332" s="176">
        <v>10000</v>
      </c>
      <c r="AB3332" s="167" t="s">
        <v>11254</v>
      </c>
      <c r="AC3332" s="176">
        <v>10000</v>
      </c>
      <c r="AD3332" s="167" t="s">
        <v>11254</v>
      </c>
      <c r="AE3332" s="176">
        <v>24</v>
      </c>
    </row>
    <row r="3333" spans="1:31">
      <c r="A3333" s="178">
        <v>108302309510</v>
      </c>
      <c r="B3333" s="166">
        <v>46175</v>
      </c>
      <c r="C3333" s="167" t="s">
        <v>3524</v>
      </c>
      <c r="D3333" s="167" t="s">
        <v>3525</v>
      </c>
      <c r="E3333" s="167" t="s">
        <v>3526</v>
      </c>
      <c r="F3333" s="167" t="s">
        <v>3501</v>
      </c>
      <c r="G3333" s="167" t="s">
        <v>3502</v>
      </c>
      <c r="H3333" s="168">
        <v>46176</v>
      </c>
      <c r="I3333" s="167"/>
      <c r="J3333" s="169">
        <v>26143</v>
      </c>
      <c r="K3333" s="167" t="s">
        <v>55</v>
      </c>
      <c r="L3333" s="169">
        <v>3</v>
      </c>
      <c r="M3333" s="167" t="s">
        <v>3504</v>
      </c>
      <c r="N3333" s="169">
        <v>502.1</v>
      </c>
      <c r="O3333" s="167" t="s">
        <v>3505</v>
      </c>
      <c r="P3333" s="167"/>
      <c r="Q3333" s="167" t="s">
        <v>3514</v>
      </c>
      <c r="R3333" s="167" t="s">
        <v>3528</v>
      </c>
      <c r="S3333" s="169">
        <v>1</v>
      </c>
      <c r="T3333" s="167" t="s">
        <v>3535</v>
      </c>
      <c r="U3333" s="169" t="s">
        <v>3536</v>
      </c>
      <c r="V3333" s="167" t="s">
        <v>7685</v>
      </c>
      <c r="W3333" s="167" t="s">
        <v>7686</v>
      </c>
      <c r="X3333" s="170" t="s">
        <v>3533</v>
      </c>
      <c r="Y3333" s="171" t="s">
        <v>3244</v>
      </c>
      <c r="Z3333" s="167" t="s">
        <v>969</v>
      </c>
      <c r="AA3333" s="176">
        <v>10000</v>
      </c>
      <c r="AB3333" s="167" t="s">
        <v>11254</v>
      </c>
      <c r="AC3333" s="176">
        <v>10000</v>
      </c>
      <c r="AD3333" s="167" t="s">
        <v>11254</v>
      </c>
      <c r="AE3333" s="176">
        <v>24</v>
      </c>
    </row>
    <row r="3334" spans="1:31">
      <c r="A3334" s="178">
        <v>108302340750</v>
      </c>
      <c r="B3334" s="166">
        <v>46175</v>
      </c>
      <c r="C3334" s="167" t="s">
        <v>3524</v>
      </c>
      <c r="D3334" s="167" t="s">
        <v>3525</v>
      </c>
      <c r="E3334" s="167" t="s">
        <v>3526</v>
      </c>
      <c r="F3334" s="167" t="s">
        <v>3501</v>
      </c>
      <c r="G3334" s="167" t="s">
        <v>3502</v>
      </c>
      <c r="H3334" s="168">
        <v>46176</v>
      </c>
      <c r="I3334" s="167"/>
      <c r="J3334" s="169">
        <v>26143</v>
      </c>
      <c r="K3334" s="167" t="s">
        <v>55</v>
      </c>
      <c r="L3334" s="169">
        <v>3</v>
      </c>
      <c r="M3334" s="167" t="s">
        <v>3504</v>
      </c>
      <c r="N3334" s="169">
        <v>502.1</v>
      </c>
      <c r="O3334" s="167" t="s">
        <v>3505</v>
      </c>
      <c r="P3334" s="167"/>
      <c r="Q3334" s="167" t="s">
        <v>3514</v>
      </c>
      <c r="R3334" s="167" t="s">
        <v>3528</v>
      </c>
      <c r="S3334" s="169">
        <v>50</v>
      </c>
      <c r="T3334" s="167" t="s">
        <v>3535</v>
      </c>
      <c r="U3334" s="169" t="s">
        <v>3536</v>
      </c>
      <c r="V3334" s="167" t="s">
        <v>7687</v>
      </c>
      <c r="W3334" s="167" t="s">
        <v>7688</v>
      </c>
      <c r="X3334" s="170" t="s">
        <v>3533</v>
      </c>
      <c r="Y3334" s="171" t="s">
        <v>3244</v>
      </c>
      <c r="Z3334" s="167" t="s">
        <v>969</v>
      </c>
      <c r="AA3334" s="176">
        <v>10000</v>
      </c>
      <c r="AB3334" s="167" t="s">
        <v>11254</v>
      </c>
      <c r="AC3334" s="176">
        <v>10000</v>
      </c>
      <c r="AD3334" s="167" t="s">
        <v>11254</v>
      </c>
      <c r="AE3334" s="176">
        <v>24</v>
      </c>
    </row>
    <row r="3335" spans="1:31">
      <c r="A3335" s="178">
        <v>108302340750</v>
      </c>
      <c r="B3335" s="166">
        <v>46175</v>
      </c>
      <c r="C3335" s="167" t="s">
        <v>3524</v>
      </c>
      <c r="D3335" s="167" t="s">
        <v>3525</v>
      </c>
      <c r="E3335" s="167" t="s">
        <v>3526</v>
      </c>
      <c r="F3335" s="167" t="s">
        <v>3501</v>
      </c>
      <c r="G3335" s="167" t="s">
        <v>3502</v>
      </c>
      <c r="H3335" s="168">
        <v>46176</v>
      </c>
      <c r="I3335" s="167"/>
      <c r="J3335" s="169">
        <v>26143</v>
      </c>
      <c r="K3335" s="167" t="s">
        <v>55</v>
      </c>
      <c r="L3335" s="169">
        <v>3</v>
      </c>
      <c r="M3335" s="167" t="s">
        <v>3504</v>
      </c>
      <c r="N3335" s="169">
        <v>502.1</v>
      </c>
      <c r="O3335" s="167" t="s">
        <v>3505</v>
      </c>
      <c r="P3335" s="167"/>
      <c r="Q3335" s="167" t="s">
        <v>3514</v>
      </c>
      <c r="R3335" s="167" t="s">
        <v>3528</v>
      </c>
      <c r="S3335" s="169">
        <v>49</v>
      </c>
      <c r="T3335" s="167" t="s">
        <v>3535</v>
      </c>
      <c r="U3335" s="169" t="s">
        <v>3536</v>
      </c>
      <c r="V3335" s="167" t="s">
        <v>7689</v>
      </c>
      <c r="W3335" s="167" t="s">
        <v>7690</v>
      </c>
      <c r="X3335" s="170" t="s">
        <v>3533</v>
      </c>
      <c r="Y3335" s="171" t="s">
        <v>3244</v>
      </c>
      <c r="Z3335" s="167" t="s">
        <v>969</v>
      </c>
      <c r="AA3335" s="176">
        <v>5000</v>
      </c>
      <c r="AB3335" s="167" t="s">
        <v>11254</v>
      </c>
      <c r="AC3335" s="176">
        <v>5000</v>
      </c>
      <c r="AD3335" s="167" t="s">
        <v>11254</v>
      </c>
      <c r="AE3335" s="176">
        <v>17</v>
      </c>
    </row>
    <row r="3336" spans="1:31">
      <c r="A3336" s="178">
        <v>108302340750</v>
      </c>
      <c r="B3336" s="166">
        <v>46175</v>
      </c>
      <c r="C3336" s="167" t="s">
        <v>3524</v>
      </c>
      <c r="D3336" s="167" t="s">
        <v>3525</v>
      </c>
      <c r="E3336" s="167" t="s">
        <v>3526</v>
      </c>
      <c r="F3336" s="167" t="s">
        <v>3501</v>
      </c>
      <c r="G3336" s="167" t="s">
        <v>3502</v>
      </c>
      <c r="H3336" s="168">
        <v>46176</v>
      </c>
      <c r="I3336" s="167"/>
      <c r="J3336" s="169">
        <v>26143</v>
      </c>
      <c r="K3336" s="167" t="s">
        <v>55</v>
      </c>
      <c r="L3336" s="169">
        <v>3</v>
      </c>
      <c r="M3336" s="167" t="s">
        <v>3504</v>
      </c>
      <c r="N3336" s="169">
        <v>502.1</v>
      </c>
      <c r="O3336" s="167" t="s">
        <v>3505</v>
      </c>
      <c r="P3336" s="167"/>
      <c r="Q3336" s="167" t="s">
        <v>3514</v>
      </c>
      <c r="R3336" s="167" t="s">
        <v>3528</v>
      </c>
      <c r="S3336" s="169">
        <v>48</v>
      </c>
      <c r="T3336" s="167" t="s">
        <v>3717</v>
      </c>
      <c r="U3336" s="169" t="s">
        <v>3718</v>
      </c>
      <c r="V3336" s="167" t="s">
        <v>5217</v>
      </c>
      <c r="W3336" s="167" t="s">
        <v>5218</v>
      </c>
      <c r="X3336" s="170" t="s">
        <v>3533</v>
      </c>
      <c r="Y3336" s="171" t="s">
        <v>3244</v>
      </c>
      <c r="Z3336" s="167" t="s">
        <v>969</v>
      </c>
      <c r="AA3336" s="176">
        <v>16000</v>
      </c>
      <c r="AB3336" s="167" t="s">
        <v>11254</v>
      </c>
      <c r="AC3336" s="176">
        <v>16000</v>
      </c>
      <c r="AD3336" s="167" t="s">
        <v>11254</v>
      </c>
      <c r="AE3336" s="176">
        <v>2496</v>
      </c>
    </row>
    <row r="3337" spans="1:31">
      <c r="A3337" s="178">
        <v>108302340750</v>
      </c>
      <c r="B3337" s="166">
        <v>46175</v>
      </c>
      <c r="C3337" s="167" t="s">
        <v>3524</v>
      </c>
      <c r="D3337" s="167" t="s">
        <v>3525</v>
      </c>
      <c r="E3337" s="167" t="s">
        <v>3526</v>
      </c>
      <c r="F3337" s="167" t="s">
        <v>3501</v>
      </c>
      <c r="G3337" s="167" t="s">
        <v>3502</v>
      </c>
      <c r="H3337" s="168">
        <v>46176</v>
      </c>
      <c r="I3337" s="167"/>
      <c r="J3337" s="169">
        <v>26143</v>
      </c>
      <c r="K3337" s="167" t="s">
        <v>55</v>
      </c>
      <c r="L3337" s="169">
        <v>3</v>
      </c>
      <c r="M3337" s="167" t="s">
        <v>3504</v>
      </c>
      <c r="N3337" s="169">
        <v>502.1</v>
      </c>
      <c r="O3337" s="167" t="s">
        <v>3505</v>
      </c>
      <c r="P3337" s="167"/>
      <c r="Q3337" s="167" t="s">
        <v>3514</v>
      </c>
      <c r="R3337" s="167" t="s">
        <v>3528</v>
      </c>
      <c r="S3337" s="169">
        <v>47</v>
      </c>
      <c r="T3337" s="167" t="s">
        <v>3717</v>
      </c>
      <c r="U3337" s="169" t="s">
        <v>3718</v>
      </c>
      <c r="V3337" s="167" t="s">
        <v>6299</v>
      </c>
      <c r="W3337" s="167" t="s">
        <v>6300</v>
      </c>
      <c r="X3337" s="170" t="s">
        <v>3533</v>
      </c>
      <c r="Y3337" s="171" t="s">
        <v>3244</v>
      </c>
      <c r="Z3337" s="167" t="s">
        <v>969</v>
      </c>
      <c r="AA3337" s="176">
        <v>16000</v>
      </c>
      <c r="AB3337" s="167" t="s">
        <v>11254</v>
      </c>
      <c r="AC3337" s="176">
        <v>16000</v>
      </c>
      <c r="AD3337" s="167" t="s">
        <v>11254</v>
      </c>
      <c r="AE3337" s="176">
        <v>948.16</v>
      </c>
    </row>
    <row r="3338" spans="1:31">
      <c r="A3338" s="178">
        <v>108302340750</v>
      </c>
      <c r="B3338" s="166">
        <v>46175</v>
      </c>
      <c r="C3338" s="167" t="s">
        <v>3524</v>
      </c>
      <c r="D3338" s="167" t="s">
        <v>3525</v>
      </c>
      <c r="E3338" s="167" t="s">
        <v>3526</v>
      </c>
      <c r="F3338" s="167" t="s">
        <v>3501</v>
      </c>
      <c r="G3338" s="167" t="s">
        <v>3502</v>
      </c>
      <c r="H3338" s="168">
        <v>46176</v>
      </c>
      <c r="I3338" s="167"/>
      <c r="J3338" s="169">
        <v>26143</v>
      </c>
      <c r="K3338" s="167" t="s">
        <v>55</v>
      </c>
      <c r="L3338" s="169">
        <v>3</v>
      </c>
      <c r="M3338" s="167" t="s">
        <v>3504</v>
      </c>
      <c r="N3338" s="169">
        <v>502.1</v>
      </c>
      <c r="O3338" s="167" t="s">
        <v>3505</v>
      </c>
      <c r="P3338" s="167"/>
      <c r="Q3338" s="167" t="s">
        <v>3514</v>
      </c>
      <c r="R3338" s="167" t="s">
        <v>3528</v>
      </c>
      <c r="S3338" s="169">
        <v>46</v>
      </c>
      <c r="T3338" s="167" t="s">
        <v>3560</v>
      </c>
      <c r="U3338" s="169" t="s">
        <v>3561</v>
      </c>
      <c r="V3338" s="167" t="s">
        <v>7691</v>
      </c>
      <c r="W3338" s="167" t="s">
        <v>7692</v>
      </c>
      <c r="X3338" s="170" t="s">
        <v>3533</v>
      </c>
      <c r="Y3338" s="171" t="s">
        <v>3244</v>
      </c>
      <c r="Z3338" s="167" t="s">
        <v>969</v>
      </c>
      <c r="AA3338" s="176">
        <v>8000</v>
      </c>
      <c r="AB3338" s="167" t="s">
        <v>11254</v>
      </c>
      <c r="AC3338" s="176">
        <v>8000</v>
      </c>
      <c r="AD3338" s="167" t="s">
        <v>11254</v>
      </c>
      <c r="AE3338" s="176">
        <v>46.88</v>
      </c>
    </row>
    <row r="3339" spans="1:31">
      <c r="A3339" s="178">
        <v>108302340750</v>
      </c>
      <c r="B3339" s="166">
        <v>46175</v>
      </c>
      <c r="C3339" s="167" t="s">
        <v>3524</v>
      </c>
      <c r="D3339" s="167" t="s">
        <v>3525</v>
      </c>
      <c r="E3339" s="167" t="s">
        <v>3526</v>
      </c>
      <c r="F3339" s="167" t="s">
        <v>3501</v>
      </c>
      <c r="G3339" s="167" t="s">
        <v>3502</v>
      </c>
      <c r="H3339" s="168">
        <v>46176</v>
      </c>
      <c r="I3339" s="167"/>
      <c r="J3339" s="169">
        <v>26143</v>
      </c>
      <c r="K3339" s="167" t="s">
        <v>55</v>
      </c>
      <c r="L3339" s="169">
        <v>3</v>
      </c>
      <c r="M3339" s="167" t="s">
        <v>3504</v>
      </c>
      <c r="N3339" s="169">
        <v>502.1</v>
      </c>
      <c r="O3339" s="167" t="s">
        <v>3505</v>
      </c>
      <c r="P3339" s="167"/>
      <c r="Q3339" s="167" t="s">
        <v>3514</v>
      </c>
      <c r="R3339" s="167" t="s">
        <v>3528</v>
      </c>
      <c r="S3339" s="169">
        <v>45</v>
      </c>
      <c r="T3339" s="167" t="s">
        <v>3535</v>
      </c>
      <c r="U3339" s="169" t="s">
        <v>3536</v>
      </c>
      <c r="V3339" s="167" t="s">
        <v>7681</v>
      </c>
      <c r="W3339" s="167" t="s">
        <v>7682</v>
      </c>
      <c r="X3339" s="170" t="s">
        <v>3533</v>
      </c>
      <c r="Y3339" s="171" t="s">
        <v>3244</v>
      </c>
      <c r="Z3339" s="167" t="s">
        <v>969</v>
      </c>
      <c r="AA3339" s="176">
        <v>30000</v>
      </c>
      <c r="AB3339" s="167" t="s">
        <v>11254</v>
      </c>
      <c r="AC3339" s="176">
        <v>30000</v>
      </c>
      <c r="AD3339" s="167" t="s">
        <v>11254</v>
      </c>
      <c r="AE3339" s="176">
        <v>72</v>
      </c>
    </row>
    <row r="3340" spans="1:31">
      <c r="A3340" s="178">
        <v>108302340750</v>
      </c>
      <c r="B3340" s="166">
        <v>46175</v>
      </c>
      <c r="C3340" s="167" t="s">
        <v>3524</v>
      </c>
      <c r="D3340" s="167" t="s">
        <v>3525</v>
      </c>
      <c r="E3340" s="167" t="s">
        <v>3526</v>
      </c>
      <c r="F3340" s="167" t="s">
        <v>3501</v>
      </c>
      <c r="G3340" s="167" t="s">
        <v>3502</v>
      </c>
      <c r="H3340" s="168">
        <v>46176</v>
      </c>
      <c r="I3340" s="167"/>
      <c r="J3340" s="169">
        <v>26143</v>
      </c>
      <c r="K3340" s="167" t="s">
        <v>55</v>
      </c>
      <c r="L3340" s="169">
        <v>3</v>
      </c>
      <c r="M3340" s="167" t="s">
        <v>3504</v>
      </c>
      <c r="N3340" s="169">
        <v>502.1</v>
      </c>
      <c r="O3340" s="167" t="s">
        <v>3505</v>
      </c>
      <c r="P3340" s="167"/>
      <c r="Q3340" s="167" t="s">
        <v>3514</v>
      </c>
      <c r="R3340" s="167" t="s">
        <v>3528</v>
      </c>
      <c r="S3340" s="169">
        <v>44</v>
      </c>
      <c r="T3340" s="167" t="s">
        <v>3535</v>
      </c>
      <c r="U3340" s="169" t="s">
        <v>3536</v>
      </c>
      <c r="V3340" s="167" t="s">
        <v>7673</v>
      </c>
      <c r="W3340" s="167" t="s">
        <v>7674</v>
      </c>
      <c r="X3340" s="170" t="s">
        <v>3533</v>
      </c>
      <c r="Y3340" s="171" t="s">
        <v>3244</v>
      </c>
      <c r="Z3340" s="167" t="s">
        <v>969</v>
      </c>
      <c r="AA3340" s="176">
        <v>50000</v>
      </c>
      <c r="AB3340" s="167" t="s">
        <v>11254</v>
      </c>
      <c r="AC3340" s="176">
        <v>50000</v>
      </c>
      <c r="AD3340" s="167" t="s">
        <v>11254</v>
      </c>
      <c r="AE3340" s="176">
        <v>120</v>
      </c>
    </row>
    <row r="3341" spans="1:31">
      <c r="A3341" s="178">
        <v>108302340750</v>
      </c>
      <c r="B3341" s="166">
        <v>46175</v>
      </c>
      <c r="C3341" s="167" t="s">
        <v>3524</v>
      </c>
      <c r="D3341" s="167" t="s">
        <v>3525</v>
      </c>
      <c r="E3341" s="167" t="s">
        <v>3526</v>
      </c>
      <c r="F3341" s="167" t="s">
        <v>3501</v>
      </c>
      <c r="G3341" s="167" t="s">
        <v>3502</v>
      </c>
      <c r="H3341" s="168">
        <v>46176</v>
      </c>
      <c r="I3341" s="167"/>
      <c r="J3341" s="169">
        <v>26143</v>
      </c>
      <c r="K3341" s="167" t="s">
        <v>55</v>
      </c>
      <c r="L3341" s="169">
        <v>3</v>
      </c>
      <c r="M3341" s="167" t="s">
        <v>3504</v>
      </c>
      <c r="N3341" s="169">
        <v>502.1</v>
      </c>
      <c r="O3341" s="167" t="s">
        <v>3505</v>
      </c>
      <c r="P3341" s="167"/>
      <c r="Q3341" s="167" t="s">
        <v>3514</v>
      </c>
      <c r="R3341" s="167" t="s">
        <v>3528</v>
      </c>
      <c r="S3341" s="169">
        <v>43</v>
      </c>
      <c r="T3341" s="167" t="s">
        <v>3535</v>
      </c>
      <c r="U3341" s="169" t="s">
        <v>3536</v>
      </c>
      <c r="V3341" s="167" t="s">
        <v>7683</v>
      </c>
      <c r="W3341" s="167" t="s">
        <v>7684</v>
      </c>
      <c r="X3341" s="170" t="s">
        <v>3533</v>
      </c>
      <c r="Y3341" s="171" t="s">
        <v>3244</v>
      </c>
      <c r="Z3341" s="167" t="s">
        <v>969</v>
      </c>
      <c r="AA3341" s="176">
        <v>30000</v>
      </c>
      <c r="AB3341" s="167" t="s">
        <v>11254</v>
      </c>
      <c r="AC3341" s="176">
        <v>30000</v>
      </c>
      <c r="AD3341" s="167" t="s">
        <v>11254</v>
      </c>
      <c r="AE3341" s="176">
        <v>72</v>
      </c>
    </row>
    <row r="3342" spans="1:31">
      <c r="A3342" s="178">
        <v>108302340750</v>
      </c>
      <c r="B3342" s="166">
        <v>46175</v>
      </c>
      <c r="C3342" s="167" t="s">
        <v>3524</v>
      </c>
      <c r="D3342" s="167" t="s">
        <v>3525</v>
      </c>
      <c r="E3342" s="167" t="s">
        <v>3526</v>
      </c>
      <c r="F3342" s="167" t="s">
        <v>3501</v>
      </c>
      <c r="G3342" s="167" t="s">
        <v>3502</v>
      </c>
      <c r="H3342" s="168">
        <v>46176</v>
      </c>
      <c r="I3342" s="167"/>
      <c r="J3342" s="169">
        <v>26143</v>
      </c>
      <c r="K3342" s="167" t="s">
        <v>55</v>
      </c>
      <c r="L3342" s="169">
        <v>3</v>
      </c>
      <c r="M3342" s="167" t="s">
        <v>3504</v>
      </c>
      <c r="N3342" s="169">
        <v>502.1</v>
      </c>
      <c r="O3342" s="167" t="s">
        <v>3505</v>
      </c>
      <c r="P3342" s="167"/>
      <c r="Q3342" s="167" t="s">
        <v>3514</v>
      </c>
      <c r="R3342" s="167" t="s">
        <v>3528</v>
      </c>
      <c r="S3342" s="169">
        <v>42</v>
      </c>
      <c r="T3342" s="167" t="s">
        <v>3535</v>
      </c>
      <c r="U3342" s="169" t="s">
        <v>3536</v>
      </c>
      <c r="V3342" s="167" t="s">
        <v>7669</v>
      </c>
      <c r="W3342" s="167" t="s">
        <v>7670</v>
      </c>
      <c r="X3342" s="170" t="s">
        <v>3533</v>
      </c>
      <c r="Y3342" s="171" t="s">
        <v>3244</v>
      </c>
      <c r="Z3342" s="167" t="s">
        <v>969</v>
      </c>
      <c r="AA3342" s="176">
        <v>30000</v>
      </c>
      <c r="AB3342" s="167" t="s">
        <v>11254</v>
      </c>
      <c r="AC3342" s="176">
        <v>30000</v>
      </c>
      <c r="AD3342" s="167" t="s">
        <v>11254</v>
      </c>
      <c r="AE3342" s="176">
        <v>72</v>
      </c>
    </row>
    <row r="3343" spans="1:31">
      <c r="A3343" s="178">
        <v>108302340750</v>
      </c>
      <c r="B3343" s="166">
        <v>46175</v>
      </c>
      <c r="C3343" s="167" t="s">
        <v>3524</v>
      </c>
      <c r="D3343" s="167" t="s">
        <v>3525</v>
      </c>
      <c r="E3343" s="167" t="s">
        <v>3526</v>
      </c>
      <c r="F3343" s="167" t="s">
        <v>3501</v>
      </c>
      <c r="G3343" s="167" t="s">
        <v>3502</v>
      </c>
      <c r="H3343" s="168">
        <v>46176</v>
      </c>
      <c r="I3343" s="167"/>
      <c r="J3343" s="169">
        <v>26143</v>
      </c>
      <c r="K3343" s="167" t="s">
        <v>55</v>
      </c>
      <c r="L3343" s="169">
        <v>3</v>
      </c>
      <c r="M3343" s="167" t="s">
        <v>3504</v>
      </c>
      <c r="N3343" s="169">
        <v>502.1</v>
      </c>
      <c r="O3343" s="167" t="s">
        <v>3505</v>
      </c>
      <c r="P3343" s="167"/>
      <c r="Q3343" s="167" t="s">
        <v>3514</v>
      </c>
      <c r="R3343" s="167" t="s">
        <v>3528</v>
      </c>
      <c r="S3343" s="169">
        <v>41</v>
      </c>
      <c r="T3343" s="167" t="s">
        <v>3560</v>
      </c>
      <c r="U3343" s="169" t="s">
        <v>3561</v>
      </c>
      <c r="V3343" s="167" t="s">
        <v>7693</v>
      </c>
      <c r="W3343" s="167" t="s">
        <v>7694</v>
      </c>
      <c r="X3343" s="170" t="s">
        <v>3533</v>
      </c>
      <c r="Y3343" s="171" t="s">
        <v>3244</v>
      </c>
      <c r="Z3343" s="167" t="s">
        <v>969</v>
      </c>
      <c r="AA3343" s="176">
        <v>48000</v>
      </c>
      <c r="AB3343" s="167" t="s">
        <v>11254</v>
      </c>
      <c r="AC3343" s="176">
        <v>48000</v>
      </c>
      <c r="AD3343" s="167" t="s">
        <v>11254</v>
      </c>
      <c r="AE3343" s="176">
        <v>1545.6</v>
      </c>
    </row>
    <row r="3344" spans="1:31">
      <c r="A3344" s="178">
        <v>108302340750</v>
      </c>
      <c r="B3344" s="166">
        <v>46175</v>
      </c>
      <c r="C3344" s="167" t="s">
        <v>3524</v>
      </c>
      <c r="D3344" s="167" t="s">
        <v>3525</v>
      </c>
      <c r="E3344" s="167" t="s">
        <v>3526</v>
      </c>
      <c r="F3344" s="167" t="s">
        <v>3501</v>
      </c>
      <c r="G3344" s="167" t="s">
        <v>3502</v>
      </c>
      <c r="H3344" s="168">
        <v>46176</v>
      </c>
      <c r="I3344" s="167"/>
      <c r="J3344" s="169">
        <v>26143</v>
      </c>
      <c r="K3344" s="167" t="s">
        <v>55</v>
      </c>
      <c r="L3344" s="169">
        <v>3</v>
      </c>
      <c r="M3344" s="167" t="s">
        <v>3504</v>
      </c>
      <c r="N3344" s="169">
        <v>502.1</v>
      </c>
      <c r="O3344" s="167" t="s">
        <v>3505</v>
      </c>
      <c r="P3344" s="167"/>
      <c r="Q3344" s="167" t="s">
        <v>3514</v>
      </c>
      <c r="R3344" s="167" t="s">
        <v>3528</v>
      </c>
      <c r="S3344" s="169">
        <v>40</v>
      </c>
      <c r="T3344" s="167" t="s">
        <v>3560</v>
      </c>
      <c r="U3344" s="169" t="s">
        <v>3561</v>
      </c>
      <c r="V3344" s="167" t="s">
        <v>7693</v>
      </c>
      <c r="W3344" s="167" t="s">
        <v>7694</v>
      </c>
      <c r="X3344" s="170" t="s">
        <v>3533</v>
      </c>
      <c r="Y3344" s="171" t="s">
        <v>3244</v>
      </c>
      <c r="Z3344" s="167" t="s">
        <v>969</v>
      </c>
      <c r="AA3344" s="176">
        <v>4000</v>
      </c>
      <c r="AB3344" s="167" t="s">
        <v>11254</v>
      </c>
      <c r="AC3344" s="176">
        <v>4000</v>
      </c>
      <c r="AD3344" s="167" t="s">
        <v>11254</v>
      </c>
      <c r="AE3344" s="176">
        <v>128.80000000000001</v>
      </c>
    </row>
    <row r="3345" spans="1:31">
      <c r="A3345" s="178">
        <v>108302340750</v>
      </c>
      <c r="B3345" s="166">
        <v>46175</v>
      </c>
      <c r="C3345" s="167" t="s">
        <v>3524</v>
      </c>
      <c r="D3345" s="167" t="s">
        <v>3525</v>
      </c>
      <c r="E3345" s="167" t="s">
        <v>3526</v>
      </c>
      <c r="F3345" s="167" t="s">
        <v>3501</v>
      </c>
      <c r="G3345" s="167" t="s">
        <v>3502</v>
      </c>
      <c r="H3345" s="168">
        <v>46176</v>
      </c>
      <c r="I3345" s="167"/>
      <c r="J3345" s="169">
        <v>26143</v>
      </c>
      <c r="K3345" s="167" t="s">
        <v>55</v>
      </c>
      <c r="L3345" s="169">
        <v>3</v>
      </c>
      <c r="M3345" s="167" t="s">
        <v>3504</v>
      </c>
      <c r="N3345" s="169">
        <v>502.1</v>
      </c>
      <c r="O3345" s="167" t="s">
        <v>3505</v>
      </c>
      <c r="P3345" s="167"/>
      <c r="Q3345" s="167" t="s">
        <v>3514</v>
      </c>
      <c r="R3345" s="167" t="s">
        <v>3528</v>
      </c>
      <c r="S3345" s="169">
        <v>39</v>
      </c>
      <c r="T3345" s="167" t="s">
        <v>3535</v>
      </c>
      <c r="U3345" s="169" t="s">
        <v>3536</v>
      </c>
      <c r="V3345" s="167" t="s">
        <v>7695</v>
      </c>
      <c r="W3345" s="167" t="s">
        <v>7696</v>
      </c>
      <c r="X3345" s="170" t="s">
        <v>3533</v>
      </c>
      <c r="Y3345" s="171" t="s">
        <v>3244</v>
      </c>
      <c r="Z3345" s="167" t="s">
        <v>969</v>
      </c>
      <c r="AA3345" s="176">
        <v>10000</v>
      </c>
      <c r="AB3345" s="167" t="s">
        <v>11254</v>
      </c>
      <c r="AC3345" s="176">
        <v>10000</v>
      </c>
      <c r="AD3345" s="167" t="s">
        <v>11254</v>
      </c>
      <c r="AE3345" s="176">
        <v>24</v>
      </c>
    </row>
    <row r="3346" spans="1:31">
      <c r="A3346" s="178">
        <v>108302340750</v>
      </c>
      <c r="B3346" s="166">
        <v>46175</v>
      </c>
      <c r="C3346" s="167" t="s">
        <v>3524</v>
      </c>
      <c r="D3346" s="167" t="s">
        <v>3525</v>
      </c>
      <c r="E3346" s="167" t="s">
        <v>3526</v>
      </c>
      <c r="F3346" s="167" t="s">
        <v>3501</v>
      </c>
      <c r="G3346" s="167" t="s">
        <v>3502</v>
      </c>
      <c r="H3346" s="168">
        <v>46176</v>
      </c>
      <c r="I3346" s="167"/>
      <c r="J3346" s="169">
        <v>26143</v>
      </c>
      <c r="K3346" s="167" t="s">
        <v>55</v>
      </c>
      <c r="L3346" s="169">
        <v>3</v>
      </c>
      <c r="M3346" s="167" t="s">
        <v>3504</v>
      </c>
      <c r="N3346" s="169">
        <v>502.1</v>
      </c>
      <c r="O3346" s="167" t="s">
        <v>3505</v>
      </c>
      <c r="P3346" s="167"/>
      <c r="Q3346" s="167" t="s">
        <v>3514</v>
      </c>
      <c r="R3346" s="167" t="s">
        <v>3528</v>
      </c>
      <c r="S3346" s="169">
        <v>38</v>
      </c>
      <c r="T3346" s="167" t="s">
        <v>3560</v>
      </c>
      <c r="U3346" s="169" t="s">
        <v>3561</v>
      </c>
      <c r="V3346" s="167" t="s">
        <v>7691</v>
      </c>
      <c r="W3346" s="167" t="s">
        <v>7692</v>
      </c>
      <c r="X3346" s="170" t="s">
        <v>3533</v>
      </c>
      <c r="Y3346" s="171" t="s">
        <v>3244</v>
      </c>
      <c r="Z3346" s="167" t="s">
        <v>969</v>
      </c>
      <c r="AA3346" s="176">
        <v>20000</v>
      </c>
      <c r="AB3346" s="167" t="s">
        <v>11254</v>
      </c>
      <c r="AC3346" s="176">
        <v>20000</v>
      </c>
      <c r="AD3346" s="167" t="s">
        <v>11254</v>
      </c>
      <c r="AE3346" s="176">
        <v>117.2</v>
      </c>
    </row>
    <row r="3347" spans="1:31">
      <c r="A3347" s="178">
        <v>108302340750</v>
      </c>
      <c r="B3347" s="166">
        <v>46175</v>
      </c>
      <c r="C3347" s="167" t="s">
        <v>3524</v>
      </c>
      <c r="D3347" s="167" t="s">
        <v>3525</v>
      </c>
      <c r="E3347" s="167" t="s">
        <v>3526</v>
      </c>
      <c r="F3347" s="167" t="s">
        <v>3501</v>
      </c>
      <c r="G3347" s="167" t="s">
        <v>3502</v>
      </c>
      <c r="H3347" s="168">
        <v>46176</v>
      </c>
      <c r="I3347" s="167"/>
      <c r="J3347" s="169">
        <v>26143</v>
      </c>
      <c r="K3347" s="167" t="s">
        <v>55</v>
      </c>
      <c r="L3347" s="169">
        <v>3</v>
      </c>
      <c r="M3347" s="167" t="s">
        <v>3504</v>
      </c>
      <c r="N3347" s="169">
        <v>502.1</v>
      </c>
      <c r="O3347" s="167" t="s">
        <v>3505</v>
      </c>
      <c r="P3347" s="167"/>
      <c r="Q3347" s="167" t="s">
        <v>3514</v>
      </c>
      <c r="R3347" s="167" t="s">
        <v>3528</v>
      </c>
      <c r="S3347" s="169">
        <v>37</v>
      </c>
      <c r="T3347" s="167" t="s">
        <v>3535</v>
      </c>
      <c r="U3347" s="169" t="s">
        <v>3536</v>
      </c>
      <c r="V3347" s="167" t="s">
        <v>6335</v>
      </c>
      <c r="W3347" s="167" t="s">
        <v>6336</v>
      </c>
      <c r="X3347" s="170" t="s">
        <v>3533</v>
      </c>
      <c r="Y3347" s="171" t="s">
        <v>3244</v>
      </c>
      <c r="Z3347" s="167" t="s">
        <v>969</v>
      </c>
      <c r="AA3347" s="176">
        <v>10000</v>
      </c>
      <c r="AB3347" s="167" t="s">
        <v>11254</v>
      </c>
      <c r="AC3347" s="176">
        <v>10000</v>
      </c>
      <c r="AD3347" s="167" t="s">
        <v>11254</v>
      </c>
      <c r="AE3347" s="176">
        <v>24</v>
      </c>
    </row>
    <row r="3348" spans="1:31">
      <c r="A3348" s="178">
        <v>108302340750</v>
      </c>
      <c r="B3348" s="166">
        <v>46175</v>
      </c>
      <c r="C3348" s="167" t="s">
        <v>3524</v>
      </c>
      <c r="D3348" s="167" t="s">
        <v>3525</v>
      </c>
      <c r="E3348" s="167" t="s">
        <v>3526</v>
      </c>
      <c r="F3348" s="167" t="s">
        <v>3501</v>
      </c>
      <c r="G3348" s="167" t="s">
        <v>3502</v>
      </c>
      <c r="H3348" s="168">
        <v>46176</v>
      </c>
      <c r="I3348" s="167"/>
      <c r="J3348" s="169">
        <v>26143</v>
      </c>
      <c r="K3348" s="167" t="s">
        <v>55</v>
      </c>
      <c r="L3348" s="169">
        <v>3</v>
      </c>
      <c r="M3348" s="167" t="s">
        <v>3504</v>
      </c>
      <c r="N3348" s="169">
        <v>502.1</v>
      </c>
      <c r="O3348" s="167" t="s">
        <v>3505</v>
      </c>
      <c r="P3348" s="167"/>
      <c r="Q3348" s="167" t="s">
        <v>3514</v>
      </c>
      <c r="R3348" s="167" t="s">
        <v>3528</v>
      </c>
      <c r="S3348" s="169">
        <v>36</v>
      </c>
      <c r="T3348" s="167" t="s">
        <v>3560</v>
      </c>
      <c r="U3348" s="169" t="s">
        <v>3561</v>
      </c>
      <c r="V3348" s="167" t="s">
        <v>7628</v>
      </c>
      <c r="W3348" s="167" t="s">
        <v>7629</v>
      </c>
      <c r="X3348" s="170" t="s">
        <v>3533</v>
      </c>
      <c r="Y3348" s="171" t="s">
        <v>3244</v>
      </c>
      <c r="Z3348" s="167" t="s">
        <v>969</v>
      </c>
      <c r="AA3348" s="176">
        <v>6000</v>
      </c>
      <c r="AB3348" s="167" t="s">
        <v>11254</v>
      </c>
      <c r="AC3348" s="176">
        <v>6000</v>
      </c>
      <c r="AD3348" s="167" t="s">
        <v>11254</v>
      </c>
      <c r="AE3348" s="176">
        <v>345</v>
      </c>
    </row>
    <row r="3349" spans="1:31">
      <c r="A3349" s="178">
        <v>108302340750</v>
      </c>
      <c r="B3349" s="166">
        <v>46175</v>
      </c>
      <c r="C3349" s="167" t="s">
        <v>3524</v>
      </c>
      <c r="D3349" s="167" t="s">
        <v>3525</v>
      </c>
      <c r="E3349" s="167" t="s">
        <v>3526</v>
      </c>
      <c r="F3349" s="167" t="s">
        <v>3501</v>
      </c>
      <c r="G3349" s="167" t="s">
        <v>3502</v>
      </c>
      <c r="H3349" s="168">
        <v>46176</v>
      </c>
      <c r="I3349" s="167"/>
      <c r="J3349" s="169">
        <v>26143</v>
      </c>
      <c r="K3349" s="167" t="s">
        <v>55</v>
      </c>
      <c r="L3349" s="169">
        <v>3</v>
      </c>
      <c r="M3349" s="167" t="s">
        <v>3504</v>
      </c>
      <c r="N3349" s="169">
        <v>502.1</v>
      </c>
      <c r="O3349" s="167" t="s">
        <v>3505</v>
      </c>
      <c r="P3349" s="167"/>
      <c r="Q3349" s="167" t="s">
        <v>3514</v>
      </c>
      <c r="R3349" s="167" t="s">
        <v>3528</v>
      </c>
      <c r="S3349" s="169">
        <v>35</v>
      </c>
      <c r="T3349" s="167" t="s">
        <v>3535</v>
      </c>
      <c r="U3349" s="169" t="s">
        <v>3536</v>
      </c>
      <c r="V3349" s="167" t="s">
        <v>7687</v>
      </c>
      <c r="W3349" s="167" t="s">
        <v>7688</v>
      </c>
      <c r="X3349" s="170" t="s">
        <v>3533</v>
      </c>
      <c r="Y3349" s="171" t="s">
        <v>3244</v>
      </c>
      <c r="Z3349" s="167" t="s">
        <v>969</v>
      </c>
      <c r="AA3349" s="176">
        <v>10000</v>
      </c>
      <c r="AB3349" s="167" t="s">
        <v>11254</v>
      </c>
      <c r="AC3349" s="176">
        <v>10000</v>
      </c>
      <c r="AD3349" s="167" t="s">
        <v>11254</v>
      </c>
      <c r="AE3349" s="176">
        <v>24</v>
      </c>
    </row>
    <row r="3350" spans="1:31">
      <c r="A3350" s="178">
        <v>108302340750</v>
      </c>
      <c r="B3350" s="166">
        <v>46175</v>
      </c>
      <c r="C3350" s="167" t="s">
        <v>3524</v>
      </c>
      <c r="D3350" s="167" t="s">
        <v>3525</v>
      </c>
      <c r="E3350" s="167" t="s">
        <v>3526</v>
      </c>
      <c r="F3350" s="167" t="s">
        <v>3501</v>
      </c>
      <c r="G3350" s="167" t="s">
        <v>3502</v>
      </c>
      <c r="H3350" s="168">
        <v>46176</v>
      </c>
      <c r="I3350" s="167"/>
      <c r="J3350" s="169">
        <v>26143</v>
      </c>
      <c r="K3350" s="167" t="s">
        <v>55</v>
      </c>
      <c r="L3350" s="169">
        <v>3</v>
      </c>
      <c r="M3350" s="167" t="s">
        <v>3504</v>
      </c>
      <c r="N3350" s="169">
        <v>502.1</v>
      </c>
      <c r="O3350" s="167" t="s">
        <v>3505</v>
      </c>
      <c r="P3350" s="167"/>
      <c r="Q3350" s="167" t="s">
        <v>3514</v>
      </c>
      <c r="R3350" s="167" t="s">
        <v>3528</v>
      </c>
      <c r="S3350" s="169">
        <v>34</v>
      </c>
      <c r="T3350" s="167" t="s">
        <v>3535</v>
      </c>
      <c r="U3350" s="169" t="s">
        <v>3536</v>
      </c>
      <c r="V3350" s="167" t="s">
        <v>7697</v>
      </c>
      <c r="W3350" s="167" t="s">
        <v>7698</v>
      </c>
      <c r="X3350" s="170" t="s">
        <v>3533</v>
      </c>
      <c r="Y3350" s="171" t="s">
        <v>3244</v>
      </c>
      <c r="Z3350" s="167" t="s">
        <v>969</v>
      </c>
      <c r="AA3350" s="176">
        <v>20000</v>
      </c>
      <c r="AB3350" s="167" t="s">
        <v>11254</v>
      </c>
      <c r="AC3350" s="176">
        <v>20000</v>
      </c>
      <c r="AD3350" s="167" t="s">
        <v>11254</v>
      </c>
      <c r="AE3350" s="176">
        <v>48</v>
      </c>
    </row>
    <row r="3351" spans="1:31">
      <c r="A3351" s="178">
        <v>108302340750</v>
      </c>
      <c r="B3351" s="166">
        <v>46175</v>
      </c>
      <c r="C3351" s="167" t="s">
        <v>3524</v>
      </c>
      <c r="D3351" s="167" t="s">
        <v>3525</v>
      </c>
      <c r="E3351" s="167" t="s">
        <v>3526</v>
      </c>
      <c r="F3351" s="167" t="s">
        <v>3501</v>
      </c>
      <c r="G3351" s="167" t="s">
        <v>3502</v>
      </c>
      <c r="H3351" s="168">
        <v>46176</v>
      </c>
      <c r="I3351" s="167"/>
      <c r="J3351" s="169">
        <v>26143</v>
      </c>
      <c r="K3351" s="167" t="s">
        <v>55</v>
      </c>
      <c r="L3351" s="169">
        <v>3</v>
      </c>
      <c r="M3351" s="167" t="s">
        <v>3504</v>
      </c>
      <c r="N3351" s="169">
        <v>502.1</v>
      </c>
      <c r="O3351" s="167" t="s">
        <v>3505</v>
      </c>
      <c r="P3351" s="167"/>
      <c r="Q3351" s="167" t="s">
        <v>3514</v>
      </c>
      <c r="R3351" s="167" t="s">
        <v>3528</v>
      </c>
      <c r="S3351" s="169">
        <v>33</v>
      </c>
      <c r="T3351" s="167" t="s">
        <v>3560</v>
      </c>
      <c r="U3351" s="169" t="s">
        <v>3561</v>
      </c>
      <c r="V3351" s="167" t="s">
        <v>4060</v>
      </c>
      <c r="W3351" s="167" t="s">
        <v>4061</v>
      </c>
      <c r="X3351" s="170" t="s">
        <v>3533</v>
      </c>
      <c r="Y3351" s="171" t="s">
        <v>3244</v>
      </c>
      <c r="Z3351" s="167" t="s">
        <v>969</v>
      </c>
      <c r="AA3351" s="176">
        <v>10000</v>
      </c>
      <c r="AB3351" s="167" t="s">
        <v>11254</v>
      </c>
      <c r="AC3351" s="176">
        <v>10000</v>
      </c>
      <c r="AD3351" s="167" t="s">
        <v>11254</v>
      </c>
      <c r="AE3351" s="176">
        <v>49.4</v>
      </c>
    </row>
    <row r="3352" spans="1:31">
      <c r="A3352" s="178">
        <v>108302340750</v>
      </c>
      <c r="B3352" s="166">
        <v>46175</v>
      </c>
      <c r="C3352" s="167" t="s">
        <v>3524</v>
      </c>
      <c r="D3352" s="167" t="s">
        <v>3525</v>
      </c>
      <c r="E3352" s="167" t="s">
        <v>3526</v>
      </c>
      <c r="F3352" s="167" t="s">
        <v>3501</v>
      </c>
      <c r="G3352" s="167" t="s">
        <v>3502</v>
      </c>
      <c r="H3352" s="168">
        <v>46176</v>
      </c>
      <c r="I3352" s="167"/>
      <c r="J3352" s="169">
        <v>26143</v>
      </c>
      <c r="K3352" s="167" t="s">
        <v>55</v>
      </c>
      <c r="L3352" s="169">
        <v>3</v>
      </c>
      <c r="M3352" s="167" t="s">
        <v>3504</v>
      </c>
      <c r="N3352" s="169">
        <v>502.1</v>
      </c>
      <c r="O3352" s="167" t="s">
        <v>3505</v>
      </c>
      <c r="P3352" s="167"/>
      <c r="Q3352" s="167" t="s">
        <v>3514</v>
      </c>
      <c r="R3352" s="167" t="s">
        <v>3528</v>
      </c>
      <c r="S3352" s="169">
        <v>32</v>
      </c>
      <c r="T3352" s="167" t="s">
        <v>3560</v>
      </c>
      <c r="U3352" s="169" t="s">
        <v>3561</v>
      </c>
      <c r="V3352" s="167" t="s">
        <v>7691</v>
      </c>
      <c r="W3352" s="167" t="s">
        <v>7692</v>
      </c>
      <c r="X3352" s="170" t="s">
        <v>3533</v>
      </c>
      <c r="Y3352" s="171" t="s">
        <v>3244</v>
      </c>
      <c r="Z3352" s="167" t="s">
        <v>969</v>
      </c>
      <c r="AA3352" s="176">
        <v>12000</v>
      </c>
      <c r="AB3352" s="167" t="s">
        <v>11254</v>
      </c>
      <c r="AC3352" s="176">
        <v>12000</v>
      </c>
      <c r="AD3352" s="167" t="s">
        <v>11254</v>
      </c>
      <c r="AE3352" s="176">
        <v>70.319999999999993</v>
      </c>
    </row>
    <row r="3353" spans="1:31">
      <c r="A3353" s="178">
        <v>108302340750</v>
      </c>
      <c r="B3353" s="166">
        <v>46175</v>
      </c>
      <c r="C3353" s="167" t="s">
        <v>3524</v>
      </c>
      <c r="D3353" s="167" t="s">
        <v>3525</v>
      </c>
      <c r="E3353" s="167" t="s">
        <v>3526</v>
      </c>
      <c r="F3353" s="167" t="s">
        <v>3501</v>
      </c>
      <c r="G3353" s="167" t="s">
        <v>3502</v>
      </c>
      <c r="H3353" s="168">
        <v>46176</v>
      </c>
      <c r="I3353" s="167"/>
      <c r="J3353" s="169">
        <v>26143</v>
      </c>
      <c r="K3353" s="167" t="s">
        <v>55</v>
      </c>
      <c r="L3353" s="169">
        <v>3</v>
      </c>
      <c r="M3353" s="167" t="s">
        <v>3504</v>
      </c>
      <c r="N3353" s="169">
        <v>502.1</v>
      </c>
      <c r="O3353" s="167" t="s">
        <v>3505</v>
      </c>
      <c r="P3353" s="167"/>
      <c r="Q3353" s="167" t="s">
        <v>3514</v>
      </c>
      <c r="R3353" s="167" t="s">
        <v>3528</v>
      </c>
      <c r="S3353" s="169">
        <v>31</v>
      </c>
      <c r="T3353" s="167" t="s">
        <v>3560</v>
      </c>
      <c r="U3353" s="169" t="s">
        <v>3561</v>
      </c>
      <c r="V3353" s="167" t="s">
        <v>7628</v>
      </c>
      <c r="W3353" s="167" t="s">
        <v>7629</v>
      </c>
      <c r="X3353" s="170" t="s">
        <v>3533</v>
      </c>
      <c r="Y3353" s="171" t="s">
        <v>3244</v>
      </c>
      <c r="Z3353" s="167" t="s">
        <v>969</v>
      </c>
      <c r="AA3353" s="176">
        <v>2000</v>
      </c>
      <c r="AB3353" s="167" t="s">
        <v>11254</v>
      </c>
      <c r="AC3353" s="176">
        <v>2000</v>
      </c>
      <c r="AD3353" s="167" t="s">
        <v>11254</v>
      </c>
      <c r="AE3353" s="176">
        <v>115</v>
      </c>
    </row>
    <row r="3354" spans="1:31">
      <c r="A3354" s="178">
        <v>108302340750</v>
      </c>
      <c r="B3354" s="166">
        <v>46175</v>
      </c>
      <c r="C3354" s="167" t="s">
        <v>3524</v>
      </c>
      <c r="D3354" s="167" t="s">
        <v>3525</v>
      </c>
      <c r="E3354" s="167" t="s">
        <v>3526</v>
      </c>
      <c r="F3354" s="167" t="s">
        <v>3501</v>
      </c>
      <c r="G3354" s="167" t="s">
        <v>3502</v>
      </c>
      <c r="H3354" s="168">
        <v>46176</v>
      </c>
      <c r="I3354" s="167"/>
      <c r="J3354" s="169">
        <v>26143</v>
      </c>
      <c r="K3354" s="167" t="s">
        <v>55</v>
      </c>
      <c r="L3354" s="169">
        <v>3</v>
      </c>
      <c r="M3354" s="167" t="s">
        <v>3504</v>
      </c>
      <c r="N3354" s="169">
        <v>502.1</v>
      </c>
      <c r="O3354" s="167" t="s">
        <v>3505</v>
      </c>
      <c r="P3354" s="167"/>
      <c r="Q3354" s="167" t="s">
        <v>3514</v>
      </c>
      <c r="R3354" s="167" t="s">
        <v>3528</v>
      </c>
      <c r="S3354" s="169">
        <v>30</v>
      </c>
      <c r="T3354" s="167" t="s">
        <v>3560</v>
      </c>
      <c r="U3354" s="169" t="s">
        <v>3561</v>
      </c>
      <c r="V3354" s="167" t="s">
        <v>7626</v>
      </c>
      <c r="W3354" s="167" t="s">
        <v>7627</v>
      </c>
      <c r="X3354" s="170" t="s">
        <v>3533</v>
      </c>
      <c r="Y3354" s="171" t="s">
        <v>3244</v>
      </c>
      <c r="Z3354" s="167" t="s">
        <v>969</v>
      </c>
      <c r="AA3354" s="176">
        <v>13000</v>
      </c>
      <c r="AB3354" s="167" t="s">
        <v>11254</v>
      </c>
      <c r="AC3354" s="176">
        <v>13000</v>
      </c>
      <c r="AD3354" s="167" t="s">
        <v>11254</v>
      </c>
      <c r="AE3354" s="176">
        <v>1378</v>
      </c>
    </row>
    <row r="3355" spans="1:31">
      <c r="A3355" s="178">
        <v>108302340750</v>
      </c>
      <c r="B3355" s="166">
        <v>46175</v>
      </c>
      <c r="C3355" s="167" t="s">
        <v>3524</v>
      </c>
      <c r="D3355" s="167" t="s">
        <v>3525</v>
      </c>
      <c r="E3355" s="167" t="s">
        <v>3526</v>
      </c>
      <c r="F3355" s="167" t="s">
        <v>3501</v>
      </c>
      <c r="G3355" s="167" t="s">
        <v>3502</v>
      </c>
      <c r="H3355" s="168">
        <v>46176</v>
      </c>
      <c r="I3355" s="167"/>
      <c r="J3355" s="169">
        <v>26143</v>
      </c>
      <c r="K3355" s="167" t="s">
        <v>55</v>
      </c>
      <c r="L3355" s="169">
        <v>3</v>
      </c>
      <c r="M3355" s="167" t="s">
        <v>3504</v>
      </c>
      <c r="N3355" s="169">
        <v>502.1</v>
      </c>
      <c r="O3355" s="167" t="s">
        <v>3505</v>
      </c>
      <c r="P3355" s="167"/>
      <c r="Q3355" s="167" t="s">
        <v>3514</v>
      </c>
      <c r="R3355" s="167" t="s">
        <v>3528</v>
      </c>
      <c r="S3355" s="169">
        <v>29</v>
      </c>
      <c r="T3355" s="167" t="s">
        <v>3535</v>
      </c>
      <c r="U3355" s="169" t="s">
        <v>3536</v>
      </c>
      <c r="V3355" s="167" t="s">
        <v>4935</v>
      </c>
      <c r="W3355" s="167" t="s">
        <v>4936</v>
      </c>
      <c r="X3355" s="170" t="s">
        <v>3533</v>
      </c>
      <c r="Y3355" s="171" t="s">
        <v>3244</v>
      </c>
      <c r="Z3355" s="167" t="s">
        <v>969</v>
      </c>
      <c r="AA3355" s="176">
        <v>10000</v>
      </c>
      <c r="AB3355" s="167" t="s">
        <v>11254</v>
      </c>
      <c r="AC3355" s="176">
        <v>10000</v>
      </c>
      <c r="AD3355" s="167" t="s">
        <v>11254</v>
      </c>
      <c r="AE3355" s="176">
        <v>24</v>
      </c>
    </row>
    <row r="3356" spans="1:31">
      <c r="A3356" s="178">
        <v>108302340750</v>
      </c>
      <c r="B3356" s="166">
        <v>46175</v>
      </c>
      <c r="C3356" s="167" t="s">
        <v>3524</v>
      </c>
      <c r="D3356" s="167" t="s">
        <v>3525</v>
      </c>
      <c r="E3356" s="167" t="s">
        <v>3526</v>
      </c>
      <c r="F3356" s="167" t="s">
        <v>3501</v>
      </c>
      <c r="G3356" s="167" t="s">
        <v>3502</v>
      </c>
      <c r="H3356" s="168">
        <v>46176</v>
      </c>
      <c r="I3356" s="167"/>
      <c r="J3356" s="169">
        <v>26143</v>
      </c>
      <c r="K3356" s="167" t="s">
        <v>55</v>
      </c>
      <c r="L3356" s="169">
        <v>3</v>
      </c>
      <c r="M3356" s="167" t="s">
        <v>3504</v>
      </c>
      <c r="N3356" s="169">
        <v>502.1</v>
      </c>
      <c r="O3356" s="167" t="s">
        <v>3505</v>
      </c>
      <c r="P3356" s="167"/>
      <c r="Q3356" s="167" t="s">
        <v>3514</v>
      </c>
      <c r="R3356" s="167" t="s">
        <v>3528</v>
      </c>
      <c r="S3356" s="169">
        <v>28</v>
      </c>
      <c r="T3356" s="167" t="s">
        <v>3587</v>
      </c>
      <c r="U3356" s="169" t="s">
        <v>3588</v>
      </c>
      <c r="V3356" s="167" t="s">
        <v>7010</v>
      </c>
      <c r="W3356" s="167" t="s">
        <v>7011</v>
      </c>
      <c r="X3356" s="170" t="s">
        <v>3533</v>
      </c>
      <c r="Y3356" s="171" t="s">
        <v>3244</v>
      </c>
      <c r="Z3356" s="167" t="s">
        <v>969</v>
      </c>
      <c r="AA3356" s="176">
        <v>21000</v>
      </c>
      <c r="AB3356" s="167" t="s">
        <v>11254</v>
      </c>
      <c r="AC3356" s="176">
        <v>21000</v>
      </c>
      <c r="AD3356" s="167" t="s">
        <v>11254</v>
      </c>
      <c r="AE3356" s="176">
        <v>5670</v>
      </c>
    </row>
    <row r="3357" spans="1:31">
      <c r="A3357" s="178">
        <v>108302340750</v>
      </c>
      <c r="B3357" s="166">
        <v>46175</v>
      </c>
      <c r="C3357" s="167" t="s">
        <v>3524</v>
      </c>
      <c r="D3357" s="167" t="s">
        <v>3525</v>
      </c>
      <c r="E3357" s="167" t="s">
        <v>3526</v>
      </c>
      <c r="F3357" s="167" t="s">
        <v>3501</v>
      </c>
      <c r="G3357" s="167" t="s">
        <v>3502</v>
      </c>
      <c r="H3357" s="168">
        <v>46176</v>
      </c>
      <c r="I3357" s="167"/>
      <c r="J3357" s="169">
        <v>26143</v>
      </c>
      <c r="K3357" s="167" t="s">
        <v>55</v>
      </c>
      <c r="L3357" s="169">
        <v>3</v>
      </c>
      <c r="M3357" s="167" t="s">
        <v>3504</v>
      </c>
      <c r="N3357" s="169">
        <v>502.1</v>
      </c>
      <c r="O3357" s="167" t="s">
        <v>3505</v>
      </c>
      <c r="P3357" s="167"/>
      <c r="Q3357" s="167" t="s">
        <v>3514</v>
      </c>
      <c r="R3357" s="167" t="s">
        <v>3528</v>
      </c>
      <c r="S3357" s="169">
        <v>27</v>
      </c>
      <c r="T3357" s="167" t="s">
        <v>3535</v>
      </c>
      <c r="U3357" s="169" t="s">
        <v>3536</v>
      </c>
      <c r="V3357" s="167" t="s">
        <v>6746</v>
      </c>
      <c r="W3357" s="167" t="s">
        <v>6747</v>
      </c>
      <c r="X3357" s="170" t="s">
        <v>3533</v>
      </c>
      <c r="Y3357" s="171" t="s">
        <v>3244</v>
      </c>
      <c r="Z3357" s="167" t="s">
        <v>969</v>
      </c>
      <c r="AA3357" s="176">
        <v>520000</v>
      </c>
      <c r="AB3357" s="167" t="s">
        <v>11254</v>
      </c>
      <c r="AC3357" s="176">
        <v>520000</v>
      </c>
      <c r="AD3357" s="167" t="s">
        <v>11254</v>
      </c>
      <c r="AE3357" s="176">
        <v>1248</v>
      </c>
    </row>
    <row r="3358" spans="1:31">
      <c r="A3358" s="178">
        <v>108302340750</v>
      </c>
      <c r="B3358" s="166">
        <v>46175</v>
      </c>
      <c r="C3358" s="167" t="s">
        <v>3524</v>
      </c>
      <c r="D3358" s="167" t="s">
        <v>3525</v>
      </c>
      <c r="E3358" s="167" t="s">
        <v>3526</v>
      </c>
      <c r="F3358" s="167" t="s">
        <v>3501</v>
      </c>
      <c r="G3358" s="167" t="s">
        <v>3502</v>
      </c>
      <c r="H3358" s="168">
        <v>46176</v>
      </c>
      <c r="I3358" s="167"/>
      <c r="J3358" s="169">
        <v>26143</v>
      </c>
      <c r="K3358" s="167" t="s">
        <v>55</v>
      </c>
      <c r="L3358" s="169">
        <v>3</v>
      </c>
      <c r="M3358" s="167" t="s">
        <v>3504</v>
      </c>
      <c r="N3358" s="169">
        <v>502.1</v>
      </c>
      <c r="O3358" s="167" t="s">
        <v>3505</v>
      </c>
      <c r="P3358" s="167"/>
      <c r="Q3358" s="167" t="s">
        <v>3514</v>
      </c>
      <c r="R3358" s="167" t="s">
        <v>3528</v>
      </c>
      <c r="S3358" s="169">
        <v>26</v>
      </c>
      <c r="T3358" s="167" t="s">
        <v>3535</v>
      </c>
      <c r="U3358" s="169" t="s">
        <v>3536</v>
      </c>
      <c r="V3358" s="167" t="s">
        <v>7699</v>
      </c>
      <c r="W3358" s="167" t="s">
        <v>7700</v>
      </c>
      <c r="X3358" s="170" t="s">
        <v>3533</v>
      </c>
      <c r="Y3358" s="171" t="s">
        <v>3244</v>
      </c>
      <c r="Z3358" s="167" t="s">
        <v>969</v>
      </c>
      <c r="AA3358" s="176">
        <v>460000</v>
      </c>
      <c r="AB3358" s="167" t="s">
        <v>11254</v>
      </c>
      <c r="AC3358" s="176">
        <v>460000</v>
      </c>
      <c r="AD3358" s="167" t="s">
        <v>11254</v>
      </c>
      <c r="AE3358" s="176">
        <v>1104</v>
      </c>
    </row>
    <row r="3359" spans="1:31">
      <c r="A3359" s="178">
        <v>108302340750</v>
      </c>
      <c r="B3359" s="166">
        <v>46175</v>
      </c>
      <c r="C3359" s="167" t="s">
        <v>3524</v>
      </c>
      <c r="D3359" s="167" t="s">
        <v>3525</v>
      </c>
      <c r="E3359" s="167" t="s">
        <v>3526</v>
      </c>
      <c r="F3359" s="167" t="s">
        <v>3501</v>
      </c>
      <c r="G3359" s="167" t="s">
        <v>3502</v>
      </c>
      <c r="H3359" s="168">
        <v>46176</v>
      </c>
      <c r="I3359" s="167"/>
      <c r="J3359" s="169">
        <v>26143</v>
      </c>
      <c r="K3359" s="167" t="s">
        <v>55</v>
      </c>
      <c r="L3359" s="169">
        <v>3</v>
      </c>
      <c r="M3359" s="167" t="s">
        <v>3504</v>
      </c>
      <c r="N3359" s="169">
        <v>502.1</v>
      </c>
      <c r="O3359" s="167" t="s">
        <v>3505</v>
      </c>
      <c r="P3359" s="167"/>
      <c r="Q3359" s="167" t="s">
        <v>3514</v>
      </c>
      <c r="R3359" s="167" t="s">
        <v>3528</v>
      </c>
      <c r="S3359" s="169">
        <v>25</v>
      </c>
      <c r="T3359" s="167" t="s">
        <v>3535</v>
      </c>
      <c r="U3359" s="169" t="s">
        <v>3536</v>
      </c>
      <c r="V3359" s="167" t="s">
        <v>6323</v>
      </c>
      <c r="W3359" s="167" t="s">
        <v>6324</v>
      </c>
      <c r="X3359" s="170" t="s">
        <v>3533</v>
      </c>
      <c r="Y3359" s="171" t="s">
        <v>3244</v>
      </c>
      <c r="Z3359" s="167" t="s">
        <v>969</v>
      </c>
      <c r="AA3359" s="176">
        <v>340000</v>
      </c>
      <c r="AB3359" s="167" t="s">
        <v>11254</v>
      </c>
      <c r="AC3359" s="176">
        <v>340000</v>
      </c>
      <c r="AD3359" s="167" t="s">
        <v>11254</v>
      </c>
      <c r="AE3359" s="176">
        <v>816</v>
      </c>
    </row>
    <row r="3360" spans="1:31">
      <c r="A3360" s="178">
        <v>108302340750</v>
      </c>
      <c r="B3360" s="166">
        <v>46175</v>
      </c>
      <c r="C3360" s="167" t="s">
        <v>3524</v>
      </c>
      <c r="D3360" s="167" t="s">
        <v>3525</v>
      </c>
      <c r="E3360" s="167" t="s">
        <v>3526</v>
      </c>
      <c r="F3360" s="167" t="s">
        <v>3501</v>
      </c>
      <c r="G3360" s="167" t="s">
        <v>3502</v>
      </c>
      <c r="H3360" s="168">
        <v>46176</v>
      </c>
      <c r="I3360" s="167"/>
      <c r="J3360" s="169">
        <v>26143</v>
      </c>
      <c r="K3360" s="167" t="s">
        <v>55</v>
      </c>
      <c r="L3360" s="169">
        <v>3</v>
      </c>
      <c r="M3360" s="167" t="s">
        <v>3504</v>
      </c>
      <c r="N3360" s="169">
        <v>502.1</v>
      </c>
      <c r="O3360" s="167" t="s">
        <v>3505</v>
      </c>
      <c r="P3360" s="167"/>
      <c r="Q3360" s="167" t="s">
        <v>3514</v>
      </c>
      <c r="R3360" s="167" t="s">
        <v>3528</v>
      </c>
      <c r="S3360" s="169">
        <v>24</v>
      </c>
      <c r="T3360" s="167" t="s">
        <v>3535</v>
      </c>
      <c r="U3360" s="169" t="s">
        <v>3536</v>
      </c>
      <c r="V3360" s="167" t="s">
        <v>4322</v>
      </c>
      <c r="W3360" s="167" t="s">
        <v>4323</v>
      </c>
      <c r="X3360" s="170" t="s">
        <v>3533</v>
      </c>
      <c r="Y3360" s="171" t="s">
        <v>3244</v>
      </c>
      <c r="Z3360" s="167" t="s">
        <v>969</v>
      </c>
      <c r="AA3360" s="176">
        <v>10000</v>
      </c>
      <c r="AB3360" s="167" t="s">
        <v>11254</v>
      </c>
      <c r="AC3360" s="176">
        <v>10000</v>
      </c>
      <c r="AD3360" s="167" t="s">
        <v>11254</v>
      </c>
      <c r="AE3360" s="176">
        <v>30</v>
      </c>
    </row>
    <row r="3361" spans="1:31">
      <c r="A3361" s="178">
        <v>108302340750</v>
      </c>
      <c r="B3361" s="166">
        <v>46175</v>
      </c>
      <c r="C3361" s="167" t="s">
        <v>3524</v>
      </c>
      <c r="D3361" s="167" t="s">
        <v>3525</v>
      </c>
      <c r="E3361" s="167" t="s">
        <v>3526</v>
      </c>
      <c r="F3361" s="167" t="s">
        <v>3501</v>
      </c>
      <c r="G3361" s="167" t="s">
        <v>3502</v>
      </c>
      <c r="H3361" s="168">
        <v>46176</v>
      </c>
      <c r="I3361" s="167"/>
      <c r="J3361" s="169">
        <v>26143</v>
      </c>
      <c r="K3361" s="167" t="s">
        <v>55</v>
      </c>
      <c r="L3361" s="169">
        <v>3</v>
      </c>
      <c r="M3361" s="167" t="s">
        <v>3504</v>
      </c>
      <c r="N3361" s="169">
        <v>502.1</v>
      </c>
      <c r="O3361" s="167" t="s">
        <v>3505</v>
      </c>
      <c r="P3361" s="167"/>
      <c r="Q3361" s="167" t="s">
        <v>3514</v>
      </c>
      <c r="R3361" s="167" t="s">
        <v>3528</v>
      </c>
      <c r="S3361" s="169">
        <v>23</v>
      </c>
      <c r="T3361" s="167" t="s">
        <v>3560</v>
      </c>
      <c r="U3361" s="169" t="s">
        <v>3561</v>
      </c>
      <c r="V3361" s="167" t="s">
        <v>7701</v>
      </c>
      <c r="W3361" s="167" t="s">
        <v>7702</v>
      </c>
      <c r="X3361" s="170" t="s">
        <v>3533</v>
      </c>
      <c r="Y3361" s="171" t="s">
        <v>3244</v>
      </c>
      <c r="Z3361" s="167" t="s">
        <v>969</v>
      </c>
      <c r="AA3361" s="176">
        <v>50000</v>
      </c>
      <c r="AB3361" s="167" t="s">
        <v>11254</v>
      </c>
      <c r="AC3361" s="176">
        <v>50000</v>
      </c>
      <c r="AD3361" s="167" t="s">
        <v>11254</v>
      </c>
      <c r="AE3361" s="176">
        <v>1375</v>
      </c>
    </row>
    <row r="3362" spans="1:31">
      <c r="A3362" s="178">
        <v>108302340750</v>
      </c>
      <c r="B3362" s="166">
        <v>46175</v>
      </c>
      <c r="C3362" s="167" t="s">
        <v>3524</v>
      </c>
      <c r="D3362" s="167" t="s">
        <v>3525</v>
      </c>
      <c r="E3362" s="167" t="s">
        <v>3526</v>
      </c>
      <c r="F3362" s="167" t="s">
        <v>3501</v>
      </c>
      <c r="G3362" s="167" t="s">
        <v>3502</v>
      </c>
      <c r="H3362" s="168">
        <v>46176</v>
      </c>
      <c r="I3362" s="167"/>
      <c r="J3362" s="169">
        <v>26143</v>
      </c>
      <c r="K3362" s="167" t="s">
        <v>55</v>
      </c>
      <c r="L3362" s="169">
        <v>3</v>
      </c>
      <c r="M3362" s="167" t="s">
        <v>3504</v>
      </c>
      <c r="N3362" s="169">
        <v>502.1</v>
      </c>
      <c r="O3362" s="167" t="s">
        <v>3505</v>
      </c>
      <c r="P3362" s="167"/>
      <c r="Q3362" s="167" t="s">
        <v>3514</v>
      </c>
      <c r="R3362" s="167" t="s">
        <v>3528</v>
      </c>
      <c r="S3362" s="169">
        <v>22</v>
      </c>
      <c r="T3362" s="167" t="s">
        <v>3560</v>
      </c>
      <c r="U3362" s="169" t="s">
        <v>3561</v>
      </c>
      <c r="V3362" s="167" t="s">
        <v>6284</v>
      </c>
      <c r="W3362" s="167" t="s">
        <v>6285</v>
      </c>
      <c r="X3362" s="170" t="s">
        <v>3533</v>
      </c>
      <c r="Y3362" s="171" t="s">
        <v>3244</v>
      </c>
      <c r="Z3362" s="167" t="s">
        <v>969</v>
      </c>
      <c r="AA3362" s="176">
        <v>10000</v>
      </c>
      <c r="AB3362" s="167" t="s">
        <v>11254</v>
      </c>
      <c r="AC3362" s="176">
        <v>10000</v>
      </c>
      <c r="AD3362" s="167" t="s">
        <v>11254</v>
      </c>
      <c r="AE3362" s="176">
        <v>38.1</v>
      </c>
    </row>
    <row r="3363" spans="1:31">
      <c r="A3363" s="178">
        <v>108302340750</v>
      </c>
      <c r="B3363" s="166">
        <v>46175</v>
      </c>
      <c r="C3363" s="167" t="s">
        <v>3524</v>
      </c>
      <c r="D3363" s="167" t="s">
        <v>3525</v>
      </c>
      <c r="E3363" s="167" t="s">
        <v>3526</v>
      </c>
      <c r="F3363" s="167" t="s">
        <v>3501</v>
      </c>
      <c r="G3363" s="167" t="s">
        <v>3502</v>
      </c>
      <c r="H3363" s="168">
        <v>46176</v>
      </c>
      <c r="I3363" s="167"/>
      <c r="J3363" s="169">
        <v>26143</v>
      </c>
      <c r="K3363" s="167" t="s">
        <v>55</v>
      </c>
      <c r="L3363" s="169">
        <v>3</v>
      </c>
      <c r="M3363" s="167" t="s">
        <v>3504</v>
      </c>
      <c r="N3363" s="169">
        <v>502.1</v>
      </c>
      <c r="O3363" s="167" t="s">
        <v>3505</v>
      </c>
      <c r="P3363" s="167"/>
      <c r="Q3363" s="167" t="s">
        <v>3514</v>
      </c>
      <c r="R3363" s="167" t="s">
        <v>3528</v>
      </c>
      <c r="S3363" s="169">
        <v>21</v>
      </c>
      <c r="T3363" s="167" t="s">
        <v>4051</v>
      </c>
      <c r="U3363" s="169" t="s">
        <v>4052</v>
      </c>
      <c r="V3363" s="167" t="s">
        <v>5760</v>
      </c>
      <c r="W3363" s="167" t="s">
        <v>5761</v>
      </c>
      <c r="X3363" s="170" t="s">
        <v>3533</v>
      </c>
      <c r="Y3363" s="171" t="s">
        <v>3244</v>
      </c>
      <c r="Z3363" s="167" t="s">
        <v>969</v>
      </c>
      <c r="AA3363" s="176">
        <v>9000</v>
      </c>
      <c r="AB3363" s="167" t="s">
        <v>11254</v>
      </c>
      <c r="AC3363" s="176">
        <v>9000</v>
      </c>
      <c r="AD3363" s="167" t="s">
        <v>11254</v>
      </c>
      <c r="AE3363" s="176">
        <v>1800</v>
      </c>
    </row>
    <row r="3364" spans="1:31">
      <c r="A3364" s="178">
        <v>108302340750</v>
      </c>
      <c r="B3364" s="166">
        <v>46175</v>
      </c>
      <c r="C3364" s="167" t="s">
        <v>3524</v>
      </c>
      <c r="D3364" s="167" t="s">
        <v>3525</v>
      </c>
      <c r="E3364" s="167" t="s">
        <v>3526</v>
      </c>
      <c r="F3364" s="167" t="s">
        <v>3501</v>
      </c>
      <c r="G3364" s="167" t="s">
        <v>3502</v>
      </c>
      <c r="H3364" s="168">
        <v>46176</v>
      </c>
      <c r="I3364" s="167"/>
      <c r="J3364" s="169">
        <v>26143</v>
      </c>
      <c r="K3364" s="167" t="s">
        <v>55</v>
      </c>
      <c r="L3364" s="169">
        <v>3</v>
      </c>
      <c r="M3364" s="167" t="s">
        <v>3504</v>
      </c>
      <c r="N3364" s="169">
        <v>502.1</v>
      </c>
      <c r="O3364" s="167" t="s">
        <v>3505</v>
      </c>
      <c r="P3364" s="167"/>
      <c r="Q3364" s="167" t="s">
        <v>3514</v>
      </c>
      <c r="R3364" s="167" t="s">
        <v>3528</v>
      </c>
      <c r="S3364" s="169">
        <v>20</v>
      </c>
      <c r="T3364" s="167" t="s">
        <v>3560</v>
      </c>
      <c r="U3364" s="169" t="s">
        <v>3561</v>
      </c>
      <c r="V3364" s="167" t="s">
        <v>6309</v>
      </c>
      <c r="W3364" s="167" t="s">
        <v>6310</v>
      </c>
      <c r="X3364" s="170" t="s">
        <v>3533</v>
      </c>
      <c r="Y3364" s="171" t="s">
        <v>3244</v>
      </c>
      <c r="Z3364" s="167" t="s">
        <v>969</v>
      </c>
      <c r="AA3364" s="176">
        <v>10000</v>
      </c>
      <c r="AB3364" s="167" t="s">
        <v>11254</v>
      </c>
      <c r="AC3364" s="176">
        <v>10000</v>
      </c>
      <c r="AD3364" s="167" t="s">
        <v>11254</v>
      </c>
      <c r="AE3364" s="176">
        <v>52</v>
      </c>
    </row>
    <row r="3365" spans="1:31">
      <c r="A3365" s="178">
        <v>108302340750</v>
      </c>
      <c r="B3365" s="166">
        <v>46175</v>
      </c>
      <c r="C3365" s="167" t="s">
        <v>3524</v>
      </c>
      <c r="D3365" s="167" t="s">
        <v>3525</v>
      </c>
      <c r="E3365" s="167" t="s">
        <v>3526</v>
      </c>
      <c r="F3365" s="167" t="s">
        <v>3501</v>
      </c>
      <c r="G3365" s="167" t="s">
        <v>3502</v>
      </c>
      <c r="H3365" s="168">
        <v>46176</v>
      </c>
      <c r="I3365" s="167"/>
      <c r="J3365" s="169">
        <v>26143</v>
      </c>
      <c r="K3365" s="167" t="s">
        <v>55</v>
      </c>
      <c r="L3365" s="169">
        <v>3</v>
      </c>
      <c r="M3365" s="167" t="s">
        <v>3504</v>
      </c>
      <c r="N3365" s="169">
        <v>502.1</v>
      </c>
      <c r="O3365" s="167" t="s">
        <v>3505</v>
      </c>
      <c r="P3365" s="167"/>
      <c r="Q3365" s="167" t="s">
        <v>3514</v>
      </c>
      <c r="R3365" s="167" t="s">
        <v>3528</v>
      </c>
      <c r="S3365" s="169">
        <v>19</v>
      </c>
      <c r="T3365" s="167" t="s">
        <v>3535</v>
      </c>
      <c r="U3365" s="169" t="s">
        <v>3536</v>
      </c>
      <c r="V3365" s="167" t="s">
        <v>6333</v>
      </c>
      <c r="W3365" s="167" t="s">
        <v>6334</v>
      </c>
      <c r="X3365" s="170" t="s">
        <v>3533</v>
      </c>
      <c r="Y3365" s="171" t="s">
        <v>3244</v>
      </c>
      <c r="Z3365" s="167" t="s">
        <v>969</v>
      </c>
      <c r="AA3365" s="176">
        <v>500000</v>
      </c>
      <c r="AB3365" s="167" t="s">
        <v>11254</v>
      </c>
      <c r="AC3365" s="176">
        <v>500000</v>
      </c>
      <c r="AD3365" s="167" t="s">
        <v>11254</v>
      </c>
      <c r="AE3365" s="176">
        <v>1200</v>
      </c>
    </row>
    <row r="3366" spans="1:31">
      <c r="A3366" s="178">
        <v>108302340750</v>
      </c>
      <c r="B3366" s="166">
        <v>46175</v>
      </c>
      <c r="C3366" s="167" t="s">
        <v>3524</v>
      </c>
      <c r="D3366" s="167" t="s">
        <v>3525</v>
      </c>
      <c r="E3366" s="167" t="s">
        <v>3526</v>
      </c>
      <c r="F3366" s="167" t="s">
        <v>3501</v>
      </c>
      <c r="G3366" s="167" t="s">
        <v>3502</v>
      </c>
      <c r="H3366" s="168">
        <v>46176</v>
      </c>
      <c r="I3366" s="167"/>
      <c r="J3366" s="169">
        <v>26143</v>
      </c>
      <c r="K3366" s="167" t="s">
        <v>55</v>
      </c>
      <c r="L3366" s="169">
        <v>3</v>
      </c>
      <c r="M3366" s="167" t="s">
        <v>3504</v>
      </c>
      <c r="N3366" s="169">
        <v>502.1</v>
      </c>
      <c r="O3366" s="167" t="s">
        <v>3505</v>
      </c>
      <c r="P3366" s="167"/>
      <c r="Q3366" s="167" t="s">
        <v>3514</v>
      </c>
      <c r="R3366" s="167" t="s">
        <v>3528</v>
      </c>
      <c r="S3366" s="169">
        <v>18</v>
      </c>
      <c r="T3366" s="167" t="s">
        <v>3529</v>
      </c>
      <c r="U3366" s="169" t="s">
        <v>3530</v>
      </c>
      <c r="V3366" s="167" t="s">
        <v>5792</v>
      </c>
      <c r="W3366" s="167" t="s">
        <v>5793</v>
      </c>
      <c r="X3366" s="170" t="s">
        <v>3533</v>
      </c>
      <c r="Y3366" s="171" t="s">
        <v>3244</v>
      </c>
      <c r="Z3366" s="167" t="s">
        <v>969</v>
      </c>
      <c r="AA3366" s="176">
        <v>7500</v>
      </c>
      <c r="AB3366" s="167" t="s">
        <v>11254</v>
      </c>
      <c r="AC3366" s="176">
        <v>7500</v>
      </c>
      <c r="AD3366" s="167" t="s">
        <v>11254</v>
      </c>
      <c r="AE3366" s="176">
        <v>1264.5</v>
      </c>
    </row>
    <row r="3367" spans="1:31">
      <c r="A3367" s="178">
        <v>108302340750</v>
      </c>
      <c r="B3367" s="166">
        <v>46175</v>
      </c>
      <c r="C3367" s="167" t="s">
        <v>3524</v>
      </c>
      <c r="D3367" s="167" t="s">
        <v>3525</v>
      </c>
      <c r="E3367" s="167" t="s">
        <v>3526</v>
      </c>
      <c r="F3367" s="167" t="s">
        <v>3501</v>
      </c>
      <c r="G3367" s="167" t="s">
        <v>3502</v>
      </c>
      <c r="H3367" s="168">
        <v>46176</v>
      </c>
      <c r="I3367" s="167"/>
      <c r="J3367" s="169">
        <v>26143</v>
      </c>
      <c r="K3367" s="167" t="s">
        <v>55</v>
      </c>
      <c r="L3367" s="169">
        <v>3</v>
      </c>
      <c r="M3367" s="167" t="s">
        <v>3504</v>
      </c>
      <c r="N3367" s="169">
        <v>502.1</v>
      </c>
      <c r="O3367" s="167" t="s">
        <v>3505</v>
      </c>
      <c r="P3367" s="167"/>
      <c r="Q3367" s="167" t="s">
        <v>3514</v>
      </c>
      <c r="R3367" s="167" t="s">
        <v>3528</v>
      </c>
      <c r="S3367" s="169">
        <v>17</v>
      </c>
      <c r="T3367" s="167" t="s">
        <v>3540</v>
      </c>
      <c r="U3367" s="169" t="s">
        <v>3541</v>
      </c>
      <c r="V3367" s="167" t="s">
        <v>4977</v>
      </c>
      <c r="W3367" s="167" t="s">
        <v>4978</v>
      </c>
      <c r="X3367" s="170" t="s">
        <v>3533</v>
      </c>
      <c r="Y3367" s="171" t="s">
        <v>3244</v>
      </c>
      <c r="Z3367" s="167" t="s">
        <v>969</v>
      </c>
      <c r="AA3367" s="176">
        <v>12000</v>
      </c>
      <c r="AB3367" s="167" t="s">
        <v>11254</v>
      </c>
      <c r="AC3367" s="176">
        <v>12000</v>
      </c>
      <c r="AD3367" s="167" t="s">
        <v>11254</v>
      </c>
      <c r="AE3367" s="176">
        <v>1272</v>
      </c>
    </row>
    <row r="3368" spans="1:31">
      <c r="A3368" s="178">
        <v>108302340750</v>
      </c>
      <c r="B3368" s="166">
        <v>46175</v>
      </c>
      <c r="C3368" s="167" t="s">
        <v>3524</v>
      </c>
      <c r="D3368" s="167" t="s">
        <v>3525</v>
      </c>
      <c r="E3368" s="167" t="s">
        <v>3526</v>
      </c>
      <c r="F3368" s="167" t="s">
        <v>3501</v>
      </c>
      <c r="G3368" s="167" t="s">
        <v>3502</v>
      </c>
      <c r="H3368" s="168">
        <v>46176</v>
      </c>
      <c r="I3368" s="167"/>
      <c r="J3368" s="169">
        <v>26143</v>
      </c>
      <c r="K3368" s="167" t="s">
        <v>55</v>
      </c>
      <c r="L3368" s="169">
        <v>3</v>
      </c>
      <c r="M3368" s="167" t="s">
        <v>3504</v>
      </c>
      <c r="N3368" s="169">
        <v>502.1</v>
      </c>
      <c r="O3368" s="167" t="s">
        <v>3505</v>
      </c>
      <c r="P3368" s="167"/>
      <c r="Q3368" s="167" t="s">
        <v>3514</v>
      </c>
      <c r="R3368" s="167" t="s">
        <v>3528</v>
      </c>
      <c r="S3368" s="169">
        <v>16</v>
      </c>
      <c r="T3368" s="167" t="s">
        <v>3540</v>
      </c>
      <c r="U3368" s="169" t="s">
        <v>3541</v>
      </c>
      <c r="V3368" s="167" t="s">
        <v>4977</v>
      </c>
      <c r="W3368" s="167" t="s">
        <v>4978</v>
      </c>
      <c r="X3368" s="170" t="s">
        <v>3533</v>
      </c>
      <c r="Y3368" s="171" t="s">
        <v>3244</v>
      </c>
      <c r="Z3368" s="167" t="s">
        <v>969</v>
      </c>
      <c r="AA3368" s="176">
        <v>12000</v>
      </c>
      <c r="AB3368" s="167" t="s">
        <v>11254</v>
      </c>
      <c r="AC3368" s="176">
        <v>12000</v>
      </c>
      <c r="AD3368" s="167" t="s">
        <v>11254</v>
      </c>
      <c r="AE3368" s="176">
        <v>1272</v>
      </c>
    </row>
    <row r="3369" spans="1:31">
      <c r="A3369" s="178">
        <v>108302340750</v>
      </c>
      <c r="B3369" s="166">
        <v>46175</v>
      </c>
      <c r="C3369" s="167" t="s">
        <v>3524</v>
      </c>
      <c r="D3369" s="167" t="s">
        <v>3525</v>
      </c>
      <c r="E3369" s="167" t="s">
        <v>3526</v>
      </c>
      <c r="F3369" s="167" t="s">
        <v>3501</v>
      </c>
      <c r="G3369" s="167" t="s">
        <v>3502</v>
      </c>
      <c r="H3369" s="168">
        <v>46176</v>
      </c>
      <c r="I3369" s="167"/>
      <c r="J3369" s="169">
        <v>26143</v>
      </c>
      <c r="K3369" s="167" t="s">
        <v>55</v>
      </c>
      <c r="L3369" s="169">
        <v>3</v>
      </c>
      <c r="M3369" s="167" t="s">
        <v>3504</v>
      </c>
      <c r="N3369" s="169">
        <v>502.1</v>
      </c>
      <c r="O3369" s="167" t="s">
        <v>3505</v>
      </c>
      <c r="P3369" s="167"/>
      <c r="Q3369" s="167" t="s">
        <v>3514</v>
      </c>
      <c r="R3369" s="167" t="s">
        <v>3528</v>
      </c>
      <c r="S3369" s="169">
        <v>15</v>
      </c>
      <c r="T3369" s="167" t="s">
        <v>3529</v>
      </c>
      <c r="U3369" s="169" t="s">
        <v>3530</v>
      </c>
      <c r="V3369" s="167" t="s">
        <v>7667</v>
      </c>
      <c r="W3369" s="167" t="s">
        <v>7668</v>
      </c>
      <c r="X3369" s="170" t="s">
        <v>3533</v>
      </c>
      <c r="Y3369" s="171" t="s">
        <v>3244</v>
      </c>
      <c r="Z3369" s="167" t="s">
        <v>969</v>
      </c>
      <c r="AA3369" s="176">
        <v>4000</v>
      </c>
      <c r="AB3369" s="167" t="s">
        <v>11254</v>
      </c>
      <c r="AC3369" s="176">
        <v>4000</v>
      </c>
      <c r="AD3369" s="167" t="s">
        <v>11254</v>
      </c>
      <c r="AE3369" s="176">
        <v>2052</v>
      </c>
    </row>
    <row r="3370" spans="1:31">
      <c r="A3370" s="178">
        <v>108302340750</v>
      </c>
      <c r="B3370" s="166">
        <v>46175</v>
      </c>
      <c r="C3370" s="167" t="s">
        <v>3524</v>
      </c>
      <c r="D3370" s="167" t="s">
        <v>3525</v>
      </c>
      <c r="E3370" s="167" t="s">
        <v>3526</v>
      </c>
      <c r="F3370" s="167" t="s">
        <v>3501</v>
      </c>
      <c r="G3370" s="167" t="s">
        <v>3502</v>
      </c>
      <c r="H3370" s="168">
        <v>46176</v>
      </c>
      <c r="I3370" s="167"/>
      <c r="J3370" s="169">
        <v>26143</v>
      </c>
      <c r="K3370" s="167" t="s">
        <v>55</v>
      </c>
      <c r="L3370" s="169">
        <v>3</v>
      </c>
      <c r="M3370" s="167" t="s">
        <v>3504</v>
      </c>
      <c r="N3370" s="169">
        <v>502.1</v>
      </c>
      <c r="O3370" s="167" t="s">
        <v>3505</v>
      </c>
      <c r="P3370" s="167"/>
      <c r="Q3370" s="167" t="s">
        <v>3514</v>
      </c>
      <c r="R3370" s="167" t="s">
        <v>3528</v>
      </c>
      <c r="S3370" s="169">
        <v>14</v>
      </c>
      <c r="T3370" s="167" t="s">
        <v>3535</v>
      </c>
      <c r="U3370" s="169" t="s">
        <v>3536</v>
      </c>
      <c r="V3370" s="167" t="s">
        <v>4332</v>
      </c>
      <c r="W3370" s="167" t="s">
        <v>4333</v>
      </c>
      <c r="X3370" s="170" t="s">
        <v>3533</v>
      </c>
      <c r="Y3370" s="171" t="s">
        <v>3244</v>
      </c>
      <c r="Z3370" s="167" t="s">
        <v>969</v>
      </c>
      <c r="AA3370" s="176">
        <v>300000</v>
      </c>
      <c r="AB3370" s="167" t="s">
        <v>11254</v>
      </c>
      <c r="AC3370" s="176">
        <v>300000</v>
      </c>
      <c r="AD3370" s="167" t="s">
        <v>11254</v>
      </c>
      <c r="AE3370" s="176">
        <v>720</v>
      </c>
    </row>
    <row r="3371" spans="1:31">
      <c r="A3371" s="178">
        <v>108302340750</v>
      </c>
      <c r="B3371" s="166">
        <v>46175</v>
      </c>
      <c r="C3371" s="167" t="s">
        <v>3524</v>
      </c>
      <c r="D3371" s="167" t="s">
        <v>3525</v>
      </c>
      <c r="E3371" s="167" t="s">
        <v>3526</v>
      </c>
      <c r="F3371" s="167" t="s">
        <v>3501</v>
      </c>
      <c r="G3371" s="167" t="s">
        <v>3502</v>
      </c>
      <c r="H3371" s="168">
        <v>46176</v>
      </c>
      <c r="I3371" s="167"/>
      <c r="J3371" s="169">
        <v>26143</v>
      </c>
      <c r="K3371" s="167" t="s">
        <v>55</v>
      </c>
      <c r="L3371" s="169">
        <v>3</v>
      </c>
      <c r="M3371" s="167" t="s">
        <v>3504</v>
      </c>
      <c r="N3371" s="169">
        <v>502.1</v>
      </c>
      <c r="O3371" s="167" t="s">
        <v>3505</v>
      </c>
      <c r="P3371" s="167"/>
      <c r="Q3371" s="167" t="s">
        <v>3514</v>
      </c>
      <c r="R3371" s="167" t="s">
        <v>3528</v>
      </c>
      <c r="S3371" s="169">
        <v>13</v>
      </c>
      <c r="T3371" s="167" t="s">
        <v>3717</v>
      </c>
      <c r="U3371" s="169" t="s">
        <v>3718</v>
      </c>
      <c r="V3371" s="167" t="s">
        <v>7703</v>
      </c>
      <c r="W3371" s="167" t="s">
        <v>7704</v>
      </c>
      <c r="X3371" s="170" t="s">
        <v>3533</v>
      </c>
      <c r="Y3371" s="171" t="s">
        <v>3244</v>
      </c>
      <c r="Z3371" s="167" t="s">
        <v>969</v>
      </c>
      <c r="AA3371" s="176">
        <v>20000</v>
      </c>
      <c r="AB3371" s="167" t="s">
        <v>11254</v>
      </c>
      <c r="AC3371" s="176">
        <v>20000</v>
      </c>
      <c r="AD3371" s="167" t="s">
        <v>11254</v>
      </c>
      <c r="AE3371" s="176">
        <v>450</v>
      </c>
    </row>
    <row r="3372" spans="1:31">
      <c r="A3372" s="178">
        <v>108302340750</v>
      </c>
      <c r="B3372" s="166">
        <v>46175</v>
      </c>
      <c r="C3372" s="167" t="s">
        <v>3524</v>
      </c>
      <c r="D3372" s="167" t="s">
        <v>3525</v>
      </c>
      <c r="E3372" s="167" t="s">
        <v>3526</v>
      </c>
      <c r="F3372" s="167" t="s">
        <v>3501</v>
      </c>
      <c r="G3372" s="167" t="s">
        <v>3502</v>
      </c>
      <c r="H3372" s="168">
        <v>46176</v>
      </c>
      <c r="I3372" s="167"/>
      <c r="J3372" s="169">
        <v>26143</v>
      </c>
      <c r="K3372" s="167" t="s">
        <v>55</v>
      </c>
      <c r="L3372" s="169">
        <v>3</v>
      </c>
      <c r="M3372" s="167" t="s">
        <v>3504</v>
      </c>
      <c r="N3372" s="169">
        <v>502.1</v>
      </c>
      <c r="O3372" s="167" t="s">
        <v>3505</v>
      </c>
      <c r="P3372" s="167"/>
      <c r="Q3372" s="167" t="s">
        <v>3514</v>
      </c>
      <c r="R3372" s="167" t="s">
        <v>3528</v>
      </c>
      <c r="S3372" s="169">
        <v>12</v>
      </c>
      <c r="T3372" s="167" t="s">
        <v>3717</v>
      </c>
      <c r="U3372" s="169" t="s">
        <v>3718</v>
      </c>
      <c r="V3372" s="167" t="s">
        <v>7703</v>
      </c>
      <c r="W3372" s="167" t="s">
        <v>7704</v>
      </c>
      <c r="X3372" s="170" t="s">
        <v>3533</v>
      </c>
      <c r="Y3372" s="171" t="s">
        <v>3244</v>
      </c>
      <c r="Z3372" s="167" t="s">
        <v>969</v>
      </c>
      <c r="AA3372" s="176">
        <v>20000</v>
      </c>
      <c r="AB3372" s="167" t="s">
        <v>11254</v>
      </c>
      <c r="AC3372" s="176">
        <v>20000</v>
      </c>
      <c r="AD3372" s="167" t="s">
        <v>11254</v>
      </c>
      <c r="AE3372" s="176">
        <v>450</v>
      </c>
    </row>
    <row r="3373" spans="1:31">
      <c r="A3373" s="178">
        <v>108302340750</v>
      </c>
      <c r="B3373" s="166">
        <v>46175</v>
      </c>
      <c r="C3373" s="167" t="s">
        <v>3524</v>
      </c>
      <c r="D3373" s="167" t="s">
        <v>3525</v>
      </c>
      <c r="E3373" s="167" t="s">
        <v>3526</v>
      </c>
      <c r="F3373" s="167" t="s">
        <v>3501</v>
      </c>
      <c r="G3373" s="167" t="s">
        <v>3502</v>
      </c>
      <c r="H3373" s="168">
        <v>46176</v>
      </c>
      <c r="I3373" s="167"/>
      <c r="J3373" s="169">
        <v>26143</v>
      </c>
      <c r="K3373" s="167" t="s">
        <v>55</v>
      </c>
      <c r="L3373" s="169">
        <v>3</v>
      </c>
      <c r="M3373" s="167" t="s">
        <v>3504</v>
      </c>
      <c r="N3373" s="169">
        <v>502.1</v>
      </c>
      <c r="O3373" s="167" t="s">
        <v>3505</v>
      </c>
      <c r="P3373" s="167"/>
      <c r="Q3373" s="167" t="s">
        <v>3514</v>
      </c>
      <c r="R3373" s="167" t="s">
        <v>3528</v>
      </c>
      <c r="S3373" s="169">
        <v>11</v>
      </c>
      <c r="T3373" s="167" t="s">
        <v>3535</v>
      </c>
      <c r="U3373" s="169" t="s">
        <v>3536</v>
      </c>
      <c r="V3373" s="167" t="s">
        <v>7681</v>
      </c>
      <c r="W3373" s="167" t="s">
        <v>7682</v>
      </c>
      <c r="X3373" s="170" t="s">
        <v>3533</v>
      </c>
      <c r="Y3373" s="171" t="s">
        <v>3244</v>
      </c>
      <c r="Z3373" s="167" t="s">
        <v>969</v>
      </c>
      <c r="AA3373" s="176">
        <v>20000</v>
      </c>
      <c r="AB3373" s="167" t="s">
        <v>11254</v>
      </c>
      <c r="AC3373" s="176">
        <v>20000</v>
      </c>
      <c r="AD3373" s="167" t="s">
        <v>11254</v>
      </c>
      <c r="AE3373" s="176">
        <v>48</v>
      </c>
    </row>
    <row r="3374" spans="1:31">
      <c r="A3374" s="178">
        <v>108302340750</v>
      </c>
      <c r="B3374" s="166">
        <v>46175</v>
      </c>
      <c r="C3374" s="167" t="s">
        <v>3524</v>
      </c>
      <c r="D3374" s="167" t="s">
        <v>3525</v>
      </c>
      <c r="E3374" s="167" t="s">
        <v>3526</v>
      </c>
      <c r="F3374" s="167" t="s">
        <v>3501</v>
      </c>
      <c r="G3374" s="167" t="s">
        <v>3502</v>
      </c>
      <c r="H3374" s="168">
        <v>46176</v>
      </c>
      <c r="I3374" s="167"/>
      <c r="J3374" s="169">
        <v>26143</v>
      </c>
      <c r="K3374" s="167" t="s">
        <v>55</v>
      </c>
      <c r="L3374" s="169">
        <v>3</v>
      </c>
      <c r="M3374" s="167" t="s">
        <v>3504</v>
      </c>
      <c r="N3374" s="169">
        <v>502.1</v>
      </c>
      <c r="O3374" s="167" t="s">
        <v>3505</v>
      </c>
      <c r="P3374" s="167"/>
      <c r="Q3374" s="167" t="s">
        <v>3514</v>
      </c>
      <c r="R3374" s="167" t="s">
        <v>3528</v>
      </c>
      <c r="S3374" s="169">
        <v>10</v>
      </c>
      <c r="T3374" s="167" t="s">
        <v>3535</v>
      </c>
      <c r="U3374" s="169" t="s">
        <v>3536</v>
      </c>
      <c r="V3374" s="167" t="s">
        <v>7673</v>
      </c>
      <c r="W3374" s="167" t="s">
        <v>7674</v>
      </c>
      <c r="X3374" s="170" t="s">
        <v>3533</v>
      </c>
      <c r="Y3374" s="171" t="s">
        <v>3244</v>
      </c>
      <c r="Z3374" s="167" t="s">
        <v>969</v>
      </c>
      <c r="AA3374" s="176">
        <v>40000</v>
      </c>
      <c r="AB3374" s="167" t="s">
        <v>11254</v>
      </c>
      <c r="AC3374" s="176">
        <v>40000</v>
      </c>
      <c r="AD3374" s="167" t="s">
        <v>11254</v>
      </c>
      <c r="AE3374" s="176">
        <v>96</v>
      </c>
    </row>
    <row r="3375" spans="1:31">
      <c r="A3375" s="178">
        <v>108302340750</v>
      </c>
      <c r="B3375" s="166">
        <v>46175</v>
      </c>
      <c r="C3375" s="167" t="s">
        <v>3524</v>
      </c>
      <c r="D3375" s="167" t="s">
        <v>3525</v>
      </c>
      <c r="E3375" s="167" t="s">
        <v>3526</v>
      </c>
      <c r="F3375" s="167" t="s">
        <v>3501</v>
      </c>
      <c r="G3375" s="167" t="s">
        <v>3502</v>
      </c>
      <c r="H3375" s="168">
        <v>46176</v>
      </c>
      <c r="I3375" s="167"/>
      <c r="J3375" s="169">
        <v>26143</v>
      </c>
      <c r="K3375" s="167" t="s">
        <v>55</v>
      </c>
      <c r="L3375" s="169">
        <v>3</v>
      </c>
      <c r="M3375" s="167" t="s">
        <v>3504</v>
      </c>
      <c r="N3375" s="169">
        <v>502.1</v>
      </c>
      <c r="O3375" s="167" t="s">
        <v>3505</v>
      </c>
      <c r="P3375" s="167"/>
      <c r="Q3375" s="167" t="s">
        <v>3514</v>
      </c>
      <c r="R3375" s="167" t="s">
        <v>3528</v>
      </c>
      <c r="S3375" s="169">
        <v>9</v>
      </c>
      <c r="T3375" s="167" t="s">
        <v>3560</v>
      </c>
      <c r="U3375" s="169" t="s">
        <v>3561</v>
      </c>
      <c r="V3375" s="167" t="s">
        <v>7665</v>
      </c>
      <c r="W3375" s="167" t="s">
        <v>7666</v>
      </c>
      <c r="X3375" s="170" t="s">
        <v>3533</v>
      </c>
      <c r="Y3375" s="171" t="s">
        <v>3244</v>
      </c>
      <c r="Z3375" s="167" t="s">
        <v>969</v>
      </c>
      <c r="AA3375" s="176">
        <v>50000</v>
      </c>
      <c r="AB3375" s="167" t="s">
        <v>11254</v>
      </c>
      <c r="AC3375" s="176">
        <v>50000</v>
      </c>
      <c r="AD3375" s="167" t="s">
        <v>11254</v>
      </c>
      <c r="AE3375" s="176">
        <v>72</v>
      </c>
    </row>
    <row r="3376" spans="1:31">
      <c r="A3376" s="178">
        <v>108302340750</v>
      </c>
      <c r="B3376" s="166">
        <v>46175</v>
      </c>
      <c r="C3376" s="167" t="s">
        <v>3524</v>
      </c>
      <c r="D3376" s="167" t="s">
        <v>3525</v>
      </c>
      <c r="E3376" s="167" t="s">
        <v>3526</v>
      </c>
      <c r="F3376" s="167" t="s">
        <v>3501</v>
      </c>
      <c r="G3376" s="167" t="s">
        <v>3502</v>
      </c>
      <c r="H3376" s="168">
        <v>46176</v>
      </c>
      <c r="I3376" s="167"/>
      <c r="J3376" s="169">
        <v>26143</v>
      </c>
      <c r="K3376" s="167" t="s">
        <v>55</v>
      </c>
      <c r="L3376" s="169">
        <v>3</v>
      </c>
      <c r="M3376" s="167" t="s">
        <v>3504</v>
      </c>
      <c r="N3376" s="169">
        <v>502.1</v>
      </c>
      <c r="O3376" s="167" t="s">
        <v>3505</v>
      </c>
      <c r="P3376" s="167"/>
      <c r="Q3376" s="167" t="s">
        <v>3514</v>
      </c>
      <c r="R3376" s="167" t="s">
        <v>3528</v>
      </c>
      <c r="S3376" s="169">
        <v>8</v>
      </c>
      <c r="T3376" s="167" t="s">
        <v>3560</v>
      </c>
      <c r="U3376" s="169" t="s">
        <v>3561</v>
      </c>
      <c r="V3376" s="167" t="s">
        <v>7693</v>
      </c>
      <c r="W3376" s="167" t="s">
        <v>7694</v>
      </c>
      <c r="X3376" s="170" t="s">
        <v>3533</v>
      </c>
      <c r="Y3376" s="171" t="s">
        <v>3244</v>
      </c>
      <c r="Z3376" s="167" t="s">
        <v>969</v>
      </c>
      <c r="AA3376" s="176">
        <v>40000</v>
      </c>
      <c r="AB3376" s="167" t="s">
        <v>11254</v>
      </c>
      <c r="AC3376" s="176">
        <v>40000</v>
      </c>
      <c r="AD3376" s="167" t="s">
        <v>11254</v>
      </c>
      <c r="AE3376" s="176">
        <v>1288</v>
      </c>
    </row>
    <row r="3377" spans="1:31">
      <c r="A3377" s="178">
        <v>108302340750</v>
      </c>
      <c r="B3377" s="166">
        <v>46175</v>
      </c>
      <c r="C3377" s="167" t="s">
        <v>3524</v>
      </c>
      <c r="D3377" s="167" t="s">
        <v>3525</v>
      </c>
      <c r="E3377" s="167" t="s">
        <v>3526</v>
      </c>
      <c r="F3377" s="167" t="s">
        <v>3501</v>
      </c>
      <c r="G3377" s="167" t="s">
        <v>3502</v>
      </c>
      <c r="H3377" s="168">
        <v>46176</v>
      </c>
      <c r="I3377" s="167"/>
      <c r="J3377" s="169">
        <v>26143</v>
      </c>
      <c r="K3377" s="167" t="s">
        <v>55</v>
      </c>
      <c r="L3377" s="169">
        <v>3</v>
      </c>
      <c r="M3377" s="167" t="s">
        <v>3504</v>
      </c>
      <c r="N3377" s="169">
        <v>502.1</v>
      </c>
      <c r="O3377" s="167" t="s">
        <v>3505</v>
      </c>
      <c r="P3377" s="167"/>
      <c r="Q3377" s="167" t="s">
        <v>3514</v>
      </c>
      <c r="R3377" s="167" t="s">
        <v>3528</v>
      </c>
      <c r="S3377" s="169">
        <v>7</v>
      </c>
      <c r="T3377" s="167" t="s">
        <v>3560</v>
      </c>
      <c r="U3377" s="169" t="s">
        <v>3561</v>
      </c>
      <c r="V3377" s="167" t="s">
        <v>7693</v>
      </c>
      <c r="W3377" s="167" t="s">
        <v>7694</v>
      </c>
      <c r="X3377" s="170" t="s">
        <v>3533</v>
      </c>
      <c r="Y3377" s="171" t="s">
        <v>3244</v>
      </c>
      <c r="Z3377" s="167" t="s">
        <v>969</v>
      </c>
      <c r="AA3377" s="176">
        <v>52000</v>
      </c>
      <c r="AB3377" s="167" t="s">
        <v>11254</v>
      </c>
      <c r="AC3377" s="176">
        <v>52000</v>
      </c>
      <c r="AD3377" s="167" t="s">
        <v>11254</v>
      </c>
      <c r="AE3377" s="176">
        <v>1674.4</v>
      </c>
    </row>
    <row r="3378" spans="1:31">
      <c r="A3378" s="178">
        <v>108302340750</v>
      </c>
      <c r="B3378" s="166">
        <v>46175</v>
      </c>
      <c r="C3378" s="167" t="s">
        <v>3524</v>
      </c>
      <c r="D3378" s="167" t="s">
        <v>3525</v>
      </c>
      <c r="E3378" s="167" t="s">
        <v>3526</v>
      </c>
      <c r="F3378" s="167" t="s">
        <v>3501</v>
      </c>
      <c r="G3378" s="167" t="s">
        <v>3502</v>
      </c>
      <c r="H3378" s="168">
        <v>46176</v>
      </c>
      <c r="I3378" s="167"/>
      <c r="J3378" s="169">
        <v>26143</v>
      </c>
      <c r="K3378" s="167" t="s">
        <v>55</v>
      </c>
      <c r="L3378" s="169">
        <v>3</v>
      </c>
      <c r="M3378" s="167" t="s">
        <v>3504</v>
      </c>
      <c r="N3378" s="169">
        <v>502.1</v>
      </c>
      <c r="O3378" s="167" t="s">
        <v>3505</v>
      </c>
      <c r="P3378" s="167"/>
      <c r="Q3378" s="167" t="s">
        <v>3514</v>
      </c>
      <c r="R3378" s="167" t="s">
        <v>3528</v>
      </c>
      <c r="S3378" s="169">
        <v>6</v>
      </c>
      <c r="T3378" s="167" t="s">
        <v>3560</v>
      </c>
      <c r="U3378" s="169" t="s">
        <v>3561</v>
      </c>
      <c r="V3378" s="167" t="s">
        <v>7705</v>
      </c>
      <c r="W3378" s="167" t="s">
        <v>7706</v>
      </c>
      <c r="X3378" s="170" t="s">
        <v>3533</v>
      </c>
      <c r="Y3378" s="171" t="s">
        <v>3244</v>
      </c>
      <c r="Z3378" s="167" t="s">
        <v>969</v>
      </c>
      <c r="AA3378" s="176">
        <v>70000</v>
      </c>
      <c r="AB3378" s="167" t="s">
        <v>11254</v>
      </c>
      <c r="AC3378" s="176">
        <v>70000</v>
      </c>
      <c r="AD3378" s="167" t="s">
        <v>11254</v>
      </c>
      <c r="AE3378" s="176">
        <v>1773.8</v>
      </c>
    </row>
    <row r="3379" spans="1:31">
      <c r="A3379" s="178">
        <v>108302340750</v>
      </c>
      <c r="B3379" s="166">
        <v>46175</v>
      </c>
      <c r="C3379" s="167" t="s">
        <v>3524</v>
      </c>
      <c r="D3379" s="167" t="s">
        <v>3525</v>
      </c>
      <c r="E3379" s="167" t="s">
        <v>3526</v>
      </c>
      <c r="F3379" s="167" t="s">
        <v>3501</v>
      </c>
      <c r="G3379" s="167" t="s">
        <v>3502</v>
      </c>
      <c r="H3379" s="168">
        <v>46176</v>
      </c>
      <c r="I3379" s="167"/>
      <c r="J3379" s="169">
        <v>26143</v>
      </c>
      <c r="K3379" s="167" t="s">
        <v>55</v>
      </c>
      <c r="L3379" s="169">
        <v>3</v>
      </c>
      <c r="M3379" s="167" t="s">
        <v>3504</v>
      </c>
      <c r="N3379" s="169">
        <v>502.1</v>
      </c>
      <c r="O3379" s="167" t="s">
        <v>3505</v>
      </c>
      <c r="P3379" s="167"/>
      <c r="Q3379" s="167" t="s">
        <v>3514</v>
      </c>
      <c r="R3379" s="167" t="s">
        <v>3528</v>
      </c>
      <c r="S3379" s="169">
        <v>5</v>
      </c>
      <c r="T3379" s="167" t="s">
        <v>3560</v>
      </c>
      <c r="U3379" s="169" t="s">
        <v>3561</v>
      </c>
      <c r="V3379" s="167" t="s">
        <v>7705</v>
      </c>
      <c r="W3379" s="167" t="s">
        <v>7706</v>
      </c>
      <c r="X3379" s="170" t="s">
        <v>3533</v>
      </c>
      <c r="Y3379" s="171" t="s">
        <v>3244</v>
      </c>
      <c r="Z3379" s="167" t="s">
        <v>969</v>
      </c>
      <c r="AA3379" s="176">
        <v>210000</v>
      </c>
      <c r="AB3379" s="167" t="s">
        <v>11254</v>
      </c>
      <c r="AC3379" s="176">
        <v>210000</v>
      </c>
      <c r="AD3379" s="167" t="s">
        <v>11254</v>
      </c>
      <c r="AE3379" s="176">
        <v>5321.4</v>
      </c>
    </row>
    <row r="3380" spans="1:31">
      <c r="A3380" s="178">
        <v>108302340750</v>
      </c>
      <c r="B3380" s="166">
        <v>46175</v>
      </c>
      <c r="C3380" s="167" t="s">
        <v>3524</v>
      </c>
      <c r="D3380" s="167" t="s">
        <v>3525</v>
      </c>
      <c r="E3380" s="167" t="s">
        <v>3526</v>
      </c>
      <c r="F3380" s="167" t="s">
        <v>3501</v>
      </c>
      <c r="G3380" s="167" t="s">
        <v>3502</v>
      </c>
      <c r="H3380" s="168">
        <v>46176</v>
      </c>
      <c r="I3380" s="167"/>
      <c r="J3380" s="169">
        <v>26143</v>
      </c>
      <c r="K3380" s="167" t="s">
        <v>55</v>
      </c>
      <c r="L3380" s="169">
        <v>3</v>
      </c>
      <c r="M3380" s="167" t="s">
        <v>3504</v>
      </c>
      <c r="N3380" s="169">
        <v>502.1</v>
      </c>
      <c r="O3380" s="167" t="s">
        <v>3505</v>
      </c>
      <c r="P3380" s="167"/>
      <c r="Q3380" s="167" t="s">
        <v>3514</v>
      </c>
      <c r="R3380" s="167" t="s">
        <v>3528</v>
      </c>
      <c r="S3380" s="169">
        <v>4</v>
      </c>
      <c r="T3380" s="167" t="s">
        <v>3560</v>
      </c>
      <c r="U3380" s="169" t="s">
        <v>3561</v>
      </c>
      <c r="V3380" s="167" t="s">
        <v>7705</v>
      </c>
      <c r="W3380" s="167" t="s">
        <v>7706</v>
      </c>
      <c r="X3380" s="170" t="s">
        <v>3533</v>
      </c>
      <c r="Y3380" s="171" t="s">
        <v>3244</v>
      </c>
      <c r="Z3380" s="167" t="s">
        <v>969</v>
      </c>
      <c r="AA3380" s="176">
        <v>100000</v>
      </c>
      <c r="AB3380" s="167" t="s">
        <v>11254</v>
      </c>
      <c r="AC3380" s="176">
        <v>100000</v>
      </c>
      <c r="AD3380" s="167" t="s">
        <v>11254</v>
      </c>
      <c r="AE3380" s="176">
        <v>2534</v>
      </c>
    </row>
    <row r="3381" spans="1:31">
      <c r="A3381" s="178">
        <v>108302340750</v>
      </c>
      <c r="B3381" s="166">
        <v>46175</v>
      </c>
      <c r="C3381" s="167" t="s">
        <v>3524</v>
      </c>
      <c r="D3381" s="167" t="s">
        <v>3525</v>
      </c>
      <c r="E3381" s="167" t="s">
        <v>3526</v>
      </c>
      <c r="F3381" s="167" t="s">
        <v>3501</v>
      </c>
      <c r="G3381" s="167" t="s">
        <v>3502</v>
      </c>
      <c r="H3381" s="168">
        <v>46176</v>
      </c>
      <c r="I3381" s="167"/>
      <c r="J3381" s="169">
        <v>26143</v>
      </c>
      <c r="K3381" s="167" t="s">
        <v>55</v>
      </c>
      <c r="L3381" s="169">
        <v>3</v>
      </c>
      <c r="M3381" s="167" t="s">
        <v>3504</v>
      </c>
      <c r="N3381" s="169">
        <v>502.1</v>
      </c>
      <c r="O3381" s="167" t="s">
        <v>3505</v>
      </c>
      <c r="P3381" s="167"/>
      <c r="Q3381" s="167" t="s">
        <v>3514</v>
      </c>
      <c r="R3381" s="167" t="s">
        <v>3528</v>
      </c>
      <c r="S3381" s="169">
        <v>3</v>
      </c>
      <c r="T3381" s="167" t="s">
        <v>3535</v>
      </c>
      <c r="U3381" s="169" t="s">
        <v>3536</v>
      </c>
      <c r="V3381" s="167" t="s">
        <v>6315</v>
      </c>
      <c r="W3381" s="167" t="s">
        <v>6316</v>
      </c>
      <c r="X3381" s="170" t="s">
        <v>3533</v>
      </c>
      <c r="Y3381" s="171" t="s">
        <v>3244</v>
      </c>
      <c r="Z3381" s="167" t="s">
        <v>969</v>
      </c>
      <c r="AA3381" s="176">
        <v>30000</v>
      </c>
      <c r="AB3381" s="167" t="s">
        <v>11254</v>
      </c>
      <c r="AC3381" s="176">
        <v>30000</v>
      </c>
      <c r="AD3381" s="167" t="s">
        <v>11254</v>
      </c>
      <c r="AE3381" s="176">
        <v>60</v>
      </c>
    </row>
    <row r="3382" spans="1:31">
      <c r="A3382" s="178">
        <v>108302340750</v>
      </c>
      <c r="B3382" s="166">
        <v>46175</v>
      </c>
      <c r="C3382" s="167" t="s">
        <v>3524</v>
      </c>
      <c r="D3382" s="167" t="s">
        <v>3525</v>
      </c>
      <c r="E3382" s="167" t="s">
        <v>3526</v>
      </c>
      <c r="F3382" s="167" t="s">
        <v>3501</v>
      </c>
      <c r="G3382" s="167" t="s">
        <v>3502</v>
      </c>
      <c r="H3382" s="168">
        <v>46176</v>
      </c>
      <c r="I3382" s="167"/>
      <c r="J3382" s="169">
        <v>26143</v>
      </c>
      <c r="K3382" s="167" t="s">
        <v>55</v>
      </c>
      <c r="L3382" s="169">
        <v>3</v>
      </c>
      <c r="M3382" s="167" t="s">
        <v>3504</v>
      </c>
      <c r="N3382" s="169">
        <v>502.1</v>
      </c>
      <c r="O3382" s="167" t="s">
        <v>3505</v>
      </c>
      <c r="P3382" s="167"/>
      <c r="Q3382" s="167" t="s">
        <v>3514</v>
      </c>
      <c r="R3382" s="167" t="s">
        <v>3528</v>
      </c>
      <c r="S3382" s="169">
        <v>2</v>
      </c>
      <c r="T3382" s="167" t="s">
        <v>3535</v>
      </c>
      <c r="U3382" s="169" t="s">
        <v>3536</v>
      </c>
      <c r="V3382" s="167" t="s">
        <v>7707</v>
      </c>
      <c r="W3382" s="167" t="s">
        <v>7708</v>
      </c>
      <c r="X3382" s="170" t="s">
        <v>3533</v>
      </c>
      <c r="Y3382" s="171" t="s">
        <v>3244</v>
      </c>
      <c r="Z3382" s="167" t="s">
        <v>969</v>
      </c>
      <c r="AA3382" s="176">
        <v>10000</v>
      </c>
      <c r="AB3382" s="167" t="s">
        <v>11254</v>
      </c>
      <c r="AC3382" s="176">
        <v>10000</v>
      </c>
      <c r="AD3382" s="167" t="s">
        <v>11254</v>
      </c>
      <c r="AE3382" s="176">
        <v>24</v>
      </c>
    </row>
    <row r="3383" spans="1:31">
      <c r="A3383" s="178">
        <v>108302340750</v>
      </c>
      <c r="B3383" s="166">
        <v>46175</v>
      </c>
      <c r="C3383" s="167" t="s">
        <v>3524</v>
      </c>
      <c r="D3383" s="167" t="s">
        <v>3525</v>
      </c>
      <c r="E3383" s="167" t="s">
        <v>3526</v>
      </c>
      <c r="F3383" s="167" t="s">
        <v>3501</v>
      </c>
      <c r="G3383" s="167" t="s">
        <v>3502</v>
      </c>
      <c r="H3383" s="168">
        <v>46176</v>
      </c>
      <c r="I3383" s="167"/>
      <c r="J3383" s="169">
        <v>26143</v>
      </c>
      <c r="K3383" s="167" t="s">
        <v>55</v>
      </c>
      <c r="L3383" s="169">
        <v>3</v>
      </c>
      <c r="M3383" s="167" t="s">
        <v>3504</v>
      </c>
      <c r="N3383" s="169">
        <v>502.1</v>
      </c>
      <c r="O3383" s="167" t="s">
        <v>3505</v>
      </c>
      <c r="P3383" s="167"/>
      <c r="Q3383" s="167" t="s">
        <v>3514</v>
      </c>
      <c r="R3383" s="167" t="s">
        <v>3528</v>
      </c>
      <c r="S3383" s="169">
        <v>1</v>
      </c>
      <c r="T3383" s="167" t="s">
        <v>3535</v>
      </c>
      <c r="U3383" s="169" t="s">
        <v>3536</v>
      </c>
      <c r="V3383" s="167" t="s">
        <v>7683</v>
      </c>
      <c r="W3383" s="167" t="s">
        <v>7684</v>
      </c>
      <c r="X3383" s="170" t="s">
        <v>3533</v>
      </c>
      <c r="Y3383" s="171" t="s">
        <v>3244</v>
      </c>
      <c r="Z3383" s="167" t="s">
        <v>969</v>
      </c>
      <c r="AA3383" s="176">
        <v>20000</v>
      </c>
      <c r="AB3383" s="167" t="s">
        <v>11254</v>
      </c>
      <c r="AC3383" s="176">
        <v>20000</v>
      </c>
      <c r="AD3383" s="167" t="s">
        <v>11254</v>
      </c>
      <c r="AE3383" s="176">
        <v>48</v>
      </c>
    </row>
    <row r="3384" spans="1:31">
      <c r="A3384" s="178">
        <v>108302341930</v>
      </c>
      <c r="B3384" s="166">
        <v>46175</v>
      </c>
      <c r="C3384" s="167" t="s">
        <v>3524</v>
      </c>
      <c r="D3384" s="167" t="s">
        <v>3525</v>
      </c>
      <c r="E3384" s="167" t="s">
        <v>3526</v>
      </c>
      <c r="F3384" s="167" t="s">
        <v>3501</v>
      </c>
      <c r="G3384" s="167" t="s">
        <v>3502</v>
      </c>
      <c r="H3384" s="168">
        <v>46176</v>
      </c>
      <c r="I3384" s="167"/>
      <c r="J3384" s="169">
        <v>26143</v>
      </c>
      <c r="K3384" s="167" t="s">
        <v>55</v>
      </c>
      <c r="L3384" s="169">
        <v>3</v>
      </c>
      <c r="M3384" s="167" t="s">
        <v>3504</v>
      </c>
      <c r="N3384" s="169">
        <v>502.1</v>
      </c>
      <c r="O3384" s="167" t="s">
        <v>3505</v>
      </c>
      <c r="P3384" s="167"/>
      <c r="Q3384" s="167" t="s">
        <v>3514</v>
      </c>
      <c r="R3384" s="167" t="s">
        <v>3528</v>
      </c>
      <c r="S3384" s="169">
        <v>50</v>
      </c>
      <c r="T3384" s="167" t="s">
        <v>3529</v>
      </c>
      <c r="U3384" s="169" t="s">
        <v>3530</v>
      </c>
      <c r="V3384" s="167" t="s">
        <v>4981</v>
      </c>
      <c r="W3384" s="167" t="s">
        <v>4982</v>
      </c>
      <c r="X3384" s="170" t="s">
        <v>3533</v>
      </c>
      <c r="Y3384" s="171" t="s">
        <v>3244</v>
      </c>
      <c r="Z3384" s="167" t="s">
        <v>969</v>
      </c>
      <c r="AA3384" s="176">
        <v>12130</v>
      </c>
      <c r="AB3384" s="167" t="s">
        <v>11254</v>
      </c>
      <c r="AC3384" s="176">
        <v>12130</v>
      </c>
      <c r="AD3384" s="167" t="s">
        <v>11254</v>
      </c>
      <c r="AE3384" s="176">
        <v>31780.6</v>
      </c>
    </row>
    <row r="3385" spans="1:31">
      <c r="A3385" s="178">
        <v>108302341930</v>
      </c>
      <c r="B3385" s="166">
        <v>46175</v>
      </c>
      <c r="C3385" s="167" t="s">
        <v>3524</v>
      </c>
      <c r="D3385" s="167" t="s">
        <v>3525</v>
      </c>
      <c r="E3385" s="167" t="s">
        <v>3526</v>
      </c>
      <c r="F3385" s="167" t="s">
        <v>3501</v>
      </c>
      <c r="G3385" s="167" t="s">
        <v>3502</v>
      </c>
      <c r="H3385" s="168">
        <v>46176</v>
      </c>
      <c r="I3385" s="167"/>
      <c r="J3385" s="169">
        <v>26143</v>
      </c>
      <c r="K3385" s="167" t="s">
        <v>55</v>
      </c>
      <c r="L3385" s="169">
        <v>3</v>
      </c>
      <c r="M3385" s="167" t="s">
        <v>3504</v>
      </c>
      <c r="N3385" s="169">
        <v>502.1</v>
      </c>
      <c r="O3385" s="167" t="s">
        <v>3505</v>
      </c>
      <c r="P3385" s="167"/>
      <c r="Q3385" s="167" t="s">
        <v>3514</v>
      </c>
      <c r="R3385" s="167" t="s">
        <v>3528</v>
      </c>
      <c r="S3385" s="169">
        <v>49</v>
      </c>
      <c r="T3385" s="167" t="s">
        <v>3587</v>
      </c>
      <c r="U3385" s="169" t="s">
        <v>3588</v>
      </c>
      <c r="V3385" s="167" t="s">
        <v>5248</v>
      </c>
      <c r="W3385" s="167" t="s">
        <v>5249</v>
      </c>
      <c r="X3385" s="170" t="s">
        <v>160</v>
      </c>
      <c r="Y3385" s="171" t="s">
        <v>3244</v>
      </c>
      <c r="Z3385" s="167" t="s">
        <v>969</v>
      </c>
      <c r="AA3385" s="176">
        <v>1000</v>
      </c>
      <c r="AB3385" s="167" t="s">
        <v>11254</v>
      </c>
      <c r="AC3385" s="176">
        <v>1000</v>
      </c>
      <c r="AD3385" s="167" t="s">
        <v>11254</v>
      </c>
      <c r="AE3385" s="176">
        <v>533.33000000000004</v>
      </c>
    </row>
    <row r="3386" spans="1:31">
      <c r="A3386" s="178">
        <v>108302341930</v>
      </c>
      <c r="B3386" s="166">
        <v>46175</v>
      </c>
      <c r="C3386" s="167" t="s">
        <v>3524</v>
      </c>
      <c r="D3386" s="167" t="s">
        <v>3525</v>
      </c>
      <c r="E3386" s="167" t="s">
        <v>3526</v>
      </c>
      <c r="F3386" s="167" t="s">
        <v>3501</v>
      </c>
      <c r="G3386" s="167" t="s">
        <v>3502</v>
      </c>
      <c r="H3386" s="168">
        <v>46176</v>
      </c>
      <c r="I3386" s="167"/>
      <c r="J3386" s="169">
        <v>26143</v>
      </c>
      <c r="K3386" s="167" t="s">
        <v>55</v>
      </c>
      <c r="L3386" s="169">
        <v>3</v>
      </c>
      <c r="M3386" s="167" t="s">
        <v>3504</v>
      </c>
      <c r="N3386" s="169">
        <v>502.1</v>
      </c>
      <c r="O3386" s="167" t="s">
        <v>3505</v>
      </c>
      <c r="P3386" s="167"/>
      <c r="Q3386" s="167" t="s">
        <v>3514</v>
      </c>
      <c r="R3386" s="167" t="s">
        <v>3528</v>
      </c>
      <c r="S3386" s="169">
        <v>48</v>
      </c>
      <c r="T3386" s="167" t="s">
        <v>3535</v>
      </c>
      <c r="U3386" s="169" t="s">
        <v>3536</v>
      </c>
      <c r="V3386" s="167" t="s">
        <v>7606</v>
      </c>
      <c r="W3386" s="167" t="s">
        <v>7607</v>
      </c>
      <c r="X3386" s="170" t="s">
        <v>3533</v>
      </c>
      <c r="Y3386" s="171" t="s">
        <v>3244</v>
      </c>
      <c r="Z3386" s="167" t="s">
        <v>969</v>
      </c>
      <c r="AA3386" s="176">
        <v>10000</v>
      </c>
      <c r="AB3386" s="167" t="s">
        <v>11254</v>
      </c>
      <c r="AC3386" s="176">
        <v>10000</v>
      </c>
      <c r="AD3386" s="167" t="s">
        <v>11254</v>
      </c>
      <c r="AE3386" s="176">
        <v>24</v>
      </c>
    </row>
    <row r="3387" spans="1:31">
      <c r="A3387" s="178">
        <v>108302341930</v>
      </c>
      <c r="B3387" s="166">
        <v>46175</v>
      </c>
      <c r="C3387" s="167" t="s">
        <v>3524</v>
      </c>
      <c r="D3387" s="167" t="s">
        <v>3525</v>
      </c>
      <c r="E3387" s="167" t="s">
        <v>3526</v>
      </c>
      <c r="F3387" s="167" t="s">
        <v>3501</v>
      </c>
      <c r="G3387" s="167" t="s">
        <v>3502</v>
      </c>
      <c r="H3387" s="168">
        <v>46176</v>
      </c>
      <c r="I3387" s="167"/>
      <c r="J3387" s="169">
        <v>26143</v>
      </c>
      <c r="K3387" s="167" t="s">
        <v>55</v>
      </c>
      <c r="L3387" s="169">
        <v>3</v>
      </c>
      <c r="M3387" s="167" t="s">
        <v>3504</v>
      </c>
      <c r="N3387" s="169">
        <v>502.1</v>
      </c>
      <c r="O3387" s="167" t="s">
        <v>3505</v>
      </c>
      <c r="P3387" s="167"/>
      <c r="Q3387" s="167" t="s">
        <v>3514</v>
      </c>
      <c r="R3387" s="167" t="s">
        <v>3528</v>
      </c>
      <c r="S3387" s="169">
        <v>47</v>
      </c>
      <c r="T3387" s="167" t="s">
        <v>3560</v>
      </c>
      <c r="U3387" s="169" t="s">
        <v>3561</v>
      </c>
      <c r="V3387" s="167" t="s">
        <v>7691</v>
      </c>
      <c r="W3387" s="167" t="s">
        <v>7692</v>
      </c>
      <c r="X3387" s="170" t="s">
        <v>3533</v>
      </c>
      <c r="Y3387" s="171" t="s">
        <v>3244</v>
      </c>
      <c r="Z3387" s="167" t="s">
        <v>969</v>
      </c>
      <c r="AA3387" s="176">
        <v>32000</v>
      </c>
      <c r="AB3387" s="167" t="s">
        <v>11254</v>
      </c>
      <c r="AC3387" s="176">
        <v>32000</v>
      </c>
      <c r="AD3387" s="167" t="s">
        <v>11254</v>
      </c>
      <c r="AE3387" s="176">
        <v>187.52</v>
      </c>
    </row>
    <row r="3388" spans="1:31">
      <c r="A3388" s="178">
        <v>108302341930</v>
      </c>
      <c r="B3388" s="166">
        <v>46175</v>
      </c>
      <c r="C3388" s="167" t="s">
        <v>3524</v>
      </c>
      <c r="D3388" s="167" t="s">
        <v>3525</v>
      </c>
      <c r="E3388" s="167" t="s">
        <v>3526</v>
      </c>
      <c r="F3388" s="167" t="s">
        <v>3501</v>
      </c>
      <c r="G3388" s="167" t="s">
        <v>3502</v>
      </c>
      <c r="H3388" s="168">
        <v>46176</v>
      </c>
      <c r="I3388" s="167"/>
      <c r="J3388" s="169">
        <v>26143</v>
      </c>
      <c r="K3388" s="167" t="s">
        <v>55</v>
      </c>
      <c r="L3388" s="169">
        <v>3</v>
      </c>
      <c r="M3388" s="167" t="s">
        <v>3504</v>
      </c>
      <c r="N3388" s="169">
        <v>502.1</v>
      </c>
      <c r="O3388" s="167" t="s">
        <v>3505</v>
      </c>
      <c r="P3388" s="167"/>
      <c r="Q3388" s="167" t="s">
        <v>3514</v>
      </c>
      <c r="R3388" s="167" t="s">
        <v>3528</v>
      </c>
      <c r="S3388" s="169">
        <v>46</v>
      </c>
      <c r="T3388" s="167" t="s">
        <v>3560</v>
      </c>
      <c r="U3388" s="169" t="s">
        <v>3561</v>
      </c>
      <c r="V3388" s="167" t="s">
        <v>7679</v>
      </c>
      <c r="W3388" s="167" t="s">
        <v>7680</v>
      </c>
      <c r="X3388" s="170" t="s">
        <v>3533</v>
      </c>
      <c r="Y3388" s="171" t="s">
        <v>3244</v>
      </c>
      <c r="Z3388" s="167" t="s">
        <v>969</v>
      </c>
      <c r="AA3388" s="176">
        <v>15000</v>
      </c>
      <c r="AB3388" s="167" t="s">
        <v>11254</v>
      </c>
      <c r="AC3388" s="176">
        <v>15000</v>
      </c>
      <c r="AD3388" s="167" t="s">
        <v>11254</v>
      </c>
      <c r="AE3388" s="176">
        <v>2995.35</v>
      </c>
    </row>
    <row r="3389" spans="1:31">
      <c r="A3389" s="178">
        <v>108302341930</v>
      </c>
      <c r="B3389" s="166">
        <v>46175</v>
      </c>
      <c r="C3389" s="167" t="s">
        <v>3524</v>
      </c>
      <c r="D3389" s="167" t="s">
        <v>3525</v>
      </c>
      <c r="E3389" s="167" t="s">
        <v>3526</v>
      </c>
      <c r="F3389" s="167" t="s">
        <v>3501</v>
      </c>
      <c r="G3389" s="167" t="s">
        <v>3502</v>
      </c>
      <c r="H3389" s="168">
        <v>46176</v>
      </c>
      <c r="I3389" s="167"/>
      <c r="J3389" s="169">
        <v>26143</v>
      </c>
      <c r="K3389" s="167" t="s">
        <v>55</v>
      </c>
      <c r="L3389" s="169">
        <v>3</v>
      </c>
      <c r="M3389" s="167" t="s">
        <v>3504</v>
      </c>
      <c r="N3389" s="169">
        <v>502.1</v>
      </c>
      <c r="O3389" s="167" t="s">
        <v>3505</v>
      </c>
      <c r="P3389" s="167"/>
      <c r="Q3389" s="167" t="s">
        <v>3514</v>
      </c>
      <c r="R3389" s="167" t="s">
        <v>3528</v>
      </c>
      <c r="S3389" s="169">
        <v>45</v>
      </c>
      <c r="T3389" s="167" t="s">
        <v>3560</v>
      </c>
      <c r="U3389" s="169" t="s">
        <v>3561</v>
      </c>
      <c r="V3389" s="167" t="s">
        <v>7006</v>
      </c>
      <c r="W3389" s="167" t="s">
        <v>7007</v>
      </c>
      <c r="X3389" s="170" t="s">
        <v>3533</v>
      </c>
      <c r="Y3389" s="171" t="s">
        <v>3244</v>
      </c>
      <c r="Z3389" s="167" t="s">
        <v>969</v>
      </c>
      <c r="AA3389" s="176">
        <v>70000</v>
      </c>
      <c r="AB3389" s="167" t="s">
        <v>11254</v>
      </c>
      <c r="AC3389" s="176">
        <v>70000</v>
      </c>
      <c r="AD3389" s="167" t="s">
        <v>11254</v>
      </c>
      <c r="AE3389" s="176">
        <v>809.9</v>
      </c>
    </row>
    <row r="3390" spans="1:31">
      <c r="A3390" s="178">
        <v>108302341930</v>
      </c>
      <c r="B3390" s="166">
        <v>46175</v>
      </c>
      <c r="C3390" s="167" t="s">
        <v>3524</v>
      </c>
      <c r="D3390" s="167" t="s">
        <v>3525</v>
      </c>
      <c r="E3390" s="167" t="s">
        <v>3526</v>
      </c>
      <c r="F3390" s="167" t="s">
        <v>3501</v>
      </c>
      <c r="G3390" s="167" t="s">
        <v>3502</v>
      </c>
      <c r="H3390" s="168">
        <v>46176</v>
      </c>
      <c r="I3390" s="167"/>
      <c r="J3390" s="169">
        <v>26143</v>
      </c>
      <c r="K3390" s="167" t="s">
        <v>55</v>
      </c>
      <c r="L3390" s="169">
        <v>3</v>
      </c>
      <c r="M3390" s="167" t="s">
        <v>3504</v>
      </c>
      <c r="N3390" s="169">
        <v>502.1</v>
      </c>
      <c r="O3390" s="167" t="s">
        <v>3505</v>
      </c>
      <c r="P3390" s="167"/>
      <c r="Q3390" s="167" t="s">
        <v>3514</v>
      </c>
      <c r="R3390" s="167" t="s">
        <v>3528</v>
      </c>
      <c r="S3390" s="169">
        <v>44</v>
      </c>
      <c r="T3390" s="167" t="s">
        <v>3535</v>
      </c>
      <c r="U3390" s="169" t="s">
        <v>3536</v>
      </c>
      <c r="V3390" s="167" t="s">
        <v>7709</v>
      </c>
      <c r="W3390" s="167" t="s">
        <v>7710</v>
      </c>
      <c r="X3390" s="170" t="s">
        <v>3533</v>
      </c>
      <c r="Y3390" s="171" t="s">
        <v>3244</v>
      </c>
      <c r="Z3390" s="167" t="s">
        <v>969</v>
      </c>
      <c r="AA3390" s="176">
        <v>10000</v>
      </c>
      <c r="AB3390" s="167" t="s">
        <v>11254</v>
      </c>
      <c r="AC3390" s="176">
        <v>10000</v>
      </c>
      <c r="AD3390" s="167" t="s">
        <v>11254</v>
      </c>
      <c r="AE3390" s="176">
        <v>24</v>
      </c>
    </row>
    <row r="3391" spans="1:31">
      <c r="A3391" s="178">
        <v>108302341930</v>
      </c>
      <c r="B3391" s="166">
        <v>46175</v>
      </c>
      <c r="C3391" s="167" t="s">
        <v>3524</v>
      </c>
      <c r="D3391" s="167" t="s">
        <v>3525</v>
      </c>
      <c r="E3391" s="167" t="s">
        <v>3526</v>
      </c>
      <c r="F3391" s="167" t="s">
        <v>3501</v>
      </c>
      <c r="G3391" s="167" t="s">
        <v>3502</v>
      </c>
      <c r="H3391" s="168">
        <v>46176</v>
      </c>
      <c r="I3391" s="167"/>
      <c r="J3391" s="169">
        <v>26143</v>
      </c>
      <c r="K3391" s="167" t="s">
        <v>55</v>
      </c>
      <c r="L3391" s="169">
        <v>3</v>
      </c>
      <c r="M3391" s="167" t="s">
        <v>3504</v>
      </c>
      <c r="N3391" s="169">
        <v>502.1</v>
      </c>
      <c r="O3391" s="167" t="s">
        <v>3505</v>
      </c>
      <c r="P3391" s="167"/>
      <c r="Q3391" s="167" t="s">
        <v>3514</v>
      </c>
      <c r="R3391" s="167" t="s">
        <v>3528</v>
      </c>
      <c r="S3391" s="169">
        <v>43</v>
      </c>
      <c r="T3391" s="167" t="s">
        <v>3529</v>
      </c>
      <c r="U3391" s="169" t="s">
        <v>3530</v>
      </c>
      <c r="V3391" s="167" t="s">
        <v>5229</v>
      </c>
      <c r="W3391" s="167" t="s">
        <v>5230</v>
      </c>
      <c r="X3391" s="170" t="s">
        <v>3533</v>
      </c>
      <c r="Y3391" s="171" t="s">
        <v>3244</v>
      </c>
      <c r="Z3391" s="167" t="s">
        <v>969</v>
      </c>
      <c r="AA3391" s="176">
        <v>780</v>
      </c>
      <c r="AB3391" s="167" t="s">
        <v>11254</v>
      </c>
      <c r="AC3391" s="176">
        <v>780</v>
      </c>
      <c r="AD3391" s="167" t="s">
        <v>11254</v>
      </c>
      <c r="AE3391" s="176">
        <v>2340</v>
      </c>
    </row>
    <row r="3392" spans="1:31">
      <c r="A3392" s="178">
        <v>108302341930</v>
      </c>
      <c r="B3392" s="166">
        <v>46175</v>
      </c>
      <c r="C3392" s="167" t="s">
        <v>3524</v>
      </c>
      <c r="D3392" s="167" t="s">
        <v>3525</v>
      </c>
      <c r="E3392" s="167" t="s">
        <v>3526</v>
      </c>
      <c r="F3392" s="167" t="s">
        <v>3501</v>
      </c>
      <c r="G3392" s="167" t="s">
        <v>3502</v>
      </c>
      <c r="H3392" s="168">
        <v>46176</v>
      </c>
      <c r="I3392" s="167"/>
      <c r="J3392" s="169">
        <v>26143</v>
      </c>
      <c r="K3392" s="167" t="s">
        <v>55</v>
      </c>
      <c r="L3392" s="169">
        <v>3</v>
      </c>
      <c r="M3392" s="167" t="s">
        <v>3504</v>
      </c>
      <c r="N3392" s="169">
        <v>502.1</v>
      </c>
      <c r="O3392" s="167" t="s">
        <v>3505</v>
      </c>
      <c r="P3392" s="167"/>
      <c r="Q3392" s="167" t="s">
        <v>3514</v>
      </c>
      <c r="R3392" s="167" t="s">
        <v>3528</v>
      </c>
      <c r="S3392" s="169">
        <v>42</v>
      </c>
      <c r="T3392" s="167" t="s">
        <v>3545</v>
      </c>
      <c r="U3392" s="169" t="s">
        <v>3546</v>
      </c>
      <c r="V3392" s="167" t="s">
        <v>5256</v>
      </c>
      <c r="W3392" s="167" t="s">
        <v>5257</v>
      </c>
      <c r="X3392" s="170" t="s">
        <v>3533</v>
      </c>
      <c r="Y3392" s="171" t="s">
        <v>3244</v>
      </c>
      <c r="Z3392" s="167" t="s">
        <v>969</v>
      </c>
      <c r="AA3392" s="176">
        <v>21000</v>
      </c>
      <c r="AB3392" s="167" t="s">
        <v>11254</v>
      </c>
      <c r="AC3392" s="176">
        <v>21000</v>
      </c>
      <c r="AD3392" s="167" t="s">
        <v>11254</v>
      </c>
      <c r="AE3392" s="176">
        <v>581.70000000000005</v>
      </c>
    </row>
    <row r="3393" spans="1:31">
      <c r="A3393" s="178">
        <v>108302341930</v>
      </c>
      <c r="B3393" s="166">
        <v>46175</v>
      </c>
      <c r="C3393" s="167" t="s">
        <v>3524</v>
      </c>
      <c r="D3393" s="167" t="s">
        <v>3525</v>
      </c>
      <c r="E3393" s="167" t="s">
        <v>3526</v>
      </c>
      <c r="F3393" s="167" t="s">
        <v>3501</v>
      </c>
      <c r="G3393" s="167" t="s">
        <v>3502</v>
      </c>
      <c r="H3393" s="168">
        <v>46176</v>
      </c>
      <c r="I3393" s="167"/>
      <c r="J3393" s="169">
        <v>26143</v>
      </c>
      <c r="K3393" s="167" t="s">
        <v>55</v>
      </c>
      <c r="L3393" s="169">
        <v>3</v>
      </c>
      <c r="M3393" s="167" t="s">
        <v>3504</v>
      </c>
      <c r="N3393" s="169">
        <v>502.1</v>
      </c>
      <c r="O3393" s="167" t="s">
        <v>3505</v>
      </c>
      <c r="P3393" s="167"/>
      <c r="Q3393" s="167" t="s">
        <v>3514</v>
      </c>
      <c r="R3393" s="167" t="s">
        <v>3528</v>
      </c>
      <c r="S3393" s="169">
        <v>41</v>
      </c>
      <c r="T3393" s="167" t="s">
        <v>3535</v>
      </c>
      <c r="U3393" s="169" t="s">
        <v>3536</v>
      </c>
      <c r="V3393" s="167" t="s">
        <v>6311</v>
      </c>
      <c r="W3393" s="167" t="s">
        <v>6312</v>
      </c>
      <c r="X3393" s="170" t="s">
        <v>3533</v>
      </c>
      <c r="Y3393" s="171" t="s">
        <v>3244</v>
      </c>
      <c r="Z3393" s="167" t="s">
        <v>969</v>
      </c>
      <c r="AA3393" s="176">
        <v>40000</v>
      </c>
      <c r="AB3393" s="167" t="s">
        <v>11254</v>
      </c>
      <c r="AC3393" s="176">
        <v>40000</v>
      </c>
      <c r="AD3393" s="167" t="s">
        <v>11254</v>
      </c>
      <c r="AE3393" s="176">
        <v>92</v>
      </c>
    </row>
    <row r="3394" spans="1:31">
      <c r="A3394" s="178">
        <v>108302341930</v>
      </c>
      <c r="B3394" s="166">
        <v>46175</v>
      </c>
      <c r="C3394" s="167" t="s">
        <v>3524</v>
      </c>
      <c r="D3394" s="167" t="s">
        <v>3525</v>
      </c>
      <c r="E3394" s="167" t="s">
        <v>3526</v>
      </c>
      <c r="F3394" s="167" t="s">
        <v>3501</v>
      </c>
      <c r="G3394" s="167" t="s">
        <v>3502</v>
      </c>
      <c r="H3394" s="168">
        <v>46176</v>
      </c>
      <c r="I3394" s="167"/>
      <c r="J3394" s="169">
        <v>26143</v>
      </c>
      <c r="K3394" s="167" t="s">
        <v>55</v>
      </c>
      <c r="L3394" s="169">
        <v>3</v>
      </c>
      <c r="M3394" s="167" t="s">
        <v>3504</v>
      </c>
      <c r="N3394" s="169">
        <v>502.1</v>
      </c>
      <c r="O3394" s="167" t="s">
        <v>3505</v>
      </c>
      <c r="P3394" s="167"/>
      <c r="Q3394" s="167" t="s">
        <v>3514</v>
      </c>
      <c r="R3394" s="167" t="s">
        <v>3528</v>
      </c>
      <c r="S3394" s="169">
        <v>40</v>
      </c>
      <c r="T3394" s="167" t="s">
        <v>3535</v>
      </c>
      <c r="U3394" s="169" t="s">
        <v>3536</v>
      </c>
      <c r="V3394" s="167" t="s">
        <v>6335</v>
      </c>
      <c r="W3394" s="167" t="s">
        <v>6336</v>
      </c>
      <c r="X3394" s="170" t="s">
        <v>3533</v>
      </c>
      <c r="Y3394" s="171" t="s">
        <v>3244</v>
      </c>
      <c r="Z3394" s="167" t="s">
        <v>969</v>
      </c>
      <c r="AA3394" s="176">
        <v>10000</v>
      </c>
      <c r="AB3394" s="167" t="s">
        <v>11254</v>
      </c>
      <c r="AC3394" s="176">
        <v>10000</v>
      </c>
      <c r="AD3394" s="167" t="s">
        <v>11254</v>
      </c>
      <c r="AE3394" s="176">
        <v>24</v>
      </c>
    </row>
    <row r="3395" spans="1:31">
      <c r="A3395" s="178">
        <v>108302341930</v>
      </c>
      <c r="B3395" s="166">
        <v>46175</v>
      </c>
      <c r="C3395" s="167" t="s">
        <v>3524</v>
      </c>
      <c r="D3395" s="167" t="s">
        <v>3525</v>
      </c>
      <c r="E3395" s="167" t="s">
        <v>3526</v>
      </c>
      <c r="F3395" s="167" t="s">
        <v>3501</v>
      </c>
      <c r="G3395" s="167" t="s">
        <v>3502</v>
      </c>
      <c r="H3395" s="168">
        <v>46176</v>
      </c>
      <c r="I3395" s="167"/>
      <c r="J3395" s="169">
        <v>26143</v>
      </c>
      <c r="K3395" s="167" t="s">
        <v>55</v>
      </c>
      <c r="L3395" s="169">
        <v>3</v>
      </c>
      <c r="M3395" s="167" t="s">
        <v>3504</v>
      </c>
      <c r="N3395" s="169">
        <v>502.1</v>
      </c>
      <c r="O3395" s="167" t="s">
        <v>3505</v>
      </c>
      <c r="P3395" s="167"/>
      <c r="Q3395" s="167" t="s">
        <v>3514</v>
      </c>
      <c r="R3395" s="167" t="s">
        <v>3528</v>
      </c>
      <c r="S3395" s="169">
        <v>39</v>
      </c>
      <c r="T3395" s="167" t="s">
        <v>3535</v>
      </c>
      <c r="U3395" s="169" t="s">
        <v>3536</v>
      </c>
      <c r="V3395" s="167" t="s">
        <v>7699</v>
      </c>
      <c r="W3395" s="167" t="s">
        <v>7700</v>
      </c>
      <c r="X3395" s="170" t="s">
        <v>3533</v>
      </c>
      <c r="Y3395" s="171" t="s">
        <v>3244</v>
      </c>
      <c r="Z3395" s="167" t="s">
        <v>969</v>
      </c>
      <c r="AA3395" s="176">
        <v>10000</v>
      </c>
      <c r="AB3395" s="167" t="s">
        <v>11254</v>
      </c>
      <c r="AC3395" s="176">
        <v>10000</v>
      </c>
      <c r="AD3395" s="167" t="s">
        <v>11254</v>
      </c>
      <c r="AE3395" s="176">
        <v>24</v>
      </c>
    </row>
    <row r="3396" spans="1:31">
      <c r="A3396" s="178">
        <v>108302341930</v>
      </c>
      <c r="B3396" s="166">
        <v>46175</v>
      </c>
      <c r="C3396" s="167" t="s">
        <v>3524</v>
      </c>
      <c r="D3396" s="167" t="s">
        <v>3525</v>
      </c>
      <c r="E3396" s="167" t="s">
        <v>3526</v>
      </c>
      <c r="F3396" s="167" t="s">
        <v>3501</v>
      </c>
      <c r="G3396" s="167" t="s">
        <v>3502</v>
      </c>
      <c r="H3396" s="168">
        <v>46176</v>
      </c>
      <c r="I3396" s="167"/>
      <c r="J3396" s="169">
        <v>26143</v>
      </c>
      <c r="K3396" s="167" t="s">
        <v>55</v>
      </c>
      <c r="L3396" s="169">
        <v>3</v>
      </c>
      <c r="M3396" s="167" t="s">
        <v>3504</v>
      </c>
      <c r="N3396" s="169">
        <v>502.1</v>
      </c>
      <c r="O3396" s="167" t="s">
        <v>3505</v>
      </c>
      <c r="P3396" s="167"/>
      <c r="Q3396" s="167" t="s">
        <v>3514</v>
      </c>
      <c r="R3396" s="167" t="s">
        <v>3528</v>
      </c>
      <c r="S3396" s="169">
        <v>38</v>
      </c>
      <c r="T3396" s="167" t="s">
        <v>3535</v>
      </c>
      <c r="U3396" s="169" t="s">
        <v>3536</v>
      </c>
      <c r="V3396" s="167" t="s">
        <v>6333</v>
      </c>
      <c r="W3396" s="167" t="s">
        <v>6334</v>
      </c>
      <c r="X3396" s="170" t="s">
        <v>3533</v>
      </c>
      <c r="Y3396" s="171" t="s">
        <v>3244</v>
      </c>
      <c r="Z3396" s="167" t="s">
        <v>969</v>
      </c>
      <c r="AA3396" s="176">
        <v>60000</v>
      </c>
      <c r="AB3396" s="167" t="s">
        <v>11254</v>
      </c>
      <c r="AC3396" s="176">
        <v>60000</v>
      </c>
      <c r="AD3396" s="167" t="s">
        <v>11254</v>
      </c>
      <c r="AE3396" s="176">
        <v>144</v>
      </c>
    </row>
    <row r="3397" spans="1:31">
      <c r="A3397" s="178">
        <v>108302341930</v>
      </c>
      <c r="B3397" s="166">
        <v>46175</v>
      </c>
      <c r="C3397" s="167" t="s">
        <v>3524</v>
      </c>
      <c r="D3397" s="167" t="s">
        <v>3525</v>
      </c>
      <c r="E3397" s="167" t="s">
        <v>3526</v>
      </c>
      <c r="F3397" s="167" t="s">
        <v>3501</v>
      </c>
      <c r="G3397" s="167" t="s">
        <v>3502</v>
      </c>
      <c r="H3397" s="168">
        <v>46176</v>
      </c>
      <c r="I3397" s="167"/>
      <c r="J3397" s="169">
        <v>26143</v>
      </c>
      <c r="K3397" s="167" t="s">
        <v>55</v>
      </c>
      <c r="L3397" s="169">
        <v>3</v>
      </c>
      <c r="M3397" s="167" t="s">
        <v>3504</v>
      </c>
      <c r="N3397" s="169">
        <v>502.1</v>
      </c>
      <c r="O3397" s="167" t="s">
        <v>3505</v>
      </c>
      <c r="P3397" s="167"/>
      <c r="Q3397" s="167" t="s">
        <v>3514</v>
      </c>
      <c r="R3397" s="167" t="s">
        <v>3528</v>
      </c>
      <c r="S3397" s="169">
        <v>37</v>
      </c>
      <c r="T3397" s="167" t="s">
        <v>3535</v>
      </c>
      <c r="U3397" s="169" t="s">
        <v>3536</v>
      </c>
      <c r="V3397" s="167" t="s">
        <v>7711</v>
      </c>
      <c r="W3397" s="167" t="s">
        <v>7712</v>
      </c>
      <c r="X3397" s="170" t="s">
        <v>3533</v>
      </c>
      <c r="Y3397" s="171" t="s">
        <v>3244</v>
      </c>
      <c r="Z3397" s="167" t="s">
        <v>969</v>
      </c>
      <c r="AA3397" s="176">
        <v>5000</v>
      </c>
      <c r="AB3397" s="167" t="s">
        <v>11254</v>
      </c>
      <c r="AC3397" s="176">
        <v>5000</v>
      </c>
      <c r="AD3397" s="167" t="s">
        <v>11254</v>
      </c>
      <c r="AE3397" s="176">
        <v>15.5</v>
      </c>
    </row>
    <row r="3398" spans="1:31">
      <c r="A3398" s="178">
        <v>108302341930</v>
      </c>
      <c r="B3398" s="166">
        <v>46175</v>
      </c>
      <c r="C3398" s="167" t="s">
        <v>3524</v>
      </c>
      <c r="D3398" s="167" t="s">
        <v>3525</v>
      </c>
      <c r="E3398" s="167" t="s">
        <v>3526</v>
      </c>
      <c r="F3398" s="167" t="s">
        <v>3501</v>
      </c>
      <c r="G3398" s="167" t="s">
        <v>3502</v>
      </c>
      <c r="H3398" s="168">
        <v>46176</v>
      </c>
      <c r="I3398" s="167"/>
      <c r="J3398" s="169">
        <v>26143</v>
      </c>
      <c r="K3398" s="167" t="s">
        <v>55</v>
      </c>
      <c r="L3398" s="169">
        <v>3</v>
      </c>
      <c r="M3398" s="167" t="s">
        <v>3504</v>
      </c>
      <c r="N3398" s="169">
        <v>502.1</v>
      </c>
      <c r="O3398" s="167" t="s">
        <v>3505</v>
      </c>
      <c r="P3398" s="167"/>
      <c r="Q3398" s="167" t="s">
        <v>3514</v>
      </c>
      <c r="R3398" s="167" t="s">
        <v>3528</v>
      </c>
      <c r="S3398" s="169">
        <v>36</v>
      </c>
      <c r="T3398" s="167" t="s">
        <v>3535</v>
      </c>
      <c r="U3398" s="169" t="s">
        <v>3536</v>
      </c>
      <c r="V3398" s="167" t="s">
        <v>4324</v>
      </c>
      <c r="W3398" s="167" t="s">
        <v>4325</v>
      </c>
      <c r="X3398" s="170" t="s">
        <v>3533</v>
      </c>
      <c r="Y3398" s="171" t="s">
        <v>3244</v>
      </c>
      <c r="Z3398" s="167" t="s">
        <v>969</v>
      </c>
      <c r="AA3398" s="176">
        <v>70000</v>
      </c>
      <c r="AB3398" s="167" t="s">
        <v>11254</v>
      </c>
      <c r="AC3398" s="176">
        <v>70000</v>
      </c>
      <c r="AD3398" s="167" t="s">
        <v>11254</v>
      </c>
      <c r="AE3398" s="176">
        <v>210</v>
      </c>
    </row>
    <row r="3399" spans="1:31">
      <c r="A3399" s="178">
        <v>108302341930</v>
      </c>
      <c r="B3399" s="166">
        <v>46175</v>
      </c>
      <c r="C3399" s="167" t="s">
        <v>3524</v>
      </c>
      <c r="D3399" s="167" t="s">
        <v>3525</v>
      </c>
      <c r="E3399" s="167" t="s">
        <v>3526</v>
      </c>
      <c r="F3399" s="167" t="s">
        <v>3501</v>
      </c>
      <c r="G3399" s="167" t="s">
        <v>3502</v>
      </c>
      <c r="H3399" s="168">
        <v>46176</v>
      </c>
      <c r="I3399" s="167"/>
      <c r="J3399" s="169">
        <v>26143</v>
      </c>
      <c r="K3399" s="167" t="s">
        <v>55</v>
      </c>
      <c r="L3399" s="169">
        <v>3</v>
      </c>
      <c r="M3399" s="167" t="s">
        <v>3504</v>
      </c>
      <c r="N3399" s="169">
        <v>502.1</v>
      </c>
      <c r="O3399" s="167" t="s">
        <v>3505</v>
      </c>
      <c r="P3399" s="167"/>
      <c r="Q3399" s="167" t="s">
        <v>3514</v>
      </c>
      <c r="R3399" s="167" t="s">
        <v>3528</v>
      </c>
      <c r="S3399" s="169">
        <v>35</v>
      </c>
      <c r="T3399" s="167" t="s">
        <v>3560</v>
      </c>
      <c r="U3399" s="169" t="s">
        <v>3561</v>
      </c>
      <c r="V3399" s="167" t="s">
        <v>5221</v>
      </c>
      <c r="W3399" s="167" t="s">
        <v>5222</v>
      </c>
      <c r="X3399" s="170" t="s">
        <v>3533</v>
      </c>
      <c r="Y3399" s="171" t="s">
        <v>3244</v>
      </c>
      <c r="Z3399" s="167" t="s">
        <v>969</v>
      </c>
      <c r="AA3399" s="176">
        <v>10000</v>
      </c>
      <c r="AB3399" s="167" t="s">
        <v>11254</v>
      </c>
      <c r="AC3399" s="176">
        <v>10000</v>
      </c>
      <c r="AD3399" s="167" t="s">
        <v>11254</v>
      </c>
      <c r="AE3399" s="176">
        <v>1630</v>
      </c>
    </row>
    <row r="3400" spans="1:31">
      <c r="A3400" s="178">
        <v>108302341930</v>
      </c>
      <c r="B3400" s="166">
        <v>46175</v>
      </c>
      <c r="C3400" s="167" t="s">
        <v>3524</v>
      </c>
      <c r="D3400" s="167" t="s">
        <v>3525</v>
      </c>
      <c r="E3400" s="167" t="s">
        <v>3526</v>
      </c>
      <c r="F3400" s="167" t="s">
        <v>3501</v>
      </c>
      <c r="G3400" s="167" t="s">
        <v>3502</v>
      </c>
      <c r="H3400" s="168">
        <v>46176</v>
      </c>
      <c r="I3400" s="167"/>
      <c r="J3400" s="169">
        <v>26143</v>
      </c>
      <c r="K3400" s="167" t="s">
        <v>55</v>
      </c>
      <c r="L3400" s="169">
        <v>3</v>
      </c>
      <c r="M3400" s="167" t="s">
        <v>3504</v>
      </c>
      <c r="N3400" s="169">
        <v>502.1</v>
      </c>
      <c r="O3400" s="167" t="s">
        <v>3505</v>
      </c>
      <c r="P3400" s="167"/>
      <c r="Q3400" s="167" t="s">
        <v>3514</v>
      </c>
      <c r="R3400" s="167" t="s">
        <v>3528</v>
      </c>
      <c r="S3400" s="169">
        <v>34</v>
      </c>
      <c r="T3400" s="167" t="s">
        <v>3529</v>
      </c>
      <c r="U3400" s="169" t="s">
        <v>3530</v>
      </c>
      <c r="V3400" s="167" t="s">
        <v>5229</v>
      </c>
      <c r="W3400" s="167" t="s">
        <v>5230</v>
      </c>
      <c r="X3400" s="170" t="s">
        <v>3533</v>
      </c>
      <c r="Y3400" s="171" t="s">
        <v>3244</v>
      </c>
      <c r="Z3400" s="167" t="s">
        <v>969</v>
      </c>
      <c r="AA3400" s="176">
        <v>1040</v>
      </c>
      <c r="AB3400" s="167" t="s">
        <v>11254</v>
      </c>
      <c r="AC3400" s="176">
        <v>1040</v>
      </c>
      <c r="AD3400" s="167" t="s">
        <v>11254</v>
      </c>
      <c r="AE3400" s="176">
        <v>3120</v>
      </c>
    </row>
    <row r="3401" spans="1:31">
      <c r="A3401" s="178">
        <v>108302341930</v>
      </c>
      <c r="B3401" s="166">
        <v>46175</v>
      </c>
      <c r="C3401" s="167" t="s">
        <v>3524</v>
      </c>
      <c r="D3401" s="167" t="s">
        <v>3525</v>
      </c>
      <c r="E3401" s="167" t="s">
        <v>3526</v>
      </c>
      <c r="F3401" s="167" t="s">
        <v>3501</v>
      </c>
      <c r="G3401" s="167" t="s">
        <v>3502</v>
      </c>
      <c r="H3401" s="168">
        <v>46176</v>
      </c>
      <c r="I3401" s="167"/>
      <c r="J3401" s="169">
        <v>26143</v>
      </c>
      <c r="K3401" s="167" t="s">
        <v>55</v>
      </c>
      <c r="L3401" s="169">
        <v>3</v>
      </c>
      <c r="M3401" s="167" t="s">
        <v>3504</v>
      </c>
      <c r="N3401" s="169">
        <v>502.1</v>
      </c>
      <c r="O3401" s="167" t="s">
        <v>3505</v>
      </c>
      <c r="P3401" s="167"/>
      <c r="Q3401" s="167" t="s">
        <v>3514</v>
      </c>
      <c r="R3401" s="167" t="s">
        <v>3528</v>
      </c>
      <c r="S3401" s="169">
        <v>33</v>
      </c>
      <c r="T3401" s="167" t="s">
        <v>3535</v>
      </c>
      <c r="U3401" s="169" t="s">
        <v>3536</v>
      </c>
      <c r="V3401" s="167" t="s">
        <v>4322</v>
      </c>
      <c r="W3401" s="167" t="s">
        <v>4323</v>
      </c>
      <c r="X3401" s="170" t="s">
        <v>3533</v>
      </c>
      <c r="Y3401" s="171" t="s">
        <v>3244</v>
      </c>
      <c r="Z3401" s="167" t="s">
        <v>969</v>
      </c>
      <c r="AA3401" s="176">
        <v>5000</v>
      </c>
      <c r="AB3401" s="167" t="s">
        <v>11254</v>
      </c>
      <c r="AC3401" s="176">
        <v>5000</v>
      </c>
      <c r="AD3401" s="167" t="s">
        <v>11254</v>
      </c>
      <c r="AE3401" s="176">
        <v>15</v>
      </c>
    </row>
    <row r="3402" spans="1:31">
      <c r="A3402" s="178">
        <v>108302341930</v>
      </c>
      <c r="B3402" s="166">
        <v>46175</v>
      </c>
      <c r="C3402" s="167" t="s">
        <v>3524</v>
      </c>
      <c r="D3402" s="167" t="s">
        <v>3525</v>
      </c>
      <c r="E3402" s="167" t="s">
        <v>3526</v>
      </c>
      <c r="F3402" s="167" t="s">
        <v>3501</v>
      </c>
      <c r="G3402" s="167" t="s">
        <v>3502</v>
      </c>
      <c r="H3402" s="168">
        <v>46176</v>
      </c>
      <c r="I3402" s="167"/>
      <c r="J3402" s="169">
        <v>26143</v>
      </c>
      <c r="K3402" s="167" t="s">
        <v>55</v>
      </c>
      <c r="L3402" s="169">
        <v>3</v>
      </c>
      <c r="M3402" s="167" t="s">
        <v>3504</v>
      </c>
      <c r="N3402" s="169">
        <v>502.1</v>
      </c>
      <c r="O3402" s="167" t="s">
        <v>3505</v>
      </c>
      <c r="P3402" s="167"/>
      <c r="Q3402" s="167" t="s">
        <v>3514</v>
      </c>
      <c r="R3402" s="167" t="s">
        <v>3528</v>
      </c>
      <c r="S3402" s="169">
        <v>32</v>
      </c>
      <c r="T3402" s="167" t="s">
        <v>3535</v>
      </c>
      <c r="U3402" s="169" t="s">
        <v>3536</v>
      </c>
      <c r="V3402" s="167" t="s">
        <v>6333</v>
      </c>
      <c r="W3402" s="167" t="s">
        <v>6334</v>
      </c>
      <c r="X3402" s="170" t="s">
        <v>3533</v>
      </c>
      <c r="Y3402" s="171" t="s">
        <v>3244</v>
      </c>
      <c r="Z3402" s="167" t="s">
        <v>969</v>
      </c>
      <c r="AA3402" s="176">
        <v>110000</v>
      </c>
      <c r="AB3402" s="167" t="s">
        <v>11254</v>
      </c>
      <c r="AC3402" s="176">
        <v>110000</v>
      </c>
      <c r="AD3402" s="167" t="s">
        <v>11254</v>
      </c>
      <c r="AE3402" s="176">
        <v>264</v>
      </c>
    </row>
    <row r="3403" spans="1:31">
      <c r="A3403" s="178">
        <v>108302341930</v>
      </c>
      <c r="B3403" s="166">
        <v>46175</v>
      </c>
      <c r="C3403" s="167" t="s">
        <v>3524</v>
      </c>
      <c r="D3403" s="167" t="s">
        <v>3525</v>
      </c>
      <c r="E3403" s="167" t="s">
        <v>3526</v>
      </c>
      <c r="F3403" s="167" t="s">
        <v>3501</v>
      </c>
      <c r="G3403" s="167" t="s">
        <v>3502</v>
      </c>
      <c r="H3403" s="168">
        <v>46176</v>
      </c>
      <c r="I3403" s="167"/>
      <c r="J3403" s="169">
        <v>26143</v>
      </c>
      <c r="K3403" s="167" t="s">
        <v>55</v>
      </c>
      <c r="L3403" s="169">
        <v>3</v>
      </c>
      <c r="M3403" s="167" t="s">
        <v>3504</v>
      </c>
      <c r="N3403" s="169">
        <v>502.1</v>
      </c>
      <c r="O3403" s="167" t="s">
        <v>3505</v>
      </c>
      <c r="P3403" s="167"/>
      <c r="Q3403" s="167" t="s">
        <v>3514</v>
      </c>
      <c r="R3403" s="167" t="s">
        <v>3528</v>
      </c>
      <c r="S3403" s="169">
        <v>31</v>
      </c>
      <c r="T3403" s="167" t="s">
        <v>3540</v>
      </c>
      <c r="U3403" s="169" t="s">
        <v>3541</v>
      </c>
      <c r="V3403" s="167" t="s">
        <v>7713</v>
      </c>
      <c r="W3403" s="167" t="s">
        <v>7714</v>
      </c>
      <c r="X3403" s="170" t="s">
        <v>3533</v>
      </c>
      <c r="Y3403" s="171" t="s">
        <v>3244</v>
      </c>
      <c r="Z3403" s="167" t="s">
        <v>969</v>
      </c>
      <c r="AA3403" s="176">
        <v>58500</v>
      </c>
      <c r="AB3403" s="167" t="s">
        <v>11254</v>
      </c>
      <c r="AC3403" s="176">
        <v>58500</v>
      </c>
      <c r="AD3403" s="167" t="s">
        <v>11254</v>
      </c>
      <c r="AE3403" s="176">
        <v>1556.1</v>
      </c>
    </row>
    <row r="3404" spans="1:31">
      <c r="A3404" s="178">
        <v>108302341930</v>
      </c>
      <c r="B3404" s="166">
        <v>46175</v>
      </c>
      <c r="C3404" s="167" t="s">
        <v>3524</v>
      </c>
      <c r="D3404" s="167" t="s">
        <v>3525</v>
      </c>
      <c r="E3404" s="167" t="s">
        <v>3526</v>
      </c>
      <c r="F3404" s="167" t="s">
        <v>3501</v>
      </c>
      <c r="G3404" s="167" t="s">
        <v>3502</v>
      </c>
      <c r="H3404" s="168">
        <v>46176</v>
      </c>
      <c r="I3404" s="167"/>
      <c r="J3404" s="169">
        <v>26143</v>
      </c>
      <c r="K3404" s="167" t="s">
        <v>55</v>
      </c>
      <c r="L3404" s="169">
        <v>3</v>
      </c>
      <c r="M3404" s="167" t="s">
        <v>3504</v>
      </c>
      <c r="N3404" s="169">
        <v>502.1</v>
      </c>
      <c r="O3404" s="167" t="s">
        <v>3505</v>
      </c>
      <c r="P3404" s="167"/>
      <c r="Q3404" s="167" t="s">
        <v>3514</v>
      </c>
      <c r="R3404" s="167" t="s">
        <v>3528</v>
      </c>
      <c r="S3404" s="169">
        <v>30</v>
      </c>
      <c r="T3404" s="167" t="s">
        <v>3560</v>
      </c>
      <c r="U3404" s="169" t="s">
        <v>3561</v>
      </c>
      <c r="V3404" s="167" t="s">
        <v>7679</v>
      </c>
      <c r="W3404" s="167" t="s">
        <v>7680</v>
      </c>
      <c r="X3404" s="170" t="s">
        <v>3533</v>
      </c>
      <c r="Y3404" s="171" t="s">
        <v>3244</v>
      </c>
      <c r="Z3404" s="167" t="s">
        <v>969</v>
      </c>
      <c r="AA3404" s="176">
        <v>17000</v>
      </c>
      <c r="AB3404" s="167" t="s">
        <v>11254</v>
      </c>
      <c r="AC3404" s="176">
        <v>17000</v>
      </c>
      <c r="AD3404" s="167" t="s">
        <v>11254</v>
      </c>
      <c r="AE3404" s="176">
        <v>3394.73</v>
      </c>
    </row>
    <row r="3405" spans="1:31">
      <c r="A3405" s="178">
        <v>108302341930</v>
      </c>
      <c r="B3405" s="166">
        <v>46175</v>
      </c>
      <c r="C3405" s="167" t="s">
        <v>3524</v>
      </c>
      <c r="D3405" s="167" t="s">
        <v>3525</v>
      </c>
      <c r="E3405" s="167" t="s">
        <v>3526</v>
      </c>
      <c r="F3405" s="167" t="s">
        <v>3501</v>
      </c>
      <c r="G3405" s="167" t="s">
        <v>3502</v>
      </c>
      <c r="H3405" s="168">
        <v>46176</v>
      </c>
      <c r="I3405" s="167"/>
      <c r="J3405" s="169">
        <v>26143</v>
      </c>
      <c r="K3405" s="167" t="s">
        <v>55</v>
      </c>
      <c r="L3405" s="169">
        <v>3</v>
      </c>
      <c r="M3405" s="167" t="s">
        <v>3504</v>
      </c>
      <c r="N3405" s="169">
        <v>502.1</v>
      </c>
      <c r="O3405" s="167" t="s">
        <v>3505</v>
      </c>
      <c r="P3405" s="167"/>
      <c r="Q3405" s="167" t="s">
        <v>3514</v>
      </c>
      <c r="R3405" s="167" t="s">
        <v>3528</v>
      </c>
      <c r="S3405" s="169">
        <v>29</v>
      </c>
      <c r="T3405" s="167" t="s">
        <v>3560</v>
      </c>
      <c r="U3405" s="169" t="s">
        <v>3561</v>
      </c>
      <c r="V3405" s="167" t="s">
        <v>7715</v>
      </c>
      <c r="W3405" s="167" t="s">
        <v>7716</v>
      </c>
      <c r="X3405" s="170" t="s">
        <v>3533</v>
      </c>
      <c r="Y3405" s="171" t="s">
        <v>3244</v>
      </c>
      <c r="Z3405" s="167" t="s">
        <v>969</v>
      </c>
      <c r="AA3405" s="176">
        <v>1000</v>
      </c>
      <c r="AB3405" s="167" t="s">
        <v>11254</v>
      </c>
      <c r="AC3405" s="176">
        <v>1000</v>
      </c>
      <c r="AD3405" s="167" t="s">
        <v>11254</v>
      </c>
      <c r="AE3405" s="176">
        <v>2660</v>
      </c>
    </row>
    <row r="3406" spans="1:31">
      <c r="A3406" s="178">
        <v>108302341930</v>
      </c>
      <c r="B3406" s="166">
        <v>46175</v>
      </c>
      <c r="C3406" s="167" t="s">
        <v>3524</v>
      </c>
      <c r="D3406" s="167" t="s">
        <v>3525</v>
      </c>
      <c r="E3406" s="167" t="s">
        <v>3526</v>
      </c>
      <c r="F3406" s="167" t="s">
        <v>3501</v>
      </c>
      <c r="G3406" s="167" t="s">
        <v>3502</v>
      </c>
      <c r="H3406" s="168">
        <v>46176</v>
      </c>
      <c r="I3406" s="167"/>
      <c r="J3406" s="169">
        <v>26143</v>
      </c>
      <c r="K3406" s="167" t="s">
        <v>55</v>
      </c>
      <c r="L3406" s="169">
        <v>3</v>
      </c>
      <c r="M3406" s="167" t="s">
        <v>3504</v>
      </c>
      <c r="N3406" s="169">
        <v>502.1</v>
      </c>
      <c r="O3406" s="167" t="s">
        <v>3505</v>
      </c>
      <c r="P3406" s="167"/>
      <c r="Q3406" s="167" t="s">
        <v>3514</v>
      </c>
      <c r="R3406" s="167" t="s">
        <v>3528</v>
      </c>
      <c r="S3406" s="169">
        <v>28</v>
      </c>
      <c r="T3406" s="167" t="s">
        <v>3560</v>
      </c>
      <c r="U3406" s="169" t="s">
        <v>3561</v>
      </c>
      <c r="V3406" s="167" t="s">
        <v>7715</v>
      </c>
      <c r="W3406" s="167" t="s">
        <v>7716</v>
      </c>
      <c r="X3406" s="170" t="s">
        <v>3533</v>
      </c>
      <c r="Y3406" s="171" t="s">
        <v>3244</v>
      </c>
      <c r="Z3406" s="167" t="s">
        <v>969</v>
      </c>
      <c r="AA3406" s="176">
        <v>4000</v>
      </c>
      <c r="AB3406" s="167" t="s">
        <v>11254</v>
      </c>
      <c r="AC3406" s="176">
        <v>4000</v>
      </c>
      <c r="AD3406" s="167" t="s">
        <v>11254</v>
      </c>
      <c r="AE3406" s="176">
        <v>10640</v>
      </c>
    </row>
    <row r="3407" spans="1:31">
      <c r="A3407" s="178">
        <v>108302341930</v>
      </c>
      <c r="B3407" s="166">
        <v>46175</v>
      </c>
      <c r="C3407" s="167" t="s">
        <v>3524</v>
      </c>
      <c r="D3407" s="167" t="s">
        <v>3525</v>
      </c>
      <c r="E3407" s="167" t="s">
        <v>3526</v>
      </c>
      <c r="F3407" s="167" t="s">
        <v>3501</v>
      </c>
      <c r="G3407" s="167" t="s">
        <v>3502</v>
      </c>
      <c r="H3407" s="168">
        <v>46176</v>
      </c>
      <c r="I3407" s="167"/>
      <c r="J3407" s="169">
        <v>26143</v>
      </c>
      <c r="K3407" s="167" t="s">
        <v>55</v>
      </c>
      <c r="L3407" s="169">
        <v>3</v>
      </c>
      <c r="M3407" s="167" t="s">
        <v>3504</v>
      </c>
      <c r="N3407" s="169">
        <v>502.1</v>
      </c>
      <c r="O3407" s="167" t="s">
        <v>3505</v>
      </c>
      <c r="P3407" s="167"/>
      <c r="Q3407" s="167" t="s">
        <v>3514</v>
      </c>
      <c r="R3407" s="167" t="s">
        <v>3528</v>
      </c>
      <c r="S3407" s="169">
        <v>27</v>
      </c>
      <c r="T3407" s="167" t="s">
        <v>3560</v>
      </c>
      <c r="U3407" s="169" t="s">
        <v>3561</v>
      </c>
      <c r="V3407" s="167" t="s">
        <v>7715</v>
      </c>
      <c r="W3407" s="167" t="s">
        <v>7716</v>
      </c>
      <c r="X3407" s="170" t="s">
        <v>3533</v>
      </c>
      <c r="Y3407" s="171" t="s">
        <v>3244</v>
      </c>
      <c r="Z3407" s="167" t="s">
        <v>969</v>
      </c>
      <c r="AA3407" s="176">
        <v>4000</v>
      </c>
      <c r="AB3407" s="167" t="s">
        <v>11254</v>
      </c>
      <c r="AC3407" s="176">
        <v>4000</v>
      </c>
      <c r="AD3407" s="167" t="s">
        <v>11254</v>
      </c>
      <c r="AE3407" s="176">
        <v>10640</v>
      </c>
    </row>
    <row r="3408" spans="1:31">
      <c r="A3408" s="178">
        <v>108302341930</v>
      </c>
      <c r="B3408" s="166">
        <v>46175</v>
      </c>
      <c r="C3408" s="167" t="s">
        <v>3524</v>
      </c>
      <c r="D3408" s="167" t="s">
        <v>3525</v>
      </c>
      <c r="E3408" s="167" t="s">
        <v>3526</v>
      </c>
      <c r="F3408" s="167" t="s">
        <v>3501</v>
      </c>
      <c r="G3408" s="167" t="s">
        <v>3502</v>
      </c>
      <c r="H3408" s="168">
        <v>46176</v>
      </c>
      <c r="I3408" s="167"/>
      <c r="J3408" s="169">
        <v>26143</v>
      </c>
      <c r="K3408" s="167" t="s">
        <v>55</v>
      </c>
      <c r="L3408" s="169">
        <v>3</v>
      </c>
      <c r="M3408" s="167" t="s">
        <v>3504</v>
      </c>
      <c r="N3408" s="169">
        <v>502.1</v>
      </c>
      <c r="O3408" s="167" t="s">
        <v>3505</v>
      </c>
      <c r="P3408" s="167"/>
      <c r="Q3408" s="167" t="s">
        <v>3514</v>
      </c>
      <c r="R3408" s="167" t="s">
        <v>3528</v>
      </c>
      <c r="S3408" s="169">
        <v>26</v>
      </c>
      <c r="T3408" s="167" t="s">
        <v>3529</v>
      </c>
      <c r="U3408" s="169" t="s">
        <v>3530</v>
      </c>
      <c r="V3408" s="167" t="s">
        <v>4342</v>
      </c>
      <c r="W3408" s="167" t="s">
        <v>4343</v>
      </c>
      <c r="X3408" s="170" t="s">
        <v>3533</v>
      </c>
      <c r="Y3408" s="171" t="s">
        <v>3244</v>
      </c>
      <c r="Z3408" s="167" t="s">
        <v>969</v>
      </c>
      <c r="AA3408" s="176">
        <v>3000</v>
      </c>
      <c r="AB3408" s="167" t="s">
        <v>11254</v>
      </c>
      <c r="AC3408" s="176">
        <v>3000</v>
      </c>
      <c r="AD3408" s="167" t="s">
        <v>11254</v>
      </c>
      <c r="AE3408" s="176">
        <v>7470</v>
      </c>
    </row>
    <row r="3409" spans="1:31">
      <c r="A3409" s="178">
        <v>108302341930</v>
      </c>
      <c r="B3409" s="166">
        <v>46175</v>
      </c>
      <c r="C3409" s="167" t="s">
        <v>3524</v>
      </c>
      <c r="D3409" s="167" t="s">
        <v>3525</v>
      </c>
      <c r="E3409" s="167" t="s">
        <v>3526</v>
      </c>
      <c r="F3409" s="167" t="s">
        <v>3501</v>
      </c>
      <c r="G3409" s="167" t="s">
        <v>3502</v>
      </c>
      <c r="H3409" s="168">
        <v>46176</v>
      </c>
      <c r="I3409" s="167"/>
      <c r="J3409" s="169">
        <v>26143</v>
      </c>
      <c r="K3409" s="167" t="s">
        <v>55</v>
      </c>
      <c r="L3409" s="169">
        <v>3</v>
      </c>
      <c r="M3409" s="167" t="s">
        <v>3504</v>
      </c>
      <c r="N3409" s="169">
        <v>502.1</v>
      </c>
      <c r="O3409" s="167" t="s">
        <v>3505</v>
      </c>
      <c r="P3409" s="167"/>
      <c r="Q3409" s="167" t="s">
        <v>3514</v>
      </c>
      <c r="R3409" s="167" t="s">
        <v>3528</v>
      </c>
      <c r="S3409" s="169">
        <v>25</v>
      </c>
      <c r="T3409" s="167" t="s">
        <v>3529</v>
      </c>
      <c r="U3409" s="169" t="s">
        <v>3530</v>
      </c>
      <c r="V3409" s="167" t="s">
        <v>7717</v>
      </c>
      <c r="W3409" s="167" t="s">
        <v>7718</v>
      </c>
      <c r="X3409" s="170" t="s">
        <v>3533</v>
      </c>
      <c r="Y3409" s="171" t="s">
        <v>3244</v>
      </c>
      <c r="Z3409" s="167" t="s">
        <v>969</v>
      </c>
      <c r="AA3409" s="176">
        <v>4560</v>
      </c>
      <c r="AB3409" s="167" t="s">
        <v>11254</v>
      </c>
      <c r="AC3409" s="176">
        <v>4560</v>
      </c>
      <c r="AD3409" s="167" t="s">
        <v>11254</v>
      </c>
      <c r="AE3409" s="176">
        <v>2074.8000000000002</v>
      </c>
    </row>
    <row r="3410" spans="1:31">
      <c r="A3410" s="178">
        <v>108302341930</v>
      </c>
      <c r="B3410" s="166">
        <v>46175</v>
      </c>
      <c r="C3410" s="167" t="s">
        <v>3524</v>
      </c>
      <c r="D3410" s="167" t="s">
        <v>3525</v>
      </c>
      <c r="E3410" s="167" t="s">
        <v>3526</v>
      </c>
      <c r="F3410" s="167" t="s">
        <v>3501</v>
      </c>
      <c r="G3410" s="167" t="s">
        <v>3502</v>
      </c>
      <c r="H3410" s="168">
        <v>46176</v>
      </c>
      <c r="I3410" s="167"/>
      <c r="J3410" s="169">
        <v>26143</v>
      </c>
      <c r="K3410" s="167" t="s">
        <v>55</v>
      </c>
      <c r="L3410" s="169">
        <v>3</v>
      </c>
      <c r="M3410" s="167" t="s">
        <v>3504</v>
      </c>
      <c r="N3410" s="169">
        <v>502.1</v>
      </c>
      <c r="O3410" s="167" t="s">
        <v>3505</v>
      </c>
      <c r="P3410" s="167"/>
      <c r="Q3410" s="167" t="s">
        <v>3514</v>
      </c>
      <c r="R3410" s="167" t="s">
        <v>3528</v>
      </c>
      <c r="S3410" s="169">
        <v>24</v>
      </c>
      <c r="T3410" s="167" t="s">
        <v>3540</v>
      </c>
      <c r="U3410" s="169" t="s">
        <v>3541</v>
      </c>
      <c r="V3410" s="167" t="s">
        <v>5776</v>
      </c>
      <c r="W3410" s="167" t="s">
        <v>5777</v>
      </c>
      <c r="X3410" s="170" t="s">
        <v>3533</v>
      </c>
      <c r="Y3410" s="171" t="s">
        <v>3244</v>
      </c>
      <c r="Z3410" s="167" t="s">
        <v>969</v>
      </c>
      <c r="AA3410" s="176">
        <v>3000</v>
      </c>
      <c r="AB3410" s="167" t="s">
        <v>11254</v>
      </c>
      <c r="AC3410" s="176">
        <v>3000</v>
      </c>
      <c r="AD3410" s="167" t="s">
        <v>11254</v>
      </c>
      <c r="AE3410" s="176">
        <v>42</v>
      </c>
    </row>
    <row r="3411" spans="1:31">
      <c r="A3411" s="178">
        <v>108302341930</v>
      </c>
      <c r="B3411" s="166">
        <v>46175</v>
      </c>
      <c r="C3411" s="167" t="s">
        <v>3524</v>
      </c>
      <c r="D3411" s="167" t="s">
        <v>3525</v>
      </c>
      <c r="E3411" s="167" t="s">
        <v>3526</v>
      </c>
      <c r="F3411" s="167" t="s">
        <v>3501</v>
      </c>
      <c r="G3411" s="167" t="s">
        <v>3502</v>
      </c>
      <c r="H3411" s="168">
        <v>46176</v>
      </c>
      <c r="I3411" s="167"/>
      <c r="J3411" s="169">
        <v>26143</v>
      </c>
      <c r="K3411" s="167" t="s">
        <v>55</v>
      </c>
      <c r="L3411" s="169">
        <v>3</v>
      </c>
      <c r="M3411" s="167" t="s">
        <v>3504</v>
      </c>
      <c r="N3411" s="169">
        <v>502.1</v>
      </c>
      <c r="O3411" s="167" t="s">
        <v>3505</v>
      </c>
      <c r="P3411" s="167"/>
      <c r="Q3411" s="167" t="s">
        <v>3514</v>
      </c>
      <c r="R3411" s="167" t="s">
        <v>3528</v>
      </c>
      <c r="S3411" s="169">
        <v>23</v>
      </c>
      <c r="T3411" s="167" t="s">
        <v>3540</v>
      </c>
      <c r="U3411" s="169" t="s">
        <v>3541</v>
      </c>
      <c r="V3411" s="167" t="s">
        <v>5776</v>
      </c>
      <c r="W3411" s="167" t="s">
        <v>5777</v>
      </c>
      <c r="X3411" s="170" t="s">
        <v>3533</v>
      </c>
      <c r="Y3411" s="171" t="s">
        <v>3244</v>
      </c>
      <c r="Z3411" s="167" t="s">
        <v>969</v>
      </c>
      <c r="AA3411" s="176">
        <v>6000</v>
      </c>
      <c r="AB3411" s="167" t="s">
        <v>11254</v>
      </c>
      <c r="AC3411" s="176">
        <v>6000</v>
      </c>
      <c r="AD3411" s="167" t="s">
        <v>11254</v>
      </c>
      <c r="AE3411" s="176">
        <v>84</v>
      </c>
    </row>
    <row r="3412" spans="1:31">
      <c r="A3412" s="178">
        <v>108302341930</v>
      </c>
      <c r="B3412" s="166">
        <v>46175</v>
      </c>
      <c r="C3412" s="167" t="s">
        <v>3524</v>
      </c>
      <c r="D3412" s="167" t="s">
        <v>3525</v>
      </c>
      <c r="E3412" s="167" t="s">
        <v>3526</v>
      </c>
      <c r="F3412" s="167" t="s">
        <v>3501</v>
      </c>
      <c r="G3412" s="167" t="s">
        <v>3502</v>
      </c>
      <c r="H3412" s="168">
        <v>46176</v>
      </c>
      <c r="I3412" s="167"/>
      <c r="J3412" s="169">
        <v>26143</v>
      </c>
      <c r="K3412" s="167" t="s">
        <v>55</v>
      </c>
      <c r="L3412" s="169">
        <v>3</v>
      </c>
      <c r="M3412" s="167" t="s">
        <v>3504</v>
      </c>
      <c r="N3412" s="169">
        <v>502.1</v>
      </c>
      <c r="O3412" s="167" t="s">
        <v>3505</v>
      </c>
      <c r="P3412" s="167"/>
      <c r="Q3412" s="167" t="s">
        <v>3514</v>
      </c>
      <c r="R3412" s="167" t="s">
        <v>3528</v>
      </c>
      <c r="S3412" s="169">
        <v>22</v>
      </c>
      <c r="T3412" s="167" t="s">
        <v>3560</v>
      </c>
      <c r="U3412" s="169" t="s">
        <v>3561</v>
      </c>
      <c r="V3412" s="167" t="s">
        <v>4058</v>
      </c>
      <c r="W3412" s="167" t="s">
        <v>4059</v>
      </c>
      <c r="X3412" s="170" t="s">
        <v>3533</v>
      </c>
      <c r="Y3412" s="171" t="s">
        <v>3244</v>
      </c>
      <c r="Z3412" s="167" t="s">
        <v>969</v>
      </c>
      <c r="AA3412" s="176">
        <v>34000</v>
      </c>
      <c r="AB3412" s="167" t="s">
        <v>11254</v>
      </c>
      <c r="AC3412" s="176">
        <v>34000</v>
      </c>
      <c r="AD3412" s="167" t="s">
        <v>11254</v>
      </c>
      <c r="AE3412" s="176">
        <v>7014.2</v>
      </c>
    </row>
    <row r="3413" spans="1:31">
      <c r="A3413" s="178">
        <v>108302341930</v>
      </c>
      <c r="B3413" s="166">
        <v>46175</v>
      </c>
      <c r="C3413" s="167" t="s">
        <v>3524</v>
      </c>
      <c r="D3413" s="167" t="s">
        <v>3525</v>
      </c>
      <c r="E3413" s="167" t="s">
        <v>3526</v>
      </c>
      <c r="F3413" s="167" t="s">
        <v>3501</v>
      </c>
      <c r="G3413" s="167" t="s">
        <v>3502</v>
      </c>
      <c r="H3413" s="168">
        <v>46176</v>
      </c>
      <c r="I3413" s="167"/>
      <c r="J3413" s="169">
        <v>26143</v>
      </c>
      <c r="K3413" s="167" t="s">
        <v>55</v>
      </c>
      <c r="L3413" s="169">
        <v>3</v>
      </c>
      <c r="M3413" s="167" t="s">
        <v>3504</v>
      </c>
      <c r="N3413" s="169">
        <v>502.1</v>
      </c>
      <c r="O3413" s="167" t="s">
        <v>3505</v>
      </c>
      <c r="P3413" s="167"/>
      <c r="Q3413" s="167" t="s">
        <v>3514</v>
      </c>
      <c r="R3413" s="167" t="s">
        <v>3528</v>
      </c>
      <c r="S3413" s="169">
        <v>21</v>
      </c>
      <c r="T3413" s="167" t="s">
        <v>3560</v>
      </c>
      <c r="U3413" s="169" t="s">
        <v>3561</v>
      </c>
      <c r="V3413" s="167" t="s">
        <v>4058</v>
      </c>
      <c r="W3413" s="167" t="s">
        <v>4059</v>
      </c>
      <c r="X3413" s="170" t="s">
        <v>3533</v>
      </c>
      <c r="Y3413" s="171" t="s">
        <v>3244</v>
      </c>
      <c r="Z3413" s="167" t="s">
        <v>969</v>
      </c>
      <c r="AA3413" s="176">
        <v>12000</v>
      </c>
      <c r="AB3413" s="167" t="s">
        <v>11254</v>
      </c>
      <c r="AC3413" s="176">
        <v>12000</v>
      </c>
      <c r="AD3413" s="167" t="s">
        <v>11254</v>
      </c>
      <c r="AE3413" s="176">
        <v>2475.6</v>
      </c>
    </row>
    <row r="3414" spans="1:31">
      <c r="A3414" s="178">
        <v>108302341930</v>
      </c>
      <c r="B3414" s="166">
        <v>46175</v>
      </c>
      <c r="C3414" s="167" t="s">
        <v>3524</v>
      </c>
      <c r="D3414" s="167" t="s">
        <v>3525</v>
      </c>
      <c r="E3414" s="167" t="s">
        <v>3526</v>
      </c>
      <c r="F3414" s="167" t="s">
        <v>3501</v>
      </c>
      <c r="G3414" s="167" t="s">
        <v>3502</v>
      </c>
      <c r="H3414" s="168">
        <v>46176</v>
      </c>
      <c r="I3414" s="167"/>
      <c r="J3414" s="169">
        <v>26143</v>
      </c>
      <c r="K3414" s="167" t="s">
        <v>55</v>
      </c>
      <c r="L3414" s="169">
        <v>3</v>
      </c>
      <c r="M3414" s="167" t="s">
        <v>3504</v>
      </c>
      <c r="N3414" s="169">
        <v>502.1</v>
      </c>
      <c r="O3414" s="167" t="s">
        <v>3505</v>
      </c>
      <c r="P3414" s="167"/>
      <c r="Q3414" s="167" t="s">
        <v>3514</v>
      </c>
      <c r="R3414" s="167" t="s">
        <v>3528</v>
      </c>
      <c r="S3414" s="169">
        <v>20</v>
      </c>
      <c r="T3414" s="167" t="s">
        <v>3529</v>
      </c>
      <c r="U3414" s="169" t="s">
        <v>3530</v>
      </c>
      <c r="V3414" s="167" t="s">
        <v>4072</v>
      </c>
      <c r="W3414" s="167" t="s">
        <v>4073</v>
      </c>
      <c r="X3414" s="170" t="s">
        <v>3533</v>
      </c>
      <c r="Y3414" s="171" t="s">
        <v>3244</v>
      </c>
      <c r="Z3414" s="167" t="s">
        <v>969</v>
      </c>
      <c r="AA3414" s="176">
        <v>2000</v>
      </c>
      <c r="AB3414" s="167" t="s">
        <v>11254</v>
      </c>
      <c r="AC3414" s="176">
        <v>2000</v>
      </c>
      <c r="AD3414" s="167" t="s">
        <v>11254</v>
      </c>
      <c r="AE3414" s="176">
        <v>58933.4</v>
      </c>
    </row>
    <row r="3415" spans="1:31">
      <c r="A3415" s="178">
        <v>108302341930</v>
      </c>
      <c r="B3415" s="166">
        <v>46175</v>
      </c>
      <c r="C3415" s="167" t="s">
        <v>3524</v>
      </c>
      <c r="D3415" s="167" t="s">
        <v>3525</v>
      </c>
      <c r="E3415" s="167" t="s">
        <v>3526</v>
      </c>
      <c r="F3415" s="167" t="s">
        <v>3501</v>
      </c>
      <c r="G3415" s="167" t="s">
        <v>3502</v>
      </c>
      <c r="H3415" s="168">
        <v>46176</v>
      </c>
      <c r="I3415" s="167"/>
      <c r="J3415" s="169">
        <v>26143</v>
      </c>
      <c r="K3415" s="167" t="s">
        <v>55</v>
      </c>
      <c r="L3415" s="169">
        <v>3</v>
      </c>
      <c r="M3415" s="167" t="s">
        <v>3504</v>
      </c>
      <c r="N3415" s="169">
        <v>502.1</v>
      </c>
      <c r="O3415" s="167" t="s">
        <v>3505</v>
      </c>
      <c r="P3415" s="167"/>
      <c r="Q3415" s="167" t="s">
        <v>3514</v>
      </c>
      <c r="R3415" s="167" t="s">
        <v>3528</v>
      </c>
      <c r="S3415" s="169">
        <v>19</v>
      </c>
      <c r="T3415" s="167" t="s">
        <v>3529</v>
      </c>
      <c r="U3415" s="169" t="s">
        <v>3530</v>
      </c>
      <c r="V3415" s="167" t="s">
        <v>7719</v>
      </c>
      <c r="W3415" s="167" t="s">
        <v>7720</v>
      </c>
      <c r="X3415" s="170" t="s">
        <v>3533</v>
      </c>
      <c r="Y3415" s="171" t="s">
        <v>3244</v>
      </c>
      <c r="Z3415" s="167" t="s">
        <v>969</v>
      </c>
      <c r="AA3415" s="176">
        <v>12500</v>
      </c>
      <c r="AB3415" s="167" t="s">
        <v>11254</v>
      </c>
      <c r="AC3415" s="176">
        <v>12500</v>
      </c>
      <c r="AD3415" s="167" t="s">
        <v>11254</v>
      </c>
      <c r="AE3415" s="176">
        <v>26875</v>
      </c>
    </row>
    <row r="3416" spans="1:31">
      <c r="A3416" s="178">
        <v>108302341930</v>
      </c>
      <c r="B3416" s="166">
        <v>46175</v>
      </c>
      <c r="C3416" s="167" t="s">
        <v>3524</v>
      </c>
      <c r="D3416" s="167" t="s">
        <v>3525</v>
      </c>
      <c r="E3416" s="167" t="s">
        <v>3526</v>
      </c>
      <c r="F3416" s="167" t="s">
        <v>3501</v>
      </c>
      <c r="G3416" s="167" t="s">
        <v>3502</v>
      </c>
      <c r="H3416" s="168">
        <v>46176</v>
      </c>
      <c r="I3416" s="167"/>
      <c r="J3416" s="169">
        <v>26143</v>
      </c>
      <c r="K3416" s="167" t="s">
        <v>55</v>
      </c>
      <c r="L3416" s="169">
        <v>3</v>
      </c>
      <c r="M3416" s="167" t="s">
        <v>3504</v>
      </c>
      <c r="N3416" s="169">
        <v>502.1</v>
      </c>
      <c r="O3416" s="167" t="s">
        <v>3505</v>
      </c>
      <c r="P3416" s="167"/>
      <c r="Q3416" s="167" t="s">
        <v>3514</v>
      </c>
      <c r="R3416" s="167" t="s">
        <v>3528</v>
      </c>
      <c r="S3416" s="169">
        <v>18</v>
      </c>
      <c r="T3416" s="167" t="s">
        <v>3717</v>
      </c>
      <c r="U3416" s="169" t="s">
        <v>3718</v>
      </c>
      <c r="V3416" s="167" t="s">
        <v>5217</v>
      </c>
      <c r="W3416" s="167" t="s">
        <v>5218</v>
      </c>
      <c r="X3416" s="170" t="s">
        <v>3533</v>
      </c>
      <c r="Y3416" s="171" t="s">
        <v>3244</v>
      </c>
      <c r="Z3416" s="167" t="s">
        <v>969</v>
      </c>
      <c r="AA3416" s="176">
        <v>4000</v>
      </c>
      <c r="AB3416" s="167" t="s">
        <v>11254</v>
      </c>
      <c r="AC3416" s="176">
        <v>4000</v>
      </c>
      <c r="AD3416" s="167" t="s">
        <v>11254</v>
      </c>
      <c r="AE3416" s="176">
        <v>624</v>
      </c>
    </row>
    <row r="3417" spans="1:31">
      <c r="A3417" s="178">
        <v>108302341930</v>
      </c>
      <c r="B3417" s="166">
        <v>46175</v>
      </c>
      <c r="C3417" s="167" t="s">
        <v>3524</v>
      </c>
      <c r="D3417" s="167" t="s">
        <v>3525</v>
      </c>
      <c r="E3417" s="167" t="s">
        <v>3526</v>
      </c>
      <c r="F3417" s="167" t="s">
        <v>3501</v>
      </c>
      <c r="G3417" s="167" t="s">
        <v>3502</v>
      </c>
      <c r="H3417" s="168">
        <v>46176</v>
      </c>
      <c r="I3417" s="167"/>
      <c r="J3417" s="169">
        <v>26143</v>
      </c>
      <c r="K3417" s="167" t="s">
        <v>55</v>
      </c>
      <c r="L3417" s="169">
        <v>3</v>
      </c>
      <c r="M3417" s="167" t="s">
        <v>3504</v>
      </c>
      <c r="N3417" s="169">
        <v>502.1</v>
      </c>
      <c r="O3417" s="167" t="s">
        <v>3505</v>
      </c>
      <c r="P3417" s="167"/>
      <c r="Q3417" s="167" t="s">
        <v>3514</v>
      </c>
      <c r="R3417" s="167" t="s">
        <v>3528</v>
      </c>
      <c r="S3417" s="169">
        <v>17</v>
      </c>
      <c r="T3417" s="167" t="s">
        <v>3560</v>
      </c>
      <c r="U3417" s="169" t="s">
        <v>3561</v>
      </c>
      <c r="V3417" s="167" t="s">
        <v>7721</v>
      </c>
      <c r="W3417" s="167" t="s">
        <v>7722</v>
      </c>
      <c r="X3417" s="170" t="s">
        <v>3533</v>
      </c>
      <c r="Y3417" s="171" t="s">
        <v>3244</v>
      </c>
      <c r="Z3417" s="167" t="s">
        <v>969</v>
      </c>
      <c r="AA3417" s="176">
        <v>10000</v>
      </c>
      <c r="AB3417" s="167" t="s">
        <v>11254</v>
      </c>
      <c r="AC3417" s="176">
        <v>10000</v>
      </c>
      <c r="AD3417" s="167" t="s">
        <v>11254</v>
      </c>
      <c r="AE3417" s="176">
        <v>25.1</v>
      </c>
    </row>
    <row r="3418" spans="1:31">
      <c r="A3418" s="178">
        <v>108302341930</v>
      </c>
      <c r="B3418" s="166">
        <v>46175</v>
      </c>
      <c r="C3418" s="167" t="s">
        <v>3524</v>
      </c>
      <c r="D3418" s="167" t="s">
        <v>3525</v>
      </c>
      <c r="E3418" s="167" t="s">
        <v>3526</v>
      </c>
      <c r="F3418" s="167" t="s">
        <v>3501</v>
      </c>
      <c r="G3418" s="167" t="s">
        <v>3502</v>
      </c>
      <c r="H3418" s="168">
        <v>46176</v>
      </c>
      <c r="I3418" s="167"/>
      <c r="J3418" s="169">
        <v>26143</v>
      </c>
      <c r="K3418" s="167" t="s">
        <v>55</v>
      </c>
      <c r="L3418" s="169">
        <v>3</v>
      </c>
      <c r="M3418" s="167" t="s">
        <v>3504</v>
      </c>
      <c r="N3418" s="169">
        <v>502.1</v>
      </c>
      <c r="O3418" s="167" t="s">
        <v>3505</v>
      </c>
      <c r="P3418" s="167"/>
      <c r="Q3418" s="167" t="s">
        <v>3514</v>
      </c>
      <c r="R3418" s="167" t="s">
        <v>3528</v>
      </c>
      <c r="S3418" s="169">
        <v>16</v>
      </c>
      <c r="T3418" s="167" t="s">
        <v>3529</v>
      </c>
      <c r="U3418" s="169" t="s">
        <v>3530</v>
      </c>
      <c r="V3418" s="167" t="s">
        <v>5229</v>
      </c>
      <c r="W3418" s="167" t="s">
        <v>5230</v>
      </c>
      <c r="X3418" s="170" t="s">
        <v>3533</v>
      </c>
      <c r="Y3418" s="171" t="s">
        <v>3244</v>
      </c>
      <c r="Z3418" s="167" t="s">
        <v>969</v>
      </c>
      <c r="AA3418" s="176">
        <v>4940</v>
      </c>
      <c r="AB3418" s="167" t="s">
        <v>11254</v>
      </c>
      <c r="AC3418" s="176">
        <v>4940</v>
      </c>
      <c r="AD3418" s="167" t="s">
        <v>11254</v>
      </c>
      <c r="AE3418" s="176">
        <v>14820</v>
      </c>
    </row>
    <row r="3419" spans="1:31">
      <c r="A3419" s="178">
        <v>108302341930</v>
      </c>
      <c r="B3419" s="166">
        <v>46175</v>
      </c>
      <c r="C3419" s="167" t="s">
        <v>3524</v>
      </c>
      <c r="D3419" s="167" t="s">
        <v>3525</v>
      </c>
      <c r="E3419" s="167" t="s">
        <v>3526</v>
      </c>
      <c r="F3419" s="167" t="s">
        <v>3501</v>
      </c>
      <c r="G3419" s="167" t="s">
        <v>3502</v>
      </c>
      <c r="H3419" s="168">
        <v>46176</v>
      </c>
      <c r="I3419" s="167"/>
      <c r="J3419" s="169">
        <v>26143</v>
      </c>
      <c r="K3419" s="167" t="s">
        <v>55</v>
      </c>
      <c r="L3419" s="169">
        <v>3</v>
      </c>
      <c r="M3419" s="167" t="s">
        <v>3504</v>
      </c>
      <c r="N3419" s="169">
        <v>502.1</v>
      </c>
      <c r="O3419" s="167" t="s">
        <v>3505</v>
      </c>
      <c r="P3419" s="167"/>
      <c r="Q3419" s="167" t="s">
        <v>3514</v>
      </c>
      <c r="R3419" s="167" t="s">
        <v>3528</v>
      </c>
      <c r="S3419" s="169">
        <v>15</v>
      </c>
      <c r="T3419" s="167" t="s">
        <v>3545</v>
      </c>
      <c r="U3419" s="169" t="s">
        <v>3546</v>
      </c>
      <c r="V3419" s="167" t="s">
        <v>5256</v>
      </c>
      <c r="W3419" s="167" t="s">
        <v>5257</v>
      </c>
      <c r="X3419" s="170" t="s">
        <v>3533</v>
      </c>
      <c r="Y3419" s="171" t="s">
        <v>3244</v>
      </c>
      <c r="Z3419" s="167" t="s">
        <v>969</v>
      </c>
      <c r="AA3419" s="176">
        <v>36000</v>
      </c>
      <c r="AB3419" s="167" t="s">
        <v>11254</v>
      </c>
      <c r="AC3419" s="176">
        <v>36000</v>
      </c>
      <c r="AD3419" s="167" t="s">
        <v>11254</v>
      </c>
      <c r="AE3419" s="176">
        <v>997.2</v>
      </c>
    </row>
    <row r="3420" spans="1:31">
      <c r="A3420" s="178">
        <v>108302341930</v>
      </c>
      <c r="B3420" s="166">
        <v>46175</v>
      </c>
      <c r="C3420" s="167" t="s">
        <v>3524</v>
      </c>
      <c r="D3420" s="167" t="s">
        <v>3525</v>
      </c>
      <c r="E3420" s="167" t="s">
        <v>3526</v>
      </c>
      <c r="F3420" s="167" t="s">
        <v>3501</v>
      </c>
      <c r="G3420" s="167" t="s">
        <v>3502</v>
      </c>
      <c r="H3420" s="168">
        <v>46176</v>
      </c>
      <c r="I3420" s="167"/>
      <c r="J3420" s="169">
        <v>26143</v>
      </c>
      <c r="K3420" s="167" t="s">
        <v>55</v>
      </c>
      <c r="L3420" s="169">
        <v>3</v>
      </c>
      <c r="M3420" s="167" t="s">
        <v>3504</v>
      </c>
      <c r="N3420" s="169">
        <v>502.1</v>
      </c>
      <c r="O3420" s="167" t="s">
        <v>3505</v>
      </c>
      <c r="P3420" s="167"/>
      <c r="Q3420" s="167" t="s">
        <v>3514</v>
      </c>
      <c r="R3420" s="167" t="s">
        <v>3528</v>
      </c>
      <c r="S3420" s="169">
        <v>14</v>
      </c>
      <c r="T3420" s="167" t="s">
        <v>3545</v>
      </c>
      <c r="U3420" s="169" t="s">
        <v>3546</v>
      </c>
      <c r="V3420" s="167" t="s">
        <v>5256</v>
      </c>
      <c r="W3420" s="167" t="s">
        <v>5257</v>
      </c>
      <c r="X3420" s="170" t="s">
        <v>3533</v>
      </c>
      <c r="Y3420" s="171" t="s">
        <v>3244</v>
      </c>
      <c r="Z3420" s="167" t="s">
        <v>969</v>
      </c>
      <c r="AA3420" s="176">
        <v>21000</v>
      </c>
      <c r="AB3420" s="167" t="s">
        <v>11254</v>
      </c>
      <c r="AC3420" s="176">
        <v>21000</v>
      </c>
      <c r="AD3420" s="167" t="s">
        <v>11254</v>
      </c>
      <c r="AE3420" s="176">
        <v>581.70000000000005</v>
      </c>
    </row>
    <row r="3421" spans="1:31">
      <c r="A3421" s="178">
        <v>108302341930</v>
      </c>
      <c r="B3421" s="166">
        <v>46175</v>
      </c>
      <c r="C3421" s="167" t="s">
        <v>3524</v>
      </c>
      <c r="D3421" s="167" t="s">
        <v>3525</v>
      </c>
      <c r="E3421" s="167" t="s">
        <v>3526</v>
      </c>
      <c r="F3421" s="167" t="s">
        <v>3501</v>
      </c>
      <c r="G3421" s="167" t="s">
        <v>3502</v>
      </c>
      <c r="H3421" s="168">
        <v>46176</v>
      </c>
      <c r="I3421" s="167"/>
      <c r="J3421" s="169">
        <v>26143</v>
      </c>
      <c r="K3421" s="167" t="s">
        <v>55</v>
      </c>
      <c r="L3421" s="169">
        <v>3</v>
      </c>
      <c r="M3421" s="167" t="s">
        <v>3504</v>
      </c>
      <c r="N3421" s="169">
        <v>502.1</v>
      </c>
      <c r="O3421" s="167" t="s">
        <v>3505</v>
      </c>
      <c r="P3421" s="167"/>
      <c r="Q3421" s="167" t="s">
        <v>3514</v>
      </c>
      <c r="R3421" s="167" t="s">
        <v>3528</v>
      </c>
      <c r="S3421" s="169">
        <v>13</v>
      </c>
      <c r="T3421" s="167" t="s">
        <v>3545</v>
      </c>
      <c r="U3421" s="169" t="s">
        <v>3546</v>
      </c>
      <c r="V3421" s="167" t="s">
        <v>6327</v>
      </c>
      <c r="W3421" s="167" t="s">
        <v>6328</v>
      </c>
      <c r="X3421" s="170" t="s">
        <v>3533</v>
      </c>
      <c r="Y3421" s="171" t="s">
        <v>3244</v>
      </c>
      <c r="Z3421" s="167" t="s">
        <v>969</v>
      </c>
      <c r="AA3421" s="176">
        <v>3000</v>
      </c>
      <c r="AB3421" s="167" t="s">
        <v>11254</v>
      </c>
      <c r="AC3421" s="176">
        <v>3000</v>
      </c>
      <c r="AD3421" s="167" t="s">
        <v>11254</v>
      </c>
      <c r="AE3421" s="176">
        <v>1122</v>
      </c>
    </row>
    <row r="3422" spans="1:31">
      <c r="A3422" s="178">
        <v>108302341930</v>
      </c>
      <c r="B3422" s="166">
        <v>46175</v>
      </c>
      <c r="C3422" s="167" t="s">
        <v>3524</v>
      </c>
      <c r="D3422" s="167" t="s">
        <v>3525</v>
      </c>
      <c r="E3422" s="167" t="s">
        <v>3526</v>
      </c>
      <c r="F3422" s="167" t="s">
        <v>3501</v>
      </c>
      <c r="G3422" s="167" t="s">
        <v>3502</v>
      </c>
      <c r="H3422" s="168">
        <v>46176</v>
      </c>
      <c r="I3422" s="167"/>
      <c r="J3422" s="169">
        <v>26143</v>
      </c>
      <c r="K3422" s="167" t="s">
        <v>55</v>
      </c>
      <c r="L3422" s="169">
        <v>3</v>
      </c>
      <c r="M3422" s="167" t="s">
        <v>3504</v>
      </c>
      <c r="N3422" s="169">
        <v>502.1</v>
      </c>
      <c r="O3422" s="167" t="s">
        <v>3505</v>
      </c>
      <c r="P3422" s="167"/>
      <c r="Q3422" s="167" t="s">
        <v>3514</v>
      </c>
      <c r="R3422" s="167" t="s">
        <v>3528</v>
      </c>
      <c r="S3422" s="169">
        <v>12</v>
      </c>
      <c r="T3422" s="167" t="s">
        <v>3545</v>
      </c>
      <c r="U3422" s="169" t="s">
        <v>3546</v>
      </c>
      <c r="V3422" s="167" t="s">
        <v>6975</v>
      </c>
      <c r="W3422" s="167" t="s">
        <v>6976</v>
      </c>
      <c r="X3422" s="170" t="s">
        <v>3533</v>
      </c>
      <c r="Y3422" s="171" t="s">
        <v>3244</v>
      </c>
      <c r="Z3422" s="167" t="s">
        <v>969</v>
      </c>
      <c r="AA3422" s="176">
        <v>12000</v>
      </c>
      <c r="AB3422" s="167" t="s">
        <v>11254</v>
      </c>
      <c r="AC3422" s="176">
        <v>12000</v>
      </c>
      <c r="AD3422" s="167" t="s">
        <v>11254</v>
      </c>
      <c r="AE3422" s="176">
        <v>81.599999999999994</v>
      </c>
    </row>
    <row r="3423" spans="1:31">
      <c r="A3423" s="178">
        <v>108302341930</v>
      </c>
      <c r="B3423" s="166">
        <v>46175</v>
      </c>
      <c r="C3423" s="167" t="s">
        <v>3524</v>
      </c>
      <c r="D3423" s="167" t="s">
        <v>3525</v>
      </c>
      <c r="E3423" s="167" t="s">
        <v>3526</v>
      </c>
      <c r="F3423" s="167" t="s">
        <v>3501</v>
      </c>
      <c r="G3423" s="167" t="s">
        <v>3502</v>
      </c>
      <c r="H3423" s="168">
        <v>46176</v>
      </c>
      <c r="I3423" s="167"/>
      <c r="J3423" s="169">
        <v>26143</v>
      </c>
      <c r="K3423" s="167" t="s">
        <v>55</v>
      </c>
      <c r="L3423" s="169">
        <v>3</v>
      </c>
      <c r="M3423" s="167" t="s">
        <v>3504</v>
      </c>
      <c r="N3423" s="169">
        <v>502.1</v>
      </c>
      <c r="O3423" s="167" t="s">
        <v>3505</v>
      </c>
      <c r="P3423" s="167"/>
      <c r="Q3423" s="167" t="s">
        <v>3514</v>
      </c>
      <c r="R3423" s="167" t="s">
        <v>3528</v>
      </c>
      <c r="S3423" s="169">
        <v>11</v>
      </c>
      <c r="T3423" s="167" t="s">
        <v>3540</v>
      </c>
      <c r="U3423" s="169" t="s">
        <v>3541</v>
      </c>
      <c r="V3423" s="167" t="s">
        <v>5813</v>
      </c>
      <c r="W3423" s="167" t="s">
        <v>5814</v>
      </c>
      <c r="X3423" s="170" t="s">
        <v>3533</v>
      </c>
      <c r="Y3423" s="171" t="s">
        <v>3244</v>
      </c>
      <c r="Z3423" s="167" t="s">
        <v>969</v>
      </c>
      <c r="AA3423" s="176">
        <v>210000</v>
      </c>
      <c r="AB3423" s="167" t="s">
        <v>11254</v>
      </c>
      <c r="AC3423" s="176">
        <v>210000</v>
      </c>
      <c r="AD3423" s="167" t="s">
        <v>11254</v>
      </c>
      <c r="AE3423" s="176">
        <v>4200</v>
      </c>
    </row>
    <row r="3424" spans="1:31">
      <c r="A3424" s="178">
        <v>108302341930</v>
      </c>
      <c r="B3424" s="166">
        <v>46175</v>
      </c>
      <c r="C3424" s="167" t="s">
        <v>3524</v>
      </c>
      <c r="D3424" s="167" t="s">
        <v>3525</v>
      </c>
      <c r="E3424" s="167" t="s">
        <v>3526</v>
      </c>
      <c r="F3424" s="167" t="s">
        <v>3501</v>
      </c>
      <c r="G3424" s="167" t="s">
        <v>3502</v>
      </c>
      <c r="H3424" s="168">
        <v>46176</v>
      </c>
      <c r="I3424" s="167"/>
      <c r="J3424" s="169">
        <v>26143</v>
      </c>
      <c r="K3424" s="167" t="s">
        <v>55</v>
      </c>
      <c r="L3424" s="169">
        <v>3</v>
      </c>
      <c r="M3424" s="167" t="s">
        <v>3504</v>
      </c>
      <c r="N3424" s="169">
        <v>502.1</v>
      </c>
      <c r="O3424" s="167" t="s">
        <v>3505</v>
      </c>
      <c r="P3424" s="167"/>
      <c r="Q3424" s="167" t="s">
        <v>3514</v>
      </c>
      <c r="R3424" s="167" t="s">
        <v>3528</v>
      </c>
      <c r="S3424" s="169">
        <v>10</v>
      </c>
      <c r="T3424" s="167" t="s">
        <v>3535</v>
      </c>
      <c r="U3424" s="169" t="s">
        <v>3536</v>
      </c>
      <c r="V3424" s="167" t="s">
        <v>6333</v>
      </c>
      <c r="W3424" s="167" t="s">
        <v>6334</v>
      </c>
      <c r="X3424" s="170" t="s">
        <v>3533</v>
      </c>
      <c r="Y3424" s="171" t="s">
        <v>3244</v>
      </c>
      <c r="Z3424" s="167" t="s">
        <v>969</v>
      </c>
      <c r="AA3424" s="176">
        <v>750000</v>
      </c>
      <c r="AB3424" s="167" t="s">
        <v>11254</v>
      </c>
      <c r="AC3424" s="176">
        <v>750000</v>
      </c>
      <c r="AD3424" s="167" t="s">
        <v>11254</v>
      </c>
      <c r="AE3424" s="176">
        <v>1800</v>
      </c>
    </row>
    <row r="3425" spans="1:31">
      <c r="A3425" s="178">
        <v>108302341930</v>
      </c>
      <c r="B3425" s="166">
        <v>46175</v>
      </c>
      <c r="C3425" s="167" t="s">
        <v>3524</v>
      </c>
      <c r="D3425" s="167" t="s">
        <v>3525</v>
      </c>
      <c r="E3425" s="167" t="s">
        <v>3526</v>
      </c>
      <c r="F3425" s="167" t="s">
        <v>3501</v>
      </c>
      <c r="G3425" s="167" t="s">
        <v>3502</v>
      </c>
      <c r="H3425" s="168">
        <v>46176</v>
      </c>
      <c r="I3425" s="167"/>
      <c r="J3425" s="169">
        <v>26143</v>
      </c>
      <c r="K3425" s="167" t="s">
        <v>55</v>
      </c>
      <c r="L3425" s="169">
        <v>3</v>
      </c>
      <c r="M3425" s="167" t="s">
        <v>3504</v>
      </c>
      <c r="N3425" s="169">
        <v>502.1</v>
      </c>
      <c r="O3425" s="167" t="s">
        <v>3505</v>
      </c>
      <c r="P3425" s="167"/>
      <c r="Q3425" s="167" t="s">
        <v>3514</v>
      </c>
      <c r="R3425" s="167" t="s">
        <v>3528</v>
      </c>
      <c r="S3425" s="169">
        <v>9</v>
      </c>
      <c r="T3425" s="167" t="s">
        <v>3540</v>
      </c>
      <c r="U3425" s="169" t="s">
        <v>3541</v>
      </c>
      <c r="V3425" s="167" t="s">
        <v>6963</v>
      </c>
      <c r="W3425" s="167" t="s">
        <v>6964</v>
      </c>
      <c r="X3425" s="170" t="s">
        <v>3533</v>
      </c>
      <c r="Y3425" s="171" t="s">
        <v>3244</v>
      </c>
      <c r="Z3425" s="167" t="s">
        <v>969</v>
      </c>
      <c r="AA3425" s="176">
        <v>18000</v>
      </c>
      <c r="AB3425" s="167" t="s">
        <v>11254</v>
      </c>
      <c r="AC3425" s="176">
        <v>18000</v>
      </c>
      <c r="AD3425" s="167" t="s">
        <v>11254</v>
      </c>
      <c r="AE3425" s="176">
        <v>187.2</v>
      </c>
    </row>
    <row r="3426" spans="1:31">
      <c r="A3426" s="178">
        <v>108302341930</v>
      </c>
      <c r="B3426" s="166">
        <v>46175</v>
      </c>
      <c r="C3426" s="167" t="s">
        <v>3524</v>
      </c>
      <c r="D3426" s="167" t="s">
        <v>3525</v>
      </c>
      <c r="E3426" s="167" t="s">
        <v>3526</v>
      </c>
      <c r="F3426" s="167" t="s">
        <v>3501</v>
      </c>
      <c r="G3426" s="167" t="s">
        <v>3502</v>
      </c>
      <c r="H3426" s="168">
        <v>46176</v>
      </c>
      <c r="I3426" s="167"/>
      <c r="J3426" s="169">
        <v>26143</v>
      </c>
      <c r="K3426" s="167" t="s">
        <v>55</v>
      </c>
      <c r="L3426" s="169">
        <v>3</v>
      </c>
      <c r="M3426" s="167" t="s">
        <v>3504</v>
      </c>
      <c r="N3426" s="169">
        <v>502.1</v>
      </c>
      <c r="O3426" s="167" t="s">
        <v>3505</v>
      </c>
      <c r="P3426" s="167"/>
      <c r="Q3426" s="167" t="s">
        <v>3514</v>
      </c>
      <c r="R3426" s="167" t="s">
        <v>3528</v>
      </c>
      <c r="S3426" s="169">
        <v>8</v>
      </c>
      <c r="T3426" s="167" t="s">
        <v>3535</v>
      </c>
      <c r="U3426" s="169" t="s">
        <v>3536</v>
      </c>
      <c r="V3426" s="167" t="s">
        <v>6317</v>
      </c>
      <c r="W3426" s="167" t="s">
        <v>6318</v>
      </c>
      <c r="X3426" s="170" t="s">
        <v>3533</v>
      </c>
      <c r="Y3426" s="171" t="s">
        <v>3244</v>
      </c>
      <c r="Z3426" s="167" t="s">
        <v>969</v>
      </c>
      <c r="AA3426" s="176">
        <v>10000</v>
      </c>
      <c r="AB3426" s="167" t="s">
        <v>11254</v>
      </c>
      <c r="AC3426" s="176">
        <v>10000</v>
      </c>
      <c r="AD3426" s="167" t="s">
        <v>11254</v>
      </c>
      <c r="AE3426" s="176">
        <v>23.5</v>
      </c>
    </row>
    <row r="3427" spans="1:31">
      <c r="A3427" s="178">
        <v>108302341930</v>
      </c>
      <c r="B3427" s="166">
        <v>46175</v>
      </c>
      <c r="C3427" s="167" t="s">
        <v>3524</v>
      </c>
      <c r="D3427" s="167" t="s">
        <v>3525</v>
      </c>
      <c r="E3427" s="167" t="s">
        <v>3526</v>
      </c>
      <c r="F3427" s="167" t="s">
        <v>3501</v>
      </c>
      <c r="G3427" s="167" t="s">
        <v>3502</v>
      </c>
      <c r="H3427" s="168">
        <v>46176</v>
      </c>
      <c r="I3427" s="167"/>
      <c r="J3427" s="169">
        <v>26143</v>
      </c>
      <c r="K3427" s="167" t="s">
        <v>55</v>
      </c>
      <c r="L3427" s="169">
        <v>3</v>
      </c>
      <c r="M3427" s="167" t="s">
        <v>3504</v>
      </c>
      <c r="N3427" s="169">
        <v>502.1</v>
      </c>
      <c r="O3427" s="167" t="s">
        <v>3505</v>
      </c>
      <c r="P3427" s="167"/>
      <c r="Q3427" s="167" t="s">
        <v>3514</v>
      </c>
      <c r="R3427" s="167" t="s">
        <v>3528</v>
      </c>
      <c r="S3427" s="169">
        <v>7</v>
      </c>
      <c r="T3427" s="167" t="s">
        <v>3535</v>
      </c>
      <c r="U3427" s="169" t="s">
        <v>3536</v>
      </c>
      <c r="V3427" s="167" t="s">
        <v>5815</v>
      </c>
      <c r="W3427" s="167" t="s">
        <v>5816</v>
      </c>
      <c r="X3427" s="170" t="s">
        <v>3533</v>
      </c>
      <c r="Y3427" s="171" t="s">
        <v>3244</v>
      </c>
      <c r="Z3427" s="167" t="s">
        <v>969</v>
      </c>
      <c r="AA3427" s="176">
        <v>30000</v>
      </c>
      <c r="AB3427" s="167" t="s">
        <v>11254</v>
      </c>
      <c r="AC3427" s="176">
        <v>30000</v>
      </c>
      <c r="AD3427" s="167" t="s">
        <v>11254</v>
      </c>
      <c r="AE3427" s="176">
        <v>69</v>
      </c>
    </row>
    <row r="3428" spans="1:31">
      <c r="A3428" s="178">
        <v>108302341930</v>
      </c>
      <c r="B3428" s="166">
        <v>46175</v>
      </c>
      <c r="C3428" s="167" t="s">
        <v>3524</v>
      </c>
      <c r="D3428" s="167" t="s">
        <v>3525</v>
      </c>
      <c r="E3428" s="167" t="s">
        <v>3526</v>
      </c>
      <c r="F3428" s="167" t="s">
        <v>3501</v>
      </c>
      <c r="G3428" s="167" t="s">
        <v>3502</v>
      </c>
      <c r="H3428" s="168">
        <v>46176</v>
      </c>
      <c r="I3428" s="167"/>
      <c r="J3428" s="169">
        <v>26143</v>
      </c>
      <c r="K3428" s="167" t="s">
        <v>55</v>
      </c>
      <c r="L3428" s="169">
        <v>3</v>
      </c>
      <c r="M3428" s="167" t="s">
        <v>3504</v>
      </c>
      <c r="N3428" s="169">
        <v>502.1</v>
      </c>
      <c r="O3428" s="167" t="s">
        <v>3505</v>
      </c>
      <c r="P3428" s="167"/>
      <c r="Q3428" s="167" t="s">
        <v>3514</v>
      </c>
      <c r="R3428" s="167" t="s">
        <v>3528</v>
      </c>
      <c r="S3428" s="169">
        <v>6</v>
      </c>
      <c r="T3428" s="167" t="s">
        <v>3535</v>
      </c>
      <c r="U3428" s="169" t="s">
        <v>3536</v>
      </c>
      <c r="V3428" s="167" t="s">
        <v>7634</v>
      </c>
      <c r="W3428" s="167" t="s">
        <v>7635</v>
      </c>
      <c r="X3428" s="170" t="s">
        <v>3533</v>
      </c>
      <c r="Y3428" s="171" t="s">
        <v>3244</v>
      </c>
      <c r="Z3428" s="167" t="s">
        <v>969</v>
      </c>
      <c r="AA3428" s="176">
        <v>10000</v>
      </c>
      <c r="AB3428" s="167" t="s">
        <v>11254</v>
      </c>
      <c r="AC3428" s="176">
        <v>10000</v>
      </c>
      <c r="AD3428" s="167" t="s">
        <v>11254</v>
      </c>
      <c r="AE3428" s="176">
        <v>24</v>
      </c>
    </row>
    <row r="3429" spans="1:31">
      <c r="A3429" s="178">
        <v>108302341930</v>
      </c>
      <c r="B3429" s="166">
        <v>46175</v>
      </c>
      <c r="C3429" s="167" t="s">
        <v>3524</v>
      </c>
      <c r="D3429" s="167" t="s">
        <v>3525</v>
      </c>
      <c r="E3429" s="167" t="s">
        <v>3526</v>
      </c>
      <c r="F3429" s="167" t="s">
        <v>3501</v>
      </c>
      <c r="G3429" s="167" t="s">
        <v>3502</v>
      </c>
      <c r="H3429" s="168">
        <v>46176</v>
      </c>
      <c r="I3429" s="167"/>
      <c r="J3429" s="169">
        <v>26143</v>
      </c>
      <c r="K3429" s="167" t="s">
        <v>55</v>
      </c>
      <c r="L3429" s="169">
        <v>3</v>
      </c>
      <c r="M3429" s="167" t="s">
        <v>3504</v>
      </c>
      <c r="N3429" s="169">
        <v>502.1</v>
      </c>
      <c r="O3429" s="167" t="s">
        <v>3505</v>
      </c>
      <c r="P3429" s="167"/>
      <c r="Q3429" s="167" t="s">
        <v>3514</v>
      </c>
      <c r="R3429" s="167" t="s">
        <v>3528</v>
      </c>
      <c r="S3429" s="169">
        <v>5</v>
      </c>
      <c r="T3429" s="167" t="s">
        <v>3535</v>
      </c>
      <c r="U3429" s="169" t="s">
        <v>3536</v>
      </c>
      <c r="V3429" s="167" t="s">
        <v>7695</v>
      </c>
      <c r="W3429" s="167" t="s">
        <v>7696</v>
      </c>
      <c r="X3429" s="170" t="s">
        <v>3533</v>
      </c>
      <c r="Y3429" s="171" t="s">
        <v>3244</v>
      </c>
      <c r="Z3429" s="167" t="s">
        <v>969</v>
      </c>
      <c r="AA3429" s="176">
        <v>30000</v>
      </c>
      <c r="AB3429" s="167" t="s">
        <v>11254</v>
      </c>
      <c r="AC3429" s="176">
        <v>30000</v>
      </c>
      <c r="AD3429" s="167" t="s">
        <v>11254</v>
      </c>
      <c r="AE3429" s="176">
        <v>72</v>
      </c>
    </row>
    <row r="3430" spans="1:31">
      <c r="A3430" s="178">
        <v>108302341930</v>
      </c>
      <c r="B3430" s="166">
        <v>46175</v>
      </c>
      <c r="C3430" s="167" t="s">
        <v>3524</v>
      </c>
      <c r="D3430" s="167" t="s">
        <v>3525</v>
      </c>
      <c r="E3430" s="167" t="s">
        <v>3526</v>
      </c>
      <c r="F3430" s="167" t="s">
        <v>3501</v>
      </c>
      <c r="G3430" s="167" t="s">
        <v>3502</v>
      </c>
      <c r="H3430" s="168">
        <v>46176</v>
      </c>
      <c r="I3430" s="167"/>
      <c r="J3430" s="169">
        <v>26143</v>
      </c>
      <c r="K3430" s="167" t="s">
        <v>55</v>
      </c>
      <c r="L3430" s="169">
        <v>3</v>
      </c>
      <c r="M3430" s="167" t="s">
        <v>3504</v>
      </c>
      <c r="N3430" s="169">
        <v>502.1</v>
      </c>
      <c r="O3430" s="167" t="s">
        <v>3505</v>
      </c>
      <c r="P3430" s="167"/>
      <c r="Q3430" s="167" t="s">
        <v>3514</v>
      </c>
      <c r="R3430" s="167" t="s">
        <v>3528</v>
      </c>
      <c r="S3430" s="169">
        <v>4</v>
      </c>
      <c r="T3430" s="167" t="s">
        <v>3560</v>
      </c>
      <c r="U3430" s="169" t="s">
        <v>3561</v>
      </c>
      <c r="V3430" s="167" t="s">
        <v>4060</v>
      </c>
      <c r="W3430" s="167" t="s">
        <v>4061</v>
      </c>
      <c r="X3430" s="170" t="s">
        <v>3533</v>
      </c>
      <c r="Y3430" s="171" t="s">
        <v>3244</v>
      </c>
      <c r="Z3430" s="167" t="s">
        <v>969</v>
      </c>
      <c r="AA3430" s="176">
        <v>10000</v>
      </c>
      <c r="AB3430" s="167" t="s">
        <v>11254</v>
      </c>
      <c r="AC3430" s="176">
        <v>10000</v>
      </c>
      <c r="AD3430" s="167" t="s">
        <v>11254</v>
      </c>
      <c r="AE3430" s="176">
        <v>49.4</v>
      </c>
    </row>
    <row r="3431" spans="1:31">
      <c r="A3431" s="178">
        <v>108302341930</v>
      </c>
      <c r="B3431" s="166">
        <v>46175</v>
      </c>
      <c r="C3431" s="167" t="s">
        <v>3524</v>
      </c>
      <c r="D3431" s="167" t="s">
        <v>3525</v>
      </c>
      <c r="E3431" s="167" t="s">
        <v>3526</v>
      </c>
      <c r="F3431" s="167" t="s">
        <v>3501</v>
      </c>
      <c r="G3431" s="167" t="s">
        <v>3502</v>
      </c>
      <c r="H3431" s="168">
        <v>46176</v>
      </c>
      <c r="I3431" s="167"/>
      <c r="J3431" s="169">
        <v>26143</v>
      </c>
      <c r="K3431" s="167" t="s">
        <v>55</v>
      </c>
      <c r="L3431" s="169">
        <v>3</v>
      </c>
      <c r="M3431" s="167" t="s">
        <v>3504</v>
      </c>
      <c r="N3431" s="169">
        <v>502.1</v>
      </c>
      <c r="O3431" s="167" t="s">
        <v>3505</v>
      </c>
      <c r="P3431" s="167"/>
      <c r="Q3431" s="167" t="s">
        <v>3514</v>
      </c>
      <c r="R3431" s="167" t="s">
        <v>3528</v>
      </c>
      <c r="S3431" s="169">
        <v>3</v>
      </c>
      <c r="T3431" s="167" t="s">
        <v>3535</v>
      </c>
      <c r="U3431" s="169" t="s">
        <v>3536</v>
      </c>
      <c r="V3431" s="167" t="s">
        <v>4332</v>
      </c>
      <c r="W3431" s="167" t="s">
        <v>4333</v>
      </c>
      <c r="X3431" s="170" t="s">
        <v>3533</v>
      </c>
      <c r="Y3431" s="171" t="s">
        <v>3244</v>
      </c>
      <c r="Z3431" s="167" t="s">
        <v>969</v>
      </c>
      <c r="AA3431" s="176">
        <v>190000</v>
      </c>
      <c r="AB3431" s="167" t="s">
        <v>11254</v>
      </c>
      <c r="AC3431" s="176">
        <v>190000</v>
      </c>
      <c r="AD3431" s="167" t="s">
        <v>11254</v>
      </c>
      <c r="AE3431" s="176">
        <v>456</v>
      </c>
    </row>
    <row r="3432" spans="1:31">
      <c r="A3432" s="178">
        <v>108302341930</v>
      </c>
      <c r="B3432" s="166">
        <v>46175</v>
      </c>
      <c r="C3432" s="167" t="s">
        <v>3524</v>
      </c>
      <c r="D3432" s="167" t="s">
        <v>3525</v>
      </c>
      <c r="E3432" s="167" t="s">
        <v>3526</v>
      </c>
      <c r="F3432" s="167" t="s">
        <v>3501</v>
      </c>
      <c r="G3432" s="167" t="s">
        <v>3502</v>
      </c>
      <c r="H3432" s="168">
        <v>46176</v>
      </c>
      <c r="I3432" s="167"/>
      <c r="J3432" s="169">
        <v>26143</v>
      </c>
      <c r="K3432" s="167" t="s">
        <v>55</v>
      </c>
      <c r="L3432" s="169">
        <v>3</v>
      </c>
      <c r="M3432" s="167" t="s">
        <v>3504</v>
      </c>
      <c r="N3432" s="169">
        <v>502.1</v>
      </c>
      <c r="O3432" s="167" t="s">
        <v>3505</v>
      </c>
      <c r="P3432" s="167"/>
      <c r="Q3432" s="167" t="s">
        <v>3514</v>
      </c>
      <c r="R3432" s="167" t="s">
        <v>3528</v>
      </c>
      <c r="S3432" s="169">
        <v>2</v>
      </c>
      <c r="T3432" s="167" t="s">
        <v>3560</v>
      </c>
      <c r="U3432" s="169" t="s">
        <v>3561</v>
      </c>
      <c r="V3432" s="167" t="s">
        <v>7691</v>
      </c>
      <c r="W3432" s="167" t="s">
        <v>7692</v>
      </c>
      <c r="X3432" s="170" t="s">
        <v>3533</v>
      </c>
      <c r="Y3432" s="171" t="s">
        <v>3244</v>
      </c>
      <c r="Z3432" s="167" t="s">
        <v>969</v>
      </c>
      <c r="AA3432" s="176">
        <v>72000</v>
      </c>
      <c r="AB3432" s="167" t="s">
        <v>11254</v>
      </c>
      <c r="AC3432" s="176">
        <v>72000</v>
      </c>
      <c r="AD3432" s="167" t="s">
        <v>11254</v>
      </c>
      <c r="AE3432" s="176">
        <v>421.92</v>
      </c>
    </row>
    <row r="3433" spans="1:31">
      <c r="A3433" s="178">
        <v>108302341930</v>
      </c>
      <c r="B3433" s="166">
        <v>46175</v>
      </c>
      <c r="C3433" s="167" t="s">
        <v>3524</v>
      </c>
      <c r="D3433" s="167" t="s">
        <v>3525</v>
      </c>
      <c r="E3433" s="167" t="s">
        <v>3526</v>
      </c>
      <c r="F3433" s="167" t="s">
        <v>3501</v>
      </c>
      <c r="G3433" s="167" t="s">
        <v>3502</v>
      </c>
      <c r="H3433" s="168">
        <v>46176</v>
      </c>
      <c r="I3433" s="167"/>
      <c r="J3433" s="169">
        <v>26143</v>
      </c>
      <c r="K3433" s="167" t="s">
        <v>55</v>
      </c>
      <c r="L3433" s="169">
        <v>3</v>
      </c>
      <c r="M3433" s="167" t="s">
        <v>3504</v>
      </c>
      <c r="N3433" s="169">
        <v>502.1</v>
      </c>
      <c r="O3433" s="167" t="s">
        <v>3505</v>
      </c>
      <c r="P3433" s="167"/>
      <c r="Q3433" s="167" t="s">
        <v>3514</v>
      </c>
      <c r="R3433" s="167" t="s">
        <v>3528</v>
      </c>
      <c r="S3433" s="169">
        <v>1</v>
      </c>
      <c r="T3433" s="167" t="s">
        <v>3535</v>
      </c>
      <c r="U3433" s="169" t="s">
        <v>3536</v>
      </c>
      <c r="V3433" s="167" t="s">
        <v>6335</v>
      </c>
      <c r="W3433" s="167" t="s">
        <v>6336</v>
      </c>
      <c r="X3433" s="170" t="s">
        <v>3533</v>
      </c>
      <c r="Y3433" s="171" t="s">
        <v>3244</v>
      </c>
      <c r="Z3433" s="167" t="s">
        <v>969</v>
      </c>
      <c r="AA3433" s="176">
        <v>190000</v>
      </c>
      <c r="AB3433" s="167" t="s">
        <v>11254</v>
      </c>
      <c r="AC3433" s="176">
        <v>190000</v>
      </c>
      <c r="AD3433" s="167" t="s">
        <v>11254</v>
      </c>
      <c r="AE3433" s="176">
        <v>456</v>
      </c>
    </row>
    <row r="3434" spans="1:31">
      <c r="A3434" s="178">
        <v>108302344140</v>
      </c>
      <c r="B3434" s="166">
        <v>46175</v>
      </c>
      <c r="C3434" s="167" t="s">
        <v>3524</v>
      </c>
      <c r="D3434" s="167" t="s">
        <v>3525</v>
      </c>
      <c r="E3434" s="167" t="s">
        <v>3526</v>
      </c>
      <c r="F3434" s="167" t="s">
        <v>3501</v>
      </c>
      <c r="G3434" s="167" t="s">
        <v>3502</v>
      </c>
      <c r="H3434" s="168">
        <v>46176</v>
      </c>
      <c r="I3434" s="167"/>
      <c r="J3434" s="169">
        <v>26143</v>
      </c>
      <c r="K3434" s="167" t="s">
        <v>55</v>
      </c>
      <c r="L3434" s="169">
        <v>3</v>
      </c>
      <c r="M3434" s="167" t="s">
        <v>3504</v>
      </c>
      <c r="N3434" s="169">
        <v>502.1</v>
      </c>
      <c r="O3434" s="167" t="s">
        <v>3505</v>
      </c>
      <c r="P3434" s="167"/>
      <c r="Q3434" s="167" t="s">
        <v>3514</v>
      </c>
      <c r="R3434" s="167" t="s">
        <v>3528</v>
      </c>
      <c r="S3434" s="169">
        <v>1</v>
      </c>
      <c r="T3434" s="167" t="s">
        <v>3529</v>
      </c>
      <c r="U3434" s="169" t="s">
        <v>3530</v>
      </c>
      <c r="V3434" s="167" t="s">
        <v>4072</v>
      </c>
      <c r="W3434" s="167" t="s">
        <v>4073</v>
      </c>
      <c r="X3434" s="170" t="s">
        <v>3533</v>
      </c>
      <c r="Y3434" s="171" t="s">
        <v>3244</v>
      </c>
      <c r="Z3434" s="167" t="s">
        <v>969</v>
      </c>
      <c r="AA3434" s="176">
        <v>1000</v>
      </c>
      <c r="AB3434" s="167" t="s">
        <v>11254</v>
      </c>
      <c r="AC3434" s="176">
        <v>1000</v>
      </c>
      <c r="AD3434" s="167" t="s">
        <v>11254</v>
      </c>
      <c r="AE3434" s="176">
        <v>29466.7</v>
      </c>
    </row>
    <row r="3435" spans="1:31">
      <c r="A3435" s="178">
        <v>108302383230</v>
      </c>
      <c r="B3435" s="166">
        <v>46175</v>
      </c>
      <c r="C3435" s="167" t="s">
        <v>3524</v>
      </c>
      <c r="D3435" s="167" t="s">
        <v>3525</v>
      </c>
      <c r="E3435" s="167" t="s">
        <v>3526</v>
      </c>
      <c r="F3435" s="167" t="s">
        <v>3501</v>
      </c>
      <c r="G3435" s="167" t="s">
        <v>3502</v>
      </c>
      <c r="H3435" s="168">
        <v>46176</v>
      </c>
      <c r="I3435" s="167"/>
      <c r="J3435" s="169">
        <v>26143</v>
      </c>
      <c r="K3435" s="167" t="s">
        <v>55</v>
      </c>
      <c r="L3435" s="169">
        <v>1</v>
      </c>
      <c r="M3435" s="167" t="s">
        <v>3513</v>
      </c>
      <c r="N3435" s="169">
        <v>2.1</v>
      </c>
      <c r="O3435" s="167" t="s">
        <v>3505</v>
      </c>
      <c r="P3435" s="167"/>
      <c r="Q3435" s="167" t="s">
        <v>3514</v>
      </c>
      <c r="R3435" s="167" t="s">
        <v>3528</v>
      </c>
      <c r="S3435" s="169">
        <v>2</v>
      </c>
      <c r="T3435" s="167" t="s">
        <v>3560</v>
      </c>
      <c r="U3435" s="169" t="s">
        <v>3561</v>
      </c>
      <c r="V3435" s="167" t="s">
        <v>7723</v>
      </c>
      <c r="W3435" s="167" t="s">
        <v>7724</v>
      </c>
      <c r="X3435" s="170" t="s">
        <v>159</v>
      </c>
      <c r="Y3435" s="171" t="s">
        <v>3245</v>
      </c>
      <c r="Z3435" s="167" t="s">
        <v>976</v>
      </c>
      <c r="AA3435" s="176">
        <v>15000</v>
      </c>
      <c r="AB3435" s="167" t="s">
        <v>11254</v>
      </c>
      <c r="AC3435" s="176">
        <v>15000</v>
      </c>
      <c r="AD3435" s="167" t="s">
        <v>11254</v>
      </c>
      <c r="AE3435" s="176">
        <v>22.5</v>
      </c>
    </row>
    <row r="3436" spans="1:31">
      <c r="A3436" s="178">
        <v>108302383230</v>
      </c>
      <c r="B3436" s="166">
        <v>46175</v>
      </c>
      <c r="C3436" s="167" t="s">
        <v>3524</v>
      </c>
      <c r="D3436" s="167" t="s">
        <v>3525</v>
      </c>
      <c r="E3436" s="167" t="s">
        <v>3526</v>
      </c>
      <c r="F3436" s="167" t="s">
        <v>3501</v>
      </c>
      <c r="G3436" s="167" t="s">
        <v>3502</v>
      </c>
      <c r="H3436" s="168">
        <v>46176</v>
      </c>
      <c r="I3436" s="167"/>
      <c r="J3436" s="169">
        <v>26143</v>
      </c>
      <c r="K3436" s="167" t="s">
        <v>55</v>
      </c>
      <c r="L3436" s="169">
        <v>1</v>
      </c>
      <c r="M3436" s="167" t="s">
        <v>3513</v>
      </c>
      <c r="N3436" s="169">
        <v>2.1</v>
      </c>
      <c r="O3436" s="167" t="s">
        <v>3505</v>
      </c>
      <c r="P3436" s="167"/>
      <c r="Q3436" s="167" t="s">
        <v>3514</v>
      </c>
      <c r="R3436" s="167" t="s">
        <v>3528</v>
      </c>
      <c r="S3436" s="169">
        <v>1</v>
      </c>
      <c r="T3436" s="167" t="s">
        <v>3540</v>
      </c>
      <c r="U3436" s="169" t="s">
        <v>3541</v>
      </c>
      <c r="V3436" s="167" t="s">
        <v>6775</v>
      </c>
      <c r="W3436" s="167" t="s">
        <v>3543</v>
      </c>
      <c r="X3436" s="170" t="s">
        <v>157</v>
      </c>
      <c r="Y3436" s="171" t="s">
        <v>3245</v>
      </c>
      <c r="Z3436" s="167" t="s">
        <v>976</v>
      </c>
      <c r="AA3436" s="176">
        <v>33000</v>
      </c>
      <c r="AB3436" s="167" t="s">
        <v>11254</v>
      </c>
      <c r="AC3436" s="176">
        <v>33000</v>
      </c>
      <c r="AD3436" s="167" t="s">
        <v>11254</v>
      </c>
      <c r="AE3436" s="176">
        <v>1600.5</v>
      </c>
    </row>
    <row r="3437" spans="1:31">
      <c r="A3437" s="178">
        <v>108302425230</v>
      </c>
      <c r="B3437" s="166">
        <v>46175</v>
      </c>
      <c r="C3437" s="167" t="s">
        <v>3524</v>
      </c>
      <c r="D3437" s="167" t="s">
        <v>3525</v>
      </c>
      <c r="E3437" s="167" t="s">
        <v>3526</v>
      </c>
      <c r="F3437" s="167" t="s">
        <v>3501</v>
      </c>
      <c r="G3437" s="167" t="s">
        <v>3502</v>
      </c>
      <c r="H3437" s="168">
        <v>46175</v>
      </c>
      <c r="I3437" s="167"/>
      <c r="J3437" s="169">
        <v>26143</v>
      </c>
      <c r="K3437" s="167" t="s">
        <v>55</v>
      </c>
      <c r="L3437" s="169">
        <v>1</v>
      </c>
      <c r="M3437" s="167" t="s">
        <v>3513</v>
      </c>
      <c r="N3437" s="169">
        <v>0.3</v>
      </c>
      <c r="O3437" s="167" t="s">
        <v>3505</v>
      </c>
      <c r="P3437" s="167"/>
      <c r="Q3437" s="167" t="s">
        <v>3514</v>
      </c>
      <c r="R3437" s="167" t="s">
        <v>3528</v>
      </c>
      <c r="S3437" s="169">
        <v>1</v>
      </c>
      <c r="T3437" s="167" t="s">
        <v>3717</v>
      </c>
      <c r="U3437" s="169" t="s">
        <v>3718</v>
      </c>
      <c r="V3437" s="167" t="s">
        <v>6345</v>
      </c>
      <c r="W3437" s="167" t="s">
        <v>6346</v>
      </c>
      <c r="X3437" s="170" t="s">
        <v>157</v>
      </c>
      <c r="Y3437" s="171" t="s">
        <v>3246</v>
      </c>
      <c r="Z3437" s="167" t="s">
        <v>979</v>
      </c>
      <c r="AA3437" s="176">
        <v>10000</v>
      </c>
      <c r="AB3437" s="167" t="s">
        <v>11254</v>
      </c>
      <c r="AC3437" s="176">
        <v>10000</v>
      </c>
      <c r="AD3437" s="167" t="s">
        <v>11254</v>
      </c>
      <c r="AE3437" s="176">
        <v>36</v>
      </c>
    </row>
    <row r="3438" spans="1:31">
      <c r="A3438" s="178">
        <v>108302481560</v>
      </c>
      <c r="B3438" s="166">
        <v>46175</v>
      </c>
      <c r="C3438" s="167" t="s">
        <v>3524</v>
      </c>
      <c r="D3438" s="167" t="s">
        <v>3525</v>
      </c>
      <c r="E3438" s="167" t="s">
        <v>3526</v>
      </c>
      <c r="F3438" s="167" t="s">
        <v>3501</v>
      </c>
      <c r="G3438" s="167" t="s">
        <v>3502</v>
      </c>
      <c r="H3438" s="168">
        <v>46176</v>
      </c>
      <c r="I3438" s="167"/>
      <c r="J3438" s="169">
        <v>26143</v>
      </c>
      <c r="K3438" s="167" t="s">
        <v>55</v>
      </c>
      <c r="L3438" s="169">
        <v>1</v>
      </c>
      <c r="M3438" s="167" t="s">
        <v>3513</v>
      </c>
      <c r="N3438" s="169">
        <v>0.5</v>
      </c>
      <c r="O3438" s="167" t="s">
        <v>3505</v>
      </c>
      <c r="P3438" s="167"/>
      <c r="Q3438" s="167" t="s">
        <v>3514</v>
      </c>
      <c r="R3438" s="167" t="s">
        <v>3528</v>
      </c>
      <c r="S3438" s="169">
        <v>1</v>
      </c>
      <c r="T3438" s="167" t="s">
        <v>3535</v>
      </c>
      <c r="U3438" s="169" t="s">
        <v>3536</v>
      </c>
      <c r="V3438" s="167" t="s">
        <v>7725</v>
      </c>
      <c r="W3438" s="167" t="s">
        <v>6866</v>
      </c>
      <c r="X3438" s="170" t="s">
        <v>159</v>
      </c>
      <c r="Y3438" s="171" t="s">
        <v>3247</v>
      </c>
      <c r="Z3438" s="167" t="s">
        <v>982</v>
      </c>
      <c r="AA3438" s="176">
        <v>15000</v>
      </c>
      <c r="AB3438" s="167" t="s">
        <v>11254</v>
      </c>
      <c r="AC3438" s="176">
        <v>15000</v>
      </c>
      <c r="AD3438" s="167" t="s">
        <v>11254</v>
      </c>
      <c r="AE3438" s="176">
        <v>102</v>
      </c>
    </row>
    <row r="3439" spans="1:31">
      <c r="A3439" s="178">
        <v>108302505400</v>
      </c>
      <c r="B3439" s="166">
        <v>46175</v>
      </c>
      <c r="C3439" s="167" t="s">
        <v>3524</v>
      </c>
      <c r="D3439" s="167" t="s">
        <v>3525</v>
      </c>
      <c r="E3439" s="167" t="s">
        <v>3526</v>
      </c>
      <c r="F3439" s="167" t="s">
        <v>3501</v>
      </c>
      <c r="G3439" s="167" t="s">
        <v>3502</v>
      </c>
      <c r="H3439" s="168">
        <v>46176</v>
      </c>
      <c r="I3439" s="167"/>
      <c r="J3439" s="169">
        <v>26143</v>
      </c>
      <c r="K3439" s="167" t="s">
        <v>55</v>
      </c>
      <c r="L3439" s="169">
        <v>1</v>
      </c>
      <c r="M3439" s="167" t="s">
        <v>3513</v>
      </c>
      <c r="N3439" s="169">
        <v>0.8</v>
      </c>
      <c r="O3439" s="167" t="s">
        <v>3505</v>
      </c>
      <c r="P3439" s="167"/>
      <c r="Q3439" s="167" t="s">
        <v>3514</v>
      </c>
      <c r="R3439" s="167" t="s">
        <v>3528</v>
      </c>
      <c r="S3439" s="169">
        <v>1</v>
      </c>
      <c r="T3439" s="167" t="s">
        <v>3529</v>
      </c>
      <c r="U3439" s="169" t="s">
        <v>3530</v>
      </c>
      <c r="V3439" s="167" t="s">
        <v>4427</v>
      </c>
      <c r="W3439" s="167" t="s">
        <v>4428</v>
      </c>
      <c r="X3439" s="170" t="s">
        <v>157</v>
      </c>
      <c r="Y3439" s="171" t="s">
        <v>3248</v>
      </c>
      <c r="Z3439" s="167" t="s">
        <v>985</v>
      </c>
      <c r="AA3439" s="176">
        <v>9000</v>
      </c>
      <c r="AB3439" s="167" t="s">
        <v>11254</v>
      </c>
      <c r="AC3439" s="176">
        <v>9000</v>
      </c>
      <c r="AD3439" s="167" t="s">
        <v>11254</v>
      </c>
      <c r="AE3439" s="176">
        <v>1440</v>
      </c>
    </row>
    <row r="3440" spans="1:31">
      <c r="A3440" s="178">
        <v>108302539920</v>
      </c>
      <c r="B3440" s="166">
        <v>46175</v>
      </c>
      <c r="C3440" s="167" t="s">
        <v>3524</v>
      </c>
      <c r="D3440" s="167" t="s">
        <v>3525</v>
      </c>
      <c r="E3440" s="167" t="s">
        <v>3526</v>
      </c>
      <c r="F3440" s="167" t="s">
        <v>3501</v>
      </c>
      <c r="G3440" s="167" t="s">
        <v>3502</v>
      </c>
      <c r="H3440" s="168">
        <v>46176</v>
      </c>
      <c r="I3440" s="167"/>
      <c r="J3440" s="169">
        <v>26143</v>
      </c>
      <c r="K3440" s="167" t="s">
        <v>55</v>
      </c>
      <c r="L3440" s="169">
        <v>1</v>
      </c>
      <c r="M3440" s="167" t="s">
        <v>3513</v>
      </c>
      <c r="N3440" s="169">
        <v>6.1</v>
      </c>
      <c r="O3440" s="167" t="s">
        <v>3505</v>
      </c>
      <c r="P3440" s="167"/>
      <c r="Q3440" s="167" t="s">
        <v>3514</v>
      </c>
      <c r="R3440" s="167" t="s">
        <v>3528</v>
      </c>
      <c r="S3440" s="169">
        <v>8</v>
      </c>
      <c r="T3440" s="167" t="s">
        <v>3560</v>
      </c>
      <c r="U3440" s="169" t="s">
        <v>3561</v>
      </c>
      <c r="V3440" s="167" t="s">
        <v>7726</v>
      </c>
      <c r="W3440" s="167" t="s">
        <v>7724</v>
      </c>
      <c r="X3440" s="170" t="s">
        <v>159</v>
      </c>
      <c r="Y3440" s="171" t="s">
        <v>3249</v>
      </c>
      <c r="Z3440" s="167" t="s">
        <v>987</v>
      </c>
      <c r="AA3440" s="176">
        <v>15000</v>
      </c>
      <c r="AB3440" s="167" t="s">
        <v>11254</v>
      </c>
      <c r="AC3440" s="176">
        <v>15000</v>
      </c>
      <c r="AD3440" s="167" t="s">
        <v>11254</v>
      </c>
      <c r="AE3440" s="176">
        <v>22.5</v>
      </c>
    </row>
    <row r="3441" spans="1:31">
      <c r="A3441" s="178">
        <v>108302539920</v>
      </c>
      <c r="B3441" s="166">
        <v>46175</v>
      </c>
      <c r="C3441" s="167" t="s">
        <v>3524</v>
      </c>
      <c r="D3441" s="167" t="s">
        <v>3525</v>
      </c>
      <c r="E3441" s="167" t="s">
        <v>3526</v>
      </c>
      <c r="F3441" s="167" t="s">
        <v>3501</v>
      </c>
      <c r="G3441" s="167" t="s">
        <v>3502</v>
      </c>
      <c r="H3441" s="168">
        <v>46176</v>
      </c>
      <c r="I3441" s="167"/>
      <c r="J3441" s="169">
        <v>26143</v>
      </c>
      <c r="K3441" s="167" t="s">
        <v>55</v>
      </c>
      <c r="L3441" s="169">
        <v>1</v>
      </c>
      <c r="M3441" s="167" t="s">
        <v>3513</v>
      </c>
      <c r="N3441" s="169">
        <v>6.1</v>
      </c>
      <c r="O3441" s="167" t="s">
        <v>3505</v>
      </c>
      <c r="P3441" s="167"/>
      <c r="Q3441" s="167" t="s">
        <v>3514</v>
      </c>
      <c r="R3441" s="167" t="s">
        <v>3528</v>
      </c>
      <c r="S3441" s="169">
        <v>7</v>
      </c>
      <c r="T3441" s="167" t="s">
        <v>3971</v>
      </c>
      <c r="U3441" s="169" t="s">
        <v>3972</v>
      </c>
      <c r="V3441" s="167" t="s">
        <v>7727</v>
      </c>
      <c r="W3441" s="167" t="s">
        <v>7209</v>
      </c>
      <c r="X3441" s="170" t="s">
        <v>160</v>
      </c>
      <c r="Y3441" s="171" t="s">
        <v>3249</v>
      </c>
      <c r="Z3441" s="167" t="s">
        <v>987</v>
      </c>
      <c r="AA3441" s="176">
        <v>21000</v>
      </c>
      <c r="AB3441" s="167" t="s">
        <v>11254</v>
      </c>
      <c r="AC3441" s="176">
        <v>21000</v>
      </c>
      <c r="AD3441" s="167" t="s">
        <v>11254</v>
      </c>
      <c r="AE3441" s="176">
        <v>384.3</v>
      </c>
    </row>
    <row r="3442" spans="1:31">
      <c r="A3442" s="178">
        <v>108302539920</v>
      </c>
      <c r="B3442" s="166">
        <v>46175</v>
      </c>
      <c r="C3442" s="167" t="s">
        <v>3524</v>
      </c>
      <c r="D3442" s="167" t="s">
        <v>3525</v>
      </c>
      <c r="E3442" s="167" t="s">
        <v>3526</v>
      </c>
      <c r="F3442" s="167" t="s">
        <v>3501</v>
      </c>
      <c r="G3442" s="167" t="s">
        <v>3502</v>
      </c>
      <c r="H3442" s="168">
        <v>46176</v>
      </c>
      <c r="I3442" s="167"/>
      <c r="J3442" s="169">
        <v>26143</v>
      </c>
      <c r="K3442" s="167" t="s">
        <v>55</v>
      </c>
      <c r="L3442" s="169">
        <v>1</v>
      </c>
      <c r="M3442" s="167" t="s">
        <v>3513</v>
      </c>
      <c r="N3442" s="169">
        <v>6.1</v>
      </c>
      <c r="O3442" s="167" t="s">
        <v>3505</v>
      </c>
      <c r="P3442" s="167"/>
      <c r="Q3442" s="167" t="s">
        <v>3514</v>
      </c>
      <c r="R3442" s="167" t="s">
        <v>3528</v>
      </c>
      <c r="S3442" s="169">
        <v>6</v>
      </c>
      <c r="T3442" s="167" t="s">
        <v>3535</v>
      </c>
      <c r="U3442" s="169" t="s">
        <v>3536</v>
      </c>
      <c r="V3442" s="167" t="s">
        <v>7728</v>
      </c>
      <c r="W3442" s="167" t="s">
        <v>7729</v>
      </c>
      <c r="X3442" s="170" t="s">
        <v>159</v>
      </c>
      <c r="Y3442" s="171" t="s">
        <v>3249</v>
      </c>
      <c r="Z3442" s="167" t="s">
        <v>987</v>
      </c>
      <c r="AA3442" s="176">
        <v>15000</v>
      </c>
      <c r="AB3442" s="167" t="s">
        <v>11254</v>
      </c>
      <c r="AC3442" s="176">
        <v>15000</v>
      </c>
      <c r="AD3442" s="167" t="s">
        <v>11254</v>
      </c>
      <c r="AE3442" s="176">
        <v>75</v>
      </c>
    </row>
    <row r="3443" spans="1:31">
      <c r="A3443" s="178">
        <v>108302539920</v>
      </c>
      <c r="B3443" s="166">
        <v>46175</v>
      </c>
      <c r="C3443" s="167" t="s">
        <v>3524</v>
      </c>
      <c r="D3443" s="167" t="s">
        <v>3525</v>
      </c>
      <c r="E3443" s="167" t="s">
        <v>3526</v>
      </c>
      <c r="F3443" s="167" t="s">
        <v>3501</v>
      </c>
      <c r="G3443" s="167" t="s">
        <v>3502</v>
      </c>
      <c r="H3443" s="168">
        <v>46176</v>
      </c>
      <c r="I3443" s="167"/>
      <c r="J3443" s="169">
        <v>26143</v>
      </c>
      <c r="K3443" s="167" t="s">
        <v>55</v>
      </c>
      <c r="L3443" s="169">
        <v>1</v>
      </c>
      <c r="M3443" s="167" t="s">
        <v>3513</v>
      </c>
      <c r="N3443" s="169">
        <v>6.1</v>
      </c>
      <c r="O3443" s="167" t="s">
        <v>3505</v>
      </c>
      <c r="P3443" s="167"/>
      <c r="Q3443" s="167" t="s">
        <v>3514</v>
      </c>
      <c r="R3443" s="167" t="s">
        <v>3528</v>
      </c>
      <c r="S3443" s="169">
        <v>5</v>
      </c>
      <c r="T3443" s="167" t="s">
        <v>3535</v>
      </c>
      <c r="U3443" s="169" t="s">
        <v>3536</v>
      </c>
      <c r="V3443" s="167" t="s">
        <v>7730</v>
      </c>
      <c r="W3443" s="167" t="s">
        <v>4545</v>
      </c>
      <c r="X3443" s="170" t="s">
        <v>159</v>
      </c>
      <c r="Y3443" s="171" t="s">
        <v>3249</v>
      </c>
      <c r="Z3443" s="167" t="s">
        <v>987</v>
      </c>
      <c r="AA3443" s="176">
        <v>20000</v>
      </c>
      <c r="AB3443" s="167" t="s">
        <v>11254</v>
      </c>
      <c r="AC3443" s="176">
        <v>20000</v>
      </c>
      <c r="AD3443" s="167" t="s">
        <v>11254</v>
      </c>
      <c r="AE3443" s="176">
        <v>6</v>
      </c>
    </row>
    <row r="3444" spans="1:31">
      <c r="A3444" s="178">
        <v>108302539920</v>
      </c>
      <c r="B3444" s="166">
        <v>46175</v>
      </c>
      <c r="C3444" s="167" t="s">
        <v>3524</v>
      </c>
      <c r="D3444" s="167" t="s">
        <v>3525</v>
      </c>
      <c r="E3444" s="167" t="s">
        <v>3526</v>
      </c>
      <c r="F3444" s="167" t="s">
        <v>3501</v>
      </c>
      <c r="G3444" s="167" t="s">
        <v>3502</v>
      </c>
      <c r="H3444" s="168">
        <v>46176</v>
      </c>
      <c r="I3444" s="167"/>
      <c r="J3444" s="169">
        <v>26143</v>
      </c>
      <c r="K3444" s="167" t="s">
        <v>55</v>
      </c>
      <c r="L3444" s="169">
        <v>1</v>
      </c>
      <c r="M3444" s="167" t="s">
        <v>3513</v>
      </c>
      <c r="N3444" s="169">
        <v>6.1</v>
      </c>
      <c r="O3444" s="167" t="s">
        <v>3505</v>
      </c>
      <c r="P3444" s="167"/>
      <c r="Q3444" s="167" t="s">
        <v>3514</v>
      </c>
      <c r="R3444" s="167" t="s">
        <v>3528</v>
      </c>
      <c r="S3444" s="169">
        <v>4</v>
      </c>
      <c r="T3444" s="167" t="s">
        <v>3535</v>
      </c>
      <c r="U3444" s="169" t="s">
        <v>3536</v>
      </c>
      <c r="V3444" s="167" t="s">
        <v>7731</v>
      </c>
      <c r="W3444" s="167" t="s">
        <v>7732</v>
      </c>
      <c r="X3444" s="170" t="s">
        <v>165</v>
      </c>
      <c r="Y3444" s="171" t="s">
        <v>3249</v>
      </c>
      <c r="Z3444" s="167" t="s">
        <v>987</v>
      </c>
      <c r="AA3444" s="176">
        <v>10000</v>
      </c>
      <c r="AB3444" s="167" t="s">
        <v>11254</v>
      </c>
      <c r="AC3444" s="176">
        <v>10000</v>
      </c>
      <c r="AD3444" s="167" t="s">
        <v>11254</v>
      </c>
      <c r="AE3444" s="176">
        <v>18.899999999999999</v>
      </c>
    </row>
    <row r="3445" spans="1:31">
      <c r="A3445" s="178">
        <v>108302539920</v>
      </c>
      <c r="B3445" s="166">
        <v>46175</v>
      </c>
      <c r="C3445" s="167" t="s">
        <v>3524</v>
      </c>
      <c r="D3445" s="167" t="s">
        <v>3525</v>
      </c>
      <c r="E3445" s="167" t="s">
        <v>3526</v>
      </c>
      <c r="F3445" s="167" t="s">
        <v>3501</v>
      </c>
      <c r="G3445" s="167" t="s">
        <v>3502</v>
      </c>
      <c r="H3445" s="168">
        <v>46176</v>
      </c>
      <c r="I3445" s="167"/>
      <c r="J3445" s="169">
        <v>26143</v>
      </c>
      <c r="K3445" s="167" t="s">
        <v>55</v>
      </c>
      <c r="L3445" s="169">
        <v>1</v>
      </c>
      <c r="M3445" s="167" t="s">
        <v>3513</v>
      </c>
      <c r="N3445" s="169">
        <v>6.1</v>
      </c>
      <c r="O3445" s="167" t="s">
        <v>3505</v>
      </c>
      <c r="P3445" s="167"/>
      <c r="Q3445" s="167" t="s">
        <v>3514</v>
      </c>
      <c r="R3445" s="167" t="s">
        <v>3528</v>
      </c>
      <c r="S3445" s="169">
        <v>3</v>
      </c>
      <c r="T3445" s="167" t="s">
        <v>3535</v>
      </c>
      <c r="U3445" s="169" t="s">
        <v>3536</v>
      </c>
      <c r="V3445" s="167" t="s">
        <v>7733</v>
      </c>
      <c r="W3445" s="167" t="s">
        <v>7734</v>
      </c>
      <c r="X3445" s="170" t="s">
        <v>165</v>
      </c>
      <c r="Y3445" s="171" t="s">
        <v>3249</v>
      </c>
      <c r="Z3445" s="167" t="s">
        <v>987</v>
      </c>
      <c r="AA3445" s="176">
        <v>10000</v>
      </c>
      <c r="AB3445" s="167" t="s">
        <v>11254</v>
      </c>
      <c r="AC3445" s="176">
        <v>10000</v>
      </c>
      <c r="AD3445" s="167" t="s">
        <v>11254</v>
      </c>
      <c r="AE3445" s="176">
        <v>11</v>
      </c>
    </row>
    <row r="3446" spans="1:31">
      <c r="A3446" s="178">
        <v>108302539920</v>
      </c>
      <c r="B3446" s="166">
        <v>46175</v>
      </c>
      <c r="C3446" s="167" t="s">
        <v>3524</v>
      </c>
      <c r="D3446" s="167" t="s">
        <v>3525</v>
      </c>
      <c r="E3446" s="167" t="s">
        <v>3526</v>
      </c>
      <c r="F3446" s="167" t="s">
        <v>3501</v>
      </c>
      <c r="G3446" s="167" t="s">
        <v>3502</v>
      </c>
      <c r="H3446" s="168">
        <v>46176</v>
      </c>
      <c r="I3446" s="167"/>
      <c r="J3446" s="169">
        <v>26143</v>
      </c>
      <c r="K3446" s="167" t="s">
        <v>55</v>
      </c>
      <c r="L3446" s="169">
        <v>1</v>
      </c>
      <c r="M3446" s="167" t="s">
        <v>3513</v>
      </c>
      <c r="N3446" s="169">
        <v>6.1</v>
      </c>
      <c r="O3446" s="167" t="s">
        <v>3505</v>
      </c>
      <c r="P3446" s="167"/>
      <c r="Q3446" s="167" t="s">
        <v>3514</v>
      </c>
      <c r="R3446" s="167" t="s">
        <v>3528</v>
      </c>
      <c r="S3446" s="169">
        <v>2</v>
      </c>
      <c r="T3446" s="167" t="s">
        <v>3717</v>
      </c>
      <c r="U3446" s="169" t="s">
        <v>3718</v>
      </c>
      <c r="V3446" s="167" t="s">
        <v>7735</v>
      </c>
      <c r="W3446" s="167" t="s">
        <v>5992</v>
      </c>
      <c r="X3446" s="170" t="s">
        <v>157</v>
      </c>
      <c r="Y3446" s="171" t="s">
        <v>3249</v>
      </c>
      <c r="Z3446" s="167" t="s">
        <v>987</v>
      </c>
      <c r="AA3446" s="176">
        <v>12000</v>
      </c>
      <c r="AB3446" s="167" t="s">
        <v>11254</v>
      </c>
      <c r="AC3446" s="176">
        <v>12000</v>
      </c>
      <c r="AD3446" s="167" t="s">
        <v>11254</v>
      </c>
      <c r="AE3446" s="176">
        <v>201.48</v>
      </c>
    </row>
    <row r="3447" spans="1:31">
      <c r="A3447" s="178">
        <v>108302539920</v>
      </c>
      <c r="B3447" s="166">
        <v>46175</v>
      </c>
      <c r="C3447" s="167" t="s">
        <v>3524</v>
      </c>
      <c r="D3447" s="167" t="s">
        <v>3525</v>
      </c>
      <c r="E3447" s="167" t="s">
        <v>3526</v>
      </c>
      <c r="F3447" s="167" t="s">
        <v>3501</v>
      </c>
      <c r="G3447" s="167" t="s">
        <v>3502</v>
      </c>
      <c r="H3447" s="168">
        <v>46176</v>
      </c>
      <c r="I3447" s="167"/>
      <c r="J3447" s="169">
        <v>26143</v>
      </c>
      <c r="K3447" s="167" t="s">
        <v>55</v>
      </c>
      <c r="L3447" s="169">
        <v>1</v>
      </c>
      <c r="M3447" s="167" t="s">
        <v>3513</v>
      </c>
      <c r="N3447" s="169">
        <v>6.1</v>
      </c>
      <c r="O3447" s="167" t="s">
        <v>3505</v>
      </c>
      <c r="P3447" s="167"/>
      <c r="Q3447" s="167" t="s">
        <v>3514</v>
      </c>
      <c r="R3447" s="167" t="s">
        <v>3528</v>
      </c>
      <c r="S3447" s="169">
        <v>1</v>
      </c>
      <c r="T3447" s="167" t="s">
        <v>3545</v>
      </c>
      <c r="U3447" s="169" t="s">
        <v>3546</v>
      </c>
      <c r="V3447" s="167" t="s">
        <v>7736</v>
      </c>
      <c r="W3447" s="167" t="s">
        <v>7277</v>
      </c>
      <c r="X3447" s="170" t="s">
        <v>165</v>
      </c>
      <c r="Y3447" s="171" t="s">
        <v>3249</v>
      </c>
      <c r="Z3447" s="167" t="s">
        <v>987</v>
      </c>
      <c r="AA3447" s="176">
        <v>15000</v>
      </c>
      <c r="AB3447" s="167" t="s">
        <v>11254</v>
      </c>
      <c r="AC3447" s="176">
        <v>15000</v>
      </c>
      <c r="AD3447" s="167" t="s">
        <v>11254</v>
      </c>
      <c r="AE3447" s="176">
        <v>5370</v>
      </c>
    </row>
    <row r="3448" spans="1:31">
      <c r="A3448" s="178">
        <v>108302566520</v>
      </c>
      <c r="B3448" s="166">
        <v>46175</v>
      </c>
      <c r="C3448" s="167" t="s">
        <v>3524</v>
      </c>
      <c r="D3448" s="167" t="s">
        <v>3525</v>
      </c>
      <c r="E3448" s="167" t="s">
        <v>3526</v>
      </c>
      <c r="F3448" s="167" t="s">
        <v>3501</v>
      </c>
      <c r="G3448" s="167" t="s">
        <v>3502</v>
      </c>
      <c r="H3448" s="168">
        <v>46176</v>
      </c>
      <c r="I3448" s="167"/>
      <c r="J3448" s="169">
        <v>26143</v>
      </c>
      <c r="K3448" s="167" t="s">
        <v>55</v>
      </c>
      <c r="L3448" s="169">
        <v>2</v>
      </c>
      <c r="M3448" s="167" t="s">
        <v>3513</v>
      </c>
      <c r="N3448" s="169">
        <v>9</v>
      </c>
      <c r="O3448" s="167" t="s">
        <v>3505</v>
      </c>
      <c r="P3448" s="167"/>
      <c r="Q3448" s="167" t="s">
        <v>3514</v>
      </c>
      <c r="R3448" s="167" t="s">
        <v>3528</v>
      </c>
      <c r="S3448" s="169">
        <v>2</v>
      </c>
      <c r="T3448" s="167" t="s">
        <v>3587</v>
      </c>
      <c r="U3448" s="169" t="s">
        <v>3588</v>
      </c>
      <c r="V3448" s="167" t="s">
        <v>7737</v>
      </c>
      <c r="W3448" s="167" t="s">
        <v>4825</v>
      </c>
      <c r="X3448" s="170" t="s">
        <v>160</v>
      </c>
      <c r="Y3448" s="171" t="s">
        <v>363</v>
      </c>
      <c r="Z3448" s="167" t="s">
        <v>989</v>
      </c>
      <c r="AA3448" s="176">
        <v>750</v>
      </c>
      <c r="AB3448" s="167" t="s">
        <v>11254</v>
      </c>
      <c r="AC3448" s="176">
        <v>750</v>
      </c>
      <c r="AD3448" s="167" t="s">
        <v>11254</v>
      </c>
      <c r="AE3448" s="176">
        <v>548.25</v>
      </c>
    </row>
    <row r="3449" spans="1:31">
      <c r="A3449" s="178">
        <v>108302566520</v>
      </c>
      <c r="B3449" s="166">
        <v>46175</v>
      </c>
      <c r="C3449" s="167" t="s">
        <v>3524</v>
      </c>
      <c r="D3449" s="167" t="s">
        <v>3525</v>
      </c>
      <c r="E3449" s="167" t="s">
        <v>3526</v>
      </c>
      <c r="F3449" s="167" t="s">
        <v>3501</v>
      </c>
      <c r="G3449" s="167" t="s">
        <v>3502</v>
      </c>
      <c r="H3449" s="168">
        <v>46176</v>
      </c>
      <c r="I3449" s="167"/>
      <c r="J3449" s="169">
        <v>26143</v>
      </c>
      <c r="K3449" s="167" t="s">
        <v>55</v>
      </c>
      <c r="L3449" s="169">
        <v>2</v>
      </c>
      <c r="M3449" s="167" t="s">
        <v>3513</v>
      </c>
      <c r="N3449" s="169">
        <v>9</v>
      </c>
      <c r="O3449" s="167" t="s">
        <v>3505</v>
      </c>
      <c r="P3449" s="167"/>
      <c r="Q3449" s="167" t="s">
        <v>3514</v>
      </c>
      <c r="R3449" s="167" t="s">
        <v>3528</v>
      </c>
      <c r="S3449" s="169">
        <v>1</v>
      </c>
      <c r="T3449" s="167" t="s">
        <v>3587</v>
      </c>
      <c r="U3449" s="169" t="s">
        <v>3588</v>
      </c>
      <c r="V3449" s="167" t="s">
        <v>7737</v>
      </c>
      <c r="W3449" s="167" t="s">
        <v>4825</v>
      </c>
      <c r="X3449" s="170" t="s">
        <v>160</v>
      </c>
      <c r="Y3449" s="171" t="s">
        <v>363</v>
      </c>
      <c r="Z3449" s="167" t="s">
        <v>989</v>
      </c>
      <c r="AA3449" s="176">
        <v>1000</v>
      </c>
      <c r="AB3449" s="167" t="s">
        <v>11254</v>
      </c>
      <c r="AC3449" s="176">
        <v>1000</v>
      </c>
      <c r="AD3449" s="167" t="s">
        <v>11254</v>
      </c>
      <c r="AE3449" s="176">
        <v>731</v>
      </c>
    </row>
    <row r="3450" spans="1:31">
      <c r="A3450" s="178">
        <v>108302854810</v>
      </c>
      <c r="B3450" s="166">
        <v>46176</v>
      </c>
      <c r="C3450" s="167" t="s">
        <v>3524</v>
      </c>
      <c r="D3450" s="167" t="s">
        <v>3525</v>
      </c>
      <c r="E3450" s="167" t="s">
        <v>3526</v>
      </c>
      <c r="F3450" s="167" t="s">
        <v>3501</v>
      </c>
      <c r="G3450" s="167" t="s">
        <v>3502</v>
      </c>
      <c r="H3450" s="168">
        <v>46177</v>
      </c>
      <c r="I3450" s="167"/>
      <c r="J3450" s="169">
        <v>26143</v>
      </c>
      <c r="K3450" s="167" t="s">
        <v>55</v>
      </c>
      <c r="L3450" s="169">
        <v>3</v>
      </c>
      <c r="M3450" s="167" t="s">
        <v>3513</v>
      </c>
      <c r="N3450" s="169">
        <v>54.3</v>
      </c>
      <c r="O3450" s="167" t="s">
        <v>3505</v>
      </c>
      <c r="P3450" s="167"/>
      <c r="Q3450" s="167" t="s">
        <v>3514</v>
      </c>
      <c r="R3450" s="167" t="s">
        <v>3528</v>
      </c>
      <c r="S3450" s="169">
        <v>1</v>
      </c>
      <c r="T3450" s="167" t="s">
        <v>3529</v>
      </c>
      <c r="U3450" s="169" t="s">
        <v>3530</v>
      </c>
      <c r="V3450" s="167" t="s">
        <v>7738</v>
      </c>
      <c r="W3450" s="167" t="s">
        <v>3593</v>
      </c>
      <c r="X3450" s="170" t="s">
        <v>160</v>
      </c>
      <c r="Y3450" s="171" t="s">
        <v>3250</v>
      </c>
      <c r="Z3450" s="167" t="s">
        <v>991</v>
      </c>
      <c r="AA3450" s="176">
        <v>3432</v>
      </c>
      <c r="AB3450" s="167" t="s">
        <v>11254</v>
      </c>
      <c r="AC3450" s="176">
        <v>3432</v>
      </c>
      <c r="AD3450" s="167" t="s">
        <v>11254</v>
      </c>
      <c r="AE3450" s="176">
        <v>178875.84</v>
      </c>
    </row>
    <row r="3451" spans="1:31">
      <c r="A3451" s="178">
        <v>108302881300</v>
      </c>
      <c r="B3451" s="166">
        <v>46176</v>
      </c>
      <c r="C3451" s="167" t="s">
        <v>3524</v>
      </c>
      <c r="D3451" s="167" t="s">
        <v>3525</v>
      </c>
      <c r="E3451" s="167" t="s">
        <v>3526</v>
      </c>
      <c r="F3451" s="167" t="s">
        <v>3501</v>
      </c>
      <c r="G3451" s="167" t="s">
        <v>3502</v>
      </c>
      <c r="H3451" s="168">
        <v>46177</v>
      </c>
      <c r="I3451" s="167"/>
      <c r="J3451" s="169">
        <v>26143</v>
      </c>
      <c r="K3451" s="167" t="s">
        <v>55</v>
      </c>
      <c r="L3451" s="169">
        <v>1</v>
      </c>
      <c r="M3451" s="167" t="s">
        <v>3513</v>
      </c>
      <c r="N3451" s="169">
        <v>0.9</v>
      </c>
      <c r="O3451" s="167" t="s">
        <v>3505</v>
      </c>
      <c r="P3451" s="167"/>
      <c r="Q3451" s="167" t="s">
        <v>3514</v>
      </c>
      <c r="R3451" s="167" t="s">
        <v>3528</v>
      </c>
      <c r="S3451" s="169">
        <v>1</v>
      </c>
      <c r="T3451" s="167" t="s">
        <v>3545</v>
      </c>
      <c r="U3451" s="169" t="s">
        <v>3546</v>
      </c>
      <c r="V3451" s="167" t="s">
        <v>6654</v>
      </c>
      <c r="W3451" s="167" t="s">
        <v>3626</v>
      </c>
      <c r="X3451" s="170" t="s">
        <v>157</v>
      </c>
      <c r="Y3451" s="171" t="s">
        <v>3251</v>
      </c>
      <c r="Z3451" s="167" t="s">
        <v>994</v>
      </c>
      <c r="AA3451" s="176">
        <v>5000</v>
      </c>
      <c r="AB3451" s="167" t="s">
        <v>11254</v>
      </c>
      <c r="AC3451" s="176">
        <v>5000</v>
      </c>
      <c r="AD3451" s="167" t="s">
        <v>11254</v>
      </c>
      <c r="AE3451" s="176">
        <v>950</v>
      </c>
    </row>
    <row r="3452" spans="1:31">
      <c r="A3452" s="178">
        <v>108302928860</v>
      </c>
      <c r="B3452" s="166">
        <v>46176</v>
      </c>
      <c r="C3452" s="167" t="s">
        <v>3524</v>
      </c>
      <c r="D3452" s="167" t="s">
        <v>3525</v>
      </c>
      <c r="E3452" s="167" t="s">
        <v>3526</v>
      </c>
      <c r="F3452" s="167" t="s">
        <v>3501</v>
      </c>
      <c r="G3452" s="167" t="s">
        <v>3502</v>
      </c>
      <c r="H3452" s="168">
        <v>46177</v>
      </c>
      <c r="I3452" s="167"/>
      <c r="J3452" s="169">
        <v>26143</v>
      </c>
      <c r="K3452" s="167" t="s">
        <v>55</v>
      </c>
      <c r="L3452" s="169">
        <v>1</v>
      </c>
      <c r="M3452" s="167" t="s">
        <v>3513</v>
      </c>
      <c r="N3452" s="169">
        <v>1.4</v>
      </c>
      <c r="O3452" s="167" t="s">
        <v>3505</v>
      </c>
      <c r="P3452" s="167"/>
      <c r="Q3452" s="167" t="s">
        <v>3527</v>
      </c>
      <c r="R3452" s="167" t="s">
        <v>3528</v>
      </c>
      <c r="S3452" s="169">
        <v>1</v>
      </c>
      <c r="T3452" s="167" t="s">
        <v>3529</v>
      </c>
      <c r="U3452" s="169" t="s">
        <v>3530</v>
      </c>
      <c r="V3452" s="167" t="s">
        <v>3795</v>
      </c>
      <c r="W3452" s="167" t="s">
        <v>3796</v>
      </c>
      <c r="X3452" s="170" t="s">
        <v>157</v>
      </c>
      <c r="Y3452" s="171" t="s">
        <v>350</v>
      </c>
      <c r="Z3452" s="167" t="s">
        <v>996</v>
      </c>
      <c r="AA3452" s="176">
        <v>2500</v>
      </c>
      <c r="AB3452" s="167" t="s">
        <v>11254</v>
      </c>
      <c r="AC3452" s="176">
        <v>2500</v>
      </c>
      <c r="AD3452" s="167" t="s">
        <v>11254</v>
      </c>
      <c r="AE3452" s="176">
        <v>17050</v>
      </c>
    </row>
    <row r="3453" spans="1:31">
      <c r="A3453" s="178">
        <v>108302952110</v>
      </c>
      <c r="B3453" s="166">
        <v>46176</v>
      </c>
      <c r="C3453" s="167" t="s">
        <v>3524</v>
      </c>
      <c r="D3453" s="167" t="s">
        <v>3525</v>
      </c>
      <c r="E3453" s="167" t="s">
        <v>3526</v>
      </c>
      <c r="F3453" s="167" t="s">
        <v>3501</v>
      </c>
      <c r="G3453" s="167" t="s">
        <v>3502</v>
      </c>
      <c r="H3453" s="168">
        <v>46176</v>
      </c>
      <c r="I3453" s="167"/>
      <c r="J3453" s="169">
        <v>26143</v>
      </c>
      <c r="K3453" s="167" t="s">
        <v>55</v>
      </c>
      <c r="L3453" s="169">
        <v>1</v>
      </c>
      <c r="M3453" s="167" t="s">
        <v>3513</v>
      </c>
      <c r="N3453" s="169">
        <v>5.2</v>
      </c>
      <c r="O3453" s="167" t="s">
        <v>3505</v>
      </c>
      <c r="P3453" s="167"/>
      <c r="Q3453" s="167" t="s">
        <v>3527</v>
      </c>
      <c r="R3453" s="167" t="s">
        <v>3528</v>
      </c>
      <c r="S3453" s="169">
        <v>1</v>
      </c>
      <c r="T3453" s="167" t="s">
        <v>3717</v>
      </c>
      <c r="U3453" s="169" t="s">
        <v>3718</v>
      </c>
      <c r="V3453" s="167" t="s">
        <v>6430</v>
      </c>
      <c r="W3453" s="167" t="s">
        <v>6431</v>
      </c>
      <c r="X3453" s="170" t="s">
        <v>3533</v>
      </c>
      <c r="Y3453" s="171" t="s">
        <v>369</v>
      </c>
      <c r="Z3453" s="167" t="s">
        <v>999</v>
      </c>
      <c r="AA3453" s="176">
        <v>2500</v>
      </c>
      <c r="AB3453" s="167" t="s">
        <v>11254</v>
      </c>
      <c r="AC3453" s="176">
        <v>2500</v>
      </c>
      <c r="AD3453" s="167" t="s">
        <v>11254</v>
      </c>
      <c r="AE3453" s="176">
        <v>1125</v>
      </c>
    </row>
    <row r="3454" spans="1:31">
      <c r="A3454" s="178">
        <v>108303077850</v>
      </c>
      <c r="B3454" s="166">
        <v>46176</v>
      </c>
      <c r="C3454" s="167" t="s">
        <v>3524</v>
      </c>
      <c r="D3454" s="167" t="s">
        <v>3525</v>
      </c>
      <c r="E3454" s="167" t="s">
        <v>3526</v>
      </c>
      <c r="F3454" s="167" t="s">
        <v>3501</v>
      </c>
      <c r="G3454" s="167" t="s">
        <v>3502</v>
      </c>
      <c r="H3454" s="168">
        <v>46177</v>
      </c>
      <c r="I3454" s="167"/>
      <c r="J3454" s="169">
        <v>26143</v>
      </c>
      <c r="K3454" s="167" t="s">
        <v>55</v>
      </c>
      <c r="L3454" s="169">
        <v>1</v>
      </c>
      <c r="M3454" s="167" t="s">
        <v>3513</v>
      </c>
      <c r="N3454" s="169">
        <v>0.5</v>
      </c>
      <c r="O3454" s="167" t="s">
        <v>3505</v>
      </c>
      <c r="P3454" s="167"/>
      <c r="Q3454" s="167" t="s">
        <v>3514</v>
      </c>
      <c r="R3454" s="167" t="s">
        <v>3528</v>
      </c>
      <c r="S3454" s="169">
        <v>3</v>
      </c>
      <c r="T3454" s="167" t="s">
        <v>3529</v>
      </c>
      <c r="U3454" s="169" t="s">
        <v>3530</v>
      </c>
      <c r="V3454" s="167" t="s">
        <v>7552</v>
      </c>
      <c r="W3454" s="167" t="s">
        <v>7553</v>
      </c>
      <c r="X3454" s="170" t="s">
        <v>165</v>
      </c>
      <c r="Y3454" s="171" t="s">
        <v>3252</v>
      </c>
      <c r="Z3454" s="167" t="s">
        <v>1001</v>
      </c>
      <c r="AA3454" s="176">
        <v>1246</v>
      </c>
      <c r="AB3454" s="167" t="s">
        <v>11254</v>
      </c>
      <c r="AC3454" s="176">
        <v>1246</v>
      </c>
      <c r="AD3454" s="167" t="s">
        <v>11254</v>
      </c>
      <c r="AE3454" s="176">
        <v>240.47800000000001</v>
      </c>
    </row>
    <row r="3455" spans="1:31">
      <c r="A3455" s="178">
        <v>108303077850</v>
      </c>
      <c r="B3455" s="166">
        <v>46176</v>
      </c>
      <c r="C3455" s="167" t="s">
        <v>3524</v>
      </c>
      <c r="D3455" s="167" t="s">
        <v>3525</v>
      </c>
      <c r="E3455" s="167" t="s">
        <v>3526</v>
      </c>
      <c r="F3455" s="167" t="s">
        <v>3501</v>
      </c>
      <c r="G3455" s="167" t="s">
        <v>3502</v>
      </c>
      <c r="H3455" s="168">
        <v>46177</v>
      </c>
      <c r="I3455" s="167"/>
      <c r="J3455" s="169">
        <v>26143</v>
      </c>
      <c r="K3455" s="167" t="s">
        <v>55</v>
      </c>
      <c r="L3455" s="169">
        <v>1</v>
      </c>
      <c r="M3455" s="167" t="s">
        <v>3513</v>
      </c>
      <c r="N3455" s="169">
        <v>0.5</v>
      </c>
      <c r="O3455" s="167" t="s">
        <v>3505</v>
      </c>
      <c r="P3455" s="167"/>
      <c r="Q3455" s="167" t="s">
        <v>3514</v>
      </c>
      <c r="R3455" s="167" t="s">
        <v>3528</v>
      </c>
      <c r="S3455" s="169">
        <v>2</v>
      </c>
      <c r="T3455" s="167" t="s">
        <v>3560</v>
      </c>
      <c r="U3455" s="169" t="s">
        <v>3561</v>
      </c>
      <c r="V3455" s="167" t="s">
        <v>6075</v>
      </c>
      <c r="W3455" s="167" t="s">
        <v>6076</v>
      </c>
      <c r="X3455" s="170" t="s">
        <v>165</v>
      </c>
      <c r="Y3455" s="171" t="s">
        <v>3252</v>
      </c>
      <c r="Z3455" s="167" t="s">
        <v>1001</v>
      </c>
      <c r="AA3455" s="176">
        <v>900</v>
      </c>
      <c r="AB3455" s="167" t="s">
        <v>11254</v>
      </c>
      <c r="AC3455" s="176">
        <v>900</v>
      </c>
      <c r="AD3455" s="167" t="s">
        <v>11254</v>
      </c>
      <c r="AE3455" s="176">
        <v>42.3</v>
      </c>
    </row>
    <row r="3456" spans="1:31">
      <c r="A3456" s="178">
        <v>108303077850</v>
      </c>
      <c r="B3456" s="166">
        <v>46176</v>
      </c>
      <c r="C3456" s="167" t="s">
        <v>3524</v>
      </c>
      <c r="D3456" s="167" t="s">
        <v>3525</v>
      </c>
      <c r="E3456" s="167" t="s">
        <v>3526</v>
      </c>
      <c r="F3456" s="167" t="s">
        <v>3501</v>
      </c>
      <c r="G3456" s="167" t="s">
        <v>3502</v>
      </c>
      <c r="H3456" s="168">
        <v>46177</v>
      </c>
      <c r="I3456" s="167"/>
      <c r="J3456" s="169">
        <v>26143</v>
      </c>
      <c r="K3456" s="167" t="s">
        <v>55</v>
      </c>
      <c r="L3456" s="169">
        <v>1</v>
      </c>
      <c r="M3456" s="167" t="s">
        <v>3513</v>
      </c>
      <c r="N3456" s="169">
        <v>0.5</v>
      </c>
      <c r="O3456" s="167" t="s">
        <v>3505</v>
      </c>
      <c r="P3456" s="167"/>
      <c r="Q3456" s="167" t="s">
        <v>3514</v>
      </c>
      <c r="R3456" s="167" t="s">
        <v>3528</v>
      </c>
      <c r="S3456" s="169">
        <v>1</v>
      </c>
      <c r="T3456" s="167" t="s">
        <v>3560</v>
      </c>
      <c r="U3456" s="169" t="s">
        <v>3561</v>
      </c>
      <c r="V3456" s="167" t="s">
        <v>7739</v>
      </c>
      <c r="W3456" s="167" t="s">
        <v>7740</v>
      </c>
      <c r="X3456" s="170" t="s">
        <v>165</v>
      </c>
      <c r="Y3456" s="171" t="s">
        <v>3252</v>
      </c>
      <c r="Z3456" s="167" t="s">
        <v>1001</v>
      </c>
      <c r="AA3456" s="176">
        <v>4000</v>
      </c>
      <c r="AB3456" s="167" t="s">
        <v>11254</v>
      </c>
      <c r="AC3456" s="176">
        <v>4000</v>
      </c>
      <c r="AD3456" s="167" t="s">
        <v>11254</v>
      </c>
      <c r="AE3456" s="176">
        <v>316</v>
      </c>
    </row>
    <row r="3457" spans="1:31">
      <c r="A3457" s="178">
        <v>108303110750</v>
      </c>
      <c r="B3457" s="166">
        <v>46176</v>
      </c>
      <c r="C3457" s="167" t="s">
        <v>3524</v>
      </c>
      <c r="D3457" s="167" t="s">
        <v>3525</v>
      </c>
      <c r="E3457" s="167" t="s">
        <v>3526</v>
      </c>
      <c r="F3457" s="167" t="s">
        <v>3501</v>
      </c>
      <c r="G3457" s="167" t="s">
        <v>3502</v>
      </c>
      <c r="H3457" s="168">
        <v>46176</v>
      </c>
      <c r="I3457" s="167"/>
      <c r="J3457" s="169">
        <v>26143</v>
      </c>
      <c r="K3457" s="167" t="s">
        <v>55</v>
      </c>
      <c r="L3457" s="169">
        <v>1</v>
      </c>
      <c r="M3457" s="167" t="s">
        <v>3513</v>
      </c>
      <c r="N3457" s="169">
        <v>0.5</v>
      </c>
      <c r="O3457" s="167" t="s">
        <v>3505</v>
      </c>
      <c r="P3457" s="167"/>
      <c r="Q3457" s="167" t="s">
        <v>3514</v>
      </c>
      <c r="R3457" s="167" t="s">
        <v>3528</v>
      </c>
      <c r="S3457" s="169">
        <v>1</v>
      </c>
      <c r="T3457" s="167" t="s">
        <v>3545</v>
      </c>
      <c r="U3457" s="169" t="s">
        <v>3546</v>
      </c>
      <c r="V3457" s="167" t="s">
        <v>7741</v>
      </c>
      <c r="W3457" s="167" t="s">
        <v>7742</v>
      </c>
      <c r="X3457" s="170" t="s">
        <v>157</v>
      </c>
      <c r="Y3457" s="171" t="s">
        <v>3253</v>
      </c>
      <c r="Z3457" s="167" t="s">
        <v>1003</v>
      </c>
      <c r="AA3457" s="176">
        <v>3000</v>
      </c>
      <c r="AB3457" s="167" t="s">
        <v>11254</v>
      </c>
      <c r="AC3457" s="176">
        <v>3000</v>
      </c>
      <c r="AD3457" s="167" t="s">
        <v>11254</v>
      </c>
      <c r="AE3457" s="176">
        <v>106.8</v>
      </c>
    </row>
    <row r="3458" spans="1:31">
      <c r="A3458" s="178">
        <v>108303401400</v>
      </c>
      <c r="B3458" s="166">
        <v>46176</v>
      </c>
      <c r="C3458" s="167" t="s">
        <v>3524</v>
      </c>
      <c r="D3458" s="167" t="s">
        <v>3525</v>
      </c>
      <c r="E3458" s="167" t="s">
        <v>3526</v>
      </c>
      <c r="F3458" s="167" t="s">
        <v>3501</v>
      </c>
      <c r="G3458" s="167" t="s">
        <v>3502</v>
      </c>
      <c r="H3458" s="168">
        <v>46177</v>
      </c>
      <c r="I3458" s="167"/>
      <c r="J3458" s="169">
        <v>26143</v>
      </c>
      <c r="K3458" s="167" t="s">
        <v>55</v>
      </c>
      <c r="L3458" s="169">
        <v>1</v>
      </c>
      <c r="M3458" s="167" t="s">
        <v>3513</v>
      </c>
      <c r="N3458" s="169">
        <v>7.4</v>
      </c>
      <c r="O3458" s="167" t="s">
        <v>3505</v>
      </c>
      <c r="P3458" s="167"/>
      <c r="Q3458" s="167" t="s">
        <v>3514</v>
      </c>
      <c r="R3458" s="167" t="s">
        <v>3528</v>
      </c>
      <c r="S3458" s="169">
        <v>1</v>
      </c>
      <c r="T3458" s="167" t="s">
        <v>3703</v>
      </c>
      <c r="U3458" s="169" t="s">
        <v>3704</v>
      </c>
      <c r="V3458" s="167" t="s">
        <v>4766</v>
      </c>
      <c r="W3458" s="167" t="s">
        <v>4767</v>
      </c>
      <c r="X3458" s="170" t="s">
        <v>157</v>
      </c>
      <c r="Y3458" s="171" t="s">
        <v>3254</v>
      </c>
      <c r="Z3458" s="167" t="s">
        <v>1005</v>
      </c>
      <c r="AA3458" s="176">
        <v>96</v>
      </c>
      <c r="AB3458" s="167" t="s">
        <v>11254</v>
      </c>
      <c r="AC3458" s="176">
        <v>96</v>
      </c>
      <c r="AD3458" s="167" t="s">
        <v>11254</v>
      </c>
      <c r="AE3458" s="176">
        <v>2016</v>
      </c>
    </row>
    <row r="3459" spans="1:31">
      <c r="A3459" s="178">
        <v>108303506730</v>
      </c>
      <c r="B3459" s="166">
        <v>46176</v>
      </c>
      <c r="C3459" s="167" t="s">
        <v>3524</v>
      </c>
      <c r="D3459" s="167" t="s">
        <v>3525</v>
      </c>
      <c r="E3459" s="167" t="s">
        <v>3526</v>
      </c>
      <c r="F3459" s="167" t="s">
        <v>3501</v>
      </c>
      <c r="G3459" s="167" t="s">
        <v>3502</v>
      </c>
      <c r="H3459" s="168">
        <v>46177</v>
      </c>
      <c r="I3459" s="167"/>
      <c r="J3459" s="169">
        <v>26143</v>
      </c>
      <c r="K3459" s="167" t="s">
        <v>55</v>
      </c>
      <c r="L3459" s="169">
        <v>1</v>
      </c>
      <c r="M3459" s="167" t="s">
        <v>3513</v>
      </c>
      <c r="N3459" s="169">
        <v>0.1</v>
      </c>
      <c r="O3459" s="167" t="s">
        <v>3505</v>
      </c>
      <c r="P3459" s="167"/>
      <c r="Q3459" s="167" t="s">
        <v>3514</v>
      </c>
      <c r="R3459" s="167" t="s">
        <v>3528</v>
      </c>
      <c r="S3459" s="169">
        <v>1</v>
      </c>
      <c r="T3459" s="167" t="s">
        <v>3560</v>
      </c>
      <c r="U3459" s="169" t="s">
        <v>3561</v>
      </c>
      <c r="V3459" s="167" t="s">
        <v>7743</v>
      </c>
      <c r="W3459" s="167" t="s">
        <v>7744</v>
      </c>
      <c r="X3459" s="170" t="s">
        <v>165</v>
      </c>
      <c r="Y3459" s="171" t="s">
        <v>3255</v>
      </c>
      <c r="Z3459" s="167" t="s">
        <v>1008</v>
      </c>
      <c r="AA3459" s="176">
        <v>1600</v>
      </c>
      <c r="AB3459" s="167" t="s">
        <v>11254</v>
      </c>
      <c r="AC3459" s="176">
        <v>1600</v>
      </c>
      <c r="AD3459" s="167" t="s">
        <v>11254</v>
      </c>
      <c r="AE3459" s="176">
        <v>5.44</v>
      </c>
    </row>
    <row r="3460" spans="1:31">
      <c r="A3460" s="178">
        <v>108303624330</v>
      </c>
      <c r="B3460" s="166">
        <v>46176</v>
      </c>
      <c r="C3460" s="167" t="s">
        <v>3524</v>
      </c>
      <c r="D3460" s="167" t="s">
        <v>3525</v>
      </c>
      <c r="E3460" s="167" t="s">
        <v>3526</v>
      </c>
      <c r="F3460" s="167" t="s">
        <v>3501</v>
      </c>
      <c r="G3460" s="167" t="s">
        <v>3502</v>
      </c>
      <c r="H3460" s="168">
        <v>46176</v>
      </c>
      <c r="I3460" s="167" t="s">
        <v>7745</v>
      </c>
      <c r="J3460" s="169">
        <v>26143</v>
      </c>
      <c r="K3460" s="167" t="s">
        <v>55</v>
      </c>
      <c r="L3460" s="169">
        <v>1</v>
      </c>
      <c r="M3460" s="167" t="s">
        <v>3513</v>
      </c>
      <c r="N3460" s="169">
        <v>0.9</v>
      </c>
      <c r="O3460" s="167" t="s">
        <v>3505</v>
      </c>
      <c r="P3460" s="167"/>
      <c r="Q3460" s="167" t="s">
        <v>3506</v>
      </c>
      <c r="R3460" s="167" t="s">
        <v>3528</v>
      </c>
      <c r="S3460" s="169">
        <v>2</v>
      </c>
      <c r="T3460" s="167" t="s">
        <v>3535</v>
      </c>
      <c r="U3460" s="169" t="s">
        <v>3536</v>
      </c>
      <c r="V3460" s="167" t="s">
        <v>7746</v>
      </c>
      <c r="W3460" s="167" t="s">
        <v>7747</v>
      </c>
      <c r="X3460" s="170" t="s">
        <v>165</v>
      </c>
      <c r="Y3460" s="171" t="s">
        <v>1011</v>
      </c>
      <c r="Z3460" s="167" t="s">
        <v>1012</v>
      </c>
      <c r="AA3460" s="176">
        <v>10000</v>
      </c>
      <c r="AB3460" s="167" t="s">
        <v>11254</v>
      </c>
      <c r="AC3460" s="176">
        <v>10000</v>
      </c>
      <c r="AD3460" s="167" t="s">
        <v>11254</v>
      </c>
      <c r="AE3460" s="176">
        <v>343</v>
      </c>
    </row>
    <row r="3461" spans="1:31">
      <c r="A3461" s="178">
        <v>108303624330</v>
      </c>
      <c r="B3461" s="166">
        <v>46176</v>
      </c>
      <c r="C3461" s="167" t="s">
        <v>3524</v>
      </c>
      <c r="D3461" s="167" t="s">
        <v>3525</v>
      </c>
      <c r="E3461" s="167" t="s">
        <v>3526</v>
      </c>
      <c r="F3461" s="167" t="s">
        <v>3501</v>
      </c>
      <c r="G3461" s="167" t="s">
        <v>3502</v>
      </c>
      <c r="H3461" s="168">
        <v>46176</v>
      </c>
      <c r="I3461" s="167" t="s">
        <v>7745</v>
      </c>
      <c r="J3461" s="169">
        <v>26143</v>
      </c>
      <c r="K3461" s="167" t="s">
        <v>55</v>
      </c>
      <c r="L3461" s="169">
        <v>1</v>
      </c>
      <c r="M3461" s="167" t="s">
        <v>3513</v>
      </c>
      <c r="N3461" s="169">
        <v>0.9</v>
      </c>
      <c r="O3461" s="167" t="s">
        <v>3505</v>
      </c>
      <c r="P3461" s="167"/>
      <c r="Q3461" s="167" t="s">
        <v>3506</v>
      </c>
      <c r="R3461" s="167" t="s">
        <v>3528</v>
      </c>
      <c r="S3461" s="169">
        <v>1</v>
      </c>
      <c r="T3461" s="167" t="s">
        <v>3971</v>
      </c>
      <c r="U3461" s="169" t="s">
        <v>3972</v>
      </c>
      <c r="V3461" s="167" t="s">
        <v>7748</v>
      </c>
      <c r="W3461" s="167" t="s">
        <v>6454</v>
      </c>
      <c r="X3461" s="170" t="s">
        <v>159</v>
      </c>
      <c r="Y3461" s="171" t="s">
        <v>1011</v>
      </c>
      <c r="Z3461" s="167" t="s">
        <v>1012</v>
      </c>
      <c r="AA3461" s="176">
        <v>9000</v>
      </c>
      <c r="AB3461" s="167" t="s">
        <v>11254</v>
      </c>
      <c r="AC3461" s="176">
        <v>9000</v>
      </c>
      <c r="AD3461" s="167" t="s">
        <v>11254</v>
      </c>
      <c r="AE3461" s="176">
        <v>423.9</v>
      </c>
    </row>
    <row r="3462" spans="1:31">
      <c r="A3462" s="178">
        <v>108303630150</v>
      </c>
      <c r="B3462" s="166">
        <v>46176</v>
      </c>
      <c r="C3462" s="167" t="s">
        <v>3524</v>
      </c>
      <c r="D3462" s="167" t="s">
        <v>3525</v>
      </c>
      <c r="E3462" s="167" t="s">
        <v>3526</v>
      </c>
      <c r="F3462" s="167" t="s">
        <v>3501</v>
      </c>
      <c r="G3462" s="167" t="s">
        <v>3502</v>
      </c>
      <c r="H3462" s="168">
        <v>46177</v>
      </c>
      <c r="I3462" s="167"/>
      <c r="J3462" s="169">
        <v>26143</v>
      </c>
      <c r="K3462" s="167" t="s">
        <v>55</v>
      </c>
      <c r="L3462" s="169">
        <v>1</v>
      </c>
      <c r="M3462" s="167" t="s">
        <v>3513</v>
      </c>
      <c r="N3462" s="169">
        <v>0.8</v>
      </c>
      <c r="O3462" s="167" t="s">
        <v>3505</v>
      </c>
      <c r="P3462" s="167"/>
      <c r="Q3462" s="167" t="s">
        <v>3514</v>
      </c>
      <c r="R3462" s="167" t="s">
        <v>3528</v>
      </c>
      <c r="S3462" s="169">
        <v>1</v>
      </c>
      <c r="T3462" s="167" t="s">
        <v>3529</v>
      </c>
      <c r="U3462" s="169" t="s">
        <v>3530</v>
      </c>
      <c r="V3462" s="167" t="s">
        <v>4427</v>
      </c>
      <c r="W3462" s="167" t="s">
        <v>4428</v>
      </c>
      <c r="X3462" s="170" t="s">
        <v>157</v>
      </c>
      <c r="Y3462" s="171" t="s">
        <v>3256</v>
      </c>
      <c r="Z3462" s="167" t="s">
        <v>1014</v>
      </c>
      <c r="AA3462" s="176">
        <v>9000</v>
      </c>
      <c r="AB3462" s="167" t="s">
        <v>11254</v>
      </c>
      <c r="AC3462" s="176">
        <v>9000</v>
      </c>
      <c r="AD3462" s="167" t="s">
        <v>11254</v>
      </c>
      <c r="AE3462" s="176">
        <v>990</v>
      </c>
    </row>
    <row r="3463" spans="1:31">
      <c r="A3463" s="178">
        <v>108303774130</v>
      </c>
      <c r="B3463" s="166">
        <v>46176</v>
      </c>
      <c r="C3463" s="167" t="s">
        <v>3524</v>
      </c>
      <c r="D3463" s="167" t="s">
        <v>3525</v>
      </c>
      <c r="E3463" s="167" t="s">
        <v>3526</v>
      </c>
      <c r="F3463" s="167" t="s">
        <v>3501</v>
      </c>
      <c r="G3463" s="167" t="s">
        <v>3502</v>
      </c>
      <c r="H3463" s="168">
        <v>46176</v>
      </c>
      <c r="I3463" s="167"/>
      <c r="J3463" s="169">
        <v>26143</v>
      </c>
      <c r="K3463" s="167" t="s">
        <v>55</v>
      </c>
      <c r="L3463" s="169">
        <v>3</v>
      </c>
      <c r="M3463" s="167" t="s">
        <v>3513</v>
      </c>
      <c r="N3463" s="169">
        <v>13.2</v>
      </c>
      <c r="O3463" s="167" t="s">
        <v>3505</v>
      </c>
      <c r="P3463" s="167"/>
      <c r="Q3463" s="167" t="s">
        <v>3527</v>
      </c>
      <c r="R3463" s="167" t="s">
        <v>3528</v>
      </c>
      <c r="S3463" s="169">
        <v>6</v>
      </c>
      <c r="T3463" s="167" t="s">
        <v>3529</v>
      </c>
      <c r="U3463" s="169" t="s">
        <v>3530</v>
      </c>
      <c r="V3463" s="167" t="s">
        <v>7749</v>
      </c>
      <c r="W3463" s="167" t="s">
        <v>3951</v>
      </c>
      <c r="X3463" s="170" t="s">
        <v>157</v>
      </c>
      <c r="Y3463" s="171" t="s">
        <v>408</v>
      </c>
      <c r="Z3463" s="167" t="s">
        <v>1016</v>
      </c>
      <c r="AA3463" s="176">
        <v>9000</v>
      </c>
      <c r="AB3463" s="167" t="s">
        <v>11254</v>
      </c>
      <c r="AC3463" s="176">
        <v>9000</v>
      </c>
      <c r="AD3463" s="167" t="s">
        <v>11254</v>
      </c>
      <c r="AE3463" s="176">
        <v>810</v>
      </c>
    </row>
    <row r="3464" spans="1:31">
      <c r="A3464" s="178">
        <v>108303774130</v>
      </c>
      <c r="B3464" s="166">
        <v>46176</v>
      </c>
      <c r="C3464" s="167" t="s">
        <v>3524</v>
      </c>
      <c r="D3464" s="167" t="s">
        <v>3525</v>
      </c>
      <c r="E3464" s="167" t="s">
        <v>3526</v>
      </c>
      <c r="F3464" s="167" t="s">
        <v>3501</v>
      </c>
      <c r="G3464" s="167" t="s">
        <v>3502</v>
      </c>
      <c r="H3464" s="168">
        <v>46176</v>
      </c>
      <c r="I3464" s="167"/>
      <c r="J3464" s="169">
        <v>26143</v>
      </c>
      <c r="K3464" s="167" t="s">
        <v>55</v>
      </c>
      <c r="L3464" s="169">
        <v>3</v>
      </c>
      <c r="M3464" s="167" t="s">
        <v>3513</v>
      </c>
      <c r="N3464" s="169">
        <v>13.2</v>
      </c>
      <c r="O3464" s="167" t="s">
        <v>3505</v>
      </c>
      <c r="P3464" s="167"/>
      <c r="Q3464" s="167" t="s">
        <v>3527</v>
      </c>
      <c r="R3464" s="167" t="s">
        <v>3528</v>
      </c>
      <c r="S3464" s="169">
        <v>5</v>
      </c>
      <c r="T3464" s="167" t="s">
        <v>3529</v>
      </c>
      <c r="U3464" s="169" t="s">
        <v>3530</v>
      </c>
      <c r="V3464" s="167" t="s">
        <v>7749</v>
      </c>
      <c r="W3464" s="167" t="s">
        <v>3951</v>
      </c>
      <c r="X3464" s="170" t="s">
        <v>157</v>
      </c>
      <c r="Y3464" s="171" t="s">
        <v>408</v>
      </c>
      <c r="Z3464" s="167" t="s">
        <v>1016</v>
      </c>
      <c r="AA3464" s="176">
        <v>9000</v>
      </c>
      <c r="AB3464" s="167" t="s">
        <v>11254</v>
      </c>
      <c r="AC3464" s="176">
        <v>9000</v>
      </c>
      <c r="AD3464" s="167" t="s">
        <v>11254</v>
      </c>
      <c r="AE3464" s="176">
        <v>810</v>
      </c>
    </row>
    <row r="3465" spans="1:31">
      <c r="A3465" s="178">
        <v>108303774130</v>
      </c>
      <c r="B3465" s="166">
        <v>46176</v>
      </c>
      <c r="C3465" s="167" t="s">
        <v>3524</v>
      </c>
      <c r="D3465" s="167" t="s">
        <v>3525</v>
      </c>
      <c r="E3465" s="167" t="s">
        <v>3526</v>
      </c>
      <c r="F3465" s="167" t="s">
        <v>3501</v>
      </c>
      <c r="G3465" s="167" t="s">
        <v>3502</v>
      </c>
      <c r="H3465" s="168">
        <v>46176</v>
      </c>
      <c r="I3465" s="167"/>
      <c r="J3465" s="169">
        <v>26143</v>
      </c>
      <c r="K3465" s="167" t="s">
        <v>55</v>
      </c>
      <c r="L3465" s="169">
        <v>3</v>
      </c>
      <c r="M3465" s="167" t="s">
        <v>3513</v>
      </c>
      <c r="N3465" s="169">
        <v>13.2</v>
      </c>
      <c r="O3465" s="167" t="s">
        <v>3505</v>
      </c>
      <c r="P3465" s="167"/>
      <c r="Q3465" s="167" t="s">
        <v>3527</v>
      </c>
      <c r="R3465" s="167" t="s">
        <v>3528</v>
      </c>
      <c r="S3465" s="169">
        <v>4</v>
      </c>
      <c r="T3465" s="167" t="s">
        <v>3529</v>
      </c>
      <c r="U3465" s="169" t="s">
        <v>3530</v>
      </c>
      <c r="V3465" s="167" t="s">
        <v>4222</v>
      </c>
      <c r="W3465" s="167" t="s">
        <v>4223</v>
      </c>
      <c r="X3465" s="170" t="s">
        <v>157</v>
      </c>
      <c r="Y3465" s="171" t="s">
        <v>408</v>
      </c>
      <c r="Z3465" s="167" t="s">
        <v>1016</v>
      </c>
      <c r="AA3465" s="176">
        <v>3000</v>
      </c>
      <c r="AB3465" s="167" t="s">
        <v>11254</v>
      </c>
      <c r="AC3465" s="176">
        <v>3000</v>
      </c>
      <c r="AD3465" s="167" t="s">
        <v>11254</v>
      </c>
      <c r="AE3465" s="176">
        <v>1350</v>
      </c>
    </row>
    <row r="3466" spans="1:31">
      <c r="A3466" s="178">
        <v>108303774130</v>
      </c>
      <c r="B3466" s="166">
        <v>46176</v>
      </c>
      <c r="C3466" s="167" t="s">
        <v>3524</v>
      </c>
      <c r="D3466" s="167" t="s">
        <v>3525</v>
      </c>
      <c r="E3466" s="167" t="s">
        <v>3526</v>
      </c>
      <c r="F3466" s="167" t="s">
        <v>3501</v>
      </c>
      <c r="G3466" s="167" t="s">
        <v>3502</v>
      </c>
      <c r="H3466" s="168">
        <v>46176</v>
      </c>
      <c r="I3466" s="167"/>
      <c r="J3466" s="169">
        <v>26143</v>
      </c>
      <c r="K3466" s="167" t="s">
        <v>55</v>
      </c>
      <c r="L3466" s="169">
        <v>3</v>
      </c>
      <c r="M3466" s="167" t="s">
        <v>3513</v>
      </c>
      <c r="N3466" s="169">
        <v>13.2</v>
      </c>
      <c r="O3466" s="167" t="s">
        <v>3505</v>
      </c>
      <c r="P3466" s="167"/>
      <c r="Q3466" s="167" t="s">
        <v>3527</v>
      </c>
      <c r="R3466" s="167" t="s">
        <v>3528</v>
      </c>
      <c r="S3466" s="169">
        <v>3</v>
      </c>
      <c r="T3466" s="167" t="s">
        <v>3529</v>
      </c>
      <c r="U3466" s="169" t="s">
        <v>3530</v>
      </c>
      <c r="V3466" s="167" t="s">
        <v>4222</v>
      </c>
      <c r="W3466" s="167" t="s">
        <v>4223</v>
      </c>
      <c r="X3466" s="170" t="s">
        <v>157</v>
      </c>
      <c r="Y3466" s="171" t="s">
        <v>408</v>
      </c>
      <c r="Z3466" s="167" t="s">
        <v>1016</v>
      </c>
      <c r="AA3466" s="176">
        <v>12000</v>
      </c>
      <c r="AB3466" s="167" t="s">
        <v>11254</v>
      </c>
      <c r="AC3466" s="176">
        <v>12000</v>
      </c>
      <c r="AD3466" s="167" t="s">
        <v>11254</v>
      </c>
      <c r="AE3466" s="176">
        <v>5400</v>
      </c>
    </row>
    <row r="3467" spans="1:31">
      <c r="A3467" s="178">
        <v>108303774130</v>
      </c>
      <c r="B3467" s="166">
        <v>46176</v>
      </c>
      <c r="C3467" s="167" t="s">
        <v>3524</v>
      </c>
      <c r="D3467" s="167" t="s">
        <v>3525</v>
      </c>
      <c r="E3467" s="167" t="s">
        <v>3526</v>
      </c>
      <c r="F3467" s="167" t="s">
        <v>3501</v>
      </c>
      <c r="G3467" s="167" t="s">
        <v>3502</v>
      </c>
      <c r="H3467" s="168">
        <v>46176</v>
      </c>
      <c r="I3467" s="167"/>
      <c r="J3467" s="169">
        <v>26143</v>
      </c>
      <c r="K3467" s="167" t="s">
        <v>55</v>
      </c>
      <c r="L3467" s="169">
        <v>3</v>
      </c>
      <c r="M3467" s="167" t="s">
        <v>3513</v>
      </c>
      <c r="N3467" s="169">
        <v>13.2</v>
      </c>
      <c r="O3467" s="167" t="s">
        <v>3505</v>
      </c>
      <c r="P3467" s="167"/>
      <c r="Q3467" s="167" t="s">
        <v>3527</v>
      </c>
      <c r="R3467" s="167" t="s">
        <v>3528</v>
      </c>
      <c r="S3467" s="169">
        <v>2</v>
      </c>
      <c r="T3467" s="167" t="s">
        <v>3529</v>
      </c>
      <c r="U3467" s="169" t="s">
        <v>3530</v>
      </c>
      <c r="V3467" s="167" t="s">
        <v>4222</v>
      </c>
      <c r="W3467" s="167" t="s">
        <v>4223</v>
      </c>
      <c r="X3467" s="170" t="s">
        <v>157</v>
      </c>
      <c r="Y3467" s="171" t="s">
        <v>408</v>
      </c>
      <c r="Z3467" s="167" t="s">
        <v>1016</v>
      </c>
      <c r="AA3467" s="176">
        <v>9000</v>
      </c>
      <c r="AB3467" s="167" t="s">
        <v>11254</v>
      </c>
      <c r="AC3467" s="176">
        <v>9000</v>
      </c>
      <c r="AD3467" s="167" t="s">
        <v>11254</v>
      </c>
      <c r="AE3467" s="176">
        <v>4050</v>
      </c>
    </row>
    <row r="3468" spans="1:31">
      <c r="A3468" s="178">
        <v>108303774130</v>
      </c>
      <c r="B3468" s="166">
        <v>46176</v>
      </c>
      <c r="C3468" s="167" t="s">
        <v>3524</v>
      </c>
      <c r="D3468" s="167" t="s">
        <v>3525</v>
      </c>
      <c r="E3468" s="167" t="s">
        <v>3526</v>
      </c>
      <c r="F3468" s="167" t="s">
        <v>3501</v>
      </c>
      <c r="G3468" s="167" t="s">
        <v>3502</v>
      </c>
      <c r="H3468" s="168">
        <v>46176</v>
      </c>
      <c r="I3468" s="167"/>
      <c r="J3468" s="169">
        <v>26143</v>
      </c>
      <c r="K3468" s="167" t="s">
        <v>55</v>
      </c>
      <c r="L3468" s="169">
        <v>3</v>
      </c>
      <c r="M3468" s="167" t="s">
        <v>3513</v>
      </c>
      <c r="N3468" s="169">
        <v>13.2</v>
      </c>
      <c r="O3468" s="167" t="s">
        <v>3505</v>
      </c>
      <c r="P3468" s="167"/>
      <c r="Q3468" s="167" t="s">
        <v>3527</v>
      </c>
      <c r="R3468" s="167" t="s">
        <v>3528</v>
      </c>
      <c r="S3468" s="169">
        <v>1</v>
      </c>
      <c r="T3468" s="167" t="s">
        <v>3529</v>
      </c>
      <c r="U3468" s="169" t="s">
        <v>3530</v>
      </c>
      <c r="V3468" s="167" t="s">
        <v>7749</v>
      </c>
      <c r="W3468" s="167" t="s">
        <v>3951</v>
      </c>
      <c r="X3468" s="170" t="s">
        <v>157</v>
      </c>
      <c r="Y3468" s="171" t="s">
        <v>408</v>
      </c>
      <c r="Z3468" s="167" t="s">
        <v>1016</v>
      </c>
      <c r="AA3468" s="176">
        <v>12000</v>
      </c>
      <c r="AB3468" s="167" t="s">
        <v>11254</v>
      </c>
      <c r="AC3468" s="176">
        <v>12000</v>
      </c>
      <c r="AD3468" s="167" t="s">
        <v>11254</v>
      </c>
      <c r="AE3468" s="176">
        <v>1080</v>
      </c>
    </row>
    <row r="3469" spans="1:31">
      <c r="A3469" s="178">
        <v>108303853340</v>
      </c>
      <c r="B3469" s="166">
        <v>46176</v>
      </c>
      <c r="C3469" s="167" t="s">
        <v>3524</v>
      </c>
      <c r="D3469" s="167" t="s">
        <v>3525</v>
      </c>
      <c r="E3469" s="167" t="s">
        <v>3526</v>
      </c>
      <c r="F3469" s="167" t="s">
        <v>3501</v>
      </c>
      <c r="G3469" s="167" t="s">
        <v>3502</v>
      </c>
      <c r="H3469" s="168">
        <v>46176</v>
      </c>
      <c r="I3469" s="167"/>
      <c r="J3469" s="169">
        <v>26143</v>
      </c>
      <c r="K3469" s="167" t="s">
        <v>55</v>
      </c>
      <c r="L3469" s="169">
        <v>2</v>
      </c>
      <c r="M3469" s="167" t="s">
        <v>3513</v>
      </c>
      <c r="N3469" s="169">
        <v>10.4</v>
      </c>
      <c r="O3469" s="167" t="s">
        <v>3505</v>
      </c>
      <c r="P3469" s="167"/>
      <c r="Q3469" s="167" t="s">
        <v>3527</v>
      </c>
      <c r="R3469" s="167" t="s">
        <v>3528</v>
      </c>
      <c r="S3469" s="169">
        <v>1</v>
      </c>
      <c r="T3469" s="167" t="s">
        <v>7750</v>
      </c>
      <c r="U3469" s="169" t="s">
        <v>5916</v>
      </c>
      <c r="V3469" s="167" t="s">
        <v>7751</v>
      </c>
      <c r="W3469" s="167" t="s">
        <v>7752</v>
      </c>
      <c r="X3469" s="170" t="s">
        <v>160</v>
      </c>
      <c r="Y3469" s="171" t="s">
        <v>403</v>
      </c>
      <c r="Z3469" s="167" t="s">
        <v>1018</v>
      </c>
      <c r="AA3469" s="176">
        <v>2500</v>
      </c>
      <c r="AB3469" s="167" t="s">
        <v>11254</v>
      </c>
      <c r="AC3469" s="176">
        <v>2500</v>
      </c>
      <c r="AD3469" s="167" t="s">
        <v>11254</v>
      </c>
      <c r="AE3469" s="176">
        <v>3925</v>
      </c>
    </row>
    <row r="3470" spans="1:31">
      <c r="A3470" s="178">
        <v>108303962800</v>
      </c>
      <c r="B3470" s="166">
        <v>46176</v>
      </c>
      <c r="C3470" s="167" t="s">
        <v>3524</v>
      </c>
      <c r="D3470" s="167" t="s">
        <v>3525</v>
      </c>
      <c r="E3470" s="167" t="s">
        <v>3526</v>
      </c>
      <c r="F3470" s="167" t="s">
        <v>3501</v>
      </c>
      <c r="G3470" s="167" t="s">
        <v>3502</v>
      </c>
      <c r="H3470" s="168">
        <v>46176</v>
      </c>
      <c r="I3470" s="167"/>
      <c r="J3470" s="169">
        <v>26143</v>
      </c>
      <c r="K3470" s="167" t="s">
        <v>55</v>
      </c>
      <c r="L3470" s="169">
        <v>1</v>
      </c>
      <c r="M3470" s="167" t="s">
        <v>3513</v>
      </c>
      <c r="N3470" s="169">
        <v>5.8</v>
      </c>
      <c r="O3470" s="167" t="s">
        <v>3505</v>
      </c>
      <c r="P3470" s="167"/>
      <c r="Q3470" s="167" t="s">
        <v>3527</v>
      </c>
      <c r="R3470" s="167" t="s">
        <v>3528</v>
      </c>
      <c r="S3470" s="169">
        <v>1</v>
      </c>
      <c r="T3470" s="167" t="s">
        <v>3529</v>
      </c>
      <c r="U3470" s="169" t="s">
        <v>3530</v>
      </c>
      <c r="V3470" s="167" t="s">
        <v>3669</v>
      </c>
      <c r="W3470" s="167" t="s">
        <v>3670</v>
      </c>
      <c r="X3470" s="170" t="s">
        <v>157</v>
      </c>
      <c r="Y3470" s="171" t="s">
        <v>409</v>
      </c>
      <c r="Z3470" s="167" t="s">
        <v>1020</v>
      </c>
      <c r="AA3470" s="176">
        <v>600</v>
      </c>
      <c r="AB3470" s="167" t="s">
        <v>11254</v>
      </c>
      <c r="AC3470" s="176">
        <v>600</v>
      </c>
      <c r="AD3470" s="167" t="s">
        <v>11254</v>
      </c>
      <c r="AE3470" s="176">
        <v>61584</v>
      </c>
    </row>
    <row r="3471" spans="1:31">
      <c r="A3471" s="178">
        <v>108304051660</v>
      </c>
      <c r="B3471" s="166">
        <v>46176</v>
      </c>
      <c r="C3471" s="167" t="s">
        <v>3524</v>
      </c>
      <c r="D3471" s="167" t="s">
        <v>3525</v>
      </c>
      <c r="E3471" s="167" t="s">
        <v>3526</v>
      </c>
      <c r="F3471" s="167" t="s">
        <v>3501</v>
      </c>
      <c r="G3471" s="167" t="s">
        <v>3502</v>
      </c>
      <c r="H3471" s="168">
        <v>46177</v>
      </c>
      <c r="I3471" s="167"/>
      <c r="J3471" s="169">
        <v>26143</v>
      </c>
      <c r="K3471" s="167" t="s">
        <v>55</v>
      </c>
      <c r="L3471" s="169">
        <v>1</v>
      </c>
      <c r="M3471" s="167" t="s">
        <v>3513</v>
      </c>
      <c r="N3471" s="169">
        <v>1.1000000000000001</v>
      </c>
      <c r="O3471" s="167" t="s">
        <v>3505</v>
      </c>
      <c r="P3471" s="167"/>
      <c r="Q3471" s="167" t="s">
        <v>3514</v>
      </c>
      <c r="R3471" s="167" t="s">
        <v>3528</v>
      </c>
      <c r="S3471" s="169">
        <v>1</v>
      </c>
      <c r="T3471" s="167" t="s">
        <v>3545</v>
      </c>
      <c r="U3471" s="169" t="s">
        <v>3546</v>
      </c>
      <c r="V3471" s="167" t="s">
        <v>6654</v>
      </c>
      <c r="W3471" s="167" t="s">
        <v>3626</v>
      </c>
      <c r="X3471" s="170" t="s">
        <v>157</v>
      </c>
      <c r="Y3471" s="171" t="s">
        <v>3257</v>
      </c>
      <c r="Z3471" s="167" t="s">
        <v>1023</v>
      </c>
      <c r="AA3471" s="176">
        <v>5000</v>
      </c>
      <c r="AB3471" s="167" t="s">
        <v>11254</v>
      </c>
      <c r="AC3471" s="176">
        <v>5000</v>
      </c>
      <c r="AD3471" s="167" t="s">
        <v>11254</v>
      </c>
      <c r="AE3471" s="176">
        <v>950</v>
      </c>
    </row>
    <row r="3472" spans="1:31">
      <c r="A3472" s="178">
        <v>108304057410</v>
      </c>
      <c r="B3472" s="166">
        <v>46176</v>
      </c>
      <c r="C3472" s="167" t="s">
        <v>3524</v>
      </c>
      <c r="D3472" s="167" t="s">
        <v>3525</v>
      </c>
      <c r="E3472" s="167" t="s">
        <v>3526</v>
      </c>
      <c r="F3472" s="167" t="s">
        <v>3501</v>
      </c>
      <c r="G3472" s="167" t="s">
        <v>3502</v>
      </c>
      <c r="H3472" s="168">
        <v>46176</v>
      </c>
      <c r="I3472" s="167"/>
      <c r="J3472" s="169">
        <v>26143</v>
      </c>
      <c r="K3472" s="167" t="s">
        <v>55</v>
      </c>
      <c r="L3472" s="169">
        <v>1</v>
      </c>
      <c r="M3472" s="167" t="s">
        <v>3513</v>
      </c>
      <c r="N3472" s="169">
        <v>39.5</v>
      </c>
      <c r="O3472" s="167" t="s">
        <v>3505</v>
      </c>
      <c r="P3472" s="167"/>
      <c r="Q3472" s="167" t="s">
        <v>3514</v>
      </c>
      <c r="R3472" s="167" t="s">
        <v>3528</v>
      </c>
      <c r="S3472" s="169">
        <v>1</v>
      </c>
      <c r="T3472" s="167" t="s">
        <v>3529</v>
      </c>
      <c r="U3472" s="169" t="s">
        <v>3530</v>
      </c>
      <c r="V3472" s="167" t="s">
        <v>7753</v>
      </c>
      <c r="W3472" s="167" t="s">
        <v>6493</v>
      </c>
      <c r="X3472" s="170" t="s">
        <v>160</v>
      </c>
      <c r="Y3472" s="171" t="s">
        <v>3258</v>
      </c>
      <c r="Z3472" s="167" t="s">
        <v>1025</v>
      </c>
      <c r="AA3472" s="176">
        <v>2200</v>
      </c>
      <c r="AB3472" s="167" t="s">
        <v>11254</v>
      </c>
      <c r="AC3472" s="176">
        <v>2200</v>
      </c>
      <c r="AD3472" s="167" t="s">
        <v>11254</v>
      </c>
      <c r="AE3472" s="176">
        <v>47938</v>
      </c>
    </row>
    <row r="3473" spans="1:31">
      <c r="A3473" s="178">
        <v>108304127630</v>
      </c>
      <c r="B3473" s="166">
        <v>46176</v>
      </c>
      <c r="C3473" s="167" t="s">
        <v>3524</v>
      </c>
      <c r="D3473" s="167" t="s">
        <v>3525</v>
      </c>
      <c r="E3473" s="167" t="s">
        <v>3526</v>
      </c>
      <c r="F3473" s="167" t="s">
        <v>3501</v>
      </c>
      <c r="G3473" s="167" t="s">
        <v>3502</v>
      </c>
      <c r="H3473" s="168">
        <v>46176</v>
      </c>
      <c r="I3473" s="167"/>
      <c r="J3473" s="169">
        <v>26143</v>
      </c>
      <c r="K3473" s="167" t="s">
        <v>55</v>
      </c>
      <c r="L3473" s="169">
        <v>1</v>
      </c>
      <c r="M3473" s="167" t="s">
        <v>3513</v>
      </c>
      <c r="N3473" s="169">
        <v>15.8</v>
      </c>
      <c r="O3473" s="167" t="s">
        <v>3505</v>
      </c>
      <c r="P3473" s="167"/>
      <c r="Q3473" s="167" t="s">
        <v>3527</v>
      </c>
      <c r="R3473" s="167" t="s">
        <v>3528</v>
      </c>
      <c r="S3473" s="169">
        <v>5</v>
      </c>
      <c r="T3473" s="167" t="s">
        <v>3717</v>
      </c>
      <c r="U3473" s="169" t="s">
        <v>3718</v>
      </c>
      <c r="V3473" s="167" t="s">
        <v>7754</v>
      </c>
      <c r="W3473" s="167" t="s">
        <v>7755</v>
      </c>
      <c r="X3473" s="170" t="s">
        <v>3533</v>
      </c>
      <c r="Y3473" s="171" t="s">
        <v>396</v>
      </c>
      <c r="Z3473" s="167" t="s">
        <v>1028</v>
      </c>
      <c r="AA3473" s="176">
        <v>1600</v>
      </c>
      <c r="AB3473" s="167" t="s">
        <v>11254</v>
      </c>
      <c r="AC3473" s="176">
        <v>1600</v>
      </c>
      <c r="AD3473" s="167" t="s">
        <v>11254</v>
      </c>
      <c r="AE3473" s="176">
        <v>560</v>
      </c>
    </row>
    <row r="3474" spans="1:31">
      <c r="A3474" s="178">
        <v>108304127630</v>
      </c>
      <c r="B3474" s="166">
        <v>46176</v>
      </c>
      <c r="C3474" s="167" t="s">
        <v>3524</v>
      </c>
      <c r="D3474" s="167" t="s">
        <v>3525</v>
      </c>
      <c r="E3474" s="167" t="s">
        <v>3526</v>
      </c>
      <c r="F3474" s="167" t="s">
        <v>3501</v>
      </c>
      <c r="G3474" s="167" t="s">
        <v>3502</v>
      </c>
      <c r="H3474" s="168">
        <v>46176</v>
      </c>
      <c r="I3474" s="167"/>
      <c r="J3474" s="169">
        <v>26143</v>
      </c>
      <c r="K3474" s="167" t="s">
        <v>55</v>
      </c>
      <c r="L3474" s="169">
        <v>1</v>
      </c>
      <c r="M3474" s="167" t="s">
        <v>3513</v>
      </c>
      <c r="N3474" s="169">
        <v>15.8</v>
      </c>
      <c r="O3474" s="167" t="s">
        <v>3505</v>
      </c>
      <c r="P3474" s="167"/>
      <c r="Q3474" s="167" t="s">
        <v>3527</v>
      </c>
      <c r="R3474" s="167" t="s">
        <v>3528</v>
      </c>
      <c r="S3474" s="169">
        <v>4</v>
      </c>
      <c r="T3474" s="167" t="s">
        <v>3717</v>
      </c>
      <c r="U3474" s="169" t="s">
        <v>3718</v>
      </c>
      <c r="V3474" s="167" t="s">
        <v>7756</v>
      </c>
      <c r="W3474" s="167" t="s">
        <v>7757</v>
      </c>
      <c r="X3474" s="170" t="s">
        <v>3533</v>
      </c>
      <c r="Y3474" s="171" t="s">
        <v>396</v>
      </c>
      <c r="Z3474" s="167" t="s">
        <v>1028</v>
      </c>
      <c r="AA3474" s="176">
        <v>2100</v>
      </c>
      <c r="AB3474" s="167" t="s">
        <v>11254</v>
      </c>
      <c r="AC3474" s="176">
        <v>2100</v>
      </c>
      <c r="AD3474" s="167" t="s">
        <v>11254</v>
      </c>
      <c r="AE3474" s="176">
        <v>1974</v>
      </c>
    </row>
    <row r="3475" spans="1:31">
      <c r="A3475" s="178">
        <v>108304127630</v>
      </c>
      <c r="B3475" s="166">
        <v>46176</v>
      </c>
      <c r="C3475" s="167" t="s">
        <v>3524</v>
      </c>
      <c r="D3475" s="167" t="s">
        <v>3525</v>
      </c>
      <c r="E3475" s="167" t="s">
        <v>3526</v>
      </c>
      <c r="F3475" s="167" t="s">
        <v>3501</v>
      </c>
      <c r="G3475" s="167" t="s">
        <v>3502</v>
      </c>
      <c r="H3475" s="168">
        <v>46176</v>
      </c>
      <c r="I3475" s="167"/>
      <c r="J3475" s="169">
        <v>26143</v>
      </c>
      <c r="K3475" s="167" t="s">
        <v>55</v>
      </c>
      <c r="L3475" s="169">
        <v>1</v>
      </c>
      <c r="M3475" s="167" t="s">
        <v>3513</v>
      </c>
      <c r="N3475" s="169">
        <v>15.8</v>
      </c>
      <c r="O3475" s="167" t="s">
        <v>3505</v>
      </c>
      <c r="P3475" s="167"/>
      <c r="Q3475" s="167" t="s">
        <v>3527</v>
      </c>
      <c r="R3475" s="167" t="s">
        <v>3528</v>
      </c>
      <c r="S3475" s="169">
        <v>3</v>
      </c>
      <c r="T3475" s="167" t="s">
        <v>3717</v>
      </c>
      <c r="U3475" s="169" t="s">
        <v>3718</v>
      </c>
      <c r="V3475" s="167" t="s">
        <v>7758</v>
      </c>
      <c r="W3475" s="167" t="s">
        <v>7759</v>
      </c>
      <c r="X3475" s="170" t="s">
        <v>3533</v>
      </c>
      <c r="Y3475" s="171" t="s">
        <v>396</v>
      </c>
      <c r="Z3475" s="167" t="s">
        <v>1028</v>
      </c>
      <c r="AA3475" s="176">
        <v>250</v>
      </c>
      <c r="AB3475" s="167" t="s">
        <v>11254</v>
      </c>
      <c r="AC3475" s="176">
        <v>250</v>
      </c>
      <c r="AD3475" s="167" t="s">
        <v>11254</v>
      </c>
      <c r="AE3475" s="176">
        <v>117.5</v>
      </c>
    </row>
    <row r="3476" spans="1:31">
      <c r="A3476" s="178">
        <v>108304127630</v>
      </c>
      <c r="B3476" s="166">
        <v>46176</v>
      </c>
      <c r="C3476" s="167" t="s">
        <v>3524</v>
      </c>
      <c r="D3476" s="167" t="s">
        <v>3525</v>
      </c>
      <c r="E3476" s="167" t="s">
        <v>3526</v>
      </c>
      <c r="F3476" s="167" t="s">
        <v>3501</v>
      </c>
      <c r="G3476" s="167" t="s">
        <v>3502</v>
      </c>
      <c r="H3476" s="168">
        <v>46176</v>
      </c>
      <c r="I3476" s="167"/>
      <c r="J3476" s="169">
        <v>26143</v>
      </c>
      <c r="K3476" s="167" t="s">
        <v>55</v>
      </c>
      <c r="L3476" s="169">
        <v>1</v>
      </c>
      <c r="M3476" s="167" t="s">
        <v>3513</v>
      </c>
      <c r="N3476" s="169">
        <v>15.8</v>
      </c>
      <c r="O3476" s="167" t="s">
        <v>3505</v>
      </c>
      <c r="P3476" s="167"/>
      <c r="Q3476" s="167" t="s">
        <v>3527</v>
      </c>
      <c r="R3476" s="167" t="s">
        <v>3528</v>
      </c>
      <c r="S3476" s="169">
        <v>2</v>
      </c>
      <c r="T3476" s="167" t="s">
        <v>3717</v>
      </c>
      <c r="U3476" s="169" t="s">
        <v>3718</v>
      </c>
      <c r="V3476" s="167" t="s">
        <v>6438</v>
      </c>
      <c r="W3476" s="167" t="s">
        <v>6439</v>
      </c>
      <c r="X3476" s="170" t="s">
        <v>3533</v>
      </c>
      <c r="Y3476" s="171" t="s">
        <v>396</v>
      </c>
      <c r="Z3476" s="167" t="s">
        <v>1028</v>
      </c>
      <c r="AA3476" s="176">
        <v>3000</v>
      </c>
      <c r="AB3476" s="167" t="s">
        <v>11254</v>
      </c>
      <c r="AC3476" s="176">
        <v>3000</v>
      </c>
      <c r="AD3476" s="167" t="s">
        <v>11254</v>
      </c>
      <c r="AE3476" s="176">
        <v>999</v>
      </c>
    </row>
    <row r="3477" spans="1:31">
      <c r="A3477" s="178">
        <v>108304127630</v>
      </c>
      <c r="B3477" s="166">
        <v>46176</v>
      </c>
      <c r="C3477" s="167" t="s">
        <v>3524</v>
      </c>
      <c r="D3477" s="167" t="s">
        <v>3525</v>
      </c>
      <c r="E3477" s="167" t="s">
        <v>3526</v>
      </c>
      <c r="F3477" s="167" t="s">
        <v>3501</v>
      </c>
      <c r="G3477" s="167" t="s">
        <v>3502</v>
      </c>
      <c r="H3477" s="168">
        <v>46176</v>
      </c>
      <c r="I3477" s="167"/>
      <c r="J3477" s="169">
        <v>26143</v>
      </c>
      <c r="K3477" s="167" t="s">
        <v>55</v>
      </c>
      <c r="L3477" s="169">
        <v>1</v>
      </c>
      <c r="M3477" s="167" t="s">
        <v>3513</v>
      </c>
      <c r="N3477" s="169">
        <v>15.8</v>
      </c>
      <c r="O3477" s="167" t="s">
        <v>3505</v>
      </c>
      <c r="P3477" s="167"/>
      <c r="Q3477" s="167" t="s">
        <v>3527</v>
      </c>
      <c r="R3477" s="167" t="s">
        <v>3528</v>
      </c>
      <c r="S3477" s="169">
        <v>1</v>
      </c>
      <c r="T3477" s="167" t="s">
        <v>3717</v>
      </c>
      <c r="U3477" s="169" t="s">
        <v>3718</v>
      </c>
      <c r="V3477" s="167" t="s">
        <v>7760</v>
      </c>
      <c r="W3477" s="167" t="s">
        <v>4904</v>
      </c>
      <c r="X3477" s="170" t="s">
        <v>160</v>
      </c>
      <c r="Y3477" s="171" t="s">
        <v>396</v>
      </c>
      <c r="Z3477" s="167" t="s">
        <v>1028</v>
      </c>
      <c r="AA3477" s="176">
        <v>1000</v>
      </c>
      <c r="AB3477" s="167" t="s">
        <v>11254</v>
      </c>
      <c r="AC3477" s="176">
        <v>1000</v>
      </c>
      <c r="AD3477" s="167" t="s">
        <v>11254</v>
      </c>
      <c r="AE3477" s="176">
        <v>530</v>
      </c>
    </row>
    <row r="3478" spans="1:31">
      <c r="A3478" s="178">
        <v>108304141520</v>
      </c>
      <c r="B3478" s="166">
        <v>46176</v>
      </c>
      <c r="C3478" s="167" t="s">
        <v>3524</v>
      </c>
      <c r="D3478" s="167" t="s">
        <v>3525</v>
      </c>
      <c r="E3478" s="167" t="s">
        <v>3526</v>
      </c>
      <c r="F3478" s="167" t="s">
        <v>3501</v>
      </c>
      <c r="G3478" s="167" t="s">
        <v>3502</v>
      </c>
      <c r="H3478" s="168">
        <v>46177</v>
      </c>
      <c r="I3478" s="167"/>
      <c r="J3478" s="169">
        <v>26143</v>
      </c>
      <c r="K3478" s="167" t="s">
        <v>55</v>
      </c>
      <c r="L3478" s="169">
        <v>2</v>
      </c>
      <c r="M3478" s="167" t="s">
        <v>3513</v>
      </c>
      <c r="N3478" s="169">
        <v>5</v>
      </c>
      <c r="O3478" s="167" t="s">
        <v>3505</v>
      </c>
      <c r="P3478" s="167"/>
      <c r="Q3478" s="167" t="s">
        <v>3514</v>
      </c>
      <c r="R3478" s="167" t="s">
        <v>3528</v>
      </c>
      <c r="S3478" s="169">
        <v>2</v>
      </c>
      <c r="T3478" s="167" t="s">
        <v>3529</v>
      </c>
      <c r="U3478" s="169" t="s">
        <v>3530</v>
      </c>
      <c r="V3478" s="167" t="s">
        <v>7761</v>
      </c>
      <c r="W3478" s="167" t="s">
        <v>7762</v>
      </c>
      <c r="X3478" s="170" t="s">
        <v>160</v>
      </c>
      <c r="Y3478" s="171" t="s">
        <v>3259</v>
      </c>
      <c r="Z3478" s="167" t="s">
        <v>1030</v>
      </c>
      <c r="AA3478" s="176">
        <v>2112</v>
      </c>
      <c r="AB3478" s="167" t="s">
        <v>11254</v>
      </c>
      <c r="AC3478" s="176">
        <v>2112</v>
      </c>
      <c r="AD3478" s="167" t="s">
        <v>11254</v>
      </c>
      <c r="AE3478" s="176">
        <v>24541.439999999999</v>
      </c>
    </row>
    <row r="3479" spans="1:31">
      <c r="A3479" s="178">
        <v>108304141520</v>
      </c>
      <c r="B3479" s="166">
        <v>46176</v>
      </c>
      <c r="C3479" s="167" t="s">
        <v>3524</v>
      </c>
      <c r="D3479" s="167" t="s">
        <v>3525</v>
      </c>
      <c r="E3479" s="167" t="s">
        <v>3526</v>
      </c>
      <c r="F3479" s="167" t="s">
        <v>3501</v>
      </c>
      <c r="G3479" s="167" t="s">
        <v>3502</v>
      </c>
      <c r="H3479" s="168">
        <v>46177</v>
      </c>
      <c r="I3479" s="167"/>
      <c r="J3479" s="169">
        <v>26143</v>
      </c>
      <c r="K3479" s="167" t="s">
        <v>55</v>
      </c>
      <c r="L3479" s="169">
        <v>2</v>
      </c>
      <c r="M3479" s="167" t="s">
        <v>3513</v>
      </c>
      <c r="N3479" s="169">
        <v>5</v>
      </c>
      <c r="O3479" s="167" t="s">
        <v>3505</v>
      </c>
      <c r="P3479" s="167"/>
      <c r="Q3479" s="167" t="s">
        <v>3514</v>
      </c>
      <c r="R3479" s="167" t="s">
        <v>3528</v>
      </c>
      <c r="S3479" s="169">
        <v>1</v>
      </c>
      <c r="T3479" s="167" t="s">
        <v>3529</v>
      </c>
      <c r="U3479" s="169" t="s">
        <v>3530</v>
      </c>
      <c r="V3479" s="167" t="s">
        <v>7763</v>
      </c>
      <c r="W3479" s="167" t="s">
        <v>7764</v>
      </c>
      <c r="X3479" s="170" t="s">
        <v>160</v>
      </c>
      <c r="Y3479" s="171" t="s">
        <v>3259</v>
      </c>
      <c r="Z3479" s="167" t="s">
        <v>1030</v>
      </c>
      <c r="AA3479" s="176">
        <v>520</v>
      </c>
      <c r="AB3479" s="167" t="s">
        <v>11254</v>
      </c>
      <c r="AC3479" s="176">
        <v>520</v>
      </c>
      <c r="AD3479" s="167" t="s">
        <v>11254</v>
      </c>
      <c r="AE3479" s="176">
        <v>3624.4</v>
      </c>
    </row>
    <row r="3480" spans="1:31">
      <c r="A3480" s="178">
        <v>108304155740</v>
      </c>
      <c r="B3480" s="166">
        <v>46176</v>
      </c>
      <c r="C3480" s="167" t="s">
        <v>3524</v>
      </c>
      <c r="D3480" s="167" t="s">
        <v>3525</v>
      </c>
      <c r="E3480" s="167" t="s">
        <v>3526</v>
      </c>
      <c r="F3480" s="167" t="s">
        <v>3501</v>
      </c>
      <c r="G3480" s="167" t="s">
        <v>3502</v>
      </c>
      <c r="H3480" s="168">
        <v>46176</v>
      </c>
      <c r="I3480" s="167"/>
      <c r="J3480" s="169">
        <v>26143</v>
      </c>
      <c r="K3480" s="167" t="s">
        <v>55</v>
      </c>
      <c r="L3480" s="169">
        <v>3</v>
      </c>
      <c r="M3480" s="167" t="s">
        <v>3513</v>
      </c>
      <c r="N3480" s="169">
        <v>24.7</v>
      </c>
      <c r="O3480" s="167" t="s">
        <v>3505</v>
      </c>
      <c r="P3480" s="167"/>
      <c r="Q3480" s="167" t="s">
        <v>3527</v>
      </c>
      <c r="R3480" s="167" t="s">
        <v>3528</v>
      </c>
      <c r="S3480" s="169">
        <v>3</v>
      </c>
      <c r="T3480" s="167" t="s">
        <v>3529</v>
      </c>
      <c r="U3480" s="169" t="s">
        <v>3530</v>
      </c>
      <c r="V3480" s="167" t="s">
        <v>3669</v>
      </c>
      <c r="W3480" s="167" t="s">
        <v>3670</v>
      </c>
      <c r="X3480" s="170" t="s">
        <v>157</v>
      </c>
      <c r="Y3480" s="171" t="s">
        <v>398</v>
      </c>
      <c r="Z3480" s="167" t="s">
        <v>1033</v>
      </c>
      <c r="AA3480" s="176">
        <v>800</v>
      </c>
      <c r="AB3480" s="167" t="s">
        <v>11254</v>
      </c>
      <c r="AC3480" s="176">
        <v>800</v>
      </c>
      <c r="AD3480" s="167" t="s">
        <v>11254</v>
      </c>
      <c r="AE3480" s="176">
        <v>82112</v>
      </c>
    </row>
    <row r="3481" spans="1:31">
      <c r="A3481" s="178">
        <v>108304155740</v>
      </c>
      <c r="B3481" s="166">
        <v>46176</v>
      </c>
      <c r="C3481" s="167" t="s">
        <v>3524</v>
      </c>
      <c r="D3481" s="167" t="s">
        <v>3525</v>
      </c>
      <c r="E3481" s="167" t="s">
        <v>3526</v>
      </c>
      <c r="F3481" s="167" t="s">
        <v>3501</v>
      </c>
      <c r="G3481" s="167" t="s">
        <v>3502</v>
      </c>
      <c r="H3481" s="168">
        <v>46176</v>
      </c>
      <c r="I3481" s="167"/>
      <c r="J3481" s="169">
        <v>26143</v>
      </c>
      <c r="K3481" s="167" t="s">
        <v>55</v>
      </c>
      <c r="L3481" s="169">
        <v>3</v>
      </c>
      <c r="M3481" s="167" t="s">
        <v>3513</v>
      </c>
      <c r="N3481" s="169">
        <v>24.7</v>
      </c>
      <c r="O3481" s="167" t="s">
        <v>3505</v>
      </c>
      <c r="P3481" s="167"/>
      <c r="Q3481" s="167" t="s">
        <v>3527</v>
      </c>
      <c r="R3481" s="167" t="s">
        <v>3528</v>
      </c>
      <c r="S3481" s="169">
        <v>2</v>
      </c>
      <c r="T3481" s="167" t="s">
        <v>3529</v>
      </c>
      <c r="U3481" s="169" t="s">
        <v>3530</v>
      </c>
      <c r="V3481" s="167" t="s">
        <v>3669</v>
      </c>
      <c r="W3481" s="167" t="s">
        <v>3670</v>
      </c>
      <c r="X3481" s="170" t="s">
        <v>157</v>
      </c>
      <c r="Y3481" s="171" t="s">
        <v>398</v>
      </c>
      <c r="Z3481" s="167" t="s">
        <v>1033</v>
      </c>
      <c r="AA3481" s="176">
        <v>1240</v>
      </c>
      <c r="AB3481" s="167" t="s">
        <v>11254</v>
      </c>
      <c r="AC3481" s="176">
        <v>1240</v>
      </c>
      <c r="AD3481" s="167" t="s">
        <v>11254</v>
      </c>
      <c r="AE3481" s="176">
        <v>127273.60000000001</v>
      </c>
    </row>
    <row r="3482" spans="1:31">
      <c r="A3482" s="178">
        <v>108304155740</v>
      </c>
      <c r="B3482" s="166">
        <v>46176</v>
      </c>
      <c r="C3482" s="167" t="s">
        <v>3524</v>
      </c>
      <c r="D3482" s="167" t="s">
        <v>3525</v>
      </c>
      <c r="E3482" s="167" t="s">
        <v>3526</v>
      </c>
      <c r="F3482" s="167" t="s">
        <v>3501</v>
      </c>
      <c r="G3482" s="167" t="s">
        <v>3502</v>
      </c>
      <c r="H3482" s="168">
        <v>46176</v>
      </c>
      <c r="I3482" s="167"/>
      <c r="J3482" s="169">
        <v>26143</v>
      </c>
      <c r="K3482" s="167" t="s">
        <v>55</v>
      </c>
      <c r="L3482" s="169">
        <v>3</v>
      </c>
      <c r="M3482" s="167" t="s">
        <v>3513</v>
      </c>
      <c r="N3482" s="169">
        <v>24.7</v>
      </c>
      <c r="O3482" s="167" t="s">
        <v>3505</v>
      </c>
      <c r="P3482" s="167"/>
      <c r="Q3482" s="167" t="s">
        <v>3527</v>
      </c>
      <c r="R3482" s="167" t="s">
        <v>3528</v>
      </c>
      <c r="S3482" s="169">
        <v>1</v>
      </c>
      <c r="T3482" s="167" t="s">
        <v>3529</v>
      </c>
      <c r="U3482" s="169" t="s">
        <v>3530</v>
      </c>
      <c r="V3482" s="167" t="s">
        <v>3669</v>
      </c>
      <c r="W3482" s="167" t="s">
        <v>3670</v>
      </c>
      <c r="X3482" s="170" t="s">
        <v>157</v>
      </c>
      <c r="Y3482" s="171" t="s">
        <v>398</v>
      </c>
      <c r="Z3482" s="167" t="s">
        <v>1033</v>
      </c>
      <c r="AA3482" s="176">
        <v>520</v>
      </c>
      <c r="AB3482" s="167" t="s">
        <v>11254</v>
      </c>
      <c r="AC3482" s="176">
        <v>520</v>
      </c>
      <c r="AD3482" s="167" t="s">
        <v>11254</v>
      </c>
      <c r="AE3482" s="176">
        <v>53372.800000000003</v>
      </c>
    </row>
    <row r="3483" spans="1:31">
      <c r="A3483" s="178">
        <v>108304161930</v>
      </c>
      <c r="B3483" s="166">
        <v>46176</v>
      </c>
      <c r="C3483" s="167" t="s">
        <v>3524</v>
      </c>
      <c r="D3483" s="167" t="s">
        <v>3525</v>
      </c>
      <c r="E3483" s="167" t="s">
        <v>3526</v>
      </c>
      <c r="F3483" s="167" t="s">
        <v>3501</v>
      </c>
      <c r="G3483" s="167" t="s">
        <v>3502</v>
      </c>
      <c r="H3483" s="168">
        <v>46177</v>
      </c>
      <c r="I3483" s="167"/>
      <c r="J3483" s="169">
        <v>26143</v>
      </c>
      <c r="K3483" s="167" t="s">
        <v>55</v>
      </c>
      <c r="L3483" s="169">
        <v>1</v>
      </c>
      <c r="M3483" s="167" t="s">
        <v>3513</v>
      </c>
      <c r="N3483" s="169">
        <v>1.1000000000000001</v>
      </c>
      <c r="O3483" s="167" t="s">
        <v>3505</v>
      </c>
      <c r="P3483" s="167"/>
      <c r="Q3483" s="167" t="s">
        <v>3514</v>
      </c>
      <c r="R3483" s="167" t="s">
        <v>3528</v>
      </c>
      <c r="S3483" s="169">
        <v>1</v>
      </c>
      <c r="T3483" s="167" t="s">
        <v>3545</v>
      </c>
      <c r="U3483" s="169" t="s">
        <v>3546</v>
      </c>
      <c r="V3483" s="167" t="s">
        <v>6654</v>
      </c>
      <c r="W3483" s="167" t="s">
        <v>3626</v>
      </c>
      <c r="X3483" s="170" t="s">
        <v>157</v>
      </c>
      <c r="Y3483" s="171" t="s">
        <v>3260</v>
      </c>
      <c r="Z3483" s="167" t="s">
        <v>1035</v>
      </c>
      <c r="AA3483" s="176">
        <v>5000</v>
      </c>
      <c r="AB3483" s="167" t="s">
        <v>11254</v>
      </c>
      <c r="AC3483" s="176">
        <v>5000</v>
      </c>
      <c r="AD3483" s="167" t="s">
        <v>11254</v>
      </c>
      <c r="AE3483" s="176">
        <v>950</v>
      </c>
    </row>
    <row r="3484" spans="1:31">
      <c r="A3484" s="178">
        <v>108304211410</v>
      </c>
      <c r="B3484" s="166">
        <v>46176</v>
      </c>
      <c r="C3484" s="167" t="s">
        <v>3524</v>
      </c>
      <c r="D3484" s="167" t="s">
        <v>3525</v>
      </c>
      <c r="E3484" s="167" t="s">
        <v>3526</v>
      </c>
      <c r="F3484" s="167" t="s">
        <v>3501</v>
      </c>
      <c r="G3484" s="167" t="s">
        <v>3502</v>
      </c>
      <c r="H3484" s="168">
        <v>46177</v>
      </c>
      <c r="I3484" s="167"/>
      <c r="J3484" s="169">
        <v>26143</v>
      </c>
      <c r="K3484" s="167" t="s">
        <v>55</v>
      </c>
      <c r="L3484" s="169">
        <v>1</v>
      </c>
      <c r="M3484" s="167" t="s">
        <v>3513</v>
      </c>
      <c r="N3484" s="169">
        <v>0.3</v>
      </c>
      <c r="O3484" s="167" t="s">
        <v>3505</v>
      </c>
      <c r="P3484" s="167"/>
      <c r="Q3484" s="167" t="s">
        <v>3514</v>
      </c>
      <c r="R3484" s="167" t="s">
        <v>3528</v>
      </c>
      <c r="S3484" s="169">
        <v>1</v>
      </c>
      <c r="T3484" s="167" t="s">
        <v>3535</v>
      </c>
      <c r="U3484" s="169" t="s">
        <v>3536</v>
      </c>
      <c r="V3484" s="167" t="s">
        <v>7765</v>
      </c>
      <c r="W3484" s="167" t="s">
        <v>7766</v>
      </c>
      <c r="X3484" s="170" t="s">
        <v>165</v>
      </c>
      <c r="Y3484" s="171" t="s">
        <v>3261</v>
      </c>
      <c r="Z3484" s="167" t="s">
        <v>1037</v>
      </c>
      <c r="AA3484" s="176">
        <v>10000</v>
      </c>
      <c r="AB3484" s="167" t="s">
        <v>11254</v>
      </c>
      <c r="AC3484" s="176">
        <v>10000</v>
      </c>
      <c r="AD3484" s="167" t="s">
        <v>11254</v>
      </c>
      <c r="AE3484" s="176">
        <v>11</v>
      </c>
    </row>
    <row r="3485" spans="1:31">
      <c r="A3485" s="178">
        <v>108304223420</v>
      </c>
      <c r="B3485" s="166">
        <v>46176</v>
      </c>
      <c r="C3485" s="167" t="s">
        <v>3524</v>
      </c>
      <c r="D3485" s="167" t="s">
        <v>3525</v>
      </c>
      <c r="E3485" s="167" t="s">
        <v>3526</v>
      </c>
      <c r="F3485" s="167" t="s">
        <v>3501</v>
      </c>
      <c r="G3485" s="167" t="s">
        <v>3502</v>
      </c>
      <c r="H3485" s="168">
        <v>46177</v>
      </c>
      <c r="I3485" s="167"/>
      <c r="J3485" s="169">
        <v>26143</v>
      </c>
      <c r="K3485" s="167" t="s">
        <v>55</v>
      </c>
      <c r="L3485" s="169">
        <v>1</v>
      </c>
      <c r="M3485" s="167" t="s">
        <v>3513</v>
      </c>
      <c r="N3485" s="169">
        <v>0.5</v>
      </c>
      <c r="O3485" s="167" t="s">
        <v>3505</v>
      </c>
      <c r="P3485" s="167"/>
      <c r="Q3485" s="167" t="s">
        <v>3514</v>
      </c>
      <c r="R3485" s="167" t="s">
        <v>3528</v>
      </c>
      <c r="S3485" s="169">
        <v>4</v>
      </c>
      <c r="T3485" s="167" t="s">
        <v>3560</v>
      </c>
      <c r="U3485" s="169" t="s">
        <v>3561</v>
      </c>
      <c r="V3485" s="167" t="s">
        <v>7767</v>
      </c>
      <c r="W3485" s="167" t="s">
        <v>7768</v>
      </c>
      <c r="X3485" s="170" t="s">
        <v>165</v>
      </c>
      <c r="Y3485" s="171" t="s">
        <v>3262</v>
      </c>
      <c r="Z3485" s="167" t="s">
        <v>1039</v>
      </c>
      <c r="AA3485" s="176">
        <v>4000</v>
      </c>
      <c r="AB3485" s="167" t="s">
        <v>11254</v>
      </c>
      <c r="AC3485" s="176">
        <v>4000</v>
      </c>
      <c r="AD3485" s="167" t="s">
        <v>11254</v>
      </c>
      <c r="AE3485" s="176">
        <v>32</v>
      </c>
    </row>
    <row r="3486" spans="1:31">
      <c r="A3486" s="178">
        <v>108304223420</v>
      </c>
      <c r="B3486" s="166">
        <v>46176</v>
      </c>
      <c r="C3486" s="167" t="s">
        <v>3524</v>
      </c>
      <c r="D3486" s="167" t="s">
        <v>3525</v>
      </c>
      <c r="E3486" s="167" t="s">
        <v>3526</v>
      </c>
      <c r="F3486" s="167" t="s">
        <v>3501</v>
      </c>
      <c r="G3486" s="167" t="s">
        <v>3502</v>
      </c>
      <c r="H3486" s="168">
        <v>46177</v>
      </c>
      <c r="I3486" s="167"/>
      <c r="J3486" s="169">
        <v>26143</v>
      </c>
      <c r="K3486" s="167" t="s">
        <v>55</v>
      </c>
      <c r="L3486" s="169">
        <v>1</v>
      </c>
      <c r="M3486" s="167" t="s">
        <v>3513</v>
      </c>
      <c r="N3486" s="169">
        <v>0.5</v>
      </c>
      <c r="O3486" s="167" t="s">
        <v>3505</v>
      </c>
      <c r="P3486" s="167"/>
      <c r="Q3486" s="167" t="s">
        <v>3514</v>
      </c>
      <c r="R3486" s="167" t="s">
        <v>3528</v>
      </c>
      <c r="S3486" s="169">
        <v>3</v>
      </c>
      <c r="T3486" s="167" t="s">
        <v>3560</v>
      </c>
      <c r="U3486" s="169" t="s">
        <v>3561</v>
      </c>
      <c r="V3486" s="167" t="s">
        <v>7769</v>
      </c>
      <c r="W3486" s="167" t="s">
        <v>7770</v>
      </c>
      <c r="X3486" s="170" t="s">
        <v>165</v>
      </c>
      <c r="Y3486" s="171" t="s">
        <v>3262</v>
      </c>
      <c r="Z3486" s="167" t="s">
        <v>1039</v>
      </c>
      <c r="AA3486" s="176">
        <v>1100</v>
      </c>
      <c r="AB3486" s="167" t="s">
        <v>11254</v>
      </c>
      <c r="AC3486" s="176">
        <v>1100</v>
      </c>
      <c r="AD3486" s="167" t="s">
        <v>11254</v>
      </c>
      <c r="AE3486" s="176">
        <v>11</v>
      </c>
    </row>
    <row r="3487" spans="1:31">
      <c r="A3487" s="178">
        <v>108304223420</v>
      </c>
      <c r="B3487" s="166">
        <v>46176</v>
      </c>
      <c r="C3487" s="167" t="s">
        <v>3524</v>
      </c>
      <c r="D3487" s="167" t="s">
        <v>3525</v>
      </c>
      <c r="E3487" s="167" t="s">
        <v>3526</v>
      </c>
      <c r="F3487" s="167" t="s">
        <v>3501</v>
      </c>
      <c r="G3487" s="167" t="s">
        <v>3502</v>
      </c>
      <c r="H3487" s="168">
        <v>46177</v>
      </c>
      <c r="I3487" s="167"/>
      <c r="J3487" s="169">
        <v>26143</v>
      </c>
      <c r="K3487" s="167" t="s">
        <v>55</v>
      </c>
      <c r="L3487" s="169">
        <v>1</v>
      </c>
      <c r="M3487" s="167" t="s">
        <v>3513</v>
      </c>
      <c r="N3487" s="169">
        <v>0.5</v>
      </c>
      <c r="O3487" s="167" t="s">
        <v>3505</v>
      </c>
      <c r="P3487" s="167"/>
      <c r="Q3487" s="167" t="s">
        <v>3514</v>
      </c>
      <c r="R3487" s="167" t="s">
        <v>3528</v>
      </c>
      <c r="S3487" s="169">
        <v>2</v>
      </c>
      <c r="T3487" s="167" t="s">
        <v>3560</v>
      </c>
      <c r="U3487" s="169" t="s">
        <v>3561</v>
      </c>
      <c r="V3487" s="167" t="s">
        <v>7771</v>
      </c>
      <c r="W3487" s="167" t="s">
        <v>7772</v>
      </c>
      <c r="X3487" s="170" t="s">
        <v>165</v>
      </c>
      <c r="Y3487" s="171" t="s">
        <v>3262</v>
      </c>
      <c r="Z3487" s="167" t="s">
        <v>1039</v>
      </c>
      <c r="AA3487" s="176">
        <v>4700</v>
      </c>
      <c r="AB3487" s="167" t="s">
        <v>11254</v>
      </c>
      <c r="AC3487" s="176">
        <v>4700</v>
      </c>
      <c r="AD3487" s="167" t="s">
        <v>11254</v>
      </c>
      <c r="AE3487" s="176">
        <v>32.9</v>
      </c>
    </row>
    <row r="3488" spans="1:31">
      <c r="A3488" s="178">
        <v>108304223420</v>
      </c>
      <c r="B3488" s="166">
        <v>46176</v>
      </c>
      <c r="C3488" s="167" t="s">
        <v>3524</v>
      </c>
      <c r="D3488" s="167" t="s">
        <v>3525</v>
      </c>
      <c r="E3488" s="167" t="s">
        <v>3526</v>
      </c>
      <c r="F3488" s="167" t="s">
        <v>3501</v>
      </c>
      <c r="G3488" s="167" t="s">
        <v>3502</v>
      </c>
      <c r="H3488" s="168">
        <v>46177</v>
      </c>
      <c r="I3488" s="167"/>
      <c r="J3488" s="169">
        <v>26143</v>
      </c>
      <c r="K3488" s="167" t="s">
        <v>55</v>
      </c>
      <c r="L3488" s="169">
        <v>1</v>
      </c>
      <c r="M3488" s="167" t="s">
        <v>3513</v>
      </c>
      <c r="N3488" s="169">
        <v>0.5</v>
      </c>
      <c r="O3488" s="167" t="s">
        <v>3505</v>
      </c>
      <c r="P3488" s="167"/>
      <c r="Q3488" s="167" t="s">
        <v>3514</v>
      </c>
      <c r="R3488" s="167" t="s">
        <v>3528</v>
      </c>
      <c r="S3488" s="169">
        <v>1</v>
      </c>
      <c r="T3488" s="167" t="s">
        <v>3560</v>
      </c>
      <c r="U3488" s="169" t="s">
        <v>3561</v>
      </c>
      <c r="V3488" s="167" t="s">
        <v>7773</v>
      </c>
      <c r="W3488" s="167" t="s">
        <v>7774</v>
      </c>
      <c r="X3488" s="170" t="s">
        <v>165</v>
      </c>
      <c r="Y3488" s="171" t="s">
        <v>3262</v>
      </c>
      <c r="Z3488" s="167" t="s">
        <v>1039</v>
      </c>
      <c r="AA3488" s="176">
        <v>2000</v>
      </c>
      <c r="AB3488" s="167" t="s">
        <v>11254</v>
      </c>
      <c r="AC3488" s="176">
        <v>2000</v>
      </c>
      <c r="AD3488" s="167" t="s">
        <v>11254</v>
      </c>
      <c r="AE3488" s="176">
        <v>134</v>
      </c>
    </row>
    <row r="3489" spans="1:31">
      <c r="A3489" s="178">
        <v>108304331000</v>
      </c>
      <c r="B3489" s="166">
        <v>46176</v>
      </c>
      <c r="C3489" s="167" t="s">
        <v>3524</v>
      </c>
      <c r="D3489" s="167" t="s">
        <v>3525</v>
      </c>
      <c r="E3489" s="167" t="s">
        <v>3526</v>
      </c>
      <c r="F3489" s="167" t="s">
        <v>3501</v>
      </c>
      <c r="G3489" s="167" t="s">
        <v>3502</v>
      </c>
      <c r="H3489" s="168">
        <v>46176</v>
      </c>
      <c r="I3489" s="167"/>
      <c r="J3489" s="169">
        <v>26143</v>
      </c>
      <c r="K3489" s="167" t="s">
        <v>55</v>
      </c>
      <c r="L3489" s="169">
        <v>1</v>
      </c>
      <c r="M3489" s="167" t="s">
        <v>3513</v>
      </c>
      <c r="N3489" s="169">
        <v>1.2</v>
      </c>
      <c r="O3489" s="167" t="s">
        <v>3505</v>
      </c>
      <c r="P3489" s="167"/>
      <c r="Q3489" s="167" t="s">
        <v>3514</v>
      </c>
      <c r="R3489" s="167" t="s">
        <v>3528</v>
      </c>
      <c r="S3489" s="169">
        <v>1</v>
      </c>
      <c r="T3489" s="167" t="s">
        <v>3971</v>
      </c>
      <c r="U3489" s="169" t="s">
        <v>3972</v>
      </c>
      <c r="V3489" s="167" t="s">
        <v>5478</v>
      </c>
      <c r="W3489" s="167" t="s">
        <v>5479</v>
      </c>
      <c r="X3489" s="170" t="s">
        <v>157</v>
      </c>
      <c r="Y3489" s="171" t="s">
        <v>3263</v>
      </c>
      <c r="Z3489" s="167" t="s">
        <v>1041</v>
      </c>
      <c r="AA3489" s="176">
        <v>12000</v>
      </c>
      <c r="AB3489" s="167" t="s">
        <v>11254</v>
      </c>
      <c r="AC3489" s="176">
        <v>12000</v>
      </c>
      <c r="AD3489" s="167" t="s">
        <v>11254</v>
      </c>
      <c r="AE3489" s="176">
        <v>414</v>
      </c>
    </row>
    <row r="3490" spans="1:31">
      <c r="A3490" s="178">
        <v>108304346030</v>
      </c>
      <c r="B3490" s="166">
        <v>46176</v>
      </c>
      <c r="C3490" s="167" t="s">
        <v>3524</v>
      </c>
      <c r="D3490" s="167" t="s">
        <v>3525</v>
      </c>
      <c r="E3490" s="167" t="s">
        <v>3526</v>
      </c>
      <c r="F3490" s="167" t="s">
        <v>3501</v>
      </c>
      <c r="G3490" s="167" t="s">
        <v>3502</v>
      </c>
      <c r="H3490" s="168">
        <v>46177</v>
      </c>
      <c r="I3490" s="167"/>
      <c r="J3490" s="169">
        <v>26143</v>
      </c>
      <c r="K3490" s="167" t="s">
        <v>55</v>
      </c>
      <c r="L3490" s="169">
        <v>1</v>
      </c>
      <c r="M3490" s="167" t="s">
        <v>3513</v>
      </c>
      <c r="N3490" s="169">
        <v>0.4</v>
      </c>
      <c r="O3490" s="167" t="s">
        <v>3505</v>
      </c>
      <c r="P3490" s="167"/>
      <c r="Q3490" s="167" t="s">
        <v>3527</v>
      </c>
      <c r="R3490" s="167" t="s">
        <v>3528</v>
      </c>
      <c r="S3490" s="169">
        <v>1</v>
      </c>
      <c r="T3490" s="167" t="s">
        <v>4051</v>
      </c>
      <c r="U3490" s="169" t="s">
        <v>4052</v>
      </c>
      <c r="V3490" s="167" t="s">
        <v>5650</v>
      </c>
      <c r="W3490" s="167" t="s">
        <v>5651</v>
      </c>
      <c r="X3490" s="170" t="s">
        <v>3533</v>
      </c>
      <c r="Y3490" s="171" t="s">
        <v>397</v>
      </c>
      <c r="Z3490" s="167" t="s">
        <v>1043</v>
      </c>
      <c r="AA3490" s="176">
        <v>2250</v>
      </c>
      <c r="AB3490" s="167" t="s">
        <v>11254</v>
      </c>
      <c r="AC3490" s="176">
        <v>2250</v>
      </c>
      <c r="AD3490" s="167" t="s">
        <v>11254</v>
      </c>
      <c r="AE3490" s="176">
        <v>1305</v>
      </c>
    </row>
    <row r="3491" spans="1:31">
      <c r="A3491" s="178">
        <v>108304560560</v>
      </c>
      <c r="B3491" s="166">
        <v>46176</v>
      </c>
      <c r="C3491" s="167" t="s">
        <v>3524</v>
      </c>
      <c r="D3491" s="167" t="s">
        <v>3525</v>
      </c>
      <c r="E3491" s="167" t="s">
        <v>3526</v>
      </c>
      <c r="F3491" s="167" t="s">
        <v>3501</v>
      </c>
      <c r="G3491" s="167" t="s">
        <v>3502</v>
      </c>
      <c r="H3491" s="168">
        <v>46176</v>
      </c>
      <c r="I3491" s="167"/>
      <c r="J3491" s="169">
        <v>26143</v>
      </c>
      <c r="K3491" s="167" t="s">
        <v>55</v>
      </c>
      <c r="L3491" s="169">
        <v>1</v>
      </c>
      <c r="M3491" s="167" t="s">
        <v>3513</v>
      </c>
      <c r="N3491" s="169">
        <v>0.5</v>
      </c>
      <c r="O3491" s="167" t="s">
        <v>3505</v>
      </c>
      <c r="P3491" s="167"/>
      <c r="Q3491" s="167" t="s">
        <v>3514</v>
      </c>
      <c r="R3491" s="167" t="s">
        <v>3528</v>
      </c>
      <c r="S3491" s="169">
        <v>1</v>
      </c>
      <c r="T3491" s="167" t="s">
        <v>3540</v>
      </c>
      <c r="U3491" s="169" t="s">
        <v>3541</v>
      </c>
      <c r="V3491" s="167" t="s">
        <v>7140</v>
      </c>
      <c r="W3491" s="167" t="s">
        <v>3543</v>
      </c>
      <c r="X3491" s="170" t="s">
        <v>157</v>
      </c>
      <c r="Y3491" s="171" t="s">
        <v>3264</v>
      </c>
      <c r="Z3491" s="167" t="s">
        <v>1045</v>
      </c>
      <c r="AA3491" s="176">
        <v>3000</v>
      </c>
      <c r="AB3491" s="167" t="s">
        <v>11254</v>
      </c>
      <c r="AC3491" s="176">
        <v>3000</v>
      </c>
      <c r="AD3491" s="167" t="s">
        <v>11254</v>
      </c>
      <c r="AE3491" s="176">
        <v>145.5</v>
      </c>
    </row>
    <row r="3492" spans="1:31">
      <c r="A3492" s="178">
        <v>108304754020</v>
      </c>
      <c r="B3492" s="166">
        <v>46176</v>
      </c>
      <c r="C3492" s="167" t="s">
        <v>3524</v>
      </c>
      <c r="D3492" s="167" t="s">
        <v>3525</v>
      </c>
      <c r="E3492" s="167" t="s">
        <v>3526</v>
      </c>
      <c r="F3492" s="167" t="s">
        <v>3501</v>
      </c>
      <c r="G3492" s="167" t="s">
        <v>3502</v>
      </c>
      <c r="H3492" s="168">
        <v>46176</v>
      </c>
      <c r="I3492" s="167"/>
      <c r="J3492" s="169">
        <v>26143</v>
      </c>
      <c r="K3492" s="167" t="s">
        <v>55</v>
      </c>
      <c r="L3492" s="169">
        <v>1</v>
      </c>
      <c r="M3492" s="167" t="s">
        <v>3513</v>
      </c>
      <c r="N3492" s="169">
        <v>0.3</v>
      </c>
      <c r="O3492" s="167" t="s">
        <v>3505</v>
      </c>
      <c r="P3492" s="167"/>
      <c r="Q3492" s="167" t="s">
        <v>3514</v>
      </c>
      <c r="R3492" s="167" t="s">
        <v>3528</v>
      </c>
      <c r="S3492" s="169">
        <v>1</v>
      </c>
      <c r="T3492" s="167" t="s">
        <v>4051</v>
      </c>
      <c r="U3492" s="169" t="s">
        <v>4052</v>
      </c>
      <c r="V3492" s="167" t="s">
        <v>7775</v>
      </c>
      <c r="W3492" s="167" t="s">
        <v>7776</v>
      </c>
      <c r="X3492" s="170" t="s">
        <v>160</v>
      </c>
      <c r="Y3492" s="171" t="s">
        <v>3265</v>
      </c>
      <c r="Z3492" s="167" t="s">
        <v>1047</v>
      </c>
      <c r="AA3492" s="176">
        <v>1000</v>
      </c>
      <c r="AB3492" s="167" t="s">
        <v>11254</v>
      </c>
      <c r="AC3492" s="176">
        <v>1000</v>
      </c>
      <c r="AD3492" s="167" t="s">
        <v>11254</v>
      </c>
      <c r="AE3492" s="176">
        <v>640</v>
      </c>
    </row>
    <row r="3493" spans="1:31">
      <c r="A3493" s="178">
        <v>108304819820</v>
      </c>
      <c r="B3493" s="166">
        <v>46176</v>
      </c>
      <c r="C3493" s="167" t="s">
        <v>3524</v>
      </c>
      <c r="D3493" s="167" t="s">
        <v>3525</v>
      </c>
      <c r="E3493" s="167" t="s">
        <v>3526</v>
      </c>
      <c r="F3493" s="167" t="s">
        <v>3501</v>
      </c>
      <c r="G3493" s="167" t="s">
        <v>3502</v>
      </c>
      <c r="H3493" s="168">
        <v>46176</v>
      </c>
      <c r="I3493" s="167"/>
      <c r="J3493" s="169">
        <v>26143</v>
      </c>
      <c r="K3493" s="167" t="s">
        <v>55</v>
      </c>
      <c r="L3493" s="169">
        <v>4</v>
      </c>
      <c r="M3493" s="167" t="s">
        <v>3513</v>
      </c>
      <c r="N3493" s="169">
        <v>37.799999999999997</v>
      </c>
      <c r="O3493" s="167" t="s">
        <v>3505</v>
      </c>
      <c r="P3493" s="167"/>
      <c r="Q3493" s="167" t="s">
        <v>3514</v>
      </c>
      <c r="R3493" s="167" t="s">
        <v>3528</v>
      </c>
      <c r="S3493" s="169">
        <v>4</v>
      </c>
      <c r="T3493" s="167" t="s">
        <v>3587</v>
      </c>
      <c r="U3493" s="169" t="s">
        <v>3588</v>
      </c>
      <c r="V3493" s="167" t="s">
        <v>7737</v>
      </c>
      <c r="W3493" s="167" t="s">
        <v>4825</v>
      </c>
      <c r="X3493" s="170" t="s">
        <v>160</v>
      </c>
      <c r="Y3493" s="171" t="s">
        <v>400</v>
      </c>
      <c r="Z3493" s="167" t="s">
        <v>1049</v>
      </c>
      <c r="AA3493" s="176">
        <v>1000</v>
      </c>
      <c r="AB3493" s="167" t="s">
        <v>11254</v>
      </c>
      <c r="AC3493" s="176">
        <v>1000</v>
      </c>
      <c r="AD3493" s="167" t="s">
        <v>11254</v>
      </c>
      <c r="AE3493" s="176">
        <v>731</v>
      </c>
    </row>
    <row r="3494" spans="1:31">
      <c r="A3494" s="178">
        <v>108304819820</v>
      </c>
      <c r="B3494" s="166">
        <v>46176</v>
      </c>
      <c r="C3494" s="167" t="s">
        <v>3524</v>
      </c>
      <c r="D3494" s="167" t="s">
        <v>3525</v>
      </c>
      <c r="E3494" s="167" t="s">
        <v>3526</v>
      </c>
      <c r="F3494" s="167" t="s">
        <v>3501</v>
      </c>
      <c r="G3494" s="167" t="s">
        <v>3502</v>
      </c>
      <c r="H3494" s="168">
        <v>46176</v>
      </c>
      <c r="I3494" s="167"/>
      <c r="J3494" s="169">
        <v>26143</v>
      </c>
      <c r="K3494" s="167" t="s">
        <v>55</v>
      </c>
      <c r="L3494" s="169">
        <v>4</v>
      </c>
      <c r="M3494" s="167" t="s">
        <v>3513</v>
      </c>
      <c r="N3494" s="169">
        <v>37.799999999999997</v>
      </c>
      <c r="O3494" s="167" t="s">
        <v>3505</v>
      </c>
      <c r="P3494" s="167"/>
      <c r="Q3494" s="167" t="s">
        <v>3514</v>
      </c>
      <c r="R3494" s="167" t="s">
        <v>3528</v>
      </c>
      <c r="S3494" s="169">
        <v>3</v>
      </c>
      <c r="T3494" s="167" t="s">
        <v>3587</v>
      </c>
      <c r="U3494" s="169" t="s">
        <v>3588</v>
      </c>
      <c r="V3494" s="167" t="s">
        <v>7737</v>
      </c>
      <c r="W3494" s="167" t="s">
        <v>4825</v>
      </c>
      <c r="X3494" s="170" t="s">
        <v>160</v>
      </c>
      <c r="Y3494" s="171" t="s">
        <v>400</v>
      </c>
      <c r="Z3494" s="167" t="s">
        <v>1049</v>
      </c>
      <c r="AA3494" s="176">
        <v>1000</v>
      </c>
      <c r="AB3494" s="167" t="s">
        <v>11254</v>
      </c>
      <c r="AC3494" s="176">
        <v>1000</v>
      </c>
      <c r="AD3494" s="167" t="s">
        <v>11254</v>
      </c>
      <c r="AE3494" s="176">
        <v>731</v>
      </c>
    </row>
    <row r="3495" spans="1:31">
      <c r="A3495" s="178">
        <v>108304819820</v>
      </c>
      <c r="B3495" s="166">
        <v>46176</v>
      </c>
      <c r="C3495" s="167" t="s">
        <v>3524</v>
      </c>
      <c r="D3495" s="167" t="s">
        <v>3525</v>
      </c>
      <c r="E3495" s="167" t="s">
        <v>3526</v>
      </c>
      <c r="F3495" s="167" t="s">
        <v>3501</v>
      </c>
      <c r="G3495" s="167" t="s">
        <v>3502</v>
      </c>
      <c r="H3495" s="168">
        <v>46176</v>
      </c>
      <c r="I3495" s="167"/>
      <c r="J3495" s="169">
        <v>26143</v>
      </c>
      <c r="K3495" s="167" t="s">
        <v>55</v>
      </c>
      <c r="L3495" s="169">
        <v>4</v>
      </c>
      <c r="M3495" s="167" t="s">
        <v>3513</v>
      </c>
      <c r="N3495" s="169">
        <v>37.799999999999997</v>
      </c>
      <c r="O3495" s="167" t="s">
        <v>3505</v>
      </c>
      <c r="P3495" s="167"/>
      <c r="Q3495" s="167" t="s">
        <v>3514</v>
      </c>
      <c r="R3495" s="167" t="s">
        <v>3528</v>
      </c>
      <c r="S3495" s="169">
        <v>2</v>
      </c>
      <c r="T3495" s="167" t="s">
        <v>3587</v>
      </c>
      <c r="U3495" s="169" t="s">
        <v>3588</v>
      </c>
      <c r="V3495" s="167" t="s">
        <v>7737</v>
      </c>
      <c r="W3495" s="167" t="s">
        <v>4825</v>
      </c>
      <c r="X3495" s="170" t="s">
        <v>160</v>
      </c>
      <c r="Y3495" s="171" t="s">
        <v>400</v>
      </c>
      <c r="Z3495" s="167" t="s">
        <v>1049</v>
      </c>
      <c r="AA3495" s="176">
        <v>1000</v>
      </c>
      <c r="AB3495" s="167" t="s">
        <v>11254</v>
      </c>
      <c r="AC3495" s="176">
        <v>1000</v>
      </c>
      <c r="AD3495" s="167" t="s">
        <v>11254</v>
      </c>
      <c r="AE3495" s="176">
        <v>731</v>
      </c>
    </row>
    <row r="3496" spans="1:31">
      <c r="A3496" s="178">
        <v>108304819820</v>
      </c>
      <c r="B3496" s="166">
        <v>46176</v>
      </c>
      <c r="C3496" s="167" t="s">
        <v>3524</v>
      </c>
      <c r="D3496" s="167" t="s">
        <v>3525</v>
      </c>
      <c r="E3496" s="167" t="s">
        <v>3526</v>
      </c>
      <c r="F3496" s="167" t="s">
        <v>3501</v>
      </c>
      <c r="G3496" s="167" t="s">
        <v>3502</v>
      </c>
      <c r="H3496" s="168">
        <v>46176</v>
      </c>
      <c r="I3496" s="167"/>
      <c r="J3496" s="169">
        <v>26143</v>
      </c>
      <c r="K3496" s="167" t="s">
        <v>55</v>
      </c>
      <c r="L3496" s="169">
        <v>4</v>
      </c>
      <c r="M3496" s="167" t="s">
        <v>3513</v>
      </c>
      <c r="N3496" s="169">
        <v>37.799999999999997</v>
      </c>
      <c r="O3496" s="167" t="s">
        <v>3505</v>
      </c>
      <c r="P3496" s="167"/>
      <c r="Q3496" s="167" t="s">
        <v>3514</v>
      </c>
      <c r="R3496" s="167" t="s">
        <v>3528</v>
      </c>
      <c r="S3496" s="169">
        <v>1</v>
      </c>
      <c r="T3496" s="167" t="s">
        <v>3587</v>
      </c>
      <c r="U3496" s="169" t="s">
        <v>3588</v>
      </c>
      <c r="V3496" s="167" t="s">
        <v>7737</v>
      </c>
      <c r="W3496" s="167" t="s">
        <v>4825</v>
      </c>
      <c r="X3496" s="170" t="s">
        <v>160</v>
      </c>
      <c r="Y3496" s="171" t="s">
        <v>400</v>
      </c>
      <c r="Z3496" s="167" t="s">
        <v>1049</v>
      </c>
      <c r="AA3496" s="176">
        <v>250</v>
      </c>
      <c r="AB3496" s="167" t="s">
        <v>11254</v>
      </c>
      <c r="AC3496" s="176">
        <v>250</v>
      </c>
      <c r="AD3496" s="167" t="s">
        <v>11254</v>
      </c>
      <c r="AE3496" s="176">
        <v>182.75</v>
      </c>
    </row>
    <row r="3497" spans="1:31">
      <c r="A3497" s="178">
        <v>108304832160</v>
      </c>
      <c r="B3497" s="166">
        <v>46176</v>
      </c>
      <c r="C3497" s="167" t="s">
        <v>3524</v>
      </c>
      <c r="D3497" s="167" t="s">
        <v>3525</v>
      </c>
      <c r="E3497" s="167" t="s">
        <v>3526</v>
      </c>
      <c r="F3497" s="167" t="s">
        <v>3501</v>
      </c>
      <c r="G3497" s="167" t="s">
        <v>3502</v>
      </c>
      <c r="H3497" s="168">
        <v>46177</v>
      </c>
      <c r="I3497" s="167"/>
      <c r="J3497" s="169">
        <v>26143</v>
      </c>
      <c r="K3497" s="167" t="s">
        <v>55</v>
      </c>
      <c r="L3497" s="169">
        <v>1</v>
      </c>
      <c r="M3497" s="167" t="s">
        <v>3513</v>
      </c>
      <c r="N3497" s="169">
        <v>7.8</v>
      </c>
      <c r="O3497" s="167" t="s">
        <v>3505</v>
      </c>
      <c r="P3497" s="167"/>
      <c r="Q3497" s="167" t="s">
        <v>3527</v>
      </c>
      <c r="R3497" s="167" t="s">
        <v>3528</v>
      </c>
      <c r="S3497" s="169">
        <v>16</v>
      </c>
      <c r="T3497" s="167" t="s">
        <v>3560</v>
      </c>
      <c r="U3497" s="169" t="s">
        <v>3561</v>
      </c>
      <c r="V3497" s="167" t="s">
        <v>6105</v>
      </c>
      <c r="W3497" s="167" t="s">
        <v>6106</v>
      </c>
      <c r="X3497" s="170" t="s">
        <v>159</v>
      </c>
      <c r="Y3497" s="171" t="s">
        <v>406</v>
      </c>
      <c r="Z3497" s="167" t="s">
        <v>1051</v>
      </c>
      <c r="AA3497" s="176">
        <v>180000</v>
      </c>
      <c r="AB3497" s="167" t="s">
        <v>11254</v>
      </c>
      <c r="AC3497" s="176">
        <v>180000</v>
      </c>
      <c r="AD3497" s="167" t="s">
        <v>11254</v>
      </c>
      <c r="AE3497" s="176">
        <v>72</v>
      </c>
    </row>
    <row r="3498" spans="1:31">
      <c r="A3498" s="178">
        <v>108304832160</v>
      </c>
      <c r="B3498" s="166">
        <v>46176</v>
      </c>
      <c r="C3498" s="167" t="s">
        <v>3524</v>
      </c>
      <c r="D3498" s="167" t="s">
        <v>3525</v>
      </c>
      <c r="E3498" s="167" t="s">
        <v>3526</v>
      </c>
      <c r="F3498" s="167" t="s">
        <v>3501</v>
      </c>
      <c r="G3498" s="167" t="s">
        <v>3502</v>
      </c>
      <c r="H3498" s="168">
        <v>46177</v>
      </c>
      <c r="I3498" s="167"/>
      <c r="J3498" s="169">
        <v>26143</v>
      </c>
      <c r="K3498" s="167" t="s">
        <v>55</v>
      </c>
      <c r="L3498" s="169">
        <v>1</v>
      </c>
      <c r="M3498" s="167" t="s">
        <v>3513</v>
      </c>
      <c r="N3498" s="169">
        <v>7.8</v>
      </c>
      <c r="O3498" s="167" t="s">
        <v>3505</v>
      </c>
      <c r="P3498" s="167"/>
      <c r="Q3498" s="167" t="s">
        <v>3527</v>
      </c>
      <c r="R3498" s="167" t="s">
        <v>3528</v>
      </c>
      <c r="S3498" s="169">
        <v>15</v>
      </c>
      <c r="T3498" s="167" t="s">
        <v>3535</v>
      </c>
      <c r="U3498" s="169" t="s">
        <v>3536</v>
      </c>
      <c r="V3498" s="167" t="s">
        <v>6102</v>
      </c>
      <c r="W3498" s="167" t="s">
        <v>6103</v>
      </c>
      <c r="X3498" s="170" t="s">
        <v>159</v>
      </c>
      <c r="Y3498" s="171" t="s">
        <v>406</v>
      </c>
      <c r="Z3498" s="167" t="s">
        <v>1051</v>
      </c>
      <c r="AA3498" s="176">
        <v>30000</v>
      </c>
      <c r="AB3498" s="167" t="s">
        <v>11254</v>
      </c>
      <c r="AC3498" s="176">
        <v>30000</v>
      </c>
      <c r="AD3498" s="167" t="s">
        <v>11254</v>
      </c>
      <c r="AE3498" s="176">
        <v>9</v>
      </c>
    </row>
    <row r="3499" spans="1:31">
      <c r="A3499" s="178">
        <v>108304832160</v>
      </c>
      <c r="B3499" s="166">
        <v>46176</v>
      </c>
      <c r="C3499" s="167" t="s">
        <v>3524</v>
      </c>
      <c r="D3499" s="167" t="s">
        <v>3525</v>
      </c>
      <c r="E3499" s="167" t="s">
        <v>3526</v>
      </c>
      <c r="F3499" s="167" t="s">
        <v>3501</v>
      </c>
      <c r="G3499" s="167" t="s">
        <v>3502</v>
      </c>
      <c r="H3499" s="168">
        <v>46177</v>
      </c>
      <c r="I3499" s="167"/>
      <c r="J3499" s="169">
        <v>26143</v>
      </c>
      <c r="K3499" s="167" t="s">
        <v>55</v>
      </c>
      <c r="L3499" s="169">
        <v>1</v>
      </c>
      <c r="M3499" s="167" t="s">
        <v>3513</v>
      </c>
      <c r="N3499" s="169">
        <v>7.8</v>
      </c>
      <c r="O3499" s="167" t="s">
        <v>3505</v>
      </c>
      <c r="P3499" s="167"/>
      <c r="Q3499" s="167" t="s">
        <v>3527</v>
      </c>
      <c r="R3499" s="167" t="s">
        <v>3528</v>
      </c>
      <c r="S3499" s="169">
        <v>14</v>
      </c>
      <c r="T3499" s="167" t="s">
        <v>3560</v>
      </c>
      <c r="U3499" s="169" t="s">
        <v>3561</v>
      </c>
      <c r="V3499" s="167" t="s">
        <v>7777</v>
      </c>
      <c r="W3499" s="167" t="s">
        <v>6778</v>
      </c>
      <c r="X3499" s="170" t="s">
        <v>159</v>
      </c>
      <c r="Y3499" s="171" t="s">
        <v>406</v>
      </c>
      <c r="Z3499" s="167" t="s">
        <v>1051</v>
      </c>
      <c r="AA3499" s="176">
        <v>15000</v>
      </c>
      <c r="AB3499" s="167" t="s">
        <v>11254</v>
      </c>
      <c r="AC3499" s="176">
        <v>15000</v>
      </c>
      <c r="AD3499" s="167" t="s">
        <v>11254</v>
      </c>
      <c r="AE3499" s="176">
        <v>24.75</v>
      </c>
    </row>
    <row r="3500" spans="1:31">
      <c r="A3500" s="178">
        <v>108304832160</v>
      </c>
      <c r="B3500" s="166">
        <v>46176</v>
      </c>
      <c r="C3500" s="167" t="s">
        <v>3524</v>
      </c>
      <c r="D3500" s="167" t="s">
        <v>3525</v>
      </c>
      <c r="E3500" s="167" t="s">
        <v>3526</v>
      </c>
      <c r="F3500" s="167" t="s">
        <v>3501</v>
      </c>
      <c r="G3500" s="167" t="s">
        <v>3502</v>
      </c>
      <c r="H3500" s="168">
        <v>46177</v>
      </c>
      <c r="I3500" s="167"/>
      <c r="J3500" s="169">
        <v>26143</v>
      </c>
      <c r="K3500" s="167" t="s">
        <v>55</v>
      </c>
      <c r="L3500" s="169">
        <v>1</v>
      </c>
      <c r="M3500" s="167" t="s">
        <v>3513</v>
      </c>
      <c r="N3500" s="169">
        <v>7.8</v>
      </c>
      <c r="O3500" s="167" t="s">
        <v>3505</v>
      </c>
      <c r="P3500" s="167"/>
      <c r="Q3500" s="167" t="s">
        <v>3527</v>
      </c>
      <c r="R3500" s="167" t="s">
        <v>3528</v>
      </c>
      <c r="S3500" s="169">
        <v>13</v>
      </c>
      <c r="T3500" s="167" t="s">
        <v>3535</v>
      </c>
      <c r="U3500" s="169" t="s">
        <v>3536</v>
      </c>
      <c r="V3500" s="167" t="s">
        <v>7778</v>
      </c>
      <c r="W3500" s="167" t="s">
        <v>7779</v>
      </c>
      <c r="X3500" s="170" t="s">
        <v>160</v>
      </c>
      <c r="Y3500" s="171" t="s">
        <v>406</v>
      </c>
      <c r="Z3500" s="167" t="s">
        <v>1051</v>
      </c>
      <c r="AA3500" s="176">
        <v>10000</v>
      </c>
      <c r="AB3500" s="167" t="s">
        <v>11254</v>
      </c>
      <c r="AC3500" s="176">
        <v>10000</v>
      </c>
      <c r="AD3500" s="167" t="s">
        <v>11254</v>
      </c>
      <c r="AE3500" s="176">
        <v>5.8</v>
      </c>
    </row>
    <row r="3501" spans="1:31">
      <c r="A3501" s="178">
        <v>108304832160</v>
      </c>
      <c r="B3501" s="166">
        <v>46176</v>
      </c>
      <c r="C3501" s="167" t="s">
        <v>3524</v>
      </c>
      <c r="D3501" s="167" t="s">
        <v>3525</v>
      </c>
      <c r="E3501" s="167" t="s">
        <v>3526</v>
      </c>
      <c r="F3501" s="167" t="s">
        <v>3501</v>
      </c>
      <c r="G3501" s="167" t="s">
        <v>3502</v>
      </c>
      <c r="H3501" s="168">
        <v>46177</v>
      </c>
      <c r="I3501" s="167"/>
      <c r="J3501" s="169">
        <v>26143</v>
      </c>
      <c r="K3501" s="167" t="s">
        <v>55</v>
      </c>
      <c r="L3501" s="169">
        <v>1</v>
      </c>
      <c r="M3501" s="167" t="s">
        <v>3513</v>
      </c>
      <c r="N3501" s="169">
        <v>7.8</v>
      </c>
      <c r="O3501" s="167" t="s">
        <v>3505</v>
      </c>
      <c r="P3501" s="167"/>
      <c r="Q3501" s="167" t="s">
        <v>3527</v>
      </c>
      <c r="R3501" s="167" t="s">
        <v>3528</v>
      </c>
      <c r="S3501" s="169">
        <v>12</v>
      </c>
      <c r="T3501" s="167" t="s">
        <v>3560</v>
      </c>
      <c r="U3501" s="169" t="s">
        <v>3561</v>
      </c>
      <c r="V3501" s="167" t="s">
        <v>7777</v>
      </c>
      <c r="W3501" s="167" t="s">
        <v>6778</v>
      </c>
      <c r="X3501" s="170" t="s">
        <v>159</v>
      </c>
      <c r="Y3501" s="171" t="s">
        <v>406</v>
      </c>
      <c r="Z3501" s="167" t="s">
        <v>1051</v>
      </c>
      <c r="AA3501" s="176">
        <v>90000</v>
      </c>
      <c r="AB3501" s="167" t="s">
        <v>11254</v>
      </c>
      <c r="AC3501" s="176">
        <v>90000</v>
      </c>
      <c r="AD3501" s="167" t="s">
        <v>11254</v>
      </c>
      <c r="AE3501" s="176">
        <v>148.5</v>
      </c>
    </row>
    <row r="3502" spans="1:31">
      <c r="A3502" s="178">
        <v>108304832160</v>
      </c>
      <c r="B3502" s="166">
        <v>46176</v>
      </c>
      <c r="C3502" s="167" t="s">
        <v>3524</v>
      </c>
      <c r="D3502" s="167" t="s">
        <v>3525</v>
      </c>
      <c r="E3502" s="167" t="s">
        <v>3526</v>
      </c>
      <c r="F3502" s="167" t="s">
        <v>3501</v>
      </c>
      <c r="G3502" s="167" t="s">
        <v>3502</v>
      </c>
      <c r="H3502" s="168">
        <v>46177</v>
      </c>
      <c r="I3502" s="167"/>
      <c r="J3502" s="169">
        <v>26143</v>
      </c>
      <c r="K3502" s="167" t="s">
        <v>55</v>
      </c>
      <c r="L3502" s="169">
        <v>1</v>
      </c>
      <c r="M3502" s="167" t="s">
        <v>3513</v>
      </c>
      <c r="N3502" s="169">
        <v>7.8</v>
      </c>
      <c r="O3502" s="167" t="s">
        <v>3505</v>
      </c>
      <c r="P3502" s="167"/>
      <c r="Q3502" s="167" t="s">
        <v>3527</v>
      </c>
      <c r="R3502" s="167" t="s">
        <v>3528</v>
      </c>
      <c r="S3502" s="169">
        <v>11</v>
      </c>
      <c r="T3502" s="167" t="s">
        <v>3535</v>
      </c>
      <c r="U3502" s="169" t="s">
        <v>3536</v>
      </c>
      <c r="V3502" s="167" t="s">
        <v>4494</v>
      </c>
      <c r="W3502" s="167" t="s">
        <v>4495</v>
      </c>
      <c r="X3502" s="170" t="s">
        <v>157</v>
      </c>
      <c r="Y3502" s="171" t="s">
        <v>406</v>
      </c>
      <c r="Z3502" s="167" t="s">
        <v>1051</v>
      </c>
      <c r="AA3502" s="176">
        <v>20000</v>
      </c>
      <c r="AB3502" s="167" t="s">
        <v>11254</v>
      </c>
      <c r="AC3502" s="176">
        <v>20000</v>
      </c>
      <c r="AD3502" s="167" t="s">
        <v>11254</v>
      </c>
      <c r="AE3502" s="176">
        <v>109</v>
      </c>
    </row>
    <row r="3503" spans="1:31">
      <c r="A3503" s="178">
        <v>108304832160</v>
      </c>
      <c r="B3503" s="166">
        <v>46176</v>
      </c>
      <c r="C3503" s="167" t="s">
        <v>3524</v>
      </c>
      <c r="D3503" s="167" t="s">
        <v>3525</v>
      </c>
      <c r="E3503" s="167" t="s">
        <v>3526</v>
      </c>
      <c r="F3503" s="167" t="s">
        <v>3501</v>
      </c>
      <c r="G3503" s="167" t="s">
        <v>3502</v>
      </c>
      <c r="H3503" s="168">
        <v>46177</v>
      </c>
      <c r="I3503" s="167"/>
      <c r="J3503" s="169">
        <v>26143</v>
      </c>
      <c r="K3503" s="167" t="s">
        <v>55</v>
      </c>
      <c r="L3503" s="169">
        <v>1</v>
      </c>
      <c r="M3503" s="167" t="s">
        <v>3513</v>
      </c>
      <c r="N3503" s="169">
        <v>7.8</v>
      </c>
      <c r="O3503" s="167" t="s">
        <v>3505</v>
      </c>
      <c r="P3503" s="167"/>
      <c r="Q3503" s="167" t="s">
        <v>3527</v>
      </c>
      <c r="R3503" s="167" t="s">
        <v>3528</v>
      </c>
      <c r="S3503" s="169">
        <v>10</v>
      </c>
      <c r="T3503" s="167" t="s">
        <v>3535</v>
      </c>
      <c r="U3503" s="169" t="s">
        <v>3536</v>
      </c>
      <c r="V3503" s="167" t="s">
        <v>7780</v>
      </c>
      <c r="W3503" s="167" t="s">
        <v>7781</v>
      </c>
      <c r="X3503" s="170" t="s">
        <v>157</v>
      </c>
      <c r="Y3503" s="171" t="s">
        <v>406</v>
      </c>
      <c r="Z3503" s="167" t="s">
        <v>1051</v>
      </c>
      <c r="AA3503" s="176">
        <v>10000</v>
      </c>
      <c r="AB3503" s="167" t="s">
        <v>11254</v>
      </c>
      <c r="AC3503" s="176">
        <v>10000</v>
      </c>
      <c r="AD3503" s="167" t="s">
        <v>11254</v>
      </c>
      <c r="AE3503" s="176">
        <v>54.5</v>
      </c>
    </row>
    <row r="3504" spans="1:31">
      <c r="A3504" s="178">
        <v>108304832160</v>
      </c>
      <c r="B3504" s="166">
        <v>46176</v>
      </c>
      <c r="C3504" s="167" t="s">
        <v>3524</v>
      </c>
      <c r="D3504" s="167" t="s">
        <v>3525</v>
      </c>
      <c r="E3504" s="167" t="s">
        <v>3526</v>
      </c>
      <c r="F3504" s="167" t="s">
        <v>3501</v>
      </c>
      <c r="G3504" s="167" t="s">
        <v>3502</v>
      </c>
      <c r="H3504" s="168">
        <v>46177</v>
      </c>
      <c r="I3504" s="167"/>
      <c r="J3504" s="169">
        <v>26143</v>
      </c>
      <c r="K3504" s="167" t="s">
        <v>55</v>
      </c>
      <c r="L3504" s="169">
        <v>1</v>
      </c>
      <c r="M3504" s="167" t="s">
        <v>3513</v>
      </c>
      <c r="N3504" s="169">
        <v>7.8</v>
      </c>
      <c r="O3504" s="167" t="s">
        <v>3505</v>
      </c>
      <c r="P3504" s="167"/>
      <c r="Q3504" s="167" t="s">
        <v>3527</v>
      </c>
      <c r="R3504" s="167" t="s">
        <v>3528</v>
      </c>
      <c r="S3504" s="169">
        <v>9</v>
      </c>
      <c r="T3504" s="167" t="s">
        <v>3540</v>
      </c>
      <c r="U3504" s="169" t="s">
        <v>3541</v>
      </c>
      <c r="V3504" s="167" t="s">
        <v>7782</v>
      </c>
      <c r="W3504" s="167" t="s">
        <v>7783</v>
      </c>
      <c r="X3504" s="170" t="s">
        <v>3533</v>
      </c>
      <c r="Y3504" s="171" t="s">
        <v>406</v>
      </c>
      <c r="Z3504" s="167" t="s">
        <v>1051</v>
      </c>
      <c r="AA3504" s="176">
        <v>6000</v>
      </c>
      <c r="AB3504" s="167" t="s">
        <v>11254</v>
      </c>
      <c r="AC3504" s="176">
        <v>6000</v>
      </c>
      <c r="AD3504" s="167" t="s">
        <v>11254</v>
      </c>
      <c r="AE3504" s="176">
        <v>534</v>
      </c>
    </row>
    <row r="3505" spans="1:31">
      <c r="A3505" s="178">
        <v>108304832160</v>
      </c>
      <c r="B3505" s="166">
        <v>46176</v>
      </c>
      <c r="C3505" s="167" t="s">
        <v>3524</v>
      </c>
      <c r="D3505" s="167" t="s">
        <v>3525</v>
      </c>
      <c r="E3505" s="167" t="s">
        <v>3526</v>
      </c>
      <c r="F3505" s="167" t="s">
        <v>3501</v>
      </c>
      <c r="G3505" s="167" t="s">
        <v>3502</v>
      </c>
      <c r="H3505" s="168">
        <v>46177</v>
      </c>
      <c r="I3505" s="167"/>
      <c r="J3505" s="169">
        <v>26143</v>
      </c>
      <c r="K3505" s="167" t="s">
        <v>55</v>
      </c>
      <c r="L3505" s="169">
        <v>1</v>
      </c>
      <c r="M3505" s="167" t="s">
        <v>3513</v>
      </c>
      <c r="N3505" s="169">
        <v>7.8</v>
      </c>
      <c r="O3505" s="167" t="s">
        <v>3505</v>
      </c>
      <c r="P3505" s="167"/>
      <c r="Q3505" s="167" t="s">
        <v>3527</v>
      </c>
      <c r="R3505" s="167" t="s">
        <v>3528</v>
      </c>
      <c r="S3505" s="169">
        <v>8</v>
      </c>
      <c r="T3505" s="167" t="s">
        <v>3535</v>
      </c>
      <c r="U3505" s="169" t="s">
        <v>3536</v>
      </c>
      <c r="V3505" s="167" t="s">
        <v>7784</v>
      </c>
      <c r="W3505" s="167" t="s">
        <v>7785</v>
      </c>
      <c r="X3505" s="170" t="s">
        <v>157</v>
      </c>
      <c r="Y3505" s="171" t="s">
        <v>406</v>
      </c>
      <c r="Z3505" s="167" t="s">
        <v>1051</v>
      </c>
      <c r="AA3505" s="176">
        <v>10000</v>
      </c>
      <c r="AB3505" s="167" t="s">
        <v>11254</v>
      </c>
      <c r="AC3505" s="176">
        <v>10000</v>
      </c>
      <c r="AD3505" s="167" t="s">
        <v>11254</v>
      </c>
      <c r="AE3505" s="176">
        <v>54.5</v>
      </c>
    </row>
    <row r="3506" spans="1:31">
      <c r="A3506" s="178">
        <v>108304832160</v>
      </c>
      <c r="B3506" s="166">
        <v>46176</v>
      </c>
      <c r="C3506" s="167" t="s">
        <v>3524</v>
      </c>
      <c r="D3506" s="167" t="s">
        <v>3525</v>
      </c>
      <c r="E3506" s="167" t="s">
        <v>3526</v>
      </c>
      <c r="F3506" s="167" t="s">
        <v>3501</v>
      </c>
      <c r="G3506" s="167" t="s">
        <v>3502</v>
      </c>
      <c r="H3506" s="168">
        <v>46177</v>
      </c>
      <c r="I3506" s="167"/>
      <c r="J3506" s="169">
        <v>26143</v>
      </c>
      <c r="K3506" s="167" t="s">
        <v>55</v>
      </c>
      <c r="L3506" s="169">
        <v>1</v>
      </c>
      <c r="M3506" s="167" t="s">
        <v>3513</v>
      </c>
      <c r="N3506" s="169">
        <v>7.8</v>
      </c>
      <c r="O3506" s="167" t="s">
        <v>3505</v>
      </c>
      <c r="P3506" s="167"/>
      <c r="Q3506" s="167" t="s">
        <v>3527</v>
      </c>
      <c r="R3506" s="167" t="s">
        <v>3528</v>
      </c>
      <c r="S3506" s="169">
        <v>7</v>
      </c>
      <c r="T3506" s="167" t="s">
        <v>3535</v>
      </c>
      <c r="U3506" s="169" t="s">
        <v>3536</v>
      </c>
      <c r="V3506" s="167" t="s">
        <v>7786</v>
      </c>
      <c r="W3506" s="167" t="s">
        <v>7787</v>
      </c>
      <c r="X3506" s="170" t="s">
        <v>160</v>
      </c>
      <c r="Y3506" s="171" t="s">
        <v>406</v>
      </c>
      <c r="Z3506" s="167" t="s">
        <v>1051</v>
      </c>
      <c r="AA3506" s="176">
        <v>5000</v>
      </c>
      <c r="AB3506" s="167" t="s">
        <v>11254</v>
      </c>
      <c r="AC3506" s="176">
        <v>5000</v>
      </c>
      <c r="AD3506" s="167" t="s">
        <v>11254</v>
      </c>
      <c r="AE3506" s="176">
        <v>2.5</v>
      </c>
    </row>
    <row r="3507" spans="1:31">
      <c r="A3507" s="178">
        <v>108304832160</v>
      </c>
      <c r="B3507" s="166">
        <v>46176</v>
      </c>
      <c r="C3507" s="167" t="s">
        <v>3524</v>
      </c>
      <c r="D3507" s="167" t="s">
        <v>3525</v>
      </c>
      <c r="E3507" s="167" t="s">
        <v>3526</v>
      </c>
      <c r="F3507" s="167" t="s">
        <v>3501</v>
      </c>
      <c r="G3507" s="167" t="s">
        <v>3502</v>
      </c>
      <c r="H3507" s="168">
        <v>46177</v>
      </c>
      <c r="I3507" s="167"/>
      <c r="J3507" s="169">
        <v>26143</v>
      </c>
      <c r="K3507" s="167" t="s">
        <v>55</v>
      </c>
      <c r="L3507" s="169">
        <v>1</v>
      </c>
      <c r="M3507" s="167" t="s">
        <v>3513</v>
      </c>
      <c r="N3507" s="169">
        <v>7.8</v>
      </c>
      <c r="O3507" s="167" t="s">
        <v>3505</v>
      </c>
      <c r="P3507" s="167"/>
      <c r="Q3507" s="167" t="s">
        <v>3527</v>
      </c>
      <c r="R3507" s="167" t="s">
        <v>3528</v>
      </c>
      <c r="S3507" s="169">
        <v>6</v>
      </c>
      <c r="T3507" s="167" t="s">
        <v>3535</v>
      </c>
      <c r="U3507" s="169" t="s">
        <v>3536</v>
      </c>
      <c r="V3507" s="167" t="s">
        <v>4494</v>
      </c>
      <c r="W3507" s="167" t="s">
        <v>4495</v>
      </c>
      <c r="X3507" s="170" t="s">
        <v>157</v>
      </c>
      <c r="Y3507" s="171" t="s">
        <v>406</v>
      </c>
      <c r="Z3507" s="167" t="s">
        <v>1051</v>
      </c>
      <c r="AA3507" s="176">
        <v>10000</v>
      </c>
      <c r="AB3507" s="167" t="s">
        <v>11254</v>
      </c>
      <c r="AC3507" s="176">
        <v>10000</v>
      </c>
      <c r="AD3507" s="167" t="s">
        <v>11254</v>
      </c>
      <c r="AE3507" s="176">
        <v>54.5</v>
      </c>
    </row>
    <row r="3508" spans="1:31">
      <c r="A3508" s="178">
        <v>108304832160</v>
      </c>
      <c r="B3508" s="166">
        <v>46176</v>
      </c>
      <c r="C3508" s="167" t="s">
        <v>3524</v>
      </c>
      <c r="D3508" s="167" t="s">
        <v>3525</v>
      </c>
      <c r="E3508" s="167" t="s">
        <v>3526</v>
      </c>
      <c r="F3508" s="167" t="s">
        <v>3501</v>
      </c>
      <c r="G3508" s="167" t="s">
        <v>3502</v>
      </c>
      <c r="H3508" s="168">
        <v>46177</v>
      </c>
      <c r="I3508" s="167"/>
      <c r="J3508" s="169">
        <v>26143</v>
      </c>
      <c r="K3508" s="167" t="s">
        <v>55</v>
      </c>
      <c r="L3508" s="169">
        <v>1</v>
      </c>
      <c r="M3508" s="167" t="s">
        <v>3513</v>
      </c>
      <c r="N3508" s="169">
        <v>7.8</v>
      </c>
      <c r="O3508" s="167" t="s">
        <v>3505</v>
      </c>
      <c r="P3508" s="167"/>
      <c r="Q3508" s="167" t="s">
        <v>3527</v>
      </c>
      <c r="R3508" s="167" t="s">
        <v>3528</v>
      </c>
      <c r="S3508" s="169">
        <v>5</v>
      </c>
      <c r="T3508" s="167" t="s">
        <v>3535</v>
      </c>
      <c r="U3508" s="169" t="s">
        <v>3536</v>
      </c>
      <c r="V3508" s="167" t="s">
        <v>4494</v>
      </c>
      <c r="W3508" s="167" t="s">
        <v>4495</v>
      </c>
      <c r="X3508" s="170" t="s">
        <v>157</v>
      </c>
      <c r="Y3508" s="171" t="s">
        <v>406</v>
      </c>
      <c r="Z3508" s="167" t="s">
        <v>1051</v>
      </c>
      <c r="AA3508" s="176">
        <v>40000</v>
      </c>
      <c r="AB3508" s="167" t="s">
        <v>11254</v>
      </c>
      <c r="AC3508" s="176">
        <v>40000</v>
      </c>
      <c r="AD3508" s="167" t="s">
        <v>11254</v>
      </c>
      <c r="AE3508" s="176">
        <v>218</v>
      </c>
    </row>
    <row r="3509" spans="1:31">
      <c r="A3509" s="178">
        <v>108304832160</v>
      </c>
      <c r="B3509" s="166">
        <v>46176</v>
      </c>
      <c r="C3509" s="167" t="s">
        <v>3524</v>
      </c>
      <c r="D3509" s="167" t="s">
        <v>3525</v>
      </c>
      <c r="E3509" s="167" t="s">
        <v>3526</v>
      </c>
      <c r="F3509" s="167" t="s">
        <v>3501</v>
      </c>
      <c r="G3509" s="167" t="s">
        <v>3502</v>
      </c>
      <c r="H3509" s="168">
        <v>46177</v>
      </c>
      <c r="I3509" s="167"/>
      <c r="J3509" s="169">
        <v>26143</v>
      </c>
      <c r="K3509" s="167" t="s">
        <v>55</v>
      </c>
      <c r="L3509" s="169">
        <v>1</v>
      </c>
      <c r="M3509" s="167" t="s">
        <v>3513</v>
      </c>
      <c r="N3509" s="169">
        <v>7.8</v>
      </c>
      <c r="O3509" s="167" t="s">
        <v>3505</v>
      </c>
      <c r="P3509" s="167"/>
      <c r="Q3509" s="167" t="s">
        <v>3527</v>
      </c>
      <c r="R3509" s="167" t="s">
        <v>3528</v>
      </c>
      <c r="S3509" s="169">
        <v>4</v>
      </c>
      <c r="T3509" s="167" t="s">
        <v>3535</v>
      </c>
      <c r="U3509" s="169" t="s">
        <v>3536</v>
      </c>
      <c r="V3509" s="167" t="s">
        <v>7788</v>
      </c>
      <c r="W3509" s="167" t="s">
        <v>7789</v>
      </c>
      <c r="X3509" s="170" t="s">
        <v>160</v>
      </c>
      <c r="Y3509" s="171" t="s">
        <v>406</v>
      </c>
      <c r="Z3509" s="167" t="s">
        <v>1051</v>
      </c>
      <c r="AA3509" s="176">
        <v>10000</v>
      </c>
      <c r="AB3509" s="167" t="s">
        <v>11254</v>
      </c>
      <c r="AC3509" s="176">
        <v>10000</v>
      </c>
      <c r="AD3509" s="167" t="s">
        <v>11254</v>
      </c>
      <c r="AE3509" s="176">
        <v>4.2</v>
      </c>
    </row>
    <row r="3510" spans="1:31">
      <c r="A3510" s="178">
        <v>108304832160</v>
      </c>
      <c r="B3510" s="166">
        <v>46176</v>
      </c>
      <c r="C3510" s="167" t="s">
        <v>3524</v>
      </c>
      <c r="D3510" s="167" t="s">
        <v>3525</v>
      </c>
      <c r="E3510" s="167" t="s">
        <v>3526</v>
      </c>
      <c r="F3510" s="167" t="s">
        <v>3501</v>
      </c>
      <c r="G3510" s="167" t="s">
        <v>3502</v>
      </c>
      <c r="H3510" s="168">
        <v>46177</v>
      </c>
      <c r="I3510" s="167"/>
      <c r="J3510" s="169">
        <v>26143</v>
      </c>
      <c r="K3510" s="167" t="s">
        <v>55</v>
      </c>
      <c r="L3510" s="169">
        <v>1</v>
      </c>
      <c r="M3510" s="167" t="s">
        <v>3513</v>
      </c>
      <c r="N3510" s="169">
        <v>7.8</v>
      </c>
      <c r="O3510" s="167" t="s">
        <v>3505</v>
      </c>
      <c r="P3510" s="167"/>
      <c r="Q3510" s="167" t="s">
        <v>3527</v>
      </c>
      <c r="R3510" s="167" t="s">
        <v>3528</v>
      </c>
      <c r="S3510" s="169">
        <v>3</v>
      </c>
      <c r="T3510" s="167" t="s">
        <v>3540</v>
      </c>
      <c r="U3510" s="169" t="s">
        <v>3541</v>
      </c>
      <c r="V3510" s="167" t="s">
        <v>7782</v>
      </c>
      <c r="W3510" s="167" t="s">
        <v>7783</v>
      </c>
      <c r="X3510" s="170" t="s">
        <v>3533</v>
      </c>
      <c r="Y3510" s="171" t="s">
        <v>406</v>
      </c>
      <c r="Z3510" s="167" t="s">
        <v>1051</v>
      </c>
      <c r="AA3510" s="176">
        <v>3000</v>
      </c>
      <c r="AB3510" s="167" t="s">
        <v>11254</v>
      </c>
      <c r="AC3510" s="176">
        <v>3000</v>
      </c>
      <c r="AD3510" s="167" t="s">
        <v>11254</v>
      </c>
      <c r="AE3510" s="176">
        <v>267</v>
      </c>
    </row>
    <row r="3511" spans="1:31">
      <c r="A3511" s="178">
        <v>108304832160</v>
      </c>
      <c r="B3511" s="166">
        <v>46176</v>
      </c>
      <c r="C3511" s="167" t="s">
        <v>3524</v>
      </c>
      <c r="D3511" s="167" t="s">
        <v>3525</v>
      </c>
      <c r="E3511" s="167" t="s">
        <v>3526</v>
      </c>
      <c r="F3511" s="167" t="s">
        <v>3501</v>
      </c>
      <c r="G3511" s="167" t="s">
        <v>3502</v>
      </c>
      <c r="H3511" s="168">
        <v>46177</v>
      </c>
      <c r="I3511" s="167"/>
      <c r="J3511" s="169">
        <v>26143</v>
      </c>
      <c r="K3511" s="167" t="s">
        <v>55</v>
      </c>
      <c r="L3511" s="169">
        <v>1</v>
      </c>
      <c r="M3511" s="167" t="s">
        <v>3513</v>
      </c>
      <c r="N3511" s="169">
        <v>7.8</v>
      </c>
      <c r="O3511" s="167" t="s">
        <v>3505</v>
      </c>
      <c r="P3511" s="167"/>
      <c r="Q3511" s="167" t="s">
        <v>3527</v>
      </c>
      <c r="R3511" s="167" t="s">
        <v>3528</v>
      </c>
      <c r="S3511" s="169">
        <v>2</v>
      </c>
      <c r="T3511" s="167" t="s">
        <v>3560</v>
      </c>
      <c r="U3511" s="169" t="s">
        <v>3561</v>
      </c>
      <c r="V3511" s="167" t="s">
        <v>7790</v>
      </c>
      <c r="W3511" s="167" t="s">
        <v>7791</v>
      </c>
      <c r="X3511" s="170" t="s">
        <v>157</v>
      </c>
      <c r="Y3511" s="171" t="s">
        <v>406</v>
      </c>
      <c r="Z3511" s="167" t="s">
        <v>1051</v>
      </c>
      <c r="AA3511" s="176">
        <v>9000</v>
      </c>
      <c r="AB3511" s="167" t="s">
        <v>11254</v>
      </c>
      <c r="AC3511" s="176">
        <v>9000</v>
      </c>
      <c r="AD3511" s="167" t="s">
        <v>11254</v>
      </c>
      <c r="AE3511" s="176">
        <v>64.8</v>
      </c>
    </row>
    <row r="3512" spans="1:31">
      <c r="A3512" s="178">
        <v>108304832160</v>
      </c>
      <c r="B3512" s="166">
        <v>46176</v>
      </c>
      <c r="C3512" s="167" t="s">
        <v>3524</v>
      </c>
      <c r="D3512" s="167" t="s">
        <v>3525</v>
      </c>
      <c r="E3512" s="167" t="s">
        <v>3526</v>
      </c>
      <c r="F3512" s="167" t="s">
        <v>3501</v>
      </c>
      <c r="G3512" s="167" t="s">
        <v>3502</v>
      </c>
      <c r="H3512" s="168">
        <v>46177</v>
      </c>
      <c r="I3512" s="167"/>
      <c r="J3512" s="169">
        <v>26143</v>
      </c>
      <c r="K3512" s="167" t="s">
        <v>55</v>
      </c>
      <c r="L3512" s="169">
        <v>1</v>
      </c>
      <c r="M3512" s="167" t="s">
        <v>3513</v>
      </c>
      <c r="N3512" s="169">
        <v>7.8</v>
      </c>
      <c r="O3512" s="167" t="s">
        <v>3505</v>
      </c>
      <c r="P3512" s="167"/>
      <c r="Q3512" s="167" t="s">
        <v>3527</v>
      </c>
      <c r="R3512" s="167" t="s">
        <v>3528</v>
      </c>
      <c r="S3512" s="169">
        <v>1</v>
      </c>
      <c r="T3512" s="167" t="s">
        <v>3560</v>
      </c>
      <c r="U3512" s="169" t="s">
        <v>3561</v>
      </c>
      <c r="V3512" s="167" t="s">
        <v>7790</v>
      </c>
      <c r="W3512" s="167" t="s">
        <v>7791</v>
      </c>
      <c r="X3512" s="170" t="s">
        <v>157</v>
      </c>
      <c r="Y3512" s="171" t="s">
        <v>406</v>
      </c>
      <c r="Z3512" s="167" t="s">
        <v>1051</v>
      </c>
      <c r="AA3512" s="176">
        <v>3000</v>
      </c>
      <c r="AB3512" s="167" t="s">
        <v>11254</v>
      </c>
      <c r="AC3512" s="176">
        <v>3000</v>
      </c>
      <c r="AD3512" s="167" t="s">
        <v>11254</v>
      </c>
      <c r="AE3512" s="176">
        <v>21.6</v>
      </c>
    </row>
    <row r="3513" spans="1:31">
      <c r="A3513" s="178">
        <v>108304985020</v>
      </c>
      <c r="B3513" s="166">
        <v>46176</v>
      </c>
      <c r="C3513" s="167" t="s">
        <v>3524</v>
      </c>
      <c r="D3513" s="167" t="s">
        <v>3525</v>
      </c>
      <c r="E3513" s="167" t="s">
        <v>3526</v>
      </c>
      <c r="F3513" s="167" t="s">
        <v>3501</v>
      </c>
      <c r="G3513" s="167" t="s">
        <v>3502</v>
      </c>
      <c r="H3513" s="168">
        <v>46176</v>
      </c>
      <c r="I3513" s="167"/>
      <c r="J3513" s="169">
        <v>26143</v>
      </c>
      <c r="K3513" s="167" t="s">
        <v>55</v>
      </c>
      <c r="L3513" s="169">
        <v>1</v>
      </c>
      <c r="M3513" s="167" t="s">
        <v>3513</v>
      </c>
      <c r="N3513" s="169">
        <v>14.9</v>
      </c>
      <c r="O3513" s="167" t="s">
        <v>3505</v>
      </c>
      <c r="P3513" s="167"/>
      <c r="Q3513" s="167" t="s">
        <v>3514</v>
      </c>
      <c r="R3513" s="167" t="s">
        <v>3528</v>
      </c>
      <c r="S3513" s="169">
        <v>4</v>
      </c>
      <c r="T3513" s="167" t="s">
        <v>3560</v>
      </c>
      <c r="U3513" s="169" t="s">
        <v>3561</v>
      </c>
      <c r="V3513" s="167" t="s">
        <v>6955</v>
      </c>
      <c r="W3513" s="167" t="s">
        <v>6956</v>
      </c>
      <c r="X3513" s="170" t="s">
        <v>165</v>
      </c>
      <c r="Y3513" s="171" t="s">
        <v>3266</v>
      </c>
      <c r="Z3513" s="167" t="s">
        <v>1054</v>
      </c>
      <c r="AA3513" s="176">
        <v>21000</v>
      </c>
      <c r="AB3513" s="167" t="s">
        <v>11254</v>
      </c>
      <c r="AC3513" s="176">
        <v>21000</v>
      </c>
      <c r="AD3513" s="167" t="s">
        <v>11254</v>
      </c>
      <c r="AE3513" s="176">
        <v>6510</v>
      </c>
    </row>
    <row r="3514" spans="1:31">
      <c r="A3514" s="178">
        <v>108304985020</v>
      </c>
      <c r="B3514" s="166">
        <v>46176</v>
      </c>
      <c r="C3514" s="167" t="s">
        <v>3524</v>
      </c>
      <c r="D3514" s="167" t="s">
        <v>3525</v>
      </c>
      <c r="E3514" s="167" t="s">
        <v>3526</v>
      </c>
      <c r="F3514" s="167" t="s">
        <v>3501</v>
      </c>
      <c r="G3514" s="167" t="s">
        <v>3502</v>
      </c>
      <c r="H3514" s="168">
        <v>46176</v>
      </c>
      <c r="I3514" s="167"/>
      <c r="J3514" s="169">
        <v>26143</v>
      </c>
      <c r="K3514" s="167" t="s">
        <v>55</v>
      </c>
      <c r="L3514" s="169">
        <v>1</v>
      </c>
      <c r="M3514" s="167" t="s">
        <v>3513</v>
      </c>
      <c r="N3514" s="169">
        <v>14.9</v>
      </c>
      <c r="O3514" s="167" t="s">
        <v>3505</v>
      </c>
      <c r="P3514" s="167"/>
      <c r="Q3514" s="167" t="s">
        <v>3514</v>
      </c>
      <c r="R3514" s="167" t="s">
        <v>3528</v>
      </c>
      <c r="S3514" s="169">
        <v>3</v>
      </c>
      <c r="T3514" s="167" t="s">
        <v>3529</v>
      </c>
      <c r="U3514" s="169" t="s">
        <v>3530</v>
      </c>
      <c r="V3514" s="167" t="s">
        <v>4427</v>
      </c>
      <c r="W3514" s="167" t="s">
        <v>4428</v>
      </c>
      <c r="X3514" s="170" t="s">
        <v>157</v>
      </c>
      <c r="Y3514" s="171" t="s">
        <v>3266</v>
      </c>
      <c r="Z3514" s="167" t="s">
        <v>1054</v>
      </c>
      <c r="AA3514" s="176">
        <v>12000</v>
      </c>
      <c r="AB3514" s="167" t="s">
        <v>11254</v>
      </c>
      <c r="AC3514" s="176">
        <v>12000</v>
      </c>
      <c r="AD3514" s="167" t="s">
        <v>11254</v>
      </c>
      <c r="AE3514" s="176">
        <v>1320</v>
      </c>
    </row>
    <row r="3515" spans="1:31">
      <c r="A3515" s="178">
        <v>108304985020</v>
      </c>
      <c r="B3515" s="166">
        <v>46176</v>
      </c>
      <c r="C3515" s="167" t="s">
        <v>3524</v>
      </c>
      <c r="D3515" s="167" t="s">
        <v>3525</v>
      </c>
      <c r="E3515" s="167" t="s">
        <v>3526</v>
      </c>
      <c r="F3515" s="167" t="s">
        <v>3501</v>
      </c>
      <c r="G3515" s="167" t="s">
        <v>3502</v>
      </c>
      <c r="H3515" s="168">
        <v>46176</v>
      </c>
      <c r="I3515" s="167"/>
      <c r="J3515" s="169">
        <v>26143</v>
      </c>
      <c r="K3515" s="167" t="s">
        <v>55</v>
      </c>
      <c r="L3515" s="169">
        <v>1</v>
      </c>
      <c r="M3515" s="167" t="s">
        <v>3513</v>
      </c>
      <c r="N3515" s="169">
        <v>14.9</v>
      </c>
      <c r="O3515" s="167" t="s">
        <v>3505</v>
      </c>
      <c r="P3515" s="167"/>
      <c r="Q3515" s="167" t="s">
        <v>3514</v>
      </c>
      <c r="R3515" s="167" t="s">
        <v>3528</v>
      </c>
      <c r="S3515" s="169">
        <v>2</v>
      </c>
      <c r="T3515" s="167" t="s">
        <v>3529</v>
      </c>
      <c r="U3515" s="169" t="s">
        <v>3530</v>
      </c>
      <c r="V3515" s="167" t="s">
        <v>4427</v>
      </c>
      <c r="W3515" s="167" t="s">
        <v>4428</v>
      </c>
      <c r="X3515" s="170" t="s">
        <v>157</v>
      </c>
      <c r="Y3515" s="171" t="s">
        <v>3266</v>
      </c>
      <c r="Z3515" s="167" t="s">
        <v>1054</v>
      </c>
      <c r="AA3515" s="176">
        <v>6000</v>
      </c>
      <c r="AB3515" s="167" t="s">
        <v>11254</v>
      </c>
      <c r="AC3515" s="176">
        <v>6000</v>
      </c>
      <c r="AD3515" s="167" t="s">
        <v>11254</v>
      </c>
      <c r="AE3515" s="176">
        <v>660</v>
      </c>
    </row>
    <row r="3516" spans="1:31">
      <c r="A3516" s="178">
        <v>108304985020</v>
      </c>
      <c r="B3516" s="166">
        <v>46176</v>
      </c>
      <c r="C3516" s="167" t="s">
        <v>3524</v>
      </c>
      <c r="D3516" s="167" t="s">
        <v>3525</v>
      </c>
      <c r="E3516" s="167" t="s">
        <v>3526</v>
      </c>
      <c r="F3516" s="167" t="s">
        <v>3501</v>
      </c>
      <c r="G3516" s="167" t="s">
        <v>3502</v>
      </c>
      <c r="H3516" s="168">
        <v>46176</v>
      </c>
      <c r="I3516" s="167"/>
      <c r="J3516" s="169">
        <v>26143</v>
      </c>
      <c r="K3516" s="167" t="s">
        <v>55</v>
      </c>
      <c r="L3516" s="169">
        <v>1</v>
      </c>
      <c r="M3516" s="167" t="s">
        <v>3513</v>
      </c>
      <c r="N3516" s="169">
        <v>14.9</v>
      </c>
      <c r="O3516" s="167" t="s">
        <v>3505</v>
      </c>
      <c r="P3516" s="167"/>
      <c r="Q3516" s="167" t="s">
        <v>3514</v>
      </c>
      <c r="R3516" s="167" t="s">
        <v>3528</v>
      </c>
      <c r="S3516" s="169">
        <v>1</v>
      </c>
      <c r="T3516" s="167" t="s">
        <v>3529</v>
      </c>
      <c r="U3516" s="169" t="s">
        <v>3530</v>
      </c>
      <c r="V3516" s="167" t="s">
        <v>4427</v>
      </c>
      <c r="W3516" s="167" t="s">
        <v>4428</v>
      </c>
      <c r="X3516" s="170" t="s">
        <v>157</v>
      </c>
      <c r="Y3516" s="171" t="s">
        <v>3266</v>
      </c>
      <c r="Z3516" s="167" t="s">
        <v>1054</v>
      </c>
      <c r="AA3516" s="176">
        <v>9000</v>
      </c>
      <c r="AB3516" s="167" t="s">
        <v>11254</v>
      </c>
      <c r="AC3516" s="176">
        <v>9000</v>
      </c>
      <c r="AD3516" s="167" t="s">
        <v>11254</v>
      </c>
      <c r="AE3516" s="176">
        <v>990</v>
      </c>
    </row>
    <row r="3517" spans="1:31">
      <c r="A3517" s="178">
        <v>108305067400</v>
      </c>
      <c r="B3517" s="166">
        <v>46176</v>
      </c>
      <c r="C3517" s="167" t="s">
        <v>3524</v>
      </c>
      <c r="D3517" s="167" t="s">
        <v>3525</v>
      </c>
      <c r="E3517" s="167" t="s">
        <v>3526</v>
      </c>
      <c r="F3517" s="167" t="s">
        <v>3501</v>
      </c>
      <c r="G3517" s="167" t="s">
        <v>3502</v>
      </c>
      <c r="H3517" s="168">
        <v>46177</v>
      </c>
      <c r="I3517" s="167"/>
      <c r="J3517" s="169">
        <v>26143</v>
      </c>
      <c r="K3517" s="167" t="s">
        <v>55</v>
      </c>
      <c r="L3517" s="169">
        <v>1</v>
      </c>
      <c r="M3517" s="167" t="s">
        <v>3513</v>
      </c>
      <c r="N3517" s="169">
        <v>0.5</v>
      </c>
      <c r="O3517" s="167" t="s">
        <v>3505</v>
      </c>
      <c r="P3517" s="167"/>
      <c r="Q3517" s="167" t="s">
        <v>3514</v>
      </c>
      <c r="R3517" s="167" t="s">
        <v>3528</v>
      </c>
      <c r="S3517" s="169">
        <v>1</v>
      </c>
      <c r="T3517" s="167" t="s">
        <v>3540</v>
      </c>
      <c r="U3517" s="169" t="s">
        <v>3541</v>
      </c>
      <c r="V3517" s="167" t="s">
        <v>5451</v>
      </c>
      <c r="W3517" s="167" t="s">
        <v>5446</v>
      </c>
      <c r="X3517" s="170" t="s">
        <v>157</v>
      </c>
      <c r="Y3517" s="171" t="s">
        <v>3267</v>
      </c>
      <c r="Z3517" s="167" t="s">
        <v>1056</v>
      </c>
      <c r="AA3517" s="176">
        <v>3000</v>
      </c>
      <c r="AB3517" s="167" t="s">
        <v>11254</v>
      </c>
      <c r="AC3517" s="176">
        <v>3000</v>
      </c>
      <c r="AD3517" s="167" t="s">
        <v>11254</v>
      </c>
      <c r="AE3517" s="176">
        <v>145.5</v>
      </c>
    </row>
    <row r="3518" spans="1:31">
      <c r="A3518" s="178">
        <v>108305107260</v>
      </c>
      <c r="B3518" s="166">
        <v>46176</v>
      </c>
      <c r="C3518" s="167" t="s">
        <v>3524</v>
      </c>
      <c r="D3518" s="167" t="s">
        <v>3525</v>
      </c>
      <c r="E3518" s="167" t="s">
        <v>3526</v>
      </c>
      <c r="F3518" s="167" t="s">
        <v>3501</v>
      </c>
      <c r="G3518" s="167" t="s">
        <v>3502</v>
      </c>
      <c r="H3518" s="168">
        <v>46177</v>
      </c>
      <c r="I3518" s="167"/>
      <c r="J3518" s="169">
        <v>26143</v>
      </c>
      <c r="K3518" s="167" t="s">
        <v>55</v>
      </c>
      <c r="L3518" s="169">
        <v>1</v>
      </c>
      <c r="M3518" s="167" t="s">
        <v>3513</v>
      </c>
      <c r="N3518" s="169">
        <v>0.5</v>
      </c>
      <c r="O3518" s="167" t="s">
        <v>3505</v>
      </c>
      <c r="P3518" s="167"/>
      <c r="Q3518" s="167" t="s">
        <v>3514</v>
      </c>
      <c r="R3518" s="167" t="s">
        <v>3528</v>
      </c>
      <c r="S3518" s="169">
        <v>1</v>
      </c>
      <c r="T3518" s="167" t="s">
        <v>3535</v>
      </c>
      <c r="U3518" s="169" t="s">
        <v>3536</v>
      </c>
      <c r="V3518" s="167" t="s">
        <v>7792</v>
      </c>
      <c r="W3518" s="167" t="s">
        <v>7793</v>
      </c>
      <c r="X3518" s="170" t="s">
        <v>159</v>
      </c>
      <c r="Y3518" s="171" t="s">
        <v>3268</v>
      </c>
      <c r="Z3518" s="167" t="s">
        <v>1058</v>
      </c>
      <c r="AA3518" s="176">
        <v>10000</v>
      </c>
      <c r="AB3518" s="167" t="s">
        <v>11254</v>
      </c>
      <c r="AC3518" s="176">
        <v>10000</v>
      </c>
      <c r="AD3518" s="167" t="s">
        <v>11254</v>
      </c>
      <c r="AE3518" s="176">
        <v>17</v>
      </c>
    </row>
    <row r="3519" spans="1:31">
      <c r="A3519" s="178">
        <v>108305142850</v>
      </c>
      <c r="B3519" s="166">
        <v>46176</v>
      </c>
      <c r="C3519" s="167" t="s">
        <v>3524</v>
      </c>
      <c r="D3519" s="167" t="s">
        <v>3525</v>
      </c>
      <c r="E3519" s="167" t="s">
        <v>3526</v>
      </c>
      <c r="F3519" s="167" t="s">
        <v>3501</v>
      </c>
      <c r="G3519" s="167" t="s">
        <v>3502</v>
      </c>
      <c r="H3519" s="168">
        <v>46177</v>
      </c>
      <c r="I3519" s="167"/>
      <c r="J3519" s="169">
        <v>26143</v>
      </c>
      <c r="K3519" s="167" t="s">
        <v>55</v>
      </c>
      <c r="L3519" s="169">
        <v>1</v>
      </c>
      <c r="M3519" s="167" t="s">
        <v>3513</v>
      </c>
      <c r="N3519" s="169">
        <v>0.9</v>
      </c>
      <c r="O3519" s="167" t="s">
        <v>3505</v>
      </c>
      <c r="P3519" s="167"/>
      <c r="Q3519" s="167" t="s">
        <v>3514</v>
      </c>
      <c r="R3519" s="167" t="s">
        <v>3528</v>
      </c>
      <c r="S3519" s="169">
        <v>1</v>
      </c>
      <c r="T3519" s="167" t="s">
        <v>3545</v>
      </c>
      <c r="U3519" s="169" t="s">
        <v>3546</v>
      </c>
      <c r="V3519" s="167" t="s">
        <v>6654</v>
      </c>
      <c r="W3519" s="167" t="s">
        <v>3626</v>
      </c>
      <c r="X3519" s="170" t="s">
        <v>157</v>
      </c>
      <c r="Y3519" s="171" t="s">
        <v>3269</v>
      </c>
      <c r="Z3519" s="167" t="s">
        <v>1061</v>
      </c>
      <c r="AA3519" s="176">
        <v>5000</v>
      </c>
      <c r="AB3519" s="167" t="s">
        <v>11254</v>
      </c>
      <c r="AC3519" s="176">
        <v>5000</v>
      </c>
      <c r="AD3519" s="167" t="s">
        <v>11254</v>
      </c>
      <c r="AE3519" s="176">
        <v>950</v>
      </c>
    </row>
    <row r="3520" spans="1:31">
      <c r="A3520" s="178">
        <v>108305215760</v>
      </c>
      <c r="B3520" s="166">
        <v>46176</v>
      </c>
      <c r="C3520" s="167" t="s">
        <v>3524</v>
      </c>
      <c r="D3520" s="167" t="s">
        <v>3525</v>
      </c>
      <c r="E3520" s="167" t="s">
        <v>3526</v>
      </c>
      <c r="F3520" s="167" t="s">
        <v>3501</v>
      </c>
      <c r="G3520" s="167" t="s">
        <v>3502</v>
      </c>
      <c r="H3520" s="168">
        <v>46177</v>
      </c>
      <c r="I3520" s="167"/>
      <c r="J3520" s="169">
        <v>26143</v>
      </c>
      <c r="K3520" s="167" t="s">
        <v>55</v>
      </c>
      <c r="L3520" s="169">
        <v>1</v>
      </c>
      <c r="M3520" s="167" t="s">
        <v>3513</v>
      </c>
      <c r="N3520" s="169">
        <v>4</v>
      </c>
      <c r="O3520" s="167" t="s">
        <v>3505</v>
      </c>
      <c r="P3520" s="167"/>
      <c r="Q3520" s="167" t="s">
        <v>3527</v>
      </c>
      <c r="R3520" s="167" t="s">
        <v>3528</v>
      </c>
      <c r="S3520" s="169">
        <v>1</v>
      </c>
      <c r="T3520" s="167" t="s">
        <v>7794</v>
      </c>
      <c r="U3520" s="169" t="s">
        <v>3630</v>
      </c>
      <c r="V3520" s="167" t="s">
        <v>7795</v>
      </c>
      <c r="W3520" s="167" t="s">
        <v>7796</v>
      </c>
      <c r="X3520" s="170" t="s">
        <v>160</v>
      </c>
      <c r="Y3520" s="171" t="s">
        <v>362</v>
      </c>
      <c r="Z3520" s="167" t="s">
        <v>1063</v>
      </c>
      <c r="AA3520" s="176">
        <v>500</v>
      </c>
      <c r="AB3520" s="167" t="s">
        <v>11254</v>
      </c>
      <c r="AC3520" s="176">
        <v>500</v>
      </c>
      <c r="AD3520" s="167" t="s">
        <v>11254</v>
      </c>
      <c r="AE3520" s="176">
        <v>325</v>
      </c>
    </row>
    <row r="3521" spans="1:31">
      <c r="A3521" s="178">
        <v>108305218820</v>
      </c>
      <c r="B3521" s="166">
        <v>46176</v>
      </c>
      <c r="C3521" s="167" t="s">
        <v>3524</v>
      </c>
      <c r="D3521" s="167" t="s">
        <v>3525</v>
      </c>
      <c r="E3521" s="167" t="s">
        <v>3526</v>
      </c>
      <c r="F3521" s="167" t="s">
        <v>3501</v>
      </c>
      <c r="G3521" s="167" t="s">
        <v>3502</v>
      </c>
      <c r="H3521" s="168">
        <v>46177</v>
      </c>
      <c r="I3521" s="167"/>
      <c r="J3521" s="169">
        <v>26143</v>
      </c>
      <c r="K3521" s="167" t="s">
        <v>55</v>
      </c>
      <c r="L3521" s="169">
        <v>1</v>
      </c>
      <c r="M3521" s="167" t="s">
        <v>3513</v>
      </c>
      <c r="N3521" s="169">
        <v>0.5</v>
      </c>
      <c r="O3521" s="167" t="s">
        <v>3505</v>
      </c>
      <c r="P3521" s="167"/>
      <c r="Q3521" s="167" t="s">
        <v>3514</v>
      </c>
      <c r="R3521" s="167" t="s">
        <v>3528</v>
      </c>
      <c r="S3521" s="169">
        <v>1</v>
      </c>
      <c r="T3521" s="167" t="s">
        <v>3535</v>
      </c>
      <c r="U3521" s="169" t="s">
        <v>3536</v>
      </c>
      <c r="V3521" s="167" t="s">
        <v>7797</v>
      </c>
      <c r="W3521" s="167" t="s">
        <v>7798</v>
      </c>
      <c r="X3521" s="170" t="s">
        <v>165</v>
      </c>
      <c r="Y3521" s="171" t="s">
        <v>3270</v>
      </c>
      <c r="Z3521" s="167" t="s">
        <v>1066</v>
      </c>
      <c r="AA3521" s="176">
        <v>10000</v>
      </c>
      <c r="AB3521" s="167" t="s">
        <v>11254</v>
      </c>
      <c r="AC3521" s="176">
        <v>10000</v>
      </c>
      <c r="AD3521" s="167" t="s">
        <v>11254</v>
      </c>
      <c r="AE3521" s="176">
        <v>1750</v>
      </c>
    </row>
    <row r="3522" spans="1:31">
      <c r="A3522" s="178">
        <v>108305248920</v>
      </c>
      <c r="B3522" s="166">
        <v>46176</v>
      </c>
      <c r="C3522" s="167" t="s">
        <v>3524</v>
      </c>
      <c r="D3522" s="167" t="s">
        <v>3525</v>
      </c>
      <c r="E3522" s="167" t="s">
        <v>3526</v>
      </c>
      <c r="F3522" s="167" t="s">
        <v>3501</v>
      </c>
      <c r="G3522" s="167" t="s">
        <v>3502</v>
      </c>
      <c r="H3522" s="168">
        <v>46177</v>
      </c>
      <c r="I3522" s="167"/>
      <c r="J3522" s="169">
        <v>26143</v>
      </c>
      <c r="K3522" s="167" t="s">
        <v>55</v>
      </c>
      <c r="L3522" s="169">
        <v>1</v>
      </c>
      <c r="M3522" s="167" t="s">
        <v>3513</v>
      </c>
      <c r="N3522" s="169">
        <v>2.2000000000000002</v>
      </c>
      <c r="O3522" s="167" t="s">
        <v>3505</v>
      </c>
      <c r="P3522" s="167"/>
      <c r="Q3522" s="167" t="s">
        <v>3514</v>
      </c>
      <c r="R3522" s="167" t="s">
        <v>3528</v>
      </c>
      <c r="S3522" s="169">
        <v>1</v>
      </c>
      <c r="T3522" s="167" t="s">
        <v>3560</v>
      </c>
      <c r="U3522" s="169" t="s">
        <v>3561</v>
      </c>
      <c r="V3522" s="167" t="s">
        <v>7799</v>
      </c>
      <c r="W3522" s="167" t="s">
        <v>7800</v>
      </c>
      <c r="X3522" s="170" t="s">
        <v>165</v>
      </c>
      <c r="Y3522" s="171" t="s">
        <v>3271</v>
      </c>
      <c r="Z3522" s="167" t="s">
        <v>1068</v>
      </c>
      <c r="AA3522" s="176">
        <v>10000</v>
      </c>
      <c r="AB3522" s="167" t="s">
        <v>11254</v>
      </c>
      <c r="AC3522" s="176">
        <v>10000</v>
      </c>
      <c r="AD3522" s="167" t="s">
        <v>11254</v>
      </c>
      <c r="AE3522" s="176">
        <v>3229</v>
      </c>
    </row>
    <row r="3523" spans="1:31">
      <c r="A3523" s="178">
        <v>108305326140</v>
      </c>
      <c r="B3523" s="166">
        <v>46176</v>
      </c>
      <c r="C3523" s="167" t="s">
        <v>3524</v>
      </c>
      <c r="D3523" s="167" t="s">
        <v>3525</v>
      </c>
      <c r="E3523" s="167" t="s">
        <v>3526</v>
      </c>
      <c r="F3523" s="167" t="s">
        <v>3501</v>
      </c>
      <c r="G3523" s="167" t="s">
        <v>3502</v>
      </c>
      <c r="H3523" s="168">
        <v>46177</v>
      </c>
      <c r="I3523" s="167"/>
      <c r="J3523" s="169">
        <v>26143</v>
      </c>
      <c r="K3523" s="167" t="s">
        <v>55</v>
      </c>
      <c r="L3523" s="169">
        <v>1</v>
      </c>
      <c r="M3523" s="167" t="s">
        <v>3513</v>
      </c>
      <c r="N3523" s="169">
        <v>1.9</v>
      </c>
      <c r="O3523" s="167" t="s">
        <v>3505</v>
      </c>
      <c r="P3523" s="167"/>
      <c r="Q3523" s="167" t="s">
        <v>3514</v>
      </c>
      <c r="R3523" s="167" t="s">
        <v>7801</v>
      </c>
      <c r="S3523" s="169">
        <v>1</v>
      </c>
      <c r="T3523" s="167" t="s">
        <v>3529</v>
      </c>
      <c r="U3523" s="169" t="s">
        <v>3530</v>
      </c>
      <c r="V3523" s="167" t="s">
        <v>6457</v>
      </c>
      <c r="W3523" s="167" t="s">
        <v>6458</v>
      </c>
      <c r="X3523" s="170" t="s">
        <v>157</v>
      </c>
      <c r="Y3523" s="171" t="s">
        <v>3272</v>
      </c>
      <c r="Z3523" s="167" t="s">
        <v>1070</v>
      </c>
      <c r="AA3523" s="176">
        <v>1502</v>
      </c>
      <c r="AB3523" s="167" t="s">
        <v>11254</v>
      </c>
      <c r="AC3523" s="176">
        <v>1502</v>
      </c>
      <c r="AD3523" s="167" t="s">
        <v>11254</v>
      </c>
      <c r="AE3523" s="176">
        <v>502944.7</v>
      </c>
    </row>
    <row r="3524" spans="1:31">
      <c r="A3524" s="178">
        <v>108305332660</v>
      </c>
      <c r="B3524" s="166">
        <v>46176</v>
      </c>
      <c r="C3524" s="167" t="s">
        <v>3524</v>
      </c>
      <c r="D3524" s="167" t="s">
        <v>3525</v>
      </c>
      <c r="E3524" s="167" t="s">
        <v>3526</v>
      </c>
      <c r="F3524" s="167" t="s">
        <v>3501</v>
      </c>
      <c r="G3524" s="167" t="s">
        <v>3502</v>
      </c>
      <c r="H3524" s="168">
        <v>46177</v>
      </c>
      <c r="I3524" s="167"/>
      <c r="J3524" s="169">
        <v>26143</v>
      </c>
      <c r="K3524" s="167" t="s">
        <v>55</v>
      </c>
      <c r="L3524" s="169">
        <v>1</v>
      </c>
      <c r="M3524" s="167" t="s">
        <v>3513</v>
      </c>
      <c r="N3524" s="169">
        <v>1.4</v>
      </c>
      <c r="O3524" s="167" t="s">
        <v>3505</v>
      </c>
      <c r="P3524" s="167"/>
      <c r="Q3524" s="167" t="s">
        <v>3514</v>
      </c>
      <c r="R3524" s="167" t="s">
        <v>3528</v>
      </c>
      <c r="S3524" s="169">
        <v>1</v>
      </c>
      <c r="T3524" s="167" t="s">
        <v>3529</v>
      </c>
      <c r="U3524" s="169" t="s">
        <v>3530</v>
      </c>
      <c r="V3524" s="167" t="s">
        <v>7802</v>
      </c>
      <c r="W3524" s="167" t="s">
        <v>4869</v>
      </c>
      <c r="X3524" s="170" t="s">
        <v>157</v>
      </c>
      <c r="Y3524" s="171" t="s">
        <v>3273</v>
      </c>
      <c r="Z3524" s="167" t="s">
        <v>1073</v>
      </c>
      <c r="AA3524" s="176">
        <v>2000</v>
      </c>
      <c r="AB3524" s="167" t="s">
        <v>11254</v>
      </c>
      <c r="AC3524" s="176">
        <v>2000</v>
      </c>
      <c r="AD3524" s="167" t="s">
        <v>11254</v>
      </c>
      <c r="AE3524" s="176">
        <v>955.6</v>
      </c>
    </row>
    <row r="3525" spans="1:31">
      <c r="A3525" s="178">
        <v>108305384830</v>
      </c>
      <c r="B3525" s="166">
        <v>46176</v>
      </c>
      <c r="C3525" s="167" t="s">
        <v>3524</v>
      </c>
      <c r="D3525" s="167" t="s">
        <v>3525</v>
      </c>
      <c r="E3525" s="167" t="s">
        <v>3526</v>
      </c>
      <c r="F3525" s="167" t="s">
        <v>3501</v>
      </c>
      <c r="G3525" s="167" t="s">
        <v>3502</v>
      </c>
      <c r="H3525" s="168">
        <v>46177</v>
      </c>
      <c r="I3525" s="167"/>
      <c r="J3525" s="169">
        <v>26143</v>
      </c>
      <c r="K3525" s="167" t="s">
        <v>55</v>
      </c>
      <c r="L3525" s="169">
        <v>1</v>
      </c>
      <c r="M3525" s="167" t="s">
        <v>3513</v>
      </c>
      <c r="N3525" s="169">
        <v>8.9</v>
      </c>
      <c r="O3525" s="167" t="s">
        <v>3505</v>
      </c>
      <c r="P3525" s="167"/>
      <c r="Q3525" s="167" t="s">
        <v>3514</v>
      </c>
      <c r="R3525" s="167" t="s">
        <v>3528</v>
      </c>
      <c r="S3525" s="169">
        <v>1</v>
      </c>
      <c r="T3525" s="167" t="s">
        <v>3717</v>
      </c>
      <c r="U3525" s="169" t="s">
        <v>3718</v>
      </c>
      <c r="V3525" s="167" t="s">
        <v>7535</v>
      </c>
      <c r="W3525" s="167" t="s">
        <v>7536</v>
      </c>
      <c r="X3525" s="170" t="s">
        <v>165</v>
      </c>
      <c r="Y3525" s="171" t="s">
        <v>3274</v>
      </c>
      <c r="Z3525" s="167" t="s">
        <v>1075</v>
      </c>
      <c r="AA3525" s="176">
        <v>2000</v>
      </c>
      <c r="AB3525" s="167" t="s">
        <v>11254</v>
      </c>
      <c r="AC3525" s="176">
        <v>2000</v>
      </c>
      <c r="AD3525" s="167" t="s">
        <v>11254</v>
      </c>
      <c r="AE3525" s="176">
        <v>708.38</v>
      </c>
    </row>
    <row r="3526" spans="1:31">
      <c r="A3526" s="178">
        <v>108305455050</v>
      </c>
      <c r="B3526" s="166">
        <v>46176</v>
      </c>
      <c r="C3526" s="167" t="s">
        <v>3524</v>
      </c>
      <c r="D3526" s="167" t="s">
        <v>3525</v>
      </c>
      <c r="E3526" s="167" t="s">
        <v>3526</v>
      </c>
      <c r="F3526" s="167" t="s">
        <v>3501</v>
      </c>
      <c r="G3526" s="167" t="s">
        <v>3502</v>
      </c>
      <c r="H3526" s="168">
        <v>46177</v>
      </c>
      <c r="I3526" s="167"/>
      <c r="J3526" s="169">
        <v>26143</v>
      </c>
      <c r="K3526" s="167" t="s">
        <v>55</v>
      </c>
      <c r="L3526" s="169">
        <v>8</v>
      </c>
      <c r="M3526" s="167" t="s">
        <v>3513</v>
      </c>
      <c r="N3526" s="169">
        <v>48.8</v>
      </c>
      <c r="O3526" s="167" t="s">
        <v>3505</v>
      </c>
      <c r="P3526" s="167"/>
      <c r="Q3526" s="167" t="s">
        <v>3527</v>
      </c>
      <c r="R3526" s="167" t="s">
        <v>3528</v>
      </c>
      <c r="S3526" s="169">
        <v>1</v>
      </c>
      <c r="T3526" s="167" t="s">
        <v>4402</v>
      </c>
      <c r="U3526" s="169" t="s">
        <v>4403</v>
      </c>
      <c r="V3526" s="167" t="s">
        <v>4404</v>
      </c>
      <c r="W3526" s="167" t="s">
        <v>4405</v>
      </c>
      <c r="X3526" s="170" t="s">
        <v>157</v>
      </c>
      <c r="Y3526" s="171" t="s">
        <v>419</v>
      </c>
      <c r="Z3526" s="167" t="s">
        <v>1078</v>
      </c>
      <c r="AA3526" s="176">
        <v>43200</v>
      </c>
      <c r="AB3526" s="167" t="s">
        <v>11254</v>
      </c>
      <c r="AC3526" s="176">
        <v>28.51</v>
      </c>
      <c r="AD3526" s="167" t="s">
        <v>11256</v>
      </c>
      <c r="AE3526" s="176">
        <v>2592</v>
      </c>
    </row>
    <row r="3527" spans="1:31">
      <c r="A3527" s="178">
        <v>108305625040</v>
      </c>
      <c r="B3527" s="166">
        <v>46176</v>
      </c>
      <c r="C3527" s="167" t="s">
        <v>3524</v>
      </c>
      <c r="D3527" s="167" t="s">
        <v>3525</v>
      </c>
      <c r="E3527" s="167" t="s">
        <v>3526</v>
      </c>
      <c r="F3527" s="167" t="s">
        <v>3501</v>
      </c>
      <c r="G3527" s="167" t="s">
        <v>3502</v>
      </c>
      <c r="H3527" s="168">
        <v>46177</v>
      </c>
      <c r="I3527" s="167"/>
      <c r="J3527" s="169">
        <v>26143</v>
      </c>
      <c r="K3527" s="167" t="s">
        <v>55</v>
      </c>
      <c r="L3527" s="169">
        <v>1</v>
      </c>
      <c r="M3527" s="167" t="s">
        <v>3513</v>
      </c>
      <c r="N3527" s="169">
        <v>0.4</v>
      </c>
      <c r="O3527" s="167" t="s">
        <v>3505</v>
      </c>
      <c r="P3527" s="167"/>
      <c r="Q3527" s="167" t="s">
        <v>3527</v>
      </c>
      <c r="R3527" s="167" t="s">
        <v>3528</v>
      </c>
      <c r="S3527" s="169">
        <v>1</v>
      </c>
      <c r="T3527" s="167" t="s">
        <v>3529</v>
      </c>
      <c r="U3527" s="169" t="s">
        <v>3530</v>
      </c>
      <c r="V3527" s="167" t="s">
        <v>7803</v>
      </c>
      <c r="W3527" s="167" t="s">
        <v>7804</v>
      </c>
      <c r="X3527" s="170" t="s">
        <v>157</v>
      </c>
      <c r="Y3527" s="171" t="s">
        <v>410</v>
      </c>
      <c r="Z3527" s="167" t="s">
        <v>1080</v>
      </c>
      <c r="AA3527" s="176">
        <v>3000</v>
      </c>
      <c r="AB3527" s="167" t="s">
        <v>11254</v>
      </c>
      <c r="AC3527" s="176">
        <v>3000</v>
      </c>
      <c r="AD3527" s="167" t="s">
        <v>11254</v>
      </c>
      <c r="AE3527" s="176">
        <v>666</v>
      </c>
    </row>
    <row r="3528" spans="1:31">
      <c r="A3528" s="178">
        <v>108305705100</v>
      </c>
      <c r="B3528" s="166">
        <v>46176</v>
      </c>
      <c r="C3528" s="167" t="s">
        <v>3524</v>
      </c>
      <c r="D3528" s="167" t="s">
        <v>3525</v>
      </c>
      <c r="E3528" s="167" t="s">
        <v>3526</v>
      </c>
      <c r="F3528" s="167" t="s">
        <v>3501</v>
      </c>
      <c r="G3528" s="167" t="s">
        <v>3502</v>
      </c>
      <c r="H3528" s="168">
        <v>46177</v>
      </c>
      <c r="I3528" s="167"/>
      <c r="J3528" s="169">
        <v>26143</v>
      </c>
      <c r="K3528" s="167" t="s">
        <v>55</v>
      </c>
      <c r="L3528" s="169">
        <v>4</v>
      </c>
      <c r="M3528" s="167" t="s">
        <v>3513</v>
      </c>
      <c r="N3528" s="169">
        <v>52.4</v>
      </c>
      <c r="O3528" s="167" t="s">
        <v>3505</v>
      </c>
      <c r="P3528" s="167"/>
      <c r="Q3528" s="167" t="s">
        <v>3514</v>
      </c>
      <c r="R3528" s="167" t="s">
        <v>3528</v>
      </c>
      <c r="S3528" s="169">
        <v>2</v>
      </c>
      <c r="T3528" s="167" t="s">
        <v>3529</v>
      </c>
      <c r="U3528" s="169" t="s">
        <v>3530</v>
      </c>
      <c r="V3528" s="167" t="s">
        <v>5111</v>
      </c>
      <c r="W3528" s="167" t="s">
        <v>5112</v>
      </c>
      <c r="X3528" s="170" t="s">
        <v>157</v>
      </c>
      <c r="Y3528" s="171" t="s">
        <v>3275</v>
      </c>
      <c r="Z3528" s="167" t="s">
        <v>1083</v>
      </c>
      <c r="AA3528" s="176">
        <v>12985</v>
      </c>
      <c r="AB3528" s="167" t="s">
        <v>11254</v>
      </c>
      <c r="AC3528" s="176">
        <v>12985</v>
      </c>
      <c r="AD3528" s="167" t="s">
        <v>11254</v>
      </c>
      <c r="AE3528" s="176">
        <v>1195269.25</v>
      </c>
    </row>
    <row r="3529" spans="1:31">
      <c r="A3529" s="178">
        <v>108305705100</v>
      </c>
      <c r="B3529" s="166">
        <v>46176</v>
      </c>
      <c r="C3529" s="167" t="s">
        <v>3524</v>
      </c>
      <c r="D3529" s="167" t="s">
        <v>3525</v>
      </c>
      <c r="E3529" s="167" t="s">
        <v>3526</v>
      </c>
      <c r="F3529" s="167" t="s">
        <v>3501</v>
      </c>
      <c r="G3529" s="167" t="s">
        <v>3502</v>
      </c>
      <c r="H3529" s="168">
        <v>46177</v>
      </c>
      <c r="I3529" s="167"/>
      <c r="J3529" s="169">
        <v>26143</v>
      </c>
      <c r="K3529" s="167" t="s">
        <v>55</v>
      </c>
      <c r="L3529" s="169">
        <v>4</v>
      </c>
      <c r="M3529" s="167" t="s">
        <v>3513</v>
      </c>
      <c r="N3529" s="169">
        <v>52.4</v>
      </c>
      <c r="O3529" s="167" t="s">
        <v>3505</v>
      </c>
      <c r="P3529" s="167"/>
      <c r="Q3529" s="167" t="s">
        <v>3514</v>
      </c>
      <c r="R3529" s="167" t="s">
        <v>3528</v>
      </c>
      <c r="S3529" s="169">
        <v>1</v>
      </c>
      <c r="T3529" s="167" t="s">
        <v>3529</v>
      </c>
      <c r="U3529" s="169" t="s">
        <v>3530</v>
      </c>
      <c r="V3529" s="167" t="s">
        <v>5111</v>
      </c>
      <c r="W3529" s="167" t="s">
        <v>5112</v>
      </c>
      <c r="X3529" s="170" t="s">
        <v>157</v>
      </c>
      <c r="Y3529" s="171" t="s">
        <v>3275</v>
      </c>
      <c r="Z3529" s="167" t="s">
        <v>1083</v>
      </c>
      <c r="AA3529" s="176">
        <v>37015</v>
      </c>
      <c r="AB3529" s="167" t="s">
        <v>11254</v>
      </c>
      <c r="AC3529" s="176">
        <v>37015</v>
      </c>
      <c r="AD3529" s="167" t="s">
        <v>11254</v>
      </c>
      <c r="AE3529" s="176">
        <v>3407230.75</v>
      </c>
    </row>
    <row r="3530" spans="1:31">
      <c r="A3530" s="178">
        <v>108305725620</v>
      </c>
      <c r="B3530" s="166">
        <v>46176</v>
      </c>
      <c r="C3530" s="167" t="s">
        <v>3524</v>
      </c>
      <c r="D3530" s="167" t="s">
        <v>3525</v>
      </c>
      <c r="E3530" s="167" t="s">
        <v>3526</v>
      </c>
      <c r="F3530" s="167" t="s">
        <v>3501</v>
      </c>
      <c r="G3530" s="167" t="s">
        <v>3502</v>
      </c>
      <c r="H3530" s="168">
        <v>46177</v>
      </c>
      <c r="I3530" s="167"/>
      <c r="J3530" s="169">
        <v>26143</v>
      </c>
      <c r="K3530" s="167" t="s">
        <v>55</v>
      </c>
      <c r="L3530" s="169">
        <v>1</v>
      </c>
      <c r="M3530" s="167" t="s">
        <v>3513</v>
      </c>
      <c r="N3530" s="169">
        <v>13.3</v>
      </c>
      <c r="O3530" s="167" t="s">
        <v>3505</v>
      </c>
      <c r="P3530" s="167"/>
      <c r="Q3530" s="167" t="s">
        <v>3514</v>
      </c>
      <c r="R3530" s="167" t="s">
        <v>3528</v>
      </c>
      <c r="S3530" s="169">
        <v>9</v>
      </c>
      <c r="T3530" s="167" t="s">
        <v>4201</v>
      </c>
      <c r="U3530" s="169" t="s">
        <v>4202</v>
      </c>
      <c r="V3530" s="167" t="s">
        <v>7805</v>
      </c>
      <c r="W3530" s="167" t="s">
        <v>4204</v>
      </c>
      <c r="X3530" s="170" t="s">
        <v>159</v>
      </c>
      <c r="Y3530" s="171" t="s">
        <v>3276</v>
      </c>
      <c r="Z3530" s="167" t="s">
        <v>1086</v>
      </c>
      <c r="AA3530" s="176">
        <v>20</v>
      </c>
      <c r="AB3530" s="167" t="s">
        <v>11254</v>
      </c>
      <c r="AC3530" s="176">
        <v>2.59</v>
      </c>
      <c r="AD3530" s="167" t="s">
        <v>11256</v>
      </c>
      <c r="AE3530" s="176">
        <v>1313.12</v>
      </c>
    </row>
    <row r="3531" spans="1:31">
      <c r="A3531" s="178">
        <v>108305725620</v>
      </c>
      <c r="B3531" s="166">
        <v>46176</v>
      </c>
      <c r="C3531" s="167" t="s">
        <v>3524</v>
      </c>
      <c r="D3531" s="167" t="s">
        <v>3525</v>
      </c>
      <c r="E3531" s="167" t="s">
        <v>3526</v>
      </c>
      <c r="F3531" s="167" t="s">
        <v>3501</v>
      </c>
      <c r="G3531" s="167" t="s">
        <v>3502</v>
      </c>
      <c r="H3531" s="168">
        <v>46177</v>
      </c>
      <c r="I3531" s="167"/>
      <c r="J3531" s="169">
        <v>26143</v>
      </c>
      <c r="K3531" s="167" t="s">
        <v>55</v>
      </c>
      <c r="L3531" s="169">
        <v>1</v>
      </c>
      <c r="M3531" s="167" t="s">
        <v>3513</v>
      </c>
      <c r="N3531" s="169">
        <v>13.3</v>
      </c>
      <c r="O3531" s="167" t="s">
        <v>3505</v>
      </c>
      <c r="P3531" s="167"/>
      <c r="Q3531" s="167" t="s">
        <v>3514</v>
      </c>
      <c r="R3531" s="167" t="s">
        <v>3528</v>
      </c>
      <c r="S3531" s="169">
        <v>8</v>
      </c>
      <c r="T3531" s="167" t="s">
        <v>3717</v>
      </c>
      <c r="U3531" s="169" t="s">
        <v>3718</v>
      </c>
      <c r="V3531" s="167" t="s">
        <v>7806</v>
      </c>
      <c r="W3531" s="167" t="s">
        <v>7807</v>
      </c>
      <c r="X3531" s="170" t="s">
        <v>165</v>
      </c>
      <c r="Y3531" s="171" t="s">
        <v>3276</v>
      </c>
      <c r="Z3531" s="167" t="s">
        <v>1086</v>
      </c>
      <c r="AA3531" s="176">
        <v>120</v>
      </c>
      <c r="AB3531" s="167" t="s">
        <v>11254</v>
      </c>
      <c r="AC3531" s="176">
        <v>120</v>
      </c>
      <c r="AD3531" s="167" t="s">
        <v>11254</v>
      </c>
      <c r="AE3531" s="176">
        <v>175.68</v>
      </c>
    </row>
    <row r="3532" spans="1:31">
      <c r="A3532" s="178">
        <v>108305725620</v>
      </c>
      <c r="B3532" s="166">
        <v>46176</v>
      </c>
      <c r="C3532" s="167" t="s">
        <v>3524</v>
      </c>
      <c r="D3532" s="167" t="s">
        <v>3525</v>
      </c>
      <c r="E3532" s="167" t="s">
        <v>3526</v>
      </c>
      <c r="F3532" s="167" t="s">
        <v>3501</v>
      </c>
      <c r="G3532" s="167" t="s">
        <v>3502</v>
      </c>
      <c r="H3532" s="168">
        <v>46177</v>
      </c>
      <c r="I3532" s="167"/>
      <c r="J3532" s="169">
        <v>26143</v>
      </c>
      <c r="K3532" s="167" t="s">
        <v>55</v>
      </c>
      <c r="L3532" s="169">
        <v>1</v>
      </c>
      <c r="M3532" s="167" t="s">
        <v>3513</v>
      </c>
      <c r="N3532" s="169">
        <v>13.3</v>
      </c>
      <c r="O3532" s="167" t="s">
        <v>3505</v>
      </c>
      <c r="P3532" s="167"/>
      <c r="Q3532" s="167" t="s">
        <v>3514</v>
      </c>
      <c r="R3532" s="167" t="s">
        <v>3528</v>
      </c>
      <c r="S3532" s="169">
        <v>7</v>
      </c>
      <c r="T3532" s="167" t="s">
        <v>3560</v>
      </c>
      <c r="U3532" s="169" t="s">
        <v>3561</v>
      </c>
      <c r="V3532" s="167" t="s">
        <v>7808</v>
      </c>
      <c r="W3532" s="167" t="s">
        <v>7744</v>
      </c>
      <c r="X3532" s="170" t="s">
        <v>165</v>
      </c>
      <c r="Y3532" s="171" t="s">
        <v>3276</v>
      </c>
      <c r="Z3532" s="167" t="s">
        <v>1086</v>
      </c>
      <c r="AA3532" s="176">
        <v>1917</v>
      </c>
      <c r="AB3532" s="167" t="s">
        <v>11254</v>
      </c>
      <c r="AC3532" s="176">
        <v>1917</v>
      </c>
      <c r="AD3532" s="167" t="s">
        <v>11254</v>
      </c>
      <c r="AE3532" s="176">
        <v>369.98099999999999</v>
      </c>
    </row>
    <row r="3533" spans="1:31">
      <c r="A3533" s="178">
        <v>108305725620</v>
      </c>
      <c r="B3533" s="166">
        <v>46176</v>
      </c>
      <c r="C3533" s="167" t="s">
        <v>3524</v>
      </c>
      <c r="D3533" s="167" t="s">
        <v>3525</v>
      </c>
      <c r="E3533" s="167" t="s">
        <v>3526</v>
      </c>
      <c r="F3533" s="167" t="s">
        <v>3501</v>
      </c>
      <c r="G3533" s="167" t="s">
        <v>3502</v>
      </c>
      <c r="H3533" s="168">
        <v>46177</v>
      </c>
      <c r="I3533" s="167"/>
      <c r="J3533" s="169">
        <v>26143</v>
      </c>
      <c r="K3533" s="167" t="s">
        <v>55</v>
      </c>
      <c r="L3533" s="169">
        <v>1</v>
      </c>
      <c r="M3533" s="167" t="s">
        <v>3513</v>
      </c>
      <c r="N3533" s="169">
        <v>13.3</v>
      </c>
      <c r="O3533" s="167" t="s">
        <v>3505</v>
      </c>
      <c r="P3533" s="167"/>
      <c r="Q3533" s="167" t="s">
        <v>3514</v>
      </c>
      <c r="R3533" s="167" t="s">
        <v>3528</v>
      </c>
      <c r="S3533" s="169">
        <v>6</v>
      </c>
      <c r="T3533" s="167" t="s">
        <v>3587</v>
      </c>
      <c r="U3533" s="169" t="s">
        <v>3588</v>
      </c>
      <c r="V3533" s="167" t="s">
        <v>7809</v>
      </c>
      <c r="W3533" s="167" t="s">
        <v>7810</v>
      </c>
      <c r="X3533" s="170" t="s">
        <v>165</v>
      </c>
      <c r="Y3533" s="171" t="s">
        <v>3276</v>
      </c>
      <c r="Z3533" s="167" t="s">
        <v>1086</v>
      </c>
      <c r="AA3533" s="176">
        <v>1669</v>
      </c>
      <c r="AB3533" s="167" t="s">
        <v>11254</v>
      </c>
      <c r="AC3533" s="176">
        <v>1669</v>
      </c>
      <c r="AD3533" s="167" t="s">
        <v>11254</v>
      </c>
      <c r="AE3533" s="176">
        <v>3154.41</v>
      </c>
    </row>
    <row r="3534" spans="1:31">
      <c r="A3534" s="178">
        <v>108305725620</v>
      </c>
      <c r="B3534" s="166">
        <v>46176</v>
      </c>
      <c r="C3534" s="167" t="s">
        <v>3524</v>
      </c>
      <c r="D3534" s="167" t="s">
        <v>3525</v>
      </c>
      <c r="E3534" s="167" t="s">
        <v>3526</v>
      </c>
      <c r="F3534" s="167" t="s">
        <v>3501</v>
      </c>
      <c r="G3534" s="167" t="s">
        <v>3502</v>
      </c>
      <c r="H3534" s="168">
        <v>46177</v>
      </c>
      <c r="I3534" s="167"/>
      <c r="J3534" s="169">
        <v>26143</v>
      </c>
      <c r="K3534" s="167" t="s">
        <v>55</v>
      </c>
      <c r="L3534" s="169">
        <v>1</v>
      </c>
      <c r="M3534" s="167" t="s">
        <v>3513</v>
      </c>
      <c r="N3534" s="169">
        <v>13.3</v>
      </c>
      <c r="O3534" s="167" t="s">
        <v>3505</v>
      </c>
      <c r="P3534" s="167"/>
      <c r="Q3534" s="167" t="s">
        <v>3514</v>
      </c>
      <c r="R3534" s="167" t="s">
        <v>3528</v>
      </c>
      <c r="S3534" s="169">
        <v>5</v>
      </c>
      <c r="T3534" s="167" t="s">
        <v>3560</v>
      </c>
      <c r="U3534" s="169" t="s">
        <v>3561</v>
      </c>
      <c r="V3534" s="167" t="s">
        <v>7811</v>
      </c>
      <c r="W3534" s="167" t="s">
        <v>7800</v>
      </c>
      <c r="X3534" s="170" t="s">
        <v>165</v>
      </c>
      <c r="Y3534" s="171" t="s">
        <v>3276</v>
      </c>
      <c r="Z3534" s="167" t="s">
        <v>1086</v>
      </c>
      <c r="AA3534" s="176">
        <v>300</v>
      </c>
      <c r="AB3534" s="167" t="s">
        <v>11254</v>
      </c>
      <c r="AC3534" s="176">
        <v>300</v>
      </c>
      <c r="AD3534" s="167" t="s">
        <v>11254</v>
      </c>
      <c r="AE3534" s="176">
        <v>196.2</v>
      </c>
    </row>
    <row r="3535" spans="1:31">
      <c r="A3535" s="178">
        <v>108305725620</v>
      </c>
      <c r="B3535" s="166">
        <v>46176</v>
      </c>
      <c r="C3535" s="167" t="s">
        <v>3524</v>
      </c>
      <c r="D3535" s="167" t="s">
        <v>3525</v>
      </c>
      <c r="E3535" s="167" t="s">
        <v>3526</v>
      </c>
      <c r="F3535" s="167" t="s">
        <v>3501</v>
      </c>
      <c r="G3535" s="167" t="s">
        <v>3502</v>
      </c>
      <c r="H3535" s="168">
        <v>46177</v>
      </c>
      <c r="I3535" s="167"/>
      <c r="J3535" s="169">
        <v>26143</v>
      </c>
      <c r="K3535" s="167" t="s">
        <v>55</v>
      </c>
      <c r="L3535" s="169">
        <v>1</v>
      </c>
      <c r="M3535" s="167" t="s">
        <v>3513</v>
      </c>
      <c r="N3535" s="169">
        <v>13.3</v>
      </c>
      <c r="O3535" s="167" t="s">
        <v>3505</v>
      </c>
      <c r="P3535" s="167"/>
      <c r="Q3535" s="167" t="s">
        <v>3514</v>
      </c>
      <c r="R3535" s="167" t="s">
        <v>3528</v>
      </c>
      <c r="S3535" s="169">
        <v>4</v>
      </c>
      <c r="T3535" s="167" t="s">
        <v>3529</v>
      </c>
      <c r="U3535" s="169" t="s">
        <v>3530</v>
      </c>
      <c r="V3535" s="167" t="s">
        <v>7812</v>
      </c>
      <c r="W3535" s="167" t="s">
        <v>7813</v>
      </c>
      <c r="X3535" s="170" t="s">
        <v>165</v>
      </c>
      <c r="Y3535" s="171" t="s">
        <v>3276</v>
      </c>
      <c r="Z3535" s="167" t="s">
        <v>1086</v>
      </c>
      <c r="AA3535" s="176">
        <v>615</v>
      </c>
      <c r="AB3535" s="167" t="s">
        <v>11254</v>
      </c>
      <c r="AC3535" s="176">
        <v>615</v>
      </c>
      <c r="AD3535" s="167" t="s">
        <v>11254</v>
      </c>
      <c r="AE3535" s="176">
        <v>1095.3150000000001</v>
      </c>
    </row>
    <row r="3536" spans="1:31">
      <c r="A3536" s="178">
        <v>108305725620</v>
      </c>
      <c r="B3536" s="166">
        <v>46176</v>
      </c>
      <c r="C3536" s="167" t="s">
        <v>3524</v>
      </c>
      <c r="D3536" s="167" t="s">
        <v>3525</v>
      </c>
      <c r="E3536" s="167" t="s">
        <v>3526</v>
      </c>
      <c r="F3536" s="167" t="s">
        <v>3501</v>
      </c>
      <c r="G3536" s="167" t="s">
        <v>3502</v>
      </c>
      <c r="H3536" s="168">
        <v>46177</v>
      </c>
      <c r="I3536" s="167"/>
      <c r="J3536" s="169">
        <v>26143</v>
      </c>
      <c r="K3536" s="167" t="s">
        <v>55</v>
      </c>
      <c r="L3536" s="169">
        <v>1</v>
      </c>
      <c r="M3536" s="167" t="s">
        <v>3513</v>
      </c>
      <c r="N3536" s="169">
        <v>13.3</v>
      </c>
      <c r="O3536" s="167" t="s">
        <v>3505</v>
      </c>
      <c r="P3536" s="167"/>
      <c r="Q3536" s="167" t="s">
        <v>3514</v>
      </c>
      <c r="R3536" s="167" t="s">
        <v>3528</v>
      </c>
      <c r="S3536" s="169">
        <v>3</v>
      </c>
      <c r="T3536" s="167" t="s">
        <v>3529</v>
      </c>
      <c r="U3536" s="169" t="s">
        <v>3530</v>
      </c>
      <c r="V3536" s="167" t="s">
        <v>7814</v>
      </c>
      <c r="W3536" s="167" t="s">
        <v>7815</v>
      </c>
      <c r="X3536" s="170" t="s">
        <v>165</v>
      </c>
      <c r="Y3536" s="171" t="s">
        <v>3276</v>
      </c>
      <c r="Z3536" s="167" t="s">
        <v>1086</v>
      </c>
      <c r="AA3536" s="176">
        <v>545</v>
      </c>
      <c r="AB3536" s="167" t="s">
        <v>11254</v>
      </c>
      <c r="AC3536" s="176">
        <v>545</v>
      </c>
      <c r="AD3536" s="167" t="s">
        <v>11254</v>
      </c>
      <c r="AE3536" s="176">
        <v>1362.5</v>
      </c>
    </row>
    <row r="3537" spans="1:31">
      <c r="A3537" s="178">
        <v>108305725620</v>
      </c>
      <c r="B3537" s="166">
        <v>46176</v>
      </c>
      <c r="C3537" s="167" t="s">
        <v>3524</v>
      </c>
      <c r="D3537" s="167" t="s">
        <v>3525</v>
      </c>
      <c r="E3537" s="167" t="s">
        <v>3526</v>
      </c>
      <c r="F3537" s="167" t="s">
        <v>3501</v>
      </c>
      <c r="G3537" s="167" t="s">
        <v>3502</v>
      </c>
      <c r="H3537" s="168">
        <v>46177</v>
      </c>
      <c r="I3537" s="167"/>
      <c r="J3537" s="169">
        <v>26143</v>
      </c>
      <c r="K3537" s="167" t="s">
        <v>55</v>
      </c>
      <c r="L3537" s="169">
        <v>1</v>
      </c>
      <c r="M3537" s="167" t="s">
        <v>3513</v>
      </c>
      <c r="N3537" s="169">
        <v>13.3</v>
      </c>
      <c r="O3537" s="167" t="s">
        <v>3505</v>
      </c>
      <c r="P3537" s="167"/>
      <c r="Q3537" s="167" t="s">
        <v>3514</v>
      </c>
      <c r="R3537" s="167" t="s">
        <v>3528</v>
      </c>
      <c r="S3537" s="169">
        <v>2</v>
      </c>
      <c r="T3537" s="167" t="s">
        <v>3560</v>
      </c>
      <c r="U3537" s="169" t="s">
        <v>3561</v>
      </c>
      <c r="V3537" s="167" t="s">
        <v>7816</v>
      </c>
      <c r="W3537" s="167" t="s">
        <v>4873</v>
      </c>
      <c r="X3537" s="170" t="s">
        <v>157</v>
      </c>
      <c r="Y3537" s="171" t="s">
        <v>3276</v>
      </c>
      <c r="Z3537" s="167" t="s">
        <v>1086</v>
      </c>
      <c r="AA3537" s="176">
        <v>3038</v>
      </c>
      <c r="AB3537" s="167" t="s">
        <v>11254</v>
      </c>
      <c r="AC3537" s="176">
        <v>3038</v>
      </c>
      <c r="AD3537" s="167" t="s">
        <v>11254</v>
      </c>
      <c r="AE3537" s="176">
        <v>11.5444</v>
      </c>
    </row>
    <row r="3538" spans="1:31">
      <c r="A3538" s="178">
        <v>108305725620</v>
      </c>
      <c r="B3538" s="166">
        <v>46176</v>
      </c>
      <c r="C3538" s="167" t="s">
        <v>3524</v>
      </c>
      <c r="D3538" s="167" t="s">
        <v>3525</v>
      </c>
      <c r="E3538" s="167" t="s">
        <v>3526</v>
      </c>
      <c r="F3538" s="167" t="s">
        <v>3501</v>
      </c>
      <c r="G3538" s="167" t="s">
        <v>3502</v>
      </c>
      <c r="H3538" s="168">
        <v>46177</v>
      </c>
      <c r="I3538" s="167"/>
      <c r="J3538" s="169">
        <v>26143</v>
      </c>
      <c r="K3538" s="167" t="s">
        <v>55</v>
      </c>
      <c r="L3538" s="169">
        <v>1</v>
      </c>
      <c r="M3538" s="167" t="s">
        <v>3513</v>
      </c>
      <c r="N3538" s="169">
        <v>13.3</v>
      </c>
      <c r="O3538" s="167" t="s">
        <v>3505</v>
      </c>
      <c r="P3538" s="167"/>
      <c r="Q3538" s="167" t="s">
        <v>3514</v>
      </c>
      <c r="R3538" s="167" t="s">
        <v>3528</v>
      </c>
      <c r="S3538" s="169">
        <v>1</v>
      </c>
      <c r="T3538" s="167" t="s">
        <v>3897</v>
      </c>
      <c r="U3538" s="169" t="s">
        <v>3648</v>
      </c>
      <c r="V3538" s="167" t="s">
        <v>7817</v>
      </c>
      <c r="W3538" s="167" t="s">
        <v>7818</v>
      </c>
      <c r="X3538" s="170" t="s">
        <v>157</v>
      </c>
      <c r="Y3538" s="171" t="s">
        <v>3276</v>
      </c>
      <c r="Z3538" s="167" t="s">
        <v>1086</v>
      </c>
      <c r="AA3538" s="176">
        <v>151</v>
      </c>
      <c r="AB3538" s="167" t="s">
        <v>11254</v>
      </c>
      <c r="AC3538" s="176">
        <v>151</v>
      </c>
      <c r="AD3538" s="167" t="s">
        <v>11254</v>
      </c>
      <c r="AE3538" s="176">
        <v>265.76</v>
      </c>
    </row>
    <row r="3539" spans="1:31">
      <c r="A3539" s="178">
        <v>108305867940</v>
      </c>
      <c r="B3539" s="166">
        <v>46176</v>
      </c>
      <c r="C3539" s="167" t="s">
        <v>3524</v>
      </c>
      <c r="D3539" s="167" t="s">
        <v>3525</v>
      </c>
      <c r="E3539" s="167" t="s">
        <v>3526</v>
      </c>
      <c r="F3539" s="167" t="s">
        <v>3501</v>
      </c>
      <c r="G3539" s="167" t="s">
        <v>3502</v>
      </c>
      <c r="H3539" s="168">
        <v>46177</v>
      </c>
      <c r="I3539" s="167"/>
      <c r="J3539" s="169">
        <v>26143</v>
      </c>
      <c r="K3539" s="167" t="s">
        <v>55</v>
      </c>
      <c r="L3539" s="169">
        <v>5</v>
      </c>
      <c r="M3539" s="167" t="s">
        <v>3513</v>
      </c>
      <c r="N3539" s="169">
        <v>53.5</v>
      </c>
      <c r="O3539" s="167" t="s">
        <v>3505</v>
      </c>
      <c r="P3539" s="167"/>
      <c r="Q3539" s="167" t="s">
        <v>3514</v>
      </c>
      <c r="R3539" s="167" t="s">
        <v>3528</v>
      </c>
      <c r="S3539" s="169">
        <v>2</v>
      </c>
      <c r="T3539" s="167" t="s">
        <v>3717</v>
      </c>
      <c r="U3539" s="169" t="s">
        <v>3718</v>
      </c>
      <c r="V3539" s="167" t="s">
        <v>6669</v>
      </c>
      <c r="W3539" s="167" t="s">
        <v>6670</v>
      </c>
      <c r="X3539" s="170" t="s">
        <v>3533</v>
      </c>
      <c r="Y3539" s="171" t="s">
        <v>3277</v>
      </c>
      <c r="Z3539" s="167" t="s">
        <v>1088</v>
      </c>
      <c r="AA3539" s="176">
        <v>6000</v>
      </c>
      <c r="AB3539" s="167" t="s">
        <v>11254</v>
      </c>
      <c r="AC3539" s="176">
        <v>6000</v>
      </c>
      <c r="AD3539" s="167" t="s">
        <v>11254</v>
      </c>
      <c r="AE3539" s="176">
        <v>2940</v>
      </c>
    </row>
    <row r="3540" spans="1:31">
      <c r="A3540" s="178">
        <v>108305867940</v>
      </c>
      <c r="B3540" s="166">
        <v>46176</v>
      </c>
      <c r="C3540" s="167" t="s">
        <v>3524</v>
      </c>
      <c r="D3540" s="167" t="s">
        <v>3525</v>
      </c>
      <c r="E3540" s="167" t="s">
        <v>3526</v>
      </c>
      <c r="F3540" s="167" t="s">
        <v>3501</v>
      </c>
      <c r="G3540" s="167" t="s">
        <v>3502</v>
      </c>
      <c r="H3540" s="168">
        <v>46177</v>
      </c>
      <c r="I3540" s="167"/>
      <c r="J3540" s="169">
        <v>26143</v>
      </c>
      <c r="K3540" s="167" t="s">
        <v>55</v>
      </c>
      <c r="L3540" s="169">
        <v>5</v>
      </c>
      <c r="M3540" s="167" t="s">
        <v>3513</v>
      </c>
      <c r="N3540" s="169">
        <v>53.5</v>
      </c>
      <c r="O3540" s="167" t="s">
        <v>3505</v>
      </c>
      <c r="P3540" s="167"/>
      <c r="Q3540" s="167" t="s">
        <v>3514</v>
      </c>
      <c r="R3540" s="167" t="s">
        <v>3528</v>
      </c>
      <c r="S3540" s="169">
        <v>1</v>
      </c>
      <c r="T3540" s="167" t="s">
        <v>3587</v>
      </c>
      <c r="U3540" s="169" t="s">
        <v>3588</v>
      </c>
      <c r="V3540" s="167" t="s">
        <v>7819</v>
      </c>
      <c r="W3540" s="167" t="s">
        <v>7820</v>
      </c>
      <c r="X3540" s="170" t="s">
        <v>160</v>
      </c>
      <c r="Y3540" s="171" t="s">
        <v>3277</v>
      </c>
      <c r="Z3540" s="167" t="s">
        <v>1088</v>
      </c>
      <c r="AA3540" s="176">
        <v>1470</v>
      </c>
      <c r="AB3540" s="167" t="s">
        <v>11254</v>
      </c>
      <c r="AC3540" s="176">
        <v>1470</v>
      </c>
      <c r="AD3540" s="167" t="s">
        <v>11254</v>
      </c>
      <c r="AE3540" s="176">
        <v>757.05</v>
      </c>
    </row>
    <row r="3541" spans="1:31">
      <c r="A3541" s="178">
        <v>108305967930</v>
      </c>
      <c r="B3541" s="166">
        <v>46176</v>
      </c>
      <c r="C3541" s="167" t="s">
        <v>3524</v>
      </c>
      <c r="D3541" s="167" t="s">
        <v>3525</v>
      </c>
      <c r="E3541" s="167" t="s">
        <v>3526</v>
      </c>
      <c r="F3541" s="167" t="s">
        <v>3501</v>
      </c>
      <c r="G3541" s="167" t="s">
        <v>3502</v>
      </c>
      <c r="H3541" s="168">
        <v>46177</v>
      </c>
      <c r="I3541" s="167"/>
      <c r="J3541" s="169">
        <v>26143</v>
      </c>
      <c r="K3541" s="167" t="s">
        <v>55</v>
      </c>
      <c r="L3541" s="169">
        <v>1</v>
      </c>
      <c r="M3541" s="167" t="s">
        <v>3513</v>
      </c>
      <c r="N3541" s="169">
        <v>1.6</v>
      </c>
      <c r="O3541" s="167" t="s">
        <v>3505</v>
      </c>
      <c r="P3541" s="167"/>
      <c r="Q3541" s="167" t="s">
        <v>3514</v>
      </c>
      <c r="R3541" s="167" t="s">
        <v>3528</v>
      </c>
      <c r="S3541" s="169">
        <v>1</v>
      </c>
      <c r="T3541" s="167" t="s">
        <v>3529</v>
      </c>
      <c r="U3541" s="169" t="s">
        <v>3530</v>
      </c>
      <c r="V3541" s="167" t="s">
        <v>7053</v>
      </c>
      <c r="W3541" s="167" t="s">
        <v>6490</v>
      </c>
      <c r="X3541" s="170" t="s">
        <v>160</v>
      </c>
      <c r="Y3541" s="171" t="s">
        <v>3278</v>
      </c>
      <c r="Z3541" s="167" t="s">
        <v>1091</v>
      </c>
      <c r="AA3541" s="176">
        <v>1470</v>
      </c>
      <c r="AB3541" s="167" t="s">
        <v>11254</v>
      </c>
      <c r="AC3541" s="176">
        <v>1470</v>
      </c>
      <c r="AD3541" s="167" t="s">
        <v>11254</v>
      </c>
      <c r="AE3541" s="176">
        <v>13288.8</v>
      </c>
    </row>
    <row r="3542" spans="1:31">
      <c r="A3542" s="178">
        <v>108306001530</v>
      </c>
      <c r="B3542" s="166">
        <v>46176</v>
      </c>
      <c r="C3542" s="167" t="s">
        <v>3524</v>
      </c>
      <c r="D3542" s="167" t="s">
        <v>3525</v>
      </c>
      <c r="E3542" s="167" t="s">
        <v>3526</v>
      </c>
      <c r="F3542" s="167" t="s">
        <v>3501</v>
      </c>
      <c r="G3542" s="167" t="s">
        <v>3502</v>
      </c>
      <c r="H3542" s="168">
        <v>46177</v>
      </c>
      <c r="I3542" s="167"/>
      <c r="J3542" s="169">
        <v>26143</v>
      </c>
      <c r="K3542" s="167" t="s">
        <v>55</v>
      </c>
      <c r="L3542" s="169">
        <v>4</v>
      </c>
      <c r="M3542" s="167" t="s">
        <v>3513</v>
      </c>
      <c r="N3542" s="169">
        <v>7.7</v>
      </c>
      <c r="O3542" s="167" t="s">
        <v>3505</v>
      </c>
      <c r="P3542" s="167"/>
      <c r="Q3542" s="167" t="s">
        <v>3527</v>
      </c>
      <c r="R3542" s="167" t="s">
        <v>3528</v>
      </c>
      <c r="S3542" s="169">
        <v>12</v>
      </c>
      <c r="T3542" s="167" t="s">
        <v>3529</v>
      </c>
      <c r="U3542" s="169" t="s">
        <v>3530</v>
      </c>
      <c r="V3542" s="167" t="s">
        <v>7821</v>
      </c>
      <c r="W3542" s="167" t="s">
        <v>7822</v>
      </c>
      <c r="X3542" s="170" t="s">
        <v>157</v>
      </c>
      <c r="Y3542" s="171" t="s">
        <v>399</v>
      </c>
      <c r="Z3542" s="167" t="s">
        <v>1093</v>
      </c>
      <c r="AA3542" s="176">
        <v>3000</v>
      </c>
      <c r="AB3542" s="167" t="s">
        <v>11254</v>
      </c>
      <c r="AC3542" s="176">
        <v>3000</v>
      </c>
      <c r="AD3542" s="167" t="s">
        <v>11254</v>
      </c>
      <c r="AE3542" s="176">
        <v>1500</v>
      </c>
    </row>
    <row r="3543" spans="1:31">
      <c r="A3543" s="178">
        <v>108306001530</v>
      </c>
      <c r="B3543" s="166">
        <v>46176</v>
      </c>
      <c r="C3543" s="167" t="s">
        <v>3524</v>
      </c>
      <c r="D3543" s="167" t="s">
        <v>3525</v>
      </c>
      <c r="E3543" s="167" t="s">
        <v>3526</v>
      </c>
      <c r="F3543" s="167" t="s">
        <v>3501</v>
      </c>
      <c r="G3543" s="167" t="s">
        <v>3502</v>
      </c>
      <c r="H3543" s="168">
        <v>46177</v>
      </c>
      <c r="I3543" s="167"/>
      <c r="J3543" s="169">
        <v>26143</v>
      </c>
      <c r="K3543" s="167" t="s">
        <v>55</v>
      </c>
      <c r="L3543" s="169">
        <v>4</v>
      </c>
      <c r="M3543" s="167" t="s">
        <v>3513</v>
      </c>
      <c r="N3543" s="169">
        <v>7.7</v>
      </c>
      <c r="O3543" s="167" t="s">
        <v>3505</v>
      </c>
      <c r="P3543" s="167"/>
      <c r="Q3543" s="167" t="s">
        <v>3527</v>
      </c>
      <c r="R3543" s="167" t="s">
        <v>3528</v>
      </c>
      <c r="S3543" s="169">
        <v>11</v>
      </c>
      <c r="T3543" s="167" t="s">
        <v>3529</v>
      </c>
      <c r="U3543" s="169" t="s">
        <v>3530</v>
      </c>
      <c r="V3543" s="167" t="s">
        <v>5728</v>
      </c>
      <c r="W3543" s="167" t="s">
        <v>5729</v>
      </c>
      <c r="X3543" s="170" t="s">
        <v>157</v>
      </c>
      <c r="Y3543" s="171" t="s">
        <v>399</v>
      </c>
      <c r="Z3543" s="167" t="s">
        <v>1093</v>
      </c>
      <c r="AA3543" s="176">
        <v>3000</v>
      </c>
      <c r="AB3543" s="167" t="s">
        <v>11254</v>
      </c>
      <c r="AC3543" s="176">
        <v>3000</v>
      </c>
      <c r="AD3543" s="167" t="s">
        <v>11254</v>
      </c>
      <c r="AE3543" s="176">
        <v>666</v>
      </c>
    </row>
    <row r="3544" spans="1:31">
      <c r="A3544" s="178">
        <v>108306001530</v>
      </c>
      <c r="B3544" s="166">
        <v>46176</v>
      </c>
      <c r="C3544" s="167" t="s">
        <v>3524</v>
      </c>
      <c r="D3544" s="167" t="s">
        <v>3525</v>
      </c>
      <c r="E3544" s="167" t="s">
        <v>3526</v>
      </c>
      <c r="F3544" s="167" t="s">
        <v>3501</v>
      </c>
      <c r="G3544" s="167" t="s">
        <v>3502</v>
      </c>
      <c r="H3544" s="168">
        <v>46177</v>
      </c>
      <c r="I3544" s="167"/>
      <c r="J3544" s="169">
        <v>26143</v>
      </c>
      <c r="K3544" s="167" t="s">
        <v>55</v>
      </c>
      <c r="L3544" s="169">
        <v>4</v>
      </c>
      <c r="M3544" s="167" t="s">
        <v>3513</v>
      </c>
      <c r="N3544" s="169">
        <v>7.7</v>
      </c>
      <c r="O3544" s="167" t="s">
        <v>3505</v>
      </c>
      <c r="P3544" s="167"/>
      <c r="Q3544" s="167" t="s">
        <v>3527</v>
      </c>
      <c r="R3544" s="167" t="s">
        <v>3528</v>
      </c>
      <c r="S3544" s="169">
        <v>10</v>
      </c>
      <c r="T3544" s="167" t="s">
        <v>3529</v>
      </c>
      <c r="U3544" s="169" t="s">
        <v>3530</v>
      </c>
      <c r="V3544" s="167" t="s">
        <v>7823</v>
      </c>
      <c r="W3544" s="167" t="s">
        <v>7824</v>
      </c>
      <c r="X3544" s="170" t="s">
        <v>3533</v>
      </c>
      <c r="Y3544" s="171" t="s">
        <v>399</v>
      </c>
      <c r="Z3544" s="167" t="s">
        <v>1093</v>
      </c>
      <c r="AA3544" s="176">
        <v>3000</v>
      </c>
      <c r="AB3544" s="167" t="s">
        <v>11254</v>
      </c>
      <c r="AC3544" s="176">
        <v>3000</v>
      </c>
      <c r="AD3544" s="167" t="s">
        <v>11254</v>
      </c>
      <c r="AE3544" s="176">
        <v>294</v>
      </c>
    </row>
    <row r="3545" spans="1:31">
      <c r="A3545" s="178">
        <v>108306001530</v>
      </c>
      <c r="B3545" s="166">
        <v>46176</v>
      </c>
      <c r="C3545" s="167" t="s">
        <v>3524</v>
      </c>
      <c r="D3545" s="167" t="s">
        <v>3525</v>
      </c>
      <c r="E3545" s="167" t="s">
        <v>3526</v>
      </c>
      <c r="F3545" s="167" t="s">
        <v>3501</v>
      </c>
      <c r="G3545" s="167" t="s">
        <v>3502</v>
      </c>
      <c r="H3545" s="168">
        <v>46177</v>
      </c>
      <c r="I3545" s="167"/>
      <c r="J3545" s="169">
        <v>26143</v>
      </c>
      <c r="K3545" s="167" t="s">
        <v>55</v>
      </c>
      <c r="L3545" s="169">
        <v>4</v>
      </c>
      <c r="M3545" s="167" t="s">
        <v>3513</v>
      </c>
      <c r="N3545" s="169">
        <v>7.7</v>
      </c>
      <c r="O3545" s="167" t="s">
        <v>3505</v>
      </c>
      <c r="P3545" s="167"/>
      <c r="Q3545" s="167" t="s">
        <v>3527</v>
      </c>
      <c r="R3545" s="167" t="s">
        <v>3528</v>
      </c>
      <c r="S3545" s="169">
        <v>9</v>
      </c>
      <c r="T3545" s="167" t="s">
        <v>3529</v>
      </c>
      <c r="U3545" s="169" t="s">
        <v>3530</v>
      </c>
      <c r="V3545" s="167" t="s">
        <v>7825</v>
      </c>
      <c r="W3545" s="167" t="s">
        <v>7826</v>
      </c>
      <c r="X3545" s="170" t="s">
        <v>157</v>
      </c>
      <c r="Y3545" s="171" t="s">
        <v>399</v>
      </c>
      <c r="Z3545" s="167" t="s">
        <v>1093</v>
      </c>
      <c r="AA3545" s="176">
        <v>3000</v>
      </c>
      <c r="AB3545" s="167" t="s">
        <v>11254</v>
      </c>
      <c r="AC3545" s="176">
        <v>3000</v>
      </c>
      <c r="AD3545" s="167" t="s">
        <v>11254</v>
      </c>
      <c r="AE3545" s="176">
        <v>786</v>
      </c>
    </row>
    <row r="3546" spans="1:31">
      <c r="A3546" s="178">
        <v>108306001530</v>
      </c>
      <c r="B3546" s="166">
        <v>46176</v>
      </c>
      <c r="C3546" s="167" t="s">
        <v>3524</v>
      </c>
      <c r="D3546" s="167" t="s">
        <v>3525</v>
      </c>
      <c r="E3546" s="167" t="s">
        <v>3526</v>
      </c>
      <c r="F3546" s="167" t="s">
        <v>3501</v>
      </c>
      <c r="G3546" s="167" t="s">
        <v>3502</v>
      </c>
      <c r="H3546" s="168">
        <v>46177</v>
      </c>
      <c r="I3546" s="167"/>
      <c r="J3546" s="169">
        <v>26143</v>
      </c>
      <c r="K3546" s="167" t="s">
        <v>55</v>
      </c>
      <c r="L3546" s="169">
        <v>4</v>
      </c>
      <c r="M3546" s="167" t="s">
        <v>3513</v>
      </c>
      <c r="N3546" s="169">
        <v>7.7</v>
      </c>
      <c r="O3546" s="167" t="s">
        <v>3505</v>
      </c>
      <c r="P3546" s="167"/>
      <c r="Q3546" s="167" t="s">
        <v>3527</v>
      </c>
      <c r="R3546" s="167" t="s">
        <v>3528</v>
      </c>
      <c r="S3546" s="169">
        <v>8</v>
      </c>
      <c r="T3546" s="167" t="s">
        <v>3529</v>
      </c>
      <c r="U3546" s="169" t="s">
        <v>3530</v>
      </c>
      <c r="V3546" s="167" t="s">
        <v>7825</v>
      </c>
      <c r="W3546" s="167" t="s">
        <v>7826</v>
      </c>
      <c r="X3546" s="170" t="s">
        <v>157</v>
      </c>
      <c r="Y3546" s="171" t="s">
        <v>399</v>
      </c>
      <c r="Z3546" s="167" t="s">
        <v>1093</v>
      </c>
      <c r="AA3546" s="176">
        <v>3000</v>
      </c>
      <c r="AB3546" s="167" t="s">
        <v>11254</v>
      </c>
      <c r="AC3546" s="176">
        <v>3000</v>
      </c>
      <c r="AD3546" s="167" t="s">
        <v>11254</v>
      </c>
      <c r="AE3546" s="176">
        <v>786</v>
      </c>
    </row>
    <row r="3547" spans="1:31">
      <c r="A3547" s="178">
        <v>108306001530</v>
      </c>
      <c r="B3547" s="166">
        <v>46176</v>
      </c>
      <c r="C3547" s="167" t="s">
        <v>3524</v>
      </c>
      <c r="D3547" s="167" t="s">
        <v>3525</v>
      </c>
      <c r="E3547" s="167" t="s">
        <v>3526</v>
      </c>
      <c r="F3547" s="167" t="s">
        <v>3501</v>
      </c>
      <c r="G3547" s="167" t="s">
        <v>3502</v>
      </c>
      <c r="H3547" s="168">
        <v>46177</v>
      </c>
      <c r="I3547" s="167"/>
      <c r="J3547" s="169">
        <v>26143</v>
      </c>
      <c r="K3547" s="167" t="s">
        <v>55</v>
      </c>
      <c r="L3547" s="169">
        <v>4</v>
      </c>
      <c r="M3547" s="167" t="s">
        <v>3513</v>
      </c>
      <c r="N3547" s="169">
        <v>7.7</v>
      </c>
      <c r="O3547" s="167" t="s">
        <v>3505</v>
      </c>
      <c r="P3547" s="167"/>
      <c r="Q3547" s="167" t="s">
        <v>3527</v>
      </c>
      <c r="R3547" s="167" t="s">
        <v>3528</v>
      </c>
      <c r="S3547" s="169">
        <v>7</v>
      </c>
      <c r="T3547" s="167" t="s">
        <v>3529</v>
      </c>
      <c r="U3547" s="169" t="s">
        <v>3530</v>
      </c>
      <c r="V3547" s="167" t="s">
        <v>5884</v>
      </c>
      <c r="W3547" s="167" t="s">
        <v>5885</v>
      </c>
      <c r="X3547" s="170" t="s">
        <v>3533</v>
      </c>
      <c r="Y3547" s="171" t="s">
        <v>399</v>
      </c>
      <c r="Z3547" s="167" t="s">
        <v>1093</v>
      </c>
      <c r="AA3547" s="176">
        <v>9000</v>
      </c>
      <c r="AB3547" s="167" t="s">
        <v>11254</v>
      </c>
      <c r="AC3547" s="176">
        <v>9000</v>
      </c>
      <c r="AD3547" s="167" t="s">
        <v>11254</v>
      </c>
      <c r="AE3547" s="176">
        <v>2673</v>
      </c>
    </row>
    <row r="3548" spans="1:31">
      <c r="A3548" s="178">
        <v>108306001530</v>
      </c>
      <c r="B3548" s="166">
        <v>46176</v>
      </c>
      <c r="C3548" s="167" t="s">
        <v>3524</v>
      </c>
      <c r="D3548" s="167" t="s">
        <v>3525</v>
      </c>
      <c r="E3548" s="167" t="s">
        <v>3526</v>
      </c>
      <c r="F3548" s="167" t="s">
        <v>3501</v>
      </c>
      <c r="G3548" s="167" t="s">
        <v>3502</v>
      </c>
      <c r="H3548" s="168">
        <v>46177</v>
      </c>
      <c r="I3548" s="167"/>
      <c r="J3548" s="169">
        <v>26143</v>
      </c>
      <c r="K3548" s="167" t="s">
        <v>55</v>
      </c>
      <c r="L3548" s="169">
        <v>4</v>
      </c>
      <c r="M3548" s="167" t="s">
        <v>3513</v>
      </c>
      <c r="N3548" s="169">
        <v>7.7</v>
      </c>
      <c r="O3548" s="167" t="s">
        <v>3505</v>
      </c>
      <c r="P3548" s="167"/>
      <c r="Q3548" s="167" t="s">
        <v>3527</v>
      </c>
      <c r="R3548" s="167" t="s">
        <v>3528</v>
      </c>
      <c r="S3548" s="169">
        <v>6</v>
      </c>
      <c r="T3548" s="167" t="s">
        <v>3529</v>
      </c>
      <c r="U3548" s="169" t="s">
        <v>3530</v>
      </c>
      <c r="V3548" s="167" t="s">
        <v>5733</v>
      </c>
      <c r="W3548" s="167" t="s">
        <v>4428</v>
      </c>
      <c r="X3548" s="170" t="s">
        <v>157</v>
      </c>
      <c r="Y3548" s="171" t="s">
        <v>399</v>
      </c>
      <c r="Z3548" s="167" t="s">
        <v>1093</v>
      </c>
      <c r="AA3548" s="176">
        <v>9000</v>
      </c>
      <c r="AB3548" s="167" t="s">
        <v>11254</v>
      </c>
      <c r="AC3548" s="176">
        <v>9000</v>
      </c>
      <c r="AD3548" s="167" t="s">
        <v>11254</v>
      </c>
      <c r="AE3548" s="176">
        <v>990</v>
      </c>
    </row>
    <row r="3549" spans="1:31">
      <c r="A3549" s="178">
        <v>108306001530</v>
      </c>
      <c r="B3549" s="166">
        <v>46176</v>
      </c>
      <c r="C3549" s="167" t="s">
        <v>3524</v>
      </c>
      <c r="D3549" s="167" t="s">
        <v>3525</v>
      </c>
      <c r="E3549" s="167" t="s">
        <v>3526</v>
      </c>
      <c r="F3549" s="167" t="s">
        <v>3501</v>
      </c>
      <c r="G3549" s="167" t="s">
        <v>3502</v>
      </c>
      <c r="H3549" s="168">
        <v>46177</v>
      </c>
      <c r="I3549" s="167"/>
      <c r="J3549" s="169">
        <v>26143</v>
      </c>
      <c r="K3549" s="167" t="s">
        <v>55</v>
      </c>
      <c r="L3549" s="169">
        <v>4</v>
      </c>
      <c r="M3549" s="167" t="s">
        <v>3513</v>
      </c>
      <c r="N3549" s="169">
        <v>7.7</v>
      </c>
      <c r="O3549" s="167" t="s">
        <v>3505</v>
      </c>
      <c r="P3549" s="167"/>
      <c r="Q3549" s="167" t="s">
        <v>3527</v>
      </c>
      <c r="R3549" s="167" t="s">
        <v>3528</v>
      </c>
      <c r="S3549" s="169">
        <v>5</v>
      </c>
      <c r="T3549" s="167" t="s">
        <v>3529</v>
      </c>
      <c r="U3549" s="169" t="s">
        <v>3530</v>
      </c>
      <c r="V3549" s="167" t="s">
        <v>7827</v>
      </c>
      <c r="W3549" s="167" t="s">
        <v>7828</v>
      </c>
      <c r="X3549" s="170" t="s">
        <v>3533</v>
      </c>
      <c r="Y3549" s="171" t="s">
        <v>399</v>
      </c>
      <c r="Z3549" s="167" t="s">
        <v>1093</v>
      </c>
      <c r="AA3549" s="176">
        <v>3000</v>
      </c>
      <c r="AB3549" s="167" t="s">
        <v>11254</v>
      </c>
      <c r="AC3549" s="176">
        <v>3000</v>
      </c>
      <c r="AD3549" s="167" t="s">
        <v>11254</v>
      </c>
      <c r="AE3549" s="176">
        <v>159</v>
      </c>
    </row>
    <row r="3550" spans="1:31">
      <c r="A3550" s="178">
        <v>108306001530</v>
      </c>
      <c r="B3550" s="166">
        <v>46176</v>
      </c>
      <c r="C3550" s="167" t="s">
        <v>3524</v>
      </c>
      <c r="D3550" s="167" t="s">
        <v>3525</v>
      </c>
      <c r="E3550" s="167" t="s">
        <v>3526</v>
      </c>
      <c r="F3550" s="167" t="s">
        <v>3501</v>
      </c>
      <c r="G3550" s="167" t="s">
        <v>3502</v>
      </c>
      <c r="H3550" s="168">
        <v>46177</v>
      </c>
      <c r="I3550" s="167"/>
      <c r="J3550" s="169">
        <v>26143</v>
      </c>
      <c r="K3550" s="167" t="s">
        <v>55</v>
      </c>
      <c r="L3550" s="169">
        <v>4</v>
      </c>
      <c r="M3550" s="167" t="s">
        <v>3513</v>
      </c>
      <c r="N3550" s="169">
        <v>7.7</v>
      </c>
      <c r="O3550" s="167" t="s">
        <v>3505</v>
      </c>
      <c r="P3550" s="167"/>
      <c r="Q3550" s="167" t="s">
        <v>3527</v>
      </c>
      <c r="R3550" s="167" t="s">
        <v>3528</v>
      </c>
      <c r="S3550" s="169">
        <v>4</v>
      </c>
      <c r="T3550" s="167" t="s">
        <v>3529</v>
      </c>
      <c r="U3550" s="169" t="s">
        <v>3530</v>
      </c>
      <c r="V3550" s="167" t="s">
        <v>7825</v>
      </c>
      <c r="W3550" s="167" t="s">
        <v>7826</v>
      </c>
      <c r="X3550" s="170" t="s">
        <v>157</v>
      </c>
      <c r="Y3550" s="171" t="s">
        <v>399</v>
      </c>
      <c r="Z3550" s="167" t="s">
        <v>1093</v>
      </c>
      <c r="AA3550" s="176">
        <v>3000</v>
      </c>
      <c r="AB3550" s="167" t="s">
        <v>11254</v>
      </c>
      <c r="AC3550" s="176">
        <v>3000</v>
      </c>
      <c r="AD3550" s="167" t="s">
        <v>11254</v>
      </c>
      <c r="AE3550" s="176">
        <v>786</v>
      </c>
    </row>
    <row r="3551" spans="1:31">
      <c r="A3551" s="178">
        <v>108306001530</v>
      </c>
      <c r="B3551" s="166">
        <v>46176</v>
      </c>
      <c r="C3551" s="167" t="s">
        <v>3524</v>
      </c>
      <c r="D3551" s="167" t="s">
        <v>3525</v>
      </c>
      <c r="E3551" s="167" t="s">
        <v>3526</v>
      </c>
      <c r="F3551" s="167" t="s">
        <v>3501</v>
      </c>
      <c r="G3551" s="167" t="s">
        <v>3502</v>
      </c>
      <c r="H3551" s="168">
        <v>46177</v>
      </c>
      <c r="I3551" s="167"/>
      <c r="J3551" s="169">
        <v>26143</v>
      </c>
      <c r="K3551" s="167" t="s">
        <v>55</v>
      </c>
      <c r="L3551" s="169">
        <v>4</v>
      </c>
      <c r="M3551" s="167" t="s">
        <v>3513</v>
      </c>
      <c r="N3551" s="169">
        <v>7.7</v>
      </c>
      <c r="O3551" s="167" t="s">
        <v>3505</v>
      </c>
      <c r="P3551" s="167"/>
      <c r="Q3551" s="167" t="s">
        <v>3527</v>
      </c>
      <c r="R3551" s="167" t="s">
        <v>3528</v>
      </c>
      <c r="S3551" s="169">
        <v>3</v>
      </c>
      <c r="T3551" s="167" t="s">
        <v>3529</v>
      </c>
      <c r="U3551" s="169" t="s">
        <v>3530</v>
      </c>
      <c r="V3551" s="167" t="s">
        <v>7829</v>
      </c>
      <c r="W3551" s="167" t="s">
        <v>5442</v>
      </c>
      <c r="X3551" s="170" t="s">
        <v>3533</v>
      </c>
      <c r="Y3551" s="171" t="s">
        <v>399</v>
      </c>
      <c r="Z3551" s="167" t="s">
        <v>1093</v>
      </c>
      <c r="AA3551" s="176">
        <v>3000</v>
      </c>
      <c r="AB3551" s="167" t="s">
        <v>11254</v>
      </c>
      <c r="AC3551" s="176">
        <v>3000</v>
      </c>
      <c r="AD3551" s="167" t="s">
        <v>11254</v>
      </c>
      <c r="AE3551" s="176">
        <v>198</v>
      </c>
    </row>
    <row r="3552" spans="1:31">
      <c r="A3552" s="178">
        <v>108306001530</v>
      </c>
      <c r="B3552" s="166">
        <v>46176</v>
      </c>
      <c r="C3552" s="167" t="s">
        <v>3524</v>
      </c>
      <c r="D3552" s="167" t="s">
        <v>3525</v>
      </c>
      <c r="E3552" s="167" t="s">
        <v>3526</v>
      </c>
      <c r="F3552" s="167" t="s">
        <v>3501</v>
      </c>
      <c r="G3552" s="167" t="s">
        <v>3502</v>
      </c>
      <c r="H3552" s="168">
        <v>46177</v>
      </c>
      <c r="I3552" s="167"/>
      <c r="J3552" s="169">
        <v>26143</v>
      </c>
      <c r="K3552" s="167" t="s">
        <v>55</v>
      </c>
      <c r="L3552" s="169">
        <v>4</v>
      </c>
      <c r="M3552" s="167" t="s">
        <v>3513</v>
      </c>
      <c r="N3552" s="169">
        <v>7.7</v>
      </c>
      <c r="O3552" s="167" t="s">
        <v>3505</v>
      </c>
      <c r="P3552" s="167"/>
      <c r="Q3552" s="167" t="s">
        <v>3527</v>
      </c>
      <c r="R3552" s="167" t="s">
        <v>3528</v>
      </c>
      <c r="S3552" s="169">
        <v>2</v>
      </c>
      <c r="T3552" s="167" t="s">
        <v>3529</v>
      </c>
      <c r="U3552" s="169" t="s">
        <v>3530</v>
      </c>
      <c r="V3552" s="167" t="s">
        <v>7829</v>
      </c>
      <c r="W3552" s="167" t="s">
        <v>5442</v>
      </c>
      <c r="X3552" s="170" t="s">
        <v>3533</v>
      </c>
      <c r="Y3552" s="171" t="s">
        <v>399</v>
      </c>
      <c r="Z3552" s="167" t="s">
        <v>1093</v>
      </c>
      <c r="AA3552" s="176">
        <v>3000</v>
      </c>
      <c r="AB3552" s="167" t="s">
        <v>11254</v>
      </c>
      <c r="AC3552" s="176">
        <v>3000</v>
      </c>
      <c r="AD3552" s="167" t="s">
        <v>11254</v>
      </c>
      <c r="AE3552" s="176">
        <v>198</v>
      </c>
    </row>
    <row r="3553" spans="1:31">
      <c r="A3553" s="178">
        <v>108306001530</v>
      </c>
      <c r="B3553" s="166">
        <v>46176</v>
      </c>
      <c r="C3553" s="167" t="s">
        <v>3524</v>
      </c>
      <c r="D3553" s="167" t="s">
        <v>3525</v>
      </c>
      <c r="E3553" s="167" t="s">
        <v>3526</v>
      </c>
      <c r="F3553" s="167" t="s">
        <v>3501</v>
      </c>
      <c r="G3553" s="167" t="s">
        <v>3502</v>
      </c>
      <c r="H3553" s="168">
        <v>46177</v>
      </c>
      <c r="I3553" s="167"/>
      <c r="J3553" s="169">
        <v>26143</v>
      </c>
      <c r="K3553" s="167" t="s">
        <v>55</v>
      </c>
      <c r="L3553" s="169">
        <v>4</v>
      </c>
      <c r="M3553" s="167" t="s">
        <v>3513</v>
      </c>
      <c r="N3553" s="169">
        <v>7.7</v>
      </c>
      <c r="O3553" s="167" t="s">
        <v>3505</v>
      </c>
      <c r="P3553" s="167"/>
      <c r="Q3553" s="167" t="s">
        <v>3527</v>
      </c>
      <c r="R3553" s="167" t="s">
        <v>3528</v>
      </c>
      <c r="S3553" s="169">
        <v>1</v>
      </c>
      <c r="T3553" s="167" t="s">
        <v>3529</v>
      </c>
      <c r="U3553" s="169" t="s">
        <v>3530</v>
      </c>
      <c r="V3553" s="167" t="s">
        <v>4393</v>
      </c>
      <c r="W3553" s="167" t="s">
        <v>4394</v>
      </c>
      <c r="X3553" s="170" t="s">
        <v>3533</v>
      </c>
      <c r="Y3553" s="171" t="s">
        <v>399</v>
      </c>
      <c r="Z3553" s="167" t="s">
        <v>1093</v>
      </c>
      <c r="AA3553" s="176">
        <v>7500</v>
      </c>
      <c r="AB3553" s="167" t="s">
        <v>11254</v>
      </c>
      <c r="AC3553" s="176">
        <v>7500</v>
      </c>
      <c r="AD3553" s="167" t="s">
        <v>11254</v>
      </c>
      <c r="AE3553" s="176">
        <v>1447.5</v>
      </c>
    </row>
    <row r="3554" spans="1:31">
      <c r="A3554" s="178">
        <v>108306234740</v>
      </c>
      <c r="B3554" s="166">
        <v>46176</v>
      </c>
      <c r="C3554" s="167" t="s">
        <v>3524</v>
      </c>
      <c r="D3554" s="167" t="s">
        <v>3525</v>
      </c>
      <c r="E3554" s="167" t="s">
        <v>3526</v>
      </c>
      <c r="F3554" s="167" t="s">
        <v>3501</v>
      </c>
      <c r="G3554" s="167" t="s">
        <v>3502</v>
      </c>
      <c r="H3554" s="168">
        <v>46177</v>
      </c>
      <c r="I3554" s="167"/>
      <c r="J3554" s="169">
        <v>26143</v>
      </c>
      <c r="K3554" s="167" t="s">
        <v>55</v>
      </c>
      <c r="L3554" s="169">
        <v>1</v>
      </c>
      <c r="M3554" s="167" t="s">
        <v>3513</v>
      </c>
      <c r="N3554" s="169">
        <v>0.9</v>
      </c>
      <c r="O3554" s="167" t="s">
        <v>3505</v>
      </c>
      <c r="P3554" s="167"/>
      <c r="Q3554" s="167" t="s">
        <v>3514</v>
      </c>
      <c r="R3554" s="167" t="s">
        <v>3528</v>
      </c>
      <c r="S3554" s="169">
        <v>1</v>
      </c>
      <c r="T3554" s="167" t="s">
        <v>3545</v>
      </c>
      <c r="U3554" s="169" t="s">
        <v>3546</v>
      </c>
      <c r="V3554" s="167" t="s">
        <v>6654</v>
      </c>
      <c r="W3554" s="167" t="s">
        <v>3626</v>
      </c>
      <c r="X3554" s="170" t="s">
        <v>157</v>
      </c>
      <c r="Y3554" s="171" t="s">
        <v>3279</v>
      </c>
      <c r="Z3554" s="167" t="s">
        <v>1096</v>
      </c>
      <c r="AA3554" s="176">
        <v>5000</v>
      </c>
      <c r="AB3554" s="167" t="s">
        <v>11254</v>
      </c>
      <c r="AC3554" s="176">
        <v>5000</v>
      </c>
      <c r="AD3554" s="167" t="s">
        <v>11254</v>
      </c>
      <c r="AE3554" s="176">
        <v>950</v>
      </c>
    </row>
    <row r="3555" spans="1:31">
      <c r="A3555" s="178">
        <v>108306262150</v>
      </c>
      <c r="B3555" s="166">
        <v>46176</v>
      </c>
      <c r="C3555" s="167" t="s">
        <v>3524</v>
      </c>
      <c r="D3555" s="167" t="s">
        <v>3525</v>
      </c>
      <c r="E3555" s="167" t="s">
        <v>3526</v>
      </c>
      <c r="F3555" s="167" t="s">
        <v>3501</v>
      </c>
      <c r="G3555" s="167" t="s">
        <v>3502</v>
      </c>
      <c r="H3555" s="168">
        <v>46177</v>
      </c>
      <c r="I3555" s="167"/>
      <c r="J3555" s="169">
        <v>26143</v>
      </c>
      <c r="K3555" s="167" t="s">
        <v>55</v>
      </c>
      <c r="L3555" s="169">
        <v>14</v>
      </c>
      <c r="M3555" s="167" t="s">
        <v>3513</v>
      </c>
      <c r="N3555" s="169">
        <v>34.4</v>
      </c>
      <c r="O3555" s="167" t="s">
        <v>3505</v>
      </c>
      <c r="P3555" s="167"/>
      <c r="Q3555" s="167" t="s">
        <v>3527</v>
      </c>
      <c r="R3555" s="167" t="s">
        <v>3528</v>
      </c>
      <c r="S3555" s="169">
        <v>17</v>
      </c>
      <c r="T3555" s="167" t="s">
        <v>3529</v>
      </c>
      <c r="U3555" s="169" t="s">
        <v>3530</v>
      </c>
      <c r="V3555" s="167" t="s">
        <v>7830</v>
      </c>
      <c r="W3555" s="167" t="s">
        <v>7831</v>
      </c>
      <c r="X3555" s="170" t="s">
        <v>3533</v>
      </c>
      <c r="Y3555" s="171" t="s">
        <v>407</v>
      </c>
      <c r="Z3555" s="167" t="s">
        <v>1098</v>
      </c>
      <c r="AA3555" s="176">
        <v>12000</v>
      </c>
      <c r="AB3555" s="167" t="s">
        <v>11254</v>
      </c>
      <c r="AC3555" s="176">
        <v>12000</v>
      </c>
      <c r="AD3555" s="167" t="s">
        <v>11254</v>
      </c>
      <c r="AE3555" s="176">
        <v>13128</v>
      </c>
    </row>
    <row r="3556" spans="1:31">
      <c r="A3556" s="178">
        <v>108306262150</v>
      </c>
      <c r="B3556" s="166">
        <v>46176</v>
      </c>
      <c r="C3556" s="167" t="s">
        <v>3524</v>
      </c>
      <c r="D3556" s="167" t="s">
        <v>3525</v>
      </c>
      <c r="E3556" s="167" t="s">
        <v>3526</v>
      </c>
      <c r="F3556" s="167" t="s">
        <v>3501</v>
      </c>
      <c r="G3556" s="167" t="s">
        <v>3502</v>
      </c>
      <c r="H3556" s="168">
        <v>46177</v>
      </c>
      <c r="I3556" s="167"/>
      <c r="J3556" s="169">
        <v>26143</v>
      </c>
      <c r="K3556" s="167" t="s">
        <v>55</v>
      </c>
      <c r="L3556" s="169">
        <v>14</v>
      </c>
      <c r="M3556" s="167" t="s">
        <v>3513</v>
      </c>
      <c r="N3556" s="169">
        <v>34.4</v>
      </c>
      <c r="O3556" s="167" t="s">
        <v>3505</v>
      </c>
      <c r="P3556" s="167"/>
      <c r="Q3556" s="167" t="s">
        <v>3527</v>
      </c>
      <c r="R3556" s="167" t="s">
        <v>3528</v>
      </c>
      <c r="S3556" s="169">
        <v>16</v>
      </c>
      <c r="T3556" s="167" t="s">
        <v>3529</v>
      </c>
      <c r="U3556" s="169" t="s">
        <v>3530</v>
      </c>
      <c r="V3556" s="167" t="s">
        <v>7832</v>
      </c>
      <c r="W3556" s="167" t="s">
        <v>7833</v>
      </c>
      <c r="X3556" s="170" t="s">
        <v>160</v>
      </c>
      <c r="Y3556" s="171" t="s">
        <v>407</v>
      </c>
      <c r="Z3556" s="167" t="s">
        <v>1098</v>
      </c>
      <c r="AA3556" s="176">
        <v>1000</v>
      </c>
      <c r="AB3556" s="167" t="s">
        <v>11254</v>
      </c>
      <c r="AC3556" s="176">
        <v>1000</v>
      </c>
      <c r="AD3556" s="167" t="s">
        <v>11254</v>
      </c>
      <c r="AE3556" s="176">
        <v>1396</v>
      </c>
    </row>
    <row r="3557" spans="1:31">
      <c r="A3557" s="178">
        <v>108306262150</v>
      </c>
      <c r="B3557" s="166">
        <v>46176</v>
      </c>
      <c r="C3557" s="167" t="s">
        <v>3524</v>
      </c>
      <c r="D3557" s="167" t="s">
        <v>3525</v>
      </c>
      <c r="E3557" s="167" t="s">
        <v>3526</v>
      </c>
      <c r="F3557" s="167" t="s">
        <v>3501</v>
      </c>
      <c r="G3557" s="167" t="s">
        <v>3502</v>
      </c>
      <c r="H3557" s="168">
        <v>46177</v>
      </c>
      <c r="I3557" s="167"/>
      <c r="J3557" s="169">
        <v>26143</v>
      </c>
      <c r="K3557" s="167" t="s">
        <v>55</v>
      </c>
      <c r="L3557" s="169">
        <v>14</v>
      </c>
      <c r="M3557" s="167" t="s">
        <v>3513</v>
      </c>
      <c r="N3557" s="169">
        <v>34.4</v>
      </c>
      <c r="O3557" s="167" t="s">
        <v>3505</v>
      </c>
      <c r="P3557" s="167"/>
      <c r="Q3557" s="167" t="s">
        <v>3527</v>
      </c>
      <c r="R3557" s="167" t="s">
        <v>3528</v>
      </c>
      <c r="S3557" s="169">
        <v>15</v>
      </c>
      <c r="T3557" s="167" t="s">
        <v>3529</v>
      </c>
      <c r="U3557" s="169" t="s">
        <v>3530</v>
      </c>
      <c r="V3557" s="167" t="s">
        <v>7834</v>
      </c>
      <c r="W3557" s="167" t="s">
        <v>7835</v>
      </c>
      <c r="X3557" s="170" t="s">
        <v>3533</v>
      </c>
      <c r="Y3557" s="171" t="s">
        <v>407</v>
      </c>
      <c r="Z3557" s="167" t="s">
        <v>1098</v>
      </c>
      <c r="AA3557" s="176">
        <v>3000</v>
      </c>
      <c r="AB3557" s="167" t="s">
        <v>11254</v>
      </c>
      <c r="AC3557" s="176">
        <v>3000</v>
      </c>
      <c r="AD3557" s="167" t="s">
        <v>11254</v>
      </c>
      <c r="AE3557" s="176">
        <v>3210</v>
      </c>
    </row>
    <row r="3558" spans="1:31">
      <c r="A3558" s="178">
        <v>108306262150</v>
      </c>
      <c r="B3558" s="166">
        <v>46176</v>
      </c>
      <c r="C3558" s="167" t="s">
        <v>3524</v>
      </c>
      <c r="D3558" s="167" t="s">
        <v>3525</v>
      </c>
      <c r="E3558" s="167" t="s">
        <v>3526</v>
      </c>
      <c r="F3558" s="167" t="s">
        <v>3501</v>
      </c>
      <c r="G3558" s="167" t="s">
        <v>3502</v>
      </c>
      <c r="H3558" s="168">
        <v>46177</v>
      </c>
      <c r="I3558" s="167"/>
      <c r="J3558" s="169">
        <v>26143</v>
      </c>
      <c r="K3558" s="167" t="s">
        <v>55</v>
      </c>
      <c r="L3558" s="169">
        <v>14</v>
      </c>
      <c r="M3558" s="167" t="s">
        <v>3513</v>
      </c>
      <c r="N3558" s="169">
        <v>34.4</v>
      </c>
      <c r="O3558" s="167" t="s">
        <v>3505</v>
      </c>
      <c r="P3558" s="167"/>
      <c r="Q3558" s="167" t="s">
        <v>3527</v>
      </c>
      <c r="R3558" s="167" t="s">
        <v>3528</v>
      </c>
      <c r="S3558" s="169">
        <v>14</v>
      </c>
      <c r="T3558" s="167" t="s">
        <v>3529</v>
      </c>
      <c r="U3558" s="169" t="s">
        <v>3530</v>
      </c>
      <c r="V3558" s="167" t="s">
        <v>7836</v>
      </c>
      <c r="W3558" s="167" t="s">
        <v>7837</v>
      </c>
      <c r="X3558" s="170" t="s">
        <v>160</v>
      </c>
      <c r="Y3558" s="171" t="s">
        <v>407</v>
      </c>
      <c r="Z3558" s="167" t="s">
        <v>1098</v>
      </c>
      <c r="AA3558" s="176">
        <v>5000</v>
      </c>
      <c r="AB3558" s="167" t="s">
        <v>11254</v>
      </c>
      <c r="AC3558" s="176">
        <v>5000</v>
      </c>
      <c r="AD3558" s="167" t="s">
        <v>11254</v>
      </c>
      <c r="AE3558" s="176">
        <v>2720</v>
      </c>
    </row>
    <row r="3559" spans="1:31">
      <c r="A3559" s="178">
        <v>108306262150</v>
      </c>
      <c r="B3559" s="166">
        <v>46176</v>
      </c>
      <c r="C3559" s="167" t="s">
        <v>3524</v>
      </c>
      <c r="D3559" s="167" t="s">
        <v>3525</v>
      </c>
      <c r="E3559" s="167" t="s">
        <v>3526</v>
      </c>
      <c r="F3559" s="167" t="s">
        <v>3501</v>
      </c>
      <c r="G3559" s="167" t="s">
        <v>3502</v>
      </c>
      <c r="H3559" s="168">
        <v>46177</v>
      </c>
      <c r="I3559" s="167"/>
      <c r="J3559" s="169">
        <v>26143</v>
      </c>
      <c r="K3559" s="167" t="s">
        <v>55</v>
      </c>
      <c r="L3559" s="169">
        <v>14</v>
      </c>
      <c r="M3559" s="167" t="s">
        <v>3513</v>
      </c>
      <c r="N3559" s="169">
        <v>34.4</v>
      </c>
      <c r="O3559" s="167" t="s">
        <v>3505</v>
      </c>
      <c r="P3559" s="167"/>
      <c r="Q3559" s="167" t="s">
        <v>3527</v>
      </c>
      <c r="R3559" s="167" t="s">
        <v>3528</v>
      </c>
      <c r="S3559" s="169">
        <v>13</v>
      </c>
      <c r="T3559" s="167" t="s">
        <v>3529</v>
      </c>
      <c r="U3559" s="169" t="s">
        <v>3530</v>
      </c>
      <c r="V3559" s="167" t="s">
        <v>3885</v>
      </c>
      <c r="W3559" s="167" t="s">
        <v>3886</v>
      </c>
      <c r="X3559" s="170" t="s">
        <v>3533</v>
      </c>
      <c r="Y3559" s="171" t="s">
        <v>407</v>
      </c>
      <c r="Z3559" s="167" t="s">
        <v>1098</v>
      </c>
      <c r="AA3559" s="176">
        <v>26000</v>
      </c>
      <c r="AB3559" s="167" t="s">
        <v>11254</v>
      </c>
      <c r="AC3559" s="176">
        <v>26000</v>
      </c>
      <c r="AD3559" s="167" t="s">
        <v>11254</v>
      </c>
      <c r="AE3559" s="176">
        <v>2600</v>
      </c>
    </row>
    <row r="3560" spans="1:31">
      <c r="A3560" s="178">
        <v>108306262150</v>
      </c>
      <c r="B3560" s="166">
        <v>46176</v>
      </c>
      <c r="C3560" s="167" t="s">
        <v>3524</v>
      </c>
      <c r="D3560" s="167" t="s">
        <v>3525</v>
      </c>
      <c r="E3560" s="167" t="s">
        <v>3526</v>
      </c>
      <c r="F3560" s="167" t="s">
        <v>3501</v>
      </c>
      <c r="G3560" s="167" t="s">
        <v>3502</v>
      </c>
      <c r="H3560" s="168">
        <v>46177</v>
      </c>
      <c r="I3560" s="167"/>
      <c r="J3560" s="169">
        <v>26143</v>
      </c>
      <c r="K3560" s="167" t="s">
        <v>55</v>
      </c>
      <c r="L3560" s="169">
        <v>14</v>
      </c>
      <c r="M3560" s="167" t="s">
        <v>3513</v>
      </c>
      <c r="N3560" s="169">
        <v>34.4</v>
      </c>
      <c r="O3560" s="167" t="s">
        <v>3505</v>
      </c>
      <c r="P3560" s="167"/>
      <c r="Q3560" s="167" t="s">
        <v>3527</v>
      </c>
      <c r="R3560" s="167" t="s">
        <v>3528</v>
      </c>
      <c r="S3560" s="169">
        <v>12</v>
      </c>
      <c r="T3560" s="167" t="s">
        <v>3529</v>
      </c>
      <c r="U3560" s="169" t="s">
        <v>3530</v>
      </c>
      <c r="V3560" s="167" t="s">
        <v>3838</v>
      </c>
      <c r="W3560" s="167" t="s">
        <v>3839</v>
      </c>
      <c r="X3560" s="170" t="s">
        <v>160</v>
      </c>
      <c r="Y3560" s="171" t="s">
        <v>407</v>
      </c>
      <c r="Z3560" s="167" t="s">
        <v>1098</v>
      </c>
      <c r="AA3560" s="176">
        <v>2000</v>
      </c>
      <c r="AB3560" s="167" t="s">
        <v>11254</v>
      </c>
      <c r="AC3560" s="176">
        <v>2000</v>
      </c>
      <c r="AD3560" s="167" t="s">
        <v>11254</v>
      </c>
      <c r="AE3560" s="176">
        <v>11052</v>
      </c>
    </row>
    <row r="3561" spans="1:31">
      <c r="A3561" s="178">
        <v>108306262150</v>
      </c>
      <c r="B3561" s="166">
        <v>46176</v>
      </c>
      <c r="C3561" s="167" t="s">
        <v>3524</v>
      </c>
      <c r="D3561" s="167" t="s">
        <v>3525</v>
      </c>
      <c r="E3561" s="167" t="s">
        <v>3526</v>
      </c>
      <c r="F3561" s="167" t="s">
        <v>3501</v>
      </c>
      <c r="G3561" s="167" t="s">
        <v>3502</v>
      </c>
      <c r="H3561" s="168">
        <v>46177</v>
      </c>
      <c r="I3561" s="167"/>
      <c r="J3561" s="169">
        <v>26143</v>
      </c>
      <c r="K3561" s="167" t="s">
        <v>55</v>
      </c>
      <c r="L3561" s="169">
        <v>14</v>
      </c>
      <c r="M3561" s="167" t="s">
        <v>3513</v>
      </c>
      <c r="N3561" s="169">
        <v>34.4</v>
      </c>
      <c r="O3561" s="167" t="s">
        <v>3505</v>
      </c>
      <c r="P3561" s="167"/>
      <c r="Q3561" s="167" t="s">
        <v>3527</v>
      </c>
      <c r="R3561" s="167" t="s">
        <v>3528</v>
      </c>
      <c r="S3561" s="169">
        <v>11</v>
      </c>
      <c r="T3561" s="167" t="s">
        <v>3529</v>
      </c>
      <c r="U3561" s="169" t="s">
        <v>3530</v>
      </c>
      <c r="V3561" s="167" t="s">
        <v>7838</v>
      </c>
      <c r="W3561" s="167" t="s">
        <v>7839</v>
      </c>
      <c r="X3561" s="170" t="s">
        <v>3533</v>
      </c>
      <c r="Y3561" s="171" t="s">
        <v>407</v>
      </c>
      <c r="Z3561" s="167" t="s">
        <v>1098</v>
      </c>
      <c r="AA3561" s="176">
        <v>3000</v>
      </c>
      <c r="AB3561" s="167" t="s">
        <v>11254</v>
      </c>
      <c r="AC3561" s="176">
        <v>3000</v>
      </c>
      <c r="AD3561" s="167" t="s">
        <v>11254</v>
      </c>
      <c r="AE3561" s="176">
        <v>1065</v>
      </c>
    </row>
    <row r="3562" spans="1:31">
      <c r="A3562" s="178">
        <v>108306262150</v>
      </c>
      <c r="B3562" s="166">
        <v>46176</v>
      </c>
      <c r="C3562" s="167" t="s">
        <v>3524</v>
      </c>
      <c r="D3562" s="167" t="s">
        <v>3525</v>
      </c>
      <c r="E3562" s="167" t="s">
        <v>3526</v>
      </c>
      <c r="F3562" s="167" t="s">
        <v>3501</v>
      </c>
      <c r="G3562" s="167" t="s">
        <v>3502</v>
      </c>
      <c r="H3562" s="168">
        <v>46177</v>
      </c>
      <c r="I3562" s="167"/>
      <c r="J3562" s="169">
        <v>26143</v>
      </c>
      <c r="K3562" s="167" t="s">
        <v>55</v>
      </c>
      <c r="L3562" s="169">
        <v>14</v>
      </c>
      <c r="M3562" s="167" t="s">
        <v>3513</v>
      </c>
      <c r="N3562" s="169">
        <v>34.4</v>
      </c>
      <c r="O3562" s="167" t="s">
        <v>3505</v>
      </c>
      <c r="P3562" s="167"/>
      <c r="Q3562" s="167" t="s">
        <v>3527</v>
      </c>
      <c r="R3562" s="167" t="s">
        <v>3528</v>
      </c>
      <c r="S3562" s="169">
        <v>10</v>
      </c>
      <c r="T3562" s="167" t="s">
        <v>3529</v>
      </c>
      <c r="U3562" s="169" t="s">
        <v>3530</v>
      </c>
      <c r="V3562" s="167" t="s">
        <v>3838</v>
      </c>
      <c r="W3562" s="167" t="s">
        <v>3839</v>
      </c>
      <c r="X3562" s="170" t="s">
        <v>160</v>
      </c>
      <c r="Y3562" s="171" t="s">
        <v>407</v>
      </c>
      <c r="Z3562" s="167" t="s">
        <v>1098</v>
      </c>
      <c r="AA3562" s="176">
        <v>2000</v>
      </c>
      <c r="AB3562" s="167" t="s">
        <v>11254</v>
      </c>
      <c r="AC3562" s="176">
        <v>2000</v>
      </c>
      <c r="AD3562" s="167" t="s">
        <v>11254</v>
      </c>
      <c r="AE3562" s="176">
        <v>11052</v>
      </c>
    </row>
    <row r="3563" spans="1:31">
      <c r="A3563" s="178">
        <v>108306262150</v>
      </c>
      <c r="B3563" s="166">
        <v>46176</v>
      </c>
      <c r="C3563" s="167" t="s">
        <v>3524</v>
      </c>
      <c r="D3563" s="167" t="s">
        <v>3525</v>
      </c>
      <c r="E3563" s="167" t="s">
        <v>3526</v>
      </c>
      <c r="F3563" s="167" t="s">
        <v>3501</v>
      </c>
      <c r="G3563" s="167" t="s">
        <v>3502</v>
      </c>
      <c r="H3563" s="168">
        <v>46177</v>
      </c>
      <c r="I3563" s="167"/>
      <c r="J3563" s="169">
        <v>26143</v>
      </c>
      <c r="K3563" s="167" t="s">
        <v>55</v>
      </c>
      <c r="L3563" s="169">
        <v>14</v>
      </c>
      <c r="M3563" s="167" t="s">
        <v>3513</v>
      </c>
      <c r="N3563" s="169">
        <v>34.4</v>
      </c>
      <c r="O3563" s="167" t="s">
        <v>3505</v>
      </c>
      <c r="P3563" s="167"/>
      <c r="Q3563" s="167" t="s">
        <v>3527</v>
      </c>
      <c r="R3563" s="167" t="s">
        <v>3528</v>
      </c>
      <c r="S3563" s="169">
        <v>9</v>
      </c>
      <c r="T3563" s="167" t="s">
        <v>3529</v>
      </c>
      <c r="U3563" s="169" t="s">
        <v>3530</v>
      </c>
      <c r="V3563" s="167" t="s">
        <v>3838</v>
      </c>
      <c r="W3563" s="167" t="s">
        <v>3839</v>
      </c>
      <c r="X3563" s="170" t="s">
        <v>160</v>
      </c>
      <c r="Y3563" s="171" t="s">
        <v>407</v>
      </c>
      <c r="Z3563" s="167" t="s">
        <v>1098</v>
      </c>
      <c r="AA3563" s="176">
        <v>2000</v>
      </c>
      <c r="AB3563" s="167" t="s">
        <v>11254</v>
      </c>
      <c r="AC3563" s="176">
        <v>2000</v>
      </c>
      <c r="AD3563" s="167" t="s">
        <v>11254</v>
      </c>
      <c r="AE3563" s="176">
        <v>11052</v>
      </c>
    </row>
    <row r="3564" spans="1:31">
      <c r="A3564" s="178">
        <v>108306262150</v>
      </c>
      <c r="B3564" s="166">
        <v>46176</v>
      </c>
      <c r="C3564" s="167" t="s">
        <v>3524</v>
      </c>
      <c r="D3564" s="167" t="s">
        <v>3525</v>
      </c>
      <c r="E3564" s="167" t="s">
        <v>3526</v>
      </c>
      <c r="F3564" s="167" t="s">
        <v>3501</v>
      </c>
      <c r="G3564" s="167" t="s">
        <v>3502</v>
      </c>
      <c r="H3564" s="168">
        <v>46177</v>
      </c>
      <c r="I3564" s="167"/>
      <c r="J3564" s="169">
        <v>26143</v>
      </c>
      <c r="K3564" s="167" t="s">
        <v>55</v>
      </c>
      <c r="L3564" s="169">
        <v>14</v>
      </c>
      <c r="M3564" s="167" t="s">
        <v>3513</v>
      </c>
      <c r="N3564" s="169">
        <v>34.4</v>
      </c>
      <c r="O3564" s="167" t="s">
        <v>3505</v>
      </c>
      <c r="P3564" s="167"/>
      <c r="Q3564" s="167" t="s">
        <v>3527</v>
      </c>
      <c r="R3564" s="167" t="s">
        <v>3528</v>
      </c>
      <c r="S3564" s="169">
        <v>8</v>
      </c>
      <c r="T3564" s="167" t="s">
        <v>3529</v>
      </c>
      <c r="U3564" s="169" t="s">
        <v>3530</v>
      </c>
      <c r="V3564" s="167" t="s">
        <v>7840</v>
      </c>
      <c r="W3564" s="167" t="s">
        <v>7841</v>
      </c>
      <c r="X3564" s="170" t="s">
        <v>3533</v>
      </c>
      <c r="Y3564" s="171" t="s">
        <v>407</v>
      </c>
      <c r="Z3564" s="167" t="s">
        <v>1098</v>
      </c>
      <c r="AA3564" s="176">
        <v>2000</v>
      </c>
      <c r="AB3564" s="167" t="s">
        <v>11254</v>
      </c>
      <c r="AC3564" s="176">
        <v>2000</v>
      </c>
      <c r="AD3564" s="167" t="s">
        <v>11254</v>
      </c>
      <c r="AE3564" s="176">
        <v>1148</v>
      </c>
    </row>
    <row r="3565" spans="1:31">
      <c r="A3565" s="178">
        <v>108306262150</v>
      </c>
      <c r="B3565" s="166">
        <v>46176</v>
      </c>
      <c r="C3565" s="167" t="s">
        <v>3524</v>
      </c>
      <c r="D3565" s="167" t="s">
        <v>3525</v>
      </c>
      <c r="E3565" s="167" t="s">
        <v>3526</v>
      </c>
      <c r="F3565" s="167" t="s">
        <v>3501</v>
      </c>
      <c r="G3565" s="167" t="s">
        <v>3502</v>
      </c>
      <c r="H3565" s="168">
        <v>46177</v>
      </c>
      <c r="I3565" s="167"/>
      <c r="J3565" s="169">
        <v>26143</v>
      </c>
      <c r="K3565" s="167" t="s">
        <v>55</v>
      </c>
      <c r="L3565" s="169">
        <v>14</v>
      </c>
      <c r="M3565" s="167" t="s">
        <v>3513</v>
      </c>
      <c r="N3565" s="169">
        <v>34.4</v>
      </c>
      <c r="O3565" s="167" t="s">
        <v>3505</v>
      </c>
      <c r="P3565" s="167"/>
      <c r="Q3565" s="167" t="s">
        <v>3527</v>
      </c>
      <c r="R3565" s="167" t="s">
        <v>3528</v>
      </c>
      <c r="S3565" s="169">
        <v>7</v>
      </c>
      <c r="T3565" s="167" t="s">
        <v>3529</v>
      </c>
      <c r="U3565" s="169" t="s">
        <v>3530</v>
      </c>
      <c r="V3565" s="167" t="s">
        <v>7170</v>
      </c>
      <c r="W3565" s="167" t="s">
        <v>7171</v>
      </c>
      <c r="X3565" s="170" t="s">
        <v>3533</v>
      </c>
      <c r="Y3565" s="171" t="s">
        <v>407</v>
      </c>
      <c r="Z3565" s="167" t="s">
        <v>1098</v>
      </c>
      <c r="AA3565" s="176">
        <v>5000</v>
      </c>
      <c r="AB3565" s="167" t="s">
        <v>11254</v>
      </c>
      <c r="AC3565" s="176">
        <v>5000</v>
      </c>
      <c r="AD3565" s="167" t="s">
        <v>11254</v>
      </c>
      <c r="AE3565" s="176">
        <v>1330</v>
      </c>
    </row>
    <row r="3566" spans="1:31">
      <c r="A3566" s="178">
        <v>108306262150</v>
      </c>
      <c r="B3566" s="166">
        <v>46176</v>
      </c>
      <c r="C3566" s="167" t="s">
        <v>3524</v>
      </c>
      <c r="D3566" s="167" t="s">
        <v>3525</v>
      </c>
      <c r="E3566" s="167" t="s">
        <v>3526</v>
      </c>
      <c r="F3566" s="167" t="s">
        <v>3501</v>
      </c>
      <c r="G3566" s="167" t="s">
        <v>3502</v>
      </c>
      <c r="H3566" s="168">
        <v>46177</v>
      </c>
      <c r="I3566" s="167"/>
      <c r="J3566" s="169">
        <v>26143</v>
      </c>
      <c r="K3566" s="167" t="s">
        <v>55</v>
      </c>
      <c r="L3566" s="169">
        <v>14</v>
      </c>
      <c r="M3566" s="167" t="s">
        <v>3513</v>
      </c>
      <c r="N3566" s="169">
        <v>34.4</v>
      </c>
      <c r="O3566" s="167" t="s">
        <v>3505</v>
      </c>
      <c r="P3566" s="167"/>
      <c r="Q3566" s="167" t="s">
        <v>3527</v>
      </c>
      <c r="R3566" s="167" t="s">
        <v>3528</v>
      </c>
      <c r="S3566" s="169">
        <v>6</v>
      </c>
      <c r="T3566" s="167" t="s">
        <v>3529</v>
      </c>
      <c r="U3566" s="169" t="s">
        <v>3530</v>
      </c>
      <c r="V3566" s="167" t="s">
        <v>7842</v>
      </c>
      <c r="W3566" s="167" t="s">
        <v>7843</v>
      </c>
      <c r="X3566" s="170" t="s">
        <v>3533</v>
      </c>
      <c r="Y3566" s="171" t="s">
        <v>407</v>
      </c>
      <c r="Z3566" s="167" t="s">
        <v>1098</v>
      </c>
      <c r="AA3566" s="176">
        <v>3000</v>
      </c>
      <c r="AB3566" s="167" t="s">
        <v>11254</v>
      </c>
      <c r="AC3566" s="176">
        <v>3000</v>
      </c>
      <c r="AD3566" s="167" t="s">
        <v>11254</v>
      </c>
      <c r="AE3566" s="176">
        <v>513</v>
      </c>
    </row>
    <row r="3567" spans="1:31">
      <c r="A3567" s="178">
        <v>108306262150</v>
      </c>
      <c r="B3567" s="166">
        <v>46176</v>
      </c>
      <c r="C3567" s="167" t="s">
        <v>3524</v>
      </c>
      <c r="D3567" s="167" t="s">
        <v>3525</v>
      </c>
      <c r="E3567" s="167" t="s">
        <v>3526</v>
      </c>
      <c r="F3567" s="167" t="s">
        <v>3501</v>
      </c>
      <c r="G3567" s="167" t="s">
        <v>3502</v>
      </c>
      <c r="H3567" s="168">
        <v>46177</v>
      </c>
      <c r="I3567" s="167"/>
      <c r="J3567" s="169">
        <v>26143</v>
      </c>
      <c r="K3567" s="167" t="s">
        <v>55</v>
      </c>
      <c r="L3567" s="169">
        <v>14</v>
      </c>
      <c r="M3567" s="167" t="s">
        <v>3513</v>
      </c>
      <c r="N3567" s="169">
        <v>34.4</v>
      </c>
      <c r="O3567" s="167" t="s">
        <v>3505</v>
      </c>
      <c r="P3567" s="167"/>
      <c r="Q3567" s="167" t="s">
        <v>3527</v>
      </c>
      <c r="R3567" s="167" t="s">
        <v>3528</v>
      </c>
      <c r="S3567" s="169">
        <v>5</v>
      </c>
      <c r="T3567" s="167" t="s">
        <v>3529</v>
      </c>
      <c r="U3567" s="169" t="s">
        <v>3530</v>
      </c>
      <c r="V3567" s="167" t="s">
        <v>4303</v>
      </c>
      <c r="W3567" s="167" t="s">
        <v>4304</v>
      </c>
      <c r="X3567" s="170" t="s">
        <v>3533</v>
      </c>
      <c r="Y3567" s="171" t="s">
        <v>407</v>
      </c>
      <c r="Z3567" s="167" t="s">
        <v>1098</v>
      </c>
      <c r="AA3567" s="176">
        <v>24000</v>
      </c>
      <c r="AB3567" s="167" t="s">
        <v>11254</v>
      </c>
      <c r="AC3567" s="176">
        <v>24000</v>
      </c>
      <c r="AD3567" s="167" t="s">
        <v>11254</v>
      </c>
      <c r="AE3567" s="176">
        <v>4104</v>
      </c>
    </row>
    <row r="3568" spans="1:31">
      <c r="A3568" s="178">
        <v>108306262150</v>
      </c>
      <c r="B3568" s="166">
        <v>46176</v>
      </c>
      <c r="C3568" s="167" t="s">
        <v>3524</v>
      </c>
      <c r="D3568" s="167" t="s">
        <v>3525</v>
      </c>
      <c r="E3568" s="167" t="s">
        <v>3526</v>
      </c>
      <c r="F3568" s="167" t="s">
        <v>3501</v>
      </c>
      <c r="G3568" s="167" t="s">
        <v>3502</v>
      </c>
      <c r="H3568" s="168">
        <v>46177</v>
      </c>
      <c r="I3568" s="167"/>
      <c r="J3568" s="169">
        <v>26143</v>
      </c>
      <c r="K3568" s="167" t="s">
        <v>55</v>
      </c>
      <c r="L3568" s="169">
        <v>14</v>
      </c>
      <c r="M3568" s="167" t="s">
        <v>3513</v>
      </c>
      <c r="N3568" s="169">
        <v>34.4</v>
      </c>
      <c r="O3568" s="167" t="s">
        <v>3505</v>
      </c>
      <c r="P3568" s="167"/>
      <c r="Q3568" s="167" t="s">
        <v>3527</v>
      </c>
      <c r="R3568" s="167" t="s">
        <v>3528</v>
      </c>
      <c r="S3568" s="169">
        <v>4</v>
      </c>
      <c r="T3568" s="167" t="s">
        <v>3529</v>
      </c>
      <c r="U3568" s="169" t="s">
        <v>3530</v>
      </c>
      <c r="V3568" s="167" t="s">
        <v>7844</v>
      </c>
      <c r="W3568" s="167" t="s">
        <v>5695</v>
      </c>
      <c r="X3568" s="170" t="s">
        <v>3533</v>
      </c>
      <c r="Y3568" s="171" t="s">
        <v>407</v>
      </c>
      <c r="Z3568" s="167" t="s">
        <v>1098</v>
      </c>
      <c r="AA3568" s="176">
        <v>2000</v>
      </c>
      <c r="AB3568" s="167" t="s">
        <v>11254</v>
      </c>
      <c r="AC3568" s="176">
        <v>2000</v>
      </c>
      <c r="AD3568" s="167" t="s">
        <v>11254</v>
      </c>
      <c r="AE3568" s="176">
        <v>176</v>
      </c>
    </row>
    <row r="3569" spans="1:31">
      <c r="A3569" s="178">
        <v>108306262150</v>
      </c>
      <c r="B3569" s="166">
        <v>46176</v>
      </c>
      <c r="C3569" s="167" t="s">
        <v>3524</v>
      </c>
      <c r="D3569" s="167" t="s">
        <v>3525</v>
      </c>
      <c r="E3569" s="167" t="s">
        <v>3526</v>
      </c>
      <c r="F3569" s="167" t="s">
        <v>3501</v>
      </c>
      <c r="G3569" s="167" t="s">
        <v>3502</v>
      </c>
      <c r="H3569" s="168">
        <v>46177</v>
      </c>
      <c r="I3569" s="167"/>
      <c r="J3569" s="169">
        <v>26143</v>
      </c>
      <c r="K3569" s="167" t="s">
        <v>55</v>
      </c>
      <c r="L3569" s="169">
        <v>14</v>
      </c>
      <c r="M3569" s="167" t="s">
        <v>3513</v>
      </c>
      <c r="N3569" s="169">
        <v>34.4</v>
      </c>
      <c r="O3569" s="167" t="s">
        <v>3505</v>
      </c>
      <c r="P3569" s="167"/>
      <c r="Q3569" s="167" t="s">
        <v>3527</v>
      </c>
      <c r="R3569" s="167" t="s">
        <v>3528</v>
      </c>
      <c r="S3569" s="169">
        <v>3</v>
      </c>
      <c r="T3569" s="167" t="s">
        <v>3529</v>
      </c>
      <c r="U3569" s="169" t="s">
        <v>3530</v>
      </c>
      <c r="V3569" s="167" t="s">
        <v>7845</v>
      </c>
      <c r="W3569" s="167" t="s">
        <v>7846</v>
      </c>
      <c r="X3569" s="170" t="s">
        <v>3533</v>
      </c>
      <c r="Y3569" s="171" t="s">
        <v>407</v>
      </c>
      <c r="Z3569" s="167" t="s">
        <v>1098</v>
      </c>
      <c r="AA3569" s="176">
        <v>22500</v>
      </c>
      <c r="AB3569" s="167" t="s">
        <v>11254</v>
      </c>
      <c r="AC3569" s="176">
        <v>22500</v>
      </c>
      <c r="AD3569" s="167" t="s">
        <v>11254</v>
      </c>
      <c r="AE3569" s="176">
        <v>8392.5</v>
      </c>
    </row>
    <row r="3570" spans="1:31">
      <c r="A3570" s="178">
        <v>108306262150</v>
      </c>
      <c r="B3570" s="166">
        <v>46176</v>
      </c>
      <c r="C3570" s="167" t="s">
        <v>3524</v>
      </c>
      <c r="D3570" s="167" t="s">
        <v>3525</v>
      </c>
      <c r="E3570" s="167" t="s">
        <v>3526</v>
      </c>
      <c r="F3570" s="167" t="s">
        <v>3501</v>
      </c>
      <c r="G3570" s="167" t="s">
        <v>3502</v>
      </c>
      <c r="H3570" s="168">
        <v>46177</v>
      </c>
      <c r="I3570" s="167"/>
      <c r="J3570" s="169">
        <v>26143</v>
      </c>
      <c r="K3570" s="167" t="s">
        <v>55</v>
      </c>
      <c r="L3570" s="169">
        <v>14</v>
      </c>
      <c r="M3570" s="167" t="s">
        <v>3513</v>
      </c>
      <c r="N3570" s="169">
        <v>34.4</v>
      </c>
      <c r="O3570" s="167" t="s">
        <v>3505</v>
      </c>
      <c r="P3570" s="167"/>
      <c r="Q3570" s="167" t="s">
        <v>3527</v>
      </c>
      <c r="R3570" s="167" t="s">
        <v>3528</v>
      </c>
      <c r="S3570" s="169">
        <v>2</v>
      </c>
      <c r="T3570" s="167" t="s">
        <v>3529</v>
      </c>
      <c r="U3570" s="169" t="s">
        <v>3530</v>
      </c>
      <c r="V3570" s="167" t="s">
        <v>3885</v>
      </c>
      <c r="W3570" s="167" t="s">
        <v>3886</v>
      </c>
      <c r="X3570" s="170" t="s">
        <v>3533</v>
      </c>
      <c r="Y3570" s="171" t="s">
        <v>407</v>
      </c>
      <c r="Z3570" s="167" t="s">
        <v>1098</v>
      </c>
      <c r="AA3570" s="176">
        <v>6000</v>
      </c>
      <c r="AB3570" s="167" t="s">
        <v>11254</v>
      </c>
      <c r="AC3570" s="176">
        <v>6000</v>
      </c>
      <c r="AD3570" s="167" t="s">
        <v>11254</v>
      </c>
      <c r="AE3570" s="176">
        <v>600</v>
      </c>
    </row>
    <row r="3571" spans="1:31">
      <c r="A3571" s="178">
        <v>108306262150</v>
      </c>
      <c r="B3571" s="166">
        <v>46176</v>
      </c>
      <c r="C3571" s="167" t="s">
        <v>3524</v>
      </c>
      <c r="D3571" s="167" t="s">
        <v>3525</v>
      </c>
      <c r="E3571" s="167" t="s">
        <v>3526</v>
      </c>
      <c r="F3571" s="167" t="s">
        <v>3501</v>
      </c>
      <c r="G3571" s="167" t="s">
        <v>3502</v>
      </c>
      <c r="H3571" s="168">
        <v>46177</v>
      </c>
      <c r="I3571" s="167"/>
      <c r="J3571" s="169">
        <v>26143</v>
      </c>
      <c r="K3571" s="167" t="s">
        <v>55</v>
      </c>
      <c r="L3571" s="169">
        <v>14</v>
      </c>
      <c r="M3571" s="167" t="s">
        <v>3513</v>
      </c>
      <c r="N3571" s="169">
        <v>34.4</v>
      </c>
      <c r="O3571" s="167" t="s">
        <v>3505</v>
      </c>
      <c r="P3571" s="167"/>
      <c r="Q3571" s="167" t="s">
        <v>3527</v>
      </c>
      <c r="R3571" s="167" t="s">
        <v>3528</v>
      </c>
      <c r="S3571" s="169">
        <v>1</v>
      </c>
      <c r="T3571" s="167" t="s">
        <v>3529</v>
      </c>
      <c r="U3571" s="169" t="s">
        <v>3530</v>
      </c>
      <c r="V3571" s="167" t="s">
        <v>7847</v>
      </c>
      <c r="W3571" s="167" t="s">
        <v>7848</v>
      </c>
      <c r="X3571" s="170" t="s">
        <v>3533</v>
      </c>
      <c r="Y3571" s="171" t="s">
        <v>407</v>
      </c>
      <c r="Z3571" s="167" t="s">
        <v>1098</v>
      </c>
      <c r="AA3571" s="176">
        <v>12000</v>
      </c>
      <c r="AB3571" s="167" t="s">
        <v>11254</v>
      </c>
      <c r="AC3571" s="176">
        <v>12000</v>
      </c>
      <c r="AD3571" s="167" t="s">
        <v>11254</v>
      </c>
      <c r="AE3571" s="176">
        <v>4872</v>
      </c>
    </row>
    <row r="3572" spans="1:31">
      <c r="A3572" s="178">
        <v>108306286210</v>
      </c>
      <c r="B3572" s="166">
        <v>46176</v>
      </c>
      <c r="C3572" s="167" t="s">
        <v>3524</v>
      </c>
      <c r="D3572" s="167" t="s">
        <v>3525</v>
      </c>
      <c r="E3572" s="167" t="s">
        <v>3526</v>
      </c>
      <c r="F3572" s="167" t="s">
        <v>3501</v>
      </c>
      <c r="G3572" s="167" t="s">
        <v>3502</v>
      </c>
      <c r="H3572" s="168">
        <v>46177</v>
      </c>
      <c r="I3572" s="167"/>
      <c r="J3572" s="169">
        <v>26143</v>
      </c>
      <c r="K3572" s="167" t="s">
        <v>55</v>
      </c>
      <c r="L3572" s="169">
        <v>5</v>
      </c>
      <c r="M3572" s="167" t="s">
        <v>3513</v>
      </c>
      <c r="N3572" s="169">
        <v>34.4</v>
      </c>
      <c r="O3572" s="167" t="s">
        <v>3505</v>
      </c>
      <c r="P3572" s="167"/>
      <c r="Q3572" s="167" t="s">
        <v>3527</v>
      </c>
      <c r="R3572" s="167" t="s">
        <v>3528</v>
      </c>
      <c r="S3572" s="169">
        <v>16</v>
      </c>
      <c r="T3572" s="167" t="s">
        <v>3560</v>
      </c>
      <c r="U3572" s="169" t="s">
        <v>3561</v>
      </c>
      <c r="V3572" s="167" t="s">
        <v>4228</v>
      </c>
      <c r="W3572" s="167" t="s">
        <v>4229</v>
      </c>
      <c r="X3572" s="170" t="s">
        <v>157</v>
      </c>
      <c r="Y3572" s="171" t="s">
        <v>3280</v>
      </c>
      <c r="Z3572" s="167" t="s">
        <v>1101</v>
      </c>
      <c r="AA3572" s="176">
        <v>36000</v>
      </c>
      <c r="AB3572" s="167" t="s">
        <v>11254</v>
      </c>
      <c r="AC3572" s="176">
        <v>36000</v>
      </c>
      <c r="AD3572" s="167" t="s">
        <v>11254</v>
      </c>
      <c r="AE3572" s="176">
        <v>345.6</v>
      </c>
    </row>
    <row r="3573" spans="1:31">
      <c r="A3573" s="178">
        <v>108306286210</v>
      </c>
      <c r="B3573" s="166">
        <v>46176</v>
      </c>
      <c r="C3573" s="167" t="s">
        <v>3524</v>
      </c>
      <c r="D3573" s="167" t="s">
        <v>3525</v>
      </c>
      <c r="E3573" s="167" t="s">
        <v>3526</v>
      </c>
      <c r="F3573" s="167" t="s">
        <v>3501</v>
      </c>
      <c r="G3573" s="167" t="s">
        <v>3502</v>
      </c>
      <c r="H3573" s="168">
        <v>46177</v>
      </c>
      <c r="I3573" s="167"/>
      <c r="J3573" s="169">
        <v>26143</v>
      </c>
      <c r="K3573" s="167" t="s">
        <v>55</v>
      </c>
      <c r="L3573" s="169">
        <v>5</v>
      </c>
      <c r="M3573" s="167" t="s">
        <v>3513</v>
      </c>
      <c r="N3573" s="169">
        <v>34.4</v>
      </c>
      <c r="O3573" s="167" t="s">
        <v>3505</v>
      </c>
      <c r="P3573" s="167"/>
      <c r="Q3573" s="167" t="s">
        <v>3527</v>
      </c>
      <c r="R3573" s="167" t="s">
        <v>3528</v>
      </c>
      <c r="S3573" s="169">
        <v>15</v>
      </c>
      <c r="T3573" s="167" t="s">
        <v>3560</v>
      </c>
      <c r="U3573" s="169" t="s">
        <v>3561</v>
      </c>
      <c r="V3573" s="167" t="s">
        <v>6938</v>
      </c>
      <c r="W3573" s="167" t="s">
        <v>6939</v>
      </c>
      <c r="X3573" s="170" t="s">
        <v>159</v>
      </c>
      <c r="Y3573" s="171" t="s">
        <v>3280</v>
      </c>
      <c r="Z3573" s="167" t="s">
        <v>1101</v>
      </c>
      <c r="AA3573" s="176">
        <v>90000</v>
      </c>
      <c r="AB3573" s="167" t="s">
        <v>11254</v>
      </c>
      <c r="AC3573" s="176">
        <v>90000</v>
      </c>
      <c r="AD3573" s="167" t="s">
        <v>11254</v>
      </c>
      <c r="AE3573" s="176">
        <v>1980</v>
      </c>
    </row>
    <row r="3574" spans="1:31">
      <c r="A3574" s="178">
        <v>108306286210</v>
      </c>
      <c r="B3574" s="166">
        <v>46176</v>
      </c>
      <c r="C3574" s="167" t="s">
        <v>3524</v>
      </c>
      <c r="D3574" s="167" t="s">
        <v>3525</v>
      </c>
      <c r="E3574" s="167" t="s">
        <v>3526</v>
      </c>
      <c r="F3574" s="167" t="s">
        <v>3501</v>
      </c>
      <c r="G3574" s="167" t="s">
        <v>3502</v>
      </c>
      <c r="H3574" s="168">
        <v>46177</v>
      </c>
      <c r="I3574" s="167"/>
      <c r="J3574" s="169">
        <v>26143</v>
      </c>
      <c r="K3574" s="167" t="s">
        <v>55</v>
      </c>
      <c r="L3574" s="169">
        <v>5</v>
      </c>
      <c r="M3574" s="167" t="s">
        <v>3513</v>
      </c>
      <c r="N3574" s="169">
        <v>34.4</v>
      </c>
      <c r="O3574" s="167" t="s">
        <v>3505</v>
      </c>
      <c r="P3574" s="167"/>
      <c r="Q3574" s="167" t="s">
        <v>3527</v>
      </c>
      <c r="R3574" s="167" t="s">
        <v>3528</v>
      </c>
      <c r="S3574" s="169">
        <v>14</v>
      </c>
      <c r="T3574" s="167" t="s">
        <v>3560</v>
      </c>
      <c r="U3574" s="169" t="s">
        <v>3561</v>
      </c>
      <c r="V3574" s="167" t="s">
        <v>6938</v>
      </c>
      <c r="W3574" s="167" t="s">
        <v>6939</v>
      </c>
      <c r="X3574" s="170" t="s">
        <v>159</v>
      </c>
      <c r="Y3574" s="171" t="s">
        <v>3280</v>
      </c>
      <c r="Z3574" s="167" t="s">
        <v>1101</v>
      </c>
      <c r="AA3574" s="176">
        <v>10000</v>
      </c>
      <c r="AB3574" s="167" t="s">
        <v>11254</v>
      </c>
      <c r="AC3574" s="176">
        <v>10000</v>
      </c>
      <c r="AD3574" s="167" t="s">
        <v>11254</v>
      </c>
      <c r="AE3574" s="176">
        <v>220</v>
      </c>
    </row>
    <row r="3575" spans="1:31">
      <c r="A3575" s="178">
        <v>108306286210</v>
      </c>
      <c r="B3575" s="166">
        <v>46176</v>
      </c>
      <c r="C3575" s="167" t="s">
        <v>3524</v>
      </c>
      <c r="D3575" s="167" t="s">
        <v>3525</v>
      </c>
      <c r="E3575" s="167" t="s">
        <v>3526</v>
      </c>
      <c r="F3575" s="167" t="s">
        <v>3501</v>
      </c>
      <c r="G3575" s="167" t="s">
        <v>3502</v>
      </c>
      <c r="H3575" s="168">
        <v>46177</v>
      </c>
      <c r="I3575" s="167"/>
      <c r="J3575" s="169">
        <v>26143</v>
      </c>
      <c r="K3575" s="167" t="s">
        <v>55</v>
      </c>
      <c r="L3575" s="169">
        <v>5</v>
      </c>
      <c r="M3575" s="167" t="s">
        <v>3513</v>
      </c>
      <c r="N3575" s="169">
        <v>34.4</v>
      </c>
      <c r="O3575" s="167" t="s">
        <v>3505</v>
      </c>
      <c r="P3575" s="167"/>
      <c r="Q3575" s="167" t="s">
        <v>3527</v>
      </c>
      <c r="R3575" s="167" t="s">
        <v>3528</v>
      </c>
      <c r="S3575" s="169">
        <v>13</v>
      </c>
      <c r="T3575" s="167" t="s">
        <v>3560</v>
      </c>
      <c r="U3575" s="169" t="s">
        <v>3561</v>
      </c>
      <c r="V3575" s="167" t="s">
        <v>4687</v>
      </c>
      <c r="W3575" s="167" t="s">
        <v>4688</v>
      </c>
      <c r="X3575" s="170" t="s">
        <v>157</v>
      </c>
      <c r="Y3575" s="171" t="s">
        <v>3280</v>
      </c>
      <c r="Z3575" s="167" t="s">
        <v>1101</v>
      </c>
      <c r="AA3575" s="176">
        <v>64000</v>
      </c>
      <c r="AB3575" s="167" t="s">
        <v>11254</v>
      </c>
      <c r="AC3575" s="176">
        <v>64000</v>
      </c>
      <c r="AD3575" s="167" t="s">
        <v>11254</v>
      </c>
      <c r="AE3575" s="176">
        <v>112</v>
      </c>
    </row>
    <row r="3576" spans="1:31">
      <c r="A3576" s="178">
        <v>108306286210</v>
      </c>
      <c r="B3576" s="166">
        <v>46176</v>
      </c>
      <c r="C3576" s="167" t="s">
        <v>3524</v>
      </c>
      <c r="D3576" s="167" t="s">
        <v>3525</v>
      </c>
      <c r="E3576" s="167" t="s">
        <v>3526</v>
      </c>
      <c r="F3576" s="167" t="s">
        <v>3501</v>
      </c>
      <c r="G3576" s="167" t="s">
        <v>3502</v>
      </c>
      <c r="H3576" s="168">
        <v>46177</v>
      </c>
      <c r="I3576" s="167"/>
      <c r="J3576" s="169">
        <v>26143</v>
      </c>
      <c r="K3576" s="167" t="s">
        <v>55</v>
      </c>
      <c r="L3576" s="169">
        <v>5</v>
      </c>
      <c r="M3576" s="167" t="s">
        <v>3513</v>
      </c>
      <c r="N3576" s="169">
        <v>34.4</v>
      </c>
      <c r="O3576" s="167" t="s">
        <v>3505</v>
      </c>
      <c r="P3576" s="167"/>
      <c r="Q3576" s="167" t="s">
        <v>3527</v>
      </c>
      <c r="R3576" s="167" t="s">
        <v>3528</v>
      </c>
      <c r="S3576" s="169">
        <v>12</v>
      </c>
      <c r="T3576" s="167" t="s">
        <v>3560</v>
      </c>
      <c r="U3576" s="169" t="s">
        <v>3561</v>
      </c>
      <c r="V3576" s="167" t="s">
        <v>4235</v>
      </c>
      <c r="W3576" s="167" t="s">
        <v>4236</v>
      </c>
      <c r="X3576" s="170" t="s">
        <v>157</v>
      </c>
      <c r="Y3576" s="171" t="s">
        <v>3280</v>
      </c>
      <c r="Z3576" s="167" t="s">
        <v>1101</v>
      </c>
      <c r="AA3576" s="176">
        <v>56000</v>
      </c>
      <c r="AB3576" s="167" t="s">
        <v>11254</v>
      </c>
      <c r="AC3576" s="176">
        <v>56000</v>
      </c>
      <c r="AD3576" s="167" t="s">
        <v>11254</v>
      </c>
      <c r="AE3576" s="176">
        <v>196</v>
      </c>
    </row>
    <row r="3577" spans="1:31">
      <c r="A3577" s="178">
        <v>108306286210</v>
      </c>
      <c r="B3577" s="166">
        <v>46176</v>
      </c>
      <c r="C3577" s="167" t="s">
        <v>3524</v>
      </c>
      <c r="D3577" s="167" t="s">
        <v>3525</v>
      </c>
      <c r="E3577" s="167" t="s">
        <v>3526</v>
      </c>
      <c r="F3577" s="167" t="s">
        <v>3501</v>
      </c>
      <c r="G3577" s="167" t="s">
        <v>3502</v>
      </c>
      <c r="H3577" s="168">
        <v>46177</v>
      </c>
      <c r="I3577" s="167"/>
      <c r="J3577" s="169">
        <v>26143</v>
      </c>
      <c r="K3577" s="167" t="s">
        <v>55</v>
      </c>
      <c r="L3577" s="169">
        <v>5</v>
      </c>
      <c r="M3577" s="167" t="s">
        <v>3513</v>
      </c>
      <c r="N3577" s="169">
        <v>34.4</v>
      </c>
      <c r="O3577" s="167" t="s">
        <v>3505</v>
      </c>
      <c r="P3577" s="167"/>
      <c r="Q3577" s="167" t="s">
        <v>3527</v>
      </c>
      <c r="R3577" s="167" t="s">
        <v>3528</v>
      </c>
      <c r="S3577" s="169">
        <v>11</v>
      </c>
      <c r="T3577" s="167" t="s">
        <v>3560</v>
      </c>
      <c r="U3577" s="169" t="s">
        <v>3561</v>
      </c>
      <c r="V3577" s="167" t="s">
        <v>4689</v>
      </c>
      <c r="W3577" s="167" t="s">
        <v>4690</v>
      </c>
      <c r="X3577" s="170" t="s">
        <v>157</v>
      </c>
      <c r="Y3577" s="171" t="s">
        <v>3280</v>
      </c>
      <c r="Z3577" s="167" t="s">
        <v>1101</v>
      </c>
      <c r="AA3577" s="176">
        <v>10000</v>
      </c>
      <c r="AB3577" s="167" t="s">
        <v>11254</v>
      </c>
      <c r="AC3577" s="176">
        <v>10000</v>
      </c>
      <c r="AD3577" s="167" t="s">
        <v>11254</v>
      </c>
      <c r="AE3577" s="176">
        <v>9</v>
      </c>
    </row>
    <row r="3578" spans="1:31">
      <c r="A3578" s="178">
        <v>108306286210</v>
      </c>
      <c r="B3578" s="166">
        <v>46176</v>
      </c>
      <c r="C3578" s="167" t="s">
        <v>3524</v>
      </c>
      <c r="D3578" s="167" t="s">
        <v>3525</v>
      </c>
      <c r="E3578" s="167" t="s">
        <v>3526</v>
      </c>
      <c r="F3578" s="167" t="s">
        <v>3501</v>
      </c>
      <c r="G3578" s="167" t="s">
        <v>3502</v>
      </c>
      <c r="H3578" s="168">
        <v>46177</v>
      </c>
      <c r="I3578" s="167"/>
      <c r="J3578" s="169">
        <v>26143</v>
      </c>
      <c r="K3578" s="167" t="s">
        <v>55</v>
      </c>
      <c r="L3578" s="169">
        <v>5</v>
      </c>
      <c r="M3578" s="167" t="s">
        <v>3513</v>
      </c>
      <c r="N3578" s="169">
        <v>34.4</v>
      </c>
      <c r="O3578" s="167" t="s">
        <v>3505</v>
      </c>
      <c r="P3578" s="167"/>
      <c r="Q3578" s="167" t="s">
        <v>3527</v>
      </c>
      <c r="R3578" s="167" t="s">
        <v>3528</v>
      </c>
      <c r="S3578" s="169">
        <v>10</v>
      </c>
      <c r="T3578" s="167" t="s">
        <v>3560</v>
      </c>
      <c r="U3578" s="169" t="s">
        <v>3561</v>
      </c>
      <c r="V3578" s="167" t="s">
        <v>4239</v>
      </c>
      <c r="W3578" s="167" t="s">
        <v>4240</v>
      </c>
      <c r="X3578" s="170" t="s">
        <v>157</v>
      </c>
      <c r="Y3578" s="171" t="s">
        <v>3280</v>
      </c>
      <c r="Z3578" s="167" t="s">
        <v>1101</v>
      </c>
      <c r="AA3578" s="176">
        <v>70000</v>
      </c>
      <c r="AB3578" s="167" t="s">
        <v>11254</v>
      </c>
      <c r="AC3578" s="176">
        <v>70000</v>
      </c>
      <c r="AD3578" s="167" t="s">
        <v>11254</v>
      </c>
      <c r="AE3578" s="176">
        <v>91</v>
      </c>
    </row>
    <row r="3579" spans="1:31">
      <c r="A3579" s="178">
        <v>108306286210</v>
      </c>
      <c r="B3579" s="166">
        <v>46176</v>
      </c>
      <c r="C3579" s="167" t="s">
        <v>3524</v>
      </c>
      <c r="D3579" s="167" t="s">
        <v>3525</v>
      </c>
      <c r="E3579" s="167" t="s">
        <v>3526</v>
      </c>
      <c r="F3579" s="167" t="s">
        <v>3501</v>
      </c>
      <c r="G3579" s="167" t="s">
        <v>3502</v>
      </c>
      <c r="H3579" s="168">
        <v>46177</v>
      </c>
      <c r="I3579" s="167"/>
      <c r="J3579" s="169">
        <v>26143</v>
      </c>
      <c r="K3579" s="167" t="s">
        <v>55</v>
      </c>
      <c r="L3579" s="169">
        <v>5</v>
      </c>
      <c r="M3579" s="167" t="s">
        <v>3513</v>
      </c>
      <c r="N3579" s="169">
        <v>34.4</v>
      </c>
      <c r="O3579" s="167" t="s">
        <v>3505</v>
      </c>
      <c r="P3579" s="167"/>
      <c r="Q3579" s="167" t="s">
        <v>3527</v>
      </c>
      <c r="R3579" s="167" t="s">
        <v>3528</v>
      </c>
      <c r="S3579" s="169">
        <v>9</v>
      </c>
      <c r="T3579" s="167" t="s">
        <v>3560</v>
      </c>
      <c r="U3579" s="169" t="s">
        <v>3561</v>
      </c>
      <c r="V3579" s="167" t="s">
        <v>6216</v>
      </c>
      <c r="W3579" s="167" t="s">
        <v>6217</v>
      </c>
      <c r="X3579" s="170" t="s">
        <v>157</v>
      </c>
      <c r="Y3579" s="171" t="s">
        <v>3280</v>
      </c>
      <c r="Z3579" s="167" t="s">
        <v>1101</v>
      </c>
      <c r="AA3579" s="176">
        <v>70000</v>
      </c>
      <c r="AB3579" s="167" t="s">
        <v>11254</v>
      </c>
      <c r="AC3579" s="176">
        <v>70000</v>
      </c>
      <c r="AD3579" s="167" t="s">
        <v>11254</v>
      </c>
      <c r="AE3579" s="176">
        <v>140</v>
      </c>
    </row>
    <row r="3580" spans="1:31">
      <c r="A3580" s="178">
        <v>108306286210</v>
      </c>
      <c r="B3580" s="166">
        <v>46176</v>
      </c>
      <c r="C3580" s="167" t="s">
        <v>3524</v>
      </c>
      <c r="D3580" s="167" t="s">
        <v>3525</v>
      </c>
      <c r="E3580" s="167" t="s">
        <v>3526</v>
      </c>
      <c r="F3580" s="167" t="s">
        <v>3501</v>
      </c>
      <c r="G3580" s="167" t="s">
        <v>3502</v>
      </c>
      <c r="H3580" s="168">
        <v>46177</v>
      </c>
      <c r="I3580" s="167"/>
      <c r="J3580" s="169">
        <v>26143</v>
      </c>
      <c r="K3580" s="167" t="s">
        <v>55</v>
      </c>
      <c r="L3580" s="169">
        <v>5</v>
      </c>
      <c r="M3580" s="167" t="s">
        <v>3513</v>
      </c>
      <c r="N3580" s="169">
        <v>34.4</v>
      </c>
      <c r="O3580" s="167" t="s">
        <v>3505</v>
      </c>
      <c r="P3580" s="167"/>
      <c r="Q3580" s="167" t="s">
        <v>3527</v>
      </c>
      <c r="R3580" s="167" t="s">
        <v>3528</v>
      </c>
      <c r="S3580" s="169">
        <v>8</v>
      </c>
      <c r="T3580" s="167" t="s">
        <v>3560</v>
      </c>
      <c r="U3580" s="169" t="s">
        <v>3561</v>
      </c>
      <c r="V3580" s="167" t="s">
        <v>6216</v>
      </c>
      <c r="W3580" s="167" t="s">
        <v>6217</v>
      </c>
      <c r="X3580" s="170" t="s">
        <v>157</v>
      </c>
      <c r="Y3580" s="171" t="s">
        <v>3280</v>
      </c>
      <c r="Z3580" s="167" t="s">
        <v>1101</v>
      </c>
      <c r="AA3580" s="176">
        <v>160000</v>
      </c>
      <c r="AB3580" s="167" t="s">
        <v>11254</v>
      </c>
      <c r="AC3580" s="176">
        <v>160000</v>
      </c>
      <c r="AD3580" s="167" t="s">
        <v>11254</v>
      </c>
      <c r="AE3580" s="176">
        <v>320</v>
      </c>
    </row>
    <row r="3581" spans="1:31">
      <c r="A3581" s="178">
        <v>108306286210</v>
      </c>
      <c r="B3581" s="166">
        <v>46176</v>
      </c>
      <c r="C3581" s="167" t="s">
        <v>3524</v>
      </c>
      <c r="D3581" s="167" t="s">
        <v>3525</v>
      </c>
      <c r="E3581" s="167" t="s">
        <v>3526</v>
      </c>
      <c r="F3581" s="167" t="s">
        <v>3501</v>
      </c>
      <c r="G3581" s="167" t="s">
        <v>3502</v>
      </c>
      <c r="H3581" s="168">
        <v>46177</v>
      </c>
      <c r="I3581" s="167"/>
      <c r="J3581" s="169">
        <v>26143</v>
      </c>
      <c r="K3581" s="167" t="s">
        <v>55</v>
      </c>
      <c r="L3581" s="169">
        <v>5</v>
      </c>
      <c r="M3581" s="167" t="s">
        <v>3513</v>
      </c>
      <c r="N3581" s="169">
        <v>34.4</v>
      </c>
      <c r="O3581" s="167" t="s">
        <v>3505</v>
      </c>
      <c r="P3581" s="167"/>
      <c r="Q3581" s="167" t="s">
        <v>3527</v>
      </c>
      <c r="R3581" s="167" t="s">
        <v>3528</v>
      </c>
      <c r="S3581" s="169">
        <v>7</v>
      </c>
      <c r="T3581" s="167" t="s">
        <v>3560</v>
      </c>
      <c r="U3581" s="169" t="s">
        <v>3561</v>
      </c>
      <c r="V3581" s="167" t="s">
        <v>6216</v>
      </c>
      <c r="W3581" s="167" t="s">
        <v>6217</v>
      </c>
      <c r="X3581" s="170" t="s">
        <v>157</v>
      </c>
      <c r="Y3581" s="171" t="s">
        <v>3280</v>
      </c>
      <c r="Z3581" s="167" t="s">
        <v>1101</v>
      </c>
      <c r="AA3581" s="176">
        <v>10000</v>
      </c>
      <c r="AB3581" s="167" t="s">
        <v>11254</v>
      </c>
      <c r="AC3581" s="176">
        <v>10000</v>
      </c>
      <c r="AD3581" s="167" t="s">
        <v>11254</v>
      </c>
      <c r="AE3581" s="176">
        <v>20</v>
      </c>
    </row>
    <row r="3582" spans="1:31">
      <c r="A3582" s="178">
        <v>108306286210</v>
      </c>
      <c r="B3582" s="166">
        <v>46176</v>
      </c>
      <c r="C3582" s="167" t="s">
        <v>3524</v>
      </c>
      <c r="D3582" s="167" t="s">
        <v>3525</v>
      </c>
      <c r="E3582" s="167" t="s">
        <v>3526</v>
      </c>
      <c r="F3582" s="167" t="s">
        <v>3501</v>
      </c>
      <c r="G3582" s="167" t="s">
        <v>3502</v>
      </c>
      <c r="H3582" s="168">
        <v>46177</v>
      </c>
      <c r="I3582" s="167"/>
      <c r="J3582" s="169">
        <v>26143</v>
      </c>
      <c r="K3582" s="167" t="s">
        <v>55</v>
      </c>
      <c r="L3582" s="169">
        <v>5</v>
      </c>
      <c r="M3582" s="167" t="s">
        <v>3513</v>
      </c>
      <c r="N3582" s="169">
        <v>34.4</v>
      </c>
      <c r="O3582" s="167" t="s">
        <v>3505</v>
      </c>
      <c r="P3582" s="167"/>
      <c r="Q3582" s="167" t="s">
        <v>3527</v>
      </c>
      <c r="R3582" s="167" t="s">
        <v>3528</v>
      </c>
      <c r="S3582" s="169">
        <v>6</v>
      </c>
      <c r="T3582" s="167" t="s">
        <v>3560</v>
      </c>
      <c r="U3582" s="169" t="s">
        <v>3561</v>
      </c>
      <c r="V3582" s="167" t="s">
        <v>6216</v>
      </c>
      <c r="W3582" s="167" t="s">
        <v>6217</v>
      </c>
      <c r="X3582" s="170" t="s">
        <v>157</v>
      </c>
      <c r="Y3582" s="171" t="s">
        <v>3280</v>
      </c>
      <c r="Z3582" s="167" t="s">
        <v>1101</v>
      </c>
      <c r="AA3582" s="176">
        <v>40000</v>
      </c>
      <c r="AB3582" s="167" t="s">
        <v>11254</v>
      </c>
      <c r="AC3582" s="176">
        <v>40000</v>
      </c>
      <c r="AD3582" s="167" t="s">
        <v>11254</v>
      </c>
      <c r="AE3582" s="176">
        <v>80</v>
      </c>
    </row>
    <row r="3583" spans="1:31">
      <c r="A3583" s="178">
        <v>108306286210</v>
      </c>
      <c r="B3583" s="166">
        <v>46176</v>
      </c>
      <c r="C3583" s="167" t="s">
        <v>3524</v>
      </c>
      <c r="D3583" s="167" t="s">
        <v>3525</v>
      </c>
      <c r="E3583" s="167" t="s">
        <v>3526</v>
      </c>
      <c r="F3583" s="167" t="s">
        <v>3501</v>
      </c>
      <c r="G3583" s="167" t="s">
        <v>3502</v>
      </c>
      <c r="H3583" s="168">
        <v>46177</v>
      </c>
      <c r="I3583" s="167"/>
      <c r="J3583" s="169">
        <v>26143</v>
      </c>
      <c r="K3583" s="167" t="s">
        <v>55</v>
      </c>
      <c r="L3583" s="169">
        <v>5</v>
      </c>
      <c r="M3583" s="167" t="s">
        <v>3513</v>
      </c>
      <c r="N3583" s="169">
        <v>34.4</v>
      </c>
      <c r="O3583" s="167" t="s">
        <v>3505</v>
      </c>
      <c r="P3583" s="167"/>
      <c r="Q3583" s="167" t="s">
        <v>3527</v>
      </c>
      <c r="R3583" s="167" t="s">
        <v>3528</v>
      </c>
      <c r="S3583" s="169">
        <v>5</v>
      </c>
      <c r="T3583" s="167" t="s">
        <v>3560</v>
      </c>
      <c r="U3583" s="169" t="s">
        <v>3561</v>
      </c>
      <c r="V3583" s="167" t="s">
        <v>7849</v>
      </c>
      <c r="W3583" s="167" t="s">
        <v>7850</v>
      </c>
      <c r="X3583" s="170" t="s">
        <v>157</v>
      </c>
      <c r="Y3583" s="171" t="s">
        <v>3280</v>
      </c>
      <c r="Z3583" s="167" t="s">
        <v>1101</v>
      </c>
      <c r="AA3583" s="176">
        <v>70000</v>
      </c>
      <c r="AB3583" s="167" t="s">
        <v>11254</v>
      </c>
      <c r="AC3583" s="176">
        <v>70000</v>
      </c>
      <c r="AD3583" s="167" t="s">
        <v>11254</v>
      </c>
      <c r="AE3583" s="176">
        <v>38.5</v>
      </c>
    </row>
    <row r="3584" spans="1:31">
      <c r="A3584" s="178">
        <v>108306286210</v>
      </c>
      <c r="B3584" s="166">
        <v>46176</v>
      </c>
      <c r="C3584" s="167" t="s">
        <v>3524</v>
      </c>
      <c r="D3584" s="167" t="s">
        <v>3525</v>
      </c>
      <c r="E3584" s="167" t="s">
        <v>3526</v>
      </c>
      <c r="F3584" s="167" t="s">
        <v>3501</v>
      </c>
      <c r="G3584" s="167" t="s">
        <v>3502</v>
      </c>
      <c r="H3584" s="168">
        <v>46177</v>
      </c>
      <c r="I3584" s="167"/>
      <c r="J3584" s="169">
        <v>26143</v>
      </c>
      <c r="K3584" s="167" t="s">
        <v>55</v>
      </c>
      <c r="L3584" s="169">
        <v>5</v>
      </c>
      <c r="M3584" s="167" t="s">
        <v>3513</v>
      </c>
      <c r="N3584" s="169">
        <v>34.4</v>
      </c>
      <c r="O3584" s="167" t="s">
        <v>3505</v>
      </c>
      <c r="P3584" s="167"/>
      <c r="Q3584" s="167" t="s">
        <v>3527</v>
      </c>
      <c r="R3584" s="167" t="s">
        <v>3528</v>
      </c>
      <c r="S3584" s="169">
        <v>4</v>
      </c>
      <c r="T3584" s="167" t="s">
        <v>3560</v>
      </c>
      <c r="U3584" s="169" t="s">
        <v>3561</v>
      </c>
      <c r="V3584" s="167" t="s">
        <v>4241</v>
      </c>
      <c r="W3584" s="167" t="s">
        <v>4242</v>
      </c>
      <c r="X3584" s="170" t="s">
        <v>157</v>
      </c>
      <c r="Y3584" s="171" t="s">
        <v>3280</v>
      </c>
      <c r="Z3584" s="167" t="s">
        <v>1101</v>
      </c>
      <c r="AA3584" s="176">
        <v>920000</v>
      </c>
      <c r="AB3584" s="167" t="s">
        <v>11254</v>
      </c>
      <c r="AC3584" s="176">
        <v>920000</v>
      </c>
      <c r="AD3584" s="167" t="s">
        <v>11254</v>
      </c>
      <c r="AE3584" s="176">
        <v>506</v>
      </c>
    </row>
    <row r="3585" spans="1:31">
      <c r="A3585" s="178">
        <v>108306286210</v>
      </c>
      <c r="B3585" s="166">
        <v>46176</v>
      </c>
      <c r="C3585" s="167" t="s">
        <v>3524</v>
      </c>
      <c r="D3585" s="167" t="s">
        <v>3525</v>
      </c>
      <c r="E3585" s="167" t="s">
        <v>3526</v>
      </c>
      <c r="F3585" s="167" t="s">
        <v>3501</v>
      </c>
      <c r="G3585" s="167" t="s">
        <v>3502</v>
      </c>
      <c r="H3585" s="168">
        <v>46177</v>
      </c>
      <c r="I3585" s="167"/>
      <c r="J3585" s="169">
        <v>26143</v>
      </c>
      <c r="K3585" s="167" t="s">
        <v>55</v>
      </c>
      <c r="L3585" s="169">
        <v>5</v>
      </c>
      <c r="M3585" s="167" t="s">
        <v>3513</v>
      </c>
      <c r="N3585" s="169">
        <v>34.4</v>
      </c>
      <c r="O3585" s="167" t="s">
        <v>3505</v>
      </c>
      <c r="P3585" s="167"/>
      <c r="Q3585" s="167" t="s">
        <v>3527</v>
      </c>
      <c r="R3585" s="167" t="s">
        <v>3528</v>
      </c>
      <c r="S3585" s="169">
        <v>3</v>
      </c>
      <c r="T3585" s="167" t="s">
        <v>3560</v>
      </c>
      <c r="U3585" s="169" t="s">
        <v>3561</v>
      </c>
      <c r="V3585" s="167" t="s">
        <v>7286</v>
      </c>
      <c r="W3585" s="167" t="s">
        <v>7287</v>
      </c>
      <c r="X3585" s="170" t="s">
        <v>157</v>
      </c>
      <c r="Y3585" s="171" t="s">
        <v>3280</v>
      </c>
      <c r="Z3585" s="167" t="s">
        <v>1101</v>
      </c>
      <c r="AA3585" s="176">
        <v>10000</v>
      </c>
      <c r="AB3585" s="167" t="s">
        <v>11254</v>
      </c>
      <c r="AC3585" s="176">
        <v>10000</v>
      </c>
      <c r="AD3585" s="167" t="s">
        <v>11254</v>
      </c>
      <c r="AE3585" s="176">
        <v>9</v>
      </c>
    </row>
    <row r="3586" spans="1:31">
      <c r="A3586" s="178">
        <v>108306286210</v>
      </c>
      <c r="B3586" s="166">
        <v>46176</v>
      </c>
      <c r="C3586" s="167" t="s">
        <v>3524</v>
      </c>
      <c r="D3586" s="167" t="s">
        <v>3525</v>
      </c>
      <c r="E3586" s="167" t="s">
        <v>3526</v>
      </c>
      <c r="F3586" s="167" t="s">
        <v>3501</v>
      </c>
      <c r="G3586" s="167" t="s">
        <v>3502</v>
      </c>
      <c r="H3586" s="168">
        <v>46177</v>
      </c>
      <c r="I3586" s="167"/>
      <c r="J3586" s="169">
        <v>26143</v>
      </c>
      <c r="K3586" s="167" t="s">
        <v>55</v>
      </c>
      <c r="L3586" s="169">
        <v>5</v>
      </c>
      <c r="M3586" s="167" t="s">
        <v>3513</v>
      </c>
      <c r="N3586" s="169">
        <v>34.4</v>
      </c>
      <c r="O3586" s="167" t="s">
        <v>3505</v>
      </c>
      <c r="P3586" s="167"/>
      <c r="Q3586" s="167" t="s">
        <v>3527</v>
      </c>
      <c r="R3586" s="167" t="s">
        <v>3528</v>
      </c>
      <c r="S3586" s="169">
        <v>2</v>
      </c>
      <c r="T3586" s="167" t="s">
        <v>3560</v>
      </c>
      <c r="U3586" s="169" t="s">
        <v>3561</v>
      </c>
      <c r="V3586" s="167" t="s">
        <v>7851</v>
      </c>
      <c r="W3586" s="167" t="s">
        <v>7852</v>
      </c>
      <c r="X3586" s="170" t="s">
        <v>160</v>
      </c>
      <c r="Y3586" s="171" t="s">
        <v>3280</v>
      </c>
      <c r="Z3586" s="167" t="s">
        <v>1101</v>
      </c>
      <c r="AA3586" s="176">
        <v>500</v>
      </c>
      <c r="AB3586" s="167" t="s">
        <v>11254</v>
      </c>
      <c r="AC3586" s="176">
        <v>500</v>
      </c>
      <c r="AD3586" s="167" t="s">
        <v>11254</v>
      </c>
      <c r="AE3586" s="176">
        <v>70</v>
      </c>
    </row>
    <row r="3587" spans="1:31">
      <c r="A3587" s="178">
        <v>108306286210</v>
      </c>
      <c r="B3587" s="166">
        <v>46176</v>
      </c>
      <c r="C3587" s="167" t="s">
        <v>3524</v>
      </c>
      <c r="D3587" s="167" t="s">
        <v>3525</v>
      </c>
      <c r="E3587" s="167" t="s">
        <v>3526</v>
      </c>
      <c r="F3587" s="167" t="s">
        <v>3501</v>
      </c>
      <c r="G3587" s="167" t="s">
        <v>3502</v>
      </c>
      <c r="H3587" s="168">
        <v>46177</v>
      </c>
      <c r="I3587" s="167"/>
      <c r="J3587" s="169">
        <v>26143</v>
      </c>
      <c r="K3587" s="167" t="s">
        <v>55</v>
      </c>
      <c r="L3587" s="169">
        <v>5</v>
      </c>
      <c r="M3587" s="167" t="s">
        <v>3513</v>
      </c>
      <c r="N3587" s="169">
        <v>34.4</v>
      </c>
      <c r="O3587" s="167" t="s">
        <v>3505</v>
      </c>
      <c r="P3587" s="167"/>
      <c r="Q3587" s="167" t="s">
        <v>3527</v>
      </c>
      <c r="R3587" s="167" t="s">
        <v>3528</v>
      </c>
      <c r="S3587" s="169">
        <v>1</v>
      </c>
      <c r="T3587" s="167" t="s">
        <v>3560</v>
      </c>
      <c r="U3587" s="169" t="s">
        <v>3561</v>
      </c>
      <c r="V3587" s="167" t="s">
        <v>7851</v>
      </c>
      <c r="W3587" s="167" t="s">
        <v>7852</v>
      </c>
      <c r="X3587" s="170" t="s">
        <v>160</v>
      </c>
      <c r="Y3587" s="171" t="s">
        <v>3280</v>
      </c>
      <c r="Z3587" s="167" t="s">
        <v>1101</v>
      </c>
      <c r="AA3587" s="176">
        <v>500</v>
      </c>
      <c r="AB3587" s="167" t="s">
        <v>11254</v>
      </c>
      <c r="AC3587" s="176">
        <v>500</v>
      </c>
      <c r="AD3587" s="167" t="s">
        <v>11254</v>
      </c>
      <c r="AE3587" s="176">
        <v>70</v>
      </c>
    </row>
    <row r="3588" spans="1:31">
      <c r="A3588" s="178">
        <v>108307045120</v>
      </c>
      <c r="B3588" s="166">
        <v>46177</v>
      </c>
      <c r="C3588" s="167" t="s">
        <v>3524</v>
      </c>
      <c r="D3588" s="167" t="s">
        <v>3525</v>
      </c>
      <c r="E3588" s="167" t="s">
        <v>3526</v>
      </c>
      <c r="F3588" s="167" t="s">
        <v>3501</v>
      </c>
      <c r="G3588" s="167" t="s">
        <v>3502</v>
      </c>
      <c r="H3588" s="168">
        <v>46178</v>
      </c>
      <c r="I3588" s="167"/>
      <c r="J3588" s="169">
        <v>26143</v>
      </c>
      <c r="K3588" s="167" t="s">
        <v>55</v>
      </c>
      <c r="L3588" s="169">
        <v>1</v>
      </c>
      <c r="M3588" s="167" t="s">
        <v>3513</v>
      </c>
      <c r="N3588" s="169">
        <v>6.3</v>
      </c>
      <c r="O3588" s="167" t="s">
        <v>3505</v>
      </c>
      <c r="P3588" s="167"/>
      <c r="Q3588" s="167" t="s">
        <v>3514</v>
      </c>
      <c r="R3588" s="167" t="s">
        <v>3528</v>
      </c>
      <c r="S3588" s="169">
        <v>1</v>
      </c>
      <c r="T3588" s="167" t="s">
        <v>3587</v>
      </c>
      <c r="U3588" s="169" t="s">
        <v>3588</v>
      </c>
      <c r="V3588" s="167" t="s">
        <v>7819</v>
      </c>
      <c r="W3588" s="167" t="s">
        <v>7820</v>
      </c>
      <c r="X3588" s="170" t="s">
        <v>160</v>
      </c>
      <c r="Y3588" s="171" t="s">
        <v>3281</v>
      </c>
      <c r="Z3588" s="167" t="s">
        <v>1103</v>
      </c>
      <c r="AA3588" s="176">
        <v>490</v>
      </c>
      <c r="AB3588" s="167" t="s">
        <v>11254</v>
      </c>
      <c r="AC3588" s="176">
        <v>490</v>
      </c>
      <c r="AD3588" s="167" t="s">
        <v>11254</v>
      </c>
      <c r="AE3588" s="176">
        <v>252.35</v>
      </c>
    </row>
    <row r="3589" spans="1:31">
      <c r="A3589" s="178">
        <v>108308305340</v>
      </c>
      <c r="B3589" s="166">
        <v>46177</v>
      </c>
      <c r="C3589" s="167" t="s">
        <v>3524</v>
      </c>
      <c r="D3589" s="167" t="s">
        <v>3525</v>
      </c>
      <c r="E3589" s="167" t="s">
        <v>3526</v>
      </c>
      <c r="F3589" s="167" t="s">
        <v>3501</v>
      </c>
      <c r="G3589" s="167" t="s">
        <v>3502</v>
      </c>
      <c r="H3589" s="168">
        <v>46178</v>
      </c>
      <c r="I3589" s="167"/>
      <c r="J3589" s="169">
        <v>26143</v>
      </c>
      <c r="K3589" s="167" t="s">
        <v>55</v>
      </c>
      <c r="L3589" s="169">
        <v>1</v>
      </c>
      <c r="M3589" s="167" t="s">
        <v>3513</v>
      </c>
      <c r="N3589" s="169">
        <v>0.1</v>
      </c>
      <c r="O3589" s="167" t="s">
        <v>3505</v>
      </c>
      <c r="P3589" s="167"/>
      <c r="Q3589" s="167" t="s">
        <v>3514</v>
      </c>
      <c r="R3589" s="167" t="s">
        <v>3528</v>
      </c>
      <c r="S3589" s="169">
        <v>1</v>
      </c>
      <c r="T3589" s="167" t="s">
        <v>3560</v>
      </c>
      <c r="U3589" s="169" t="s">
        <v>3561</v>
      </c>
      <c r="V3589" s="167" t="s">
        <v>7853</v>
      </c>
      <c r="W3589" s="167" t="s">
        <v>7744</v>
      </c>
      <c r="X3589" s="170" t="s">
        <v>165</v>
      </c>
      <c r="Y3589" s="171" t="s">
        <v>3282</v>
      </c>
      <c r="Z3589" s="167" t="s">
        <v>1105</v>
      </c>
      <c r="AA3589" s="176">
        <v>800</v>
      </c>
      <c r="AB3589" s="167" t="s">
        <v>11254</v>
      </c>
      <c r="AC3589" s="176">
        <v>800</v>
      </c>
      <c r="AD3589" s="167" t="s">
        <v>11254</v>
      </c>
      <c r="AE3589" s="176">
        <v>2.72</v>
      </c>
    </row>
    <row r="3590" spans="1:31">
      <c r="A3590" s="178">
        <v>108308445120</v>
      </c>
      <c r="B3590" s="166">
        <v>46177</v>
      </c>
      <c r="C3590" s="167" t="s">
        <v>3524</v>
      </c>
      <c r="D3590" s="167" t="s">
        <v>3525</v>
      </c>
      <c r="E3590" s="167" t="s">
        <v>3526</v>
      </c>
      <c r="F3590" s="167" t="s">
        <v>3501</v>
      </c>
      <c r="G3590" s="167" t="s">
        <v>3502</v>
      </c>
      <c r="H3590" s="168">
        <v>46178</v>
      </c>
      <c r="I3590" s="167"/>
      <c r="J3590" s="169">
        <v>26143</v>
      </c>
      <c r="K3590" s="167" t="s">
        <v>55</v>
      </c>
      <c r="L3590" s="169">
        <v>2</v>
      </c>
      <c r="M3590" s="167" t="s">
        <v>3513</v>
      </c>
      <c r="N3590" s="169">
        <v>42.6</v>
      </c>
      <c r="O3590" s="167" t="s">
        <v>3505</v>
      </c>
      <c r="P3590" s="167"/>
      <c r="Q3590" s="167" t="s">
        <v>3514</v>
      </c>
      <c r="R3590" s="167" t="s">
        <v>3528</v>
      </c>
      <c r="S3590" s="169">
        <v>2</v>
      </c>
      <c r="T3590" s="167" t="s">
        <v>3529</v>
      </c>
      <c r="U3590" s="169" t="s">
        <v>3530</v>
      </c>
      <c r="V3590" s="167" t="s">
        <v>7854</v>
      </c>
      <c r="W3590" s="167" t="s">
        <v>7605</v>
      </c>
      <c r="X3590" s="170" t="s">
        <v>159</v>
      </c>
      <c r="Y3590" s="171" t="s">
        <v>3283</v>
      </c>
      <c r="Z3590" s="167" t="s">
        <v>1107</v>
      </c>
      <c r="AA3590" s="176">
        <v>6834</v>
      </c>
      <c r="AB3590" s="167" t="s">
        <v>11254</v>
      </c>
      <c r="AC3590" s="176">
        <v>6834</v>
      </c>
      <c r="AD3590" s="167" t="s">
        <v>11254</v>
      </c>
      <c r="AE3590" s="176">
        <v>693651</v>
      </c>
    </row>
    <row r="3591" spans="1:31">
      <c r="A3591" s="178">
        <v>108308445120</v>
      </c>
      <c r="B3591" s="166">
        <v>46177</v>
      </c>
      <c r="C3591" s="167" t="s">
        <v>3524</v>
      </c>
      <c r="D3591" s="167" t="s">
        <v>3525</v>
      </c>
      <c r="E3591" s="167" t="s">
        <v>3526</v>
      </c>
      <c r="F3591" s="167" t="s">
        <v>3501</v>
      </c>
      <c r="G3591" s="167" t="s">
        <v>3502</v>
      </c>
      <c r="H3591" s="168">
        <v>46178</v>
      </c>
      <c r="I3591" s="167"/>
      <c r="J3591" s="169">
        <v>26143</v>
      </c>
      <c r="K3591" s="167" t="s">
        <v>55</v>
      </c>
      <c r="L3591" s="169">
        <v>2</v>
      </c>
      <c r="M3591" s="167" t="s">
        <v>3513</v>
      </c>
      <c r="N3591" s="169">
        <v>42.6</v>
      </c>
      <c r="O3591" s="167" t="s">
        <v>3505</v>
      </c>
      <c r="P3591" s="167"/>
      <c r="Q3591" s="167" t="s">
        <v>3514</v>
      </c>
      <c r="R3591" s="167" t="s">
        <v>3528</v>
      </c>
      <c r="S3591" s="169">
        <v>1</v>
      </c>
      <c r="T3591" s="167" t="s">
        <v>3529</v>
      </c>
      <c r="U3591" s="169" t="s">
        <v>3530</v>
      </c>
      <c r="V3591" s="167" t="s">
        <v>7855</v>
      </c>
      <c r="W3591" s="167" t="s">
        <v>7856</v>
      </c>
      <c r="X3591" s="170" t="s">
        <v>159</v>
      </c>
      <c r="Y3591" s="171" t="s">
        <v>3283</v>
      </c>
      <c r="Z3591" s="167" t="s">
        <v>1107</v>
      </c>
      <c r="AA3591" s="176">
        <v>20997</v>
      </c>
      <c r="AB3591" s="167" t="s">
        <v>11254</v>
      </c>
      <c r="AC3591" s="176">
        <v>20997</v>
      </c>
      <c r="AD3591" s="167" t="s">
        <v>11254</v>
      </c>
      <c r="AE3591" s="176">
        <v>857727.45</v>
      </c>
    </row>
    <row r="3592" spans="1:31">
      <c r="A3592" s="178">
        <v>108308502740</v>
      </c>
      <c r="B3592" s="166">
        <v>46177</v>
      </c>
      <c r="C3592" s="167" t="s">
        <v>3524</v>
      </c>
      <c r="D3592" s="167" t="s">
        <v>3525</v>
      </c>
      <c r="E3592" s="167" t="s">
        <v>3526</v>
      </c>
      <c r="F3592" s="167" t="s">
        <v>3501</v>
      </c>
      <c r="G3592" s="167" t="s">
        <v>3502</v>
      </c>
      <c r="H3592" s="168">
        <v>46178</v>
      </c>
      <c r="I3592" s="167"/>
      <c r="J3592" s="169">
        <v>26143</v>
      </c>
      <c r="K3592" s="167" t="s">
        <v>55</v>
      </c>
      <c r="L3592" s="169">
        <v>5</v>
      </c>
      <c r="M3592" s="167" t="s">
        <v>3513</v>
      </c>
      <c r="N3592" s="169">
        <v>6.4</v>
      </c>
      <c r="O3592" s="167" t="s">
        <v>3505</v>
      </c>
      <c r="P3592" s="167"/>
      <c r="Q3592" s="167" t="s">
        <v>3527</v>
      </c>
      <c r="R3592" s="167" t="s">
        <v>3528</v>
      </c>
      <c r="S3592" s="169">
        <v>5</v>
      </c>
      <c r="T3592" s="167" t="s">
        <v>3529</v>
      </c>
      <c r="U3592" s="169" t="s">
        <v>3530</v>
      </c>
      <c r="V3592" s="167" t="s">
        <v>7857</v>
      </c>
      <c r="W3592" s="167" t="s">
        <v>7858</v>
      </c>
      <c r="X3592" s="170" t="s">
        <v>3533</v>
      </c>
      <c r="Y3592" s="171" t="s">
        <v>417</v>
      </c>
      <c r="Z3592" s="167" t="s">
        <v>1109</v>
      </c>
      <c r="AA3592" s="176">
        <v>2500</v>
      </c>
      <c r="AB3592" s="167" t="s">
        <v>11254</v>
      </c>
      <c r="AC3592" s="176">
        <v>2500</v>
      </c>
      <c r="AD3592" s="167" t="s">
        <v>11254</v>
      </c>
      <c r="AE3592" s="176">
        <v>770</v>
      </c>
    </row>
    <row r="3593" spans="1:31">
      <c r="A3593" s="178">
        <v>108308502740</v>
      </c>
      <c r="B3593" s="166">
        <v>46177</v>
      </c>
      <c r="C3593" s="167" t="s">
        <v>3524</v>
      </c>
      <c r="D3593" s="167" t="s">
        <v>3525</v>
      </c>
      <c r="E3593" s="167" t="s">
        <v>3526</v>
      </c>
      <c r="F3593" s="167" t="s">
        <v>3501</v>
      </c>
      <c r="G3593" s="167" t="s">
        <v>3502</v>
      </c>
      <c r="H3593" s="168">
        <v>46178</v>
      </c>
      <c r="I3593" s="167"/>
      <c r="J3593" s="169">
        <v>26143</v>
      </c>
      <c r="K3593" s="167" t="s">
        <v>55</v>
      </c>
      <c r="L3593" s="169">
        <v>5</v>
      </c>
      <c r="M3593" s="167" t="s">
        <v>3513</v>
      </c>
      <c r="N3593" s="169">
        <v>6.4</v>
      </c>
      <c r="O3593" s="167" t="s">
        <v>3505</v>
      </c>
      <c r="P3593" s="167"/>
      <c r="Q3593" s="167" t="s">
        <v>3527</v>
      </c>
      <c r="R3593" s="167" t="s">
        <v>3528</v>
      </c>
      <c r="S3593" s="169">
        <v>4</v>
      </c>
      <c r="T3593" s="167" t="s">
        <v>3529</v>
      </c>
      <c r="U3593" s="169" t="s">
        <v>3530</v>
      </c>
      <c r="V3593" s="167" t="s">
        <v>3958</v>
      </c>
      <c r="W3593" s="167" t="s">
        <v>3959</v>
      </c>
      <c r="X3593" s="170" t="s">
        <v>160</v>
      </c>
      <c r="Y3593" s="171" t="s">
        <v>417</v>
      </c>
      <c r="Z3593" s="167" t="s">
        <v>1109</v>
      </c>
      <c r="AA3593" s="176">
        <v>4000</v>
      </c>
      <c r="AB3593" s="167" t="s">
        <v>11254</v>
      </c>
      <c r="AC3593" s="176">
        <v>4000</v>
      </c>
      <c r="AD3593" s="167" t="s">
        <v>11254</v>
      </c>
      <c r="AE3593" s="176">
        <v>236</v>
      </c>
    </row>
    <row r="3594" spans="1:31">
      <c r="A3594" s="178">
        <v>108308502740</v>
      </c>
      <c r="B3594" s="166">
        <v>46177</v>
      </c>
      <c r="C3594" s="167" t="s">
        <v>3524</v>
      </c>
      <c r="D3594" s="167" t="s">
        <v>3525</v>
      </c>
      <c r="E3594" s="167" t="s">
        <v>3526</v>
      </c>
      <c r="F3594" s="167" t="s">
        <v>3501</v>
      </c>
      <c r="G3594" s="167" t="s">
        <v>3502</v>
      </c>
      <c r="H3594" s="168">
        <v>46178</v>
      </c>
      <c r="I3594" s="167"/>
      <c r="J3594" s="169">
        <v>26143</v>
      </c>
      <c r="K3594" s="167" t="s">
        <v>55</v>
      </c>
      <c r="L3594" s="169">
        <v>5</v>
      </c>
      <c r="M3594" s="167" t="s">
        <v>3513</v>
      </c>
      <c r="N3594" s="169">
        <v>6.4</v>
      </c>
      <c r="O3594" s="167" t="s">
        <v>3505</v>
      </c>
      <c r="P3594" s="167"/>
      <c r="Q3594" s="167" t="s">
        <v>3527</v>
      </c>
      <c r="R3594" s="167" t="s">
        <v>3528</v>
      </c>
      <c r="S3594" s="169">
        <v>3</v>
      </c>
      <c r="T3594" s="167" t="s">
        <v>3529</v>
      </c>
      <c r="U3594" s="169" t="s">
        <v>3530</v>
      </c>
      <c r="V3594" s="167" t="s">
        <v>7859</v>
      </c>
      <c r="W3594" s="167" t="s">
        <v>7860</v>
      </c>
      <c r="X3594" s="170" t="s">
        <v>160</v>
      </c>
      <c r="Y3594" s="171" t="s">
        <v>417</v>
      </c>
      <c r="Z3594" s="167" t="s">
        <v>1109</v>
      </c>
      <c r="AA3594" s="176">
        <v>3000</v>
      </c>
      <c r="AB3594" s="167" t="s">
        <v>11254</v>
      </c>
      <c r="AC3594" s="176">
        <v>3000</v>
      </c>
      <c r="AD3594" s="167" t="s">
        <v>11254</v>
      </c>
      <c r="AE3594" s="176">
        <v>2319</v>
      </c>
    </row>
    <row r="3595" spans="1:31">
      <c r="A3595" s="178">
        <v>108308502740</v>
      </c>
      <c r="B3595" s="166">
        <v>46177</v>
      </c>
      <c r="C3595" s="167" t="s">
        <v>3524</v>
      </c>
      <c r="D3595" s="167" t="s">
        <v>3525</v>
      </c>
      <c r="E3595" s="167" t="s">
        <v>3526</v>
      </c>
      <c r="F3595" s="167" t="s">
        <v>3501</v>
      </c>
      <c r="G3595" s="167" t="s">
        <v>3502</v>
      </c>
      <c r="H3595" s="168">
        <v>46178</v>
      </c>
      <c r="I3595" s="167"/>
      <c r="J3595" s="169">
        <v>26143</v>
      </c>
      <c r="K3595" s="167" t="s">
        <v>55</v>
      </c>
      <c r="L3595" s="169">
        <v>5</v>
      </c>
      <c r="M3595" s="167" t="s">
        <v>3513</v>
      </c>
      <c r="N3595" s="169">
        <v>6.4</v>
      </c>
      <c r="O3595" s="167" t="s">
        <v>3505</v>
      </c>
      <c r="P3595" s="167"/>
      <c r="Q3595" s="167" t="s">
        <v>3527</v>
      </c>
      <c r="R3595" s="167" t="s">
        <v>3528</v>
      </c>
      <c r="S3595" s="169">
        <v>2</v>
      </c>
      <c r="T3595" s="167" t="s">
        <v>3529</v>
      </c>
      <c r="U3595" s="169" t="s">
        <v>3530</v>
      </c>
      <c r="V3595" s="167" t="s">
        <v>7859</v>
      </c>
      <c r="W3595" s="167" t="s">
        <v>7860</v>
      </c>
      <c r="X3595" s="170" t="s">
        <v>160</v>
      </c>
      <c r="Y3595" s="171" t="s">
        <v>417</v>
      </c>
      <c r="Z3595" s="167" t="s">
        <v>1109</v>
      </c>
      <c r="AA3595" s="176">
        <v>6000</v>
      </c>
      <c r="AB3595" s="167" t="s">
        <v>11254</v>
      </c>
      <c r="AC3595" s="176">
        <v>6000</v>
      </c>
      <c r="AD3595" s="167" t="s">
        <v>11254</v>
      </c>
      <c r="AE3595" s="176">
        <v>4638</v>
      </c>
    </row>
    <row r="3596" spans="1:31">
      <c r="A3596" s="178">
        <v>108308502740</v>
      </c>
      <c r="B3596" s="166">
        <v>46177</v>
      </c>
      <c r="C3596" s="167" t="s">
        <v>3524</v>
      </c>
      <c r="D3596" s="167" t="s">
        <v>3525</v>
      </c>
      <c r="E3596" s="167" t="s">
        <v>3526</v>
      </c>
      <c r="F3596" s="167" t="s">
        <v>3501</v>
      </c>
      <c r="G3596" s="167" t="s">
        <v>3502</v>
      </c>
      <c r="H3596" s="168">
        <v>46178</v>
      </c>
      <c r="I3596" s="167"/>
      <c r="J3596" s="169">
        <v>26143</v>
      </c>
      <c r="K3596" s="167" t="s">
        <v>55</v>
      </c>
      <c r="L3596" s="169">
        <v>5</v>
      </c>
      <c r="M3596" s="167" t="s">
        <v>3513</v>
      </c>
      <c r="N3596" s="169">
        <v>6.4</v>
      </c>
      <c r="O3596" s="167" t="s">
        <v>3505</v>
      </c>
      <c r="P3596" s="167"/>
      <c r="Q3596" s="167" t="s">
        <v>3527</v>
      </c>
      <c r="R3596" s="167" t="s">
        <v>3528</v>
      </c>
      <c r="S3596" s="169">
        <v>1</v>
      </c>
      <c r="T3596" s="167" t="s">
        <v>3529</v>
      </c>
      <c r="U3596" s="169" t="s">
        <v>3530</v>
      </c>
      <c r="V3596" s="167" t="s">
        <v>7857</v>
      </c>
      <c r="W3596" s="167" t="s">
        <v>7858</v>
      </c>
      <c r="X3596" s="170" t="s">
        <v>3533</v>
      </c>
      <c r="Y3596" s="171" t="s">
        <v>417</v>
      </c>
      <c r="Z3596" s="167" t="s">
        <v>1109</v>
      </c>
      <c r="AA3596" s="176">
        <v>2500</v>
      </c>
      <c r="AB3596" s="167" t="s">
        <v>11254</v>
      </c>
      <c r="AC3596" s="176">
        <v>2500</v>
      </c>
      <c r="AD3596" s="167" t="s">
        <v>11254</v>
      </c>
      <c r="AE3596" s="176">
        <v>770</v>
      </c>
    </row>
    <row r="3597" spans="1:31">
      <c r="A3597" s="178">
        <v>108308717050</v>
      </c>
      <c r="B3597" s="166">
        <v>46177</v>
      </c>
      <c r="C3597" s="167" t="s">
        <v>3524</v>
      </c>
      <c r="D3597" s="167" t="s">
        <v>3525</v>
      </c>
      <c r="E3597" s="167" t="s">
        <v>3526</v>
      </c>
      <c r="F3597" s="167" t="s">
        <v>3501</v>
      </c>
      <c r="G3597" s="167" t="s">
        <v>3502</v>
      </c>
      <c r="H3597" s="168">
        <v>46178</v>
      </c>
      <c r="I3597" s="167"/>
      <c r="J3597" s="169">
        <v>26143</v>
      </c>
      <c r="K3597" s="167" t="s">
        <v>55</v>
      </c>
      <c r="L3597" s="169">
        <v>2</v>
      </c>
      <c r="M3597" s="167" t="s">
        <v>3513</v>
      </c>
      <c r="N3597" s="169">
        <v>5.3</v>
      </c>
      <c r="O3597" s="167" t="s">
        <v>3505</v>
      </c>
      <c r="P3597" s="167"/>
      <c r="Q3597" s="167" t="s">
        <v>3514</v>
      </c>
      <c r="R3597" s="167" t="s">
        <v>3528</v>
      </c>
      <c r="S3597" s="169">
        <v>2</v>
      </c>
      <c r="T3597" s="167" t="s">
        <v>3587</v>
      </c>
      <c r="U3597" s="169" t="s">
        <v>3588</v>
      </c>
      <c r="V3597" s="167" t="s">
        <v>7861</v>
      </c>
      <c r="W3597" s="167" t="s">
        <v>3757</v>
      </c>
      <c r="X3597" s="170" t="s">
        <v>160</v>
      </c>
      <c r="Y3597" s="171" t="s">
        <v>3284</v>
      </c>
      <c r="Z3597" s="167" t="s">
        <v>1112</v>
      </c>
      <c r="AA3597" s="176">
        <v>1050</v>
      </c>
      <c r="AB3597" s="167" t="s">
        <v>11254</v>
      </c>
      <c r="AC3597" s="176">
        <v>1050</v>
      </c>
      <c r="AD3597" s="167" t="s">
        <v>11254</v>
      </c>
      <c r="AE3597" s="176">
        <v>466.2</v>
      </c>
    </row>
    <row r="3598" spans="1:31">
      <c r="A3598" s="178">
        <v>108308717050</v>
      </c>
      <c r="B3598" s="166">
        <v>46177</v>
      </c>
      <c r="C3598" s="167" t="s">
        <v>3524</v>
      </c>
      <c r="D3598" s="167" t="s">
        <v>3525</v>
      </c>
      <c r="E3598" s="167" t="s">
        <v>3526</v>
      </c>
      <c r="F3598" s="167" t="s">
        <v>3501</v>
      </c>
      <c r="G3598" s="167" t="s">
        <v>3502</v>
      </c>
      <c r="H3598" s="168">
        <v>46178</v>
      </c>
      <c r="I3598" s="167"/>
      <c r="J3598" s="169">
        <v>26143</v>
      </c>
      <c r="K3598" s="167" t="s">
        <v>55</v>
      </c>
      <c r="L3598" s="169">
        <v>2</v>
      </c>
      <c r="M3598" s="167" t="s">
        <v>3513</v>
      </c>
      <c r="N3598" s="169">
        <v>5.3</v>
      </c>
      <c r="O3598" s="167" t="s">
        <v>3505</v>
      </c>
      <c r="P3598" s="167"/>
      <c r="Q3598" s="167" t="s">
        <v>3514</v>
      </c>
      <c r="R3598" s="167" t="s">
        <v>3528</v>
      </c>
      <c r="S3598" s="169">
        <v>1</v>
      </c>
      <c r="T3598" s="167" t="s">
        <v>3587</v>
      </c>
      <c r="U3598" s="169" t="s">
        <v>3588</v>
      </c>
      <c r="V3598" s="167" t="s">
        <v>7862</v>
      </c>
      <c r="W3598" s="167" t="s">
        <v>6663</v>
      </c>
      <c r="X3598" s="170" t="s">
        <v>160</v>
      </c>
      <c r="Y3598" s="171" t="s">
        <v>3284</v>
      </c>
      <c r="Z3598" s="167" t="s">
        <v>1112</v>
      </c>
      <c r="AA3598" s="176">
        <v>1250</v>
      </c>
      <c r="AB3598" s="167" t="s">
        <v>11254</v>
      </c>
      <c r="AC3598" s="176">
        <v>1250</v>
      </c>
      <c r="AD3598" s="167" t="s">
        <v>11254</v>
      </c>
      <c r="AE3598" s="176">
        <v>122.5</v>
      </c>
    </row>
    <row r="3599" spans="1:31">
      <c r="A3599" s="178">
        <v>108309245920</v>
      </c>
      <c r="B3599" s="166">
        <v>46177</v>
      </c>
      <c r="C3599" s="167" t="s">
        <v>3524</v>
      </c>
      <c r="D3599" s="167" t="s">
        <v>3525</v>
      </c>
      <c r="E3599" s="167" t="s">
        <v>3526</v>
      </c>
      <c r="F3599" s="167" t="s">
        <v>3501</v>
      </c>
      <c r="G3599" s="167" t="s">
        <v>3502</v>
      </c>
      <c r="H3599" s="168">
        <v>46178</v>
      </c>
      <c r="I3599" s="167"/>
      <c r="J3599" s="169">
        <v>26143</v>
      </c>
      <c r="K3599" s="167" t="s">
        <v>55</v>
      </c>
      <c r="L3599" s="169">
        <v>1</v>
      </c>
      <c r="M3599" s="167" t="s">
        <v>3513</v>
      </c>
      <c r="N3599" s="169">
        <v>1.3</v>
      </c>
      <c r="O3599" s="167" t="s">
        <v>3505</v>
      </c>
      <c r="P3599" s="167"/>
      <c r="Q3599" s="167" t="s">
        <v>3514</v>
      </c>
      <c r="R3599" s="167" t="s">
        <v>3528</v>
      </c>
      <c r="S3599" s="169">
        <v>6</v>
      </c>
      <c r="T3599" s="167" t="s">
        <v>3545</v>
      </c>
      <c r="U3599" s="169" t="s">
        <v>3546</v>
      </c>
      <c r="V3599" s="167" t="s">
        <v>7863</v>
      </c>
      <c r="W3599" s="167" t="s">
        <v>7557</v>
      </c>
      <c r="X3599" s="170" t="s">
        <v>160</v>
      </c>
      <c r="Y3599" s="171" t="s">
        <v>3285</v>
      </c>
      <c r="Z3599" s="167" t="s">
        <v>1115</v>
      </c>
      <c r="AA3599" s="176">
        <v>8000</v>
      </c>
      <c r="AB3599" s="167" t="s">
        <v>11254</v>
      </c>
      <c r="AC3599" s="176">
        <v>8000</v>
      </c>
      <c r="AD3599" s="167" t="s">
        <v>11254</v>
      </c>
      <c r="AE3599" s="176">
        <v>346.64</v>
      </c>
    </row>
    <row r="3600" spans="1:31">
      <c r="A3600" s="178">
        <v>108309245920</v>
      </c>
      <c r="B3600" s="166">
        <v>46177</v>
      </c>
      <c r="C3600" s="167" t="s">
        <v>3524</v>
      </c>
      <c r="D3600" s="167" t="s">
        <v>3525</v>
      </c>
      <c r="E3600" s="167" t="s">
        <v>3526</v>
      </c>
      <c r="F3600" s="167" t="s">
        <v>3501</v>
      </c>
      <c r="G3600" s="167" t="s">
        <v>3502</v>
      </c>
      <c r="H3600" s="168">
        <v>46178</v>
      </c>
      <c r="I3600" s="167"/>
      <c r="J3600" s="169">
        <v>26143</v>
      </c>
      <c r="K3600" s="167" t="s">
        <v>55</v>
      </c>
      <c r="L3600" s="169">
        <v>1</v>
      </c>
      <c r="M3600" s="167" t="s">
        <v>3513</v>
      </c>
      <c r="N3600" s="169">
        <v>1.3</v>
      </c>
      <c r="O3600" s="167" t="s">
        <v>3505</v>
      </c>
      <c r="P3600" s="167"/>
      <c r="Q3600" s="167" t="s">
        <v>3514</v>
      </c>
      <c r="R3600" s="167" t="s">
        <v>3528</v>
      </c>
      <c r="S3600" s="169">
        <v>5</v>
      </c>
      <c r="T3600" s="167" t="s">
        <v>3535</v>
      </c>
      <c r="U3600" s="169" t="s">
        <v>3536</v>
      </c>
      <c r="V3600" s="167" t="s">
        <v>7864</v>
      </c>
      <c r="W3600" s="167" t="s">
        <v>7865</v>
      </c>
      <c r="X3600" s="170" t="s">
        <v>159</v>
      </c>
      <c r="Y3600" s="171" t="s">
        <v>3285</v>
      </c>
      <c r="Z3600" s="167" t="s">
        <v>1115</v>
      </c>
      <c r="AA3600" s="176">
        <v>10000</v>
      </c>
      <c r="AB3600" s="167" t="s">
        <v>11254</v>
      </c>
      <c r="AC3600" s="176">
        <v>10000</v>
      </c>
      <c r="AD3600" s="167" t="s">
        <v>11254</v>
      </c>
      <c r="AE3600" s="176">
        <v>36</v>
      </c>
    </row>
    <row r="3601" spans="1:31">
      <c r="A3601" s="178">
        <v>108309245920</v>
      </c>
      <c r="B3601" s="166">
        <v>46177</v>
      </c>
      <c r="C3601" s="167" t="s">
        <v>3524</v>
      </c>
      <c r="D3601" s="167" t="s">
        <v>3525</v>
      </c>
      <c r="E3601" s="167" t="s">
        <v>3526</v>
      </c>
      <c r="F3601" s="167" t="s">
        <v>3501</v>
      </c>
      <c r="G3601" s="167" t="s">
        <v>3502</v>
      </c>
      <c r="H3601" s="168">
        <v>46178</v>
      </c>
      <c r="I3601" s="167"/>
      <c r="J3601" s="169">
        <v>26143</v>
      </c>
      <c r="K3601" s="167" t="s">
        <v>55</v>
      </c>
      <c r="L3601" s="169">
        <v>1</v>
      </c>
      <c r="M3601" s="167" t="s">
        <v>3513</v>
      </c>
      <c r="N3601" s="169">
        <v>1.3</v>
      </c>
      <c r="O3601" s="167" t="s">
        <v>3505</v>
      </c>
      <c r="P3601" s="167"/>
      <c r="Q3601" s="167" t="s">
        <v>3514</v>
      </c>
      <c r="R3601" s="167" t="s">
        <v>3528</v>
      </c>
      <c r="S3601" s="169">
        <v>4</v>
      </c>
      <c r="T3601" s="167" t="s">
        <v>3560</v>
      </c>
      <c r="U3601" s="169" t="s">
        <v>3561</v>
      </c>
      <c r="V3601" s="167" t="s">
        <v>4167</v>
      </c>
      <c r="W3601" s="167" t="s">
        <v>4168</v>
      </c>
      <c r="X3601" s="170" t="s">
        <v>159</v>
      </c>
      <c r="Y3601" s="171" t="s">
        <v>3285</v>
      </c>
      <c r="Z3601" s="167" t="s">
        <v>1115</v>
      </c>
      <c r="AA3601" s="176">
        <v>30000</v>
      </c>
      <c r="AB3601" s="167" t="s">
        <v>11254</v>
      </c>
      <c r="AC3601" s="176">
        <v>30000</v>
      </c>
      <c r="AD3601" s="167" t="s">
        <v>11254</v>
      </c>
      <c r="AE3601" s="176">
        <v>840</v>
      </c>
    </row>
    <row r="3602" spans="1:31">
      <c r="A3602" s="178">
        <v>108309245920</v>
      </c>
      <c r="B3602" s="166">
        <v>46177</v>
      </c>
      <c r="C3602" s="167" t="s">
        <v>3524</v>
      </c>
      <c r="D3602" s="167" t="s">
        <v>3525</v>
      </c>
      <c r="E3602" s="167" t="s">
        <v>3526</v>
      </c>
      <c r="F3602" s="167" t="s">
        <v>3501</v>
      </c>
      <c r="G3602" s="167" t="s">
        <v>3502</v>
      </c>
      <c r="H3602" s="168">
        <v>46178</v>
      </c>
      <c r="I3602" s="167"/>
      <c r="J3602" s="169">
        <v>26143</v>
      </c>
      <c r="K3602" s="167" t="s">
        <v>55</v>
      </c>
      <c r="L3602" s="169">
        <v>1</v>
      </c>
      <c r="M3602" s="167" t="s">
        <v>3513</v>
      </c>
      <c r="N3602" s="169">
        <v>1.3</v>
      </c>
      <c r="O3602" s="167" t="s">
        <v>3505</v>
      </c>
      <c r="P3602" s="167"/>
      <c r="Q3602" s="167" t="s">
        <v>3514</v>
      </c>
      <c r="R3602" s="167" t="s">
        <v>3528</v>
      </c>
      <c r="S3602" s="169">
        <v>3</v>
      </c>
      <c r="T3602" s="167" t="s">
        <v>3971</v>
      </c>
      <c r="U3602" s="169" t="s">
        <v>3972</v>
      </c>
      <c r="V3602" s="167" t="s">
        <v>7866</v>
      </c>
      <c r="W3602" s="167" t="s">
        <v>6454</v>
      </c>
      <c r="X3602" s="170" t="s">
        <v>159</v>
      </c>
      <c r="Y3602" s="171" t="s">
        <v>3285</v>
      </c>
      <c r="Z3602" s="167" t="s">
        <v>1115</v>
      </c>
      <c r="AA3602" s="176">
        <v>6000</v>
      </c>
      <c r="AB3602" s="167" t="s">
        <v>11254</v>
      </c>
      <c r="AC3602" s="176">
        <v>6000</v>
      </c>
      <c r="AD3602" s="167" t="s">
        <v>11254</v>
      </c>
      <c r="AE3602" s="176">
        <v>384</v>
      </c>
    </row>
    <row r="3603" spans="1:31">
      <c r="A3603" s="178">
        <v>108309245920</v>
      </c>
      <c r="B3603" s="166">
        <v>46177</v>
      </c>
      <c r="C3603" s="167" t="s">
        <v>3524</v>
      </c>
      <c r="D3603" s="167" t="s">
        <v>3525</v>
      </c>
      <c r="E3603" s="167" t="s">
        <v>3526</v>
      </c>
      <c r="F3603" s="167" t="s">
        <v>3501</v>
      </c>
      <c r="G3603" s="167" t="s">
        <v>3502</v>
      </c>
      <c r="H3603" s="168">
        <v>46178</v>
      </c>
      <c r="I3603" s="167"/>
      <c r="J3603" s="169">
        <v>26143</v>
      </c>
      <c r="K3603" s="167" t="s">
        <v>55</v>
      </c>
      <c r="L3603" s="169">
        <v>1</v>
      </c>
      <c r="M3603" s="167" t="s">
        <v>3513</v>
      </c>
      <c r="N3603" s="169">
        <v>1.3</v>
      </c>
      <c r="O3603" s="167" t="s">
        <v>3505</v>
      </c>
      <c r="P3603" s="167"/>
      <c r="Q3603" s="167" t="s">
        <v>3514</v>
      </c>
      <c r="R3603" s="167" t="s">
        <v>3528</v>
      </c>
      <c r="S3603" s="169">
        <v>2</v>
      </c>
      <c r="T3603" s="167" t="s">
        <v>3535</v>
      </c>
      <c r="U3603" s="169" t="s">
        <v>3536</v>
      </c>
      <c r="V3603" s="167" t="s">
        <v>7867</v>
      </c>
      <c r="W3603" s="167" t="s">
        <v>7868</v>
      </c>
      <c r="X3603" s="170" t="s">
        <v>160</v>
      </c>
      <c r="Y3603" s="171" t="s">
        <v>3285</v>
      </c>
      <c r="Z3603" s="167" t="s">
        <v>1115</v>
      </c>
      <c r="AA3603" s="176">
        <v>500</v>
      </c>
      <c r="AB3603" s="167" t="s">
        <v>11254</v>
      </c>
      <c r="AC3603" s="176">
        <v>500</v>
      </c>
      <c r="AD3603" s="167" t="s">
        <v>11254</v>
      </c>
      <c r="AE3603" s="176">
        <v>4.8499999999999996</v>
      </c>
    </row>
    <row r="3604" spans="1:31">
      <c r="A3604" s="178">
        <v>108309245920</v>
      </c>
      <c r="B3604" s="166">
        <v>46177</v>
      </c>
      <c r="C3604" s="167" t="s">
        <v>3524</v>
      </c>
      <c r="D3604" s="167" t="s">
        <v>3525</v>
      </c>
      <c r="E3604" s="167" t="s">
        <v>3526</v>
      </c>
      <c r="F3604" s="167" t="s">
        <v>3501</v>
      </c>
      <c r="G3604" s="167" t="s">
        <v>3502</v>
      </c>
      <c r="H3604" s="168">
        <v>46178</v>
      </c>
      <c r="I3604" s="167"/>
      <c r="J3604" s="169">
        <v>26143</v>
      </c>
      <c r="K3604" s="167" t="s">
        <v>55</v>
      </c>
      <c r="L3604" s="169">
        <v>1</v>
      </c>
      <c r="M3604" s="167" t="s">
        <v>3513</v>
      </c>
      <c r="N3604" s="169">
        <v>1.3</v>
      </c>
      <c r="O3604" s="167" t="s">
        <v>3505</v>
      </c>
      <c r="P3604" s="167"/>
      <c r="Q3604" s="167" t="s">
        <v>3514</v>
      </c>
      <c r="R3604" s="167" t="s">
        <v>3528</v>
      </c>
      <c r="S3604" s="169">
        <v>1</v>
      </c>
      <c r="T3604" s="167" t="s">
        <v>3535</v>
      </c>
      <c r="U3604" s="169" t="s">
        <v>3536</v>
      </c>
      <c r="V3604" s="167" t="s">
        <v>7869</v>
      </c>
      <c r="W3604" s="167" t="s">
        <v>7870</v>
      </c>
      <c r="X3604" s="170" t="s">
        <v>160</v>
      </c>
      <c r="Y3604" s="171" t="s">
        <v>3285</v>
      </c>
      <c r="Z3604" s="167" t="s">
        <v>1115</v>
      </c>
      <c r="AA3604" s="176">
        <v>500</v>
      </c>
      <c r="AB3604" s="167" t="s">
        <v>11254</v>
      </c>
      <c r="AC3604" s="176">
        <v>500</v>
      </c>
      <c r="AD3604" s="167" t="s">
        <v>11254</v>
      </c>
      <c r="AE3604" s="176">
        <v>4.87</v>
      </c>
    </row>
    <row r="3605" spans="1:31">
      <c r="A3605" s="178">
        <v>108309305420</v>
      </c>
      <c r="B3605" s="166">
        <v>46177</v>
      </c>
      <c r="C3605" s="167" t="s">
        <v>3524</v>
      </c>
      <c r="D3605" s="167" t="s">
        <v>3525</v>
      </c>
      <c r="E3605" s="167" t="s">
        <v>3526</v>
      </c>
      <c r="F3605" s="167" t="s">
        <v>3501</v>
      </c>
      <c r="G3605" s="167" t="s">
        <v>3502</v>
      </c>
      <c r="H3605" s="168">
        <v>46178</v>
      </c>
      <c r="I3605" s="167"/>
      <c r="J3605" s="169">
        <v>26143</v>
      </c>
      <c r="K3605" s="167" t="s">
        <v>55</v>
      </c>
      <c r="L3605" s="169">
        <v>7</v>
      </c>
      <c r="M3605" s="167" t="s">
        <v>3513</v>
      </c>
      <c r="N3605" s="169">
        <v>52.9</v>
      </c>
      <c r="O3605" s="167" t="s">
        <v>3505</v>
      </c>
      <c r="P3605" s="167"/>
      <c r="Q3605" s="167" t="s">
        <v>3527</v>
      </c>
      <c r="R3605" s="167" t="s">
        <v>3528</v>
      </c>
      <c r="S3605" s="169">
        <v>2</v>
      </c>
      <c r="T3605" s="167" t="s">
        <v>3529</v>
      </c>
      <c r="U3605" s="169" t="s">
        <v>3530</v>
      </c>
      <c r="V3605" s="167" t="s">
        <v>7871</v>
      </c>
      <c r="W3605" s="167" t="s">
        <v>6645</v>
      </c>
      <c r="X3605" s="170" t="s">
        <v>157</v>
      </c>
      <c r="Y3605" s="171" t="s">
        <v>412</v>
      </c>
      <c r="Z3605" s="167" t="s">
        <v>1118</v>
      </c>
      <c r="AA3605" s="176">
        <v>19531</v>
      </c>
      <c r="AB3605" s="167" t="s">
        <v>11254</v>
      </c>
      <c r="AC3605" s="176">
        <v>19531</v>
      </c>
      <c r="AD3605" s="167" t="s">
        <v>11254</v>
      </c>
      <c r="AE3605" s="176">
        <v>2399969.2799999998</v>
      </c>
    </row>
    <row r="3606" spans="1:31">
      <c r="A3606" s="178">
        <v>108309305420</v>
      </c>
      <c r="B3606" s="166">
        <v>46177</v>
      </c>
      <c r="C3606" s="167" t="s">
        <v>3524</v>
      </c>
      <c r="D3606" s="167" t="s">
        <v>3525</v>
      </c>
      <c r="E3606" s="167" t="s">
        <v>3526</v>
      </c>
      <c r="F3606" s="167" t="s">
        <v>3501</v>
      </c>
      <c r="G3606" s="167" t="s">
        <v>3502</v>
      </c>
      <c r="H3606" s="168">
        <v>46178</v>
      </c>
      <c r="I3606" s="167"/>
      <c r="J3606" s="169">
        <v>26143</v>
      </c>
      <c r="K3606" s="167" t="s">
        <v>55</v>
      </c>
      <c r="L3606" s="169">
        <v>7</v>
      </c>
      <c r="M3606" s="167" t="s">
        <v>3513</v>
      </c>
      <c r="N3606" s="169">
        <v>52.9</v>
      </c>
      <c r="O3606" s="167" t="s">
        <v>3505</v>
      </c>
      <c r="P3606" s="167"/>
      <c r="Q3606" s="167" t="s">
        <v>3527</v>
      </c>
      <c r="R3606" s="167" t="s">
        <v>3528</v>
      </c>
      <c r="S3606" s="169">
        <v>1</v>
      </c>
      <c r="T3606" s="167" t="s">
        <v>3529</v>
      </c>
      <c r="U3606" s="169" t="s">
        <v>3530</v>
      </c>
      <c r="V3606" s="167" t="s">
        <v>7872</v>
      </c>
      <c r="W3606" s="167" t="s">
        <v>4773</v>
      </c>
      <c r="X3606" s="170" t="s">
        <v>157</v>
      </c>
      <c r="Y3606" s="171" t="s">
        <v>412</v>
      </c>
      <c r="Z3606" s="167" t="s">
        <v>1118</v>
      </c>
      <c r="AA3606" s="176">
        <v>11080</v>
      </c>
      <c r="AB3606" s="167" t="s">
        <v>11254</v>
      </c>
      <c r="AC3606" s="176">
        <v>11080</v>
      </c>
      <c r="AD3606" s="167" t="s">
        <v>11254</v>
      </c>
      <c r="AE3606" s="176">
        <v>1452277.76</v>
      </c>
    </row>
    <row r="3607" spans="1:31">
      <c r="A3607" s="178">
        <v>108309355450</v>
      </c>
      <c r="B3607" s="166">
        <v>46177</v>
      </c>
      <c r="C3607" s="167" t="s">
        <v>3524</v>
      </c>
      <c r="D3607" s="167" t="s">
        <v>3525</v>
      </c>
      <c r="E3607" s="167" t="s">
        <v>3526</v>
      </c>
      <c r="F3607" s="167" t="s">
        <v>3501</v>
      </c>
      <c r="G3607" s="167" t="s">
        <v>3502</v>
      </c>
      <c r="H3607" s="168">
        <v>46177</v>
      </c>
      <c r="I3607" s="167"/>
      <c r="J3607" s="169">
        <v>26143</v>
      </c>
      <c r="K3607" s="167" t="s">
        <v>55</v>
      </c>
      <c r="L3607" s="169">
        <v>2</v>
      </c>
      <c r="M3607" s="167" t="s">
        <v>3513</v>
      </c>
      <c r="N3607" s="169">
        <v>11.7</v>
      </c>
      <c r="O3607" s="167" t="s">
        <v>3505</v>
      </c>
      <c r="P3607" s="167"/>
      <c r="Q3607" s="167" t="s">
        <v>3514</v>
      </c>
      <c r="R3607" s="167" t="s">
        <v>3528</v>
      </c>
      <c r="S3607" s="169">
        <v>1</v>
      </c>
      <c r="T3607" s="167" t="s">
        <v>3717</v>
      </c>
      <c r="U3607" s="169" t="s">
        <v>3718</v>
      </c>
      <c r="V3607" s="167" t="s">
        <v>4665</v>
      </c>
      <c r="W3607" s="167" t="s">
        <v>4666</v>
      </c>
      <c r="X3607" s="170" t="s">
        <v>3533</v>
      </c>
      <c r="Y3607" s="171" t="s">
        <v>3286</v>
      </c>
      <c r="Z3607" s="167" t="s">
        <v>1121</v>
      </c>
      <c r="AA3607" s="176">
        <v>53000</v>
      </c>
      <c r="AB3607" s="167" t="s">
        <v>11254</v>
      </c>
      <c r="AC3607" s="176">
        <v>53000</v>
      </c>
      <c r="AD3607" s="167" t="s">
        <v>11254</v>
      </c>
      <c r="AE3607" s="176">
        <v>22260</v>
      </c>
    </row>
    <row r="3608" spans="1:31">
      <c r="A3608" s="178">
        <v>108309522750</v>
      </c>
      <c r="B3608" s="166">
        <v>46177</v>
      </c>
      <c r="C3608" s="167" t="s">
        <v>3524</v>
      </c>
      <c r="D3608" s="167" t="s">
        <v>3525</v>
      </c>
      <c r="E3608" s="167" t="s">
        <v>3526</v>
      </c>
      <c r="F3608" s="167" t="s">
        <v>3501</v>
      </c>
      <c r="G3608" s="167" t="s">
        <v>3502</v>
      </c>
      <c r="H3608" s="168">
        <v>46178</v>
      </c>
      <c r="I3608" s="167"/>
      <c r="J3608" s="169">
        <v>26143</v>
      </c>
      <c r="K3608" s="167" t="s">
        <v>55</v>
      </c>
      <c r="L3608" s="169">
        <v>1</v>
      </c>
      <c r="M3608" s="167" t="s">
        <v>3513</v>
      </c>
      <c r="N3608" s="169">
        <v>1.3</v>
      </c>
      <c r="O3608" s="167" t="s">
        <v>3505</v>
      </c>
      <c r="P3608" s="167"/>
      <c r="Q3608" s="167" t="s">
        <v>3514</v>
      </c>
      <c r="R3608" s="167" t="s">
        <v>3528</v>
      </c>
      <c r="S3608" s="169">
        <v>1</v>
      </c>
      <c r="T3608" s="167" t="s">
        <v>3535</v>
      </c>
      <c r="U3608" s="169" t="s">
        <v>3536</v>
      </c>
      <c r="V3608" s="167" t="s">
        <v>7873</v>
      </c>
      <c r="W3608" s="167" t="s">
        <v>7404</v>
      </c>
      <c r="X3608" s="170" t="s">
        <v>159</v>
      </c>
      <c r="Y3608" s="171" t="s">
        <v>3287</v>
      </c>
      <c r="Z3608" s="167" t="s">
        <v>1123</v>
      </c>
      <c r="AA3608" s="176">
        <v>80000</v>
      </c>
      <c r="AB3608" s="167" t="s">
        <v>11254</v>
      </c>
      <c r="AC3608" s="176">
        <v>80000</v>
      </c>
      <c r="AD3608" s="167" t="s">
        <v>11254</v>
      </c>
      <c r="AE3608" s="176">
        <v>26.4</v>
      </c>
    </row>
    <row r="3609" spans="1:31">
      <c r="A3609" s="178">
        <v>108309534320</v>
      </c>
      <c r="B3609" s="166">
        <v>46177</v>
      </c>
      <c r="C3609" s="167" t="s">
        <v>3524</v>
      </c>
      <c r="D3609" s="167" t="s">
        <v>3525</v>
      </c>
      <c r="E3609" s="167" t="s">
        <v>3526</v>
      </c>
      <c r="F3609" s="167" t="s">
        <v>3501</v>
      </c>
      <c r="G3609" s="167" t="s">
        <v>3502</v>
      </c>
      <c r="H3609" s="168">
        <v>46178</v>
      </c>
      <c r="I3609" s="167"/>
      <c r="J3609" s="169">
        <v>26143</v>
      </c>
      <c r="K3609" s="167" t="s">
        <v>55</v>
      </c>
      <c r="L3609" s="169">
        <v>2</v>
      </c>
      <c r="M3609" s="167" t="s">
        <v>3513</v>
      </c>
      <c r="N3609" s="169">
        <v>8.4</v>
      </c>
      <c r="O3609" s="167" t="s">
        <v>3505</v>
      </c>
      <c r="P3609" s="167"/>
      <c r="Q3609" s="167" t="s">
        <v>3527</v>
      </c>
      <c r="R3609" s="167" t="s">
        <v>3528</v>
      </c>
      <c r="S3609" s="169">
        <v>2</v>
      </c>
      <c r="T3609" s="167" t="s">
        <v>3529</v>
      </c>
      <c r="U3609" s="169" t="s">
        <v>3530</v>
      </c>
      <c r="V3609" s="167" t="s">
        <v>3669</v>
      </c>
      <c r="W3609" s="167" t="s">
        <v>3670</v>
      </c>
      <c r="X3609" s="170" t="s">
        <v>157</v>
      </c>
      <c r="Y3609" s="171" t="s">
        <v>413</v>
      </c>
      <c r="Z3609" s="167" t="s">
        <v>1125</v>
      </c>
      <c r="AA3609" s="176">
        <v>40</v>
      </c>
      <c r="AB3609" s="167" t="s">
        <v>11254</v>
      </c>
      <c r="AC3609" s="176">
        <v>40</v>
      </c>
      <c r="AD3609" s="167" t="s">
        <v>11254</v>
      </c>
      <c r="AE3609" s="176">
        <v>4105.6000000000004</v>
      </c>
    </row>
    <row r="3610" spans="1:31">
      <c r="A3610" s="178">
        <v>108309534320</v>
      </c>
      <c r="B3610" s="166">
        <v>46177</v>
      </c>
      <c r="C3610" s="167" t="s">
        <v>3524</v>
      </c>
      <c r="D3610" s="167" t="s">
        <v>3525</v>
      </c>
      <c r="E3610" s="167" t="s">
        <v>3526</v>
      </c>
      <c r="F3610" s="167" t="s">
        <v>3501</v>
      </c>
      <c r="G3610" s="167" t="s">
        <v>3502</v>
      </c>
      <c r="H3610" s="168">
        <v>46178</v>
      </c>
      <c r="I3610" s="167"/>
      <c r="J3610" s="169">
        <v>26143</v>
      </c>
      <c r="K3610" s="167" t="s">
        <v>55</v>
      </c>
      <c r="L3610" s="169">
        <v>2</v>
      </c>
      <c r="M3610" s="167" t="s">
        <v>3513</v>
      </c>
      <c r="N3610" s="169">
        <v>8.4</v>
      </c>
      <c r="O3610" s="167" t="s">
        <v>3505</v>
      </c>
      <c r="P3610" s="167"/>
      <c r="Q3610" s="167" t="s">
        <v>3527</v>
      </c>
      <c r="R3610" s="167" t="s">
        <v>3528</v>
      </c>
      <c r="S3610" s="169">
        <v>1</v>
      </c>
      <c r="T3610" s="167" t="s">
        <v>3529</v>
      </c>
      <c r="U3610" s="169" t="s">
        <v>3530</v>
      </c>
      <c r="V3610" s="167" t="s">
        <v>3669</v>
      </c>
      <c r="W3610" s="167" t="s">
        <v>3670</v>
      </c>
      <c r="X3610" s="170" t="s">
        <v>157</v>
      </c>
      <c r="Y3610" s="171" t="s">
        <v>413</v>
      </c>
      <c r="Z3610" s="167" t="s">
        <v>1125</v>
      </c>
      <c r="AA3610" s="176">
        <v>800</v>
      </c>
      <c r="AB3610" s="167" t="s">
        <v>11254</v>
      </c>
      <c r="AC3610" s="176">
        <v>800</v>
      </c>
      <c r="AD3610" s="167" t="s">
        <v>11254</v>
      </c>
      <c r="AE3610" s="176">
        <v>82112</v>
      </c>
    </row>
    <row r="3611" spans="1:31">
      <c r="A3611" s="178">
        <v>108309994660</v>
      </c>
      <c r="B3611" s="166">
        <v>46177</v>
      </c>
      <c r="C3611" s="167" t="s">
        <v>3524</v>
      </c>
      <c r="D3611" s="167" t="s">
        <v>3525</v>
      </c>
      <c r="E3611" s="167" t="s">
        <v>3526</v>
      </c>
      <c r="F3611" s="167" t="s">
        <v>3501</v>
      </c>
      <c r="G3611" s="167" t="s">
        <v>3502</v>
      </c>
      <c r="H3611" s="168">
        <v>46178</v>
      </c>
      <c r="I3611" s="167"/>
      <c r="J3611" s="169">
        <v>26143</v>
      </c>
      <c r="K3611" s="167" t="s">
        <v>55</v>
      </c>
      <c r="L3611" s="169">
        <v>1</v>
      </c>
      <c r="M3611" s="167" t="s">
        <v>3513</v>
      </c>
      <c r="N3611" s="169">
        <v>0.5</v>
      </c>
      <c r="O3611" s="167" t="s">
        <v>3505</v>
      </c>
      <c r="P3611" s="167"/>
      <c r="Q3611" s="167" t="s">
        <v>3527</v>
      </c>
      <c r="R3611" s="167" t="s">
        <v>3528</v>
      </c>
      <c r="S3611" s="169">
        <v>1</v>
      </c>
      <c r="T3611" s="167" t="s">
        <v>3587</v>
      </c>
      <c r="U3611" s="169" t="s">
        <v>3588</v>
      </c>
      <c r="V3611" s="167" t="s">
        <v>7874</v>
      </c>
      <c r="W3611" s="167" t="s">
        <v>7875</v>
      </c>
      <c r="X3611" s="170" t="s">
        <v>164</v>
      </c>
      <c r="Y3611" s="171" t="s">
        <v>411</v>
      </c>
      <c r="Z3611" s="167" t="s">
        <v>1127</v>
      </c>
      <c r="AA3611" s="176">
        <v>50</v>
      </c>
      <c r="AB3611" s="167" t="s">
        <v>11254</v>
      </c>
      <c r="AC3611" s="176">
        <v>50</v>
      </c>
      <c r="AD3611" s="167" t="s">
        <v>11254</v>
      </c>
      <c r="AE3611" s="176">
        <v>7.84</v>
      </c>
    </row>
    <row r="3612" spans="1:31">
      <c r="A3612" s="178">
        <v>108310628050</v>
      </c>
      <c r="B3612" s="166">
        <v>46178</v>
      </c>
      <c r="C3612" s="167" t="s">
        <v>3524</v>
      </c>
      <c r="D3612" s="167" t="s">
        <v>3525</v>
      </c>
      <c r="E3612" s="167" t="s">
        <v>3526</v>
      </c>
      <c r="F3612" s="167" t="s">
        <v>3501</v>
      </c>
      <c r="G3612" s="167" t="s">
        <v>3502</v>
      </c>
      <c r="H3612" s="168">
        <v>46179</v>
      </c>
      <c r="I3612" s="167"/>
      <c r="J3612" s="169">
        <v>26143</v>
      </c>
      <c r="K3612" s="167" t="s">
        <v>55</v>
      </c>
      <c r="L3612" s="169">
        <v>3</v>
      </c>
      <c r="M3612" s="167" t="s">
        <v>3513</v>
      </c>
      <c r="N3612" s="169">
        <v>2.8</v>
      </c>
      <c r="O3612" s="167" t="s">
        <v>3505</v>
      </c>
      <c r="P3612" s="167"/>
      <c r="Q3612" s="167" t="s">
        <v>3527</v>
      </c>
      <c r="R3612" s="167" t="s">
        <v>3528</v>
      </c>
      <c r="S3612" s="169">
        <v>5</v>
      </c>
      <c r="T3612" s="167" t="s">
        <v>3535</v>
      </c>
      <c r="U3612" s="169" t="s">
        <v>3536</v>
      </c>
      <c r="V3612" s="167" t="s">
        <v>7876</v>
      </c>
      <c r="W3612" s="167" t="s">
        <v>3875</v>
      </c>
      <c r="X3612" s="170" t="s">
        <v>157</v>
      </c>
      <c r="Y3612" s="171" t="s">
        <v>420</v>
      </c>
      <c r="Z3612" s="167" t="s">
        <v>1129</v>
      </c>
      <c r="AA3612" s="176">
        <v>20000</v>
      </c>
      <c r="AB3612" s="167" t="s">
        <v>11254</v>
      </c>
      <c r="AC3612" s="176">
        <v>20000</v>
      </c>
      <c r="AD3612" s="167" t="s">
        <v>11254</v>
      </c>
      <c r="AE3612" s="176">
        <v>14</v>
      </c>
    </row>
    <row r="3613" spans="1:31">
      <c r="A3613" s="178">
        <v>108310628050</v>
      </c>
      <c r="B3613" s="166">
        <v>46178</v>
      </c>
      <c r="C3613" s="167" t="s">
        <v>3524</v>
      </c>
      <c r="D3613" s="167" t="s">
        <v>3525</v>
      </c>
      <c r="E3613" s="167" t="s">
        <v>3526</v>
      </c>
      <c r="F3613" s="167" t="s">
        <v>3501</v>
      </c>
      <c r="G3613" s="167" t="s">
        <v>3502</v>
      </c>
      <c r="H3613" s="168">
        <v>46179</v>
      </c>
      <c r="I3613" s="167"/>
      <c r="J3613" s="169">
        <v>26143</v>
      </c>
      <c r="K3613" s="167" t="s">
        <v>55</v>
      </c>
      <c r="L3613" s="169">
        <v>3</v>
      </c>
      <c r="M3613" s="167" t="s">
        <v>3513</v>
      </c>
      <c r="N3613" s="169">
        <v>2.8</v>
      </c>
      <c r="O3613" s="167" t="s">
        <v>3505</v>
      </c>
      <c r="P3613" s="167"/>
      <c r="Q3613" s="167" t="s">
        <v>3527</v>
      </c>
      <c r="R3613" s="167" t="s">
        <v>3528</v>
      </c>
      <c r="S3613" s="169">
        <v>4</v>
      </c>
      <c r="T3613" s="167" t="s">
        <v>3560</v>
      </c>
      <c r="U3613" s="169" t="s">
        <v>3561</v>
      </c>
      <c r="V3613" s="167" t="s">
        <v>7877</v>
      </c>
      <c r="W3613" s="167" t="s">
        <v>4467</v>
      </c>
      <c r="X3613" s="170" t="s">
        <v>160</v>
      </c>
      <c r="Y3613" s="171" t="s">
        <v>420</v>
      </c>
      <c r="Z3613" s="167" t="s">
        <v>1129</v>
      </c>
      <c r="AA3613" s="176">
        <v>30000</v>
      </c>
      <c r="AB3613" s="167" t="s">
        <v>11254</v>
      </c>
      <c r="AC3613" s="176">
        <v>30000</v>
      </c>
      <c r="AD3613" s="167" t="s">
        <v>11254</v>
      </c>
      <c r="AE3613" s="176">
        <v>40.5</v>
      </c>
    </row>
    <row r="3614" spans="1:31">
      <c r="A3614" s="178">
        <v>108310628050</v>
      </c>
      <c r="B3614" s="166">
        <v>46178</v>
      </c>
      <c r="C3614" s="167" t="s">
        <v>3524</v>
      </c>
      <c r="D3614" s="167" t="s">
        <v>3525</v>
      </c>
      <c r="E3614" s="167" t="s">
        <v>3526</v>
      </c>
      <c r="F3614" s="167" t="s">
        <v>3501</v>
      </c>
      <c r="G3614" s="167" t="s">
        <v>3502</v>
      </c>
      <c r="H3614" s="168">
        <v>46179</v>
      </c>
      <c r="I3614" s="167"/>
      <c r="J3614" s="169">
        <v>26143</v>
      </c>
      <c r="K3614" s="167" t="s">
        <v>55</v>
      </c>
      <c r="L3614" s="169">
        <v>3</v>
      </c>
      <c r="M3614" s="167" t="s">
        <v>3513</v>
      </c>
      <c r="N3614" s="169">
        <v>2.8</v>
      </c>
      <c r="O3614" s="167" t="s">
        <v>3505</v>
      </c>
      <c r="P3614" s="167"/>
      <c r="Q3614" s="167" t="s">
        <v>3527</v>
      </c>
      <c r="R3614" s="167" t="s">
        <v>3528</v>
      </c>
      <c r="S3614" s="169">
        <v>3</v>
      </c>
      <c r="T3614" s="167" t="s">
        <v>3560</v>
      </c>
      <c r="U3614" s="169" t="s">
        <v>3561</v>
      </c>
      <c r="V3614" s="167" t="s">
        <v>7877</v>
      </c>
      <c r="W3614" s="167" t="s">
        <v>4467</v>
      </c>
      <c r="X3614" s="170" t="s">
        <v>160</v>
      </c>
      <c r="Y3614" s="171" t="s">
        <v>420</v>
      </c>
      <c r="Z3614" s="167" t="s">
        <v>1129</v>
      </c>
      <c r="AA3614" s="176">
        <v>10000</v>
      </c>
      <c r="AB3614" s="167" t="s">
        <v>11254</v>
      </c>
      <c r="AC3614" s="176">
        <v>10000</v>
      </c>
      <c r="AD3614" s="167" t="s">
        <v>11254</v>
      </c>
      <c r="AE3614" s="176">
        <v>13.5</v>
      </c>
    </row>
    <row r="3615" spans="1:31">
      <c r="A3615" s="178">
        <v>108310628050</v>
      </c>
      <c r="B3615" s="166">
        <v>46178</v>
      </c>
      <c r="C3615" s="167" t="s">
        <v>3524</v>
      </c>
      <c r="D3615" s="167" t="s">
        <v>3525</v>
      </c>
      <c r="E3615" s="167" t="s">
        <v>3526</v>
      </c>
      <c r="F3615" s="167" t="s">
        <v>3501</v>
      </c>
      <c r="G3615" s="167" t="s">
        <v>3502</v>
      </c>
      <c r="H3615" s="168">
        <v>46179</v>
      </c>
      <c r="I3615" s="167"/>
      <c r="J3615" s="169">
        <v>26143</v>
      </c>
      <c r="K3615" s="167" t="s">
        <v>55</v>
      </c>
      <c r="L3615" s="169">
        <v>3</v>
      </c>
      <c r="M3615" s="167" t="s">
        <v>3513</v>
      </c>
      <c r="N3615" s="169">
        <v>2.8</v>
      </c>
      <c r="O3615" s="167" t="s">
        <v>3505</v>
      </c>
      <c r="P3615" s="167"/>
      <c r="Q3615" s="167" t="s">
        <v>3527</v>
      </c>
      <c r="R3615" s="167" t="s">
        <v>3528</v>
      </c>
      <c r="S3615" s="169">
        <v>2</v>
      </c>
      <c r="T3615" s="167" t="s">
        <v>3560</v>
      </c>
      <c r="U3615" s="169" t="s">
        <v>3561</v>
      </c>
      <c r="V3615" s="167" t="s">
        <v>7878</v>
      </c>
      <c r="W3615" s="167" t="s">
        <v>4465</v>
      </c>
      <c r="X3615" s="170" t="s">
        <v>160</v>
      </c>
      <c r="Y3615" s="171" t="s">
        <v>420</v>
      </c>
      <c r="Z3615" s="167" t="s">
        <v>1129</v>
      </c>
      <c r="AA3615" s="176">
        <v>2000</v>
      </c>
      <c r="AB3615" s="167" t="s">
        <v>11254</v>
      </c>
      <c r="AC3615" s="176">
        <v>2000</v>
      </c>
      <c r="AD3615" s="167" t="s">
        <v>11254</v>
      </c>
      <c r="AE3615" s="176">
        <v>9.34</v>
      </c>
    </row>
    <row r="3616" spans="1:31">
      <c r="A3616" s="178">
        <v>108310628050</v>
      </c>
      <c r="B3616" s="166">
        <v>46178</v>
      </c>
      <c r="C3616" s="167" t="s">
        <v>3524</v>
      </c>
      <c r="D3616" s="167" t="s">
        <v>3525</v>
      </c>
      <c r="E3616" s="167" t="s">
        <v>3526</v>
      </c>
      <c r="F3616" s="167" t="s">
        <v>3501</v>
      </c>
      <c r="G3616" s="167" t="s">
        <v>3502</v>
      </c>
      <c r="H3616" s="168">
        <v>46179</v>
      </c>
      <c r="I3616" s="167"/>
      <c r="J3616" s="169">
        <v>26143</v>
      </c>
      <c r="K3616" s="167" t="s">
        <v>55</v>
      </c>
      <c r="L3616" s="169">
        <v>3</v>
      </c>
      <c r="M3616" s="167" t="s">
        <v>3513</v>
      </c>
      <c r="N3616" s="169">
        <v>2.8</v>
      </c>
      <c r="O3616" s="167" t="s">
        <v>3505</v>
      </c>
      <c r="P3616" s="167"/>
      <c r="Q3616" s="167" t="s">
        <v>3527</v>
      </c>
      <c r="R3616" s="167" t="s">
        <v>3528</v>
      </c>
      <c r="S3616" s="169">
        <v>1</v>
      </c>
      <c r="T3616" s="167" t="s">
        <v>3560</v>
      </c>
      <c r="U3616" s="169" t="s">
        <v>3561</v>
      </c>
      <c r="V3616" s="167" t="s">
        <v>7879</v>
      </c>
      <c r="W3616" s="167" t="s">
        <v>5663</v>
      </c>
      <c r="X3616" s="170" t="s">
        <v>160</v>
      </c>
      <c r="Y3616" s="171" t="s">
        <v>420</v>
      </c>
      <c r="Z3616" s="167" t="s">
        <v>1129</v>
      </c>
      <c r="AA3616" s="176">
        <v>6000</v>
      </c>
      <c r="AB3616" s="167" t="s">
        <v>11254</v>
      </c>
      <c r="AC3616" s="176">
        <v>6000</v>
      </c>
      <c r="AD3616" s="167" t="s">
        <v>11254</v>
      </c>
      <c r="AE3616" s="176">
        <v>21.18</v>
      </c>
    </row>
    <row r="3617" spans="1:31">
      <c r="A3617" s="178">
        <v>108311088210</v>
      </c>
      <c r="B3617" s="166">
        <v>46178</v>
      </c>
      <c r="C3617" s="167" t="s">
        <v>3781</v>
      </c>
      <c r="D3617" s="167"/>
      <c r="E3617" s="167"/>
      <c r="F3617" s="167" t="s">
        <v>3782</v>
      </c>
      <c r="G3617" s="167" t="s">
        <v>3614</v>
      </c>
      <c r="H3617" s="168"/>
      <c r="I3617" s="167"/>
      <c r="J3617" s="169">
        <v>26143</v>
      </c>
      <c r="K3617" s="167" t="s">
        <v>55</v>
      </c>
      <c r="L3617" s="169">
        <v>6</v>
      </c>
      <c r="M3617" s="167" t="s">
        <v>4084</v>
      </c>
      <c r="N3617" s="169">
        <v>71.16</v>
      </c>
      <c r="O3617" s="167" t="s">
        <v>3505</v>
      </c>
      <c r="P3617" s="167" t="s">
        <v>7880</v>
      </c>
      <c r="Q3617" s="167" t="s">
        <v>3506</v>
      </c>
      <c r="R3617" s="167" t="s">
        <v>7881</v>
      </c>
      <c r="S3617" s="169">
        <v>1</v>
      </c>
      <c r="T3617" s="167" t="s">
        <v>3678</v>
      </c>
      <c r="U3617" s="169" t="s">
        <v>3679</v>
      </c>
      <c r="V3617" s="167" t="s">
        <v>7882</v>
      </c>
      <c r="W3617" s="167" t="s">
        <v>7883</v>
      </c>
      <c r="X3617" s="170" t="s">
        <v>157</v>
      </c>
      <c r="Y3617" s="171" t="s">
        <v>7884</v>
      </c>
      <c r="Z3617" s="167" t="s">
        <v>2093</v>
      </c>
      <c r="AA3617" s="176">
        <v>289000</v>
      </c>
      <c r="AB3617" s="167" t="s">
        <v>11254</v>
      </c>
      <c r="AC3617" s="176">
        <v>69.36</v>
      </c>
      <c r="AD3617" s="167" t="s">
        <v>11256</v>
      </c>
      <c r="AE3617" s="176">
        <v>1271.5999999999999</v>
      </c>
    </row>
    <row r="3618" spans="1:31">
      <c r="A3618" s="178">
        <v>108311115140</v>
      </c>
      <c r="B3618" s="166">
        <v>46178</v>
      </c>
      <c r="C3618" s="167" t="s">
        <v>3610</v>
      </c>
      <c r="D3618" s="167" t="s">
        <v>3525</v>
      </c>
      <c r="E3618" s="167" t="s">
        <v>3526</v>
      </c>
      <c r="F3618" s="167" t="s">
        <v>3501</v>
      </c>
      <c r="G3618" s="167" t="s">
        <v>3502</v>
      </c>
      <c r="H3618" s="168">
        <v>46178</v>
      </c>
      <c r="I3618" s="167"/>
      <c r="J3618" s="169">
        <v>26143</v>
      </c>
      <c r="K3618" s="167" t="s">
        <v>55</v>
      </c>
      <c r="L3618" s="169">
        <v>1</v>
      </c>
      <c r="M3618" s="167" t="s">
        <v>3513</v>
      </c>
      <c r="N3618" s="169">
        <v>0.5</v>
      </c>
      <c r="O3618" s="167" t="s">
        <v>3505</v>
      </c>
      <c r="P3618" s="167"/>
      <c r="Q3618" s="167" t="s">
        <v>3527</v>
      </c>
      <c r="R3618" s="167" t="s">
        <v>5891</v>
      </c>
      <c r="S3618" s="169">
        <v>1</v>
      </c>
      <c r="T3618" s="167" t="s">
        <v>2058</v>
      </c>
      <c r="U3618" s="169" t="s">
        <v>3530</v>
      </c>
      <c r="V3618" s="167" t="s">
        <v>7885</v>
      </c>
      <c r="W3618" s="167" t="s">
        <v>7886</v>
      </c>
      <c r="X3618" s="170" t="s">
        <v>159</v>
      </c>
      <c r="Y3618" s="171" t="s">
        <v>404</v>
      </c>
      <c r="Z3618" s="167" t="s">
        <v>1986</v>
      </c>
      <c r="AA3618" s="176">
        <v>5</v>
      </c>
      <c r="AB3618" s="167" t="s">
        <v>11254</v>
      </c>
      <c r="AC3618" s="176">
        <v>5</v>
      </c>
      <c r="AD3618" s="167" t="s">
        <v>11254</v>
      </c>
      <c r="AE3618" s="176">
        <v>1</v>
      </c>
    </row>
    <row r="3619" spans="1:31">
      <c r="A3619" s="178">
        <v>108312097460</v>
      </c>
      <c r="B3619" s="166">
        <v>46178</v>
      </c>
      <c r="C3619" s="167" t="s">
        <v>3610</v>
      </c>
      <c r="D3619" s="167" t="s">
        <v>3525</v>
      </c>
      <c r="E3619" s="167" t="s">
        <v>3526</v>
      </c>
      <c r="F3619" s="167" t="s">
        <v>3613</v>
      </c>
      <c r="G3619" s="167" t="s">
        <v>3614</v>
      </c>
      <c r="H3619" s="168">
        <v>46178</v>
      </c>
      <c r="I3619" s="167"/>
      <c r="J3619" s="169">
        <v>1</v>
      </c>
      <c r="K3619" s="167" t="s">
        <v>48</v>
      </c>
      <c r="L3619" s="169">
        <v>66</v>
      </c>
      <c r="M3619" s="167" t="s">
        <v>3504</v>
      </c>
      <c r="N3619" s="169">
        <v>1039.26</v>
      </c>
      <c r="O3619" s="167" t="s">
        <v>3505</v>
      </c>
      <c r="P3619" s="167" t="s">
        <v>7887</v>
      </c>
      <c r="Q3619" s="167" t="s">
        <v>3506</v>
      </c>
      <c r="R3619" s="167" t="s">
        <v>7888</v>
      </c>
      <c r="S3619" s="169">
        <v>18</v>
      </c>
      <c r="T3619" s="167"/>
      <c r="U3619" s="169" t="s">
        <v>5421</v>
      </c>
      <c r="V3619" s="167" t="s">
        <v>7889</v>
      </c>
      <c r="W3619" s="167"/>
      <c r="X3619" s="170" t="s">
        <v>3619</v>
      </c>
      <c r="Y3619" s="171" t="s">
        <v>7890</v>
      </c>
      <c r="Z3619" s="167" t="s">
        <v>2047</v>
      </c>
      <c r="AA3619" s="176">
        <v>4</v>
      </c>
      <c r="AB3619" s="167" t="s">
        <v>11254</v>
      </c>
      <c r="AC3619" s="176">
        <v>4</v>
      </c>
      <c r="AD3619" s="167" t="s">
        <v>11254</v>
      </c>
      <c r="AE3619" s="176">
        <v>19600000</v>
      </c>
    </row>
    <row r="3620" spans="1:31">
      <c r="A3620" s="178">
        <v>108312097460</v>
      </c>
      <c r="B3620" s="166">
        <v>46178</v>
      </c>
      <c r="C3620" s="167" t="s">
        <v>3610</v>
      </c>
      <c r="D3620" s="167" t="s">
        <v>3525</v>
      </c>
      <c r="E3620" s="167" t="s">
        <v>3526</v>
      </c>
      <c r="F3620" s="167" t="s">
        <v>3613</v>
      </c>
      <c r="G3620" s="167" t="s">
        <v>3614</v>
      </c>
      <c r="H3620" s="168">
        <v>46178</v>
      </c>
      <c r="I3620" s="167"/>
      <c r="J3620" s="169">
        <v>1</v>
      </c>
      <c r="K3620" s="167" t="s">
        <v>48</v>
      </c>
      <c r="L3620" s="169">
        <v>66</v>
      </c>
      <c r="M3620" s="167" t="s">
        <v>3504</v>
      </c>
      <c r="N3620" s="169">
        <v>1039.26</v>
      </c>
      <c r="O3620" s="167" t="s">
        <v>3505</v>
      </c>
      <c r="P3620" s="167" t="s">
        <v>7887</v>
      </c>
      <c r="Q3620" s="167" t="s">
        <v>3506</v>
      </c>
      <c r="R3620" s="167" t="s">
        <v>7888</v>
      </c>
      <c r="S3620" s="169">
        <v>17</v>
      </c>
      <c r="T3620" s="167"/>
      <c r="U3620" s="169" t="s">
        <v>3656</v>
      </c>
      <c r="V3620" s="167" t="s">
        <v>7891</v>
      </c>
      <c r="W3620" s="167"/>
      <c r="X3620" s="170" t="s">
        <v>3619</v>
      </c>
      <c r="Y3620" s="171" t="s">
        <v>7890</v>
      </c>
      <c r="Z3620" s="167" t="s">
        <v>2047</v>
      </c>
      <c r="AA3620" s="176">
        <v>200</v>
      </c>
      <c r="AB3620" s="167" t="s">
        <v>11255</v>
      </c>
      <c r="AC3620" s="176">
        <v>460</v>
      </c>
      <c r="AD3620" s="167" t="s">
        <v>11256</v>
      </c>
      <c r="AE3620" s="176">
        <v>18000000</v>
      </c>
    </row>
    <row r="3621" spans="1:31">
      <c r="A3621" s="178">
        <v>108312097460</v>
      </c>
      <c r="B3621" s="166">
        <v>46178</v>
      </c>
      <c r="C3621" s="167" t="s">
        <v>3610</v>
      </c>
      <c r="D3621" s="167" t="s">
        <v>3525</v>
      </c>
      <c r="E3621" s="167" t="s">
        <v>3526</v>
      </c>
      <c r="F3621" s="167" t="s">
        <v>3613</v>
      </c>
      <c r="G3621" s="167" t="s">
        <v>3614</v>
      </c>
      <c r="H3621" s="168">
        <v>46178</v>
      </c>
      <c r="I3621" s="167"/>
      <c r="J3621" s="169">
        <v>1</v>
      </c>
      <c r="K3621" s="167" t="s">
        <v>48</v>
      </c>
      <c r="L3621" s="169">
        <v>66</v>
      </c>
      <c r="M3621" s="167" t="s">
        <v>3504</v>
      </c>
      <c r="N3621" s="169">
        <v>1039.26</v>
      </c>
      <c r="O3621" s="167" t="s">
        <v>3505</v>
      </c>
      <c r="P3621" s="167" t="s">
        <v>7887</v>
      </c>
      <c r="Q3621" s="167" t="s">
        <v>3506</v>
      </c>
      <c r="R3621" s="167" t="s">
        <v>7888</v>
      </c>
      <c r="S3621" s="169">
        <v>16</v>
      </c>
      <c r="T3621" s="167"/>
      <c r="U3621" s="169" t="s">
        <v>3648</v>
      </c>
      <c r="V3621" s="167" t="s">
        <v>7892</v>
      </c>
      <c r="W3621" s="167"/>
      <c r="X3621" s="170" t="s">
        <v>3619</v>
      </c>
      <c r="Y3621" s="171" t="s">
        <v>7890</v>
      </c>
      <c r="Z3621" s="167" t="s">
        <v>2047</v>
      </c>
      <c r="AA3621" s="176">
        <v>10</v>
      </c>
      <c r="AB3621" s="167" t="s">
        <v>11256</v>
      </c>
      <c r="AC3621" s="176">
        <v>10</v>
      </c>
      <c r="AD3621" s="167" t="s">
        <v>11256</v>
      </c>
      <c r="AE3621" s="176">
        <v>1150000</v>
      </c>
    </row>
    <row r="3622" spans="1:31">
      <c r="A3622" s="178">
        <v>108312097460</v>
      </c>
      <c r="B3622" s="166">
        <v>46178</v>
      </c>
      <c r="C3622" s="167" t="s">
        <v>3610</v>
      </c>
      <c r="D3622" s="167" t="s">
        <v>3525</v>
      </c>
      <c r="E3622" s="167" t="s">
        <v>3526</v>
      </c>
      <c r="F3622" s="167" t="s">
        <v>3613</v>
      </c>
      <c r="G3622" s="167" t="s">
        <v>3614</v>
      </c>
      <c r="H3622" s="168">
        <v>46178</v>
      </c>
      <c r="I3622" s="167"/>
      <c r="J3622" s="169">
        <v>1</v>
      </c>
      <c r="K3622" s="167" t="s">
        <v>48</v>
      </c>
      <c r="L3622" s="169">
        <v>66</v>
      </c>
      <c r="M3622" s="167" t="s">
        <v>3504</v>
      </c>
      <c r="N3622" s="169">
        <v>1039.26</v>
      </c>
      <c r="O3622" s="167" t="s">
        <v>3505</v>
      </c>
      <c r="P3622" s="167" t="s">
        <v>7887</v>
      </c>
      <c r="Q3622" s="167" t="s">
        <v>3506</v>
      </c>
      <c r="R3622" s="167" t="s">
        <v>7888</v>
      </c>
      <c r="S3622" s="169">
        <v>15</v>
      </c>
      <c r="T3622" s="167"/>
      <c r="U3622" s="169" t="s">
        <v>7893</v>
      </c>
      <c r="V3622" s="167" t="s">
        <v>7894</v>
      </c>
      <c r="W3622" s="167"/>
      <c r="X3622" s="170" t="s">
        <v>3619</v>
      </c>
      <c r="Y3622" s="171" t="s">
        <v>7890</v>
      </c>
      <c r="Z3622" s="167" t="s">
        <v>2047</v>
      </c>
      <c r="AA3622" s="176">
        <v>10</v>
      </c>
      <c r="AB3622" s="167" t="s">
        <v>11254</v>
      </c>
      <c r="AC3622" s="176">
        <v>10</v>
      </c>
      <c r="AD3622" s="167" t="s">
        <v>11254</v>
      </c>
      <c r="AE3622" s="176">
        <v>2300000</v>
      </c>
    </row>
    <row r="3623" spans="1:31">
      <c r="A3623" s="178">
        <v>108312097460</v>
      </c>
      <c r="B3623" s="166">
        <v>46178</v>
      </c>
      <c r="C3623" s="167" t="s">
        <v>3610</v>
      </c>
      <c r="D3623" s="167" t="s">
        <v>3525</v>
      </c>
      <c r="E3623" s="167" t="s">
        <v>3526</v>
      </c>
      <c r="F3623" s="167" t="s">
        <v>3613</v>
      </c>
      <c r="G3623" s="167" t="s">
        <v>3614</v>
      </c>
      <c r="H3623" s="168">
        <v>46178</v>
      </c>
      <c r="I3623" s="167"/>
      <c r="J3623" s="169">
        <v>1</v>
      </c>
      <c r="K3623" s="167" t="s">
        <v>48</v>
      </c>
      <c r="L3623" s="169">
        <v>66</v>
      </c>
      <c r="M3623" s="167" t="s">
        <v>3504</v>
      </c>
      <c r="N3623" s="169">
        <v>1039.26</v>
      </c>
      <c r="O3623" s="167" t="s">
        <v>3505</v>
      </c>
      <c r="P3623" s="167" t="s">
        <v>7887</v>
      </c>
      <c r="Q3623" s="167" t="s">
        <v>3506</v>
      </c>
      <c r="R3623" s="167" t="s">
        <v>7888</v>
      </c>
      <c r="S3623" s="169">
        <v>14</v>
      </c>
      <c r="T3623" s="167"/>
      <c r="U3623" s="169" t="s">
        <v>7895</v>
      </c>
      <c r="V3623" s="167" t="s">
        <v>7896</v>
      </c>
      <c r="W3623" s="167"/>
      <c r="X3623" s="170" t="s">
        <v>3619</v>
      </c>
      <c r="Y3623" s="171" t="s">
        <v>7890</v>
      </c>
      <c r="Z3623" s="167" t="s">
        <v>2047</v>
      </c>
      <c r="AA3623" s="176">
        <v>10</v>
      </c>
      <c r="AB3623" s="167" t="s">
        <v>11258</v>
      </c>
      <c r="AC3623" s="176">
        <v>3</v>
      </c>
      <c r="AD3623" s="167" t="s">
        <v>11256</v>
      </c>
      <c r="AE3623" s="176">
        <v>1160000</v>
      </c>
    </row>
    <row r="3624" spans="1:31">
      <c r="A3624" s="178">
        <v>108312097460</v>
      </c>
      <c r="B3624" s="166">
        <v>46178</v>
      </c>
      <c r="C3624" s="167" t="s">
        <v>3610</v>
      </c>
      <c r="D3624" s="167" t="s">
        <v>3525</v>
      </c>
      <c r="E3624" s="167" t="s">
        <v>3526</v>
      </c>
      <c r="F3624" s="167" t="s">
        <v>3613</v>
      </c>
      <c r="G3624" s="167" t="s">
        <v>3614</v>
      </c>
      <c r="H3624" s="168">
        <v>46178</v>
      </c>
      <c r="I3624" s="167"/>
      <c r="J3624" s="169">
        <v>1</v>
      </c>
      <c r="K3624" s="167" t="s">
        <v>48</v>
      </c>
      <c r="L3624" s="169">
        <v>66</v>
      </c>
      <c r="M3624" s="167" t="s">
        <v>3504</v>
      </c>
      <c r="N3624" s="169">
        <v>1039.26</v>
      </c>
      <c r="O3624" s="167" t="s">
        <v>3505</v>
      </c>
      <c r="P3624" s="167" t="s">
        <v>7887</v>
      </c>
      <c r="Q3624" s="167" t="s">
        <v>3506</v>
      </c>
      <c r="R3624" s="167" t="s">
        <v>7888</v>
      </c>
      <c r="S3624" s="169">
        <v>13</v>
      </c>
      <c r="T3624" s="167"/>
      <c r="U3624" s="169" t="s">
        <v>7897</v>
      </c>
      <c r="V3624" s="167" t="s">
        <v>7898</v>
      </c>
      <c r="W3624" s="167"/>
      <c r="X3624" s="170" t="s">
        <v>3619</v>
      </c>
      <c r="Y3624" s="171" t="s">
        <v>7890</v>
      </c>
      <c r="Z3624" s="167" t="s">
        <v>2047</v>
      </c>
      <c r="AA3624" s="176">
        <v>5</v>
      </c>
      <c r="AB3624" s="167" t="s">
        <v>11254</v>
      </c>
      <c r="AC3624" s="176">
        <v>5</v>
      </c>
      <c r="AD3624" s="167" t="s">
        <v>11254</v>
      </c>
      <c r="AE3624" s="176">
        <v>575000</v>
      </c>
    </row>
    <row r="3625" spans="1:31">
      <c r="A3625" s="178">
        <v>108312097460</v>
      </c>
      <c r="B3625" s="166">
        <v>46178</v>
      </c>
      <c r="C3625" s="167" t="s">
        <v>3610</v>
      </c>
      <c r="D3625" s="167" t="s">
        <v>3525</v>
      </c>
      <c r="E3625" s="167" t="s">
        <v>3526</v>
      </c>
      <c r="F3625" s="167" t="s">
        <v>3613</v>
      </c>
      <c r="G3625" s="167" t="s">
        <v>3614</v>
      </c>
      <c r="H3625" s="168">
        <v>46178</v>
      </c>
      <c r="I3625" s="167"/>
      <c r="J3625" s="169">
        <v>1</v>
      </c>
      <c r="K3625" s="167" t="s">
        <v>48</v>
      </c>
      <c r="L3625" s="169">
        <v>66</v>
      </c>
      <c r="M3625" s="167" t="s">
        <v>3504</v>
      </c>
      <c r="N3625" s="169">
        <v>1039.26</v>
      </c>
      <c r="O3625" s="167" t="s">
        <v>3505</v>
      </c>
      <c r="P3625" s="167" t="s">
        <v>7887</v>
      </c>
      <c r="Q3625" s="167" t="s">
        <v>3506</v>
      </c>
      <c r="R3625" s="167" t="s">
        <v>7888</v>
      </c>
      <c r="S3625" s="169">
        <v>12</v>
      </c>
      <c r="T3625" s="167"/>
      <c r="U3625" s="169" t="s">
        <v>7899</v>
      </c>
      <c r="V3625" s="167" t="s">
        <v>7900</v>
      </c>
      <c r="W3625" s="167"/>
      <c r="X3625" s="170" t="s">
        <v>3619</v>
      </c>
      <c r="Y3625" s="171" t="s">
        <v>7890</v>
      </c>
      <c r="Z3625" s="167" t="s">
        <v>2047</v>
      </c>
      <c r="AA3625" s="176">
        <v>1</v>
      </c>
      <c r="AB3625" s="167" t="s">
        <v>11255</v>
      </c>
      <c r="AC3625" s="176">
        <v>2</v>
      </c>
      <c r="AD3625" s="167" t="s">
        <v>11256</v>
      </c>
      <c r="AE3625" s="176">
        <v>280000</v>
      </c>
    </row>
    <row r="3626" spans="1:31">
      <c r="A3626" s="178">
        <v>108312097460</v>
      </c>
      <c r="B3626" s="166">
        <v>46178</v>
      </c>
      <c r="C3626" s="167" t="s">
        <v>3610</v>
      </c>
      <c r="D3626" s="167" t="s">
        <v>3525</v>
      </c>
      <c r="E3626" s="167" t="s">
        <v>3526</v>
      </c>
      <c r="F3626" s="167" t="s">
        <v>3613</v>
      </c>
      <c r="G3626" s="167" t="s">
        <v>3614</v>
      </c>
      <c r="H3626" s="168">
        <v>46178</v>
      </c>
      <c r="I3626" s="167"/>
      <c r="J3626" s="169">
        <v>1</v>
      </c>
      <c r="K3626" s="167" t="s">
        <v>48</v>
      </c>
      <c r="L3626" s="169">
        <v>66</v>
      </c>
      <c r="M3626" s="167" t="s">
        <v>3504</v>
      </c>
      <c r="N3626" s="169">
        <v>1039.26</v>
      </c>
      <c r="O3626" s="167" t="s">
        <v>3505</v>
      </c>
      <c r="P3626" s="167" t="s">
        <v>7887</v>
      </c>
      <c r="Q3626" s="167" t="s">
        <v>3506</v>
      </c>
      <c r="R3626" s="167" t="s">
        <v>7888</v>
      </c>
      <c r="S3626" s="169">
        <v>11</v>
      </c>
      <c r="T3626" s="167"/>
      <c r="U3626" s="169" t="s">
        <v>3667</v>
      </c>
      <c r="V3626" s="167" t="s">
        <v>7901</v>
      </c>
      <c r="W3626" s="167"/>
      <c r="X3626" s="170" t="s">
        <v>3619</v>
      </c>
      <c r="Y3626" s="171" t="s">
        <v>7890</v>
      </c>
      <c r="Z3626" s="167" t="s">
        <v>2047</v>
      </c>
      <c r="AA3626" s="176">
        <v>50</v>
      </c>
      <c r="AB3626" s="167" t="s">
        <v>11255</v>
      </c>
      <c r="AC3626" s="176">
        <v>40</v>
      </c>
      <c r="AD3626" s="167" t="s">
        <v>11256</v>
      </c>
      <c r="AE3626" s="176">
        <v>7000000</v>
      </c>
    </row>
    <row r="3627" spans="1:31">
      <c r="A3627" s="178">
        <v>108312097460</v>
      </c>
      <c r="B3627" s="166">
        <v>46178</v>
      </c>
      <c r="C3627" s="167" t="s">
        <v>3610</v>
      </c>
      <c r="D3627" s="167" t="s">
        <v>3525</v>
      </c>
      <c r="E3627" s="167" t="s">
        <v>3526</v>
      </c>
      <c r="F3627" s="167" t="s">
        <v>3613</v>
      </c>
      <c r="G3627" s="167" t="s">
        <v>3614</v>
      </c>
      <c r="H3627" s="168">
        <v>46178</v>
      </c>
      <c r="I3627" s="167"/>
      <c r="J3627" s="169">
        <v>1</v>
      </c>
      <c r="K3627" s="167" t="s">
        <v>48</v>
      </c>
      <c r="L3627" s="169">
        <v>66</v>
      </c>
      <c r="M3627" s="167" t="s">
        <v>3504</v>
      </c>
      <c r="N3627" s="169">
        <v>1039.26</v>
      </c>
      <c r="O3627" s="167" t="s">
        <v>3505</v>
      </c>
      <c r="P3627" s="167" t="s">
        <v>7887</v>
      </c>
      <c r="Q3627" s="167" t="s">
        <v>3506</v>
      </c>
      <c r="R3627" s="167" t="s">
        <v>7888</v>
      </c>
      <c r="S3627" s="169">
        <v>10</v>
      </c>
      <c r="T3627" s="167"/>
      <c r="U3627" s="169" t="s">
        <v>3662</v>
      </c>
      <c r="V3627" s="167" t="s">
        <v>7902</v>
      </c>
      <c r="W3627" s="167"/>
      <c r="X3627" s="170" t="s">
        <v>3619</v>
      </c>
      <c r="Y3627" s="171" t="s">
        <v>7890</v>
      </c>
      <c r="Z3627" s="167" t="s">
        <v>2047</v>
      </c>
      <c r="AA3627" s="176">
        <v>2000</v>
      </c>
      <c r="AB3627" s="167" t="s">
        <v>11257</v>
      </c>
      <c r="AC3627" s="176">
        <v>2000</v>
      </c>
      <c r="AD3627" s="167" t="s">
        <v>11257</v>
      </c>
      <c r="AE3627" s="176">
        <v>9400000</v>
      </c>
    </row>
    <row r="3628" spans="1:31">
      <c r="A3628" s="178">
        <v>108312097460</v>
      </c>
      <c r="B3628" s="166">
        <v>46178</v>
      </c>
      <c r="C3628" s="167" t="s">
        <v>3610</v>
      </c>
      <c r="D3628" s="167" t="s">
        <v>3525</v>
      </c>
      <c r="E3628" s="167" t="s">
        <v>3526</v>
      </c>
      <c r="F3628" s="167" t="s">
        <v>3613</v>
      </c>
      <c r="G3628" s="167" t="s">
        <v>3614</v>
      </c>
      <c r="H3628" s="168">
        <v>46178</v>
      </c>
      <c r="I3628" s="167"/>
      <c r="J3628" s="169">
        <v>1</v>
      </c>
      <c r="K3628" s="167" t="s">
        <v>48</v>
      </c>
      <c r="L3628" s="169">
        <v>66</v>
      </c>
      <c r="M3628" s="167" t="s">
        <v>3504</v>
      </c>
      <c r="N3628" s="169">
        <v>1039.26</v>
      </c>
      <c r="O3628" s="167" t="s">
        <v>3505</v>
      </c>
      <c r="P3628" s="167" t="s">
        <v>7887</v>
      </c>
      <c r="Q3628" s="167" t="s">
        <v>3506</v>
      </c>
      <c r="R3628" s="167" t="s">
        <v>7888</v>
      </c>
      <c r="S3628" s="169">
        <v>9</v>
      </c>
      <c r="T3628" s="167"/>
      <c r="U3628" s="169" t="s">
        <v>3660</v>
      </c>
      <c r="V3628" s="167" t="s">
        <v>7903</v>
      </c>
      <c r="W3628" s="167"/>
      <c r="X3628" s="170" t="s">
        <v>3619</v>
      </c>
      <c r="Y3628" s="171" t="s">
        <v>7890</v>
      </c>
      <c r="Z3628" s="167" t="s">
        <v>2047</v>
      </c>
      <c r="AA3628" s="176">
        <v>50</v>
      </c>
      <c r="AB3628" s="167" t="s">
        <v>11255</v>
      </c>
      <c r="AC3628" s="176">
        <v>180</v>
      </c>
      <c r="AD3628" s="167" t="s">
        <v>11256</v>
      </c>
      <c r="AE3628" s="176">
        <v>15500000</v>
      </c>
    </row>
    <row r="3629" spans="1:31">
      <c r="A3629" s="178">
        <v>108312097460</v>
      </c>
      <c r="B3629" s="166">
        <v>46178</v>
      </c>
      <c r="C3629" s="167" t="s">
        <v>3610</v>
      </c>
      <c r="D3629" s="167" t="s">
        <v>3525</v>
      </c>
      <c r="E3629" s="167" t="s">
        <v>3526</v>
      </c>
      <c r="F3629" s="167" t="s">
        <v>3613</v>
      </c>
      <c r="G3629" s="167" t="s">
        <v>3614</v>
      </c>
      <c r="H3629" s="168">
        <v>46178</v>
      </c>
      <c r="I3629" s="167"/>
      <c r="J3629" s="169">
        <v>1</v>
      </c>
      <c r="K3629" s="167" t="s">
        <v>48</v>
      </c>
      <c r="L3629" s="169">
        <v>66</v>
      </c>
      <c r="M3629" s="167" t="s">
        <v>3504</v>
      </c>
      <c r="N3629" s="169">
        <v>1039.26</v>
      </c>
      <c r="O3629" s="167" t="s">
        <v>3505</v>
      </c>
      <c r="P3629" s="167" t="s">
        <v>7887</v>
      </c>
      <c r="Q3629" s="167" t="s">
        <v>3506</v>
      </c>
      <c r="R3629" s="167" t="s">
        <v>7888</v>
      </c>
      <c r="S3629" s="169">
        <v>8</v>
      </c>
      <c r="T3629" s="167"/>
      <c r="U3629" s="169" t="s">
        <v>3648</v>
      </c>
      <c r="V3629" s="167" t="s">
        <v>7904</v>
      </c>
      <c r="W3629" s="167"/>
      <c r="X3629" s="170" t="s">
        <v>3619</v>
      </c>
      <c r="Y3629" s="171" t="s">
        <v>7890</v>
      </c>
      <c r="Z3629" s="167" t="s">
        <v>2047</v>
      </c>
      <c r="AA3629" s="176">
        <v>20</v>
      </c>
      <c r="AB3629" s="167" t="s">
        <v>11259</v>
      </c>
      <c r="AC3629" s="176">
        <v>5000</v>
      </c>
      <c r="AD3629" s="167" t="s">
        <v>11254</v>
      </c>
      <c r="AE3629" s="176">
        <v>660000</v>
      </c>
    </row>
    <row r="3630" spans="1:31">
      <c r="A3630" s="178">
        <v>108312097460</v>
      </c>
      <c r="B3630" s="166">
        <v>46178</v>
      </c>
      <c r="C3630" s="167" t="s">
        <v>3610</v>
      </c>
      <c r="D3630" s="167" t="s">
        <v>3525</v>
      </c>
      <c r="E3630" s="167" t="s">
        <v>3526</v>
      </c>
      <c r="F3630" s="167" t="s">
        <v>3613</v>
      </c>
      <c r="G3630" s="167" t="s">
        <v>3614</v>
      </c>
      <c r="H3630" s="168">
        <v>46178</v>
      </c>
      <c r="I3630" s="167"/>
      <c r="J3630" s="169">
        <v>1</v>
      </c>
      <c r="K3630" s="167" t="s">
        <v>48</v>
      </c>
      <c r="L3630" s="169">
        <v>66</v>
      </c>
      <c r="M3630" s="167" t="s">
        <v>3504</v>
      </c>
      <c r="N3630" s="169">
        <v>1039.26</v>
      </c>
      <c r="O3630" s="167" t="s">
        <v>3505</v>
      </c>
      <c r="P3630" s="167" t="s">
        <v>7887</v>
      </c>
      <c r="Q3630" s="167" t="s">
        <v>3506</v>
      </c>
      <c r="R3630" s="167" t="s">
        <v>7888</v>
      </c>
      <c r="S3630" s="169">
        <v>7</v>
      </c>
      <c r="T3630" s="167"/>
      <c r="U3630" s="169" t="s">
        <v>4087</v>
      </c>
      <c r="V3630" s="167" t="s">
        <v>7905</v>
      </c>
      <c r="W3630" s="167"/>
      <c r="X3630" s="170" t="s">
        <v>3619</v>
      </c>
      <c r="Y3630" s="171" t="s">
        <v>7890</v>
      </c>
      <c r="Z3630" s="167" t="s">
        <v>2047</v>
      </c>
      <c r="AA3630" s="176">
        <v>100</v>
      </c>
      <c r="AB3630" s="167" t="s">
        <v>11255</v>
      </c>
      <c r="AC3630" s="176">
        <v>2</v>
      </c>
      <c r="AD3630" s="167" t="s">
        <v>11256</v>
      </c>
      <c r="AE3630" s="176">
        <v>300000</v>
      </c>
    </row>
    <row r="3631" spans="1:31">
      <c r="A3631" s="178">
        <v>108312097460</v>
      </c>
      <c r="B3631" s="166">
        <v>46178</v>
      </c>
      <c r="C3631" s="167" t="s">
        <v>3610</v>
      </c>
      <c r="D3631" s="167" t="s">
        <v>3525</v>
      </c>
      <c r="E3631" s="167" t="s">
        <v>3526</v>
      </c>
      <c r="F3631" s="167" t="s">
        <v>3613</v>
      </c>
      <c r="G3631" s="167" t="s">
        <v>3614</v>
      </c>
      <c r="H3631" s="168">
        <v>46178</v>
      </c>
      <c r="I3631" s="167"/>
      <c r="J3631" s="169">
        <v>1</v>
      </c>
      <c r="K3631" s="167" t="s">
        <v>48</v>
      </c>
      <c r="L3631" s="169">
        <v>66</v>
      </c>
      <c r="M3631" s="167" t="s">
        <v>3504</v>
      </c>
      <c r="N3631" s="169">
        <v>1039.26</v>
      </c>
      <c r="O3631" s="167" t="s">
        <v>3505</v>
      </c>
      <c r="P3631" s="167" t="s">
        <v>7887</v>
      </c>
      <c r="Q3631" s="167" t="s">
        <v>3506</v>
      </c>
      <c r="R3631" s="167" t="s">
        <v>7888</v>
      </c>
      <c r="S3631" s="169">
        <v>6</v>
      </c>
      <c r="T3631" s="167"/>
      <c r="U3631" s="169" t="s">
        <v>7906</v>
      </c>
      <c r="V3631" s="167" t="s">
        <v>7907</v>
      </c>
      <c r="W3631" s="167"/>
      <c r="X3631" s="170" t="s">
        <v>3619</v>
      </c>
      <c r="Y3631" s="171" t="s">
        <v>7890</v>
      </c>
      <c r="Z3631" s="167" t="s">
        <v>2047</v>
      </c>
      <c r="AA3631" s="176">
        <v>20</v>
      </c>
      <c r="AB3631" s="167" t="s">
        <v>11254</v>
      </c>
      <c r="AC3631" s="176">
        <v>24</v>
      </c>
      <c r="AD3631" s="167" t="s">
        <v>11256</v>
      </c>
      <c r="AE3631" s="176">
        <v>6600000</v>
      </c>
    </row>
    <row r="3632" spans="1:31">
      <c r="A3632" s="178">
        <v>108312097460</v>
      </c>
      <c r="B3632" s="166">
        <v>46178</v>
      </c>
      <c r="C3632" s="167" t="s">
        <v>3610</v>
      </c>
      <c r="D3632" s="167" t="s">
        <v>3525</v>
      </c>
      <c r="E3632" s="167" t="s">
        <v>3526</v>
      </c>
      <c r="F3632" s="167" t="s">
        <v>3613</v>
      </c>
      <c r="G3632" s="167" t="s">
        <v>3614</v>
      </c>
      <c r="H3632" s="168">
        <v>46178</v>
      </c>
      <c r="I3632" s="167"/>
      <c r="J3632" s="169">
        <v>1</v>
      </c>
      <c r="K3632" s="167" t="s">
        <v>48</v>
      </c>
      <c r="L3632" s="169">
        <v>66</v>
      </c>
      <c r="M3632" s="167" t="s">
        <v>3504</v>
      </c>
      <c r="N3632" s="169">
        <v>1039.26</v>
      </c>
      <c r="O3632" s="167" t="s">
        <v>3505</v>
      </c>
      <c r="P3632" s="167" t="s">
        <v>7887</v>
      </c>
      <c r="Q3632" s="167" t="s">
        <v>3506</v>
      </c>
      <c r="R3632" s="167" t="s">
        <v>7888</v>
      </c>
      <c r="S3632" s="169">
        <v>5</v>
      </c>
      <c r="T3632" s="167"/>
      <c r="U3632" s="169" t="s">
        <v>7908</v>
      </c>
      <c r="V3632" s="167" t="s">
        <v>7909</v>
      </c>
      <c r="W3632" s="167"/>
      <c r="X3632" s="170" t="s">
        <v>3619</v>
      </c>
      <c r="Y3632" s="171" t="s">
        <v>7890</v>
      </c>
      <c r="Z3632" s="167" t="s">
        <v>2047</v>
      </c>
      <c r="AA3632" s="176">
        <v>20</v>
      </c>
      <c r="AB3632" s="167" t="s">
        <v>11254</v>
      </c>
      <c r="AC3632" s="176">
        <v>20</v>
      </c>
      <c r="AD3632" s="167" t="s">
        <v>11254</v>
      </c>
      <c r="AE3632" s="176">
        <v>200000</v>
      </c>
    </row>
    <row r="3633" spans="1:31">
      <c r="A3633" s="178">
        <v>108312097460</v>
      </c>
      <c r="B3633" s="166">
        <v>46178</v>
      </c>
      <c r="C3633" s="167" t="s">
        <v>3610</v>
      </c>
      <c r="D3633" s="167" t="s">
        <v>3525</v>
      </c>
      <c r="E3633" s="167" t="s">
        <v>3526</v>
      </c>
      <c r="F3633" s="167" t="s">
        <v>3613</v>
      </c>
      <c r="G3633" s="167" t="s">
        <v>3614</v>
      </c>
      <c r="H3633" s="168">
        <v>46178</v>
      </c>
      <c r="I3633" s="167"/>
      <c r="J3633" s="169">
        <v>1</v>
      </c>
      <c r="K3633" s="167" t="s">
        <v>48</v>
      </c>
      <c r="L3633" s="169">
        <v>66</v>
      </c>
      <c r="M3633" s="167" t="s">
        <v>3504</v>
      </c>
      <c r="N3633" s="169">
        <v>1039.26</v>
      </c>
      <c r="O3633" s="167" t="s">
        <v>3505</v>
      </c>
      <c r="P3633" s="167" t="s">
        <v>7887</v>
      </c>
      <c r="Q3633" s="167" t="s">
        <v>3506</v>
      </c>
      <c r="R3633" s="167" t="s">
        <v>7888</v>
      </c>
      <c r="S3633" s="169">
        <v>4</v>
      </c>
      <c r="T3633" s="167"/>
      <c r="U3633" s="169" t="s">
        <v>7910</v>
      </c>
      <c r="V3633" s="167" t="s">
        <v>7911</v>
      </c>
      <c r="W3633" s="167"/>
      <c r="X3633" s="170" t="s">
        <v>3619</v>
      </c>
      <c r="Y3633" s="171" t="s">
        <v>7890</v>
      </c>
      <c r="Z3633" s="167" t="s">
        <v>2047</v>
      </c>
      <c r="AA3633" s="176">
        <v>30</v>
      </c>
      <c r="AB3633" s="167" t="s">
        <v>11254</v>
      </c>
      <c r="AC3633" s="176">
        <v>30</v>
      </c>
      <c r="AD3633" s="167" t="s">
        <v>11254</v>
      </c>
      <c r="AE3633" s="176">
        <v>16200000</v>
      </c>
    </row>
    <row r="3634" spans="1:31">
      <c r="A3634" s="178">
        <v>108312097460</v>
      </c>
      <c r="B3634" s="166">
        <v>46178</v>
      </c>
      <c r="C3634" s="167" t="s">
        <v>3610</v>
      </c>
      <c r="D3634" s="167" t="s">
        <v>3525</v>
      </c>
      <c r="E3634" s="167" t="s">
        <v>3526</v>
      </c>
      <c r="F3634" s="167" t="s">
        <v>3613</v>
      </c>
      <c r="G3634" s="167" t="s">
        <v>3614</v>
      </c>
      <c r="H3634" s="168">
        <v>46178</v>
      </c>
      <c r="I3634" s="167"/>
      <c r="J3634" s="169">
        <v>1</v>
      </c>
      <c r="K3634" s="167" t="s">
        <v>48</v>
      </c>
      <c r="L3634" s="169">
        <v>66</v>
      </c>
      <c r="M3634" s="167" t="s">
        <v>3504</v>
      </c>
      <c r="N3634" s="169">
        <v>1039.26</v>
      </c>
      <c r="O3634" s="167" t="s">
        <v>3505</v>
      </c>
      <c r="P3634" s="167" t="s">
        <v>7887</v>
      </c>
      <c r="Q3634" s="167" t="s">
        <v>3506</v>
      </c>
      <c r="R3634" s="167" t="s">
        <v>7888</v>
      </c>
      <c r="S3634" s="169">
        <v>3</v>
      </c>
      <c r="T3634" s="167"/>
      <c r="U3634" s="169" t="s">
        <v>7422</v>
      </c>
      <c r="V3634" s="167" t="s">
        <v>7912</v>
      </c>
      <c r="W3634" s="167"/>
      <c r="X3634" s="170" t="s">
        <v>3619</v>
      </c>
      <c r="Y3634" s="171" t="s">
        <v>7890</v>
      </c>
      <c r="Z3634" s="167" t="s">
        <v>2047</v>
      </c>
      <c r="AA3634" s="176">
        <v>4</v>
      </c>
      <c r="AB3634" s="167" t="s">
        <v>11254</v>
      </c>
      <c r="AC3634" s="176">
        <v>4</v>
      </c>
      <c r="AD3634" s="167" t="s">
        <v>11254</v>
      </c>
      <c r="AE3634" s="176">
        <v>3520000</v>
      </c>
    </row>
    <row r="3635" spans="1:31">
      <c r="A3635" s="178">
        <v>108312097460</v>
      </c>
      <c r="B3635" s="166">
        <v>46178</v>
      </c>
      <c r="C3635" s="167" t="s">
        <v>3610</v>
      </c>
      <c r="D3635" s="167" t="s">
        <v>3525</v>
      </c>
      <c r="E3635" s="167" t="s">
        <v>3526</v>
      </c>
      <c r="F3635" s="167" t="s">
        <v>3613</v>
      </c>
      <c r="G3635" s="167" t="s">
        <v>3614</v>
      </c>
      <c r="H3635" s="168">
        <v>46178</v>
      </c>
      <c r="I3635" s="167"/>
      <c r="J3635" s="169">
        <v>1</v>
      </c>
      <c r="K3635" s="167" t="s">
        <v>48</v>
      </c>
      <c r="L3635" s="169">
        <v>66</v>
      </c>
      <c r="M3635" s="167" t="s">
        <v>3504</v>
      </c>
      <c r="N3635" s="169">
        <v>1039.26</v>
      </c>
      <c r="O3635" s="167" t="s">
        <v>3505</v>
      </c>
      <c r="P3635" s="167" t="s">
        <v>7887</v>
      </c>
      <c r="Q3635" s="167" t="s">
        <v>3506</v>
      </c>
      <c r="R3635" s="167" t="s">
        <v>7888</v>
      </c>
      <c r="S3635" s="169">
        <v>2</v>
      </c>
      <c r="T3635" s="167"/>
      <c r="U3635" s="169" t="s">
        <v>3989</v>
      </c>
      <c r="V3635" s="167" t="s">
        <v>7913</v>
      </c>
      <c r="W3635" s="167"/>
      <c r="X3635" s="170" t="s">
        <v>3619</v>
      </c>
      <c r="Y3635" s="171" t="s">
        <v>7890</v>
      </c>
      <c r="Z3635" s="167" t="s">
        <v>2047</v>
      </c>
      <c r="AA3635" s="176">
        <v>10</v>
      </c>
      <c r="AB3635" s="167" t="s">
        <v>11255</v>
      </c>
      <c r="AC3635" s="176">
        <v>0.36</v>
      </c>
      <c r="AD3635" s="167" t="s">
        <v>11256</v>
      </c>
      <c r="AE3635" s="176">
        <v>375000</v>
      </c>
    </row>
    <row r="3636" spans="1:31">
      <c r="A3636" s="178">
        <v>108312097460</v>
      </c>
      <c r="B3636" s="166">
        <v>46178</v>
      </c>
      <c r="C3636" s="167" t="s">
        <v>3610</v>
      </c>
      <c r="D3636" s="167" t="s">
        <v>3525</v>
      </c>
      <c r="E3636" s="167" t="s">
        <v>3526</v>
      </c>
      <c r="F3636" s="167" t="s">
        <v>3613</v>
      </c>
      <c r="G3636" s="167" t="s">
        <v>3614</v>
      </c>
      <c r="H3636" s="168">
        <v>46178</v>
      </c>
      <c r="I3636" s="167"/>
      <c r="J3636" s="169">
        <v>1</v>
      </c>
      <c r="K3636" s="167" t="s">
        <v>48</v>
      </c>
      <c r="L3636" s="169">
        <v>66</v>
      </c>
      <c r="M3636" s="167" t="s">
        <v>3504</v>
      </c>
      <c r="N3636" s="169">
        <v>1039.26</v>
      </c>
      <c r="O3636" s="167" t="s">
        <v>3505</v>
      </c>
      <c r="P3636" s="167" t="s">
        <v>7887</v>
      </c>
      <c r="Q3636" s="167" t="s">
        <v>3506</v>
      </c>
      <c r="R3636" s="167" t="s">
        <v>7888</v>
      </c>
      <c r="S3636" s="169">
        <v>1</v>
      </c>
      <c r="T3636" s="167"/>
      <c r="U3636" s="169" t="s">
        <v>3989</v>
      </c>
      <c r="V3636" s="167" t="s">
        <v>7914</v>
      </c>
      <c r="W3636" s="167"/>
      <c r="X3636" s="170" t="s">
        <v>3619</v>
      </c>
      <c r="Y3636" s="171" t="s">
        <v>7890</v>
      </c>
      <c r="Z3636" s="167" t="s">
        <v>2047</v>
      </c>
      <c r="AA3636" s="176">
        <v>400</v>
      </c>
      <c r="AB3636" s="167" t="s">
        <v>11255</v>
      </c>
      <c r="AC3636" s="176">
        <v>188</v>
      </c>
      <c r="AD3636" s="167" t="s">
        <v>11256</v>
      </c>
      <c r="AE3636" s="176">
        <v>42000000</v>
      </c>
    </row>
    <row r="3637" spans="1:31">
      <c r="A3637" s="178">
        <v>108312371900</v>
      </c>
      <c r="B3637" s="166">
        <v>46178</v>
      </c>
      <c r="C3637" s="167" t="s">
        <v>3524</v>
      </c>
      <c r="D3637" s="167" t="s">
        <v>3525</v>
      </c>
      <c r="E3637" s="167" t="s">
        <v>3526</v>
      </c>
      <c r="F3637" s="167" t="s">
        <v>3501</v>
      </c>
      <c r="G3637" s="167" t="s">
        <v>3502</v>
      </c>
      <c r="H3637" s="168">
        <v>46179</v>
      </c>
      <c r="I3637" s="167"/>
      <c r="J3637" s="169">
        <v>26143</v>
      </c>
      <c r="K3637" s="167" t="s">
        <v>55</v>
      </c>
      <c r="L3637" s="169">
        <v>1</v>
      </c>
      <c r="M3637" s="167" t="s">
        <v>3513</v>
      </c>
      <c r="N3637" s="169">
        <v>0.5</v>
      </c>
      <c r="O3637" s="167" t="s">
        <v>3505</v>
      </c>
      <c r="P3637" s="167"/>
      <c r="Q3637" s="167" t="s">
        <v>3514</v>
      </c>
      <c r="R3637" s="167" t="s">
        <v>3528</v>
      </c>
      <c r="S3637" s="169">
        <v>1</v>
      </c>
      <c r="T3637" s="167" t="s">
        <v>3717</v>
      </c>
      <c r="U3637" s="169" t="s">
        <v>3718</v>
      </c>
      <c r="V3637" s="167" t="s">
        <v>7915</v>
      </c>
      <c r="W3637" s="167" t="s">
        <v>7916</v>
      </c>
      <c r="X3637" s="170" t="s">
        <v>3533</v>
      </c>
      <c r="Y3637" s="171" t="s">
        <v>3288</v>
      </c>
      <c r="Z3637" s="167" t="s">
        <v>1131</v>
      </c>
      <c r="AA3637" s="176">
        <v>4000</v>
      </c>
      <c r="AB3637" s="167" t="s">
        <v>11254</v>
      </c>
      <c r="AC3637" s="176">
        <v>4000</v>
      </c>
      <c r="AD3637" s="167" t="s">
        <v>11254</v>
      </c>
      <c r="AE3637" s="176">
        <v>80</v>
      </c>
    </row>
    <row r="3638" spans="1:31">
      <c r="A3638" s="178">
        <v>108313505900</v>
      </c>
      <c r="B3638" s="166">
        <v>46178</v>
      </c>
      <c r="C3638" s="167" t="s">
        <v>3524</v>
      </c>
      <c r="D3638" s="167" t="s">
        <v>3525</v>
      </c>
      <c r="E3638" s="167" t="s">
        <v>3526</v>
      </c>
      <c r="F3638" s="167" t="s">
        <v>3501</v>
      </c>
      <c r="G3638" s="167" t="s">
        <v>3502</v>
      </c>
      <c r="H3638" s="168">
        <v>46179</v>
      </c>
      <c r="I3638" s="167"/>
      <c r="J3638" s="169">
        <v>26143</v>
      </c>
      <c r="K3638" s="167" t="s">
        <v>55</v>
      </c>
      <c r="L3638" s="169">
        <v>1</v>
      </c>
      <c r="M3638" s="167" t="s">
        <v>3513</v>
      </c>
      <c r="N3638" s="169">
        <v>1.8</v>
      </c>
      <c r="O3638" s="167" t="s">
        <v>3505</v>
      </c>
      <c r="P3638" s="167"/>
      <c r="Q3638" s="167" t="s">
        <v>3514</v>
      </c>
      <c r="R3638" s="167" t="s">
        <v>3528</v>
      </c>
      <c r="S3638" s="169">
        <v>2</v>
      </c>
      <c r="T3638" s="167" t="s">
        <v>3529</v>
      </c>
      <c r="U3638" s="169" t="s">
        <v>3530</v>
      </c>
      <c r="V3638" s="167" t="s">
        <v>7917</v>
      </c>
      <c r="W3638" s="167" t="s">
        <v>7918</v>
      </c>
      <c r="X3638" s="170" t="s">
        <v>165</v>
      </c>
      <c r="Y3638" s="171" t="s">
        <v>3289</v>
      </c>
      <c r="Z3638" s="167" t="s">
        <v>1133</v>
      </c>
      <c r="AA3638" s="176">
        <v>3040</v>
      </c>
      <c r="AB3638" s="167" t="s">
        <v>11254</v>
      </c>
      <c r="AC3638" s="176">
        <v>3040</v>
      </c>
      <c r="AD3638" s="167" t="s">
        <v>11254</v>
      </c>
      <c r="AE3638" s="176">
        <v>1231.2</v>
      </c>
    </row>
    <row r="3639" spans="1:31">
      <c r="A3639" s="178">
        <v>108313505900</v>
      </c>
      <c r="B3639" s="166">
        <v>46178</v>
      </c>
      <c r="C3639" s="167" t="s">
        <v>3524</v>
      </c>
      <c r="D3639" s="167" t="s">
        <v>3525</v>
      </c>
      <c r="E3639" s="167" t="s">
        <v>3526</v>
      </c>
      <c r="F3639" s="167" t="s">
        <v>3501</v>
      </c>
      <c r="G3639" s="167" t="s">
        <v>3502</v>
      </c>
      <c r="H3639" s="168">
        <v>46179</v>
      </c>
      <c r="I3639" s="167"/>
      <c r="J3639" s="169">
        <v>26143</v>
      </c>
      <c r="K3639" s="167" t="s">
        <v>55</v>
      </c>
      <c r="L3639" s="169">
        <v>1</v>
      </c>
      <c r="M3639" s="167" t="s">
        <v>3513</v>
      </c>
      <c r="N3639" s="169">
        <v>1.8</v>
      </c>
      <c r="O3639" s="167" t="s">
        <v>3505</v>
      </c>
      <c r="P3639" s="167"/>
      <c r="Q3639" s="167" t="s">
        <v>3514</v>
      </c>
      <c r="R3639" s="167" t="s">
        <v>3528</v>
      </c>
      <c r="S3639" s="169">
        <v>1</v>
      </c>
      <c r="T3639" s="167" t="s">
        <v>3529</v>
      </c>
      <c r="U3639" s="169" t="s">
        <v>3530</v>
      </c>
      <c r="V3639" s="167" t="s">
        <v>7919</v>
      </c>
      <c r="W3639" s="167" t="s">
        <v>7920</v>
      </c>
      <c r="X3639" s="170" t="s">
        <v>165</v>
      </c>
      <c r="Y3639" s="171" t="s">
        <v>3289</v>
      </c>
      <c r="Z3639" s="167" t="s">
        <v>1133</v>
      </c>
      <c r="AA3639" s="176">
        <v>3040</v>
      </c>
      <c r="AB3639" s="167" t="s">
        <v>11254</v>
      </c>
      <c r="AC3639" s="176">
        <v>3040</v>
      </c>
      <c r="AD3639" s="167" t="s">
        <v>11254</v>
      </c>
      <c r="AE3639" s="176">
        <v>3532.48</v>
      </c>
    </row>
    <row r="3640" spans="1:31">
      <c r="A3640" s="178">
        <v>108313525830</v>
      </c>
      <c r="B3640" s="166">
        <v>46178</v>
      </c>
      <c r="C3640" s="167" t="s">
        <v>3524</v>
      </c>
      <c r="D3640" s="167" t="s">
        <v>3525</v>
      </c>
      <c r="E3640" s="167" t="s">
        <v>3526</v>
      </c>
      <c r="F3640" s="167" t="s">
        <v>3501</v>
      </c>
      <c r="G3640" s="167" t="s">
        <v>3502</v>
      </c>
      <c r="H3640" s="168">
        <v>46179</v>
      </c>
      <c r="I3640" s="167"/>
      <c r="J3640" s="169">
        <v>26143</v>
      </c>
      <c r="K3640" s="167" t="s">
        <v>55</v>
      </c>
      <c r="L3640" s="169">
        <v>3</v>
      </c>
      <c r="M3640" s="167" t="s">
        <v>3513</v>
      </c>
      <c r="N3640" s="169">
        <v>32.1</v>
      </c>
      <c r="O3640" s="167" t="s">
        <v>3505</v>
      </c>
      <c r="P3640" s="167"/>
      <c r="Q3640" s="167" t="s">
        <v>3527</v>
      </c>
      <c r="R3640" s="167" t="s">
        <v>3528</v>
      </c>
      <c r="S3640" s="169">
        <v>1</v>
      </c>
      <c r="T3640" s="167" t="s">
        <v>4402</v>
      </c>
      <c r="U3640" s="169" t="s">
        <v>4403</v>
      </c>
      <c r="V3640" s="167" t="s">
        <v>7921</v>
      </c>
      <c r="W3640" s="167" t="s">
        <v>4405</v>
      </c>
      <c r="X3640" s="170" t="s">
        <v>157</v>
      </c>
      <c r="Y3640" s="171" t="s">
        <v>416</v>
      </c>
      <c r="Z3640" s="167" t="s">
        <v>1135</v>
      </c>
      <c r="AA3640" s="176">
        <v>20800</v>
      </c>
      <c r="AB3640" s="167" t="s">
        <v>11254</v>
      </c>
      <c r="AC3640" s="176">
        <v>13.73</v>
      </c>
      <c r="AD3640" s="167" t="s">
        <v>11256</v>
      </c>
      <c r="AE3640" s="176">
        <v>1248</v>
      </c>
    </row>
    <row r="3641" spans="1:31">
      <c r="A3641" s="178">
        <v>108313665610</v>
      </c>
      <c r="B3641" s="166">
        <v>46178</v>
      </c>
      <c r="C3641" s="167" t="s">
        <v>3524</v>
      </c>
      <c r="D3641" s="167" t="s">
        <v>3525</v>
      </c>
      <c r="E3641" s="167" t="s">
        <v>3526</v>
      </c>
      <c r="F3641" s="167" t="s">
        <v>3501</v>
      </c>
      <c r="G3641" s="167" t="s">
        <v>3502</v>
      </c>
      <c r="H3641" s="168">
        <v>46179</v>
      </c>
      <c r="I3641" s="167"/>
      <c r="J3641" s="169">
        <v>26143</v>
      </c>
      <c r="K3641" s="167" t="s">
        <v>55</v>
      </c>
      <c r="L3641" s="169">
        <v>4</v>
      </c>
      <c r="M3641" s="167" t="s">
        <v>3513</v>
      </c>
      <c r="N3641" s="169">
        <v>8.1999999999999993</v>
      </c>
      <c r="O3641" s="167" t="s">
        <v>3505</v>
      </c>
      <c r="P3641" s="167"/>
      <c r="Q3641" s="167" t="s">
        <v>3527</v>
      </c>
      <c r="R3641" s="167" t="s">
        <v>3528</v>
      </c>
      <c r="S3641" s="169">
        <v>4</v>
      </c>
      <c r="T3641" s="167" t="s">
        <v>3529</v>
      </c>
      <c r="U3641" s="169" t="s">
        <v>3530</v>
      </c>
      <c r="V3641" s="167" t="s">
        <v>3950</v>
      </c>
      <c r="W3641" s="167" t="s">
        <v>3951</v>
      </c>
      <c r="X3641" s="170" t="s">
        <v>157</v>
      </c>
      <c r="Y3641" s="171" t="s">
        <v>3290</v>
      </c>
      <c r="Z3641" s="167" t="s">
        <v>1137</v>
      </c>
      <c r="AA3641" s="176">
        <v>12000</v>
      </c>
      <c r="AB3641" s="167" t="s">
        <v>11254</v>
      </c>
      <c r="AC3641" s="176">
        <v>12000</v>
      </c>
      <c r="AD3641" s="167" t="s">
        <v>11254</v>
      </c>
      <c r="AE3641" s="176">
        <v>1080</v>
      </c>
    </row>
    <row r="3642" spans="1:31">
      <c r="A3642" s="178">
        <v>108313665610</v>
      </c>
      <c r="B3642" s="166">
        <v>46178</v>
      </c>
      <c r="C3642" s="167" t="s">
        <v>3524</v>
      </c>
      <c r="D3642" s="167" t="s">
        <v>3525</v>
      </c>
      <c r="E3642" s="167" t="s">
        <v>3526</v>
      </c>
      <c r="F3642" s="167" t="s">
        <v>3501</v>
      </c>
      <c r="G3642" s="167" t="s">
        <v>3502</v>
      </c>
      <c r="H3642" s="168">
        <v>46179</v>
      </c>
      <c r="I3642" s="167"/>
      <c r="J3642" s="169">
        <v>26143</v>
      </c>
      <c r="K3642" s="167" t="s">
        <v>55</v>
      </c>
      <c r="L3642" s="169">
        <v>4</v>
      </c>
      <c r="M3642" s="167" t="s">
        <v>3513</v>
      </c>
      <c r="N3642" s="169">
        <v>8.1999999999999993</v>
      </c>
      <c r="O3642" s="167" t="s">
        <v>3505</v>
      </c>
      <c r="P3642" s="167"/>
      <c r="Q3642" s="167" t="s">
        <v>3527</v>
      </c>
      <c r="R3642" s="167" t="s">
        <v>3528</v>
      </c>
      <c r="S3642" s="169">
        <v>3</v>
      </c>
      <c r="T3642" s="167" t="s">
        <v>3529</v>
      </c>
      <c r="U3642" s="169" t="s">
        <v>3530</v>
      </c>
      <c r="V3642" s="167" t="s">
        <v>5029</v>
      </c>
      <c r="W3642" s="167" t="s">
        <v>5030</v>
      </c>
      <c r="X3642" s="170" t="s">
        <v>157</v>
      </c>
      <c r="Y3642" s="171" t="s">
        <v>3290</v>
      </c>
      <c r="Z3642" s="167" t="s">
        <v>1137</v>
      </c>
      <c r="AA3642" s="176">
        <v>12000</v>
      </c>
      <c r="AB3642" s="167" t="s">
        <v>11254</v>
      </c>
      <c r="AC3642" s="176">
        <v>12000</v>
      </c>
      <c r="AD3642" s="167" t="s">
        <v>11254</v>
      </c>
      <c r="AE3642" s="176">
        <v>5400</v>
      </c>
    </row>
    <row r="3643" spans="1:31">
      <c r="A3643" s="178">
        <v>108313665610</v>
      </c>
      <c r="B3643" s="166">
        <v>46178</v>
      </c>
      <c r="C3643" s="167" t="s">
        <v>3524</v>
      </c>
      <c r="D3643" s="167" t="s">
        <v>3525</v>
      </c>
      <c r="E3643" s="167" t="s">
        <v>3526</v>
      </c>
      <c r="F3643" s="167" t="s">
        <v>3501</v>
      </c>
      <c r="G3643" s="167" t="s">
        <v>3502</v>
      </c>
      <c r="H3643" s="168">
        <v>46179</v>
      </c>
      <c r="I3643" s="167"/>
      <c r="J3643" s="169">
        <v>26143</v>
      </c>
      <c r="K3643" s="167" t="s">
        <v>55</v>
      </c>
      <c r="L3643" s="169">
        <v>4</v>
      </c>
      <c r="M3643" s="167" t="s">
        <v>3513</v>
      </c>
      <c r="N3643" s="169">
        <v>8.1999999999999993</v>
      </c>
      <c r="O3643" s="167" t="s">
        <v>3505</v>
      </c>
      <c r="P3643" s="167"/>
      <c r="Q3643" s="167" t="s">
        <v>3527</v>
      </c>
      <c r="R3643" s="167" t="s">
        <v>3528</v>
      </c>
      <c r="S3643" s="169">
        <v>2</v>
      </c>
      <c r="T3643" s="167" t="s">
        <v>3529</v>
      </c>
      <c r="U3643" s="169" t="s">
        <v>3530</v>
      </c>
      <c r="V3643" s="167" t="s">
        <v>4630</v>
      </c>
      <c r="W3643" s="167" t="s">
        <v>4131</v>
      </c>
      <c r="X3643" s="170" t="s">
        <v>157</v>
      </c>
      <c r="Y3643" s="171" t="s">
        <v>3290</v>
      </c>
      <c r="Z3643" s="167" t="s">
        <v>1137</v>
      </c>
      <c r="AA3643" s="176">
        <v>9000</v>
      </c>
      <c r="AB3643" s="167" t="s">
        <v>11254</v>
      </c>
      <c r="AC3643" s="176">
        <v>9000</v>
      </c>
      <c r="AD3643" s="167" t="s">
        <v>11254</v>
      </c>
      <c r="AE3643" s="176">
        <v>2178</v>
      </c>
    </row>
    <row r="3644" spans="1:31">
      <c r="A3644" s="178">
        <v>108313665610</v>
      </c>
      <c r="B3644" s="166">
        <v>46178</v>
      </c>
      <c r="C3644" s="167" t="s">
        <v>3524</v>
      </c>
      <c r="D3644" s="167" t="s">
        <v>3525</v>
      </c>
      <c r="E3644" s="167" t="s">
        <v>3526</v>
      </c>
      <c r="F3644" s="167" t="s">
        <v>3501</v>
      </c>
      <c r="G3644" s="167" t="s">
        <v>3502</v>
      </c>
      <c r="H3644" s="168">
        <v>46179</v>
      </c>
      <c r="I3644" s="167"/>
      <c r="J3644" s="169">
        <v>26143</v>
      </c>
      <c r="K3644" s="167" t="s">
        <v>55</v>
      </c>
      <c r="L3644" s="169">
        <v>4</v>
      </c>
      <c r="M3644" s="167" t="s">
        <v>3513</v>
      </c>
      <c r="N3644" s="169">
        <v>8.1999999999999993</v>
      </c>
      <c r="O3644" s="167" t="s">
        <v>3505</v>
      </c>
      <c r="P3644" s="167"/>
      <c r="Q3644" s="167" t="s">
        <v>3527</v>
      </c>
      <c r="R3644" s="167" t="s">
        <v>3528</v>
      </c>
      <c r="S3644" s="169">
        <v>1</v>
      </c>
      <c r="T3644" s="167" t="s">
        <v>3529</v>
      </c>
      <c r="U3644" s="169" t="s">
        <v>3530</v>
      </c>
      <c r="V3644" s="167" t="s">
        <v>4630</v>
      </c>
      <c r="W3644" s="167" t="s">
        <v>4131</v>
      </c>
      <c r="X3644" s="170" t="s">
        <v>157</v>
      </c>
      <c r="Y3644" s="171" t="s">
        <v>3290</v>
      </c>
      <c r="Z3644" s="167" t="s">
        <v>1137</v>
      </c>
      <c r="AA3644" s="176">
        <v>9000</v>
      </c>
      <c r="AB3644" s="167" t="s">
        <v>11254</v>
      </c>
      <c r="AC3644" s="176">
        <v>9000</v>
      </c>
      <c r="AD3644" s="167" t="s">
        <v>11254</v>
      </c>
      <c r="AE3644" s="176">
        <v>2178</v>
      </c>
    </row>
    <row r="3645" spans="1:31">
      <c r="A3645" s="178">
        <v>108313713060</v>
      </c>
      <c r="B3645" s="166">
        <v>46178</v>
      </c>
      <c r="C3645" s="167" t="s">
        <v>3524</v>
      </c>
      <c r="D3645" s="167" t="s">
        <v>3525</v>
      </c>
      <c r="E3645" s="167" t="s">
        <v>3526</v>
      </c>
      <c r="F3645" s="167" t="s">
        <v>3501</v>
      </c>
      <c r="G3645" s="167" t="s">
        <v>3502</v>
      </c>
      <c r="H3645" s="168">
        <v>46179</v>
      </c>
      <c r="I3645" s="167" t="s">
        <v>7922</v>
      </c>
      <c r="J3645" s="169">
        <v>26143</v>
      </c>
      <c r="K3645" s="167" t="s">
        <v>55</v>
      </c>
      <c r="L3645" s="169">
        <v>1</v>
      </c>
      <c r="M3645" s="167" t="s">
        <v>3504</v>
      </c>
      <c r="N3645" s="169">
        <v>109</v>
      </c>
      <c r="O3645" s="167" t="s">
        <v>3505</v>
      </c>
      <c r="P3645" s="167"/>
      <c r="Q3645" s="167" t="s">
        <v>3506</v>
      </c>
      <c r="R3645" s="167" t="s">
        <v>3528</v>
      </c>
      <c r="S3645" s="169">
        <v>1</v>
      </c>
      <c r="T3645" s="167" t="s">
        <v>3587</v>
      </c>
      <c r="U3645" s="169" t="s">
        <v>3588</v>
      </c>
      <c r="V3645" s="167" t="s">
        <v>7923</v>
      </c>
      <c r="W3645" s="167" t="s">
        <v>6149</v>
      </c>
      <c r="X3645" s="170" t="s">
        <v>3533</v>
      </c>
      <c r="Y3645" s="171" t="s">
        <v>3291</v>
      </c>
      <c r="Z3645" s="167" t="s">
        <v>1139</v>
      </c>
      <c r="AA3645" s="176">
        <v>2100</v>
      </c>
      <c r="AB3645" s="167" t="s">
        <v>11254</v>
      </c>
      <c r="AC3645" s="176">
        <v>2100</v>
      </c>
      <c r="AD3645" s="167" t="s">
        <v>11254</v>
      </c>
      <c r="AE3645" s="176">
        <v>4935</v>
      </c>
    </row>
    <row r="3646" spans="1:31">
      <c r="A3646" s="178">
        <v>108313744710</v>
      </c>
      <c r="B3646" s="166">
        <v>46178</v>
      </c>
      <c r="C3646" s="167" t="s">
        <v>3524</v>
      </c>
      <c r="D3646" s="167" t="s">
        <v>3525</v>
      </c>
      <c r="E3646" s="167" t="s">
        <v>3526</v>
      </c>
      <c r="F3646" s="167" t="s">
        <v>3501</v>
      </c>
      <c r="G3646" s="167" t="s">
        <v>3502</v>
      </c>
      <c r="H3646" s="168">
        <v>46179</v>
      </c>
      <c r="I3646" s="167"/>
      <c r="J3646" s="169">
        <v>26143</v>
      </c>
      <c r="K3646" s="167" t="s">
        <v>55</v>
      </c>
      <c r="L3646" s="169">
        <v>1</v>
      </c>
      <c r="M3646" s="167" t="s">
        <v>3513</v>
      </c>
      <c r="N3646" s="169">
        <v>3.2</v>
      </c>
      <c r="O3646" s="167" t="s">
        <v>3505</v>
      </c>
      <c r="P3646" s="167"/>
      <c r="Q3646" s="167" t="s">
        <v>3514</v>
      </c>
      <c r="R3646" s="167" t="s">
        <v>3528</v>
      </c>
      <c r="S3646" s="169">
        <v>6</v>
      </c>
      <c r="T3646" s="167" t="s">
        <v>3971</v>
      </c>
      <c r="U3646" s="169" t="s">
        <v>3972</v>
      </c>
      <c r="V3646" s="167" t="s">
        <v>7924</v>
      </c>
      <c r="W3646" s="167" t="s">
        <v>5479</v>
      </c>
      <c r="X3646" s="170" t="s">
        <v>157</v>
      </c>
      <c r="Y3646" s="171" t="s">
        <v>3292</v>
      </c>
      <c r="Z3646" s="167" t="s">
        <v>1141</v>
      </c>
      <c r="AA3646" s="176">
        <v>10000</v>
      </c>
      <c r="AB3646" s="167" t="s">
        <v>11254</v>
      </c>
      <c r="AC3646" s="176">
        <v>10000</v>
      </c>
      <c r="AD3646" s="167" t="s">
        <v>11254</v>
      </c>
      <c r="AE3646" s="176">
        <v>345</v>
      </c>
    </row>
    <row r="3647" spans="1:31">
      <c r="A3647" s="178">
        <v>108313744710</v>
      </c>
      <c r="B3647" s="166">
        <v>46178</v>
      </c>
      <c r="C3647" s="167" t="s">
        <v>3524</v>
      </c>
      <c r="D3647" s="167" t="s">
        <v>3525</v>
      </c>
      <c r="E3647" s="167" t="s">
        <v>3526</v>
      </c>
      <c r="F3647" s="167" t="s">
        <v>3501</v>
      </c>
      <c r="G3647" s="167" t="s">
        <v>3502</v>
      </c>
      <c r="H3647" s="168">
        <v>46179</v>
      </c>
      <c r="I3647" s="167"/>
      <c r="J3647" s="169">
        <v>26143</v>
      </c>
      <c r="K3647" s="167" t="s">
        <v>55</v>
      </c>
      <c r="L3647" s="169">
        <v>1</v>
      </c>
      <c r="M3647" s="167" t="s">
        <v>3513</v>
      </c>
      <c r="N3647" s="169">
        <v>3.2</v>
      </c>
      <c r="O3647" s="167" t="s">
        <v>3505</v>
      </c>
      <c r="P3647" s="167"/>
      <c r="Q3647" s="167" t="s">
        <v>3514</v>
      </c>
      <c r="R3647" s="167" t="s">
        <v>3528</v>
      </c>
      <c r="S3647" s="169">
        <v>5</v>
      </c>
      <c r="T3647" s="167" t="s">
        <v>3971</v>
      </c>
      <c r="U3647" s="169" t="s">
        <v>3972</v>
      </c>
      <c r="V3647" s="167" t="s">
        <v>7924</v>
      </c>
      <c r="W3647" s="167" t="s">
        <v>5479</v>
      </c>
      <c r="X3647" s="170" t="s">
        <v>157</v>
      </c>
      <c r="Y3647" s="171" t="s">
        <v>3292</v>
      </c>
      <c r="Z3647" s="167" t="s">
        <v>1141</v>
      </c>
      <c r="AA3647" s="176">
        <v>4000</v>
      </c>
      <c r="AB3647" s="167" t="s">
        <v>11254</v>
      </c>
      <c r="AC3647" s="176">
        <v>4000</v>
      </c>
      <c r="AD3647" s="167" t="s">
        <v>11254</v>
      </c>
      <c r="AE3647" s="176">
        <v>138</v>
      </c>
    </row>
    <row r="3648" spans="1:31">
      <c r="A3648" s="178">
        <v>108313744710</v>
      </c>
      <c r="B3648" s="166">
        <v>46178</v>
      </c>
      <c r="C3648" s="167" t="s">
        <v>3524</v>
      </c>
      <c r="D3648" s="167" t="s">
        <v>3525</v>
      </c>
      <c r="E3648" s="167" t="s">
        <v>3526</v>
      </c>
      <c r="F3648" s="167" t="s">
        <v>3501</v>
      </c>
      <c r="G3648" s="167" t="s">
        <v>3502</v>
      </c>
      <c r="H3648" s="168">
        <v>46179</v>
      </c>
      <c r="I3648" s="167"/>
      <c r="J3648" s="169">
        <v>26143</v>
      </c>
      <c r="K3648" s="167" t="s">
        <v>55</v>
      </c>
      <c r="L3648" s="169">
        <v>1</v>
      </c>
      <c r="M3648" s="167" t="s">
        <v>3513</v>
      </c>
      <c r="N3648" s="169">
        <v>3.2</v>
      </c>
      <c r="O3648" s="167" t="s">
        <v>3505</v>
      </c>
      <c r="P3648" s="167"/>
      <c r="Q3648" s="167" t="s">
        <v>3514</v>
      </c>
      <c r="R3648" s="167" t="s">
        <v>3528</v>
      </c>
      <c r="S3648" s="169">
        <v>4</v>
      </c>
      <c r="T3648" s="167" t="s">
        <v>3971</v>
      </c>
      <c r="U3648" s="169" t="s">
        <v>3972</v>
      </c>
      <c r="V3648" s="167" t="s">
        <v>7925</v>
      </c>
      <c r="W3648" s="167" t="s">
        <v>5386</v>
      </c>
      <c r="X3648" s="170" t="s">
        <v>157</v>
      </c>
      <c r="Y3648" s="171" t="s">
        <v>3292</v>
      </c>
      <c r="Z3648" s="167" t="s">
        <v>1141</v>
      </c>
      <c r="AA3648" s="176">
        <v>4000</v>
      </c>
      <c r="AB3648" s="167" t="s">
        <v>11254</v>
      </c>
      <c r="AC3648" s="176">
        <v>4000</v>
      </c>
      <c r="AD3648" s="167" t="s">
        <v>11254</v>
      </c>
      <c r="AE3648" s="176">
        <v>138</v>
      </c>
    </row>
    <row r="3649" spans="1:31">
      <c r="A3649" s="178">
        <v>108313744710</v>
      </c>
      <c r="B3649" s="166">
        <v>46178</v>
      </c>
      <c r="C3649" s="167" t="s">
        <v>3524</v>
      </c>
      <c r="D3649" s="167" t="s">
        <v>3525</v>
      </c>
      <c r="E3649" s="167" t="s">
        <v>3526</v>
      </c>
      <c r="F3649" s="167" t="s">
        <v>3501</v>
      </c>
      <c r="G3649" s="167" t="s">
        <v>3502</v>
      </c>
      <c r="H3649" s="168">
        <v>46179</v>
      </c>
      <c r="I3649" s="167"/>
      <c r="J3649" s="169">
        <v>26143</v>
      </c>
      <c r="K3649" s="167" t="s">
        <v>55</v>
      </c>
      <c r="L3649" s="169">
        <v>1</v>
      </c>
      <c r="M3649" s="167" t="s">
        <v>3513</v>
      </c>
      <c r="N3649" s="169">
        <v>3.2</v>
      </c>
      <c r="O3649" s="167" t="s">
        <v>3505</v>
      </c>
      <c r="P3649" s="167"/>
      <c r="Q3649" s="167" t="s">
        <v>3514</v>
      </c>
      <c r="R3649" s="167" t="s">
        <v>3528</v>
      </c>
      <c r="S3649" s="169">
        <v>3</v>
      </c>
      <c r="T3649" s="167" t="s">
        <v>3971</v>
      </c>
      <c r="U3649" s="169" t="s">
        <v>3972</v>
      </c>
      <c r="V3649" s="167" t="s">
        <v>7925</v>
      </c>
      <c r="W3649" s="167" t="s">
        <v>5386</v>
      </c>
      <c r="X3649" s="170" t="s">
        <v>157</v>
      </c>
      <c r="Y3649" s="171" t="s">
        <v>3292</v>
      </c>
      <c r="Z3649" s="167" t="s">
        <v>1141</v>
      </c>
      <c r="AA3649" s="176">
        <v>2000</v>
      </c>
      <c r="AB3649" s="167" t="s">
        <v>11254</v>
      </c>
      <c r="AC3649" s="176">
        <v>2000</v>
      </c>
      <c r="AD3649" s="167" t="s">
        <v>11254</v>
      </c>
      <c r="AE3649" s="176">
        <v>69</v>
      </c>
    </row>
    <row r="3650" spans="1:31">
      <c r="A3650" s="178">
        <v>108313744710</v>
      </c>
      <c r="B3650" s="166">
        <v>46178</v>
      </c>
      <c r="C3650" s="167" t="s">
        <v>3524</v>
      </c>
      <c r="D3650" s="167" t="s">
        <v>3525</v>
      </c>
      <c r="E3650" s="167" t="s">
        <v>3526</v>
      </c>
      <c r="F3650" s="167" t="s">
        <v>3501</v>
      </c>
      <c r="G3650" s="167" t="s">
        <v>3502</v>
      </c>
      <c r="H3650" s="168">
        <v>46179</v>
      </c>
      <c r="I3650" s="167"/>
      <c r="J3650" s="169">
        <v>26143</v>
      </c>
      <c r="K3650" s="167" t="s">
        <v>55</v>
      </c>
      <c r="L3650" s="169">
        <v>1</v>
      </c>
      <c r="M3650" s="167" t="s">
        <v>3513</v>
      </c>
      <c r="N3650" s="169">
        <v>3.2</v>
      </c>
      <c r="O3650" s="167" t="s">
        <v>3505</v>
      </c>
      <c r="P3650" s="167"/>
      <c r="Q3650" s="167" t="s">
        <v>3514</v>
      </c>
      <c r="R3650" s="167" t="s">
        <v>3528</v>
      </c>
      <c r="S3650" s="169">
        <v>2</v>
      </c>
      <c r="T3650" s="167" t="s">
        <v>3971</v>
      </c>
      <c r="U3650" s="169" t="s">
        <v>3972</v>
      </c>
      <c r="V3650" s="167" t="s">
        <v>7925</v>
      </c>
      <c r="W3650" s="167" t="s">
        <v>5386</v>
      </c>
      <c r="X3650" s="170" t="s">
        <v>157</v>
      </c>
      <c r="Y3650" s="171" t="s">
        <v>3292</v>
      </c>
      <c r="Z3650" s="167" t="s">
        <v>1141</v>
      </c>
      <c r="AA3650" s="176">
        <v>2000</v>
      </c>
      <c r="AB3650" s="167" t="s">
        <v>11254</v>
      </c>
      <c r="AC3650" s="176">
        <v>2000</v>
      </c>
      <c r="AD3650" s="167" t="s">
        <v>11254</v>
      </c>
      <c r="AE3650" s="176">
        <v>69</v>
      </c>
    </row>
    <row r="3651" spans="1:31">
      <c r="A3651" s="178">
        <v>108313744710</v>
      </c>
      <c r="B3651" s="166">
        <v>46178</v>
      </c>
      <c r="C3651" s="167" t="s">
        <v>3524</v>
      </c>
      <c r="D3651" s="167" t="s">
        <v>3525</v>
      </c>
      <c r="E3651" s="167" t="s">
        <v>3526</v>
      </c>
      <c r="F3651" s="167" t="s">
        <v>3501</v>
      </c>
      <c r="G3651" s="167" t="s">
        <v>3502</v>
      </c>
      <c r="H3651" s="168">
        <v>46179</v>
      </c>
      <c r="I3651" s="167"/>
      <c r="J3651" s="169">
        <v>26143</v>
      </c>
      <c r="K3651" s="167" t="s">
        <v>55</v>
      </c>
      <c r="L3651" s="169">
        <v>1</v>
      </c>
      <c r="M3651" s="167" t="s">
        <v>3513</v>
      </c>
      <c r="N3651" s="169">
        <v>3.2</v>
      </c>
      <c r="O3651" s="167" t="s">
        <v>3505</v>
      </c>
      <c r="P3651" s="167"/>
      <c r="Q3651" s="167" t="s">
        <v>3514</v>
      </c>
      <c r="R3651" s="167" t="s">
        <v>3528</v>
      </c>
      <c r="S3651" s="169">
        <v>1</v>
      </c>
      <c r="T3651" s="167" t="s">
        <v>3971</v>
      </c>
      <c r="U3651" s="169" t="s">
        <v>3972</v>
      </c>
      <c r="V3651" s="167" t="s">
        <v>7924</v>
      </c>
      <c r="W3651" s="167" t="s">
        <v>5479</v>
      </c>
      <c r="X3651" s="170" t="s">
        <v>157</v>
      </c>
      <c r="Y3651" s="171" t="s">
        <v>3292</v>
      </c>
      <c r="Z3651" s="167" t="s">
        <v>1141</v>
      </c>
      <c r="AA3651" s="176">
        <v>10000</v>
      </c>
      <c r="AB3651" s="167" t="s">
        <v>11254</v>
      </c>
      <c r="AC3651" s="176">
        <v>10000</v>
      </c>
      <c r="AD3651" s="167" t="s">
        <v>11254</v>
      </c>
      <c r="AE3651" s="176">
        <v>345</v>
      </c>
    </row>
    <row r="3652" spans="1:31">
      <c r="A3652" s="178">
        <v>108313775250</v>
      </c>
      <c r="B3652" s="166">
        <v>46178</v>
      </c>
      <c r="C3652" s="167" t="s">
        <v>3524</v>
      </c>
      <c r="D3652" s="167" t="s">
        <v>3525</v>
      </c>
      <c r="E3652" s="167" t="s">
        <v>3526</v>
      </c>
      <c r="F3652" s="167" t="s">
        <v>3501</v>
      </c>
      <c r="G3652" s="167" t="s">
        <v>3502</v>
      </c>
      <c r="H3652" s="168">
        <v>46179</v>
      </c>
      <c r="I3652" s="167"/>
      <c r="J3652" s="169">
        <v>26143</v>
      </c>
      <c r="K3652" s="167" t="s">
        <v>55</v>
      </c>
      <c r="L3652" s="169">
        <v>1</v>
      </c>
      <c r="M3652" s="167" t="s">
        <v>3513</v>
      </c>
      <c r="N3652" s="169">
        <v>0.2</v>
      </c>
      <c r="O3652" s="167" t="s">
        <v>3505</v>
      </c>
      <c r="P3652" s="167"/>
      <c r="Q3652" s="167" t="s">
        <v>3514</v>
      </c>
      <c r="R3652" s="167" t="s">
        <v>3528</v>
      </c>
      <c r="S3652" s="169">
        <v>1</v>
      </c>
      <c r="T3652" s="167" t="s">
        <v>3529</v>
      </c>
      <c r="U3652" s="169" t="s">
        <v>3530</v>
      </c>
      <c r="V3652" s="167" t="s">
        <v>7926</v>
      </c>
      <c r="W3652" s="167" t="s">
        <v>7927</v>
      </c>
      <c r="X3652" s="170" t="s">
        <v>160</v>
      </c>
      <c r="Y3652" s="171" t="s">
        <v>3293</v>
      </c>
      <c r="Z3652" s="167" t="s">
        <v>1143</v>
      </c>
      <c r="AA3652" s="176">
        <v>3000</v>
      </c>
      <c r="AB3652" s="167" t="s">
        <v>11254</v>
      </c>
      <c r="AC3652" s="176">
        <v>3000</v>
      </c>
      <c r="AD3652" s="167" t="s">
        <v>11254</v>
      </c>
      <c r="AE3652" s="176">
        <v>219</v>
      </c>
    </row>
    <row r="3653" spans="1:31">
      <c r="A3653" s="178">
        <v>108313813310</v>
      </c>
      <c r="B3653" s="166">
        <v>46178</v>
      </c>
      <c r="C3653" s="167" t="s">
        <v>3524</v>
      </c>
      <c r="D3653" s="167" t="s">
        <v>3525</v>
      </c>
      <c r="E3653" s="167" t="s">
        <v>3526</v>
      </c>
      <c r="F3653" s="167" t="s">
        <v>3501</v>
      </c>
      <c r="G3653" s="167" t="s">
        <v>3502</v>
      </c>
      <c r="H3653" s="168">
        <v>46179</v>
      </c>
      <c r="I3653" s="167"/>
      <c r="J3653" s="169">
        <v>26143</v>
      </c>
      <c r="K3653" s="167" t="s">
        <v>55</v>
      </c>
      <c r="L3653" s="169">
        <v>1</v>
      </c>
      <c r="M3653" s="167" t="s">
        <v>3513</v>
      </c>
      <c r="N3653" s="169">
        <v>2.2000000000000002</v>
      </c>
      <c r="O3653" s="167" t="s">
        <v>3505</v>
      </c>
      <c r="P3653" s="167"/>
      <c r="Q3653" s="167" t="s">
        <v>3527</v>
      </c>
      <c r="R3653" s="167" t="s">
        <v>3528</v>
      </c>
      <c r="S3653" s="169">
        <v>1</v>
      </c>
      <c r="T3653" s="167" t="s">
        <v>3529</v>
      </c>
      <c r="U3653" s="169" t="s">
        <v>3530</v>
      </c>
      <c r="V3653" s="167" t="s">
        <v>5029</v>
      </c>
      <c r="W3653" s="167" t="s">
        <v>5030</v>
      </c>
      <c r="X3653" s="170" t="s">
        <v>157</v>
      </c>
      <c r="Y3653" s="171" t="s">
        <v>3294</v>
      </c>
      <c r="Z3653" s="167" t="s">
        <v>1145</v>
      </c>
      <c r="AA3653" s="176">
        <v>9000</v>
      </c>
      <c r="AB3653" s="167" t="s">
        <v>11254</v>
      </c>
      <c r="AC3653" s="176">
        <v>9000</v>
      </c>
      <c r="AD3653" s="167" t="s">
        <v>11254</v>
      </c>
      <c r="AE3653" s="176">
        <v>4050</v>
      </c>
    </row>
    <row r="3654" spans="1:31">
      <c r="A3654" s="178">
        <v>108313841640</v>
      </c>
      <c r="B3654" s="166">
        <v>46178</v>
      </c>
      <c r="C3654" s="167" t="s">
        <v>3524</v>
      </c>
      <c r="D3654" s="167" t="s">
        <v>3525</v>
      </c>
      <c r="E3654" s="167" t="s">
        <v>3526</v>
      </c>
      <c r="F3654" s="167" t="s">
        <v>3501</v>
      </c>
      <c r="G3654" s="167" t="s">
        <v>3502</v>
      </c>
      <c r="H3654" s="168">
        <v>46181</v>
      </c>
      <c r="I3654" s="167"/>
      <c r="J3654" s="169">
        <v>26143</v>
      </c>
      <c r="K3654" s="167" t="s">
        <v>55</v>
      </c>
      <c r="L3654" s="169">
        <v>3</v>
      </c>
      <c r="M3654" s="167" t="s">
        <v>3513</v>
      </c>
      <c r="N3654" s="169">
        <v>1.8</v>
      </c>
      <c r="O3654" s="167" t="s">
        <v>3505</v>
      </c>
      <c r="P3654" s="167"/>
      <c r="Q3654" s="167" t="s">
        <v>3527</v>
      </c>
      <c r="R3654" s="167" t="s">
        <v>3528</v>
      </c>
      <c r="S3654" s="169">
        <v>3</v>
      </c>
      <c r="T3654" s="167" t="s">
        <v>3560</v>
      </c>
      <c r="U3654" s="169" t="s">
        <v>3561</v>
      </c>
      <c r="V3654" s="167" t="s">
        <v>7928</v>
      </c>
      <c r="W3654" s="167" t="s">
        <v>7929</v>
      </c>
      <c r="X3654" s="170" t="s">
        <v>165</v>
      </c>
      <c r="Y3654" s="171" t="s">
        <v>418</v>
      </c>
      <c r="Z3654" s="167" t="s">
        <v>1147</v>
      </c>
      <c r="AA3654" s="176">
        <v>3600</v>
      </c>
      <c r="AB3654" s="167" t="s">
        <v>11254</v>
      </c>
      <c r="AC3654" s="176">
        <v>3600</v>
      </c>
      <c r="AD3654" s="167" t="s">
        <v>11254</v>
      </c>
      <c r="AE3654" s="176">
        <v>42.84</v>
      </c>
    </row>
    <row r="3655" spans="1:31">
      <c r="A3655" s="178">
        <v>108313841640</v>
      </c>
      <c r="B3655" s="166">
        <v>46178</v>
      </c>
      <c r="C3655" s="167" t="s">
        <v>3524</v>
      </c>
      <c r="D3655" s="167" t="s">
        <v>3525</v>
      </c>
      <c r="E3655" s="167" t="s">
        <v>3526</v>
      </c>
      <c r="F3655" s="167" t="s">
        <v>3501</v>
      </c>
      <c r="G3655" s="167" t="s">
        <v>3502</v>
      </c>
      <c r="H3655" s="168">
        <v>46181</v>
      </c>
      <c r="I3655" s="167"/>
      <c r="J3655" s="169">
        <v>26143</v>
      </c>
      <c r="K3655" s="167" t="s">
        <v>55</v>
      </c>
      <c r="L3655" s="169">
        <v>3</v>
      </c>
      <c r="M3655" s="167" t="s">
        <v>3513</v>
      </c>
      <c r="N3655" s="169">
        <v>1.8</v>
      </c>
      <c r="O3655" s="167" t="s">
        <v>3505</v>
      </c>
      <c r="P3655" s="167"/>
      <c r="Q3655" s="167" t="s">
        <v>3527</v>
      </c>
      <c r="R3655" s="167" t="s">
        <v>3528</v>
      </c>
      <c r="S3655" s="169">
        <v>2</v>
      </c>
      <c r="T3655" s="167" t="s">
        <v>3560</v>
      </c>
      <c r="U3655" s="169" t="s">
        <v>3561</v>
      </c>
      <c r="V3655" s="167" t="s">
        <v>7930</v>
      </c>
      <c r="W3655" s="167" t="s">
        <v>7398</v>
      </c>
      <c r="X3655" s="170" t="s">
        <v>159</v>
      </c>
      <c r="Y3655" s="171" t="s">
        <v>418</v>
      </c>
      <c r="Z3655" s="167" t="s">
        <v>1147</v>
      </c>
      <c r="AA3655" s="176">
        <v>14230</v>
      </c>
      <c r="AB3655" s="167" t="s">
        <v>11254</v>
      </c>
      <c r="AC3655" s="176">
        <v>14230</v>
      </c>
      <c r="AD3655" s="167" t="s">
        <v>11254</v>
      </c>
      <c r="AE3655" s="176">
        <v>277.49</v>
      </c>
    </row>
    <row r="3656" spans="1:31">
      <c r="A3656" s="178">
        <v>108313841640</v>
      </c>
      <c r="B3656" s="166">
        <v>46178</v>
      </c>
      <c r="C3656" s="167" t="s">
        <v>3524</v>
      </c>
      <c r="D3656" s="167" t="s">
        <v>3525</v>
      </c>
      <c r="E3656" s="167" t="s">
        <v>3526</v>
      </c>
      <c r="F3656" s="167" t="s">
        <v>3501</v>
      </c>
      <c r="G3656" s="167" t="s">
        <v>3502</v>
      </c>
      <c r="H3656" s="168">
        <v>46181</v>
      </c>
      <c r="I3656" s="167"/>
      <c r="J3656" s="169">
        <v>26143</v>
      </c>
      <c r="K3656" s="167" t="s">
        <v>55</v>
      </c>
      <c r="L3656" s="169">
        <v>3</v>
      </c>
      <c r="M3656" s="167" t="s">
        <v>3513</v>
      </c>
      <c r="N3656" s="169">
        <v>1.8</v>
      </c>
      <c r="O3656" s="167" t="s">
        <v>3505</v>
      </c>
      <c r="P3656" s="167"/>
      <c r="Q3656" s="167" t="s">
        <v>3527</v>
      </c>
      <c r="R3656" s="167" t="s">
        <v>3528</v>
      </c>
      <c r="S3656" s="169">
        <v>1</v>
      </c>
      <c r="T3656" s="167" t="s">
        <v>3717</v>
      </c>
      <c r="U3656" s="169" t="s">
        <v>3718</v>
      </c>
      <c r="V3656" s="167" t="s">
        <v>7931</v>
      </c>
      <c r="W3656" s="167" t="s">
        <v>4712</v>
      </c>
      <c r="X3656" s="170" t="s">
        <v>160</v>
      </c>
      <c r="Y3656" s="171" t="s">
        <v>418</v>
      </c>
      <c r="Z3656" s="167" t="s">
        <v>1147</v>
      </c>
      <c r="AA3656" s="176">
        <v>1000</v>
      </c>
      <c r="AB3656" s="167" t="s">
        <v>11254</v>
      </c>
      <c r="AC3656" s="176">
        <v>1000</v>
      </c>
      <c r="AD3656" s="167" t="s">
        <v>11254</v>
      </c>
      <c r="AE3656" s="176">
        <v>289</v>
      </c>
    </row>
    <row r="3657" spans="1:31">
      <c r="A3657" s="178">
        <v>108313843850</v>
      </c>
      <c r="B3657" s="166">
        <v>46178</v>
      </c>
      <c r="C3657" s="167" t="s">
        <v>3524</v>
      </c>
      <c r="D3657" s="167" t="s">
        <v>3525</v>
      </c>
      <c r="E3657" s="167" t="s">
        <v>3526</v>
      </c>
      <c r="F3657" s="167" t="s">
        <v>3501</v>
      </c>
      <c r="G3657" s="167" t="s">
        <v>3502</v>
      </c>
      <c r="H3657" s="168">
        <v>46179</v>
      </c>
      <c r="I3657" s="167" t="s">
        <v>7922</v>
      </c>
      <c r="J3657" s="169">
        <v>26143</v>
      </c>
      <c r="K3657" s="167" t="s">
        <v>55</v>
      </c>
      <c r="L3657" s="169">
        <v>9</v>
      </c>
      <c r="M3657" s="167" t="s">
        <v>3513</v>
      </c>
      <c r="N3657" s="169">
        <v>83.5</v>
      </c>
      <c r="O3657" s="167" t="s">
        <v>3505</v>
      </c>
      <c r="P3657" s="167"/>
      <c r="Q3657" s="167" t="s">
        <v>3506</v>
      </c>
      <c r="R3657" s="167" t="s">
        <v>3528</v>
      </c>
      <c r="S3657" s="169">
        <v>1</v>
      </c>
      <c r="T3657" s="167" t="s">
        <v>3587</v>
      </c>
      <c r="U3657" s="169" t="s">
        <v>3588</v>
      </c>
      <c r="V3657" s="167" t="s">
        <v>7932</v>
      </c>
      <c r="W3657" s="167" t="s">
        <v>4726</v>
      </c>
      <c r="X3657" s="170" t="s">
        <v>3533</v>
      </c>
      <c r="Y3657" s="171" t="s">
        <v>3295</v>
      </c>
      <c r="Z3657" s="167" t="s">
        <v>1149</v>
      </c>
      <c r="AA3657" s="176">
        <v>2646</v>
      </c>
      <c r="AB3657" s="167" t="s">
        <v>11254</v>
      </c>
      <c r="AC3657" s="176">
        <v>2646</v>
      </c>
      <c r="AD3657" s="167" t="s">
        <v>11254</v>
      </c>
      <c r="AE3657" s="176">
        <v>6244.56</v>
      </c>
    </row>
    <row r="3658" spans="1:31">
      <c r="A3658" s="178">
        <v>108313867320</v>
      </c>
      <c r="B3658" s="166">
        <v>46178</v>
      </c>
      <c r="C3658" s="167" t="s">
        <v>3524</v>
      </c>
      <c r="D3658" s="167" t="s">
        <v>3525</v>
      </c>
      <c r="E3658" s="167" t="s">
        <v>3526</v>
      </c>
      <c r="F3658" s="167" t="s">
        <v>3501</v>
      </c>
      <c r="G3658" s="167" t="s">
        <v>3502</v>
      </c>
      <c r="H3658" s="168">
        <v>46179</v>
      </c>
      <c r="I3658" s="167"/>
      <c r="J3658" s="169">
        <v>26143</v>
      </c>
      <c r="K3658" s="167" t="s">
        <v>55</v>
      </c>
      <c r="L3658" s="169">
        <v>3</v>
      </c>
      <c r="M3658" s="167" t="s">
        <v>3513</v>
      </c>
      <c r="N3658" s="169">
        <v>3.7</v>
      </c>
      <c r="O3658" s="167" t="s">
        <v>3505</v>
      </c>
      <c r="P3658" s="167"/>
      <c r="Q3658" s="167" t="s">
        <v>3527</v>
      </c>
      <c r="R3658" s="167" t="s">
        <v>3528</v>
      </c>
      <c r="S3658" s="169">
        <v>5</v>
      </c>
      <c r="T3658" s="167" t="s">
        <v>3529</v>
      </c>
      <c r="U3658" s="169" t="s">
        <v>3530</v>
      </c>
      <c r="V3658" s="167" t="s">
        <v>7933</v>
      </c>
      <c r="W3658" s="167" t="s">
        <v>7934</v>
      </c>
      <c r="X3658" s="170" t="s">
        <v>159</v>
      </c>
      <c r="Y3658" s="171" t="s">
        <v>402</v>
      </c>
      <c r="Z3658" s="167" t="s">
        <v>1151</v>
      </c>
      <c r="AA3658" s="176">
        <v>3000</v>
      </c>
      <c r="AB3658" s="167" t="s">
        <v>11254</v>
      </c>
      <c r="AC3658" s="176">
        <v>3000</v>
      </c>
      <c r="AD3658" s="167" t="s">
        <v>11254</v>
      </c>
      <c r="AE3658" s="176">
        <v>549</v>
      </c>
    </row>
    <row r="3659" spans="1:31">
      <c r="A3659" s="178">
        <v>108313867320</v>
      </c>
      <c r="B3659" s="166">
        <v>46178</v>
      </c>
      <c r="C3659" s="167" t="s">
        <v>3524</v>
      </c>
      <c r="D3659" s="167" t="s">
        <v>3525</v>
      </c>
      <c r="E3659" s="167" t="s">
        <v>3526</v>
      </c>
      <c r="F3659" s="167" t="s">
        <v>3501</v>
      </c>
      <c r="G3659" s="167" t="s">
        <v>3502</v>
      </c>
      <c r="H3659" s="168">
        <v>46179</v>
      </c>
      <c r="I3659" s="167"/>
      <c r="J3659" s="169">
        <v>26143</v>
      </c>
      <c r="K3659" s="167" t="s">
        <v>55</v>
      </c>
      <c r="L3659" s="169">
        <v>3</v>
      </c>
      <c r="M3659" s="167" t="s">
        <v>3513</v>
      </c>
      <c r="N3659" s="169">
        <v>3.7</v>
      </c>
      <c r="O3659" s="167" t="s">
        <v>3505</v>
      </c>
      <c r="P3659" s="167"/>
      <c r="Q3659" s="167" t="s">
        <v>3527</v>
      </c>
      <c r="R3659" s="167" t="s">
        <v>3528</v>
      </c>
      <c r="S3659" s="169">
        <v>4</v>
      </c>
      <c r="T3659" s="167" t="s">
        <v>3529</v>
      </c>
      <c r="U3659" s="169" t="s">
        <v>3530</v>
      </c>
      <c r="V3659" s="167" t="s">
        <v>4124</v>
      </c>
      <c r="W3659" s="167" t="s">
        <v>4125</v>
      </c>
      <c r="X3659" s="170" t="s">
        <v>3533</v>
      </c>
      <c r="Y3659" s="171" t="s">
        <v>402</v>
      </c>
      <c r="Z3659" s="167" t="s">
        <v>1151</v>
      </c>
      <c r="AA3659" s="176">
        <v>6000</v>
      </c>
      <c r="AB3659" s="167" t="s">
        <v>11254</v>
      </c>
      <c r="AC3659" s="176">
        <v>6000</v>
      </c>
      <c r="AD3659" s="167" t="s">
        <v>11254</v>
      </c>
      <c r="AE3659" s="176">
        <v>8856</v>
      </c>
    </row>
    <row r="3660" spans="1:31">
      <c r="A3660" s="178">
        <v>108313867320</v>
      </c>
      <c r="B3660" s="166">
        <v>46178</v>
      </c>
      <c r="C3660" s="167" t="s">
        <v>3524</v>
      </c>
      <c r="D3660" s="167" t="s">
        <v>3525</v>
      </c>
      <c r="E3660" s="167" t="s">
        <v>3526</v>
      </c>
      <c r="F3660" s="167" t="s">
        <v>3501</v>
      </c>
      <c r="G3660" s="167" t="s">
        <v>3502</v>
      </c>
      <c r="H3660" s="168">
        <v>46179</v>
      </c>
      <c r="I3660" s="167"/>
      <c r="J3660" s="169">
        <v>26143</v>
      </c>
      <c r="K3660" s="167" t="s">
        <v>55</v>
      </c>
      <c r="L3660" s="169">
        <v>3</v>
      </c>
      <c r="M3660" s="167" t="s">
        <v>3513</v>
      </c>
      <c r="N3660" s="169">
        <v>3.7</v>
      </c>
      <c r="O3660" s="167" t="s">
        <v>3505</v>
      </c>
      <c r="P3660" s="167"/>
      <c r="Q3660" s="167" t="s">
        <v>3527</v>
      </c>
      <c r="R3660" s="167" t="s">
        <v>3528</v>
      </c>
      <c r="S3660" s="169">
        <v>3</v>
      </c>
      <c r="T3660" s="167" t="s">
        <v>3529</v>
      </c>
      <c r="U3660" s="169" t="s">
        <v>3530</v>
      </c>
      <c r="V3660" s="167" t="s">
        <v>7933</v>
      </c>
      <c r="W3660" s="167" t="s">
        <v>7934</v>
      </c>
      <c r="X3660" s="170" t="s">
        <v>159</v>
      </c>
      <c r="Y3660" s="171" t="s">
        <v>402</v>
      </c>
      <c r="Z3660" s="167" t="s">
        <v>1151</v>
      </c>
      <c r="AA3660" s="176">
        <v>3000</v>
      </c>
      <c r="AB3660" s="167" t="s">
        <v>11254</v>
      </c>
      <c r="AC3660" s="176">
        <v>3000</v>
      </c>
      <c r="AD3660" s="167" t="s">
        <v>11254</v>
      </c>
      <c r="AE3660" s="176">
        <v>549</v>
      </c>
    </row>
    <row r="3661" spans="1:31">
      <c r="A3661" s="178">
        <v>108313867320</v>
      </c>
      <c r="B3661" s="166">
        <v>46178</v>
      </c>
      <c r="C3661" s="167" t="s">
        <v>3524</v>
      </c>
      <c r="D3661" s="167" t="s">
        <v>3525</v>
      </c>
      <c r="E3661" s="167" t="s">
        <v>3526</v>
      </c>
      <c r="F3661" s="167" t="s">
        <v>3501</v>
      </c>
      <c r="G3661" s="167" t="s">
        <v>3502</v>
      </c>
      <c r="H3661" s="168">
        <v>46179</v>
      </c>
      <c r="I3661" s="167"/>
      <c r="J3661" s="169">
        <v>26143</v>
      </c>
      <c r="K3661" s="167" t="s">
        <v>55</v>
      </c>
      <c r="L3661" s="169">
        <v>3</v>
      </c>
      <c r="M3661" s="167" t="s">
        <v>3513</v>
      </c>
      <c r="N3661" s="169">
        <v>3.7</v>
      </c>
      <c r="O3661" s="167" t="s">
        <v>3505</v>
      </c>
      <c r="P3661" s="167"/>
      <c r="Q3661" s="167" t="s">
        <v>3527</v>
      </c>
      <c r="R3661" s="167" t="s">
        <v>3528</v>
      </c>
      <c r="S3661" s="169">
        <v>2</v>
      </c>
      <c r="T3661" s="167" t="s">
        <v>3529</v>
      </c>
      <c r="U3661" s="169" t="s">
        <v>3530</v>
      </c>
      <c r="V3661" s="167" t="s">
        <v>7933</v>
      </c>
      <c r="W3661" s="167" t="s">
        <v>7934</v>
      </c>
      <c r="X3661" s="170" t="s">
        <v>159</v>
      </c>
      <c r="Y3661" s="171" t="s">
        <v>402</v>
      </c>
      <c r="Z3661" s="167" t="s">
        <v>1151</v>
      </c>
      <c r="AA3661" s="176">
        <v>9000</v>
      </c>
      <c r="AB3661" s="167" t="s">
        <v>11254</v>
      </c>
      <c r="AC3661" s="176">
        <v>9000</v>
      </c>
      <c r="AD3661" s="167" t="s">
        <v>11254</v>
      </c>
      <c r="AE3661" s="176">
        <v>1647</v>
      </c>
    </row>
    <row r="3662" spans="1:31">
      <c r="A3662" s="178">
        <v>108313867320</v>
      </c>
      <c r="B3662" s="166">
        <v>46178</v>
      </c>
      <c r="C3662" s="167" t="s">
        <v>3524</v>
      </c>
      <c r="D3662" s="167" t="s">
        <v>3525</v>
      </c>
      <c r="E3662" s="167" t="s">
        <v>3526</v>
      </c>
      <c r="F3662" s="167" t="s">
        <v>3501</v>
      </c>
      <c r="G3662" s="167" t="s">
        <v>3502</v>
      </c>
      <c r="H3662" s="168">
        <v>46179</v>
      </c>
      <c r="I3662" s="167"/>
      <c r="J3662" s="169">
        <v>26143</v>
      </c>
      <c r="K3662" s="167" t="s">
        <v>55</v>
      </c>
      <c r="L3662" s="169">
        <v>3</v>
      </c>
      <c r="M3662" s="167" t="s">
        <v>3513</v>
      </c>
      <c r="N3662" s="169">
        <v>3.7</v>
      </c>
      <c r="O3662" s="167" t="s">
        <v>3505</v>
      </c>
      <c r="P3662" s="167"/>
      <c r="Q3662" s="167" t="s">
        <v>3527</v>
      </c>
      <c r="R3662" s="167" t="s">
        <v>3528</v>
      </c>
      <c r="S3662" s="169">
        <v>1</v>
      </c>
      <c r="T3662" s="167" t="s">
        <v>3529</v>
      </c>
      <c r="U3662" s="169" t="s">
        <v>3530</v>
      </c>
      <c r="V3662" s="167" t="s">
        <v>7933</v>
      </c>
      <c r="W3662" s="167" t="s">
        <v>7934</v>
      </c>
      <c r="X3662" s="170" t="s">
        <v>159</v>
      </c>
      <c r="Y3662" s="171" t="s">
        <v>402</v>
      </c>
      <c r="Z3662" s="167" t="s">
        <v>1151</v>
      </c>
      <c r="AA3662" s="176">
        <v>9000</v>
      </c>
      <c r="AB3662" s="167" t="s">
        <v>11254</v>
      </c>
      <c r="AC3662" s="176">
        <v>9000</v>
      </c>
      <c r="AD3662" s="167" t="s">
        <v>11254</v>
      </c>
      <c r="AE3662" s="176">
        <v>1647</v>
      </c>
    </row>
    <row r="3663" spans="1:31">
      <c r="A3663" s="178">
        <v>108313909800</v>
      </c>
      <c r="B3663" s="166">
        <v>46178</v>
      </c>
      <c r="C3663" s="167" t="s">
        <v>3524</v>
      </c>
      <c r="D3663" s="167" t="s">
        <v>3525</v>
      </c>
      <c r="E3663" s="167" t="s">
        <v>3526</v>
      </c>
      <c r="F3663" s="167" t="s">
        <v>3501</v>
      </c>
      <c r="G3663" s="167" t="s">
        <v>3502</v>
      </c>
      <c r="H3663" s="168">
        <v>46179</v>
      </c>
      <c r="I3663" s="167"/>
      <c r="J3663" s="169">
        <v>26143</v>
      </c>
      <c r="K3663" s="167" t="s">
        <v>55</v>
      </c>
      <c r="L3663" s="169">
        <v>1</v>
      </c>
      <c r="M3663" s="167" t="s">
        <v>3513</v>
      </c>
      <c r="N3663" s="169">
        <v>0.5</v>
      </c>
      <c r="O3663" s="167" t="s">
        <v>3505</v>
      </c>
      <c r="P3663" s="167"/>
      <c r="Q3663" s="167" t="s">
        <v>3514</v>
      </c>
      <c r="R3663" s="167" t="s">
        <v>3528</v>
      </c>
      <c r="S3663" s="169">
        <v>1</v>
      </c>
      <c r="T3663" s="167" t="s">
        <v>3545</v>
      </c>
      <c r="U3663" s="169" t="s">
        <v>3546</v>
      </c>
      <c r="V3663" s="167" t="s">
        <v>7935</v>
      </c>
      <c r="W3663" s="167" t="s">
        <v>7936</v>
      </c>
      <c r="X3663" s="170" t="s">
        <v>160</v>
      </c>
      <c r="Y3663" s="171" t="s">
        <v>3296</v>
      </c>
      <c r="Z3663" s="167" t="s">
        <v>1154</v>
      </c>
      <c r="AA3663" s="176">
        <v>9000</v>
      </c>
      <c r="AB3663" s="167" t="s">
        <v>11254</v>
      </c>
      <c r="AC3663" s="176">
        <v>9000</v>
      </c>
      <c r="AD3663" s="167" t="s">
        <v>11254</v>
      </c>
      <c r="AE3663" s="176">
        <v>164.7</v>
      </c>
    </row>
    <row r="3664" spans="1:31">
      <c r="A3664" s="178">
        <v>108313921920</v>
      </c>
      <c r="B3664" s="166">
        <v>46178</v>
      </c>
      <c r="C3664" s="167" t="s">
        <v>3524</v>
      </c>
      <c r="D3664" s="167" t="s">
        <v>3525</v>
      </c>
      <c r="E3664" s="167" t="s">
        <v>3526</v>
      </c>
      <c r="F3664" s="167" t="s">
        <v>3501</v>
      </c>
      <c r="G3664" s="167" t="s">
        <v>3502</v>
      </c>
      <c r="H3664" s="168">
        <v>46179</v>
      </c>
      <c r="I3664" s="167"/>
      <c r="J3664" s="169">
        <v>26143</v>
      </c>
      <c r="K3664" s="167" t="s">
        <v>55</v>
      </c>
      <c r="L3664" s="169">
        <v>1</v>
      </c>
      <c r="M3664" s="167" t="s">
        <v>3513</v>
      </c>
      <c r="N3664" s="169">
        <v>1.2</v>
      </c>
      <c r="O3664" s="167" t="s">
        <v>3505</v>
      </c>
      <c r="P3664" s="167"/>
      <c r="Q3664" s="167" t="s">
        <v>3527</v>
      </c>
      <c r="R3664" s="167" t="s">
        <v>3528</v>
      </c>
      <c r="S3664" s="169">
        <v>4</v>
      </c>
      <c r="T3664" s="167" t="s">
        <v>3529</v>
      </c>
      <c r="U3664" s="169" t="s">
        <v>3530</v>
      </c>
      <c r="V3664" s="167" t="s">
        <v>7933</v>
      </c>
      <c r="W3664" s="167" t="s">
        <v>7934</v>
      </c>
      <c r="X3664" s="170" t="s">
        <v>159</v>
      </c>
      <c r="Y3664" s="171" t="s">
        <v>428</v>
      </c>
      <c r="Z3664" s="167" t="s">
        <v>1156</v>
      </c>
      <c r="AA3664" s="176">
        <v>3000</v>
      </c>
      <c r="AB3664" s="167" t="s">
        <v>11254</v>
      </c>
      <c r="AC3664" s="176">
        <v>3000</v>
      </c>
      <c r="AD3664" s="167" t="s">
        <v>11254</v>
      </c>
      <c r="AE3664" s="176">
        <v>549</v>
      </c>
    </row>
    <row r="3665" spans="1:31">
      <c r="A3665" s="178">
        <v>108313921920</v>
      </c>
      <c r="B3665" s="166">
        <v>46178</v>
      </c>
      <c r="C3665" s="167" t="s">
        <v>3524</v>
      </c>
      <c r="D3665" s="167" t="s">
        <v>3525</v>
      </c>
      <c r="E3665" s="167" t="s">
        <v>3526</v>
      </c>
      <c r="F3665" s="167" t="s">
        <v>3501</v>
      </c>
      <c r="G3665" s="167" t="s">
        <v>3502</v>
      </c>
      <c r="H3665" s="168">
        <v>46179</v>
      </c>
      <c r="I3665" s="167"/>
      <c r="J3665" s="169">
        <v>26143</v>
      </c>
      <c r="K3665" s="167" t="s">
        <v>55</v>
      </c>
      <c r="L3665" s="169">
        <v>1</v>
      </c>
      <c r="M3665" s="167" t="s">
        <v>3513</v>
      </c>
      <c r="N3665" s="169">
        <v>1.2</v>
      </c>
      <c r="O3665" s="167" t="s">
        <v>3505</v>
      </c>
      <c r="P3665" s="167"/>
      <c r="Q3665" s="167" t="s">
        <v>3527</v>
      </c>
      <c r="R3665" s="167" t="s">
        <v>3528</v>
      </c>
      <c r="S3665" s="169">
        <v>3</v>
      </c>
      <c r="T3665" s="167" t="s">
        <v>3529</v>
      </c>
      <c r="U3665" s="169" t="s">
        <v>3530</v>
      </c>
      <c r="V3665" s="167" t="s">
        <v>7933</v>
      </c>
      <c r="W3665" s="167" t="s">
        <v>7934</v>
      </c>
      <c r="X3665" s="170" t="s">
        <v>159</v>
      </c>
      <c r="Y3665" s="171" t="s">
        <v>428</v>
      </c>
      <c r="Z3665" s="167" t="s">
        <v>1156</v>
      </c>
      <c r="AA3665" s="176">
        <v>3000</v>
      </c>
      <c r="AB3665" s="167" t="s">
        <v>11254</v>
      </c>
      <c r="AC3665" s="176">
        <v>3000</v>
      </c>
      <c r="AD3665" s="167" t="s">
        <v>11254</v>
      </c>
      <c r="AE3665" s="176">
        <v>549</v>
      </c>
    </row>
    <row r="3666" spans="1:31">
      <c r="A3666" s="178">
        <v>108313921920</v>
      </c>
      <c r="B3666" s="166">
        <v>46178</v>
      </c>
      <c r="C3666" s="167" t="s">
        <v>3524</v>
      </c>
      <c r="D3666" s="167" t="s">
        <v>3525</v>
      </c>
      <c r="E3666" s="167" t="s">
        <v>3526</v>
      </c>
      <c r="F3666" s="167" t="s">
        <v>3501</v>
      </c>
      <c r="G3666" s="167" t="s">
        <v>3502</v>
      </c>
      <c r="H3666" s="168">
        <v>46179</v>
      </c>
      <c r="I3666" s="167"/>
      <c r="J3666" s="169">
        <v>26143</v>
      </c>
      <c r="K3666" s="167" t="s">
        <v>55</v>
      </c>
      <c r="L3666" s="169">
        <v>1</v>
      </c>
      <c r="M3666" s="167" t="s">
        <v>3513</v>
      </c>
      <c r="N3666" s="169">
        <v>1.2</v>
      </c>
      <c r="O3666" s="167" t="s">
        <v>3505</v>
      </c>
      <c r="P3666" s="167"/>
      <c r="Q3666" s="167" t="s">
        <v>3527</v>
      </c>
      <c r="R3666" s="167" t="s">
        <v>3528</v>
      </c>
      <c r="S3666" s="169">
        <v>2</v>
      </c>
      <c r="T3666" s="167" t="s">
        <v>3529</v>
      </c>
      <c r="U3666" s="169" t="s">
        <v>3530</v>
      </c>
      <c r="V3666" s="167" t="s">
        <v>7933</v>
      </c>
      <c r="W3666" s="167" t="s">
        <v>7934</v>
      </c>
      <c r="X3666" s="170" t="s">
        <v>159</v>
      </c>
      <c r="Y3666" s="171" t="s">
        <v>428</v>
      </c>
      <c r="Z3666" s="167" t="s">
        <v>1156</v>
      </c>
      <c r="AA3666" s="176">
        <v>3000</v>
      </c>
      <c r="AB3666" s="167" t="s">
        <v>11254</v>
      </c>
      <c r="AC3666" s="176">
        <v>3000</v>
      </c>
      <c r="AD3666" s="167" t="s">
        <v>11254</v>
      </c>
      <c r="AE3666" s="176">
        <v>549</v>
      </c>
    </row>
    <row r="3667" spans="1:31">
      <c r="A3667" s="178">
        <v>108313921920</v>
      </c>
      <c r="B3667" s="166">
        <v>46178</v>
      </c>
      <c r="C3667" s="167" t="s">
        <v>3524</v>
      </c>
      <c r="D3667" s="167" t="s">
        <v>3525</v>
      </c>
      <c r="E3667" s="167" t="s">
        <v>3526</v>
      </c>
      <c r="F3667" s="167" t="s">
        <v>3501</v>
      </c>
      <c r="G3667" s="167" t="s">
        <v>3502</v>
      </c>
      <c r="H3667" s="168">
        <v>46179</v>
      </c>
      <c r="I3667" s="167"/>
      <c r="J3667" s="169">
        <v>26143</v>
      </c>
      <c r="K3667" s="167" t="s">
        <v>55</v>
      </c>
      <c r="L3667" s="169">
        <v>1</v>
      </c>
      <c r="M3667" s="167" t="s">
        <v>3513</v>
      </c>
      <c r="N3667" s="169">
        <v>1.2</v>
      </c>
      <c r="O3667" s="167" t="s">
        <v>3505</v>
      </c>
      <c r="P3667" s="167"/>
      <c r="Q3667" s="167" t="s">
        <v>3527</v>
      </c>
      <c r="R3667" s="167" t="s">
        <v>3528</v>
      </c>
      <c r="S3667" s="169">
        <v>1</v>
      </c>
      <c r="T3667" s="167" t="s">
        <v>3529</v>
      </c>
      <c r="U3667" s="169" t="s">
        <v>3530</v>
      </c>
      <c r="V3667" s="167" t="s">
        <v>7933</v>
      </c>
      <c r="W3667" s="167" t="s">
        <v>7934</v>
      </c>
      <c r="X3667" s="170" t="s">
        <v>159</v>
      </c>
      <c r="Y3667" s="171" t="s">
        <v>428</v>
      </c>
      <c r="Z3667" s="167" t="s">
        <v>1156</v>
      </c>
      <c r="AA3667" s="176">
        <v>6000</v>
      </c>
      <c r="AB3667" s="167" t="s">
        <v>11254</v>
      </c>
      <c r="AC3667" s="176">
        <v>6000</v>
      </c>
      <c r="AD3667" s="167" t="s">
        <v>11254</v>
      </c>
      <c r="AE3667" s="176">
        <v>1098</v>
      </c>
    </row>
    <row r="3668" spans="1:31">
      <c r="A3668" s="178">
        <v>108313982930</v>
      </c>
      <c r="B3668" s="166">
        <v>46178</v>
      </c>
      <c r="C3668" s="167" t="s">
        <v>3524</v>
      </c>
      <c r="D3668" s="167" t="s">
        <v>3525</v>
      </c>
      <c r="E3668" s="167" t="s">
        <v>3526</v>
      </c>
      <c r="F3668" s="167" t="s">
        <v>3501</v>
      </c>
      <c r="G3668" s="167" t="s">
        <v>3502</v>
      </c>
      <c r="H3668" s="168">
        <v>46179</v>
      </c>
      <c r="I3668" s="167"/>
      <c r="J3668" s="169">
        <v>26143</v>
      </c>
      <c r="K3668" s="167" t="s">
        <v>55</v>
      </c>
      <c r="L3668" s="169">
        <v>2</v>
      </c>
      <c r="M3668" s="167" t="s">
        <v>3513</v>
      </c>
      <c r="N3668" s="169">
        <v>4.4000000000000004</v>
      </c>
      <c r="O3668" s="167" t="s">
        <v>3505</v>
      </c>
      <c r="P3668" s="167"/>
      <c r="Q3668" s="167" t="s">
        <v>3527</v>
      </c>
      <c r="R3668" s="167" t="s">
        <v>3528</v>
      </c>
      <c r="S3668" s="169">
        <v>2</v>
      </c>
      <c r="T3668" s="167" t="s">
        <v>3529</v>
      </c>
      <c r="U3668" s="169" t="s">
        <v>3530</v>
      </c>
      <c r="V3668" s="167" t="s">
        <v>5637</v>
      </c>
      <c r="W3668" s="167" t="s">
        <v>3796</v>
      </c>
      <c r="X3668" s="170" t="s">
        <v>157</v>
      </c>
      <c r="Y3668" s="171" t="s">
        <v>352</v>
      </c>
      <c r="Z3668" s="167" t="s">
        <v>1158</v>
      </c>
      <c r="AA3668" s="176">
        <v>5000</v>
      </c>
      <c r="AB3668" s="167" t="s">
        <v>11254</v>
      </c>
      <c r="AC3668" s="176">
        <v>5000</v>
      </c>
      <c r="AD3668" s="167" t="s">
        <v>11254</v>
      </c>
      <c r="AE3668" s="176">
        <v>30700</v>
      </c>
    </row>
    <row r="3669" spans="1:31">
      <c r="A3669" s="178">
        <v>108313982930</v>
      </c>
      <c r="B3669" s="166">
        <v>46178</v>
      </c>
      <c r="C3669" s="167" t="s">
        <v>3524</v>
      </c>
      <c r="D3669" s="167" t="s">
        <v>3525</v>
      </c>
      <c r="E3669" s="167" t="s">
        <v>3526</v>
      </c>
      <c r="F3669" s="167" t="s">
        <v>3501</v>
      </c>
      <c r="G3669" s="167" t="s">
        <v>3502</v>
      </c>
      <c r="H3669" s="168">
        <v>46179</v>
      </c>
      <c r="I3669" s="167"/>
      <c r="J3669" s="169">
        <v>26143</v>
      </c>
      <c r="K3669" s="167" t="s">
        <v>55</v>
      </c>
      <c r="L3669" s="169">
        <v>2</v>
      </c>
      <c r="M3669" s="167" t="s">
        <v>3513</v>
      </c>
      <c r="N3669" s="169">
        <v>4.4000000000000004</v>
      </c>
      <c r="O3669" s="167" t="s">
        <v>3505</v>
      </c>
      <c r="P3669" s="167"/>
      <c r="Q3669" s="167" t="s">
        <v>3527</v>
      </c>
      <c r="R3669" s="167" t="s">
        <v>3528</v>
      </c>
      <c r="S3669" s="169">
        <v>1</v>
      </c>
      <c r="T3669" s="167" t="s">
        <v>3529</v>
      </c>
      <c r="U3669" s="169" t="s">
        <v>3530</v>
      </c>
      <c r="V3669" s="167" t="s">
        <v>5637</v>
      </c>
      <c r="W3669" s="167" t="s">
        <v>3796</v>
      </c>
      <c r="X3669" s="170" t="s">
        <v>157</v>
      </c>
      <c r="Y3669" s="171" t="s">
        <v>352</v>
      </c>
      <c r="Z3669" s="167" t="s">
        <v>1158</v>
      </c>
      <c r="AA3669" s="176">
        <v>5000</v>
      </c>
      <c r="AB3669" s="167" t="s">
        <v>11254</v>
      </c>
      <c r="AC3669" s="176">
        <v>5000</v>
      </c>
      <c r="AD3669" s="167" t="s">
        <v>11254</v>
      </c>
      <c r="AE3669" s="176">
        <v>30700</v>
      </c>
    </row>
    <row r="3670" spans="1:31">
      <c r="A3670" s="178">
        <v>108314017450</v>
      </c>
      <c r="B3670" s="166">
        <v>46178</v>
      </c>
      <c r="C3670" s="167" t="s">
        <v>3524</v>
      </c>
      <c r="D3670" s="167" t="s">
        <v>3525</v>
      </c>
      <c r="E3670" s="167" t="s">
        <v>3526</v>
      </c>
      <c r="F3670" s="167" t="s">
        <v>3501</v>
      </c>
      <c r="G3670" s="167" t="s">
        <v>3502</v>
      </c>
      <c r="H3670" s="168">
        <v>46179</v>
      </c>
      <c r="I3670" s="167"/>
      <c r="J3670" s="169">
        <v>26143</v>
      </c>
      <c r="K3670" s="167" t="s">
        <v>55</v>
      </c>
      <c r="L3670" s="169">
        <v>5</v>
      </c>
      <c r="M3670" s="167" t="s">
        <v>3513</v>
      </c>
      <c r="N3670" s="169">
        <v>51</v>
      </c>
      <c r="O3670" s="167" t="s">
        <v>3505</v>
      </c>
      <c r="P3670" s="167"/>
      <c r="Q3670" s="167" t="s">
        <v>3527</v>
      </c>
      <c r="R3670" s="167" t="s">
        <v>3528</v>
      </c>
      <c r="S3670" s="169">
        <v>1</v>
      </c>
      <c r="T3670" s="167" t="s">
        <v>3529</v>
      </c>
      <c r="U3670" s="169" t="s">
        <v>3530</v>
      </c>
      <c r="V3670" s="167" t="s">
        <v>7937</v>
      </c>
      <c r="W3670" s="167" t="s">
        <v>7050</v>
      </c>
      <c r="X3670" s="170" t="s">
        <v>159</v>
      </c>
      <c r="Y3670" s="171" t="s">
        <v>424</v>
      </c>
      <c r="Z3670" s="167" t="s">
        <v>1160</v>
      </c>
      <c r="AA3670" s="176">
        <v>32000</v>
      </c>
      <c r="AB3670" s="167" t="s">
        <v>11254</v>
      </c>
      <c r="AC3670" s="176">
        <v>32000</v>
      </c>
      <c r="AD3670" s="167" t="s">
        <v>11254</v>
      </c>
      <c r="AE3670" s="176">
        <v>1744000</v>
      </c>
    </row>
    <row r="3671" spans="1:31">
      <c r="A3671" s="178">
        <v>108314077910</v>
      </c>
      <c r="B3671" s="166">
        <v>46178</v>
      </c>
      <c r="C3671" s="167" t="s">
        <v>3610</v>
      </c>
      <c r="D3671" s="167" t="s">
        <v>3525</v>
      </c>
      <c r="E3671" s="167" t="s">
        <v>3526</v>
      </c>
      <c r="F3671" s="167" t="s">
        <v>3501</v>
      </c>
      <c r="G3671" s="167" t="s">
        <v>3502</v>
      </c>
      <c r="H3671" s="168">
        <v>46179</v>
      </c>
      <c r="I3671" s="167"/>
      <c r="J3671" s="169">
        <v>26143</v>
      </c>
      <c r="K3671" s="167" t="s">
        <v>55</v>
      </c>
      <c r="L3671" s="169">
        <v>1</v>
      </c>
      <c r="M3671" s="167" t="s">
        <v>3513</v>
      </c>
      <c r="N3671" s="169">
        <v>6.7</v>
      </c>
      <c r="O3671" s="167" t="s">
        <v>3505</v>
      </c>
      <c r="P3671" s="167"/>
      <c r="Q3671" s="167" t="s">
        <v>3527</v>
      </c>
      <c r="R3671" s="167"/>
      <c r="S3671" s="169">
        <v>1</v>
      </c>
      <c r="T3671" s="167"/>
      <c r="U3671" s="169" t="s">
        <v>4144</v>
      </c>
      <c r="V3671" s="167" t="s">
        <v>7938</v>
      </c>
      <c r="W3671" s="167"/>
      <c r="X3671" s="170" t="s">
        <v>3619</v>
      </c>
      <c r="Y3671" s="171" t="s">
        <v>3422</v>
      </c>
      <c r="Z3671" s="167" t="s">
        <v>1988</v>
      </c>
      <c r="AA3671" s="176">
        <v>2</v>
      </c>
      <c r="AB3671" s="167" t="s">
        <v>11256</v>
      </c>
      <c r="AC3671" s="176">
        <v>2</v>
      </c>
      <c r="AD3671" s="167" t="s">
        <v>11256</v>
      </c>
      <c r="AE3671" s="176">
        <v>500</v>
      </c>
    </row>
    <row r="3672" spans="1:31">
      <c r="A3672" s="178">
        <v>108314147650</v>
      </c>
      <c r="B3672" s="166">
        <v>46178</v>
      </c>
      <c r="C3672" s="167" t="s">
        <v>3781</v>
      </c>
      <c r="D3672" s="167"/>
      <c r="E3672" s="167"/>
      <c r="F3672" s="167" t="s">
        <v>3782</v>
      </c>
      <c r="G3672" s="167" t="s">
        <v>3614</v>
      </c>
      <c r="H3672" s="168"/>
      <c r="I3672" s="167"/>
      <c r="J3672" s="169">
        <v>26143</v>
      </c>
      <c r="K3672" s="167" t="s">
        <v>55</v>
      </c>
      <c r="L3672" s="169">
        <v>34</v>
      </c>
      <c r="M3672" s="167" t="s">
        <v>3513</v>
      </c>
      <c r="N3672" s="169">
        <v>172.73</v>
      </c>
      <c r="O3672" s="167" t="s">
        <v>3505</v>
      </c>
      <c r="P3672" s="167" t="s">
        <v>7939</v>
      </c>
      <c r="Q3672" s="167" t="s">
        <v>3506</v>
      </c>
      <c r="R3672" s="167" t="s">
        <v>3528</v>
      </c>
      <c r="S3672" s="169">
        <v>7</v>
      </c>
      <c r="T3672" s="167" t="s">
        <v>7940</v>
      </c>
      <c r="U3672" s="169" t="s">
        <v>3648</v>
      </c>
      <c r="V3672" s="167" t="s">
        <v>7941</v>
      </c>
      <c r="W3672" s="167" t="s">
        <v>7942</v>
      </c>
      <c r="X3672" s="170" t="s">
        <v>157</v>
      </c>
      <c r="Y3672" s="171" t="s">
        <v>7943</v>
      </c>
      <c r="Z3672" s="167" t="s">
        <v>2090</v>
      </c>
      <c r="AA3672" s="176">
        <v>1000</v>
      </c>
      <c r="AB3672" s="167" t="s">
        <v>11254</v>
      </c>
      <c r="AC3672" s="176">
        <v>1000</v>
      </c>
      <c r="AD3672" s="167" t="s">
        <v>11254</v>
      </c>
      <c r="AE3672" s="176">
        <v>830</v>
      </c>
    </row>
    <row r="3673" spans="1:31">
      <c r="A3673" s="178">
        <v>108314147650</v>
      </c>
      <c r="B3673" s="166">
        <v>46178</v>
      </c>
      <c r="C3673" s="167" t="s">
        <v>3781</v>
      </c>
      <c r="D3673" s="167"/>
      <c r="E3673" s="167"/>
      <c r="F3673" s="167" t="s">
        <v>3782</v>
      </c>
      <c r="G3673" s="167" t="s">
        <v>3614</v>
      </c>
      <c r="H3673" s="168"/>
      <c r="I3673" s="167"/>
      <c r="J3673" s="169">
        <v>26143</v>
      </c>
      <c r="K3673" s="167" t="s">
        <v>55</v>
      </c>
      <c r="L3673" s="169">
        <v>34</v>
      </c>
      <c r="M3673" s="167" t="s">
        <v>3513</v>
      </c>
      <c r="N3673" s="169">
        <v>172.73</v>
      </c>
      <c r="O3673" s="167" t="s">
        <v>3505</v>
      </c>
      <c r="P3673" s="167" t="s">
        <v>7939</v>
      </c>
      <c r="Q3673" s="167" t="s">
        <v>3506</v>
      </c>
      <c r="R3673" s="167" t="s">
        <v>3528</v>
      </c>
      <c r="S3673" s="169">
        <v>6</v>
      </c>
      <c r="T3673" s="167" t="s">
        <v>3897</v>
      </c>
      <c r="U3673" s="169" t="s">
        <v>3648</v>
      </c>
      <c r="V3673" s="167" t="s">
        <v>7944</v>
      </c>
      <c r="W3673" s="167" t="s">
        <v>3899</v>
      </c>
      <c r="X3673" s="170" t="s">
        <v>157</v>
      </c>
      <c r="Y3673" s="171" t="s">
        <v>7943</v>
      </c>
      <c r="Z3673" s="167" t="s">
        <v>2090</v>
      </c>
      <c r="AA3673" s="176">
        <v>7700</v>
      </c>
      <c r="AB3673" s="167" t="s">
        <v>11254</v>
      </c>
      <c r="AC3673" s="176">
        <v>7700</v>
      </c>
      <c r="AD3673" s="167" t="s">
        <v>11254</v>
      </c>
      <c r="AE3673" s="176">
        <v>1118.81</v>
      </c>
    </row>
    <row r="3674" spans="1:31">
      <c r="A3674" s="178">
        <v>108314147650</v>
      </c>
      <c r="B3674" s="166">
        <v>46178</v>
      </c>
      <c r="C3674" s="167" t="s">
        <v>3781</v>
      </c>
      <c r="D3674" s="167"/>
      <c r="E3674" s="167"/>
      <c r="F3674" s="167" t="s">
        <v>3782</v>
      </c>
      <c r="G3674" s="167" t="s">
        <v>3614</v>
      </c>
      <c r="H3674" s="168"/>
      <c r="I3674" s="167"/>
      <c r="J3674" s="169">
        <v>26143</v>
      </c>
      <c r="K3674" s="167" t="s">
        <v>55</v>
      </c>
      <c r="L3674" s="169">
        <v>34</v>
      </c>
      <c r="M3674" s="167" t="s">
        <v>3513</v>
      </c>
      <c r="N3674" s="169">
        <v>172.73</v>
      </c>
      <c r="O3674" s="167" t="s">
        <v>3505</v>
      </c>
      <c r="P3674" s="167" t="s">
        <v>7939</v>
      </c>
      <c r="Q3674" s="167" t="s">
        <v>3506</v>
      </c>
      <c r="R3674" s="167" t="s">
        <v>3528</v>
      </c>
      <c r="S3674" s="169">
        <v>5</v>
      </c>
      <c r="T3674" s="167" t="s">
        <v>3892</v>
      </c>
      <c r="U3674" s="169" t="s">
        <v>3893</v>
      </c>
      <c r="V3674" s="167" t="s">
        <v>7945</v>
      </c>
      <c r="W3674" s="167" t="s">
        <v>7946</v>
      </c>
      <c r="X3674" s="170" t="s">
        <v>157</v>
      </c>
      <c r="Y3674" s="171" t="s">
        <v>7943</v>
      </c>
      <c r="Z3674" s="167" t="s">
        <v>2090</v>
      </c>
      <c r="AA3674" s="176">
        <v>1000</v>
      </c>
      <c r="AB3674" s="167" t="s">
        <v>11254</v>
      </c>
      <c r="AC3674" s="176">
        <v>1000</v>
      </c>
      <c r="AD3674" s="167" t="s">
        <v>11254</v>
      </c>
      <c r="AE3674" s="176">
        <v>3620</v>
      </c>
    </row>
    <row r="3675" spans="1:31">
      <c r="A3675" s="178">
        <v>108314147650</v>
      </c>
      <c r="B3675" s="166">
        <v>46178</v>
      </c>
      <c r="C3675" s="167" t="s">
        <v>3781</v>
      </c>
      <c r="D3675" s="167"/>
      <c r="E3675" s="167"/>
      <c r="F3675" s="167" t="s">
        <v>3782</v>
      </c>
      <c r="G3675" s="167" t="s">
        <v>3614</v>
      </c>
      <c r="H3675" s="168"/>
      <c r="I3675" s="167"/>
      <c r="J3675" s="169">
        <v>26143</v>
      </c>
      <c r="K3675" s="167" t="s">
        <v>55</v>
      </c>
      <c r="L3675" s="169">
        <v>34</v>
      </c>
      <c r="M3675" s="167" t="s">
        <v>3513</v>
      </c>
      <c r="N3675" s="169">
        <v>172.73</v>
      </c>
      <c r="O3675" s="167" t="s">
        <v>3505</v>
      </c>
      <c r="P3675" s="167" t="s">
        <v>7939</v>
      </c>
      <c r="Q3675" s="167" t="s">
        <v>3506</v>
      </c>
      <c r="R3675" s="167" t="s">
        <v>3528</v>
      </c>
      <c r="S3675" s="169">
        <v>4</v>
      </c>
      <c r="T3675" s="167" t="s">
        <v>4643</v>
      </c>
      <c r="U3675" s="169" t="s">
        <v>3893</v>
      </c>
      <c r="V3675" s="167" t="s">
        <v>6159</v>
      </c>
      <c r="W3675" s="167" t="s">
        <v>6160</v>
      </c>
      <c r="X3675" s="170" t="s">
        <v>157</v>
      </c>
      <c r="Y3675" s="171" t="s">
        <v>7943</v>
      </c>
      <c r="Z3675" s="167" t="s">
        <v>2090</v>
      </c>
      <c r="AA3675" s="176">
        <v>347</v>
      </c>
      <c r="AB3675" s="167" t="s">
        <v>11254</v>
      </c>
      <c r="AC3675" s="176">
        <v>347</v>
      </c>
      <c r="AD3675" s="167" t="s">
        <v>11254</v>
      </c>
      <c r="AE3675" s="176">
        <v>1093.05</v>
      </c>
    </row>
    <row r="3676" spans="1:31">
      <c r="A3676" s="178">
        <v>108314147650</v>
      </c>
      <c r="B3676" s="166">
        <v>46178</v>
      </c>
      <c r="C3676" s="167" t="s">
        <v>3781</v>
      </c>
      <c r="D3676" s="167"/>
      <c r="E3676" s="167"/>
      <c r="F3676" s="167" t="s">
        <v>3782</v>
      </c>
      <c r="G3676" s="167" t="s">
        <v>3614</v>
      </c>
      <c r="H3676" s="168"/>
      <c r="I3676" s="167"/>
      <c r="J3676" s="169">
        <v>26143</v>
      </c>
      <c r="K3676" s="167" t="s">
        <v>55</v>
      </c>
      <c r="L3676" s="169">
        <v>34</v>
      </c>
      <c r="M3676" s="167" t="s">
        <v>3513</v>
      </c>
      <c r="N3676" s="169">
        <v>172.73</v>
      </c>
      <c r="O3676" s="167" t="s">
        <v>3505</v>
      </c>
      <c r="P3676" s="167" t="s">
        <v>7939</v>
      </c>
      <c r="Q3676" s="167" t="s">
        <v>3506</v>
      </c>
      <c r="R3676" s="167" t="s">
        <v>3528</v>
      </c>
      <c r="S3676" s="169">
        <v>3</v>
      </c>
      <c r="T3676" s="167" t="s">
        <v>4643</v>
      </c>
      <c r="U3676" s="169" t="s">
        <v>3893</v>
      </c>
      <c r="V3676" s="167" t="s">
        <v>4644</v>
      </c>
      <c r="W3676" s="167" t="s">
        <v>4645</v>
      </c>
      <c r="X3676" s="170" t="s">
        <v>157</v>
      </c>
      <c r="Y3676" s="171" t="s">
        <v>7943</v>
      </c>
      <c r="Z3676" s="167" t="s">
        <v>2090</v>
      </c>
      <c r="AA3676" s="176">
        <v>787</v>
      </c>
      <c r="AB3676" s="167" t="s">
        <v>11254</v>
      </c>
      <c r="AC3676" s="176">
        <v>787</v>
      </c>
      <c r="AD3676" s="167" t="s">
        <v>11254</v>
      </c>
      <c r="AE3676" s="176">
        <v>2460.16</v>
      </c>
    </row>
    <row r="3677" spans="1:31">
      <c r="A3677" s="178">
        <v>108314147650</v>
      </c>
      <c r="B3677" s="166">
        <v>46178</v>
      </c>
      <c r="C3677" s="167" t="s">
        <v>3781</v>
      </c>
      <c r="D3677" s="167"/>
      <c r="E3677" s="167"/>
      <c r="F3677" s="167" t="s">
        <v>3782</v>
      </c>
      <c r="G3677" s="167" t="s">
        <v>3614</v>
      </c>
      <c r="H3677" s="168"/>
      <c r="I3677" s="167"/>
      <c r="J3677" s="169">
        <v>26143</v>
      </c>
      <c r="K3677" s="167" t="s">
        <v>55</v>
      </c>
      <c r="L3677" s="169">
        <v>34</v>
      </c>
      <c r="M3677" s="167" t="s">
        <v>3513</v>
      </c>
      <c r="N3677" s="169">
        <v>172.73</v>
      </c>
      <c r="O3677" s="167" t="s">
        <v>3505</v>
      </c>
      <c r="P3677" s="167" t="s">
        <v>7939</v>
      </c>
      <c r="Q3677" s="167" t="s">
        <v>3506</v>
      </c>
      <c r="R3677" s="167" t="s">
        <v>3528</v>
      </c>
      <c r="S3677" s="169">
        <v>2</v>
      </c>
      <c r="T3677" s="167" t="s">
        <v>3892</v>
      </c>
      <c r="U3677" s="169" t="s">
        <v>3893</v>
      </c>
      <c r="V3677" s="167" t="s">
        <v>7947</v>
      </c>
      <c r="W3677" s="167" t="s">
        <v>3903</v>
      </c>
      <c r="X3677" s="170" t="s">
        <v>157</v>
      </c>
      <c r="Y3677" s="171" t="s">
        <v>7943</v>
      </c>
      <c r="Z3677" s="167" t="s">
        <v>2090</v>
      </c>
      <c r="AA3677" s="176">
        <v>310</v>
      </c>
      <c r="AB3677" s="167" t="s">
        <v>11254</v>
      </c>
      <c r="AC3677" s="176">
        <v>310</v>
      </c>
      <c r="AD3677" s="167" t="s">
        <v>11254</v>
      </c>
      <c r="AE3677" s="176">
        <v>1739.1</v>
      </c>
    </row>
    <row r="3678" spans="1:31">
      <c r="A3678" s="178">
        <v>108314147650</v>
      </c>
      <c r="B3678" s="166">
        <v>46178</v>
      </c>
      <c r="C3678" s="167" t="s">
        <v>3781</v>
      </c>
      <c r="D3678" s="167"/>
      <c r="E3678" s="167"/>
      <c r="F3678" s="167" t="s">
        <v>3782</v>
      </c>
      <c r="G3678" s="167" t="s">
        <v>3614</v>
      </c>
      <c r="H3678" s="168"/>
      <c r="I3678" s="167"/>
      <c r="J3678" s="169">
        <v>26143</v>
      </c>
      <c r="K3678" s="167" t="s">
        <v>55</v>
      </c>
      <c r="L3678" s="169">
        <v>34</v>
      </c>
      <c r="M3678" s="167" t="s">
        <v>3513</v>
      </c>
      <c r="N3678" s="169">
        <v>172.73</v>
      </c>
      <c r="O3678" s="167" t="s">
        <v>3505</v>
      </c>
      <c r="P3678" s="167" t="s">
        <v>7939</v>
      </c>
      <c r="Q3678" s="167" t="s">
        <v>3506</v>
      </c>
      <c r="R3678" s="167" t="s">
        <v>3528</v>
      </c>
      <c r="S3678" s="169">
        <v>1</v>
      </c>
      <c r="T3678" s="167" t="s">
        <v>4643</v>
      </c>
      <c r="U3678" s="169" t="s">
        <v>3893</v>
      </c>
      <c r="V3678" s="167" t="s">
        <v>7948</v>
      </c>
      <c r="W3678" s="167" t="s">
        <v>7949</v>
      </c>
      <c r="X3678" s="170" t="s">
        <v>157</v>
      </c>
      <c r="Y3678" s="171" t="s">
        <v>7943</v>
      </c>
      <c r="Z3678" s="167" t="s">
        <v>2090</v>
      </c>
      <c r="AA3678" s="176">
        <v>180</v>
      </c>
      <c r="AB3678" s="167" t="s">
        <v>11254</v>
      </c>
      <c r="AC3678" s="176">
        <v>180</v>
      </c>
      <c r="AD3678" s="167" t="s">
        <v>11254</v>
      </c>
      <c r="AE3678" s="176">
        <v>766.8</v>
      </c>
    </row>
    <row r="3679" spans="1:31">
      <c r="A3679" s="178">
        <v>108314253240</v>
      </c>
      <c r="B3679" s="166">
        <v>46178</v>
      </c>
      <c r="C3679" s="167" t="s">
        <v>3610</v>
      </c>
      <c r="D3679" s="167" t="s">
        <v>3525</v>
      </c>
      <c r="E3679" s="167" t="s">
        <v>3526</v>
      </c>
      <c r="F3679" s="167" t="s">
        <v>3613</v>
      </c>
      <c r="G3679" s="167" t="s">
        <v>3614</v>
      </c>
      <c r="H3679" s="168">
        <v>46178</v>
      </c>
      <c r="I3679" s="167" t="s">
        <v>7950</v>
      </c>
      <c r="J3679" s="169">
        <v>1</v>
      </c>
      <c r="K3679" s="167" t="s">
        <v>48</v>
      </c>
      <c r="L3679" s="169">
        <v>2</v>
      </c>
      <c r="M3679" s="167" t="s">
        <v>3504</v>
      </c>
      <c r="N3679" s="169">
        <v>75.900000000000006</v>
      </c>
      <c r="O3679" s="167" t="s">
        <v>3505</v>
      </c>
      <c r="P3679" s="167" t="s">
        <v>7951</v>
      </c>
      <c r="Q3679" s="167" t="s">
        <v>3506</v>
      </c>
      <c r="R3679" s="167" t="s">
        <v>7952</v>
      </c>
      <c r="S3679" s="169">
        <v>1</v>
      </c>
      <c r="T3679" s="167" t="s">
        <v>2058</v>
      </c>
      <c r="U3679" s="169" t="s">
        <v>4206</v>
      </c>
      <c r="V3679" s="167" t="s">
        <v>7953</v>
      </c>
      <c r="W3679" s="167"/>
      <c r="X3679" s="170" t="s">
        <v>3619</v>
      </c>
      <c r="Y3679" s="171" t="s">
        <v>7954</v>
      </c>
      <c r="Z3679" s="167" t="s">
        <v>2050</v>
      </c>
      <c r="AA3679" s="176">
        <v>2</v>
      </c>
      <c r="AB3679" s="167" t="s">
        <v>11254</v>
      </c>
      <c r="AC3679" s="176">
        <v>2</v>
      </c>
      <c r="AD3679" s="167" t="s">
        <v>11254</v>
      </c>
      <c r="AE3679" s="176">
        <v>3272207070</v>
      </c>
    </row>
    <row r="3680" spans="1:31">
      <c r="A3680" s="178">
        <v>108314281720</v>
      </c>
      <c r="B3680" s="166">
        <v>46181</v>
      </c>
      <c r="C3680" s="167" t="s">
        <v>3610</v>
      </c>
      <c r="D3680" s="167" t="s">
        <v>3525</v>
      </c>
      <c r="E3680" s="167" t="s">
        <v>3526</v>
      </c>
      <c r="F3680" s="167" t="s">
        <v>3613</v>
      </c>
      <c r="G3680" s="167" t="s">
        <v>3614</v>
      </c>
      <c r="H3680" s="168">
        <v>46181</v>
      </c>
      <c r="I3680" s="167"/>
      <c r="J3680" s="169">
        <v>1</v>
      </c>
      <c r="K3680" s="167" t="s">
        <v>48</v>
      </c>
      <c r="L3680" s="169">
        <v>1</v>
      </c>
      <c r="M3680" s="167" t="s">
        <v>3513</v>
      </c>
      <c r="N3680" s="169">
        <v>2.2999999999999998</v>
      </c>
      <c r="O3680" s="167" t="s">
        <v>3505</v>
      </c>
      <c r="P3680" s="167" t="s">
        <v>7955</v>
      </c>
      <c r="Q3680" s="167" t="s">
        <v>3506</v>
      </c>
      <c r="R3680" s="167" t="s">
        <v>7956</v>
      </c>
      <c r="S3680" s="169">
        <v>8</v>
      </c>
      <c r="T3680" s="167"/>
      <c r="U3680" s="169" t="s">
        <v>7957</v>
      </c>
      <c r="V3680" s="167" t="s">
        <v>7958</v>
      </c>
      <c r="W3680" s="167"/>
      <c r="X3680" s="170" t="s">
        <v>3619</v>
      </c>
      <c r="Y3680" s="171" t="s">
        <v>7959</v>
      </c>
      <c r="Z3680" s="167" t="s">
        <v>2053</v>
      </c>
      <c r="AA3680" s="176">
        <v>4</v>
      </c>
      <c r="AB3680" s="167" t="s">
        <v>11255</v>
      </c>
      <c r="AC3680" s="176">
        <v>0.3</v>
      </c>
      <c r="AD3680" s="167" t="s">
        <v>11256</v>
      </c>
      <c r="AE3680" s="176">
        <v>4492000</v>
      </c>
    </row>
    <row r="3681" spans="1:31">
      <c r="A3681" s="178">
        <v>108314281720</v>
      </c>
      <c r="B3681" s="166">
        <v>46181</v>
      </c>
      <c r="C3681" s="167" t="s">
        <v>3610</v>
      </c>
      <c r="D3681" s="167" t="s">
        <v>3525</v>
      </c>
      <c r="E3681" s="167" t="s">
        <v>3526</v>
      </c>
      <c r="F3681" s="167" t="s">
        <v>3613</v>
      </c>
      <c r="G3681" s="167" t="s">
        <v>3614</v>
      </c>
      <c r="H3681" s="168">
        <v>46181</v>
      </c>
      <c r="I3681" s="167"/>
      <c r="J3681" s="169">
        <v>1</v>
      </c>
      <c r="K3681" s="167" t="s">
        <v>48</v>
      </c>
      <c r="L3681" s="169">
        <v>1</v>
      </c>
      <c r="M3681" s="167" t="s">
        <v>3513</v>
      </c>
      <c r="N3681" s="169">
        <v>2.2999999999999998</v>
      </c>
      <c r="O3681" s="167" t="s">
        <v>3505</v>
      </c>
      <c r="P3681" s="167" t="s">
        <v>7955</v>
      </c>
      <c r="Q3681" s="167" t="s">
        <v>3506</v>
      </c>
      <c r="R3681" s="167" t="s">
        <v>7956</v>
      </c>
      <c r="S3681" s="169">
        <v>7</v>
      </c>
      <c r="T3681" s="167"/>
      <c r="U3681" s="169" t="s">
        <v>7960</v>
      </c>
      <c r="V3681" s="167" t="s">
        <v>7961</v>
      </c>
      <c r="W3681" s="167"/>
      <c r="X3681" s="170" t="s">
        <v>3619</v>
      </c>
      <c r="Y3681" s="171" t="s">
        <v>7959</v>
      </c>
      <c r="Z3681" s="167" t="s">
        <v>2053</v>
      </c>
      <c r="AA3681" s="176">
        <v>2</v>
      </c>
      <c r="AB3681" s="167" t="s">
        <v>11254</v>
      </c>
      <c r="AC3681" s="176">
        <v>2</v>
      </c>
      <c r="AD3681" s="167" t="s">
        <v>11254</v>
      </c>
      <c r="AE3681" s="176">
        <v>870000</v>
      </c>
    </row>
    <row r="3682" spans="1:31">
      <c r="A3682" s="178">
        <v>108314281720</v>
      </c>
      <c r="B3682" s="166">
        <v>46181</v>
      </c>
      <c r="C3682" s="167" t="s">
        <v>3610</v>
      </c>
      <c r="D3682" s="167" t="s">
        <v>3525</v>
      </c>
      <c r="E3682" s="167" t="s">
        <v>3526</v>
      </c>
      <c r="F3682" s="167" t="s">
        <v>3613</v>
      </c>
      <c r="G3682" s="167" t="s">
        <v>3614</v>
      </c>
      <c r="H3682" s="168">
        <v>46181</v>
      </c>
      <c r="I3682" s="167"/>
      <c r="J3682" s="169">
        <v>1</v>
      </c>
      <c r="K3682" s="167" t="s">
        <v>48</v>
      </c>
      <c r="L3682" s="169">
        <v>1</v>
      </c>
      <c r="M3682" s="167" t="s">
        <v>3513</v>
      </c>
      <c r="N3682" s="169">
        <v>2.2999999999999998</v>
      </c>
      <c r="O3682" s="167" t="s">
        <v>3505</v>
      </c>
      <c r="P3682" s="167" t="s">
        <v>7955</v>
      </c>
      <c r="Q3682" s="167" t="s">
        <v>3506</v>
      </c>
      <c r="R3682" s="167" t="s">
        <v>7956</v>
      </c>
      <c r="S3682" s="169">
        <v>6</v>
      </c>
      <c r="T3682" s="167"/>
      <c r="U3682" s="169" t="s">
        <v>7962</v>
      </c>
      <c r="V3682" s="167" t="s">
        <v>7963</v>
      </c>
      <c r="W3682" s="167"/>
      <c r="X3682" s="170" t="s">
        <v>3619</v>
      </c>
      <c r="Y3682" s="171" t="s">
        <v>7959</v>
      </c>
      <c r="Z3682" s="167" t="s">
        <v>2053</v>
      </c>
      <c r="AA3682" s="176">
        <v>10</v>
      </c>
      <c r="AB3682" s="167" t="s">
        <v>11254</v>
      </c>
      <c r="AC3682" s="176">
        <v>10</v>
      </c>
      <c r="AD3682" s="167" t="s">
        <v>11254</v>
      </c>
      <c r="AE3682" s="176">
        <v>750000</v>
      </c>
    </row>
    <row r="3683" spans="1:31">
      <c r="A3683" s="178">
        <v>108314281720</v>
      </c>
      <c r="B3683" s="166">
        <v>46181</v>
      </c>
      <c r="C3683" s="167" t="s">
        <v>3610</v>
      </c>
      <c r="D3683" s="167" t="s">
        <v>3525</v>
      </c>
      <c r="E3683" s="167" t="s">
        <v>3526</v>
      </c>
      <c r="F3683" s="167" t="s">
        <v>3613</v>
      </c>
      <c r="G3683" s="167" t="s">
        <v>3614</v>
      </c>
      <c r="H3683" s="168">
        <v>46181</v>
      </c>
      <c r="I3683" s="167"/>
      <c r="J3683" s="169">
        <v>1</v>
      </c>
      <c r="K3683" s="167" t="s">
        <v>48</v>
      </c>
      <c r="L3683" s="169">
        <v>1</v>
      </c>
      <c r="M3683" s="167" t="s">
        <v>3513</v>
      </c>
      <c r="N3683" s="169">
        <v>2.2999999999999998</v>
      </c>
      <c r="O3683" s="167" t="s">
        <v>3505</v>
      </c>
      <c r="P3683" s="167" t="s">
        <v>7955</v>
      </c>
      <c r="Q3683" s="167" t="s">
        <v>3506</v>
      </c>
      <c r="R3683" s="167" t="s">
        <v>7956</v>
      </c>
      <c r="S3683" s="169">
        <v>5</v>
      </c>
      <c r="T3683" s="167"/>
      <c r="U3683" s="169" t="s">
        <v>7964</v>
      </c>
      <c r="V3683" s="167" t="s">
        <v>7965</v>
      </c>
      <c r="W3683" s="167"/>
      <c r="X3683" s="170" t="s">
        <v>3619</v>
      </c>
      <c r="Y3683" s="171" t="s">
        <v>7959</v>
      </c>
      <c r="Z3683" s="167" t="s">
        <v>2053</v>
      </c>
      <c r="AA3683" s="176">
        <v>4</v>
      </c>
      <c r="AB3683" s="167" t="s">
        <v>11254</v>
      </c>
      <c r="AC3683" s="176">
        <v>4</v>
      </c>
      <c r="AD3683" s="167" t="s">
        <v>11254</v>
      </c>
      <c r="AE3683" s="176">
        <v>1360000</v>
      </c>
    </row>
    <row r="3684" spans="1:31">
      <c r="A3684" s="178">
        <v>108314281720</v>
      </c>
      <c r="B3684" s="166">
        <v>46181</v>
      </c>
      <c r="C3684" s="167" t="s">
        <v>3610</v>
      </c>
      <c r="D3684" s="167" t="s">
        <v>3525</v>
      </c>
      <c r="E3684" s="167" t="s">
        <v>3526</v>
      </c>
      <c r="F3684" s="167" t="s">
        <v>3613</v>
      </c>
      <c r="G3684" s="167" t="s">
        <v>3614</v>
      </c>
      <c r="H3684" s="168">
        <v>46181</v>
      </c>
      <c r="I3684" s="167"/>
      <c r="J3684" s="169">
        <v>1</v>
      </c>
      <c r="K3684" s="167" t="s">
        <v>48</v>
      </c>
      <c r="L3684" s="169">
        <v>1</v>
      </c>
      <c r="M3684" s="167" t="s">
        <v>3513</v>
      </c>
      <c r="N3684" s="169">
        <v>2.2999999999999998</v>
      </c>
      <c r="O3684" s="167" t="s">
        <v>3505</v>
      </c>
      <c r="P3684" s="167" t="s">
        <v>7955</v>
      </c>
      <c r="Q3684" s="167" t="s">
        <v>3506</v>
      </c>
      <c r="R3684" s="167" t="s">
        <v>7956</v>
      </c>
      <c r="S3684" s="169">
        <v>4</v>
      </c>
      <c r="T3684" s="167"/>
      <c r="U3684" s="169" t="s">
        <v>7964</v>
      </c>
      <c r="V3684" s="167" t="s">
        <v>7966</v>
      </c>
      <c r="W3684" s="167"/>
      <c r="X3684" s="170" t="s">
        <v>3619</v>
      </c>
      <c r="Y3684" s="171" t="s">
        <v>7959</v>
      </c>
      <c r="Z3684" s="167" t="s">
        <v>2053</v>
      </c>
      <c r="AA3684" s="176">
        <v>4</v>
      </c>
      <c r="AB3684" s="167" t="s">
        <v>11254</v>
      </c>
      <c r="AC3684" s="176">
        <v>4</v>
      </c>
      <c r="AD3684" s="167" t="s">
        <v>11254</v>
      </c>
      <c r="AE3684" s="176">
        <v>1280000</v>
      </c>
    </row>
    <row r="3685" spans="1:31">
      <c r="A3685" s="178">
        <v>108314281720</v>
      </c>
      <c r="B3685" s="166">
        <v>46181</v>
      </c>
      <c r="C3685" s="167" t="s">
        <v>3610</v>
      </c>
      <c r="D3685" s="167" t="s">
        <v>3525</v>
      </c>
      <c r="E3685" s="167" t="s">
        <v>3526</v>
      </c>
      <c r="F3685" s="167" t="s">
        <v>3613</v>
      </c>
      <c r="G3685" s="167" t="s">
        <v>3614</v>
      </c>
      <c r="H3685" s="168">
        <v>46181</v>
      </c>
      <c r="I3685" s="167"/>
      <c r="J3685" s="169">
        <v>1</v>
      </c>
      <c r="K3685" s="167" t="s">
        <v>48</v>
      </c>
      <c r="L3685" s="169">
        <v>1</v>
      </c>
      <c r="M3685" s="167" t="s">
        <v>3513</v>
      </c>
      <c r="N3685" s="169">
        <v>2.2999999999999998</v>
      </c>
      <c r="O3685" s="167" t="s">
        <v>3505</v>
      </c>
      <c r="P3685" s="167" t="s">
        <v>7955</v>
      </c>
      <c r="Q3685" s="167" t="s">
        <v>3506</v>
      </c>
      <c r="R3685" s="167" t="s">
        <v>7956</v>
      </c>
      <c r="S3685" s="169">
        <v>3</v>
      </c>
      <c r="T3685" s="167"/>
      <c r="U3685" s="169" t="s">
        <v>4087</v>
      </c>
      <c r="V3685" s="167" t="s">
        <v>7967</v>
      </c>
      <c r="W3685" s="167"/>
      <c r="X3685" s="170" t="s">
        <v>3619</v>
      </c>
      <c r="Y3685" s="171" t="s">
        <v>7959</v>
      </c>
      <c r="Z3685" s="167" t="s">
        <v>2053</v>
      </c>
      <c r="AA3685" s="176">
        <v>50</v>
      </c>
      <c r="AB3685" s="167" t="s">
        <v>11254</v>
      </c>
      <c r="AC3685" s="176">
        <v>50</v>
      </c>
      <c r="AD3685" s="167" t="s">
        <v>11254</v>
      </c>
      <c r="AE3685" s="176">
        <v>5250000</v>
      </c>
    </row>
    <row r="3686" spans="1:31">
      <c r="A3686" s="178">
        <v>108314281720</v>
      </c>
      <c r="B3686" s="166">
        <v>46181</v>
      </c>
      <c r="C3686" s="167" t="s">
        <v>3610</v>
      </c>
      <c r="D3686" s="167" t="s">
        <v>3525</v>
      </c>
      <c r="E3686" s="167" t="s">
        <v>3526</v>
      </c>
      <c r="F3686" s="167" t="s">
        <v>3613</v>
      </c>
      <c r="G3686" s="167" t="s">
        <v>3614</v>
      </c>
      <c r="H3686" s="168">
        <v>46181</v>
      </c>
      <c r="I3686" s="167"/>
      <c r="J3686" s="169">
        <v>1</v>
      </c>
      <c r="K3686" s="167" t="s">
        <v>48</v>
      </c>
      <c r="L3686" s="169">
        <v>1</v>
      </c>
      <c r="M3686" s="167" t="s">
        <v>3513</v>
      </c>
      <c r="N3686" s="169">
        <v>2.2999999999999998</v>
      </c>
      <c r="O3686" s="167" t="s">
        <v>3505</v>
      </c>
      <c r="P3686" s="167" t="s">
        <v>7955</v>
      </c>
      <c r="Q3686" s="167" t="s">
        <v>3506</v>
      </c>
      <c r="R3686" s="167" t="s">
        <v>7956</v>
      </c>
      <c r="S3686" s="169">
        <v>2</v>
      </c>
      <c r="T3686" s="167"/>
      <c r="U3686" s="169" t="s">
        <v>7968</v>
      </c>
      <c r="V3686" s="167" t="s">
        <v>7969</v>
      </c>
      <c r="W3686" s="167"/>
      <c r="X3686" s="170" t="s">
        <v>3619</v>
      </c>
      <c r="Y3686" s="171" t="s">
        <v>7959</v>
      </c>
      <c r="Z3686" s="167" t="s">
        <v>2053</v>
      </c>
      <c r="AA3686" s="176">
        <v>2</v>
      </c>
      <c r="AB3686" s="167" t="s">
        <v>11254</v>
      </c>
      <c r="AC3686" s="176">
        <v>2</v>
      </c>
      <c r="AD3686" s="167" t="s">
        <v>11254</v>
      </c>
      <c r="AE3686" s="176">
        <v>4630000</v>
      </c>
    </row>
    <row r="3687" spans="1:31">
      <c r="A3687" s="178">
        <v>108314281720</v>
      </c>
      <c r="B3687" s="166">
        <v>46181</v>
      </c>
      <c r="C3687" s="167" t="s">
        <v>3610</v>
      </c>
      <c r="D3687" s="167" t="s">
        <v>3525</v>
      </c>
      <c r="E3687" s="167" t="s">
        <v>3526</v>
      </c>
      <c r="F3687" s="167" t="s">
        <v>3613</v>
      </c>
      <c r="G3687" s="167" t="s">
        <v>3614</v>
      </c>
      <c r="H3687" s="168">
        <v>46181</v>
      </c>
      <c r="I3687" s="167"/>
      <c r="J3687" s="169">
        <v>1</v>
      </c>
      <c r="K3687" s="167" t="s">
        <v>48</v>
      </c>
      <c r="L3687" s="169">
        <v>1</v>
      </c>
      <c r="M3687" s="167" t="s">
        <v>3513</v>
      </c>
      <c r="N3687" s="169">
        <v>2.2999999999999998</v>
      </c>
      <c r="O3687" s="167" t="s">
        <v>3505</v>
      </c>
      <c r="P3687" s="167" t="s">
        <v>7955</v>
      </c>
      <c r="Q3687" s="167" t="s">
        <v>3506</v>
      </c>
      <c r="R3687" s="167" t="s">
        <v>7956</v>
      </c>
      <c r="S3687" s="169">
        <v>1</v>
      </c>
      <c r="T3687" s="167"/>
      <c r="U3687" s="169" t="s">
        <v>7970</v>
      </c>
      <c r="V3687" s="167" t="s">
        <v>7971</v>
      </c>
      <c r="W3687" s="167"/>
      <c r="X3687" s="170" t="s">
        <v>3619</v>
      </c>
      <c r="Y3687" s="171" t="s">
        <v>7959</v>
      </c>
      <c r="Z3687" s="167" t="s">
        <v>2053</v>
      </c>
      <c r="AA3687" s="176">
        <v>2</v>
      </c>
      <c r="AB3687" s="167" t="s">
        <v>11254</v>
      </c>
      <c r="AC3687" s="176">
        <v>2</v>
      </c>
      <c r="AD3687" s="167" t="s">
        <v>11254</v>
      </c>
      <c r="AE3687" s="176">
        <v>1410000</v>
      </c>
    </row>
    <row r="3688" spans="1:31">
      <c r="A3688" s="178">
        <v>108314291630</v>
      </c>
      <c r="B3688" s="166">
        <v>46178</v>
      </c>
      <c r="C3688" s="167" t="s">
        <v>3610</v>
      </c>
      <c r="D3688" s="167" t="s">
        <v>3525</v>
      </c>
      <c r="E3688" s="167" t="s">
        <v>3526</v>
      </c>
      <c r="F3688" s="167" t="s">
        <v>3613</v>
      </c>
      <c r="G3688" s="167" t="s">
        <v>3614</v>
      </c>
      <c r="H3688" s="168">
        <v>46178</v>
      </c>
      <c r="I3688" s="167"/>
      <c r="J3688" s="169">
        <v>1</v>
      </c>
      <c r="K3688" s="167" t="s">
        <v>48</v>
      </c>
      <c r="L3688" s="169">
        <v>200</v>
      </c>
      <c r="M3688" s="167" t="s">
        <v>3504</v>
      </c>
      <c r="N3688" s="169">
        <v>4200</v>
      </c>
      <c r="O3688" s="167" t="s">
        <v>3505</v>
      </c>
      <c r="P3688" s="167" t="s">
        <v>7972</v>
      </c>
      <c r="Q3688" s="167" t="s">
        <v>3506</v>
      </c>
      <c r="R3688" s="167" t="s">
        <v>7973</v>
      </c>
      <c r="S3688" s="169">
        <v>1</v>
      </c>
      <c r="T3688" s="167"/>
      <c r="U3688" s="169" t="s">
        <v>3979</v>
      </c>
      <c r="V3688" s="167" t="s">
        <v>3980</v>
      </c>
      <c r="W3688" s="167"/>
      <c r="X3688" s="170" t="s">
        <v>3619</v>
      </c>
      <c r="Y3688" s="171" t="s">
        <v>7974</v>
      </c>
      <c r="Z3688" s="167" t="s">
        <v>2056</v>
      </c>
      <c r="AA3688" s="176">
        <v>200</v>
      </c>
      <c r="AB3688" s="167" t="s">
        <v>11254</v>
      </c>
      <c r="AC3688" s="176">
        <v>200</v>
      </c>
      <c r="AD3688" s="167" t="s">
        <v>11254</v>
      </c>
      <c r="AE3688" s="176">
        <v>47600000</v>
      </c>
    </row>
    <row r="3689" spans="1:31">
      <c r="A3689" s="178">
        <v>108315085320</v>
      </c>
      <c r="B3689" s="166">
        <v>46179</v>
      </c>
      <c r="C3689" s="167" t="s">
        <v>3610</v>
      </c>
      <c r="D3689" s="167" t="s">
        <v>3525</v>
      </c>
      <c r="E3689" s="167" t="s">
        <v>3526</v>
      </c>
      <c r="F3689" s="167" t="s">
        <v>3613</v>
      </c>
      <c r="G3689" s="167" t="s">
        <v>3614</v>
      </c>
      <c r="H3689" s="168">
        <v>46179</v>
      </c>
      <c r="I3689" s="167"/>
      <c r="J3689" s="169">
        <v>1</v>
      </c>
      <c r="K3689" s="167" t="s">
        <v>48</v>
      </c>
      <c r="L3689" s="169">
        <v>11</v>
      </c>
      <c r="M3689" s="167" t="s">
        <v>3504</v>
      </c>
      <c r="N3689" s="169">
        <v>350.18</v>
      </c>
      <c r="O3689" s="167" t="s">
        <v>3505</v>
      </c>
      <c r="P3689" s="167" t="s">
        <v>7975</v>
      </c>
      <c r="Q3689" s="167" t="s">
        <v>3506</v>
      </c>
      <c r="R3689" s="167" t="s">
        <v>7976</v>
      </c>
      <c r="S3689" s="169">
        <v>11</v>
      </c>
      <c r="T3689" s="167"/>
      <c r="U3689" s="169" t="s">
        <v>7977</v>
      </c>
      <c r="V3689" s="167" t="s">
        <v>7978</v>
      </c>
      <c r="W3689" s="167"/>
      <c r="X3689" s="170" t="s">
        <v>3619</v>
      </c>
      <c r="Y3689" s="171" t="s">
        <v>7979</v>
      </c>
      <c r="Z3689" s="167" t="s">
        <v>2060</v>
      </c>
      <c r="AA3689" s="176">
        <v>1</v>
      </c>
      <c r="AB3689" s="167" t="s">
        <v>11254</v>
      </c>
      <c r="AC3689" s="176">
        <v>1</v>
      </c>
      <c r="AD3689" s="167" t="s">
        <v>11254</v>
      </c>
      <c r="AE3689" s="176">
        <v>6450000</v>
      </c>
    </row>
    <row r="3690" spans="1:31">
      <c r="A3690" s="178">
        <v>108315085320</v>
      </c>
      <c r="B3690" s="166">
        <v>46179</v>
      </c>
      <c r="C3690" s="167" t="s">
        <v>3610</v>
      </c>
      <c r="D3690" s="167" t="s">
        <v>3525</v>
      </c>
      <c r="E3690" s="167" t="s">
        <v>3526</v>
      </c>
      <c r="F3690" s="167" t="s">
        <v>3613</v>
      </c>
      <c r="G3690" s="167" t="s">
        <v>3614</v>
      </c>
      <c r="H3690" s="168">
        <v>46179</v>
      </c>
      <c r="I3690" s="167"/>
      <c r="J3690" s="169">
        <v>1</v>
      </c>
      <c r="K3690" s="167" t="s">
        <v>48</v>
      </c>
      <c r="L3690" s="169">
        <v>11</v>
      </c>
      <c r="M3690" s="167" t="s">
        <v>3504</v>
      </c>
      <c r="N3690" s="169">
        <v>350.18</v>
      </c>
      <c r="O3690" s="167" t="s">
        <v>3505</v>
      </c>
      <c r="P3690" s="167" t="s">
        <v>7975</v>
      </c>
      <c r="Q3690" s="167" t="s">
        <v>3506</v>
      </c>
      <c r="R3690" s="167" t="s">
        <v>7976</v>
      </c>
      <c r="S3690" s="169">
        <v>10</v>
      </c>
      <c r="T3690" s="167"/>
      <c r="U3690" s="169" t="s">
        <v>4003</v>
      </c>
      <c r="V3690" s="167" t="s">
        <v>4004</v>
      </c>
      <c r="W3690" s="167"/>
      <c r="X3690" s="170" t="s">
        <v>3619</v>
      </c>
      <c r="Y3690" s="171" t="s">
        <v>7979</v>
      </c>
      <c r="Z3690" s="167" t="s">
        <v>2060</v>
      </c>
      <c r="AA3690" s="176">
        <v>200</v>
      </c>
      <c r="AB3690" s="167" t="s">
        <v>11254</v>
      </c>
      <c r="AC3690" s="176">
        <v>200</v>
      </c>
      <c r="AD3690" s="167" t="s">
        <v>11254</v>
      </c>
      <c r="AE3690" s="176">
        <v>7000000</v>
      </c>
    </row>
    <row r="3691" spans="1:31">
      <c r="A3691" s="178">
        <v>108315085320</v>
      </c>
      <c r="B3691" s="166">
        <v>46179</v>
      </c>
      <c r="C3691" s="167" t="s">
        <v>3610</v>
      </c>
      <c r="D3691" s="167" t="s">
        <v>3525</v>
      </c>
      <c r="E3691" s="167" t="s">
        <v>3526</v>
      </c>
      <c r="F3691" s="167" t="s">
        <v>3613</v>
      </c>
      <c r="G3691" s="167" t="s">
        <v>3614</v>
      </c>
      <c r="H3691" s="168">
        <v>46179</v>
      </c>
      <c r="I3691" s="167"/>
      <c r="J3691" s="169">
        <v>1</v>
      </c>
      <c r="K3691" s="167" t="s">
        <v>48</v>
      </c>
      <c r="L3691" s="169">
        <v>11</v>
      </c>
      <c r="M3691" s="167" t="s">
        <v>3504</v>
      </c>
      <c r="N3691" s="169">
        <v>350.18</v>
      </c>
      <c r="O3691" s="167" t="s">
        <v>3505</v>
      </c>
      <c r="P3691" s="167" t="s">
        <v>7975</v>
      </c>
      <c r="Q3691" s="167" t="s">
        <v>3506</v>
      </c>
      <c r="R3691" s="167" t="s">
        <v>7976</v>
      </c>
      <c r="S3691" s="169">
        <v>9</v>
      </c>
      <c r="T3691" s="167"/>
      <c r="U3691" s="169" t="s">
        <v>3989</v>
      </c>
      <c r="V3691" s="167" t="s">
        <v>7980</v>
      </c>
      <c r="W3691" s="167"/>
      <c r="X3691" s="170" t="s">
        <v>3619</v>
      </c>
      <c r="Y3691" s="171" t="s">
        <v>7979</v>
      </c>
      <c r="Z3691" s="167" t="s">
        <v>2060</v>
      </c>
      <c r="AA3691" s="176">
        <v>500</v>
      </c>
      <c r="AB3691" s="167" t="s">
        <v>11255</v>
      </c>
      <c r="AC3691" s="176">
        <v>40</v>
      </c>
      <c r="AD3691" s="167" t="s">
        <v>11256</v>
      </c>
      <c r="AE3691" s="176">
        <v>1000000</v>
      </c>
    </row>
    <row r="3692" spans="1:31">
      <c r="A3692" s="178">
        <v>108315085320</v>
      </c>
      <c r="B3692" s="166">
        <v>46179</v>
      </c>
      <c r="C3692" s="167" t="s">
        <v>3610</v>
      </c>
      <c r="D3692" s="167" t="s">
        <v>3525</v>
      </c>
      <c r="E3692" s="167" t="s">
        <v>3526</v>
      </c>
      <c r="F3692" s="167" t="s">
        <v>3613</v>
      </c>
      <c r="G3692" s="167" t="s">
        <v>3614</v>
      </c>
      <c r="H3692" s="168">
        <v>46179</v>
      </c>
      <c r="I3692" s="167"/>
      <c r="J3692" s="169">
        <v>1</v>
      </c>
      <c r="K3692" s="167" t="s">
        <v>48</v>
      </c>
      <c r="L3692" s="169">
        <v>11</v>
      </c>
      <c r="M3692" s="167" t="s">
        <v>3504</v>
      </c>
      <c r="N3692" s="169">
        <v>350.18</v>
      </c>
      <c r="O3692" s="167" t="s">
        <v>3505</v>
      </c>
      <c r="P3692" s="167" t="s">
        <v>7975</v>
      </c>
      <c r="Q3692" s="167" t="s">
        <v>3506</v>
      </c>
      <c r="R3692" s="167" t="s">
        <v>7976</v>
      </c>
      <c r="S3692" s="169">
        <v>8</v>
      </c>
      <c r="T3692" s="167"/>
      <c r="U3692" s="169" t="s">
        <v>7981</v>
      </c>
      <c r="V3692" s="167" t="s">
        <v>7982</v>
      </c>
      <c r="W3692" s="167"/>
      <c r="X3692" s="170" t="s">
        <v>3619</v>
      </c>
      <c r="Y3692" s="171" t="s">
        <v>7979</v>
      </c>
      <c r="Z3692" s="167" t="s">
        <v>2060</v>
      </c>
      <c r="AA3692" s="176">
        <v>7</v>
      </c>
      <c r="AB3692" s="167" t="s">
        <v>11262</v>
      </c>
      <c r="AC3692" s="176">
        <v>126</v>
      </c>
      <c r="AD3692" s="167" t="s">
        <v>11256</v>
      </c>
      <c r="AE3692" s="176">
        <v>9100000</v>
      </c>
    </row>
    <row r="3693" spans="1:31">
      <c r="A3693" s="178">
        <v>108315085320</v>
      </c>
      <c r="B3693" s="166">
        <v>46179</v>
      </c>
      <c r="C3693" s="167" t="s">
        <v>3610</v>
      </c>
      <c r="D3693" s="167" t="s">
        <v>3525</v>
      </c>
      <c r="E3693" s="167" t="s">
        <v>3526</v>
      </c>
      <c r="F3693" s="167" t="s">
        <v>3613</v>
      </c>
      <c r="G3693" s="167" t="s">
        <v>3614</v>
      </c>
      <c r="H3693" s="168">
        <v>46179</v>
      </c>
      <c r="I3693" s="167"/>
      <c r="J3693" s="169">
        <v>1</v>
      </c>
      <c r="K3693" s="167" t="s">
        <v>48</v>
      </c>
      <c r="L3693" s="169">
        <v>11</v>
      </c>
      <c r="M3693" s="167" t="s">
        <v>3504</v>
      </c>
      <c r="N3693" s="169">
        <v>350.18</v>
      </c>
      <c r="O3693" s="167" t="s">
        <v>3505</v>
      </c>
      <c r="P3693" s="167" t="s">
        <v>7975</v>
      </c>
      <c r="Q3693" s="167" t="s">
        <v>3506</v>
      </c>
      <c r="R3693" s="167" t="s">
        <v>7976</v>
      </c>
      <c r="S3693" s="169">
        <v>7</v>
      </c>
      <c r="T3693" s="167"/>
      <c r="U3693" s="169" t="s">
        <v>7981</v>
      </c>
      <c r="V3693" s="167" t="s">
        <v>7983</v>
      </c>
      <c r="W3693" s="167"/>
      <c r="X3693" s="170" t="s">
        <v>3619</v>
      </c>
      <c r="Y3693" s="171" t="s">
        <v>7979</v>
      </c>
      <c r="Z3693" s="167" t="s">
        <v>2060</v>
      </c>
      <c r="AA3693" s="176">
        <v>7</v>
      </c>
      <c r="AB3693" s="167" t="s">
        <v>11262</v>
      </c>
      <c r="AC3693" s="176">
        <v>126</v>
      </c>
      <c r="AD3693" s="167" t="s">
        <v>11256</v>
      </c>
      <c r="AE3693" s="176">
        <v>7700000</v>
      </c>
    </row>
    <row r="3694" spans="1:31">
      <c r="A3694" s="178">
        <v>108315085320</v>
      </c>
      <c r="B3694" s="166">
        <v>46179</v>
      </c>
      <c r="C3694" s="167" t="s">
        <v>3610</v>
      </c>
      <c r="D3694" s="167" t="s">
        <v>3525</v>
      </c>
      <c r="E3694" s="167" t="s">
        <v>3526</v>
      </c>
      <c r="F3694" s="167" t="s">
        <v>3613</v>
      </c>
      <c r="G3694" s="167" t="s">
        <v>3614</v>
      </c>
      <c r="H3694" s="168">
        <v>46179</v>
      </c>
      <c r="I3694" s="167"/>
      <c r="J3694" s="169">
        <v>1</v>
      </c>
      <c r="K3694" s="167" t="s">
        <v>48</v>
      </c>
      <c r="L3694" s="169">
        <v>11</v>
      </c>
      <c r="M3694" s="167" t="s">
        <v>3504</v>
      </c>
      <c r="N3694" s="169">
        <v>350.18</v>
      </c>
      <c r="O3694" s="167" t="s">
        <v>3505</v>
      </c>
      <c r="P3694" s="167" t="s">
        <v>7975</v>
      </c>
      <c r="Q3694" s="167" t="s">
        <v>3506</v>
      </c>
      <c r="R3694" s="167" t="s">
        <v>7976</v>
      </c>
      <c r="S3694" s="169">
        <v>6</v>
      </c>
      <c r="T3694" s="167"/>
      <c r="U3694" s="169" t="s">
        <v>7984</v>
      </c>
      <c r="V3694" s="167" t="s">
        <v>7985</v>
      </c>
      <c r="W3694" s="167"/>
      <c r="X3694" s="170" t="s">
        <v>3619</v>
      </c>
      <c r="Y3694" s="171" t="s">
        <v>7979</v>
      </c>
      <c r="Z3694" s="167" t="s">
        <v>2060</v>
      </c>
      <c r="AA3694" s="176">
        <v>2</v>
      </c>
      <c r="AB3694" s="167" t="s">
        <v>11254</v>
      </c>
      <c r="AC3694" s="176">
        <v>2</v>
      </c>
      <c r="AD3694" s="167" t="s">
        <v>11254</v>
      </c>
      <c r="AE3694" s="176">
        <v>9800000</v>
      </c>
    </row>
    <row r="3695" spans="1:31">
      <c r="A3695" s="178">
        <v>108315085320</v>
      </c>
      <c r="B3695" s="166">
        <v>46179</v>
      </c>
      <c r="C3695" s="167" t="s">
        <v>3610</v>
      </c>
      <c r="D3695" s="167" t="s">
        <v>3525</v>
      </c>
      <c r="E3695" s="167" t="s">
        <v>3526</v>
      </c>
      <c r="F3695" s="167" t="s">
        <v>3613</v>
      </c>
      <c r="G3695" s="167" t="s">
        <v>3614</v>
      </c>
      <c r="H3695" s="168">
        <v>46179</v>
      </c>
      <c r="I3695" s="167"/>
      <c r="J3695" s="169">
        <v>1</v>
      </c>
      <c r="K3695" s="167" t="s">
        <v>48</v>
      </c>
      <c r="L3695" s="169">
        <v>11</v>
      </c>
      <c r="M3695" s="167" t="s">
        <v>3504</v>
      </c>
      <c r="N3695" s="169">
        <v>350.18</v>
      </c>
      <c r="O3695" s="167" t="s">
        <v>3505</v>
      </c>
      <c r="P3695" s="167" t="s">
        <v>7975</v>
      </c>
      <c r="Q3695" s="167" t="s">
        <v>3506</v>
      </c>
      <c r="R3695" s="167" t="s">
        <v>7976</v>
      </c>
      <c r="S3695" s="169">
        <v>5</v>
      </c>
      <c r="T3695" s="167"/>
      <c r="U3695" s="169" t="s">
        <v>3630</v>
      </c>
      <c r="V3695" s="167" t="s">
        <v>7986</v>
      </c>
      <c r="W3695" s="167"/>
      <c r="X3695" s="170" t="s">
        <v>3619</v>
      </c>
      <c r="Y3695" s="171" t="s">
        <v>7979</v>
      </c>
      <c r="Z3695" s="167" t="s">
        <v>2060</v>
      </c>
      <c r="AA3695" s="176">
        <v>20</v>
      </c>
      <c r="AB3695" s="167" t="s">
        <v>11254</v>
      </c>
      <c r="AC3695" s="176">
        <v>20</v>
      </c>
      <c r="AD3695" s="167" t="s">
        <v>11254</v>
      </c>
      <c r="AE3695" s="176">
        <v>5720000</v>
      </c>
    </row>
    <row r="3696" spans="1:31">
      <c r="A3696" s="178">
        <v>108315085320</v>
      </c>
      <c r="B3696" s="166">
        <v>46179</v>
      </c>
      <c r="C3696" s="167" t="s">
        <v>3610</v>
      </c>
      <c r="D3696" s="167" t="s">
        <v>3525</v>
      </c>
      <c r="E3696" s="167" t="s">
        <v>3526</v>
      </c>
      <c r="F3696" s="167" t="s">
        <v>3613</v>
      </c>
      <c r="G3696" s="167" t="s">
        <v>3614</v>
      </c>
      <c r="H3696" s="168">
        <v>46179</v>
      </c>
      <c r="I3696" s="167"/>
      <c r="J3696" s="169">
        <v>1</v>
      </c>
      <c r="K3696" s="167" t="s">
        <v>48</v>
      </c>
      <c r="L3696" s="169">
        <v>11</v>
      </c>
      <c r="M3696" s="167" t="s">
        <v>3504</v>
      </c>
      <c r="N3696" s="169">
        <v>350.18</v>
      </c>
      <c r="O3696" s="167" t="s">
        <v>3505</v>
      </c>
      <c r="P3696" s="167" t="s">
        <v>7975</v>
      </c>
      <c r="Q3696" s="167" t="s">
        <v>3506</v>
      </c>
      <c r="R3696" s="167" t="s">
        <v>7976</v>
      </c>
      <c r="S3696" s="169">
        <v>4</v>
      </c>
      <c r="T3696" s="167"/>
      <c r="U3696" s="169" t="s">
        <v>7987</v>
      </c>
      <c r="V3696" s="167" t="s">
        <v>7988</v>
      </c>
      <c r="W3696" s="167"/>
      <c r="X3696" s="170" t="s">
        <v>3619</v>
      </c>
      <c r="Y3696" s="171" t="s">
        <v>7979</v>
      </c>
      <c r="Z3696" s="167" t="s">
        <v>2060</v>
      </c>
      <c r="AA3696" s="176">
        <v>2</v>
      </c>
      <c r="AB3696" s="167" t="s">
        <v>11254</v>
      </c>
      <c r="AC3696" s="176">
        <v>2</v>
      </c>
      <c r="AD3696" s="167" t="s">
        <v>11254</v>
      </c>
      <c r="AE3696" s="176">
        <v>6800000</v>
      </c>
    </row>
    <row r="3697" spans="1:31">
      <c r="A3697" s="178">
        <v>108315085320</v>
      </c>
      <c r="B3697" s="166">
        <v>46179</v>
      </c>
      <c r="C3697" s="167" t="s">
        <v>3610</v>
      </c>
      <c r="D3697" s="167" t="s">
        <v>3525</v>
      </c>
      <c r="E3697" s="167" t="s">
        <v>3526</v>
      </c>
      <c r="F3697" s="167" t="s">
        <v>3613</v>
      </c>
      <c r="G3697" s="167" t="s">
        <v>3614</v>
      </c>
      <c r="H3697" s="168">
        <v>46179</v>
      </c>
      <c r="I3697" s="167"/>
      <c r="J3697" s="169">
        <v>1</v>
      </c>
      <c r="K3697" s="167" t="s">
        <v>48</v>
      </c>
      <c r="L3697" s="169">
        <v>11</v>
      </c>
      <c r="M3697" s="167" t="s">
        <v>3504</v>
      </c>
      <c r="N3697" s="169">
        <v>350.18</v>
      </c>
      <c r="O3697" s="167" t="s">
        <v>3505</v>
      </c>
      <c r="P3697" s="167" t="s">
        <v>7975</v>
      </c>
      <c r="Q3697" s="167" t="s">
        <v>3506</v>
      </c>
      <c r="R3697" s="167" t="s">
        <v>7976</v>
      </c>
      <c r="S3697" s="169">
        <v>3</v>
      </c>
      <c r="T3697" s="167"/>
      <c r="U3697" s="169" t="s">
        <v>3989</v>
      </c>
      <c r="V3697" s="167" t="s">
        <v>7989</v>
      </c>
      <c r="W3697" s="167"/>
      <c r="X3697" s="170" t="s">
        <v>3619</v>
      </c>
      <c r="Y3697" s="171" t="s">
        <v>7979</v>
      </c>
      <c r="Z3697" s="167" t="s">
        <v>2060</v>
      </c>
      <c r="AA3697" s="176">
        <v>100</v>
      </c>
      <c r="AB3697" s="167" t="s">
        <v>11255</v>
      </c>
      <c r="AC3697" s="176">
        <v>20</v>
      </c>
      <c r="AD3697" s="167" t="s">
        <v>11256</v>
      </c>
      <c r="AE3697" s="176">
        <v>980000</v>
      </c>
    </row>
    <row r="3698" spans="1:31">
      <c r="A3698" s="178">
        <v>108315085320</v>
      </c>
      <c r="B3698" s="166">
        <v>46179</v>
      </c>
      <c r="C3698" s="167" t="s">
        <v>3610</v>
      </c>
      <c r="D3698" s="167" t="s">
        <v>3525</v>
      </c>
      <c r="E3698" s="167" t="s">
        <v>3526</v>
      </c>
      <c r="F3698" s="167" t="s">
        <v>3613</v>
      </c>
      <c r="G3698" s="167" t="s">
        <v>3614</v>
      </c>
      <c r="H3698" s="168">
        <v>46179</v>
      </c>
      <c r="I3698" s="167"/>
      <c r="J3698" s="169">
        <v>1</v>
      </c>
      <c r="K3698" s="167" t="s">
        <v>48</v>
      </c>
      <c r="L3698" s="169">
        <v>11</v>
      </c>
      <c r="M3698" s="167" t="s">
        <v>3504</v>
      </c>
      <c r="N3698" s="169">
        <v>350.18</v>
      </c>
      <c r="O3698" s="167" t="s">
        <v>3505</v>
      </c>
      <c r="P3698" s="167" t="s">
        <v>7975</v>
      </c>
      <c r="Q3698" s="167" t="s">
        <v>3506</v>
      </c>
      <c r="R3698" s="167" t="s">
        <v>7976</v>
      </c>
      <c r="S3698" s="169">
        <v>2</v>
      </c>
      <c r="T3698" s="167"/>
      <c r="U3698" s="169" t="s">
        <v>7990</v>
      </c>
      <c r="V3698" s="167" t="s">
        <v>7991</v>
      </c>
      <c r="W3698" s="167"/>
      <c r="X3698" s="170" t="s">
        <v>3619</v>
      </c>
      <c r="Y3698" s="171" t="s">
        <v>7979</v>
      </c>
      <c r="Z3698" s="167" t="s">
        <v>2060</v>
      </c>
      <c r="AA3698" s="176">
        <v>300</v>
      </c>
      <c r="AB3698" s="167" t="s">
        <v>11254</v>
      </c>
      <c r="AC3698" s="176">
        <v>300</v>
      </c>
      <c r="AD3698" s="167" t="s">
        <v>11254</v>
      </c>
      <c r="AE3698" s="176">
        <v>1800000</v>
      </c>
    </row>
    <row r="3699" spans="1:31">
      <c r="A3699" s="178">
        <v>108315085320</v>
      </c>
      <c r="B3699" s="166">
        <v>46179</v>
      </c>
      <c r="C3699" s="167" t="s">
        <v>3610</v>
      </c>
      <c r="D3699" s="167" t="s">
        <v>3525</v>
      </c>
      <c r="E3699" s="167" t="s">
        <v>3526</v>
      </c>
      <c r="F3699" s="167" t="s">
        <v>3613</v>
      </c>
      <c r="G3699" s="167" t="s">
        <v>3614</v>
      </c>
      <c r="H3699" s="168">
        <v>46179</v>
      </c>
      <c r="I3699" s="167"/>
      <c r="J3699" s="169">
        <v>1</v>
      </c>
      <c r="K3699" s="167" t="s">
        <v>48</v>
      </c>
      <c r="L3699" s="169">
        <v>11</v>
      </c>
      <c r="M3699" s="167" t="s">
        <v>3504</v>
      </c>
      <c r="N3699" s="169">
        <v>350.18</v>
      </c>
      <c r="O3699" s="167" t="s">
        <v>3505</v>
      </c>
      <c r="P3699" s="167" t="s">
        <v>7975</v>
      </c>
      <c r="Q3699" s="167" t="s">
        <v>3506</v>
      </c>
      <c r="R3699" s="167" t="s">
        <v>7976</v>
      </c>
      <c r="S3699" s="169">
        <v>1</v>
      </c>
      <c r="T3699" s="167"/>
      <c r="U3699" s="169" t="s">
        <v>7990</v>
      </c>
      <c r="V3699" s="167" t="s">
        <v>7992</v>
      </c>
      <c r="W3699" s="167"/>
      <c r="X3699" s="170" t="s">
        <v>3619</v>
      </c>
      <c r="Y3699" s="171" t="s">
        <v>7979</v>
      </c>
      <c r="Z3699" s="167" t="s">
        <v>2060</v>
      </c>
      <c r="AA3699" s="176">
        <v>300</v>
      </c>
      <c r="AB3699" s="167" t="s">
        <v>11254</v>
      </c>
      <c r="AC3699" s="176">
        <v>300</v>
      </c>
      <c r="AD3699" s="167" t="s">
        <v>11254</v>
      </c>
      <c r="AE3699" s="176">
        <v>1800000</v>
      </c>
    </row>
    <row r="3700" spans="1:31">
      <c r="A3700" s="178">
        <v>108316492060</v>
      </c>
      <c r="B3700" s="166">
        <v>46181</v>
      </c>
      <c r="C3700" s="167" t="s">
        <v>3524</v>
      </c>
      <c r="D3700" s="167" t="s">
        <v>3525</v>
      </c>
      <c r="E3700" s="167" t="s">
        <v>3526</v>
      </c>
      <c r="F3700" s="167" t="s">
        <v>3501</v>
      </c>
      <c r="G3700" s="167" t="s">
        <v>3502</v>
      </c>
      <c r="H3700" s="168">
        <v>46182</v>
      </c>
      <c r="I3700" s="167"/>
      <c r="J3700" s="169">
        <v>26122</v>
      </c>
      <c r="K3700" s="167" t="s">
        <v>55</v>
      </c>
      <c r="L3700" s="169">
        <v>3</v>
      </c>
      <c r="M3700" s="167" t="s">
        <v>3513</v>
      </c>
      <c r="N3700" s="169">
        <v>9.5</v>
      </c>
      <c r="O3700" s="167" t="s">
        <v>3505</v>
      </c>
      <c r="P3700" s="167"/>
      <c r="Q3700" s="167" t="s">
        <v>3527</v>
      </c>
      <c r="R3700" s="167" t="s">
        <v>3528</v>
      </c>
      <c r="S3700" s="169">
        <v>2</v>
      </c>
      <c r="T3700" s="167" t="s">
        <v>3529</v>
      </c>
      <c r="U3700" s="169" t="s">
        <v>3530</v>
      </c>
      <c r="V3700" s="167" t="s">
        <v>7854</v>
      </c>
      <c r="W3700" s="167" t="s">
        <v>7605</v>
      </c>
      <c r="X3700" s="170" t="s">
        <v>159</v>
      </c>
      <c r="Y3700" s="171" t="s">
        <v>3297</v>
      </c>
      <c r="Z3700" s="167" t="s">
        <v>1162</v>
      </c>
      <c r="AA3700" s="176">
        <v>260</v>
      </c>
      <c r="AB3700" s="167" t="s">
        <v>11254</v>
      </c>
      <c r="AC3700" s="176">
        <v>260</v>
      </c>
      <c r="AD3700" s="167" t="s">
        <v>11254</v>
      </c>
      <c r="AE3700" s="176">
        <v>24520.6</v>
      </c>
    </row>
    <row r="3701" spans="1:31">
      <c r="A3701" s="178">
        <v>108316492060</v>
      </c>
      <c r="B3701" s="166">
        <v>46181</v>
      </c>
      <c r="C3701" s="167" t="s">
        <v>3524</v>
      </c>
      <c r="D3701" s="167" t="s">
        <v>3525</v>
      </c>
      <c r="E3701" s="167" t="s">
        <v>3526</v>
      </c>
      <c r="F3701" s="167" t="s">
        <v>3501</v>
      </c>
      <c r="G3701" s="167" t="s">
        <v>3502</v>
      </c>
      <c r="H3701" s="168">
        <v>46182</v>
      </c>
      <c r="I3701" s="167"/>
      <c r="J3701" s="169">
        <v>26122</v>
      </c>
      <c r="K3701" s="167" t="s">
        <v>55</v>
      </c>
      <c r="L3701" s="169">
        <v>3</v>
      </c>
      <c r="M3701" s="167" t="s">
        <v>3513</v>
      </c>
      <c r="N3701" s="169">
        <v>9.5</v>
      </c>
      <c r="O3701" s="167" t="s">
        <v>3505</v>
      </c>
      <c r="P3701" s="167"/>
      <c r="Q3701" s="167" t="s">
        <v>3527</v>
      </c>
      <c r="R3701" s="167" t="s">
        <v>3528</v>
      </c>
      <c r="S3701" s="169">
        <v>1</v>
      </c>
      <c r="T3701" s="167" t="s">
        <v>3529</v>
      </c>
      <c r="U3701" s="169" t="s">
        <v>3530</v>
      </c>
      <c r="V3701" s="167" t="s">
        <v>7854</v>
      </c>
      <c r="W3701" s="167" t="s">
        <v>7605</v>
      </c>
      <c r="X3701" s="170" t="s">
        <v>159</v>
      </c>
      <c r="Y3701" s="171" t="s">
        <v>3297</v>
      </c>
      <c r="Z3701" s="167" t="s">
        <v>1162</v>
      </c>
      <c r="AA3701" s="176">
        <v>2670</v>
      </c>
      <c r="AB3701" s="167" t="s">
        <v>11254</v>
      </c>
      <c r="AC3701" s="176">
        <v>2670</v>
      </c>
      <c r="AD3701" s="167" t="s">
        <v>11254</v>
      </c>
      <c r="AE3701" s="176">
        <v>251807.7</v>
      </c>
    </row>
    <row r="3702" spans="1:31">
      <c r="A3702" s="178">
        <v>108316736620</v>
      </c>
      <c r="B3702" s="166">
        <v>46181</v>
      </c>
      <c r="C3702" s="167" t="s">
        <v>3524</v>
      </c>
      <c r="D3702" s="167" t="s">
        <v>3525</v>
      </c>
      <c r="E3702" s="167" t="s">
        <v>3526</v>
      </c>
      <c r="F3702" s="167" t="s">
        <v>3501</v>
      </c>
      <c r="G3702" s="167" t="s">
        <v>3502</v>
      </c>
      <c r="H3702" s="168">
        <v>46182</v>
      </c>
      <c r="I3702" s="167"/>
      <c r="J3702" s="169">
        <v>26122</v>
      </c>
      <c r="K3702" s="167" t="s">
        <v>55</v>
      </c>
      <c r="L3702" s="169">
        <v>1</v>
      </c>
      <c r="M3702" s="167" t="s">
        <v>3513</v>
      </c>
      <c r="N3702" s="169">
        <v>4.5999999999999996</v>
      </c>
      <c r="O3702" s="167" t="s">
        <v>3505</v>
      </c>
      <c r="P3702" s="167"/>
      <c r="Q3702" s="167" t="s">
        <v>3514</v>
      </c>
      <c r="R3702" s="167" t="s">
        <v>3528</v>
      </c>
      <c r="S3702" s="169">
        <v>4</v>
      </c>
      <c r="T3702" s="167" t="s">
        <v>3560</v>
      </c>
      <c r="U3702" s="169" t="s">
        <v>3561</v>
      </c>
      <c r="V3702" s="167" t="s">
        <v>4167</v>
      </c>
      <c r="W3702" s="167" t="s">
        <v>4168</v>
      </c>
      <c r="X3702" s="170" t="s">
        <v>159</v>
      </c>
      <c r="Y3702" s="171" t="s">
        <v>3298</v>
      </c>
      <c r="Z3702" s="167" t="s">
        <v>1164</v>
      </c>
      <c r="AA3702" s="176">
        <v>30000</v>
      </c>
      <c r="AB3702" s="167" t="s">
        <v>11254</v>
      </c>
      <c r="AC3702" s="176">
        <v>30000</v>
      </c>
      <c r="AD3702" s="167" t="s">
        <v>11254</v>
      </c>
      <c r="AE3702" s="176">
        <v>810</v>
      </c>
    </row>
    <row r="3703" spans="1:31">
      <c r="A3703" s="178">
        <v>108316736620</v>
      </c>
      <c r="B3703" s="166">
        <v>46181</v>
      </c>
      <c r="C3703" s="167" t="s">
        <v>3524</v>
      </c>
      <c r="D3703" s="167" t="s">
        <v>3525</v>
      </c>
      <c r="E3703" s="167" t="s">
        <v>3526</v>
      </c>
      <c r="F3703" s="167" t="s">
        <v>3501</v>
      </c>
      <c r="G3703" s="167" t="s">
        <v>3502</v>
      </c>
      <c r="H3703" s="168">
        <v>46182</v>
      </c>
      <c r="I3703" s="167"/>
      <c r="J3703" s="169">
        <v>26122</v>
      </c>
      <c r="K3703" s="167" t="s">
        <v>55</v>
      </c>
      <c r="L3703" s="169">
        <v>1</v>
      </c>
      <c r="M3703" s="167" t="s">
        <v>3513</v>
      </c>
      <c r="N3703" s="169">
        <v>4.5999999999999996</v>
      </c>
      <c r="O3703" s="167" t="s">
        <v>3505</v>
      </c>
      <c r="P3703" s="167"/>
      <c r="Q3703" s="167" t="s">
        <v>3514</v>
      </c>
      <c r="R3703" s="167" t="s">
        <v>3528</v>
      </c>
      <c r="S3703" s="169">
        <v>3</v>
      </c>
      <c r="T3703" s="167" t="s">
        <v>3535</v>
      </c>
      <c r="U3703" s="169" t="s">
        <v>3536</v>
      </c>
      <c r="V3703" s="167" t="s">
        <v>7993</v>
      </c>
      <c r="W3703" s="167" t="s">
        <v>5205</v>
      </c>
      <c r="X3703" s="170" t="s">
        <v>3533</v>
      </c>
      <c r="Y3703" s="171" t="s">
        <v>3298</v>
      </c>
      <c r="Z3703" s="167" t="s">
        <v>1164</v>
      </c>
      <c r="AA3703" s="176">
        <v>4000</v>
      </c>
      <c r="AB3703" s="167" t="s">
        <v>11254</v>
      </c>
      <c r="AC3703" s="176">
        <v>4000</v>
      </c>
      <c r="AD3703" s="167" t="s">
        <v>11254</v>
      </c>
      <c r="AE3703" s="176">
        <v>600</v>
      </c>
    </row>
    <row r="3704" spans="1:31">
      <c r="A3704" s="178">
        <v>108316736620</v>
      </c>
      <c r="B3704" s="166">
        <v>46181</v>
      </c>
      <c r="C3704" s="167" t="s">
        <v>3524</v>
      </c>
      <c r="D3704" s="167" t="s">
        <v>3525</v>
      </c>
      <c r="E3704" s="167" t="s">
        <v>3526</v>
      </c>
      <c r="F3704" s="167" t="s">
        <v>3501</v>
      </c>
      <c r="G3704" s="167" t="s">
        <v>3502</v>
      </c>
      <c r="H3704" s="168">
        <v>46182</v>
      </c>
      <c r="I3704" s="167"/>
      <c r="J3704" s="169">
        <v>26122</v>
      </c>
      <c r="K3704" s="167" t="s">
        <v>55</v>
      </c>
      <c r="L3704" s="169">
        <v>1</v>
      </c>
      <c r="M3704" s="167" t="s">
        <v>3513</v>
      </c>
      <c r="N3704" s="169">
        <v>4.5999999999999996</v>
      </c>
      <c r="O3704" s="167" t="s">
        <v>3505</v>
      </c>
      <c r="P3704" s="167"/>
      <c r="Q3704" s="167" t="s">
        <v>3514</v>
      </c>
      <c r="R3704" s="167" t="s">
        <v>3528</v>
      </c>
      <c r="S3704" s="169">
        <v>2</v>
      </c>
      <c r="T3704" s="167" t="s">
        <v>3535</v>
      </c>
      <c r="U3704" s="169" t="s">
        <v>3536</v>
      </c>
      <c r="V3704" s="167" t="s">
        <v>7994</v>
      </c>
      <c r="W3704" s="167" t="s">
        <v>3811</v>
      </c>
      <c r="X3704" s="170" t="s">
        <v>3533</v>
      </c>
      <c r="Y3704" s="171" t="s">
        <v>3298</v>
      </c>
      <c r="Z3704" s="167" t="s">
        <v>1164</v>
      </c>
      <c r="AA3704" s="176">
        <v>40000</v>
      </c>
      <c r="AB3704" s="167" t="s">
        <v>11254</v>
      </c>
      <c r="AC3704" s="176">
        <v>40000</v>
      </c>
      <c r="AD3704" s="167" t="s">
        <v>11254</v>
      </c>
      <c r="AE3704" s="176">
        <v>320</v>
      </c>
    </row>
    <row r="3705" spans="1:31">
      <c r="A3705" s="178">
        <v>108316736620</v>
      </c>
      <c r="B3705" s="166">
        <v>46181</v>
      </c>
      <c r="C3705" s="167" t="s">
        <v>3524</v>
      </c>
      <c r="D3705" s="167" t="s">
        <v>3525</v>
      </c>
      <c r="E3705" s="167" t="s">
        <v>3526</v>
      </c>
      <c r="F3705" s="167" t="s">
        <v>3501</v>
      </c>
      <c r="G3705" s="167" t="s">
        <v>3502</v>
      </c>
      <c r="H3705" s="168">
        <v>46182</v>
      </c>
      <c r="I3705" s="167"/>
      <c r="J3705" s="169">
        <v>26122</v>
      </c>
      <c r="K3705" s="167" t="s">
        <v>55</v>
      </c>
      <c r="L3705" s="169">
        <v>1</v>
      </c>
      <c r="M3705" s="167" t="s">
        <v>3513</v>
      </c>
      <c r="N3705" s="169">
        <v>4.5999999999999996</v>
      </c>
      <c r="O3705" s="167" t="s">
        <v>3505</v>
      </c>
      <c r="P3705" s="167"/>
      <c r="Q3705" s="167" t="s">
        <v>3514</v>
      </c>
      <c r="R3705" s="167" t="s">
        <v>3528</v>
      </c>
      <c r="S3705" s="169">
        <v>1</v>
      </c>
      <c r="T3705" s="167" t="s">
        <v>3535</v>
      </c>
      <c r="U3705" s="169" t="s">
        <v>3536</v>
      </c>
      <c r="V3705" s="167" t="s">
        <v>7993</v>
      </c>
      <c r="W3705" s="167" t="s">
        <v>5205</v>
      </c>
      <c r="X3705" s="170" t="s">
        <v>3533</v>
      </c>
      <c r="Y3705" s="171" t="s">
        <v>3298</v>
      </c>
      <c r="Z3705" s="167" t="s">
        <v>1164</v>
      </c>
      <c r="AA3705" s="176">
        <v>20000</v>
      </c>
      <c r="AB3705" s="167" t="s">
        <v>11254</v>
      </c>
      <c r="AC3705" s="176">
        <v>20000</v>
      </c>
      <c r="AD3705" s="167" t="s">
        <v>11254</v>
      </c>
      <c r="AE3705" s="176">
        <v>3000</v>
      </c>
    </row>
    <row r="3706" spans="1:31">
      <c r="A3706" s="178">
        <v>108317928830</v>
      </c>
      <c r="B3706" s="166">
        <v>46181</v>
      </c>
      <c r="C3706" s="167" t="s">
        <v>3524</v>
      </c>
      <c r="D3706" s="167" t="s">
        <v>3525</v>
      </c>
      <c r="E3706" s="167" t="s">
        <v>3526</v>
      </c>
      <c r="F3706" s="167" t="s">
        <v>3501</v>
      </c>
      <c r="G3706" s="167" t="s">
        <v>3502</v>
      </c>
      <c r="H3706" s="168">
        <v>46182</v>
      </c>
      <c r="I3706" s="167" t="s">
        <v>7995</v>
      </c>
      <c r="J3706" s="169">
        <v>26122</v>
      </c>
      <c r="K3706" s="167" t="s">
        <v>55</v>
      </c>
      <c r="L3706" s="169">
        <v>8</v>
      </c>
      <c r="M3706" s="167" t="s">
        <v>3513</v>
      </c>
      <c r="N3706" s="169">
        <v>54</v>
      </c>
      <c r="O3706" s="167" t="s">
        <v>3505</v>
      </c>
      <c r="P3706" s="167"/>
      <c r="Q3706" s="167" t="s">
        <v>3506</v>
      </c>
      <c r="R3706" s="167" t="s">
        <v>3528</v>
      </c>
      <c r="S3706" s="169">
        <v>1</v>
      </c>
      <c r="T3706" s="167" t="s">
        <v>3587</v>
      </c>
      <c r="U3706" s="169" t="s">
        <v>3588</v>
      </c>
      <c r="V3706" s="167" t="s">
        <v>7996</v>
      </c>
      <c r="W3706" s="167" t="s">
        <v>5974</v>
      </c>
      <c r="X3706" s="170" t="s">
        <v>3533</v>
      </c>
      <c r="Y3706" s="171" t="s">
        <v>3299</v>
      </c>
      <c r="Z3706" s="167" t="s">
        <v>1166</v>
      </c>
      <c r="AA3706" s="176">
        <v>1280</v>
      </c>
      <c r="AB3706" s="167" t="s">
        <v>11254</v>
      </c>
      <c r="AC3706" s="176">
        <v>1280</v>
      </c>
      <c r="AD3706" s="167" t="s">
        <v>11254</v>
      </c>
      <c r="AE3706" s="176">
        <v>7616</v>
      </c>
    </row>
    <row r="3707" spans="1:31">
      <c r="A3707" s="178">
        <v>108318739430</v>
      </c>
      <c r="B3707" s="166">
        <v>46181</v>
      </c>
      <c r="C3707" s="167" t="s">
        <v>3524</v>
      </c>
      <c r="D3707" s="167" t="s">
        <v>3525</v>
      </c>
      <c r="E3707" s="167" t="s">
        <v>3526</v>
      </c>
      <c r="F3707" s="167" t="s">
        <v>3501</v>
      </c>
      <c r="G3707" s="167" t="s">
        <v>3502</v>
      </c>
      <c r="H3707" s="168">
        <v>46181</v>
      </c>
      <c r="I3707" s="167" t="s">
        <v>7997</v>
      </c>
      <c r="J3707" s="169">
        <v>26122</v>
      </c>
      <c r="K3707" s="167" t="s">
        <v>55</v>
      </c>
      <c r="L3707" s="169">
        <v>21</v>
      </c>
      <c r="M3707" s="167" t="s">
        <v>3513</v>
      </c>
      <c r="N3707" s="169">
        <v>464</v>
      </c>
      <c r="O3707" s="167" t="s">
        <v>3505</v>
      </c>
      <c r="P3707" s="167"/>
      <c r="Q3707" s="167" t="s">
        <v>4490</v>
      </c>
      <c r="R3707" s="167" t="s">
        <v>3528</v>
      </c>
      <c r="S3707" s="169">
        <v>10</v>
      </c>
      <c r="T3707" s="167" t="s">
        <v>3678</v>
      </c>
      <c r="U3707" s="169" t="s">
        <v>3679</v>
      </c>
      <c r="V3707" s="167" t="s">
        <v>7998</v>
      </c>
      <c r="W3707" s="167" t="s">
        <v>7044</v>
      </c>
      <c r="X3707" s="170" t="s">
        <v>159</v>
      </c>
      <c r="Y3707" s="171" t="s">
        <v>1168</v>
      </c>
      <c r="Z3707" s="167" t="s">
        <v>1169</v>
      </c>
      <c r="AA3707" s="176">
        <v>59500</v>
      </c>
      <c r="AB3707" s="167" t="s">
        <v>11254</v>
      </c>
      <c r="AC3707" s="176">
        <v>11.31</v>
      </c>
      <c r="AD3707" s="167" t="s">
        <v>11256</v>
      </c>
      <c r="AE3707" s="176">
        <v>535.5</v>
      </c>
    </row>
    <row r="3708" spans="1:31">
      <c r="A3708" s="178">
        <v>108318739430</v>
      </c>
      <c r="B3708" s="166">
        <v>46181</v>
      </c>
      <c r="C3708" s="167" t="s">
        <v>3524</v>
      </c>
      <c r="D3708" s="167" t="s">
        <v>3525</v>
      </c>
      <c r="E3708" s="167" t="s">
        <v>3526</v>
      </c>
      <c r="F3708" s="167" t="s">
        <v>3501</v>
      </c>
      <c r="G3708" s="167" t="s">
        <v>3502</v>
      </c>
      <c r="H3708" s="168">
        <v>46181</v>
      </c>
      <c r="I3708" s="167" t="s">
        <v>7997</v>
      </c>
      <c r="J3708" s="169">
        <v>26122</v>
      </c>
      <c r="K3708" s="167" t="s">
        <v>55</v>
      </c>
      <c r="L3708" s="169">
        <v>21</v>
      </c>
      <c r="M3708" s="167" t="s">
        <v>3513</v>
      </c>
      <c r="N3708" s="169">
        <v>464</v>
      </c>
      <c r="O3708" s="167" t="s">
        <v>3505</v>
      </c>
      <c r="P3708" s="167"/>
      <c r="Q3708" s="167" t="s">
        <v>4490</v>
      </c>
      <c r="R3708" s="167" t="s">
        <v>3528</v>
      </c>
      <c r="S3708" s="169">
        <v>9</v>
      </c>
      <c r="T3708" s="167" t="s">
        <v>4194</v>
      </c>
      <c r="U3708" s="169" t="s">
        <v>3893</v>
      </c>
      <c r="V3708" s="167" t="s">
        <v>7999</v>
      </c>
      <c r="W3708" s="167" t="s">
        <v>7046</v>
      </c>
      <c r="X3708" s="170" t="s">
        <v>159</v>
      </c>
      <c r="Y3708" s="171" t="s">
        <v>1168</v>
      </c>
      <c r="Z3708" s="167" t="s">
        <v>1169</v>
      </c>
      <c r="AA3708" s="176">
        <v>1800</v>
      </c>
      <c r="AB3708" s="167" t="s">
        <v>11254</v>
      </c>
      <c r="AC3708" s="176">
        <v>1800</v>
      </c>
      <c r="AD3708" s="167" t="s">
        <v>11254</v>
      </c>
      <c r="AE3708" s="176">
        <v>16812</v>
      </c>
    </row>
    <row r="3709" spans="1:31">
      <c r="A3709" s="178">
        <v>108318739430</v>
      </c>
      <c r="B3709" s="166">
        <v>46181</v>
      </c>
      <c r="C3709" s="167" t="s">
        <v>3524</v>
      </c>
      <c r="D3709" s="167" t="s">
        <v>3525</v>
      </c>
      <c r="E3709" s="167" t="s">
        <v>3526</v>
      </c>
      <c r="F3709" s="167" t="s">
        <v>3501</v>
      </c>
      <c r="G3709" s="167" t="s">
        <v>3502</v>
      </c>
      <c r="H3709" s="168">
        <v>46181</v>
      </c>
      <c r="I3709" s="167" t="s">
        <v>7997</v>
      </c>
      <c r="J3709" s="169">
        <v>26122</v>
      </c>
      <c r="K3709" s="167" t="s">
        <v>55</v>
      </c>
      <c r="L3709" s="169">
        <v>21</v>
      </c>
      <c r="M3709" s="167" t="s">
        <v>3513</v>
      </c>
      <c r="N3709" s="169">
        <v>464</v>
      </c>
      <c r="O3709" s="167" t="s">
        <v>3505</v>
      </c>
      <c r="P3709" s="167"/>
      <c r="Q3709" s="167" t="s">
        <v>4490</v>
      </c>
      <c r="R3709" s="167" t="s">
        <v>3528</v>
      </c>
      <c r="S3709" s="169">
        <v>8</v>
      </c>
      <c r="T3709" s="167" t="s">
        <v>4194</v>
      </c>
      <c r="U3709" s="169" t="s">
        <v>3893</v>
      </c>
      <c r="V3709" s="167" t="s">
        <v>8000</v>
      </c>
      <c r="W3709" s="167" t="s">
        <v>7048</v>
      </c>
      <c r="X3709" s="170" t="s">
        <v>159</v>
      </c>
      <c r="Y3709" s="171" t="s">
        <v>1168</v>
      </c>
      <c r="Z3709" s="167" t="s">
        <v>1169</v>
      </c>
      <c r="AA3709" s="176">
        <v>1800</v>
      </c>
      <c r="AB3709" s="167" t="s">
        <v>11254</v>
      </c>
      <c r="AC3709" s="176">
        <v>1800</v>
      </c>
      <c r="AD3709" s="167" t="s">
        <v>11254</v>
      </c>
      <c r="AE3709" s="176">
        <v>14868</v>
      </c>
    </row>
    <row r="3710" spans="1:31">
      <c r="A3710" s="178">
        <v>108318739430</v>
      </c>
      <c r="B3710" s="166">
        <v>46181</v>
      </c>
      <c r="C3710" s="167" t="s">
        <v>3524</v>
      </c>
      <c r="D3710" s="167" t="s">
        <v>3525</v>
      </c>
      <c r="E3710" s="167" t="s">
        <v>3526</v>
      </c>
      <c r="F3710" s="167" t="s">
        <v>3501</v>
      </c>
      <c r="G3710" s="167" t="s">
        <v>3502</v>
      </c>
      <c r="H3710" s="168">
        <v>46181</v>
      </c>
      <c r="I3710" s="167" t="s">
        <v>7997</v>
      </c>
      <c r="J3710" s="169">
        <v>26122</v>
      </c>
      <c r="K3710" s="167" t="s">
        <v>55</v>
      </c>
      <c r="L3710" s="169">
        <v>21</v>
      </c>
      <c r="M3710" s="167" t="s">
        <v>3513</v>
      </c>
      <c r="N3710" s="169">
        <v>464</v>
      </c>
      <c r="O3710" s="167" t="s">
        <v>3505</v>
      </c>
      <c r="P3710" s="167"/>
      <c r="Q3710" s="167" t="s">
        <v>4490</v>
      </c>
      <c r="R3710" s="167" t="s">
        <v>3528</v>
      </c>
      <c r="S3710" s="169">
        <v>7</v>
      </c>
      <c r="T3710" s="167" t="s">
        <v>3678</v>
      </c>
      <c r="U3710" s="169" t="s">
        <v>3679</v>
      </c>
      <c r="V3710" s="167" t="s">
        <v>7998</v>
      </c>
      <c r="W3710" s="167" t="s">
        <v>7044</v>
      </c>
      <c r="X3710" s="170" t="s">
        <v>159</v>
      </c>
      <c r="Y3710" s="171" t="s">
        <v>1168</v>
      </c>
      <c r="Z3710" s="167" t="s">
        <v>1169</v>
      </c>
      <c r="AA3710" s="176">
        <v>21000</v>
      </c>
      <c r="AB3710" s="167" t="s">
        <v>11254</v>
      </c>
      <c r="AC3710" s="176">
        <v>3.99</v>
      </c>
      <c r="AD3710" s="167" t="s">
        <v>11256</v>
      </c>
      <c r="AE3710" s="176">
        <v>189</v>
      </c>
    </row>
    <row r="3711" spans="1:31">
      <c r="A3711" s="178">
        <v>108318739430</v>
      </c>
      <c r="B3711" s="166">
        <v>46181</v>
      </c>
      <c r="C3711" s="167" t="s">
        <v>3524</v>
      </c>
      <c r="D3711" s="167" t="s">
        <v>3525</v>
      </c>
      <c r="E3711" s="167" t="s">
        <v>3526</v>
      </c>
      <c r="F3711" s="167" t="s">
        <v>3501</v>
      </c>
      <c r="G3711" s="167" t="s">
        <v>3502</v>
      </c>
      <c r="H3711" s="168">
        <v>46181</v>
      </c>
      <c r="I3711" s="167" t="s">
        <v>7997</v>
      </c>
      <c r="J3711" s="169">
        <v>26122</v>
      </c>
      <c r="K3711" s="167" t="s">
        <v>55</v>
      </c>
      <c r="L3711" s="169">
        <v>21</v>
      </c>
      <c r="M3711" s="167" t="s">
        <v>3513</v>
      </c>
      <c r="N3711" s="169">
        <v>464</v>
      </c>
      <c r="O3711" s="167" t="s">
        <v>3505</v>
      </c>
      <c r="P3711" s="167"/>
      <c r="Q3711" s="167" t="s">
        <v>4490</v>
      </c>
      <c r="R3711" s="167" t="s">
        <v>3528</v>
      </c>
      <c r="S3711" s="169">
        <v>6</v>
      </c>
      <c r="T3711" s="167" t="s">
        <v>3678</v>
      </c>
      <c r="U3711" s="169" t="s">
        <v>3679</v>
      </c>
      <c r="V3711" s="167" t="s">
        <v>7998</v>
      </c>
      <c r="W3711" s="167" t="s">
        <v>7044</v>
      </c>
      <c r="X3711" s="170" t="s">
        <v>159</v>
      </c>
      <c r="Y3711" s="171" t="s">
        <v>1168</v>
      </c>
      <c r="Z3711" s="167" t="s">
        <v>1169</v>
      </c>
      <c r="AA3711" s="176">
        <v>6800</v>
      </c>
      <c r="AB3711" s="167" t="s">
        <v>11254</v>
      </c>
      <c r="AC3711" s="176">
        <v>1.29</v>
      </c>
      <c r="AD3711" s="167" t="s">
        <v>11256</v>
      </c>
      <c r="AE3711" s="176">
        <v>61.2</v>
      </c>
    </row>
    <row r="3712" spans="1:31">
      <c r="A3712" s="178">
        <v>108318739430</v>
      </c>
      <c r="B3712" s="166">
        <v>46181</v>
      </c>
      <c r="C3712" s="167" t="s">
        <v>3524</v>
      </c>
      <c r="D3712" s="167" t="s">
        <v>3525</v>
      </c>
      <c r="E3712" s="167" t="s">
        <v>3526</v>
      </c>
      <c r="F3712" s="167" t="s">
        <v>3501</v>
      </c>
      <c r="G3712" s="167" t="s">
        <v>3502</v>
      </c>
      <c r="H3712" s="168">
        <v>46181</v>
      </c>
      <c r="I3712" s="167" t="s">
        <v>7997</v>
      </c>
      <c r="J3712" s="169">
        <v>26122</v>
      </c>
      <c r="K3712" s="167" t="s">
        <v>55</v>
      </c>
      <c r="L3712" s="169">
        <v>21</v>
      </c>
      <c r="M3712" s="167" t="s">
        <v>3513</v>
      </c>
      <c r="N3712" s="169">
        <v>464</v>
      </c>
      <c r="O3712" s="167" t="s">
        <v>3505</v>
      </c>
      <c r="P3712" s="167"/>
      <c r="Q3712" s="167" t="s">
        <v>4490</v>
      </c>
      <c r="R3712" s="167" t="s">
        <v>3528</v>
      </c>
      <c r="S3712" s="169">
        <v>5</v>
      </c>
      <c r="T3712" s="167" t="s">
        <v>4194</v>
      </c>
      <c r="U3712" s="169" t="s">
        <v>3893</v>
      </c>
      <c r="V3712" s="167" t="s">
        <v>7999</v>
      </c>
      <c r="W3712" s="167" t="s">
        <v>7046</v>
      </c>
      <c r="X3712" s="170" t="s">
        <v>159</v>
      </c>
      <c r="Y3712" s="171" t="s">
        <v>1168</v>
      </c>
      <c r="Z3712" s="167" t="s">
        <v>1169</v>
      </c>
      <c r="AA3712" s="176">
        <v>720</v>
      </c>
      <c r="AB3712" s="167" t="s">
        <v>11254</v>
      </c>
      <c r="AC3712" s="176">
        <v>720</v>
      </c>
      <c r="AD3712" s="167" t="s">
        <v>11254</v>
      </c>
      <c r="AE3712" s="176">
        <v>6724.8</v>
      </c>
    </row>
    <row r="3713" spans="1:31">
      <c r="A3713" s="178">
        <v>108318739430</v>
      </c>
      <c r="B3713" s="166">
        <v>46181</v>
      </c>
      <c r="C3713" s="167" t="s">
        <v>3524</v>
      </c>
      <c r="D3713" s="167" t="s">
        <v>3525</v>
      </c>
      <c r="E3713" s="167" t="s">
        <v>3526</v>
      </c>
      <c r="F3713" s="167" t="s">
        <v>3501</v>
      </c>
      <c r="G3713" s="167" t="s">
        <v>3502</v>
      </c>
      <c r="H3713" s="168">
        <v>46181</v>
      </c>
      <c r="I3713" s="167" t="s">
        <v>7997</v>
      </c>
      <c r="J3713" s="169">
        <v>26122</v>
      </c>
      <c r="K3713" s="167" t="s">
        <v>55</v>
      </c>
      <c r="L3713" s="169">
        <v>21</v>
      </c>
      <c r="M3713" s="167" t="s">
        <v>3513</v>
      </c>
      <c r="N3713" s="169">
        <v>464</v>
      </c>
      <c r="O3713" s="167" t="s">
        <v>3505</v>
      </c>
      <c r="P3713" s="167"/>
      <c r="Q3713" s="167" t="s">
        <v>4490</v>
      </c>
      <c r="R3713" s="167" t="s">
        <v>3528</v>
      </c>
      <c r="S3713" s="169">
        <v>4</v>
      </c>
      <c r="T3713" s="167" t="s">
        <v>4194</v>
      </c>
      <c r="U3713" s="169" t="s">
        <v>3893</v>
      </c>
      <c r="V3713" s="167" t="s">
        <v>8000</v>
      </c>
      <c r="W3713" s="167" t="s">
        <v>7048</v>
      </c>
      <c r="X3713" s="170" t="s">
        <v>159</v>
      </c>
      <c r="Y3713" s="171" t="s">
        <v>1168</v>
      </c>
      <c r="Z3713" s="167" t="s">
        <v>1169</v>
      </c>
      <c r="AA3713" s="176">
        <v>720</v>
      </c>
      <c r="AB3713" s="167" t="s">
        <v>11254</v>
      </c>
      <c r="AC3713" s="176">
        <v>720</v>
      </c>
      <c r="AD3713" s="167" t="s">
        <v>11254</v>
      </c>
      <c r="AE3713" s="176">
        <v>5947.2</v>
      </c>
    </row>
    <row r="3714" spans="1:31">
      <c r="A3714" s="178">
        <v>108318739430</v>
      </c>
      <c r="B3714" s="166">
        <v>46181</v>
      </c>
      <c r="C3714" s="167" t="s">
        <v>3524</v>
      </c>
      <c r="D3714" s="167" t="s">
        <v>3525</v>
      </c>
      <c r="E3714" s="167" t="s">
        <v>3526</v>
      </c>
      <c r="F3714" s="167" t="s">
        <v>3501</v>
      </c>
      <c r="G3714" s="167" t="s">
        <v>3502</v>
      </c>
      <c r="H3714" s="168">
        <v>46181</v>
      </c>
      <c r="I3714" s="167" t="s">
        <v>7997</v>
      </c>
      <c r="J3714" s="169">
        <v>26122</v>
      </c>
      <c r="K3714" s="167" t="s">
        <v>55</v>
      </c>
      <c r="L3714" s="169">
        <v>21</v>
      </c>
      <c r="M3714" s="167" t="s">
        <v>3513</v>
      </c>
      <c r="N3714" s="169">
        <v>464</v>
      </c>
      <c r="O3714" s="167" t="s">
        <v>3505</v>
      </c>
      <c r="P3714" s="167"/>
      <c r="Q3714" s="167" t="s">
        <v>4490</v>
      </c>
      <c r="R3714" s="167" t="s">
        <v>3528</v>
      </c>
      <c r="S3714" s="169">
        <v>3</v>
      </c>
      <c r="T3714" s="167" t="s">
        <v>3678</v>
      </c>
      <c r="U3714" s="169" t="s">
        <v>3679</v>
      </c>
      <c r="V3714" s="167" t="s">
        <v>7177</v>
      </c>
      <c r="W3714" s="167" t="s">
        <v>7178</v>
      </c>
      <c r="X3714" s="170" t="s">
        <v>159</v>
      </c>
      <c r="Y3714" s="171" t="s">
        <v>1168</v>
      </c>
      <c r="Z3714" s="167" t="s">
        <v>1169</v>
      </c>
      <c r="AA3714" s="176">
        <v>2700</v>
      </c>
      <c r="AB3714" s="167" t="s">
        <v>11254</v>
      </c>
      <c r="AC3714" s="176">
        <v>0.51</v>
      </c>
      <c r="AD3714" s="167" t="s">
        <v>11256</v>
      </c>
      <c r="AE3714" s="176">
        <v>27</v>
      </c>
    </row>
    <row r="3715" spans="1:31">
      <c r="A3715" s="178">
        <v>108318739430</v>
      </c>
      <c r="B3715" s="166">
        <v>46181</v>
      </c>
      <c r="C3715" s="167" t="s">
        <v>3524</v>
      </c>
      <c r="D3715" s="167" t="s">
        <v>3525</v>
      </c>
      <c r="E3715" s="167" t="s">
        <v>3526</v>
      </c>
      <c r="F3715" s="167" t="s">
        <v>3501</v>
      </c>
      <c r="G3715" s="167" t="s">
        <v>3502</v>
      </c>
      <c r="H3715" s="168">
        <v>46181</v>
      </c>
      <c r="I3715" s="167" t="s">
        <v>7997</v>
      </c>
      <c r="J3715" s="169">
        <v>26122</v>
      </c>
      <c r="K3715" s="167" t="s">
        <v>55</v>
      </c>
      <c r="L3715" s="169">
        <v>21</v>
      </c>
      <c r="M3715" s="167" t="s">
        <v>3513</v>
      </c>
      <c r="N3715" s="169">
        <v>464</v>
      </c>
      <c r="O3715" s="167" t="s">
        <v>3505</v>
      </c>
      <c r="P3715" s="167"/>
      <c r="Q3715" s="167" t="s">
        <v>4490</v>
      </c>
      <c r="R3715" s="167" t="s">
        <v>3528</v>
      </c>
      <c r="S3715" s="169">
        <v>2</v>
      </c>
      <c r="T3715" s="167" t="s">
        <v>4194</v>
      </c>
      <c r="U3715" s="169" t="s">
        <v>3893</v>
      </c>
      <c r="V3715" s="167" t="s">
        <v>8001</v>
      </c>
      <c r="W3715" s="167" t="s">
        <v>8002</v>
      </c>
      <c r="X3715" s="170" t="s">
        <v>159</v>
      </c>
      <c r="Y3715" s="171" t="s">
        <v>1168</v>
      </c>
      <c r="Z3715" s="167" t="s">
        <v>1169</v>
      </c>
      <c r="AA3715" s="176">
        <v>660</v>
      </c>
      <c r="AB3715" s="167" t="s">
        <v>11254</v>
      </c>
      <c r="AC3715" s="176">
        <v>660</v>
      </c>
      <c r="AD3715" s="167" t="s">
        <v>11254</v>
      </c>
      <c r="AE3715" s="176">
        <v>1980</v>
      </c>
    </row>
    <row r="3716" spans="1:31">
      <c r="A3716" s="178">
        <v>108318739430</v>
      </c>
      <c r="B3716" s="166">
        <v>46181</v>
      </c>
      <c r="C3716" s="167" t="s">
        <v>3524</v>
      </c>
      <c r="D3716" s="167" t="s">
        <v>3525</v>
      </c>
      <c r="E3716" s="167" t="s">
        <v>3526</v>
      </c>
      <c r="F3716" s="167" t="s">
        <v>3501</v>
      </c>
      <c r="G3716" s="167" t="s">
        <v>3502</v>
      </c>
      <c r="H3716" s="168">
        <v>46181</v>
      </c>
      <c r="I3716" s="167" t="s">
        <v>7997</v>
      </c>
      <c r="J3716" s="169">
        <v>26122</v>
      </c>
      <c r="K3716" s="167" t="s">
        <v>55</v>
      </c>
      <c r="L3716" s="169">
        <v>21</v>
      </c>
      <c r="M3716" s="167" t="s">
        <v>3513</v>
      </c>
      <c r="N3716" s="169">
        <v>464</v>
      </c>
      <c r="O3716" s="167" t="s">
        <v>3505</v>
      </c>
      <c r="P3716" s="167"/>
      <c r="Q3716" s="167" t="s">
        <v>4490</v>
      </c>
      <c r="R3716" s="167" t="s">
        <v>3528</v>
      </c>
      <c r="S3716" s="169">
        <v>1</v>
      </c>
      <c r="T3716" s="167" t="s">
        <v>4194</v>
      </c>
      <c r="U3716" s="169" t="s">
        <v>3893</v>
      </c>
      <c r="V3716" s="167" t="s">
        <v>8003</v>
      </c>
      <c r="W3716" s="167" t="s">
        <v>8004</v>
      </c>
      <c r="X3716" s="170" t="s">
        <v>159</v>
      </c>
      <c r="Y3716" s="171" t="s">
        <v>1168</v>
      </c>
      <c r="Z3716" s="167" t="s">
        <v>1169</v>
      </c>
      <c r="AA3716" s="176">
        <v>660</v>
      </c>
      <c r="AB3716" s="167" t="s">
        <v>11254</v>
      </c>
      <c r="AC3716" s="176">
        <v>660</v>
      </c>
      <c r="AD3716" s="167" t="s">
        <v>11254</v>
      </c>
      <c r="AE3716" s="176">
        <v>1828.2</v>
      </c>
    </row>
    <row r="3717" spans="1:31">
      <c r="A3717" s="178">
        <v>108318976250</v>
      </c>
      <c r="B3717" s="166">
        <v>46181</v>
      </c>
      <c r="C3717" s="167" t="s">
        <v>3524</v>
      </c>
      <c r="D3717" s="167" t="s">
        <v>3525</v>
      </c>
      <c r="E3717" s="167" t="s">
        <v>3526</v>
      </c>
      <c r="F3717" s="167" t="s">
        <v>3501</v>
      </c>
      <c r="G3717" s="167" t="s">
        <v>3502</v>
      </c>
      <c r="H3717" s="168">
        <v>46182</v>
      </c>
      <c r="I3717" s="167"/>
      <c r="J3717" s="169">
        <v>26122</v>
      </c>
      <c r="K3717" s="167" t="s">
        <v>55</v>
      </c>
      <c r="L3717" s="169">
        <v>1</v>
      </c>
      <c r="M3717" s="167" t="s">
        <v>3513</v>
      </c>
      <c r="N3717" s="169">
        <v>0.5</v>
      </c>
      <c r="O3717" s="167" t="s">
        <v>3505</v>
      </c>
      <c r="P3717" s="167"/>
      <c r="Q3717" s="167" t="s">
        <v>3514</v>
      </c>
      <c r="R3717" s="167" t="s">
        <v>3528</v>
      </c>
      <c r="S3717" s="169">
        <v>3</v>
      </c>
      <c r="T3717" s="167" t="s">
        <v>4217</v>
      </c>
      <c r="U3717" s="169" t="s">
        <v>3536</v>
      </c>
      <c r="V3717" s="167" t="s">
        <v>8005</v>
      </c>
      <c r="W3717" s="167" t="s">
        <v>8006</v>
      </c>
      <c r="X3717" s="170" t="s">
        <v>165</v>
      </c>
      <c r="Y3717" s="171" t="s">
        <v>3300</v>
      </c>
      <c r="Z3717" s="167" t="s">
        <v>1173</v>
      </c>
      <c r="AA3717" s="176">
        <v>1300</v>
      </c>
      <c r="AB3717" s="167" t="s">
        <v>11254</v>
      </c>
      <c r="AC3717" s="176">
        <v>1300</v>
      </c>
      <c r="AD3717" s="167" t="s">
        <v>11254</v>
      </c>
      <c r="AE3717" s="176">
        <v>83.2</v>
      </c>
    </row>
    <row r="3718" spans="1:31">
      <c r="A3718" s="178">
        <v>108318976250</v>
      </c>
      <c r="B3718" s="166">
        <v>46181</v>
      </c>
      <c r="C3718" s="167" t="s">
        <v>3524</v>
      </c>
      <c r="D3718" s="167" t="s">
        <v>3525</v>
      </c>
      <c r="E3718" s="167" t="s">
        <v>3526</v>
      </c>
      <c r="F3718" s="167" t="s">
        <v>3501</v>
      </c>
      <c r="G3718" s="167" t="s">
        <v>3502</v>
      </c>
      <c r="H3718" s="168">
        <v>46182</v>
      </c>
      <c r="I3718" s="167"/>
      <c r="J3718" s="169">
        <v>26122</v>
      </c>
      <c r="K3718" s="167" t="s">
        <v>55</v>
      </c>
      <c r="L3718" s="169">
        <v>1</v>
      </c>
      <c r="M3718" s="167" t="s">
        <v>3513</v>
      </c>
      <c r="N3718" s="169">
        <v>0.5</v>
      </c>
      <c r="O3718" s="167" t="s">
        <v>3505</v>
      </c>
      <c r="P3718" s="167"/>
      <c r="Q3718" s="167" t="s">
        <v>3514</v>
      </c>
      <c r="R3718" s="167" t="s">
        <v>3528</v>
      </c>
      <c r="S3718" s="169">
        <v>2</v>
      </c>
      <c r="T3718" s="167" t="s">
        <v>3529</v>
      </c>
      <c r="U3718" s="169" t="s">
        <v>3530</v>
      </c>
      <c r="V3718" s="167" t="s">
        <v>8007</v>
      </c>
      <c r="W3718" s="167" t="s">
        <v>3957</v>
      </c>
      <c r="X3718" s="170" t="s">
        <v>159</v>
      </c>
      <c r="Y3718" s="171" t="s">
        <v>3300</v>
      </c>
      <c r="Z3718" s="167" t="s">
        <v>1173</v>
      </c>
      <c r="AA3718" s="176">
        <v>1000</v>
      </c>
      <c r="AB3718" s="167" t="s">
        <v>11254</v>
      </c>
      <c r="AC3718" s="176">
        <v>1000</v>
      </c>
      <c r="AD3718" s="167" t="s">
        <v>11254</v>
      </c>
      <c r="AE3718" s="176">
        <v>81</v>
      </c>
    </row>
    <row r="3719" spans="1:31">
      <c r="A3719" s="178">
        <v>108318976250</v>
      </c>
      <c r="B3719" s="166">
        <v>46181</v>
      </c>
      <c r="C3719" s="167" t="s">
        <v>3524</v>
      </c>
      <c r="D3719" s="167" t="s">
        <v>3525</v>
      </c>
      <c r="E3719" s="167" t="s">
        <v>3526</v>
      </c>
      <c r="F3719" s="167" t="s">
        <v>3501</v>
      </c>
      <c r="G3719" s="167" t="s">
        <v>3502</v>
      </c>
      <c r="H3719" s="168">
        <v>46182</v>
      </c>
      <c r="I3719" s="167"/>
      <c r="J3719" s="169">
        <v>26122</v>
      </c>
      <c r="K3719" s="167" t="s">
        <v>55</v>
      </c>
      <c r="L3719" s="169">
        <v>1</v>
      </c>
      <c r="M3719" s="167" t="s">
        <v>3513</v>
      </c>
      <c r="N3719" s="169">
        <v>0.5</v>
      </c>
      <c r="O3719" s="167" t="s">
        <v>3505</v>
      </c>
      <c r="P3719" s="167"/>
      <c r="Q3719" s="167" t="s">
        <v>3514</v>
      </c>
      <c r="R3719" s="167" t="s">
        <v>3528</v>
      </c>
      <c r="S3719" s="169">
        <v>1</v>
      </c>
      <c r="T3719" s="167" t="s">
        <v>3529</v>
      </c>
      <c r="U3719" s="169" t="s">
        <v>3530</v>
      </c>
      <c r="V3719" s="167" t="s">
        <v>8008</v>
      </c>
      <c r="W3719" s="167" t="s">
        <v>3954</v>
      </c>
      <c r="X3719" s="170" t="s">
        <v>159</v>
      </c>
      <c r="Y3719" s="171" t="s">
        <v>3300</v>
      </c>
      <c r="Z3719" s="167" t="s">
        <v>1173</v>
      </c>
      <c r="AA3719" s="176">
        <v>400</v>
      </c>
      <c r="AB3719" s="167" t="s">
        <v>11254</v>
      </c>
      <c r="AC3719" s="176">
        <v>400</v>
      </c>
      <c r="AD3719" s="167" t="s">
        <v>11254</v>
      </c>
      <c r="AE3719" s="176">
        <v>109.6</v>
      </c>
    </row>
    <row r="3720" spans="1:31">
      <c r="A3720" s="178">
        <v>108319105640</v>
      </c>
      <c r="B3720" s="166">
        <v>46181</v>
      </c>
      <c r="C3720" s="167" t="s">
        <v>3524</v>
      </c>
      <c r="D3720" s="167" t="s">
        <v>3525</v>
      </c>
      <c r="E3720" s="167" t="s">
        <v>3526</v>
      </c>
      <c r="F3720" s="167" t="s">
        <v>3501</v>
      </c>
      <c r="G3720" s="167" t="s">
        <v>3502</v>
      </c>
      <c r="H3720" s="168">
        <v>46182</v>
      </c>
      <c r="I3720" s="167"/>
      <c r="J3720" s="169">
        <v>26122</v>
      </c>
      <c r="K3720" s="167" t="s">
        <v>55</v>
      </c>
      <c r="L3720" s="169">
        <v>1</v>
      </c>
      <c r="M3720" s="167" t="s">
        <v>3513</v>
      </c>
      <c r="N3720" s="169">
        <v>1.7</v>
      </c>
      <c r="O3720" s="167" t="s">
        <v>3505</v>
      </c>
      <c r="P3720" s="167"/>
      <c r="Q3720" s="167" t="s">
        <v>3527</v>
      </c>
      <c r="R3720" s="167" t="s">
        <v>3528</v>
      </c>
      <c r="S3720" s="169">
        <v>3</v>
      </c>
      <c r="T3720" s="167" t="s">
        <v>3529</v>
      </c>
      <c r="U3720" s="169" t="s">
        <v>3530</v>
      </c>
      <c r="V3720" s="167" t="s">
        <v>8009</v>
      </c>
      <c r="W3720" s="167" t="s">
        <v>4445</v>
      </c>
      <c r="X3720" s="170" t="s">
        <v>159</v>
      </c>
      <c r="Y3720" s="171" t="s">
        <v>422</v>
      </c>
      <c r="Z3720" s="167" t="s">
        <v>1175</v>
      </c>
      <c r="AA3720" s="176">
        <v>3000</v>
      </c>
      <c r="AB3720" s="167" t="s">
        <v>11254</v>
      </c>
      <c r="AC3720" s="176">
        <v>3000</v>
      </c>
      <c r="AD3720" s="167" t="s">
        <v>11254</v>
      </c>
      <c r="AE3720" s="176">
        <v>450</v>
      </c>
    </row>
    <row r="3721" spans="1:31">
      <c r="A3721" s="178">
        <v>108319105640</v>
      </c>
      <c r="B3721" s="166">
        <v>46181</v>
      </c>
      <c r="C3721" s="167" t="s">
        <v>3524</v>
      </c>
      <c r="D3721" s="167" t="s">
        <v>3525</v>
      </c>
      <c r="E3721" s="167" t="s">
        <v>3526</v>
      </c>
      <c r="F3721" s="167" t="s">
        <v>3501</v>
      </c>
      <c r="G3721" s="167" t="s">
        <v>3502</v>
      </c>
      <c r="H3721" s="168">
        <v>46182</v>
      </c>
      <c r="I3721" s="167"/>
      <c r="J3721" s="169">
        <v>26122</v>
      </c>
      <c r="K3721" s="167" t="s">
        <v>55</v>
      </c>
      <c r="L3721" s="169">
        <v>1</v>
      </c>
      <c r="M3721" s="167" t="s">
        <v>3513</v>
      </c>
      <c r="N3721" s="169">
        <v>1.7</v>
      </c>
      <c r="O3721" s="167" t="s">
        <v>3505</v>
      </c>
      <c r="P3721" s="167"/>
      <c r="Q3721" s="167" t="s">
        <v>3527</v>
      </c>
      <c r="R3721" s="167" t="s">
        <v>3528</v>
      </c>
      <c r="S3721" s="169">
        <v>2</v>
      </c>
      <c r="T3721" s="167" t="s">
        <v>3529</v>
      </c>
      <c r="U3721" s="169" t="s">
        <v>3530</v>
      </c>
      <c r="V3721" s="167" t="s">
        <v>8009</v>
      </c>
      <c r="W3721" s="167" t="s">
        <v>4445</v>
      </c>
      <c r="X3721" s="170" t="s">
        <v>159</v>
      </c>
      <c r="Y3721" s="171" t="s">
        <v>422</v>
      </c>
      <c r="Z3721" s="167" t="s">
        <v>1175</v>
      </c>
      <c r="AA3721" s="176">
        <v>15000</v>
      </c>
      <c r="AB3721" s="167" t="s">
        <v>11254</v>
      </c>
      <c r="AC3721" s="176">
        <v>15000</v>
      </c>
      <c r="AD3721" s="167" t="s">
        <v>11254</v>
      </c>
      <c r="AE3721" s="176">
        <v>2250</v>
      </c>
    </row>
    <row r="3722" spans="1:31">
      <c r="A3722" s="178">
        <v>108319105640</v>
      </c>
      <c r="B3722" s="166">
        <v>46181</v>
      </c>
      <c r="C3722" s="167" t="s">
        <v>3524</v>
      </c>
      <c r="D3722" s="167" t="s">
        <v>3525</v>
      </c>
      <c r="E3722" s="167" t="s">
        <v>3526</v>
      </c>
      <c r="F3722" s="167" t="s">
        <v>3501</v>
      </c>
      <c r="G3722" s="167" t="s">
        <v>3502</v>
      </c>
      <c r="H3722" s="168">
        <v>46182</v>
      </c>
      <c r="I3722" s="167"/>
      <c r="J3722" s="169">
        <v>26122</v>
      </c>
      <c r="K3722" s="167" t="s">
        <v>55</v>
      </c>
      <c r="L3722" s="169">
        <v>1</v>
      </c>
      <c r="M3722" s="167" t="s">
        <v>3513</v>
      </c>
      <c r="N3722" s="169">
        <v>1.7</v>
      </c>
      <c r="O3722" s="167" t="s">
        <v>3505</v>
      </c>
      <c r="P3722" s="167"/>
      <c r="Q3722" s="167" t="s">
        <v>3527</v>
      </c>
      <c r="R3722" s="167" t="s">
        <v>3528</v>
      </c>
      <c r="S3722" s="169">
        <v>1</v>
      </c>
      <c r="T3722" s="167" t="s">
        <v>3545</v>
      </c>
      <c r="U3722" s="169" t="s">
        <v>3546</v>
      </c>
      <c r="V3722" s="167" t="s">
        <v>8010</v>
      </c>
      <c r="W3722" s="167" t="s">
        <v>4448</v>
      </c>
      <c r="X3722" s="170" t="s">
        <v>159</v>
      </c>
      <c r="Y3722" s="171" t="s">
        <v>422</v>
      </c>
      <c r="Z3722" s="167" t="s">
        <v>1175</v>
      </c>
      <c r="AA3722" s="176">
        <v>32000</v>
      </c>
      <c r="AB3722" s="167" t="s">
        <v>11254</v>
      </c>
      <c r="AC3722" s="176">
        <v>32000</v>
      </c>
      <c r="AD3722" s="167" t="s">
        <v>11254</v>
      </c>
      <c r="AE3722" s="176">
        <v>2560</v>
      </c>
    </row>
    <row r="3723" spans="1:31">
      <c r="A3723" s="178">
        <v>108319211450</v>
      </c>
      <c r="B3723" s="166">
        <v>46181</v>
      </c>
      <c r="C3723" s="167" t="s">
        <v>3524</v>
      </c>
      <c r="D3723" s="167" t="s">
        <v>3525</v>
      </c>
      <c r="E3723" s="167" t="s">
        <v>3526</v>
      </c>
      <c r="F3723" s="167" t="s">
        <v>3501</v>
      </c>
      <c r="G3723" s="167" t="s">
        <v>3502</v>
      </c>
      <c r="H3723" s="168">
        <v>46182</v>
      </c>
      <c r="I3723" s="167"/>
      <c r="J3723" s="169">
        <v>26122</v>
      </c>
      <c r="K3723" s="167" t="s">
        <v>55</v>
      </c>
      <c r="L3723" s="169">
        <v>5</v>
      </c>
      <c r="M3723" s="167" t="s">
        <v>3513</v>
      </c>
      <c r="N3723" s="169">
        <v>32.200000000000003</v>
      </c>
      <c r="O3723" s="167" t="s">
        <v>3505</v>
      </c>
      <c r="P3723" s="167"/>
      <c r="Q3723" s="167" t="s">
        <v>3527</v>
      </c>
      <c r="R3723" s="167" t="s">
        <v>3528</v>
      </c>
      <c r="S3723" s="169">
        <v>2</v>
      </c>
      <c r="T3723" s="167" t="s">
        <v>3703</v>
      </c>
      <c r="U3723" s="169" t="s">
        <v>3704</v>
      </c>
      <c r="V3723" s="167" t="s">
        <v>8011</v>
      </c>
      <c r="W3723" s="167" t="s">
        <v>4574</v>
      </c>
      <c r="X3723" s="170" t="s">
        <v>157</v>
      </c>
      <c r="Y3723" s="171" t="s">
        <v>433</v>
      </c>
      <c r="Z3723" s="167" t="s">
        <v>1178</v>
      </c>
      <c r="AA3723" s="176">
        <v>3300</v>
      </c>
      <c r="AB3723" s="167" t="s">
        <v>11254</v>
      </c>
      <c r="AC3723" s="176">
        <v>3300</v>
      </c>
      <c r="AD3723" s="167" t="s">
        <v>11254</v>
      </c>
      <c r="AE3723" s="176">
        <v>3267</v>
      </c>
    </row>
    <row r="3724" spans="1:31">
      <c r="A3724" s="178">
        <v>108319211450</v>
      </c>
      <c r="B3724" s="166">
        <v>46181</v>
      </c>
      <c r="C3724" s="167" t="s">
        <v>3524</v>
      </c>
      <c r="D3724" s="167" t="s">
        <v>3525</v>
      </c>
      <c r="E3724" s="167" t="s">
        <v>3526</v>
      </c>
      <c r="F3724" s="167" t="s">
        <v>3501</v>
      </c>
      <c r="G3724" s="167" t="s">
        <v>3502</v>
      </c>
      <c r="H3724" s="168">
        <v>46182</v>
      </c>
      <c r="I3724" s="167"/>
      <c r="J3724" s="169">
        <v>26122</v>
      </c>
      <c r="K3724" s="167" t="s">
        <v>55</v>
      </c>
      <c r="L3724" s="169">
        <v>5</v>
      </c>
      <c r="M3724" s="167" t="s">
        <v>3513</v>
      </c>
      <c r="N3724" s="169">
        <v>32.200000000000003</v>
      </c>
      <c r="O3724" s="167" t="s">
        <v>3505</v>
      </c>
      <c r="P3724" s="167"/>
      <c r="Q3724" s="167" t="s">
        <v>3527</v>
      </c>
      <c r="R3724" s="167" t="s">
        <v>3528</v>
      </c>
      <c r="S3724" s="169">
        <v>1</v>
      </c>
      <c r="T3724" s="167" t="s">
        <v>3703</v>
      </c>
      <c r="U3724" s="169" t="s">
        <v>3704</v>
      </c>
      <c r="V3724" s="167" t="s">
        <v>8011</v>
      </c>
      <c r="W3724" s="167" t="s">
        <v>4574</v>
      </c>
      <c r="X3724" s="170" t="s">
        <v>157</v>
      </c>
      <c r="Y3724" s="171" t="s">
        <v>433</v>
      </c>
      <c r="Z3724" s="167" t="s">
        <v>1178</v>
      </c>
      <c r="AA3724" s="176">
        <v>294</v>
      </c>
      <c r="AB3724" s="167" t="s">
        <v>11254</v>
      </c>
      <c r="AC3724" s="176">
        <v>294</v>
      </c>
      <c r="AD3724" s="167" t="s">
        <v>11254</v>
      </c>
      <c r="AE3724" s="176">
        <v>291.06</v>
      </c>
    </row>
    <row r="3725" spans="1:31">
      <c r="A3725" s="178">
        <v>108319384460</v>
      </c>
      <c r="B3725" s="166">
        <v>46181</v>
      </c>
      <c r="C3725" s="167" t="s">
        <v>3524</v>
      </c>
      <c r="D3725" s="167" t="s">
        <v>3525</v>
      </c>
      <c r="E3725" s="167" t="s">
        <v>3526</v>
      </c>
      <c r="F3725" s="167" t="s">
        <v>3501</v>
      </c>
      <c r="G3725" s="167" t="s">
        <v>3502</v>
      </c>
      <c r="H3725" s="168">
        <v>46182</v>
      </c>
      <c r="I3725" s="167"/>
      <c r="J3725" s="169">
        <v>26122</v>
      </c>
      <c r="K3725" s="167" t="s">
        <v>55</v>
      </c>
      <c r="L3725" s="169">
        <v>1</v>
      </c>
      <c r="M3725" s="167" t="s">
        <v>3513</v>
      </c>
      <c r="N3725" s="169">
        <v>1.6</v>
      </c>
      <c r="O3725" s="167" t="s">
        <v>3505</v>
      </c>
      <c r="P3725" s="167"/>
      <c r="Q3725" s="167" t="s">
        <v>3514</v>
      </c>
      <c r="R3725" s="167" t="s">
        <v>3528</v>
      </c>
      <c r="S3725" s="169">
        <v>1</v>
      </c>
      <c r="T3725" s="167" t="s">
        <v>3529</v>
      </c>
      <c r="U3725" s="169" t="s">
        <v>3530</v>
      </c>
      <c r="V3725" s="167" t="s">
        <v>8012</v>
      </c>
      <c r="W3725" s="167" t="s">
        <v>7555</v>
      </c>
      <c r="X3725" s="170" t="s">
        <v>165</v>
      </c>
      <c r="Y3725" s="171" t="s">
        <v>3301</v>
      </c>
      <c r="Z3725" s="167" t="s">
        <v>1180</v>
      </c>
      <c r="AA3725" s="176">
        <v>5950</v>
      </c>
      <c r="AB3725" s="167" t="s">
        <v>11254</v>
      </c>
      <c r="AC3725" s="176">
        <v>5950</v>
      </c>
      <c r="AD3725" s="167" t="s">
        <v>11254</v>
      </c>
      <c r="AE3725" s="176">
        <v>11656.05</v>
      </c>
    </row>
    <row r="3726" spans="1:31">
      <c r="A3726" s="178">
        <v>108319478260</v>
      </c>
      <c r="B3726" s="166">
        <v>46181</v>
      </c>
      <c r="C3726" s="167" t="s">
        <v>3524</v>
      </c>
      <c r="D3726" s="167" t="s">
        <v>3525</v>
      </c>
      <c r="E3726" s="167" t="s">
        <v>3526</v>
      </c>
      <c r="F3726" s="167" t="s">
        <v>3501</v>
      </c>
      <c r="G3726" s="167" t="s">
        <v>3502</v>
      </c>
      <c r="H3726" s="168">
        <v>46182</v>
      </c>
      <c r="I3726" s="167"/>
      <c r="J3726" s="169">
        <v>26122</v>
      </c>
      <c r="K3726" s="167" t="s">
        <v>55</v>
      </c>
      <c r="L3726" s="169">
        <v>3</v>
      </c>
      <c r="M3726" s="167" t="s">
        <v>3513</v>
      </c>
      <c r="N3726" s="169">
        <v>2.7</v>
      </c>
      <c r="O3726" s="167" t="s">
        <v>3505</v>
      </c>
      <c r="P3726" s="167"/>
      <c r="Q3726" s="167" t="s">
        <v>3527</v>
      </c>
      <c r="R3726" s="167" t="s">
        <v>3528</v>
      </c>
      <c r="S3726" s="169">
        <v>3</v>
      </c>
      <c r="T3726" s="167" t="s">
        <v>3529</v>
      </c>
      <c r="U3726" s="169" t="s">
        <v>3530</v>
      </c>
      <c r="V3726" s="167" t="s">
        <v>5537</v>
      </c>
      <c r="W3726" s="167" t="s">
        <v>4431</v>
      </c>
      <c r="X3726" s="170" t="s">
        <v>157</v>
      </c>
      <c r="Y3726" s="171" t="s">
        <v>425</v>
      </c>
      <c r="Z3726" s="167" t="s">
        <v>1183</v>
      </c>
      <c r="AA3726" s="176">
        <v>15000</v>
      </c>
      <c r="AB3726" s="167" t="s">
        <v>11254</v>
      </c>
      <c r="AC3726" s="176">
        <v>15000</v>
      </c>
      <c r="AD3726" s="167" t="s">
        <v>11254</v>
      </c>
      <c r="AE3726" s="176">
        <v>1740</v>
      </c>
    </row>
    <row r="3727" spans="1:31">
      <c r="A3727" s="178">
        <v>108319478260</v>
      </c>
      <c r="B3727" s="166">
        <v>46181</v>
      </c>
      <c r="C3727" s="167" t="s">
        <v>3524</v>
      </c>
      <c r="D3727" s="167" t="s">
        <v>3525</v>
      </c>
      <c r="E3727" s="167" t="s">
        <v>3526</v>
      </c>
      <c r="F3727" s="167" t="s">
        <v>3501</v>
      </c>
      <c r="G3727" s="167" t="s">
        <v>3502</v>
      </c>
      <c r="H3727" s="168">
        <v>46182</v>
      </c>
      <c r="I3727" s="167"/>
      <c r="J3727" s="169">
        <v>26122</v>
      </c>
      <c r="K3727" s="167" t="s">
        <v>55</v>
      </c>
      <c r="L3727" s="169">
        <v>3</v>
      </c>
      <c r="M3727" s="167" t="s">
        <v>3513</v>
      </c>
      <c r="N3727" s="169">
        <v>2.7</v>
      </c>
      <c r="O3727" s="167" t="s">
        <v>3505</v>
      </c>
      <c r="P3727" s="167"/>
      <c r="Q3727" s="167" t="s">
        <v>3527</v>
      </c>
      <c r="R3727" s="167" t="s">
        <v>3528</v>
      </c>
      <c r="S3727" s="169">
        <v>2</v>
      </c>
      <c r="T3727" s="167" t="s">
        <v>3529</v>
      </c>
      <c r="U3727" s="169" t="s">
        <v>3530</v>
      </c>
      <c r="V3727" s="167" t="s">
        <v>5537</v>
      </c>
      <c r="W3727" s="167" t="s">
        <v>4431</v>
      </c>
      <c r="X3727" s="170" t="s">
        <v>157</v>
      </c>
      <c r="Y3727" s="171" t="s">
        <v>425</v>
      </c>
      <c r="Z3727" s="167" t="s">
        <v>1183</v>
      </c>
      <c r="AA3727" s="176">
        <v>10000</v>
      </c>
      <c r="AB3727" s="167" t="s">
        <v>11254</v>
      </c>
      <c r="AC3727" s="176">
        <v>10000</v>
      </c>
      <c r="AD3727" s="167" t="s">
        <v>11254</v>
      </c>
      <c r="AE3727" s="176">
        <v>1160</v>
      </c>
    </row>
    <row r="3728" spans="1:31">
      <c r="A3728" s="178">
        <v>108319478260</v>
      </c>
      <c r="B3728" s="166">
        <v>46181</v>
      </c>
      <c r="C3728" s="167" t="s">
        <v>3524</v>
      </c>
      <c r="D3728" s="167" t="s">
        <v>3525</v>
      </c>
      <c r="E3728" s="167" t="s">
        <v>3526</v>
      </c>
      <c r="F3728" s="167" t="s">
        <v>3501</v>
      </c>
      <c r="G3728" s="167" t="s">
        <v>3502</v>
      </c>
      <c r="H3728" s="168">
        <v>46182</v>
      </c>
      <c r="I3728" s="167"/>
      <c r="J3728" s="169">
        <v>26122</v>
      </c>
      <c r="K3728" s="167" t="s">
        <v>55</v>
      </c>
      <c r="L3728" s="169">
        <v>3</v>
      </c>
      <c r="M3728" s="167" t="s">
        <v>3513</v>
      </c>
      <c r="N3728" s="169">
        <v>2.7</v>
      </c>
      <c r="O3728" s="167" t="s">
        <v>3505</v>
      </c>
      <c r="P3728" s="167"/>
      <c r="Q3728" s="167" t="s">
        <v>3527</v>
      </c>
      <c r="R3728" s="167" t="s">
        <v>3528</v>
      </c>
      <c r="S3728" s="169">
        <v>1</v>
      </c>
      <c r="T3728" s="167" t="s">
        <v>3529</v>
      </c>
      <c r="U3728" s="169" t="s">
        <v>3530</v>
      </c>
      <c r="V3728" s="167" t="s">
        <v>5537</v>
      </c>
      <c r="W3728" s="167" t="s">
        <v>4431</v>
      </c>
      <c r="X3728" s="170" t="s">
        <v>157</v>
      </c>
      <c r="Y3728" s="171" t="s">
        <v>425</v>
      </c>
      <c r="Z3728" s="167" t="s">
        <v>1183</v>
      </c>
      <c r="AA3728" s="176">
        <v>7500</v>
      </c>
      <c r="AB3728" s="167" t="s">
        <v>11254</v>
      </c>
      <c r="AC3728" s="176">
        <v>7500</v>
      </c>
      <c r="AD3728" s="167" t="s">
        <v>11254</v>
      </c>
      <c r="AE3728" s="176">
        <v>870</v>
      </c>
    </row>
    <row r="3729" spans="1:31">
      <c r="A3729" s="178">
        <v>108319577810</v>
      </c>
      <c r="B3729" s="166">
        <v>46181</v>
      </c>
      <c r="C3729" s="167" t="s">
        <v>3524</v>
      </c>
      <c r="D3729" s="167" t="s">
        <v>3525</v>
      </c>
      <c r="E3729" s="167" t="s">
        <v>3526</v>
      </c>
      <c r="F3729" s="167" t="s">
        <v>3501</v>
      </c>
      <c r="G3729" s="167" t="s">
        <v>3502</v>
      </c>
      <c r="H3729" s="168">
        <v>46182</v>
      </c>
      <c r="I3729" s="167"/>
      <c r="J3729" s="169">
        <v>26122</v>
      </c>
      <c r="K3729" s="167" t="s">
        <v>55</v>
      </c>
      <c r="L3729" s="169">
        <v>5</v>
      </c>
      <c r="M3729" s="167" t="s">
        <v>3513</v>
      </c>
      <c r="N3729" s="169">
        <v>3.3</v>
      </c>
      <c r="O3729" s="167" t="s">
        <v>3505</v>
      </c>
      <c r="P3729" s="167"/>
      <c r="Q3729" s="167" t="s">
        <v>3527</v>
      </c>
      <c r="R3729" s="167" t="s">
        <v>3528</v>
      </c>
      <c r="S3729" s="169">
        <v>5</v>
      </c>
      <c r="T3729" s="167" t="s">
        <v>3535</v>
      </c>
      <c r="U3729" s="169" t="s">
        <v>3536</v>
      </c>
      <c r="V3729" s="167" t="s">
        <v>8013</v>
      </c>
      <c r="W3729" s="167" t="s">
        <v>3875</v>
      </c>
      <c r="X3729" s="170" t="s">
        <v>157</v>
      </c>
      <c r="Y3729" s="171" t="s">
        <v>434</v>
      </c>
      <c r="Z3729" s="167" t="s">
        <v>1185</v>
      </c>
      <c r="AA3729" s="176">
        <v>20000</v>
      </c>
      <c r="AB3729" s="167" t="s">
        <v>11254</v>
      </c>
      <c r="AC3729" s="176">
        <v>20000</v>
      </c>
      <c r="AD3729" s="167" t="s">
        <v>11254</v>
      </c>
      <c r="AE3729" s="176">
        <v>14</v>
      </c>
    </row>
    <row r="3730" spans="1:31">
      <c r="A3730" s="178">
        <v>108319577810</v>
      </c>
      <c r="B3730" s="166">
        <v>46181</v>
      </c>
      <c r="C3730" s="167" t="s">
        <v>3524</v>
      </c>
      <c r="D3730" s="167" t="s">
        <v>3525</v>
      </c>
      <c r="E3730" s="167" t="s">
        <v>3526</v>
      </c>
      <c r="F3730" s="167" t="s">
        <v>3501</v>
      </c>
      <c r="G3730" s="167" t="s">
        <v>3502</v>
      </c>
      <c r="H3730" s="168">
        <v>46182</v>
      </c>
      <c r="I3730" s="167"/>
      <c r="J3730" s="169">
        <v>26122</v>
      </c>
      <c r="K3730" s="167" t="s">
        <v>55</v>
      </c>
      <c r="L3730" s="169">
        <v>5</v>
      </c>
      <c r="M3730" s="167" t="s">
        <v>3513</v>
      </c>
      <c r="N3730" s="169">
        <v>3.3</v>
      </c>
      <c r="O3730" s="167" t="s">
        <v>3505</v>
      </c>
      <c r="P3730" s="167"/>
      <c r="Q3730" s="167" t="s">
        <v>3527</v>
      </c>
      <c r="R3730" s="167" t="s">
        <v>3528</v>
      </c>
      <c r="S3730" s="169">
        <v>4</v>
      </c>
      <c r="T3730" s="167" t="s">
        <v>3535</v>
      </c>
      <c r="U3730" s="169" t="s">
        <v>3536</v>
      </c>
      <c r="V3730" s="167" t="s">
        <v>8014</v>
      </c>
      <c r="W3730" s="167" t="s">
        <v>8015</v>
      </c>
      <c r="X3730" s="170" t="s">
        <v>3533</v>
      </c>
      <c r="Y3730" s="171" t="s">
        <v>434</v>
      </c>
      <c r="Z3730" s="167" t="s">
        <v>1185</v>
      </c>
      <c r="AA3730" s="176">
        <v>10000</v>
      </c>
      <c r="AB3730" s="167" t="s">
        <v>11254</v>
      </c>
      <c r="AC3730" s="176">
        <v>10000</v>
      </c>
      <c r="AD3730" s="167" t="s">
        <v>11254</v>
      </c>
      <c r="AE3730" s="176">
        <v>7</v>
      </c>
    </row>
    <row r="3731" spans="1:31">
      <c r="A3731" s="178">
        <v>108319577810</v>
      </c>
      <c r="B3731" s="166">
        <v>46181</v>
      </c>
      <c r="C3731" s="167" t="s">
        <v>3524</v>
      </c>
      <c r="D3731" s="167" t="s">
        <v>3525</v>
      </c>
      <c r="E3731" s="167" t="s">
        <v>3526</v>
      </c>
      <c r="F3731" s="167" t="s">
        <v>3501</v>
      </c>
      <c r="G3731" s="167" t="s">
        <v>3502</v>
      </c>
      <c r="H3731" s="168">
        <v>46182</v>
      </c>
      <c r="I3731" s="167"/>
      <c r="J3731" s="169">
        <v>26122</v>
      </c>
      <c r="K3731" s="167" t="s">
        <v>55</v>
      </c>
      <c r="L3731" s="169">
        <v>5</v>
      </c>
      <c r="M3731" s="167" t="s">
        <v>3513</v>
      </c>
      <c r="N3731" s="169">
        <v>3.3</v>
      </c>
      <c r="O3731" s="167" t="s">
        <v>3505</v>
      </c>
      <c r="P3731" s="167"/>
      <c r="Q3731" s="167" t="s">
        <v>3527</v>
      </c>
      <c r="R3731" s="167" t="s">
        <v>3528</v>
      </c>
      <c r="S3731" s="169">
        <v>3</v>
      </c>
      <c r="T3731" s="167" t="s">
        <v>3560</v>
      </c>
      <c r="U3731" s="169" t="s">
        <v>3561</v>
      </c>
      <c r="V3731" s="167" t="s">
        <v>8016</v>
      </c>
      <c r="W3731" s="167" t="s">
        <v>8017</v>
      </c>
      <c r="X3731" s="170" t="s">
        <v>157</v>
      </c>
      <c r="Y3731" s="171" t="s">
        <v>434</v>
      </c>
      <c r="Z3731" s="167" t="s">
        <v>1185</v>
      </c>
      <c r="AA3731" s="176">
        <v>30000</v>
      </c>
      <c r="AB3731" s="167" t="s">
        <v>11254</v>
      </c>
      <c r="AC3731" s="176">
        <v>30000</v>
      </c>
      <c r="AD3731" s="167" t="s">
        <v>11254</v>
      </c>
      <c r="AE3731" s="176">
        <v>25.5</v>
      </c>
    </row>
    <row r="3732" spans="1:31">
      <c r="A3732" s="178">
        <v>108319577810</v>
      </c>
      <c r="B3732" s="166">
        <v>46181</v>
      </c>
      <c r="C3732" s="167" t="s">
        <v>3524</v>
      </c>
      <c r="D3732" s="167" t="s">
        <v>3525</v>
      </c>
      <c r="E3732" s="167" t="s">
        <v>3526</v>
      </c>
      <c r="F3732" s="167" t="s">
        <v>3501</v>
      </c>
      <c r="G3732" s="167" t="s">
        <v>3502</v>
      </c>
      <c r="H3732" s="168">
        <v>46182</v>
      </c>
      <c r="I3732" s="167"/>
      <c r="J3732" s="169">
        <v>26122</v>
      </c>
      <c r="K3732" s="167" t="s">
        <v>55</v>
      </c>
      <c r="L3732" s="169">
        <v>5</v>
      </c>
      <c r="M3732" s="167" t="s">
        <v>3513</v>
      </c>
      <c r="N3732" s="169">
        <v>3.3</v>
      </c>
      <c r="O3732" s="167" t="s">
        <v>3505</v>
      </c>
      <c r="P3732" s="167"/>
      <c r="Q3732" s="167" t="s">
        <v>3527</v>
      </c>
      <c r="R3732" s="167" t="s">
        <v>3528</v>
      </c>
      <c r="S3732" s="169">
        <v>2</v>
      </c>
      <c r="T3732" s="167" t="s">
        <v>3560</v>
      </c>
      <c r="U3732" s="169" t="s">
        <v>3561</v>
      </c>
      <c r="V3732" s="167" t="s">
        <v>8016</v>
      </c>
      <c r="W3732" s="167" t="s">
        <v>8017</v>
      </c>
      <c r="X3732" s="170" t="s">
        <v>157</v>
      </c>
      <c r="Y3732" s="171" t="s">
        <v>434</v>
      </c>
      <c r="Z3732" s="167" t="s">
        <v>1185</v>
      </c>
      <c r="AA3732" s="176">
        <v>50000</v>
      </c>
      <c r="AB3732" s="167" t="s">
        <v>11254</v>
      </c>
      <c r="AC3732" s="176">
        <v>50000</v>
      </c>
      <c r="AD3732" s="167" t="s">
        <v>11254</v>
      </c>
      <c r="AE3732" s="176">
        <v>42.5</v>
      </c>
    </row>
    <row r="3733" spans="1:31">
      <c r="A3733" s="178">
        <v>108319577810</v>
      </c>
      <c r="B3733" s="166">
        <v>46181</v>
      </c>
      <c r="C3733" s="167" t="s">
        <v>3524</v>
      </c>
      <c r="D3733" s="167" t="s">
        <v>3525</v>
      </c>
      <c r="E3733" s="167" t="s">
        <v>3526</v>
      </c>
      <c r="F3733" s="167" t="s">
        <v>3501</v>
      </c>
      <c r="G3733" s="167" t="s">
        <v>3502</v>
      </c>
      <c r="H3733" s="168">
        <v>46182</v>
      </c>
      <c r="I3733" s="167"/>
      <c r="J3733" s="169">
        <v>26122</v>
      </c>
      <c r="K3733" s="167" t="s">
        <v>55</v>
      </c>
      <c r="L3733" s="169">
        <v>5</v>
      </c>
      <c r="M3733" s="167" t="s">
        <v>3513</v>
      </c>
      <c r="N3733" s="169">
        <v>3.3</v>
      </c>
      <c r="O3733" s="167" t="s">
        <v>3505</v>
      </c>
      <c r="P3733" s="167"/>
      <c r="Q3733" s="167" t="s">
        <v>3527</v>
      </c>
      <c r="R3733" s="167" t="s">
        <v>3528</v>
      </c>
      <c r="S3733" s="169">
        <v>1</v>
      </c>
      <c r="T3733" s="167" t="s">
        <v>3560</v>
      </c>
      <c r="U3733" s="169" t="s">
        <v>3561</v>
      </c>
      <c r="V3733" s="167" t="s">
        <v>8016</v>
      </c>
      <c r="W3733" s="167" t="s">
        <v>8017</v>
      </c>
      <c r="X3733" s="170" t="s">
        <v>157</v>
      </c>
      <c r="Y3733" s="171" t="s">
        <v>434</v>
      </c>
      <c r="Z3733" s="167" t="s">
        <v>1185</v>
      </c>
      <c r="AA3733" s="176">
        <v>30000</v>
      </c>
      <c r="AB3733" s="167" t="s">
        <v>11254</v>
      </c>
      <c r="AC3733" s="176">
        <v>30000</v>
      </c>
      <c r="AD3733" s="167" t="s">
        <v>11254</v>
      </c>
      <c r="AE3733" s="176">
        <v>25.5</v>
      </c>
    </row>
    <row r="3734" spans="1:31">
      <c r="A3734" s="178">
        <v>108319864000</v>
      </c>
      <c r="B3734" s="166">
        <v>46181</v>
      </c>
      <c r="C3734" s="167" t="s">
        <v>3524</v>
      </c>
      <c r="D3734" s="167" t="s">
        <v>3525</v>
      </c>
      <c r="E3734" s="167" t="s">
        <v>3526</v>
      </c>
      <c r="F3734" s="167" t="s">
        <v>3501</v>
      </c>
      <c r="G3734" s="167" t="s">
        <v>3502</v>
      </c>
      <c r="H3734" s="168">
        <v>46182</v>
      </c>
      <c r="I3734" s="167"/>
      <c r="J3734" s="169">
        <v>26122</v>
      </c>
      <c r="K3734" s="167" t="s">
        <v>55</v>
      </c>
      <c r="L3734" s="169">
        <v>1</v>
      </c>
      <c r="M3734" s="167" t="s">
        <v>3513</v>
      </c>
      <c r="N3734" s="169">
        <v>3.4</v>
      </c>
      <c r="O3734" s="167" t="s">
        <v>3505</v>
      </c>
      <c r="P3734" s="167"/>
      <c r="Q3734" s="167" t="s">
        <v>3527</v>
      </c>
      <c r="R3734" s="167" t="s">
        <v>3528</v>
      </c>
      <c r="S3734" s="169">
        <v>1</v>
      </c>
      <c r="T3734" s="167" t="s">
        <v>3529</v>
      </c>
      <c r="U3734" s="169" t="s">
        <v>3530</v>
      </c>
      <c r="V3734" s="167" t="s">
        <v>5029</v>
      </c>
      <c r="W3734" s="167" t="s">
        <v>5030</v>
      </c>
      <c r="X3734" s="170" t="s">
        <v>157</v>
      </c>
      <c r="Y3734" s="171" t="s">
        <v>435</v>
      </c>
      <c r="Z3734" s="167" t="s">
        <v>1187</v>
      </c>
      <c r="AA3734" s="176">
        <v>12000</v>
      </c>
      <c r="AB3734" s="167" t="s">
        <v>11254</v>
      </c>
      <c r="AC3734" s="176">
        <v>12000</v>
      </c>
      <c r="AD3734" s="167" t="s">
        <v>11254</v>
      </c>
      <c r="AE3734" s="176">
        <v>5400</v>
      </c>
    </row>
    <row r="3735" spans="1:31">
      <c r="A3735" s="178">
        <v>108319920440</v>
      </c>
      <c r="B3735" s="166">
        <v>46181</v>
      </c>
      <c r="C3735" s="167" t="s">
        <v>3524</v>
      </c>
      <c r="D3735" s="167" t="s">
        <v>3525</v>
      </c>
      <c r="E3735" s="167" t="s">
        <v>3526</v>
      </c>
      <c r="F3735" s="167" t="s">
        <v>3501</v>
      </c>
      <c r="G3735" s="167" t="s">
        <v>3502</v>
      </c>
      <c r="H3735" s="168">
        <v>46182</v>
      </c>
      <c r="I3735" s="167"/>
      <c r="J3735" s="169">
        <v>26122</v>
      </c>
      <c r="K3735" s="167" t="s">
        <v>55</v>
      </c>
      <c r="L3735" s="169">
        <v>1</v>
      </c>
      <c r="M3735" s="167" t="s">
        <v>3513</v>
      </c>
      <c r="N3735" s="169">
        <v>2</v>
      </c>
      <c r="O3735" s="167" t="s">
        <v>3505</v>
      </c>
      <c r="P3735" s="167"/>
      <c r="Q3735" s="167" t="s">
        <v>3514</v>
      </c>
      <c r="R3735" s="167" t="s">
        <v>3528</v>
      </c>
      <c r="S3735" s="169">
        <v>2</v>
      </c>
      <c r="T3735" s="167" t="s">
        <v>3560</v>
      </c>
      <c r="U3735" s="169" t="s">
        <v>3561</v>
      </c>
      <c r="V3735" s="167" t="s">
        <v>8018</v>
      </c>
      <c r="W3735" s="167" t="s">
        <v>5567</v>
      </c>
      <c r="X3735" s="170" t="s">
        <v>160</v>
      </c>
      <c r="Y3735" s="171" t="s">
        <v>3302</v>
      </c>
      <c r="Z3735" s="167" t="s">
        <v>1189</v>
      </c>
      <c r="AA3735" s="176">
        <v>10000</v>
      </c>
      <c r="AB3735" s="167" t="s">
        <v>11254</v>
      </c>
      <c r="AC3735" s="176">
        <v>10000</v>
      </c>
      <c r="AD3735" s="167" t="s">
        <v>11254</v>
      </c>
      <c r="AE3735" s="176">
        <v>20</v>
      </c>
    </row>
    <row r="3736" spans="1:31">
      <c r="A3736" s="178">
        <v>108319920440</v>
      </c>
      <c r="B3736" s="166">
        <v>46181</v>
      </c>
      <c r="C3736" s="167" t="s">
        <v>3524</v>
      </c>
      <c r="D3736" s="167" t="s">
        <v>3525</v>
      </c>
      <c r="E3736" s="167" t="s">
        <v>3526</v>
      </c>
      <c r="F3736" s="167" t="s">
        <v>3501</v>
      </c>
      <c r="G3736" s="167" t="s">
        <v>3502</v>
      </c>
      <c r="H3736" s="168">
        <v>46182</v>
      </c>
      <c r="I3736" s="167"/>
      <c r="J3736" s="169">
        <v>26122</v>
      </c>
      <c r="K3736" s="167" t="s">
        <v>55</v>
      </c>
      <c r="L3736" s="169">
        <v>1</v>
      </c>
      <c r="M3736" s="167" t="s">
        <v>3513</v>
      </c>
      <c r="N3736" s="169">
        <v>2</v>
      </c>
      <c r="O3736" s="167" t="s">
        <v>3505</v>
      </c>
      <c r="P3736" s="167"/>
      <c r="Q3736" s="167" t="s">
        <v>3514</v>
      </c>
      <c r="R3736" s="167" t="s">
        <v>3528</v>
      </c>
      <c r="S3736" s="169">
        <v>1</v>
      </c>
      <c r="T3736" s="167" t="s">
        <v>3560</v>
      </c>
      <c r="U3736" s="169" t="s">
        <v>3561</v>
      </c>
      <c r="V3736" s="167" t="s">
        <v>4662</v>
      </c>
      <c r="W3736" s="167" t="s">
        <v>4663</v>
      </c>
      <c r="X3736" s="170" t="s">
        <v>160</v>
      </c>
      <c r="Y3736" s="171" t="s">
        <v>3302</v>
      </c>
      <c r="Z3736" s="167" t="s">
        <v>1189</v>
      </c>
      <c r="AA3736" s="176">
        <v>9000</v>
      </c>
      <c r="AB3736" s="167" t="s">
        <v>11254</v>
      </c>
      <c r="AC3736" s="176">
        <v>9000</v>
      </c>
      <c r="AD3736" s="167" t="s">
        <v>11254</v>
      </c>
      <c r="AE3736" s="176">
        <v>891</v>
      </c>
    </row>
    <row r="3737" spans="1:31">
      <c r="A3737" s="178">
        <v>108320002560</v>
      </c>
      <c r="B3737" s="166">
        <v>46181</v>
      </c>
      <c r="C3737" s="167" t="s">
        <v>3524</v>
      </c>
      <c r="D3737" s="167" t="s">
        <v>3525</v>
      </c>
      <c r="E3737" s="167" t="s">
        <v>3526</v>
      </c>
      <c r="F3737" s="167" t="s">
        <v>3501</v>
      </c>
      <c r="G3737" s="167" t="s">
        <v>3502</v>
      </c>
      <c r="H3737" s="168">
        <v>46182</v>
      </c>
      <c r="I3737" s="167"/>
      <c r="J3737" s="169">
        <v>26122</v>
      </c>
      <c r="K3737" s="167" t="s">
        <v>55</v>
      </c>
      <c r="L3737" s="169">
        <v>1</v>
      </c>
      <c r="M3737" s="167" t="s">
        <v>3513</v>
      </c>
      <c r="N3737" s="169">
        <v>0.5</v>
      </c>
      <c r="O3737" s="167" t="s">
        <v>3505</v>
      </c>
      <c r="P3737" s="167"/>
      <c r="Q3737" s="167" t="s">
        <v>3527</v>
      </c>
      <c r="R3737" s="167" t="s">
        <v>3528</v>
      </c>
      <c r="S3737" s="169">
        <v>1</v>
      </c>
      <c r="T3737" s="167" t="s">
        <v>3529</v>
      </c>
      <c r="U3737" s="169" t="s">
        <v>3530</v>
      </c>
      <c r="V3737" s="167" t="s">
        <v>8019</v>
      </c>
      <c r="W3737" s="167" t="s">
        <v>8020</v>
      </c>
      <c r="X3737" s="170" t="s">
        <v>160</v>
      </c>
      <c r="Y3737" s="171" t="s">
        <v>415</v>
      </c>
      <c r="Z3737" s="167" t="s">
        <v>1191</v>
      </c>
      <c r="AA3737" s="176">
        <v>500</v>
      </c>
      <c r="AB3737" s="167" t="s">
        <v>11254</v>
      </c>
      <c r="AC3737" s="176">
        <v>500</v>
      </c>
      <c r="AD3737" s="167" t="s">
        <v>11254</v>
      </c>
      <c r="AE3737" s="176">
        <v>266.5</v>
      </c>
    </row>
    <row r="3738" spans="1:31">
      <c r="A3738" s="178">
        <v>108320090060</v>
      </c>
      <c r="B3738" s="166">
        <v>46181</v>
      </c>
      <c r="C3738" s="167" t="s">
        <v>3524</v>
      </c>
      <c r="D3738" s="167" t="s">
        <v>3525</v>
      </c>
      <c r="E3738" s="167" t="s">
        <v>3526</v>
      </c>
      <c r="F3738" s="167" t="s">
        <v>3501</v>
      </c>
      <c r="G3738" s="167" t="s">
        <v>3502</v>
      </c>
      <c r="H3738" s="168">
        <v>46182</v>
      </c>
      <c r="I3738" s="167"/>
      <c r="J3738" s="169">
        <v>26122</v>
      </c>
      <c r="K3738" s="167" t="s">
        <v>55</v>
      </c>
      <c r="L3738" s="169">
        <v>24</v>
      </c>
      <c r="M3738" s="167" t="s">
        <v>3513</v>
      </c>
      <c r="N3738" s="169">
        <v>30.5</v>
      </c>
      <c r="O3738" s="167" t="s">
        <v>3505</v>
      </c>
      <c r="P3738" s="167"/>
      <c r="Q3738" s="167" t="s">
        <v>3527</v>
      </c>
      <c r="R3738" s="167" t="s">
        <v>3528</v>
      </c>
      <c r="S3738" s="169">
        <v>50</v>
      </c>
      <c r="T3738" s="167" t="s">
        <v>3535</v>
      </c>
      <c r="U3738" s="169" t="s">
        <v>3536</v>
      </c>
      <c r="V3738" s="167" t="s">
        <v>8021</v>
      </c>
      <c r="W3738" s="167" t="s">
        <v>6826</v>
      </c>
      <c r="X3738" s="170" t="s">
        <v>159</v>
      </c>
      <c r="Y3738" s="171" t="s">
        <v>381</v>
      </c>
      <c r="Z3738" s="167" t="s">
        <v>1194</v>
      </c>
      <c r="AA3738" s="176">
        <v>40000</v>
      </c>
      <c r="AB3738" s="167" t="s">
        <v>11254</v>
      </c>
      <c r="AC3738" s="176">
        <v>40000</v>
      </c>
      <c r="AD3738" s="167" t="s">
        <v>11254</v>
      </c>
      <c r="AE3738" s="176">
        <v>12</v>
      </c>
    </row>
    <row r="3739" spans="1:31">
      <c r="A3739" s="178">
        <v>108320090060</v>
      </c>
      <c r="B3739" s="166">
        <v>46181</v>
      </c>
      <c r="C3739" s="167" t="s">
        <v>3524</v>
      </c>
      <c r="D3739" s="167" t="s">
        <v>3525</v>
      </c>
      <c r="E3739" s="167" t="s">
        <v>3526</v>
      </c>
      <c r="F3739" s="167" t="s">
        <v>3501</v>
      </c>
      <c r="G3739" s="167" t="s">
        <v>3502</v>
      </c>
      <c r="H3739" s="168">
        <v>46182</v>
      </c>
      <c r="I3739" s="167"/>
      <c r="J3739" s="169">
        <v>26122</v>
      </c>
      <c r="K3739" s="167" t="s">
        <v>55</v>
      </c>
      <c r="L3739" s="169">
        <v>24</v>
      </c>
      <c r="M3739" s="167" t="s">
        <v>3513</v>
      </c>
      <c r="N3739" s="169">
        <v>30.5</v>
      </c>
      <c r="O3739" s="167" t="s">
        <v>3505</v>
      </c>
      <c r="P3739" s="167"/>
      <c r="Q3739" s="167" t="s">
        <v>3527</v>
      </c>
      <c r="R3739" s="167" t="s">
        <v>3528</v>
      </c>
      <c r="S3739" s="169">
        <v>49</v>
      </c>
      <c r="T3739" s="167" t="s">
        <v>3535</v>
      </c>
      <c r="U3739" s="169" t="s">
        <v>3536</v>
      </c>
      <c r="V3739" s="167" t="s">
        <v>8022</v>
      </c>
      <c r="W3739" s="167" t="s">
        <v>6859</v>
      </c>
      <c r="X3739" s="170" t="s">
        <v>159</v>
      </c>
      <c r="Y3739" s="171" t="s">
        <v>381</v>
      </c>
      <c r="Z3739" s="167" t="s">
        <v>1194</v>
      </c>
      <c r="AA3739" s="176">
        <v>20000</v>
      </c>
      <c r="AB3739" s="167" t="s">
        <v>11254</v>
      </c>
      <c r="AC3739" s="176">
        <v>20000</v>
      </c>
      <c r="AD3739" s="167" t="s">
        <v>11254</v>
      </c>
      <c r="AE3739" s="176">
        <v>6</v>
      </c>
    </row>
    <row r="3740" spans="1:31">
      <c r="A3740" s="178">
        <v>108320090060</v>
      </c>
      <c r="B3740" s="166">
        <v>46181</v>
      </c>
      <c r="C3740" s="167" t="s">
        <v>3524</v>
      </c>
      <c r="D3740" s="167" t="s">
        <v>3525</v>
      </c>
      <c r="E3740" s="167" t="s">
        <v>3526</v>
      </c>
      <c r="F3740" s="167" t="s">
        <v>3501</v>
      </c>
      <c r="G3740" s="167" t="s">
        <v>3502</v>
      </c>
      <c r="H3740" s="168">
        <v>46182</v>
      </c>
      <c r="I3740" s="167"/>
      <c r="J3740" s="169">
        <v>26122</v>
      </c>
      <c r="K3740" s="167" t="s">
        <v>55</v>
      </c>
      <c r="L3740" s="169">
        <v>24</v>
      </c>
      <c r="M3740" s="167" t="s">
        <v>3513</v>
      </c>
      <c r="N3740" s="169">
        <v>30.5</v>
      </c>
      <c r="O3740" s="167" t="s">
        <v>3505</v>
      </c>
      <c r="P3740" s="167"/>
      <c r="Q3740" s="167" t="s">
        <v>3527</v>
      </c>
      <c r="R3740" s="167" t="s">
        <v>3528</v>
      </c>
      <c r="S3740" s="169">
        <v>48</v>
      </c>
      <c r="T3740" s="167" t="s">
        <v>3560</v>
      </c>
      <c r="U3740" s="169" t="s">
        <v>3561</v>
      </c>
      <c r="V3740" s="167" t="s">
        <v>8023</v>
      </c>
      <c r="W3740" s="167" t="s">
        <v>4531</v>
      </c>
      <c r="X3740" s="170" t="s">
        <v>157</v>
      </c>
      <c r="Y3740" s="171" t="s">
        <v>381</v>
      </c>
      <c r="Z3740" s="167" t="s">
        <v>1194</v>
      </c>
      <c r="AA3740" s="176">
        <v>10000</v>
      </c>
      <c r="AB3740" s="167" t="s">
        <v>11254</v>
      </c>
      <c r="AC3740" s="176">
        <v>10000</v>
      </c>
      <c r="AD3740" s="167" t="s">
        <v>11254</v>
      </c>
      <c r="AE3740" s="176">
        <v>4</v>
      </c>
    </row>
    <row r="3741" spans="1:31">
      <c r="A3741" s="178">
        <v>108320090060</v>
      </c>
      <c r="B3741" s="166">
        <v>46181</v>
      </c>
      <c r="C3741" s="167" t="s">
        <v>3524</v>
      </c>
      <c r="D3741" s="167" t="s">
        <v>3525</v>
      </c>
      <c r="E3741" s="167" t="s">
        <v>3526</v>
      </c>
      <c r="F3741" s="167" t="s">
        <v>3501</v>
      </c>
      <c r="G3741" s="167" t="s">
        <v>3502</v>
      </c>
      <c r="H3741" s="168">
        <v>46182</v>
      </c>
      <c r="I3741" s="167"/>
      <c r="J3741" s="169">
        <v>26122</v>
      </c>
      <c r="K3741" s="167" t="s">
        <v>55</v>
      </c>
      <c r="L3741" s="169">
        <v>24</v>
      </c>
      <c r="M3741" s="167" t="s">
        <v>3513</v>
      </c>
      <c r="N3741" s="169">
        <v>30.5</v>
      </c>
      <c r="O3741" s="167" t="s">
        <v>3505</v>
      </c>
      <c r="P3741" s="167"/>
      <c r="Q3741" s="167" t="s">
        <v>3527</v>
      </c>
      <c r="R3741" s="167" t="s">
        <v>3528</v>
      </c>
      <c r="S3741" s="169">
        <v>47</v>
      </c>
      <c r="T3741" s="167" t="s">
        <v>3560</v>
      </c>
      <c r="U3741" s="169" t="s">
        <v>3561</v>
      </c>
      <c r="V3741" s="167" t="s">
        <v>8024</v>
      </c>
      <c r="W3741" s="167" t="s">
        <v>4527</v>
      </c>
      <c r="X3741" s="170" t="s">
        <v>157</v>
      </c>
      <c r="Y3741" s="171" t="s">
        <v>381</v>
      </c>
      <c r="Z3741" s="167" t="s">
        <v>1194</v>
      </c>
      <c r="AA3741" s="176">
        <v>10000</v>
      </c>
      <c r="AB3741" s="167" t="s">
        <v>11254</v>
      </c>
      <c r="AC3741" s="176">
        <v>10000</v>
      </c>
      <c r="AD3741" s="167" t="s">
        <v>11254</v>
      </c>
      <c r="AE3741" s="176">
        <v>4</v>
      </c>
    </row>
    <row r="3742" spans="1:31">
      <c r="A3742" s="178">
        <v>108320090060</v>
      </c>
      <c r="B3742" s="166">
        <v>46181</v>
      </c>
      <c r="C3742" s="167" t="s">
        <v>3524</v>
      </c>
      <c r="D3742" s="167" t="s">
        <v>3525</v>
      </c>
      <c r="E3742" s="167" t="s">
        <v>3526</v>
      </c>
      <c r="F3742" s="167" t="s">
        <v>3501</v>
      </c>
      <c r="G3742" s="167" t="s">
        <v>3502</v>
      </c>
      <c r="H3742" s="168">
        <v>46182</v>
      </c>
      <c r="I3742" s="167"/>
      <c r="J3742" s="169">
        <v>26122</v>
      </c>
      <c r="K3742" s="167" t="s">
        <v>55</v>
      </c>
      <c r="L3742" s="169">
        <v>24</v>
      </c>
      <c r="M3742" s="167" t="s">
        <v>3513</v>
      </c>
      <c r="N3742" s="169">
        <v>30.5</v>
      </c>
      <c r="O3742" s="167" t="s">
        <v>3505</v>
      </c>
      <c r="P3742" s="167"/>
      <c r="Q3742" s="167" t="s">
        <v>3527</v>
      </c>
      <c r="R3742" s="167" t="s">
        <v>3528</v>
      </c>
      <c r="S3742" s="169">
        <v>46</v>
      </c>
      <c r="T3742" s="167" t="s">
        <v>3560</v>
      </c>
      <c r="U3742" s="169" t="s">
        <v>3561</v>
      </c>
      <c r="V3742" s="167" t="s">
        <v>8025</v>
      </c>
      <c r="W3742" s="167" t="s">
        <v>4024</v>
      </c>
      <c r="X3742" s="170" t="s">
        <v>157</v>
      </c>
      <c r="Y3742" s="171" t="s">
        <v>381</v>
      </c>
      <c r="Z3742" s="167" t="s">
        <v>1194</v>
      </c>
      <c r="AA3742" s="176">
        <v>30000</v>
      </c>
      <c r="AB3742" s="167" t="s">
        <v>11254</v>
      </c>
      <c r="AC3742" s="176">
        <v>30000</v>
      </c>
      <c r="AD3742" s="167" t="s">
        <v>11254</v>
      </c>
      <c r="AE3742" s="176">
        <v>10.8</v>
      </c>
    </row>
    <row r="3743" spans="1:31">
      <c r="A3743" s="178">
        <v>108320090060</v>
      </c>
      <c r="B3743" s="166">
        <v>46181</v>
      </c>
      <c r="C3743" s="167" t="s">
        <v>3524</v>
      </c>
      <c r="D3743" s="167" t="s">
        <v>3525</v>
      </c>
      <c r="E3743" s="167" t="s">
        <v>3526</v>
      </c>
      <c r="F3743" s="167" t="s">
        <v>3501</v>
      </c>
      <c r="G3743" s="167" t="s">
        <v>3502</v>
      </c>
      <c r="H3743" s="168">
        <v>46182</v>
      </c>
      <c r="I3743" s="167"/>
      <c r="J3743" s="169">
        <v>26122</v>
      </c>
      <c r="K3743" s="167" t="s">
        <v>55</v>
      </c>
      <c r="L3743" s="169">
        <v>24</v>
      </c>
      <c r="M3743" s="167" t="s">
        <v>3513</v>
      </c>
      <c r="N3743" s="169">
        <v>30.5</v>
      </c>
      <c r="O3743" s="167" t="s">
        <v>3505</v>
      </c>
      <c r="P3743" s="167"/>
      <c r="Q3743" s="167" t="s">
        <v>3527</v>
      </c>
      <c r="R3743" s="167" t="s">
        <v>3528</v>
      </c>
      <c r="S3743" s="169">
        <v>45</v>
      </c>
      <c r="T3743" s="167" t="s">
        <v>3560</v>
      </c>
      <c r="U3743" s="169" t="s">
        <v>3561</v>
      </c>
      <c r="V3743" s="167" t="s">
        <v>8026</v>
      </c>
      <c r="W3743" s="167" t="s">
        <v>8027</v>
      </c>
      <c r="X3743" s="170" t="s">
        <v>159</v>
      </c>
      <c r="Y3743" s="171" t="s">
        <v>381</v>
      </c>
      <c r="Z3743" s="167" t="s">
        <v>1194</v>
      </c>
      <c r="AA3743" s="176">
        <v>10000</v>
      </c>
      <c r="AB3743" s="167" t="s">
        <v>11254</v>
      </c>
      <c r="AC3743" s="176">
        <v>10000</v>
      </c>
      <c r="AD3743" s="167" t="s">
        <v>11254</v>
      </c>
      <c r="AE3743" s="176">
        <v>7</v>
      </c>
    </row>
    <row r="3744" spans="1:31">
      <c r="A3744" s="178">
        <v>108320090060</v>
      </c>
      <c r="B3744" s="166">
        <v>46181</v>
      </c>
      <c r="C3744" s="167" t="s">
        <v>3524</v>
      </c>
      <c r="D3744" s="167" t="s">
        <v>3525</v>
      </c>
      <c r="E3744" s="167" t="s">
        <v>3526</v>
      </c>
      <c r="F3744" s="167" t="s">
        <v>3501</v>
      </c>
      <c r="G3744" s="167" t="s">
        <v>3502</v>
      </c>
      <c r="H3744" s="168">
        <v>46182</v>
      </c>
      <c r="I3744" s="167"/>
      <c r="J3744" s="169">
        <v>26122</v>
      </c>
      <c r="K3744" s="167" t="s">
        <v>55</v>
      </c>
      <c r="L3744" s="169">
        <v>24</v>
      </c>
      <c r="M3744" s="167" t="s">
        <v>3513</v>
      </c>
      <c r="N3744" s="169">
        <v>30.5</v>
      </c>
      <c r="O3744" s="167" t="s">
        <v>3505</v>
      </c>
      <c r="P3744" s="167"/>
      <c r="Q3744" s="167" t="s">
        <v>3527</v>
      </c>
      <c r="R3744" s="167" t="s">
        <v>3528</v>
      </c>
      <c r="S3744" s="169">
        <v>44</v>
      </c>
      <c r="T3744" s="167" t="s">
        <v>3560</v>
      </c>
      <c r="U3744" s="169" t="s">
        <v>3561</v>
      </c>
      <c r="V3744" s="167" t="s">
        <v>8028</v>
      </c>
      <c r="W3744" s="167" t="s">
        <v>8029</v>
      </c>
      <c r="X3744" s="170" t="s">
        <v>160</v>
      </c>
      <c r="Y3744" s="171" t="s">
        <v>381</v>
      </c>
      <c r="Z3744" s="167" t="s">
        <v>1194</v>
      </c>
      <c r="AA3744" s="176">
        <v>10000</v>
      </c>
      <c r="AB3744" s="167" t="s">
        <v>11254</v>
      </c>
      <c r="AC3744" s="176">
        <v>10000</v>
      </c>
      <c r="AD3744" s="167" t="s">
        <v>11254</v>
      </c>
      <c r="AE3744" s="176">
        <v>4</v>
      </c>
    </row>
    <row r="3745" spans="1:31">
      <c r="A3745" s="178">
        <v>108320090060</v>
      </c>
      <c r="B3745" s="166">
        <v>46181</v>
      </c>
      <c r="C3745" s="167" t="s">
        <v>3524</v>
      </c>
      <c r="D3745" s="167" t="s">
        <v>3525</v>
      </c>
      <c r="E3745" s="167" t="s">
        <v>3526</v>
      </c>
      <c r="F3745" s="167" t="s">
        <v>3501</v>
      </c>
      <c r="G3745" s="167" t="s">
        <v>3502</v>
      </c>
      <c r="H3745" s="168">
        <v>46182</v>
      </c>
      <c r="I3745" s="167"/>
      <c r="J3745" s="169">
        <v>26122</v>
      </c>
      <c r="K3745" s="167" t="s">
        <v>55</v>
      </c>
      <c r="L3745" s="169">
        <v>24</v>
      </c>
      <c r="M3745" s="167" t="s">
        <v>3513</v>
      </c>
      <c r="N3745" s="169">
        <v>30.5</v>
      </c>
      <c r="O3745" s="167" t="s">
        <v>3505</v>
      </c>
      <c r="P3745" s="167"/>
      <c r="Q3745" s="167" t="s">
        <v>3527</v>
      </c>
      <c r="R3745" s="167" t="s">
        <v>3528</v>
      </c>
      <c r="S3745" s="169">
        <v>43</v>
      </c>
      <c r="T3745" s="167" t="s">
        <v>3560</v>
      </c>
      <c r="U3745" s="169" t="s">
        <v>3561</v>
      </c>
      <c r="V3745" s="167" t="s">
        <v>8030</v>
      </c>
      <c r="W3745" s="167" t="s">
        <v>8031</v>
      </c>
      <c r="X3745" s="170" t="s">
        <v>159</v>
      </c>
      <c r="Y3745" s="171" t="s">
        <v>381</v>
      </c>
      <c r="Z3745" s="167" t="s">
        <v>1194</v>
      </c>
      <c r="AA3745" s="176">
        <v>10000</v>
      </c>
      <c r="AB3745" s="167" t="s">
        <v>11254</v>
      </c>
      <c r="AC3745" s="176">
        <v>10000</v>
      </c>
      <c r="AD3745" s="167" t="s">
        <v>11254</v>
      </c>
      <c r="AE3745" s="176">
        <v>4</v>
      </c>
    </row>
    <row r="3746" spans="1:31">
      <c r="A3746" s="178">
        <v>108320090060</v>
      </c>
      <c r="B3746" s="166">
        <v>46181</v>
      </c>
      <c r="C3746" s="167" t="s">
        <v>3524</v>
      </c>
      <c r="D3746" s="167" t="s">
        <v>3525</v>
      </c>
      <c r="E3746" s="167" t="s">
        <v>3526</v>
      </c>
      <c r="F3746" s="167" t="s">
        <v>3501</v>
      </c>
      <c r="G3746" s="167" t="s">
        <v>3502</v>
      </c>
      <c r="H3746" s="168">
        <v>46182</v>
      </c>
      <c r="I3746" s="167"/>
      <c r="J3746" s="169">
        <v>26122</v>
      </c>
      <c r="K3746" s="167" t="s">
        <v>55</v>
      </c>
      <c r="L3746" s="169">
        <v>24</v>
      </c>
      <c r="M3746" s="167" t="s">
        <v>3513</v>
      </c>
      <c r="N3746" s="169">
        <v>30.5</v>
      </c>
      <c r="O3746" s="167" t="s">
        <v>3505</v>
      </c>
      <c r="P3746" s="167"/>
      <c r="Q3746" s="167" t="s">
        <v>3527</v>
      </c>
      <c r="R3746" s="167" t="s">
        <v>3528</v>
      </c>
      <c r="S3746" s="169">
        <v>42</v>
      </c>
      <c r="T3746" s="167" t="s">
        <v>3535</v>
      </c>
      <c r="U3746" s="169" t="s">
        <v>3536</v>
      </c>
      <c r="V3746" s="167" t="s">
        <v>8032</v>
      </c>
      <c r="W3746" s="167" t="s">
        <v>6876</v>
      </c>
      <c r="X3746" s="170" t="s">
        <v>159</v>
      </c>
      <c r="Y3746" s="171" t="s">
        <v>381</v>
      </c>
      <c r="Z3746" s="167" t="s">
        <v>1194</v>
      </c>
      <c r="AA3746" s="176">
        <v>20000</v>
      </c>
      <c r="AB3746" s="167" t="s">
        <v>11254</v>
      </c>
      <c r="AC3746" s="176">
        <v>20000</v>
      </c>
      <c r="AD3746" s="167" t="s">
        <v>11254</v>
      </c>
      <c r="AE3746" s="176">
        <v>4.5999999999999996</v>
      </c>
    </row>
    <row r="3747" spans="1:31">
      <c r="A3747" s="178">
        <v>108320090060</v>
      </c>
      <c r="B3747" s="166">
        <v>46181</v>
      </c>
      <c r="C3747" s="167" t="s">
        <v>3524</v>
      </c>
      <c r="D3747" s="167" t="s">
        <v>3525</v>
      </c>
      <c r="E3747" s="167" t="s">
        <v>3526</v>
      </c>
      <c r="F3747" s="167" t="s">
        <v>3501</v>
      </c>
      <c r="G3747" s="167" t="s">
        <v>3502</v>
      </c>
      <c r="H3747" s="168">
        <v>46182</v>
      </c>
      <c r="I3747" s="167"/>
      <c r="J3747" s="169">
        <v>26122</v>
      </c>
      <c r="K3747" s="167" t="s">
        <v>55</v>
      </c>
      <c r="L3747" s="169">
        <v>24</v>
      </c>
      <c r="M3747" s="167" t="s">
        <v>3513</v>
      </c>
      <c r="N3747" s="169">
        <v>30.5</v>
      </c>
      <c r="O3747" s="167" t="s">
        <v>3505</v>
      </c>
      <c r="P3747" s="167"/>
      <c r="Q3747" s="167" t="s">
        <v>3527</v>
      </c>
      <c r="R3747" s="167" t="s">
        <v>3528</v>
      </c>
      <c r="S3747" s="169">
        <v>41</v>
      </c>
      <c r="T3747" s="167" t="s">
        <v>3560</v>
      </c>
      <c r="U3747" s="169" t="s">
        <v>3561</v>
      </c>
      <c r="V3747" s="167" t="s">
        <v>8033</v>
      </c>
      <c r="W3747" s="167" t="s">
        <v>6878</v>
      </c>
      <c r="X3747" s="170" t="s">
        <v>159</v>
      </c>
      <c r="Y3747" s="171" t="s">
        <v>381</v>
      </c>
      <c r="Z3747" s="167" t="s">
        <v>1194</v>
      </c>
      <c r="AA3747" s="176">
        <v>15000</v>
      </c>
      <c r="AB3747" s="167" t="s">
        <v>11254</v>
      </c>
      <c r="AC3747" s="176">
        <v>15000</v>
      </c>
      <c r="AD3747" s="167" t="s">
        <v>11254</v>
      </c>
      <c r="AE3747" s="176">
        <v>5.25</v>
      </c>
    </row>
    <row r="3748" spans="1:31">
      <c r="A3748" s="178">
        <v>108320090060</v>
      </c>
      <c r="B3748" s="166">
        <v>46181</v>
      </c>
      <c r="C3748" s="167" t="s">
        <v>3524</v>
      </c>
      <c r="D3748" s="167" t="s">
        <v>3525</v>
      </c>
      <c r="E3748" s="167" t="s">
        <v>3526</v>
      </c>
      <c r="F3748" s="167" t="s">
        <v>3501</v>
      </c>
      <c r="G3748" s="167" t="s">
        <v>3502</v>
      </c>
      <c r="H3748" s="168">
        <v>46182</v>
      </c>
      <c r="I3748" s="167"/>
      <c r="J3748" s="169">
        <v>26122</v>
      </c>
      <c r="K3748" s="167" t="s">
        <v>55</v>
      </c>
      <c r="L3748" s="169">
        <v>24</v>
      </c>
      <c r="M3748" s="167" t="s">
        <v>3513</v>
      </c>
      <c r="N3748" s="169">
        <v>30.5</v>
      </c>
      <c r="O3748" s="167" t="s">
        <v>3505</v>
      </c>
      <c r="P3748" s="167"/>
      <c r="Q3748" s="167" t="s">
        <v>3527</v>
      </c>
      <c r="R3748" s="167" t="s">
        <v>3528</v>
      </c>
      <c r="S3748" s="169">
        <v>40</v>
      </c>
      <c r="T3748" s="167" t="s">
        <v>3535</v>
      </c>
      <c r="U3748" s="169" t="s">
        <v>3536</v>
      </c>
      <c r="V3748" s="167" t="s">
        <v>8034</v>
      </c>
      <c r="W3748" s="167" t="s">
        <v>8035</v>
      </c>
      <c r="X3748" s="170" t="s">
        <v>159</v>
      </c>
      <c r="Y3748" s="171" t="s">
        <v>381</v>
      </c>
      <c r="Z3748" s="167" t="s">
        <v>1194</v>
      </c>
      <c r="AA3748" s="176">
        <v>10000</v>
      </c>
      <c r="AB3748" s="167" t="s">
        <v>11254</v>
      </c>
      <c r="AC3748" s="176">
        <v>10000</v>
      </c>
      <c r="AD3748" s="167" t="s">
        <v>11254</v>
      </c>
      <c r="AE3748" s="176">
        <v>2.5</v>
      </c>
    </row>
    <row r="3749" spans="1:31">
      <c r="A3749" s="178">
        <v>108320090060</v>
      </c>
      <c r="B3749" s="166">
        <v>46181</v>
      </c>
      <c r="C3749" s="167" t="s">
        <v>3524</v>
      </c>
      <c r="D3749" s="167" t="s">
        <v>3525</v>
      </c>
      <c r="E3749" s="167" t="s">
        <v>3526</v>
      </c>
      <c r="F3749" s="167" t="s">
        <v>3501</v>
      </c>
      <c r="G3749" s="167" t="s">
        <v>3502</v>
      </c>
      <c r="H3749" s="168">
        <v>46182</v>
      </c>
      <c r="I3749" s="167"/>
      <c r="J3749" s="169">
        <v>26122</v>
      </c>
      <c r="K3749" s="167" t="s">
        <v>55</v>
      </c>
      <c r="L3749" s="169">
        <v>24</v>
      </c>
      <c r="M3749" s="167" t="s">
        <v>3513</v>
      </c>
      <c r="N3749" s="169">
        <v>30.5</v>
      </c>
      <c r="O3749" s="167" t="s">
        <v>3505</v>
      </c>
      <c r="P3749" s="167"/>
      <c r="Q3749" s="167" t="s">
        <v>3527</v>
      </c>
      <c r="R3749" s="167" t="s">
        <v>3528</v>
      </c>
      <c r="S3749" s="169">
        <v>39</v>
      </c>
      <c r="T3749" s="167" t="s">
        <v>3535</v>
      </c>
      <c r="U3749" s="169" t="s">
        <v>3536</v>
      </c>
      <c r="V3749" s="167" t="s">
        <v>8034</v>
      </c>
      <c r="W3749" s="167" t="s">
        <v>8035</v>
      </c>
      <c r="X3749" s="170" t="s">
        <v>159</v>
      </c>
      <c r="Y3749" s="171" t="s">
        <v>381</v>
      </c>
      <c r="Z3749" s="167" t="s">
        <v>1194</v>
      </c>
      <c r="AA3749" s="176">
        <v>10000</v>
      </c>
      <c r="AB3749" s="167" t="s">
        <v>11254</v>
      </c>
      <c r="AC3749" s="176">
        <v>10000</v>
      </c>
      <c r="AD3749" s="167" t="s">
        <v>11254</v>
      </c>
      <c r="AE3749" s="176">
        <v>2.5</v>
      </c>
    </row>
    <row r="3750" spans="1:31">
      <c r="A3750" s="178">
        <v>108320090060</v>
      </c>
      <c r="B3750" s="166">
        <v>46181</v>
      </c>
      <c r="C3750" s="167" t="s">
        <v>3524</v>
      </c>
      <c r="D3750" s="167" t="s">
        <v>3525</v>
      </c>
      <c r="E3750" s="167" t="s">
        <v>3526</v>
      </c>
      <c r="F3750" s="167" t="s">
        <v>3501</v>
      </c>
      <c r="G3750" s="167" t="s">
        <v>3502</v>
      </c>
      <c r="H3750" s="168">
        <v>46182</v>
      </c>
      <c r="I3750" s="167"/>
      <c r="J3750" s="169">
        <v>26122</v>
      </c>
      <c r="K3750" s="167" t="s">
        <v>55</v>
      </c>
      <c r="L3750" s="169">
        <v>24</v>
      </c>
      <c r="M3750" s="167" t="s">
        <v>3513</v>
      </c>
      <c r="N3750" s="169">
        <v>30.5</v>
      </c>
      <c r="O3750" s="167" t="s">
        <v>3505</v>
      </c>
      <c r="P3750" s="167"/>
      <c r="Q3750" s="167" t="s">
        <v>3527</v>
      </c>
      <c r="R3750" s="167" t="s">
        <v>3528</v>
      </c>
      <c r="S3750" s="169">
        <v>38</v>
      </c>
      <c r="T3750" s="167" t="s">
        <v>3535</v>
      </c>
      <c r="U3750" s="169" t="s">
        <v>3536</v>
      </c>
      <c r="V3750" s="167" t="s">
        <v>8036</v>
      </c>
      <c r="W3750" s="167" t="s">
        <v>8037</v>
      </c>
      <c r="X3750" s="170" t="s">
        <v>159</v>
      </c>
      <c r="Y3750" s="171" t="s">
        <v>381</v>
      </c>
      <c r="Z3750" s="167" t="s">
        <v>1194</v>
      </c>
      <c r="AA3750" s="176">
        <v>10000</v>
      </c>
      <c r="AB3750" s="167" t="s">
        <v>11254</v>
      </c>
      <c r="AC3750" s="176">
        <v>10000</v>
      </c>
      <c r="AD3750" s="167" t="s">
        <v>11254</v>
      </c>
      <c r="AE3750" s="176">
        <v>2.5</v>
      </c>
    </row>
    <row r="3751" spans="1:31">
      <c r="A3751" s="178">
        <v>108320090060</v>
      </c>
      <c r="B3751" s="166">
        <v>46181</v>
      </c>
      <c r="C3751" s="167" t="s">
        <v>3524</v>
      </c>
      <c r="D3751" s="167" t="s">
        <v>3525</v>
      </c>
      <c r="E3751" s="167" t="s">
        <v>3526</v>
      </c>
      <c r="F3751" s="167" t="s">
        <v>3501</v>
      </c>
      <c r="G3751" s="167" t="s">
        <v>3502</v>
      </c>
      <c r="H3751" s="168">
        <v>46182</v>
      </c>
      <c r="I3751" s="167"/>
      <c r="J3751" s="169">
        <v>26122</v>
      </c>
      <c r="K3751" s="167" t="s">
        <v>55</v>
      </c>
      <c r="L3751" s="169">
        <v>24</v>
      </c>
      <c r="M3751" s="167" t="s">
        <v>3513</v>
      </c>
      <c r="N3751" s="169">
        <v>30.5</v>
      </c>
      <c r="O3751" s="167" t="s">
        <v>3505</v>
      </c>
      <c r="P3751" s="167"/>
      <c r="Q3751" s="167" t="s">
        <v>3527</v>
      </c>
      <c r="R3751" s="167" t="s">
        <v>3528</v>
      </c>
      <c r="S3751" s="169">
        <v>37</v>
      </c>
      <c r="T3751" s="167" t="s">
        <v>3535</v>
      </c>
      <c r="U3751" s="169" t="s">
        <v>3536</v>
      </c>
      <c r="V3751" s="167" t="s">
        <v>8038</v>
      </c>
      <c r="W3751" s="167" t="s">
        <v>4032</v>
      </c>
      <c r="X3751" s="170" t="s">
        <v>160</v>
      </c>
      <c r="Y3751" s="171" t="s">
        <v>381</v>
      </c>
      <c r="Z3751" s="167" t="s">
        <v>1194</v>
      </c>
      <c r="AA3751" s="176">
        <v>10000</v>
      </c>
      <c r="AB3751" s="167" t="s">
        <v>11254</v>
      </c>
      <c r="AC3751" s="176">
        <v>10000</v>
      </c>
      <c r="AD3751" s="167" t="s">
        <v>11254</v>
      </c>
      <c r="AE3751" s="176">
        <v>2</v>
      </c>
    </row>
    <row r="3752" spans="1:31">
      <c r="A3752" s="178">
        <v>108320090060</v>
      </c>
      <c r="B3752" s="166">
        <v>46181</v>
      </c>
      <c r="C3752" s="167" t="s">
        <v>3524</v>
      </c>
      <c r="D3752" s="167" t="s">
        <v>3525</v>
      </c>
      <c r="E3752" s="167" t="s">
        <v>3526</v>
      </c>
      <c r="F3752" s="167" t="s">
        <v>3501</v>
      </c>
      <c r="G3752" s="167" t="s">
        <v>3502</v>
      </c>
      <c r="H3752" s="168">
        <v>46182</v>
      </c>
      <c r="I3752" s="167"/>
      <c r="J3752" s="169">
        <v>26122</v>
      </c>
      <c r="K3752" s="167" t="s">
        <v>55</v>
      </c>
      <c r="L3752" s="169">
        <v>24</v>
      </c>
      <c r="M3752" s="167" t="s">
        <v>3513</v>
      </c>
      <c r="N3752" s="169">
        <v>30.5</v>
      </c>
      <c r="O3752" s="167" t="s">
        <v>3505</v>
      </c>
      <c r="P3752" s="167"/>
      <c r="Q3752" s="167" t="s">
        <v>3527</v>
      </c>
      <c r="R3752" s="167" t="s">
        <v>3528</v>
      </c>
      <c r="S3752" s="169">
        <v>36</v>
      </c>
      <c r="T3752" s="167" t="s">
        <v>3535</v>
      </c>
      <c r="U3752" s="169" t="s">
        <v>3536</v>
      </c>
      <c r="V3752" s="167" t="s">
        <v>8039</v>
      </c>
      <c r="W3752" s="167" t="s">
        <v>8040</v>
      </c>
      <c r="X3752" s="170" t="s">
        <v>157</v>
      </c>
      <c r="Y3752" s="171" t="s">
        <v>381</v>
      </c>
      <c r="Z3752" s="167" t="s">
        <v>1194</v>
      </c>
      <c r="AA3752" s="176">
        <v>10000</v>
      </c>
      <c r="AB3752" s="167" t="s">
        <v>11254</v>
      </c>
      <c r="AC3752" s="176">
        <v>10000</v>
      </c>
      <c r="AD3752" s="167" t="s">
        <v>11254</v>
      </c>
      <c r="AE3752" s="176">
        <v>2.8</v>
      </c>
    </row>
    <row r="3753" spans="1:31">
      <c r="A3753" s="178">
        <v>108320090060</v>
      </c>
      <c r="B3753" s="166">
        <v>46181</v>
      </c>
      <c r="C3753" s="167" t="s">
        <v>3524</v>
      </c>
      <c r="D3753" s="167" t="s">
        <v>3525</v>
      </c>
      <c r="E3753" s="167" t="s">
        <v>3526</v>
      </c>
      <c r="F3753" s="167" t="s">
        <v>3501</v>
      </c>
      <c r="G3753" s="167" t="s">
        <v>3502</v>
      </c>
      <c r="H3753" s="168">
        <v>46182</v>
      </c>
      <c r="I3753" s="167"/>
      <c r="J3753" s="169">
        <v>26122</v>
      </c>
      <c r="K3753" s="167" t="s">
        <v>55</v>
      </c>
      <c r="L3753" s="169">
        <v>24</v>
      </c>
      <c r="M3753" s="167" t="s">
        <v>3513</v>
      </c>
      <c r="N3753" s="169">
        <v>30.5</v>
      </c>
      <c r="O3753" s="167" t="s">
        <v>3505</v>
      </c>
      <c r="P3753" s="167"/>
      <c r="Q3753" s="167" t="s">
        <v>3527</v>
      </c>
      <c r="R3753" s="167" t="s">
        <v>3528</v>
      </c>
      <c r="S3753" s="169">
        <v>35</v>
      </c>
      <c r="T3753" s="167" t="s">
        <v>3535</v>
      </c>
      <c r="U3753" s="169" t="s">
        <v>3536</v>
      </c>
      <c r="V3753" s="167" t="s">
        <v>8041</v>
      </c>
      <c r="W3753" s="167" t="s">
        <v>6839</v>
      </c>
      <c r="X3753" s="170" t="s">
        <v>159</v>
      </c>
      <c r="Y3753" s="171" t="s">
        <v>381</v>
      </c>
      <c r="Z3753" s="167" t="s">
        <v>1194</v>
      </c>
      <c r="AA3753" s="176">
        <v>10000</v>
      </c>
      <c r="AB3753" s="167" t="s">
        <v>11254</v>
      </c>
      <c r="AC3753" s="176">
        <v>10000</v>
      </c>
      <c r="AD3753" s="167" t="s">
        <v>11254</v>
      </c>
      <c r="AE3753" s="176">
        <v>3</v>
      </c>
    </row>
    <row r="3754" spans="1:31">
      <c r="A3754" s="178">
        <v>108320090060</v>
      </c>
      <c r="B3754" s="166">
        <v>46181</v>
      </c>
      <c r="C3754" s="167" t="s">
        <v>3524</v>
      </c>
      <c r="D3754" s="167" t="s">
        <v>3525</v>
      </c>
      <c r="E3754" s="167" t="s">
        <v>3526</v>
      </c>
      <c r="F3754" s="167" t="s">
        <v>3501</v>
      </c>
      <c r="G3754" s="167" t="s">
        <v>3502</v>
      </c>
      <c r="H3754" s="168">
        <v>46182</v>
      </c>
      <c r="I3754" s="167"/>
      <c r="J3754" s="169">
        <v>26122</v>
      </c>
      <c r="K3754" s="167" t="s">
        <v>55</v>
      </c>
      <c r="L3754" s="169">
        <v>24</v>
      </c>
      <c r="M3754" s="167" t="s">
        <v>3513</v>
      </c>
      <c r="N3754" s="169">
        <v>30.5</v>
      </c>
      <c r="O3754" s="167" t="s">
        <v>3505</v>
      </c>
      <c r="P3754" s="167"/>
      <c r="Q3754" s="167" t="s">
        <v>3527</v>
      </c>
      <c r="R3754" s="167" t="s">
        <v>3528</v>
      </c>
      <c r="S3754" s="169">
        <v>34</v>
      </c>
      <c r="T3754" s="167" t="s">
        <v>3535</v>
      </c>
      <c r="U3754" s="169" t="s">
        <v>3536</v>
      </c>
      <c r="V3754" s="167" t="s">
        <v>8042</v>
      </c>
      <c r="W3754" s="167" t="s">
        <v>6870</v>
      </c>
      <c r="X3754" s="170" t="s">
        <v>159</v>
      </c>
      <c r="Y3754" s="171" t="s">
        <v>381</v>
      </c>
      <c r="Z3754" s="167" t="s">
        <v>1194</v>
      </c>
      <c r="AA3754" s="176">
        <v>30000</v>
      </c>
      <c r="AB3754" s="167" t="s">
        <v>11254</v>
      </c>
      <c r="AC3754" s="176">
        <v>30000</v>
      </c>
      <c r="AD3754" s="167" t="s">
        <v>11254</v>
      </c>
      <c r="AE3754" s="176">
        <v>7.5</v>
      </c>
    </row>
    <row r="3755" spans="1:31">
      <c r="A3755" s="178">
        <v>108320090060</v>
      </c>
      <c r="B3755" s="166">
        <v>46181</v>
      </c>
      <c r="C3755" s="167" t="s">
        <v>3524</v>
      </c>
      <c r="D3755" s="167" t="s">
        <v>3525</v>
      </c>
      <c r="E3755" s="167" t="s">
        <v>3526</v>
      </c>
      <c r="F3755" s="167" t="s">
        <v>3501</v>
      </c>
      <c r="G3755" s="167" t="s">
        <v>3502</v>
      </c>
      <c r="H3755" s="168">
        <v>46182</v>
      </c>
      <c r="I3755" s="167"/>
      <c r="J3755" s="169">
        <v>26122</v>
      </c>
      <c r="K3755" s="167" t="s">
        <v>55</v>
      </c>
      <c r="L3755" s="169">
        <v>24</v>
      </c>
      <c r="M3755" s="167" t="s">
        <v>3513</v>
      </c>
      <c r="N3755" s="169">
        <v>30.5</v>
      </c>
      <c r="O3755" s="167" t="s">
        <v>3505</v>
      </c>
      <c r="P3755" s="167"/>
      <c r="Q3755" s="167" t="s">
        <v>3527</v>
      </c>
      <c r="R3755" s="167" t="s">
        <v>3528</v>
      </c>
      <c r="S3755" s="169">
        <v>33</v>
      </c>
      <c r="T3755" s="167" t="s">
        <v>3535</v>
      </c>
      <c r="U3755" s="169" t="s">
        <v>3536</v>
      </c>
      <c r="V3755" s="167" t="s">
        <v>8043</v>
      </c>
      <c r="W3755" s="167" t="s">
        <v>6851</v>
      </c>
      <c r="X3755" s="170" t="s">
        <v>159</v>
      </c>
      <c r="Y3755" s="171" t="s">
        <v>381</v>
      </c>
      <c r="Z3755" s="167" t="s">
        <v>1194</v>
      </c>
      <c r="AA3755" s="176">
        <v>10000</v>
      </c>
      <c r="AB3755" s="167" t="s">
        <v>11254</v>
      </c>
      <c r="AC3755" s="176">
        <v>10000</v>
      </c>
      <c r="AD3755" s="167" t="s">
        <v>11254</v>
      </c>
      <c r="AE3755" s="176">
        <v>3.3</v>
      </c>
    </row>
    <row r="3756" spans="1:31">
      <c r="A3756" s="178">
        <v>108320090060</v>
      </c>
      <c r="B3756" s="166">
        <v>46181</v>
      </c>
      <c r="C3756" s="167" t="s">
        <v>3524</v>
      </c>
      <c r="D3756" s="167" t="s">
        <v>3525</v>
      </c>
      <c r="E3756" s="167" t="s">
        <v>3526</v>
      </c>
      <c r="F3756" s="167" t="s">
        <v>3501</v>
      </c>
      <c r="G3756" s="167" t="s">
        <v>3502</v>
      </c>
      <c r="H3756" s="168">
        <v>46182</v>
      </c>
      <c r="I3756" s="167"/>
      <c r="J3756" s="169">
        <v>26122</v>
      </c>
      <c r="K3756" s="167" t="s">
        <v>55</v>
      </c>
      <c r="L3756" s="169">
        <v>24</v>
      </c>
      <c r="M3756" s="167" t="s">
        <v>3513</v>
      </c>
      <c r="N3756" s="169">
        <v>30.5</v>
      </c>
      <c r="O3756" s="167" t="s">
        <v>3505</v>
      </c>
      <c r="P3756" s="167"/>
      <c r="Q3756" s="167" t="s">
        <v>3527</v>
      </c>
      <c r="R3756" s="167" t="s">
        <v>3528</v>
      </c>
      <c r="S3756" s="169">
        <v>32</v>
      </c>
      <c r="T3756" s="167" t="s">
        <v>3535</v>
      </c>
      <c r="U3756" s="169" t="s">
        <v>3536</v>
      </c>
      <c r="V3756" s="167" t="s">
        <v>8044</v>
      </c>
      <c r="W3756" s="167" t="s">
        <v>4022</v>
      </c>
      <c r="X3756" s="170" t="s">
        <v>157</v>
      </c>
      <c r="Y3756" s="171" t="s">
        <v>381</v>
      </c>
      <c r="Z3756" s="167" t="s">
        <v>1194</v>
      </c>
      <c r="AA3756" s="176">
        <v>170000</v>
      </c>
      <c r="AB3756" s="167" t="s">
        <v>11254</v>
      </c>
      <c r="AC3756" s="176">
        <v>170000</v>
      </c>
      <c r="AD3756" s="167" t="s">
        <v>11254</v>
      </c>
      <c r="AE3756" s="176">
        <v>51</v>
      </c>
    </row>
    <row r="3757" spans="1:31">
      <c r="A3757" s="178">
        <v>108320090060</v>
      </c>
      <c r="B3757" s="166">
        <v>46181</v>
      </c>
      <c r="C3757" s="167" t="s">
        <v>3524</v>
      </c>
      <c r="D3757" s="167" t="s">
        <v>3525</v>
      </c>
      <c r="E3757" s="167" t="s">
        <v>3526</v>
      </c>
      <c r="F3757" s="167" t="s">
        <v>3501</v>
      </c>
      <c r="G3757" s="167" t="s">
        <v>3502</v>
      </c>
      <c r="H3757" s="168">
        <v>46182</v>
      </c>
      <c r="I3757" s="167"/>
      <c r="J3757" s="169">
        <v>26122</v>
      </c>
      <c r="K3757" s="167" t="s">
        <v>55</v>
      </c>
      <c r="L3757" s="169">
        <v>24</v>
      </c>
      <c r="M3757" s="167" t="s">
        <v>3513</v>
      </c>
      <c r="N3757" s="169">
        <v>30.5</v>
      </c>
      <c r="O3757" s="167" t="s">
        <v>3505</v>
      </c>
      <c r="P3757" s="167"/>
      <c r="Q3757" s="167" t="s">
        <v>3527</v>
      </c>
      <c r="R3757" s="167" t="s">
        <v>3528</v>
      </c>
      <c r="S3757" s="169">
        <v>31</v>
      </c>
      <c r="T3757" s="167" t="s">
        <v>3535</v>
      </c>
      <c r="U3757" s="169" t="s">
        <v>3536</v>
      </c>
      <c r="V3757" s="167" t="s">
        <v>8045</v>
      </c>
      <c r="W3757" s="167" t="s">
        <v>6834</v>
      </c>
      <c r="X3757" s="170" t="s">
        <v>159</v>
      </c>
      <c r="Y3757" s="171" t="s">
        <v>381</v>
      </c>
      <c r="Z3757" s="167" t="s">
        <v>1194</v>
      </c>
      <c r="AA3757" s="176">
        <v>30000</v>
      </c>
      <c r="AB3757" s="167" t="s">
        <v>11254</v>
      </c>
      <c r="AC3757" s="176">
        <v>30000</v>
      </c>
      <c r="AD3757" s="167" t="s">
        <v>11254</v>
      </c>
      <c r="AE3757" s="176">
        <v>9.9</v>
      </c>
    </row>
    <row r="3758" spans="1:31">
      <c r="A3758" s="178">
        <v>108320090060</v>
      </c>
      <c r="B3758" s="166">
        <v>46181</v>
      </c>
      <c r="C3758" s="167" t="s">
        <v>3524</v>
      </c>
      <c r="D3758" s="167" t="s">
        <v>3525</v>
      </c>
      <c r="E3758" s="167" t="s">
        <v>3526</v>
      </c>
      <c r="F3758" s="167" t="s">
        <v>3501</v>
      </c>
      <c r="G3758" s="167" t="s">
        <v>3502</v>
      </c>
      <c r="H3758" s="168">
        <v>46182</v>
      </c>
      <c r="I3758" s="167"/>
      <c r="J3758" s="169">
        <v>26122</v>
      </c>
      <c r="K3758" s="167" t="s">
        <v>55</v>
      </c>
      <c r="L3758" s="169">
        <v>24</v>
      </c>
      <c r="M3758" s="167" t="s">
        <v>3513</v>
      </c>
      <c r="N3758" s="169">
        <v>30.5</v>
      </c>
      <c r="O3758" s="167" t="s">
        <v>3505</v>
      </c>
      <c r="P3758" s="167"/>
      <c r="Q3758" s="167" t="s">
        <v>3527</v>
      </c>
      <c r="R3758" s="167" t="s">
        <v>3528</v>
      </c>
      <c r="S3758" s="169">
        <v>30</v>
      </c>
      <c r="T3758" s="167" t="s">
        <v>3535</v>
      </c>
      <c r="U3758" s="169" t="s">
        <v>3536</v>
      </c>
      <c r="V3758" s="167" t="s">
        <v>8046</v>
      </c>
      <c r="W3758" s="167" t="s">
        <v>6824</v>
      </c>
      <c r="X3758" s="170" t="s">
        <v>159</v>
      </c>
      <c r="Y3758" s="171" t="s">
        <v>381</v>
      </c>
      <c r="Z3758" s="167" t="s">
        <v>1194</v>
      </c>
      <c r="AA3758" s="176">
        <v>10000</v>
      </c>
      <c r="AB3758" s="167" t="s">
        <v>11254</v>
      </c>
      <c r="AC3758" s="176">
        <v>10000</v>
      </c>
      <c r="AD3758" s="167" t="s">
        <v>11254</v>
      </c>
      <c r="AE3758" s="176">
        <v>3.3</v>
      </c>
    </row>
    <row r="3759" spans="1:31">
      <c r="A3759" s="178">
        <v>108320090060</v>
      </c>
      <c r="B3759" s="166">
        <v>46181</v>
      </c>
      <c r="C3759" s="167" t="s">
        <v>3524</v>
      </c>
      <c r="D3759" s="167" t="s">
        <v>3525</v>
      </c>
      <c r="E3759" s="167" t="s">
        <v>3526</v>
      </c>
      <c r="F3759" s="167" t="s">
        <v>3501</v>
      </c>
      <c r="G3759" s="167" t="s">
        <v>3502</v>
      </c>
      <c r="H3759" s="168">
        <v>46182</v>
      </c>
      <c r="I3759" s="167"/>
      <c r="J3759" s="169">
        <v>26122</v>
      </c>
      <c r="K3759" s="167" t="s">
        <v>55</v>
      </c>
      <c r="L3759" s="169">
        <v>24</v>
      </c>
      <c r="M3759" s="167" t="s">
        <v>3513</v>
      </c>
      <c r="N3759" s="169">
        <v>30.5</v>
      </c>
      <c r="O3759" s="167" t="s">
        <v>3505</v>
      </c>
      <c r="P3759" s="167"/>
      <c r="Q3759" s="167" t="s">
        <v>3527</v>
      </c>
      <c r="R3759" s="167" t="s">
        <v>3528</v>
      </c>
      <c r="S3759" s="169">
        <v>29</v>
      </c>
      <c r="T3759" s="167" t="s">
        <v>3535</v>
      </c>
      <c r="U3759" s="169" t="s">
        <v>3536</v>
      </c>
      <c r="V3759" s="167" t="s">
        <v>8047</v>
      </c>
      <c r="W3759" s="167" t="s">
        <v>7163</v>
      </c>
      <c r="X3759" s="170" t="s">
        <v>157</v>
      </c>
      <c r="Y3759" s="171" t="s">
        <v>381</v>
      </c>
      <c r="Z3759" s="167" t="s">
        <v>1194</v>
      </c>
      <c r="AA3759" s="176">
        <v>10000</v>
      </c>
      <c r="AB3759" s="167" t="s">
        <v>11254</v>
      </c>
      <c r="AC3759" s="176">
        <v>10000</v>
      </c>
      <c r="AD3759" s="167" t="s">
        <v>11254</v>
      </c>
      <c r="AE3759" s="176">
        <v>85</v>
      </c>
    </row>
    <row r="3760" spans="1:31">
      <c r="A3760" s="178">
        <v>108320090060</v>
      </c>
      <c r="B3760" s="166">
        <v>46181</v>
      </c>
      <c r="C3760" s="167" t="s">
        <v>3524</v>
      </c>
      <c r="D3760" s="167" t="s">
        <v>3525</v>
      </c>
      <c r="E3760" s="167" t="s">
        <v>3526</v>
      </c>
      <c r="F3760" s="167" t="s">
        <v>3501</v>
      </c>
      <c r="G3760" s="167" t="s">
        <v>3502</v>
      </c>
      <c r="H3760" s="168">
        <v>46182</v>
      </c>
      <c r="I3760" s="167"/>
      <c r="J3760" s="169">
        <v>26122</v>
      </c>
      <c r="K3760" s="167" t="s">
        <v>55</v>
      </c>
      <c r="L3760" s="169">
        <v>24</v>
      </c>
      <c r="M3760" s="167" t="s">
        <v>3513</v>
      </c>
      <c r="N3760" s="169">
        <v>30.5</v>
      </c>
      <c r="O3760" s="167" t="s">
        <v>3505</v>
      </c>
      <c r="P3760" s="167"/>
      <c r="Q3760" s="167" t="s">
        <v>3527</v>
      </c>
      <c r="R3760" s="167" t="s">
        <v>3528</v>
      </c>
      <c r="S3760" s="169">
        <v>28</v>
      </c>
      <c r="T3760" s="167" t="s">
        <v>3535</v>
      </c>
      <c r="U3760" s="169" t="s">
        <v>3536</v>
      </c>
      <c r="V3760" s="167" t="s">
        <v>8048</v>
      </c>
      <c r="W3760" s="167" t="s">
        <v>8049</v>
      </c>
      <c r="X3760" s="170" t="s">
        <v>159</v>
      </c>
      <c r="Y3760" s="171" t="s">
        <v>381</v>
      </c>
      <c r="Z3760" s="167" t="s">
        <v>1194</v>
      </c>
      <c r="AA3760" s="176">
        <v>10000</v>
      </c>
      <c r="AB3760" s="167" t="s">
        <v>11254</v>
      </c>
      <c r="AC3760" s="176">
        <v>10000</v>
      </c>
      <c r="AD3760" s="167" t="s">
        <v>11254</v>
      </c>
      <c r="AE3760" s="176">
        <v>4.8</v>
      </c>
    </row>
    <row r="3761" spans="1:31">
      <c r="A3761" s="178">
        <v>108320090060</v>
      </c>
      <c r="B3761" s="166">
        <v>46181</v>
      </c>
      <c r="C3761" s="167" t="s">
        <v>3524</v>
      </c>
      <c r="D3761" s="167" t="s">
        <v>3525</v>
      </c>
      <c r="E3761" s="167" t="s">
        <v>3526</v>
      </c>
      <c r="F3761" s="167" t="s">
        <v>3501</v>
      </c>
      <c r="G3761" s="167" t="s">
        <v>3502</v>
      </c>
      <c r="H3761" s="168">
        <v>46182</v>
      </c>
      <c r="I3761" s="167"/>
      <c r="J3761" s="169">
        <v>26122</v>
      </c>
      <c r="K3761" s="167" t="s">
        <v>55</v>
      </c>
      <c r="L3761" s="169">
        <v>24</v>
      </c>
      <c r="M3761" s="167" t="s">
        <v>3513</v>
      </c>
      <c r="N3761" s="169">
        <v>30.5</v>
      </c>
      <c r="O3761" s="167" t="s">
        <v>3505</v>
      </c>
      <c r="P3761" s="167"/>
      <c r="Q3761" s="167" t="s">
        <v>3527</v>
      </c>
      <c r="R3761" s="167" t="s">
        <v>3528</v>
      </c>
      <c r="S3761" s="169">
        <v>27</v>
      </c>
      <c r="T3761" s="167" t="s">
        <v>3535</v>
      </c>
      <c r="U3761" s="169" t="s">
        <v>3536</v>
      </c>
      <c r="V3761" s="167" t="s">
        <v>8048</v>
      </c>
      <c r="W3761" s="167" t="s">
        <v>8049</v>
      </c>
      <c r="X3761" s="170" t="s">
        <v>159</v>
      </c>
      <c r="Y3761" s="171" t="s">
        <v>381</v>
      </c>
      <c r="Z3761" s="167" t="s">
        <v>1194</v>
      </c>
      <c r="AA3761" s="176">
        <v>10000</v>
      </c>
      <c r="AB3761" s="167" t="s">
        <v>11254</v>
      </c>
      <c r="AC3761" s="176">
        <v>10000</v>
      </c>
      <c r="AD3761" s="167" t="s">
        <v>11254</v>
      </c>
      <c r="AE3761" s="176">
        <v>4.8</v>
      </c>
    </row>
    <row r="3762" spans="1:31">
      <c r="A3762" s="178">
        <v>108320090060</v>
      </c>
      <c r="B3762" s="166">
        <v>46181</v>
      </c>
      <c r="C3762" s="167" t="s">
        <v>3524</v>
      </c>
      <c r="D3762" s="167" t="s">
        <v>3525</v>
      </c>
      <c r="E3762" s="167" t="s">
        <v>3526</v>
      </c>
      <c r="F3762" s="167" t="s">
        <v>3501</v>
      </c>
      <c r="G3762" s="167" t="s">
        <v>3502</v>
      </c>
      <c r="H3762" s="168">
        <v>46182</v>
      </c>
      <c r="I3762" s="167"/>
      <c r="J3762" s="169">
        <v>26122</v>
      </c>
      <c r="K3762" s="167" t="s">
        <v>55</v>
      </c>
      <c r="L3762" s="169">
        <v>24</v>
      </c>
      <c r="M3762" s="167" t="s">
        <v>3513</v>
      </c>
      <c r="N3762" s="169">
        <v>30.5</v>
      </c>
      <c r="O3762" s="167" t="s">
        <v>3505</v>
      </c>
      <c r="P3762" s="167"/>
      <c r="Q3762" s="167" t="s">
        <v>3527</v>
      </c>
      <c r="R3762" s="167" t="s">
        <v>3528</v>
      </c>
      <c r="S3762" s="169">
        <v>26</v>
      </c>
      <c r="T3762" s="167" t="s">
        <v>3535</v>
      </c>
      <c r="U3762" s="169" t="s">
        <v>3536</v>
      </c>
      <c r="V3762" s="167" t="s">
        <v>8050</v>
      </c>
      <c r="W3762" s="167" t="s">
        <v>8051</v>
      </c>
      <c r="X3762" s="170" t="s">
        <v>159</v>
      </c>
      <c r="Y3762" s="171" t="s">
        <v>381</v>
      </c>
      <c r="Z3762" s="167" t="s">
        <v>1194</v>
      </c>
      <c r="AA3762" s="176">
        <v>60000</v>
      </c>
      <c r="AB3762" s="167" t="s">
        <v>11254</v>
      </c>
      <c r="AC3762" s="176">
        <v>60000</v>
      </c>
      <c r="AD3762" s="167" t="s">
        <v>11254</v>
      </c>
      <c r="AE3762" s="176">
        <v>18</v>
      </c>
    </row>
    <row r="3763" spans="1:31">
      <c r="A3763" s="178">
        <v>108320090060</v>
      </c>
      <c r="B3763" s="166">
        <v>46181</v>
      </c>
      <c r="C3763" s="167" t="s">
        <v>3524</v>
      </c>
      <c r="D3763" s="167" t="s">
        <v>3525</v>
      </c>
      <c r="E3763" s="167" t="s">
        <v>3526</v>
      </c>
      <c r="F3763" s="167" t="s">
        <v>3501</v>
      </c>
      <c r="G3763" s="167" t="s">
        <v>3502</v>
      </c>
      <c r="H3763" s="168">
        <v>46182</v>
      </c>
      <c r="I3763" s="167"/>
      <c r="J3763" s="169">
        <v>26122</v>
      </c>
      <c r="K3763" s="167" t="s">
        <v>55</v>
      </c>
      <c r="L3763" s="169">
        <v>24</v>
      </c>
      <c r="M3763" s="167" t="s">
        <v>3513</v>
      </c>
      <c r="N3763" s="169">
        <v>30.5</v>
      </c>
      <c r="O3763" s="167" t="s">
        <v>3505</v>
      </c>
      <c r="P3763" s="167"/>
      <c r="Q3763" s="167" t="s">
        <v>3527</v>
      </c>
      <c r="R3763" s="167" t="s">
        <v>3528</v>
      </c>
      <c r="S3763" s="169">
        <v>25</v>
      </c>
      <c r="T3763" s="167" t="s">
        <v>3535</v>
      </c>
      <c r="U3763" s="169" t="s">
        <v>3536</v>
      </c>
      <c r="V3763" s="167" t="s">
        <v>8050</v>
      </c>
      <c r="W3763" s="167" t="s">
        <v>8051</v>
      </c>
      <c r="X3763" s="170" t="s">
        <v>159</v>
      </c>
      <c r="Y3763" s="171" t="s">
        <v>381</v>
      </c>
      <c r="Z3763" s="167" t="s">
        <v>1194</v>
      </c>
      <c r="AA3763" s="176">
        <v>10000</v>
      </c>
      <c r="AB3763" s="167" t="s">
        <v>11254</v>
      </c>
      <c r="AC3763" s="176">
        <v>10000</v>
      </c>
      <c r="AD3763" s="167" t="s">
        <v>11254</v>
      </c>
      <c r="AE3763" s="176">
        <v>3</v>
      </c>
    </row>
    <row r="3764" spans="1:31">
      <c r="A3764" s="178">
        <v>108320090060</v>
      </c>
      <c r="B3764" s="166">
        <v>46181</v>
      </c>
      <c r="C3764" s="167" t="s">
        <v>3524</v>
      </c>
      <c r="D3764" s="167" t="s">
        <v>3525</v>
      </c>
      <c r="E3764" s="167" t="s">
        <v>3526</v>
      </c>
      <c r="F3764" s="167" t="s">
        <v>3501</v>
      </c>
      <c r="G3764" s="167" t="s">
        <v>3502</v>
      </c>
      <c r="H3764" s="168">
        <v>46182</v>
      </c>
      <c r="I3764" s="167"/>
      <c r="J3764" s="169">
        <v>26122</v>
      </c>
      <c r="K3764" s="167" t="s">
        <v>55</v>
      </c>
      <c r="L3764" s="169">
        <v>24</v>
      </c>
      <c r="M3764" s="167" t="s">
        <v>3513</v>
      </c>
      <c r="N3764" s="169">
        <v>30.5</v>
      </c>
      <c r="O3764" s="167" t="s">
        <v>3505</v>
      </c>
      <c r="P3764" s="167"/>
      <c r="Q3764" s="167" t="s">
        <v>3527</v>
      </c>
      <c r="R3764" s="167" t="s">
        <v>3528</v>
      </c>
      <c r="S3764" s="169">
        <v>24</v>
      </c>
      <c r="T3764" s="167" t="s">
        <v>3535</v>
      </c>
      <c r="U3764" s="169" t="s">
        <v>3536</v>
      </c>
      <c r="V3764" s="167" t="s">
        <v>8052</v>
      </c>
      <c r="W3764" s="167" t="s">
        <v>8053</v>
      </c>
      <c r="X3764" s="170" t="s">
        <v>159</v>
      </c>
      <c r="Y3764" s="171" t="s">
        <v>381</v>
      </c>
      <c r="Z3764" s="167" t="s">
        <v>1194</v>
      </c>
      <c r="AA3764" s="176">
        <v>10000</v>
      </c>
      <c r="AB3764" s="167" t="s">
        <v>11254</v>
      </c>
      <c r="AC3764" s="176">
        <v>10000</v>
      </c>
      <c r="AD3764" s="167" t="s">
        <v>11254</v>
      </c>
      <c r="AE3764" s="176">
        <v>3</v>
      </c>
    </row>
    <row r="3765" spans="1:31">
      <c r="A3765" s="178">
        <v>108320090060</v>
      </c>
      <c r="B3765" s="166">
        <v>46181</v>
      </c>
      <c r="C3765" s="167" t="s">
        <v>3524</v>
      </c>
      <c r="D3765" s="167" t="s">
        <v>3525</v>
      </c>
      <c r="E3765" s="167" t="s">
        <v>3526</v>
      </c>
      <c r="F3765" s="167" t="s">
        <v>3501</v>
      </c>
      <c r="G3765" s="167" t="s">
        <v>3502</v>
      </c>
      <c r="H3765" s="168">
        <v>46182</v>
      </c>
      <c r="I3765" s="167"/>
      <c r="J3765" s="169">
        <v>26122</v>
      </c>
      <c r="K3765" s="167" t="s">
        <v>55</v>
      </c>
      <c r="L3765" s="169">
        <v>24</v>
      </c>
      <c r="M3765" s="167" t="s">
        <v>3513</v>
      </c>
      <c r="N3765" s="169">
        <v>30.5</v>
      </c>
      <c r="O3765" s="167" t="s">
        <v>3505</v>
      </c>
      <c r="P3765" s="167"/>
      <c r="Q3765" s="167" t="s">
        <v>3527</v>
      </c>
      <c r="R3765" s="167" t="s">
        <v>3528</v>
      </c>
      <c r="S3765" s="169">
        <v>23</v>
      </c>
      <c r="T3765" s="167" t="s">
        <v>3535</v>
      </c>
      <c r="U3765" s="169" t="s">
        <v>3536</v>
      </c>
      <c r="V3765" s="167" t="s">
        <v>8052</v>
      </c>
      <c r="W3765" s="167" t="s">
        <v>8053</v>
      </c>
      <c r="X3765" s="170" t="s">
        <v>159</v>
      </c>
      <c r="Y3765" s="171" t="s">
        <v>381</v>
      </c>
      <c r="Z3765" s="167" t="s">
        <v>1194</v>
      </c>
      <c r="AA3765" s="176">
        <v>10000</v>
      </c>
      <c r="AB3765" s="167" t="s">
        <v>11254</v>
      </c>
      <c r="AC3765" s="176">
        <v>10000</v>
      </c>
      <c r="AD3765" s="167" t="s">
        <v>11254</v>
      </c>
      <c r="AE3765" s="176">
        <v>3</v>
      </c>
    </row>
    <row r="3766" spans="1:31">
      <c r="A3766" s="178">
        <v>108320090060</v>
      </c>
      <c r="B3766" s="166">
        <v>46181</v>
      </c>
      <c r="C3766" s="167" t="s">
        <v>3524</v>
      </c>
      <c r="D3766" s="167" t="s">
        <v>3525</v>
      </c>
      <c r="E3766" s="167" t="s">
        <v>3526</v>
      </c>
      <c r="F3766" s="167" t="s">
        <v>3501</v>
      </c>
      <c r="G3766" s="167" t="s">
        <v>3502</v>
      </c>
      <c r="H3766" s="168">
        <v>46182</v>
      </c>
      <c r="I3766" s="167"/>
      <c r="J3766" s="169">
        <v>26122</v>
      </c>
      <c r="K3766" s="167" t="s">
        <v>55</v>
      </c>
      <c r="L3766" s="169">
        <v>24</v>
      </c>
      <c r="M3766" s="167" t="s">
        <v>3513</v>
      </c>
      <c r="N3766" s="169">
        <v>30.5</v>
      </c>
      <c r="O3766" s="167" t="s">
        <v>3505</v>
      </c>
      <c r="P3766" s="167"/>
      <c r="Q3766" s="167" t="s">
        <v>3527</v>
      </c>
      <c r="R3766" s="167" t="s">
        <v>3528</v>
      </c>
      <c r="S3766" s="169">
        <v>22</v>
      </c>
      <c r="T3766" s="167" t="s">
        <v>3560</v>
      </c>
      <c r="U3766" s="169" t="s">
        <v>3561</v>
      </c>
      <c r="V3766" s="167" t="s">
        <v>8054</v>
      </c>
      <c r="W3766" s="167" t="s">
        <v>4521</v>
      </c>
      <c r="X3766" s="170" t="s">
        <v>159</v>
      </c>
      <c r="Y3766" s="171" t="s">
        <v>381</v>
      </c>
      <c r="Z3766" s="167" t="s">
        <v>1194</v>
      </c>
      <c r="AA3766" s="176">
        <v>6000</v>
      </c>
      <c r="AB3766" s="167" t="s">
        <v>11254</v>
      </c>
      <c r="AC3766" s="176">
        <v>6000</v>
      </c>
      <c r="AD3766" s="167" t="s">
        <v>11254</v>
      </c>
      <c r="AE3766" s="176">
        <v>348</v>
      </c>
    </row>
    <row r="3767" spans="1:31">
      <c r="A3767" s="178">
        <v>108320090060</v>
      </c>
      <c r="B3767" s="166">
        <v>46181</v>
      </c>
      <c r="C3767" s="167" t="s">
        <v>3524</v>
      </c>
      <c r="D3767" s="167" t="s">
        <v>3525</v>
      </c>
      <c r="E3767" s="167" t="s">
        <v>3526</v>
      </c>
      <c r="F3767" s="167" t="s">
        <v>3501</v>
      </c>
      <c r="G3767" s="167" t="s">
        <v>3502</v>
      </c>
      <c r="H3767" s="168">
        <v>46182</v>
      </c>
      <c r="I3767" s="167"/>
      <c r="J3767" s="169">
        <v>26122</v>
      </c>
      <c r="K3767" s="167" t="s">
        <v>55</v>
      </c>
      <c r="L3767" s="169">
        <v>24</v>
      </c>
      <c r="M3767" s="167" t="s">
        <v>3513</v>
      </c>
      <c r="N3767" s="169">
        <v>30.5</v>
      </c>
      <c r="O3767" s="167" t="s">
        <v>3505</v>
      </c>
      <c r="P3767" s="167"/>
      <c r="Q3767" s="167" t="s">
        <v>3527</v>
      </c>
      <c r="R3767" s="167" t="s">
        <v>3528</v>
      </c>
      <c r="S3767" s="169">
        <v>21</v>
      </c>
      <c r="T3767" s="167" t="s">
        <v>3560</v>
      </c>
      <c r="U3767" s="169" t="s">
        <v>3561</v>
      </c>
      <c r="V3767" s="167" t="s">
        <v>8054</v>
      </c>
      <c r="W3767" s="167" t="s">
        <v>4521</v>
      </c>
      <c r="X3767" s="170" t="s">
        <v>159</v>
      </c>
      <c r="Y3767" s="171" t="s">
        <v>381</v>
      </c>
      <c r="Z3767" s="167" t="s">
        <v>1194</v>
      </c>
      <c r="AA3767" s="176">
        <v>4000</v>
      </c>
      <c r="AB3767" s="167" t="s">
        <v>11254</v>
      </c>
      <c r="AC3767" s="176">
        <v>4000</v>
      </c>
      <c r="AD3767" s="167" t="s">
        <v>11254</v>
      </c>
      <c r="AE3767" s="176">
        <v>232</v>
      </c>
    </row>
    <row r="3768" spans="1:31">
      <c r="A3768" s="178">
        <v>108320090060</v>
      </c>
      <c r="B3768" s="166">
        <v>46181</v>
      </c>
      <c r="C3768" s="167" t="s">
        <v>3524</v>
      </c>
      <c r="D3768" s="167" t="s">
        <v>3525</v>
      </c>
      <c r="E3768" s="167" t="s">
        <v>3526</v>
      </c>
      <c r="F3768" s="167" t="s">
        <v>3501</v>
      </c>
      <c r="G3768" s="167" t="s">
        <v>3502</v>
      </c>
      <c r="H3768" s="168">
        <v>46182</v>
      </c>
      <c r="I3768" s="167"/>
      <c r="J3768" s="169">
        <v>26122</v>
      </c>
      <c r="K3768" s="167" t="s">
        <v>55</v>
      </c>
      <c r="L3768" s="169">
        <v>24</v>
      </c>
      <c r="M3768" s="167" t="s">
        <v>3513</v>
      </c>
      <c r="N3768" s="169">
        <v>30.5</v>
      </c>
      <c r="O3768" s="167" t="s">
        <v>3505</v>
      </c>
      <c r="P3768" s="167"/>
      <c r="Q3768" s="167" t="s">
        <v>3527</v>
      </c>
      <c r="R3768" s="167" t="s">
        <v>3528</v>
      </c>
      <c r="S3768" s="169">
        <v>20</v>
      </c>
      <c r="T3768" s="167" t="s">
        <v>3535</v>
      </c>
      <c r="U3768" s="169" t="s">
        <v>3536</v>
      </c>
      <c r="V3768" s="167" t="s">
        <v>8055</v>
      </c>
      <c r="W3768" s="167" t="s">
        <v>4545</v>
      </c>
      <c r="X3768" s="170" t="s">
        <v>159</v>
      </c>
      <c r="Y3768" s="171" t="s">
        <v>381</v>
      </c>
      <c r="Z3768" s="167" t="s">
        <v>1194</v>
      </c>
      <c r="AA3768" s="176">
        <v>10000</v>
      </c>
      <c r="AB3768" s="167" t="s">
        <v>11254</v>
      </c>
      <c r="AC3768" s="176">
        <v>10000</v>
      </c>
      <c r="AD3768" s="167" t="s">
        <v>11254</v>
      </c>
      <c r="AE3768" s="176">
        <v>3</v>
      </c>
    </row>
    <row r="3769" spans="1:31">
      <c r="A3769" s="178">
        <v>108320090060</v>
      </c>
      <c r="B3769" s="166">
        <v>46181</v>
      </c>
      <c r="C3769" s="167" t="s">
        <v>3524</v>
      </c>
      <c r="D3769" s="167" t="s">
        <v>3525</v>
      </c>
      <c r="E3769" s="167" t="s">
        <v>3526</v>
      </c>
      <c r="F3769" s="167" t="s">
        <v>3501</v>
      </c>
      <c r="G3769" s="167" t="s">
        <v>3502</v>
      </c>
      <c r="H3769" s="168">
        <v>46182</v>
      </c>
      <c r="I3769" s="167"/>
      <c r="J3769" s="169">
        <v>26122</v>
      </c>
      <c r="K3769" s="167" t="s">
        <v>55</v>
      </c>
      <c r="L3769" s="169">
        <v>24</v>
      </c>
      <c r="M3769" s="167" t="s">
        <v>3513</v>
      </c>
      <c r="N3769" s="169">
        <v>30.5</v>
      </c>
      <c r="O3769" s="167" t="s">
        <v>3505</v>
      </c>
      <c r="P3769" s="167"/>
      <c r="Q3769" s="167" t="s">
        <v>3527</v>
      </c>
      <c r="R3769" s="167" t="s">
        <v>3528</v>
      </c>
      <c r="S3769" s="169">
        <v>19</v>
      </c>
      <c r="T3769" s="167" t="s">
        <v>3560</v>
      </c>
      <c r="U3769" s="169" t="s">
        <v>3561</v>
      </c>
      <c r="V3769" s="167" t="s">
        <v>8056</v>
      </c>
      <c r="W3769" s="167" t="s">
        <v>8057</v>
      </c>
      <c r="X3769" s="170" t="s">
        <v>3533</v>
      </c>
      <c r="Y3769" s="171" t="s">
        <v>381</v>
      </c>
      <c r="Z3769" s="167" t="s">
        <v>1194</v>
      </c>
      <c r="AA3769" s="176">
        <v>10000</v>
      </c>
      <c r="AB3769" s="167" t="s">
        <v>11254</v>
      </c>
      <c r="AC3769" s="176">
        <v>10000</v>
      </c>
      <c r="AD3769" s="167" t="s">
        <v>11254</v>
      </c>
      <c r="AE3769" s="176">
        <v>44</v>
      </c>
    </row>
    <row r="3770" spans="1:31">
      <c r="A3770" s="178">
        <v>108320090060</v>
      </c>
      <c r="B3770" s="166">
        <v>46181</v>
      </c>
      <c r="C3770" s="167" t="s">
        <v>3524</v>
      </c>
      <c r="D3770" s="167" t="s">
        <v>3525</v>
      </c>
      <c r="E3770" s="167" t="s">
        <v>3526</v>
      </c>
      <c r="F3770" s="167" t="s">
        <v>3501</v>
      </c>
      <c r="G3770" s="167" t="s">
        <v>3502</v>
      </c>
      <c r="H3770" s="168">
        <v>46182</v>
      </c>
      <c r="I3770" s="167"/>
      <c r="J3770" s="169">
        <v>26122</v>
      </c>
      <c r="K3770" s="167" t="s">
        <v>55</v>
      </c>
      <c r="L3770" s="169">
        <v>24</v>
      </c>
      <c r="M3770" s="167" t="s">
        <v>3513</v>
      </c>
      <c r="N3770" s="169">
        <v>30.5</v>
      </c>
      <c r="O3770" s="167" t="s">
        <v>3505</v>
      </c>
      <c r="P3770" s="167"/>
      <c r="Q3770" s="167" t="s">
        <v>3527</v>
      </c>
      <c r="R3770" s="167" t="s">
        <v>3528</v>
      </c>
      <c r="S3770" s="169">
        <v>18</v>
      </c>
      <c r="T3770" s="167" t="s">
        <v>3535</v>
      </c>
      <c r="U3770" s="169" t="s">
        <v>3536</v>
      </c>
      <c r="V3770" s="167" t="s">
        <v>8058</v>
      </c>
      <c r="W3770" s="167" t="s">
        <v>3744</v>
      </c>
      <c r="X3770" s="170" t="s">
        <v>157</v>
      </c>
      <c r="Y3770" s="171" t="s">
        <v>381</v>
      </c>
      <c r="Z3770" s="167" t="s">
        <v>1194</v>
      </c>
      <c r="AA3770" s="176">
        <v>180000</v>
      </c>
      <c r="AB3770" s="167" t="s">
        <v>11254</v>
      </c>
      <c r="AC3770" s="176">
        <v>180000</v>
      </c>
      <c r="AD3770" s="167" t="s">
        <v>11254</v>
      </c>
      <c r="AE3770" s="176">
        <v>37.799999999999997</v>
      </c>
    </row>
    <row r="3771" spans="1:31">
      <c r="A3771" s="178">
        <v>108320090060</v>
      </c>
      <c r="B3771" s="166">
        <v>46181</v>
      </c>
      <c r="C3771" s="167" t="s">
        <v>3524</v>
      </c>
      <c r="D3771" s="167" t="s">
        <v>3525</v>
      </c>
      <c r="E3771" s="167" t="s">
        <v>3526</v>
      </c>
      <c r="F3771" s="167" t="s">
        <v>3501</v>
      </c>
      <c r="G3771" s="167" t="s">
        <v>3502</v>
      </c>
      <c r="H3771" s="168">
        <v>46182</v>
      </c>
      <c r="I3771" s="167"/>
      <c r="J3771" s="169">
        <v>26122</v>
      </c>
      <c r="K3771" s="167" t="s">
        <v>55</v>
      </c>
      <c r="L3771" s="169">
        <v>24</v>
      </c>
      <c r="M3771" s="167" t="s">
        <v>3513</v>
      </c>
      <c r="N3771" s="169">
        <v>30.5</v>
      </c>
      <c r="O3771" s="167" t="s">
        <v>3505</v>
      </c>
      <c r="P3771" s="167"/>
      <c r="Q3771" s="167" t="s">
        <v>3527</v>
      </c>
      <c r="R3771" s="167" t="s">
        <v>3528</v>
      </c>
      <c r="S3771" s="169">
        <v>17</v>
      </c>
      <c r="T3771" s="167" t="s">
        <v>3560</v>
      </c>
      <c r="U3771" s="169" t="s">
        <v>3561</v>
      </c>
      <c r="V3771" s="167" t="s">
        <v>8059</v>
      </c>
      <c r="W3771" s="167" t="s">
        <v>3769</v>
      </c>
      <c r="X3771" s="170" t="s">
        <v>159</v>
      </c>
      <c r="Y3771" s="171" t="s">
        <v>381</v>
      </c>
      <c r="Z3771" s="167" t="s">
        <v>1194</v>
      </c>
      <c r="AA3771" s="176">
        <v>10000</v>
      </c>
      <c r="AB3771" s="167" t="s">
        <v>11254</v>
      </c>
      <c r="AC3771" s="176">
        <v>10000</v>
      </c>
      <c r="AD3771" s="167" t="s">
        <v>11254</v>
      </c>
      <c r="AE3771" s="176">
        <v>7.5</v>
      </c>
    </row>
    <row r="3772" spans="1:31">
      <c r="A3772" s="178">
        <v>108320090060</v>
      </c>
      <c r="B3772" s="166">
        <v>46181</v>
      </c>
      <c r="C3772" s="167" t="s">
        <v>3524</v>
      </c>
      <c r="D3772" s="167" t="s">
        <v>3525</v>
      </c>
      <c r="E3772" s="167" t="s">
        <v>3526</v>
      </c>
      <c r="F3772" s="167" t="s">
        <v>3501</v>
      </c>
      <c r="G3772" s="167" t="s">
        <v>3502</v>
      </c>
      <c r="H3772" s="168">
        <v>46182</v>
      </c>
      <c r="I3772" s="167"/>
      <c r="J3772" s="169">
        <v>26122</v>
      </c>
      <c r="K3772" s="167" t="s">
        <v>55</v>
      </c>
      <c r="L3772" s="169">
        <v>24</v>
      </c>
      <c r="M3772" s="167" t="s">
        <v>3513</v>
      </c>
      <c r="N3772" s="169">
        <v>30.5</v>
      </c>
      <c r="O3772" s="167" t="s">
        <v>3505</v>
      </c>
      <c r="P3772" s="167"/>
      <c r="Q3772" s="167" t="s">
        <v>3527</v>
      </c>
      <c r="R3772" s="167" t="s">
        <v>3528</v>
      </c>
      <c r="S3772" s="169">
        <v>16</v>
      </c>
      <c r="T3772" s="167" t="s">
        <v>3535</v>
      </c>
      <c r="U3772" s="169" t="s">
        <v>3536</v>
      </c>
      <c r="V3772" s="167" t="s">
        <v>8058</v>
      </c>
      <c r="W3772" s="167" t="s">
        <v>3744</v>
      </c>
      <c r="X3772" s="170" t="s">
        <v>157</v>
      </c>
      <c r="Y3772" s="171" t="s">
        <v>381</v>
      </c>
      <c r="Z3772" s="167" t="s">
        <v>1194</v>
      </c>
      <c r="AA3772" s="176">
        <v>110000</v>
      </c>
      <c r="AB3772" s="167" t="s">
        <v>11254</v>
      </c>
      <c r="AC3772" s="176">
        <v>110000</v>
      </c>
      <c r="AD3772" s="167" t="s">
        <v>11254</v>
      </c>
      <c r="AE3772" s="176">
        <v>23.1</v>
      </c>
    </row>
    <row r="3773" spans="1:31">
      <c r="A3773" s="178">
        <v>108320090060</v>
      </c>
      <c r="B3773" s="166">
        <v>46181</v>
      </c>
      <c r="C3773" s="167" t="s">
        <v>3524</v>
      </c>
      <c r="D3773" s="167" t="s">
        <v>3525</v>
      </c>
      <c r="E3773" s="167" t="s">
        <v>3526</v>
      </c>
      <c r="F3773" s="167" t="s">
        <v>3501</v>
      </c>
      <c r="G3773" s="167" t="s">
        <v>3502</v>
      </c>
      <c r="H3773" s="168">
        <v>46182</v>
      </c>
      <c r="I3773" s="167"/>
      <c r="J3773" s="169">
        <v>26122</v>
      </c>
      <c r="K3773" s="167" t="s">
        <v>55</v>
      </c>
      <c r="L3773" s="169">
        <v>24</v>
      </c>
      <c r="M3773" s="167" t="s">
        <v>3513</v>
      </c>
      <c r="N3773" s="169">
        <v>30.5</v>
      </c>
      <c r="O3773" s="167" t="s">
        <v>3505</v>
      </c>
      <c r="P3773" s="167"/>
      <c r="Q3773" s="167" t="s">
        <v>3527</v>
      </c>
      <c r="R3773" s="167" t="s">
        <v>3528</v>
      </c>
      <c r="S3773" s="169">
        <v>15</v>
      </c>
      <c r="T3773" s="167" t="s">
        <v>3535</v>
      </c>
      <c r="U3773" s="169" t="s">
        <v>3536</v>
      </c>
      <c r="V3773" s="167" t="s">
        <v>8058</v>
      </c>
      <c r="W3773" s="167" t="s">
        <v>3744</v>
      </c>
      <c r="X3773" s="170" t="s">
        <v>157</v>
      </c>
      <c r="Y3773" s="171" t="s">
        <v>381</v>
      </c>
      <c r="Z3773" s="167" t="s">
        <v>1194</v>
      </c>
      <c r="AA3773" s="176">
        <v>230000</v>
      </c>
      <c r="AB3773" s="167" t="s">
        <v>11254</v>
      </c>
      <c r="AC3773" s="176">
        <v>230000</v>
      </c>
      <c r="AD3773" s="167" t="s">
        <v>11254</v>
      </c>
      <c r="AE3773" s="176">
        <v>48.3</v>
      </c>
    </row>
    <row r="3774" spans="1:31">
      <c r="A3774" s="178">
        <v>108320090060</v>
      </c>
      <c r="B3774" s="166">
        <v>46181</v>
      </c>
      <c r="C3774" s="167" t="s">
        <v>3524</v>
      </c>
      <c r="D3774" s="167" t="s">
        <v>3525</v>
      </c>
      <c r="E3774" s="167" t="s">
        <v>3526</v>
      </c>
      <c r="F3774" s="167" t="s">
        <v>3501</v>
      </c>
      <c r="G3774" s="167" t="s">
        <v>3502</v>
      </c>
      <c r="H3774" s="168">
        <v>46182</v>
      </c>
      <c r="I3774" s="167"/>
      <c r="J3774" s="169">
        <v>26122</v>
      </c>
      <c r="K3774" s="167" t="s">
        <v>55</v>
      </c>
      <c r="L3774" s="169">
        <v>24</v>
      </c>
      <c r="M3774" s="167" t="s">
        <v>3513</v>
      </c>
      <c r="N3774" s="169">
        <v>30.5</v>
      </c>
      <c r="O3774" s="167" t="s">
        <v>3505</v>
      </c>
      <c r="P3774" s="167"/>
      <c r="Q3774" s="167" t="s">
        <v>3527</v>
      </c>
      <c r="R3774" s="167" t="s">
        <v>3528</v>
      </c>
      <c r="S3774" s="169">
        <v>14</v>
      </c>
      <c r="T3774" s="167" t="s">
        <v>3535</v>
      </c>
      <c r="U3774" s="169" t="s">
        <v>3536</v>
      </c>
      <c r="V3774" s="167" t="s">
        <v>8060</v>
      </c>
      <c r="W3774" s="167" t="s">
        <v>3854</v>
      </c>
      <c r="X3774" s="170" t="s">
        <v>157</v>
      </c>
      <c r="Y3774" s="171" t="s">
        <v>381</v>
      </c>
      <c r="Z3774" s="167" t="s">
        <v>1194</v>
      </c>
      <c r="AA3774" s="176">
        <v>20000</v>
      </c>
      <c r="AB3774" s="167" t="s">
        <v>11254</v>
      </c>
      <c r="AC3774" s="176">
        <v>20000</v>
      </c>
      <c r="AD3774" s="167" t="s">
        <v>11254</v>
      </c>
      <c r="AE3774" s="176">
        <v>5</v>
      </c>
    </row>
    <row r="3775" spans="1:31">
      <c r="A3775" s="178">
        <v>108320090060</v>
      </c>
      <c r="B3775" s="166">
        <v>46181</v>
      </c>
      <c r="C3775" s="167" t="s">
        <v>3524</v>
      </c>
      <c r="D3775" s="167" t="s">
        <v>3525</v>
      </c>
      <c r="E3775" s="167" t="s">
        <v>3526</v>
      </c>
      <c r="F3775" s="167" t="s">
        <v>3501</v>
      </c>
      <c r="G3775" s="167" t="s">
        <v>3502</v>
      </c>
      <c r="H3775" s="168">
        <v>46182</v>
      </c>
      <c r="I3775" s="167"/>
      <c r="J3775" s="169">
        <v>26122</v>
      </c>
      <c r="K3775" s="167" t="s">
        <v>55</v>
      </c>
      <c r="L3775" s="169">
        <v>24</v>
      </c>
      <c r="M3775" s="167" t="s">
        <v>3513</v>
      </c>
      <c r="N3775" s="169">
        <v>30.5</v>
      </c>
      <c r="O3775" s="167" t="s">
        <v>3505</v>
      </c>
      <c r="P3775" s="167"/>
      <c r="Q3775" s="167" t="s">
        <v>3527</v>
      </c>
      <c r="R3775" s="167" t="s">
        <v>3528</v>
      </c>
      <c r="S3775" s="169">
        <v>13</v>
      </c>
      <c r="T3775" s="167" t="s">
        <v>3535</v>
      </c>
      <c r="U3775" s="169" t="s">
        <v>3536</v>
      </c>
      <c r="V3775" s="167" t="s">
        <v>8061</v>
      </c>
      <c r="W3775" s="167" t="s">
        <v>4020</v>
      </c>
      <c r="X3775" s="170" t="s">
        <v>157</v>
      </c>
      <c r="Y3775" s="171" t="s">
        <v>381</v>
      </c>
      <c r="Z3775" s="167" t="s">
        <v>1194</v>
      </c>
      <c r="AA3775" s="176">
        <v>10000</v>
      </c>
      <c r="AB3775" s="167" t="s">
        <v>11254</v>
      </c>
      <c r="AC3775" s="176">
        <v>10000</v>
      </c>
      <c r="AD3775" s="167" t="s">
        <v>11254</v>
      </c>
      <c r="AE3775" s="176">
        <v>2</v>
      </c>
    </row>
    <row r="3776" spans="1:31">
      <c r="A3776" s="178">
        <v>108320090060</v>
      </c>
      <c r="B3776" s="166">
        <v>46181</v>
      </c>
      <c r="C3776" s="167" t="s">
        <v>3524</v>
      </c>
      <c r="D3776" s="167" t="s">
        <v>3525</v>
      </c>
      <c r="E3776" s="167" t="s">
        <v>3526</v>
      </c>
      <c r="F3776" s="167" t="s">
        <v>3501</v>
      </c>
      <c r="G3776" s="167" t="s">
        <v>3502</v>
      </c>
      <c r="H3776" s="168">
        <v>46182</v>
      </c>
      <c r="I3776" s="167"/>
      <c r="J3776" s="169">
        <v>26122</v>
      </c>
      <c r="K3776" s="167" t="s">
        <v>55</v>
      </c>
      <c r="L3776" s="169">
        <v>24</v>
      </c>
      <c r="M3776" s="167" t="s">
        <v>3513</v>
      </c>
      <c r="N3776" s="169">
        <v>30.5</v>
      </c>
      <c r="O3776" s="167" t="s">
        <v>3505</v>
      </c>
      <c r="P3776" s="167"/>
      <c r="Q3776" s="167" t="s">
        <v>3527</v>
      </c>
      <c r="R3776" s="167" t="s">
        <v>3528</v>
      </c>
      <c r="S3776" s="169">
        <v>12</v>
      </c>
      <c r="T3776" s="167" t="s">
        <v>3535</v>
      </c>
      <c r="U3776" s="169" t="s">
        <v>3536</v>
      </c>
      <c r="V3776" s="167" t="s">
        <v>8062</v>
      </c>
      <c r="W3776" s="167" t="s">
        <v>8063</v>
      </c>
      <c r="X3776" s="170" t="s">
        <v>160</v>
      </c>
      <c r="Y3776" s="171" t="s">
        <v>381</v>
      </c>
      <c r="Z3776" s="167" t="s">
        <v>1194</v>
      </c>
      <c r="AA3776" s="176">
        <v>10000</v>
      </c>
      <c r="AB3776" s="167" t="s">
        <v>11254</v>
      </c>
      <c r="AC3776" s="176">
        <v>10000</v>
      </c>
      <c r="AD3776" s="167" t="s">
        <v>11254</v>
      </c>
      <c r="AE3776" s="176">
        <v>2.2000000000000002</v>
      </c>
    </row>
    <row r="3777" spans="1:31">
      <c r="A3777" s="178">
        <v>108320090060</v>
      </c>
      <c r="B3777" s="166">
        <v>46181</v>
      </c>
      <c r="C3777" s="167" t="s">
        <v>3524</v>
      </c>
      <c r="D3777" s="167" t="s">
        <v>3525</v>
      </c>
      <c r="E3777" s="167" t="s">
        <v>3526</v>
      </c>
      <c r="F3777" s="167" t="s">
        <v>3501</v>
      </c>
      <c r="G3777" s="167" t="s">
        <v>3502</v>
      </c>
      <c r="H3777" s="168">
        <v>46182</v>
      </c>
      <c r="I3777" s="167"/>
      <c r="J3777" s="169">
        <v>26122</v>
      </c>
      <c r="K3777" s="167" t="s">
        <v>55</v>
      </c>
      <c r="L3777" s="169">
        <v>24</v>
      </c>
      <c r="M3777" s="167" t="s">
        <v>3513</v>
      </c>
      <c r="N3777" s="169">
        <v>30.5</v>
      </c>
      <c r="O3777" s="167" t="s">
        <v>3505</v>
      </c>
      <c r="P3777" s="167"/>
      <c r="Q3777" s="167" t="s">
        <v>3527</v>
      </c>
      <c r="R3777" s="167" t="s">
        <v>3528</v>
      </c>
      <c r="S3777" s="169">
        <v>11</v>
      </c>
      <c r="T3777" s="167" t="s">
        <v>3535</v>
      </c>
      <c r="U3777" s="169" t="s">
        <v>3536</v>
      </c>
      <c r="V3777" s="167" t="s">
        <v>8064</v>
      </c>
      <c r="W3777" s="167" t="s">
        <v>5550</v>
      </c>
      <c r="X3777" s="170" t="s">
        <v>160</v>
      </c>
      <c r="Y3777" s="171" t="s">
        <v>381</v>
      </c>
      <c r="Z3777" s="167" t="s">
        <v>1194</v>
      </c>
      <c r="AA3777" s="176">
        <v>10000</v>
      </c>
      <c r="AB3777" s="167" t="s">
        <v>11254</v>
      </c>
      <c r="AC3777" s="176">
        <v>10000</v>
      </c>
      <c r="AD3777" s="167" t="s">
        <v>11254</v>
      </c>
      <c r="AE3777" s="176">
        <v>2.1</v>
      </c>
    </row>
    <row r="3778" spans="1:31">
      <c r="A3778" s="178">
        <v>108320090060</v>
      </c>
      <c r="B3778" s="166">
        <v>46181</v>
      </c>
      <c r="C3778" s="167" t="s">
        <v>3524</v>
      </c>
      <c r="D3778" s="167" t="s">
        <v>3525</v>
      </c>
      <c r="E3778" s="167" t="s">
        <v>3526</v>
      </c>
      <c r="F3778" s="167" t="s">
        <v>3501</v>
      </c>
      <c r="G3778" s="167" t="s">
        <v>3502</v>
      </c>
      <c r="H3778" s="168">
        <v>46182</v>
      </c>
      <c r="I3778" s="167"/>
      <c r="J3778" s="169">
        <v>26122</v>
      </c>
      <c r="K3778" s="167" t="s">
        <v>55</v>
      </c>
      <c r="L3778" s="169">
        <v>24</v>
      </c>
      <c r="M3778" s="167" t="s">
        <v>3513</v>
      </c>
      <c r="N3778" s="169">
        <v>30.5</v>
      </c>
      <c r="O3778" s="167" t="s">
        <v>3505</v>
      </c>
      <c r="P3778" s="167"/>
      <c r="Q3778" s="167" t="s">
        <v>3527</v>
      </c>
      <c r="R3778" s="167" t="s">
        <v>3528</v>
      </c>
      <c r="S3778" s="169">
        <v>10</v>
      </c>
      <c r="T3778" s="167" t="s">
        <v>3535</v>
      </c>
      <c r="U3778" s="169" t="s">
        <v>3536</v>
      </c>
      <c r="V3778" s="167" t="s">
        <v>8065</v>
      </c>
      <c r="W3778" s="167" t="s">
        <v>4015</v>
      </c>
      <c r="X3778" s="170" t="s">
        <v>157</v>
      </c>
      <c r="Y3778" s="171" t="s">
        <v>381</v>
      </c>
      <c r="Z3778" s="167" t="s">
        <v>1194</v>
      </c>
      <c r="AA3778" s="176">
        <v>30000</v>
      </c>
      <c r="AB3778" s="167" t="s">
        <v>11254</v>
      </c>
      <c r="AC3778" s="176">
        <v>30000</v>
      </c>
      <c r="AD3778" s="167" t="s">
        <v>11254</v>
      </c>
      <c r="AE3778" s="176">
        <v>7.5</v>
      </c>
    </row>
    <row r="3779" spans="1:31">
      <c r="A3779" s="178">
        <v>108320090060</v>
      </c>
      <c r="B3779" s="166">
        <v>46181</v>
      </c>
      <c r="C3779" s="167" t="s">
        <v>3524</v>
      </c>
      <c r="D3779" s="167" t="s">
        <v>3525</v>
      </c>
      <c r="E3779" s="167" t="s">
        <v>3526</v>
      </c>
      <c r="F3779" s="167" t="s">
        <v>3501</v>
      </c>
      <c r="G3779" s="167" t="s">
        <v>3502</v>
      </c>
      <c r="H3779" s="168">
        <v>46182</v>
      </c>
      <c r="I3779" s="167"/>
      <c r="J3779" s="169">
        <v>26122</v>
      </c>
      <c r="K3779" s="167" t="s">
        <v>55</v>
      </c>
      <c r="L3779" s="169">
        <v>24</v>
      </c>
      <c r="M3779" s="167" t="s">
        <v>3513</v>
      </c>
      <c r="N3779" s="169">
        <v>30.5</v>
      </c>
      <c r="O3779" s="167" t="s">
        <v>3505</v>
      </c>
      <c r="P3779" s="167"/>
      <c r="Q3779" s="167" t="s">
        <v>3527</v>
      </c>
      <c r="R3779" s="167" t="s">
        <v>3528</v>
      </c>
      <c r="S3779" s="169">
        <v>9</v>
      </c>
      <c r="T3779" s="167" t="s">
        <v>3535</v>
      </c>
      <c r="U3779" s="169" t="s">
        <v>3536</v>
      </c>
      <c r="V3779" s="167" t="s">
        <v>8066</v>
      </c>
      <c r="W3779" s="167" t="s">
        <v>4523</v>
      </c>
      <c r="X3779" s="170" t="s">
        <v>160</v>
      </c>
      <c r="Y3779" s="171" t="s">
        <v>381</v>
      </c>
      <c r="Z3779" s="167" t="s">
        <v>1194</v>
      </c>
      <c r="AA3779" s="176">
        <v>10000</v>
      </c>
      <c r="AB3779" s="167" t="s">
        <v>11254</v>
      </c>
      <c r="AC3779" s="176">
        <v>10000</v>
      </c>
      <c r="AD3779" s="167" t="s">
        <v>11254</v>
      </c>
      <c r="AE3779" s="176">
        <v>2</v>
      </c>
    </row>
    <row r="3780" spans="1:31">
      <c r="A3780" s="178">
        <v>108320090060</v>
      </c>
      <c r="B3780" s="166">
        <v>46181</v>
      </c>
      <c r="C3780" s="167" t="s">
        <v>3524</v>
      </c>
      <c r="D3780" s="167" t="s">
        <v>3525</v>
      </c>
      <c r="E3780" s="167" t="s">
        <v>3526</v>
      </c>
      <c r="F3780" s="167" t="s">
        <v>3501</v>
      </c>
      <c r="G3780" s="167" t="s">
        <v>3502</v>
      </c>
      <c r="H3780" s="168">
        <v>46182</v>
      </c>
      <c r="I3780" s="167"/>
      <c r="J3780" s="169">
        <v>26122</v>
      </c>
      <c r="K3780" s="167" t="s">
        <v>55</v>
      </c>
      <c r="L3780" s="169">
        <v>24</v>
      </c>
      <c r="M3780" s="167" t="s">
        <v>3513</v>
      </c>
      <c r="N3780" s="169">
        <v>30.5</v>
      </c>
      <c r="O3780" s="167" t="s">
        <v>3505</v>
      </c>
      <c r="P3780" s="167"/>
      <c r="Q3780" s="167" t="s">
        <v>3527</v>
      </c>
      <c r="R3780" s="167" t="s">
        <v>3528</v>
      </c>
      <c r="S3780" s="169">
        <v>8</v>
      </c>
      <c r="T3780" s="167" t="s">
        <v>3535</v>
      </c>
      <c r="U3780" s="169" t="s">
        <v>3536</v>
      </c>
      <c r="V3780" s="167" t="s">
        <v>8067</v>
      </c>
      <c r="W3780" s="167" t="s">
        <v>5552</v>
      </c>
      <c r="X3780" s="170" t="s">
        <v>160</v>
      </c>
      <c r="Y3780" s="171" t="s">
        <v>381</v>
      </c>
      <c r="Z3780" s="167" t="s">
        <v>1194</v>
      </c>
      <c r="AA3780" s="176">
        <v>20000</v>
      </c>
      <c r="AB3780" s="167" t="s">
        <v>11254</v>
      </c>
      <c r="AC3780" s="176">
        <v>20000</v>
      </c>
      <c r="AD3780" s="167" t="s">
        <v>11254</v>
      </c>
      <c r="AE3780" s="176">
        <v>4</v>
      </c>
    </row>
    <row r="3781" spans="1:31">
      <c r="A3781" s="178">
        <v>108320090060</v>
      </c>
      <c r="B3781" s="166">
        <v>46181</v>
      </c>
      <c r="C3781" s="167" t="s">
        <v>3524</v>
      </c>
      <c r="D3781" s="167" t="s">
        <v>3525</v>
      </c>
      <c r="E3781" s="167" t="s">
        <v>3526</v>
      </c>
      <c r="F3781" s="167" t="s">
        <v>3501</v>
      </c>
      <c r="G3781" s="167" t="s">
        <v>3502</v>
      </c>
      <c r="H3781" s="168">
        <v>46182</v>
      </c>
      <c r="I3781" s="167"/>
      <c r="J3781" s="169">
        <v>26122</v>
      </c>
      <c r="K3781" s="167" t="s">
        <v>55</v>
      </c>
      <c r="L3781" s="169">
        <v>24</v>
      </c>
      <c r="M3781" s="167" t="s">
        <v>3513</v>
      </c>
      <c r="N3781" s="169">
        <v>30.5</v>
      </c>
      <c r="O3781" s="167" t="s">
        <v>3505</v>
      </c>
      <c r="P3781" s="167"/>
      <c r="Q3781" s="167" t="s">
        <v>3527</v>
      </c>
      <c r="R3781" s="167" t="s">
        <v>3528</v>
      </c>
      <c r="S3781" s="169">
        <v>7</v>
      </c>
      <c r="T3781" s="167" t="s">
        <v>3535</v>
      </c>
      <c r="U3781" s="169" t="s">
        <v>3536</v>
      </c>
      <c r="V3781" s="167" t="s">
        <v>8067</v>
      </c>
      <c r="W3781" s="167" t="s">
        <v>5552</v>
      </c>
      <c r="X3781" s="170" t="s">
        <v>160</v>
      </c>
      <c r="Y3781" s="171" t="s">
        <v>381</v>
      </c>
      <c r="Z3781" s="167" t="s">
        <v>1194</v>
      </c>
      <c r="AA3781" s="176">
        <v>130000</v>
      </c>
      <c r="AB3781" s="167" t="s">
        <v>11254</v>
      </c>
      <c r="AC3781" s="176">
        <v>130000</v>
      </c>
      <c r="AD3781" s="167" t="s">
        <v>11254</v>
      </c>
      <c r="AE3781" s="176">
        <v>26</v>
      </c>
    </row>
    <row r="3782" spans="1:31">
      <c r="A3782" s="178">
        <v>108320090060</v>
      </c>
      <c r="B3782" s="166">
        <v>46181</v>
      </c>
      <c r="C3782" s="167" t="s">
        <v>3524</v>
      </c>
      <c r="D3782" s="167" t="s">
        <v>3525</v>
      </c>
      <c r="E3782" s="167" t="s">
        <v>3526</v>
      </c>
      <c r="F3782" s="167" t="s">
        <v>3501</v>
      </c>
      <c r="G3782" s="167" t="s">
        <v>3502</v>
      </c>
      <c r="H3782" s="168">
        <v>46182</v>
      </c>
      <c r="I3782" s="167"/>
      <c r="J3782" s="169">
        <v>26122</v>
      </c>
      <c r="K3782" s="167" t="s">
        <v>55</v>
      </c>
      <c r="L3782" s="169">
        <v>24</v>
      </c>
      <c r="M3782" s="167" t="s">
        <v>3513</v>
      </c>
      <c r="N3782" s="169">
        <v>30.5</v>
      </c>
      <c r="O3782" s="167" t="s">
        <v>3505</v>
      </c>
      <c r="P3782" s="167"/>
      <c r="Q3782" s="167" t="s">
        <v>3527</v>
      </c>
      <c r="R3782" s="167" t="s">
        <v>3528</v>
      </c>
      <c r="S3782" s="169">
        <v>6</v>
      </c>
      <c r="T3782" s="167" t="s">
        <v>3535</v>
      </c>
      <c r="U3782" s="169" t="s">
        <v>3536</v>
      </c>
      <c r="V3782" s="167" t="s">
        <v>8067</v>
      </c>
      <c r="W3782" s="167" t="s">
        <v>5552</v>
      </c>
      <c r="X3782" s="170" t="s">
        <v>160</v>
      </c>
      <c r="Y3782" s="171" t="s">
        <v>381</v>
      </c>
      <c r="Z3782" s="167" t="s">
        <v>1194</v>
      </c>
      <c r="AA3782" s="176">
        <v>10000</v>
      </c>
      <c r="AB3782" s="167" t="s">
        <v>11254</v>
      </c>
      <c r="AC3782" s="176">
        <v>10000</v>
      </c>
      <c r="AD3782" s="167" t="s">
        <v>11254</v>
      </c>
      <c r="AE3782" s="176">
        <v>2</v>
      </c>
    </row>
    <row r="3783" spans="1:31">
      <c r="A3783" s="178">
        <v>108320090060</v>
      </c>
      <c r="B3783" s="166">
        <v>46181</v>
      </c>
      <c r="C3783" s="167" t="s">
        <v>3524</v>
      </c>
      <c r="D3783" s="167" t="s">
        <v>3525</v>
      </c>
      <c r="E3783" s="167" t="s">
        <v>3526</v>
      </c>
      <c r="F3783" s="167" t="s">
        <v>3501</v>
      </c>
      <c r="G3783" s="167" t="s">
        <v>3502</v>
      </c>
      <c r="H3783" s="168">
        <v>46182</v>
      </c>
      <c r="I3783" s="167"/>
      <c r="J3783" s="169">
        <v>26122</v>
      </c>
      <c r="K3783" s="167" t="s">
        <v>55</v>
      </c>
      <c r="L3783" s="169">
        <v>24</v>
      </c>
      <c r="M3783" s="167" t="s">
        <v>3513</v>
      </c>
      <c r="N3783" s="169">
        <v>30.5</v>
      </c>
      <c r="O3783" s="167" t="s">
        <v>3505</v>
      </c>
      <c r="P3783" s="167"/>
      <c r="Q3783" s="167" t="s">
        <v>3527</v>
      </c>
      <c r="R3783" s="167" t="s">
        <v>3528</v>
      </c>
      <c r="S3783" s="169">
        <v>5</v>
      </c>
      <c r="T3783" s="167" t="s">
        <v>3535</v>
      </c>
      <c r="U3783" s="169" t="s">
        <v>3536</v>
      </c>
      <c r="V3783" s="167" t="s">
        <v>8061</v>
      </c>
      <c r="W3783" s="167" t="s">
        <v>4020</v>
      </c>
      <c r="X3783" s="170" t="s">
        <v>157</v>
      </c>
      <c r="Y3783" s="171" t="s">
        <v>381</v>
      </c>
      <c r="Z3783" s="167" t="s">
        <v>1194</v>
      </c>
      <c r="AA3783" s="176">
        <v>20000</v>
      </c>
      <c r="AB3783" s="167" t="s">
        <v>11254</v>
      </c>
      <c r="AC3783" s="176">
        <v>20000</v>
      </c>
      <c r="AD3783" s="167" t="s">
        <v>11254</v>
      </c>
      <c r="AE3783" s="176">
        <v>4</v>
      </c>
    </row>
    <row r="3784" spans="1:31">
      <c r="A3784" s="178">
        <v>108320090060</v>
      </c>
      <c r="B3784" s="166">
        <v>46181</v>
      </c>
      <c r="C3784" s="167" t="s">
        <v>3524</v>
      </c>
      <c r="D3784" s="167" t="s">
        <v>3525</v>
      </c>
      <c r="E3784" s="167" t="s">
        <v>3526</v>
      </c>
      <c r="F3784" s="167" t="s">
        <v>3501</v>
      </c>
      <c r="G3784" s="167" t="s">
        <v>3502</v>
      </c>
      <c r="H3784" s="168">
        <v>46182</v>
      </c>
      <c r="I3784" s="167"/>
      <c r="J3784" s="169">
        <v>26122</v>
      </c>
      <c r="K3784" s="167" t="s">
        <v>55</v>
      </c>
      <c r="L3784" s="169">
        <v>24</v>
      </c>
      <c r="M3784" s="167" t="s">
        <v>3513</v>
      </c>
      <c r="N3784" s="169">
        <v>30.5</v>
      </c>
      <c r="O3784" s="167" t="s">
        <v>3505</v>
      </c>
      <c r="P3784" s="167"/>
      <c r="Q3784" s="167" t="s">
        <v>3527</v>
      </c>
      <c r="R3784" s="167" t="s">
        <v>3528</v>
      </c>
      <c r="S3784" s="169">
        <v>4</v>
      </c>
      <c r="T3784" s="167" t="s">
        <v>3535</v>
      </c>
      <c r="U3784" s="169" t="s">
        <v>3536</v>
      </c>
      <c r="V3784" s="167" t="s">
        <v>8061</v>
      </c>
      <c r="W3784" s="167" t="s">
        <v>4020</v>
      </c>
      <c r="X3784" s="170" t="s">
        <v>157</v>
      </c>
      <c r="Y3784" s="171" t="s">
        <v>381</v>
      </c>
      <c r="Z3784" s="167" t="s">
        <v>1194</v>
      </c>
      <c r="AA3784" s="176">
        <v>150000</v>
      </c>
      <c r="AB3784" s="167" t="s">
        <v>11254</v>
      </c>
      <c r="AC3784" s="176">
        <v>150000</v>
      </c>
      <c r="AD3784" s="167" t="s">
        <v>11254</v>
      </c>
      <c r="AE3784" s="176">
        <v>30</v>
      </c>
    </row>
    <row r="3785" spans="1:31">
      <c r="A3785" s="178">
        <v>108320090060</v>
      </c>
      <c r="B3785" s="166">
        <v>46181</v>
      </c>
      <c r="C3785" s="167" t="s">
        <v>3524</v>
      </c>
      <c r="D3785" s="167" t="s">
        <v>3525</v>
      </c>
      <c r="E3785" s="167" t="s">
        <v>3526</v>
      </c>
      <c r="F3785" s="167" t="s">
        <v>3501</v>
      </c>
      <c r="G3785" s="167" t="s">
        <v>3502</v>
      </c>
      <c r="H3785" s="168">
        <v>46182</v>
      </c>
      <c r="I3785" s="167"/>
      <c r="J3785" s="169">
        <v>26122</v>
      </c>
      <c r="K3785" s="167" t="s">
        <v>55</v>
      </c>
      <c r="L3785" s="169">
        <v>24</v>
      </c>
      <c r="M3785" s="167" t="s">
        <v>3513</v>
      </c>
      <c r="N3785" s="169">
        <v>30.5</v>
      </c>
      <c r="O3785" s="167" t="s">
        <v>3505</v>
      </c>
      <c r="P3785" s="167"/>
      <c r="Q3785" s="167" t="s">
        <v>3527</v>
      </c>
      <c r="R3785" s="167" t="s">
        <v>3528</v>
      </c>
      <c r="S3785" s="169">
        <v>3</v>
      </c>
      <c r="T3785" s="167" t="s">
        <v>3535</v>
      </c>
      <c r="U3785" s="169" t="s">
        <v>3536</v>
      </c>
      <c r="V3785" s="167" t="s">
        <v>8061</v>
      </c>
      <c r="W3785" s="167" t="s">
        <v>4020</v>
      </c>
      <c r="X3785" s="170" t="s">
        <v>157</v>
      </c>
      <c r="Y3785" s="171" t="s">
        <v>381</v>
      </c>
      <c r="Z3785" s="167" t="s">
        <v>1194</v>
      </c>
      <c r="AA3785" s="176">
        <v>90000</v>
      </c>
      <c r="AB3785" s="167" t="s">
        <v>11254</v>
      </c>
      <c r="AC3785" s="176">
        <v>90000</v>
      </c>
      <c r="AD3785" s="167" t="s">
        <v>11254</v>
      </c>
      <c r="AE3785" s="176">
        <v>18</v>
      </c>
    </row>
    <row r="3786" spans="1:31">
      <c r="A3786" s="178">
        <v>108320090060</v>
      </c>
      <c r="B3786" s="166">
        <v>46181</v>
      </c>
      <c r="C3786" s="167" t="s">
        <v>3524</v>
      </c>
      <c r="D3786" s="167" t="s">
        <v>3525</v>
      </c>
      <c r="E3786" s="167" t="s">
        <v>3526</v>
      </c>
      <c r="F3786" s="167" t="s">
        <v>3501</v>
      </c>
      <c r="G3786" s="167" t="s">
        <v>3502</v>
      </c>
      <c r="H3786" s="168">
        <v>46182</v>
      </c>
      <c r="I3786" s="167"/>
      <c r="J3786" s="169">
        <v>26122</v>
      </c>
      <c r="K3786" s="167" t="s">
        <v>55</v>
      </c>
      <c r="L3786" s="169">
        <v>24</v>
      </c>
      <c r="M3786" s="167" t="s">
        <v>3513</v>
      </c>
      <c r="N3786" s="169">
        <v>30.5</v>
      </c>
      <c r="O3786" s="167" t="s">
        <v>3505</v>
      </c>
      <c r="P3786" s="167"/>
      <c r="Q3786" s="167" t="s">
        <v>3527</v>
      </c>
      <c r="R3786" s="167" t="s">
        <v>3528</v>
      </c>
      <c r="S3786" s="169">
        <v>2</v>
      </c>
      <c r="T3786" s="167" t="s">
        <v>3560</v>
      </c>
      <c r="U3786" s="169" t="s">
        <v>3561</v>
      </c>
      <c r="V3786" s="167" t="s">
        <v>8068</v>
      </c>
      <c r="W3786" s="167" t="s">
        <v>8069</v>
      </c>
      <c r="X3786" s="170" t="s">
        <v>165</v>
      </c>
      <c r="Y3786" s="171" t="s">
        <v>381</v>
      </c>
      <c r="Z3786" s="167" t="s">
        <v>1194</v>
      </c>
      <c r="AA3786" s="176">
        <v>8000</v>
      </c>
      <c r="AB3786" s="167" t="s">
        <v>11254</v>
      </c>
      <c r="AC3786" s="176">
        <v>8000</v>
      </c>
      <c r="AD3786" s="167" t="s">
        <v>11254</v>
      </c>
      <c r="AE3786" s="176">
        <v>137.19999999999999</v>
      </c>
    </row>
    <row r="3787" spans="1:31">
      <c r="A3787" s="178">
        <v>108320090060</v>
      </c>
      <c r="B3787" s="166">
        <v>46181</v>
      </c>
      <c r="C3787" s="167" t="s">
        <v>3524</v>
      </c>
      <c r="D3787" s="167" t="s">
        <v>3525</v>
      </c>
      <c r="E3787" s="167" t="s">
        <v>3526</v>
      </c>
      <c r="F3787" s="167" t="s">
        <v>3501</v>
      </c>
      <c r="G3787" s="167" t="s">
        <v>3502</v>
      </c>
      <c r="H3787" s="168">
        <v>46182</v>
      </c>
      <c r="I3787" s="167"/>
      <c r="J3787" s="169">
        <v>26122</v>
      </c>
      <c r="K3787" s="167" t="s">
        <v>55</v>
      </c>
      <c r="L3787" s="169">
        <v>24</v>
      </c>
      <c r="M3787" s="167" t="s">
        <v>3513</v>
      </c>
      <c r="N3787" s="169">
        <v>30.5</v>
      </c>
      <c r="O3787" s="167" t="s">
        <v>3505</v>
      </c>
      <c r="P3787" s="167"/>
      <c r="Q3787" s="167" t="s">
        <v>3527</v>
      </c>
      <c r="R3787" s="167" t="s">
        <v>3528</v>
      </c>
      <c r="S3787" s="169">
        <v>1</v>
      </c>
      <c r="T3787" s="167" t="s">
        <v>3560</v>
      </c>
      <c r="U3787" s="169" t="s">
        <v>3561</v>
      </c>
      <c r="V3787" s="167" t="s">
        <v>8070</v>
      </c>
      <c r="W3787" s="167" t="s">
        <v>7768</v>
      </c>
      <c r="X3787" s="170" t="s">
        <v>165</v>
      </c>
      <c r="Y3787" s="171" t="s">
        <v>381</v>
      </c>
      <c r="Z3787" s="167" t="s">
        <v>1194</v>
      </c>
      <c r="AA3787" s="176">
        <v>8000</v>
      </c>
      <c r="AB3787" s="167" t="s">
        <v>11254</v>
      </c>
      <c r="AC3787" s="176">
        <v>8000</v>
      </c>
      <c r="AD3787" s="167" t="s">
        <v>11254</v>
      </c>
      <c r="AE3787" s="176">
        <v>28</v>
      </c>
    </row>
    <row r="3788" spans="1:31">
      <c r="A3788" s="178">
        <v>108320093120</v>
      </c>
      <c r="B3788" s="166">
        <v>46181</v>
      </c>
      <c r="C3788" s="167" t="s">
        <v>3524</v>
      </c>
      <c r="D3788" s="167" t="s">
        <v>3525</v>
      </c>
      <c r="E3788" s="167" t="s">
        <v>3526</v>
      </c>
      <c r="F3788" s="167" t="s">
        <v>3501</v>
      </c>
      <c r="G3788" s="167" t="s">
        <v>3502</v>
      </c>
      <c r="H3788" s="168">
        <v>46182</v>
      </c>
      <c r="I3788" s="167"/>
      <c r="J3788" s="169">
        <v>26122</v>
      </c>
      <c r="K3788" s="167" t="s">
        <v>55</v>
      </c>
      <c r="L3788" s="169">
        <v>24</v>
      </c>
      <c r="M3788" s="167" t="s">
        <v>3513</v>
      </c>
      <c r="N3788" s="169">
        <v>30.5</v>
      </c>
      <c r="O3788" s="167" t="s">
        <v>3505</v>
      </c>
      <c r="P3788" s="167"/>
      <c r="Q3788" s="167" t="s">
        <v>3527</v>
      </c>
      <c r="R3788" s="167" t="s">
        <v>3528</v>
      </c>
      <c r="S3788" s="169">
        <v>12</v>
      </c>
      <c r="T3788" s="167" t="s">
        <v>3535</v>
      </c>
      <c r="U3788" s="169" t="s">
        <v>3536</v>
      </c>
      <c r="V3788" s="167" t="s">
        <v>8071</v>
      </c>
      <c r="W3788" s="167" t="s">
        <v>8072</v>
      </c>
      <c r="X3788" s="170" t="s">
        <v>160</v>
      </c>
      <c r="Y3788" s="171" t="s">
        <v>381</v>
      </c>
      <c r="Z3788" s="167" t="s">
        <v>1194</v>
      </c>
      <c r="AA3788" s="176">
        <v>10000</v>
      </c>
      <c r="AB3788" s="167" t="s">
        <v>11254</v>
      </c>
      <c r="AC3788" s="176">
        <v>10000</v>
      </c>
      <c r="AD3788" s="167" t="s">
        <v>11254</v>
      </c>
      <c r="AE3788" s="176">
        <v>2.9</v>
      </c>
    </row>
    <row r="3789" spans="1:31">
      <c r="A3789" s="178">
        <v>108320093120</v>
      </c>
      <c r="B3789" s="166">
        <v>46181</v>
      </c>
      <c r="C3789" s="167" t="s">
        <v>3524</v>
      </c>
      <c r="D3789" s="167" t="s">
        <v>3525</v>
      </c>
      <c r="E3789" s="167" t="s">
        <v>3526</v>
      </c>
      <c r="F3789" s="167" t="s">
        <v>3501</v>
      </c>
      <c r="G3789" s="167" t="s">
        <v>3502</v>
      </c>
      <c r="H3789" s="168">
        <v>46182</v>
      </c>
      <c r="I3789" s="167"/>
      <c r="J3789" s="169">
        <v>26122</v>
      </c>
      <c r="K3789" s="167" t="s">
        <v>55</v>
      </c>
      <c r="L3789" s="169">
        <v>24</v>
      </c>
      <c r="M3789" s="167" t="s">
        <v>3513</v>
      </c>
      <c r="N3789" s="169">
        <v>30.5</v>
      </c>
      <c r="O3789" s="167" t="s">
        <v>3505</v>
      </c>
      <c r="P3789" s="167"/>
      <c r="Q3789" s="167" t="s">
        <v>3527</v>
      </c>
      <c r="R3789" s="167" t="s">
        <v>3528</v>
      </c>
      <c r="S3789" s="169">
        <v>11</v>
      </c>
      <c r="T3789" s="167" t="s">
        <v>3560</v>
      </c>
      <c r="U3789" s="169" t="s">
        <v>3561</v>
      </c>
      <c r="V3789" s="167" t="s">
        <v>8073</v>
      </c>
      <c r="W3789" s="167" t="s">
        <v>8074</v>
      </c>
      <c r="X3789" s="170" t="s">
        <v>165</v>
      </c>
      <c r="Y3789" s="171" t="s">
        <v>381</v>
      </c>
      <c r="Z3789" s="167" t="s">
        <v>1194</v>
      </c>
      <c r="AA3789" s="176">
        <v>5000</v>
      </c>
      <c r="AB3789" s="167" t="s">
        <v>11254</v>
      </c>
      <c r="AC3789" s="176">
        <v>5000</v>
      </c>
      <c r="AD3789" s="167" t="s">
        <v>11254</v>
      </c>
      <c r="AE3789" s="176">
        <v>37.5</v>
      </c>
    </row>
    <row r="3790" spans="1:31">
      <c r="A3790" s="178">
        <v>108320093120</v>
      </c>
      <c r="B3790" s="166">
        <v>46181</v>
      </c>
      <c r="C3790" s="167" t="s">
        <v>3524</v>
      </c>
      <c r="D3790" s="167" t="s">
        <v>3525</v>
      </c>
      <c r="E3790" s="167" t="s">
        <v>3526</v>
      </c>
      <c r="F3790" s="167" t="s">
        <v>3501</v>
      </c>
      <c r="G3790" s="167" t="s">
        <v>3502</v>
      </c>
      <c r="H3790" s="168">
        <v>46182</v>
      </c>
      <c r="I3790" s="167"/>
      <c r="J3790" s="169">
        <v>26122</v>
      </c>
      <c r="K3790" s="167" t="s">
        <v>55</v>
      </c>
      <c r="L3790" s="169">
        <v>24</v>
      </c>
      <c r="M3790" s="167" t="s">
        <v>3513</v>
      </c>
      <c r="N3790" s="169">
        <v>30.5</v>
      </c>
      <c r="O3790" s="167" t="s">
        <v>3505</v>
      </c>
      <c r="P3790" s="167"/>
      <c r="Q3790" s="167" t="s">
        <v>3527</v>
      </c>
      <c r="R3790" s="167" t="s">
        <v>3528</v>
      </c>
      <c r="S3790" s="169">
        <v>10</v>
      </c>
      <c r="T3790" s="167" t="s">
        <v>3560</v>
      </c>
      <c r="U3790" s="169" t="s">
        <v>3561</v>
      </c>
      <c r="V3790" s="167" t="s">
        <v>8075</v>
      </c>
      <c r="W3790" s="167" t="s">
        <v>8076</v>
      </c>
      <c r="X3790" s="170" t="s">
        <v>165</v>
      </c>
      <c r="Y3790" s="171" t="s">
        <v>381</v>
      </c>
      <c r="Z3790" s="167" t="s">
        <v>1194</v>
      </c>
      <c r="AA3790" s="176">
        <v>4000</v>
      </c>
      <c r="AB3790" s="167" t="s">
        <v>11254</v>
      </c>
      <c r="AC3790" s="176">
        <v>4000</v>
      </c>
      <c r="AD3790" s="167" t="s">
        <v>11254</v>
      </c>
      <c r="AE3790" s="176">
        <v>33.6</v>
      </c>
    </row>
    <row r="3791" spans="1:31">
      <c r="A3791" s="178">
        <v>108320093120</v>
      </c>
      <c r="B3791" s="166">
        <v>46181</v>
      </c>
      <c r="C3791" s="167" t="s">
        <v>3524</v>
      </c>
      <c r="D3791" s="167" t="s">
        <v>3525</v>
      </c>
      <c r="E3791" s="167" t="s">
        <v>3526</v>
      </c>
      <c r="F3791" s="167" t="s">
        <v>3501</v>
      </c>
      <c r="G3791" s="167" t="s">
        <v>3502</v>
      </c>
      <c r="H3791" s="168">
        <v>46182</v>
      </c>
      <c r="I3791" s="167"/>
      <c r="J3791" s="169">
        <v>26122</v>
      </c>
      <c r="K3791" s="167" t="s">
        <v>55</v>
      </c>
      <c r="L3791" s="169">
        <v>24</v>
      </c>
      <c r="M3791" s="167" t="s">
        <v>3513</v>
      </c>
      <c r="N3791" s="169">
        <v>30.5</v>
      </c>
      <c r="O3791" s="167" t="s">
        <v>3505</v>
      </c>
      <c r="P3791" s="167"/>
      <c r="Q3791" s="167" t="s">
        <v>3527</v>
      </c>
      <c r="R3791" s="167" t="s">
        <v>3528</v>
      </c>
      <c r="S3791" s="169">
        <v>9</v>
      </c>
      <c r="T3791" s="167" t="s">
        <v>3535</v>
      </c>
      <c r="U3791" s="169" t="s">
        <v>3536</v>
      </c>
      <c r="V3791" s="167" t="s">
        <v>8077</v>
      </c>
      <c r="W3791" s="167" t="s">
        <v>3742</v>
      </c>
      <c r="X3791" s="170" t="s">
        <v>157</v>
      </c>
      <c r="Y3791" s="171" t="s">
        <v>381</v>
      </c>
      <c r="Z3791" s="167" t="s">
        <v>1194</v>
      </c>
      <c r="AA3791" s="176">
        <v>40000</v>
      </c>
      <c r="AB3791" s="167" t="s">
        <v>11254</v>
      </c>
      <c r="AC3791" s="176">
        <v>40000</v>
      </c>
      <c r="AD3791" s="167" t="s">
        <v>11254</v>
      </c>
      <c r="AE3791" s="176">
        <v>10</v>
      </c>
    </row>
    <row r="3792" spans="1:31">
      <c r="A3792" s="178">
        <v>108320093120</v>
      </c>
      <c r="B3792" s="166">
        <v>46181</v>
      </c>
      <c r="C3792" s="167" t="s">
        <v>3524</v>
      </c>
      <c r="D3792" s="167" t="s">
        <v>3525</v>
      </c>
      <c r="E3792" s="167" t="s">
        <v>3526</v>
      </c>
      <c r="F3792" s="167" t="s">
        <v>3501</v>
      </c>
      <c r="G3792" s="167" t="s">
        <v>3502</v>
      </c>
      <c r="H3792" s="168">
        <v>46182</v>
      </c>
      <c r="I3792" s="167"/>
      <c r="J3792" s="169">
        <v>26122</v>
      </c>
      <c r="K3792" s="167" t="s">
        <v>55</v>
      </c>
      <c r="L3792" s="169">
        <v>24</v>
      </c>
      <c r="M3792" s="167" t="s">
        <v>3513</v>
      </c>
      <c r="N3792" s="169">
        <v>30.5</v>
      </c>
      <c r="O3792" s="167" t="s">
        <v>3505</v>
      </c>
      <c r="P3792" s="167"/>
      <c r="Q3792" s="167" t="s">
        <v>3527</v>
      </c>
      <c r="R3792" s="167" t="s">
        <v>3528</v>
      </c>
      <c r="S3792" s="169">
        <v>8</v>
      </c>
      <c r="T3792" s="167" t="s">
        <v>3560</v>
      </c>
      <c r="U3792" s="169" t="s">
        <v>3561</v>
      </c>
      <c r="V3792" s="167" t="s">
        <v>8078</v>
      </c>
      <c r="W3792" s="167" t="s">
        <v>6945</v>
      </c>
      <c r="X3792" s="170" t="s">
        <v>159</v>
      </c>
      <c r="Y3792" s="171" t="s">
        <v>381</v>
      </c>
      <c r="Z3792" s="167" t="s">
        <v>1194</v>
      </c>
      <c r="AA3792" s="176">
        <v>210000</v>
      </c>
      <c r="AB3792" s="167" t="s">
        <v>11254</v>
      </c>
      <c r="AC3792" s="176">
        <v>210000</v>
      </c>
      <c r="AD3792" s="167" t="s">
        <v>11254</v>
      </c>
      <c r="AE3792" s="176">
        <v>210</v>
      </c>
    </row>
    <row r="3793" spans="1:31">
      <c r="A3793" s="178">
        <v>108320093120</v>
      </c>
      <c r="B3793" s="166">
        <v>46181</v>
      </c>
      <c r="C3793" s="167" t="s">
        <v>3524</v>
      </c>
      <c r="D3793" s="167" t="s">
        <v>3525</v>
      </c>
      <c r="E3793" s="167" t="s">
        <v>3526</v>
      </c>
      <c r="F3793" s="167" t="s">
        <v>3501</v>
      </c>
      <c r="G3793" s="167" t="s">
        <v>3502</v>
      </c>
      <c r="H3793" s="168">
        <v>46182</v>
      </c>
      <c r="I3793" s="167"/>
      <c r="J3793" s="169">
        <v>26122</v>
      </c>
      <c r="K3793" s="167" t="s">
        <v>55</v>
      </c>
      <c r="L3793" s="169">
        <v>24</v>
      </c>
      <c r="M3793" s="167" t="s">
        <v>3513</v>
      </c>
      <c r="N3793" s="169">
        <v>30.5</v>
      </c>
      <c r="O3793" s="167" t="s">
        <v>3505</v>
      </c>
      <c r="P3793" s="167"/>
      <c r="Q3793" s="167" t="s">
        <v>3527</v>
      </c>
      <c r="R3793" s="167" t="s">
        <v>3528</v>
      </c>
      <c r="S3793" s="169">
        <v>7</v>
      </c>
      <c r="T3793" s="167" t="s">
        <v>3535</v>
      </c>
      <c r="U3793" s="169" t="s">
        <v>3536</v>
      </c>
      <c r="V3793" s="167" t="s">
        <v>8079</v>
      </c>
      <c r="W3793" s="167" t="s">
        <v>8080</v>
      </c>
      <c r="X3793" s="170" t="s">
        <v>160</v>
      </c>
      <c r="Y3793" s="171" t="s">
        <v>381</v>
      </c>
      <c r="Z3793" s="167" t="s">
        <v>1194</v>
      </c>
      <c r="AA3793" s="176">
        <v>10000</v>
      </c>
      <c r="AB3793" s="167" t="s">
        <v>11254</v>
      </c>
      <c r="AC3793" s="176">
        <v>10000</v>
      </c>
      <c r="AD3793" s="167" t="s">
        <v>11254</v>
      </c>
      <c r="AE3793" s="176">
        <v>3</v>
      </c>
    </row>
    <row r="3794" spans="1:31">
      <c r="A3794" s="178">
        <v>108320093120</v>
      </c>
      <c r="B3794" s="166">
        <v>46181</v>
      </c>
      <c r="C3794" s="167" t="s">
        <v>3524</v>
      </c>
      <c r="D3794" s="167" t="s">
        <v>3525</v>
      </c>
      <c r="E3794" s="167" t="s">
        <v>3526</v>
      </c>
      <c r="F3794" s="167" t="s">
        <v>3501</v>
      </c>
      <c r="G3794" s="167" t="s">
        <v>3502</v>
      </c>
      <c r="H3794" s="168">
        <v>46182</v>
      </c>
      <c r="I3794" s="167"/>
      <c r="J3794" s="169">
        <v>26122</v>
      </c>
      <c r="K3794" s="167" t="s">
        <v>55</v>
      </c>
      <c r="L3794" s="169">
        <v>24</v>
      </c>
      <c r="M3794" s="167" t="s">
        <v>3513</v>
      </c>
      <c r="N3794" s="169">
        <v>30.5</v>
      </c>
      <c r="O3794" s="167" t="s">
        <v>3505</v>
      </c>
      <c r="P3794" s="167"/>
      <c r="Q3794" s="167" t="s">
        <v>3527</v>
      </c>
      <c r="R3794" s="167" t="s">
        <v>3528</v>
      </c>
      <c r="S3794" s="169">
        <v>6</v>
      </c>
      <c r="T3794" s="167" t="s">
        <v>3535</v>
      </c>
      <c r="U3794" s="169" t="s">
        <v>3536</v>
      </c>
      <c r="V3794" s="167" t="s">
        <v>7175</v>
      </c>
      <c r="W3794" s="167" t="s">
        <v>5987</v>
      </c>
      <c r="X3794" s="170" t="s">
        <v>159</v>
      </c>
      <c r="Y3794" s="171" t="s">
        <v>381</v>
      </c>
      <c r="Z3794" s="167" t="s">
        <v>1194</v>
      </c>
      <c r="AA3794" s="176">
        <v>170000</v>
      </c>
      <c r="AB3794" s="167" t="s">
        <v>11254</v>
      </c>
      <c r="AC3794" s="176">
        <v>170000</v>
      </c>
      <c r="AD3794" s="167" t="s">
        <v>11254</v>
      </c>
      <c r="AE3794" s="176">
        <v>56.1</v>
      </c>
    </row>
    <row r="3795" spans="1:31">
      <c r="A3795" s="178">
        <v>108320093120</v>
      </c>
      <c r="B3795" s="166">
        <v>46181</v>
      </c>
      <c r="C3795" s="167" t="s">
        <v>3524</v>
      </c>
      <c r="D3795" s="167" t="s">
        <v>3525</v>
      </c>
      <c r="E3795" s="167" t="s">
        <v>3526</v>
      </c>
      <c r="F3795" s="167" t="s">
        <v>3501</v>
      </c>
      <c r="G3795" s="167" t="s">
        <v>3502</v>
      </c>
      <c r="H3795" s="168">
        <v>46182</v>
      </c>
      <c r="I3795" s="167"/>
      <c r="J3795" s="169">
        <v>26122</v>
      </c>
      <c r="K3795" s="167" t="s">
        <v>55</v>
      </c>
      <c r="L3795" s="169">
        <v>24</v>
      </c>
      <c r="M3795" s="167" t="s">
        <v>3513</v>
      </c>
      <c r="N3795" s="169">
        <v>30.5</v>
      </c>
      <c r="O3795" s="167" t="s">
        <v>3505</v>
      </c>
      <c r="P3795" s="167"/>
      <c r="Q3795" s="167" t="s">
        <v>3527</v>
      </c>
      <c r="R3795" s="167" t="s">
        <v>3528</v>
      </c>
      <c r="S3795" s="169">
        <v>5</v>
      </c>
      <c r="T3795" s="167" t="s">
        <v>3535</v>
      </c>
      <c r="U3795" s="169" t="s">
        <v>3536</v>
      </c>
      <c r="V3795" s="167" t="s">
        <v>8081</v>
      </c>
      <c r="W3795" s="167" t="s">
        <v>8082</v>
      </c>
      <c r="X3795" s="170" t="s">
        <v>159</v>
      </c>
      <c r="Y3795" s="171" t="s">
        <v>381</v>
      </c>
      <c r="Z3795" s="167" t="s">
        <v>1194</v>
      </c>
      <c r="AA3795" s="176">
        <v>20000</v>
      </c>
      <c r="AB3795" s="167" t="s">
        <v>11254</v>
      </c>
      <c r="AC3795" s="176">
        <v>20000</v>
      </c>
      <c r="AD3795" s="167" t="s">
        <v>11254</v>
      </c>
      <c r="AE3795" s="176">
        <v>6</v>
      </c>
    </row>
    <row r="3796" spans="1:31">
      <c r="A3796" s="178">
        <v>108320093120</v>
      </c>
      <c r="B3796" s="166">
        <v>46181</v>
      </c>
      <c r="C3796" s="167" t="s">
        <v>3524</v>
      </c>
      <c r="D3796" s="167" t="s">
        <v>3525</v>
      </c>
      <c r="E3796" s="167" t="s">
        <v>3526</v>
      </c>
      <c r="F3796" s="167" t="s">
        <v>3501</v>
      </c>
      <c r="G3796" s="167" t="s">
        <v>3502</v>
      </c>
      <c r="H3796" s="168">
        <v>46182</v>
      </c>
      <c r="I3796" s="167"/>
      <c r="J3796" s="169">
        <v>26122</v>
      </c>
      <c r="K3796" s="167" t="s">
        <v>55</v>
      </c>
      <c r="L3796" s="169">
        <v>24</v>
      </c>
      <c r="M3796" s="167" t="s">
        <v>3513</v>
      </c>
      <c r="N3796" s="169">
        <v>30.5</v>
      </c>
      <c r="O3796" s="167" t="s">
        <v>3505</v>
      </c>
      <c r="P3796" s="167"/>
      <c r="Q3796" s="167" t="s">
        <v>3527</v>
      </c>
      <c r="R3796" s="167" t="s">
        <v>3528</v>
      </c>
      <c r="S3796" s="169">
        <v>4</v>
      </c>
      <c r="T3796" s="167" t="s">
        <v>3535</v>
      </c>
      <c r="U3796" s="169" t="s">
        <v>3536</v>
      </c>
      <c r="V3796" s="167" t="s">
        <v>8083</v>
      </c>
      <c r="W3796" s="167" t="s">
        <v>8084</v>
      </c>
      <c r="X3796" s="170" t="s">
        <v>159</v>
      </c>
      <c r="Y3796" s="171" t="s">
        <v>381</v>
      </c>
      <c r="Z3796" s="167" t="s">
        <v>1194</v>
      </c>
      <c r="AA3796" s="176">
        <v>10000</v>
      </c>
      <c r="AB3796" s="167" t="s">
        <v>11254</v>
      </c>
      <c r="AC3796" s="176">
        <v>10000</v>
      </c>
      <c r="AD3796" s="167" t="s">
        <v>11254</v>
      </c>
      <c r="AE3796" s="176">
        <v>3</v>
      </c>
    </row>
    <row r="3797" spans="1:31">
      <c r="A3797" s="178">
        <v>108320093120</v>
      </c>
      <c r="B3797" s="166">
        <v>46181</v>
      </c>
      <c r="C3797" s="167" t="s">
        <v>3524</v>
      </c>
      <c r="D3797" s="167" t="s">
        <v>3525</v>
      </c>
      <c r="E3797" s="167" t="s">
        <v>3526</v>
      </c>
      <c r="F3797" s="167" t="s">
        <v>3501</v>
      </c>
      <c r="G3797" s="167" t="s">
        <v>3502</v>
      </c>
      <c r="H3797" s="168">
        <v>46182</v>
      </c>
      <c r="I3797" s="167"/>
      <c r="J3797" s="169">
        <v>26122</v>
      </c>
      <c r="K3797" s="167" t="s">
        <v>55</v>
      </c>
      <c r="L3797" s="169">
        <v>24</v>
      </c>
      <c r="M3797" s="167" t="s">
        <v>3513</v>
      </c>
      <c r="N3797" s="169">
        <v>30.5</v>
      </c>
      <c r="O3797" s="167" t="s">
        <v>3505</v>
      </c>
      <c r="P3797" s="167"/>
      <c r="Q3797" s="167" t="s">
        <v>3527</v>
      </c>
      <c r="R3797" s="167" t="s">
        <v>3528</v>
      </c>
      <c r="S3797" s="169">
        <v>3</v>
      </c>
      <c r="T3797" s="167" t="s">
        <v>3535</v>
      </c>
      <c r="U3797" s="169" t="s">
        <v>3536</v>
      </c>
      <c r="V3797" s="167" t="s">
        <v>8083</v>
      </c>
      <c r="W3797" s="167" t="s">
        <v>8084</v>
      </c>
      <c r="X3797" s="170" t="s">
        <v>159</v>
      </c>
      <c r="Y3797" s="171" t="s">
        <v>381</v>
      </c>
      <c r="Z3797" s="167" t="s">
        <v>1194</v>
      </c>
      <c r="AA3797" s="176">
        <v>20000</v>
      </c>
      <c r="AB3797" s="167" t="s">
        <v>11254</v>
      </c>
      <c r="AC3797" s="176">
        <v>20000</v>
      </c>
      <c r="AD3797" s="167" t="s">
        <v>11254</v>
      </c>
      <c r="AE3797" s="176">
        <v>6</v>
      </c>
    </row>
    <row r="3798" spans="1:31">
      <c r="A3798" s="178">
        <v>108320093120</v>
      </c>
      <c r="B3798" s="166">
        <v>46181</v>
      </c>
      <c r="C3798" s="167" t="s">
        <v>3524</v>
      </c>
      <c r="D3798" s="167" t="s">
        <v>3525</v>
      </c>
      <c r="E3798" s="167" t="s">
        <v>3526</v>
      </c>
      <c r="F3798" s="167" t="s">
        <v>3501</v>
      </c>
      <c r="G3798" s="167" t="s">
        <v>3502</v>
      </c>
      <c r="H3798" s="168">
        <v>46182</v>
      </c>
      <c r="I3798" s="167"/>
      <c r="J3798" s="169">
        <v>26122</v>
      </c>
      <c r="K3798" s="167" t="s">
        <v>55</v>
      </c>
      <c r="L3798" s="169">
        <v>24</v>
      </c>
      <c r="M3798" s="167" t="s">
        <v>3513</v>
      </c>
      <c r="N3798" s="169">
        <v>30.5</v>
      </c>
      <c r="O3798" s="167" t="s">
        <v>3505</v>
      </c>
      <c r="P3798" s="167"/>
      <c r="Q3798" s="167" t="s">
        <v>3527</v>
      </c>
      <c r="R3798" s="167" t="s">
        <v>3528</v>
      </c>
      <c r="S3798" s="169">
        <v>2</v>
      </c>
      <c r="T3798" s="167" t="s">
        <v>3535</v>
      </c>
      <c r="U3798" s="169" t="s">
        <v>3536</v>
      </c>
      <c r="V3798" s="167" t="s">
        <v>8085</v>
      </c>
      <c r="W3798" s="167" t="s">
        <v>8086</v>
      </c>
      <c r="X3798" s="170" t="s">
        <v>159</v>
      </c>
      <c r="Y3798" s="171" t="s">
        <v>381</v>
      </c>
      <c r="Z3798" s="167" t="s">
        <v>1194</v>
      </c>
      <c r="AA3798" s="176">
        <v>50000</v>
      </c>
      <c r="AB3798" s="167" t="s">
        <v>11254</v>
      </c>
      <c r="AC3798" s="176">
        <v>50000</v>
      </c>
      <c r="AD3798" s="167" t="s">
        <v>11254</v>
      </c>
      <c r="AE3798" s="176">
        <v>15</v>
      </c>
    </row>
    <row r="3799" spans="1:31">
      <c r="A3799" s="178">
        <v>108320093120</v>
      </c>
      <c r="B3799" s="166">
        <v>46181</v>
      </c>
      <c r="C3799" s="167" t="s">
        <v>3524</v>
      </c>
      <c r="D3799" s="167" t="s">
        <v>3525</v>
      </c>
      <c r="E3799" s="167" t="s">
        <v>3526</v>
      </c>
      <c r="F3799" s="167" t="s">
        <v>3501</v>
      </c>
      <c r="G3799" s="167" t="s">
        <v>3502</v>
      </c>
      <c r="H3799" s="168">
        <v>46182</v>
      </c>
      <c r="I3799" s="167"/>
      <c r="J3799" s="169">
        <v>26122</v>
      </c>
      <c r="K3799" s="167" t="s">
        <v>55</v>
      </c>
      <c r="L3799" s="169">
        <v>24</v>
      </c>
      <c r="M3799" s="167" t="s">
        <v>3513</v>
      </c>
      <c r="N3799" s="169">
        <v>30.5</v>
      </c>
      <c r="O3799" s="167" t="s">
        <v>3505</v>
      </c>
      <c r="P3799" s="167"/>
      <c r="Q3799" s="167" t="s">
        <v>3527</v>
      </c>
      <c r="R3799" s="167" t="s">
        <v>3528</v>
      </c>
      <c r="S3799" s="169">
        <v>1</v>
      </c>
      <c r="T3799" s="167" t="s">
        <v>3535</v>
      </c>
      <c r="U3799" s="169" t="s">
        <v>3536</v>
      </c>
      <c r="V3799" s="167" t="s">
        <v>8087</v>
      </c>
      <c r="W3799" s="167" t="s">
        <v>6820</v>
      </c>
      <c r="X3799" s="170" t="s">
        <v>159</v>
      </c>
      <c r="Y3799" s="171" t="s">
        <v>381</v>
      </c>
      <c r="Z3799" s="167" t="s">
        <v>1194</v>
      </c>
      <c r="AA3799" s="176">
        <v>60000</v>
      </c>
      <c r="AB3799" s="167" t="s">
        <v>11254</v>
      </c>
      <c r="AC3799" s="176">
        <v>60000</v>
      </c>
      <c r="AD3799" s="167" t="s">
        <v>11254</v>
      </c>
      <c r="AE3799" s="176">
        <v>18</v>
      </c>
    </row>
    <row r="3800" spans="1:31">
      <c r="A3800" s="178">
        <v>108320162530</v>
      </c>
      <c r="B3800" s="166">
        <v>46181</v>
      </c>
      <c r="C3800" s="167" t="s">
        <v>3524</v>
      </c>
      <c r="D3800" s="167" t="s">
        <v>3525</v>
      </c>
      <c r="E3800" s="167" t="s">
        <v>3526</v>
      </c>
      <c r="F3800" s="167" t="s">
        <v>3501</v>
      </c>
      <c r="G3800" s="167" t="s">
        <v>3502</v>
      </c>
      <c r="H3800" s="168">
        <v>46182</v>
      </c>
      <c r="I3800" s="167"/>
      <c r="J3800" s="169">
        <v>26122</v>
      </c>
      <c r="K3800" s="167" t="s">
        <v>55</v>
      </c>
      <c r="L3800" s="169">
        <v>3</v>
      </c>
      <c r="M3800" s="167" t="s">
        <v>3513</v>
      </c>
      <c r="N3800" s="169">
        <v>10.8</v>
      </c>
      <c r="O3800" s="167" t="s">
        <v>3505</v>
      </c>
      <c r="P3800" s="167"/>
      <c r="Q3800" s="167" t="s">
        <v>3527</v>
      </c>
      <c r="R3800" s="167" t="s">
        <v>3528</v>
      </c>
      <c r="S3800" s="169">
        <v>2</v>
      </c>
      <c r="T3800" s="167" t="s">
        <v>3703</v>
      </c>
      <c r="U3800" s="169" t="s">
        <v>3704</v>
      </c>
      <c r="V3800" s="167" t="s">
        <v>8088</v>
      </c>
      <c r="W3800" s="167" t="s">
        <v>8089</v>
      </c>
      <c r="X3800" s="170" t="s">
        <v>159</v>
      </c>
      <c r="Y3800" s="171" t="s">
        <v>426</v>
      </c>
      <c r="Z3800" s="167" t="s">
        <v>1197</v>
      </c>
      <c r="AA3800" s="176">
        <v>828</v>
      </c>
      <c r="AB3800" s="167" t="s">
        <v>11254</v>
      </c>
      <c r="AC3800" s="176">
        <v>828</v>
      </c>
      <c r="AD3800" s="167" t="s">
        <v>11254</v>
      </c>
      <c r="AE3800" s="176">
        <v>1863</v>
      </c>
    </row>
    <row r="3801" spans="1:31">
      <c r="A3801" s="178">
        <v>108320162530</v>
      </c>
      <c r="B3801" s="166">
        <v>46181</v>
      </c>
      <c r="C3801" s="167" t="s">
        <v>3524</v>
      </c>
      <c r="D3801" s="167" t="s">
        <v>3525</v>
      </c>
      <c r="E3801" s="167" t="s">
        <v>3526</v>
      </c>
      <c r="F3801" s="167" t="s">
        <v>3501</v>
      </c>
      <c r="G3801" s="167" t="s">
        <v>3502</v>
      </c>
      <c r="H3801" s="168">
        <v>46182</v>
      </c>
      <c r="I3801" s="167"/>
      <c r="J3801" s="169">
        <v>26122</v>
      </c>
      <c r="K3801" s="167" t="s">
        <v>55</v>
      </c>
      <c r="L3801" s="169">
        <v>3</v>
      </c>
      <c r="M3801" s="167" t="s">
        <v>3513</v>
      </c>
      <c r="N3801" s="169">
        <v>10.8</v>
      </c>
      <c r="O3801" s="167" t="s">
        <v>3505</v>
      </c>
      <c r="P3801" s="167"/>
      <c r="Q3801" s="167" t="s">
        <v>3527</v>
      </c>
      <c r="R3801" s="167" t="s">
        <v>3528</v>
      </c>
      <c r="S3801" s="169">
        <v>1</v>
      </c>
      <c r="T3801" s="167" t="s">
        <v>3703</v>
      </c>
      <c r="U3801" s="169" t="s">
        <v>3704</v>
      </c>
      <c r="V3801" s="167" t="s">
        <v>8088</v>
      </c>
      <c r="W3801" s="167" t="s">
        <v>8089</v>
      </c>
      <c r="X3801" s="170" t="s">
        <v>159</v>
      </c>
      <c r="Y3801" s="171" t="s">
        <v>426</v>
      </c>
      <c r="Z3801" s="167" t="s">
        <v>1197</v>
      </c>
      <c r="AA3801" s="176">
        <v>501</v>
      </c>
      <c r="AB3801" s="167" t="s">
        <v>11254</v>
      </c>
      <c r="AC3801" s="176">
        <v>501</v>
      </c>
      <c r="AD3801" s="167" t="s">
        <v>11254</v>
      </c>
      <c r="AE3801" s="176">
        <v>2695.38</v>
      </c>
    </row>
    <row r="3802" spans="1:31">
      <c r="A3802" s="178">
        <v>108320385500</v>
      </c>
      <c r="B3802" s="166">
        <v>46181</v>
      </c>
      <c r="C3802" s="167" t="s">
        <v>3500</v>
      </c>
      <c r="D3802" s="167"/>
      <c r="E3802" s="167"/>
      <c r="F3802" s="167" t="s">
        <v>3501</v>
      </c>
      <c r="G3802" s="167" t="s">
        <v>3502</v>
      </c>
      <c r="H3802" s="168"/>
      <c r="I3802" s="167" t="s">
        <v>8090</v>
      </c>
      <c r="J3802" s="169">
        <v>26122</v>
      </c>
      <c r="K3802" s="167" t="s">
        <v>55</v>
      </c>
      <c r="L3802" s="169">
        <v>1</v>
      </c>
      <c r="M3802" s="167" t="s">
        <v>3513</v>
      </c>
      <c r="N3802" s="169">
        <v>5.5</v>
      </c>
      <c r="O3802" s="167" t="s">
        <v>3505</v>
      </c>
      <c r="P3802" s="167"/>
      <c r="Q3802" s="167" t="s">
        <v>3514</v>
      </c>
      <c r="R3802" s="167" t="s">
        <v>3515</v>
      </c>
      <c r="S3802" s="169">
        <v>2</v>
      </c>
      <c r="T3802" s="167" t="s">
        <v>8091</v>
      </c>
      <c r="U3802" s="169" t="s">
        <v>3517</v>
      </c>
      <c r="V3802" s="167" t="s">
        <v>8092</v>
      </c>
      <c r="W3802" s="167" t="s">
        <v>8093</v>
      </c>
      <c r="X3802" s="170" t="s">
        <v>157</v>
      </c>
      <c r="Y3802" s="171" t="s">
        <v>3423</v>
      </c>
      <c r="Z3802" s="167" t="s">
        <v>1991</v>
      </c>
      <c r="AA3802" s="176">
        <v>2</v>
      </c>
      <c r="AB3802" s="167" t="s">
        <v>11254</v>
      </c>
      <c r="AC3802" s="176">
        <v>2</v>
      </c>
      <c r="AD3802" s="167" t="s">
        <v>11254</v>
      </c>
      <c r="AE3802" s="176">
        <v>5738.4</v>
      </c>
    </row>
    <row r="3803" spans="1:31">
      <c r="A3803" s="178">
        <v>108320385500</v>
      </c>
      <c r="B3803" s="166">
        <v>46181</v>
      </c>
      <c r="C3803" s="167" t="s">
        <v>3500</v>
      </c>
      <c r="D3803" s="167"/>
      <c r="E3803" s="167"/>
      <c r="F3803" s="167" t="s">
        <v>3501</v>
      </c>
      <c r="G3803" s="167" t="s">
        <v>3502</v>
      </c>
      <c r="H3803" s="168"/>
      <c r="I3803" s="167" t="s">
        <v>8090</v>
      </c>
      <c r="J3803" s="169">
        <v>26122</v>
      </c>
      <c r="K3803" s="167" t="s">
        <v>55</v>
      </c>
      <c r="L3803" s="169">
        <v>1</v>
      </c>
      <c r="M3803" s="167" t="s">
        <v>3513</v>
      </c>
      <c r="N3803" s="169">
        <v>5.5</v>
      </c>
      <c r="O3803" s="167" t="s">
        <v>3505</v>
      </c>
      <c r="P3803" s="167"/>
      <c r="Q3803" s="167" t="s">
        <v>3514</v>
      </c>
      <c r="R3803" s="167" t="s">
        <v>3515</v>
      </c>
      <c r="S3803" s="169">
        <v>1</v>
      </c>
      <c r="T3803" s="167" t="s">
        <v>6519</v>
      </c>
      <c r="U3803" s="169" t="s">
        <v>3517</v>
      </c>
      <c r="V3803" s="167" t="s">
        <v>8094</v>
      </c>
      <c r="W3803" s="167" t="s">
        <v>6521</v>
      </c>
      <c r="X3803" s="170" t="s">
        <v>157</v>
      </c>
      <c r="Y3803" s="171" t="s">
        <v>3423</v>
      </c>
      <c r="Z3803" s="167" t="s">
        <v>1991</v>
      </c>
      <c r="AA3803" s="176">
        <v>1</v>
      </c>
      <c r="AB3803" s="167" t="s">
        <v>11254</v>
      </c>
      <c r="AC3803" s="176">
        <v>1</v>
      </c>
      <c r="AD3803" s="167" t="s">
        <v>11254</v>
      </c>
      <c r="AE3803" s="176">
        <v>782.51</v>
      </c>
    </row>
    <row r="3804" spans="1:31">
      <c r="A3804" s="178">
        <v>108320465260</v>
      </c>
      <c r="B3804" s="166">
        <v>46181</v>
      </c>
      <c r="C3804" s="167" t="s">
        <v>3524</v>
      </c>
      <c r="D3804" s="167" t="s">
        <v>3525</v>
      </c>
      <c r="E3804" s="167" t="s">
        <v>3526</v>
      </c>
      <c r="F3804" s="167" t="s">
        <v>3501</v>
      </c>
      <c r="G3804" s="167" t="s">
        <v>3502</v>
      </c>
      <c r="H3804" s="168">
        <v>46182</v>
      </c>
      <c r="I3804" s="167"/>
      <c r="J3804" s="169">
        <v>26122</v>
      </c>
      <c r="K3804" s="167" t="s">
        <v>55</v>
      </c>
      <c r="L3804" s="169">
        <v>1</v>
      </c>
      <c r="M3804" s="167" t="s">
        <v>3504</v>
      </c>
      <c r="N3804" s="169">
        <v>50.5</v>
      </c>
      <c r="O3804" s="167" t="s">
        <v>3505</v>
      </c>
      <c r="P3804" s="167"/>
      <c r="Q3804" s="167" t="s">
        <v>3514</v>
      </c>
      <c r="R3804" s="167" t="s">
        <v>3528</v>
      </c>
      <c r="S3804" s="169">
        <v>1</v>
      </c>
      <c r="T3804" s="167" t="s">
        <v>3560</v>
      </c>
      <c r="U3804" s="169" t="s">
        <v>3561</v>
      </c>
      <c r="V3804" s="167" t="s">
        <v>8095</v>
      </c>
      <c r="W3804" s="167" t="s">
        <v>4226</v>
      </c>
      <c r="X3804" s="170" t="s">
        <v>157</v>
      </c>
      <c r="Y3804" s="171" t="s">
        <v>3303</v>
      </c>
      <c r="Z3804" s="167" t="s">
        <v>1199</v>
      </c>
      <c r="AA3804" s="176">
        <v>40000</v>
      </c>
      <c r="AB3804" s="167" t="s">
        <v>11254</v>
      </c>
      <c r="AC3804" s="176">
        <v>40000</v>
      </c>
      <c r="AD3804" s="167" t="s">
        <v>11254</v>
      </c>
      <c r="AE3804" s="176">
        <v>59432</v>
      </c>
    </row>
    <row r="3805" spans="1:31">
      <c r="A3805" s="178">
        <v>108320512530</v>
      </c>
      <c r="B3805" s="166">
        <v>46181</v>
      </c>
      <c r="C3805" s="167" t="s">
        <v>3524</v>
      </c>
      <c r="D3805" s="167" t="s">
        <v>3525</v>
      </c>
      <c r="E3805" s="167" t="s">
        <v>3526</v>
      </c>
      <c r="F3805" s="167" t="s">
        <v>3501</v>
      </c>
      <c r="G3805" s="167" t="s">
        <v>3502</v>
      </c>
      <c r="H3805" s="168">
        <v>46182</v>
      </c>
      <c r="I3805" s="167"/>
      <c r="J3805" s="169">
        <v>26122</v>
      </c>
      <c r="K3805" s="167" t="s">
        <v>55</v>
      </c>
      <c r="L3805" s="169">
        <v>2</v>
      </c>
      <c r="M3805" s="167" t="s">
        <v>3513</v>
      </c>
      <c r="N3805" s="169">
        <v>3.4</v>
      </c>
      <c r="O3805" s="167" t="s">
        <v>3505</v>
      </c>
      <c r="P3805" s="167"/>
      <c r="Q3805" s="167" t="s">
        <v>3527</v>
      </c>
      <c r="R3805" s="167" t="s">
        <v>3528</v>
      </c>
      <c r="S3805" s="169">
        <v>2</v>
      </c>
      <c r="T3805" s="167" t="s">
        <v>3529</v>
      </c>
      <c r="U3805" s="169" t="s">
        <v>3530</v>
      </c>
      <c r="V3805" s="167" t="s">
        <v>5637</v>
      </c>
      <c r="W3805" s="167" t="s">
        <v>3796</v>
      </c>
      <c r="X3805" s="170" t="s">
        <v>157</v>
      </c>
      <c r="Y3805" s="171" t="s">
        <v>3304</v>
      </c>
      <c r="Z3805" s="167" t="s">
        <v>1202</v>
      </c>
      <c r="AA3805" s="176">
        <v>2500</v>
      </c>
      <c r="AB3805" s="167" t="s">
        <v>11254</v>
      </c>
      <c r="AC3805" s="176">
        <v>2500</v>
      </c>
      <c r="AD3805" s="167" t="s">
        <v>11254</v>
      </c>
      <c r="AE3805" s="176">
        <v>15350</v>
      </c>
    </row>
    <row r="3806" spans="1:31">
      <c r="A3806" s="178">
        <v>108320512530</v>
      </c>
      <c r="B3806" s="166">
        <v>46181</v>
      </c>
      <c r="C3806" s="167" t="s">
        <v>3524</v>
      </c>
      <c r="D3806" s="167" t="s">
        <v>3525</v>
      </c>
      <c r="E3806" s="167" t="s">
        <v>3526</v>
      </c>
      <c r="F3806" s="167" t="s">
        <v>3501</v>
      </c>
      <c r="G3806" s="167" t="s">
        <v>3502</v>
      </c>
      <c r="H3806" s="168">
        <v>46182</v>
      </c>
      <c r="I3806" s="167"/>
      <c r="J3806" s="169">
        <v>26122</v>
      </c>
      <c r="K3806" s="167" t="s">
        <v>55</v>
      </c>
      <c r="L3806" s="169">
        <v>2</v>
      </c>
      <c r="M3806" s="167" t="s">
        <v>3513</v>
      </c>
      <c r="N3806" s="169">
        <v>3.4</v>
      </c>
      <c r="O3806" s="167" t="s">
        <v>3505</v>
      </c>
      <c r="P3806" s="167"/>
      <c r="Q3806" s="167" t="s">
        <v>3527</v>
      </c>
      <c r="R3806" s="167" t="s">
        <v>3528</v>
      </c>
      <c r="S3806" s="169">
        <v>1</v>
      </c>
      <c r="T3806" s="167" t="s">
        <v>3529</v>
      </c>
      <c r="U3806" s="169" t="s">
        <v>3530</v>
      </c>
      <c r="V3806" s="167" t="s">
        <v>5637</v>
      </c>
      <c r="W3806" s="167" t="s">
        <v>3796</v>
      </c>
      <c r="X3806" s="170" t="s">
        <v>157</v>
      </c>
      <c r="Y3806" s="171" t="s">
        <v>3304</v>
      </c>
      <c r="Z3806" s="167" t="s">
        <v>1202</v>
      </c>
      <c r="AA3806" s="176">
        <v>5000</v>
      </c>
      <c r="AB3806" s="167" t="s">
        <v>11254</v>
      </c>
      <c r="AC3806" s="176">
        <v>5000</v>
      </c>
      <c r="AD3806" s="167" t="s">
        <v>11254</v>
      </c>
      <c r="AE3806" s="176">
        <v>30700</v>
      </c>
    </row>
    <row r="3807" spans="1:31">
      <c r="A3807" s="178">
        <v>108320531910</v>
      </c>
      <c r="B3807" s="166">
        <v>46181</v>
      </c>
      <c r="C3807" s="167" t="s">
        <v>3524</v>
      </c>
      <c r="D3807" s="167" t="s">
        <v>3525</v>
      </c>
      <c r="E3807" s="167" t="s">
        <v>3526</v>
      </c>
      <c r="F3807" s="167" t="s">
        <v>3501</v>
      </c>
      <c r="G3807" s="167" t="s">
        <v>3502</v>
      </c>
      <c r="H3807" s="168">
        <v>46182</v>
      </c>
      <c r="I3807" s="167"/>
      <c r="J3807" s="169">
        <v>26122</v>
      </c>
      <c r="K3807" s="167" t="s">
        <v>55</v>
      </c>
      <c r="L3807" s="169">
        <v>1</v>
      </c>
      <c r="M3807" s="167" t="s">
        <v>3513</v>
      </c>
      <c r="N3807" s="169">
        <v>0.3</v>
      </c>
      <c r="O3807" s="167" t="s">
        <v>3505</v>
      </c>
      <c r="P3807" s="167"/>
      <c r="Q3807" s="167" t="s">
        <v>3527</v>
      </c>
      <c r="R3807" s="167" t="s">
        <v>3528</v>
      </c>
      <c r="S3807" s="169">
        <v>1</v>
      </c>
      <c r="T3807" s="167" t="s">
        <v>3560</v>
      </c>
      <c r="U3807" s="169" t="s">
        <v>3561</v>
      </c>
      <c r="V3807" s="167" t="s">
        <v>8096</v>
      </c>
      <c r="W3807" s="167" t="s">
        <v>7770</v>
      </c>
      <c r="X3807" s="170" t="s">
        <v>165</v>
      </c>
      <c r="Y3807" s="171" t="s">
        <v>382</v>
      </c>
      <c r="Z3807" s="167" t="s">
        <v>1205</v>
      </c>
      <c r="AA3807" s="176">
        <v>5500</v>
      </c>
      <c r="AB3807" s="167" t="s">
        <v>11254</v>
      </c>
      <c r="AC3807" s="176">
        <v>5500</v>
      </c>
      <c r="AD3807" s="167" t="s">
        <v>11254</v>
      </c>
      <c r="AE3807" s="176">
        <v>56.1</v>
      </c>
    </row>
    <row r="3808" spans="1:31">
      <c r="A3808" s="178">
        <v>108320549520</v>
      </c>
      <c r="B3808" s="166">
        <v>46181</v>
      </c>
      <c r="C3808" s="167" t="s">
        <v>3524</v>
      </c>
      <c r="D3808" s="167" t="s">
        <v>3525</v>
      </c>
      <c r="E3808" s="167" t="s">
        <v>3526</v>
      </c>
      <c r="F3808" s="167" t="s">
        <v>3501</v>
      </c>
      <c r="G3808" s="167" t="s">
        <v>3502</v>
      </c>
      <c r="H3808" s="168">
        <v>46182</v>
      </c>
      <c r="I3808" s="167"/>
      <c r="J3808" s="169">
        <v>26122</v>
      </c>
      <c r="K3808" s="167" t="s">
        <v>55</v>
      </c>
      <c r="L3808" s="169">
        <v>2</v>
      </c>
      <c r="M3808" s="167" t="s">
        <v>3504</v>
      </c>
      <c r="N3808" s="169">
        <v>438.1</v>
      </c>
      <c r="O3808" s="167" t="s">
        <v>3505</v>
      </c>
      <c r="P3808" s="167"/>
      <c r="Q3808" s="167" t="s">
        <v>3514</v>
      </c>
      <c r="R3808" s="167" t="s">
        <v>3528</v>
      </c>
      <c r="S3808" s="169">
        <v>50</v>
      </c>
      <c r="T3808" s="167" t="s">
        <v>3560</v>
      </c>
      <c r="U3808" s="169" t="s">
        <v>3561</v>
      </c>
      <c r="V3808" s="167" t="s">
        <v>8097</v>
      </c>
      <c r="W3808" s="167" t="s">
        <v>7716</v>
      </c>
      <c r="X3808" s="170" t="s">
        <v>3533</v>
      </c>
      <c r="Y3808" s="171" t="s">
        <v>3305</v>
      </c>
      <c r="Z3808" s="167" t="s">
        <v>1207</v>
      </c>
      <c r="AA3808" s="176">
        <v>1000</v>
      </c>
      <c r="AB3808" s="167" t="s">
        <v>11254</v>
      </c>
      <c r="AC3808" s="176">
        <v>1000</v>
      </c>
      <c r="AD3808" s="167" t="s">
        <v>11254</v>
      </c>
      <c r="AE3808" s="176">
        <v>2660</v>
      </c>
    </row>
    <row r="3809" spans="1:31">
      <c r="A3809" s="178">
        <v>108320549520</v>
      </c>
      <c r="B3809" s="166">
        <v>46181</v>
      </c>
      <c r="C3809" s="167" t="s">
        <v>3524</v>
      </c>
      <c r="D3809" s="167" t="s">
        <v>3525</v>
      </c>
      <c r="E3809" s="167" t="s">
        <v>3526</v>
      </c>
      <c r="F3809" s="167" t="s">
        <v>3501</v>
      </c>
      <c r="G3809" s="167" t="s">
        <v>3502</v>
      </c>
      <c r="H3809" s="168">
        <v>46182</v>
      </c>
      <c r="I3809" s="167"/>
      <c r="J3809" s="169">
        <v>26122</v>
      </c>
      <c r="K3809" s="167" t="s">
        <v>55</v>
      </c>
      <c r="L3809" s="169">
        <v>2</v>
      </c>
      <c r="M3809" s="167" t="s">
        <v>3504</v>
      </c>
      <c r="N3809" s="169">
        <v>438.1</v>
      </c>
      <c r="O3809" s="167" t="s">
        <v>3505</v>
      </c>
      <c r="P3809" s="167"/>
      <c r="Q3809" s="167" t="s">
        <v>3514</v>
      </c>
      <c r="R3809" s="167" t="s">
        <v>3528</v>
      </c>
      <c r="S3809" s="169">
        <v>49</v>
      </c>
      <c r="T3809" s="167" t="s">
        <v>3535</v>
      </c>
      <c r="U3809" s="169" t="s">
        <v>3536</v>
      </c>
      <c r="V3809" s="167" t="s">
        <v>8098</v>
      </c>
      <c r="W3809" s="167" t="s">
        <v>8099</v>
      </c>
      <c r="X3809" s="170" t="s">
        <v>3533</v>
      </c>
      <c r="Y3809" s="171" t="s">
        <v>3305</v>
      </c>
      <c r="Z3809" s="167" t="s">
        <v>1207</v>
      </c>
      <c r="AA3809" s="176">
        <v>10000</v>
      </c>
      <c r="AB3809" s="167" t="s">
        <v>11254</v>
      </c>
      <c r="AC3809" s="176">
        <v>10000</v>
      </c>
      <c r="AD3809" s="167" t="s">
        <v>11254</v>
      </c>
      <c r="AE3809" s="176">
        <v>24</v>
      </c>
    </row>
    <row r="3810" spans="1:31">
      <c r="A3810" s="178">
        <v>108320549520</v>
      </c>
      <c r="B3810" s="166">
        <v>46181</v>
      </c>
      <c r="C3810" s="167" t="s">
        <v>3524</v>
      </c>
      <c r="D3810" s="167" t="s">
        <v>3525</v>
      </c>
      <c r="E3810" s="167" t="s">
        <v>3526</v>
      </c>
      <c r="F3810" s="167" t="s">
        <v>3501</v>
      </c>
      <c r="G3810" s="167" t="s">
        <v>3502</v>
      </c>
      <c r="H3810" s="168">
        <v>46182</v>
      </c>
      <c r="I3810" s="167"/>
      <c r="J3810" s="169">
        <v>26122</v>
      </c>
      <c r="K3810" s="167" t="s">
        <v>55</v>
      </c>
      <c r="L3810" s="169">
        <v>2</v>
      </c>
      <c r="M3810" s="167" t="s">
        <v>3504</v>
      </c>
      <c r="N3810" s="169">
        <v>438.1</v>
      </c>
      <c r="O3810" s="167" t="s">
        <v>3505</v>
      </c>
      <c r="P3810" s="167"/>
      <c r="Q3810" s="167" t="s">
        <v>3514</v>
      </c>
      <c r="R3810" s="167" t="s">
        <v>3528</v>
      </c>
      <c r="S3810" s="169">
        <v>48</v>
      </c>
      <c r="T3810" s="167" t="s">
        <v>3535</v>
      </c>
      <c r="U3810" s="169" t="s">
        <v>3536</v>
      </c>
      <c r="V3810" s="167" t="s">
        <v>8100</v>
      </c>
      <c r="W3810" s="167" t="s">
        <v>6350</v>
      </c>
      <c r="X3810" s="170" t="s">
        <v>3533</v>
      </c>
      <c r="Y3810" s="171" t="s">
        <v>3305</v>
      </c>
      <c r="Z3810" s="167" t="s">
        <v>1207</v>
      </c>
      <c r="AA3810" s="176">
        <v>200000</v>
      </c>
      <c r="AB3810" s="167" t="s">
        <v>11254</v>
      </c>
      <c r="AC3810" s="176">
        <v>200000</v>
      </c>
      <c r="AD3810" s="167" t="s">
        <v>11254</v>
      </c>
      <c r="AE3810" s="176">
        <v>450</v>
      </c>
    </row>
    <row r="3811" spans="1:31">
      <c r="A3811" s="178">
        <v>108320549520</v>
      </c>
      <c r="B3811" s="166">
        <v>46181</v>
      </c>
      <c r="C3811" s="167" t="s">
        <v>3524</v>
      </c>
      <c r="D3811" s="167" t="s">
        <v>3525</v>
      </c>
      <c r="E3811" s="167" t="s">
        <v>3526</v>
      </c>
      <c r="F3811" s="167" t="s">
        <v>3501</v>
      </c>
      <c r="G3811" s="167" t="s">
        <v>3502</v>
      </c>
      <c r="H3811" s="168">
        <v>46182</v>
      </c>
      <c r="I3811" s="167"/>
      <c r="J3811" s="169">
        <v>26122</v>
      </c>
      <c r="K3811" s="167" t="s">
        <v>55</v>
      </c>
      <c r="L3811" s="169">
        <v>2</v>
      </c>
      <c r="M3811" s="167" t="s">
        <v>3504</v>
      </c>
      <c r="N3811" s="169">
        <v>438.1</v>
      </c>
      <c r="O3811" s="167" t="s">
        <v>3505</v>
      </c>
      <c r="P3811" s="167"/>
      <c r="Q3811" s="167" t="s">
        <v>3514</v>
      </c>
      <c r="R3811" s="167" t="s">
        <v>3528</v>
      </c>
      <c r="S3811" s="169">
        <v>47</v>
      </c>
      <c r="T3811" s="167" t="s">
        <v>3535</v>
      </c>
      <c r="U3811" s="169" t="s">
        <v>3536</v>
      </c>
      <c r="V3811" s="167" t="s">
        <v>8101</v>
      </c>
      <c r="W3811" s="167" t="s">
        <v>6949</v>
      </c>
      <c r="X3811" s="170" t="s">
        <v>3533</v>
      </c>
      <c r="Y3811" s="171" t="s">
        <v>3305</v>
      </c>
      <c r="Z3811" s="167" t="s">
        <v>1207</v>
      </c>
      <c r="AA3811" s="176">
        <v>30000</v>
      </c>
      <c r="AB3811" s="167" t="s">
        <v>11254</v>
      </c>
      <c r="AC3811" s="176">
        <v>30000</v>
      </c>
      <c r="AD3811" s="167" t="s">
        <v>11254</v>
      </c>
      <c r="AE3811" s="176">
        <v>69</v>
      </c>
    </row>
    <row r="3812" spans="1:31">
      <c r="A3812" s="178">
        <v>108320549520</v>
      </c>
      <c r="B3812" s="166">
        <v>46181</v>
      </c>
      <c r="C3812" s="167" t="s">
        <v>3524</v>
      </c>
      <c r="D3812" s="167" t="s">
        <v>3525</v>
      </c>
      <c r="E3812" s="167" t="s">
        <v>3526</v>
      </c>
      <c r="F3812" s="167" t="s">
        <v>3501</v>
      </c>
      <c r="G3812" s="167" t="s">
        <v>3502</v>
      </c>
      <c r="H3812" s="168">
        <v>46182</v>
      </c>
      <c r="I3812" s="167"/>
      <c r="J3812" s="169">
        <v>26122</v>
      </c>
      <c r="K3812" s="167" t="s">
        <v>55</v>
      </c>
      <c r="L3812" s="169">
        <v>2</v>
      </c>
      <c r="M3812" s="167" t="s">
        <v>3504</v>
      </c>
      <c r="N3812" s="169">
        <v>438.1</v>
      </c>
      <c r="O3812" s="167" t="s">
        <v>3505</v>
      </c>
      <c r="P3812" s="167"/>
      <c r="Q3812" s="167" t="s">
        <v>3514</v>
      </c>
      <c r="R3812" s="167" t="s">
        <v>3528</v>
      </c>
      <c r="S3812" s="169">
        <v>46</v>
      </c>
      <c r="T3812" s="167" t="s">
        <v>3560</v>
      </c>
      <c r="U3812" s="169" t="s">
        <v>3561</v>
      </c>
      <c r="V3812" s="167" t="s">
        <v>8102</v>
      </c>
      <c r="W3812" s="167" t="s">
        <v>4059</v>
      </c>
      <c r="X3812" s="170" t="s">
        <v>3533</v>
      </c>
      <c r="Y3812" s="171" t="s">
        <v>3305</v>
      </c>
      <c r="Z3812" s="167" t="s">
        <v>1207</v>
      </c>
      <c r="AA3812" s="176">
        <v>58000</v>
      </c>
      <c r="AB3812" s="167" t="s">
        <v>11254</v>
      </c>
      <c r="AC3812" s="176">
        <v>58000</v>
      </c>
      <c r="AD3812" s="167" t="s">
        <v>11254</v>
      </c>
      <c r="AE3812" s="176">
        <v>11965.4</v>
      </c>
    </row>
    <row r="3813" spans="1:31">
      <c r="A3813" s="178">
        <v>108320549520</v>
      </c>
      <c r="B3813" s="166">
        <v>46181</v>
      </c>
      <c r="C3813" s="167" t="s">
        <v>3524</v>
      </c>
      <c r="D3813" s="167" t="s">
        <v>3525</v>
      </c>
      <c r="E3813" s="167" t="s">
        <v>3526</v>
      </c>
      <c r="F3813" s="167" t="s">
        <v>3501</v>
      </c>
      <c r="G3813" s="167" t="s">
        <v>3502</v>
      </c>
      <c r="H3813" s="168">
        <v>46182</v>
      </c>
      <c r="I3813" s="167"/>
      <c r="J3813" s="169">
        <v>26122</v>
      </c>
      <c r="K3813" s="167" t="s">
        <v>55</v>
      </c>
      <c r="L3813" s="169">
        <v>2</v>
      </c>
      <c r="M3813" s="167" t="s">
        <v>3504</v>
      </c>
      <c r="N3813" s="169">
        <v>438.1</v>
      </c>
      <c r="O3813" s="167" t="s">
        <v>3505</v>
      </c>
      <c r="P3813" s="167"/>
      <c r="Q3813" s="167" t="s">
        <v>3514</v>
      </c>
      <c r="R3813" s="167" t="s">
        <v>3528</v>
      </c>
      <c r="S3813" s="169">
        <v>45</v>
      </c>
      <c r="T3813" s="167" t="s">
        <v>3529</v>
      </c>
      <c r="U3813" s="169" t="s">
        <v>3530</v>
      </c>
      <c r="V3813" s="167" t="s">
        <v>8103</v>
      </c>
      <c r="W3813" s="167" t="s">
        <v>7668</v>
      </c>
      <c r="X3813" s="170" t="s">
        <v>3533</v>
      </c>
      <c r="Y3813" s="171" t="s">
        <v>3305</v>
      </c>
      <c r="Z3813" s="167" t="s">
        <v>1207</v>
      </c>
      <c r="AA3813" s="176">
        <v>4000</v>
      </c>
      <c r="AB3813" s="167" t="s">
        <v>11254</v>
      </c>
      <c r="AC3813" s="176">
        <v>4000</v>
      </c>
      <c r="AD3813" s="167" t="s">
        <v>11254</v>
      </c>
      <c r="AE3813" s="176">
        <v>2052</v>
      </c>
    </row>
    <row r="3814" spans="1:31">
      <c r="A3814" s="178">
        <v>108320549520</v>
      </c>
      <c r="B3814" s="166">
        <v>46181</v>
      </c>
      <c r="C3814" s="167" t="s">
        <v>3524</v>
      </c>
      <c r="D3814" s="167" t="s">
        <v>3525</v>
      </c>
      <c r="E3814" s="167" t="s">
        <v>3526</v>
      </c>
      <c r="F3814" s="167" t="s">
        <v>3501</v>
      </c>
      <c r="G3814" s="167" t="s">
        <v>3502</v>
      </c>
      <c r="H3814" s="168">
        <v>46182</v>
      </c>
      <c r="I3814" s="167"/>
      <c r="J3814" s="169">
        <v>26122</v>
      </c>
      <c r="K3814" s="167" t="s">
        <v>55</v>
      </c>
      <c r="L3814" s="169">
        <v>2</v>
      </c>
      <c r="M3814" s="167" t="s">
        <v>3504</v>
      </c>
      <c r="N3814" s="169">
        <v>438.1</v>
      </c>
      <c r="O3814" s="167" t="s">
        <v>3505</v>
      </c>
      <c r="P3814" s="167"/>
      <c r="Q3814" s="167" t="s">
        <v>3514</v>
      </c>
      <c r="R3814" s="167" t="s">
        <v>3528</v>
      </c>
      <c r="S3814" s="169">
        <v>44</v>
      </c>
      <c r="T3814" s="167" t="s">
        <v>3560</v>
      </c>
      <c r="U3814" s="169" t="s">
        <v>3561</v>
      </c>
      <c r="V3814" s="167" t="s">
        <v>8104</v>
      </c>
      <c r="W3814" s="167" t="s">
        <v>4327</v>
      </c>
      <c r="X3814" s="170" t="s">
        <v>157</v>
      </c>
      <c r="Y3814" s="171" t="s">
        <v>3305</v>
      </c>
      <c r="Z3814" s="167" t="s">
        <v>1207</v>
      </c>
      <c r="AA3814" s="176">
        <v>6000</v>
      </c>
      <c r="AB3814" s="167" t="s">
        <v>11254</v>
      </c>
      <c r="AC3814" s="176">
        <v>6000</v>
      </c>
      <c r="AD3814" s="167" t="s">
        <v>11254</v>
      </c>
      <c r="AE3814" s="176">
        <v>1359.6</v>
      </c>
    </row>
    <row r="3815" spans="1:31">
      <c r="A3815" s="178">
        <v>108320549520</v>
      </c>
      <c r="B3815" s="166">
        <v>46181</v>
      </c>
      <c r="C3815" s="167" t="s">
        <v>3524</v>
      </c>
      <c r="D3815" s="167" t="s">
        <v>3525</v>
      </c>
      <c r="E3815" s="167" t="s">
        <v>3526</v>
      </c>
      <c r="F3815" s="167" t="s">
        <v>3501</v>
      </c>
      <c r="G3815" s="167" t="s">
        <v>3502</v>
      </c>
      <c r="H3815" s="168">
        <v>46182</v>
      </c>
      <c r="I3815" s="167"/>
      <c r="J3815" s="169">
        <v>26122</v>
      </c>
      <c r="K3815" s="167" t="s">
        <v>55</v>
      </c>
      <c r="L3815" s="169">
        <v>2</v>
      </c>
      <c r="M3815" s="167" t="s">
        <v>3504</v>
      </c>
      <c r="N3815" s="169">
        <v>438.1</v>
      </c>
      <c r="O3815" s="167" t="s">
        <v>3505</v>
      </c>
      <c r="P3815" s="167"/>
      <c r="Q3815" s="167" t="s">
        <v>3514</v>
      </c>
      <c r="R3815" s="167" t="s">
        <v>3528</v>
      </c>
      <c r="S3815" s="169">
        <v>43</v>
      </c>
      <c r="T3815" s="167" t="s">
        <v>3529</v>
      </c>
      <c r="U3815" s="169" t="s">
        <v>3530</v>
      </c>
      <c r="V3815" s="167" t="s">
        <v>8105</v>
      </c>
      <c r="W3815" s="167" t="s">
        <v>4982</v>
      </c>
      <c r="X3815" s="170" t="s">
        <v>3533</v>
      </c>
      <c r="Y3815" s="171" t="s">
        <v>3305</v>
      </c>
      <c r="Z3815" s="167" t="s">
        <v>1207</v>
      </c>
      <c r="AA3815" s="176">
        <v>470</v>
      </c>
      <c r="AB3815" s="167" t="s">
        <v>11254</v>
      </c>
      <c r="AC3815" s="176">
        <v>470</v>
      </c>
      <c r="AD3815" s="167" t="s">
        <v>11254</v>
      </c>
      <c r="AE3815" s="176">
        <v>1194.9749999999999</v>
      </c>
    </row>
    <row r="3816" spans="1:31">
      <c r="A3816" s="178">
        <v>108320549520</v>
      </c>
      <c r="B3816" s="166">
        <v>46181</v>
      </c>
      <c r="C3816" s="167" t="s">
        <v>3524</v>
      </c>
      <c r="D3816" s="167" t="s">
        <v>3525</v>
      </c>
      <c r="E3816" s="167" t="s">
        <v>3526</v>
      </c>
      <c r="F3816" s="167" t="s">
        <v>3501</v>
      </c>
      <c r="G3816" s="167" t="s">
        <v>3502</v>
      </c>
      <c r="H3816" s="168">
        <v>46182</v>
      </c>
      <c r="I3816" s="167"/>
      <c r="J3816" s="169">
        <v>26122</v>
      </c>
      <c r="K3816" s="167" t="s">
        <v>55</v>
      </c>
      <c r="L3816" s="169">
        <v>2</v>
      </c>
      <c r="M3816" s="167" t="s">
        <v>3504</v>
      </c>
      <c r="N3816" s="169">
        <v>438.1</v>
      </c>
      <c r="O3816" s="167" t="s">
        <v>3505</v>
      </c>
      <c r="P3816" s="167"/>
      <c r="Q3816" s="167" t="s">
        <v>3514</v>
      </c>
      <c r="R3816" s="167" t="s">
        <v>3528</v>
      </c>
      <c r="S3816" s="169">
        <v>42</v>
      </c>
      <c r="T3816" s="167" t="s">
        <v>3529</v>
      </c>
      <c r="U3816" s="169" t="s">
        <v>3530</v>
      </c>
      <c r="V3816" s="167" t="s">
        <v>8106</v>
      </c>
      <c r="W3816" s="167" t="s">
        <v>3688</v>
      </c>
      <c r="X3816" s="170" t="s">
        <v>3533</v>
      </c>
      <c r="Y3816" s="171" t="s">
        <v>3305</v>
      </c>
      <c r="Z3816" s="167" t="s">
        <v>1207</v>
      </c>
      <c r="AA3816" s="176">
        <v>5000</v>
      </c>
      <c r="AB3816" s="167" t="s">
        <v>11254</v>
      </c>
      <c r="AC3816" s="176">
        <v>5000</v>
      </c>
      <c r="AD3816" s="167" t="s">
        <v>11254</v>
      </c>
      <c r="AE3816" s="176">
        <v>1229</v>
      </c>
    </row>
    <row r="3817" spans="1:31">
      <c r="A3817" s="178">
        <v>108320549520</v>
      </c>
      <c r="B3817" s="166">
        <v>46181</v>
      </c>
      <c r="C3817" s="167" t="s">
        <v>3524</v>
      </c>
      <c r="D3817" s="167" t="s">
        <v>3525</v>
      </c>
      <c r="E3817" s="167" t="s">
        <v>3526</v>
      </c>
      <c r="F3817" s="167" t="s">
        <v>3501</v>
      </c>
      <c r="G3817" s="167" t="s">
        <v>3502</v>
      </c>
      <c r="H3817" s="168">
        <v>46182</v>
      </c>
      <c r="I3817" s="167"/>
      <c r="J3817" s="169">
        <v>26122</v>
      </c>
      <c r="K3817" s="167" t="s">
        <v>55</v>
      </c>
      <c r="L3817" s="169">
        <v>2</v>
      </c>
      <c r="M3817" s="167" t="s">
        <v>3504</v>
      </c>
      <c r="N3817" s="169">
        <v>438.1</v>
      </c>
      <c r="O3817" s="167" t="s">
        <v>3505</v>
      </c>
      <c r="P3817" s="167"/>
      <c r="Q3817" s="167" t="s">
        <v>3514</v>
      </c>
      <c r="R3817" s="167" t="s">
        <v>3528</v>
      </c>
      <c r="S3817" s="169">
        <v>41</v>
      </c>
      <c r="T3817" s="167" t="s">
        <v>3529</v>
      </c>
      <c r="U3817" s="169" t="s">
        <v>3530</v>
      </c>
      <c r="V3817" s="167" t="s">
        <v>8107</v>
      </c>
      <c r="W3817" s="167" t="s">
        <v>8108</v>
      </c>
      <c r="X3817" s="170" t="s">
        <v>3533</v>
      </c>
      <c r="Y3817" s="171" t="s">
        <v>3305</v>
      </c>
      <c r="Z3817" s="167" t="s">
        <v>1207</v>
      </c>
      <c r="AA3817" s="176">
        <v>2500</v>
      </c>
      <c r="AB3817" s="167" t="s">
        <v>11254</v>
      </c>
      <c r="AC3817" s="176">
        <v>2500</v>
      </c>
      <c r="AD3817" s="167" t="s">
        <v>11254</v>
      </c>
      <c r="AE3817" s="176">
        <v>2663.75</v>
      </c>
    </row>
    <row r="3818" spans="1:31">
      <c r="A3818" s="178">
        <v>108320549520</v>
      </c>
      <c r="B3818" s="166">
        <v>46181</v>
      </c>
      <c r="C3818" s="167" t="s">
        <v>3524</v>
      </c>
      <c r="D3818" s="167" t="s">
        <v>3525</v>
      </c>
      <c r="E3818" s="167" t="s">
        <v>3526</v>
      </c>
      <c r="F3818" s="167" t="s">
        <v>3501</v>
      </c>
      <c r="G3818" s="167" t="s">
        <v>3502</v>
      </c>
      <c r="H3818" s="168">
        <v>46182</v>
      </c>
      <c r="I3818" s="167"/>
      <c r="J3818" s="169">
        <v>26122</v>
      </c>
      <c r="K3818" s="167" t="s">
        <v>55</v>
      </c>
      <c r="L3818" s="169">
        <v>2</v>
      </c>
      <c r="M3818" s="167" t="s">
        <v>3504</v>
      </c>
      <c r="N3818" s="169">
        <v>438.1</v>
      </c>
      <c r="O3818" s="167" t="s">
        <v>3505</v>
      </c>
      <c r="P3818" s="167"/>
      <c r="Q3818" s="167" t="s">
        <v>3514</v>
      </c>
      <c r="R3818" s="167" t="s">
        <v>3528</v>
      </c>
      <c r="S3818" s="169">
        <v>40</v>
      </c>
      <c r="T3818" s="167" t="s">
        <v>3535</v>
      </c>
      <c r="U3818" s="169" t="s">
        <v>3536</v>
      </c>
      <c r="V3818" s="167" t="s">
        <v>8109</v>
      </c>
      <c r="W3818" s="167" t="s">
        <v>4558</v>
      </c>
      <c r="X3818" s="170" t="s">
        <v>160</v>
      </c>
      <c r="Y3818" s="171" t="s">
        <v>3305</v>
      </c>
      <c r="Z3818" s="167" t="s">
        <v>1207</v>
      </c>
      <c r="AA3818" s="176">
        <v>20000</v>
      </c>
      <c r="AB3818" s="167" t="s">
        <v>11254</v>
      </c>
      <c r="AC3818" s="176">
        <v>20000</v>
      </c>
      <c r="AD3818" s="167" t="s">
        <v>11254</v>
      </c>
      <c r="AE3818" s="176">
        <v>4</v>
      </c>
    </row>
    <row r="3819" spans="1:31">
      <c r="A3819" s="178">
        <v>108320549520</v>
      </c>
      <c r="B3819" s="166">
        <v>46181</v>
      </c>
      <c r="C3819" s="167" t="s">
        <v>3524</v>
      </c>
      <c r="D3819" s="167" t="s">
        <v>3525</v>
      </c>
      <c r="E3819" s="167" t="s">
        <v>3526</v>
      </c>
      <c r="F3819" s="167" t="s">
        <v>3501</v>
      </c>
      <c r="G3819" s="167" t="s">
        <v>3502</v>
      </c>
      <c r="H3819" s="168">
        <v>46182</v>
      </c>
      <c r="I3819" s="167"/>
      <c r="J3819" s="169">
        <v>26122</v>
      </c>
      <c r="K3819" s="167" t="s">
        <v>55</v>
      </c>
      <c r="L3819" s="169">
        <v>2</v>
      </c>
      <c r="M3819" s="167" t="s">
        <v>3504</v>
      </c>
      <c r="N3819" s="169">
        <v>438.1</v>
      </c>
      <c r="O3819" s="167" t="s">
        <v>3505</v>
      </c>
      <c r="P3819" s="167"/>
      <c r="Q3819" s="167" t="s">
        <v>3514</v>
      </c>
      <c r="R3819" s="167" t="s">
        <v>3528</v>
      </c>
      <c r="S3819" s="169">
        <v>39</v>
      </c>
      <c r="T3819" s="167" t="s">
        <v>3529</v>
      </c>
      <c r="U3819" s="169" t="s">
        <v>3530</v>
      </c>
      <c r="V3819" s="167" t="s">
        <v>8110</v>
      </c>
      <c r="W3819" s="167" t="s">
        <v>6996</v>
      </c>
      <c r="X3819" s="170" t="s">
        <v>3533</v>
      </c>
      <c r="Y3819" s="171" t="s">
        <v>3305</v>
      </c>
      <c r="Z3819" s="167" t="s">
        <v>1207</v>
      </c>
      <c r="AA3819" s="176">
        <v>1000</v>
      </c>
      <c r="AB3819" s="167" t="s">
        <v>11254</v>
      </c>
      <c r="AC3819" s="176">
        <v>1000</v>
      </c>
      <c r="AD3819" s="167" t="s">
        <v>11254</v>
      </c>
      <c r="AE3819" s="176">
        <v>14401</v>
      </c>
    </row>
    <row r="3820" spans="1:31">
      <c r="A3820" s="178">
        <v>108320549520</v>
      </c>
      <c r="B3820" s="166">
        <v>46181</v>
      </c>
      <c r="C3820" s="167" t="s">
        <v>3524</v>
      </c>
      <c r="D3820" s="167" t="s">
        <v>3525</v>
      </c>
      <c r="E3820" s="167" t="s">
        <v>3526</v>
      </c>
      <c r="F3820" s="167" t="s">
        <v>3501</v>
      </c>
      <c r="G3820" s="167" t="s">
        <v>3502</v>
      </c>
      <c r="H3820" s="168">
        <v>46182</v>
      </c>
      <c r="I3820" s="167"/>
      <c r="J3820" s="169">
        <v>26122</v>
      </c>
      <c r="K3820" s="167" t="s">
        <v>55</v>
      </c>
      <c r="L3820" s="169">
        <v>2</v>
      </c>
      <c r="M3820" s="167" t="s">
        <v>3504</v>
      </c>
      <c r="N3820" s="169">
        <v>438.1</v>
      </c>
      <c r="O3820" s="167" t="s">
        <v>3505</v>
      </c>
      <c r="P3820" s="167"/>
      <c r="Q3820" s="167" t="s">
        <v>3514</v>
      </c>
      <c r="R3820" s="167" t="s">
        <v>3528</v>
      </c>
      <c r="S3820" s="169">
        <v>38</v>
      </c>
      <c r="T3820" s="167" t="s">
        <v>3529</v>
      </c>
      <c r="U3820" s="169" t="s">
        <v>3530</v>
      </c>
      <c r="V3820" s="167" t="s">
        <v>8107</v>
      </c>
      <c r="W3820" s="167" t="s">
        <v>8108</v>
      </c>
      <c r="X3820" s="170" t="s">
        <v>3533</v>
      </c>
      <c r="Y3820" s="171" t="s">
        <v>3305</v>
      </c>
      <c r="Z3820" s="167" t="s">
        <v>1207</v>
      </c>
      <c r="AA3820" s="176">
        <v>2500</v>
      </c>
      <c r="AB3820" s="167" t="s">
        <v>11254</v>
      </c>
      <c r="AC3820" s="176">
        <v>2500</v>
      </c>
      <c r="AD3820" s="167" t="s">
        <v>11254</v>
      </c>
      <c r="AE3820" s="176">
        <v>2663.75</v>
      </c>
    </row>
    <row r="3821" spans="1:31">
      <c r="A3821" s="178">
        <v>108320549520</v>
      </c>
      <c r="B3821" s="166">
        <v>46181</v>
      </c>
      <c r="C3821" s="167" t="s">
        <v>3524</v>
      </c>
      <c r="D3821" s="167" t="s">
        <v>3525</v>
      </c>
      <c r="E3821" s="167" t="s">
        <v>3526</v>
      </c>
      <c r="F3821" s="167" t="s">
        <v>3501</v>
      </c>
      <c r="G3821" s="167" t="s">
        <v>3502</v>
      </c>
      <c r="H3821" s="168">
        <v>46182</v>
      </c>
      <c r="I3821" s="167"/>
      <c r="J3821" s="169">
        <v>26122</v>
      </c>
      <c r="K3821" s="167" t="s">
        <v>55</v>
      </c>
      <c r="L3821" s="169">
        <v>2</v>
      </c>
      <c r="M3821" s="167" t="s">
        <v>3504</v>
      </c>
      <c r="N3821" s="169">
        <v>438.1</v>
      </c>
      <c r="O3821" s="167" t="s">
        <v>3505</v>
      </c>
      <c r="P3821" s="167"/>
      <c r="Q3821" s="167" t="s">
        <v>3514</v>
      </c>
      <c r="R3821" s="167" t="s">
        <v>3528</v>
      </c>
      <c r="S3821" s="169">
        <v>37</v>
      </c>
      <c r="T3821" s="167" t="s">
        <v>3529</v>
      </c>
      <c r="U3821" s="169" t="s">
        <v>3530</v>
      </c>
      <c r="V3821" s="167" t="s">
        <v>8111</v>
      </c>
      <c r="W3821" s="167" t="s">
        <v>6994</v>
      </c>
      <c r="X3821" s="170" t="s">
        <v>3533</v>
      </c>
      <c r="Y3821" s="171" t="s">
        <v>3305</v>
      </c>
      <c r="Z3821" s="167" t="s">
        <v>1207</v>
      </c>
      <c r="AA3821" s="176">
        <v>8800</v>
      </c>
      <c r="AB3821" s="167" t="s">
        <v>11254</v>
      </c>
      <c r="AC3821" s="176">
        <v>8800</v>
      </c>
      <c r="AD3821" s="167" t="s">
        <v>11254</v>
      </c>
      <c r="AE3821" s="176">
        <v>31231.376</v>
      </c>
    </row>
    <row r="3822" spans="1:31">
      <c r="A3822" s="178">
        <v>108320549520</v>
      </c>
      <c r="B3822" s="166">
        <v>46181</v>
      </c>
      <c r="C3822" s="167" t="s">
        <v>3524</v>
      </c>
      <c r="D3822" s="167" t="s">
        <v>3525</v>
      </c>
      <c r="E3822" s="167" t="s">
        <v>3526</v>
      </c>
      <c r="F3822" s="167" t="s">
        <v>3501</v>
      </c>
      <c r="G3822" s="167" t="s">
        <v>3502</v>
      </c>
      <c r="H3822" s="168">
        <v>46182</v>
      </c>
      <c r="I3822" s="167"/>
      <c r="J3822" s="169">
        <v>26122</v>
      </c>
      <c r="K3822" s="167" t="s">
        <v>55</v>
      </c>
      <c r="L3822" s="169">
        <v>2</v>
      </c>
      <c r="M3822" s="167" t="s">
        <v>3504</v>
      </c>
      <c r="N3822" s="169">
        <v>438.1</v>
      </c>
      <c r="O3822" s="167" t="s">
        <v>3505</v>
      </c>
      <c r="P3822" s="167"/>
      <c r="Q3822" s="167" t="s">
        <v>3514</v>
      </c>
      <c r="R3822" s="167" t="s">
        <v>3528</v>
      </c>
      <c r="S3822" s="169">
        <v>36</v>
      </c>
      <c r="T3822" s="167" t="s">
        <v>3529</v>
      </c>
      <c r="U3822" s="169" t="s">
        <v>3530</v>
      </c>
      <c r="V3822" s="167" t="s">
        <v>8112</v>
      </c>
      <c r="W3822" s="167" t="s">
        <v>5226</v>
      </c>
      <c r="X3822" s="170" t="s">
        <v>3533</v>
      </c>
      <c r="Y3822" s="171" t="s">
        <v>3305</v>
      </c>
      <c r="Z3822" s="167" t="s">
        <v>1207</v>
      </c>
      <c r="AA3822" s="176">
        <v>1000</v>
      </c>
      <c r="AB3822" s="167" t="s">
        <v>11254</v>
      </c>
      <c r="AC3822" s="176">
        <v>1000</v>
      </c>
      <c r="AD3822" s="167" t="s">
        <v>11254</v>
      </c>
      <c r="AE3822" s="176">
        <v>4467.8999999999996</v>
      </c>
    </row>
    <row r="3823" spans="1:31">
      <c r="A3823" s="178">
        <v>108320549520</v>
      </c>
      <c r="B3823" s="166">
        <v>46181</v>
      </c>
      <c r="C3823" s="167" t="s">
        <v>3524</v>
      </c>
      <c r="D3823" s="167" t="s">
        <v>3525</v>
      </c>
      <c r="E3823" s="167" t="s">
        <v>3526</v>
      </c>
      <c r="F3823" s="167" t="s">
        <v>3501</v>
      </c>
      <c r="G3823" s="167" t="s">
        <v>3502</v>
      </c>
      <c r="H3823" s="168">
        <v>46182</v>
      </c>
      <c r="I3823" s="167"/>
      <c r="J3823" s="169">
        <v>26122</v>
      </c>
      <c r="K3823" s="167" t="s">
        <v>55</v>
      </c>
      <c r="L3823" s="169">
        <v>2</v>
      </c>
      <c r="M3823" s="167" t="s">
        <v>3504</v>
      </c>
      <c r="N3823" s="169">
        <v>438.1</v>
      </c>
      <c r="O3823" s="167" t="s">
        <v>3505</v>
      </c>
      <c r="P3823" s="167"/>
      <c r="Q3823" s="167" t="s">
        <v>3514</v>
      </c>
      <c r="R3823" s="167" t="s">
        <v>3528</v>
      </c>
      <c r="S3823" s="169">
        <v>35</v>
      </c>
      <c r="T3823" s="167" t="s">
        <v>3529</v>
      </c>
      <c r="U3823" s="169" t="s">
        <v>3530</v>
      </c>
      <c r="V3823" s="167" t="s">
        <v>8113</v>
      </c>
      <c r="W3823" s="167" t="s">
        <v>8114</v>
      </c>
      <c r="X3823" s="170" t="s">
        <v>3533</v>
      </c>
      <c r="Y3823" s="171" t="s">
        <v>3305</v>
      </c>
      <c r="Z3823" s="167" t="s">
        <v>1207</v>
      </c>
      <c r="AA3823" s="176">
        <v>3000</v>
      </c>
      <c r="AB3823" s="167" t="s">
        <v>11254</v>
      </c>
      <c r="AC3823" s="176">
        <v>3000</v>
      </c>
      <c r="AD3823" s="167" t="s">
        <v>11254</v>
      </c>
      <c r="AE3823" s="176">
        <v>13403.7</v>
      </c>
    </row>
    <row r="3824" spans="1:31">
      <c r="A3824" s="178">
        <v>108320549520</v>
      </c>
      <c r="B3824" s="166">
        <v>46181</v>
      </c>
      <c r="C3824" s="167" t="s">
        <v>3524</v>
      </c>
      <c r="D3824" s="167" t="s">
        <v>3525</v>
      </c>
      <c r="E3824" s="167" t="s">
        <v>3526</v>
      </c>
      <c r="F3824" s="167" t="s">
        <v>3501</v>
      </c>
      <c r="G3824" s="167" t="s">
        <v>3502</v>
      </c>
      <c r="H3824" s="168">
        <v>46182</v>
      </c>
      <c r="I3824" s="167"/>
      <c r="J3824" s="169">
        <v>26122</v>
      </c>
      <c r="K3824" s="167" t="s">
        <v>55</v>
      </c>
      <c r="L3824" s="169">
        <v>2</v>
      </c>
      <c r="M3824" s="167" t="s">
        <v>3504</v>
      </c>
      <c r="N3824" s="169">
        <v>438.1</v>
      </c>
      <c r="O3824" s="167" t="s">
        <v>3505</v>
      </c>
      <c r="P3824" s="167"/>
      <c r="Q3824" s="167" t="s">
        <v>3514</v>
      </c>
      <c r="R3824" s="167" t="s">
        <v>3528</v>
      </c>
      <c r="S3824" s="169">
        <v>34</v>
      </c>
      <c r="T3824" s="167" t="s">
        <v>3535</v>
      </c>
      <c r="U3824" s="169" t="s">
        <v>3536</v>
      </c>
      <c r="V3824" s="167" t="s">
        <v>8115</v>
      </c>
      <c r="W3824" s="167" t="s">
        <v>7639</v>
      </c>
      <c r="X3824" s="170" t="s">
        <v>3533</v>
      </c>
      <c r="Y3824" s="171" t="s">
        <v>3305</v>
      </c>
      <c r="Z3824" s="167" t="s">
        <v>1207</v>
      </c>
      <c r="AA3824" s="176">
        <v>10000</v>
      </c>
      <c r="AB3824" s="167" t="s">
        <v>11254</v>
      </c>
      <c r="AC3824" s="176">
        <v>10000</v>
      </c>
      <c r="AD3824" s="167" t="s">
        <v>11254</v>
      </c>
      <c r="AE3824" s="176">
        <v>24</v>
      </c>
    </row>
    <row r="3825" spans="1:31">
      <c r="A3825" s="178">
        <v>108320549520</v>
      </c>
      <c r="B3825" s="166">
        <v>46181</v>
      </c>
      <c r="C3825" s="167" t="s">
        <v>3524</v>
      </c>
      <c r="D3825" s="167" t="s">
        <v>3525</v>
      </c>
      <c r="E3825" s="167" t="s">
        <v>3526</v>
      </c>
      <c r="F3825" s="167" t="s">
        <v>3501</v>
      </c>
      <c r="G3825" s="167" t="s">
        <v>3502</v>
      </c>
      <c r="H3825" s="168">
        <v>46182</v>
      </c>
      <c r="I3825" s="167"/>
      <c r="J3825" s="169">
        <v>26122</v>
      </c>
      <c r="K3825" s="167" t="s">
        <v>55</v>
      </c>
      <c r="L3825" s="169">
        <v>2</v>
      </c>
      <c r="M3825" s="167" t="s">
        <v>3504</v>
      </c>
      <c r="N3825" s="169">
        <v>438.1</v>
      </c>
      <c r="O3825" s="167" t="s">
        <v>3505</v>
      </c>
      <c r="P3825" s="167"/>
      <c r="Q3825" s="167" t="s">
        <v>3514</v>
      </c>
      <c r="R3825" s="167" t="s">
        <v>3528</v>
      </c>
      <c r="S3825" s="169">
        <v>33</v>
      </c>
      <c r="T3825" s="167" t="s">
        <v>3540</v>
      </c>
      <c r="U3825" s="169" t="s">
        <v>3541</v>
      </c>
      <c r="V3825" s="167" t="s">
        <v>8116</v>
      </c>
      <c r="W3825" s="167" t="s">
        <v>8117</v>
      </c>
      <c r="X3825" s="170" t="s">
        <v>3533</v>
      </c>
      <c r="Y3825" s="171" t="s">
        <v>3305</v>
      </c>
      <c r="Z3825" s="167" t="s">
        <v>1207</v>
      </c>
      <c r="AA3825" s="176">
        <v>6000</v>
      </c>
      <c r="AB3825" s="167" t="s">
        <v>11254</v>
      </c>
      <c r="AC3825" s="176">
        <v>6000</v>
      </c>
      <c r="AD3825" s="167" t="s">
        <v>11254</v>
      </c>
      <c r="AE3825" s="176">
        <v>295.8</v>
      </c>
    </row>
    <row r="3826" spans="1:31">
      <c r="A3826" s="178">
        <v>108320549520</v>
      </c>
      <c r="B3826" s="166">
        <v>46181</v>
      </c>
      <c r="C3826" s="167" t="s">
        <v>3524</v>
      </c>
      <c r="D3826" s="167" t="s">
        <v>3525</v>
      </c>
      <c r="E3826" s="167" t="s">
        <v>3526</v>
      </c>
      <c r="F3826" s="167" t="s">
        <v>3501</v>
      </c>
      <c r="G3826" s="167" t="s">
        <v>3502</v>
      </c>
      <c r="H3826" s="168">
        <v>46182</v>
      </c>
      <c r="I3826" s="167"/>
      <c r="J3826" s="169">
        <v>26122</v>
      </c>
      <c r="K3826" s="167" t="s">
        <v>55</v>
      </c>
      <c r="L3826" s="169">
        <v>2</v>
      </c>
      <c r="M3826" s="167" t="s">
        <v>3504</v>
      </c>
      <c r="N3826" s="169">
        <v>438.1</v>
      </c>
      <c r="O3826" s="167" t="s">
        <v>3505</v>
      </c>
      <c r="P3826" s="167"/>
      <c r="Q3826" s="167" t="s">
        <v>3514</v>
      </c>
      <c r="R3826" s="167" t="s">
        <v>3528</v>
      </c>
      <c r="S3826" s="169">
        <v>32</v>
      </c>
      <c r="T3826" s="167" t="s">
        <v>3529</v>
      </c>
      <c r="U3826" s="169" t="s">
        <v>3530</v>
      </c>
      <c r="V3826" s="167" t="s">
        <v>8118</v>
      </c>
      <c r="W3826" s="167" t="s">
        <v>8119</v>
      </c>
      <c r="X3826" s="170" t="s">
        <v>3533</v>
      </c>
      <c r="Y3826" s="171" t="s">
        <v>3305</v>
      </c>
      <c r="Z3826" s="167" t="s">
        <v>1207</v>
      </c>
      <c r="AA3826" s="176">
        <v>2500</v>
      </c>
      <c r="AB3826" s="167" t="s">
        <v>11254</v>
      </c>
      <c r="AC3826" s="176">
        <v>2500</v>
      </c>
      <c r="AD3826" s="167" t="s">
        <v>11254</v>
      </c>
      <c r="AE3826" s="176">
        <v>1083.25</v>
      </c>
    </row>
    <row r="3827" spans="1:31">
      <c r="A3827" s="178">
        <v>108320549520</v>
      </c>
      <c r="B3827" s="166">
        <v>46181</v>
      </c>
      <c r="C3827" s="167" t="s">
        <v>3524</v>
      </c>
      <c r="D3827" s="167" t="s">
        <v>3525</v>
      </c>
      <c r="E3827" s="167" t="s">
        <v>3526</v>
      </c>
      <c r="F3827" s="167" t="s">
        <v>3501</v>
      </c>
      <c r="G3827" s="167" t="s">
        <v>3502</v>
      </c>
      <c r="H3827" s="168">
        <v>46182</v>
      </c>
      <c r="I3827" s="167"/>
      <c r="J3827" s="169">
        <v>26122</v>
      </c>
      <c r="K3827" s="167" t="s">
        <v>55</v>
      </c>
      <c r="L3827" s="169">
        <v>2</v>
      </c>
      <c r="M3827" s="167" t="s">
        <v>3504</v>
      </c>
      <c r="N3827" s="169">
        <v>438.1</v>
      </c>
      <c r="O3827" s="167" t="s">
        <v>3505</v>
      </c>
      <c r="P3827" s="167"/>
      <c r="Q3827" s="167" t="s">
        <v>3514</v>
      </c>
      <c r="R3827" s="167" t="s">
        <v>3528</v>
      </c>
      <c r="S3827" s="169">
        <v>31</v>
      </c>
      <c r="T3827" s="167" t="s">
        <v>3587</v>
      </c>
      <c r="U3827" s="169" t="s">
        <v>3588</v>
      </c>
      <c r="V3827" s="167" t="s">
        <v>8120</v>
      </c>
      <c r="W3827" s="167" t="s">
        <v>5249</v>
      </c>
      <c r="X3827" s="170" t="s">
        <v>160</v>
      </c>
      <c r="Y3827" s="171" t="s">
        <v>3305</v>
      </c>
      <c r="Z3827" s="167" t="s">
        <v>1207</v>
      </c>
      <c r="AA3827" s="176">
        <v>200</v>
      </c>
      <c r="AB3827" s="167" t="s">
        <v>11254</v>
      </c>
      <c r="AC3827" s="176">
        <v>200</v>
      </c>
      <c r="AD3827" s="167" t="s">
        <v>11254</v>
      </c>
      <c r="AE3827" s="176">
        <v>106.666</v>
      </c>
    </row>
    <row r="3828" spans="1:31">
      <c r="A3828" s="178">
        <v>108320549520</v>
      </c>
      <c r="B3828" s="166">
        <v>46181</v>
      </c>
      <c r="C3828" s="167" t="s">
        <v>3524</v>
      </c>
      <c r="D3828" s="167" t="s">
        <v>3525</v>
      </c>
      <c r="E3828" s="167" t="s">
        <v>3526</v>
      </c>
      <c r="F3828" s="167" t="s">
        <v>3501</v>
      </c>
      <c r="G3828" s="167" t="s">
        <v>3502</v>
      </c>
      <c r="H3828" s="168">
        <v>46182</v>
      </c>
      <c r="I3828" s="167"/>
      <c r="J3828" s="169">
        <v>26122</v>
      </c>
      <c r="K3828" s="167" t="s">
        <v>55</v>
      </c>
      <c r="L3828" s="169">
        <v>2</v>
      </c>
      <c r="M3828" s="167" t="s">
        <v>3504</v>
      </c>
      <c r="N3828" s="169">
        <v>438.1</v>
      </c>
      <c r="O3828" s="167" t="s">
        <v>3505</v>
      </c>
      <c r="P3828" s="167"/>
      <c r="Q3828" s="167" t="s">
        <v>3514</v>
      </c>
      <c r="R3828" s="167" t="s">
        <v>3528</v>
      </c>
      <c r="S3828" s="169">
        <v>30</v>
      </c>
      <c r="T3828" s="167" t="s">
        <v>3529</v>
      </c>
      <c r="U3828" s="169" t="s">
        <v>3530</v>
      </c>
      <c r="V3828" s="167" t="s">
        <v>8121</v>
      </c>
      <c r="W3828" s="167" t="s">
        <v>8122</v>
      </c>
      <c r="X3828" s="170" t="s">
        <v>3533</v>
      </c>
      <c r="Y3828" s="171" t="s">
        <v>3305</v>
      </c>
      <c r="Z3828" s="167" t="s">
        <v>1207</v>
      </c>
      <c r="AA3828" s="176">
        <v>72000</v>
      </c>
      <c r="AB3828" s="167" t="s">
        <v>11254</v>
      </c>
      <c r="AC3828" s="176">
        <v>72000</v>
      </c>
      <c r="AD3828" s="167" t="s">
        <v>11254</v>
      </c>
      <c r="AE3828" s="176">
        <v>34178.400000000001</v>
      </c>
    </row>
    <row r="3829" spans="1:31">
      <c r="A3829" s="178">
        <v>108320549520</v>
      </c>
      <c r="B3829" s="166">
        <v>46181</v>
      </c>
      <c r="C3829" s="167" t="s">
        <v>3524</v>
      </c>
      <c r="D3829" s="167" t="s">
        <v>3525</v>
      </c>
      <c r="E3829" s="167" t="s">
        <v>3526</v>
      </c>
      <c r="F3829" s="167" t="s">
        <v>3501</v>
      </c>
      <c r="G3829" s="167" t="s">
        <v>3502</v>
      </c>
      <c r="H3829" s="168">
        <v>46182</v>
      </c>
      <c r="I3829" s="167"/>
      <c r="J3829" s="169">
        <v>26122</v>
      </c>
      <c r="K3829" s="167" t="s">
        <v>55</v>
      </c>
      <c r="L3829" s="169">
        <v>2</v>
      </c>
      <c r="M3829" s="167" t="s">
        <v>3504</v>
      </c>
      <c r="N3829" s="169">
        <v>438.1</v>
      </c>
      <c r="O3829" s="167" t="s">
        <v>3505</v>
      </c>
      <c r="P3829" s="167"/>
      <c r="Q3829" s="167" t="s">
        <v>3514</v>
      </c>
      <c r="R3829" s="167" t="s">
        <v>3528</v>
      </c>
      <c r="S3829" s="169">
        <v>29</v>
      </c>
      <c r="T3829" s="167" t="s">
        <v>3529</v>
      </c>
      <c r="U3829" s="169" t="s">
        <v>3530</v>
      </c>
      <c r="V3829" s="167" t="s">
        <v>8123</v>
      </c>
      <c r="W3829" s="167" t="s">
        <v>4321</v>
      </c>
      <c r="X3829" s="170" t="s">
        <v>3533</v>
      </c>
      <c r="Y3829" s="171" t="s">
        <v>3305</v>
      </c>
      <c r="Z3829" s="167" t="s">
        <v>1207</v>
      </c>
      <c r="AA3829" s="176">
        <v>2000</v>
      </c>
      <c r="AB3829" s="167" t="s">
        <v>11254</v>
      </c>
      <c r="AC3829" s="176">
        <v>2000</v>
      </c>
      <c r="AD3829" s="167" t="s">
        <v>11254</v>
      </c>
      <c r="AE3829" s="176">
        <v>2397</v>
      </c>
    </row>
    <row r="3830" spans="1:31">
      <c r="A3830" s="178">
        <v>108320549520</v>
      </c>
      <c r="B3830" s="166">
        <v>46181</v>
      </c>
      <c r="C3830" s="167" t="s">
        <v>3524</v>
      </c>
      <c r="D3830" s="167" t="s">
        <v>3525</v>
      </c>
      <c r="E3830" s="167" t="s">
        <v>3526</v>
      </c>
      <c r="F3830" s="167" t="s">
        <v>3501</v>
      </c>
      <c r="G3830" s="167" t="s">
        <v>3502</v>
      </c>
      <c r="H3830" s="168">
        <v>46182</v>
      </c>
      <c r="I3830" s="167"/>
      <c r="J3830" s="169">
        <v>26122</v>
      </c>
      <c r="K3830" s="167" t="s">
        <v>55</v>
      </c>
      <c r="L3830" s="169">
        <v>2</v>
      </c>
      <c r="M3830" s="167" t="s">
        <v>3504</v>
      </c>
      <c r="N3830" s="169">
        <v>438.1</v>
      </c>
      <c r="O3830" s="167" t="s">
        <v>3505</v>
      </c>
      <c r="P3830" s="167"/>
      <c r="Q3830" s="167" t="s">
        <v>3514</v>
      </c>
      <c r="R3830" s="167" t="s">
        <v>3528</v>
      </c>
      <c r="S3830" s="169">
        <v>28</v>
      </c>
      <c r="T3830" s="167" t="s">
        <v>3529</v>
      </c>
      <c r="U3830" s="169" t="s">
        <v>3530</v>
      </c>
      <c r="V3830" s="167" t="s">
        <v>8124</v>
      </c>
      <c r="W3830" s="167" t="s">
        <v>4980</v>
      </c>
      <c r="X3830" s="170" t="s">
        <v>3533</v>
      </c>
      <c r="Y3830" s="171" t="s">
        <v>3305</v>
      </c>
      <c r="Z3830" s="167" t="s">
        <v>1207</v>
      </c>
      <c r="AA3830" s="176">
        <v>9000</v>
      </c>
      <c r="AB3830" s="167" t="s">
        <v>11254</v>
      </c>
      <c r="AC3830" s="176">
        <v>9000</v>
      </c>
      <c r="AD3830" s="167" t="s">
        <v>11254</v>
      </c>
      <c r="AE3830" s="176">
        <v>3608.1</v>
      </c>
    </row>
    <row r="3831" spans="1:31">
      <c r="A3831" s="178">
        <v>108320549520</v>
      </c>
      <c r="B3831" s="166">
        <v>46181</v>
      </c>
      <c r="C3831" s="167" t="s">
        <v>3524</v>
      </c>
      <c r="D3831" s="167" t="s">
        <v>3525</v>
      </c>
      <c r="E3831" s="167" t="s">
        <v>3526</v>
      </c>
      <c r="F3831" s="167" t="s">
        <v>3501</v>
      </c>
      <c r="G3831" s="167" t="s">
        <v>3502</v>
      </c>
      <c r="H3831" s="168">
        <v>46182</v>
      </c>
      <c r="I3831" s="167"/>
      <c r="J3831" s="169">
        <v>26122</v>
      </c>
      <c r="K3831" s="167" t="s">
        <v>55</v>
      </c>
      <c r="L3831" s="169">
        <v>2</v>
      </c>
      <c r="M3831" s="167" t="s">
        <v>3504</v>
      </c>
      <c r="N3831" s="169">
        <v>438.1</v>
      </c>
      <c r="O3831" s="167" t="s">
        <v>3505</v>
      </c>
      <c r="P3831" s="167"/>
      <c r="Q3831" s="167" t="s">
        <v>3514</v>
      </c>
      <c r="R3831" s="167" t="s">
        <v>3528</v>
      </c>
      <c r="S3831" s="169">
        <v>27</v>
      </c>
      <c r="T3831" s="167" t="s">
        <v>3529</v>
      </c>
      <c r="U3831" s="169" t="s">
        <v>3530</v>
      </c>
      <c r="V3831" s="167" t="s">
        <v>8124</v>
      </c>
      <c r="W3831" s="167" t="s">
        <v>4980</v>
      </c>
      <c r="X3831" s="170" t="s">
        <v>3533</v>
      </c>
      <c r="Y3831" s="171" t="s">
        <v>3305</v>
      </c>
      <c r="Z3831" s="167" t="s">
        <v>1207</v>
      </c>
      <c r="AA3831" s="176">
        <v>9000</v>
      </c>
      <c r="AB3831" s="167" t="s">
        <v>11254</v>
      </c>
      <c r="AC3831" s="176">
        <v>9000</v>
      </c>
      <c r="AD3831" s="167" t="s">
        <v>11254</v>
      </c>
      <c r="AE3831" s="176">
        <v>3608.1</v>
      </c>
    </row>
    <row r="3832" spans="1:31">
      <c r="A3832" s="178">
        <v>108320549520</v>
      </c>
      <c r="B3832" s="166">
        <v>46181</v>
      </c>
      <c r="C3832" s="167" t="s">
        <v>3524</v>
      </c>
      <c r="D3832" s="167" t="s">
        <v>3525</v>
      </c>
      <c r="E3832" s="167" t="s">
        <v>3526</v>
      </c>
      <c r="F3832" s="167" t="s">
        <v>3501</v>
      </c>
      <c r="G3832" s="167" t="s">
        <v>3502</v>
      </c>
      <c r="H3832" s="168">
        <v>46182</v>
      </c>
      <c r="I3832" s="167"/>
      <c r="J3832" s="169">
        <v>26122</v>
      </c>
      <c r="K3832" s="167" t="s">
        <v>55</v>
      </c>
      <c r="L3832" s="169">
        <v>2</v>
      </c>
      <c r="M3832" s="167" t="s">
        <v>3504</v>
      </c>
      <c r="N3832" s="169">
        <v>438.1</v>
      </c>
      <c r="O3832" s="167" t="s">
        <v>3505</v>
      </c>
      <c r="P3832" s="167"/>
      <c r="Q3832" s="167" t="s">
        <v>3514</v>
      </c>
      <c r="R3832" s="167" t="s">
        <v>3528</v>
      </c>
      <c r="S3832" s="169">
        <v>26</v>
      </c>
      <c r="T3832" s="167" t="s">
        <v>3529</v>
      </c>
      <c r="U3832" s="169" t="s">
        <v>3530</v>
      </c>
      <c r="V3832" s="167" t="s">
        <v>8124</v>
      </c>
      <c r="W3832" s="167" t="s">
        <v>4980</v>
      </c>
      <c r="X3832" s="170" t="s">
        <v>3533</v>
      </c>
      <c r="Y3832" s="171" t="s">
        <v>3305</v>
      </c>
      <c r="Z3832" s="167" t="s">
        <v>1207</v>
      </c>
      <c r="AA3832" s="176">
        <v>9000</v>
      </c>
      <c r="AB3832" s="167" t="s">
        <v>11254</v>
      </c>
      <c r="AC3832" s="176">
        <v>9000</v>
      </c>
      <c r="AD3832" s="167" t="s">
        <v>11254</v>
      </c>
      <c r="AE3832" s="176">
        <v>3608.1</v>
      </c>
    </row>
    <row r="3833" spans="1:31">
      <c r="A3833" s="178">
        <v>108320549520</v>
      </c>
      <c r="B3833" s="166">
        <v>46181</v>
      </c>
      <c r="C3833" s="167" t="s">
        <v>3524</v>
      </c>
      <c r="D3833" s="167" t="s">
        <v>3525</v>
      </c>
      <c r="E3833" s="167" t="s">
        <v>3526</v>
      </c>
      <c r="F3833" s="167" t="s">
        <v>3501</v>
      </c>
      <c r="G3833" s="167" t="s">
        <v>3502</v>
      </c>
      <c r="H3833" s="168">
        <v>46182</v>
      </c>
      <c r="I3833" s="167"/>
      <c r="J3833" s="169">
        <v>26122</v>
      </c>
      <c r="K3833" s="167" t="s">
        <v>55</v>
      </c>
      <c r="L3833" s="169">
        <v>2</v>
      </c>
      <c r="M3833" s="167" t="s">
        <v>3504</v>
      </c>
      <c r="N3833" s="169">
        <v>438.1</v>
      </c>
      <c r="O3833" s="167" t="s">
        <v>3505</v>
      </c>
      <c r="P3833" s="167"/>
      <c r="Q3833" s="167" t="s">
        <v>3514</v>
      </c>
      <c r="R3833" s="167" t="s">
        <v>3528</v>
      </c>
      <c r="S3833" s="169">
        <v>25</v>
      </c>
      <c r="T3833" s="167" t="s">
        <v>3529</v>
      </c>
      <c r="U3833" s="169" t="s">
        <v>3530</v>
      </c>
      <c r="V3833" s="167" t="s">
        <v>8125</v>
      </c>
      <c r="W3833" s="167" t="s">
        <v>5238</v>
      </c>
      <c r="X3833" s="170" t="s">
        <v>3533</v>
      </c>
      <c r="Y3833" s="171" t="s">
        <v>3305</v>
      </c>
      <c r="Z3833" s="167" t="s">
        <v>1207</v>
      </c>
      <c r="AA3833" s="176">
        <v>9000</v>
      </c>
      <c r="AB3833" s="167" t="s">
        <v>11254</v>
      </c>
      <c r="AC3833" s="176">
        <v>9000</v>
      </c>
      <c r="AD3833" s="167" t="s">
        <v>11254</v>
      </c>
      <c r="AE3833" s="176">
        <v>6247.8</v>
      </c>
    </row>
    <row r="3834" spans="1:31">
      <c r="A3834" s="178">
        <v>108320549520</v>
      </c>
      <c r="B3834" s="166">
        <v>46181</v>
      </c>
      <c r="C3834" s="167" t="s">
        <v>3524</v>
      </c>
      <c r="D3834" s="167" t="s">
        <v>3525</v>
      </c>
      <c r="E3834" s="167" t="s">
        <v>3526</v>
      </c>
      <c r="F3834" s="167" t="s">
        <v>3501</v>
      </c>
      <c r="G3834" s="167" t="s">
        <v>3502</v>
      </c>
      <c r="H3834" s="168">
        <v>46182</v>
      </c>
      <c r="I3834" s="167"/>
      <c r="J3834" s="169">
        <v>26122</v>
      </c>
      <c r="K3834" s="167" t="s">
        <v>55</v>
      </c>
      <c r="L3834" s="169">
        <v>2</v>
      </c>
      <c r="M3834" s="167" t="s">
        <v>3504</v>
      </c>
      <c r="N3834" s="169">
        <v>438.1</v>
      </c>
      <c r="O3834" s="167" t="s">
        <v>3505</v>
      </c>
      <c r="P3834" s="167"/>
      <c r="Q3834" s="167" t="s">
        <v>3514</v>
      </c>
      <c r="R3834" s="167" t="s">
        <v>3528</v>
      </c>
      <c r="S3834" s="169">
        <v>24</v>
      </c>
      <c r="T3834" s="167" t="s">
        <v>3545</v>
      </c>
      <c r="U3834" s="169" t="s">
        <v>3546</v>
      </c>
      <c r="V3834" s="167" t="s">
        <v>8126</v>
      </c>
      <c r="W3834" s="167" t="s">
        <v>5047</v>
      </c>
      <c r="X3834" s="170" t="s">
        <v>3533</v>
      </c>
      <c r="Y3834" s="171" t="s">
        <v>3305</v>
      </c>
      <c r="Z3834" s="167" t="s">
        <v>1207</v>
      </c>
      <c r="AA3834" s="176">
        <v>15000</v>
      </c>
      <c r="AB3834" s="167" t="s">
        <v>11254</v>
      </c>
      <c r="AC3834" s="176">
        <v>15000</v>
      </c>
      <c r="AD3834" s="167" t="s">
        <v>11254</v>
      </c>
      <c r="AE3834" s="176">
        <v>10578</v>
      </c>
    </row>
    <row r="3835" spans="1:31">
      <c r="A3835" s="178">
        <v>108320549520</v>
      </c>
      <c r="B3835" s="166">
        <v>46181</v>
      </c>
      <c r="C3835" s="167" t="s">
        <v>3524</v>
      </c>
      <c r="D3835" s="167" t="s">
        <v>3525</v>
      </c>
      <c r="E3835" s="167" t="s">
        <v>3526</v>
      </c>
      <c r="F3835" s="167" t="s">
        <v>3501</v>
      </c>
      <c r="G3835" s="167" t="s">
        <v>3502</v>
      </c>
      <c r="H3835" s="168">
        <v>46182</v>
      </c>
      <c r="I3835" s="167"/>
      <c r="J3835" s="169">
        <v>26122</v>
      </c>
      <c r="K3835" s="167" t="s">
        <v>55</v>
      </c>
      <c r="L3835" s="169">
        <v>2</v>
      </c>
      <c r="M3835" s="167" t="s">
        <v>3504</v>
      </c>
      <c r="N3835" s="169">
        <v>438.1</v>
      </c>
      <c r="O3835" s="167" t="s">
        <v>3505</v>
      </c>
      <c r="P3835" s="167"/>
      <c r="Q3835" s="167" t="s">
        <v>3514</v>
      </c>
      <c r="R3835" s="167" t="s">
        <v>3528</v>
      </c>
      <c r="S3835" s="169">
        <v>23</v>
      </c>
      <c r="T3835" s="167" t="s">
        <v>3545</v>
      </c>
      <c r="U3835" s="169" t="s">
        <v>3546</v>
      </c>
      <c r="V3835" s="167" t="s">
        <v>8127</v>
      </c>
      <c r="W3835" s="167" t="s">
        <v>4049</v>
      </c>
      <c r="X3835" s="170" t="s">
        <v>157</v>
      </c>
      <c r="Y3835" s="171" t="s">
        <v>3305</v>
      </c>
      <c r="Z3835" s="167" t="s">
        <v>1207</v>
      </c>
      <c r="AA3835" s="176">
        <v>6000</v>
      </c>
      <c r="AB3835" s="167" t="s">
        <v>11254</v>
      </c>
      <c r="AC3835" s="176">
        <v>6000</v>
      </c>
      <c r="AD3835" s="167" t="s">
        <v>11254</v>
      </c>
      <c r="AE3835" s="176">
        <v>93.6</v>
      </c>
    </row>
    <row r="3836" spans="1:31">
      <c r="A3836" s="178">
        <v>108320549520</v>
      </c>
      <c r="B3836" s="166">
        <v>46181</v>
      </c>
      <c r="C3836" s="167" t="s">
        <v>3524</v>
      </c>
      <c r="D3836" s="167" t="s">
        <v>3525</v>
      </c>
      <c r="E3836" s="167" t="s">
        <v>3526</v>
      </c>
      <c r="F3836" s="167" t="s">
        <v>3501</v>
      </c>
      <c r="G3836" s="167" t="s">
        <v>3502</v>
      </c>
      <c r="H3836" s="168">
        <v>46182</v>
      </c>
      <c r="I3836" s="167"/>
      <c r="J3836" s="169">
        <v>26122</v>
      </c>
      <c r="K3836" s="167" t="s">
        <v>55</v>
      </c>
      <c r="L3836" s="169">
        <v>2</v>
      </c>
      <c r="M3836" s="167" t="s">
        <v>3504</v>
      </c>
      <c r="N3836" s="169">
        <v>438.1</v>
      </c>
      <c r="O3836" s="167" t="s">
        <v>3505</v>
      </c>
      <c r="P3836" s="167"/>
      <c r="Q3836" s="167" t="s">
        <v>3514</v>
      </c>
      <c r="R3836" s="167" t="s">
        <v>3528</v>
      </c>
      <c r="S3836" s="169">
        <v>22</v>
      </c>
      <c r="T3836" s="167" t="s">
        <v>3529</v>
      </c>
      <c r="U3836" s="169" t="s">
        <v>3530</v>
      </c>
      <c r="V3836" s="167" t="s">
        <v>8128</v>
      </c>
      <c r="W3836" s="167" t="s">
        <v>4986</v>
      </c>
      <c r="X3836" s="170" t="s">
        <v>3533</v>
      </c>
      <c r="Y3836" s="171" t="s">
        <v>3305</v>
      </c>
      <c r="Z3836" s="167" t="s">
        <v>1207</v>
      </c>
      <c r="AA3836" s="176">
        <v>12000</v>
      </c>
      <c r="AB3836" s="167" t="s">
        <v>11254</v>
      </c>
      <c r="AC3836" s="176">
        <v>12000</v>
      </c>
      <c r="AD3836" s="167" t="s">
        <v>11254</v>
      </c>
      <c r="AE3836" s="176">
        <v>15192</v>
      </c>
    </row>
    <row r="3837" spans="1:31">
      <c r="A3837" s="178">
        <v>108320549520</v>
      </c>
      <c r="B3837" s="166">
        <v>46181</v>
      </c>
      <c r="C3837" s="167" t="s">
        <v>3524</v>
      </c>
      <c r="D3837" s="167" t="s">
        <v>3525</v>
      </c>
      <c r="E3837" s="167" t="s">
        <v>3526</v>
      </c>
      <c r="F3837" s="167" t="s">
        <v>3501</v>
      </c>
      <c r="G3837" s="167" t="s">
        <v>3502</v>
      </c>
      <c r="H3837" s="168">
        <v>46182</v>
      </c>
      <c r="I3837" s="167"/>
      <c r="J3837" s="169">
        <v>26122</v>
      </c>
      <c r="K3837" s="167" t="s">
        <v>55</v>
      </c>
      <c r="L3837" s="169">
        <v>2</v>
      </c>
      <c r="M3837" s="167" t="s">
        <v>3504</v>
      </c>
      <c r="N3837" s="169">
        <v>438.1</v>
      </c>
      <c r="O3837" s="167" t="s">
        <v>3505</v>
      </c>
      <c r="P3837" s="167"/>
      <c r="Q3837" s="167" t="s">
        <v>3514</v>
      </c>
      <c r="R3837" s="167" t="s">
        <v>3528</v>
      </c>
      <c r="S3837" s="169">
        <v>21</v>
      </c>
      <c r="T3837" s="167" t="s">
        <v>3529</v>
      </c>
      <c r="U3837" s="169" t="s">
        <v>3530</v>
      </c>
      <c r="V3837" s="167" t="s">
        <v>8129</v>
      </c>
      <c r="W3837" s="167" t="s">
        <v>8130</v>
      </c>
      <c r="X3837" s="170" t="s">
        <v>3533</v>
      </c>
      <c r="Y3837" s="171" t="s">
        <v>3305</v>
      </c>
      <c r="Z3837" s="167" t="s">
        <v>1207</v>
      </c>
      <c r="AA3837" s="176">
        <v>3000</v>
      </c>
      <c r="AB3837" s="167" t="s">
        <v>11254</v>
      </c>
      <c r="AC3837" s="176">
        <v>3000</v>
      </c>
      <c r="AD3837" s="167" t="s">
        <v>11254</v>
      </c>
      <c r="AE3837" s="176">
        <v>1560.9</v>
      </c>
    </row>
    <row r="3838" spans="1:31">
      <c r="A3838" s="178">
        <v>108320549520</v>
      </c>
      <c r="B3838" s="166">
        <v>46181</v>
      </c>
      <c r="C3838" s="167" t="s">
        <v>3524</v>
      </c>
      <c r="D3838" s="167" t="s">
        <v>3525</v>
      </c>
      <c r="E3838" s="167" t="s">
        <v>3526</v>
      </c>
      <c r="F3838" s="167" t="s">
        <v>3501</v>
      </c>
      <c r="G3838" s="167" t="s">
        <v>3502</v>
      </c>
      <c r="H3838" s="168">
        <v>46182</v>
      </c>
      <c r="I3838" s="167"/>
      <c r="J3838" s="169">
        <v>26122</v>
      </c>
      <c r="K3838" s="167" t="s">
        <v>55</v>
      </c>
      <c r="L3838" s="169">
        <v>2</v>
      </c>
      <c r="M3838" s="167" t="s">
        <v>3504</v>
      </c>
      <c r="N3838" s="169">
        <v>438.1</v>
      </c>
      <c r="O3838" s="167" t="s">
        <v>3505</v>
      </c>
      <c r="P3838" s="167"/>
      <c r="Q3838" s="167" t="s">
        <v>3514</v>
      </c>
      <c r="R3838" s="167" t="s">
        <v>3528</v>
      </c>
      <c r="S3838" s="169">
        <v>20</v>
      </c>
      <c r="T3838" s="167" t="s">
        <v>3545</v>
      </c>
      <c r="U3838" s="169" t="s">
        <v>3546</v>
      </c>
      <c r="V3838" s="167" t="s">
        <v>8131</v>
      </c>
      <c r="W3838" s="167" t="s">
        <v>4984</v>
      </c>
      <c r="X3838" s="170" t="s">
        <v>3533</v>
      </c>
      <c r="Y3838" s="171" t="s">
        <v>3305</v>
      </c>
      <c r="Z3838" s="167" t="s">
        <v>1207</v>
      </c>
      <c r="AA3838" s="176">
        <v>45000</v>
      </c>
      <c r="AB3838" s="167" t="s">
        <v>11254</v>
      </c>
      <c r="AC3838" s="176">
        <v>45000</v>
      </c>
      <c r="AD3838" s="167" t="s">
        <v>11254</v>
      </c>
      <c r="AE3838" s="176">
        <v>12339</v>
      </c>
    </row>
    <row r="3839" spans="1:31">
      <c r="A3839" s="178">
        <v>108320549520</v>
      </c>
      <c r="B3839" s="166">
        <v>46181</v>
      </c>
      <c r="C3839" s="167" t="s">
        <v>3524</v>
      </c>
      <c r="D3839" s="167" t="s">
        <v>3525</v>
      </c>
      <c r="E3839" s="167" t="s">
        <v>3526</v>
      </c>
      <c r="F3839" s="167" t="s">
        <v>3501</v>
      </c>
      <c r="G3839" s="167" t="s">
        <v>3502</v>
      </c>
      <c r="H3839" s="168">
        <v>46182</v>
      </c>
      <c r="I3839" s="167"/>
      <c r="J3839" s="169">
        <v>26122</v>
      </c>
      <c r="K3839" s="167" t="s">
        <v>55</v>
      </c>
      <c r="L3839" s="169">
        <v>2</v>
      </c>
      <c r="M3839" s="167" t="s">
        <v>3504</v>
      </c>
      <c r="N3839" s="169">
        <v>438.1</v>
      </c>
      <c r="O3839" s="167" t="s">
        <v>3505</v>
      </c>
      <c r="P3839" s="167"/>
      <c r="Q3839" s="167" t="s">
        <v>3514</v>
      </c>
      <c r="R3839" s="167" t="s">
        <v>3528</v>
      </c>
      <c r="S3839" s="169">
        <v>19</v>
      </c>
      <c r="T3839" s="167" t="s">
        <v>3545</v>
      </c>
      <c r="U3839" s="169" t="s">
        <v>3546</v>
      </c>
      <c r="V3839" s="167" t="s">
        <v>8131</v>
      </c>
      <c r="W3839" s="167" t="s">
        <v>4984</v>
      </c>
      <c r="X3839" s="170" t="s">
        <v>3533</v>
      </c>
      <c r="Y3839" s="171" t="s">
        <v>3305</v>
      </c>
      <c r="Z3839" s="167" t="s">
        <v>1207</v>
      </c>
      <c r="AA3839" s="176">
        <v>60000</v>
      </c>
      <c r="AB3839" s="167" t="s">
        <v>11254</v>
      </c>
      <c r="AC3839" s="176">
        <v>60000</v>
      </c>
      <c r="AD3839" s="167" t="s">
        <v>11254</v>
      </c>
      <c r="AE3839" s="176">
        <v>16452</v>
      </c>
    </row>
    <row r="3840" spans="1:31">
      <c r="A3840" s="178">
        <v>108320549520</v>
      </c>
      <c r="B3840" s="166">
        <v>46181</v>
      </c>
      <c r="C3840" s="167" t="s">
        <v>3524</v>
      </c>
      <c r="D3840" s="167" t="s">
        <v>3525</v>
      </c>
      <c r="E3840" s="167" t="s">
        <v>3526</v>
      </c>
      <c r="F3840" s="167" t="s">
        <v>3501</v>
      </c>
      <c r="G3840" s="167" t="s">
        <v>3502</v>
      </c>
      <c r="H3840" s="168">
        <v>46182</v>
      </c>
      <c r="I3840" s="167"/>
      <c r="J3840" s="169">
        <v>26122</v>
      </c>
      <c r="K3840" s="167" t="s">
        <v>55</v>
      </c>
      <c r="L3840" s="169">
        <v>2</v>
      </c>
      <c r="M3840" s="167" t="s">
        <v>3504</v>
      </c>
      <c r="N3840" s="169">
        <v>438.1</v>
      </c>
      <c r="O3840" s="167" t="s">
        <v>3505</v>
      </c>
      <c r="P3840" s="167"/>
      <c r="Q3840" s="167" t="s">
        <v>3514</v>
      </c>
      <c r="R3840" s="167" t="s">
        <v>3528</v>
      </c>
      <c r="S3840" s="169">
        <v>18</v>
      </c>
      <c r="T3840" s="167" t="s">
        <v>3529</v>
      </c>
      <c r="U3840" s="169" t="s">
        <v>3530</v>
      </c>
      <c r="V3840" s="167" t="s">
        <v>8132</v>
      </c>
      <c r="W3840" s="167" t="s">
        <v>4079</v>
      </c>
      <c r="X3840" s="170" t="s">
        <v>3533</v>
      </c>
      <c r="Y3840" s="171" t="s">
        <v>3305</v>
      </c>
      <c r="Z3840" s="167" t="s">
        <v>1207</v>
      </c>
      <c r="AA3840" s="176">
        <v>7000</v>
      </c>
      <c r="AB3840" s="167" t="s">
        <v>11254</v>
      </c>
      <c r="AC3840" s="176">
        <v>7000</v>
      </c>
      <c r="AD3840" s="167" t="s">
        <v>11254</v>
      </c>
      <c r="AE3840" s="176">
        <v>14695.8</v>
      </c>
    </row>
    <row r="3841" spans="1:31">
      <c r="A3841" s="178">
        <v>108320549520</v>
      </c>
      <c r="B3841" s="166">
        <v>46181</v>
      </c>
      <c r="C3841" s="167" t="s">
        <v>3524</v>
      </c>
      <c r="D3841" s="167" t="s">
        <v>3525</v>
      </c>
      <c r="E3841" s="167" t="s">
        <v>3526</v>
      </c>
      <c r="F3841" s="167" t="s">
        <v>3501</v>
      </c>
      <c r="G3841" s="167" t="s">
        <v>3502</v>
      </c>
      <c r="H3841" s="168">
        <v>46182</v>
      </c>
      <c r="I3841" s="167"/>
      <c r="J3841" s="169">
        <v>26122</v>
      </c>
      <c r="K3841" s="167" t="s">
        <v>55</v>
      </c>
      <c r="L3841" s="169">
        <v>2</v>
      </c>
      <c r="M3841" s="167" t="s">
        <v>3504</v>
      </c>
      <c r="N3841" s="169">
        <v>438.1</v>
      </c>
      <c r="O3841" s="167" t="s">
        <v>3505</v>
      </c>
      <c r="P3841" s="167"/>
      <c r="Q3841" s="167" t="s">
        <v>3514</v>
      </c>
      <c r="R3841" s="167" t="s">
        <v>3528</v>
      </c>
      <c r="S3841" s="169">
        <v>17</v>
      </c>
      <c r="T3841" s="167" t="s">
        <v>3535</v>
      </c>
      <c r="U3841" s="169" t="s">
        <v>3536</v>
      </c>
      <c r="V3841" s="167" t="s">
        <v>8133</v>
      </c>
      <c r="W3841" s="167" t="s">
        <v>8134</v>
      </c>
      <c r="X3841" s="170" t="s">
        <v>3533</v>
      </c>
      <c r="Y3841" s="171" t="s">
        <v>3305</v>
      </c>
      <c r="Z3841" s="167" t="s">
        <v>1207</v>
      </c>
      <c r="AA3841" s="176">
        <v>10000</v>
      </c>
      <c r="AB3841" s="167" t="s">
        <v>11254</v>
      </c>
      <c r="AC3841" s="176">
        <v>10000</v>
      </c>
      <c r="AD3841" s="167" t="s">
        <v>11254</v>
      </c>
      <c r="AE3841" s="176">
        <v>23</v>
      </c>
    </row>
    <row r="3842" spans="1:31">
      <c r="A3842" s="178">
        <v>108320549520</v>
      </c>
      <c r="B3842" s="166">
        <v>46181</v>
      </c>
      <c r="C3842" s="167" t="s">
        <v>3524</v>
      </c>
      <c r="D3842" s="167" t="s">
        <v>3525</v>
      </c>
      <c r="E3842" s="167" t="s">
        <v>3526</v>
      </c>
      <c r="F3842" s="167" t="s">
        <v>3501</v>
      </c>
      <c r="G3842" s="167" t="s">
        <v>3502</v>
      </c>
      <c r="H3842" s="168">
        <v>46182</v>
      </c>
      <c r="I3842" s="167"/>
      <c r="J3842" s="169">
        <v>26122</v>
      </c>
      <c r="K3842" s="167" t="s">
        <v>55</v>
      </c>
      <c r="L3842" s="169">
        <v>2</v>
      </c>
      <c r="M3842" s="167" t="s">
        <v>3504</v>
      </c>
      <c r="N3842" s="169">
        <v>438.1</v>
      </c>
      <c r="O3842" s="167" t="s">
        <v>3505</v>
      </c>
      <c r="P3842" s="167"/>
      <c r="Q3842" s="167" t="s">
        <v>3514</v>
      </c>
      <c r="R3842" s="167" t="s">
        <v>3528</v>
      </c>
      <c r="S3842" s="169">
        <v>16</v>
      </c>
      <c r="T3842" s="167" t="s">
        <v>3535</v>
      </c>
      <c r="U3842" s="169" t="s">
        <v>3536</v>
      </c>
      <c r="V3842" s="167" t="s">
        <v>8135</v>
      </c>
      <c r="W3842" s="167" t="s">
        <v>8136</v>
      </c>
      <c r="X3842" s="170" t="s">
        <v>3533</v>
      </c>
      <c r="Y3842" s="171" t="s">
        <v>3305</v>
      </c>
      <c r="Z3842" s="167" t="s">
        <v>1207</v>
      </c>
      <c r="AA3842" s="176">
        <v>50000</v>
      </c>
      <c r="AB3842" s="167" t="s">
        <v>11254</v>
      </c>
      <c r="AC3842" s="176">
        <v>50000</v>
      </c>
      <c r="AD3842" s="167" t="s">
        <v>11254</v>
      </c>
      <c r="AE3842" s="176">
        <v>120</v>
      </c>
    </row>
    <row r="3843" spans="1:31">
      <c r="A3843" s="178">
        <v>108320549520</v>
      </c>
      <c r="B3843" s="166">
        <v>46181</v>
      </c>
      <c r="C3843" s="167" t="s">
        <v>3524</v>
      </c>
      <c r="D3843" s="167" t="s">
        <v>3525</v>
      </c>
      <c r="E3843" s="167" t="s">
        <v>3526</v>
      </c>
      <c r="F3843" s="167" t="s">
        <v>3501</v>
      </c>
      <c r="G3843" s="167" t="s">
        <v>3502</v>
      </c>
      <c r="H3843" s="168">
        <v>46182</v>
      </c>
      <c r="I3843" s="167"/>
      <c r="J3843" s="169">
        <v>26122</v>
      </c>
      <c r="K3843" s="167" t="s">
        <v>55</v>
      </c>
      <c r="L3843" s="169">
        <v>2</v>
      </c>
      <c r="M3843" s="167" t="s">
        <v>3504</v>
      </c>
      <c r="N3843" s="169">
        <v>438.1</v>
      </c>
      <c r="O3843" s="167" t="s">
        <v>3505</v>
      </c>
      <c r="P3843" s="167"/>
      <c r="Q3843" s="167" t="s">
        <v>3514</v>
      </c>
      <c r="R3843" s="167" t="s">
        <v>3528</v>
      </c>
      <c r="S3843" s="169">
        <v>15</v>
      </c>
      <c r="T3843" s="167" t="s">
        <v>3560</v>
      </c>
      <c r="U3843" s="169" t="s">
        <v>3561</v>
      </c>
      <c r="V3843" s="167" t="s">
        <v>8137</v>
      </c>
      <c r="W3843" s="167" t="s">
        <v>3576</v>
      </c>
      <c r="X3843" s="170" t="s">
        <v>159</v>
      </c>
      <c r="Y3843" s="171" t="s">
        <v>3305</v>
      </c>
      <c r="Z3843" s="167" t="s">
        <v>1207</v>
      </c>
      <c r="AA3843" s="176">
        <v>132000</v>
      </c>
      <c r="AB3843" s="167" t="s">
        <v>11254</v>
      </c>
      <c r="AC3843" s="176">
        <v>132000</v>
      </c>
      <c r="AD3843" s="167" t="s">
        <v>11254</v>
      </c>
      <c r="AE3843" s="176">
        <v>2930.4</v>
      </c>
    </row>
    <row r="3844" spans="1:31">
      <c r="A3844" s="178">
        <v>108320549520</v>
      </c>
      <c r="B3844" s="166">
        <v>46181</v>
      </c>
      <c r="C3844" s="167" t="s">
        <v>3524</v>
      </c>
      <c r="D3844" s="167" t="s">
        <v>3525</v>
      </c>
      <c r="E3844" s="167" t="s">
        <v>3526</v>
      </c>
      <c r="F3844" s="167" t="s">
        <v>3501</v>
      </c>
      <c r="G3844" s="167" t="s">
        <v>3502</v>
      </c>
      <c r="H3844" s="168">
        <v>46182</v>
      </c>
      <c r="I3844" s="167"/>
      <c r="J3844" s="169">
        <v>26122</v>
      </c>
      <c r="K3844" s="167" t="s">
        <v>55</v>
      </c>
      <c r="L3844" s="169">
        <v>2</v>
      </c>
      <c r="M3844" s="167" t="s">
        <v>3504</v>
      </c>
      <c r="N3844" s="169">
        <v>438.1</v>
      </c>
      <c r="O3844" s="167" t="s">
        <v>3505</v>
      </c>
      <c r="P3844" s="167"/>
      <c r="Q3844" s="167" t="s">
        <v>3514</v>
      </c>
      <c r="R3844" s="167" t="s">
        <v>3528</v>
      </c>
      <c r="S3844" s="169">
        <v>14</v>
      </c>
      <c r="T3844" s="167" t="s">
        <v>3717</v>
      </c>
      <c r="U3844" s="169" t="s">
        <v>3718</v>
      </c>
      <c r="V3844" s="167" t="s">
        <v>8138</v>
      </c>
      <c r="W3844" s="167" t="s">
        <v>8139</v>
      </c>
      <c r="X3844" s="170" t="s">
        <v>3533</v>
      </c>
      <c r="Y3844" s="171" t="s">
        <v>3305</v>
      </c>
      <c r="Z3844" s="167" t="s">
        <v>1207</v>
      </c>
      <c r="AA3844" s="176">
        <v>10000</v>
      </c>
      <c r="AB3844" s="167" t="s">
        <v>11254</v>
      </c>
      <c r="AC3844" s="176">
        <v>10000</v>
      </c>
      <c r="AD3844" s="167" t="s">
        <v>11254</v>
      </c>
      <c r="AE3844" s="176">
        <v>2100</v>
      </c>
    </row>
    <row r="3845" spans="1:31">
      <c r="A3845" s="178">
        <v>108320549520</v>
      </c>
      <c r="B3845" s="166">
        <v>46181</v>
      </c>
      <c r="C3845" s="167" t="s">
        <v>3524</v>
      </c>
      <c r="D3845" s="167" t="s">
        <v>3525</v>
      </c>
      <c r="E3845" s="167" t="s">
        <v>3526</v>
      </c>
      <c r="F3845" s="167" t="s">
        <v>3501</v>
      </c>
      <c r="G3845" s="167" t="s">
        <v>3502</v>
      </c>
      <c r="H3845" s="168">
        <v>46182</v>
      </c>
      <c r="I3845" s="167"/>
      <c r="J3845" s="169">
        <v>26122</v>
      </c>
      <c r="K3845" s="167" t="s">
        <v>55</v>
      </c>
      <c r="L3845" s="169">
        <v>2</v>
      </c>
      <c r="M3845" s="167" t="s">
        <v>3504</v>
      </c>
      <c r="N3845" s="169">
        <v>438.1</v>
      </c>
      <c r="O3845" s="167" t="s">
        <v>3505</v>
      </c>
      <c r="P3845" s="167"/>
      <c r="Q3845" s="167" t="s">
        <v>3514</v>
      </c>
      <c r="R3845" s="167" t="s">
        <v>3528</v>
      </c>
      <c r="S3845" s="169">
        <v>13</v>
      </c>
      <c r="T3845" s="167" t="s">
        <v>3560</v>
      </c>
      <c r="U3845" s="169" t="s">
        <v>3561</v>
      </c>
      <c r="V3845" s="167" t="s">
        <v>8140</v>
      </c>
      <c r="W3845" s="167" t="s">
        <v>7645</v>
      </c>
      <c r="X3845" s="170" t="s">
        <v>3533</v>
      </c>
      <c r="Y3845" s="171" t="s">
        <v>3305</v>
      </c>
      <c r="Z3845" s="167" t="s">
        <v>1207</v>
      </c>
      <c r="AA3845" s="176">
        <v>940000</v>
      </c>
      <c r="AB3845" s="167" t="s">
        <v>11254</v>
      </c>
      <c r="AC3845" s="176">
        <v>940000</v>
      </c>
      <c r="AD3845" s="167" t="s">
        <v>11254</v>
      </c>
      <c r="AE3845" s="176">
        <v>1353.6</v>
      </c>
    </row>
    <row r="3846" spans="1:31">
      <c r="A3846" s="178">
        <v>108320549520</v>
      </c>
      <c r="B3846" s="166">
        <v>46181</v>
      </c>
      <c r="C3846" s="167" t="s">
        <v>3524</v>
      </c>
      <c r="D3846" s="167" t="s">
        <v>3525</v>
      </c>
      <c r="E3846" s="167" t="s">
        <v>3526</v>
      </c>
      <c r="F3846" s="167" t="s">
        <v>3501</v>
      </c>
      <c r="G3846" s="167" t="s">
        <v>3502</v>
      </c>
      <c r="H3846" s="168">
        <v>46182</v>
      </c>
      <c r="I3846" s="167"/>
      <c r="J3846" s="169">
        <v>26122</v>
      </c>
      <c r="K3846" s="167" t="s">
        <v>55</v>
      </c>
      <c r="L3846" s="169">
        <v>2</v>
      </c>
      <c r="M3846" s="167" t="s">
        <v>3504</v>
      </c>
      <c r="N3846" s="169">
        <v>438.1</v>
      </c>
      <c r="O3846" s="167" t="s">
        <v>3505</v>
      </c>
      <c r="P3846" s="167"/>
      <c r="Q3846" s="167" t="s">
        <v>3514</v>
      </c>
      <c r="R3846" s="167" t="s">
        <v>3528</v>
      </c>
      <c r="S3846" s="169">
        <v>12</v>
      </c>
      <c r="T3846" s="167" t="s">
        <v>3535</v>
      </c>
      <c r="U3846" s="169" t="s">
        <v>3536</v>
      </c>
      <c r="V3846" s="167" t="s">
        <v>8141</v>
      </c>
      <c r="W3846" s="167" t="s">
        <v>8142</v>
      </c>
      <c r="X3846" s="170" t="s">
        <v>3533</v>
      </c>
      <c r="Y3846" s="171" t="s">
        <v>3305</v>
      </c>
      <c r="Z3846" s="167" t="s">
        <v>1207</v>
      </c>
      <c r="AA3846" s="176">
        <v>10000</v>
      </c>
      <c r="AB3846" s="167" t="s">
        <v>11254</v>
      </c>
      <c r="AC3846" s="176">
        <v>10000</v>
      </c>
      <c r="AD3846" s="167" t="s">
        <v>11254</v>
      </c>
      <c r="AE3846" s="176">
        <v>24</v>
      </c>
    </row>
    <row r="3847" spans="1:31">
      <c r="A3847" s="178">
        <v>108320549520</v>
      </c>
      <c r="B3847" s="166">
        <v>46181</v>
      </c>
      <c r="C3847" s="167" t="s">
        <v>3524</v>
      </c>
      <c r="D3847" s="167" t="s">
        <v>3525</v>
      </c>
      <c r="E3847" s="167" t="s">
        <v>3526</v>
      </c>
      <c r="F3847" s="167" t="s">
        <v>3501</v>
      </c>
      <c r="G3847" s="167" t="s">
        <v>3502</v>
      </c>
      <c r="H3847" s="168">
        <v>46182</v>
      </c>
      <c r="I3847" s="167"/>
      <c r="J3847" s="169">
        <v>26122</v>
      </c>
      <c r="K3847" s="167" t="s">
        <v>55</v>
      </c>
      <c r="L3847" s="169">
        <v>2</v>
      </c>
      <c r="M3847" s="167" t="s">
        <v>3504</v>
      </c>
      <c r="N3847" s="169">
        <v>438.1</v>
      </c>
      <c r="O3847" s="167" t="s">
        <v>3505</v>
      </c>
      <c r="P3847" s="167"/>
      <c r="Q3847" s="167" t="s">
        <v>3514</v>
      </c>
      <c r="R3847" s="167" t="s">
        <v>3528</v>
      </c>
      <c r="S3847" s="169">
        <v>11</v>
      </c>
      <c r="T3847" s="167" t="s">
        <v>3535</v>
      </c>
      <c r="U3847" s="169" t="s">
        <v>3536</v>
      </c>
      <c r="V3847" s="167" t="s">
        <v>8101</v>
      </c>
      <c r="W3847" s="167" t="s">
        <v>6949</v>
      </c>
      <c r="X3847" s="170" t="s">
        <v>3533</v>
      </c>
      <c r="Y3847" s="171" t="s">
        <v>3305</v>
      </c>
      <c r="Z3847" s="167" t="s">
        <v>1207</v>
      </c>
      <c r="AA3847" s="176">
        <v>550000</v>
      </c>
      <c r="AB3847" s="167" t="s">
        <v>11254</v>
      </c>
      <c r="AC3847" s="176">
        <v>550000</v>
      </c>
      <c r="AD3847" s="167" t="s">
        <v>11254</v>
      </c>
      <c r="AE3847" s="176">
        <v>1265</v>
      </c>
    </row>
    <row r="3848" spans="1:31">
      <c r="A3848" s="178">
        <v>108320549520</v>
      </c>
      <c r="B3848" s="166">
        <v>46181</v>
      </c>
      <c r="C3848" s="167" t="s">
        <v>3524</v>
      </c>
      <c r="D3848" s="167" t="s">
        <v>3525</v>
      </c>
      <c r="E3848" s="167" t="s">
        <v>3526</v>
      </c>
      <c r="F3848" s="167" t="s">
        <v>3501</v>
      </c>
      <c r="G3848" s="167" t="s">
        <v>3502</v>
      </c>
      <c r="H3848" s="168">
        <v>46182</v>
      </c>
      <c r="I3848" s="167"/>
      <c r="J3848" s="169">
        <v>26122</v>
      </c>
      <c r="K3848" s="167" t="s">
        <v>55</v>
      </c>
      <c r="L3848" s="169">
        <v>2</v>
      </c>
      <c r="M3848" s="167" t="s">
        <v>3504</v>
      </c>
      <c r="N3848" s="169">
        <v>438.1</v>
      </c>
      <c r="O3848" s="167" t="s">
        <v>3505</v>
      </c>
      <c r="P3848" s="167"/>
      <c r="Q3848" s="167" t="s">
        <v>3514</v>
      </c>
      <c r="R3848" s="167" t="s">
        <v>3528</v>
      </c>
      <c r="S3848" s="169">
        <v>10</v>
      </c>
      <c r="T3848" s="167" t="s">
        <v>3535</v>
      </c>
      <c r="U3848" s="169" t="s">
        <v>3536</v>
      </c>
      <c r="V3848" s="167" t="s">
        <v>8101</v>
      </c>
      <c r="W3848" s="167" t="s">
        <v>6949</v>
      </c>
      <c r="X3848" s="170" t="s">
        <v>3533</v>
      </c>
      <c r="Y3848" s="171" t="s">
        <v>3305</v>
      </c>
      <c r="Z3848" s="167" t="s">
        <v>1207</v>
      </c>
      <c r="AA3848" s="176">
        <v>140000</v>
      </c>
      <c r="AB3848" s="167" t="s">
        <v>11254</v>
      </c>
      <c r="AC3848" s="176">
        <v>140000</v>
      </c>
      <c r="AD3848" s="167" t="s">
        <v>11254</v>
      </c>
      <c r="AE3848" s="176">
        <v>322</v>
      </c>
    </row>
    <row r="3849" spans="1:31">
      <c r="A3849" s="178">
        <v>108320549520</v>
      </c>
      <c r="B3849" s="166">
        <v>46181</v>
      </c>
      <c r="C3849" s="167" t="s">
        <v>3524</v>
      </c>
      <c r="D3849" s="167" t="s">
        <v>3525</v>
      </c>
      <c r="E3849" s="167" t="s">
        <v>3526</v>
      </c>
      <c r="F3849" s="167" t="s">
        <v>3501</v>
      </c>
      <c r="G3849" s="167" t="s">
        <v>3502</v>
      </c>
      <c r="H3849" s="168">
        <v>46182</v>
      </c>
      <c r="I3849" s="167"/>
      <c r="J3849" s="169">
        <v>26122</v>
      </c>
      <c r="K3849" s="167" t="s">
        <v>55</v>
      </c>
      <c r="L3849" s="169">
        <v>2</v>
      </c>
      <c r="M3849" s="167" t="s">
        <v>3504</v>
      </c>
      <c r="N3849" s="169">
        <v>438.1</v>
      </c>
      <c r="O3849" s="167" t="s">
        <v>3505</v>
      </c>
      <c r="P3849" s="167"/>
      <c r="Q3849" s="167" t="s">
        <v>3514</v>
      </c>
      <c r="R3849" s="167" t="s">
        <v>3528</v>
      </c>
      <c r="S3849" s="169">
        <v>9</v>
      </c>
      <c r="T3849" s="167" t="s">
        <v>3535</v>
      </c>
      <c r="U3849" s="169" t="s">
        <v>3536</v>
      </c>
      <c r="V3849" s="167" t="s">
        <v>8143</v>
      </c>
      <c r="W3849" s="167" t="s">
        <v>6354</v>
      </c>
      <c r="X3849" s="170" t="s">
        <v>3533</v>
      </c>
      <c r="Y3849" s="171" t="s">
        <v>3305</v>
      </c>
      <c r="Z3849" s="167" t="s">
        <v>1207</v>
      </c>
      <c r="AA3849" s="176">
        <v>10000</v>
      </c>
      <c r="AB3849" s="167" t="s">
        <v>11254</v>
      </c>
      <c r="AC3849" s="176">
        <v>10000</v>
      </c>
      <c r="AD3849" s="167" t="s">
        <v>11254</v>
      </c>
      <c r="AE3849" s="176">
        <v>46.6</v>
      </c>
    </row>
    <row r="3850" spans="1:31">
      <c r="A3850" s="178">
        <v>108320549520</v>
      </c>
      <c r="B3850" s="166">
        <v>46181</v>
      </c>
      <c r="C3850" s="167" t="s">
        <v>3524</v>
      </c>
      <c r="D3850" s="167" t="s">
        <v>3525</v>
      </c>
      <c r="E3850" s="167" t="s">
        <v>3526</v>
      </c>
      <c r="F3850" s="167" t="s">
        <v>3501</v>
      </c>
      <c r="G3850" s="167" t="s">
        <v>3502</v>
      </c>
      <c r="H3850" s="168">
        <v>46182</v>
      </c>
      <c r="I3850" s="167"/>
      <c r="J3850" s="169">
        <v>26122</v>
      </c>
      <c r="K3850" s="167" t="s">
        <v>55</v>
      </c>
      <c r="L3850" s="169">
        <v>2</v>
      </c>
      <c r="M3850" s="167" t="s">
        <v>3504</v>
      </c>
      <c r="N3850" s="169">
        <v>438.1</v>
      </c>
      <c r="O3850" s="167" t="s">
        <v>3505</v>
      </c>
      <c r="P3850" s="167"/>
      <c r="Q3850" s="167" t="s">
        <v>3514</v>
      </c>
      <c r="R3850" s="167" t="s">
        <v>3528</v>
      </c>
      <c r="S3850" s="169">
        <v>8</v>
      </c>
      <c r="T3850" s="167" t="s">
        <v>3560</v>
      </c>
      <c r="U3850" s="169" t="s">
        <v>3561</v>
      </c>
      <c r="V3850" s="167" t="s">
        <v>8140</v>
      </c>
      <c r="W3850" s="167" t="s">
        <v>7645</v>
      </c>
      <c r="X3850" s="170" t="s">
        <v>3533</v>
      </c>
      <c r="Y3850" s="171" t="s">
        <v>3305</v>
      </c>
      <c r="Z3850" s="167" t="s">
        <v>1207</v>
      </c>
      <c r="AA3850" s="176">
        <v>170000</v>
      </c>
      <c r="AB3850" s="167" t="s">
        <v>11254</v>
      </c>
      <c r="AC3850" s="176">
        <v>170000</v>
      </c>
      <c r="AD3850" s="167" t="s">
        <v>11254</v>
      </c>
      <c r="AE3850" s="176">
        <v>244.8</v>
      </c>
    </row>
    <row r="3851" spans="1:31">
      <c r="A3851" s="178">
        <v>108320549520</v>
      </c>
      <c r="B3851" s="166">
        <v>46181</v>
      </c>
      <c r="C3851" s="167" t="s">
        <v>3524</v>
      </c>
      <c r="D3851" s="167" t="s">
        <v>3525</v>
      </c>
      <c r="E3851" s="167" t="s">
        <v>3526</v>
      </c>
      <c r="F3851" s="167" t="s">
        <v>3501</v>
      </c>
      <c r="G3851" s="167" t="s">
        <v>3502</v>
      </c>
      <c r="H3851" s="168">
        <v>46182</v>
      </c>
      <c r="I3851" s="167"/>
      <c r="J3851" s="169">
        <v>26122</v>
      </c>
      <c r="K3851" s="167" t="s">
        <v>55</v>
      </c>
      <c r="L3851" s="169">
        <v>2</v>
      </c>
      <c r="M3851" s="167" t="s">
        <v>3504</v>
      </c>
      <c r="N3851" s="169">
        <v>438.1</v>
      </c>
      <c r="O3851" s="167" t="s">
        <v>3505</v>
      </c>
      <c r="P3851" s="167"/>
      <c r="Q3851" s="167" t="s">
        <v>3514</v>
      </c>
      <c r="R3851" s="167" t="s">
        <v>3528</v>
      </c>
      <c r="S3851" s="169">
        <v>7</v>
      </c>
      <c r="T3851" s="167" t="s">
        <v>3560</v>
      </c>
      <c r="U3851" s="169" t="s">
        <v>3561</v>
      </c>
      <c r="V3851" s="167" t="s">
        <v>8144</v>
      </c>
      <c r="W3851" s="167" t="s">
        <v>7637</v>
      </c>
      <c r="X3851" s="170" t="s">
        <v>3533</v>
      </c>
      <c r="Y3851" s="171" t="s">
        <v>3305</v>
      </c>
      <c r="Z3851" s="167" t="s">
        <v>1207</v>
      </c>
      <c r="AA3851" s="176">
        <v>30000</v>
      </c>
      <c r="AB3851" s="167" t="s">
        <v>11254</v>
      </c>
      <c r="AC3851" s="176">
        <v>30000</v>
      </c>
      <c r="AD3851" s="167" t="s">
        <v>11254</v>
      </c>
      <c r="AE3851" s="176">
        <v>760.2</v>
      </c>
    </row>
    <row r="3852" spans="1:31">
      <c r="A3852" s="178">
        <v>108320549520</v>
      </c>
      <c r="B3852" s="166">
        <v>46181</v>
      </c>
      <c r="C3852" s="167" t="s">
        <v>3524</v>
      </c>
      <c r="D3852" s="167" t="s">
        <v>3525</v>
      </c>
      <c r="E3852" s="167" t="s">
        <v>3526</v>
      </c>
      <c r="F3852" s="167" t="s">
        <v>3501</v>
      </c>
      <c r="G3852" s="167" t="s">
        <v>3502</v>
      </c>
      <c r="H3852" s="168">
        <v>46182</v>
      </c>
      <c r="I3852" s="167"/>
      <c r="J3852" s="169">
        <v>26122</v>
      </c>
      <c r="K3852" s="167" t="s">
        <v>55</v>
      </c>
      <c r="L3852" s="169">
        <v>2</v>
      </c>
      <c r="M3852" s="167" t="s">
        <v>3504</v>
      </c>
      <c r="N3852" s="169">
        <v>438.1</v>
      </c>
      <c r="O3852" s="167" t="s">
        <v>3505</v>
      </c>
      <c r="P3852" s="167"/>
      <c r="Q3852" s="167" t="s">
        <v>3514</v>
      </c>
      <c r="R3852" s="167" t="s">
        <v>3528</v>
      </c>
      <c r="S3852" s="169">
        <v>6</v>
      </c>
      <c r="T3852" s="167" t="s">
        <v>3535</v>
      </c>
      <c r="U3852" s="169" t="s">
        <v>3536</v>
      </c>
      <c r="V3852" s="167" t="s">
        <v>8145</v>
      </c>
      <c r="W3852" s="167" t="s">
        <v>7647</v>
      </c>
      <c r="X3852" s="170" t="s">
        <v>3533</v>
      </c>
      <c r="Y3852" s="171" t="s">
        <v>3305</v>
      </c>
      <c r="Z3852" s="167" t="s">
        <v>1207</v>
      </c>
      <c r="AA3852" s="176">
        <v>10000</v>
      </c>
      <c r="AB3852" s="167" t="s">
        <v>11254</v>
      </c>
      <c r="AC3852" s="176">
        <v>10000</v>
      </c>
      <c r="AD3852" s="167" t="s">
        <v>11254</v>
      </c>
      <c r="AE3852" s="176">
        <v>24</v>
      </c>
    </row>
    <row r="3853" spans="1:31">
      <c r="A3853" s="178">
        <v>108320549520</v>
      </c>
      <c r="B3853" s="166">
        <v>46181</v>
      </c>
      <c r="C3853" s="167" t="s">
        <v>3524</v>
      </c>
      <c r="D3853" s="167" t="s">
        <v>3525</v>
      </c>
      <c r="E3853" s="167" t="s">
        <v>3526</v>
      </c>
      <c r="F3853" s="167" t="s">
        <v>3501</v>
      </c>
      <c r="G3853" s="167" t="s">
        <v>3502</v>
      </c>
      <c r="H3853" s="168">
        <v>46182</v>
      </c>
      <c r="I3853" s="167"/>
      <c r="J3853" s="169">
        <v>26122</v>
      </c>
      <c r="K3853" s="167" t="s">
        <v>55</v>
      </c>
      <c r="L3853" s="169">
        <v>2</v>
      </c>
      <c r="M3853" s="167" t="s">
        <v>3504</v>
      </c>
      <c r="N3853" s="169">
        <v>438.1</v>
      </c>
      <c r="O3853" s="167" t="s">
        <v>3505</v>
      </c>
      <c r="P3853" s="167"/>
      <c r="Q3853" s="167" t="s">
        <v>3514</v>
      </c>
      <c r="R3853" s="167" t="s">
        <v>3528</v>
      </c>
      <c r="S3853" s="169">
        <v>5</v>
      </c>
      <c r="T3853" s="167" t="s">
        <v>3535</v>
      </c>
      <c r="U3853" s="169" t="s">
        <v>3536</v>
      </c>
      <c r="V3853" s="167" t="s">
        <v>8101</v>
      </c>
      <c r="W3853" s="167" t="s">
        <v>6949</v>
      </c>
      <c r="X3853" s="170" t="s">
        <v>3533</v>
      </c>
      <c r="Y3853" s="171" t="s">
        <v>3305</v>
      </c>
      <c r="Z3853" s="167" t="s">
        <v>1207</v>
      </c>
      <c r="AA3853" s="176">
        <v>20000</v>
      </c>
      <c r="AB3853" s="167" t="s">
        <v>11254</v>
      </c>
      <c r="AC3853" s="176">
        <v>20000</v>
      </c>
      <c r="AD3853" s="167" t="s">
        <v>11254</v>
      </c>
      <c r="AE3853" s="176">
        <v>46</v>
      </c>
    </row>
    <row r="3854" spans="1:31">
      <c r="A3854" s="178">
        <v>108320549520</v>
      </c>
      <c r="B3854" s="166">
        <v>46181</v>
      </c>
      <c r="C3854" s="167" t="s">
        <v>3524</v>
      </c>
      <c r="D3854" s="167" t="s">
        <v>3525</v>
      </c>
      <c r="E3854" s="167" t="s">
        <v>3526</v>
      </c>
      <c r="F3854" s="167" t="s">
        <v>3501</v>
      </c>
      <c r="G3854" s="167" t="s">
        <v>3502</v>
      </c>
      <c r="H3854" s="168">
        <v>46182</v>
      </c>
      <c r="I3854" s="167"/>
      <c r="J3854" s="169">
        <v>26122</v>
      </c>
      <c r="K3854" s="167" t="s">
        <v>55</v>
      </c>
      <c r="L3854" s="169">
        <v>2</v>
      </c>
      <c r="M3854" s="167" t="s">
        <v>3504</v>
      </c>
      <c r="N3854" s="169">
        <v>438.1</v>
      </c>
      <c r="O3854" s="167" t="s">
        <v>3505</v>
      </c>
      <c r="P3854" s="167"/>
      <c r="Q3854" s="167" t="s">
        <v>3514</v>
      </c>
      <c r="R3854" s="167" t="s">
        <v>3528</v>
      </c>
      <c r="S3854" s="169">
        <v>4</v>
      </c>
      <c r="T3854" s="167" t="s">
        <v>3529</v>
      </c>
      <c r="U3854" s="169" t="s">
        <v>3530</v>
      </c>
      <c r="V3854" s="167" t="s">
        <v>8111</v>
      </c>
      <c r="W3854" s="167" t="s">
        <v>6994</v>
      </c>
      <c r="X3854" s="170" t="s">
        <v>3533</v>
      </c>
      <c r="Y3854" s="171" t="s">
        <v>3305</v>
      </c>
      <c r="Z3854" s="167" t="s">
        <v>1207</v>
      </c>
      <c r="AA3854" s="176">
        <v>5600</v>
      </c>
      <c r="AB3854" s="167" t="s">
        <v>11254</v>
      </c>
      <c r="AC3854" s="176">
        <v>5600</v>
      </c>
      <c r="AD3854" s="167" t="s">
        <v>11254</v>
      </c>
      <c r="AE3854" s="176">
        <v>19874.400000000001</v>
      </c>
    </row>
    <row r="3855" spans="1:31">
      <c r="A3855" s="178">
        <v>108320549520</v>
      </c>
      <c r="B3855" s="166">
        <v>46181</v>
      </c>
      <c r="C3855" s="167" t="s">
        <v>3524</v>
      </c>
      <c r="D3855" s="167" t="s">
        <v>3525</v>
      </c>
      <c r="E3855" s="167" t="s">
        <v>3526</v>
      </c>
      <c r="F3855" s="167" t="s">
        <v>3501</v>
      </c>
      <c r="G3855" s="167" t="s">
        <v>3502</v>
      </c>
      <c r="H3855" s="168">
        <v>46182</v>
      </c>
      <c r="I3855" s="167"/>
      <c r="J3855" s="169">
        <v>26122</v>
      </c>
      <c r="K3855" s="167" t="s">
        <v>55</v>
      </c>
      <c r="L3855" s="169">
        <v>2</v>
      </c>
      <c r="M3855" s="167" t="s">
        <v>3504</v>
      </c>
      <c r="N3855" s="169">
        <v>438.1</v>
      </c>
      <c r="O3855" s="167" t="s">
        <v>3505</v>
      </c>
      <c r="P3855" s="167"/>
      <c r="Q3855" s="167" t="s">
        <v>3514</v>
      </c>
      <c r="R3855" s="167" t="s">
        <v>3528</v>
      </c>
      <c r="S3855" s="169">
        <v>3</v>
      </c>
      <c r="T3855" s="167" t="s">
        <v>3560</v>
      </c>
      <c r="U3855" s="169" t="s">
        <v>3561</v>
      </c>
      <c r="V3855" s="167" t="s">
        <v>8140</v>
      </c>
      <c r="W3855" s="167" t="s">
        <v>7645</v>
      </c>
      <c r="X3855" s="170" t="s">
        <v>3533</v>
      </c>
      <c r="Y3855" s="171" t="s">
        <v>3305</v>
      </c>
      <c r="Z3855" s="167" t="s">
        <v>1207</v>
      </c>
      <c r="AA3855" s="176">
        <v>140000</v>
      </c>
      <c r="AB3855" s="167" t="s">
        <v>11254</v>
      </c>
      <c r="AC3855" s="176">
        <v>140000</v>
      </c>
      <c r="AD3855" s="167" t="s">
        <v>11254</v>
      </c>
      <c r="AE3855" s="176">
        <v>201.6</v>
      </c>
    </row>
    <row r="3856" spans="1:31">
      <c r="A3856" s="178">
        <v>108320549520</v>
      </c>
      <c r="B3856" s="166">
        <v>46181</v>
      </c>
      <c r="C3856" s="167" t="s">
        <v>3524</v>
      </c>
      <c r="D3856" s="167" t="s">
        <v>3525</v>
      </c>
      <c r="E3856" s="167" t="s">
        <v>3526</v>
      </c>
      <c r="F3856" s="167" t="s">
        <v>3501</v>
      </c>
      <c r="G3856" s="167" t="s">
        <v>3502</v>
      </c>
      <c r="H3856" s="168">
        <v>46182</v>
      </c>
      <c r="I3856" s="167"/>
      <c r="J3856" s="169">
        <v>26122</v>
      </c>
      <c r="K3856" s="167" t="s">
        <v>55</v>
      </c>
      <c r="L3856" s="169">
        <v>2</v>
      </c>
      <c r="M3856" s="167" t="s">
        <v>3504</v>
      </c>
      <c r="N3856" s="169">
        <v>438.1</v>
      </c>
      <c r="O3856" s="167" t="s">
        <v>3505</v>
      </c>
      <c r="P3856" s="167"/>
      <c r="Q3856" s="167" t="s">
        <v>3514</v>
      </c>
      <c r="R3856" s="167" t="s">
        <v>3528</v>
      </c>
      <c r="S3856" s="169">
        <v>2</v>
      </c>
      <c r="T3856" s="167" t="s">
        <v>3560</v>
      </c>
      <c r="U3856" s="169" t="s">
        <v>3561</v>
      </c>
      <c r="V3856" s="167" t="s">
        <v>8144</v>
      </c>
      <c r="W3856" s="167" t="s">
        <v>7637</v>
      </c>
      <c r="X3856" s="170" t="s">
        <v>3533</v>
      </c>
      <c r="Y3856" s="171" t="s">
        <v>3305</v>
      </c>
      <c r="Z3856" s="167" t="s">
        <v>1207</v>
      </c>
      <c r="AA3856" s="176">
        <v>30000</v>
      </c>
      <c r="AB3856" s="167" t="s">
        <v>11254</v>
      </c>
      <c r="AC3856" s="176">
        <v>30000</v>
      </c>
      <c r="AD3856" s="167" t="s">
        <v>11254</v>
      </c>
      <c r="AE3856" s="176">
        <v>760.2</v>
      </c>
    </row>
    <row r="3857" spans="1:31">
      <c r="A3857" s="178">
        <v>108320549520</v>
      </c>
      <c r="B3857" s="166">
        <v>46181</v>
      </c>
      <c r="C3857" s="167" t="s">
        <v>3524</v>
      </c>
      <c r="D3857" s="167" t="s">
        <v>3525</v>
      </c>
      <c r="E3857" s="167" t="s">
        <v>3526</v>
      </c>
      <c r="F3857" s="167" t="s">
        <v>3501</v>
      </c>
      <c r="G3857" s="167" t="s">
        <v>3502</v>
      </c>
      <c r="H3857" s="168">
        <v>46182</v>
      </c>
      <c r="I3857" s="167"/>
      <c r="J3857" s="169">
        <v>26122</v>
      </c>
      <c r="K3857" s="167" t="s">
        <v>55</v>
      </c>
      <c r="L3857" s="169">
        <v>2</v>
      </c>
      <c r="M3857" s="167" t="s">
        <v>3504</v>
      </c>
      <c r="N3857" s="169">
        <v>438.1</v>
      </c>
      <c r="O3857" s="167" t="s">
        <v>3505</v>
      </c>
      <c r="P3857" s="167"/>
      <c r="Q3857" s="167" t="s">
        <v>3514</v>
      </c>
      <c r="R3857" s="167" t="s">
        <v>3528</v>
      </c>
      <c r="S3857" s="169">
        <v>1</v>
      </c>
      <c r="T3857" s="167" t="s">
        <v>3560</v>
      </c>
      <c r="U3857" s="169" t="s">
        <v>3561</v>
      </c>
      <c r="V3857" s="167" t="s">
        <v>8146</v>
      </c>
      <c r="W3857" s="167" t="s">
        <v>7643</v>
      </c>
      <c r="X3857" s="170" t="s">
        <v>3533</v>
      </c>
      <c r="Y3857" s="171" t="s">
        <v>3305</v>
      </c>
      <c r="Z3857" s="167" t="s">
        <v>1207</v>
      </c>
      <c r="AA3857" s="176">
        <v>15000</v>
      </c>
      <c r="AB3857" s="167" t="s">
        <v>11254</v>
      </c>
      <c r="AC3857" s="176">
        <v>15000</v>
      </c>
      <c r="AD3857" s="167" t="s">
        <v>11254</v>
      </c>
      <c r="AE3857" s="176">
        <v>210</v>
      </c>
    </row>
    <row r="3858" spans="1:31">
      <c r="A3858" s="178">
        <v>108320552650</v>
      </c>
      <c r="B3858" s="166">
        <v>46181</v>
      </c>
      <c r="C3858" s="167" t="s">
        <v>3524</v>
      </c>
      <c r="D3858" s="167" t="s">
        <v>3525</v>
      </c>
      <c r="E3858" s="167" t="s">
        <v>3526</v>
      </c>
      <c r="F3858" s="167" t="s">
        <v>3501</v>
      </c>
      <c r="G3858" s="167" t="s">
        <v>3502</v>
      </c>
      <c r="H3858" s="168">
        <v>46182</v>
      </c>
      <c r="I3858" s="167"/>
      <c r="J3858" s="169">
        <v>26122</v>
      </c>
      <c r="K3858" s="167" t="s">
        <v>55</v>
      </c>
      <c r="L3858" s="169">
        <v>2</v>
      </c>
      <c r="M3858" s="167" t="s">
        <v>3504</v>
      </c>
      <c r="N3858" s="169">
        <v>438.1</v>
      </c>
      <c r="O3858" s="167" t="s">
        <v>3505</v>
      </c>
      <c r="P3858" s="167"/>
      <c r="Q3858" s="167" t="s">
        <v>3514</v>
      </c>
      <c r="R3858" s="167" t="s">
        <v>3528</v>
      </c>
      <c r="S3858" s="169">
        <v>38</v>
      </c>
      <c r="T3858" s="167" t="s">
        <v>3540</v>
      </c>
      <c r="U3858" s="169" t="s">
        <v>3541</v>
      </c>
      <c r="V3858" s="167" t="s">
        <v>8116</v>
      </c>
      <c r="W3858" s="167" t="s">
        <v>8117</v>
      </c>
      <c r="X3858" s="170" t="s">
        <v>3533</v>
      </c>
      <c r="Y3858" s="171" t="s">
        <v>3305</v>
      </c>
      <c r="Z3858" s="167" t="s">
        <v>1207</v>
      </c>
      <c r="AA3858" s="176">
        <v>3000</v>
      </c>
      <c r="AB3858" s="167" t="s">
        <v>11254</v>
      </c>
      <c r="AC3858" s="176">
        <v>3000</v>
      </c>
      <c r="AD3858" s="167" t="s">
        <v>11254</v>
      </c>
      <c r="AE3858" s="176">
        <v>147.9</v>
      </c>
    </row>
    <row r="3859" spans="1:31">
      <c r="A3859" s="178">
        <v>108320552650</v>
      </c>
      <c r="B3859" s="166">
        <v>46181</v>
      </c>
      <c r="C3859" s="167" t="s">
        <v>3524</v>
      </c>
      <c r="D3859" s="167" t="s">
        <v>3525</v>
      </c>
      <c r="E3859" s="167" t="s">
        <v>3526</v>
      </c>
      <c r="F3859" s="167" t="s">
        <v>3501</v>
      </c>
      <c r="G3859" s="167" t="s">
        <v>3502</v>
      </c>
      <c r="H3859" s="168">
        <v>46182</v>
      </c>
      <c r="I3859" s="167"/>
      <c r="J3859" s="169">
        <v>26122</v>
      </c>
      <c r="K3859" s="167" t="s">
        <v>55</v>
      </c>
      <c r="L3859" s="169">
        <v>2</v>
      </c>
      <c r="M3859" s="167" t="s">
        <v>3504</v>
      </c>
      <c r="N3859" s="169">
        <v>438.1</v>
      </c>
      <c r="O3859" s="167" t="s">
        <v>3505</v>
      </c>
      <c r="P3859" s="167"/>
      <c r="Q3859" s="167" t="s">
        <v>3514</v>
      </c>
      <c r="R3859" s="167" t="s">
        <v>3528</v>
      </c>
      <c r="S3859" s="169">
        <v>37</v>
      </c>
      <c r="T3859" s="167" t="s">
        <v>3535</v>
      </c>
      <c r="U3859" s="169" t="s">
        <v>3536</v>
      </c>
      <c r="V3859" s="167" t="s">
        <v>8147</v>
      </c>
      <c r="W3859" s="167" t="s">
        <v>6330</v>
      </c>
      <c r="X3859" s="170" t="s">
        <v>3533</v>
      </c>
      <c r="Y3859" s="171" t="s">
        <v>3305</v>
      </c>
      <c r="Z3859" s="167" t="s">
        <v>1207</v>
      </c>
      <c r="AA3859" s="176">
        <v>20000</v>
      </c>
      <c r="AB3859" s="167" t="s">
        <v>11254</v>
      </c>
      <c r="AC3859" s="176">
        <v>20000</v>
      </c>
      <c r="AD3859" s="167" t="s">
        <v>11254</v>
      </c>
      <c r="AE3859" s="176">
        <v>48</v>
      </c>
    </row>
    <row r="3860" spans="1:31">
      <c r="A3860" s="178">
        <v>108320552650</v>
      </c>
      <c r="B3860" s="166">
        <v>46181</v>
      </c>
      <c r="C3860" s="167" t="s">
        <v>3524</v>
      </c>
      <c r="D3860" s="167" t="s">
        <v>3525</v>
      </c>
      <c r="E3860" s="167" t="s">
        <v>3526</v>
      </c>
      <c r="F3860" s="167" t="s">
        <v>3501</v>
      </c>
      <c r="G3860" s="167" t="s">
        <v>3502</v>
      </c>
      <c r="H3860" s="168">
        <v>46182</v>
      </c>
      <c r="I3860" s="167"/>
      <c r="J3860" s="169">
        <v>26122</v>
      </c>
      <c r="K3860" s="167" t="s">
        <v>55</v>
      </c>
      <c r="L3860" s="169">
        <v>2</v>
      </c>
      <c r="M3860" s="167" t="s">
        <v>3504</v>
      </c>
      <c r="N3860" s="169">
        <v>438.1</v>
      </c>
      <c r="O3860" s="167" t="s">
        <v>3505</v>
      </c>
      <c r="P3860" s="167"/>
      <c r="Q3860" s="167" t="s">
        <v>3514</v>
      </c>
      <c r="R3860" s="167" t="s">
        <v>3528</v>
      </c>
      <c r="S3860" s="169">
        <v>36</v>
      </c>
      <c r="T3860" s="167" t="s">
        <v>3529</v>
      </c>
      <c r="U3860" s="169" t="s">
        <v>3530</v>
      </c>
      <c r="V3860" s="167" t="s">
        <v>8148</v>
      </c>
      <c r="W3860" s="167" t="s">
        <v>5797</v>
      </c>
      <c r="X3860" s="170" t="s">
        <v>3533</v>
      </c>
      <c r="Y3860" s="171" t="s">
        <v>3305</v>
      </c>
      <c r="Z3860" s="167" t="s">
        <v>1207</v>
      </c>
      <c r="AA3860" s="176">
        <v>7500</v>
      </c>
      <c r="AB3860" s="167" t="s">
        <v>11254</v>
      </c>
      <c r="AC3860" s="176">
        <v>7500</v>
      </c>
      <c r="AD3860" s="167" t="s">
        <v>11254</v>
      </c>
      <c r="AE3860" s="176">
        <v>7358.25</v>
      </c>
    </row>
    <row r="3861" spans="1:31">
      <c r="A3861" s="178">
        <v>108320552650</v>
      </c>
      <c r="B3861" s="166">
        <v>46181</v>
      </c>
      <c r="C3861" s="167" t="s">
        <v>3524</v>
      </c>
      <c r="D3861" s="167" t="s">
        <v>3525</v>
      </c>
      <c r="E3861" s="167" t="s">
        <v>3526</v>
      </c>
      <c r="F3861" s="167" t="s">
        <v>3501</v>
      </c>
      <c r="G3861" s="167" t="s">
        <v>3502</v>
      </c>
      <c r="H3861" s="168">
        <v>46182</v>
      </c>
      <c r="I3861" s="167"/>
      <c r="J3861" s="169">
        <v>26122</v>
      </c>
      <c r="K3861" s="167" t="s">
        <v>55</v>
      </c>
      <c r="L3861" s="169">
        <v>2</v>
      </c>
      <c r="M3861" s="167" t="s">
        <v>3504</v>
      </c>
      <c r="N3861" s="169">
        <v>438.1</v>
      </c>
      <c r="O3861" s="167" t="s">
        <v>3505</v>
      </c>
      <c r="P3861" s="167"/>
      <c r="Q3861" s="167" t="s">
        <v>3514</v>
      </c>
      <c r="R3861" s="167" t="s">
        <v>3528</v>
      </c>
      <c r="S3861" s="169">
        <v>35</v>
      </c>
      <c r="T3861" s="167" t="s">
        <v>3529</v>
      </c>
      <c r="U3861" s="169" t="s">
        <v>3530</v>
      </c>
      <c r="V3861" s="167" t="s">
        <v>8148</v>
      </c>
      <c r="W3861" s="167" t="s">
        <v>5797</v>
      </c>
      <c r="X3861" s="170" t="s">
        <v>3533</v>
      </c>
      <c r="Y3861" s="171" t="s">
        <v>3305</v>
      </c>
      <c r="Z3861" s="167" t="s">
        <v>1207</v>
      </c>
      <c r="AA3861" s="176">
        <v>7500</v>
      </c>
      <c r="AB3861" s="167" t="s">
        <v>11254</v>
      </c>
      <c r="AC3861" s="176">
        <v>7500</v>
      </c>
      <c r="AD3861" s="167" t="s">
        <v>11254</v>
      </c>
      <c r="AE3861" s="176">
        <v>7358.25</v>
      </c>
    </row>
    <row r="3862" spans="1:31">
      <c r="A3862" s="178">
        <v>108320552650</v>
      </c>
      <c r="B3862" s="166">
        <v>46181</v>
      </c>
      <c r="C3862" s="167" t="s">
        <v>3524</v>
      </c>
      <c r="D3862" s="167" t="s">
        <v>3525</v>
      </c>
      <c r="E3862" s="167" t="s">
        <v>3526</v>
      </c>
      <c r="F3862" s="167" t="s">
        <v>3501</v>
      </c>
      <c r="G3862" s="167" t="s">
        <v>3502</v>
      </c>
      <c r="H3862" s="168">
        <v>46182</v>
      </c>
      <c r="I3862" s="167"/>
      <c r="J3862" s="169">
        <v>26122</v>
      </c>
      <c r="K3862" s="167" t="s">
        <v>55</v>
      </c>
      <c r="L3862" s="169">
        <v>2</v>
      </c>
      <c r="M3862" s="167" t="s">
        <v>3504</v>
      </c>
      <c r="N3862" s="169">
        <v>438.1</v>
      </c>
      <c r="O3862" s="167" t="s">
        <v>3505</v>
      </c>
      <c r="P3862" s="167"/>
      <c r="Q3862" s="167" t="s">
        <v>3514</v>
      </c>
      <c r="R3862" s="167" t="s">
        <v>3528</v>
      </c>
      <c r="S3862" s="169">
        <v>34</v>
      </c>
      <c r="T3862" s="167" t="s">
        <v>3529</v>
      </c>
      <c r="U3862" s="169" t="s">
        <v>3530</v>
      </c>
      <c r="V3862" s="167" t="s">
        <v>8149</v>
      </c>
      <c r="W3862" s="167" t="s">
        <v>8150</v>
      </c>
      <c r="X3862" s="170" t="s">
        <v>3533</v>
      </c>
      <c r="Y3862" s="171" t="s">
        <v>3305</v>
      </c>
      <c r="Z3862" s="167" t="s">
        <v>1207</v>
      </c>
      <c r="AA3862" s="176">
        <v>7500</v>
      </c>
      <c r="AB3862" s="167" t="s">
        <v>11254</v>
      </c>
      <c r="AC3862" s="176">
        <v>7500</v>
      </c>
      <c r="AD3862" s="167" t="s">
        <v>11254</v>
      </c>
      <c r="AE3862" s="176">
        <v>3165</v>
      </c>
    </row>
    <row r="3863" spans="1:31">
      <c r="A3863" s="178">
        <v>108320552650</v>
      </c>
      <c r="B3863" s="166">
        <v>46181</v>
      </c>
      <c r="C3863" s="167" t="s">
        <v>3524</v>
      </c>
      <c r="D3863" s="167" t="s">
        <v>3525</v>
      </c>
      <c r="E3863" s="167" t="s">
        <v>3526</v>
      </c>
      <c r="F3863" s="167" t="s">
        <v>3501</v>
      </c>
      <c r="G3863" s="167" t="s">
        <v>3502</v>
      </c>
      <c r="H3863" s="168">
        <v>46182</v>
      </c>
      <c r="I3863" s="167"/>
      <c r="J3863" s="169">
        <v>26122</v>
      </c>
      <c r="K3863" s="167" t="s">
        <v>55</v>
      </c>
      <c r="L3863" s="169">
        <v>2</v>
      </c>
      <c r="M3863" s="167" t="s">
        <v>3504</v>
      </c>
      <c r="N3863" s="169">
        <v>438.1</v>
      </c>
      <c r="O3863" s="167" t="s">
        <v>3505</v>
      </c>
      <c r="P3863" s="167"/>
      <c r="Q3863" s="167" t="s">
        <v>3514</v>
      </c>
      <c r="R3863" s="167" t="s">
        <v>3528</v>
      </c>
      <c r="S3863" s="169">
        <v>33</v>
      </c>
      <c r="T3863" s="167" t="s">
        <v>3529</v>
      </c>
      <c r="U3863" s="169" t="s">
        <v>3530</v>
      </c>
      <c r="V3863" s="167" t="s">
        <v>8151</v>
      </c>
      <c r="W3863" s="167" t="s">
        <v>5791</v>
      </c>
      <c r="X3863" s="170" t="s">
        <v>3533</v>
      </c>
      <c r="Y3863" s="171" t="s">
        <v>3305</v>
      </c>
      <c r="Z3863" s="167" t="s">
        <v>1207</v>
      </c>
      <c r="AA3863" s="176">
        <v>6000</v>
      </c>
      <c r="AB3863" s="167" t="s">
        <v>11254</v>
      </c>
      <c r="AC3863" s="176">
        <v>6000</v>
      </c>
      <c r="AD3863" s="167" t="s">
        <v>11254</v>
      </c>
      <c r="AE3863" s="176">
        <v>3418.2</v>
      </c>
    </row>
    <row r="3864" spans="1:31">
      <c r="A3864" s="178">
        <v>108320552650</v>
      </c>
      <c r="B3864" s="166">
        <v>46181</v>
      </c>
      <c r="C3864" s="167" t="s">
        <v>3524</v>
      </c>
      <c r="D3864" s="167" t="s">
        <v>3525</v>
      </c>
      <c r="E3864" s="167" t="s">
        <v>3526</v>
      </c>
      <c r="F3864" s="167" t="s">
        <v>3501</v>
      </c>
      <c r="G3864" s="167" t="s">
        <v>3502</v>
      </c>
      <c r="H3864" s="168">
        <v>46182</v>
      </c>
      <c r="I3864" s="167"/>
      <c r="J3864" s="169">
        <v>26122</v>
      </c>
      <c r="K3864" s="167" t="s">
        <v>55</v>
      </c>
      <c r="L3864" s="169">
        <v>2</v>
      </c>
      <c r="M3864" s="167" t="s">
        <v>3504</v>
      </c>
      <c r="N3864" s="169">
        <v>438.1</v>
      </c>
      <c r="O3864" s="167" t="s">
        <v>3505</v>
      </c>
      <c r="P3864" s="167"/>
      <c r="Q3864" s="167" t="s">
        <v>3514</v>
      </c>
      <c r="R3864" s="167" t="s">
        <v>3528</v>
      </c>
      <c r="S3864" s="169">
        <v>32</v>
      </c>
      <c r="T3864" s="167" t="s">
        <v>3529</v>
      </c>
      <c r="U3864" s="169" t="s">
        <v>3530</v>
      </c>
      <c r="V3864" s="167" t="s">
        <v>8149</v>
      </c>
      <c r="W3864" s="167" t="s">
        <v>8150</v>
      </c>
      <c r="X3864" s="170" t="s">
        <v>3533</v>
      </c>
      <c r="Y3864" s="171" t="s">
        <v>3305</v>
      </c>
      <c r="Z3864" s="167" t="s">
        <v>1207</v>
      </c>
      <c r="AA3864" s="176">
        <v>5000</v>
      </c>
      <c r="AB3864" s="167" t="s">
        <v>11254</v>
      </c>
      <c r="AC3864" s="176">
        <v>5000</v>
      </c>
      <c r="AD3864" s="167" t="s">
        <v>11254</v>
      </c>
      <c r="AE3864" s="176">
        <v>2110</v>
      </c>
    </row>
    <row r="3865" spans="1:31">
      <c r="A3865" s="178">
        <v>108320552650</v>
      </c>
      <c r="B3865" s="166">
        <v>46181</v>
      </c>
      <c r="C3865" s="167" t="s">
        <v>3524</v>
      </c>
      <c r="D3865" s="167" t="s">
        <v>3525</v>
      </c>
      <c r="E3865" s="167" t="s">
        <v>3526</v>
      </c>
      <c r="F3865" s="167" t="s">
        <v>3501</v>
      </c>
      <c r="G3865" s="167" t="s">
        <v>3502</v>
      </c>
      <c r="H3865" s="168">
        <v>46182</v>
      </c>
      <c r="I3865" s="167"/>
      <c r="J3865" s="169">
        <v>26122</v>
      </c>
      <c r="K3865" s="167" t="s">
        <v>55</v>
      </c>
      <c r="L3865" s="169">
        <v>2</v>
      </c>
      <c r="M3865" s="167" t="s">
        <v>3504</v>
      </c>
      <c r="N3865" s="169">
        <v>438.1</v>
      </c>
      <c r="O3865" s="167" t="s">
        <v>3505</v>
      </c>
      <c r="P3865" s="167"/>
      <c r="Q3865" s="167" t="s">
        <v>3514</v>
      </c>
      <c r="R3865" s="167" t="s">
        <v>3528</v>
      </c>
      <c r="S3865" s="169">
        <v>31</v>
      </c>
      <c r="T3865" s="167" t="s">
        <v>3529</v>
      </c>
      <c r="U3865" s="169" t="s">
        <v>3530</v>
      </c>
      <c r="V3865" s="167" t="s">
        <v>8152</v>
      </c>
      <c r="W3865" s="167" t="s">
        <v>4974</v>
      </c>
      <c r="X3865" s="170" t="s">
        <v>3533</v>
      </c>
      <c r="Y3865" s="171" t="s">
        <v>3305</v>
      </c>
      <c r="Z3865" s="167" t="s">
        <v>1207</v>
      </c>
      <c r="AA3865" s="176">
        <v>60000</v>
      </c>
      <c r="AB3865" s="167" t="s">
        <v>11254</v>
      </c>
      <c r="AC3865" s="176">
        <v>60000</v>
      </c>
      <c r="AD3865" s="167" t="s">
        <v>11254</v>
      </c>
      <c r="AE3865" s="176">
        <v>36702</v>
      </c>
    </row>
    <row r="3866" spans="1:31">
      <c r="A3866" s="178">
        <v>108320552650</v>
      </c>
      <c r="B3866" s="166">
        <v>46181</v>
      </c>
      <c r="C3866" s="167" t="s">
        <v>3524</v>
      </c>
      <c r="D3866" s="167" t="s">
        <v>3525</v>
      </c>
      <c r="E3866" s="167" t="s">
        <v>3526</v>
      </c>
      <c r="F3866" s="167" t="s">
        <v>3501</v>
      </c>
      <c r="G3866" s="167" t="s">
        <v>3502</v>
      </c>
      <c r="H3866" s="168">
        <v>46182</v>
      </c>
      <c r="I3866" s="167"/>
      <c r="J3866" s="169">
        <v>26122</v>
      </c>
      <c r="K3866" s="167" t="s">
        <v>55</v>
      </c>
      <c r="L3866" s="169">
        <v>2</v>
      </c>
      <c r="M3866" s="167" t="s">
        <v>3504</v>
      </c>
      <c r="N3866" s="169">
        <v>438.1</v>
      </c>
      <c r="O3866" s="167" t="s">
        <v>3505</v>
      </c>
      <c r="P3866" s="167"/>
      <c r="Q3866" s="167" t="s">
        <v>3514</v>
      </c>
      <c r="R3866" s="167" t="s">
        <v>3528</v>
      </c>
      <c r="S3866" s="169">
        <v>30</v>
      </c>
      <c r="T3866" s="167" t="s">
        <v>3529</v>
      </c>
      <c r="U3866" s="169" t="s">
        <v>3530</v>
      </c>
      <c r="V3866" s="167" t="s">
        <v>8153</v>
      </c>
      <c r="W3866" s="167" t="s">
        <v>5773</v>
      </c>
      <c r="X3866" s="170" t="s">
        <v>3533</v>
      </c>
      <c r="Y3866" s="171" t="s">
        <v>3305</v>
      </c>
      <c r="Z3866" s="167" t="s">
        <v>1207</v>
      </c>
      <c r="AA3866" s="176">
        <v>66000</v>
      </c>
      <c r="AB3866" s="167" t="s">
        <v>11254</v>
      </c>
      <c r="AC3866" s="176">
        <v>66000</v>
      </c>
      <c r="AD3866" s="167" t="s">
        <v>11254</v>
      </c>
      <c r="AE3866" s="176">
        <v>28406.400000000001</v>
      </c>
    </row>
    <row r="3867" spans="1:31">
      <c r="A3867" s="178">
        <v>108320552650</v>
      </c>
      <c r="B3867" s="166">
        <v>46181</v>
      </c>
      <c r="C3867" s="167" t="s">
        <v>3524</v>
      </c>
      <c r="D3867" s="167" t="s">
        <v>3525</v>
      </c>
      <c r="E3867" s="167" t="s">
        <v>3526</v>
      </c>
      <c r="F3867" s="167" t="s">
        <v>3501</v>
      </c>
      <c r="G3867" s="167" t="s">
        <v>3502</v>
      </c>
      <c r="H3867" s="168">
        <v>46182</v>
      </c>
      <c r="I3867" s="167"/>
      <c r="J3867" s="169">
        <v>26122</v>
      </c>
      <c r="K3867" s="167" t="s">
        <v>55</v>
      </c>
      <c r="L3867" s="169">
        <v>2</v>
      </c>
      <c r="M3867" s="167" t="s">
        <v>3504</v>
      </c>
      <c r="N3867" s="169">
        <v>438.1</v>
      </c>
      <c r="O3867" s="167" t="s">
        <v>3505</v>
      </c>
      <c r="P3867" s="167"/>
      <c r="Q3867" s="167" t="s">
        <v>3514</v>
      </c>
      <c r="R3867" s="167" t="s">
        <v>3528</v>
      </c>
      <c r="S3867" s="169">
        <v>29</v>
      </c>
      <c r="T3867" s="167" t="s">
        <v>3529</v>
      </c>
      <c r="U3867" s="169" t="s">
        <v>3530</v>
      </c>
      <c r="V3867" s="167" t="s">
        <v>8153</v>
      </c>
      <c r="W3867" s="167" t="s">
        <v>5773</v>
      </c>
      <c r="X3867" s="170" t="s">
        <v>3533</v>
      </c>
      <c r="Y3867" s="171" t="s">
        <v>3305</v>
      </c>
      <c r="Z3867" s="167" t="s">
        <v>1207</v>
      </c>
      <c r="AA3867" s="176">
        <v>6000</v>
      </c>
      <c r="AB3867" s="167" t="s">
        <v>11254</v>
      </c>
      <c r="AC3867" s="176">
        <v>6000</v>
      </c>
      <c r="AD3867" s="167" t="s">
        <v>11254</v>
      </c>
      <c r="AE3867" s="176">
        <v>2582.4</v>
      </c>
    </row>
    <row r="3868" spans="1:31">
      <c r="A3868" s="178">
        <v>108320552650</v>
      </c>
      <c r="B3868" s="166">
        <v>46181</v>
      </c>
      <c r="C3868" s="167" t="s">
        <v>3524</v>
      </c>
      <c r="D3868" s="167" t="s">
        <v>3525</v>
      </c>
      <c r="E3868" s="167" t="s">
        <v>3526</v>
      </c>
      <c r="F3868" s="167" t="s">
        <v>3501</v>
      </c>
      <c r="G3868" s="167" t="s">
        <v>3502</v>
      </c>
      <c r="H3868" s="168">
        <v>46182</v>
      </c>
      <c r="I3868" s="167"/>
      <c r="J3868" s="169">
        <v>26122</v>
      </c>
      <c r="K3868" s="167" t="s">
        <v>55</v>
      </c>
      <c r="L3868" s="169">
        <v>2</v>
      </c>
      <c r="M3868" s="167" t="s">
        <v>3504</v>
      </c>
      <c r="N3868" s="169">
        <v>438.1</v>
      </c>
      <c r="O3868" s="167" t="s">
        <v>3505</v>
      </c>
      <c r="P3868" s="167"/>
      <c r="Q3868" s="167" t="s">
        <v>3514</v>
      </c>
      <c r="R3868" s="167" t="s">
        <v>3528</v>
      </c>
      <c r="S3868" s="169">
        <v>28</v>
      </c>
      <c r="T3868" s="167" t="s">
        <v>3529</v>
      </c>
      <c r="U3868" s="169" t="s">
        <v>3530</v>
      </c>
      <c r="V3868" s="167" t="s">
        <v>8121</v>
      </c>
      <c r="W3868" s="167" t="s">
        <v>8122</v>
      </c>
      <c r="X3868" s="170" t="s">
        <v>3533</v>
      </c>
      <c r="Y3868" s="171" t="s">
        <v>3305</v>
      </c>
      <c r="Z3868" s="167" t="s">
        <v>1207</v>
      </c>
      <c r="AA3868" s="176">
        <v>51000</v>
      </c>
      <c r="AB3868" s="167" t="s">
        <v>11254</v>
      </c>
      <c r="AC3868" s="176">
        <v>51000</v>
      </c>
      <c r="AD3868" s="167" t="s">
        <v>11254</v>
      </c>
      <c r="AE3868" s="176">
        <v>24209.7</v>
      </c>
    </row>
    <row r="3869" spans="1:31">
      <c r="A3869" s="178">
        <v>108320552650</v>
      </c>
      <c r="B3869" s="166">
        <v>46181</v>
      </c>
      <c r="C3869" s="167" t="s">
        <v>3524</v>
      </c>
      <c r="D3869" s="167" t="s">
        <v>3525</v>
      </c>
      <c r="E3869" s="167" t="s">
        <v>3526</v>
      </c>
      <c r="F3869" s="167" t="s">
        <v>3501</v>
      </c>
      <c r="G3869" s="167" t="s">
        <v>3502</v>
      </c>
      <c r="H3869" s="168">
        <v>46182</v>
      </c>
      <c r="I3869" s="167"/>
      <c r="J3869" s="169">
        <v>26122</v>
      </c>
      <c r="K3869" s="167" t="s">
        <v>55</v>
      </c>
      <c r="L3869" s="169">
        <v>2</v>
      </c>
      <c r="M3869" s="167" t="s">
        <v>3504</v>
      </c>
      <c r="N3869" s="169">
        <v>438.1</v>
      </c>
      <c r="O3869" s="167" t="s">
        <v>3505</v>
      </c>
      <c r="P3869" s="167"/>
      <c r="Q3869" s="167" t="s">
        <v>3514</v>
      </c>
      <c r="R3869" s="167" t="s">
        <v>3528</v>
      </c>
      <c r="S3869" s="169">
        <v>27</v>
      </c>
      <c r="T3869" s="167" t="s">
        <v>3545</v>
      </c>
      <c r="U3869" s="169" t="s">
        <v>3546</v>
      </c>
      <c r="V3869" s="167" t="s">
        <v>8127</v>
      </c>
      <c r="W3869" s="167" t="s">
        <v>4049</v>
      </c>
      <c r="X3869" s="170" t="s">
        <v>157</v>
      </c>
      <c r="Y3869" s="171" t="s">
        <v>3305</v>
      </c>
      <c r="Z3869" s="167" t="s">
        <v>1207</v>
      </c>
      <c r="AA3869" s="176">
        <v>12000</v>
      </c>
      <c r="AB3869" s="167" t="s">
        <v>11254</v>
      </c>
      <c r="AC3869" s="176">
        <v>12000</v>
      </c>
      <c r="AD3869" s="167" t="s">
        <v>11254</v>
      </c>
      <c r="AE3869" s="176">
        <v>187.2</v>
      </c>
    </row>
    <row r="3870" spans="1:31">
      <c r="A3870" s="178">
        <v>108320552650</v>
      </c>
      <c r="B3870" s="166">
        <v>46181</v>
      </c>
      <c r="C3870" s="167" t="s">
        <v>3524</v>
      </c>
      <c r="D3870" s="167" t="s">
        <v>3525</v>
      </c>
      <c r="E3870" s="167" t="s">
        <v>3526</v>
      </c>
      <c r="F3870" s="167" t="s">
        <v>3501</v>
      </c>
      <c r="G3870" s="167" t="s">
        <v>3502</v>
      </c>
      <c r="H3870" s="168">
        <v>46182</v>
      </c>
      <c r="I3870" s="167"/>
      <c r="J3870" s="169">
        <v>26122</v>
      </c>
      <c r="K3870" s="167" t="s">
        <v>55</v>
      </c>
      <c r="L3870" s="169">
        <v>2</v>
      </c>
      <c r="M3870" s="167" t="s">
        <v>3504</v>
      </c>
      <c r="N3870" s="169">
        <v>438.1</v>
      </c>
      <c r="O3870" s="167" t="s">
        <v>3505</v>
      </c>
      <c r="P3870" s="167"/>
      <c r="Q3870" s="167" t="s">
        <v>3514</v>
      </c>
      <c r="R3870" s="167" t="s">
        <v>3528</v>
      </c>
      <c r="S3870" s="169">
        <v>26</v>
      </c>
      <c r="T3870" s="167" t="s">
        <v>3545</v>
      </c>
      <c r="U3870" s="169" t="s">
        <v>3546</v>
      </c>
      <c r="V3870" s="167" t="s">
        <v>8127</v>
      </c>
      <c r="W3870" s="167" t="s">
        <v>4049</v>
      </c>
      <c r="X3870" s="170" t="s">
        <v>157</v>
      </c>
      <c r="Y3870" s="171" t="s">
        <v>3305</v>
      </c>
      <c r="Z3870" s="167" t="s">
        <v>1207</v>
      </c>
      <c r="AA3870" s="176">
        <v>6000</v>
      </c>
      <c r="AB3870" s="167" t="s">
        <v>11254</v>
      </c>
      <c r="AC3870" s="176">
        <v>6000</v>
      </c>
      <c r="AD3870" s="167" t="s">
        <v>11254</v>
      </c>
      <c r="AE3870" s="176">
        <v>93.6</v>
      </c>
    </row>
    <row r="3871" spans="1:31">
      <c r="A3871" s="178">
        <v>108320552650</v>
      </c>
      <c r="B3871" s="166">
        <v>46181</v>
      </c>
      <c r="C3871" s="167" t="s">
        <v>3524</v>
      </c>
      <c r="D3871" s="167" t="s">
        <v>3525</v>
      </c>
      <c r="E3871" s="167" t="s">
        <v>3526</v>
      </c>
      <c r="F3871" s="167" t="s">
        <v>3501</v>
      </c>
      <c r="G3871" s="167" t="s">
        <v>3502</v>
      </c>
      <c r="H3871" s="168">
        <v>46182</v>
      </c>
      <c r="I3871" s="167"/>
      <c r="J3871" s="169">
        <v>26122</v>
      </c>
      <c r="K3871" s="167" t="s">
        <v>55</v>
      </c>
      <c r="L3871" s="169">
        <v>2</v>
      </c>
      <c r="M3871" s="167" t="s">
        <v>3504</v>
      </c>
      <c r="N3871" s="169">
        <v>438.1</v>
      </c>
      <c r="O3871" s="167" t="s">
        <v>3505</v>
      </c>
      <c r="P3871" s="167"/>
      <c r="Q3871" s="167" t="s">
        <v>3514</v>
      </c>
      <c r="R3871" s="167" t="s">
        <v>3528</v>
      </c>
      <c r="S3871" s="169">
        <v>25</v>
      </c>
      <c r="T3871" s="167" t="s">
        <v>3545</v>
      </c>
      <c r="U3871" s="169" t="s">
        <v>3546</v>
      </c>
      <c r="V3871" s="167" t="s">
        <v>8127</v>
      </c>
      <c r="W3871" s="167" t="s">
        <v>4049</v>
      </c>
      <c r="X3871" s="170" t="s">
        <v>157</v>
      </c>
      <c r="Y3871" s="171" t="s">
        <v>3305</v>
      </c>
      <c r="Z3871" s="167" t="s">
        <v>1207</v>
      </c>
      <c r="AA3871" s="176">
        <v>6000</v>
      </c>
      <c r="AB3871" s="167" t="s">
        <v>11254</v>
      </c>
      <c r="AC3871" s="176">
        <v>6000</v>
      </c>
      <c r="AD3871" s="167" t="s">
        <v>11254</v>
      </c>
      <c r="AE3871" s="176">
        <v>93.6</v>
      </c>
    </row>
    <row r="3872" spans="1:31">
      <c r="A3872" s="178">
        <v>108320552650</v>
      </c>
      <c r="B3872" s="166">
        <v>46181</v>
      </c>
      <c r="C3872" s="167" t="s">
        <v>3524</v>
      </c>
      <c r="D3872" s="167" t="s">
        <v>3525</v>
      </c>
      <c r="E3872" s="167" t="s">
        <v>3526</v>
      </c>
      <c r="F3872" s="167" t="s">
        <v>3501</v>
      </c>
      <c r="G3872" s="167" t="s">
        <v>3502</v>
      </c>
      <c r="H3872" s="168">
        <v>46182</v>
      </c>
      <c r="I3872" s="167"/>
      <c r="J3872" s="169">
        <v>26122</v>
      </c>
      <c r="K3872" s="167" t="s">
        <v>55</v>
      </c>
      <c r="L3872" s="169">
        <v>2</v>
      </c>
      <c r="M3872" s="167" t="s">
        <v>3504</v>
      </c>
      <c r="N3872" s="169">
        <v>438.1</v>
      </c>
      <c r="O3872" s="167" t="s">
        <v>3505</v>
      </c>
      <c r="P3872" s="167"/>
      <c r="Q3872" s="167" t="s">
        <v>3514</v>
      </c>
      <c r="R3872" s="167" t="s">
        <v>3528</v>
      </c>
      <c r="S3872" s="169">
        <v>24</v>
      </c>
      <c r="T3872" s="167" t="s">
        <v>3560</v>
      </c>
      <c r="U3872" s="169" t="s">
        <v>3561</v>
      </c>
      <c r="V3872" s="167" t="s">
        <v>8154</v>
      </c>
      <c r="W3872" s="167" t="s">
        <v>7654</v>
      </c>
      <c r="X3872" s="170" t="s">
        <v>159</v>
      </c>
      <c r="Y3872" s="171" t="s">
        <v>3305</v>
      </c>
      <c r="Z3872" s="167" t="s">
        <v>1207</v>
      </c>
      <c r="AA3872" s="176">
        <v>4000</v>
      </c>
      <c r="AB3872" s="167" t="s">
        <v>11254</v>
      </c>
      <c r="AC3872" s="176">
        <v>4000</v>
      </c>
      <c r="AD3872" s="167" t="s">
        <v>11254</v>
      </c>
      <c r="AE3872" s="176">
        <v>59.6</v>
      </c>
    </row>
    <row r="3873" spans="1:31">
      <c r="A3873" s="178">
        <v>108320552650</v>
      </c>
      <c r="B3873" s="166">
        <v>46181</v>
      </c>
      <c r="C3873" s="167" t="s">
        <v>3524</v>
      </c>
      <c r="D3873" s="167" t="s">
        <v>3525</v>
      </c>
      <c r="E3873" s="167" t="s">
        <v>3526</v>
      </c>
      <c r="F3873" s="167" t="s">
        <v>3501</v>
      </c>
      <c r="G3873" s="167" t="s">
        <v>3502</v>
      </c>
      <c r="H3873" s="168">
        <v>46182</v>
      </c>
      <c r="I3873" s="167"/>
      <c r="J3873" s="169">
        <v>26122</v>
      </c>
      <c r="K3873" s="167" t="s">
        <v>55</v>
      </c>
      <c r="L3873" s="169">
        <v>2</v>
      </c>
      <c r="M3873" s="167" t="s">
        <v>3504</v>
      </c>
      <c r="N3873" s="169">
        <v>438.1</v>
      </c>
      <c r="O3873" s="167" t="s">
        <v>3505</v>
      </c>
      <c r="P3873" s="167"/>
      <c r="Q3873" s="167" t="s">
        <v>3514</v>
      </c>
      <c r="R3873" s="167" t="s">
        <v>3528</v>
      </c>
      <c r="S3873" s="169">
        <v>23</v>
      </c>
      <c r="T3873" s="167" t="s">
        <v>3529</v>
      </c>
      <c r="U3873" s="169" t="s">
        <v>3530</v>
      </c>
      <c r="V3873" s="167" t="s">
        <v>8125</v>
      </c>
      <c r="W3873" s="167" t="s">
        <v>5238</v>
      </c>
      <c r="X3873" s="170" t="s">
        <v>3533</v>
      </c>
      <c r="Y3873" s="171" t="s">
        <v>3305</v>
      </c>
      <c r="Z3873" s="167" t="s">
        <v>1207</v>
      </c>
      <c r="AA3873" s="176">
        <v>24000</v>
      </c>
      <c r="AB3873" s="167" t="s">
        <v>11254</v>
      </c>
      <c r="AC3873" s="176">
        <v>24000</v>
      </c>
      <c r="AD3873" s="167" t="s">
        <v>11254</v>
      </c>
      <c r="AE3873" s="176">
        <v>16660.8</v>
      </c>
    </row>
    <row r="3874" spans="1:31">
      <c r="A3874" s="178">
        <v>108320552650</v>
      </c>
      <c r="B3874" s="166">
        <v>46181</v>
      </c>
      <c r="C3874" s="167" t="s">
        <v>3524</v>
      </c>
      <c r="D3874" s="167" t="s">
        <v>3525</v>
      </c>
      <c r="E3874" s="167" t="s">
        <v>3526</v>
      </c>
      <c r="F3874" s="167" t="s">
        <v>3501</v>
      </c>
      <c r="G3874" s="167" t="s">
        <v>3502</v>
      </c>
      <c r="H3874" s="168">
        <v>46182</v>
      </c>
      <c r="I3874" s="167"/>
      <c r="J3874" s="169">
        <v>26122</v>
      </c>
      <c r="K3874" s="167" t="s">
        <v>55</v>
      </c>
      <c r="L3874" s="169">
        <v>2</v>
      </c>
      <c r="M3874" s="167" t="s">
        <v>3504</v>
      </c>
      <c r="N3874" s="169">
        <v>438.1</v>
      </c>
      <c r="O3874" s="167" t="s">
        <v>3505</v>
      </c>
      <c r="P3874" s="167"/>
      <c r="Q3874" s="167" t="s">
        <v>3514</v>
      </c>
      <c r="R3874" s="167" t="s">
        <v>3528</v>
      </c>
      <c r="S3874" s="169">
        <v>22</v>
      </c>
      <c r="T3874" s="167" t="s">
        <v>3545</v>
      </c>
      <c r="U3874" s="169" t="s">
        <v>3546</v>
      </c>
      <c r="V3874" s="167" t="s">
        <v>8155</v>
      </c>
      <c r="W3874" s="167" t="s">
        <v>8156</v>
      </c>
      <c r="X3874" s="170" t="s">
        <v>3533</v>
      </c>
      <c r="Y3874" s="171" t="s">
        <v>3305</v>
      </c>
      <c r="Z3874" s="167" t="s">
        <v>1207</v>
      </c>
      <c r="AA3874" s="176">
        <v>10000</v>
      </c>
      <c r="AB3874" s="167" t="s">
        <v>11254</v>
      </c>
      <c r="AC3874" s="176">
        <v>10000</v>
      </c>
      <c r="AD3874" s="167" t="s">
        <v>11254</v>
      </c>
      <c r="AE3874" s="176">
        <v>2322</v>
      </c>
    </row>
    <row r="3875" spans="1:31">
      <c r="A3875" s="178">
        <v>108320552650</v>
      </c>
      <c r="B3875" s="166">
        <v>46181</v>
      </c>
      <c r="C3875" s="167" t="s">
        <v>3524</v>
      </c>
      <c r="D3875" s="167" t="s">
        <v>3525</v>
      </c>
      <c r="E3875" s="167" t="s">
        <v>3526</v>
      </c>
      <c r="F3875" s="167" t="s">
        <v>3501</v>
      </c>
      <c r="G3875" s="167" t="s">
        <v>3502</v>
      </c>
      <c r="H3875" s="168">
        <v>46182</v>
      </c>
      <c r="I3875" s="167"/>
      <c r="J3875" s="169">
        <v>26122</v>
      </c>
      <c r="K3875" s="167" t="s">
        <v>55</v>
      </c>
      <c r="L3875" s="169">
        <v>2</v>
      </c>
      <c r="M3875" s="167" t="s">
        <v>3504</v>
      </c>
      <c r="N3875" s="169">
        <v>438.1</v>
      </c>
      <c r="O3875" s="167" t="s">
        <v>3505</v>
      </c>
      <c r="P3875" s="167"/>
      <c r="Q3875" s="167" t="s">
        <v>3514</v>
      </c>
      <c r="R3875" s="167" t="s">
        <v>3528</v>
      </c>
      <c r="S3875" s="169">
        <v>21</v>
      </c>
      <c r="T3875" s="167" t="s">
        <v>3545</v>
      </c>
      <c r="U3875" s="169" t="s">
        <v>3546</v>
      </c>
      <c r="V3875" s="167" t="s">
        <v>8131</v>
      </c>
      <c r="W3875" s="167" t="s">
        <v>4984</v>
      </c>
      <c r="X3875" s="170" t="s">
        <v>3533</v>
      </c>
      <c r="Y3875" s="171" t="s">
        <v>3305</v>
      </c>
      <c r="Z3875" s="167" t="s">
        <v>1207</v>
      </c>
      <c r="AA3875" s="176">
        <v>20000</v>
      </c>
      <c r="AB3875" s="167" t="s">
        <v>11254</v>
      </c>
      <c r="AC3875" s="176">
        <v>20000</v>
      </c>
      <c r="AD3875" s="167" t="s">
        <v>11254</v>
      </c>
      <c r="AE3875" s="176">
        <v>5484</v>
      </c>
    </row>
    <row r="3876" spans="1:31">
      <c r="A3876" s="178">
        <v>108320552650</v>
      </c>
      <c r="B3876" s="166">
        <v>46181</v>
      </c>
      <c r="C3876" s="167" t="s">
        <v>3524</v>
      </c>
      <c r="D3876" s="167" t="s">
        <v>3525</v>
      </c>
      <c r="E3876" s="167" t="s">
        <v>3526</v>
      </c>
      <c r="F3876" s="167" t="s">
        <v>3501</v>
      </c>
      <c r="G3876" s="167" t="s">
        <v>3502</v>
      </c>
      <c r="H3876" s="168">
        <v>46182</v>
      </c>
      <c r="I3876" s="167"/>
      <c r="J3876" s="169">
        <v>26122</v>
      </c>
      <c r="K3876" s="167" t="s">
        <v>55</v>
      </c>
      <c r="L3876" s="169">
        <v>2</v>
      </c>
      <c r="M3876" s="167" t="s">
        <v>3504</v>
      </c>
      <c r="N3876" s="169">
        <v>438.1</v>
      </c>
      <c r="O3876" s="167" t="s">
        <v>3505</v>
      </c>
      <c r="P3876" s="167"/>
      <c r="Q3876" s="167" t="s">
        <v>3514</v>
      </c>
      <c r="R3876" s="167" t="s">
        <v>3528</v>
      </c>
      <c r="S3876" s="169">
        <v>20</v>
      </c>
      <c r="T3876" s="167" t="s">
        <v>3529</v>
      </c>
      <c r="U3876" s="169" t="s">
        <v>3530</v>
      </c>
      <c r="V3876" s="167" t="s">
        <v>8132</v>
      </c>
      <c r="W3876" s="167" t="s">
        <v>4079</v>
      </c>
      <c r="X3876" s="170" t="s">
        <v>3533</v>
      </c>
      <c r="Y3876" s="171" t="s">
        <v>3305</v>
      </c>
      <c r="Z3876" s="167" t="s">
        <v>1207</v>
      </c>
      <c r="AA3876" s="176">
        <v>5000</v>
      </c>
      <c r="AB3876" s="167" t="s">
        <v>11254</v>
      </c>
      <c r="AC3876" s="176">
        <v>5000</v>
      </c>
      <c r="AD3876" s="167" t="s">
        <v>11254</v>
      </c>
      <c r="AE3876" s="176">
        <v>10497</v>
      </c>
    </row>
    <row r="3877" spans="1:31">
      <c r="A3877" s="178">
        <v>108320552650</v>
      </c>
      <c r="B3877" s="166">
        <v>46181</v>
      </c>
      <c r="C3877" s="167" t="s">
        <v>3524</v>
      </c>
      <c r="D3877" s="167" t="s">
        <v>3525</v>
      </c>
      <c r="E3877" s="167" t="s">
        <v>3526</v>
      </c>
      <c r="F3877" s="167" t="s">
        <v>3501</v>
      </c>
      <c r="G3877" s="167" t="s">
        <v>3502</v>
      </c>
      <c r="H3877" s="168">
        <v>46182</v>
      </c>
      <c r="I3877" s="167"/>
      <c r="J3877" s="169">
        <v>26122</v>
      </c>
      <c r="K3877" s="167" t="s">
        <v>55</v>
      </c>
      <c r="L3877" s="169">
        <v>2</v>
      </c>
      <c r="M3877" s="167" t="s">
        <v>3504</v>
      </c>
      <c r="N3877" s="169">
        <v>438.1</v>
      </c>
      <c r="O3877" s="167" t="s">
        <v>3505</v>
      </c>
      <c r="P3877" s="167"/>
      <c r="Q3877" s="167" t="s">
        <v>3514</v>
      </c>
      <c r="R3877" s="167" t="s">
        <v>3528</v>
      </c>
      <c r="S3877" s="169">
        <v>19</v>
      </c>
      <c r="T3877" s="167" t="s">
        <v>3535</v>
      </c>
      <c r="U3877" s="169" t="s">
        <v>3536</v>
      </c>
      <c r="V3877" s="167" t="s">
        <v>8101</v>
      </c>
      <c r="W3877" s="167" t="s">
        <v>6949</v>
      </c>
      <c r="X3877" s="170" t="s">
        <v>3533</v>
      </c>
      <c r="Y3877" s="171" t="s">
        <v>3305</v>
      </c>
      <c r="Z3877" s="167" t="s">
        <v>1207</v>
      </c>
      <c r="AA3877" s="176">
        <v>30000</v>
      </c>
      <c r="AB3877" s="167" t="s">
        <v>11254</v>
      </c>
      <c r="AC3877" s="176">
        <v>30000</v>
      </c>
      <c r="AD3877" s="167" t="s">
        <v>11254</v>
      </c>
      <c r="AE3877" s="176">
        <v>69</v>
      </c>
    </row>
    <row r="3878" spans="1:31">
      <c r="A3878" s="178">
        <v>108320552650</v>
      </c>
      <c r="B3878" s="166">
        <v>46181</v>
      </c>
      <c r="C3878" s="167" t="s">
        <v>3524</v>
      </c>
      <c r="D3878" s="167" t="s">
        <v>3525</v>
      </c>
      <c r="E3878" s="167" t="s">
        <v>3526</v>
      </c>
      <c r="F3878" s="167" t="s">
        <v>3501</v>
      </c>
      <c r="G3878" s="167" t="s">
        <v>3502</v>
      </c>
      <c r="H3878" s="168">
        <v>46182</v>
      </c>
      <c r="I3878" s="167"/>
      <c r="J3878" s="169">
        <v>26122</v>
      </c>
      <c r="K3878" s="167" t="s">
        <v>55</v>
      </c>
      <c r="L3878" s="169">
        <v>2</v>
      </c>
      <c r="M3878" s="167" t="s">
        <v>3504</v>
      </c>
      <c r="N3878" s="169">
        <v>438.1</v>
      </c>
      <c r="O3878" s="167" t="s">
        <v>3505</v>
      </c>
      <c r="P3878" s="167"/>
      <c r="Q3878" s="167" t="s">
        <v>3514</v>
      </c>
      <c r="R3878" s="167" t="s">
        <v>3528</v>
      </c>
      <c r="S3878" s="169">
        <v>18</v>
      </c>
      <c r="T3878" s="167" t="s">
        <v>3540</v>
      </c>
      <c r="U3878" s="169" t="s">
        <v>3541</v>
      </c>
      <c r="V3878" s="167" t="s">
        <v>8157</v>
      </c>
      <c r="W3878" s="167" t="s">
        <v>5212</v>
      </c>
      <c r="X3878" s="170" t="s">
        <v>3533</v>
      </c>
      <c r="Y3878" s="171" t="s">
        <v>3305</v>
      </c>
      <c r="Z3878" s="167" t="s">
        <v>1207</v>
      </c>
      <c r="AA3878" s="176">
        <v>18000</v>
      </c>
      <c r="AB3878" s="167" t="s">
        <v>11254</v>
      </c>
      <c r="AC3878" s="176">
        <v>18000</v>
      </c>
      <c r="AD3878" s="167" t="s">
        <v>11254</v>
      </c>
      <c r="AE3878" s="176">
        <v>163.80000000000001</v>
      </c>
    </row>
    <row r="3879" spans="1:31">
      <c r="A3879" s="178">
        <v>108320552650</v>
      </c>
      <c r="B3879" s="166">
        <v>46181</v>
      </c>
      <c r="C3879" s="167" t="s">
        <v>3524</v>
      </c>
      <c r="D3879" s="167" t="s">
        <v>3525</v>
      </c>
      <c r="E3879" s="167" t="s">
        <v>3526</v>
      </c>
      <c r="F3879" s="167" t="s">
        <v>3501</v>
      </c>
      <c r="G3879" s="167" t="s">
        <v>3502</v>
      </c>
      <c r="H3879" s="168">
        <v>46182</v>
      </c>
      <c r="I3879" s="167"/>
      <c r="J3879" s="169">
        <v>26122</v>
      </c>
      <c r="K3879" s="167" t="s">
        <v>55</v>
      </c>
      <c r="L3879" s="169">
        <v>2</v>
      </c>
      <c r="M3879" s="167" t="s">
        <v>3504</v>
      </c>
      <c r="N3879" s="169">
        <v>438.1</v>
      </c>
      <c r="O3879" s="167" t="s">
        <v>3505</v>
      </c>
      <c r="P3879" s="167"/>
      <c r="Q3879" s="167" t="s">
        <v>3514</v>
      </c>
      <c r="R3879" s="167" t="s">
        <v>3528</v>
      </c>
      <c r="S3879" s="169">
        <v>17</v>
      </c>
      <c r="T3879" s="167" t="s">
        <v>3560</v>
      </c>
      <c r="U3879" s="169" t="s">
        <v>3561</v>
      </c>
      <c r="V3879" s="167" t="s">
        <v>8158</v>
      </c>
      <c r="W3879" s="167" t="s">
        <v>7641</v>
      </c>
      <c r="X3879" s="170" t="s">
        <v>3533</v>
      </c>
      <c r="Y3879" s="171" t="s">
        <v>3305</v>
      </c>
      <c r="Z3879" s="167" t="s">
        <v>1207</v>
      </c>
      <c r="AA3879" s="176">
        <v>10000</v>
      </c>
      <c r="AB3879" s="167" t="s">
        <v>11254</v>
      </c>
      <c r="AC3879" s="176">
        <v>10000</v>
      </c>
      <c r="AD3879" s="167" t="s">
        <v>11254</v>
      </c>
      <c r="AE3879" s="176">
        <v>22</v>
      </c>
    </row>
    <row r="3880" spans="1:31">
      <c r="A3880" s="178">
        <v>108320552650</v>
      </c>
      <c r="B3880" s="166">
        <v>46181</v>
      </c>
      <c r="C3880" s="167" t="s">
        <v>3524</v>
      </c>
      <c r="D3880" s="167" t="s">
        <v>3525</v>
      </c>
      <c r="E3880" s="167" t="s">
        <v>3526</v>
      </c>
      <c r="F3880" s="167" t="s">
        <v>3501</v>
      </c>
      <c r="G3880" s="167" t="s">
        <v>3502</v>
      </c>
      <c r="H3880" s="168">
        <v>46182</v>
      </c>
      <c r="I3880" s="167"/>
      <c r="J3880" s="169">
        <v>26122</v>
      </c>
      <c r="K3880" s="167" t="s">
        <v>55</v>
      </c>
      <c r="L3880" s="169">
        <v>2</v>
      </c>
      <c r="M3880" s="167" t="s">
        <v>3504</v>
      </c>
      <c r="N3880" s="169">
        <v>438.1</v>
      </c>
      <c r="O3880" s="167" t="s">
        <v>3505</v>
      </c>
      <c r="P3880" s="167"/>
      <c r="Q3880" s="167" t="s">
        <v>3514</v>
      </c>
      <c r="R3880" s="167" t="s">
        <v>3528</v>
      </c>
      <c r="S3880" s="169">
        <v>16</v>
      </c>
      <c r="T3880" s="167" t="s">
        <v>3535</v>
      </c>
      <c r="U3880" s="169" t="s">
        <v>3536</v>
      </c>
      <c r="V3880" s="167" t="s">
        <v>8159</v>
      </c>
      <c r="W3880" s="167" t="s">
        <v>8160</v>
      </c>
      <c r="X3880" s="170" t="s">
        <v>3533</v>
      </c>
      <c r="Y3880" s="171" t="s">
        <v>3305</v>
      </c>
      <c r="Z3880" s="167" t="s">
        <v>1207</v>
      </c>
      <c r="AA3880" s="176">
        <v>10000</v>
      </c>
      <c r="AB3880" s="167" t="s">
        <v>11254</v>
      </c>
      <c r="AC3880" s="176">
        <v>10000</v>
      </c>
      <c r="AD3880" s="167" t="s">
        <v>11254</v>
      </c>
      <c r="AE3880" s="176">
        <v>24</v>
      </c>
    </row>
    <row r="3881" spans="1:31">
      <c r="A3881" s="178">
        <v>108320552650</v>
      </c>
      <c r="B3881" s="166">
        <v>46181</v>
      </c>
      <c r="C3881" s="167" t="s">
        <v>3524</v>
      </c>
      <c r="D3881" s="167" t="s">
        <v>3525</v>
      </c>
      <c r="E3881" s="167" t="s">
        <v>3526</v>
      </c>
      <c r="F3881" s="167" t="s">
        <v>3501</v>
      </c>
      <c r="G3881" s="167" t="s">
        <v>3502</v>
      </c>
      <c r="H3881" s="168">
        <v>46182</v>
      </c>
      <c r="I3881" s="167"/>
      <c r="J3881" s="169">
        <v>26122</v>
      </c>
      <c r="K3881" s="167" t="s">
        <v>55</v>
      </c>
      <c r="L3881" s="169">
        <v>2</v>
      </c>
      <c r="M3881" s="167" t="s">
        <v>3504</v>
      </c>
      <c r="N3881" s="169">
        <v>438.1</v>
      </c>
      <c r="O3881" s="167" t="s">
        <v>3505</v>
      </c>
      <c r="P3881" s="167"/>
      <c r="Q3881" s="167" t="s">
        <v>3514</v>
      </c>
      <c r="R3881" s="167" t="s">
        <v>3528</v>
      </c>
      <c r="S3881" s="169">
        <v>15</v>
      </c>
      <c r="T3881" s="167" t="s">
        <v>3560</v>
      </c>
      <c r="U3881" s="169" t="s">
        <v>3561</v>
      </c>
      <c r="V3881" s="167" t="s">
        <v>8144</v>
      </c>
      <c r="W3881" s="167" t="s">
        <v>7637</v>
      </c>
      <c r="X3881" s="170" t="s">
        <v>3533</v>
      </c>
      <c r="Y3881" s="171" t="s">
        <v>3305</v>
      </c>
      <c r="Z3881" s="167" t="s">
        <v>1207</v>
      </c>
      <c r="AA3881" s="176">
        <v>170000</v>
      </c>
      <c r="AB3881" s="167" t="s">
        <v>11254</v>
      </c>
      <c r="AC3881" s="176">
        <v>170000</v>
      </c>
      <c r="AD3881" s="167" t="s">
        <v>11254</v>
      </c>
      <c r="AE3881" s="176">
        <v>4307.8</v>
      </c>
    </row>
    <row r="3882" spans="1:31">
      <c r="A3882" s="178">
        <v>108320552650</v>
      </c>
      <c r="B3882" s="166">
        <v>46181</v>
      </c>
      <c r="C3882" s="167" t="s">
        <v>3524</v>
      </c>
      <c r="D3882" s="167" t="s">
        <v>3525</v>
      </c>
      <c r="E3882" s="167" t="s">
        <v>3526</v>
      </c>
      <c r="F3882" s="167" t="s">
        <v>3501</v>
      </c>
      <c r="G3882" s="167" t="s">
        <v>3502</v>
      </c>
      <c r="H3882" s="168">
        <v>46182</v>
      </c>
      <c r="I3882" s="167"/>
      <c r="J3882" s="169">
        <v>26122</v>
      </c>
      <c r="K3882" s="167" t="s">
        <v>55</v>
      </c>
      <c r="L3882" s="169">
        <v>2</v>
      </c>
      <c r="M3882" s="167" t="s">
        <v>3504</v>
      </c>
      <c r="N3882" s="169">
        <v>438.1</v>
      </c>
      <c r="O3882" s="167" t="s">
        <v>3505</v>
      </c>
      <c r="P3882" s="167"/>
      <c r="Q3882" s="167" t="s">
        <v>3514</v>
      </c>
      <c r="R3882" s="167" t="s">
        <v>3528</v>
      </c>
      <c r="S3882" s="169">
        <v>14</v>
      </c>
      <c r="T3882" s="167" t="s">
        <v>3560</v>
      </c>
      <c r="U3882" s="169" t="s">
        <v>3561</v>
      </c>
      <c r="V3882" s="167" t="s">
        <v>8161</v>
      </c>
      <c r="W3882" s="167" t="s">
        <v>5255</v>
      </c>
      <c r="X3882" s="170" t="s">
        <v>3533</v>
      </c>
      <c r="Y3882" s="171" t="s">
        <v>3305</v>
      </c>
      <c r="Z3882" s="167" t="s">
        <v>1207</v>
      </c>
      <c r="AA3882" s="176">
        <v>4000</v>
      </c>
      <c r="AB3882" s="167" t="s">
        <v>11254</v>
      </c>
      <c r="AC3882" s="176">
        <v>4000</v>
      </c>
      <c r="AD3882" s="167" t="s">
        <v>11254</v>
      </c>
      <c r="AE3882" s="176">
        <v>45.2</v>
      </c>
    </row>
    <row r="3883" spans="1:31">
      <c r="A3883" s="178">
        <v>108320552650</v>
      </c>
      <c r="B3883" s="166">
        <v>46181</v>
      </c>
      <c r="C3883" s="167" t="s">
        <v>3524</v>
      </c>
      <c r="D3883" s="167" t="s">
        <v>3525</v>
      </c>
      <c r="E3883" s="167" t="s">
        <v>3526</v>
      </c>
      <c r="F3883" s="167" t="s">
        <v>3501</v>
      </c>
      <c r="G3883" s="167" t="s">
        <v>3502</v>
      </c>
      <c r="H3883" s="168">
        <v>46182</v>
      </c>
      <c r="I3883" s="167"/>
      <c r="J3883" s="169">
        <v>26122</v>
      </c>
      <c r="K3883" s="167" t="s">
        <v>55</v>
      </c>
      <c r="L3883" s="169">
        <v>2</v>
      </c>
      <c r="M3883" s="167" t="s">
        <v>3504</v>
      </c>
      <c r="N3883" s="169">
        <v>438.1</v>
      </c>
      <c r="O3883" s="167" t="s">
        <v>3505</v>
      </c>
      <c r="P3883" s="167"/>
      <c r="Q3883" s="167" t="s">
        <v>3514</v>
      </c>
      <c r="R3883" s="167" t="s">
        <v>3528</v>
      </c>
      <c r="S3883" s="169">
        <v>13</v>
      </c>
      <c r="T3883" s="167" t="s">
        <v>3535</v>
      </c>
      <c r="U3883" s="169" t="s">
        <v>3536</v>
      </c>
      <c r="V3883" s="167" t="s">
        <v>8162</v>
      </c>
      <c r="W3883" s="167" t="s">
        <v>8163</v>
      </c>
      <c r="X3883" s="170" t="s">
        <v>3533</v>
      </c>
      <c r="Y3883" s="171" t="s">
        <v>3305</v>
      </c>
      <c r="Z3883" s="167" t="s">
        <v>1207</v>
      </c>
      <c r="AA3883" s="176">
        <v>30000</v>
      </c>
      <c r="AB3883" s="167" t="s">
        <v>11254</v>
      </c>
      <c r="AC3883" s="176">
        <v>30000</v>
      </c>
      <c r="AD3883" s="167" t="s">
        <v>11254</v>
      </c>
      <c r="AE3883" s="176">
        <v>70.5</v>
      </c>
    </row>
    <row r="3884" spans="1:31">
      <c r="A3884" s="178">
        <v>108320552650</v>
      </c>
      <c r="B3884" s="166">
        <v>46181</v>
      </c>
      <c r="C3884" s="167" t="s">
        <v>3524</v>
      </c>
      <c r="D3884" s="167" t="s">
        <v>3525</v>
      </c>
      <c r="E3884" s="167" t="s">
        <v>3526</v>
      </c>
      <c r="F3884" s="167" t="s">
        <v>3501</v>
      </c>
      <c r="G3884" s="167" t="s">
        <v>3502</v>
      </c>
      <c r="H3884" s="168">
        <v>46182</v>
      </c>
      <c r="I3884" s="167"/>
      <c r="J3884" s="169">
        <v>26122</v>
      </c>
      <c r="K3884" s="167" t="s">
        <v>55</v>
      </c>
      <c r="L3884" s="169">
        <v>2</v>
      </c>
      <c r="M3884" s="167" t="s">
        <v>3504</v>
      </c>
      <c r="N3884" s="169">
        <v>438.1</v>
      </c>
      <c r="O3884" s="167" t="s">
        <v>3505</v>
      </c>
      <c r="P3884" s="167"/>
      <c r="Q3884" s="167" t="s">
        <v>3514</v>
      </c>
      <c r="R3884" s="167" t="s">
        <v>3528</v>
      </c>
      <c r="S3884" s="169">
        <v>12</v>
      </c>
      <c r="T3884" s="167" t="s">
        <v>3535</v>
      </c>
      <c r="U3884" s="169" t="s">
        <v>3536</v>
      </c>
      <c r="V3884" s="167" t="s">
        <v>8164</v>
      </c>
      <c r="W3884" s="167" t="s">
        <v>4314</v>
      </c>
      <c r="X3884" s="170" t="s">
        <v>3533</v>
      </c>
      <c r="Y3884" s="171" t="s">
        <v>3305</v>
      </c>
      <c r="Z3884" s="167" t="s">
        <v>1207</v>
      </c>
      <c r="AA3884" s="176">
        <v>5000</v>
      </c>
      <c r="AB3884" s="167" t="s">
        <v>11254</v>
      </c>
      <c r="AC3884" s="176">
        <v>5000</v>
      </c>
      <c r="AD3884" s="167" t="s">
        <v>11254</v>
      </c>
      <c r="AE3884" s="176">
        <v>17.05</v>
      </c>
    </row>
    <row r="3885" spans="1:31">
      <c r="A3885" s="178">
        <v>108320552650</v>
      </c>
      <c r="B3885" s="166">
        <v>46181</v>
      </c>
      <c r="C3885" s="167" t="s">
        <v>3524</v>
      </c>
      <c r="D3885" s="167" t="s">
        <v>3525</v>
      </c>
      <c r="E3885" s="167" t="s">
        <v>3526</v>
      </c>
      <c r="F3885" s="167" t="s">
        <v>3501</v>
      </c>
      <c r="G3885" s="167" t="s">
        <v>3502</v>
      </c>
      <c r="H3885" s="168">
        <v>46182</v>
      </c>
      <c r="I3885" s="167"/>
      <c r="J3885" s="169">
        <v>26122</v>
      </c>
      <c r="K3885" s="167" t="s">
        <v>55</v>
      </c>
      <c r="L3885" s="169">
        <v>2</v>
      </c>
      <c r="M3885" s="167" t="s">
        <v>3504</v>
      </c>
      <c r="N3885" s="169">
        <v>438.1</v>
      </c>
      <c r="O3885" s="167" t="s">
        <v>3505</v>
      </c>
      <c r="P3885" s="167"/>
      <c r="Q3885" s="167" t="s">
        <v>3514</v>
      </c>
      <c r="R3885" s="167" t="s">
        <v>3528</v>
      </c>
      <c r="S3885" s="169">
        <v>11</v>
      </c>
      <c r="T3885" s="167" t="s">
        <v>3560</v>
      </c>
      <c r="U3885" s="169" t="s">
        <v>3561</v>
      </c>
      <c r="V3885" s="167" t="s">
        <v>8165</v>
      </c>
      <c r="W3885" s="167" t="s">
        <v>8166</v>
      </c>
      <c r="X3885" s="170" t="s">
        <v>3533</v>
      </c>
      <c r="Y3885" s="171" t="s">
        <v>3305</v>
      </c>
      <c r="Z3885" s="167" t="s">
        <v>1207</v>
      </c>
      <c r="AA3885" s="176">
        <v>4000</v>
      </c>
      <c r="AB3885" s="167" t="s">
        <v>11254</v>
      </c>
      <c r="AC3885" s="176">
        <v>4000</v>
      </c>
      <c r="AD3885" s="167" t="s">
        <v>11254</v>
      </c>
      <c r="AE3885" s="176">
        <v>172</v>
      </c>
    </row>
    <row r="3886" spans="1:31">
      <c r="A3886" s="178">
        <v>108320552650</v>
      </c>
      <c r="B3886" s="166">
        <v>46181</v>
      </c>
      <c r="C3886" s="167" t="s">
        <v>3524</v>
      </c>
      <c r="D3886" s="167" t="s">
        <v>3525</v>
      </c>
      <c r="E3886" s="167" t="s">
        <v>3526</v>
      </c>
      <c r="F3886" s="167" t="s">
        <v>3501</v>
      </c>
      <c r="G3886" s="167" t="s">
        <v>3502</v>
      </c>
      <c r="H3886" s="168">
        <v>46182</v>
      </c>
      <c r="I3886" s="167"/>
      <c r="J3886" s="169">
        <v>26122</v>
      </c>
      <c r="K3886" s="167" t="s">
        <v>55</v>
      </c>
      <c r="L3886" s="169">
        <v>2</v>
      </c>
      <c r="M3886" s="167" t="s">
        <v>3504</v>
      </c>
      <c r="N3886" s="169">
        <v>438.1</v>
      </c>
      <c r="O3886" s="167" t="s">
        <v>3505</v>
      </c>
      <c r="P3886" s="167"/>
      <c r="Q3886" s="167" t="s">
        <v>3514</v>
      </c>
      <c r="R3886" s="167" t="s">
        <v>3528</v>
      </c>
      <c r="S3886" s="169">
        <v>10</v>
      </c>
      <c r="T3886" s="167" t="s">
        <v>3560</v>
      </c>
      <c r="U3886" s="169" t="s">
        <v>3561</v>
      </c>
      <c r="V3886" s="167" t="s">
        <v>8167</v>
      </c>
      <c r="W3886" s="167" t="s">
        <v>8168</v>
      </c>
      <c r="X3886" s="170" t="s">
        <v>3533</v>
      </c>
      <c r="Y3886" s="171" t="s">
        <v>3305</v>
      </c>
      <c r="Z3886" s="167" t="s">
        <v>1207</v>
      </c>
      <c r="AA3886" s="176">
        <v>4000</v>
      </c>
      <c r="AB3886" s="167" t="s">
        <v>11254</v>
      </c>
      <c r="AC3886" s="176">
        <v>4000</v>
      </c>
      <c r="AD3886" s="167" t="s">
        <v>11254</v>
      </c>
      <c r="AE3886" s="176">
        <v>244</v>
      </c>
    </row>
    <row r="3887" spans="1:31">
      <c r="A3887" s="178">
        <v>108320552650</v>
      </c>
      <c r="B3887" s="166">
        <v>46181</v>
      </c>
      <c r="C3887" s="167" t="s">
        <v>3524</v>
      </c>
      <c r="D3887" s="167" t="s">
        <v>3525</v>
      </c>
      <c r="E3887" s="167" t="s">
        <v>3526</v>
      </c>
      <c r="F3887" s="167" t="s">
        <v>3501</v>
      </c>
      <c r="G3887" s="167" t="s">
        <v>3502</v>
      </c>
      <c r="H3887" s="168">
        <v>46182</v>
      </c>
      <c r="I3887" s="167"/>
      <c r="J3887" s="169">
        <v>26122</v>
      </c>
      <c r="K3887" s="167" t="s">
        <v>55</v>
      </c>
      <c r="L3887" s="169">
        <v>2</v>
      </c>
      <c r="M3887" s="167" t="s">
        <v>3504</v>
      </c>
      <c r="N3887" s="169">
        <v>438.1</v>
      </c>
      <c r="O3887" s="167" t="s">
        <v>3505</v>
      </c>
      <c r="P3887" s="167"/>
      <c r="Q3887" s="167" t="s">
        <v>3514</v>
      </c>
      <c r="R3887" s="167" t="s">
        <v>3528</v>
      </c>
      <c r="S3887" s="169">
        <v>9</v>
      </c>
      <c r="T3887" s="167" t="s">
        <v>3540</v>
      </c>
      <c r="U3887" s="169" t="s">
        <v>3541</v>
      </c>
      <c r="V3887" s="167" t="s">
        <v>8169</v>
      </c>
      <c r="W3887" s="167" t="s">
        <v>6952</v>
      </c>
      <c r="X3887" s="170" t="s">
        <v>3533</v>
      </c>
      <c r="Y3887" s="171" t="s">
        <v>3305</v>
      </c>
      <c r="Z3887" s="167" t="s">
        <v>1207</v>
      </c>
      <c r="AA3887" s="176">
        <v>3000</v>
      </c>
      <c r="AB3887" s="167" t="s">
        <v>11254</v>
      </c>
      <c r="AC3887" s="176">
        <v>3000</v>
      </c>
      <c r="AD3887" s="167" t="s">
        <v>11254</v>
      </c>
      <c r="AE3887" s="176">
        <v>33.299999999999997</v>
      </c>
    </row>
    <row r="3888" spans="1:31">
      <c r="A3888" s="178">
        <v>108320552650</v>
      </c>
      <c r="B3888" s="166">
        <v>46181</v>
      </c>
      <c r="C3888" s="167" t="s">
        <v>3524</v>
      </c>
      <c r="D3888" s="167" t="s">
        <v>3525</v>
      </c>
      <c r="E3888" s="167" t="s">
        <v>3526</v>
      </c>
      <c r="F3888" s="167" t="s">
        <v>3501</v>
      </c>
      <c r="G3888" s="167" t="s">
        <v>3502</v>
      </c>
      <c r="H3888" s="168">
        <v>46182</v>
      </c>
      <c r="I3888" s="167"/>
      <c r="J3888" s="169">
        <v>26122</v>
      </c>
      <c r="K3888" s="167" t="s">
        <v>55</v>
      </c>
      <c r="L3888" s="169">
        <v>2</v>
      </c>
      <c r="M3888" s="167" t="s">
        <v>3504</v>
      </c>
      <c r="N3888" s="169">
        <v>438.1</v>
      </c>
      <c r="O3888" s="167" t="s">
        <v>3505</v>
      </c>
      <c r="P3888" s="167"/>
      <c r="Q3888" s="167" t="s">
        <v>3514</v>
      </c>
      <c r="R3888" s="167" t="s">
        <v>3528</v>
      </c>
      <c r="S3888" s="169">
        <v>8</v>
      </c>
      <c r="T3888" s="167" t="s">
        <v>3540</v>
      </c>
      <c r="U3888" s="169" t="s">
        <v>3541</v>
      </c>
      <c r="V3888" s="167" t="s">
        <v>8170</v>
      </c>
      <c r="W3888" s="167" t="s">
        <v>5777</v>
      </c>
      <c r="X3888" s="170" t="s">
        <v>3533</v>
      </c>
      <c r="Y3888" s="171" t="s">
        <v>3305</v>
      </c>
      <c r="Z3888" s="167" t="s">
        <v>1207</v>
      </c>
      <c r="AA3888" s="176">
        <v>3000</v>
      </c>
      <c r="AB3888" s="167" t="s">
        <v>11254</v>
      </c>
      <c r="AC3888" s="176">
        <v>3000</v>
      </c>
      <c r="AD3888" s="167" t="s">
        <v>11254</v>
      </c>
      <c r="AE3888" s="176">
        <v>42</v>
      </c>
    </row>
    <row r="3889" spans="1:31">
      <c r="A3889" s="178">
        <v>108320552650</v>
      </c>
      <c r="B3889" s="166">
        <v>46181</v>
      </c>
      <c r="C3889" s="167" t="s">
        <v>3524</v>
      </c>
      <c r="D3889" s="167" t="s">
        <v>3525</v>
      </c>
      <c r="E3889" s="167" t="s">
        <v>3526</v>
      </c>
      <c r="F3889" s="167" t="s">
        <v>3501</v>
      </c>
      <c r="G3889" s="167" t="s">
        <v>3502</v>
      </c>
      <c r="H3889" s="168">
        <v>46182</v>
      </c>
      <c r="I3889" s="167"/>
      <c r="J3889" s="169">
        <v>26122</v>
      </c>
      <c r="K3889" s="167" t="s">
        <v>55</v>
      </c>
      <c r="L3889" s="169">
        <v>2</v>
      </c>
      <c r="M3889" s="167" t="s">
        <v>3504</v>
      </c>
      <c r="N3889" s="169">
        <v>438.1</v>
      </c>
      <c r="O3889" s="167" t="s">
        <v>3505</v>
      </c>
      <c r="P3889" s="167"/>
      <c r="Q3889" s="167" t="s">
        <v>3514</v>
      </c>
      <c r="R3889" s="167" t="s">
        <v>3528</v>
      </c>
      <c r="S3889" s="169">
        <v>7</v>
      </c>
      <c r="T3889" s="167" t="s">
        <v>3540</v>
      </c>
      <c r="U3889" s="169" t="s">
        <v>3541</v>
      </c>
      <c r="V3889" s="167" t="s">
        <v>8169</v>
      </c>
      <c r="W3889" s="167" t="s">
        <v>6952</v>
      </c>
      <c r="X3889" s="170" t="s">
        <v>3533</v>
      </c>
      <c r="Y3889" s="171" t="s">
        <v>3305</v>
      </c>
      <c r="Z3889" s="167" t="s">
        <v>1207</v>
      </c>
      <c r="AA3889" s="176">
        <v>6000</v>
      </c>
      <c r="AB3889" s="167" t="s">
        <v>11254</v>
      </c>
      <c r="AC3889" s="176">
        <v>6000</v>
      </c>
      <c r="AD3889" s="167" t="s">
        <v>11254</v>
      </c>
      <c r="AE3889" s="176">
        <v>66.599999999999994</v>
      </c>
    </row>
    <row r="3890" spans="1:31">
      <c r="A3890" s="178">
        <v>108320552650</v>
      </c>
      <c r="B3890" s="166">
        <v>46181</v>
      </c>
      <c r="C3890" s="167" t="s">
        <v>3524</v>
      </c>
      <c r="D3890" s="167" t="s">
        <v>3525</v>
      </c>
      <c r="E3890" s="167" t="s">
        <v>3526</v>
      </c>
      <c r="F3890" s="167" t="s">
        <v>3501</v>
      </c>
      <c r="G3890" s="167" t="s">
        <v>3502</v>
      </c>
      <c r="H3890" s="168">
        <v>46182</v>
      </c>
      <c r="I3890" s="167"/>
      <c r="J3890" s="169">
        <v>26122</v>
      </c>
      <c r="K3890" s="167" t="s">
        <v>55</v>
      </c>
      <c r="L3890" s="169">
        <v>2</v>
      </c>
      <c r="M3890" s="167" t="s">
        <v>3504</v>
      </c>
      <c r="N3890" s="169">
        <v>438.1</v>
      </c>
      <c r="O3890" s="167" t="s">
        <v>3505</v>
      </c>
      <c r="P3890" s="167"/>
      <c r="Q3890" s="167" t="s">
        <v>3514</v>
      </c>
      <c r="R3890" s="167" t="s">
        <v>3528</v>
      </c>
      <c r="S3890" s="169">
        <v>6</v>
      </c>
      <c r="T3890" s="167" t="s">
        <v>3535</v>
      </c>
      <c r="U3890" s="169" t="s">
        <v>3536</v>
      </c>
      <c r="V3890" s="167" t="s">
        <v>8171</v>
      </c>
      <c r="W3890" s="167" t="s">
        <v>6960</v>
      </c>
      <c r="X3890" s="170" t="s">
        <v>3533</v>
      </c>
      <c r="Y3890" s="171" t="s">
        <v>3305</v>
      </c>
      <c r="Z3890" s="167" t="s">
        <v>1207</v>
      </c>
      <c r="AA3890" s="176">
        <v>45000</v>
      </c>
      <c r="AB3890" s="167" t="s">
        <v>11254</v>
      </c>
      <c r="AC3890" s="176">
        <v>45000</v>
      </c>
      <c r="AD3890" s="167" t="s">
        <v>11254</v>
      </c>
      <c r="AE3890" s="176">
        <v>2506.5</v>
      </c>
    </row>
    <row r="3891" spans="1:31">
      <c r="A3891" s="178">
        <v>108320552650</v>
      </c>
      <c r="B3891" s="166">
        <v>46181</v>
      </c>
      <c r="C3891" s="167" t="s">
        <v>3524</v>
      </c>
      <c r="D3891" s="167" t="s">
        <v>3525</v>
      </c>
      <c r="E3891" s="167" t="s">
        <v>3526</v>
      </c>
      <c r="F3891" s="167" t="s">
        <v>3501</v>
      </c>
      <c r="G3891" s="167" t="s">
        <v>3502</v>
      </c>
      <c r="H3891" s="168">
        <v>46182</v>
      </c>
      <c r="I3891" s="167"/>
      <c r="J3891" s="169">
        <v>26122</v>
      </c>
      <c r="K3891" s="167" t="s">
        <v>55</v>
      </c>
      <c r="L3891" s="169">
        <v>2</v>
      </c>
      <c r="M3891" s="167" t="s">
        <v>3504</v>
      </c>
      <c r="N3891" s="169">
        <v>438.1</v>
      </c>
      <c r="O3891" s="167" t="s">
        <v>3505</v>
      </c>
      <c r="P3891" s="167"/>
      <c r="Q3891" s="167" t="s">
        <v>3514</v>
      </c>
      <c r="R3891" s="167" t="s">
        <v>3528</v>
      </c>
      <c r="S3891" s="169">
        <v>5</v>
      </c>
      <c r="T3891" s="167" t="s">
        <v>3560</v>
      </c>
      <c r="U3891" s="169" t="s">
        <v>3561</v>
      </c>
      <c r="V3891" s="167" t="s">
        <v>8172</v>
      </c>
      <c r="W3891" s="167" t="s">
        <v>6227</v>
      </c>
      <c r="X3891" s="170" t="s">
        <v>3533</v>
      </c>
      <c r="Y3891" s="171" t="s">
        <v>3305</v>
      </c>
      <c r="Z3891" s="167" t="s">
        <v>1207</v>
      </c>
      <c r="AA3891" s="176">
        <v>1172000</v>
      </c>
      <c r="AB3891" s="167" t="s">
        <v>11254</v>
      </c>
      <c r="AC3891" s="176">
        <v>1172000</v>
      </c>
      <c r="AD3891" s="167" t="s">
        <v>11254</v>
      </c>
      <c r="AE3891" s="176">
        <v>3516</v>
      </c>
    </row>
    <row r="3892" spans="1:31">
      <c r="A3892" s="178">
        <v>108320552650</v>
      </c>
      <c r="B3892" s="166">
        <v>46181</v>
      </c>
      <c r="C3892" s="167" t="s">
        <v>3524</v>
      </c>
      <c r="D3892" s="167" t="s">
        <v>3525</v>
      </c>
      <c r="E3892" s="167" t="s">
        <v>3526</v>
      </c>
      <c r="F3892" s="167" t="s">
        <v>3501</v>
      </c>
      <c r="G3892" s="167" t="s">
        <v>3502</v>
      </c>
      <c r="H3892" s="168">
        <v>46182</v>
      </c>
      <c r="I3892" s="167"/>
      <c r="J3892" s="169">
        <v>26122</v>
      </c>
      <c r="K3892" s="167" t="s">
        <v>55</v>
      </c>
      <c r="L3892" s="169">
        <v>2</v>
      </c>
      <c r="M3892" s="167" t="s">
        <v>3504</v>
      </c>
      <c r="N3892" s="169">
        <v>438.1</v>
      </c>
      <c r="O3892" s="167" t="s">
        <v>3505</v>
      </c>
      <c r="P3892" s="167"/>
      <c r="Q3892" s="167" t="s">
        <v>3514</v>
      </c>
      <c r="R3892" s="167" t="s">
        <v>3528</v>
      </c>
      <c r="S3892" s="169">
        <v>4</v>
      </c>
      <c r="T3892" s="167" t="s">
        <v>3560</v>
      </c>
      <c r="U3892" s="169" t="s">
        <v>3561</v>
      </c>
      <c r="V3892" s="167" t="s">
        <v>8173</v>
      </c>
      <c r="W3892" s="167" t="s">
        <v>5251</v>
      </c>
      <c r="X3892" s="170" t="s">
        <v>3533</v>
      </c>
      <c r="Y3892" s="171" t="s">
        <v>3305</v>
      </c>
      <c r="Z3892" s="167" t="s">
        <v>1207</v>
      </c>
      <c r="AA3892" s="176">
        <v>64000</v>
      </c>
      <c r="AB3892" s="167" t="s">
        <v>11254</v>
      </c>
      <c r="AC3892" s="176">
        <v>64000</v>
      </c>
      <c r="AD3892" s="167" t="s">
        <v>11254</v>
      </c>
      <c r="AE3892" s="176">
        <v>755.2</v>
      </c>
    </row>
    <row r="3893" spans="1:31">
      <c r="A3893" s="178">
        <v>108320552650</v>
      </c>
      <c r="B3893" s="166">
        <v>46181</v>
      </c>
      <c r="C3893" s="167" t="s">
        <v>3524</v>
      </c>
      <c r="D3893" s="167" t="s">
        <v>3525</v>
      </c>
      <c r="E3893" s="167" t="s">
        <v>3526</v>
      </c>
      <c r="F3893" s="167" t="s">
        <v>3501</v>
      </c>
      <c r="G3893" s="167" t="s">
        <v>3502</v>
      </c>
      <c r="H3893" s="168">
        <v>46182</v>
      </c>
      <c r="I3893" s="167"/>
      <c r="J3893" s="169">
        <v>26122</v>
      </c>
      <c r="K3893" s="167" t="s">
        <v>55</v>
      </c>
      <c r="L3893" s="169">
        <v>2</v>
      </c>
      <c r="M3893" s="167" t="s">
        <v>3504</v>
      </c>
      <c r="N3893" s="169">
        <v>438.1</v>
      </c>
      <c r="O3893" s="167" t="s">
        <v>3505</v>
      </c>
      <c r="P3893" s="167"/>
      <c r="Q3893" s="167" t="s">
        <v>3514</v>
      </c>
      <c r="R3893" s="167" t="s">
        <v>3528</v>
      </c>
      <c r="S3893" s="169">
        <v>3</v>
      </c>
      <c r="T3893" s="167" t="s">
        <v>3535</v>
      </c>
      <c r="U3893" s="169" t="s">
        <v>3536</v>
      </c>
      <c r="V3893" s="167" t="s">
        <v>8174</v>
      </c>
      <c r="W3893" s="167" t="s">
        <v>4345</v>
      </c>
      <c r="X3893" s="170" t="s">
        <v>3533</v>
      </c>
      <c r="Y3893" s="171" t="s">
        <v>3305</v>
      </c>
      <c r="Z3893" s="167" t="s">
        <v>1207</v>
      </c>
      <c r="AA3893" s="176">
        <v>10000</v>
      </c>
      <c r="AB3893" s="167" t="s">
        <v>11254</v>
      </c>
      <c r="AC3893" s="176">
        <v>10000</v>
      </c>
      <c r="AD3893" s="167" t="s">
        <v>11254</v>
      </c>
      <c r="AE3893" s="176">
        <v>24</v>
      </c>
    </row>
    <row r="3894" spans="1:31">
      <c r="A3894" s="178">
        <v>108320552650</v>
      </c>
      <c r="B3894" s="166">
        <v>46181</v>
      </c>
      <c r="C3894" s="167" t="s">
        <v>3524</v>
      </c>
      <c r="D3894" s="167" t="s">
        <v>3525</v>
      </c>
      <c r="E3894" s="167" t="s">
        <v>3526</v>
      </c>
      <c r="F3894" s="167" t="s">
        <v>3501</v>
      </c>
      <c r="G3894" s="167" t="s">
        <v>3502</v>
      </c>
      <c r="H3894" s="168">
        <v>46182</v>
      </c>
      <c r="I3894" s="167"/>
      <c r="J3894" s="169">
        <v>26122</v>
      </c>
      <c r="K3894" s="167" t="s">
        <v>55</v>
      </c>
      <c r="L3894" s="169">
        <v>2</v>
      </c>
      <c r="M3894" s="167" t="s">
        <v>3504</v>
      </c>
      <c r="N3894" s="169">
        <v>438.1</v>
      </c>
      <c r="O3894" s="167" t="s">
        <v>3505</v>
      </c>
      <c r="P3894" s="167"/>
      <c r="Q3894" s="167" t="s">
        <v>3514</v>
      </c>
      <c r="R3894" s="167" t="s">
        <v>3528</v>
      </c>
      <c r="S3894" s="169">
        <v>2</v>
      </c>
      <c r="T3894" s="167" t="s">
        <v>3535</v>
      </c>
      <c r="U3894" s="169" t="s">
        <v>3536</v>
      </c>
      <c r="V3894" s="167" t="s">
        <v>8175</v>
      </c>
      <c r="W3894" s="167" t="s">
        <v>6356</v>
      </c>
      <c r="X3894" s="170" t="s">
        <v>3533</v>
      </c>
      <c r="Y3894" s="171" t="s">
        <v>3305</v>
      </c>
      <c r="Z3894" s="167" t="s">
        <v>1207</v>
      </c>
      <c r="AA3894" s="176">
        <v>10000</v>
      </c>
      <c r="AB3894" s="167" t="s">
        <v>11254</v>
      </c>
      <c r="AC3894" s="176">
        <v>10000</v>
      </c>
      <c r="AD3894" s="167" t="s">
        <v>11254</v>
      </c>
      <c r="AE3894" s="176">
        <v>24</v>
      </c>
    </row>
    <row r="3895" spans="1:31">
      <c r="A3895" s="178">
        <v>108320552650</v>
      </c>
      <c r="B3895" s="166">
        <v>46181</v>
      </c>
      <c r="C3895" s="167" t="s">
        <v>3524</v>
      </c>
      <c r="D3895" s="167" t="s">
        <v>3525</v>
      </c>
      <c r="E3895" s="167" t="s">
        <v>3526</v>
      </c>
      <c r="F3895" s="167" t="s">
        <v>3501</v>
      </c>
      <c r="G3895" s="167" t="s">
        <v>3502</v>
      </c>
      <c r="H3895" s="168">
        <v>46182</v>
      </c>
      <c r="I3895" s="167"/>
      <c r="J3895" s="169">
        <v>26122</v>
      </c>
      <c r="K3895" s="167" t="s">
        <v>55</v>
      </c>
      <c r="L3895" s="169">
        <v>2</v>
      </c>
      <c r="M3895" s="167" t="s">
        <v>3504</v>
      </c>
      <c r="N3895" s="169">
        <v>438.1</v>
      </c>
      <c r="O3895" s="167" t="s">
        <v>3505</v>
      </c>
      <c r="P3895" s="167"/>
      <c r="Q3895" s="167" t="s">
        <v>3514</v>
      </c>
      <c r="R3895" s="167" t="s">
        <v>3528</v>
      </c>
      <c r="S3895" s="169">
        <v>1</v>
      </c>
      <c r="T3895" s="167" t="s">
        <v>3535</v>
      </c>
      <c r="U3895" s="169" t="s">
        <v>3536</v>
      </c>
      <c r="V3895" s="167" t="s">
        <v>8143</v>
      </c>
      <c r="W3895" s="167" t="s">
        <v>6354</v>
      </c>
      <c r="X3895" s="170" t="s">
        <v>3533</v>
      </c>
      <c r="Y3895" s="171" t="s">
        <v>3305</v>
      </c>
      <c r="Z3895" s="167" t="s">
        <v>1207</v>
      </c>
      <c r="AA3895" s="176">
        <v>5000</v>
      </c>
      <c r="AB3895" s="167" t="s">
        <v>11254</v>
      </c>
      <c r="AC3895" s="176">
        <v>5000</v>
      </c>
      <c r="AD3895" s="167" t="s">
        <v>11254</v>
      </c>
      <c r="AE3895" s="176">
        <v>23.3</v>
      </c>
    </row>
    <row r="3896" spans="1:31">
      <c r="A3896" s="178">
        <v>108320556630</v>
      </c>
      <c r="B3896" s="166">
        <v>46181</v>
      </c>
      <c r="C3896" s="167" t="s">
        <v>3524</v>
      </c>
      <c r="D3896" s="167" t="s">
        <v>3525</v>
      </c>
      <c r="E3896" s="167" t="s">
        <v>3526</v>
      </c>
      <c r="F3896" s="167" t="s">
        <v>3501</v>
      </c>
      <c r="G3896" s="167" t="s">
        <v>3502</v>
      </c>
      <c r="H3896" s="168">
        <v>46182</v>
      </c>
      <c r="I3896" s="167"/>
      <c r="J3896" s="169">
        <v>26122</v>
      </c>
      <c r="K3896" s="167" t="s">
        <v>55</v>
      </c>
      <c r="L3896" s="169">
        <v>1</v>
      </c>
      <c r="M3896" s="167" t="s">
        <v>3513</v>
      </c>
      <c r="N3896" s="169">
        <v>0.5</v>
      </c>
      <c r="O3896" s="167" t="s">
        <v>3505</v>
      </c>
      <c r="P3896" s="167"/>
      <c r="Q3896" s="167" t="s">
        <v>3514</v>
      </c>
      <c r="R3896" s="167" t="s">
        <v>3528</v>
      </c>
      <c r="S3896" s="169">
        <v>1</v>
      </c>
      <c r="T3896" s="167" t="s">
        <v>3529</v>
      </c>
      <c r="U3896" s="169" t="s">
        <v>3530</v>
      </c>
      <c r="V3896" s="167" t="s">
        <v>4307</v>
      </c>
      <c r="W3896" s="167" t="s">
        <v>4308</v>
      </c>
      <c r="X3896" s="170" t="s">
        <v>160</v>
      </c>
      <c r="Y3896" s="171" t="s">
        <v>3306</v>
      </c>
      <c r="Z3896" s="167" t="s">
        <v>1210</v>
      </c>
      <c r="AA3896" s="176">
        <v>300</v>
      </c>
      <c r="AB3896" s="167" t="s">
        <v>11254</v>
      </c>
      <c r="AC3896" s="176">
        <v>300</v>
      </c>
      <c r="AD3896" s="167" t="s">
        <v>11254</v>
      </c>
      <c r="AE3896" s="176">
        <v>363</v>
      </c>
    </row>
    <row r="3897" spans="1:31">
      <c r="A3897" s="178">
        <v>108320558250</v>
      </c>
      <c r="B3897" s="166">
        <v>46181</v>
      </c>
      <c r="C3897" s="167" t="s">
        <v>3524</v>
      </c>
      <c r="D3897" s="167" t="s">
        <v>3525</v>
      </c>
      <c r="E3897" s="167" t="s">
        <v>3526</v>
      </c>
      <c r="F3897" s="167" t="s">
        <v>3501</v>
      </c>
      <c r="G3897" s="167" t="s">
        <v>3502</v>
      </c>
      <c r="H3897" s="168">
        <v>46182</v>
      </c>
      <c r="I3897" s="167"/>
      <c r="J3897" s="169">
        <v>26122</v>
      </c>
      <c r="K3897" s="167" t="s">
        <v>55</v>
      </c>
      <c r="L3897" s="169">
        <v>1</v>
      </c>
      <c r="M3897" s="167" t="s">
        <v>3513</v>
      </c>
      <c r="N3897" s="169">
        <v>1.3</v>
      </c>
      <c r="O3897" s="167" t="s">
        <v>3505</v>
      </c>
      <c r="P3897" s="167"/>
      <c r="Q3897" s="167" t="s">
        <v>3527</v>
      </c>
      <c r="R3897" s="167" t="s">
        <v>3528</v>
      </c>
      <c r="S3897" s="169">
        <v>1</v>
      </c>
      <c r="T3897" s="167" t="s">
        <v>3529</v>
      </c>
      <c r="U3897" s="169" t="s">
        <v>3530</v>
      </c>
      <c r="V3897" s="167" t="s">
        <v>3845</v>
      </c>
      <c r="W3897" s="167" t="s">
        <v>3846</v>
      </c>
      <c r="X3897" s="170" t="s">
        <v>3533</v>
      </c>
      <c r="Y3897" s="171" t="s">
        <v>3307</v>
      </c>
      <c r="Z3897" s="167" t="s">
        <v>1213</v>
      </c>
      <c r="AA3897" s="176">
        <v>5000</v>
      </c>
      <c r="AB3897" s="167" t="s">
        <v>11254</v>
      </c>
      <c r="AC3897" s="176">
        <v>5000</v>
      </c>
      <c r="AD3897" s="167" t="s">
        <v>11254</v>
      </c>
      <c r="AE3897" s="176">
        <v>4035</v>
      </c>
    </row>
    <row r="3898" spans="1:31">
      <c r="A3898" s="178">
        <v>108321492640</v>
      </c>
      <c r="B3898" s="166">
        <v>46182</v>
      </c>
      <c r="C3898" s="167" t="s">
        <v>3524</v>
      </c>
      <c r="D3898" s="167" t="s">
        <v>3525</v>
      </c>
      <c r="E3898" s="167" t="s">
        <v>3526</v>
      </c>
      <c r="F3898" s="167" t="s">
        <v>3501</v>
      </c>
      <c r="G3898" s="167" t="s">
        <v>3502</v>
      </c>
      <c r="H3898" s="168">
        <v>46183</v>
      </c>
      <c r="I3898" s="167" t="s">
        <v>8176</v>
      </c>
      <c r="J3898" s="169">
        <v>26122</v>
      </c>
      <c r="K3898" s="167" t="s">
        <v>55</v>
      </c>
      <c r="L3898" s="169">
        <v>19</v>
      </c>
      <c r="M3898" s="167" t="s">
        <v>3513</v>
      </c>
      <c r="N3898" s="169">
        <v>93</v>
      </c>
      <c r="O3898" s="167" t="s">
        <v>3505</v>
      </c>
      <c r="P3898" s="167"/>
      <c r="Q3898" s="167" t="s">
        <v>3506</v>
      </c>
      <c r="R3898" s="167" t="s">
        <v>3528</v>
      </c>
      <c r="S3898" s="169">
        <v>23</v>
      </c>
      <c r="T3898" s="167" t="s">
        <v>3529</v>
      </c>
      <c r="U3898" s="169" t="s">
        <v>3530</v>
      </c>
      <c r="V3898" s="167" t="s">
        <v>8177</v>
      </c>
      <c r="W3898" s="167" t="s">
        <v>4944</v>
      </c>
      <c r="X3898" s="170" t="s">
        <v>160</v>
      </c>
      <c r="Y3898" s="171" t="s">
        <v>1215</v>
      </c>
      <c r="Z3898" s="167" t="s">
        <v>1216</v>
      </c>
      <c r="AA3898" s="176">
        <v>9000</v>
      </c>
      <c r="AB3898" s="167" t="s">
        <v>11254</v>
      </c>
      <c r="AC3898" s="176">
        <v>9000</v>
      </c>
      <c r="AD3898" s="167" t="s">
        <v>11254</v>
      </c>
      <c r="AE3898" s="176">
        <v>215.82</v>
      </c>
    </row>
    <row r="3899" spans="1:31">
      <c r="A3899" s="178">
        <v>108321492640</v>
      </c>
      <c r="B3899" s="166">
        <v>46182</v>
      </c>
      <c r="C3899" s="167" t="s">
        <v>3524</v>
      </c>
      <c r="D3899" s="167" t="s">
        <v>3525</v>
      </c>
      <c r="E3899" s="167" t="s">
        <v>3526</v>
      </c>
      <c r="F3899" s="167" t="s">
        <v>3501</v>
      </c>
      <c r="G3899" s="167" t="s">
        <v>3502</v>
      </c>
      <c r="H3899" s="168">
        <v>46183</v>
      </c>
      <c r="I3899" s="167" t="s">
        <v>8176</v>
      </c>
      <c r="J3899" s="169">
        <v>26122</v>
      </c>
      <c r="K3899" s="167" t="s">
        <v>55</v>
      </c>
      <c r="L3899" s="169">
        <v>19</v>
      </c>
      <c r="M3899" s="167" t="s">
        <v>3513</v>
      </c>
      <c r="N3899" s="169">
        <v>93</v>
      </c>
      <c r="O3899" s="167" t="s">
        <v>3505</v>
      </c>
      <c r="P3899" s="167"/>
      <c r="Q3899" s="167" t="s">
        <v>3506</v>
      </c>
      <c r="R3899" s="167" t="s">
        <v>3528</v>
      </c>
      <c r="S3899" s="169">
        <v>22</v>
      </c>
      <c r="T3899" s="167" t="s">
        <v>3535</v>
      </c>
      <c r="U3899" s="169" t="s">
        <v>3536</v>
      </c>
      <c r="V3899" s="167" t="s">
        <v>8178</v>
      </c>
      <c r="W3899" s="167" t="s">
        <v>3944</v>
      </c>
      <c r="X3899" s="170" t="s">
        <v>160</v>
      </c>
      <c r="Y3899" s="171" t="s">
        <v>1215</v>
      </c>
      <c r="Z3899" s="167" t="s">
        <v>1216</v>
      </c>
      <c r="AA3899" s="176">
        <v>10000</v>
      </c>
      <c r="AB3899" s="167" t="s">
        <v>11254</v>
      </c>
      <c r="AC3899" s="176">
        <v>10000</v>
      </c>
      <c r="AD3899" s="167" t="s">
        <v>11254</v>
      </c>
      <c r="AE3899" s="176">
        <v>118</v>
      </c>
    </row>
    <row r="3900" spans="1:31">
      <c r="A3900" s="178">
        <v>108321492640</v>
      </c>
      <c r="B3900" s="166">
        <v>46182</v>
      </c>
      <c r="C3900" s="167" t="s">
        <v>3524</v>
      </c>
      <c r="D3900" s="167" t="s">
        <v>3525</v>
      </c>
      <c r="E3900" s="167" t="s">
        <v>3526</v>
      </c>
      <c r="F3900" s="167" t="s">
        <v>3501</v>
      </c>
      <c r="G3900" s="167" t="s">
        <v>3502</v>
      </c>
      <c r="H3900" s="168">
        <v>46183</v>
      </c>
      <c r="I3900" s="167" t="s">
        <v>8176</v>
      </c>
      <c r="J3900" s="169">
        <v>26122</v>
      </c>
      <c r="K3900" s="167" t="s">
        <v>55</v>
      </c>
      <c r="L3900" s="169">
        <v>19</v>
      </c>
      <c r="M3900" s="167" t="s">
        <v>3513</v>
      </c>
      <c r="N3900" s="169">
        <v>93</v>
      </c>
      <c r="O3900" s="167" t="s">
        <v>3505</v>
      </c>
      <c r="P3900" s="167"/>
      <c r="Q3900" s="167" t="s">
        <v>3506</v>
      </c>
      <c r="R3900" s="167" t="s">
        <v>3528</v>
      </c>
      <c r="S3900" s="169">
        <v>21</v>
      </c>
      <c r="T3900" s="167" t="s">
        <v>3971</v>
      </c>
      <c r="U3900" s="169" t="s">
        <v>3972</v>
      </c>
      <c r="V3900" s="167" t="s">
        <v>8179</v>
      </c>
      <c r="W3900" s="167" t="s">
        <v>6014</v>
      </c>
      <c r="X3900" s="170" t="s">
        <v>160</v>
      </c>
      <c r="Y3900" s="171" t="s">
        <v>1215</v>
      </c>
      <c r="Z3900" s="167" t="s">
        <v>1216</v>
      </c>
      <c r="AA3900" s="176">
        <v>3000</v>
      </c>
      <c r="AB3900" s="167" t="s">
        <v>11254</v>
      </c>
      <c r="AC3900" s="176">
        <v>3000</v>
      </c>
      <c r="AD3900" s="167" t="s">
        <v>11254</v>
      </c>
      <c r="AE3900" s="176">
        <v>66</v>
      </c>
    </row>
    <row r="3901" spans="1:31">
      <c r="A3901" s="178">
        <v>108321492640</v>
      </c>
      <c r="B3901" s="166">
        <v>46182</v>
      </c>
      <c r="C3901" s="167" t="s">
        <v>3524</v>
      </c>
      <c r="D3901" s="167" t="s">
        <v>3525</v>
      </c>
      <c r="E3901" s="167" t="s">
        <v>3526</v>
      </c>
      <c r="F3901" s="167" t="s">
        <v>3501</v>
      </c>
      <c r="G3901" s="167" t="s">
        <v>3502</v>
      </c>
      <c r="H3901" s="168">
        <v>46183</v>
      </c>
      <c r="I3901" s="167" t="s">
        <v>8176</v>
      </c>
      <c r="J3901" s="169">
        <v>26122</v>
      </c>
      <c r="K3901" s="167" t="s">
        <v>55</v>
      </c>
      <c r="L3901" s="169">
        <v>19</v>
      </c>
      <c r="M3901" s="167" t="s">
        <v>3513</v>
      </c>
      <c r="N3901" s="169">
        <v>93</v>
      </c>
      <c r="O3901" s="167" t="s">
        <v>3505</v>
      </c>
      <c r="P3901" s="167"/>
      <c r="Q3901" s="167" t="s">
        <v>3506</v>
      </c>
      <c r="R3901" s="167" t="s">
        <v>3528</v>
      </c>
      <c r="S3901" s="169">
        <v>20</v>
      </c>
      <c r="T3901" s="167" t="s">
        <v>3971</v>
      </c>
      <c r="U3901" s="169" t="s">
        <v>3972</v>
      </c>
      <c r="V3901" s="167" t="s">
        <v>8180</v>
      </c>
      <c r="W3901" s="167" t="s">
        <v>6454</v>
      </c>
      <c r="X3901" s="170" t="s">
        <v>159</v>
      </c>
      <c r="Y3901" s="171" t="s">
        <v>1215</v>
      </c>
      <c r="Z3901" s="167" t="s">
        <v>1216</v>
      </c>
      <c r="AA3901" s="176">
        <v>3000</v>
      </c>
      <c r="AB3901" s="167" t="s">
        <v>11254</v>
      </c>
      <c r="AC3901" s="176">
        <v>3000</v>
      </c>
      <c r="AD3901" s="167" t="s">
        <v>11254</v>
      </c>
      <c r="AE3901" s="176">
        <v>223.5</v>
      </c>
    </row>
    <row r="3902" spans="1:31">
      <c r="A3902" s="178">
        <v>108321492640</v>
      </c>
      <c r="B3902" s="166">
        <v>46182</v>
      </c>
      <c r="C3902" s="167" t="s">
        <v>3524</v>
      </c>
      <c r="D3902" s="167" t="s">
        <v>3525</v>
      </c>
      <c r="E3902" s="167" t="s">
        <v>3526</v>
      </c>
      <c r="F3902" s="167" t="s">
        <v>3501</v>
      </c>
      <c r="G3902" s="167" t="s">
        <v>3502</v>
      </c>
      <c r="H3902" s="168">
        <v>46183</v>
      </c>
      <c r="I3902" s="167" t="s">
        <v>8176</v>
      </c>
      <c r="J3902" s="169">
        <v>26122</v>
      </c>
      <c r="K3902" s="167" t="s">
        <v>55</v>
      </c>
      <c r="L3902" s="169">
        <v>19</v>
      </c>
      <c r="M3902" s="167" t="s">
        <v>3513</v>
      </c>
      <c r="N3902" s="169">
        <v>93</v>
      </c>
      <c r="O3902" s="167" t="s">
        <v>3505</v>
      </c>
      <c r="P3902" s="167"/>
      <c r="Q3902" s="167" t="s">
        <v>3506</v>
      </c>
      <c r="R3902" s="167" t="s">
        <v>3528</v>
      </c>
      <c r="S3902" s="169">
        <v>19</v>
      </c>
      <c r="T3902" s="167" t="s">
        <v>3717</v>
      </c>
      <c r="U3902" s="169" t="s">
        <v>3718</v>
      </c>
      <c r="V3902" s="167" t="s">
        <v>8181</v>
      </c>
      <c r="W3902" s="167" t="s">
        <v>8182</v>
      </c>
      <c r="X3902" s="170" t="s">
        <v>157</v>
      </c>
      <c r="Y3902" s="171" t="s">
        <v>1215</v>
      </c>
      <c r="Z3902" s="167" t="s">
        <v>1216</v>
      </c>
      <c r="AA3902" s="176">
        <v>12000</v>
      </c>
      <c r="AB3902" s="167" t="s">
        <v>11254</v>
      </c>
      <c r="AC3902" s="176">
        <v>12000</v>
      </c>
      <c r="AD3902" s="167" t="s">
        <v>11254</v>
      </c>
      <c r="AE3902" s="176">
        <v>2880</v>
      </c>
    </row>
    <row r="3903" spans="1:31">
      <c r="A3903" s="178">
        <v>108321492640</v>
      </c>
      <c r="B3903" s="166">
        <v>46182</v>
      </c>
      <c r="C3903" s="167" t="s">
        <v>3524</v>
      </c>
      <c r="D3903" s="167" t="s">
        <v>3525</v>
      </c>
      <c r="E3903" s="167" t="s">
        <v>3526</v>
      </c>
      <c r="F3903" s="167" t="s">
        <v>3501</v>
      </c>
      <c r="G3903" s="167" t="s">
        <v>3502</v>
      </c>
      <c r="H3903" s="168">
        <v>46183</v>
      </c>
      <c r="I3903" s="167" t="s">
        <v>8176</v>
      </c>
      <c r="J3903" s="169">
        <v>26122</v>
      </c>
      <c r="K3903" s="167" t="s">
        <v>55</v>
      </c>
      <c r="L3903" s="169">
        <v>19</v>
      </c>
      <c r="M3903" s="167" t="s">
        <v>3513</v>
      </c>
      <c r="N3903" s="169">
        <v>93</v>
      </c>
      <c r="O3903" s="167" t="s">
        <v>3505</v>
      </c>
      <c r="P3903" s="167"/>
      <c r="Q3903" s="167" t="s">
        <v>3506</v>
      </c>
      <c r="R3903" s="167" t="s">
        <v>3528</v>
      </c>
      <c r="S3903" s="169">
        <v>18</v>
      </c>
      <c r="T3903" s="167" t="s">
        <v>3540</v>
      </c>
      <c r="U3903" s="169" t="s">
        <v>3541</v>
      </c>
      <c r="V3903" s="167" t="s">
        <v>8183</v>
      </c>
      <c r="W3903" s="167" t="s">
        <v>8184</v>
      </c>
      <c r="X3903" s="170" t="s">
        <v>160</v>
      </c>
      <c r="Y3903" s="171" t="s">
        <v>1215</v>
      </c>
      <c r="Z3903" s="167" t="s">
        <v>1216</v>
      </c>
      <c r="AA3903" s="176">
        <v>5000</v>
      </c>
      <c r="AB3903" s="167" t="s">
        <v>11254</v>
      </c>
      <c r="AC3903" s="176">
        <v>5000</v>
      </c>
      <c r="AD3903" s="167" t="s">
        <v>11254</v>
      </c>
      <c r="AE3903" s="176">
        <v>197.5</v>
      </c>
    </row>
    <row r="3904" spans="1:31">
      <c r="A3904" s="178">
        <v>108321492640</v>
      </c>
      <c r="B3904" s="166">
        <v>46182</v>
      </c>
      <c r="C3904" s="167" t="s">
        <v>3524</v>
      </c>
      <c r="D3904" s="167" t="s">
        <v>3525</v>
      </c>
      <c r="E3904" s="167" t="s">
        <v>3526</v>
      </c>
      <c r="F3904" s="167" t="s">
        <v>3501</v>
      </c>
      <c r="G3904" s="167" t="s">
        <v>3502</v>
      </c>
      <c r="H3904" s="168">
        <v>46183</v>
      </c>
      <c r="I3904" s="167" t="s">
        <v>8176</v>
      </c>
      <c r="J3904" s="169">
        <v>26122</v>
      </c>
      <c r="K3904" s="167" t="s">
        <v>55</v>
      </c>
      <c r="L3904" s="169">
        <v>19</v>
      </c>
      <c r="M3904" s="167" t="s">
        <v>3513</v>
      </c>
      <c r="N3904" s="169">
        <v>93</v>
      </c>
      <c r="O3904" s="167" t="s">
        <v>3505</v>
      </c>
      <c r="P3904" s="167"/>
      <c r="Q3904" s="167" t="s">
        <v>3506</v>
      </c>
      <c r="R3904" s="167" t="s">
        <v>3528</v>
      </c>
      <c r="S3904" s="169">
        <v>17</v>
      </c>
      <c r="T3904" s="167" t="s">
        <v>3540</v>
      </c>
      <c r="U3904" s="169" t="s">
        <v>3541</v>
      </c>
      <c r="V3904" s="167" t="s">
        <v>8185</v>
      </c>
      <c r="W3904" s="167" t="s">
        <v>7185</v>
      </c>
      <c r="X3904" s="170" t="s">
        <v>160</v>
      </c>
      <c r="Y3904" s="171" t="s">
        <v>1215</v>
      </c>
      <c r="Z3904" s="167" t="s">
        <v>1216</v>
      </c>
      <c r="AA3904" s="176">
        <v>3000</v>
      </c>
      <c r="AB3904" s="167" t="s">
        <v>11254</v>
      </c>
      <c r="AC3904" s="176">
        <v>3000</v>
      </c>
      <c r="AD3904" s="167" t="s">
        <v>11254</v>
      </c>
      <c r="AE3904" s="176">
        <v>114.51</v>
      </c>
    </row>
    <row r="3905" spans="1:31">
      <c r="A3905" s="178">
        <v>108321492640</v>
      </c>
      <c r="B3905" s="166">
        <v>46182</v>
      </c>
      <c r="C3905" s="167" t="s">
        <v>3524</v>
      </c>
      <c r="D3905" s="167" t="s">
        <v>3525</v>
      </c>
      <c r="E3905" s="167" t="s">
        <v>3526</v>
      </c>
      <c r="F3905" s="167" t="s">
        <v>3501</v>
      </c>
      <c r="G3905" s="167" t="s">
        <v>3502</v>
      </c>
      <c r="H3905" s="168">
        <v>46183</v>
      </c>
      <c r="I3905" s="167" t="s">
        <v>8176</v>
      </c>
      <c r="J3905" s="169">
        <v>26122</v>
      </c>
      <c r="K3905" s="167" t="s">
        <v>55</v>
      </c>
      <c r="L3905" s="169">
        <v>19</v>
      </c>
      <c r="M3905" s="167" t="s">
        <v>3513</v>
      </c>
      <c r="N3905" s="169">
        <v>93</v>
      </c>
      <c r="O3905" s="167" t="s">
        <v>3505</v>
      </c>
      <c r="P3905" s="167"/>
      <c r="Q3905" s="167" t="s">
        <v>3506</v>
      </c>
      <c r="R3905" s="167" t="s">
        <v>3528</v>
      </c>
      <c r="S3905" s="169">
        <v>16</v>
      </c>
      <c r="T3905" s="167" t="s">
        <v>3717</v>
      </c>
      <c r="U3905" s="169" t="s">
        <v>3718</v>
      </c>
      <c r="V3905" s="167" t="s">
        <v>8186</v>
      </c>
      <c r="W3905" s="167" t="s">
        <v>4932</v>
      </c>
      <c r="X3905" s="170" t="s">
        <v>157</v>
      </c>
      <c r="Y3905" s="171" t="s">
        <v>1215</v>
      </c>
      <c r="Z3905" s="167" t="s">
        <v>1216</v>
      </c>
      <c r="AA3905" s="176">
        <v>4500</v>
      </c>
      <c r="AB3905" s="167" t="s">
        <v>11254</v>
      </c>
      <c r="AC3905" s="176">
        <v>4500</v>
      </c>
      <c r="AD3905" s="167" t="s">
        <v>11254</v>
      </c>
      <c r="AE3905" s="176">
        <v>2731.5</v>
      </c>
    </row>
    <row r="3906" spans="1:31">
      <c r="A3906" s="178">
        <v>108321492640</v>
      </c>
      <c r="B3906" s="166">
        <v>46182</v>
      </c>
      <c r="C3906" s="167" t="s">
        <v>3524</v>
      </c>
      <c r="D3906" s="167" t="s">
        <v>3525</v>
      </c>
      <c r="E3906" s="167" t="s">
        <v>3526</v>
      </c>
      <c r="F3906" s="167" t="s">
        <v>3501</v>
      </c>
      <c r="G3906" s="167" t="s">
        <v>3502</v>
      </c>
      <c r="H3906" s="168">
        <v>46183</v>
      </c>
      <c r="I3906" s="167" t="s">
        <v>8176</v>
      </c>
      <c r="J3906" s="169">
        <v>26122</v>
      </c>
      <c r="K3906" s="167" t="s">
        <v>55</v>
      </c>
      <c r="L3906" s="169">
        <v>19</v>
      </c>
      <c r="M3906" s="167" t="s">
        <v>3513</v>
      </c>
      <c r="N3906" s="169">
        <v>93</v>
      </c>
      <c r="O3906" s="167" t="s">
        <v>3505</v>
      </c>
      <c r="P3906" s="167"/>
      <c r="Q3906" s="167" t="s">
        <v>3506</v>
      </c>
      <c r="R3906" s="167" t="s">
        <v>3528</v>
      </c>
      <c r="S3906" s="169">
        <v>15</v>
      </c>
      <c r="T3906" s="167" t="s">
        <v>3560</v>
      </c>
      <c r="U3906" s="169" t="s">
        <v>3561</v>
      </c>
      <c r="V3906" s="167" t="s">
        <v>8187</v>
      </c>
      <c r="W3906" s="167" t="s">
        <v>8188</v>
      </c>
      <c r="X3906" s="170" t="s">
        <v>3533</v>
      </c>
      <c r="Y3906" s="171" t="s">
        <v>1215</v>
      </c>
      <c r="Z3906" s="167" t="s">
        <v>1216</v>
      </c>
      <c r="AA3906" s="176">
        <v>12000</v>
      </c>
      <c r="AB3906" s="167" t="s">
        <v>11254</v>
      </c>
      <c r="AC3906" s="176">
        <v>12000</v>
      </c>
      <c r="AD3906" s="167" t="s">
        <v>11254</v>
      </c>
      <c r="AE3906" s="176">
        <v>147.6</v>
      </c>
    </row>
    <row r="3907" spans="1:31">
      <c r="A3907" s="178">
        <v>108321492640</v>
      </c>
      <c r="B3907" s="166">
        <v>46182</v>
      </c>
      <c r="C3907" s="167" t="s">
        <v>3524</v>
      </c>
      <c r="D3907" s="167" t="s">
        <v>3525</v>
      </c>
      <c r="E3907" s="167" t="s">
        <v>3526</v>
      </c>
      <c r="F3907" s="167" t="s">
        <v>3501</v>
      </c>
      <c r="G3907" s="167" t="s">
        <v>3502</v>
      </c>
      <c r="H3907" s="168">
        <v>46183</v>
      </c>
      <c r="I3907" s="167" t="s">
        <v>8176</v>
      </c>
      <c r="J3907" s="169">
        <v>26122</v>
      </c>
      <c r="K3907" s="167" t="s">
        <v>55</v>
      </c>
      <c r="L3907" s="169">
        <v>19</v>
      </c>
      <c r="M3907" s="167" t="s">
        <v>3513</v>
      </c>
      <c r="N3907" s="169">
        <v>93</v>
      </c>
      <c r="O3907" s="167" t="s">
        <v>3505</v>
      </c>
      <c r="P3907" s="167"/>
      <c r="Q3907" s="167" t="s">
        <v>3506</v>
      </c>
      <c r="R3907" s="167" t="s">
        <v>3528</v>
      </c>
      <c r="S3907" s="169">
        <v>14</v>
      </c>
      <c r="T3907" s="167" t="s">
        <v>3535</v>
      </c>
      <c r="U3907" s="169" t="s">
        <v>3536</v>
      </c>
      <c r="V3907" s="167" t="s">
        <v>8189</v>
      </c>
      <c r="W3907" s="167" t="s">
        <v>6023</v>
      </c>
      <c r="X3907" s="170" t="s">
        <v>3533</v>
      </c>
      <c r="Y3907" s="171" t="s">
        <v>1215</v>
      </c>
      <c r="Z3907" s="167" t="s">
        <v>1216</v>
      </c>
      <c r="AA3907" s="176">
        <v>10000</v>
      </c>
      <c r="AB3907" s="167" t="s">
        <v>11254</v>
      </c>
      <c r="AC3907" s="176">
        <v>10000</v>
      </c>
      <c r="AD3907" s="167" t="s">
        <v>11254</v>
      </c>
      <c r="AE3907" s="176">
        <v>1370</v>
      </c>
    </row>
    <row r="3908" spans="1:31">
      <c r="A3908" s="178">
        <v>108321492640</v>
      </c>
      <c r="B3908" s="166">
        <v>46182</v>
      </c>
      <c r="C3908" s="167" t="s">
        <v>3524</v>
      </c>
      <c r="D3908" s="167" t="s">
        <v>3525</v>
      </c>
      <c r="E3908" s="167" t="s">
        <v>3526</v>
      </c>
      <c r="F3908" s="167" t="s">
        <v>3501</v>
      </c>
      <c r="G3908" s="167" t="s">
        <v>3502</v>
      </c>
      <c r="H3908" s="168">
        <v>46183</v>
      </c>
      <c r="I3908" s="167" t="s">
        <v>8176</v>
      </c>
      <c r="J3908" s="169">
        <v>26122</v>
      </c>
      <c r="K3908" s="167" t="s">
        <v>55</v>
      </c>
      <c r="L3908" s="169">
        <v>19</v>
      </c>
      <c r="M3908" s="167" t="s">
        <v>3513</v>
      </c>
      <c r="N3908" s="169">
        <v>93</v>
      </c>
      <c r="O3908" s="167" t="s">
        <v>3505</v>
      </c>
      <c r="P3908" s="167"/>
      <c r="Q3908" s="167" t="s">
        <v>3506</v>
      </c>
      <c r="R3908" s="167" t="s">
        <v>3528</v>
      </c>
      <c r="S3908" s="169">
        <v>13</v>
      </c>
      <c r="T3908" s="167" t="s">
        <v>3560</v>
      </c>
      <c r="U3908" s="169" t="s">
        <v>3561</v>
      </c>
      <c r="V3908" s="167" t="s">
        <v>8190</v>
      </c>
      <c r="W3908" s="167" t="s">
        <v>4926</v>
      </c>
      <c r="X3908" s="170" t="s">
        <v>3533</v>
      </c>
      <c r="Y3908" s="171" t="s">
        <v>1215</v>
      </c>
      <c r="Z3908" s="167" t="s">
        <v>1216</v>
      </c>
      <c r="AA3908" s="176">
        <v>109000</v>
      </c>
      <c r="AB3908" s="167" t="s">
        <v>11254</v>
      </c>
      <c r="AC3908" s="176">
        <v>109000</v>
      </c>
      <c r="AD3908" s="167" t="s">
        <v>11254</v>
      </c>
      <c r="AE3908" s="176">
        <v>13150.85</v>
      </c>
    </row>
    <row r="3909" spans="1:31">
      <c r="A3909" s="178">
        <v>108321492640</v>
      </c>
      <c r="B3909" s="166">
        <v>46182</v>
      </c>
      <c r="C3909" s="167" t="s">
        <v>3524</v>
      </c>
      <c r="D3909" s="167" t="s">
        <v>3525</v>
      </c>
      <c r="E3909" s="167" t="s">
        <v>3526</v>
      </c>
      <c r="F3909" s="167" t="s">
        <v>3501</v>
      </c>
      <c r="G3909" s="167" t="s">
        <v>3502</v>
      </c>
      <c r="H3909" s="168">
        <v>46183</v>
      </c>
      <c r="I3909" s="167" t="s">
        <v>8176</v>
      </c>
      <c r="J3909" s="169">
        <v>26122</v>
      </c>
      <c r="K3909" s="167" t="s">
        <v>55</v>
      </c>
      <c r="L3909" s="169">
        <v>19</v>
      </c>
      <c r="M3909" s="167" t="s">
        <v>3513</v>
      </c>
      <c r="N3909" s="169">
        <v>93</v>
      </c>
      <c r="O3909" s="167" t="s">
        <v>3505</v>
      </c>
      <c r="P3909" s="167"/>
      <c r="Q3909" s="167" t="s">
        <v>3506</v>
      </c>
      <c r="R3909" s="167" t="s">
        <v>3528</v>
      </c>
      <c r="S3909" s="169">
        <v>12</v>
      </c>
      <c r="T3909" s="167" t="s">
        <v>3535</v>
      </c>
      <c r="U3909" s="169" t="s">
        <v>3536</v>
      </c>
      <c r="V3909" s="167" t="s">
        <v>8191</v>
      </c>
      <c r="W3909" s="167" t="s">
        <v>6604</v>
      </c>
      <c r="X3909" s="170" t="s">
        <v>165</v>
      </c>
      <c r="Y3909" s="171" t="s">
        <v>1215</v>
      </c>
      <c r="Z3909" s="167" t="s">
        <v>1216</v>
      </c>
      <c r="AA3909" s="176">
        <v>10000</v>
      </c>
      <c r="AB3909" s="167" t="s">
        <v>11254</v>
      </c>
      <c r="AC3909" s="176">
        <v>10000</v>
      </c>
      <c r="AD3909" s="167" t="s">
        <v>11254</v>
      </c>
      <c r="AE3909" s="176">
        <v>24</v>
      </c>
    </row>
    <row r="3910" spans="1:31">
      <c r="A3910" s="178">
        <v>108321492640</v>
      </c>
      <c r="B3910" s="166">
        <v>46182</v>
      </c>
      <c r="C3910" s="167" t="s">
        <v>3524</v>
      </c>
      <c r="D3910" s="167" t="s">
        <v>3525</v>
      </c>
      <c r="E3910" s="167" t="s">
        <v>3526</v>
      </c>
      <c r="F3910" s="167" t="s">
        <v>3501</v>
      </c>
      <c r="G3910" s="167" t="s">
        <v>3502</v>
      </c>
      <c r="H3910" s="168">
        <v>46183</v>
      </c>
      <c r="I3910" s="167" t="s">
        <v>8176</v>
      </c>
      <c r="J3910" s="169">
        <v>26122</v>
      </c>
      <c r="K3910" s="167" t="s">
        <v>55</v>
      </c>
      <c r="L3910" s="169">
        <v>19</v>
      </c>
      <c r="M3910" s="167" t="s">
        <v>3513</v>
      </c>
      <c r="N3910" s="169">
        <v>93</v>
      </c>
      <c r="O3910" s="167" t="s">
        <v>3505</v>
      </c>
      <c r="P3910" s="167"/>
      <c r="Q3910" s="167" t="s">
        <v>3506</v>
      </c>
      <c r="R3910" s="167" t="s">
        <v>3528</v>
      </c>
      <c r="S3910" s="169">
        <v>11</v>
      </c>
      <c r="T3910" s="167" t="s">
        <v>3717</v>
      </c>
      <c r="U3910" s="169" t="s">
        <v>3718</v>
      </c>
      <c r="V3910" s="167" t="s">
        <v>8192</v>
      </c>
      <c r="W3910" s="167" t="s">
        <v>4504</v>
      </c>
      <c r="X3910" s="170" t="s">
        <v>157</v>
      </c>
      <c r="Y3910" s="171" t="s">
        <v>1215</v>
      </c>
      <c r="Z3910" s="167" t="s">
        <v>1216</v>
      </c>
      <c r="AA3910" s="176">
        <v>6000</v>
      </c>
      <c r="AB3910" s="167" t="s">
        <v>11254</v>
      </c>
      <c r="AC3910" s="176">
        <v>6000</v>
      </c>
      <c r="AD3910" s="167" t="s">
        <v>11254</v>
      </c>
      <c r="AE3910" s="176">
        <v>1440</v>
      </c>
    </row>
    <row r="3911" spans="1:31">
      <c r="A3911" s="178">
        <v>108321492640</v>
      </c>
      <c r="B3911" s="166">
        <v>46182</v>
      </c>
      <c r="C3911" s="167" t="s">
        <v>3524</v>
      </c>
      <c r="D3911" s="167" t="s">
        <v>3525</v>
      </c>
      <c r="E3911" s="167" t="s">
        <v>3526</v>
      </c>
      <c r="F3911" s="167" t="s">
        <v>3501</v>
      </c>
      <c r="G3911" s="167" t="s">
        <v>3502</v>
      </c>
      <c r="H3911" s="168">
        <v>46183</v>
      </c>
      <c r="I3911" s="167" t="s">
        <v>8176</v>
      </c>
      <c r="J3911" s="169">
        <v>26122</v>
      </c>
      <c r="K3911" s="167" t="s">
        <v>55</v>
      </c>
      <c r="L3911" s="169">
        <v>19</v>
      </c>
      <c r="M3911" s="167" t="s">
        <v>3513</v>
      </c>
      <c r="N3911" s="169">
        <v>93</v>
      </c>
      <c r="O3911" s="167" t="s">
        <v>3505</v>
      </c>
      <c r="P3911" s="167"/>
      <c r="Q3911" s="167" t="s">
        <v>3506</v>
      </c>
      <c r="R3911" s="167" t="s">
        <v>3528</v>
      </c>
      <c r="S3911" s="169">
        <v>10</v>
      </c>
      <c r="T3911" s="167" t="s">
        <v>3535</v>
      </c>
      <c r="U3911" s="169" t="s">
        <v>3536</v>
      </c>
      <c r="V3911" s="167" t="s">
        <v>8193</v>
      </c>
      <c r="W3911" s="167" t="s">
        <v>4948</v>
      </c>
      <c r="X3911" s="170" t="s">
        <v>3533</v>
      </c>
      <c r="Y3911" s="171" t="s">
        <v>1215</v>
      </c>
      <c r="Z3911" s="167" t="s">
        <v>1216</v>
      </c>
      <c r="AA3911" s="176">
        <v>5000</v>
      </c>
      <c r="AB3911" s="167" t="s">
        <v>11254</v>
      </c>
      <c r="AC3911" s="176">
        <v>5000</v>
      </c>
      <c r="AD3911" s="167" t="s">
        <v>11254</v>
      </c>
      <c r="AE3911" s="176">
        <v>90</v>
      </c>
    </row>
    <row r="3912" spans="1:31">
      <c r="A3912" s="178">
        <v>108321492640</v>
      </c>
      <c r="B3912" s="166">
        <v>46182</v>
      </c>
      <c r="C3912" s="167" t="s">
        <v>3524</v>
      </c>
      <c r="D3912" s="167" t="s">
        <v>3525</v>
      </c>
      <c r="E3912" s="167" t="s">
        <v>3526</v>
      </c>
      <c r="F3912" s="167" t="s">
        <v>3501</v>
      </c>
      <c r="G3912" s="167" t="s">
        <v>3502</v>
      </c>
      <c r="H3912" s="168">
        <v>46183</v>
      </c>
      <c r="I3912" s="167" t="s">
        <v>8176</v>
      </c>
      <c r="J3912" s="169">
        <v>26122</v>
      </c>
      <c r="K3912" s="167" t="s">
        <v>55</v>
      </c>
      <c r="L3912" s="169">
        <v>19</v>
      </c>
      <c r="M3912" s="167" t="s">
        <v>3513</v>
      </c>
      <c r="N3912" s="169">
        <v>93</v>
      </c>
      <c r="O3912" s="167" t="s">
        <v>3505</v>
      </c>
      <c r="P3912" s="167"/>
      <c r="Q3912" s="167" t="s">
        <v>3506</v>
      </c>
      <c r="R3912" s="167" t="s">
        <v>3528</v>
      </c>
      <c r="S3912" s="169">
        <v>9</v>
      </c>
      <c r="T3912" s="167" t="s">
        <v>3560</v>
      </c>
      <c r="U3912" s="169" t="s">
        <v>3561</v>
      </c>
      <c r="V3912" s="167" t="s">
        <v>8194</v>
      </c>
      <c r="W3912" s="167" t="s">
        <v>6108</v>
      </c>
      <c r="X3912" s="170" t="s">
        <v>159</v>
      </c>
      <c r="Y3912" s="171" t="s">
        <v>1215</v>
      </c>
      <c r="Z3912" s="167" t="s">
        <v>1216</v>
      </c>
      <c r="AA3912" s="176">
        <v>200000</v>
      </c>
      <c r="AB3912" s="167" t="s">
        <v>11254</v>
      </c>
      <c r="AC3912" s="176">
        <v>200000</v>
      </c>
      <c r="AD3912" s="167" t="s">
        <v>11254</v>
      </c>
      <c r="AE3912" s="176">
        <v>280</v>
      </c>
    </row>
    <row r="3913" spans="1:31">
      <c r="A3913" s="178">
        <v>108321492640</v>
      </c>
      <c r="B3913" s="166">
        <v>46182</v>
      </c>
      <c r="C3913" s="167" t="s">
        <v>3524</v>
      </c>
      <c r="D3913" s="167" t="s">
        <v>3525</v>
      </c>
      <c r="E3913" s="167" t="s">
        <v>3526</v>
      </c>
      <c r="F3913" s="167" t="s">
        <v>3501</v>
      </c>
      <c r="G3913" s="167" t="s">
        <v>3502</v>
      </c>
      <c r="H3913" s="168">
        <v>46183</v>
      </c>
      <c r="I3913" s="167" t="s">
        <v>8176</v>
      </c>
      <c r="J3913" s="169">
        <v>26122</v>
      </c>
      <c r="K3913" s="167" t="s">
        <v>55</v>
      </c>
      <c r="L3913" s="169">
        <v>19</v>
      </c>
      <c r="M3913" s="167" t="s">
        <v>3513</v>
      </c>
      <c r="N3913" s="169">
        <v>93</v>
      </c>
      <c r="O3913" s="167" t="s">
        <v>3505</v>
      </c>
      <c r="P3913" s="167"/>
      <c r="Q3913" s="167" t="s">
        <v>3506</v>
      </c>
      <c r="R3913" s="167" t="s">
        <v>3528</v>
      </c>
      <c r="S3913" s="169">
        <v>8</v>
      </c>
      <c r="T3913" s="167" t="s">
        <v>3717</v>
      </c>
      <c r="U3913" s="169" t="s">
        <v>3718</v>
      </c>
      <c r="V3913" s="167" t="s">
        <v>8195</v>
      </c>
      <c r="W3913" s="167" t="s">
        <v>5627</v>
      </c>
      <c r="X3913" s="170" t="s">
        <v>157</v>
      </c>
      <c r="Y3913" s="171" t="s">
        <v>1215</v>
      </c>
      <c r="Z3913" s="167" t="s">
        <v>1216</v>
      </c>
      <c r="AA3913" s="176">
        <v>12000</v>
      </c>
      <c r="AB3913" s="167" t="s">
        <v>11254</v>
      </c>
      <c r="AC3913" s="176">
        <v>12000</v>
      </c>
      <c r="AD3913" s="167" t="s">
        <v>11254</v>
      </c>
      <c r="AE3913" s="176">
        <v>2556</v>
      </c>
    </row>
    <row r="3914" spans="1:31">
      <c r="A3914" s="178">
        <v>108321492640</v>
      </c>
      <c r="B3914" s="166">
        <v>46182</v>
      </c>
      <c r="C3914" s="167" t="s">
        <v>3524</v>
      </c>
      <c r="D3914" s="167" t="s">
        <v>3525</v>
      </c>
      <c r="E3914" s="167" t="s">
        <v>3526</v>
      </c>
      <c r="F3914" s="167" t="s">
        <v>3501</v>
      </c>
      <c r="G3914" s="167" t="s">
        <v>3502</v>
      </c>
      <c r="H3914" s="168">
        <v>46183</v>
      </c>
      <c r="I3914" s="167" t="s">
        <v>8176</v>
      </c>
      <c r="J3914" s="169">
        <v>26122</v>
      </c>
      <c r="K3914" s="167" t="s">
        <v>55</v>
      </c>
      <c r="L3914" s="169">
        <v>19</v>
      </c>
      <c r="M3914" s="167" t="s">
        <v>3513</v>
      </c>
      <c r="N3914" s="169">
        <v>93</v>
      </c>
      <c r="O3914" s="167" t="s">
        <v>3505</v>
      </c>
      <c r="P3914" s="167"/>
      <c r="Q3914" s="167" t="s">
        <v>3506</v>
      </c>
      <c r="R3914" s="167" t="s">
        <v>3528</v>
      </c>
      <c r="S3914" s="169">
        <v>7</v>
      </c>
      <c r="T3914" s="167" t="s">
        <v>3535</v>
      </c>
      <c r="U3914" s="169" t="s">
        <v>3536</v>
      </c>
      <c r="V3914" s="167" t="s">
        <v>8196</v>
      </c>
      <c r="W3914" s="167" t="s">
        <v>4952</v>
      </c>
      <c r="X3914" s="170" t="s">
        <v>3533</v>
      </c>
      <c r="Y3914" s="171" t="s">
        <v>1215</v>
      </c>
      <c r="Z3914" s="167" t="s">
        <v>1216</v>
      </c>
      <c r="AA3914" s="176">
        <v>10000</v>
      </c>
      <c r="AB3914" s="167" t="s">
        <v>11254</v>
      </c>
      <c r="AC3914" s="176">
        <v>10000</v>
      </c>
      <c r="AD3914" s="167" t="s">
        <v>11254</v>
      </c>
      <c r="AE3914" s="176">
        <v>190</v>
      </c>
    </row>
    <row r="3915" spans="1:31">
      <c r="A3915" s="178">
        <v>108321492640</v>
      </c>
      <c r="B3915" s="166">
        <v>46182</v>
      </c>
      <c r="C3915" s="167" t="s">
        <v>3524</v>
      </c>
      <c r="D3915" s="167" t="s">
        <v>3525</v>
      </c>
      <c r="E3915" s="167" t="s">
        <v>3526</v>
      </c>
      <c r="F3915" s="167" t="s">
        <v>3501</v>
      </c>
      <c r="G3915" s="167" t="s">
        <v>3502</v>
      </c>
      <c r="H3915" s="168">
        <v>46183</v>
      </c>
      <c r="I3915" s="167" t="s">
        <v>8176</v>
      </c>
      <c r="J3915" s="169">
        <v>26122</v>
      </c>
      <c r="K3915" s="167" t="s">
        <v>55</v>
      </c>
      <c r="L3915" s="169">
        <v>19</v>
      </c>
      <c r="M3915" s="167" t="s">
        <v>3513</v>
      </c>
      <c r="N3915" s="169">
        <v>93</v>
      </c>
      <c r="O3915" s="167" t="s">
        <v>3505</v>
      </c>
      <c r="P3915" s="167"/>
      <c r="Q3915" s="167" t="s">
        <v>3506</v>
      </c>
      <c r="R3915" s="167" t="s">
        <v>3528</v>
      </c>
      <c r="S3915" s="169">
        <v>6</v>
      </c>
      <c r="T3915" s="167" t="s">
        <v>3535</v>
      </c>
      <c r="U3915" s="169" t="s">
        <v>3536</v>
      </c>
      <c r="V3915" s="167" t="s">
        <v>8196</v>
      </c>
      <c r="W3915" s="167" t="s">
        <v>4952</v>
      </c>
      <c r="X3915" s="170" t="s">
        <v>3533</v>
      </c>
      <c r="Y3915" s="171" t="s">
        <v>1215</v>
      </c>
      <c r="Z3915" s="167" t="s">
        <v>1216</v>
      </c>
      <c r="AA3915" s="176">
        <v>20000</v>
      </c>
      <c r="AB3915" s="167" t="s">
        <v>11254</v>
      </c>
      <c r="AC3915" s="176">
        <v>20000</v>
      </c>
      <c r="AD3915" s="167" t="s">
        <v>11254</v>
      </c>
      <c r="AE3915" s="176">
        <v>380</v>
      </c>
    </row>
    <row r="3916" spans="1:31">
      <c r="A3916" s="178">
        <v>108321492640</v>
      </c>
      <c r="B3916" s="166">
        <v>46182</v>
      </c>
      <c r="C3916" s="167" t="s">
        <v>3524</v>
      </c>
      <c r="D3916" s="167" t="s">
        <v>3525</v>
      </c>
      <c r="E3916" s="167" t="s">
        <v>3526</v>
      </c>
      <c r="F3916" s="167" t="s">
        <v>3501</v>
      </c>
      <c r="G3916" s="167" t="s">
        <v>3502</v>
      </c>
      <c r="H3916" s="168">
        <v>46183</v>
      </c>
      <c r="I3916" s="167" t="s">
        <v>8176</v>
      </c>
      <c r="J3916" s="169">
        <v>26122</v>
      </c>
      <c r="K3916" s="167" t="s">
        <v>55</v>
      </c>
      <c r="L3916" s="169">
        <v>19</v>
      </c>
      <c r="M3916" s="167" t="s">
        <v>3513</v>
      </c>
      <c r="N3916" s="169">
        <v>93</v>
      </c>
      <c r="O3916" s="167" t="s">
        <v>3505</v>
      </c>
      <c r="P3916" s="167"/>
      <c r="Q3916" s="167" t="s">
        <v>3506</v>
      </c>
      <c r="R3916" s="167" t="s">
        <v>3528</v>
      </c>
      <c r="S3916" s="169">
        <v>5</v>
      </c>
      <c r="T3916" s="167" t="s">
        <v>3560</v>
      </c>
      <c r="U3916" s="169" t="s">
        <v>3561</v>
      </c>
      <c r="V3916" s="167" t="s">
        <v>8194</v>
      </c>
      <c r="W3916" s="167" t="s">
        <v>6108</v>
      </c>
      <c r="X3916" s="170" t="s">
        <v>159</v>
      </c>
      <c r="Y3916" s="171" t="s">
        <v>1215</v>
      </c>
      <c r="Z3916" s="167" t="s">
        <v>1216</v>
      </c>
      <c r="AA3916" s="176">
        <v>1200000</v>
      </c>
      <c r="AB3916" s="167" t="s">
        <v>11254</v>
      </c>
      <c r="AC3916" s="176">
        <v>1200000</v>
      </c>
      <c r="AD3916" s="167" t="s">
        <v>11254</v>
      </c>
      <c r="AE3916" s="176">
        <v>1680</v>
      </c>
    </row>
    <row r="3917" spans="1:31">
      <c r="A3917" s="178">
        <v>108321492640</v>
      </c>
      <c r="B3917" s="166">
        <v>46182</v>
      </c>
      <c r="C3917" s="167" t="s">
        <v>3524</v>
      </c>
      <c r="D3917" s="167" t="s">
        <v>3525</v>
      </c>
      <c r="E3917" s="167" t="s">
        <v>3526</v>
      </c>
      <c r="F3917" s="167" t="s">
        <v>3501</v>
      </c>
      <c r="G3917" s="167" t="s">
        <v>3502</v>
      </c>
      <c r="H3917" s="168">
        <v>46183</v>
      </c>
      <c r="I3917" s="167" t="s">
        <v>8176</v>
      </c>
      <c r="J3917" s="169">
        <v>26122</v>
      </c>
      <c r="K3917" s="167" t="s">
        <v>55</v>
      </c>
      <c r="L3917" s="169">
        <v>19</v>
      </c>
      <c r="M3917" s="167" t="s">
        <v>3513</v>
      </c>
      <c r="N3917" s="169">
        <v>93</v>
      </c>
      <c r="O3917" s="167" t="s">
        <v>3505</v>
      </c>
      <c r="P3917" s="167"/>
      <c r="Q3917" s="167" t="s">
        <v>3506</v>
      </c>
      <c r="R3917" s="167" t="s">
        <v>3528</v>
      </c>
      <c r="S3917" s="169">
        <v>4</v>
      </c>
      <c r="T3917" s="167" t="s">
        <v>3540</v>
      </c>
      <c r="U3917" s="169" t="s">
        <v>3541</v>
      </c>
      <c r="V3917" s="167" t="s">
        <v>8197</v>
      </c>
      <c r="W3917" s="167" t="s">
        <v>8198</v>
      </c>
      <c r="X3917" s="170" t="s">
        <v>160</v>
      </c>
      <c r="Y3917" s="171" t="s">
        <v>1215</v>
      </c>
      <c r="Z3917" s="167" t="s">
        <v>1216</v>
      </c>
      <c r="AA3917" s="176">
        <v>3000</v>
      </c>
      <c r="AB3917" s="167" t="s">
        <v>11254</v>
      </c>
      <c r="AC3917" s="176">
        <v>3000</v>
      </c>
      <c r="AD3917" s="167" t="s">
        <v>11254</v>
      </c>
      <c r="AE3917" s="176">
        <v>60</v>
      </c>
    </row>
    <row r="3918" spans="1:31">
      <c r="A3918" s="178">
        <v>108321492640</v>
      </c>
      <c r="B3918" s="166">
        <v>46182</v>
      </c>
      <c r="C3918" s="167" t="s">
        <v>3524</v>
      </c>
      <c r="D3918" s="167" t="s">
        <v>3525</v>
      </c>
      <c r="E3918" s="167" t="s">
        <v>3526</v>
      </c>
      <c r="F3918" s="167" t="s">
        <v>3501</v>
      </c>
      <c r="G3918" s="167" t="s">
        <v>3502</v>
      </c>
      <c r="H3918" s="168">
        <v>46183</v>
      </c>
      <c r="I3918" s="167" t="s">
        <v>8176</v>
      </c>
      <c r="J3918" s="169">
        <v>26122</v>
      </c>
      <c r="K3918" s="167" t="s">
        <v>55</v>
      </c>
      <c r="L3918" s="169">
        <v>19</v>
      </c>
      <c r="M3918" s="167" t="s">
        <v>3513</v>
      </c>
      <c r="N3918" s="169">
        <v>93</v>
      </c>
      <c r="O3918" s="167" t="s">
        <v>3505</v>
      </c>
      <c r="P3918" s="167"/>
      <c r="Q3918" s="167" t="s">
        <v>3506</v>
      </c>
      <c r="R3918" s="167" t="s">
        <v>3528</v>
      </c>
      <c r="S3918" s="169">
        <v>3</v>
      </c>
      <c r="T3918" s="167" t="s">
        <v>3540</v>
      </c>
      <c r="U3918" s="169" t="s">
        <v>3541</v>
      </c>
      <c r="V3918" s="167" t="s">
        <v>8197</v>
      </c>
      <c r="W3918" s="167" t="s">
        <v>8198</v>
      </c>
      <c r="X3918" s="170" t="s">
        <v>160</v>
      </c>
      <c r="Y3918" s="171" t="s">
        <v>1215</v>
      </c>
      <c r="Z3918" s="167" t="s">
        <v>1216</v>
      </c>
      <c r="AA3918" s="176">
        <v>3000</v>
      </c>
      <c r="AB3918" s="167" t="s">
        <v>11254</v>
      </c>
      <c r="AC3918" s="176">
        <v>3000</v>
      </c>
      <c r="AD3918" s="167" t="s">
        <v>11254</v>
      </c>
      <c r="AE3918" s="176">
        <v>60</v>
      </c>
    </row>
    <row r="3919" spans="1:31">
      <c r="A3919" s="178">
        <v>108321492640</v>
      </c>
      <c r="B3919" s="166">
        <v>46182</v>
      </c>
      <c r="C3919" s="167" t="s">
        <v>3524</v>
      </c>
      <c r="D3919" s="167" t="s">
        <v>3525</v>
      </c>
      <c r="E3919" s="167" t="s">
        <v>3526</v>
      </c>
      <c r="F3919" s="167" t="s">
        <v>3501</v>
      </c>
      <c r="G3919" s="167" t="s">
        <v>3502</v>
      </c>
      <c r="H3919" s="168">
        <v>46183</v>
      </c>
      <c r="I3919" s="167" t="s">
        <v>8176</v>
      </c>
      <c r="J3919" s="169">
        <v>26122</v>
      </c>
      <c r="K3919" s="167" t="s">
        <v>55</v>
      </c>
      <c r="L3919" s="169">
        <v>19</v>
      </c>
      <c r="M3919" s="167" t="s">
        <v>3513</v>
      </c>
      <c r="N3919" s="169">
        <v>93</v>
      </c>
      <c r="O3919" s="167" t="s">
        <v>3505</v>
      </c>
      <c r="P3919" s="167"/>
      <c r="Q3919" s="167" t="s">
        <v>3506</v>
      </c>
      <c r="R3919" s="167" t="s">
        <v>3528</v>
      </c>
      <c r="S3919" s="169">
        <v>2</v>
      </c>
      <c r="T3919" s="167" t="s">
        <v>3540</v>
      </c>
      <c r="U3919" s="169" t="s">
        <v>3541</v>
      </c>
      <c r="V3919" s="167" t="s">
        <v>8197</v>
      </c>
      <c r="W3919" s="167" t="s">
        <v>8198</v>
      </c>
      <c r="X3919" s="170" t="s">
        <v>160</v>
      </c>
      <c r="Y3919" s="171" t="s">
        <v>1215</v>
      </c>
      <c r="Z3919" s="167" t="s">
        <v>1216</v>
      </c>
      <c r="AA3919" s="176">
        <v>3000</v>
      </c>
      <c r="AB3919" s="167" t="s">
        <v>11254</v>
      </c>
      <c r="AC3919" s="176">
        <v>3000</v>
      </c>
      <c r="AD3919" s="167" t="s">
        <v>11254</v>
      </c>
      <c r="AE3919" s="176">
        <v>60</v>
      </c>
    </row>
    <row r="3920" spans="1:31">
      <c r="A3920" s="178">
        <v>108321492640</v>
      </c>
      <c r="B3920" s="166">
        <v>46182</v>
      </c>
      <c r="C3920" s="167" t="s">
        <v>3524</v>
      </c>
      <c r="D3920" s="167" t="s">
        <v>3525</v>
      </c>
      <c r="E3920" s="167" t="s">
        <v>3526</v>
      </c>
      <c r="F3920" s="167" t="s">
        <v>3501</v>
      </c>
      <c r="G3920" s="167" t="s">
        <v>3502</v>
      </c>
      <c r="H3920" s="168">
        <v>46183</v>
      </c>
      <c r="I3920" s="167" t="s">
        <v>8176</v>
      </c>
      <c r="J3920" s="169">
        <v>26122</v>
      </c>
      <c r="K3920" s="167" t="s">
        <v>55</v>
      </c>
      <c r="L3920" s="169">
        <v>19</v>
      </c>
      <c r="M3920" s="167" t="s">
        <v>3513</v>
      </c>
      <c r="N3920" s="169">
        <v>93</v>
      </c>
      <c r="O3920" s="167" t="s">
        <v>3505</v>
      </c>
      <c r="P3920" s="167"/>
      <c r="Q3920" s="167" t="s">
        <v>3506</v>
      </c>
      <c r="R3920" s="167" t="s">
        <v>3528</v>
      </c>
      <c r="S3920" s="169">
        <v>1</v>
      </c>
      <c r="T3920" s="167" t="s">
        <v>3540</v>
      </c>
      <c r="U3920" s="169" t="s">
        <v>3541</v>
      </c>
      <c r="V3920" s="167" t="s">
        <v>8197</v>
      </c>
      <c r="W3920" s="167" t="s">
        <v>8198</v>
      </c>
      <c r="X3920" s="170" t="s">
        <v>160</v>
      </c>
      <c r="Y3920" s="171" t="s">
        <v>1215</v>
      </c>
      <c r="Z3920" s="167" t="s">
        <v>1216</v>
      </c>
      <c r="AA3920" s="176">
        <v>9000</v>
      </c>
      <c r="AB3920" s="167" t="s">
        <v>11254</v>
      </c>
      <c r="AC3920" s="176">
        <v>9000</v>
      </c>
      <c r="AD3920" s="167" t="s">
        <v>11254</v>
      </c>
      <c r="AE3920" s="176">
        <v>180</v>
      </c>
    </row>
    <row r="3921" spans="1:31">
      <c r="A3921" s="178">
        <v>108322723130</v>
      </c>
      <c r="B3921" s="166">
        <v>46182</v>
      </c>
      <c r="C3921" s="167" t="s">
        <v>3524</v>
      </c>
      <c r="D3921" s="167" t="s">
        <v>3525</v>
      </c>
      <c r="E3921" s="167" t="s">
        <v>3526</v>
      </c>
      <c r="F3921" s="167" t="s">
        <v>3501</v>
      </c>
      <c r="G3921" s="167" t="s">
        <v>3502</v>
      </c>
      <c r="H3921" s="168">
        <v>46183</v>
      </c>
      <c r="I3921" s="167"/>
      <c r="J3921" s="169">
        <v>26122</v>
      </c>
      <c r="K3921" s="167" t="s">
        <v>55</v>
      </c>
      <c r="L3921" s="169">
        <v>7</v>
      </c>
      <c r="M3921" s="167" t="s">
        <v>3513</v>
      </c>
      <c r="N3921" s="169">
        <v>37</v>
      </c>
      <c r="O3921" s="167" t="s">
        <v>3505</v>
      </c>
      <c r="P3921" s="167"/>
      <c r="Q3921" s="167" t="s">
        <v>3514</v>
      </c>
      <c r="R3921" s="167" t="s">
        <v>3528</v>
      </c>
      <c r="S3921" s="169">
        <v>16</v>
      </c>
      <c r="T3921" s="167" t="s">
        <v>4051</v>
      </c>
      <c r="U3921" s="169" t="s">
        <v>4052</v>
      </c>
      <c r="V3921" s="167" t="s">
        <v>8199</v>
      </c>
      <c r="W3921" s="167" t="s">
        <v>6737</v>
      </c>
      <c r="X3921" s="170" t="s">
        <v>165</v>
      </c>
      <c r="Y3921" s="171" t="s">
        <v>3308</v>
      </c>
      <c r="Z3921" s="167" t="s">
        <v>1218</v>
      </c>
      <c r="AA3921" s="176">
        <v>520</v>
      </c>
      <c r="AB3921" s="167" t="s">
        <v>11254</v>
      </c>
      <c r="AC3921" s="176">
        <v>520</v>
      </c>
      <c r="AD3921" s="167" t="s">
        <v>11254</v>
      </c>
      <c r="AE3921" s="176">
        <v>407.16</v>
      </c>
    </row>
    <row r="3922" spans="1:31">
      <c r="A3922" s="178">
        <v>108322723130</v>
      </c>
      <c r="B3922" s="166">
        <v>46182</v>
      </c>
      <c r="C3922" s="167" t="s">
        <v>3524</v>
      </c>
      <c r="D3922" s="167" t="s">
        <v>3525</v>
      </c>
      <c r="E3922" s="167" t="s">
        <v>3526</v>
      </c>
      <c r="F3922" s="167" t="s">
        <v>3501</v>
      </c>
      <c r="G3922" s="167" t="s">
        <v>3502</v>
      </c>
      <c r="H3922" s="168">
        <v>46183</v>
      </c>
      <c r="I3922" s="167"/>
      <c r="J3922" s="169">
        <v>26122</v>
      </c>
      <c r="K3922" s="167" t="s">
        <v>55</v>
      </c>
      <c r="L3922" s="169">
        <v>7</v>
      </c>
      <c r="M3922" s="167" t="s">
        <v>3513</v>
      </c>
      <c r="N3922" s="169">
        <v>37</v>
      </c>
      <c r="O3922" s="167" t="s">
        <v>3505</v>
      </c>
      <c r="P3922" s="167"/>
      <c r="Q3922" s="167" t="s">
        <v>3514</v>
      </c>
      <c r="R3922" s="167" t="s">
        <v>3528</v>
      </c>
      <c r="S3922" s="169">
        <v>15</v>
      </c>
      <c r="T3922" s="167" t="s">
        <v>3560</v>
      </c>
      <c r="U3922" s="169" t="s">
        <v>3561</v>
      </c>
      <c r="V3922" s="167" t="s">
        <v>8200</v>
      </c>
      <c r="W3922" s="167" t="s">
        <v>7571</v>
      </c>
      <c r="X3922" s="170" t="s">
        <v>165</v>
      </c>
      <c r="Y3922" s="171" t="s">
        <v>3308</v>
      </c>
      <c r="Z3922" s="167" t="s">
        <v>1218</v>
      </c>
      <c r="AA3922" s="176">
        <v>1000</v>
      </c>
      <c r="AB3922" s="167" t="s">
        <v>11254</v>
      </c>
      <c r="AC3922" s="176">
        <v>1000</v>
      </c>
      <c r="AD3922" s="167" t="s">
        <v>11254</v>
      </c>
      <c r="AE3922" s="176">
        <v>372</v>
      </c>
    </row>
    <row r="3923" spans="1:31">
      <c r="A3923" s="178">
        <v>108322723130</v>
      </c>
      <c r="B3923" s="166">
        <v>46182</v>
      </c>
      <c r="C3923" s="167" t="s">
        <v>3524</v>
      </c>
      <c r="D3923" s="167" t="s">
        <v>3525</v>
      </c>
      <c r="E3923" s="167" t="s">
        <v>3526</v>
      </c>
      <c r="F3923" s="167" t="s">
        <v>3501</v>
      </c>
      <c r="G3923" s="167" t="s">
        <v>3502</v>
      </c>
      <c r="H3923" s="168">
        <v>46183</v>
      </c>
      <c r="I3923" s="167"/>
      <c r="J3923" s="169">
        <v>26122</v>
      </c>
      <c r="K3923" s="167" t="s">
        <v>55</v>
      </c>
      <c r="L3923" s="169">
        <v>7</v>
      </c>
      <c r="M3923" s="167" t="s">
        <v>3513</v>
      </c>
      <c r="N3923" s="169">
        <v>37</v>
      </c>
      <c r="O3923" s="167" t="s">
        <v>3505</v>
      </c>
      <c r="P3923" s="167"/>
      <c r="Q3923" s="167" t="s">
        <v>3514</v>
      </c>
      <c r="R3923" s="167" t="s">
        <v>3528</v>
      </c>
      <c r="S3923" s="169">
        <v>14</v>
      </c>
      <c r="T3923" s="167" t="s">
        <v>3529</v>
      </c>
      <c r="U3923" s="169" t="s">
        <v>3530</v>
      </c>
      <c r="V3923" s="167" t="s">
        <v>8201</v>
      </c>
      <c r="W3923" s="167" t="s">
        <v>5633</v>
      </c>
      <c r="X3923" s="170" t="s">
        <v>157</v>
      </c>
      <c r="Y3923" s="171" t="s">
        <v>3308</v>
      </c>
      <c r="Z3923" s="167" t="s">
        <v>1218</v>
      </c>
      <c r="AA3923" s="176">
        <v>200</v>
      </c>
      <c r="AB3923" s="167" t="s">
        <v>11254</v>
      </c>
      <c r="AC3923" s="176">
        <v>200</v>
      </c>
      <c r="AD3923" s="167" t="s">
        <v>11254</v>
      </c>
      <c r="AE3923" s="176">
        <v>11.29</v>
      </c>
    </row>
    <row r="3924" spans="1:31">
      <c r="A3924" s="178">
        <v>108322723130</v>
      </c>
      <c r="B3924" s="166">
        <v>46182</v>
      </c>
      <c r="C3924" s="167" t="s">
        <v>3524</v>
      </c>
      <c r="D3924" s="167" t="s">
        <v>3525</v>
      </c>
      <c r="E3924" s="167" t="s">
        <v>3526</v>
      </c>
      <c r="F3924" s="167" t="s">
        <v>3501</v>
      </c>
      <c r="G3924" s="167" t="s">
        <v>3502</v>
      </c>
      <c r="H3924" s="168">
        <v>46183</v>
      </c>
      <c r="I3924" s="167"/>
      <c r="J3924" s="169">
        <v>26122</v>
      </c>
      <c r="K3924" s="167" t="s">
        <v>55</v>
      </c>
      <c r="L3924" s="169">
        <v>7</v>
      </c>
      <c r="M3924" s="167" t="s">
        <v>3513</v>
      </c>
      <c r="N3924" s="169">
        <v>37</v>
      </c>
      <c r="O3924" s="167" t="s">
        <v>3505</v>
      </c>
      <c r="P3924" s="167"/>
      <c r="Q3924" s="167" t="s">
        <v>3514</v>
      </c>
      <c r="R3924" s="167" t="s">
        <v>3528</v>
      </c>
      <c r="S3924" s="169">
        <v>13</v>
      </c>
      <c r="T3924" s="167" t="s">
        <v>3540</v>
      </c>
      <c r="U3924" s="169" t="s">
        <v>3541</v>
      </c>
      <c r="V3924" s="167" t="s">
        <v>8202</v>
      </c>
      <c r="W3924" s="167" t="s">
        <v>3976</v>
      </c>
      <c r="X3924" s="170" t="s">
        <v>159</v>
      </c>
      <c r="Y3924" s="171" t="s">
        <v>3308</v>
      </c>
      <c r="Z3924" s="167" t="s">
        <v>1218</v>
      </c>
      <c r="AA3924" s="176">
        <v>1280</v>
      </c>
      <c r="AB3924" s="167" t="s">
        <v>11254</v>
      </c>
      <c r="AC3924" s="176">
        <v>1280</v>
      </c>
      <c r="AD3924" s="167" t="s">
        <v>11254</v>
      </c>
      <c r="AE3924" s="176">
        <v>30.72</v>
      </c>
    </row>
    <row r="3925" spans="1:31">
      <c r="A3925" s="178">
        <v>108322723130</v>
      </c>
      <c r="B3925" s="166">
        <v>46182</v>
      </c>
      <c r="C3925" s="167" t="s">
        <v>3524</v>
      </c>
      <c r="D3925" s="167" t="s">
        <v>3525</v>
      </c>
      <c r="E3925" s="167" t="s">
        <v>3526</v>
      </c>
      <c r="F3925" s="167" t="s">
        <v>3501</v>
      </c>
      <c r="G3925" s="167" t="s">
        <v>3502</v>
      </c>
      <c r="H3925" s="168">
        <v>46183</v>
      </c>
      <c r="I3925" s="167"/>
      <c r="J3925" s="169">
        <v>26122</v>
      </c>
      <c r="K3925" s="167" t="s">
        <v>55</v>
      </c>
      <c r="L3925" s="169">
        <v>7</v>
      </c>
      <c r="M3925" s="167" t="s">
        <v>3513</v>
      </c>
      <c r="N3925" s="169">
        <v>37</v>
      </c>
      <c r="O3925" s="167" t="s">
        <v>3505</v>
      </c>
      <c r="P3925" s="167"/>
      <c r="Q3925" s="167" t="s">
        <v>3514</v>
      </c>
      <c r="R3925" s="167" t="s">
        <v>3528</v>
      </c>
      <c r="S3925" s="169">
        <v>12</v>
      </c>
      <c r="T3925" s="167" t="s">
        <v>4201</v>
      </c>
      <c r="U3925" s="169" t="s">
        <v>4202</v>
      </c>
      <c r="V3925" s="167" t="s">
        <v>4203</v>
      </c>
      <c r="W3925" s="167" t="s">
        <v>4204</v>
      </c>
      <c r="X3925" s="170" t="s">
        <v>159</v>
      </c>
      <c r="Y3925" s="171" t="s">
        <v>3308</v>
      </c>
      <c r="Z3925" s="167" t="s">
        <v>1218</v>
      </c>
      <c r="AA3925" s="176">
        <v>107</v>
      </c>
      <c r="AB3925" s="167" t="s">
        <v>11254</v>
      </c>
      <c r="AC3925" s="176">
        <v>13.85</v>
      </c>
      <c r="AD3925" s="167" t="s">
        <v>11256</v>
      </c>
      <c r="AE3925" s="176">
        <v>6299.09</v>
      </c>
    </row>
    <row r="3926" spans="1:31">
      <c r="A3926" s="178">
        <v>108322723130</v>
      </c>
      <c r="B3926" s="166">
        <v>46182</v>
      </c>
      <c r="C3926" s="167" t="s">
        <v>3524</v>
      </c>
      <c r="D3926" s="167" t="s">
        <v>3525</v>
      </c>
      <c r="E3926" s="167" t="s">
        <v>3526</v>
      </c>
      <c r="F3926" s="167" t="s">
        <v>3501</v>
      </c>
      <c r="G3926" s="167" t="s">
        <v>3502</v>
      </c>
      <c r="H3926" s="168">
        <v>46183</v>
      </c>
      <c r="I3926" s="167"/>
      <c r="J3926" s="169">
        <v>26122</v>
      </c>
      <c r="K3926" s="167" t="s">
        <v>55</v>
      </c>
      <c r="L3926" s="169">
        <v>7</v>
      </c>
      <c r="M3926" s="167" t="s">
        <v>3513</v>
      </c>
      <c r="N3926" s="169">
        <v>37</v>
      </c>
      <c r="O3926" s="167" t="s">
        <v>3505</v>
      </c>
      <c r="P3926" s="167"/>
      <c r="Q3926" s="167" t="s">
        <v>3514</v>
      </c>
      <c r="R3926" s="167" t="s">
        <v>3528</v>
      </c>
      <c r="S3926" s="169">
        <v>11</v>
      </c>
      <c r="T3926" s="167" t="s">
        <v>3540</v>
      </c>
      <c r="U3926" s="169" t="s">
        <v>3541</v>
      </c>
      <c r="V3926" s="167" t="s">
        <v>8203</v>
      </c>
      <c r="W3926" s="167" t="s">
        <v>6555</v>
      </c>
      <c r="X3926" s="170" t="s">
        <v>165</v>
      </c>
      <c r="Y3926" s="171" t="s">
        <v>3308</v>
      </c>
      <c r="Z3926" s="167" t="s">
        <v>1218</v>
      </c>
      <c r="AA3926" s="176">
        <v>1590</v>
      </c>
      <c r="AB3926" s="167" t="s">
        <v>11254</v>
      </c>
      <c r="AC3926" s="176">
        <v>1590</v>
      </c>
      <c r="AD3926" s="167" t="s">
        <v>11254</v>
      </c>
      <c r="AE3926" s="176">
        <v>763.2</v>
      </c>
    </row>
    <row r="3927" spans="1:31">
      <c r="A3927" s="178">
        <v>108322723130</v>
      </c>
      <c r="B3927" s="166">
        <v>46182</v>
      </c>
      <c r="C3927" s="167" t="s">
        <v>3524</v>
      </c>
      <c r="D3927" s="167" t="s">
        <v>3525</v>
      </c>
      <c r="E3927" s="167" t="s">
        <v>3526</v>
      </c>
      <c r="F3927" s="167" t="s">
        <v>3501</v>
      </c>
      <c r="G3927" s="167" t="s">
        <v>3502</v>
      </c>
      <c r="H3927" s="168">
        <v>46183</v>
      </c>
      <c r="I3927" s="167"/>
      <c r="J3927" s="169">
        <v>26122</v>
      </c>
      <c r="K3927" s="167" t="s">
        <v>55</v>
      </c>
      <c r="L3927" s="169">
        <v>7</v>
      </c>
      <c r="M3927" s="167" t="s">
        <v>3513</v>
      </c>
      <c r="N3927" s="169">
        <v>37</v>
      </c>
      <c r="O3927" s="167" t="s">
        <v>3505</v>
      </c>
      <c r="P3927" s="167"/>
      <c r="Q3927" s="167" t="s">
        <v>3514</v>
      </c>
      <c r="R3927" s="167" t="s">
        <v>3528</v>
      </c>
      <c r="S3927" s="169">
        <v>10</v>
      </c>
      <c r="T3927" s="167" t="s">
        <v>3529</v>
      </c>
      <c r="U3927" s="169" t="s">
        <v>3530</v>
      </c>
      <c r="V3927" s="167" t="s">
        <v>8204</v>
      </c>
      <c r="W3927" s="167" t="s">
        <v>6074</v>
      </c>
      <c r="X3927" s="170" t="s">
        <v>159</v>
      </c>
      <c r="Y3927" s="171" t="s">
        <v>3308</v>
      </c>
      <c r="Z3927" s="167" t="s">
        <v>1218</v>
      </c>
      <c r="AA3927" s="176">
        <v>2236</v>
      </c>
      <c r="AB3927" s="167" t="s">
        <v>11254</v>
      </c>
      <c r="AC3927" s="176">
        <v>2236</v>
      </c>
      <c r="AD3927" s="167" t="s">
        <v>11254</v>
      </c>
      <c r="AE3927" s="176">
        <v>945.83</v>
      </c>
    </row>
    <row r="3928" spans="1:31">
      <c r="A3928" s="178">
        <v>108322723130</v>
      </c>
      <c r="B3928" s="166">
        <v>46182</v>
      </c>
      <c r="C3928" s="167" t="s">
        <v>3524</v>
      </c>
      <c r="D3928" s="167" t="s">
        <v>3525</v>
      </c>
      <c r="E3928" s="167" t="s">
        <v>3526</v>
      </c>
      <c r="F3928" s="167" t="s">
        <v>3501</v>
      </c>
      <c r="G3928" s="167" t="s">
        <v>3502</v>
      </c>
      <c r="H3928" s="168">
        <v>46183</v>
      </c>
      <c r="I3928" s="167"/>
      <c r="J3928" s="169">
        <v>26122</v>
      </c>
      <c r="K3928" s="167" t="s">
        <v>55</v>
      </c>
      <c r="L3928" s="169">
        <v>7</v>
      </c>
      <c r="M3928" s="167" t="s">
        <v>3513</v>
      </c>
      <c r="N3928" s="169">
        <v>37</v>
      </c>
      <c r="O3928" s="167" t="s">
        <v>3505</v>
      </c>
      <c r="P3928" s="167"/>
      <c r="Q3928" s="167" t="s">
        <v>3514</v>
      </c>
      <c r="R3928" s="167" t="s">
        <v>3528</v>
      </c>
      <c r="S3928" s="169">
        <v>9</v>
      </c>
      <c r="T3928" s="167" t="s">
        <v>3717</v>
      </c>
      <c r="U3928" s="169" t="s">
        <v>3718</v>
      </c>
      <c r="V3928" s="167" t="s">
        <v>6401</v>
      </c>
      <c r="W3928" s="167" t="s">
        <v>6402</v>
      </c>
      <c r="X3928" s="170" t="s">
        <v>165</v>
      </c>
      <c r="Y3928" s="171" t="s">
        <v>3308</v>
      </c>
      <c r="Z3928" s="167" t="s">
        <v>1218</v>
      </c>
      <c r="AA3928" s="176">
        <v>650</v>
      </c>
      <c r="AB3928" s="167" t="s">
        <v>11254</v>
      </c>
      <c r="AC3928" s="176">
        <v>650</v>
      </c>
      <c r="AD3928" s="167" t="s">
        <v>11254</v>
      </c>
      <c r="AE3928" s="176">
        <v>442.65</v>
      </c>
    </row>
    <row r="3929" spans="1:31">
      <c r="A3929" s="178">
        <v>108322723130</v>
      </c>
      <c r="B3929" s="166">
        <v>46182</v>
      </c>
      <c r="C3929" s="167" t="s">
        <v>3524</v>
      </c>
      <c r="D3929" s="167" t="s">
        <v>3525</v>
      </c>
      <c r="E3929" s="167" t="s">
        <v>3526</v>
      </c>
      <c r="F3929" s="167" t="s">
        <v>3501</v>
      </c>
      <c r="G3929" s="167" t="s">
        <v>3502</v>
      </c>
      <c r="H3929" s="168">
        <v>46183</v>
      </c>
      <c r="I3929" s="167"/>
      <c r="J3929" s="169">
        <v>26122</v>
      </c>
      <c r="K3929" s="167" t="s">
        <v>55</v>
      </c>
      <c r="L3929" s="169">
        <v>7</v>
      </c>
      <c r="M3929" s="167" t="s">
        <v>3513</v>
      </c>
      <c r="N3929" s="169">
        <v>37</v>
      </c>
      <c r="O3929" s="167" t="s">
        <v>3505</v>
      </c>
      <c r="P3929" s="167"/>
      <c r="Q3929" s="167" t="s">
        <v>3514</v>
      </c>
      <c r="R3929" s="167" t="s">
        <v>3528</v>
      </c>
      <c r="S3929" s="169">
        <v>8</v>
      </c>
      <c r="T3929" s="167" t="s">
        <v>3560</v>
      </c>
      <c r="U3929" s="169" t="s">
        <v>3561</v>
      </c>
      <c r="V3929" s="167" t="s">
        <v>8205</v>
      </c>
      <c r="W3929" s="167" t="s">
        <v>7526</v>
      </c>
      <c r="X3929" s="170" t="s">
        <v>159</v>
      </c>
      <c r="Y3929" s="171" t="s">
        <v>3308</v>
      </c>
      <c r="Z3929" s="167" t="s">
        <v>1218</v>
      </c>
      <c r="AA3929" s="176">
        <v>850</v>
      </c>
      <c r="AB3929" s="167" t="s">
        <v>11254</v>
      </c>
      <c r="AC3929" s="176">
        <v>850</v>
      </c>
      <c r="AD3929" s="167" t="s">
        <v>11254</v>
      </c>
      <c r="AE3929" s="176">
        <v>2210</v>
      </c>
    </row>
    <row r="3930" spans="1:31">
      <c r="A3930" s="178">
        <v>108322723130</v>
      </c>
      <c r="B3930" s="166">
        <v>46182</v>
      </c>
      <c r="C3930" s="167" t="s">
        <v>3524</v>
      </c>
      <c r="D3930" s="167" t="s">
        <v>3525</v>
      </c>
      <c r="E3930" s="167" t="s">
        <v>3526</v>
      </c>
      <c r="F3930" s="167" t="s">
        <v>3501</v>
      </c>
      <c r="G3930" s="167" t="s">
        <v>3502</v>
      </c>
      <c r="H3930" s="168">
        <v>46183</v>
      </c>
      <c r="I3930" s="167"/>
      <c r="J3930" s="169">
        <v>26122</v>
      </c>
      <c r="K3930" s="167" t="s">
        <v>55</v>
      </c>
      <c r="L3930" s="169">
        <v>7</v>
      </c>
      <c r="M3930" s="167" t="s">
        <v>3513</v>
      </c>
      <c r="N3930" s="169">
        <v>37</v>
      </c>
      <c r="O3930" s="167" t="s">
        <v>3505</v>
      </c>
      <c r="P3930" s="167"/>
      <c r="Q3930" s="167" t="s">
        <v>3514</v>
      </c>
      <c r="R3930" s="167" t="s">
        <v>3528</v>
      </c>
      <c r="S3930" s="169">
        <v>7</v>
      </c>
      <c r="T3930" s="167" t="s">
        <v>3540</v>
      </c>
      <c r="U3930" s="169" t="s">
        <v>3541</v>
      </c>
      <c r="V3930" s="167" t="s">
        <v>8203</v>
      </c>
      <c r="W3930" s="167" t="s">
        <v>6555</v>
      </c>
      <c r="X3930" s="170" t="s">
        <v>165</v>
      </c>
      <c r="Y3930" s="171" t="s">
        <v>3308</v>
      </c>
      <c r="Z3930" s="167" t="s">
        <v>1218</v>
      </c>
      <c r="AA3930" s="176">
        <v>1300</v>
      </c>
      <c r="AB3930" s="167" t="s">
        <v>11254</v>
      </c>
      <c r="AC3930" s="176">
        <v>1300</v>
      </c>
      <c r="AD3930" s="167" t="s">
        <v>11254</v>
      </c>
      <c r="AE3930" s="176">
        <v>669.5</v>
      </c>
    </row>
    <row r="3931" spans="1:31">
      <c r="A3931" s="178">
        <v>108322723130</v>
      </c>
      <c r="B3931" s="166">
        <v>46182</v>
      </c>
      <c r="C3931" s="167" t="s">
        <v>3524</v>
      </c>
      <c r="D3931" s="167" t="s">
        <v>3525</v>
      </c>
      <c r="E3931" s="167" t="s">
        <v>3526</v>
      </c>
      <c r="F3931" s="167" t="s">
        <v>3501</v>
      </c>
      <c r="G3931" s="167" t="s">
        <v>3502</v>
      </c>
      <c r="H3931" s="168">
        <v>46183</v>
      </c>
      <c r="I3931" s="167"/>
      <c r="J3931" s="169">
        <v>26122</v>
      </c>
      <c r="K3931" s="167" t="s">
        <v>55</v>
      </c>
      <c r="L3931" s="169">
        <v>7</v>
      </c>
      <c r="M3931" s="167" t="s">
        <v>3513</v>
      </c>
      <c r="N3931" s="169">
        <v>37</v>
      </c>
      <c r="O3931" s="167" t="s">
        <v>3505</v>
      </c>
      <c r="P3931" s="167"/>
      <c r="Q3931" s="167" t="s">
        <v>3514</v>
      </c>
      <c r="R3931" s="167" t="s">
        <v>3528</v>
      </c>
      <c r="S3931" s="169">
        <v>6</v>
      </c>
      <c r="T3931" s="167" t="s">
        <v>3535</v>
      </c>
      <c r="U3931" s="169" t="s">
        <v>3536</v>
      </c>
      <c r="V3931" s="167" t="s">
        <v>8206</v>
      </c>
      <c r="W3931" s="167" t="s">
        <v>8207</v>
      </c>
      <c r="X3931" s="170" t="s">
        <v>160</v>
      </c>
      <c r="Y3931" s="171" t="s">
        <v>3308</v>
      </c>
      <c r="Z3931" s="167" t="s">
        <v>1218</v>
      </c>
      <c r="AA3931" s="176">
        <v>500</v>
      </c>
      <c r="AB3931" s="167" t="s">
        <v>11254</v>
      </c>
      <c r="AC3931" s="176">
        <v>500</v>
      </c>
      <c r="AD3931" s="167" t="s">
        <v>11254</v>
      </c>
      <c r="AE3931" s="176">
        <v>4.5</v>
      </c>
    </row>
    <row r="3932" spans="1:31">
      <c r="A3932" s="178">
        <v>108322723130</v>
      </c>
      <c r="B3932" s="166">
        <v>46182</v>
      </c>
      <c r="C3932" s="167" t="s">
        <v>3524</v>
      </c>
      <c r="D3932" s="167" t="s">
        <v>3525</v>
      </c>
      <c r="E3932" s="167" t="s">
        <v>3526</v>
      </c>
      <c r="F3932" s="167" t="s">
        <v>3501</v>
      </c>
      <c r="G3932" s="167" t="s">
        <v>3502</v>
      </c>
      <c r="H3932" s="168">
        <v>46183</v>
      </c>
      <c r="I3932" s="167"/>
      <c r="J3932" s="169">
        <v>26122</v>
      </c>
      <c r="K3932" s="167" t="s">
        <v>55</v>
      </c>
      <c r="L3932" s="169">
        <v>7</v>
      </c>
      <c r="M3932" s="167" t="s">
        <v>3513</v>
      </c>
      <c r="N3932" s="169">
        <v>37</v>
      </c>
      <c r="O3932" s="167" t="s">
        <v>3505</v>
      </c>
      <c r="P3932" s="167"/>
      <c r="Q3932" s="167" t="s">
        <v>3514</v>
      </c>
      <c r="R3932" s="167" t="s">
        <v>3528</v>
      </c>
      <c r="S3932" s="169">
        <v>5</v>
      </c>
      <c r="T3932" s="167" t="s">
        <v>3529</v>
      </c>
      <c r="U3932" s="169" t="s">
        <v>3530</v>
      </c>
      <c r="V3932" s="167" t="s">
        <v>8208</v>
      </c>
      <c r="W3932" s="167" t="s">
        <v>8209</v>
      </c>
      <c r="X3932" s="170" t="s">
        <v>159</v>
      </c>
      <c r="Y3932" s="171" t="s">
        <v>3308</v>
      </c>
      <c r="Z3932" s="167" t="s">
        <v>1218</v>
      </c>
      <c r="AA3932" s="176">
        <v>200</v>
      </c>
      <c r="AB3932" s="167" t="s">
        <v>11254</v>
      </c>
      <c r="AC3932" s="176">
        <v>200</v>
      </c>
      <c r="AD3932" s="167" t="s">
        <v>11254</v>
      </c>
      <c r="AE3932" s="176">
        <v>180.8</v>
      </c>
    </row>
    <row r="3933" spans="1:31">
      <c r="A3933" s="178">
        <v>108322723130</v>
      </c>
      <c r="B3933" s="166">
        <v>46182</v>
      </c>
      <c r="C3933" s="167" t="s">
        <v>3524</v>
      </c>
      <c r="D3933" s="167" t="s">
        <v>3525</v>
      </c>
      <c r="E3933" s="167" t="s">
        <v>3526</v>
      </c>
      <c r="F3933" s="167" t="s">
        <v>3501</v>
      </c>
      <c r="G3933" s="167" t="s">
        <v>3502</v>
      </c>
      <c r="H3933" s="168">
        <v>46183</v>
      </c>
      <c r="I3933" s="167"/>
      <c r="J3933" s="169">
        <v>26122</v>
      </c>
      <c r="K3933" s="167" t="s">
        <v>55</v>
      </c>
      <c r="L3933" s="169">
        <v>7</v>
      </c>
      <c r="M3933" s="167" t="s">
        <v>3513</v>
      </c>
      <c r="N3933" s="169">
        <v>37</v>
      </c>
      <c r="O3933" s="167" t="s">
        <v>3505</v>
      </c>
      <c r="P3933" s="167"/>
      <c r="Q3933" s="167" t="s">
        <v>3514</v>
      </c>
      <c r="R3933" s="167" t="s">
        <v>3528</v>
      </c>
      <c r="S3933" s="169">
        <v>4</v>
      </c>
      <c r="T3933" s="167" t="s">
        <v>3529</v>
      </c>
      <c r="U3933" s="169" t="s">
        <v>3530</v>
      </c>
      <c r="V3933" s="167" t="s">
        <v>8210</v>
      </c>
      <c r="W3933" s="167" t="s">
        <v>8211</v>
      </c>
      <c r="X3933" s="170" t="s">
        <v>159</v>
      </c>
      <c r="Y3933" s="171" t="s">
        <v>3308</v>
      </c>
      <c r="Z3933" s="167" t="s">
        <v>1218</v>
      </c>
      <c r="AA3933" s="176">
        <v>110</v>
      </c>
      <c r="AB3933" s="167" t="s">
        <v>11254</v>
      </c>
      <c r="AC3933" s="176">
        <v>110</v>
      </c>
      <c r="AD3933" s="167" t="s">
        <v>11254</v>
      </c>
      <c r="AE3933" s="176">
        <v>60.28</v>
      </c>
    </row>
    <row r="3934" spans="1:31">
      <c r="A3934" s="178">
        <v>108322723130</v>
      </c>
      <c r="B3934" s="166">
        <v>46182</v>
      </c>
      <c r="C3934" s="167" t="s">
        <v>3524</v>
      </c>
      <c r="D3934" s="167" t="s">
        <v>3525</v>
      </c>
      <c r="E3934" s="167" t="s">
        <v>3526</v>
      </c>
      <c r="F3934" s="167" t="s">
        <v>3501</v>
      </c>
      <c r="G3934" s="167" t="s">
        <v>3502</v>
      </c>
      <c r="H3934" s="168">
        <v>46183</v>
      </c>
      <c r="I3934" s="167"/>
      <c r="J3934" s="169">
        <v>26122</v>
      </c>
      <c r="K3934" s="167" t="s">
        <v>55</v>
      </c>
      <c r="L3934" s="169">
        <v>7</v>
      </c>
      <c r="M3934" s="167" t="s">
        <v>3513</v>
      </c>
      <c r="N3934" s="169">
        <v>37</v>
      </c>
      <c r="O3934" s="167" t="s">
        <v>3505</v>
      </c>
      <c r="P3934" s="167"/>
      <c r="Q3934" s="167" t="s">
        <v>3514</v>
      </c>
      <c r="R3934" s="167" t="s">
        <v>3528</v>
      </c>
      <c r="S3934" s="169">
        <v>3</v>
      </c>
      <c r="T3934" s="167" t="s">
        <v>3535</v>
      </c>
      <c r="U3934" s="169" t="s">
        <v>3536</v>
      </c>
      <c r="V3934" s="167" t="s">
        <v>8212</v>
      </c>
      <c r="W3934" s="167" t="s">
        <v>8213</v>
      </c>
      <c r="X3934" s="170" t="s">
        <v>159</v>
      </c>
      <c r="Y3934" s="171" t="s">
        <v>3308</v>
      </c>
      <c r="Z3934" s="167" t="s">
        <v>1218</v>
      </c>
      <c r="AA3934" s="176">
        <v>12000</v>
      </c>
      <c r="AB3934" s="167" t="s">
        <v>11254</v>
      </c>
      <c r="AC3934" s="176">
        <v>12000</v>
      </c>
      <c r="AD3934" s="167" t="s">
        <v>11254</v>
      </c>
      <c r="AE3934" s="176">
        <v>3.6</v>
      </c>
    </row>
    <row r="3935" spans="1:31">
      <c r="A3935" s="178">
        <v>108322723130</v>
      </c>
      <c r="B3935" s="166">
        <v>46182</v>
      </c>
      <c r="C3935" s="167" t="s">
        <v>3524</v>
      </c>
      <c r="D3935" s="167" t="s">
        <v>3525</v>
      </c>
      <c r="E3935" s="167" t="s">
        <v>3526</v>
      </c>
      <c r="F3935" s="167" t="s">
        <v>3501</v>
      </c>
      <c r="G3935" s="167" t="s">
        <v>3502</v>
      </c>
      <c r="H3935" s="168">
        <v>46183</v>
      </c>
      <c r="I3935" s="167"/>
      <c r="J3935" s="169">
        <v>26122</v>
      </c>
      <c r="K3935" s="167" t="s">
        <v>55</v>
      </c>
      <c r="L3935" s="169">
        <v>7</v>
      </c>
      <c r="M3935" s="167" t="s">
        <v>3513</v>
      </c>
      <c r="N3935" s="169">
        <v>37</v>
      </c>
      <c r="O3935" s="167" t="s">
        <v>3505</v>
      </c>
      <c r="P3935" s="167"/>
      <c r="Q3935" s="167" t="s">
        <v>3514</v>
      </c>
      <c r="R3935" s="167" t="s">
        <v>3528</v>
      </c>
      <c r="S3935" s="169">
        <v>2</v>
      </c>
      <c r="T3935" s="167" t="s">
        <v>3545</v>
      </c>
      <c r="U3935" s="169" t="s">
        <v>3546</v>
      </c>
      <c r="V3935" s="167" t="s">
        <v>8214</v>
      </c>
      <c r="W3935" s="167" t="s">
        <v>7277</v>
      </c>
      <c r="X3935" s="170" t="s">
        <v>165</v>
      </c>
      <c r="Y3935" s="171" t="s">
        <v>3308</v>
      </c>
      <c r="Z3935" s="167" t="s">
        <v>1218</v>
      </c>
      <c r="AA3935" s="176">
        <v>500</v>
      </c>
      <c r="AB3935" s="167" t="s">
        <v>11254</v>
      </c>
      <c r="AC3935" s="176">
        <v>500</v>
      </c>
      <c r="AD3935" s="167" t="s">
        <v>11254</v>
      </c>
      <c r="AE3935" s="176">
        <v>215.5</v>
      </c>
    </row>
    <row r="3936" spans="1:31">
      <c r="A3936" s="178">
        <v>108322723130</v>
      </c>
      <c r="B3936" s="166">
        <v>46182</v>
      </c>
      <c r="C3936" s="167" t="s">
        <v>3524</v>
      </c>
      <c r="D3936" s="167" t="s">
        <v>3525</v>
      </c>
      <c r="E3936" s="167" t="s">
        <v>3526</v>
      </c>
      <c r="F3936" s="167" t="s">
        <v>3501</v>
      </c>
      <c r="G3936" s="167" t="s">
        <v>3502</v>
      </c>
      <c r="H3936" s="168">
        <v>46183</v>
      </c>
      <c r="I3936" s="167"/>
      <c r="J3936" s="169">
        <v>26122</v>
      </c>
      <c r="K3936" s="167" t="s">
        <v>55</v>
      </c>
      <c r="L3936" s="169">
        <v>7</v>
      </c>
      <c r="M3936" s="167" t="s">
        <v>3513</v>
      </c>
      <c r="N3936" s="169">
        <v>37</v>
      </c>
      <c r="O3936" s="167" t="s">
        <v>3505</v>
      </c>
      <c r="P3936" s="167"/>
      <c r="Q3936" s="167" t="s">
        <v>3514</v>
      </c>
      <c r="R3936" s="167" t="s">
        <v>3528</v>
      </c>
      <c r="S3936" s="169">
        <v>1</v>
      </c>
      <c r="T3936" s="167" t="s">
        <v>3545</v>
      </c>
      <c r="U3936" s="169" t="s">
        <v>3546</v>
      </c>
      <c r="V3936" s="167" t="s">
        <v>8215</v>
      </c>
      <c r="W3936" s="167" t="s">
        <v>8216</v>
      </c>
      <c r="X3936" s="170" t="s">
        <v>165</v>
      </c>
      <c r="Y3936" s="171" t="s">
        <v>3308</v>
      </c>
      <c r="Z3936" s="167" t="s">
        <v>1218</v>
      </c>
      <c r="AA3936" s="176">
        <v>3080</v>
      </c>
      <c r="AB3936" s="167" t="s">
        <v>11254</v>
      </c>
      <c r="AC3936" s="176">
        <v>3080</v>
      </c>
      <c r="AD3936" s="167" t="s">
        <v>11254</v>
      </c>
      <c r="AE3936" s="176">
        <v>1925</v>
      </c>
    </row>
    <row r="3937" spans="1:31">
      <c r="A3937" s="178">
        <v>108323023100</v>
      </c>
      <c r="B3937" s="166">
        <v>46182</v>
      </c>
      <c r="C3937" s="167" t="s">
        <v>3524</v>
      </c>
      <c r="D3937" s="167" t="s">
        <v>3525</v>
      </c>
      <c r="E3937" s="167" t="s">
        <v>3526</v>
      </c>
      <c r="F3937" s="167" t="s">
        <v>3501</v>
      </c>
      <c r="G3937" s="167" t="s">
        <v>3502</v>
      </c>
      <c r="H3937" s="168">
        <v>46183</v>
      </c>
      <c r="I3937" s="167"/>
      <c r="J3937" s="169">
        <v>26122</v>
      </c>
      <c r="K3937" s="167" t="s">
        <v>55</v>
      </c>
      <c r="L3937" s="169">
        <v>2</v>
      </c>
      <c r="M3937" s="167" t="s">
        <v>3513</v>
      </c>
      <c r="N3937" s="169">
        <v>16.3</v>
      </c>
      <c r="O3937" s="167" t="s">
        <v>3505</v>
      </c>
      <c r="P3937" s="167"/>
      <c r="Q3937" s="167" t="s">
        <v>3527</v>
      </c>
      <c r="R3937" s="167" t="s">
        <v>3528</v>
      </c>
      <c r="S3937" s="169">
        <v>3</v>
      </c>
      <c r="T3937" s="167" t="s">
        <v>3529</v>
      </c>
      <c r="U3937" s="169" t="s">
        <v>3530</v>
      </c>
      <c r="V3937" s="167" t="s">
        <v>8217</v>
      </c>
      <c r="W3937" s="167" t="s">
        <v>3670</v>
      </c>
      <c r="X3937" s="170" t="s">
        <v>157</v>
      </c>
      <c r="Y3937" s="171" t="s">
        <v>431</v>
      </c>
      <c r="Z3937" s="167" t="s">
        <v>1220</v>
      </c>
      <c r="AA3937" s="176">
        <v>1000</v>
      </c>
      <c r="AB3937" s="167" t="s">
        <v>11254</v>
      </c>
      <c r="AC3937" s="176">
        <v>1000</v>
      </c>
      <c r="AD3937" s="167" t="s">
        <v>11254</v>
      </c>
      <c r="AE3937" s="176">
        <v>102640</v>
      </c>
    </row>
    <row r="3938" spans="1:31">
      <c r="A3938" s="178">
        <v>108323023100</v>
      </c>
      <c r="B3938" s="166">
        <v>46182</v>
      </c>
      <c r="C3938" s="167" t="s">
        <v>3524</v>
      </c>
      <c r="D3938" s="167" t="s">
        <v>3525</v>
      </c>
      <c r="E3938" s="167" t="s">
        <v>3526</v>
      </c>
      <c r="F3938" s="167" t="s">
        <v>3501</v>
      </c>
      <c r="G3938" s="167" t="s">
        <v>3502</v>
      </c>
      <c r="H3938" s="168">
        <v>46183</v>
      </c>
      <c r="I3938" s="167"/>
      <c r="J3938" s="169">
        <v>26122</v>
      </c>
      <c r="K3938" s="167" t="s">
        <v>55</v>
      </c>
      <c r="L3938" s="169">
        <v>2</v>
      </c>
      <c r="M3938" s="167" t="s">
        <v>3513</v>
      </c>
      <c r="N3938" s="169">
        <v>16.3</v>
      </c>
      <c r="O3938" s="167" t="s">
        <v>3505</v>
      </c>
      <c r="P3938" s="167"/>
      <c r="Q3938" s="167" t="s">
        <v>3527</v>
      </c>
      <c r="R3938" s="167" t="s">
        <v>3528</v>
      </c>
      <c r="S3938" s="169">
        <v>2</v>
      </c>
      <c r="T3938" s="167" t="s">
        <v>3529</v>
      </c>
      <c r="U3938" s="169" t="s">
        <v>3530</v>
      </c>
      <c r="V3938" s="167" t="s">
        <v>8217</v>
      </c>
      <c r="W3938" s="167" t="s">
        <v>3670</v>
      </c>
      <c r="X3938" s="170" t="s">
        <v>157</v>
      </c>
      <c r="Y3938" s="171" t="s">
        <v>431</v>
      </c>
      <c r="Z3938" s="167" t="s">
        <v>1220</v>
      </c>
      <c r="AA3938" s="176">
        <v>440</v>
      </c>
      <c r="AB3938" s="167" t="s">
        <v>11254</v>
      </c>
      <c r="AC3938" s="176">
        <v>440</v>
      </c>
      <c r="AD3938" s="167" t="s">
        <v>11254</v>
      </c>
      <c r="AE3938" s="176">
        <v>45161.599999999999</v>
      </c>
    </row>
    <row r="3939" spans="1:31">
      <c r="A3939" s="178">
        <v>108323023100</v>
      </c>
      <c r="B3939" s="166">
        <v>46182</v>
      </c>
      <c r="C3939" s="167" t="s">
        <v>3524</v>
      </c>
      <c r="D3939" s="167" t="s">
        <v>3525</v>
      </c>
      <c r="E3939" s="167" t="s">
        <v>3526</v>
      </c>
      <c r="F3939" s="167" t="s">
        <v>3501</v>
      </c>
      <c r="G3939" s="167" t="s">
        <v>3502</v>
      </c>
      <c r="H3939" s="168">
        <v>46183</v>
      </c>
      <c r="I3939" s="167"/>
      <c r="J3939" s="169">
        <v>26122</v>
      </c>
      <c r="K3939" s="167" t="s">
        <v>55</v>
      </c>
      <c r="L3939" s="169">
        <v>2</v>
      </c>
      <c r="M3939" s="167" t="s">
        <v>3513</v>
      </c>
      <c r="N3939" s="169">
        <v>16.3</v>
      </c>
      <c r="O3939" s="167" t="s">
        <v>3505</v>
      </c>
      <c r="P3939" s="167"/>
      <c r="Q3939" s="167" t="s">
        <v>3527</v>
      </c>
      <c r="R3939" s="167" t="s">
        <v>3528</v>
      </c>
      <c r="S3939" s="169">
        <v>1</v>
      </c>
      <c r="T3939" s="167" t="s">
        <v>3529</v>
      </c>
      <c r="U3939" s="169" t="s">
        <v>3530</v>
      </c>
      <c r="V3939" s="167" t="s">
        <v>8217</v>
      </c>
      <c r="W3939" s="167" t="s">
        <v>3670</v>
      </c>
      <c r="X3939" s="170" t="s">
        <v>157</v>
      </c>
      <c r="Y3939" s="171" t="s">
        <v>431</v>
      </c>
      <c r="Z3939" s="167" t="s">
        <v>1220</v>
      </c>
      <c r="AA3939" s="176">
        <v>160</v>
      </c>
      <c r="AB3939" s="167" t="s">
        <v>11254</v>
      </c>
      <c r="AC3939" s="176">
        <v>160</v>
      </c>
      <c r="AD3939" s="167" t="s">
        <v>11254</v>
      </c>
      <c r="AE3939" s="176">
        <v>16422.400000000001</v>
      </c>
    </row>
    <row r="3940" spans="1:31">
      <c r="A3940" s="178">
        <v>108323054120</v>
      </c>
      <c r="B3940" s="166">
        <v>46182</v>
      </c>
      <c r="C3940" s="167" t="s">
        <v>3524</v>
      </c>
      <c r="D3940" s="167" t="s">
        <v>3525</v>
      </c>
      <c r="E3940" s="167" t="s">
        <v>3526</v>
      </c>
      <c r="F3940" s="167" t="s">
        <v>3501</v>
      </c>
      <c r="G3940" s="167" t="s">
        <v>3502</v>
      </c>
      <c r="H3940" s="168">
        <v>46183</v>
      </c>
      <c r="I3940" s="167"/>
      <c r="J3940" s="169">
        <v>26122</v>
      </c>
      <c r="K3940" s="167" t="s">
        <v>55</v>
      </c>
      <c r="L3940" s="169">
        <v>4</v>
      </c>
      <c r="M3940" s="167" t="s">
        <v>3513</v>
      </c>
      <c r="N3940" s="169">
        <v>9.1</v>
      </c>
      <c r="O3940" s="167" t="s">
        <v>3505</v>
      </c>
      <c r="P3940" s="167"/>
      <c r="Q3940" s="167" t="s">
        <v>3527</v>
      </c>
      <c r="R3940" s="167" t="s">
        <v>3528</v>
      </c>
      <c r="S3940" s="169">
        <v>4</v>
      </c>
      <c r="T3940" s="167" t="s">
        <v>4820</v>
      </c>
      <c r="U3940" s="169" t="s">
        <v>3660</v>
      </c>
      <c r="V3940" s="167" t="s">
        <v>8218</v>
      </c>
      <c r="W3940" s="167" t="s">
        <v>8219</v>
      </c>
      <c r="X3940" s="170" t="s">
        <v>157</v>
      </c>
      <c r="Y3940" s="171" t="s">
        <v>430</v>
      </c>
      <c r="Z3940" s="167" t="s">
        <v>1222</v>
      </c>
      <c r="AA3940" s="176">
        <v>1040</v>
      </c>
      <c r="AB3940" s="167" t="s">
        <v>11254</v>
      </c>
      <c r="AC3940" s="176">
        <v>1040</v>
      </c>
      <c r="AD3940" s="167" t="s">
        <v>11254</v>
      </c>
      <c r="AE3940" s="176">
        <v>863.2</v>
      </c>
    </row>
    <row r="3941" spans="1:31">
      <c r="A3941" s="178">
        <v>108323054120</v>
      </c>
      <c r="B3941" s="166">
        <v>46182</v>
      </c>
      <c r="C3941" s="167" t="s">
        <v>3524</v>
      </c>
      <c r="D3941" s="167" t="s">
        <v>3525</v>
      </c>
      <c r="E3941" s="167" t="s">
        <v>3526</v>
      </c>
      <c r="F3941" s="167" t="s">
        <v>3501</v>
      </c>
      <c r="G3941" s="167" t="s">
        <v>3502</v>
      </c>
      <c r="H3941" s="168">
        <v>46183</v>
      </c>
      <c r="I3941" s="167"/>
      <c r="J3941" s="169">
        <v>26122</v>
      </c>
      <c r="K3941" s="167" t="s">
        <v>55</v>
      </c>
      <c r="L3941" s="169">
        <v>4</v>
      </c>
      <c r="M3941" s="167" t="s">
        <v>3513</v>
      </c>
      <c r="N3941" s="169">
        <v>9.1</v>
      </c>
      <c r="O3941" s="167" t="s">
        <v>3505</v>
      </c>
      <c r="P3941" s="167"/>
      <c r="Q3941" s="167" t="s">
        <v>3527</v>
      </c>
      <c r="R3941" s="167" t="s">
        <v>3528</v>
      </c>
      <c r="S3941" s="169">
        <v>3</v>
      </c>
      <c r="T3941" s="167" t="s">
        <v>4820</v>
      </c>
      <c r="U3941" s="169" t="s">
        <v>3660</v>
      </c>
      <c r="V3941" s="167" t="s">
        <v>8218</v>
      </c>
      <c r="W3941" s="167" t="s">
        <v>8219</v>
      </c>
      <c r="X3941" s="170" t="s">
        <v>157</v>
      </c>
      <c r="Y3941" s="171" t="s">
        <v>430</v>
      </c>
      <c r="Z3941" s="167" t="s">
        <v>1222</v>
      </c>
      <c r="AA3941" s="176">
        <v>1040</v>
      </c>
      <c r="AB3941" s="167" t="s">
        <v>11254</v>
      </c>
      <c r="AC3941" s="176">
        <v>1040</v>
      </c>
      <c r="AD3941" s="167" t="s">
        <v>11254</v>
      </c>
      <c r="AE3941" s="176">
        <v>863.2</v>
      </c>
    </row>
    <row r="3942" spans="1:31">
      <c r="A3942" s="178">
        <v>108323054120</v>
      </c>
      <c r="B3942" s="166">
        <v>46182</v>
      </c>
      <c r="C3942" s="167" t="s">
        <v>3524</v>
      </c>
      <c r="D3942" s="167" t="s">
        <v>3525</v>
      </c>
      <c r="E3942" s="167" t="s">
        <v>3526</v>
      </c>
      <c r="F3942" s="167" t="s">
        <v>3501</v>
      </c>
      <c r="G3942" s="167" t="s">
        <v>3502</v>
      </c>
      <c r="H3942" s="168">
        <v>46183</v>
      </c>
      <c r="I3942" s="167"/>
      <c r="J3942" s="169">
        <v>26122</v>
      </c>
      <c r="K3942" s="167" t="s">
        <v>55</v>
      </c>
      <c r="L3942" s="169">
        <v>4</v>
      </c>
      <c r="M3942" s="167" t="s">
        <v>3513</v>
      </c>
      <c r="N3942" s="169">
        <v>9.1</v>
      </c>
      <c r="O3942" s="167" t="s">
        <v>3505</v>
      </c>
      <c r="P3942" s="167"/>
      <c r="Q3942" s="167" t="s">
        <v>3527</v>
      </c>
      <c r="R3942" s="167" t="s">
        <v>3528</v>
      </c>
      <c r="S3942" s="169">
        <v>2</v>
      </c>
      <c r="T3942" s="167" t="s">
        <v>4820</v>
      </c>
      <c r="U3942" s="169" t="s">
        <v>3660</v>
      </c>
      <c r="V3942" s="167" t="s">
        <v>8218</v>
      </c>
      <c r="W3942" s="167" t="s">
        <v>8219</v>
      </c>
      <c r="X3942" s="170" t="s">
        <v>157</v>
      </c>
      <c r="Y3942" s="171" t="s">
        <v>430</v>
      </c>
      <c r="Z3942" s="167" t="s">
        <v>1222</v>
      </c>
      <c r="AA3942" s="176">
        <v>1960</v>
      </c>
      <c r="AB3942" s="167" t="s">
        <v>11254</v>
      </c>
      <c r="AC3942" s="176">
        <v>1960</v>
      </c>
      <c r="AD3942" s="167" t="s">
        <v>11254</v>
      </c>
      <c r="AE3942" s="176">
        <v>1626.8</v>
      </c>
    </row>
    <row r="3943" spans="1:31">
      <c r="A3943" s="178">
        <v>108323054120</v>
      </c>
      <c r="B3943" s="166">
        <v>46182</v>
      </c>
      <c r="C3943" s="167" t="s">
        <v>3524</v>
      </c>
      <c r="D3943" s="167" t="s">
        <v>3525</v>
      </c>
      <c r="E3943" s="167" t="s">
        <v>3526</v>
      </c>
      <c r="F3943" s="167" t="s">
        <v>3501</v>
      </c>
      <c r="G3943" s="167" t="s">
        <v>3502</v>
      </c>
      <c r="H3943" s="168">
        <v>46183</v>
      </c>
      <c r="I3943" s="167"/>
      <c r="J3943" s="169">
        <v>26122</v>
      </c>
      <c r="K3943" s="167" t="s">
        <v>55</v>
      </c>
      <c r="L3943" s="169">
        <v>4</v>
      </c>
      <c r="M3943" s="167" t="s">
        <v>3513</v>
      </c>
      <c r="N3943" s="169">
        <v>9.1</v>
      </c>
      <c r="O3943" s="167" t="s">
        <v>3505</v>
      </c>
      <c r="P3943" s="167"/>
      <c r="Q3943" s="167" t="s">
        <v>3527</v>
      </c>
      <c r="R3943" s="167" t="s">
        <v>3528</v>
      </c>
      <c r="S3943" s="169">
        <v>1</v>
      </c>
      <c r="T3943" s="167" t="s">
        <v>4820</v>
      </c>
      <c r="U3943" s="169" t="s">
        <v>3660</v>
      </c>
      <c r="V3943" s="167" t="s">
        <v>8218</v>
      </c>
      <c r="W3943" s="167" t="s">
        <v>8219</v>
      </c>
      <c r="X3943" s="170" t="s">
        <v>157</v>
      </c>
      <c r="Y3943" s="171" t="s">
        <v>430</v>
      </c>
      <c r="Z3943" s="167" t="s">
        <v>1222</v>
      </c>
      <c r="AA3943" s="176">
        <v>1960</v>
      </c>
      <c r="AB3943" s="167" t="s">
        <v>11254</v>
      </c>
      <c r="AC3943" s="176">
        <v>1960</v>
      </c>
      <c r="AD3943" s="167" t="s">
        <v>11254</v>
      </c>
      <c r="AE3943" s="176">
        <v>1626.8</v>
      </c>
    </row>
    <row r="3944" spans="1:31">
      <c r="A3944" s="178">
        <v>108323070440</v>
      </c>
      <c r="B3944" s="166">
        <v>46182</v>
      </c>
      <c r="C3944" s="167" t="s">
        <v>3524</v>
      </c>
      <c r="D3944" s="167" t="s">
        <v>3525</v>
      </c>
      <c r="E3944" s="167" t="s">
        <v>3526</v>
      </c>
      <c r="F3944" s="167" t="s">
        <v>3501</v>
      </c>
      <c r="G3944" s="167" t="s">
        <v>3502</v>
      </c>
      <c r="H3944" s="168">
        <v>46183</v>
      </c>
      <c r="I3944" s="167"/>
      <c r="J3944" s="169">
        <v>26122</v>
      </c>
      <c r="K3944" s="167" t="s">
        <v>55</v>
      </c>
      <c r="L3944" s="169">
        <v>1</v>
      </c>
      <c r="M3944" s="167" t="s">
        <v>3513</v>
      </c>
      <c r="N3944" s="169">
        <v>1.6</v>
      </c>
      <c r="O3944" s="167" t="s">
        <v>3505</v>
      </c>
      <c r="P3944" s="167"/>
      <c r="Q3944" s="167" t="s">
        <v>3514</v>
      </c>
      <c r="R3944" s="167" t="s">
        <v>3528</v>
      </c>
      <c r="S3944" s="169">
        <v>2</v>
      </c>
      <c r="T3944" s="167" t="s">
        <v>3971</v>
      </c>
      <c r="U3944" s="169" t="s">
        <v>3972</v>
      </c>
      <c r="V3944" s="167" t="s">
        <v>4121</v>
      </c>
      <c r="W3944" s="167" t="s">
        <v>4122</v>
      </c>
      <c r="X3944" s="170" t="s">
        <v>157</v>
      </c>
      <c r="Y3944" s="171" t="s">
        <v>3309</v>
      </c>
      <c r="Z3944" s="167" t="s">
        <v>1224</v>
      </c>
      <c r="AA3944" s="176">
        <v>8000</v>
      </c>
      <c r="AB3944" s="167" t="s">
        <v>11254</v>
      </c>
      <c r="AC3944" s="176">
        <v>8000</v>
      </c>
      <c r="AD3944" s="167" t="s">
        <v>11254</v>
      </c>
      <c r="AE3944" s="176">
        <v>268</v>
      </c>
    </row>
    <row r="3945" spans="1:31">
      <c r="A3945" s="178">
        <v>108323070440</v>
      </c>
      <c r="B3945" s="166">
        <v>46182</v>
      </c>
      <c r="C3945" s="167" t="s">
        <v>3524</v>
      </c>
      <c r="D3945" s="167" t="s">
        <v>3525</v>
      </c>
      <c r="E3945" s="167" t="s">
        <v>3526</v>
      </c>
      <c r="F3945" s="167" t="s">
        <v>3501</v>
      </c>
      <c r="G3945" s="167" t="s">
        <v>3502</v>
      </c>
      <c r="H3945" s="168">
        <v>46183</v>
      </c>
      <c r="I3945" s="167"/>
      <c r="J3945" s="169">
        <v>26122</v>
      </c>
      <c r="K3945" s="167" t="s">
        <v>55</v>
      </c>
      <c r="L3945" s="169">
        <v>1</v>
      </c>
      <c r="M3945" s="167" t="s">
        <v>3513</v>
      </c>
      <c r="N3945" s="169">
        <v>1.6</v>
      </c>
      <c r="O3945" s="167" t="s">
        <v>3505</v>
      </c>
      <c r="P3945" s="167"/>
      <c r="Q3945" s="167" t="s">
        <v>3514</v>
      </c>
      <c r="R3945" s="167" t="s">
        <v>3528</v>
      </c>
      <c r="S3945" s="169">
        <v>1</v>
      </c>
      <c r="T3945" s="167" t="s">
        <v>3971</v>
      </c>
      <c r="U3945" s="169" t="s">
        <v>3972</v>
      </c>
      <c r="V3945" s="167" t="s">
        <v>4121</v>
      </c>
      <c r="W3945" s="167" t="s">
        <v>4122</v>
      </c>
      <c r="X3945" s="170" t="s">
        <v>157</v>
      </c>
      <c r="Y3945" s="171" t="s">
        <v>3309</v>
      </c>
      <c r="Z3945" s="167" t="s">
        <v>1224</v>
      </c>
      <c r="AA3945" s="176">
        <v>6000</v>
      </c>
      <c r="AB3945" s="167" t="s">
        <v>11254</v>
      </c>
      <c r="AC3945" s="176">
        <v>6000</v>
      </c>
      <c r="AD3945" s="167" t="s">
        <v>11254</v>
      </c>
      <c r="AE3945" s="176">
        <v>201</v>
      </c>
    </row>
    <row r="3946" spans="1:31">
      <c r="A3946" s="178">
        <v>108323105110</v>
      </c>
      <c r="B3946" s="166">
        <v>46182</v>
      </c>
      <c r="C3946" s="167" t="s">
        <v>3524</v>
      </c>
      <c r="D3946" s="167" t="s">
        <v>3525</v>
      </c>
      <c r="E3946" s="167" t="s">
        <v>3526</v>
      </c>
      <c r="F3946" s="167" t="s">
        <v>3501</v>
      </c>
      <c r="G3946" s="167" t="s">
        <v>3502</v>
      </c>
      <c r="H3946" s="168">
        <v>46183</v>
      </c>
      <c r="I3946" s="167"/>
      <c r="J3946" s="169">
        <v>26122</v>
      </c>
      <c r="K3946" s="167" t="s">
        <v>55</v>
      </c>
      <c r="L3946" s="169">
        <v>4</v>
      </c>
      <c r="M3946" s="167" t="s">
        <v>3513</v>
      </c>
      <c r="N3946" s="169">
        <v>39.9</v>
      </c>
      <c r="O3946" s="167" t="s">
        <v>3505</v>
      </c>
      <c r="P3946" s="167"/>
      <c r="Q3946" s="167" t="s">
        <v>3527</v>
      </c>
      <c r="R3946" s="167" t="s">
        <v>3528</v>
      </c>
      <c r="S3946" s="169">
        <v>1</v>
      </c>
      <c r="T3946" s="167" t="s">
        <v>4402</v>
      </c>
      <c r="U3946" s="169" t="s">
        <v>4403</v>
      </c>
      <c r="V3946" s="167" t="s">
        <v>7921</v>
      </c>
      <c r="W3946" s="167" t="s">
        <v>4405</v>
      </c>
      <c r="X3946" s="170" t="s">
        <v>157</v>
      </c>
      <c r="Y3946" s="171" t="s">
        <v>423</v>
      </c>
      <c r="Z3946" s="167" t="s">
        <v>1226</v>
      </c>
      <c r="AA3946" s="176">
        <v>25600</v>
      </c>
      <c r="AB3946" s="167" t="s">
        <v>11254</v>
      </c>
      <c r="AC3946" s="176">
        <v>16.899999999999999</v>
      </c>
      <c r="AD3946" s="167" t="s">
        <v>11256</v>
      </c>
      <c r="AE3946" s="176">
        <v>1536</v>
      </c>
    </row>
    <row r="3947" spans="1:31">
      <c r="A3947" s="178">
        <v>108323175660</v>
      </c>
      <c r="B3947" s="166">
        <v>46182</v>
      </c>
      <c r="C3947" s="167" t="s">
        <v>3524</v>
      </c>
      <c r="D3947" s="167" t="s">
        <v>3525</v>
      </c>
      <c r="E3947" s="167" t="s">
        <v>3526</v>
      </c>
      <c r="F3947" s="167" t="s">
        <v>3501</v>
      </c>
      <c r="G3947" s="167" t="s">
        <v>3502</v>
      </c>
      <c r="H3947" s="168">
        <v>46183</v>
      </c>
      <c r="I3947" s="167"/>
      <c r="J3947" s="169">
        <v>26122</v>
      </c>
      <c r="K3947" s="167" t="s">
        <v>55</v>
      </c>
      <c r="L3947" s="169">
        <v>15</v>
      </c>
      <c r="M3947" s="167" t="s">
        <v>3513</v>
      </c>
      <c r="N3947" s="169">
        <v>228.3</v>
      </c>
      <c r="O3947" s="167" t="s">
        <v>3505</v>
      </c>
      <c r="P3947" s="167"/>
      <c r="Q3947" s="167" t="s">
        <v>3527</v>
      </c>
      <c r="R3947" s="167" t="s">
        <v>3528</v>
      </c>
      <c r="S3947" s="169">
        <v>2</v>
      </c>
      <c r="T3947" s="167" t="s">
        <v>3529</v>
      </c>
      <c r="U3947" s="169" t="s">
        <v>3530</v>
      </c>
      <c r="V3947" s="167" t="s">
        <v>8220</v>
      </c>
      <c r="W3947" s="167" t="s">
        <v>4455</v>
      </c>
      <c r="X3947" s="170" t="s">
        <v>3533</v>
      </c>
      <c r="Y3947" s="171" t="s">
        <v>429</v>
      </c>
      <c r="Z3947" s="167" t="s">
        <v>1228</v>
      </c>
      <c r="AA3947" s="176">
        <v>1008</v>
      </c>
      <c r="AB3947" s="167" t="s">
        <v>11254</v>
      </c>
      <c r="AC3947" s="176">
        <v>1008</v>
      </c>
      <c r="AD3947" s="167" t="s">
        <v>11254</v>
      </c>
      <c r="AE3947" s="176">
        <v>228614.39999999999</v>
      </c>
    </row>
    <row r="3948" spans="1:31">
      <c r="A3948" s="178">
        <v>108323175660</v>
      </c>
      <c r="B3948" s="166">
        <v>46182</v>
      </c>
      <c r="C3948" s="167" t="s">
        <v>3524</v>
      </c>
      <c r="D3948" s="167" t="s">
        <v>3525</v>
      </c>
      <c r="E3948" s="167" t="s">
        <v>3526</v>
      </c>
      <c r="F3948" s="167" t="s">
        <v>3501</v>
      </c>
      <c r="G3948" s="167" t="s">
        <v>3502</v>
      </c>
      <c r="H3948" s="168">
        <v>46183</v>
      </c>
      <c r="I3948" s="167"/>
      <c r="J3948" s="169">
        <v>26122</v>
      </c>
      <c r="K3948" s="167" t="s">
        <v>55</v>
      </c>
      <c r="L3948" s="169">
        <v>15</v>
      </c>
      <c r="M3948" s="167" t="s">
        <v>3513</v>
      </c>
      <c r="N3948" s="169">
        <v>228.3</v>
      </c>
      <c r="O3948" s="167" t="s">
        <v>3505</v>
      </c>
      <c r="P3948" s="167"/>
      <c r="Q3948" s="167" t="s">
        <v>3527</v>
      </c>
      <c r="R3948" s="167" t="s">
        <v>3528</v>
      </c>
      <c r="S3948" s="169">
        <v>1</v>
      </c>
      <c r="T3948" s="167" t="s">
        <v>3529</v>
      </c>
      <c r="U3948" s="169" t="s">
        <v>3530</v>
      </c>
      <c r="V3948" s="167" t="s">
        <v>8221</v>
      </c>
      <c r="W3948" s="167" t="s">
        <v>4838</v>
      </c>
      <c r="X3948" s="170" t="s">
        <v>3533</v>
      </c>
      <c r="Y3948" s="171" t="s">
        <v>429</v>
      </c>
      <c r="Z3948" s="167" t="s">
        <v>1228</v>
      </c>
      <c r="AA3948" s="176">
        <v>1560</v>
      </c>
      <c r="AB3948" s="167" t="s">
        <v>11254</v>
      </c>
      <c r="AC3948" s="176">
        <v>1560</v>
      </c>
      <c r="AD3948" s="167" t="s">
        <v>11254</v>
      </c>
      <c r="AE3948" s="176">
        <v>516375.6</v>
      </c>
    </row>
    <row r="3949" spans="1:31">
      <c r="A3949" s="178">
        <v>108323306930</v>
      </c>
      <c r="B3949" s="166">
        <v>46182</v>
      </c>
      <c r="C3949" s="167" t="s">
        <v>3524</v>
      </c>
      <c r="D3949" s="167" t="s">
        <v>3525</v>
      </c>
      <c r="E3949" s="167" t="s">
        <v>3526</v>
      </c>
      <c r="F3949" s="167" t="s">
        <v>3501</v>
      </c>
      <c r="G3949" s="167" t="s">
        <v>3502</v>
      </c>
      <c r="H3949" s="168">
        <v>46183</v>
      </c>
      <c r="I3949" s="167"/>
      <c r="J3949" s="169">
        <v>26122</v>
      </c>
      <c r="K3949" s="167" t="s">
        <v>55</v>
      </c>
      <c r="L3949" s="169">
        <v>2</v>
      </c>
      <c r="M3949" s="167" t="s">
        <v>3513</v>
      </c>
      <c r="N3949" s="169">
        <v>1.9</v>
      </c>
      <c r="O3949" s="167" t="s">
        <v>3505</v>
      </c>
      <c r="P3949" s="167"/>
      <c r="Q3949" s="167" t="s">
        <v>3527</v>
      </c>
      <c r="R3949" s="167" t="s">
        <v>3528</v>
      </c>
      <c r="S3949" s="169">
        <v>2</v>
      </c>
      <c r="T3949" s="167" t="s">
        <v>3529</v>
      </c>
      <c r="U3949" s="169" t="s">
        <v>3530</v>
      </c>
      <c r="V3949" s="167" t="s">
        <v>8222</v>
      </c>
      <c r="W3949" s="167" t="s">
        <v>8223</v>
      </c>
      <c r="X3949" s="170" t="s">
        <v>3533</v>
      </c>
      <c r="Y3949" s="171" t="s">
        <v>442</v>
      </c>
      <c r="Z3949" s="167" t="s">
        <v>1230</v>
      </c>
      <c r="AA3949" s="176">
        <v>2000</v>
      </c>
      <c r="AB3949" s="167" t="s">
        <v>11254</v>
      </c>
      <c r="AC3949" s="176">
        <v>2000</v>
      </c>
      <c r="AD3949" s="167" t="s">
        <v>11254</v>
      </c>
      <c r="AE3949" s="176">
        <v>1636</v>
      </c>
    </row>
    <row r="3950" spans="1:31">
      <c r="A3950" s="178">
        <v>108323306930</v>
      </c>
      <c r="B3950" s="166">
        <v>46182</v>
      </c>
      <c r="C3950" s="167" t="s">
        <v>3524</v>
      </c>
      <c r="D3950" s="167" t="s">
        <v>3525</v>
      </c>
      <c r="E3950" s="167" t="s">
        <v>3526</v>
      </c>
      <c r="F3950" s="167" t="s">
        <v>3501</v>
      </c>
      <c r="G3950" s="167" t="s">
        <v>3502</v>
      </c>
      <c r="H3950" s="168">
        <v>46183</v>
      </c>
      <c r="I3950" s="167"/>
      <c r="J3950" s="169">
        <v>26122</v>
      </c>
      <c r="K3950" s="167" t="s">
        <v>55</v>
      </c>
      <c r="L3950" s="169">
        <v>2</v>
      </c>
      <c r="M3950" s="167" t="s">
        <v>3513</v>
      </c>
      <c r="N3950" s="169">
        <v>1.9</v>
      </c>
      <c r="O3950" s="167" t="s">
        <v>3505</v>
      </c>
      <c r="P3950" s="167"/>
      <c r="Q3950" s="167" t="s">
        <v>3527</v>
      </c>
      <c r="R3950" s="167" t="s">
        <v>3528</v>
      </c>
      <c r="S3950" s="169">
        <v>1</v>
      </c>
      <c r="T3950" s="167" t="s">
        <v>3529</v>
      </c>
      <c r="U3950" s="169" t="s">
        <v>3530</v>
      </c>
      <c r="V3950" s="167" t="s">
        <v>8224</v>
      </c>
      <c r="W3950" s="167" t="s">
        <v>8225</v>
      </c>
      <c r="X3950" s="170" t="s">
        <v>3533</v>
      </c>
      <c r="Y3950" s="171" t="s">
        <v>442</v>
      </c>
      <c r="Z3950" s="167" t="s">
        <v>1230</v>
      </c>
      <c r="AA3950" s="176">
        <v>2000</v>
      </c>
      <c r="AB3950" s="167" t="s">
        <v>11254</v>
      </c>
      <c r="AC3950" s="176">
        <v>2000</v>
      </c>
      <c r="AD3950" s="167" t="s">
        <v>11254</v>
      </c>
      <c r="AE3950" s="176">
        <v>1116</v>
      </c>
    </row>
    <row r="3951" spans="1:31">
      <c r="A3951" s="178">
        <v>108323322920</v>
      </c>
      <c r="B3951" s="166">
        <v>46182</v>
      </c>
      <c r="C3951" s="167" t="s">
        <v>3524</v>
      </c>
      <c r="D3951" s="167" t="s">
        <v>3525</v>
      </c>
      <c r="E3951" s="167" t="s">
        <v>3526</v>
      </c>
      <c r="F3951" s="167" t="s">
        <v>3501</v>
      </c>
      <c r="G3951" s="167" t="s">
        <v>3502</v>
      </c>
      <c r="H3951" s="168">
        <v>46183</v>
      </c>
      <c r="I3951" s="167"/>
      <c r="J3951" s="169">
        <v>26122</v>
      </c>
      <c r="K3951" s="167" t="s">
        <v>55</v>
      </c>
      <c r="L3951" s="169">
        <v>1</v>
      </c>
      <c r="M3951" s="167" t="s">
        <v>3513</v>
      </c>
      <c r="N3951" s="169">
        <v>1.5</v>
      </c>
      <c r="O3951" s="167" t="s">
        <v>3505</v>
      </c>
      <c r="P3951" s="167"/>
      <c r="Q3951" s="167" t="s">
        <v>3527</v>
      </c>
      <c r="R3951" s="167" t="s">
        <v>3528</v>
      </c>
      <c r="S3951" s="169">
        <v>1</v>
      </c>
      <c r="T3951" s="167" t="s">
        <v>3529</v>
      </c>
      <c r="U3951" s="169" t="s">
        <v>3530</v>
      </c>
      <c r="V3951" s="167" t="s">
        <v>4655</v>
      </c>
      <c r="W3951" s="167" t="s">
        <v>4656</v>
      </c>
      <c r="X3951" s="170" t="s">
        <v>3533</v>
      </c>
      <c r="Y3951" s="171" t="s">
        <v>353</v>
      </c>
      <c r="Z3951" s="167" t="s">
        <v>1233</v>
      </c>
      <c r="AA3951" s="176">
        <v>5000</v>
      </c>
      <c r="AB3951" s="167" t="s">
        <v>11254</v>
      </c>
      <c r="AC3951" s="176">
        <v>5000</v>
      </c>
      <c r="AD3951" s="167" t="s">
        <v>11254</v>
      </c>
      <c r="AE3951" s="176">
        <v>5500</v>
      </c>
    </row>
    <row r="3952" spans="1:31">
      <c r="A3952" s="178">
        <v>108323455000</v>
      </c>
      <c r="B3952" s="166">
        <v>46182</v>
      </c>
      <c r="C3952" s="167" t="s">
        <v>3524</v>
      </c>
      <c r="D3952" s="167" t="s">
        <v>3525</v>
      </c>
      <c r="E3952" s="167" t="s">
        <v>3526</v>
      </c>
      <c r="F3952" s="167" t="s">
        <v>3501</v>
      </c>
      <c r="G3952" s="167" t="s">
        <v>3502</v>
      </c>
      <c r="H3952" s="168">
        <v>46183</v>
      </c>
      <c r="I3952" s="167"/>
      <c r="J3952" s="169">
        <v>26122</v>
      </c>
      <c r="K3952" s="167" t="s">
        <v>55</v>
      </c>
      <c r="L3952" s="169">
        <v>1</v>
      </c>
      <c r="M3952" s="167" t="s">
        <v>3513</v>
      </c>
      <c r="N3952" s="169">
        <v>1.4</v>
      </c>
      <c r="O3952" s="167" t="s">
        <v>3505</v>
      </c>
      <c r="P3952" s="167"/>
      <c r="Q3952" s="167" t="s">
        <v>3527</v>
      </c>
      <c r="R3952" s="167" t="s">
        <v>3528</v>
      </c>
      <c r="S3952" s="169">
        <v>1</v>
      </c>
      <c r="T3952" s="167" t="s">
        <v>3529</v>
      </c>
      <c r="U3952" s="169" t="s">
        <v>3530</v>
      </c>
      <c r="V3952" s="167" t="s">
        <v>8226</v>
      </c>
      <c r="W3952" s="167" t="s">
        <v>8227</v>
      </c>
      <c r="X3952" s="170" t="s">
        <v>165</v>
      </c>
      <c r="Y3952" s="171" t="s">
        <v>437</v>
      </c>
      <c r="Z3952" s="167" t="s">
        <v>1236</v>
      </c>
      <c r="AA3952" s="176">
        <v>1060</v>
      </c>
      <c r="AB3952" s="167" t="s">
        <v>11254</v>
      </c>
      <c r="AC3952" s="176">
        <v>1060</v>
      </c>
      <c r="AD3952" s="167" t="s">
        <v>11254</v>
      </c>
      <c r="AE3952" s="176">
        <v>1155.4000000000001</v>
      </c>
    </row>
    <row r="3953" spans="1:31">
      <c r="A3953" s="178">
        <v>108323660320</v>
      </c>
      <c r="B3953" s="166">
        <v>46182</v>
      </c>
      <c r="C3953" s="167" t="s">
        <v>3524</v>
      </c>
      <c r="D3953" s="167" t="s">
        <v>3525</v>
      </c>
      <c r="E3953" s="167" t="s">
        <v>3526</v>
      </c>
      <c r="F3953" s="167" t="s">
        <v>3501</v>
      </c>
      <c r="G3953" s="167" t="s">
        <v>3502</v>
      </c>
      <c r="H3953" s="168">
        <v>46183</v>
      </c>
      <c r="I3953" s="167"/>
      <c r="J3953" s="169">
        <v>26122</v>
      </c>
      <c r="K3953" s="167" t="s">
        <v>55</v>
      </c>
      <c r="L3953" s="169">
        <v>3</v>
      </c>
      <c r="M3953" s="167" t="s">
        <v>3513</v>
      </c>
      <c r="N3953" s="169">
        <v>47.6</v>
      </c>
      <c r="O3953" s="167" t="s">
        <v>3505</v>
      </c>
      <c r="P3953" s="167"/>
      <c r="Q3953" s="167" t="s">
        <v>3527</v>
      </c>
      <c r="R3953" s="167" t="s">
        <v>3528</v>
      </c>
      <c r="S3953" s="169">
        <v>1</v>
      </c>
      <c r="T3953" s="167" t="s">
        <v>3529</v>
      </c>
      <c r="U3953" s="169" t="s">
        <v>3530</v>
      </c>
      <c r="V3953" s="167" t="s">
        <v>8228</v>
      </c>
      <c r="W3953" s="167" t="s">
        <v>6198</v>
      </c>
      <c r="X3953" s="170" t="s">
        <v>157</v>
      </c>
      <c r="Y3953" s="171" t="s">
        <v>354</v>
      </c>
      <c r="Z3953" s="167" t="s">
        <v>1239</v>
      </c>
      <c r="AA3953" s="176">
        <v>9720</v>
      </c>
      <c r="AB3953" s="167" t="s">
        <v>11254</v>
      </c>
      <c r="AC3953" s="176">
        <v>9720</v>
      </c>
      <c r="AD3953" s="167" t="s">
        <v>11254</v>
      </c>
      <c r="AE3953" s="176">
        <v>374220</v>
      </c>
    </row>
    <row r="3954" spans="1:31">
      <c r="A3954" s="178">
        <v>108323698010</v>
      </c>
      <c r="B3954" s="166">
        <v>46182</v>
      </c>
      <c r="C3954" s="167" t="s">
        <v>3524</v>
      </c>
      <c r="D3954" s="167" t="s">
        <v>3525</v>
      </c>
      <c r="E3954" s="167" t="s">
        <v>3526</v>
      </c>
      <c r="F3954" s="167" t="s">
        <v>3501</v>
      </c>
      <c r="G3954" s="167" t="s">
        <v>3502</v>
      </c>
      <c r="H3954" s="168">
        <v>46183</v>
      </c>
      <c r="I3954" s="167"/>
      <c r="J3954" s="169">
        <v>26122</v>
      </c>
      <c r="K3954" s="167" t="s">
        <v>55</v>
      </c>
      <c r="L3954" s="169">
        <v>1</v>
      </c>
      <c r="M3954" s="167" t="s">
        <v>3513</v>
      </c>
      <c r="N3954" s="169">
        <v>4.0999999999999996</v>
      </c>
      <c r="O3954" s="167" t="s">
        <v>3505</v>
      </c>
      <c r="P3954" s="167"/>
      <c r="Q3954" s="167" t="s">
        <v>3514</v>
      </c>
      <c r="R3954" s="167" t="s">
        <v>3528</v>
      </c>
      <c r="S3954" s="169">
        <v>8</v>
      </c>
      <c r="T3954" s="167" t="s">
        <v>3535</v>
      </c>
      <c r="U3954" s="169" t="s">
        <v>3536</v>
      </c>
      <c r="V3954" s="167" t="s">
        <v>8229</v>
      </c>
      <c r="W3954" s="167" t="s">
        <v>8230</v>
      </c>
      <c r="X3954" s="170" t="s">
        <v>165</v>
      </c>
      <c r="Y3954" s="171" t="s">
        <v>3310</v>
      </c>
      <c r="Z3954" s="167" t="s">
        <v>1241</v>
      </c>
      <c r="AA3954" s="176">
        <v>10000</v>
      </c>
      <c r="AB3954" s="167" t="s">
        <v>11254</v>
      </c>
      <c r="AC3954" s="176">
        <v>10000</v>
      </c>
      <c r="AD3954" s="167" t="s">
        <v>11254</v>
      </c>
      <c r="AE3954" s="176">
        <v>50</v>
      </c>
    </row>
    <row r="3955" spans="1:31">
      <c r="A3955" s="178">
        <v>108323698010</v>
      </c>
      <c r="B3955" s="166">
        <v>46182</v>
      </c>
      <c r="C3955" s="167" t="s">
        <v>3524</v>
      </c>
      <c r="D3955" s="167" t="s">
        <v>3525</v>
      </c>
      <c r="E3955" s="167" t="s">
        <v>3526</v>
      </c>
      <c r="F3955" s="167" t="s">
        <v>3501</v>
      </c>
      <c r="G3955" s="167" t="s">
        <v>3502</v>
      </c>
      <c r="H3955" s="168">
        <v>46183</v>
      </c>
      <c r="I3955" s="167"/>
      <c r="J3955" s="169">
        <v>26122</v>
      </c>
      <c r="K3955" s="167" t="s">
        <v>55</v>
      </c>
      <c r="L3955" s="169">
        <v>1</v>
      </c>
      <c r="M3955" s="167" t="s">
        <v>3513</v>
      </c>
      <c r="N3955" s="169">
        <v>4.0999999999999996</v>
      </c>
      <c r="O3955" s="167" t="s">
        <v>3505</v>
      </c>
      <c r="P3955" s="167"/>
      <c r="Q3955" s="167" t="s">
        <v>3514</v>
      </c>
      <c r="R3955" s="167" t="s">
        <v>3528</v>
      </c>
      <c r="S3955" s="169">
        <v>7</v>
      </c>
      <c r="T3955" s="167" t="s">
        <v>3560</v>
      </c>
      <c r="U3955" s="169" t="s">
        <v>3561</v>
      </c>
      <c r="V3955" s="167" t="s">
        <v>4167</v>
      </c>
      <c r="W3955" s="167" t="s">
        <v>4168</v>
      </c>
      <c r="X3955" s="170" t="s">
        <v>159</v>
      </c>
      <c r="Y3955" s="171" t="s">
        <v>3310</v>
      </c>
      <c r="Z3955" s="167" t="s">
        <v>1241</v>
      </c>
      <c r="AA3955" s="176">
        <v>39070</v>
      </c>
      <c r="AB3955" s="167" t="s">
        <v>11254</v>
      </c>
      <c r="AC3955" s="176">
        <v>39070</v>
      </c>
      <c r="AD3955" s="167" t="s">
        <v>11254</v>
      </c>
      <c r="AE3955" s="176">
        <v>748.19050000000004</v>
      </c>
    </row>
    <row r="3956" spans="1:31">
      <c r="A3956" s="178">
        <v>108323698010</v>
      </c>
      <c r="B3956" s="166">
        <v>46182</v>
      </c>
      <c r="C3956" s="167" t="s">
        <v>3524</v>
      </c>
      <c r="D3956" s="167" t="s">
        <v>3525</v>
      </c>
      <c r="E3956" s="167" t="s">
        <v>3526</v>
      </c>
      <c r="F3956" s="167" t="s">
        <v>3501</v>
      </c>
      <c r="G3956" s="167" t="s">
        <v>3502</v>
      </c>
      <c r="H3956" s="168">
        <v>46183</v>
      </c>
      <c r="I3956" s="167"/>
      <c r="J3956" s="169">
        <v>26122</v>
      </c>
      <c r="K3956" s="167" t="s">
        <v>55</v>
      </c>
      <c r="L3956" s="169">
        <v>1</v>
      </c>
      <c r="M3956" s="167" t="s">
        <v>3513</v>
      </c>
      <c r="N3956" s="169">
        <v>4.0999999999999996</v>
      </c>
      <c r="O3956" s="167" t="s">
        <v>3505</v>
      </c>
      <c r="P3956" s="167"/>
      <c r="Q3956" s="167" t="s">
        <v>3514</v>
      </c>
      <c r="R3956" s="167" t="s">
        <v>3528</v>
      </c>
      <c r="S3956" s="169">
        <v>6</v>
      </c>
      <c r="T3956" s="167" t="s">
        <v>3560</v>
      </c>
      <c r="U3956" s="169" t="s">
        <v>3561</v>
      </c>
      <c r="V3956" s="167" t="s">
        <v>4167</v>
      </c>
      <c r="W3956" s="167" t="s">
        <v>4168</v>
      </c>
      <c r="X3956" s="170" t="s">
        <v>159</v>
      </c>
      <c r="Y3956" s="171" t="s">
        <v>3310</v>
      </c>
      <c r="Z3956" s="167" t="s">
        <v>1241</v>
      </c>
      <c r="AA3956" s="176">
        <v>111000</v>
      </c>
      <c r="AB3956" s="167" t="s">
        <v>11254</v>
      </c>
      <c r="AC3956" s="176">
        <v>111000</v>
      </c>
      <c r="AD3956" s="167" t="s">
        <v>11254</v>
      </c>
      <c r="AE3956" s="176">
        <v>2125.65</v>
      </c>
    </row>
    <row r="3957" spans="1:31">
      <c r="A3957" s="178">
        <v>108323698010</v>
      </c>
      <c r="B3957" s="166">
        <v>46182</v>
      </c>
      <c r="C3957" s="167" t="s">
        <v>3524</v>
      </c>
      <c r="D3957" s="167" t="s">
        <v>3525</v>
      </c>
      <c r="E3957" s="167" t="s">
        <v>3526</v>
      </c>
      <c r="F3957" s="167" t="s">
        <v>3501</v>
      </c>
      <c r="G3957" s="167" t="s">
        <v>3502</v>
      </c>
      <c r="H3957" s="168">
        <v>46183</v>
      </c>
      <c r="I3957" s="167"/>
      <c r="J3957" s="169">
        <v>26122</v>
      </c>
      <c r="K3957" s="167" t="s">
        <v>55</v>
      </c>
      <c r="L3957" s="169">
        <v>1</v>
      </c>
      <c r="M3957" s="167" t="s">
        <v>3513</v>
      </c>
      <c r="N3957" s="169">
        <v>4.0999999999999996</v>
      </c>
      <c r="O3957" s="167" t="s">
        <v>3505</v>
      </c>
      <c r="P3957" s="167"/>
      <c r="Q3957" s="167" t="s">
        <v>3514</v>
      </c>
      <c r="R3957" s="167" t="s">
        <v>3528</v>
      </c>
      <c r="S3957" s="169">
        <v>5</v>
      </c>
      <c r="T3957" s="167" t="s">
        <v>3717</v>
      </c>
      <c r="U3957" s="169" t="s">
        <v>3718</v>
      </c>
      <c r="V3957" s="167" t="s">
        <v>4188</v>
      </c>
      <c r="W3957" s="167" t="s">
        <v>4189</v>
      </c>
      <c r="X3957" s="170" t="s">
        <v>159</v>
      </c>
      <c r="Y3957" s="171" t="s">
        <v>3310</v>
      </c>
      <c r="Z3957" s="167" t="s">
        <v>1241</v>
      </c>
      <c r="AA3957" s="176">
        <v>200</v>
      </c>
      <c r="AB3957" s="167" t="s">
        <v>11254</v>
      </c>
      <c r="AC3957" s="176">
        <v>200</v>
      </c>
      <c r="AD3957" s="167" t="s">
        <v>11254</v>
      </c>
      <c r="AE3957" s="176">
        <v>254</v>
      </c>
    </row>
    <row r="3958" spans="1:31">
      <c r="A3958" s="178">
        <v>108323698010</v>
      </c>
      <c r="B3958" s="166">
        <v>46182</v>
      </c>
      <c r="C3958" s="167" t="s">
        <v>3524</v>
      </c>
      <c r="D3958" s="167" t="s">
        <v>3525</v>
      </c>
      <c r="E3958" s="167" t="s">
        <v>3526</v>
      </c>
      <c r="F3958" s="167" t="s">
        <v>3501</v>
      </c>
      <c r="G3958" s="167" t="s">
        <v>3502</v>
      </c>
      <c r="H3958" s="168">
        <v>46183</v>
      </c>
      <c r="I3958" s="167"/>
      <c r="J3958" s="169">
        <v>26122</v>
      </c>
      <c r="K3958" s="167" t="s">
        <v>55</v>
      </c>
      <c r="L3958" s="169">
        <v>1</v>
      </c>
      <c r="M3958" s="167" t="s">
        <v>3513</v>
      </c>
      <c r="N3958" s="169">
        <v>4.0999999999999996</v>
      </c>
      <c r="O3958" s="167" t="s">
        <v>3505</v>
      </c>
      <c r="P3958" s="167"/>
      <c r="Q3958" s="167" t="s">
        <v>3514</v>
      </c>
      <c r="R3958" s="167" t="s">
        <v>3528</v>
      </c>
      <c r="S3958" s="169">
        <v>4</v>
      </c>
      <c r="T3958" s="167" t="s">
        <v>3560</v>
      </c>
      <c r="U3958" s="169" t="s">
        <v>3561</v>
      </c>
      <c r="V3958" s="167" t="s">
        <v>8231</v>
      </c>
      <c r="W3958" s="167" t="s">
        <v>6788</v>
      </c>
      <c r="X3958" s="170" t="s">
        <v>165</v>
      </c>
      <c r="Y3958" s="171" t="s">
        <v>3310</v>
      </c>
      <c r="Z3958" s="167" t="s">
        <v>1241</v>
      </c>
      <c r="AA3958" s="176">
        <v>2300</v>
      </c>
      <c r="AB3958" s="167" t="s">
        <v>11254</v>
      </c>
      <c r="AC3958" s="176">
        <v>2300</v>
      </c>
      <c r="AD3958" s="167" t="s">
        <v>11254</v>
      </c>
      <c r="AE3958" s="176">
        <v>43.7</v>
      </c>
    </row>
    <row r="3959" spans="1:31">
      <c r="A3959" s="178">
        <v>108323698010</v>
      </c>
      <c r="B3959" s="166">
        <v>46182</v>
      </c>
      <c r="C3959" s="167" t="s">
        <v>3524</v>
      </c>
      <c r="D3959" s="167" t="s">
        <v>3525</v>
      </c>
      <c r="E3959" s="167" t="s">
        <v>3526</v>
      </c>
      <c r="F3959" s="167" t="s">
        <v>3501</v>
      </c>
      <c r="G3959" s="167" t="s">
        <v>3502</v>
      </c>
      <c r="H3959" s="168">
        <v>46183</v>
      </c>
      <c r="I3959" s="167"/>
      <c r="J3959" s="169">
        <v>26122</v>
      </c>
      <c r="K3959" s="167" t="s">
        <v>55</v>
      </c>
      <c r="L3959" s="169">
        <v>1</v>
      </c>
      <c r="M3959" s="167" t="s">
        <v>3513</v>
      </c>
      <c r="N3959" s="169">
        <v>4.0999999999999996</v>
      </c>
      <c r="O3959" s="167" t="s">
        <v>3505</v>
      </c>
      <c r="P3959" s="167"/>
      <c r="Q3959" s="167" t="s">
        <v>3514</v>
      </c>
      <c r="R3959" s="167" t="s">
        <v>3528</v>
      </c>
      <c r="S3959" s="169">
        <v>3</v>
      </c>
      <c r="T3959" s="167" t="s">
        <v>3545</v>
      </c>
      <c r="U3959" s="169" t="s">
        <v>3546</v>
      </c>
      <c r="V3959" s="167" t="s">
        <v>8232</v>
      </c>
      <c r="W3959" s="167" t="s">
        <v>7538</v>
      </c>
      <c r="X3959" s="170" t="s">
        <v>160</v>
      </c>
      <c r="Y3959" s="171" t="s">
        <v>3310</v>
      </c>
      <c r="Z3959" s="167" t="s">
        <v>1241</v>
      </c>
      <c r="AA3959" s="176">
        <v>1500</v>
      </c>
      <c r="AB3959" s="167" t="s">
        <v>11254</v>
      </c>
      <c r="AC3959" s="176">
        <v>1500</v>
      </c>
      <c r="AD3959" s="167" t="s">
        <v>11254</v>
      </c>
      <c r="AE3959" s="176">
        <v>1530</v>
      </c>
    </row>
    <row r="3960" spans="1:31">
      <c r="A3960" s="178">
        <v>108323698010</v>
      </c>
      <c r="B3960" s="166">
        <v>46182</v>
      </c>
      <c r="C3960" s="167" t="s">
        <v>3524</v>
      </c>
      <c r="D3960" s="167" t="s">
        <v>3525</v>
      </c>
      <c r="E3960" s="167" t="s">
        <v>3526</v>
      </c>
      <c r="F3960" s="167" t="s">
        <v>3501</v>
      </c>
      <c r="G3960" s="167" t="s">
        <v>3502</v>
      </c>
      <c r="H3960" s="168">
        <v>46183</v>
      </c>
      <c r="I3960" s="167"/>
      <c r="J3960" s="169">
        <v>26122</v>
      </c>
      <c r="K3960" s="167" t="s">
        <v>55</v>
      </c>
      <c r="L3960" s="169">
        <v>1</v>
      </c>
      <c r="M3960" s="167" t="s">
        <v>3513</v>
      </c>
      <c r="N3960" s="169">
        <v>4.0999999999999996</v>
      </c>
      <c r="O3960" s="167" t="s">
        <v>3505</v>
      </c>
      <c r="P3960" s="167"/>
      <c r="Q3960" s="167" t="s">
        <v>3514</v>
      </c>
      <c r="R3960" s="167" t="s">
        <v>3528</v>
      </c>
      <c r="S3960" s="169">
        <v>2</v>
      </c>
      <c r="T3960" s="167" t="s">
        <v>3717</v>
      </c>
      <c r="U3960" s="169" t="s">
        <v>3718</v>
      </c>
      <c r="V3960" s="167" t="s">
        <v>4188</v>
      </c>
      <c r="W3960" s="167" t="s">
        <v>4189</v>
      </c>
      <c r="X3960" s="170" t="s">
        <v>159</v>
      </c>
      <c r="Y3960" s="171" t="s">
        <v>3310</v>
      </c>
      <c r="Z3960" s="167" t="s">
        <v>1241</v>
      </c>
      <c r="AA3960" s="176">
        <v>400</v>
      </c>
      <c r="AB3960" s="167" t="s">
        <v>11254</v>
      </c>
      <c r="AC3960" s="176">
        <v>400</v>
      </c>
      <c r="AD3960" s="167" t="s">
        <v>11254</v>
      </c>
      <c r="AE3960" s="176">
        <v>572</v>
      </c>
    </row>
    <row r="3961" spans="1:31">
      <c r="A3961" s="178">
        <v>108323698010</v>
      </c>
      <c r="B3961" s="166">
        <v>46182</v>
      </c>
      <c r="C3961" s="167" t="s">
        <v>3524</v>
      </c>
      <c r="D3961" s="167" t="s">
        <v>3525</v>
      </c>
      <c r="E3961" s="167" t="s">
        <v>3526</v>
      </c>
      <c r="F3961" s="167" t="s">
        <v>3501</v>
      </c>
      <c r="G3961" s="167" t="s">
        <v>3502</v>
      </c>
      <c r="H3961" s="168">
        <v>46183</v>
      </c>
      <c r="I3961" s="167"/>
      <c r="J3961" s="169">
        <v>26122</v>
      </c>
      <c r="K3961" s="167" t="s">
        <v>55</v>
      </c>
      <c r="L3961" s="169">
        <v>1</v>
      </c>
      <c r="M3961" s="167" t="s">
        <v>3513</v>
      </c>
      <c r="N3961" s="169">
        <v>4.0999999999999996</v>
      </c>
      <c r="O3961" s="167" t="s">
        <v>3505</v>
      </c>
      <c r="P3961" s="167"/>
      <c r="Q3961" s="167" t="s">
        <v>3514</v>
      </c>
      <c r="R3961" s="167" t="s">
        <v>3528</v>
      </c>
      <c r="S3961" s="169">
        <v>1</v>
      </c>
      <c r="T3961" s="167" t="s">
        <v>3535</v>
      </c>
      <c r="U3961" s="169" t="s">
        <v>3536</v>
      </c>
      <c r="V3961" s="167" t="s">
        <v>8233</v>
      </c>
      <c r="W3961" s="167" t="s">
        <v>8234</v>
      </c>
      <c r="X3961" s="170" t="s">
        <v>159</v>
      </c>
      <c r="Y3961" s="171" t="s">
        <v>3310</v>
      </c>
      <c r="Z3961" s="167" t="s">
        <v>1241</v>
      </c>
      <c r="AA3961" s="176">
        <v>15000</v>
      </c>
      <c r="AB3961" s="167" t="s">
        <v>11254</v>
      </c>
      <c r="AC3961" s="176">
        <v>15000</v>
      </c>
      <c r="AD3961" s="167" t="s">
        <v>11254</v>
      </c>
      <c r="AE3961" s="176">
        <v>90</v>
      </c>
    </row>
    <row r="3962" spans="1:31">
      <c r="A3962" s="178">
        <v>108323770810</v>
      </c>
      <c r="B3962" s="166">
        <v>46182</v>
      </c>
      <c r="C3962" s="167" t="s">
        <v>3524</v>
      </c>
      <c r="D3962" s="167" t="s">
        <v>3525</v>
      </c>
      <c r="E3962" s="167" t="s">
        <v>3526</v>
      </c>
      <c r="F3962" s="167" t="s">
        <v>3501</v>
      </c>
      <c r="G3962" s="167" t="s">
        <v>3502</v>
      </c>
      <c r="H3962" s="168">
        <v>46183</v>
      </c>
      <c r="I3962" s="167"/>
      <c r="J3962" s="169">
        <v>26122</v>
      </c>
      <c r="K3962" s="167" t="s">
        <v>55</v>
      </c>
      <c r="L3962" s="169">
        <v>1</v>
      </c>
      <c r="M3962" s="167" t="s">
        <v>3513</v>
      </c>
      <c r="N3962" s="169">
        <v>3.6</v>
      </c>
      <c r="O3962" s="167" t="s">
        <v>3505</v>
      </c>
      <c r="P3962" s="167"/>
      <c r="Q3962" s="167" t="s">
        <v>3527</v>
      </c>
      <c r="R3962" s="167" t="s">
        <v>3528</v>
      </c>
      <c r="S3962" s="169">
        <v>1</v>
      </c>
      <c r="T3962" s="167" t="s">
        <v>3529</v>
      </c>
      <c r="U3962" s="169" t="s">
        <v>3530</v>
      </c>
      <c r="V3962" s="167" t="s">
        <v>8235</v>
      </c>
      <c r="W3962" s="167" t="s">
        <v>3799</v>
      </c>
      <c r="X3962" s="170" t="s">
        <v>3533</v>
      </c>
      <c r="Y3962" s="171" t="s">
        <v>3311</v>
      </c>
      <c r="Z3962" s="167" t="s">
        <v>1243</v>
      </c>
      <c r="AA3962" s="176">
        <v>6100</v>
      </c>
      <c r="AB3962" s="167" t="s">
        <v>11254</v>
      </c>
      <c r="AC3962" s="176">
        <v>6100</v>
      </c>
      <c r="AD3962" s="167" t="s">
        <v>11254</v>
      </c>
      <c r="AE3962" s="176">
        <v>22875</v>
      </c>
    </row>
    <row r="3963" spans="1:31">
      <c r="A3963" s="178">
        <v>108323806730</v>
      </c>
      <c r="B3963" s="166">
        <v>46182</v>
      </c>
      <c r="C3963" s="167" t="s">
        <v>3524</v>
      </c>
      <c r="D3963" s="167" t="s">
        <v>3525</v>
      </c>
      <c r="E3963" s="167" t="s">
        <v>3526</v>
      </c>
      <c r="F3963" s="167" t="s">
        <v>3501</v>
      </c>
      <c r="G3963" s="167" t="s">
        <v>3502</v>
      </c>
      <c r="H3963" s="168">
        <v>46183</v>
      </c>
      <c r="I3963" s="167"/>
      <c r="J3963" s="169">
        <v>26122</v>
      </c>
      <c r="K3963" s="167" t="s">
        <v>55</v>
      </c>
      <c r="L3963" s="169">
        <v>5</v>
      </c>
      <c r="M3963" s="167" t="s">
        <v>3513</v>
      </c>
      <c r="N3963" s="169">
        <v>37</v>
      </c>
      <c r="O3963" s="167" t="s">
        <v>3505</v>
      </c>
      <c r="P3963" s="167"/>
      <c r="Q3963" s="167" t="s">
        <v>3514</v>
      </c>
      <c r="R3963" s="167" t="s">
        <v>3528</v>
      </c>
      <c r="S3963" s="169">
        <v>1</v>
      </c>
      <c r="T3963" s="167" t="s">
        <v>3529</v>
      </c>
      <c r="U3963" s="169" t="s">
        <v>3530</v>
      </c>
      <c r="V3963" s="167" t="s">
        <v>8236</v>
      </c>
      <c r="W3963" s="167" t="s">
        <v>8237</v>
      </c>
      <c r="X3963" s="170" t="s">
        <v>159</v>
      </c>
      <c r="Y3963" s="171" t="s">
        <v>3312</v>
      </c>
      <c r="Z3963" s="167" t="s">
        <v>1245</v>
      </c>
      <c r="AA3963" s="176">
        <v>12207</v>
      </c>
      <c r="AB3963" s="167" t="s">
        <v>11254</v>
      </c>
      <c r="AC3963" s="176">
        <v>12207</v>
      </c>
      <c r="AD3963" s="167" t="s">
        <v>11254</v>
      </c>
      <c r="AE3963" s="176">
        <v>2279046.9</v>
      </c>
    </row>
    <row r="3964" spans="1:31">
      <c r="A3964" s="178">
        <v>108323809640</v>
      </c>
      <c r="B3964" s="166">
        <v>46182</v>
      </c>
      <c r="C3964" s="167" t="s">
        <v>3524</v>
      </c>
      <c r="D3964" s="167" t="s">
        <v>3525</v>
      </c>
      <c r="E3964" s="167" t="s">
        <v>3526</v>
      </c>
      <c r="F3964" s="167" t="s">
        <v>3501</v>
      </c>
      <c r="G3964" s="167" t="s">
        <v>3502</v>
      </c>
      <c r="H3964" s="168">
        <v>46183</v>
      </c>
      <c r="I3964" s="167"/>
      <c r="J3964" s="169">
        <v>26122</v>
      </c>
      <c r="K3964" s="167" t="s">
        <v>55</v>
      </c>
      <c r="L3964" s="169">
        <v>3</v>
      </c>
      <c r="M3964" s="167" t="s">
        <v>3513</v>
      </c>
      <c r="N3964" s="169">
        <v>9.3000000000000007</v>
      </c>
      <c r="O3964" s="167" t="s">
        <v>3505</v>
      </c>
      <c r="P3964" s="167"/>
      <c r="Q3964" s="167" t="s">
        <v>3527</v>
      </c>
      <c r="R3964" s="167" t="s">
        <v>3528</v>
      </c>
      <c r="S3964" s="169">
        <v>10</v>
      </c>
      <c r="T3964" s="167" t="s">
        <v>3529</v>
      </c>
      <c r="U3964" s="169" t="s">
        <v>3530</v>
      </c>
      <c r="V3964" s="167" t="s">
        <v>8238</v>
      </c>
      <c r="W3964" s="167" t="s">
        <v>5888</v>
      </c>
      <c r="X3964" s="170" t="s">
        <v>3533</v>
      </c>
      <c r="Y3964" s="171" t="s">
        <v>427</v>
      </c>
      <c r="Z3964" s="167" t="s">
        <v>1248</v>
      </c>
      <c r="AA3964" s="176">
        <v>3000</v>
      </c>
      <c r="AB3964" s="167" t="s">
        <v>11254</v>
      </c>
      <c r="AC3964" s="176">
        <v>3000</v>
      </c>
      <c r="AD3964" s="167" t="s">
        <v>11254</v>
      </c>
      <c r="AE3964" s="176">
        <v>771</v>
      </c>
    </row>
    <row r="3965" spans="1:31">
      <c r="A3965" s="178">
        <v>108323809640</v>
      </c>
      <c r="B3965" s="166">
        <v>46182</v>
      </c>
      <c r="C3965" s="167" t="s">
        <v>3524</v>
      </c>
      <c r="D3965" s="167" t="s">
        <v>3525</v>
      </c>
      <c r="E3965" s="167" t="s">
        <v>3526</v>
      </c>
      <c r="F3965" s="167" t="s">
        <v>3501</v>
      </c>
      <c r="G3965" s="167" t="s">
        <v>3502</v>
      </c>
      <c r="H3965" s="168">
        <v>46183</v>
      </c>
      <c r="I3965" s="167"/>
      <c r="J3965" s="169">
        <v>26122</v>
      </c>
      <c r="K3965" s="167" t="s">
        <v>55</v>
      </c>
      <c r="L3965" s="169">
        <v>3</v>
      </c>
      <c r="M3965" s="167" t="s">
        <v>3513</v>
      </c>
      <c r="N3965" s="169">
        <v>9.3000000000000007</v>
      </c>
      <c r="O3965" s="167" t="s">
        <v>3505</v>
      </c>
      <c r="P3965" s="167"/>
      <c r="Q3965" s="167" t="s">
        <v>3527</v>
      </c>
      <c r="R3965" s="167" t="s">
        <v>3528</v>
      </c>
      <c r="S3965" s="169">
        <v>9</v>
      </c>
      <c r="T3965" s="167" t="s">
        <v>3529</v>
      </c>
      <c r="U3965" s="169" t="s">
        <v>3530</v>
      </c>
      <c r="V3965" s="167" t="s">
        <v>8239</v>
      </c>
      <c r="W3965" s="167" t="s">
        <v>5033</v>
      </c>
      <c r="X3965" s="170" t="s">
        <v>3533</v>
      </c>
      <c r="Y3965" s="171" t="s">
        <v>427</v>
      </c>
      <c r="Z3965" s="167" t="s">
        <v>1248</v>
      </c>
      <c r="AA3965" s="176">
        <v>9000</v>
      </c>
      <c r="AB3965" s="167" t="s">
        <v>11254</v>
      </c>
      <c r="AC3965" s="176">
        <v>9000</v>
      </c>
      <c r="AD3965" s="167" t="s">
        <v>11254</v>
      </c>
      <c r="AE3965" s="176">
        <v>6354</v>
      </c>
    </row>
    <row r="3966" spans="1:31">
      <c r="A3966" s="178">
        <v>108323809640</v>
      </c>
      <c r="B3966" s="166">
        <v>46182</v>
      </c>
      <c r="C3966" s="167" t="s">
        <v>3524</v>
      </c>
      <c r="D3966" s="167" t="s">
        <v>3525</v>
      </c>
      <c r="E3966" s="167" t="s">
        <v>3526</v>
      </c>
      <c r="F3966" s="167" t="s">
        <v>3501</v>
      </c>
      <c r="G3966" s="167" t="s">
        <v>3502</v>
      </c>
      <c r="H3966" s="168">
        <v>46183</v>
      </c>
      <c r="I3966" s="167"/>
      <c r="J3966" s="169">
        <v>26122</v>
      </c>
      <c r="K3966" s="167" t="s">
        <v>55</v>
      </c>
      <c r="L3966" s="169">
        <v>3</v>
      </c>
      <c r="M3966" s="167" t="s">
        <v>3513</v>
      </c>
      <c r="N3966" s="169">
        <v>9.3000000000000007</v>
      </c>
      <c r="O3966" s="167" t="s">
        <v>3505</v>
      </c>
      <c r="P3966" s="167"/>
      <c r="Q3966" s="167" t="s">
        <v>3527</v>
      </c>
      <c r="R3966" s="167" t="s">
        <v>3528</v>
      </c>
      <c r="S3966" s="169">
        <v>8</v>
      </c>
      <c r="T3966" s="167" t="s">
        <v>3529</v>
      </c>
      <c r="U3966" s="169" t="s">
        <v>3530</v>
      </c>
      <c r="V3966" s="167" t="s">
        <v>8240</v>
      </c>
      <c r="W3966" s="167" t="s">
        <v>7828</v>
      </c>
      <c r="X3966" s="170" t="s">
        <v>3533</v>
      </c>
      <c r="Y3966" s="171" t="s">
        <v>427</v>
      </c>
      <c r="Z3966" s="167" t="s">
        <v>1248</v>
      </c>
      <c r="AA3966" s="176">
        <v>3000</v>
      </c>
      <c r="AB3966" s="167" t="s">
        <v>11254</v>
      </c>
      <c r="AC3966" s="176">
        <v>3000</v>
      </c>
      <c r="AD3966" s="167" t="s">
        <v>11254</v>
      </c>
      <c r="AE3966" s="176">
        <v>159</v>
      </c>
    </row>
    <row r="3967" spans="1:31">
      <c r="A3967" s="178">
        <v>108323809640</v>
      </c>
      <c r="B3967" s="166">
        <v>46182</v>
      </c>
      <c r="C3967" s="167" t="s">
        <v>3524</v>
      </c>
      <c r="D3967" s="167" t="s">
        <v>3525</v>
      </c>
      <c r="E3967" s="167" t="s">
        <v>3526</v>
      </c>
      <c r="F3967" s="167" t="s">
        <v>3501</v>
      </c>
      <c r="G3967" s="167" t="s">
        <v>3502</v>
      </c>
      <c r="H3967" s="168">
        <v>46183</v>
      </c>
      <c r="I3967" s="167"/>
      <c r="J3967" s="169">
        <v>26122</v>
      </c>
      <c r="K3967" s="167" t="s">
        <v>55</v>
      </c>
      <c r="L3967" s="169">
        <v>3</v>
      </c>
      <c r="M3967" s="167" t="s">
        <v>3513</v>
      </c>
      <c r="N3967" s="169">
        <v>9.3000000000000007</v>
      </c>
      <c r="O3967" s="167" t="s">
        <v>3505</v>
      </c>
      <c r="P3967" s="167"/>
      <c r="Q3967" s="167" t="s">
        <v>3527</v>
      </c>
      <c r="R3967" s="167" t="s">
        <v>3528</v>
      </c>
      <c r="S3967" s="169">
        <v>7</v>
      </c>
      <c r="T3967" s="167" t="s">
        <v>3529</v>
      </c>
      <c r="U3967" s="169" t="s">
        <v>3530</v>
      </c>
      <c r="V3967" s="167" t="s">
        <v>8240</v>
      </c>
      <c r="W3967" s="167" t="s">
        <v>7828</v>
      </c>
      <c r="X3967" s="170" t="s">
        <v>3533</v>
      </c>
      <c r="Y3967" s="171" t="s">
        <v>427</v>
      </c>
      <c r="Z3967" s="167" t="s">
        <v>1248</v>
      </c>
      <c r="AA3967" s="176">
        <v>3000</v>
      </c>
      <c r="AB3967" s="167" t="s">
        <v>11254</v>
      </c>
      <c r="AC3967" s="176">
        <v>3000</v>
      </c>
      <c r="AD3967" s="167" t="s">
        <v>11254</v>
      </c>
      <c r="AE3967" s="176">
        <v>159</v>
      </c>
    </row>
    <row r="3968" spans="1:31">
      <c r="A3968" s="178">
        <v>108323809640</v>
      </c>
      <c r="B3968" s="166">
        <v>46182</v>
      </c>
      <c r="C3968" s="167" t="s">
        <v>3524</v>
      </c>
      <c r="D3968" s="167" t="s">
        <v>3525</v>
      </c>
      <c r="E3968" s="167" t="s">
        <v>3526</v>
      </c>
      <c r="F3968" s="167" t="s">
        <v>3501</v>
      </c>
      <c r="G3968" s="167" t="s">
        <v>3502</v>
      </c>
      <c r="H3968" s="168">
        <v>46183</v>
      </c>
      <c r="I3968" s="167"/>
      <c r="J3968" s="169">
        <v>26122</v>
      </c>
      <c r="K3968" s="167" t="s">
        <v>55</v>
      </c>
      <c r="L3968" s="169">
        <v>3</v>
      </c>
      <c r="M3968" s="167" t="s">
        <v>3513</v>
      </c>
      <c r="N3968" s="169">
        <v>9.3000000000000007</v>
      </c>
      <c r="O3968" s="167" t="s">
        <v>3505</v>
      </c>
      <c r="P3968" s="167"/>
      <c r="Q3968" s="167" t="s">
        <v>3527</v>
      </c>
      <c r="R3968" s="167" t="s">
        <v>3528</v>
      </c>
      <c r="S3968" s="169">
        <v>6</v>
      </c>
      <c r="T3968" s="167" t="s">
        <v>3529</v>
      </c>
      <c r="U3968" s="169" t="s">
        <v>3530</v>
      </c>
      <c r="V3968" s="167" t="s">
        <v>8241</v>
      </c>
      <c r="W3968" s="167" t="s">
        <v>5433</v>
      </c>
      <c r="X3968" s="170" t="s">
        <v>3533</v>
      </c>
      <c r="Y3968" s="171" t="s">
        <v>427</v>
      </c>
      <c r="Z3968" s="167" t="s">
        <v>1248</v>
      </c>
      <c r="AA3968" s="176">
        <v>3000</v>
      </c>
      <c r="AB3968" s="167" t="s">
        <v>11254</v>
      </c>
      <c r="AC3968" s="176">
        <v>3000</v>
      </c>
      <c r="AD3968" s="167" t="s">
        <v>11254</v>
      </c>
      <c r="AE3968" s="176">
        <v>210</v>
      </c>
    </row>
    <row r="3969" spans="1:31">
      <c r="A3969" s="178">
        <v>108323809640</v>
      </c>
      <c r="B3969" s="166">
        <v>46182</v>
      </c>
      <c r="C3969" s="167" t="s">
        <v>3524</v>
      </c>
      <c r="D3969" s="167" t="s">
        <v>3525</v>
      </c>
      <c r="E3969" s="167" t="s">
        <v>3526</v>
      </c>
      <c r="F3969" s="167" t="s">
        <v>3501</v>
      </c>
      <c r="G3969" s="167" t="s">
        <v>3502</v>
      </c>
      <c r="H3969" s="168">
        <v>46183</v>
      </c>
      <c r="I3969" s="167"/>
      <c r="J3969" s="169">
        <v>26122</v>
      </c>
      <c r="K3969" s="167" t="s">
        <v>55</v>
      </c>
      <c r="L3969" s="169">
        <v>3</v>
      </c>
      <c r="M3969" s="167" t="s">
        <v>3513</v>
      </c>
      <c r="N3969" s="169">
        <v>9.3000000000000007</v>
      </c>
      <c r="O3969" s="167" t="s">
        <v>3505</v>
      </c>
      <c r="P3969" s="167"/>
      <c r="Q3969" s="167" t="s">
        <v>3527</v>
      </c>
      <c r="R3969" s="167" t="s">
        <v>3528</v>
      </c>
      <c r="S3969" s="169">
        <v>5</v>
      </c>
      <c r="T3969" s="167" t="s">
        <v>3529</v>
      </c>
      <c r="U3969" s="169" t="s">
        <v>3530</v>
      </c>
      <c r="V3969" s="167" t="s">
        <v>8242</v>
      </c>
      <c r="W3969" s="167" t="s">
        <v>4394</v>
      </c>
      <c r="X3969" s="170" t="s">
        <v>3533</v>
      </c>
      <c r="Y3969" s="171" t="s">
        <v>427</v>
      </c>
      <c r="Z3969" s="167" t="s">
        <v>1248</v>
      </c>
      <c r="AA3969" s="176">
        <v>2500</v>
      </c>
      <c r="AB3969" s="167" t="s">
        <v>11254</v>
      </c>
      <c r="AC3969" s="176">
        <v>2500</v>
      </c>
      <c r="AD3969" s="167" t="s">
        <v>11254</v>
      </c>
      <c r="AE3969" s="176">
        <v>482.5</v>
      </c>
    </row>
    <row r="3970" spans="1:31">
      <c r="A3970" s="178">
        <v>108323809640</v>
      </c>
      <c r="B3970" s="166">
        <v>46182</v>
      </c>
      <c r="C3970" s="167" t="s">
        <v>3524</v>
      </c>
      <c r="D3970" s="167" t="s">
        <v>3525</v>
      </c>
      <c r="E3970" s="167" t="s">
        <v>3526</v>
      </c>
      <c r="F3970" s="167" t="s">
        <v>3501</v>
      </c>
      <c r="G3970" s="167" t="s">
        <v>3502</v>
      </c>
      <c r="H3970" s="168">
        <v>46183</v>
      </c>
      <c r="I3970" s="167"/>
      <c r="J3970" s="169">
        <v>26122</v>
      </c>
      <c r="K3970" s="167" t="s">
        <v>55</v>
      </c>
      <c r="L3970" s="169">
        <v>3</v>
      </c>
      <c r="M3970" s="167" t="s">
        <v>3513</v>
      </c>
      <c r="N3970" s="169">
        <v>9.3000000000000007</v>
      </c>
      <c r="O3970" s="167" t="s">
        <v>3505</v>
      </c>
      <c r="P3970" s="167"/>
      <c r="Q3970" s="167" t="s">
        <v>3527</v>
      </c>
      <c r="R3970" s="167" t="s">
        <v>3528</v>
      </c>
      <c r="S3970" s="169">
        <v>4</v>
      </c>
      <c r="T3970" s="167" t="s">
        <v>3529</v>
      </c>
      <c r="U3970" s="169" t="s">
        <v>3530</v>
      </c>
      <c r="V3970" s="167" t="s">
        <v>8242</v>
      </c>
      <c r="W3970" s="167" t="s">
        <v>4394</v>
      </c>
      <c r="X3970" s="170" t="s">
        <v>3533</v>
      </c>
      <c r="Y3970" s="171" t="s">
        <v>427</v>
      </c>
      <c r="Z3970" s="167" t="s">
        <v>1248</v>
      </c>
      <c r="AA3970" s="176">
        <v>2500</v>
      </c>
      <c r="AB3970" s="167" t="s">
        <v>11254</v>
      </c>
      <c r="AC3970" s="176">
        <v>2500</v>
      </c>
      <c r="AD3970" s="167" t="s">
        <v>11254</v>
      </c>
      <c r="AE3970" s="176">
        <v>482.5</v>
      </c>
    </row>
    <row r="3971" spans="1:31">
      <c r="A3971" s="178">
        <v>108323809640</v>
      </c>
      <c r="B3971" s="166">
        <v>46182</v>
      </c>
      <c r="C3971" s="167" t="s">
        <v>3524</v>
      </c>
      <c r="D3971" s="167" t="s">
        <v>3525</v>
      </c>
      <c r="E3971" s="167" t="s">
        <v>3526</v>
      </c>
      <c r="F3971" s="167" t="s">
        <v>3501</v>
      </c>
      <c r="G3971" s="167" t="s">
        <v>3502</v>
      </c>
      <c r="H3971" s="168">
        <v>46183</v>
      </c>
      <c r="I3971" s="167"/>
      <c r="J3971" s="169">
        <v>26122</v>
      </c>
      <c r="K3971" s="167" t="s">
        <v>55</v>
      </c>
      <c r="L3971" s="169">
        <v>3</v>
      </c>
      <c r="M3971" s="167" t="s">
        <v>3513</v>
      </c>
      <c r="N3971" s="169">
        <v>9.3000000000000007</v>
      </c>
      <c r="O3971" s="167" t="s">
        <v>3505</v>
      </c>
      <c r="P3971" s="167"/>
      <c r="Q3971" s="167" t="s">
        <v>3527</v>
      </c>
      <c r="R3971" s="167" t="s">
        <v>3528</v>
      </c>
      <c r="S3971" s="169">
        <v>3</v>
      </c>
      <c r="T3971" s="167" t="s">
        <v>3529</v>
      </c>
      <c r="U3971" s="169" t="s">
        <v>3530</v>
      </c>
      <c r="V3971" s="167" t="s">
        <v>8243</v>
      </c>
      <c r="W3971" s="167" t="s">
        <v>5641</v>
      </c>
      <c r="X3971" s="170" t="s">
        <v>3533</v>
      </c>
      <c r="Y3971" s="171" t="s">
        <v>427</v>
      </c>
      <c r="Z3971" s="167" t="s">
        <v>1248</v>
      </c>
      <c r="AA3971" s="176">
        <v>15000</v>
      </c>
      <c r="AB3971" s="167" t="s">
        <v>11254</v>
      </c>
      <c r="AC3971" s="176">
        <v>15000</v>
      </c>
      <c r="AD3971" s="167" t="s">
        <v>11254</v>
      </c>
      <c r="AE3971" s="176">
        <v>5310</v>
      </c>
    </row>
    <row r="3972" spans="1:31">
      <c r="A3972" s="178">
        <v>108323809640</v>
      </c>
      <c r="B3972" s="166">
        <v>46182</v>
      </c>
      <c r="C3972" s="167" t="s">
        <v>3524</v>
      </c>
      <c r="D3972" s="167" t="s">
        <v>3525</v>
      </c>
      <c r="E3972" s="167" t="s">
        <v>3526</v>
      </c>
      <c r="F3972" s="167" t="s">
        <v>3501</v>
      </c>
      <c r="G3972" s="167" t="s">
        <v>3502</v>
      </c>
      <c r="H3972" s="168">
        <v>46183</v>
      </c>
      <c r="I3972" s="167"/>
      <c r="J3972" s="169">
        <v>26122</v>
      </c>
      <c r="K3972" s="167" t="s">
        <v>55</v>
      </c>
      <c r="L3972" s="169">
        <v>3</v>
      </c>
      <c r="M3972" s="167" t="s">
        <v>3513</v>
      </c>
      <c r="N3972" s="169">
        <v>9.3000000000000007</v>
      </c>
      <c r="O3972" s="167" t="s">
        <v>3505</v>
      </c>
      <c r="P3972" s="167"/>
      <c r="Q3972" s="167" t="s">
        <v>3527</v>
      </c>
      <c r="R3972" s="167" t="s">
        <v>3528</v>
      </c>
      <c r="S3972" s="169">
        <v>2</v>
      </c>
      <c r="T3972" s="167" t="s">
        <v>3529</v>
      </c>
      <c r="U3972" s="169" t="s">
        <v>3530</v>
      </c>
      <c r="V3972" s="167" t="s">
        <v>8244</v>
      </c>
      <c r="W3972" s="167" t="s">
        <v>8245</v>
      </c>
      <c r="X3972" s="170" t="s">
        <v>3533</v>
      </c>
      <c r="Y3972" s="171" t="s">
        <v>427</v>
      </c>
      <c r="Z3972" s="167" t="s">
        <v>1248</v>
      </c>
      <c r="AA3972" s="176">
        <v>3000</v>
      </c>
      <c r="AB3972" s="167" t="s">
        <v>11254</v>
      </c>
      <c r="AC3972" s="176">
        <v>3000</v>
      </c>
      <c r="AD3972" s="167" t="s">
        <v>11254</v>
      </c>
      <c r="AE3972" s="176">
        <v>195</v>
      </c>
    </row>
    <row r="3973" spans="1:31">
      <c r="A3973" s="178">
        <v>108323809640</v>
      </c>
      <c r="B3973" s="166">
        <v>46182</v>
      </c>
      <c r="C3973" s="167" t="s">
        <v>3524</v>
      </c>
      <c r="D3973" s="167" t="s">
        <v>3525</v>
      </c>
      <c r="E3973" s="167" t="s">
        <v>3526</v>
      </c>
      <c r="F3973" s="167" t="s">
        <v>3501</v>
      </c>
      <c r="G3973" s="167" t="s">
        <v>3502</v>
      </c>
      <c r="H3973" s="168">
        <v>46183</v>
      </c>
      <c r="I3973" s="167"/>
      <c r="J3973" s="169">
        <v>26122</v>
      </c>
      <c r="K3973" s="167" t="s">
        <v>55</v>
      </c>
      <c r="L3973" s="169">
        <v>3</v>
      </c>
      <c r="M3973" s="167" t="s">
        <v>3513</v>
      </c>
      <c r="N3973" s="169">
        <v>9.3000000000000007</v>
      </c>
      <c r="O3973" s="167" t="s">
        <v>3505</v>
      </c>
      <c r="P3973" s="167"/>
      <c r="Q3973" s="167" t="s">
        <v>3527</v>
      </c>
      <c r="R3973" s="167" t="s">
        <v>3528</v>
      </c>
      <c r="S3973" s="169">
        <v>1</v>
      </c>
      <c r="T3973" s="167" t="s">
        <v>3529</v>
      </c>
      <c r="U3973" s="169" t="s">
        <v>3530</v>
      </c>
      <c r="V3973" s="167" t="s">
        <v>8246</v>
      </c>
      <c r="W3973" s="167" t="s">
        <v>8247</v>
      </c>
      <c r="X3973" s="170" t="s">
        <v>3533</v>
      </c>
      <c r="Y3973" s="171" t="s">
        <v>427</v>
      </c>
      <c r="Z3973" s="167" t="s">
        <v>1248</v>
      </c>
      <c r="AA3973" s="176">
        <v>2500</v>
      </c>
      <c r="AB3973" s="167" t="s">
        <v>11254</v>
      </c>
      <c r="AC3973" s="176">
        <v>2500</v>
      </c>
      <c r="AD3973" s="167" t="s">
        <v>11254</v>
      </c>
      <c r="AE3973" s="176">
        <v>1532.5</v>
      </c>
    </row>
    <row r="3974" spans="1:31">
      <c r="A3974" s="178">
        <v>108323956900</v>
      </c>
      <c r="B3974" s="166">
        <v>46182</v>
      </c>
      <c r="C3974" s="167" t="s">
        <v>3524</v>
      </c>
      <c r="D3974" s="167" t="s">
        <v>3525</v>
      </c>
      <c r="E3974" s="167" t="s">
        <v>3526</v>
      </c>
      <c r="F3974" s="167" t="s">
        <v>3501</v>
      </c>
      <c r="G3974" s="167" t="s">
        <v>3502</v>
      </c>
      <c r="H3974" s="168">
        <v>46183</v>
      </c>
      <c r="I3974" s="167"/>
      <c r="J3974" s="169">
        <v>26122</v>
      </c>
      <c r="K3974" s="167" t="s">
        <v>55</v>
      </c>
      <c r="L3974" s="169">
        <v>9</v>
      </c>
      <c r="M3974" s="167" t="s">
        <v>3513</v>
      </c>
      <c r="N3974" s="169">
        <v>8.4</v>
      </c>
      <c r="O3974" s="167" t="s">
        <v>3505</v>
      </c>
      <c r="P3974" s="167"/>
      <c r="Q3974" s="167" t="s">
        <v>3514</v>
      </c>
      <c r="R3974" s="167" t="s">
        <v>3528</v>
      </c>
      <c r="S3974" s="169">
        <v>17</v>
      </c>
      <c r="T3974" s="167" t="s">
        <v>3529</v>
      </c>
      <c r="U3974" s="169" t="s">
        <v>3530</v>
      </c>
      <c r="V3974" s="167" t="s">
        <v>8248</v>
      </c>
      <c r="W3974" s="167" t="s">
        <v>4944</v>
      </c>
      <c r="X3974" s="170" t="s">
        <v>160</v>
      </c>
      <c r="Y3974" s="171" t="s">
        <v>3313</v>
      </c>
      <c r="Z3974" s="167" t="s">
        <v>1250</v>
      </c>
      <c r="AA3974" s="176">
        <v>3000</v>
      </c>
      <c r="AB3974" s="167" t="s">
        <v>11254</v>
      </c>
      <c r="AC3974" s="176">
        <v>3000</v>
      </c>
      <c r="AD3974" s="167" t="s">
        <v>11254</v>
      </c>
      <c r="AE3974" s="176">
        <v>71.94</v>
      </c>
    </row>
    <row r="3975" spans="1:31">
      <c r="A3975" s="178">
        <v>108323956900</v>
      </c>
      <c r="B3975" s="166">
        <v>46182</v>
      </c>
      <c r="C3975" s="167" t="s">
        <v>3524</v>
      </c>
      <c r="D3975" s="167" t="s">
        <v>3525</v>
      </c>
      <c r="E3975" s="167" t="s">
        <v>3526</v>
      </c>
      <c r="F3975" s="167" t="s">
        <v>3501</v>
      </c>
      <c r="G3975" s="167" t="s">
        <v>3502</v>
      </c>
      <c r="H3975" s="168">
        <v>46183</v>
      </c>
      <c r="I3975" s="167"/>
      <c r="J3975" s="169">
        <v>26122</v>
      </c>
      <c r="K3975" s="167" t="s">
        <v>55</v>
      </c>
      <c r="L3975" s="169">
        <v>9</v>
      </c>
      <c r="M3975" s="167" t="s">
        <v>3513</v>
      </c>
      <c r="N3975" s="169">
        <v>8.4</v>
      </c>
      <c r="O3975" s="167" t="s">
        <v>3505</v>
      </c>
      <c r="P3975" s="167"/>
      <c r="Q3975" s="167" t="s">
        <v>3514</v>
      </c>
      <c r="R3975" s="167" t="s">
        <v>3528</v>
      </c>
      <c r="S3975" s="169">
        <v>16</v>
      </c>
      <c r="T3975" s="167" t="s">
        <v>3535</v>
      </c>
      <c r="U3975" s="169" t="s">
        <v>3536</v>
      </c>
      <c r="V3975" s="167" t="s">
        <v>8249</v>
      </c>
      <c r="W3975" s="167" t="s">
        <v>8250</v>
      </c>
      <c r="X3975" s="170" t="s">
        <v>3533</v>
      </c>
      <c r="Y3975" s="171" t="s">
        <v>3313</v>
      </c>
      <c r="Z3975" s="167" t="s">
        <v>1250</v>
      </c>
      <c r="AA3975" s="176">
        <v>5000</v>
      </c>
      <c r="AB3975" s="167" t="s">
        <v>11254</v>
      </c>
      <c r="AC3975" s="176">
        <v>5000</v>
      </c>
      <c r="AD3975" s="167" t="s">
        <v>11254</v>
      </c>
      <c r="AE3975" s="176">
        <v>22.2</v>
      </c>
    </row>
    <row r="3976" spans="1:31">
      <c r="A3976" s="178">
        <v>108323956900</v>
      </c>
      <c r="B3976" s="166">
        <v>46182</v>
      </c>
      <c r="C3976" s="167" t="s">
        <v>3524</v>
      </c>
      <c r="D3976" s="167" t="s">
        <v>3525</v>
      </c>
      <c r="E3976" s="167" t="s">
        <v>3526</v>
      </c>
      <c r="F3976" s="167" t="s">
        <v>3501</v>
      </c>
      <c r="G3976" s="167" t="s">
        <v>3502</v>
      </c>
      <c r="H3976" s="168">
        <v>46183</v>
      </c>
      <c r="I3976" s="167"/>
      <c r="J3976" s="169">
        <v>26122</v>
      </c>
      <c r="K3976" s="167" t="s">
        <v>55</v>
      </c>
      <c r="L3976" s="169">
        <v>9</v>
      </c>
      <c r="M3976" s="167" t="s">
        <v>3513</v>
      </c>
      <c r="N3976" s="169">
        <v>8.4</v>
      </c>
      <c r="O3976" s="167" t="s">
        <v>3505</v>
      </c>
      <c r="P3976" s="167"/>
      <c r="Q3976" s="167" t="s">
        <v>3514</v>
      </c>
      <c r="R3976" s="167" t="s">
        <v>3528</v>
      </c>
      <c r="S3976" s="169">
        <v>15</v>
      </c>
      <c r="T3976" s="167" t="s">
        <v>3535</v>
      </c>
      <c r="U3976" s="169" t="s">
        <v>3536</v>
      </c>
      <c r="V3976" s="167" t="s">
        <v>8251</v>
      </c>
      <c r="W3976" s="167" t="s">
        <v>4936</v>
      </c>
      <c r="X3976" s="170" t="s">
        <v>3533</v>
      </c>
      <c r="Y3976" s="171" t="s">
        <v>3313</v>
      </c>
      <c r="Z3976" s="167" t="s">
        <v>1250</v>
      </c>
      <c r="AA3976" s="176">
        <v>10000</v>
      </c>
      <c r="AB3976" s="167" t="s">
        <v>11254</v>
      </c>
      <c r="AC3976" s="176">
        <v>10000</v>
      </c>
      <c r="AD3976" s="167" t="s">
        <v>11254</v>
      </c>
      <c r="AE3976" s="176">
        <v>24</v>
      </c>
    </row>
    <row r="3977" spans="1:31">
      <c r="A3977" s="178">
        <v>108323956900</v>
      </c>
      <c r="B3977" s="166">
        <v>46182</v>
      </c>
      <c r="C3977" s="167" t="s">
        <v>3524</v>
      </c>
      <c r="D3977" s="167" t="s">
        <v>3525</v>
      </c>
      <c r="E3977" s="167" t="s">
        <v>3526</v>
      </c>
      <c r="F3977" s="167" t="s">
        <v>3501</v>
      </c>
      <c r="G3977" s="167" t="s">
        <v>3502</v>
      </c>
      <c r="H3977" s="168">
        <v>46183</v>
      </c>
      <c r="I3977" s="167"/>
      <c r="J3977" s="169">
        <v>26122</v>
      </c>
      <c r="K3977" s="167" t="s">
        <v>55</v>
      </c>
      <c r="L3977" s="169">
        <v>9</v>
      </c>
      <c r="M3977" s="167" t="s">
        <v>3513</v>
      </c>
      <c r="N3977" s="169">
        <v>8.4</v>
      </c>
      <c r="O3977" s="167" t="s">
        <v>3505</v>
      </c>
      <c r="P3977" s="167"/>
      <c r="Q3977" s="167" t="s">
        <v>3514</v>
      </c>
      <c r="R3977" s="167" t="s">
        <v>3528</v>
      </c>
      <c r="S3977" s="169">
        <v>14</v>
      </c>
      <c r="T3977" s="167" t="s">
        <v>3535</v>
      </c>
      <c r="U3977" s="169" t="s">
        <v>3536</v>
      </c>
      <c r="V3977" s="167" t="s">
        <v>8252</v>
      </c>
      <c r="W3977" s="167" t="s">
        <v>4940</v>
      </c>
      <c r="X3977" s="170" t="s">
        <v>3533</v>
      </c>
      <c r="Y3977" s="171" t="s">
        <v>3313</v>
      </c>
      <c r="Z3977" s="167" t="s">
        <v>1250</v>
      </c>
      <c r="AA3977" s="176">
        <v>10000</v>
      </c>
      <c r="AB3977" s="167" t="s">
        <v>11254</v>
      </c>
      <c r="AC3977" s="176">
        <v>10000</v>
      </c>
      <c r="AD3977" s="167" t="s">
        <v>11254</v>
      </c>
      <c r="AE3977" s="176">
        <v>873</v>
      </c>
    </row>
    <row r="3978" spans="1:31">
      <c r="A3978" s="178">
        <v>108323956900</v>
      </c>
      <c r="B3978" s="166">
        <v>46182</v>
      </c>
      <c r="C3978" s="167" t="s">
        <v>3524</v>
      </c>
      <c r="D3978" s="167" t="s">
        <v>3525</v>
      </c>
      <c r="E3978" s="167" t="s">
        <v>3526</v>
      </c>
      <c r="F3978" s="167" t="s">
        <v>3501</v>
      </c>
      <c r="G3978" s="167" t="s">
        <v>3502</v>
      </c>
      <c r="H3978" s="168">
        <v>46183</v>
      </c>
      <c r="I3978" s="167"/>
      <c r="J3978" s="169">
        <v>26122</v>
      </c>
      <c r="K3978" s="167" t="s">
        <v>55</v>
      </c>
      <c r="L3978" s="169">
        <v>9</v>
      </c>
      <c r="M3978" s="167" t="s">
        <v>3513</v>
      </c>
      <c r="N3978" s="169">
        <v>8.4</v>
      </c>
      <c r="O3978" s="167" t="s">
        <v>3505</v>
      </c>
      <c r="P3978" s="167"/>
      <c r="Q3978" s="167" t="s">
        <v>3514</v>
      </c>
      <c r="R3978" s="167" t="s">
        <v>3528</v>
      </c>
      <c r="S3978" s="169">
        <v>13</v>
      </c>
      <c r="T3978" s="167" t="s">
        <v>3535</v>
      </c>
      <c r="U3978" s="169" t="s">
        <v>3536</v>
      </c>
      <c r="V3978" s="167" t="s">
        <v>8252</v>
      </c>
      <c r="W3978" s="167" t="s">
        <v>4940</v>
      </c>
      <c r="X3978" s="170" t="s">
        <v>3533</v>
      </c>
      <c r="Y3978" s="171" t="s">
        <v>3313</v>
      </c>
      <c r="Z3978" s="167" t="s">
        <v>1250</v>
      </c>
      <c r="AA3978" s="176">
        <v>15000</v>
      </c>
      <c r="AB3978" s="167" t="s">
        <v>11254</v>
      </c>
      <c r="AC3978" s="176">
        <v>15000</v>
      </c>
      <c r="AD3978" s="167" t="s">
        <v>11254</v>
      </c>
      <c r="AE3978" s="176">
        <v>1309.5</v>
      </c>
    </row>
    <row r="3979" spans="1:31">
      <c r="A3979" s="178">
        <v>108323956900</v>
      </c>
      <c r="B3979" s="166">
        <v>46182</v>
      </c>
      <c r="C3979" s="167" t="s">
        <v>3524</v>
      </c>
      <c r="D3979" s="167" t="s">
        <v>3525</v>
      </c>
      <c r="E3979" s="167" t="s">
        <v>3526</v>
      </c>
      <c r="F3979" s="167" t="s">
        <v>3501</v>
      </c>
      <c r="G3979" s="167" t="s">
        <v>3502</v>
      </c>
      <c r="H3979" s="168">
        <v>46183</v>
      </c>
      <c r="I3979" s="167"/>
      <c r="J3979" s="169">
        <v>26122</v>
      </c>
      <c r="K3979" s="167" t="s">
        <v>55</v>
      </c>
      <c r="L3979" s="169">
        <v>9</v>
      </c>
      <c r="M3979" s="167" t="s">
        <v>3513</v>
      </c>
      <c r="N3979" s="169">
        <v>8.4</v>
      </c>
      <c r="O3979" s="167" t="s">
        <v>3505</v>
      </c>
      <c r="P3979" s="167"/>
      <c r="Q3979" s="167" t="s">
        <v>3514</v>
      </c>
      <c r="R3979" s="167" t="s">
        <v>3528</v>
      </c>
      <c r="S3979" s="169">
        <v>12</v>
      </c>
      <c r="T3979" s="167" t="s">
        <v>3560</v>
      </c>
      <c r="U3979" s="169" t="s">
        <v>3561</v>
      </c>
      <c r="V3979" s="167" t="s">
        <v>8253</v>
      </c>
      <c r="W3979" s="167" t="s">
        <v>8188</v>
      </c>
      <c r="X3979" s="170" t="s">
        <v>3533</v>
      </c>
      <c r="Y3979" s="171" t="s">
        <v>3313</v>
      </c>
      <c r="Z3979" s="167" t="s">
        <v>1250</v>
      </c>
      <c r="AA3979" s="176">
        <v>40000</v>
      </c>
      <c r="AB3979" s="167" t="s">
        <v>11254</v>
      </c>
      <c r="AC3979" s="176">
        <v>40000</v>
      </c>
      <c r="AD3979" s="167" t="s">
        <v>11254</v>
      </c>
      <c r="AE3979" s="176">
        <v>492</v>
      </c>
    </row>
    <row r="3980" spans="1:31">
      <c r="A3980" s="178">
        <v>108323956900</v>
      </c>
      <c r="B3980" s="166">
        <v>46182</v>
      </c>
      <c r="C3980" s="167" t="s">
        <v>3524</v>
      </c>
      <c r="D3980" s="167" t="s">
        <v>3525</v>
      </c>
      <c r="E3980" s="167" t="s">
        <v>3526</v>
      </c>
      <c r="F3980" s="167" t="s">
        <v>3501</v>
      </c>
      <c r="G3980" s="167" t="s">
        <v>3502</v>
      </c>
      <c r="H3980" s="168">
        <v>46183</v>
      </c>
      <c r="I3980" s="167"/>
      <c r="J3980" s="169">
        <v>26122</v>
      </c>
      <c r="K3980" s="167" t="s">
        <v>55</v>
      </c>
      <c r="L3980" s="169">
        <v>9</v>
      </c>
      <c r="M3980" s="167" t="s">
        <v>3513</v>
      </c>
      <c r="N3980" s="169">
        <v>8.4</v>
      </c>
      <c r="O3980" s="167" t="s">
        <v>3505</v>
      </c>
      <c r="P3980" s="167"/>
      <c r="Q3980" s="167" t="s">
        <v>3514</v>
      </c>
      <c r="R3980" s="167" t="s">
        <v>3528</v>
      </c>
      <c r="S3980" s="169">
        <v>11</v>
      </c>
      <c r="T3980" s="167" t="s">
        <v>3540</v>
      </c>
      <c r="U3980" s="169" t="s">
        <v>3541</v>
      </c>
      <c r="V3980" s="167" t="s">
        <v>8254</v>
      </c>
      <c r="W3980" s="167" t="s">
        <v>4510</v>
      </c>
      <c r="X3980" s="170" t="s">
        <v>160</v>
      </c>
      <c r="Y3980" s="171" t="s">
        <v>3313</v>
      </c>
      <c r="Z3980" s="167" t="s">
        <v>1250</v>
      </c>
      <c r="AA3980" s="176">
        <v>6000</v>
      </c>
      <c r="AB3980" s="167" t="s">
        <v>11254</v>
      </c>
      <c r="AC3980" s="176">
        <v>6000</v>
      </c>
      <c r="AD3980" s="167" t="s">
        <v>11254</v>
      </c>
      <c r="AE3980" s="176">
        <v>942</v>
      </c>
    </row>
    <row r="3981" spans="1:31">
      <c r="A3981" s="178">
        <v>108323956900</v>
      </c>
      <c r="B3981" s="166">
        <v>46182</v>
      </c>
      <c r="C3981" s="167" t="s">
        <v>3524</v>
      </c>
      <c r="D3981" s="167" t="s">
        <v>3525</v>
      </c>
      <c r="E3981" s="167" t="s">
        <v>3526</v>
      </c>
      <c r="F3981" s="167" t="s">
        <v>3501</v>
      </c>
      <c r="G3981" s="167" t="s">
        <v>3502</v>
      </c>
      <c r="H3981" s="168">
        <v>46183</v>
      </c>
      <c r="I3981" s="167"/>
      <c r="J3981" s="169">
        <v>26122</v>
      </c>
      <c r="K3981" s="167" t="s">
        <v>55</v>
      </c>
      <c r="L3981" s="169">
        <v>9</v>
      </c>
      <c r="M3981" s="167" t="s">
        <v>3513</v>
      </c>
      <c r="N3981" s="169">
        <v>8.4</v>
      </c>
      <c r="O3981" s="167" t="s">
        <v>3505</v>
      </c>
      <c r="P3981" s="167"/>
      <c r="Q3981" s="167" t="s">
        <v>3514</v>
      </c>
      <c r="R3981" s="167" t="s">
        <v>3528</v>
      </c>
      <c r="S3981" s="169">
        <v>10</v>
      </c>
      <c r="T3981" s="167" t="s">
        <v>3540</v>
      </c>
      <c r="U3981" s="169" t="s">
        <v>3541</v>
      </c>
      <c r="V3981" s="167" t="s">
        <v>8255</v>
      </c>
      <c r="W3981" s="167" t="s">
        <v>8256</v>
      </c>
      <c r="X3981" s="170" t="s">
        <v>160</v>
      </c>
      <c r="Y3981" s="171" t="s">
        <v>3313</v>
      </c>
      <c r="Z3981" s="167" t="s">
        <v>1250</v>
      </c>
      <c r="AA3981" s="176">
        <v>12000</v>
      </c>
      <c r="AB3981" s="167" t="s">
        <v>11254</v>
      </c>
      <c r="AC3981" s="176">
        <v>12000</v>
      </c>
      <c r="AD3981" s="167" t="s">
        <v>11254</v>
      </c>
      <c r="AE3981" s="176">
        <v>105</v>
      </c>
    </row>
    <row r="3982" spans="1:31">
      <c r="A3982" s="178">
        <v>108323956900</v>
      </c>
      <c r="B3982" s="166">
        <v>46182</v>
      </c>
      <c r="C3982" s="167" t="s">
        <v>3524</v>
      </c>
      <c r="D3982" s="167" t="s">
        <v>3525</v>
      </c>
      <c r="E3982" s="167" t="s">
        <v>3526</v>
      </c>
      <c r="F3982" s="167" t="s">
        <v>3501</v>
      </c>
      <c r="G3982" s="167" t="s">
        <v>3502</v>
      </c>
      <c r="H3982" s="168">
        <v>46183</v>
      </c>
      <c r="I3982" s="167"/>
      <c r="J3982" s="169">
        <v>26122</v>
      </c>
      <c r="K3982" s="167" t="s">
        <v>55</v>
      </c>
      <c r="L3982" s="169">
        <v>9</v>
      </c>
      <c r="M3982" s="167" t="s">
        <v>3513</v>
      </c>
      <c r="N3982" s="169">
        <v>8.4</v>
      </c>
      <c r="O3982" s="167" t="s">
        <v>3505</v>
      </c>
      <c r="P3982" s="167"/>
      <c r="Q3982" s="167" t="s">
        <v>3514</v>
      </c>
      <c r="R3982" s="167" t="s">
        <v>3528</v>
      </c>
      <c r="S3982" s="169">
        <v>9</v>
      </c>
      <c r="T3982" s="167" t="s">
        <v>3535</v>
      </c>
      <c r="U3982" s="169" t="s">
        <v>3536</v>
      </c>
      <c r="V3982" s="167" t="s">
        <v>8257</v>
      </c>
      <c r="W3982" s="167" t="s">
        <v>4952</v>
      </c>
      <c r="X3982" s="170" t="s">
        <v>3533</v>
      </c>
      <c r="Y3982" s="171" t="s">
        <v>3313</v>
      </c>
      <c r="Z3982" s="167" t="s">
        <v>1250</v>
      </c>
      <c r="AA3982" s="176">
        <v>10000</v>
      </c>
      <c r="AB3982" s="167" t="s">
        <v>11254</v>
      </c>
      <c r="AC3982" s="176">
        <v>10000</v>
      </c>
      <c r="AD3982" s="167" t="s">
        <v>11254</v>
      </c>
      <c r="AE3982" s="176">
        <v>190</v>
      </c>
    </row>
    <row r="3983" spans="1:31">
      <c r="A3983" s="178">
        <v>108323956900</v>
      </c>
      <c r="B3983" s="166">
        <v>46182</v>
      </c>
      <c r="C3983" s="167" t="s">
        <v>3524</v>
      </c>
      <c r="D3983" s="167" t="s">
        <v>3525</v>
      </c>
      <c r="E3983" s="167" t="s">
        <v>3526</v>
      </c>
      <c r="F3983" s="167" t="s">
        <v>3501</v>
      </c>
      <c r="G3983" s="167" t="s">
        <v>3502</v>
      </c>
      <c r="H3983" s="168">
        <v>46183</v>
      </c>
      <c r="I3983" s="167"/>
      <c r="J3983" s="169">
        <v>26122</v>
      </c>
      <c r="K3983" s="167" t="s">
        <v>55</v>
      </c>
      <c r="L3983" s="169">
        <v>9</v>
      </c>
      <c r="M3983" s="167" t="s">
        <v>3513</v>
      </c>
      <c r="N3983" s="169">
        <v>8.4</v>
      </c>
      <c r="O3983" s="167" t="s">
        <v>3505</v>
      </c>
      <c r="P3983" s="167"/>
      <c r="Q3983" s="167" t="s">
        <v>3514</v>
      </c>
      <c r="R3983" s="167" t="s">
        <v>3528</v>
      </c>
      <c r="S3983" s="169">
        <v>8</v>
      </c>
      <c r="T3983" s="167" t="s">
        <v>3535</v>
      </c>
      <c r="U3983" s="169" t="s">
        <v>3536</v>
      </c>
      <c r="V3983" s="167" t="s">
        <v>8257</v>
      </c>
      <c r="W3983" s="167" t="s">
        <v>4952</v>
      </c>
      <c r="X3983" s="170" t="s">
        <v>3533</v>
      </c>
      <c r="Y3983" s="171" t="s">
        <v>3313</v>
      </c>
      <c r="Z3983" s="167" t="s">
        <v>1250</v>
      </c>
      <c r="AA3983" s="176">
        <v>10000</v>
      </c>
      <c r="AB3983" s="167" t="s">
        <v>11254</v>
      </c>
      <c r="AC3983" s="176">
        <v>10000</v>
      </c>
      <c r="AD3983" s="167" t="s">
        <v>11254</v>
      </c>
      <c r="AE3983" s="176">
        <v>190</v>
      </c>
    </row>
    <row r="3984" spans="1:31">
      <c r="A3984" s="178">
        <v>108323956900</v>
      </c>
      <c r="B3984" s="166">
        <v>46182</v>
      </c>
      <c r="C3984" s="167" t="s">
        <v>3524</v>
      </c>
      <c r="D3984" s="167" t="s">
        <v>3525</v>
      </c>
      <c r="E3984" s="167" t="s">
        <v>3526</v>
      </c>
      <c r="F3984" s="167" t="s">
        <v>3501</v>
      </c>
      <c r="G3984" s="167" t="s">
        <v>3502</v>
      </c>
      <c r="H3984" s="168">
        <v>46183</v>
      </c>
      <c r="I3984" s="167"/>
      <c r="J3984" s="169">
        <v>26122</v>
      </c>
      <c r="K3984" s="167" t="s">
        <v>55</v>
      </c>
      <c r="L3984" s="169">
        <v>9</v>
      </c>
      <c r="M3984" s="167" t="s">
        <v>3513</v>
      </c>
      <c r="N3984" s="169">
        <v>8.4</v>
      </c>
      <c r="O3984" s="167" t="s">
        <v>3505</v>
      </c>
      <c r="P3984" s="167"/>
      <c r="Q3984" s="167" t="s">
        <v>3514</v>
      </c>
      <c r="R3984" s="167" t="s">
        <v>3528</v>
      </c>
      <c r="S3984" s="169">
        <v>7</v>
      </c>
      <c r="T3984" s="167" t="s">
        <v>3535</v>
      </c>
      <c r="U3984" s="169" t="s">
        <v>3536</v>
      </c>
      <c r="V3984" s="167" t="s">
        <v>8258</v>
      </c>
      <c r="W3984" s="167" t="s">
        <v>3582</v>
      </c>
      <c r="X3984" s="170" t="s">
        <v>157</v>
      </c>
      <c r="Y3984" s="171" t="s">
        <v>3313</v>
      </c>
      <c r="Z3984" s="167" t="s">
        <v>1250</v>
      </c>
      <c r="AA3984" s="176">
        <v>10000</v>
      </c>
      <c r="AB3984" s="167" t="s">
        <v>11254</v>
      </c>
      <c r="AC3984" s="176">
        <v>10000</v>
      </c>
      <c r="AD3984" s="167" t="s">
        <v>11254</v>
      </c>
      <c r="AE3984" s="176">
        <v>180</v>
      </c>
    </row>
    <row r="3985" spans="1:31">
      <c r="A3985" s="178">
        <v>108323956900</v>
      </c>
      <c r="B3985" s="166">
        <v>46182</v>
      </c>
      <c r="C3985" s="167" t="s">
        <v>3524</v>
      </c>
      <c r="D3985" s="167" t="s">
        <v>3525</v>
      </c>
      <c r="E3985" s="167" t="s">
        <v>3526</v>
      </c>
      <c r="F3985" s="167" t="s">
        <v>3501</v>
      </c>
      <c r="G3985" s="167" t="s">
        <v>3502</v>
      </c>
      <c r="H3985" s="168">
        <v>46183</v>
      </c>
      <c r="I3985" s="167"/>
      <c r="J3985" s="169">
        <v>26122</v>
      </c>
      <c r="K3985" s="167" t="s">
        <v>55</v>
      </c>
      <c r="L3985" s="169">
        <v>9</v>
      </c>
      <c r="M3985" s="167" t="s">
        <v>3513</v>
      </c>
      <c r="N3985" s="169">
        <v>8.4</v>
      </c>
      <c r="O3985" s="167" t="s">
        <v>3505</v>
      </c>
      <c r="P3985" s="167"/>
      <c r="Q3985" s="167" t="s">
        <v>3514</v>
      </c>
      <c r="R3985" s="167" t="s">
        <v>3528</v>
      </c>
      <c r="S3985" s="169">
        <v>6</v>
      </c>
      <c r="T3985" s="167" t="s">
        <v>3535</v>
      </c>
      <c r="U3985" s="169" t="s">
        <v>3536</v>
      </c>
      <c r="V3985" s="167" t="s">
        <v>8259</v>
      </c>
      <c r="W3985" s="167" t="s">
        <v>5072</v>
      </c>
      <c r="X3985" s="170" t="s">
        <v>3533</v>
      </c>
      <c r="Y3985" s="171" t="s">
        <v>3313</v>
      </c>
      <c r="Z3985" s="167" t="s">
        <v>1250</v>
      </c>
      <c r="AA3985" s="176">
        <v>5000</v>
      </c>
      <c r="AB3985" s="167" t="s">
        <v>11254</v>
      </c>
      <c r="AC3985" s="176">
        <v>5000</v>
      </c>
      <c r="AD3985" s="167" t="s">
        <v>11254</v>
      </c>
      <c r="AE3985" s="176">
        <v>198.5</v>
      </c>
    </row>
    <row r="3986" spans="1:31">
      <c r="A3986" s="178">
        <v>108323956900</v>
      </c>
      <c r="B3986" s="166">
        <v>46182</v>
      </c>
      <c r="C3986" s="167" t="s">
        <v>3524</v>
      </c>
      <c r="D3986" s="167" t="s">
        <v>3525</v>
      </c>
      <c r="E3986" s="167" t="s">
        <v>3526</v>
      </c>
      <c r="F3986" s="167" t="s">
        <v>3501</v>
      </c>
      <c r="G3986" s="167" t="s">
        <v>3502</v>
      </c>
      <c r="H3986" s="168">
        <v>46183</v>
      </c>
      <c r="I3986" s="167"/>
      <c r="J3986" s="169">
        <v>26122</v>
      </c>
      <c r="K3986" s="167" t="s">
        <v>55</v>
      </c>
      <c r="L3986" s="169">
        <v>9</v>
      </c>
      <c r="M3986" s="167" t="s">
        <v>3513</v>
      </c>
      <c r="N3986" s="169">
        <v>8.4</v>
      </c>
      <c r="O3986" s="167" t="s">
        <v>3505</v>
      </c>
      <c r="P3986" s="167"/>
      <c r="Q3986" s="167" t="s">
        <v>3514</v>
      </c>
      <c r="R3986" s="167" t="s">
        <v>3528</v>
      </c>
      <c r="S3986" s="169">
        <v>5</v>
      </c>
      <c r="T3986" s="167" t="s">
        <v>3535</v>
      </c>
      <c r="U3986" s="169" t="s">
        <v>3536</v>
      </c>
      <c r="V3986" s="167" t="s">
        <v>8259</v>
      </c>
      <c r="W3986" s="167" t="s">
        <v>5072</v>
      </c>
      <c r="X3986" s="170" t="s">
        <v>3533</v>
      </c>
      <c r="Y3986" s="171" t="s">
        <v>3313</v>
      </c>
      <c r="Z3986" s="167" t="s">
        <v>1250</v>
      </c>
      <c r="AA3986" s="176">
        <v>10000</v>
      </c>
      <c r="AB3986" s="167" t="s">
        <v>11254</v>
      </c>
      <c r="AC3986" s="176">
        <v>10000</v>
      </c>
      <c r="AD3986" s="167" t="s">
        <v>11254</v>
      </c>
      <c r="AE3986" s="176">
        <v>397</v>
      </c>
    </row>
    <row r="3987" spans="1:31">
      <c r="A3987" s="178">
        <v>108323956900</v>
      </c>
      <c r="B3987" s="166">
        <v>46182</v>
      </c>
      <c r="C3987" s="167" t="s">
        <v>3524</v>
      </c>
      <c r="D3987" s="167" t="s">
        <v>3525</v>
      </c>
      <c r="E3987" s="167" t="s">
        <v>3526</v>
      </c>
      <c r="F3987" s="167" t="s">
        <v>3501</v>
      </c>
      <c r="G3987" s="167" t="s">
        <v>3502</v>
      </c>
      <c r="H3987" s="168">
        <v>46183</v>
      </c>
      <c r="I3987" s="167"/>
      <c r="J3987" s="169">
        <v>26122</v>
      </c>
      <c r="K3987" s="167" t="s">
        <v>55</v>
      </c>
      <c r="L3987" s="169">
        <v>9</v>
      </c>
      <c r="M3987" s="167" t="s">
        <v>3513</v>
      </c>
      <c r="N3987" s="169">
        <v>8.4</v>
      </c>
      <c r="O3987" s="167" t="s">
        <v>3505</v>
      </c>
      <c r="P3987" s="167"/>
      <c r="Q3987" s="167" t="s">
        <v>3514</v>
      </c>
      <c r="R3987" s="167" t="s">
        <v>3528</v>
      </c>
      <c r="S3987" s="169">
        <v>4</v>
      </c>
      <c r="T3987" s="167" t="s">
        <v>3535</v>
      </c>
      <c r="U3987" s="169" t="s">
        <v>3536</v>
      </c>
      <c r="V3987" s="167" t="s">
        <v>8259</v>
      </c>
      <c r="W3987" s="167" t="s">
        <v>5072</v>
      </c>
      <c r="X3987" s="170" t="s">
        <v>3533</v>
      </c>
      <c r="Y3987" s="171" t="s">
        <v>3313</v>
      </c>
      <c r="Z3987" s="167" t="s">
        <v>1250</v>
      </c>
      <c r="AA3987" s="176">
        <v>15000</v>
      </c>
      <c r="AB3987" s="167" t="s">
        <v>11254</v>
      </c>
      <c r="AC3987" s="176">
        <v>15000</v>
      </c>
      <c r="AD3987" s="167" t="s">
        <v>11254</v>
      </c>
      <c r="AE3987" s="176">
        <v>595.5</v>
      </c>
    </row>
    <row r="3988" spans="1:31">
      <c r="A3988" s="178">
        <v>108323956900</v>
      </c>
      <c r="B3988" s="166">
        <v>46182</v>
      </c>
      <c r="C3988" s="167" t="s">
        <v>3524</v>
      </c>
      <c r="D3988" s="167" t="s">
        <v>3525</v>
      </c>
      <c r="E3988" s="167" t="s">
        <v>3526</v>
      </c>
      <c r="F3988" s="167" t="s">
        <v>3501</v>
      </c>
      <c r="G3988" s="167" t="s">
        <v>3502</v>
      </c>
      <c r="H3988" s="168">
        <v>46183</v>
      </c>
      <c r="I3988" s="167"/>
      <c r="J3988" s="169">
        <v>26122</v>
      </c>
      <c r="K3988" s="167" t="s">
        <v>55</v>
      </c>
      <c r="L3988" s="169">
        <v>9</v>
      </c>
      <c r="M3988" s="167" t="s">
        <v>3513</v>
      </c>
      <c r="N3988" s="169">
        <v>8.4</v>
      </c>
      <c r="O3988" s="167" t="s">
        <v>3505</v>
      </c>
      <c r="P3988" s="167"/>
      <c r="Q3988" s="167" t="s">
        <v>3514</v>
      </c>
      <c r="R3988" s="167" t="s">
        <v>3528</v>
      </c>
      <c r="S3988" s="169">
        <v>3</v>
      </c>
      <c r="T3988" s="167" t="s">
        <v>3540</v>
      </c>
      <c r="U3988" s="169" t="s">
        <v>3541</v>
      </c>
      <c r="V3988" s="167" t="s">
        <v>8254</v>
      </c>
      <c r="W3988" s="167" t="s">
        <v>4510</v>
      </c>
      <c r="X3988" s="170" t="s">
        <v>160</v>
      </c>
      <c r="Y3988" s="171" t="s">
        <v>3313</v>
      </c>
      <c r="Z3988" s="167" t="s">
        <v>1250</v>
      </c>
      <c r="AA3988" s="176">
        <v>3000</v>
      </c>
      <c r="AB3988" s="167" t="s">
        <v>11254</v>
      </c>
      <c r="AC3988" s="176">
        <v>3000</v>
      </c>
      <c r="AD3988" s="167" t="s">
        <v>11254</v>
      </c>
      <c r="AE3988" s="176">
        <v>471</v>
      </c>
    </row>
    <row r="3989" spans="1:31">
      <c r="A3989" s="178">
        <v>108323956900</v>
      </c>
      <c r="B3989" s="166">
        <v>46182</v>
      </c>
      <c r="C3989" s="167" t="s">
        <v>3524</v>
      </c>
      <c r="D3989" s="167" t="s">
        <v>3525</v>
      </c>
      <c r="E3989" s="167" t="s">
        <v>3526</v>
      </c>
      <c r="F3989" s="167" t="s">
        <v>3501</v>
      </c>
      <c r="G3989" s="167" t="s">
        <v>3502</v>
      </c>
      <c r="H3989" s="168">
        <v>46183</v>
      </c>
      <c r="I3989" s="167"/>
      <c r="J3989" s="169">
        <v>26122</v>
      </c>
      <c r="K3989" s="167" t="s">
        <v>55</v>
      </c>
      <c r="L3989" s="169">
        <v>9</v>
      </c>
      <c r="M3989" s="167" t="s">
        <v>3513</v>
      </c>
      <c r="N3989" s="169">
        <v>8.4</v>
      </c>
      <c r="O3989" s="167" t="s">
        <v>3505</v>
      </c>
      <c r="P3989" s="167"/>
      <c r="Q3989" s="167" t="s">
        <v>3514</v>
      </c>
      <c r="R3989" s="167" t="s">
        <v>3528</v>
      </c>
      <c r="S3989" s="169">
        <v>2</v>
      </c>
      <c r="T3989" s="167" t="s">
        <v>3560</v>
      </c>
      <c r="U3989" s="169" t="s">
        <v>3561</v>
      </c>
      <c r="V3989" s="167" t="s">
        <v>8205</v>
      </c>
      <c r="W3989" s="167" t="s">
        <v>7526</v>
      </c>
      <c r="X3989" s="170" t="s">
        <v>159</v>
      </c>
      <c r="Y3989" s="171" t="s">
        <v>3313</v>
      </c>
      <c r="Z3989" s="167" t="s">
        <v>1250</v>
      </c>
      <c r="AA3989" s="176">
        <v>1600</v>
      </c>
      <c r="AB3989" s="167" t="s">
        <v>11254</v>
      </c>
      <c r="AC3989" s="176">
        <v>1600</v>
      </c>
      <c r="AD3989" s="167" t="s">
        <v>11254</v>
      </c>
      <c r="AE3989" s="176">
        <v>4105.6000000000004</v>
      </c>
    </row>
    <row r="3990" spans="1:31">
      <c r="A3990" s="178">
        <v>108323956900</v>
      </c>
      <c r="B3990" s="166">
        <v>46182</v>
      </c>
      <c r="C3990" s="167" t="s">
        <v>3524</v>
      </c>
      <c r="D3990" s="167" t="s">
        <v>3525</v>
      </c>
      <c r="E3990" s="167" t="s">
        <v>3526</v>
      </c>
      <c r="F3990" s="167" t="s">
        <v>3501</v>
      </c>
      <c r="G3990" s="167" t="s">
        <v>3502</v>
      </c>
      <c r="H3990" s="168">
        <v>46183</v>
      </c>
      <c r="I3990" s="167"/>
      <c r="J3990" s="169">
        <v>26122</v>
      </c>
      <c r="K3990" s="167" t="s">
        <v>55</v>
      </c>
      <c r="L3990" s="169">
        <v>9</v>
      </c>
      <c r="M3990" s="167" t="s">
        <v>3513</v>
      </c>
      <c r="N3990" s="169">
        <v>8.4</v>
      </c>
      <c r="O3990" s="167" t="s">
        <v>3505</v>
      </c>
      <c r="P3990" s="167"/>
      <c r="Q3990" s="167" t="s">
        <v>3514</v>
      </c>
      <c r="R3990" s="167" t="s">
        <v>3528</v>
      </c>
      <c r="S3990" s="169">
        <v>1</v>
      </c>
      <c r="T3990" s="167" t="s">
        <v>3545</v>
      </c>
      <c r="U3990" s="169" t="s">
        <v>3546</v>
      </c>
      <c r="V3990" s="167" t="s">
        <v>8260</v>
      </c>
      <c r="W3990" s="167" t="s">
        <v>7211</v>
      </c>
      <c r="X3990" s="170" t="s">
        <v>157</v>
      </c>
      <c r="Y3990" s="171" t="s">
        <v>3313</v>
      </c>
      <c r="Z3990" s="167" t="s">
        <v>1250</v>
      </c>
      <c r="AA3990" s="176">
        <v>4000</v>
      </c>
      <c r="AB3990" s="167" t="s">
        <v>11254</v>
      </c>
      <c r="AC3990" s="176">
        <v>4000</v>
      </c>
      <c r="AD3990" s="167" t="s">
        <v>11254</v>
      </c>
      <c r="AE3990" s="176">
        <v>460</v>
      </c>
    </row>
    <row r="3991" spans="1:31">
      <c r="A3991" s="178">
        <v>108324167010</v>
      </c>
      <c r="B3991" s="166">
        <v>46182</v>
      </c>
      <c r="C3991" s="167" t="s">
        <v>3524</v>
      </c>
      <c r="D3991" s="167" t="s">
        <v>3525</v>
      </c>
      <c r="E3991" s="167" t="s">
        <v>3526</v>
      </c>
      <c r="F3991" s="167" t="s">
        <v>3501</v>
      </c>
      <c r="G3991" s="167" t="s">
        <v>3502</v>
      </c>
      <c r="H3991" s="168">
        <v>46183</v>
      </c>
      <c r="I3991" s="167"/>
      <c r="J3991" s="169">
        <v>26122</v>
      </c>
      <c r="K3991" s="167" t="s">
        <v>55</v>
      </c>
      <c r="L3991" s="169">
        <v>1</v>
      </c>
      <c r="M3991" s="167" t="s">
        <v>3513</v>
      </c>
      <c r="N3991" s="169">
        <v>3.1</v>
      </c>
      <c r="O3991" s="167" t="s">
        <v>3505</v>
      </c>
      <c r="P3991" s="167"/>
      <c r="Q3991" s="167" t="s">
        <v>3514</v>
      </c>
      <c r="R3991" s="167" t="s">
        <v>3528</v>
      </c>
      <c r="S3991" s="169">
        <v>1</v>
      </c>
      <c r="T3991" s="167" t="s">
        <v>3587</v>
      </c>
      <c r="U3991" s="169" t="s">
        <v>3588</v>
      </c>
      <c r="V3991" s="167" t="s">
        <v>8261</v>
      </c>
      <c r="W3991" s="167" t="s">
        <v>8262</v>
      </c>
      <c r="X3991" s="170" t="s">
        <v>160</v>
      </c>
      <c r="Y3991" s="171" t="s">
        <v>3314</v>
      </c>
      <c r="Z3991" s="167" t="s">
        <v>1252</v>
      </c>
      <c r="AA3991" s="176">
        <v>192</v>
      </c>
      <c r="AB3991" s="167" t="s">
        <v>11254</v>
      </c>
      <c r="AC3991" s="176">
        <v>192</v>
      </c>
      <c r="AD3991" s="167" t="s">
        <v>11254</v>
      </c>
      <c r="AE3991" s="176">
        <v>269.76</v>
      </c>
    </row>
    <row r="3992" spans="1:31">
      <c r="A3992" s="178">
        <v>108324273260</v>
      </c>
      <c r="B3992" s="166">
        <v>46182</v>
      </c>
      <c r="C3992" s="167" t="s">
        <v>3524</v>
      </c>
      <c r="D3992" s="167" t="s">
        <v>3525</v>
      </c>
      <c r="E3992" s="167" t="s">
        <v>3526</v>
      </c>
      <c r="F3992" s="167" t="s">
        <v>3602</v>
      </c>
      <c r="G3992" s="167" t="s">
        <v>3603</v>
      </c>
      <c r="H3992" s="168">
        <v>46183</v>
      </c>
      <c r="I3992" s="167"/>
      <c r="J3992" s="169">
        <v>26122</v>
      </c>
      <c r="K3992" s="167" t="s">
        <v>55</v>
      </c>
      <c r="L3992" s="169">
        <v>1</v>
      </c>
      <c r="M3992" s="167" t="s">
        <v>3604</v>
      </c>
      <c r="N3992" s="169">
        <v>471</v>
      </c>
      <c r="O3992" s="167" t="s">
        <v>3505</v>
      </c>
      <c r="P3992" s="167"/>
      <c r="Q3992" s="167" t="s">
        <v>3527</v>
      </c>
      <c r="R3992" s="167" t="s">
        <v>3528</v>
      </c>
      <c r="S3992" s="169">
        <v>5</v>
      </c>
      <c r="T3992" s="167" t="s">
        <v>3703</v>
      </c>
      <c r="U3992" s="169" t="s">
        <v>3704</v>
      </c>
      <c r="V3992" s="167" t="s">
        <v>4178</v>
      </c>
      <c r="W3992" s="167" t="s">
        <v>4179</v>
      </c>
      <c r="X3992" s="170" t="s">
        <v>160</v>
      </c>
      <c r="Y3992" s="171" t="s">
        <v>8263</v>
      </c>
      <c r="Z3992" s="167" t="s">
        <v>1257</v>
      </c>
      <c r="AA3992" s="176">
        <v>1800</v>
      </c>
      <c r="AB3992" s="167" t="s">
        <v>11254</v>
      </c>
      <c r="AC3992" s="176">
        <v>1800</v>
      </c>
      <c r="AD3992" s="167" t="s">
        <v>11254</v>
      </c>
      <c r="AE3992" s="176">
        <v>20556</v>
      </c>
    </row>
    <row r="3993" spans="1:31">
      <c r="A3993" s="178">
        <v>108324273260</v>
      </c>
      <c r="B3993" s="166">
        <v>46182</v>
      </c>
      <c r="C3993" s="167" t="s">
        <v>3524</v>
      </c>
      <c r="D3993" s="167" t="s">
        <v>3525</v>
      </c>
      <c r="E3993" s="167" t="s">
        <v>3526</v>
      </c>
      <c r="F3993" s="167" t="s">
        <v>3602</v>
      </c>
      <c r="G3993" s="167" t="s">
        <v>3603</v>
      </c>
      <c r="H3993" s="168">
        <v>46183</v>
      </c>
      <c r="I3993" s="167"/>
      <c r="J3993" s="169">
        <v>26122</v>
      </c>
      <c r="K3993" s="167" t="s">
        <v>55</v>
      </c>
      <c r="L3993" s="169">
        <v>1</v>
      </c>
      <c r="M3993" s="167" t="s">
        <v>3604</v>
      </c>
      <c r="N3993" s="169">
        <v>471</v>
      </c>
      <c r="O3993" s="167" t="s">
        <v>3505</v>
      </c>
      <c r="P3993" s="167"/>
      <c r="Q3993" s="167" t="s">
        <v>3527</v>
      </c>
      <c r="R3993" s="167" t="s">
        <v>3528</v>
      </c>
      <c r="S3993" s="169">
        <v>4</v>
      </c>
      <c r="T3993" s="167" t="s">
        <v>3703</v>
      </c>
      <c r="U3993" s="169" t="s">
        <v>3704</v>
      </c>
      <c r="V3993" s="167" t="s">
        <v>8264</v>
      </c>
      <c r="W3993" s="167" t="s">
        <v>8265</v>
      </c>
      <c r="X3993" s="170" t="s">
        <v>160</v>
      </c>
      <c r="Y3993" s="171" t="s">
        <v>8263</v>
      </c>
      <c r="Z3993" s="167" t="s">
        <v>1257</v>
      </c>
      <c r="AA3993" s="176">
        <v>251</v>
      </c>
      <c r="AB3993" s="167" t="s">
        <v>11254</v>
      </c>
      <c r="AC3993" s="176">
        <v>251</v>
      </c>
      <c r="AD3993" s="167" t="s">
        <v>11254</v>
      </c>
      <c r="AE3993" s="176">
        <v>1500.98</v>
      </c>
    </row>
    <row r="3994" spans="1:31">
      <c r="A3994" s="178">
        <v>108324273260</v>
      </c>
      <c r="B3994" s="166">
        <v>46182</v>
      </c>
      <c r="C3994" s="167" t="s">
        <v>3524</v>
      </c>
      <c r="D3994" s="167" t="s">
        <v>3525</v>
      </c>
      <c r="E3994" s="167" t="s">
        <v>3526</v>
      </c>
      <c r="F3994" s="167" t="s">
        <v>3602</v>
      </c>
      <c r="G3994" s="167" t="s">
        <v>3603</v>
      </c>
      <c r="H3994" s="168">
        <v>46183</v>
      </c>
      <c r="I3994" s="167"/>
      <c r="J3994" s="169">
        <v>26122</v>
      </c>
      <c r="K3994" s="167" t="s">
        <v>55</v>
      </c>
      <c r="L3994" s="169">
        <v>1</v>
      </c>
      <c r="M3994" s="167" t="s">
        <v>3604</v>
      </c>
      <c r="N3994" s="169">
        <v>471</v>
      </c>
      <c r="O3994" s="167" t="s">
        <v>3505</v>
      </c>
      <c r="P3994" s="167"/>
      <c r="Q3994" s="167" t="s">
        <v>3527</v>
      </c>
      <c r="R3994" s="167" t="s">
        <v>3528</v>
      </c>
      <c r="S3994" s="169">
        <v>3</v>
      </c>
      <c r="T3994" s="167" t="s">
        <v>3703</v>
      </c>
      <c r="U3994" s="169" t="s">
        <v>3704</v>
      </c>
      <c r="V3994" s="167" t="s">
        <v>8266</v>
      </c>
      <c r="W3994" s="167" t="s">
        <v>8267</v>
      </c>
      <c r="X3994" s="170" t="s">
        <v>160</v>
      </c>
      <c r="Y3994" s="171" t="s">
        <v>8263</v>
      </c>
      <c r="Z3994" s="167" t="s">
        <v>1257</v>
      </c>
      <c r="AA3994" s="176">
        <v>750</v>
      </c>
      <c r="AB3994" s="167" t="s">
        <v>11254</v>
      </c>
      <c r="AC3994" s="176">
        <v>750</v>
      </c>
      <c r="AD3994" s="167" t="s">
        <v>11254</v>
      </c>
      <c r="AE3994" s="176">
        <v>4867.5</v>
      </c>
    </row>
    <row r="3995" spans="1:31">
      <c r="A3995" s="178">
        <v>108324273260</v>
      </c>
      <c r="B3995" s="166">
        <v>46182</v>
      </c>
      <c r="C3995" s="167" t="s">
        <v>3524</v>
      </c>
      <c r="D3995" s="167" t="s">
        <v>3525</v>
      </c>
      <c r="E3995" s="167" t="s">
        <v>3526</v>
      </c>
      <c r="F3995" s="167" t="s">
        <v>3602</v>
      </c>
      <c r="G3995" s="167" t="s">
        <v>3603</v>
      </c>
      <c r="H3995" s="168">
        <v>46183</v>
      </c>
      <c r="I3995" s="167"/>
      <c r="J3995" s="169">
        <v>26122</v>
      </c>
      <c r="K3995" s="167" t="s">
        <v>55</v>
      </c>
      <c r="L3995" s="169">
        <v>1</v>
      </c>
      <c r="M3995" s="167" t="s">
        <v>3604</v>
      </c>
      <c r="N3995" s="169">
        <v>471</v>
      </c>
      <c r="O3995" s="167" t="s">
        <v>3505</v>
      </c>
      <c r="P3995" s="167"/>
      <c r="Q3995" s="167" t="s">
        <v>3527</v>
      </c>
      <c r="R3995" s="167" t="s">
        <v>3528</v>
      </c>
      <c r="S3995" s="169">
        <v>2</v>
      </c>
      <c r="T3995" s="167" t="s">
        <v>3703</v>
      </c>
      <c r="U3995" s="169" t="s">
        <v>3704</v>
      </c>
      <c r="V3995" s="167" t="s">
        <v>8268</v>
      </c>
      <c r="W3995" s="167" t="s">
        <v>3870</v>
      </c>
      <c r="X3995" s="170" t="s">
        <v>160</v>
      </c>
      <c r="Y3995" s="171" t="s">
        <v>8263</v>
      </c>
      <c r="Z3995" s="167" t="s">
        <v>1257</v>
      </c>
      <c r="AA3995" s="176">
        <v>500</v>
      </c>
      <c r="AB3995" s="167" t="s">
        <v>11254</v>
      </c>
      <c r="AC3995" s="176">
        <v>500</v>
      </c>
      <c r="AD3995" s="167" t="s">
        <v>11254</v>
      </c>
      <c r="AE3995" s="176">
        <v>3800</v>
      </c>
    </row>
    <row r="3996" spans="1:31">
      <c r="A3996" s="178">
        <v>108324273260</v>
      </c>
      <c r="B3996" s="166">
        <v>46182</v>
      </c>
      <c r="C3996" s="167" t="s">
        <v>3524</v>
      </c>
      <c r="D3996" s="167" t="s">
        <v>3525</v>
      </c>
      <c r="E3996" s="167" t="s">
        <v>3526</v>
      </c>
      <c r="F3996" s="167" t="s">
        <v>3602</v>
      </c>
      <c r="G3996" s="167" t="s">
        <v>3603</v>
      </c>
      <c r="H3996" s="168">
        <v>46183</v>
      </c>
      <c r="I3996" s="167"/>
      <c r="J3996" s="169">
        <v>26122</v>
      </c>
      <c r="K3996" s="167" t="s">
        <v>55</v>
      </c>
      <c r="L3996" s="169">
        <v>1</v>
      </c>
      <c r="M3996" s="167" t="s">
        <v>3604</v>
      </c>
      <c r="N3996" s="169">
        <v>471</v>
      </c>
      <c r="O3996" s="167" t="s">
        <v>3505</v>
      </c>
      <c r="P3996" s="167"/>
      <c r="Q3996" s="167" t="s">
        <v>3527</v>
      </c>
      <c r="R3996" s="167" t="s">
        <v>3528</v>
      </c>
      <c r="S3996" s="169">
        <v>1</v>
      </c>
      <c r="T3996" s="167" t="s">
        <v>3703</v>
      </c>
      <c r="U3996" s="169" t="s">
        <v>3704</v>
      </c>
      <c r="V3996" s="167" t="s">
        <v>8269</v>
      </c>
      <c r="W3996" s="167" t="s">
        <v>8270</v>
      </c>
      <c r="X3996" s="170" t="s">
        <v>160</v>
      </c>
      <c r="Y3996" s="171" t="s">
        <v>8263</v>
      </c>
      <c r="Z3996" s="167" t="s">
        <v>1257</v>
      </c>
      <c r="AA3996" s="176">
        <v>82</v>
      </c>
      <c r="AB3996" s="167" t="s">
        <v>11254</v>
      </c>
      <c r="AC3996" s="176">
        <v>82</v>
      </c>
      <c r="AD3996" s="167" t="s">
        <v>11254</v>
      </c>
      <c r="AE3996" s="176">
        <v>475.6</v>
      </c>
    </row>
    <row r="3997" spans="1:31">
      <c r="A3997" s="178">
        <v>108324322040</v>
      </c>
      <c r="B3997" s="166">
        <v>46182</v>
      </c>
      <c r="C3997" s="167" t="s">
        <v>3524</v>
      </c>
      <c r="D3997" s="167" t="s">
        <v>3525</v>
      </c>
      <c r="E3997" s="167" t="s">
        <v>3526</v>
      </c>
      <c r="F3997" s="167" t="s">
        <v>3501</v>
      </c>
      <c r="G3997" s="167" t="s">
        <v>3502</v>
      </c>
      <c r="H3997" s="168">
        <v>46183</v>
      </c>
      <c r="I3997" s="167"/>
      <c r="J3997" s="169">
        <v>26122</v>
      </c>
      <c r="K3997" s="167" t="s">
        <v>55</v>
      </c>
      <c r="L3997" s="169">
        <v>1</v>
      </c>
      <c r="M3997" s="167" t="s">
        <v>3504</v>
      </c>
      <c r="N3997" s="169">
        <v>81</v>
      </c>
      <c r="O3997" s="167" t="s">
        <v>3505</v>
      </c>
      <c r="P3997" s="167"/>
      <c r="Q3997" s="167" t="s">
        <v>3514</v>
      </c>
      <c r="R3997" s="167" t="s">
        <v>3528</v>
      </c>
      <c r="S3997" s="169">
        <v>3</v>
      </c>
      <c r="T3997" s="167" t="s">
        <v>3587</v>
      </c>
      <c r="U3997" s="169" t="s">
        <v>3588</v>
      </c>
      <c r="V3997" s="167" t="s">
        <v>8271</v>
      </c>
      <c r="W3997" s="167" t="s">
        <v>6057</v>
      </c>
      <c r="X3997" s="170" t="s">
        <v>3533</v>
      </c>
      <c r="Y3997" s="171" t="s">
        <v>3315</v>
      </c>
      <c r="Z3997" s="167" t="s">
        <v>1261</v>
      </c>
      <c r="AA3997" s="176">
        <v>1260</v>
      </c>
      <c r="AB3997" s="167" t="s">
        <v>11254</v>
      </c>
      <c r="AC3997" s="176">
        <v>1260</v>
      </c>
      <c r="AD3997" s="167" t="s">
        <v>11254</v>
      </c>
      <c r="AE3997" s="176">
        <v>714.51</v>
      </c>
    </row>
    <row r="3998" spans="1:31">
      <c r="A3998" s="178">
        <v>108324322040</v>
      </c>
      <c r="B3998" s="166">
        <v>46182</v>
      </c>
      <c r="C3998" s="167" t="s">
        <v>3524</v>
      </c>
      <c r="D3998" s="167" t="s">
        <v>3525</v>
      </c>
      <c r="E3998" s="167" t="s">
        <v>3526</v>
      </c>
      <c r="F3998" s="167" t="s">
        <v>3501</v>
      </c>
      <c r="G3998" s="167" t="s">
        <v>3502</v>
      </c>
      <c r="H3998" s="168">
        <v>46183</v>
      </c>
      <c r="I3998" s="167"/>
      <c r="J3998" s="169">
        <v>26122</v>
      </c>
      <c r="K3998" s="167" t="s">
        <v>55</v>
      </c>
      <c r="L3998" s="169">
        <v>1</v>
      </c>
      <c r="M3998" s="167" t="s">
        <v>3504</v>
      </c>
      <c r="N3998" s="169">
        <v>81</v>
      </c>
      <c r="O3998" s="167" t="s">
        <v>3505</v>
      </c>
      <c r="P3998" s="167"/>
      <c r="Q3998" s="167" t="s">
        <v>3514</v>
      </c>
      <c r="R3998" s="167" t="s">
        <v>3528</v>
      </c>
      <c r="S3998" s="169">
        <v>2</v>
      </c>
      <c r="T3998" s="167" t="s">
        <v>3587</v>
      </c>
      <c r="U3998" s="169" t="s">
        <v>3588</v>
      </c>
      <c r="V3998" s="167" t="s">
        <v>8271</v>
      </c>
      <c r="W3998" s="167" t="s">
        <v>6057</v>
      </c>
      <c r="X3998" s="170" t="s">
        <v>3533</v>
      </c>
      <c r="Y3998" s="171" t="s">
        <v>3315</v>
      </c>
      <c r="Z3998" s="167" t="s">
        <v>1261</v>
      </c>
      <c r="AA3998" s="176">
        <v>2520</v>
      </c>
      <c r="AB3998" s="167" t="s">
        <v>11254</v>
      </c>
      <c r="AC3998" s="176">
        <v>2520</v>
      </c>
      <c r="AD3998" s="167" t="s">
        <v>11254</v>
      </c>
      <c r="AE3998" s="176">
        <v>1429.02</v>
      </c>
    </row>
    <row r="3999" spans="1:31">
      <c r="A3999" s="178">
        <v>108324322040</v>
      </c>
      <c r="B3999" s="166">
        <v>46182</v>
      </c>
      <c r="C3999" s="167" t="s">
        <v>3524</v>
      </c>
      <c r="D3999" s="167" t="s">
        <v>3525</v>
      </c>
      <c r="E3999" s="167" t="s">
        <v>3526</v>
      </c>
      <c r="F3999" s="167" t="s">
        <v>3501</v>
      </c>
      <c r="G3999" s="167" t="s">
        <v>3502</v>
      </c>
      <c r="H3999" s="168">
        <v>46183</v>
      </c>
      <c r="I3999" s="167"/>
      <c r="J3999" s="169">
        <v>26122</v>
      </c>
      <c r="K3999" s="167" t="s">
        <v>55</v>
      </c>
      <c r="L3999" s="169">
        <v>1</v>
      </c>
      <c r="M3999" s="167" t="s">
        <v>3504</v>
      </c>
      <c r="N3999" s="169">
        <v>81</v>
      </c>
      <c r="O3999" s="167" t="s">
        <v>3505</v>
      </c>
      <c r="P3999" s="167"/>
      <c r="Q3999" s="167" t="s">
        <v>3514</v>
      </c>
      <c r="R3999" s="167" t="s">
        <v>3528</v>
      </c>
      <c r="S3999" s="169">
        <v>1</v>
      </c>
      <c r="T3999" s="167" t="s">
        <v>3587</v>
      </c>
      <c r="U3999" s="169" t="s">
        <v>3588</v>
      </c>
      <c r="V3999" s="167" t="s">
        <v>8272</v>
      </c>
      <c r="W3999" s="167" t="s">
        <v>6060</v>
      </c>
      <c r="X3999" s="170" t="s">
        <v>3533</v>
      </c>
      <c r="Y3999" s="171" t="s">
        <v>3315</v>
      </c>
      <c r="Z3999" s="167" t="s">
        <v>1261</v>
      </c>
      <c r="AA3999" s="176">
        <v>4440</v>
      </c>
      <c r="AB3999" s="167" t="s">
        <v>11254</v>
      </c>
      <c r="AC3999" s="176">
        <v>4440</v>
      </c>
      <c r="AD3999" s="167" t="s">
        <v>11254</v>
      </c>
      <c r="AE3999" s="176">
        <v>5926.02</v>
      </c>
    </row>
    <row r="4000" spans="1:31">
      <c r="A4000" s="178">
        <v>108324685930</v>
      </c>
      <c r="B4000" s="166">
        <v>46182</v>
      </c>
      <c r="C4000" s="167" t="s">
        <v>3524</v>
      </c>
      <c r="D4000" s="167" t="s">
        <v>3525</v>
      </c>
      <c r="E4000" s="167" t="s">
        <v>3526</v>
      </c>
      <c r="F4000" s="167" t="s">
        <v>3501</v>
      </c>
      <c r="G4000" s="167" t="s">
        <v>3502</v>
      </c>
      <c r="H4000" s="168">
        <v>46183</v>
      </c>
      <c r="I4000" s="167"/>
      <c r="J4000" s="169">
        <v>26122</v>
      </c>
      <c r="K4000" s="167" t="s">
        <v>55</v>
      </c>
      <c r="L4000" s="169">
        <v>12</v>
      </c>
      <c r="M4000" s="167" t="s">
        <v>3513</v>
      </c>
      <c r="N4000" s="169">
        <v>143.6</v>
      </c>
      <c r="O4000" s="167" t="s">
        <v>3505</v>
      </c>
      <c r="P4000" s="167"/>
      <c r="Q4000" s="167" t="s">
        <v>3527</v>
      </c>
      <c r="R4000" s="167" t="s">
        <v>3528</v>
      </c>
      <c r="S4000" s="169">
        <v>4</v>
      </c>
      <c r="T4000" s="167" t="s">
        <v>3703</v>
      </c>
      <c r="U4000" s="169" t="s">
        <v>3704</v>
      </c>
      <c r="V4000" s="167" t="s">
        <v>8273</v>
      </c>
      <c r="W4000" s="167" t="s">
        <v>3867</v>
      </c>
      <c r="X4000" s="170" t="s">
        <v>160</v>
      </c>
      <c r="Y4000" s="171" t="s">
        <v>3316</v>
      </c>
      <c r="Z4000" s="167" t="s">
        <v>1263</v>
      </c>
      <c r="AA4000" s="176">
        <v>82</v>
      </c>
      <c r="AB4000" s="167" t="s">
        <v>11254</v>
      </c>
      <c r="AC4000" s="176">
        <v>82</v>
      </c>
      <c r="AD4000" s="167" t="s">
        <v>11254</v>
      </c>
      <c r="AE4000" s="176">
        <v>592.04</v>
      </c>
    </row>
    <row r="4001" spans="1:31">
      <c r="A4001" s="178">
        <v>108324685930</v>
      </c>
      <c r="B4001" s="166">
        <v>46182</v>
      </c>
      <c r="C4001" s="167" t="s">
        <v>3524</v>
      </c>
      <c r="D4001" s="167" t="s">
        <v>3525</v>
      </c>
      <c r="E4001" s="167" t="s">
        <v>3526</v>
      </c>
      <c r="F4001" s="167" t="s">
        <v>3501</v>
      </c>
      <c r="G4001" s="167" t="s">
        <v>3502</v>
      </c>
      <c r="H4001" s="168">
        <v>46183</v>
      </c>
      <c r="I4001" s="167"/>
      <c r="J4001" s="169">
        <v>26122</v>
      </c>
      <c r="K4001" s="167" t="s">
        <v>55</v>
      </c>
      <c r="L4001" s="169">
        <v>12</v>
      </c>
      <c r="M4001" s="167" t="s">
        <v>3513</v>
      </c>
      <c r="N4001" s="169">
        <v>143.6</v>
      </c>
      <c r="O4001" s="167" t="s">
        <v>3505</v>
      </c>
      <c r="P4001" s="167"/>
      <c r="Q4001" s="167" t="s">
        <v>3527</v>
      </c>
      <c r="R4001" s="167" t="s">
        <v>3528</v>
      </c>
      <c r="S4001" s="169">
        <v>3</v>
      </c>
      <c r="T4001" s="167" t="s">
        <v>3703</v>
      </c>
      <c r="U4001" s="169" t="s">
        <v>3704</v>
      </c>
      <c r="V4001" s="167" t="s">
        <v>8274</v>
      </c>
      <c r="W4001" s="167" t="s">
        <v>8275</v>
      </c>
      <c r="X4001" s="170" t="s">
        <v>160</v>
      </c>
      <c r="Y4001" s="171" t="s">
        <v>3316</v>
      </c>
      <c r="Z4001" s="167" t="s">
        <v>1263</v>
      </c>
      <c r="AA4001" s="176">
        <v>200</v>
      </c>
      <c r="AB4001" s="167" t="s">
        <v>11254</v>
      </c>
      <c r="AC4001" s="176">
        <v>200</v>
      </c>
      <c r="AD4001" s="167" t="s">
        <v>11254</v>
      </c>
      <c r="AE4001" s="176">
        <v>1520</v>
      </c>
    </row>
    <row r="4002" spans="1:31">
      <c r="A4002" s="178">
        <v>108324685930</v>
      </c>
      <c r="B4002" s="166">
        <v>46182</v>
      </c>
      <c r="C4002" s="167" t="s">
        <v>3524</v>
      </c>
      <c r="D4002" s="167" t="s">
        <v>3525</v>
      </c>
      <c r="E4002" s="167" t="s">
        <v>3526</v>
      </c>
      <c r="F4002" s="167" t="s">
        <v>3501</v>
      </c>
      <c r="G4002" s="167" t="s">
        <v>3502</v>
      </c>
      <c r="H4002" s="168">
        <v>46183</v>
      </c>
      <c r="I4002" s="167"/>
      <c r="J4002" s="169">
        <v>26122</v>
      </c>
      <c r="K4002" s="167" t="s">
        <v>55</v>
      </c>
      <c r="L4002" s="169">
        <v>12</v>
      </c>
      <c r="M4002" s="167" t="s">
        <v>3513</v>
      </c>
      <c r="N4002" s="169">
        <v>143.6</v>
      </c>
      <c r="O4002" s="167" t="s">
        <v>3505</v>
      </c>
      <c r="P4002" s="167"/>
      <c r="Q4002" s="167" t="s">
        <v>3527</v>
      </c>
      <c r="R4002" s="167" t="s">
        <v>3528</v>
      </c>
      <c r="S4002" s="169">
        <v>2</v>
      </c>
      <c r="T4002" s="167" t="s">
        <v>3703</v>
      </c>
      <c r="U4002" s="169" t="s">
        <v>3704</v>
      </c>
      <c r="V4002" s="167" t="s">
        <v>8268</v>
      </c>
      <c r="W4002" s="167" t="s">
        <v>3870</v>
      </c>
      <c r="X4002" s="170" t="s">
        <v>160</v>
      </c>
      <c r="Y4002" s="171" t="s">
        <v>3316</v>
      </c>
      <c r="Z4002" s="167" t="s">
        <v>1263</v>
      </c>
      <c r="AA4002" s="176">
        <v>500</v>
      </c>
      <c r="AB4002" s="167" t="s">
        <v>11254</v>
      </c>
      <c r="AC4002" s="176">
        <v>500</v>
      </c>
      <c r="AD4002" s="167" t="s">
        <v>11254</v>
      </c>
      <c r="AE4002" s="176">
        <v>3800</v>
      </c>
    </row>
    <row r="4003" spans="1:31">
      <c r="A4003" s="178">
        <v>108324685930</v>
      </c>
      <c r="B4003" s="166">
        <v>46182</v>
      </c>
      <c r="C4003" s="167" t="s">
        <v>3524</v>
      </c>
      <c r="D4003" s="167" t="s">
        <v>3525</v>
      </c>
      <c r="E4003" s="167" t="s">
        <v>3526</v>
      </c>
      <c r="F4003" s="167" t="s">
        <v>3501</v>
      </c>
      <c r="G4003" s="167" t="s">
        <v>3502</v>
      </c>
      <c r="H4003" s="168">
        <v>46183</v>
      </c>
      <c r="I4003" s="167"/>
      <c r="J4003" s="169">
        <v>26122</v>
      </c>
      <c r="K4003" s="167" t="s">
        <v>55</v>
      </c>
      <c r="L4003" s="169">
        <v>12</v>
      </c>
      <c r="M4003" s="167" t="s">
        <v>3513</v>
      </c>
      <c r="N4003" s="169">
        <v>143.6</v>
      </c>
      <c r="O4003" s="167" t="s">
        <v>3505</v>
      </c>
      <c r="P4003" s="167"/>
      <c r="Q4003" s="167" t="s">
        <v>3527</v>
      </c>
      <c r="R4003" s="167" t="s">
        <v>3528</v>
      </c>
      <c r="S4003" s="169">
        <v>1</v>
      </c>
      <c r="T4003" s="167" t="s">
        <v>3703</v>
      </c>
      <c r="U4003" s="169" t="s">
        <v>3704</v>
      </c>
      <c r="V4003" s="167" t="s">
        <v>8274</v>
      </c>
      <c r="W4003" s="167" t="s">
        <v>8275</v>
      </c>
      <c r="X4003" s="170" t="s">
        <v>160</v>
      </c>
      <c r="Y4003" s="171" t="s">
        <v>3316</v>
      </c>
      <c r="Z4003" s="167" t="s">
        <v>1263</v>
      </c>
      <c r="AA4003" s="176">
        <v>1450</v>
      </c>
      <c r="AB4003" s="167" t="s">
        <v>11254</v>
      </c>
      <c r="AC4003" s="176">
        <v>1450</v>
      </c>
      <c r="AD4003" s="167" t="s">
        <v>11254</v>
      </c>
      <c r="AE4003" s="176">
        <v>11020</v>
      </c>
    </row>
    <row r="4004" spans="1:31">
      <c r="A4004" s="178">
        <v>108324703800</v>
      </c>
      <c r="B4004" s="166">
        <v>46182</v>
      </c>
      <c r="C4004" s="167" t="s">
        <v>3524</v>
      </c>
      <c r="D4004" s="167" t="s">
        <v>3525</v>
      </c>
      <c r="E4004" s="167" t="s">
        <v>3526</v>
      </c>
      <c r="F4004" s="167" t="s">
        <v>3501</v>
      </c>
      <c r="G4004" s="167" t="s">
        <v>3502</v>
      </c>
      <c r="H4004" s="168">
        <v>46183</v>
      </c>
      <c r="I4004" s="167"/>
      <c r="J4004" s="169">
        <v>26122</v>
      </c>
      <c r="K4004" s="167" t="s">
        <v>55</v>
      </c>
      <c r="L4004" s="169">
        <v>1</v>
      </c>
      <c r="M4004" s="167" t="s">
        <v>3513</v>
      </c>
      <c r="N4004" s="169">
        <v>2.5</v>
      </c>
      <c r="O4004" s="167" t="s">
        <v>3505</v>
      </c>
      <c r="P4004" s="167"/>
      <c r="Q4004" s="167" t="s">
        <v>3527</v>
      </c>
      <c r="R4004" s="167" t="s">
        <v>3528</v>
      </c>
      <c r="S4004" s="169">
        <v>1</v>
      </c>
      <c r="T4004" s="167" t="s">
        <v>3529</v>
      </c>
      <c r="U4004" s="169" t="s">
        <v>3530</v>
      </c>
      <c r="V4004" s="167" t="s">
        <v>3888</v>
      </c>
      <c r="W4004" s="167" t="s">
        <v>3889</v>
      </c>
      <c r="X4004" s="170" t="s">
        <v>157</v>
      </c>
      <c r="Y4004" s="171" t="s">
        <v>3317</v>
      </c>
      <c r="Z4004" s="167" t="s">
        <v>1265</v>
      </c>
      <c r="AA4004" s="176">
        <v>3319</v>
      </c>
      <c r="AB4004" s="167" t="s">
        <v>11254</v>
      </c>
      <c r="AC4004" s="176">
        <v>3319</v>
      </c>
      <c r="AD4004" s="167" t="s">
        <v>11254</v>
      </c>
      <c r="AE4004" s="176">
        <v>22270.49</v>
      </c>
    </row>
    <row r="4005" spans="1:31">
      <c r="A4005" s="178">
        <v>108325142700</v>
      </c>
      <c r="B4005" s="166">
        <v>46183</v>
      </c>
      <c r="C4005" s="167" t="s">
        <v>3524</v>
      </c>
      <c r="D4005" s="167" t="s">
        <v>3525</v>
      </c>
      <c r="E4005" s="167" t="s">
        <v>3526</v>
      </c>
      <c r="F4005" s="167" t="s">
        <v>3501</v>
      </c>
      <c r="G4005" s="167" t="s">
        <v>3502</v>
      </c>
      <c r="H4005" s="168">
        <v>46184</v>
      </c>
      <c r="I4005" s="167"/>
      <c r="J4005" s="169">
        <v>26122</v>
      </c>
      <c r="K4005" s="167" t="s">
        <v>55</v>
      </c>
      <c r="L4005" s="169">
        <v>1</v>
      </c>
      <c r="M4005" s="167" t="s">
        <v>3504</v>
      </c>
      <c r="N4005" s="169">
        <v>78</v>
      </c>
      <c r="O4005" s="167" t="s">
        <v>3505</v>
      </c>
      <c r="P4005" s="167"/>
      <c r="Q4005" s="167" t="s">
        <v>3514</v>
      </c>
      <c r="R4005" s="167" t="s">
        <v>3528</v>
      </c>
      <c r="S4005" s="169">
        <v>2</v>
      </c>
      <c r="T4005" s="167" t="s">
        <v>3587</v>
      </c>
      <c r="U4005" s="169" t="s">
        <v>3588</v>
      </c>
      <c r="V4005" s="167" t="s">
        <v>8276</v>
      </c>
      <c r="W4005" s="167" t="s">
        <v>8277</v>
      </c>
      <c r="X4005" s="170" t="s">
        <v>3533</v>
      </c>
      <c r="Y4005" s="171" t="s">
        <v>3318</v>
      </c>
      <c r="Z4005" s="167" t="s">
        <v>1267</v>
      </c>
      <c r="AA4005" s="176">
        <v>3330</v>
      </c>
      <c r="AB4005" s="167" t="s">
        <v>11254</v>
      </c>
      <c r="AC4005" s="176">
        <v>3330</v>
      </c>
      <c r="AD4005" s="167" t="s">
        <v>11254</v>
      </c>
      <c r="AE4005" s="176">
        <v>4548.78</v>
      </c>
    </row>
    <row r="4006" spans="1:31">
      <c r="A4006" s="178">
        <v>108325142700</v>
      </c>
      <c r="B4006" s="166">
        <v>46183</v>
      </c>
      <c r="C4006" s="167" t="s">
        <v>3524</v>
      </c>
      <c r="D4006" s="167" t="s">
        <v>3525</v>
      </c>
      <c r="E4006" s="167" t="s">
        <v>3526</v>
      </c>
      <c r="F4006" s="167" t="s">
        <v>3501</v>
      </c>
      <c r="G4006" s="167" t="s">
        <v>3502</v>
      </c>
      <c r="H4006" s="168">
        <v>46184</v>
      </c>
      <c r="I4006" s="167"/>
      <c r="J4006" s="169">
        <v>26122</v>
      </c>
      <c r="K4006" s="167" t="s">
        <v>55</v>
      </c>
      <c r="L4006" s="169">
        <v>1</v>
      </c>
      <c r="M4006" s="167" t="s">
        <v>3504</v>
      </c>
      <c r="N4006" s="169">
        <v>78</v>
      </c>
      <c r="O4006" s="167" t="s">
        <v>3505</v>
      </c>
      <c r="P4006" s="167"/>
      <c r="Q4006" s="167" t="s">
        <v>3514</v>
      </c>
      <c r="R4006" s="167" t="s">
        <v>3528</v>
      </c>
      <c r="S4006" s="169">
        <v>1</v>
      </c>
      <c r="T4006" s="167" t="s">
        <v>3587</v>
      </c>
      <c r="U4006" s="169" t="s">
        <v>3588</v>
      </c>
      <c r="V4006" s="167" t="s">
        <v>8278</v>
      </c>
      <c r="W4006" s="167" t="s">
        <v>7221</v>
      </c>
      <c r="X4006" s="170" t="s">
        <v>3533</v>
      </c>
      <c r="Y4006" s="171" t="s">
        <v>3318</v>
      </c>
      <c r="Z4006" s="167" t="s">
        <v>1267</v>
      </c>
      <c r="AA4006" s="176">
        <v>3330</v>
      </c>
      <c r="AB4006" s="167" t="s">
        <v>11254</v>
      </c>
      <c r="AC4006" s="176">
        <v>3330</v>
      </c>
      <c r="AD4006" s="167" t="s">
        <v>11254</v>
      </c>
      <c r="AE4006" s="176">
        <v>4548.78</v>
      </c>
    </row>
    <row r="4007" spans="1:31">
      <c r="A4007" s="178">
        <v>108325362830</v>
      </c>
      <c r="B4007" s="166">
        <v>46183</v>
      </c>
      <c r="C4007" s="167" t="s">
        <v>3524</v>
      </c>
      <c r="D4007" s="167" t="s">
        <v>3525</v>
      </c>
      <c r="E4007" s="167" t="s">
        <v>3526</v>
      </c>
      <c r="F4007" s="167" t="s">
        <v>3501</v>
      </c>
      <c r="G4007" s="167" t="s">
        <v>3502</v>
      </c>
      <c r="H4007" s="168">
        <v>46184</v>
      </c>
      <c r="I4007" s="167" t="s">
        <v>8279</v>
      </c>
      <c r="J4007" s="169">
        <v>26122</v>
      </c>
      <c r="K4007" s="167" t="s">
        <v>55</v>
      </c>
      <c r="L4007" s="169">
        <v>6</v>
      </c>
      <c r="M4007" s="167" t="s">
        <v>3513</v>
      </c>
      <c r="N4007" s="169">
        <v>64.5</v>
      </c>
      <c r="O4007" s="167" t="s">
        <v>3505</v>
      </c>
      <c r="P4007" s="167"/>
      <c r="Q4007" s="167" t="s">
        <v>3506</v>
      </c>
      <c r="R4007" s="167" t="s">
        <v>3528</v>
      </c>
      <c r="S4007" s="169">
        <v>5</v>
      </c>
      <c r="T4007" s="167" t="s">
        <v>3717</v>
      </c>
      <c r="U4007" s="169" t="s">
        <v>3718</v>
      </c>
      <c r="V4007" s="167" t="s">
        <v>8280</v>
      </c>
      <c r="W4007" s="167" t="s">
        <v>3940</v>
      </c>
      <c r="X4007" s="170" t="s">
        <v>157</v>
      </c>
      <c r="Y4007" s="171" t="s">
        <v>1269</v>
      </c>
      <c r="Z4007" s="167" t="s">
        <v>1270</v>
      </c>
      <c r="AA4007" s="176">
        <v>9600</v>
      </c>
      <c r="AB4007" s="167" t="s">
        <v>11254</v>
      </c>
      <c r="AC4007" s="176">
        <v>9600</v>
      </c>
      <c r="AD4007" s="167" t="s">
        <v>11254</v>
      </c>
      <c r="AE4007" s="176">
        <v>2112</v>
      </c>
    </row>
    <row r="4008" spans="1:31">
      <c r="A4008" s="178">
        <v>108325362830</v>
      </c>
      <c r="B4008" s="166">
        <v>46183</v>
      </c>
      <c r="C4008" s="167" t="s">
        <v>3524</v>
      </c>
      <c r="D4008" s="167" t="s">
        <v>3525</v>
      </c>
      <c r="E4008" s="167" t="s">
        <v>3526</v>
      </c>
      <c r="F4008" s="167" t="s">
        <v>3501</v>
      </c>
      <c r="G4008" s="167" t="s">
        <v>3502</v>
      </c>
      <c r="H4008" s="168">
        <v>46184</v>
      </c>
      <c r="I4008" s="167" t="s">
        <v>8279</v>
      </c>
      <c r="J4008" s="169">
        <v>26122</v>
      </c>
      <c r="K4008" s="167" t="s">
        <v>55</v>
      </c>
      <c r="L4008" s="169">
        <v>6</v>
      </c>
      <c r="M4008" s="167" t="s">
        <v>3513</v>
      </c>
      <c r="N4008" s="169">
        <v>64.5</v>
      </c>
      <c r="O4008" s="167" t="s">
        <v>3505</v>
      </c>
      <c r="P4008" s="167"/>
      <c r="Q4008" s="167" t="s">
        <v>3506</v>
      </c>
      <c r="R4008" s="167" t="s">
        <v>3528</v>
      </c>
      <c r="S4008" s="169">
        <v>4</v>
      </c>
      <c r="T4008" s="167" t="s">
        <v>3560</v>
      </c>
      <c r="U4008" s="169" t="s">
        <v>3561</v>
      </c>
      <c r="V4008" s="167" t="s">
        <v>8281</v>
      </c>
      <c r="W4008" s="167" t="s">
        <v>6449</v>
      </c>
      <c r="X4008" s="170" t="s">
        <v>3533</v>
      </c>
      <c r="Y4008" s="171" t="s">
        <v>1269</v>
      </c>
      <c r="Z4008" s="167" t="s">
        <v>1270</v>
      </c>
      <c r="AA4008" s="176">
        <v>2000</v>
      </c>
      <c r="AB4008" s="167" t="s">
        <v>11254</v>
      </c>
      <c r="AC4008" s="176">
        <v>2000</v>
      </c>
      <c r="AD4008" s="167" t="s">
        <v>11254</v>
      </c>
      <c r="AE4008" s="176">
        <v>353.9</v>
      </c>
    </row>
    <row r="4009" spans="1:31">
      <c r="A4009" s="178">
        <v>108325362830</v>
      </c>
      <c r="B4009" s="166">
        <v>46183</v>
      </c>
      <c r="C4009" s="167" t="s">
        <v>3524</v>
      </c>
      <c r="D4009" s="167" t="s">
        <v>3525</v>
      </c>
      <c r="E4009" s="167" t="s">
        <v>3526</v>
      </c>
      <c r="F4009" s="167" t="s">
        <v>3501</v>
      </c>
      <c r="G4009" s="167" t="s">
        <v>3502</v>
      </c>
      <c r="H4009" s="168">
        <v>46184</v>
      </c>
      <c r="I4009" s="167" t="s">
        <v>8279</v>
      </c>
      <c r="J4009" s="169">
        <v>26122</v>
      </c>
      <c r="K4009" s="167" t="s">
        <v>55</v>
      </c>
      <c r="L4009" s="169">
        <v>6</v>
      </c>
      <c r="M4009" s="167" t="s">
        <v>3513</v>
      </c>
      <c r="N4009" s="169">
        <v>64.5</v>
      </c>
      <c r="O4009" s="167" t="s">
        <v>3505</v>
      </c>
      <c r="P4009" s="167"/>
      <c r="Q4009" s="167" t="s">
        <v>3506</v>
      </c>
      <c r="R4009" s="167" t="s">
        <v>3528</v>
      </c>
      <c r="S4009" s="169">
        <v>3</v>
      </c>
      <c r="T4009" s="167" t="s">
        <v>3560</v>
      </c>
      <c r="U4009" s="169" t="s">
        <v>3561</v>
      </c>
      <c r="V4009" s="167" t="s">
        <v>8281</v>
      </c>
      <c r="W4009" s="167" t="s">
        <v>6449</v>
      </c>
      <c r="X4009" s="170" t="s">
        <v>3533</v>
      </c>
      <c r="Y4009" s="171" t="s">
        <v>1269</v>
      </c>
      <c r="Z4009" s="167" t="s">
        <v>1270</v>
      </c>
      <c r="AA4009" s="176">
        <v>9500</v>
      </c>
      <c r="AB4009" s="167" t="s">
        <v>11254</v>
      </c>
      <c r="AC4009" s="176">
        <v>9500</v>
      </c>
      <c r="AD4009" s="167" t="s">
        <v>11254</v>
      </c>
      <c r="AE4009" s="176">
        <v>1681.03</v>
      </c>
    </row>
    <row r="4010" spans="1:31">
      <c r="A4010" s="178">
        <v>108325362830</v>
      </c>
      <c r="B4010" s="166">
        <v>46183</v>
      </c>
      <c r="C4010" s="167" t="s">
        <v>3524</v>
      </c>
      <c r="D4010" s="167" t="s">
        <v>3525</v>
      </c>
      <c r="E4010" s="167" t="s">
        <v>3526</v>
      </c>
      <c r="F4010" s="167" t="s">
        <v>3501</v>
      </c>
      <c r="G4010" s="167" t="s">
        <v>3502</v>
      </c>
      <c r="H4010" s="168">
        <v>46184</v>
      </c>
      <c r="I4010" s="167" t="s">
        <v>8279</v>
      </c>
      <c r="J4010" s="169">
        <v>26122</v>
      </c>
      <c r="K4010" s="167" t="s">
        <v>55</v>
      </c>
      <c r="L4010" s="169">
        <v>6</v>
      </c>
      <c r="M4010" s="167" t="s">
        <v>3513</v>
      </c>
      <c r="N4010" s="169">
        <v>64.5</v>
      </c>
      <c r="O4010" s="167" t="s">
        <v>3505</v>
      </c>
      <c r="P4010" s="167"/>
      <c r="Q4010" s="167" t="s">
        <v>3506</v>
      </c>
      <c r="R4010" s="167" t="s">
        <v>3528</v>
      </c>
      <c r="S4010" s="169">
        <v>2</v>
      </c>
      <c r="T4010" s="167" t="s">
        <v>3717</v>
      </c>
      <c r="U4010" s="169" t="s">
        <v>3718</v>
      </c>
      <c r="V4010" s="167" t="s">
        <v>8282</v>
      </c>
      <c r="W4010" s="167" t="s">
        <v>3928</v>
      </c>
      <c r="X4010" s="170" t="s">
        <v>157</v>
      </c>
      <c r="Y4010" s="171" t="s">
        <v>1269</v>
      </c>
      <c r="Z4010" s="167" t="s">
        <v>1270</v>
      </c>
      <c r="AA4010" s="176">
        <v>9600</v>
      </c>
      <c r="AB4010" s="167" t="s">
        <v>11254</v>
      </c>
      <c r="AC4010" s="176">
        <v>9600</v>
      </c>
      <c r="AD4010" s="167" t="s">
        <v>11254</v>
      </c>
      <c r="AE4010" s="176">
        <v>2016</v>
      </c>
    </row>
    <row r="4011" spans="1:31">
      <c r="A4011" s="178">
        <v>108325362830</v>
      </c>
      <c r="B4011" s="166">
        <v>46183</v>
      </c>
      <c r="C4011" s="167" t="s">
        <v>3524</v>
      </c>
      <c r="D4011" s="167" t="s">
        <v>3525</v>
      </c>
      <c r="E4011" s="167" t="s">
        <v>3526</v>
      </c>
      <c r="F4011" s="167" t="s">
        <v>3501</v>
      </c>
      <c r="G4011" s="167" t="s">
        <v>3502</v>
      </c>
      <c r="H4011" s="168">
        <v>46184</v>
      </c>
      <c r="I4011" s="167" t="s">
        <v>8279</v>
      </c>
      <c r="J4011" s="169">
        <v>26122</v>
      </c>
      <c r="K4011" s="167" t="s">
        <v>55</v>
      </c>
      <c r="L4011" s="169">
        <v>6</v>
      </c>
      <c r="M4011" s="167" t="s">
        <v>3513</v>
      </c>
      <c r="N4011" s="169">
        <v>64.5</v>
      </c>
      <c r="O4011" s="167" t="s">
        <v>3505</v>
      </c>
      <c r="P4011" s="167"/>
      <c r="Q4011" s="167" t="s">
        <v>3506</v>
      </c>
      <c r="R4011" s="167" t="s">
        <v>3528</v>
      </c>
      <c r="S4011" s="169">
        <v>1</v>
      </c>
      <c r="T4011" s="167" t="s">
        <v>3717</v>
      </c>
      <c r="U4011" s="169" t="s">
        <v>3718</v>
      </c>
      <c r="V4011" s="167" t="s">
        <v>8283</v>
      </c>
      <c r="W4011" s="167" t="s">
        <v>3932</v>
      </c>
      <c r="X4011" s="170" t="s">
        <v>157</v>
      </c>
      <c r="Y4011" s="171" t="s">
        <v>1269</v>
      </c>
      <c r="Z4011" s="167" t="s">
        <v>1270</v>
      </c>
      <c r="AA4011" s="176">
        <v>2000</v>
      </c>
      <c r="AB4011" s="167" t="s">
        <v>11254</v>
      </c>
      <c r="AC4011" s="176">
        <v>2000</v>
      </c>
      <c r="AD4011" s="167" t="s">
        <v>11254</v>
      </c>
      <c r="AE4011" s="176">
        <v>940</v>
      </c>
    </row>
    <row r="4012" spans="1:31">
      <c r="A4012" s="178">
        <v>108325566900</v>
      </c>
      <c r="B4012" s="166">
        <v>46183</v>
      </c>
      <c r="C4012" s="167" t="s">
        <v>3524</v>
      </c>
      <c r="D4012" s="167" t="s">
        <v>3525</v>
      </c>
      <c r="E4012" s="167" t="s">
        <v>3526</v>
      </c>
      <c r="F4012" s="167" t="s">
        <v>3501</v>
      </c>
      <c r="G4012" s="167" t="s">
        <v>3502</v>
      </c>
      <c r="H4012" s="168">
        <v>46184</v>
      </c>
      <c r="I4012" s="167"/>
      <c r="J4012" s="169">
        <v>26122</v>
      </c>
      <c r="K4012" s="167" t="s">
        <v>55</v>
      </c>
      <c r="L4012" s="169">
        <v>6</v>
      </c>
      <c r="M4012" s="167" t="s">
        <v>3513</v>
      </c>
      <c r="N4012" s="169">
        <v>60</v>
      </c>
      <c r="O4012" s="167" t="s">
        <v>3505</v>
      </c>
      <c r="P4012" s="167"/>
      <c r="Q4012" s="167" t="s">
        <v>3527</v>
      </c>
      <c r="R4012" s="167" t="s">
        <v>3528</v>
      </c>
      <c r="S4012" s="169">
        <v>2</v>
      </c>
      <c r="T4012" s="167" t="s">
        <v>3703</v>
      </c>
      <c r="U4012" s="169" t="s">
        <v>3704</v>
      </c>
      <c r="V4012" s="167" t="s">
        <v>8284</v>
      </c>
      <c r="W4012" s="167" t="s">
        <v>8285</v>
      </c>
      <c r="X4012" s="170" t="s">
        <v>159</v>
      </c>
      <c r="Y4012" s="171" t="s">
        <v>447</v>
      </c>
      <c r="Z4012" s="167" t="s">
        <v>1272</v>
      </c>
      <c r="AA4012" s="176">
        <v>28</v>
      </c>
      <c r="AB4012" s="167" t="s">
        <v>11254</v>
      </c>
      <c r="AC4012" s="176">
        <v>28</v>
      </c>
      <c r="AD4012" s="167" t="s">
        <v>11254</v>
      </c>
      <c r="AE4012" s="176">
        <v>599.20000000000005</v>
      </c>
    </row>
    <row r="4013" spans="1:31">
      <c r="A4013" s="178">
        <v>108325566900</v>
      </c>
      <c r="B4013" s="166">
        <v>46183</v>
      </c>
      <c r="C4013" s="167" t="s">
        <v>3524</v>
      </c>
      <c r="D4013" s="167" t="s">
        <v>3525</v>
      </c>
      <c r="E4013" s="167" t="s">
        <v>3526</v>
      </c>
      <c r="F4013" s="167" t="s">
        <v>3501</v>
      </c>
      <c r="G4013" s="167" t="s">
        <v>3502</v>
      </c>
      <c r="H4013" s="168">
        <v>46184</v>
      </c>
      <c r="I4013" s="167"/>
      <c r="J4013" s="169">
        <v>26122</v>
      </c>
      <c r="K4013" s="167" t="s">
        <v>55</v>
      </c>
      <c r="L4013" s="169">
        <v>6</v>
      </c>
      <c r="M4013" s="167" t="s">
        <v>3513</v>
      </c>
      <c r="N4013" s="169">
        <v>60</v>
      </c>
      <c r="O4013" s="167" t="s">
        <v>3505</v>
      </c>
      <c r="P4013" s="167"/>
      <c r="Q4013" s="167" t="s">
        <v>3527</v>
      </c>
      <c r="R4013" s="167" t="s">
        <v>3528</v>
      </c>
      <c r="S4013" s="169">
        <v>1</v>
      </c>
      <c r="T4013" s="167" t="s">
        <v>3703</v>
      </c>
      <c r="U4013" s="169" t="s">
        <v>3704</v>
      </c>
      <c r="V4013" s="167" t="s">
        <v>8284</v>
      </c>
      <c r="W4013" s="167" t="s">
        <v>8285</v>
      </c>
      <c r="X4013" s="170" t="s">
        <v>159</v>
      </c>
      <c r="Y4013" s="171" t="s">
        <v>447</v>
      </c>
      <c r="Z4013" s="167" t="s">
        <v>1272</v>
      </c>
      <c r="AA4013" s="176">
        <v>740</v>
      </c>
      <c r="AB4013" s="167" t="s">
        <v>11254</v>
      </c>
      <c r="AC4013" s="176">
        <v>740</v>
      </c>
      <c r="AD4013" s="167" t="s">
        <v>11254</v>
      </c>
      <c r="AE4013" s="176">
        <v>15836</v>
      </c>
    </row>
    <row r="4014" spans="1:31">
      <c r="A4014" s="178">
        <v>108326595200</v>
      </c>
      <c r="B4014" s="166">
        <v>46183</v>
      </c>
      <c r="C4014" s="167" t="s">
        <v>3524</v>
      </c>
      <c r="D4014" s="167" t="s">
        <v>3525</v>
      </c>
      <c r="E4014" s="167" t="s">
        <v>3526</v>
      </c>
      <c r="F4014" s="167" t="s">
        <v>3501</v>
      </c>
      <c r="G4014" s="167" t="s">
        <v>3502</v>
      </c>
      <c r="H4014" s="168">
        <v>46184</v>
      </c>
      <c r="I4014" s="167"/>
      <c r="J4014" s="169">
        <v>26122</v>
      </c>
      <c r="K4014" s="167" t="s">
        <v>55</v>
      </c>
      <c r="L4014" s="169">
        <v>1</v>
      </c>
      <c r="M4014" s="167" t="s">
        <v>3513</v>
      </c>
      <c r="N4014" s="169">
        <v>3.8</v>
      </c>
      <c r="O4014" s="167" t="s">
        <v>3505</v>
      </c>
      <c r="P4014" s="167"/>
      <c r="Q4014" s="167" t="s">
        <v>3514</v>
      </c>
      <c r="R4014" s="167" t="s">
        <v>3528</v>
      </c>
      <c r="S4014" s="169">
        <v>1</v>
      </c>
      <c r="T4014" s="167" t="s">
        <v>3717</v>
      </c>
      <c r="U4014" s="169" t="s">
        <v>3718</v>
      </c>
      <c r="V4014" s="167" t="s">
        <v>8286</v>
      </c>
      <c r="W4014" s="167" t="s">
        <v>4672</v>
      </c>
      <c r="X4014" s="170" t="s">
        <v>159</v>
      </c>
      <c r="Y4014" s="171" t="s">
        <v>3319</v>
      </c>
      <c r="Z4014" s="167" t="s">
        <v>1274</v>
      </c>
      <c r="AA4014" s="176">
        <v>11000</v>
      </c>
      <c r="AB4014" s="167" t="s">
        <v>11254</v>
      </c>
      <c r="AC4014" s="176">
        <v>11000</v>
      </c>
      <c r="AD4014" s="167" t="s">
        <v>11254</v>
      </c>
      <c r="AE4014" s="176">
        <v>1402.5</v>
      </c>
    </row>
    <row r="4015" spans="1:31">
      <c r="A4015" s="178">
        <v>108326645010</v>
      </c>
      <c r="B4015" s="166">
        <v>46183</v>
      </c>
      <c r="C4015" s="167" t="s">
        <v>3524</v>
      </c>
      <c r="D4015" s="167" t="s">
        <v>3525</v>
      </c>
      <c r="E4015" s="167" t="s">
        <v>3526</v>
      </c>
      <c r="F4015" s="167" t="s">
        <v>3501</v>
      </c>
      <c r="G4015" s="167" t="s">
        <v>3502</v>
      </c>
      <c r="H4015" s="168">
        <v>46184</v>
      </c>
      <c r="I4015" s="167"/>
      <c r="J4015" s="169">
        <v>26122</v>
      </c>
      <c r="K4015" s="167" t="s">
        <v>55</v>
      </c>
      <c r="L4015" s="169">
        <v>1</v>
      </c>
      <c r="M4015" s="167" t="s">
        <v>3513</v>
      </c>
      <c r="N4015" s="169">
        <v>0.9</v>
      </c>
      <c r="O4015" s="167" t="s">
        <v>3505</v>
      </c>
      <c r="P4015" s="167"/>
      <c r="Q4015" s="167" t="s">
        <v>3527</v>
      </c>
      <c r="R4015" s="167" t="s">
        <v>3528</v>
      </c>
      <c r="S4015" s="169">
        <v>1</v>
      </c>
      <c r="T4015" s="167" t="s">
        <v>3529</v>
      </c>
      <c r="U4015" s="169" t="s">
        <v>3530</v>
      </c>
      <c r="V4015" s="167" t="s">
        <v>5029</v>
      </c>
      <c r="W4015" s="167" t="s">
        <v>5030</v>
      </c>
      <c r="X4015" s="170" t="s">
        <v>157</v>
      </c>
      <c r="Y4015" s="171" t="s">
        <v>453</v>
      </c>
      <c r="Z4015" s="167" t="s">
        <v>1277</v>
      </c>
      <c r="AA4015" s="176">
        <v>3000</v>
      </c>
      <c r="AB4015" s="167" t="s">
        <v>11254</v>
      </c>
      <c r="AC4015" s="176">
        <v>3000</v>
      </c>
      <c r="AD4015" s="167" t="s">
        <v>11254</v>
      </c>
      <c r="AE4015" s="176">
        <v>1350</v>
      </c>
    </row>
    <row r="4016" spans="1:31">
      <c r="A4016" s="178">
        <v>108326752220</v>
      </c>
      <c r="B4016" s="166">
        <v>46183</v>
      </c>
      <c r="C4016" s="167" t="s">
        <v>3524</v>
      </c>
      <c r="D4016" s="167" t="s">
        <v>3525</v>
      </c>
      <c r="E4016" s="167" t="s">
        <v>3526</v>
      </c>
      <c r="F4016" s="167" t="s">
        <v>3501</v>
      </c>
      <c r="G4016" s="167" t="s">
        <v>3502</v>
      </c>
      <c r="H4016" s="168">
        <v>46184</v>
      </c>
      <c r="I4016" s="167"/>
      <c r="J4016" s="169">
        <v>26122</v>
      </c>
      <c r="K4016" s="167" t="s">
        <v>55</v>
      </c>
      <c r="L4016" s="169">
        <v>1</v>
      </c>
      <c r="M4016" s="167" t="s">
        <v>3513</v>
      </c>
      <c r="N4016" s="169">
        <v>0.5</v>
      </c>
      <c r="O4016" s="167" t="s">
        <v>3505</v>
      </c>
      <c r="P4016" s="167"/>
      <c r="Q4016" s="167" t="s">
        <v>3514</v>
      </c>
      <c r="R4016" s="167" t="s">
        <v>3528</v>
      </c>
      <c r="S4016" s="169">
        <v>2</v>
      </c>
      <c r="T4016" s="167" t="s">
        <v>3545</v>
      </c>
      <c r="U4016" s="169" t="s">
        <v>3546</v>
      </c>
      <c r="V4016" s="167" t="s">
        <v>8287</v>
      </c>
      <c r="W4016" s="167" t="s">
        <v>8288</v>
      </c>
      <c r="X4016" s="170" t="s">
        <v>160</v>
      </c>
      <c r="Y4016" s="171" t="s">
        <v>3320</v>
      </c>
      <c r="Z4016" s="167" t="s">
        <v>1279</v>
      </c>
      <c r="AA4016" s="176">
        <v>200</v>
      </c>
      <c r="AB4016" s="167" t="s">
        <v>11254</v>
      </c>
      <c r="AC4016" s="176">
        <v>200</v>
      </c>
      <c r="AD4016" s="167" t="s">
        <v>11254</v>
      </c>
      <c r="AE4016" s="176">
        <v>236</v>
      </c>
    </row>
    <row r="4017" spans="1:31">
      <c r="A4017" s="178">
        <v>108326752220</v>
      </c>
      <c r="B4017" s="166">
        <v>46183</v>
      </c>
      <c r="C4017" s="167" t="s">
        <v>3524</v>
      </c>
      <c r="D4017" s="167" t="s">
        <v>3525</v>
      </c>
      <c r="E4017" s="167" t="s">
        <v>3526</v>
      </c>
      <c r="F4017" s="167" t="s">
        <v>3501</v>
      </c>
      <c r="G4017" s="167" t="s">
        <v>3502</v>
      </c>
      <c r="H4017" s="168">
        <v>46184</v>
      </c>
      <c r="I4017" s="167"/>
      <c r="J4017" s="169">
        <v>26122</v>
      </c>
      <c r="K4017" s="167" t="s">
        <v>55</v>
      </c>
      <c r="L4017" s="169">
        <v>1</v>
      </c>
      <c r="M4017" s="167" t="s">
        <v>3513</v>
      </c>
      <c r="N4017" s="169">
        <v>0.5</v>
      </c>
      <c r="O4017" s="167" t="s">
        <v>3505</v>
      </c>
      <c r="P4017" s="167"/>
      <c r="Q4017" s="167" t="s">
        <v>3514</v>
      </c>
      <c r="R4017" s="167" t="s">
        <v>3528</v>
      </c>
      <c r="S4017" s="169">
        <v>1</v>
      </c>
      <c r="T4017" s="167" t="s">
        <v>3545</v>
      </c>
      <c r="U4017" s="169" t="s">
        <v>3546</v>
      </c>
      <c r="V4017" s="167" t="s">
        <v>8287</v>
      </c>
      <c r="W4017" s="167" t="s">
        <v>8288</v>
      </c>
      <c r="X4017" s="170" t="s">
        <v>160</v>
      </c>
      <c r="Y4017" s="171" t="s">
        <v>3320</v>
      </c>
      <c r="Z4017" s="167" t="s">
        <v>1279</v>
      </c>
      <c r="AA4017" s="176">
        <v>300</v>
      </c>
      <c r="AB4017" s="167" t="s">
        <v>11254</v>
      </c>
      <c r="AC4017" s="176">
        <v>300</v>
      </c>
      <c r="AD4017" s="167" t="s">
        <v>11254</v>
      </c>
      <c r="AE4017" s="176">
        <v>354</v>
      </c>
    </row>
    <row r="4018" spans="1:31">
      <c r="A4018" s="178">
        <v>108326788250</v>
      </c>
      <c r="B4018" s="166">
        <v>46183</v>
      </c>
      <c r="C4018" s="167" t="s">
        <v>3500</v>
      </c>
      <c r="D4018" s="167"/>
      <c r="E4018" s="167"/>
      <c r="F4018" s="167" t="s">
        <v>3501</v>
      </c>
      <c r="G4018" s="167" t="s">
        <v>3502</v>
      </c>
      <c r="H4018" s="168"/>
      <c r="I4018" s="167" t="s">
        <v>8289</v>
      </c>
      <c r="J4018" s="169">
        <v>26122</v>
      </c>
      <c r="K4018" s="167" t="s">
        <v>55</v>
      </c>
      <c r="L4018" s="169">
        <v>1</v>
      </c>
      <c r="M4018" s="167" t="s">
        <v>3513</v>
      </c>
      <c r="N4018" s="169">
        <v>1.5</v>
      </c>
      <c r="O4018" s="167" t="s">
        <v>3505</v>
      </c>
      <c r="P4018" s="167"/>
      <c r="Q4018" s="167" t="s">
        <v>3514</v>
      </c>
      <c r="R4018" s="167" t="s">
        <v>3515</v>
      </c>
      <c r="S4018" s="169">
        <v>1</v>
      </c>
      <c r="T4018" s="167" t="s">
        <v>8290</v>
      </c>
      <c r="U4018" s="169" t="s">
        <v>3517</v>
      </c>
      <c r="V4018" s="167" t="s">
        <v>8291</v>
      </c>
      <c r="W4018" s="167" t="s">
        <v>7027</v>
      </c>
      <c r="X4018" s="170" t="s">
        <v>157</v>
      </c>
      <c r="Y4018" s="171" t="s">
        <v>3424</v>
      </c>
      <c r="Z4018" s="167" t="s">
        <v>1994</v>
      </c>
      <c r="AA4018" s="176">
        <v>1</v>
      </c>
      <c r="AB4018" s="167" t="s">
        <v>11254</v>
      </c>
      <c r="AC4018" s="176">
        <v>1</v>
      </c>
      <c r="AD4018" s="167" t="s">
        <v>11254</v>
      </c>
      <c r="AE4018" s="176">
        <v>595.14</v>
      </c>
    </row>
    <row r="4019" spans="1:31">
      <c r="A4019" s="178">
        <v>108326895460</v>
      </c>
      <c r="B4019" s="166">
        <v>46183</v>
      </c>
      <c r="C4019" s="167" t="s">
        <v>3524</v>
      </c>
      <c r="D4019" s="167" t="s">
        <v>3525</v>
      </c>
      <c r="E4019" s="167" t="s">
        <v>3526</v>
      </c>
      <c r="F4019" s="167" t="s">
        <v>3501</v>
      </c>
      <c r="G4019" s="167" t="s">
        <v>3502</v>
      </c>
      <c r="H4019" s="168">
        <v>46184</v>
      </c>
      <c r="I4019" s="167"/>
      <c r="J4019" s="169">
        <v>26122</v>
      </c>
      <c r="K4019" s="167" t="s">
        <v>55</v>
      </c>
      <c r="L4019" s="169">
        <v>2</v>
      </c>
      <c r="M4019" s="167" t="s">
        <v>3513</v>
      </c>
      <c r="N4019" s="169">
        <v>17.5</v>
      </c>
      <c r="O4019" s="167" t="s">
        <v>3505</v>
      </c>
      <c r="P4019" s="167"/>
      <c r="Q4019" s="167" t="s">
        <v>3527</v>
      </c>
      <c r="R4019" s="167" t="s">
        <v>3528</v>
      </c>
      <c r="S4019" s="169">
        <v>1</v>
      </c>
      <c r="T4019" s="167" t="s">
        <v>3529</v>
      </c>
      <c r="U4019" s="169" t="s">
        <v>3530</v>
      </c>
      <c r="V4019" s="167" t="s">
        <v>8292</v>
      </c>
      <c r="W4019" s="167" t="s">
        <v>5701</v>
      </c>
      <c r="X4019" s="170" t="s">
        <v>3533</v>
      </c>
      <c r="Y4019" s="171" t="s">
        <v>451</v>
      </c>
      <c r="Z4019" s="167" t="s">
        <v>1281</v>
      </c>
      <c r="AA4019" s="176">
        <v>69000</v>
      </c>
      <c r="AB4019" s="167" t="s">
        <v>11254</v>
      </c>
      <c r="AC4019" s="176">
        <v>69000</v>
      </c>
      <c r="AD4019" s="167" t="s">
        <v>11254</v>
      </c>
      <c r="AE4019" s="176">
        <v>24288</v>
      </c>
    </row>
    <row r="4020" spans="1:31">
      <c r="A4020" s="178">
        <v>108326961520</v>
      </c>
      <c r="B4020" s="166">
        <v>46183</v>
      </c>
      <c r="C4020" s="167" t="s">
        <v>3524</v>
      </c>
      <c r="D4020" s="167" t="s">
        <v>3525</v>
      </c>
      <c r="E4020" s="167" t="s">
        <v>3526</v>
      </c>
      <c r="F4020" s="167" t="s">
        <v>3501</v>
      </c>
      <c r="G4020" s="167" t="s">
        <v>3502</v>
      </c>
      <c r="H4020" s="168">
        <v>46184</v>
      </c>
      <c r="I4020" s="167"/>
      <c r="J4020" s="169">
        <v>26122</v>
      </c>
      <c r="K4020" s="167" t="s">
        <v>55</v>
      </c>
      <c r="L4020" s="169">
        <v>1</v>
      </c>
      <c r="M4020" s="167" t="s">
        <v>3513</v>
      </c>
      <c r="N4020" s="169">
        <v>0.9</v>
      </c>
      <c r="O4020" s="167" t="s">
        <v>3505</v>
      </c>
      <c r="P4020" s="167"/>
      <c r="Q4020" s="167" t="s">
        <v>3527</v>
      </c>
      <c r="R4020" s="167" t="s">
        <v>3528</v>
      </c>
      <c r="S4020" s="169">
        <v>1</v>
      </c>
      <c r="T4020" s="167" t="s">
        <v>3529</v>
      </c>
      <c r="U4020" s="169" t="s">
        <v>3530</v>
      </c>
      <c r="V4020" s="167" t="s">
        <v>8293</v>
      </c>
      <c r="W4020" s="167" t="s">
        <v>7843</v>
      </c>
      <c r="X4020" s="170" t="s">
        <v>3533</v>
      </c>
      <c r="Y4020" s="171" t="s">
        <v>441</v>
      </c>
      <c r="Z4020" s="167" t="s">
        <v>1283</v>
      </c>
      <c r="AA4020" s="176">
        <v>9000</v>
      </c>
      <c r="AB4020" s="167" t="s">
        <v>11254</v>
      </c>
      <c r="AC4020" s="176">
        <v>9000</v>
      </c>
      <c r="AD4020" s="167" t="s">
        <v>11254</v>
      </c>
      <c r="AE4020" s="176">
        <v>1539</v>
      </c>
    </row>
    <row r="4021" spans="1:31">
      <c r="A4021" s="178">
        <v>108326967230</v>
      </c>
      <c r="B4021" s="166">
        <v>46183</v>
      </c>
      <c r="C4021" s="167" t="s">
        <v>3524</v>
      </c>
      <c r="D4021" s="167" t="s">
        <v>3525</v>
      </c>
      <c r="E4021" s="167" t="s">
        <v>3526</v>
      </c>
      <c r="F4021" s="167" t="s">
        <v>8294</v>
      </c>
      <c r="G4021" s="167" t="s">
        <v>3603</v>
      </c>
      <c r="H4021" s="168">
        <v>46184</v>
      </c>
      <c r="I4021" s="167"/>
      <c r="J4021" s="169">
        <v>26122</v>
      </c>
      <c r="K4021" s="167" t="s">
        <v>55</v>
      </c>
      <c r="L4021" s="169">
        <v>3</v>
      </c>
      <c r="M4021" s="167" t="s">
        <v>3604</v>
      </c>
      <c r="N4021" s="169">
        <v>451.17</v>
      </c>
      <c r="O4021" s="167" t="s">
        <v>3505</v>
      </c>
      <c r="P4021" s="167"/>
      <c r="Q4021" s="167" t="s">
        <v>3527</v>
      </c>
      <c r="R4021" s="167" t="s">
        <v>3528</v>
      </c>
      <c r="S4021" s="169">
        <v>3</v>
      </c>
      <c r="T4021" s="167" t="s">
        <v>3703</v>
      </c>
      <c r="U4021" s="169" t="s">
        <v>3704</v>
      </c>
      <c r="V4021" s="167" t="s">
        <v>8295</v>
      </c>
      <c r="W4021" s="167" t="s">
        <v>3706</v>
      </c>
      <c r="X4021" s="170" t="s">
        <v>157</v>
      </c>
      <c r="Y4021" s="171" t="s">
        <v>8296</v>
      </c>
      <c r="Z4021" s="167" t="s">
        <v>1286</v>
      </c>
      <c r="AA4021" s="176">
        <v>1186</v>
      </c>
      <c r="AB4021" s="167" t="s">
        <v>11254</v>
      </c>
      <c r="AC4021" s="176">
        <v>1186</v>
      </c>
      <c r="AD4021" s="167" t="s">
        <v>11254</v>
      </c>
      <c r="AE4021" s="176">
        <v>11053.52</v>
      </c>
    </row>
    <row r="4022" spans="1:31">
      <c r="A4022" s="178">
        <v>108326967230</v>
      </c>
      <c r="B4022" s="166">
        <v>46183</v>
      </c>
      <c r="C4022" s="167" t="s">
        <v>3524</v>
      </c>
      <c r="D4022" s="167" t="s">
        <v>3525</v>
      </c>
      <c r="E4022" s="167" t="s">
        <v>3526</v>
      </c>
      <c r="F4022" s="167" t="s">
        <v>8294</v>
      </c>
      <c r="G4022" s="167" t="s">
        <v>3603</v>
      </c>
      <c r="H4022" s="168">
        <v>46184</v>
      </c>
      <c r="I4022" s="167"/>
      <c r="J4022" s="169">
        <v>26122</v>
      </c>
      <c r="K4022" s="167" t="s">
        <v>55</v>
      </c>
      <c r="L4022" s="169">
        <v>3</v>
      </c>
      <c r="M4022" s="167" t="s">
        <v>3604</v>
      </c>
      <c r="N4022" s="169">
        <v>451.17</v>
      </c>
      <c r="O4022" s="167" t="s">
        <v>3505</v>
      </c>
      <c r="P4022" s="167"/>
      <c r="Q4022" s="167" t="s">
        <v>3527</v>
      </c>
      <c r="R4022" s="167" t="s">
        <v>3528</v>
      </c>
      <c r="S4022" s="169">
        <v>2</v>
      </c>
      <c r="T4022" s="167" t="s">
        <v>3703</v>
      </c>
      <c r="U4022" s="169" t="s">
        <v>3704</v>
      </c>
      <c r="V4022" s="167" t="s">
        <v>8295</v>
      </c>
      <c r="W4022" s="167" t="s">
        <v>3706</v>
      </c>
      <c r="X4022" s="170" t="s">
        <v>157</v>
      </c>
      <c r="Y4022" s="171" t="s">
        <v>8296</v>
      </c>
      <c r="Z4022" s="167" t="s">
        <v>1286</v>
      </c>
      <c r="AA4022" s="176">
        <v>1082</v>
      </c>
      <c r="AB4022" s="167" t="s">
        <v>11254</v>
      </c>
      <c r="AC4022" s="176">
        <v>1082</v>
      </c>
      <c r="AD4022" s="167" t="s">
        <v>11254</v>
      </c>
      <c r="AE4022" s="176">
        <v>10084.24</v>
      </c>
    </row>
    <row r="4023" spans="1:31">
      <c r="A4023" s="178">
        <v>108326967230</v>
      </c>
      <c r="B4023" s="166">
        <v>46183</v>
      </c>
      <c r="C4023" s="167" t="s">
        <v>3524</v>
      </c>
      <c r="D4023" s="167" t="s">
        <v>3525</v>
      </c>
      <c r="E4023" s="167" t="s">
        <v>3526</v>
      </c>
      <c r="F4023" s="167" t="s">
        <v>8294</v>
      </c>
      <c r="G4023" s="167" t="s">
        <v>3603</v>
      </c>
      <c r="H4023" s="168">
        <v>46184</v>
      </c>
      <c r="I4023" s="167"/>
      <c r="J4023" s="169">
        <v>26122</v>
      </c>
      <c r="K4023" s="167" t="s">
        <v>55</v>
      </c>
      <c r="L4023" s="169">
        <v>3</v>
      </c>
      <c r="M4023" s="167" t="s">
        <v>3604</v>
      </c>
      <c r="N4023" s="169">
        <v>451.17</v>
      </c>
      <c r="O4023" s="167" t="s">
        <v>3505</v>
      </c>
      <c r="P4023" s="167"/>
      <c r="Q4023" s="167" t="s">
        <v>3527</v>
      </c>
      <c r="R4023" s="167" t="s">
        <v>3528</v>
      </c>
      <c r="S4023" s="169">
        <v>1</v>
      </c>
      <c r="T4023" s="167" t="s">
        <v>3703</v>
      </c>
      <c r="U4023" s="169" t="s">
        <v>3704</v>
      </c>
      <c r="V4023" s="167" t="s">
        <v>8295</v>
      </c>
      <c r="W4023" s="167" t="s">
        <v>3706</v>
      </c>
      <c r="X4023" s="170" t="s">
        <v>157</v>
      </c>
      <c r="Y4023" s="171" t="s">
        <v>8296</v>
      </c>
      <c r="Z4023" s="167" t="s">
        <v>1286</v>
      </c>
      <c r="AA4023" s="176">
        <v>3000</v>
      </c>
      <c r="AB4023" s="167" t="s">
        <v>11254</v>
      </c>
      <c r="AC4023" s="176">
        <v>3000</v>
      </c>
      <c r="AD4023" s="167" t="s">
        <v>11254</v>
      </c>
      <c r="AE4023" s="176">
        <v>27960</v>
      </c>
    </row>
    <row r="4024" spans="1:31">
      <c r="A4024" s="178">
        <v>108327045410</v>
      </c>
      <c r="B4024" s="166">
        <v>46183</v>
      </c>
      <c r="C4024" s="167" t="s">
        <v>3524</v>
      </c>
      <c r="D4024" s="167" t="s">
        <v>3525</v>
      </c>
      <c r="E4024" s="167" t="s">
        <v>3526</v>
      </c>
      <c r="F4024" s="167" t="s">
        <v>3501</v>
      </c>
      <c r="G4024" s="167" t="s">
        <v>3502</v>
      </c>
      <c r="H4024" s="168">
        <v>46184</v>
      </c>
      <c r="I4024" s="167"/>
      <c r="J4024" s="169">
        <v>26122</v>
      </c>
      <c r="K4024" s="167" t="s">
        <v>55</v>
      </c>
      <c r="L4024" s="169">
        <v>1</v>
      </c>
      <c r="M4024" s="167" t="s">
        <v>3513</v>
      </c>
      <c r="N4024" s="169">
        <v>1.8</v>
      </c>
      <c r="O4024" s="167" t="s">
        <v>3505</v>
      </c>
      <c r="P4024" s="167"/>
      <c r="Q4024" s="167" t="s">
        <v>3527</v>
      </c>
      <c r="R4024" s="167" t="s">
        <v>3528</v>
      </c>
      <c r="S4024" s="169">
        <v>1</v>
      </c>
      <c r="T4024" s="167" t="s">
        <v>3529</v>
      </c>
      <c r="U4024" s="169" t="s">
        <v>3530</v>
      </c>
      <c r="V4024" s="167" t="s">
        <v>7814</v>
      </c>
      <c r="W4024" s="167" t="s">
        <v>7815</v>
      </c>
      <c r="X4024" s="170" t="s">
        <v>165</v>
      </c>
      <c r="Y4024" s="171" t="s">
        <v>446</v>
      </c>
      <c r="Z4024" s="167" t="s">
        <v>1290</v>
      </c>
      <c r="AA4024" s="176">
        <v>5000</v>
      </c>
      <c r="AB4024" s="167" t="s">
        <v>11254</v>
      </c>
      <c r="AC4024" s="176">
        <v>5000</v>
      </c>
      <c r="AD4024" s="167" t="s">
        <v>11254</v>
      </c>
      <c r="AE4024" s="176">
        <v>2925</v>
      </c>
    </row>
    <row r="4025" spans="1:31">
      <c r="A4025" s="178">
        <v>108327050310</v>
      </c>
      <c r="B4025" s="166">
        <v>46183</v>
      </c>
      <c r="C4025" s="167" t="s">
        <v>3781</v>
      </c>
      <c r="D4025" s="167"/>
      <c r="E4025" s="167"/>
      <c r="F4025" s="167" t="s">
        <v>3782</v>
      </c>
      <c r="G4025" s="167" t="s">
        <v>3614</v>
      </c>
      <c r="H4025" s="168"/>
      <c r="I4025" s="167"/>
      <c r="J4025" s="169">
        <v>26122</v>
      </c>
      <c r="K4025" s="167" t="s">
        <v>55</v>
      </c>
      <c r="L4025" s="169">
        <v>4</v>
      </c>
      <c r="M4025" s="167" t="s">
        <v>3604</v>
      </c>
      <c r="N4025" s="169">
        <v>1140</v>
      </c>
      <c r="O4025" s="167" t="s">
        <v>3505</v>
      </c>
      <c r="P4025" s="167" t="s">
        <v>8297</v>
      </c>
      <c r="Q4025" s="167" t="s">
        <v>3506</v>
      </c>
      <c r="R4025" s="167" t="s">
        <v>3528</v>
      </c>
      <c r="S4025" s="169">
        <v>1</v>
      </c>
      <c r="T4025" s="167" t="s">
        <v>3629</v>
      </c>
      <c r="U4025" s="169" t="s">
        <v>3630</v>
      </c>
      <c r="V4025" s="167" t="s">
        <v>3784</v>
      </c>
      <c r="W4025" s="167" t="s">
        <v>3785</v>
      </c>
      <c r="X4025" s="170" t="s">
        <v>157</v>
      </c>
      <c r="Y4025" s="171" t="s">
        <v>8298</v>
      </c>
      <c r="Z4025" s="167" t="s">
        <v>2096</v>
      </c>
      <c r="AA4025" s="176">
        <v>6480</v>
      </c>
      <c r="AB4025" s="167" t="s">
        <v>11254</v>
      </c>
      <c r="AC4025" s="176">
        <v>6480</v>
      </c>
      <c r="AD4025" s="167" t="s">
        <v>11254</v>
      </c>
      <c r="AE4025" s="176">
        <v>38556</v>
      </c>
    </row>
    <row r="4026" spans="1:31">
      <c r="A4026" s="178">
        <v>108327059520</v>
      </c>
      <c r="B4026" s="166">
        <v>46183</v>
      </c>
      <c r="C4026" s="167" t="s">
        <v>3524</v>
      </c>
      <c r="D4026" s="167" t="s">
        <v>3525</v>
      </c>
      <c r="E4026" s="167" t="s">
        <v>3526</v>
      </c>
      <c r="F4026" s="167" t="s">
        <v>3501</v>
      </c>
      <c r="G4026" s="167" t="s">
        <v>3502</v>
      </c>
      <c r="H4026" s="168">
        <v>46184</v>
      </c>
      <c r="I4026" s="167"/>
      <c r="J4026" s="169">
        <v>26122</v>
      </c>
      <c r="K4026" s="167" t="s">
        <v>55</v>
      </c>
      <c r="L4026" s="169">
        <v>1</v>
      </c>
      <c r="M4026" s="167" t="s">
        <v>3513</v>
      </c>
      <c r="N4026" s="169">
        <v>0.5</v>
      </c>
      <c r="O4026" s="167" t="s">
        <v>3505</v>
      </c>
      <c r="P4026" s="167"/>
      <c r="Q4026" s="167" t="s">
        <v>3527</v>
      </c>
      <c r="R4026" s="167" t="s">
        <v>3528</v>
      </c>
      <c r="S4026" s="169">
        <v>1</v>
      </c>
      <c r="T4026" s="167" t="s">
        <v>3529</v>
      </c>
      <c r="U4026" s="169" t="s">
        <v>3530</v>
      </c>
      <c r="V4026" s="167" t="s">
        <v>4437</v>
      </c>
      <c r="W4026" s="167" t="s">
        <v>3832</v>
      </c>
      <c r="X4026" s="170" t="s">
        <v>160</v>
      </c>
      <c r="Y4026" s="171" t="s">
        <v>445</v>
      </c>
      <c r="Z4026" s="167" t="s">
        <v>1292</v>
      </c>
      <c r="AA4026" s="176">
        <v>3000</v>
      </c>
      <c r="AB4026" s="167" t="s">
        <v>11254</v>
      </c>
      <c r="AC4026" s="176">
        <v>3000</v>
      </c>
      <c r="AD4026" s="167" t="s">
        <v>11254</v>
      </c>
      <c r="AE4026" s="176">
        <v>72</v>
      </c>
    </row>
    <row r="4027" spans="1:31">
      <c r="A4027" s="178">
        <v>108327159510</v>
      </c>
      <c r="B4027" s="166">
        <v>46183</v>
      </c>
      <c r="C4027" s="167" t="s">
        <v>3524</v>
      </c>
      <c r="D4027" s="167" t="s">
        <v>3525</v>
      </c>
      <c r="E4027" s="167" t="s">
        <v>3526</v>
      </c>
      <c r="F4027" s="167" t="s">
        <v>3501</v>
      </c>
      <c r="G4027" s="167" t="s">
        <v>3502</v>
      </c>
      <c r="H4027" s="168">
        <v>46184</v>
      </c>
      <c r="I4027" s="167"/>
      <c r="J4027" s="169">
        <v>26122</v>
      </c>
      <c r="K4027" s="167" t="s">
        <v>55</v>
      </c>
      <c r="L4027" s="169">
        <v>1</v>
      </c>
      <c r="M4027" s="167" t="s">
        <v>3513</v>
      </c>
      <c r="N4027" s="169">
        <v>5.5</v>
      </c>
      <c r="O4027" s="167" t="s">
        <v>3505</v>
      </c>
      <c r="P4027" s="167"/>
      <c r="Q4027" s="167" t="s">
        <v>3527</v>
      </c>
      <c r="R4027" s="167" t="s">
        <v>3528</v>
      </c>
      <c r="S4027" s="169">
        <v>1</v>
      </c>
      <c r="T4027" s="167" t="s">
        <v>3529</v>
      </c>
      <c r="U4027" s="169" t="s">
        <v>3530</v>
      </c>
      <c r="V4027" s="167" t="s">
        <v>8299</v>
      </c>
      <c r="W4027" s="167" t="s">
        <v>7848</v>
      </c>
      <c r="X4027" s="170" t="s">
        <v>3533</v>
      </c>
      <c r="Y4027" s="171" t="s">
        <v>440</v>
      </c>
      <c r="Z4027" s="167" t="s">
        <v>1294</v>
      </c>
      <c r="AA4027" s="176">
        <v>18000</v>
      </c>
      <c r="AB4027" s="167" t="s">
        <v>11254</v>
      </c>
      <c r="AC4027" s="176">
        <v>18000</v>
      </c>
      <c r="AD4027" s="167" t="s">
        <v>11254</v>
      </c>
      <c r="AE4027" s="176">
        <v>7308</v>
      </c>
    </row>
    <row r="4028" spans="1:31">
      <c r="A4028" s="178">
        <v>108327268340</v>
      </c>
      <c r="B4028" s="166">
        <v>46183</v>
      </c>
      <c r="C4028" s="167" t="s">
        <v>3524</v>
      </c>
      <c r="D4028" s="167" t="s">
        <v>3525</v>
      </c>
      <c r="E4028" s="167" t="s">
        <v>3526</v>
      </c>
      <c r="F4028" s="167" t="s">
        <v>3501</v>
      </c>
      <c r="G4028" s="167" t="s">
        <v>3502</v>
      </c>
      <c r="H4028" s="168">
        <v>46184</v>
      </c>
      <c r="I4028" s="167"/>
      <c r="J4028" s="169">
        <v>26122</v>
      </c>
      <c r="K4028" s="167" t="s">
        <v>55</v>
      </c>
      <c r="L4028" s="169">
        <v>1</v>
      </c>
      <c r="M4028" s="167" t="s">
        <v>3513</v>
      </c>
      <c r="N4028" s="169">
        <v>8.3000000000000007</v>
      </c>
      <c r="O4028" s="167" t="s">
        <v>3505</v>
      </c>
      <c r="P4028" s="167"/>
      <c r="Q4028" s="167" t="s">
        <v>3514</v>
      </c>
      <c r="R4028" s="167" t="s">
        <v>3528</v>
      </c>
      <c r="S4028" s="169">
        <v>2</v>
      </c>
      <c r="T4028" s="167" t="s">
        <v>3560</v>
      </c>
      <c r="U4028" s="169" t="s">
        <v>3561</v>
      </c>
      <c r="V4028" s="167" t="s">
        <v>8205</v>
      </c>
      <c r="W4028" s="167" t="s">
        <v>7526</v>
      </c>
      <c r="X4028" s="170" t="s">
        <v>159</v>
      </c>
      <c r="Y4028" s="171" t="s">
        <v>3321</v>
      </c>
      <c r="Z4028" s="167" t="s">
        <v>1296</v>
      </c>
      <c r="AA4028" s="176">
        <v>9600</v>
      </c>
      <c r="AB4028" s="167" t="s">
        <v>11254</v>
      </c>
      <c r="AC4028" s="176">
        <v>9600</v>
      </c>
      <c r="AD4028" s="167" t="s">
        <v>11254</v>
      </c>
      <c r="AE4028" s="176">
        <v>24633.599999999999</v>
      </c>
    </row>
    <row r="4029" spans="1:31">
      <c r="A4029" s="178">
        <v>108327268340</v>
      </c>
      <c r="B4029" s="166">
        <v>46183</v>
      </c>
      <c r="C4029" s="167" t="s">
        <v>3524</v>
      </c>
      <c r="D4029" s="167" t="s">
        <v>3525</v>
      </c>
      <c r="E4029" s="167" t="s">
        <v>3526</v>
      </c>
      <c r="F4029" s="167" t="s">
        <v>3501</v>
      </c>
      <c r="G4029" s="167" t="s">
        <v>3502</v>
      </c>
      <c r="H4029" s="168">
        <v>46184</v>
      </c>
      <c r="I4029" s="167"/>
      <c r="J4029" s="169">
        <v>26122</v>
      </c>
      <c r="K4029" s="167" t="s">
        <v>55</v>
      </c>
      <c r="L4029" s="169">
        <v>1</v>
      </c>
      <c r="M4029" s="167" t="s">
        <v>3513</v>
      </c>
      <c r="N4029" s="169">
        <v>8.3000000000000007</v>
      </c>
      <c r="O4029" s="167" t="s">
        <v>3505</v>
      </c>
      <c r="P4029" s="167"/>
      <c r="Q4029" s="167" t="s">
        <v>3514</v>
      </c>
      <c r="R4029" s="167" t="s">
        <v>3528</v>
      </c>
      <c r="S4029" s="169">
        <v>1</v>
      </c>
      <c r="T4029" s="167" t="s">
        <v>3560</v>
      </c>
      <c r="U4029" s="169" t="s">
        <v>3561</v>
      </c>
      <c r="V4029" s="167" t="s">
        <v>8205</v>
      </c>
      <c r="W4029" s="167" t="s">
        <v>7526</v>
      </c>
      <c r="X4029" s="170" t="s">
        <v>159</v>
      </c>
      <c r="Y4029" s="171" t="s">
        <v>3321</v>
      </c>
      <c r="Z4029" s="167" t="s">
        <v>1296</v>
      </c>
      <c r="AA4029" s="176">
        <v>3000</v>
      </c>
      <c r="AB4029" s="167" t="s">
        <v>11254</v>
      </c>
      <c r="AC4029" s="176">
        <v>3000</v>
      </c>
      <c r="AD4029" s="167" t="s">
        <v>11254</v>
      </c>
      <c r="AE4029" s="176">
        <v>7698</v>
      </c>
    </row>
    <row r="4030" spans="1:31">
      <c r="A4030" s="178">
        <v>108327328910</v>
      </c>
      <c r="B4030" s="166">
        <v>46183</v>
      </c>
      <c r="C4030" s="167" t="s">
        <v>3524</v>
      </c>
      <c r="D4030" s="167" t="s">
        <v>3525</v>
      </c>
      <c r="E4030" s="167" t="s">
        <v>3526</v>
      </c>
      <c r="F4030" s="167" t="s">
        <v>3501</v>
      </c>
      <c r="G4030" s="167" t="s">
        <v>3502</v>
      </c>
      <c r="H4030" s="168">
        <v>46184</v>
      </c>
      <c r="I4030" s="167"/>
      <c r="J4030" s="169">
        <v>26122</v>
      </c>
      <c r="K4030" s="167" t="s">
        <v>55</v>
      </c>
      <c r="L4030" s="169">
        <v>1</v>
      </c>
      <c r="M4030" s="167" t="s">
        <v>3513</v>
      </c>
      <c r="N4030" s="169">
        <v>0.4</v>
      </c>
      <c r="O4030" s="167" t="s">
        <v>3505</v>
      </c>
      <c r="P4030" s="167"/>
      <c r="Q4030" s="167" t="s">
        <v>3527</v>
      </c>
      <c r="R4030" s="167" t="s">
        <v>3528</v>
      </c>
      <c r="S4030" s="169">
        <v>1</v>
      </c>
      <c r="T4030" s="167" t="s">
        <v>3529</v>
      </c>
      <c r="U4030" s="169" t="s">
        <v>3530</v>
      </c>
      <c r="V4030" s="167" t="s">
        <v>8300</v>
      </c>
      <c r="W4030" s="167" t="s">
        <v>8301</v>
      </c>
      <c r="X4030" s="170" t="s">
        <v>160</v>
      </c>
      <c r="Y4030" s="171" t="s">
        <v>448</v>
      </c>
      <c r="Z4030" s="167" t="s">
        <v>1298</v>
      </c>
      <c r="AA4030" s="176">
        <v>3000</v>
      </c>
      <c r="AB4030" s="167" t="s">
        <v>11254</v>
      </c>
      <c r="AC4030" s="176">
        <v>3000</v>
      </c>
      <c r="AD4030" s="167" t="s">
        <v>11254</v>
      </c>
      <c r="AE4030" s="176">
        <v>672</v>
      </c>
    </row>
    <row r="4031" spans="1:31">
      <c r="A4031" s="178">
        <v>108327422710</v>
      </c>
      <c r="B4031" s="166">
        <v>46183</v>
      </c>
      <c r="C4031" s="167" t="s">
        <v>3524</v>
      </c>
      <c r="D4031" s="167" t="s">
        <v>3525</v>
      </c>
      <c r="E4031" s="167" t="s">
        <v>3526</v>
      </c>
      <c r="F4031" s="167" t="s">
        <v>3501</v>
      </c>
      <c r="G4031" s="167" t="s">
        <v>3502</v>
      </c>
      <c r="H4031" s="168">
        <v>46184</v>
      </c>
      <c r="I4031" s="167"/>
      <c r="J4031" s="169">
        <v>26122</v>
      </c>
      <c r="K4031" s="167" t="s">
        <v>55</v>
      </c>
      <c r="L4031" s="169">
        <v>1</v>
      </c>
      <c r="M4031" s="167" t="s">
        <v>3513</v>
      </c>
      <c r="N4031" s="169">
        <v>2</v>
      </c>
      <c r="O4031" s="167" t="s">
        <v>3505</v>
      </c>
      <c r="P4031" s="167"/>
      <c r="Q4031" s="167" t="s">
        <v>3527</v>
      </c>
      <c r="R4031" s="167" t="s">
        <v>3528</v>
      </c>
      <c r="S4031" s="169">
        <v>3</v>
      </c>
      <c r="T4031" s="167" t="s">
        <v>3529</v>
      </c>
      <c r="U4031" s="169" t="s">
        <v>3530</v>
      </c>
      <c r="V4031" s="167" t="s">
        <v>8302</v>
      </c>
      <c r="W4031" s="167" t="s">
        <v>5095</v>
      </c>
      <c r="X4031" s="170" t="s">
        <v>157</v>
      </c>
      <c r="Y4031" s="171" t="s">
        <v>449</v>
      </c>
      <c r="Z4031" s="167" t="s">
        <v>1300</v>
      </c>
      <c r="AA4031" s="176">
        <v>15000</v>
      </c>
      <c r="AB4031" s="167" t="s">
        <v>11254</v>
      </c>
      <c r="AC4031" s="176">
        <v>15000</v>
      </c>
      <c r="AD4031" s="167" t="s">
        <v>11254</v>
      </c>
      <c r="AE4031" s="176">
        <v>2220</v>
      </c>
    </row>
    <row r="4032" spans="1:31">
      <c r="A4032" s="178">
        <v>108327422710</v>
      </c>
      <c r="B4032" s="166">
        <v>46183</v>
      </c>
      <c r="C4032" s="167" t="s">
        <v>3524</v>
      </c>
      <c r="D4032" s="167" t="s">
        <v>3525</v>
      </c>
      <c r="E4032" s="167" t="s">
        <v>3526</v>
      </c>
      <c r="F4032" s="167" t="s">
        <v>3501</v>
      </c>
      <c r="G4032" s="167" t="s">
        <v>3502</v>
      </c>
      <c r="H4032" s="168">
        <v>46184</v>
      </c>
      <c r="I4032" s="167"/>
      <c r="J4032" s="169">
        <v>26122</v>
      </c>
      <c r="K4032" s="167" t="s">
        <v>55</v>
      </c>
      <c r="L4032" s="169">
        <v>1</v>
      </c>
      <c r="M4032" s="167" t="s">
        <v>3513</v>
      </c>
      <c r="N4032" s="169">
        <v>2</v>
      </c>
      <c r="O4032" s="167" t="s">
        <v>3505</v>
      </c>
      <c r="P4032" s="167"/>
      <c r="Q4032" s="167" t="s">
        <v>3527</v>
      </c>
      <c r="R4032" s="167" t="s">
        <v>3528</v>
      </c>
      <c r="S4032" s="169">
        <v>2</v>
      </c>
      <c r="T4032" s="167" t="s">
        <v>3529</v>
      </c>
      <c r="U4032" s="169" t="s">
        <v>3530</v>
      </c>
      <c r="V4032" s="167" t="s">
        <v>8302</v>
      </c>
      <c r="W4032" s="167" t="s">
        <v>5095</v>
      </c>
      <c r="X4032" s="170" t="s">
        <v>157</v>
      </c>
      <c r="Y4032" s="171" t="s">
        <v>449</v>
      </c>
      <c r="Z4032" s="167" t="s">
        <v>1300</v>
      </c>
      <c r="AA4032" s="176">
        <v>3000</v>
      </c>
      <c r="AB4032" s="167" t="s">
        <v>11254</v>
      </c>
      <c r="AC4032" s="176">
        <v>3000</v>
      </c>
      <c r="AD4032" s="167" t="s">
        <v>11254</v>
      </c>
      <c r="AE4032" s="176">
        <v>444</v>
      </c>
    </row>
    <row r="4033" spans="1:31">
      <c r="A4033" s="178">
        <v>108327422710</v>
      </c>
      <c r="B4033" s="166">
        <v>46183</v>
      </c>
      <c r="C4033" s="167" t="s">
        <v>3524</v>
      </c>
      <c r="D4033" s="167" t="s">
        <v>3525</v>
      </c>
      <c r="E4033" s="167" t="s">
        <v>3526</v>
      </c>
      <c r="F4033" s="167" t="s">
        <v>3501</v>
      </c>
      <c r="G4033" s="167" t="s">
        <v>3502</v>
      </c>
      <c r="H4033" s="168">
        <v>46184</v>
      </c>
      <c r="I4033" s="167"/>
      <c r="J4033" s="169">
        <v>26122</v>
      </c>
      <c r="K4033" s="167" t="s">
        <v>55</v>
      </c>
      <c r="L4033" s="169">
        <v>1</v>
      </c>
      <c r="M4033" s="167" t="s">
        <v>3513</v>
      </c>
      <c r="N4033" s="169">
        <v>2</v>
      </c>
      <c r="O4033" s="167" t="s">
        <v>3505</v>
      </c>
      <c r="P4033" s="167"/>
      <c r="Q4033" s="167" t="s">
        <v>3527</v>
      </c>
      <c r="R4033" s="167" t="s">
        <v>3528</v>
      </c>
      <c r="S4033" s="169">
        <v>1</v>
      </c>
      <c r="T4033" s="167" t="s">
        <v>3529</v>
      </c>
      <c r="U4033" s="169" t="s">
        <v>3530</v>
      </c>
      <c r="V4033" s="167" t="s">
        <v>8303</v>
      </c>
      <c r="W4033" s="167" t="s">
        <v>8304</v>
      </c>
      <c r="X4033" s="170" t="s">
        <v>3533</v>
      </c>
      <c r="Y4033" s="171" t="s">
        <v>449</v>
      </c>
      <c r="Z4033" s="167" t="s">
        <v>1300</v>
      </c>
      <c r="AA4033" s="176">
        <v>3000</v>
      </c>
      <c r="AB4033" s="167" t="s">
        <v>11254</v>
      </c>
      <c r="AC4033" s="176">
        <v>3000</v>
      </c>
      <c r="AD4033" s="167" t="s">
        <v>11254</v>
      </c>
      <c r="AE4033" s="176">
        <v>1881</v>
      </c>
    </row>
    <row r="4034" spans="1:31">
      <c r="A4034" s="178">
        <v>108327660230</v>
      </c>
      <c r="B4034" s="166">
        <v>46183</v>
      </c>
      <c r="C4034" s="167" t="s">
        <v>3524</v>
      </c>
      <c r="D4034" s="167" t="s">
        <v>3525</v>
      </c>
      <c r="E4034" s="167" t="s">
        <v>3526</v>
      </c>
      <c r="F4034" s="167" t="s">
        <v>3501</v>
      </c>
      <c r="G4034" s="167" t="s">
        <v>3502</v>
      </c>
      <c r="H4034" s="168">
        <v>46184</v>
      </c>
      <c r="I4034" s="167"/>
      <c r="J4034" s="169">
        <v>26122</v>
      </c>
      <c r="K4034" s="167" t="s">
        <v>55</v>
      </c>
      <c r="L4034" s="169">
        <v>1</v>
      </c>
      <c r="M4034" s="167" t="s">
        <v>3513</v>
      </c>
      <c r="N4034" s="169">
        <v>5</v>
      </c>
      <c r="O4034" s="167" t="s">
        <v>3505</v>
      </c>
      <c r="P4034" s="167"/>
      <c r="Q4034" s="167" t="s">
        <v>3527</v>
      </c>
      <c r="R4034" s="167" t="s">
        <v>3528</v>
      </c>
      <c r="S4034" s="169">
        <v>4</v>
      </c>
      <c r="T4034" s="167" t="s">
        <v>3529</v>
      </c>
      <c r="U4034" s="169" t="s">
        <v>3530</v>
      </c>
      <c r="V4034" s="167" t="s">
        <v>8302</v>
      </c>
      <c r="W4034" s="167" t="s">
        <v>5095</v>
      </c>
      <c r="X4034" s="170" t="s">
        <v>157</v>
      </c>
      <c r="Y4034" s="171" t="s">
        <v>405</v>
      </c>
      <c r="Z4034" s="167" t="s">
        <v>1302</v>
      </c>
      <c r="AA4034" s="176">
        <v>3000</v>
      </c>
      <c r="AB4034" s="167" t="s">
        <v>11254</v>
      </c>
      <c r="AC4034" s="176">
        <v>3000</v>
      </c>
      <c r="AD4034" s="167" t="s">
        <v>11254</v>
      </c>
      <c r="AE4034" s="176">
        <v>444</v>
      </c>
    </row>
    <row r="4035" spans="1:31">
      <c r="A4035" s="178">
        <v>108327660230</v>
      </c>
      <c r="B4035" s="166">
        <v>46183</v>
      </c>
      <c r="C4035" s="167" t="s">
        <v>3524</v>
      </c>
      <c r="D4035" s="167" t="s">
        <v>3525</v>
      </c>
      <c r="E4035" s="167" t="s">
        <v>3526</v>
      </c>
      <c r="F4035" s="167" t="s">
        <v>3501</v>
      </c>
      <c r="G4035" s="167" t="s">
        <v>3502</v>
      </c>
      <c r="H4035" s="168">
        <v>46184</v>
      </c>
      <c r="I4035" s="167"/>
      <c r="J4035" s="169">
        <v>26122</v>
      </c>
      <c r="K4035" s="167" t="s">
        <v>55</v>
      </c>
      <c r="L4035" s="169">
        <v>1</v>
      </c>
      <c r="M4035" s="167" t="s">
        <v>3513</v>
      </c>
      <c r="N4035" s="169">
        <v>5</v>
      </c>
      <c r="O4035" s="167" t="s">
        <v>3505</v>
      </c>
      <c r="P4035" s="167"/>
      <c r="Q4035" s="167" t="s">
        <v>3527</v>
      </c>
      <c r="R4035" s="167" t="s">
        <v>3528</v>
      </c>
      <c r="S4035" s="169">
        <v>3</v>
      </c>
      <c r="T4035" s="167" t="s">
        <v>3529</v>
      </c>
      <c r="U4035" s="169" t="s">
        <v>3530</v>
      </c>
      <c r="V4035" s="167" t="s">
        <v>8302</v>
      </c>
      <c r="W4035" s="167" t="s">
        <v>5095</v>
      </c>
      <c r="X4035" s="170" t="s">
        <v>157</v>
      </c>
      <c r="Y4035" s="171" t="s">
        <v>405</v>
      </c>
      <c r="Z4035" s="167" t="s">
        <v>1302</v>
      </c>
      <c r="AA4035" s="176">
        <v>33000</v>
      </c>
      <c r="AB4035" s="167" t="s">
        <v>11254</v>
      </c>
      <c r="AC4035" s="176">
        <v>33000</v>
      </c>
      <c r="AD4035" s="167" t="s">
        <v>11254</v>
      </c>
      <c r="AE4035" s="176">
        <v>4884</v>
      </c>
    </row>
    <row r="4036" spans="1:31">
      <c r="A4036" s="178">
        <v>108327660230</v>
      </c>
      <c r="B4036" s="166">
        <v>46183</v>
      </c>
      <c r="C4036" s="167" t="s">
        <v>3524</v>
      </c>
      <c r="D4036" s="167" t="s">
        <v>3525</v>
      </c>
      <c r="E4036" s="167" t="s">
        <v>3526</v>
      </c>
      <c r="F4036" s="167" t="s">
        <v>3501</v>
      </c>
      <c r="G4036" s="167" t="s">
        <v>3502</v>
      </c>
      <c r="H4036" s="168">
        <v>46184</v>
      </c>
      <c r="I4036" s="167"/>
      <c r="J4036" s="169">
        <v>26122</v>
      </c>
      <c r="K4036" s="167" t="s">
        <v>55</v>
      </c>
      <c r="L4036" s="169">
        <v>1</v>
      </c>
      <c r="M4036" s="167" t="s">
        <v>3513</v>
      </c>
      <c r="N4036" s="169">
        <v>5</v>
      </c>
      <c r="O4036" s="167" t="s">
        <v>3505</v>
      </c>
      <c r="P4036" s="167"/>
      <c r="Q4036" s="167" t="s">
        <v>3527</v>
      </c>
      <c r="R4036" s="167" t="s">
        <v>3528</v>
      </c>
      <c r="S4036" s="169">
        <v>2</v>
      </c>
      <c r="T4036" s="167" t="s">
        <v>3529</v>
      </c>
      <c r="U4036" s="169" t="s">
        <v>3530</v>
      </c>
      <c r="V4036" s="167" t="s">
        <v>4989</v>
      </c>
      <c r="W4036" s="167" t="s">
        <v>4990</v>
      </c>
      <c r="X4036" s="170" t="s">
        <v>157</v>
      </c>
      <c r="Y4036" s="171" t="s">
        <v>405</v>
      </c>
      <c r="Z4036" s="167" t="s">
        <v>1302</v>
      </c>
      <c r="AA4036" s="176">
        <v>6000</v>
      </c>
      <c r="AB4036" s="167" t="s">
        <v>11254</v>
      </c>
      <c r="AC4036" s="176">
        <v>6000</v>
      </c>
      <c r="AD4036" s="167" t="s">
        <v>11254</v>
      </c>
      <c r="AE4036" s="176">
        <v>1764</v>
      </c>
    </row>
    <row r="4037" spans="1:31">
      <c r="A4037" s="178">
        <v>108327660230</v>
      </c>
      <c r="B4037" s="166">
        <v>46183</v>
      </c>
      <c r="C4037" s="167" t="s">
        <v>3524</v>
      </c>
      <c r="D4037" s="167" t="s">
        <v>3525</v>
      </c>
      <c r="E4037" s="167" t="s">
        <v>3526</v>
      </c>
      <c r="F4037" s="167" t="s">
        <v>3501</v>
      </c>
      <c r="G4037" s="167" t="s">
        <v>3502</v>
      </c>
      <c r="H4037" s="168">
        <v>46184</v>
      </c>
      <c r="I4037" s="167"/>
      <c r="J4037" s="169">
        <v>26122</v>
      </c>
      <c r="K4037" s="167" t="s">
        <v>55</v>
      </c>
      <c r="L4037" s="169">
        <v>1</v>
      </c>
      <c r="M4037" s="167" t="s">
        <v>3513</v>
      </c>
      <c r="N4037" s="169">
        <v>5</v>
      </c>
      <c r="O4037" s="167" t="s">
        <v>3505</v>
      </c>
      <c r="P4037" s="167"/>
      <c r="Q4037" s="167" t="s">
        <v>3527</v>
      </c>
      <c r="R4037" s="167" t="s">
        <v>3528</v>
      </c>
      <c r="S4037" s="169">
        <v>1</v>
      </c>
      <c r="T4037" s="167" t="s">
        <v>3529</v>
      </c>
      <c r="U4037" s="169" t="s">
        <v>3530</v>
      </c>
      <c r="V4037" s="167" t="s">
        <v>8305</v>
      </c>
      <c r="W4037" s="167" t="s">
        <v>8306</v>
      </c>
      <c r="X4037" s="170" t="s">
        <v>157</v>
      </c>
      <c r="Y4037" s="171" t="s">
        <v>405</v>
      </c>
      <c r="Z4037" s="167" t="s">
        <v>1302</v>
      </c>
      <c r="AA4037" s="176">
        <v>15000</v>
      </c>
      <c r="AB4037" s="167" t="s">
        <v>11254</v>
      </c>
      <c r="AC4037" s="176">
        <v>15000</v>
      </c>
      <c r="AD4037" s="167" t="s">
        <v>11254</v>
      </c>
      <c r="AE4037" s="176">
        <v>540</v>
      </c>
    </row>
    <row r="4038" spans="1:31">
      <c r="A4038" s="178">
        <v>108327903830</v>
      </c>
      <c r="B4038" s="166">
        <v>46183</v>
      </c>
      <c r="C4038" s="167" t="s">
        <v>3524</v>
      </c>
      <c r="D4038" s="167" t="s">
        <v>3525</v>
      </c>
      <c r="E4038" s="167" t="s">
        <v>3526</v>
      </c>
      <c r="F4038" s="167" t="s">
        <v>3501</v>
      </c>
      <c r="G4038" s="167" t="s">
        <v>3502</v>
      </c>
      <c r="H4038" s="168">
        <v>46184</v>
      </c>
      <c r="I4038" s="167"/>
      <c r="J4038" s="169">
        <v>26122</v>
      </c>
      <c r="K4038" s="167" t="s">
        <v>55</v>
      </c>
      <c r="L4038" s="169">
        <v>3</v>
      </c>
      <c r="M4038" s="167" t="s">
        <v>3513</v>
      </c>
      <c r="N4038" s="169">
        <v>38.200000000000003</v>
      </c>
      <c r="O4038" s="167" t="s">
        <v>3505</v>
      </c>
      <c r="P4038" s="167"/>
      <c r="Q4038" s="167" t="s">
        <v>3514</v>
      </c>
      <c r="R4038" s="167" t="s">
        <v>3528</v>
      </c>
      <c r="S4038" s="169">
        <v>2</v>
      </c>
      <c r="T4038" s="167" t="s">
        <v>3529</v>
      </c>
      <c r="U4038" s="169" t="s">
        <v>3530</v>
      </c>
      <c r="V4038" s="167" t="s">
        <v>5498</v>
      </c>
      <c r="W4038" s="167" t="s">
        <v>5112</v>
      </c>
      <c r="X4038" s="170" t="s">
        <v>157</v>
      </c>
      <c r="Y4038" s="171" t="s">
        <v>3322</v>
      </c>
      <c r="Z4038" s="167" t="s">
        <v>1304</v>
      </c>
      <c r="AA4038" s="176">
        <v>27534</v>
      </c>
      <c r="AB4038" s="167" t="s">
        <v>11254</v>
      </c>
      <c r="AC4038" s="176">
        <v>27534</v>
      </c>
      <c r="AD4038" s="167" t="s">
        <v>11254</v>
      </c>
      <c r="AE4038" s="176">
        <v>2534504.7000000002</v>
      </c>
    </row>
    <row r="4039" spans="1:31">
      <c r="A4039" s="178">
        <v>108327903830</v>
      </c>
      <c r="B4039" s="166">
        <v>46183</v>
      </c>
      <c r="C4039" s="167" t="s">
        <v>3524</v>
      </c>
      <c r="D4039" s="167" t="s">
        <v>3525</v>
      </c>
      <c r="E4039" s="167" t="s">
        <v>3526</v>
      </c>
      <c r="F4039" s="167" t="s">
        <v>3501</v>
      </c>
      <c r="G4039" s="167" t="s">
        <v>3502</v>
      </c>
      <c r="H4039" s="168">
        <v>46184</v>
      </c>
      <c r="I4039" s="167"/>
      <c r="J4039" s="169">
        <v>26122</v>
      </c>
      <c r="K4039" s="167" t="s">
        <v>55</v>
      </c>
      <c r="L4039" s="169">
        <v>3</v>
      </c>
      <c r="M4039" s="167" t="s">
        <v>3513</v>
      </c>
      <c r="N4039" s="169">
        <v>38.200000000000003</v>
      </c>
      <c r="O4039" s="167" t="s">
        <v>3505</v>
      </c>
      <c r="P4039" s="167"/>
      <c r="Q4039" s="167" t="s">
        <v>3514</v>
      </c>
      <c r="R4039" s="167" t="s">
        <v>3528</v>
      </c>
      <c r="S4039" s="169">
        <v>1</v>
      </c>
      <c r="T4039" s="167" t="s">
        <v>3529</v>
      </c>
      <c r="U4039" s="169" t="s">
        <v>3530</v>
      </c>
      <c r="V4039" s="167" t="s">
        <v>5498</v>
      </c>
      <c r="W4039" s="167" t="s">
        <v>5112</v>
      </c>
      <c r="X4039" s="170" t="s">
        <v>157</v>
      </c>
      <c r="Y4039" s="171" t="s">
        <v>3322</v>
      </c>
      <c r="Z4039" s="167" t="s">
        <v>1304</v>
      </c>
      <c r="AA4039" s="176">
        <v>6466</v>
      </c>
      <c r="AB4039" s="167" t="s">
        <v>11254</v>
      </c>
      <c r="AC4039" s="176">
        <v>6466</v>
      </c>
      <c r="AD4039" s="167" t="s">
        <v>11254</v>
      </c>
      <c r="AE4039" s="176">
        <v>595195.30000000005</v>
      </c>
    </row>
    <row r="4040" spans="1:31">
      <c r="A4040" s="178">
        <v>108328575350</v>
      </c>
      <c r="B4040" s="166">
        <v>46183</v>
      </c>
      <c r="C4040" s="167" t="s">
        <v>3524</v>
      </c>
      <c r="D4040" s="167" t="s">
        <v>3525</v>
      </c>
      <c r="E4040" s="167" t="s">
        <v>3526</v>
      </c>
      <c r="F4040" s="167" t="s">
        <v>3501</v>
      </c>
      <c r="G4040" s="167" t="s">
        <v>3502</v>
      </c>
      <c r="H4040" s="168">
        <v>46184</v>
      </c>
      <c r="I4040" s="167"/>
      <c r="J4040" s="169">
        <v>26122</v>
      </c>
      <c r="K4040" s="167" t="s">
        <v>55</v>
      </c>
      <c r="L4040" s="169">
        <v>3</v>
      </c>
      <c r="M4040" s="167" t="s">
        <v>3513</v>
      </c>
      <c r="N4040" s="169">
        <v>33</v>
      </c>
      <c r="O4040" s="167" t="s">
        <v>3505</v>
      </c>
      <c r="P4040" s="167"/>
      <c r="Q4040" s="167" t="s">
        <v>3514</v>
      </c>
      <c r="R4040" s="167" t="s">
        <v>3528</v>
      </c>
      <c r="S4040" s="169">
        <v>1</v>
      </c>
      <c r="T4040" s="167" t="s">
        <v>3587</v>
      </c>
      <c r="U4040" s="169" t="s">
        <v>3588</v>
      </c>
      <c r="V4040" s="167" t="s">
        <v>8278</v>
      </c>
      <c r="W4040" s="167" t="s">
        <v>7221</v>
      </c>
      <c r="X4040" s="170" t="s">
        <v>3533</v>
      </c>
      <c r="Y4040" s="171" t="s">
        <v>3323</v>
      </c>
      <c r="Z4040" s="167" t="s">
        <v>1306</v>
      </c>
      <c r="AA4040" s="176">
        <v>3330</v>
      </c>
      <c r="AB4040" s="167" t="s">
        <v>11254</v>
      </c>
      <c r="AC4040" s="176">
        <v>3330</v>
      </c>
      <c r="AD4040" s="167" t="s">
        <v>11254</v>
      </c>
      <c r="AE4040" s="176">
        <v>4548.78</v>
      </c>
    </row>
    <row r="4041" spans="1:31">
      <c r="A4041" s="178">
        <v>108328609320</v>
      </c>
      <c r="B4041" s="166">
        <v>46183</v>
      </c>
      <c r="C4041" s="167" t="s">
        <v>3524</v>
      </c>
      <c r="D4041" s="167" t="s">
        <v>3525</v>
      </c>
      <c r="E4041" s="167" t="s">
        <v>3526</v>
      </c>
      <c r="F4041" s="167" t="s">
        <v>3501</v>
      </c>
      <c r="G4041" s="167" t="s">
        <v>3502</v>
      </c>
      <c r="H4041" s="168">
        <v>46184</v>
      </c>
      <c r="I4041" s="167"/>
      <c r="J4041" s="169">
        <v>26122</v>
      </c>
      <c r="K4041" s="167" t="s">
        <v>55</v>
      </c>
      <c r="L4041" s="169">
        <v>1</v>
      </c>
      <c r="M4041" s="167" t="s">
        <v>3513</v>
      </c>
      <c r="N4041" s="169">
        <v>6.6</v>
      </c>
      <c r="O4041" s="167" t="s">
        <v>3505</v>
      </c>
      <c r="P4041" s="167"/>
      <c r="Q4041" s="167" t="s">
        <v>3514</v>
      </c>
      <c r="R4041" s="167" t="s">
        <v>3528</v>
      </c>
      <c r="S4041" s="169">
        <v>6</v>
      </c>
      <c r="T4041" s="167" t="s">
        <v>3535</v>
      </c>
      <c r="U4041" s="169" t="s">
        <v>3536</v>
      </c>
      <c r="V4041" s="167" t="s">
        <v>8307</v>
      </c>
      <c r="W4041" s="167" t="s">
        <v>3726</v>
      </c>
      <c r="X4041" s="170" t="s">
        <v>157</v>
      </c>
      <c r="Y4041" s="171" t="s">
        <v>3324</v>
      </c>
      <c r="Z4041" s="167" t="s">
        <v>1308</v>
      </c>
      <c r="AA4041" s="176">
        <v>7000</v>
      </c>
      <c r="AB4041" s="167" t="s">
        <v>11254</v>
      </c>
      <c r="AC4041" s="176">
        <v>7000</v>
      </c>
      <c r="AD4041" s="167" t="s">
        <v>11254</v>
      </c>
      <c r="AE4041" s="176">
        <v>9.8000000000000007</v>
      </c>
    </row>
    <row r="4042" spans="1:31">
      <c r="A4042" s="178">
        <v>108328609320</v>
      </c>
      <c r="B4042" s="166">
        <v>46183</v>
      </c>
      <c r="C4042" s="167" t="s">
        <v>3524</v>
      </c>
      <c r="D4042" s="167" t="s">
        <v>3525</v>
      </c>
      <c r="E4042" s="167" t="s">
        <v>3526</v>
      </c>
      <c r="F4042" s="167" t="s">
        <v>3501</v>
      </c>
      <c r="G4042" s="167" t="s">
        <v>3502</v>
      </c>
      <c r="H4042" s="168">
        <v>46184</v>
      </c>
      <c r="I4042" s="167"/>
      <c r="J4042" s="169">
        <v>26122</v>
      </c>
      <c r="K4042" s="167" t="s">
        <v>55</v>
      </c>
      <c r="L4042" s="169">
        <v>1</v>
      </c>
      <c r="M4042" s="167" t="s">
        <v>3513</v>
      </c>
      <c r="N4042" s="169">
        <v>6.6</v>
      </c>
      <c r="O4042" s="167" t="s">
        <v>3505</v>
      </c>
      <c r="P4042" s="167"/>
      <c r="Q4042" s="167" t="s">
        <v>3514</v>
      </c>
      <c r="R4042" s="167" t="s">
        <v>3528</v>
      </c>
      <c r="S4042" s="169">
        <v>5</v>
      </c>
      <c r="T4042" s="167" t="s">
        <v>3535</v>
      </c>
      <c r="U4042" s="169" t="s">
        <v>3536</v>
      </c>
      <c r="V4042" s="167" t="s">
        <v>8308</v>
      </c>
      <c r="W4042" s="167" t="s">
        <v>4550</v>
      </c>
      <c r="X4042" s="170" t="s">
        <v>157</v>
      </c>
      <c r="Y4042" s="171" t="s">
        <v>3324</v>
      </c>
      <c r="Z4042" s="167" t="s">
        <v>1308</v>
      </c>
      <c r="AA4042" s="176">
        <v>6000</v>
      </c>
      <c r="AB4042" s="167" t="s">
        <v>11254</v>
      </c>
      <c r="AC4042" s="176">
        <v>6000</v>
      </c>
      <c r="AD4042" s="167" t="s">
        <v>11254</v>
      </c>
      <c r="AE4042" s="176">
        <v>3</v>
      </c>
    </row>
    <row r="4043" spans="1:31">
      <c r="A4043" s="178">
        <v>108328609320</v>
      </c>
      <c r="B4043" s="166">
        <v>46183</v>
      </c>
      <c r="C4043" s="167" t="s">
        <v>3524</v>
      </c>
      <c r="D4043" s="167" t="s">
        <v>3525</v>
      </c>
      <c r="E4043" s="167" t="s">
        <v>3526</v>
      </c>
      <c r="F4043" s="167" t="s">
        <v>3501</v>
      </c>
      <c r="G4043" s="167" t="s">
        <v>3502</v>
      </c>
      <c r="H4043" s="168">
        <v>46184</v>
      </c>
      <c r="I4043" s="167"/>
      <c r="J4043" s="169">
        <v>26122</v>
      </c>
      <c r="K4043" s="167" t="s">
        <v>55</v>
      </c>
      <c r="L4043" s="169">
        <v>1</v>
      </c>
      <c r="M4043" s="167" t="s">
        <v>3513</v>
      </c>
      <c r="N4043" s="169">
        <v>6.6</v>
      </c>
      <c r="O4043" s="167" t="s">
        <v>3505</v>
      </c>
      <c r="P4043" s="167"/>
      <c r="Q4043" s="167" t="s">
        <v>3514</v>
      </c>
      <c r="R4043" s="167" t="s">
        <v>3528</v>
      </c>
      <c r="S4043" s="169">
        <v>4</v>
      </c>
      <c r="T4043" s="167" t="s">
        <v>3717</v>
      </c>
      <c r="U4043" s="169" t="s">
        <v>3718</v>
      </c>
      <c r="V4043" s="167" t="s">
        <v>8309</v>
      </c>
      <c r="W4043" s="167" t="s">
        <v>7536</v>
      </c>
      <c r="X4043" s="170" t="s">
        <v>165</v>
      </c>
      <c r="Y4043" s="171" t="s">
        <v>3324</v>
      </c>
      <c r="Z4043" s="167" t="s">
        <v>1308</v>
      </c>
      <c r="AA4043" s="176">
        <v>200</v>
      </c>
      <c r="AB4043" s="167" t="s">
        <v>11254</v>
      </c>
      <c r="AC4043" s="176">
        <v>200</v>
      </c>
      <c r="AD4043" s="167" t="s">
        <v>11254</v>
      </c>
      <c r="AE4043" s="176">
        <v>0.02</v>
      </c>
    </row>
    <row r="4044" spans="1:31">
      <c r="A4044" s="178">
        <v>108328609320</v>
      </c>
      <c r="B4044" s="166">
        <v>46183</v>
      </c>
      <c r="C4044" s="167" t="s">
        <v>3524</v>
      </c>
      <c r="D4044" s="167" t="s">
        <v>3525</v>
      </c>
      <c r="E4044" s="167" t="s">
        <v>3526</v>
      </c>
      <c r="F4044" s="167" t="s">
        <v>3501</v>
      </c>
      <c r="G4044" s="167" t="s">
        <v>3502</v>
      </c>
      <c r="H4044" s="168">
        <v>46184</v>
      </c>
      <c r="I4044" s="167"/>
      <c r="J4044" s="169">
        <v>26122</v>
      </c>
      <c r="K4044" s="167" t="s">
        <v>55</v>
      </c>
      <c r="L4044" s="169">
        <v>1</v>
      </c>
      <c r="M4044" s="167" t="s">
        <v>3513</v>
      </c>
      <c r="N4044" s="169">
        <v>6.6</v>
      </c>
      <c r="O4044" s="167" t="s">
        <v>3505</v>
      </c>
      <c r="P4044" s="167"/>
      <c r="Q4044" s="167" t="s">
        <v>3514</v>
      </c>
      <c r="R4044" s="167" t="s">
        <v>3528</v>
      </c>
      <c r="S4044" s="169">
        <v>3</v>
      </c>
      <c r="T4044" s="167" t="s">
        <v>3560</v>
      </c>
      <c r="U4044" s="169" t="s">
        <v>3561</v>
      </c>
      <c r="V4044" s="167" t="s">
        <v>8310</v>
      </c>
      <c r="W4044" s="167" t="s">
        <v>6941</v>
      </c>
      <c r="X4044" s="170" t="s">
        <v>159</v>
      </c>
      <c r="Y4044" s="171" t="s">
        <v>3324</v>
      </c>
      <c r="Z4044" s="167" t="s">
        <v>1308</v>
      </c>
      <c r="AA4044" s="176">
        <v>2000</v>
      </c>
      <c r="AB4044" s="167" t="s">
        <v>11254</v>
      </c>
      <c r="AC4044" s="176">
        <v>2000</v>
      </c>
      <c r="AD4044" s="167" t="s">
        <v>11254</v>
      </c>
      <c r="AE4044" s="176">
        <v>350</v>
      </c>
    </row>
    <row r="4045" spans="1:31">
      <c r="A4045" s="178">
        <v>108328609320</v>
      </c>
      <c r="B4045" s="166">
        <v>46183</v>
      </c>
      <c r="C4045" s="167" t="s">
        <v>3524</v>
      </c>
      <c r="D4045" s="167" t="s">
        <v>3525</v>
      </c>
      <c r="E4045" s="167" t="s">
        <v>3526</v>
      </c>
      <c r="F4045" s="167" t="s">
        <v>3501</v>
      </c>
      <c r="G4045" s="167" t="s">
        <v>3502</v>
      </c>
      <c r="H4045" s="168">
        <v>46184</v>
      </c>
      <c r="I4045" s="167"/>
      <c r="J4045" s="169">
        <v>26122</v>
      </c>
      <c r="K4045" s="167" t="s">
        <v>55</v>
      </c>
      <c r="L4045" s="169">
        <v>1</v>
      </c>
      <c r="M4045" s="167" t="s">
        <v>3513</v>
      </c>
      <c r="N4045" s="169">
        <v>6.6</v>
      </c>
      <c r="O4045" s="167" t="s">
        <v>3505</v>
      </c>
      <c r="P4045" s="167"/>
      <c r="Q4045" s="167" t="s">
        <v>3514</v>
      </c>
      <c r="R4045" s="167" t="s">
        <v>3528</v>
      </c>
      <c r="S4045" s="169">
        <v>2</v>
      </c>
      <c r="T4045" s="167" t="s">
        <v>4201</v>
      </c>
      <c r="U4045" s="169" t="s">
        <v>4202</v>
      </c>
      <c r="V4045" s="167" t="s">
        <v>8311</v>
      </c>
      <c r="W4045" s="167" t="s">
        <v>4204</v>
      </c>
      <c r="X4045" s="170" t="s">
        <v>159</v>
      </c>
      <c r="Y4045" s="171" t="s">
        <v>3324</v>
      </c>
      <c r="Z4045" s="167" t="s">
        <v>1308</v>
      </c>
      <c r="AA4045" s="176">
        <v>4</v>
      </c>
      <c r="AB4045" s="167" t="s">
        <v>11254</v>
      </c>
      <c r="AC4045" s="176">
        <v>0.52</v>
      </c>
      <c r="AD4045" s="167" t="s">
        <v>11256</v>
      </c>
      <c r="AE4045" s="176">
        <v>20</v>
      </c>
    </row>
    <row r="4046" spans="1:31">
      <c r="A4046" s="178">
        <v>108328609320</v>
      </c>
      <c r="B4046" s="166">
        <v>46183</v>
      </c>
      <c r="C4046" s="167" t="s">
        <v>3524</v>
      </c>
      <c r="D4046" s="167" t="s">
        <v>3525</v>
      </c>
      <c r="E4046" s="167" t="s">
        <v>3526</v>
      </c>
      <c r="F4046" s="167" t="s">
        <v>3501</v>
      </c>
      <c r="G4046" s="167" t="s">
        <v>3502</v>
      </c>
      <c r="H4046" s="168">
        <v>46184</v>
      </c>
      <c r="I4046" s="167"/>
      <c r="J4046" s="169">
        <v>26122</v>
      </c>
      <c r="K4046" s="167" t="s">
        <v>55</v>
      </c>
      <c r="L4046" s="169">
        <v>1</v>
      </c>
      <c r="M4046" s="167" t="s">
        <v>3513</v>
      </c>
      <c r="N4046" s="169">
        <v>6.6</v>
      </c>
      <c r="O4046" s="167" t="s">
        <v>3505</v>
      </c>
      <c r="P4046" s="167"/>
      <c r="Q4046" s="167" t="s">
        <v>3514</v>
      </c>
      <c r="R4046" s="167" t="s">
        <v>3528</v>
      </c>
      <c r="S4046" s="169">
        <v>1</v>
      </c>
      <c r="T4046" s="167" t="s">
        <v>3529</v>
      </c>
      <c r="U4046" s="169" t="s">
        <v>3530</v>
      </c>
      <c r="V4046" s="167" t="s">
        <v>4905</v>
      </c>
      <c r="W4046" s="167">
        <v>45134352</v>
      </c>
      <c r="X4046" s="170" t="s">
        <v>160</v>
      </c>
      <c r="Y4046" s="171" t="s">
        <v>3324</v>
      </c>
      <c r="Z4046" s="167" t="s">
        <v>1308</v>
      </c>
      <c r="AA4046" s="176">
        <v>250</v>
      </c>
      <c r="AB4046" s="167" t="s">
        <v>11254</v>
      </c>
      <c r="AC4046" s="176">
        <v>250</v>
      </c>
      <c r="AD4046" s="167" t="s">
        <v>11254</v>
      </c>
      <c r="AE4046" s="176">
        <v>390</v>
      </c>
    </row>
    <row r="4047" spans="1:31">
      <c r="A4047" s="178">
        <v>108329097660</v>
      </c>
      <c r="B4047" s="166">
        <v>46184</v>
      </c>
      <c r="C4047" s="167" t="s">
        <v>3524</v>
      </c>
      <c r="D4047" s="167" t="s">
        <v>3525</v>
      </c>
      <c r="E4047" s="167" t="s">
        <v>3526</v>
      </c>
      <c r="F4047" s="167" t="s">
        <v>3501</v>
      </c>
      <c r="G4047" s="167" t="s">
        <v>3502</v>
      </c>
      <c r="H4047" s="168">
        <v>46185</v>
      </c>
      <c r="I4047" s="167"/>
      <c r="J4047" s="169">
        <v>26122</v>
      </c>
      <c r="K4047" s="167" t="s">
        <v>55</v>
      </c>
      <c r="L4047" s="169">
        <v>1</v>
      </c>
      <c r="M4047" s="167" t="s">
        <v>3513</v>
      </c>
      <c r="N4047" s="169">
        <v>6.2</v>
      </c>
      <c r="O4047" s="167" t="s">
        <v>3505</v>
      </c>
      <c r="P4047" s="167"/>
      <c r="Q4047" s="167" t="s">
        <v>3514</v>
      </c>
      <c r="R4047" s="167" t="s">
        <v>3528</v>
      </c>
      <c r="S4047" s="169">
        <v>4</v>
      </c>
      <c r="T4047" s="167" t="s">
        <v>3529</v>
      </c>
      <c r="U4047" s="169" t="s">
        <v>3530</v>
      </c>
      <c r="V4047" s="167" t="s">
        <v>8312</v>
      </c>
      <c r="W4047" s="167" t="s">
        <v>8313</v>
      </c>
      <c r="X4047" s="170" t="s">
        <v>160</v>
      </c>
      <c r="Y4047" s="171" t="s">
        <v>3325</v>
      </c>
      <c r="Z4047" s="167" t="s">
        <v>1310</v>
      </c>
      <c r="AA4047" s="176">
        <v>490</v>
      </c>
      <c r="AB4047" s="167" t="s">
        <v>11254</v>
      </c>
      <c r="AC4047" s="176">
        <v>490</v>
      </c>
      <c r="AD4047" s="167" t="s">
        <v>11254</v>
      </c>
      <c r="AE4047" s="176">
        <v>6600.3</v>
      </c>
    </row>
    <row r="4048" spans="1:31">
      <c r="A4048" s="178">
        <v>108329097660</v>
      </c>
      <c r="B4048" s="166">
        <v>46184</v>
      </c>
      <c r="C4048" s="167" t="s">
        <v>3524</v>
      </c>
      <c r="D4048" s="167" t="s">
        <v>3525</v>
      </c>
      <c r="E4048" s="167" t="s">
        <v>3526</v>
      </c>
      <c r="F4048" s="167" t="s">
        <v>3501</v>
      </c>
      <c r="G4048" s="167" t="s">
        <v>3502</v>
      </c>
      <c r="H4048" s="168">
        <v>46185</v>
      </c>
      <c r="I4048" s="167"/>
      <c r="J4048" s="169">
        <v>26122</v>
      </c>
      <c r="K4048" s="167" t="s">
        <v>55</v>
      </c>
      <c r="L4048" s="169">
        <v>1</v>
      </c>
      <c r="M4048" s="167" t="s">
        <v>3513</v>
      </c>
      <c r="N4048" s="169">
        <v>6.2</v>
      </c>
      <c r="O4048" s="167" t="s">
        <v>3505</v>
      </c>
      <c r="P4048" s="167"/>
      <c r="Q4048" s="167" t="s">
        <v>3514</v>
      </c>
      <c r="R4048" s="167" t="s">
        <v>3528</v>
      </c>
      <c r="S4048" s="169">
        <v>3</v>
      </c>
      <c r="T4048" s="167" t="s">
        <v>3587</v>
      </c>
      <c r="U4048" s="169" t="s">
        <v>3588</v>
      </c>
      <c r="V4048" s="167" t="s">
        <v>8314</v>
      </c>
      <c r="W4048" s="167" t="s">
        <v>8315</v>
      </c>
      <c r="X4048" s="170" t="s">
        <v>160</v>
      </c>
      <c r="Y4048" s="171" t="s">
        <v>3325</v>
      </c>
      <c r="Z4048" s="167" t="s">
        <v>1310</v>
      </c>
      <c r="AA4048" s="176">
        <v>1000</v>
      </c>
      <c r="AB4048" s="167" t="s">
        <v>11254</v>
      </c>
      <c r="AC4048" s="176">
        <v>1000</v>
      </c>
      <c r="AD4048" s="167" t="s">
        <v>11254</v>
      </c>
      <c r="AE4048" s="176">
        <v>367</v>
      </c>
    </row>
    <row r="4049" spans="1:31">
      <c r="A4049" s="178">
        <v>108329097660</v>
      </c>
      <c r="B4049" s="166">
        <v>46184</v>
      </c>
      <c r="C4049" s="167" t="s">
        <v>3524</v>
      </c>
      <c r="D4049" s="167" t="s">
        <v>3525</v>
      </c>
      <c r="E4049" s="167" t="s">
        <v>3526</v>
      </c>
      <c r="F4049" s="167" t="s">
        <v>3501</v>
      </c>
      <c r="G4049" s="167" t="s">
        <v>3502</v>
      </c>
      <c r="H4049" s="168">
        <v>46185</v>
      </c>
      <c r="I4049" s="167"/>
      <c r="J4049" s="169">
        <v>26122</v>
      </c>
      <c r="K4049" s="167" t="s">
        <v>55</v>
      </c>
      <c r="L4049" s="169">
        <v>1</v>
      </c>
      <c r="M4049" s="167" t="s">
        <v>3513</v>
      </c>
      <c r="N4049" s="169">
        <v>6.2</v>
      </c>
      <c r="O4049" s="167" t="s">
        <v>3505</v>
      </c>
      <c r="P4049" s="167"/>
      <c r="Q4049" s="167" t="s">
        <v>3514</v>
      </c>
      <c r="R4049" s="167" t="s">
        <v>3528</v>
      </c>
      <c r="S4049" s="169">
        <v>2</v>
      </c>
      <c r="T4049" s="167" t="s">
        <v>3545</v>
      </c>
      <c r="U4049" s="169" t="s">
        <v>3546</v>
      </c>
      <c r="V4049" s="167" t="s">
        <v>8316</v>
      </c>
      <c r="W4049" s="167" t="s">
        <v>7742</v>
      </c>
      <c r="X4049" s="170" t="s">
        <v>157</v>
      </c>
      <c r="Y4049" s="171" t="s">
        <v>3325</v>
      </c>
      <c r="Z4049" s="167" t="s">
        <v>1310</v>
      </c>
      <c r="AA4049" s="176">
        <v>6000</v>
      </c>
      <c r="AB4049" s="167" t="s">
        <v>11254</v>
      </c>
      <c r="AC4049" s="176">
        <v>6000</v>
      </c>
      <c r="AD4049" s="167" t="s">
        <v>11254</v>
      </c>
      <c r="AE4049" s="176">
        <v>213.6</v>
      </c>
    </row>
    <row r="4050" spans="1:31">
      <c r="A4050" s="178">
        <v>108329097660</v>
      </c>
      <c r="B4050" s="166">
        <v>46184</v>
      </c>
      <c r="C4050" s="167" t="s">
        <v>3524</v>
      </c>
      <c r="D4050" s="167" t="s">
        <v>3525</v>
      </c>
      <c r="E4050" s="167" t="s">
        <v>3526</v>
      </c>
      <c r="F4050" s="167" t="s">
        <v>3501</v>
      </c>
      <c r="G4050" s="167" t="s">
        <v>3502</v>
      </c>
      <c r="H4050" s="168">
        <v>46185</v>
      </c>
      <c r="I4050" s="167"/>
      <c r="J4050" s="169">
        <v>26122</v>
      </c>
      <c r="K4050" s="167" t="s">
        <v>55</v>
      </c>
      <c r="L4050" s="169">
        <v>1</v>
      </c>
      <c r="M4050" s="167" t="s">
        <v>3513</v>
      </c>
      <c r="N4050" s="169">
        <v>6.2</v>
      </c>
      <c r="O4050" s="167" t="s">
        <v>3505</v>
      </c>
      <c r="P4050" s="167"/>
      <c r="Q4050" s="167" t="s">
        <v>3514</v>
      </c>
      <c r="R4050" s="167" t="s">
        <v>3528</v>
      </c>
      <c r="S4050" s="169">
        <v>1</v>
      </c>
      <c r="T4050" s="167" t="s">
        <v>3560</v>
      </c>
      <c r="U4050" s="169" t="s">
        <v>3561</v>
      </c>
      <c r="V4050" s="167" t="s">
        <v>8205</v>
      </c>
      <c r="W4050" s="167" t="s">
        <v>7526</v>
      </c>
      <c r="X4050" s="170" t="s">
        <v>159</v>
      </c>
      <c r="Y4050" s="171" t="s">
        <v>3325</v>
      </c>
      <c r="Z4050" s="167" t="s">
        <v>1310</v>
      </c>
      <c r="AA4050" s="176">
        <v>3000</v>
      </c>
      <c r="AB4050" s="167" t="s">
        <v>11254</v>
      </c>
      <c r="AC4050" s="176">
        <v>3000</v>
      </c>
      <c r="AD4050" s="167" t="s">
        <v>11254</v>
      </c>
      <c r="AE4050" s="176">
        <v>5280</v>
      </c>
    </row>
    <row r="4051" spans="1:31">
      <c r="A4051" s="178">
        <v>108329189620</v>
      </c>
      <c r="B4051" s="166">
        <v>46184</v>
      </c>
      <c r="C4051" s="167" t="s">
        <v>3524</v>
      </c>
      <c r="D4051" s="167" t="s">
        <v>3525</v>
      </c>
      <c r="E4051" s="167" t="s">
        <v>3526</v>
      </c>
      <c r="F4051" s="167" t="s">
        <v>3501</v>
      </c>
      <c r="G4051" s="167" t="s">
        <v>3502</v>
      </c>
      <c r="H4051" s="168">
        <v>46185</v>
      </c>
      <c r="I4051" s="167"/>
      <c r="J4051" s="169">
        <v>26122</v>
      </c>
      <c r="K4051" s="167" t="s">
        <v>55</v>
      </c>
      <c r="L4051" s="169">
        <v>1</v>
      </c>
      <c r="M4051" s="167" t="s">
        <v>3513</v>
      </c>
      <c r="N4051" s="169">
        <v>6.5</v>
      </c>
      <c r="O4051" s="167" t="s">
        <v>3505</v>
      </c>
      <c r="P4051" s="167"/>
      <c r="Q4051" s="167" t="s">
        <v>3527</v>
      </c>
      <c r="R4051" s="167" t="s">
        <v>3528</v>
      </c>
      <c r="S4051" s="169">
        <v>4</v>
      </c>
      <c r="T4051" s="167" t="s">
        <v>3717</v>
      </c>
      <c r="U4051" s="169" t="s">
        <v>3718</v>
      </c>
      <c r="V4051" s="167" t="s">
        <v>4377</v>
      </c>
      <c r="W4051" s="167" t="s">
        <v>4378</v>
      </c>
      <c r="X4051" s="170" t="s">
        <v>160</v>
      </c>
      <c r="Y4051" s="171" t="s">
        <v>414</v>
      </c>
      <c r="Z4051" s="167" t="s">
        <v>1312</v>
      </c>
      <c r="AA4051" s="176">
        <v>1000</v>
      </c>
      <c r="AB4051" s="167" t="s">
        <v>11254</v>
      </c>
      <c r="AC4051" s="176">
        <v>1000</v>
      </c>
      <c r="AD4051" s="167" t="s">
        <v>11254</v>
      </c>
      <c r="AE4051" s="176">
        <v>367</v>
      </c>
    </row>
    <row r="4052" spans="1:31">
      <c r="A4052" s="178">
        <v>108329189620</v>
      </c>
      <c r="B4052" s="166">
        <v>46184</v>
      </c>
      <c r="C4052" s="167" t="s">
        <v>3524</v>
      </c>
      <c r="D4052" s="167" t="s">
        <v>3525</v>
      </c>
      <c r="E4052" s="167" t="s">
        <v>3526</v>
      </c>
      <c r="F4052" s="167" t="s">
        <v>3501</v>
      </c>
      <c r="G4052" s="167" t="s">
        <v>3502</v>
      </c>
      <c r="H4052" s="168">
        <v>46185</v>
      </c>
      <c r="I4052" s="167"/>
      <c r="J4052" s="169">
        <v>26122</v>
      </c>
      <c r="K4052" s="167" t="s">
        <v>55</v>
      </c>
      <c r="L4052" s="169">
        <v>1</v>
      </c>
      <c r="M4052" s="167" t="s">
        <v>3513</v>
      </c>
      <c r="N4052" s="169">
        <v>6.5</v>
      </c>
      <c r="O4052" s="167" t="s">
        <v>3505</v>
      </c>
      <c r="P4052" s="167"/>
      <c r="Q4052" s="167" t="s">
        <v>3527</v>
      </c>
      <c r="R4052" s="167" t="s">
        <v>3528</v>
      </c>
      <c r="S4052" s="169">
        <v>3</v>
      </c>
      <c r="T4052" s="167" t="s">
        <v>3717</v>
      </c>
      <c r="U4052" s="169" t="s">
        <v>3718</v>
      </c>
      <c r="V4052" s="167" t="s">
        <v>4377</v>
      </c>
      <c r="W4052" s="167" t="s">
        <v>4378</v>
      </c>
      <c r="X4052" s="170" t="s">
        <v>160</v>
      </c>
      <c r="Y4052" s="171" t="s">
        <v>414</v>
      </c>
      <c r="Z4052" s="167" t="s">
        <v>1312</v>
      </c>
      <c r="AA4052" s="176">
        <v>3000</v>
      </c>
      <c r="AB4052" s="167" t="s">
        <v>11254</v>
      </c>
      <c r="AC4052" s="176">
        <v>3000</v>
      </c>
      <c r="AD4052" s="167" t="s">
        <v>11254</v>
      </c>
      <c r="AE4052" s="176">
        <v>1101</v>
      </c>
    </row>
    <row r="4053" spans="1:31">
      <c r="A4053" s="178">
        <v>108329189620</v>
      </c>
      <c r="B4053" s="166">
        <v>46184</v>
      </c>
      <c r="C4053" s="167" t="s">
        <v>3524</v>
      </c>
      <c r="D4053" s="167" t="s">
        <v>3525</v>
      </c>
      <c r="E4053" s="167" t="s">
        <v>3526</v>
      </c>
      <c r="F4053" s="167" t="s">
        <v>3501</v>
      </c>
      <c r="G4053" s="167" t="s">
        <v>3502</v>
      </c>
      <c r="H4053" s="168">
        <v>46185</v>
      </c>
      <c r="I4053" s="167"/>
      <c r="J4053" s="169">
        <v>26122</v>
      </c>
      <c r="K4053" s="167" t="s">
        <v>55</v>
      </c>
      <c r="L4053" s="169">
        <v>1</v>
      </c>
      <c r="M4053" s="167" t="s">
        <v>3513</v>
      </c>
      <c r="N4053" s="169">
        <v>6.5</v>
      </c>
      <c r="O4053" s="167" t="s">
        <v>3505</v>
      </c>
      <c r="P4053" s="167"/>
      <c r="Q4053" s="167" t="s">
        <v>3527</v>
      </c>
      <c r="R4053" s="167" t="s">
        <v>3528</v>
      </c>
      <c r="S4053" s="169">
        <v>2</v>
      </c>
      <c r="T4053" s="167" t="s">
        <v>4051</v>
      </c>
      <c r="U4053" s="169" t="s">
        <v>4052</v>
      </c>
      <c r="V4053" s="167" t="s">
        <v>8317</v>
      </c>
      <c r="W4053" s="167" t="s">
        <v>5624</v>
      </c>
      <c r="X4053" s="170" t="s">
        <v>157</v>
      </c>
      <c r="Y4053" s="171" t="s">
        <v>414</v>
      </c>
      <c r="Z4053" s="167" t="s">
        <v>1312</v>
      </c>
      <c r="AA4053" s="176">
        <v>10000</v>
      </c>
      <c r="AB4053" s="167" t="s">
        <v>11254</v>
      </c>
      <c r="AC4053" s="176">
        <v>10000</v>
      </c>
      <c r="AD4053" s="167" t="s">
        <v>11254</v>
      </c>
      <c r="AE4053" s="176">
        <v>9000</v>
      </c>
    </row>
    <row r="4054" spans="1:31">
      <c r="A4054" s="178">
        <v>108329189620</v>
      </c>
      <c r="B4054" s="166">
        <v>46184</v>
      </c>
      <c r="C4054" s="167" t="s">
        <v>3524</v>
      </c>
      <c r="D4054" s="167" t="s">
        <v>3525</v>
      </c>
      <c r="E4054" s="167" t="s">
        <v>3526</v>
      </c>
      <c r="F4054" s="167" t="s">
        <v>3501</v>
      </c>
      <c r="G4054" s="167" t="s">
        <v>3502</v>
      </c>
      <c r="H4054" s="168">
        <v>46185</v>
      </c>
      <c r="I4054" s="167"/>
      <c r="J4054" s="169">
        <v>26122</v>
      </c>
      <c r="K4054" s="167" t="s">
        <v>55</v>
      </c>
      <c r="L4054" s="169">
        <v>1</v>
      </c>
      <c r="M4054" s="167" t="s">
        <v>3513</v>
      </c>
      <c r="N4054" s="169">
        <v>6.5</v>
      </c>
      <c r="O4054" s="167" t="s">
        <v>3505</v>
      </c>
      <c r="P4054" s="167"/>
      <c r="Q4054" s="167" t="s">
        <v>3527</v>
      </c>
      <c r="R4054" s="167" t="s">
        <v>3528</v>
      </c>
      <c r="S4054" s="169">
        <v>1</v>
      </c>
      <c r="T4054" s="167" t="s">
        <v>3560</v>
      </c>
      <c r="U4054" s="169" t="s">
        <v>3561</v>
      </c>
      <c r="V4054" s="167" t="s">
        <v>8318</v>
      </c>
      <c r="W4054" s="167" t="s">
        <v>7394</v>
      </c>
      <c r="X4054" s="170" t="s">
        <v>3533</v>
      </c>
      <c r="Y4054" s="171" t="s">
        <v>414</v>
      </c>
      <c r="Z4054" s="167" t="s">
        <v>1312</v>
      </c>
      <c r="AA4054" s="176">
        <v>5000</v>
      </c>
      <c r="AB4054" s="167" t="s">
        <v>11254</v>
      </c>
      <c r="AC4054" s="176">
        <v>5000</v>
      </c>
      <c r="AD4054" s="167" t="s">
        <v>11254</v>
      </c>
      <c r="AE4054" s="176">
        <v>69.5</v>
      </c>
    </row>
    <row r="4055" spans="1:31">
      <c r="A4055" s="178">
        <v>108330405960</v>
      </c>
      <c r="B4055" s="166">
        <v>46184</v>
      </c>
      <c r="C4055" s="167" t="s">
        <v>3524</v>
      </c>
      <c r="D4055" s="167" t="s">
        <v>3525</v>
      </c>
      <c r="E4055" s="167" t="s">
        <v>3526</v>
      </c>
      <c r="F4055" s="167" t="s">
        <v>3501</v>
      </c>
      <c r="G4055" s="167" t="s">
        <v>3502</v>
      </c>
      <c r="H4055" s="168">
        <v>46185</v>
      </c>
      <c r="I4055" s="167"/>
      <c r="J4055" s="169">
        <v>26122</v>
      </c>
      <c r="K4055" s="167" t="s">
        <v>55</v>
      </c>
      <c r="L4055" s="169">
        <v>1</v>
      </c>
      <c r="M4055" s="167" t="s">
        <v>3513</v>
      </c>
      <c r="N4055" s="169">
        <v>2.6</v>
      </c>
      <c r="O4055" s="167" t="s">
        <v>3505</v>
      </c>
      <c r="P4055" s="167"/>
      <c r="Q4055" s="167" t="s">
        <v>3527</v>
      </c>
      <c r="R4055" s="167" t="s">
        <v>3528</v>
      </c>
      <c r="S4055" s="169">
        <v>4</v>
      </c>
      <c r="T4055" s="167" t="s">
        <v>3560</v>
      </c>
      <c r="U4055" s="169" t="s">
        <v>3561</v>
      </c>
      <c r="V4055" s="167" t="s">
        <v>8319</v>
      </c>
      <c r="W4055" s="167" t="s">
        <v>8320</v>
      </c>
      <c r="X4055" s="170" t="s">
        <v>159</v>
      </c>
      <c r="Y4055" s="171" t="s">
        <v>455</v>
      </c>
      <c r="Z4055" s="167" t="s">
        <v>1314</v>
      </c>
      <c r="AA4055" s="176">
        <v>120000</v>
      </c>
      <c r="AB4055" s="167" t="s">
        <v>11254</v>
      </c>
      <c r="AC4055" s="176">
        <v>120000</v>
      </c>
      <c r="AD4055" s="167" t="s">
        <v>11254</v>
      </c>
      <c r="AE4055" s="176">
        <v>2676</v>
      </c>
    </row>
    <row r="4056" spans="1:31">
      <c r="A4056" s="178">
        <v>108330405960</v>
      </c>
      <c r="B4056" s="166">
        <v>46184</v>
      </c>
      <c r="C4056" s="167" t="s">
        <v>3524</v>
      </c>
      <c r="D4056" s="167" t="s">
        <v>3525</v>
      </c>
      <c r="E4056" s="167" t="s">
        <v>3526</v>
      </c>
      <c r="F4056" s="167" t="s">
        <v>3501</v>
      </c>
      <c r="G4056" s="167" t="s">
        <v>3502</v>
      </c>
      <c r="H4056" s="168">
        <v>46185</v>
      </c>
      <c r="I4056" s="167"/>
      <c r="J4056" s="169">
        <v>26122</v>
      </c>
      <c r="K4056" s="167" t="s">
        <v>55</v>
      </c>
      <c r="L4056" s="169">
        <v>1</v>
      </c>
      <c r="M4056" s="167" t="s">
        <v>3513</v>
      </c>
      <c r="N4056" s="169">
        <v>2.6</v>
      </c>
      <c r="O4056" s="167" t="s">
        <v>3505</v>
      </c>
      <c r="P4056" s="167"/>
      <c r="Q4056" s="167" t="s">
        <v>3527</v>
      </c>
      <c r="R4056" s="167" t="s">
        <v>3528</v>
      </c>
      <c r="S4056" s="169">
        <v>3</v>
      </c>
      <c r="T4056" s="167" t="s">
        <v>3560</v>
      </c>
      <c r="U4056" s="169" t="s">
        <v>3561</v>
      </c>
      <c r="V4056" s="167" t="s">
        <v>8319</v>
      </c>
      <c r="W4056" s="167" t="s">
        <v>8320</v>
      </c>
      <c r="X4056" s="170" t="s">
        <v>159</v>
      </c>
      <c r="Y4056" s="171" t="s">
        <v>455</v>
      </c>
      <c r="Z4056" s="167" t="s">
        <v>1314</v>
      </c>
      <c r="AA4056" s="176">
        <v>20000</v>
      </c>
      <c r="AB4056" s="167" t="s">
        <v>11254</v>
      </c>
      <c r="AC4056" s="176">
        <v>20000</v>
      </c>
      <c r="AD4056" s="167" t="s">
        <v>11254</v>
      </c>
      <c r="AE4056" s="176">
        <v>446</v>
      </c>
    </row>
    <row r="4057" spans="1:31">
      <c r="A4057" s="178">
        <v>108330405960</v>
      </c>
      <c r="B4057" s="166">
        <v>46184</v>
      </c>
      <c r="C4057" s="167" t="s">
        <v>3524</v>
      </c>
      <c r="D4057" s="167" t="s">
        <v>3525</v>
      </c>
      <c r="E4057" s="167" t="s">
        <v>3526</v>
      </c>
      <c r="F4057" s="167" t="s">
        <v>3501</v>
      </c>
      <c r="G4057" s="167" t="s">
        <v>3502</v>
      </c>
      <c r="H4057" s="168">
        <v>46185</v>
      </c>
      <c r="I4057" s="167"/>
      <c r="J4057" s="169">
        <v>26122</v>
      </c>
      <c r="K4057" s="167" t="s">
        <v>55</v>
      </c>
      <c r="L4057" s="169">
        <v>1</v>
      </c>
      <c r="M4057" s="167" t="s">
        <v>3513</v>
      </c>
      <c r="N4057" s="169">
        <v>2.6</v>
      </c>
      <c r="O4057" s="167" t="s">
        <v>3505</v>
      </c>
      <c r="P4057" s="167"/>
      <c r="Q4057" s="167" t="s">
        <v>3527</v>
      </c>
      <c r="R4057" s="167" t="s">
        <v>3528</v>
      </c>
      <c r="S4057" s="169">
        <v>2</v>
      </c>
      <c r="T4057" s="167" t="s">
        <v>3540</v>
      </c>
      <c r="U4057" s="169" t="s">
        <v>3541</v>
      </c>
      <c r="V4057" s="167" t="s">
        <v>7233</v>
      </c>
      <c r="W4057" s="167" t="s">
        <v>6116</v>
      </c>
      <c r="X4057" s="170" t="s">
        <v>160</v>
      </c>
      <c r="Y4057" s="171" t="s">
        <v>455</v>
      </c>
      <c r="Z4057" s="167" t="s">
        <v>1314</v>
      </c>
      <c r="AA4057" s="176">
        <v>9000</v>
      </c>
      <c r="AB4057" s="167" t="s">
        <v>11254</v>
      </c>
      <c r="AC4057" s="176">
        <v>9000</v>
      </c>
      <c r="AD4057" s="167" t="s">
        <v>11254</v>
      </c>
      <c r="AE4057" s="176">
        <v>450</v>
      </c>
    </row>
    <row r="4058" spans="1:31">
      <c r="A4058" s="178">
        <v>108330405960</v>
      </c>
      <c r="B4058" s="166">
        <v>46184</v>
      </c>
      <c r="C4058" s="167" t="s">
        <v>3524</v>
      </c>
      <c r="D4058" s="167" t="s">
        <v>3525</v>
      </c>
      <c r="E4058" s="167" t="s">
        <v>3526</v>
      </c>
      <c r="F4058" s="167" t="s">
        <v>3501</v>
      </c>
      <c r="G4058" s="167" t="s">
        <v>3502</v>
      </c>
      <c r="H4058" s="168">
        <v>46185</v>
      </c>
      <c r="I4058" s="167"/>
      <c r="J4058" s="169">
        <v>26122</v>
      </c>
      <c r="K4058" s="167" t="s">
        <v>55</v>
      </c>
      <c r="L4058" s="169">
        <v>1</v>
      </c>
      <c r="M4058" s="167" t="s">
        <v>3513</v>
      </c>
      <c r="N4058" s="169">
        <v>2.6</v>
      </c>
      <c r="O4058" s="167" t="s">
        <v>3505</v>
      </c>
      <c r="P4058" s="167"/>
      <c r="Q4058" s="167" t="s">
        <v>3527</v>
      </c>
      <c r="R4058" s="167" t="s">
        <v>3528</v>
      </c>
      <c r="S4058" s="169">
        <v>1</v>
      </c>
      <c r="T4058" s="167" t="s">
        <v>3535</v>
      </c>
      <c r="U4058" s="169" t="s">
        <v>3536</v>
      </c>
      <c r="V4058" s="167" t="s">
        <v>8321</v>
      </c>
      <c r="W4058" s="167" t="s">
        <v>4495</v>
      </c>
      <c r="X4058" s="170" t="s">
        <v>157</v>
      </c>
      <c r="Y4058" s="171" t="s">
        <v>455</v>
      </c>
      <c r="Z4058" s="167" t="s">
        <v>1314</v>
      </c>
      <c r="AA4058" s="176">
        <v>30000</v>
      </c>
      <c r="AB4058" s="167" t="s">
        <v>11254</v>
      </c>
      <c r="AC4058" s="176">
        <v>30000</v>
      </c>
      <c r="AD4058" s="167" t="s">
        <v>11254</v>
      </c>
      <c r="AE4058" s="176">
        <v>163.5</v>
      </c>
    </row>
    <row r="4059" spans="1:31">
      <c r="A4059" s="178">
        <v>108330456950</v>
      </c>
      <c r="B4059" s="166">
        <v>46184</v>
      </c>
      <c r="C4059" s="167" t="s">
        <v>3524</v>
      </c>
      <c r="D4059" s="167" t="s">
        <v>3525</v>
      </c>
      <c r="E4059" s="167" t="s">
        <v>3526</v>
      </c>
      <c r="F4059" s="167" t="s">
        <v>3501</v>
      </c>
      <c r="G4059" s="167" t="s">
        <v>3502</v>
      </c>
      <c r="H4059" s="168">
        <v>46185</v>
      </c>
      <c r="I4059" s="167"/>
      <c r="J4059" s="169">
        <v>26122</v>
      </c>
      <c r="K4059" s="167" t="s">
        <v>55</v>
      </c>
      <c r="L4059" s="169">
        <v>9</v>
      </c>
      <c r="M4059" s="167" t="s">
        <v>3513</v>
      </c>
      <c r="N4059" s="169">
        <v>36</v>
      </c>
      <c r="O4059" s="167" t="s">
        <v>3505</v>
      </c>
      <c r="P4059" s="167"/>
      <c r="Q4059" s="167" t="s">
        <v>3527</v>
      </c>
      <c r="R4059" s="167" t="s">
        <v>3528</v>
      </c>
      <c r="S4059" s="169">
        <v>3</v>
      </c>
      <c r="T4059" s="167" t="s">
        <v>3587</v>
      </c>
      <c r="U4059" s="169" t="s">
        <v>3588</v>
      </c>
      <c r="V4059" s="167" t="s">
        <v>8322</v>
      </c>
      <c r="W4059" s="167" t="s">
        <v>3590</v>
      </c>
      <c r="X4059" s="170" t="s">
        <v>157</v>
      </c>
      <c r="Y4059" s="171" t="s">
        <v>457</v>
      </c>
      <c r="Z4059" s="167" t="s">
        <v>1317</v>
      </c>
      <c r="AA4059" s="176">
        <v>8100</v>
      </c>
      <c r="AB4059" s="167" t="s">
        <v>11254</v>
      </c>
      <c r="AC4059" s="176">
        <v>8100</v>
      </c>
      <c r="AD4059" s="167" t="s">
        <v>11254</v>
      </c>
      <c r="AE4059" s="176">
        <v>4333.5</v>
      </c>
    </row>
    <row r="4060" spans="1:31">
      <c r="A4060" s="178">
        <v>108330456950</v>
      </c>
      <c r="B4060" s="166">
        <v>46184</v>
      </c>
      <c r="C4060" s="167" t="s">
        <v>3524</v>
      </c>
      <c r="D4060" s="167" t="s">
        <v>3525</v>
      </c>
      <c r="E4060" s="167" t="s">
        <v>3526</v>
      </c>
      <c r="F4060" s="167" t="s">
        <v>3501</v>
      </c>
      <c r="G4060" s="167" t="s">
        <v>3502</v>
      </c>
      <c r="H4060" s="168">
        <v>46185</v>
      </c>
      <c r="I4060" s="167"/>
      <c r="J4060" s="169">
        <v>26122</v>
      </c>
      <c r="K4060" s="167" t="s">
        <v>55</v>
      </c>
      <c r="L4060" s="169">
        <v>9</v>
      </c>
      <c r="M4060" s="167" t="s">
        <v>3513</v>
      </c>
      <c r="N4060" s="169">
        <v>36</v>
      </c>
      <c r="O4060" s="167" t="s">
        <v>3505</v>
      </c>
      <c r="P4060" s="167"/>
      <c r="Q4060" s="167" t="s">
        <v>3527</v>
      </c>
      <c r="R4060" s="167" t="s">
        <v>3528</v>
      </c>
      <c r="S4060" s="169">
        <v>2</v>
      </c>
      <c r="T4060" s="167" t="s">
        <v>3587</v>
      </c>
      <c r="U4060" s="169" t="s">
        <v>3588</v>
      </c>
      <c r="V4060" s="167" t="s">
        <v>8322</v>
      </c>
      <c r="W4060" s="167" t="s">
        <v>3590</v>
      </c>
      <c r="X4060" s="170" t="s">
        <v>157</v>
      </c>
      <c r="Y4060" s="171" t="s">
        <v>457</v>
      </c>
      <c r="Z4060" s="167" t="s">
        <v>1317</v>
      </c>
      <c r="AA4060" s="176">
        <v>8100</v>
      </c>
      <c r="AB4060" s="167" t="s">
        <v>11254</v>
      </c>
      <c r="AC4060" s="176">
        <v>8100</v>
      </c>
      <c r="AD4060" s="167" t="s">
        <v>11254</v>
      </c>
      <c r="AE4060" s="176">
        <v>4333.5</v>
      </c>
    </row>
    <row r="4061" spans="1:31">
      <c r="A4061" s="178">
        <v>108330456950</v>
      </c>
      <c r="B4061" s="166">
        <v>46184</v>
      </c>
      <c r="C4061" s="167" t="s">
        <v>3524</v>
      </c>
      <c r="D4061" s="167" t="s">
        <v>3525</v>
      </c>
      <c r="E4061" s="167" t="s">
        <v>3526</v>
      </c>
      <c r="F4061" s="167" t="s">
        <v>3501</v>
      </c>
      <c r="G4061" s="167" t="s">
        <v>3502</v>
      </c>
      <c r="H4061" s="168">
        <v>46185</v>
      </c>
      <c r="I4061" s="167"/>
      <c r="J4061" s="169">
        <v>26122</v>
      </c>
      <c r="K4061" s="167" t="s">
        <v>55</v>
      </c>
      <c r="L4061" s="169">
        <v>9</v>
      </c>
      <c r="M4061" s="167" t="s">
        <v>3513</v>
      </c>
      <c r="N4061" s="169">
        <v>36</v>
      </c>
      <c r="O4061" s="167" t="s">
        <v>3505</v>
      </c>
      <c r="P4061" s="167"/>
      <c r="Q4061" s="167" t="s">
        <v>3527</v>
      </c>
      <c r="R4061" s="167" t="s">
        <v>3528</v>
      </c>
      <c r="S4061" s="169">
        <v>1</v>
      </c>
      <c r="T4061" s="167" t="s">
        <v>3587</v>
      </c>
      <c r="U4061" s="169" t="s">
        <v>3588</v>
      </c>
      <c r="V4061" s="167" t="s">
        <v>8322</v>
      </c>
      <c r="W4061" s="167" t="s">
        <v>3590</v>
      </c>
      <c r="X4061" s="170" t="s">
        <v>157</v>
      </c>
      <c r="Y4061" s="171" t="s">
        <v>457</v>
      </c>
      <c r="Z4061" s="167" t="s">
        <v>1317</v>
      </c>
      <c r="AA4061" s="176">
        <v>8100</v>
      </c>
      <c r="AB4061" s="167" t="s">
        <v>11254</v>
      </c>
      <c r="AC4061" s="176">
        <v>8100</v>
      </c>
      <c r="AD4061" s="167" t="s">
        <v>11254</v>
      </c>
      <c r="AE4061" s="176">
        <v>4333.5</v>
      </c>
    </row>
    <row r="4062" spans="1:31">
      <c r="A4062" s="178">
        <v>108330517410</v>
      </c>
      <c r="B4062" s="166">
        <v>46184</v>
      </c>
      <c r="C4062" s="167" t="s">
        <v>3524</v>
      </c>
      <c r="D4062" s="167" t="s">
        <v>3525</v>
      </c>
      <c r="E4062" s="167" t="s">
        <v>3526</v>
      </c>
      <c r="F4062" s="167" t="s">
        <v>3501</v>
      </c>
      <c r="G4062" s="167" t="s">
        <v>3502</v>
      </c>
      <c r="H4062" s="168">
        <v>46185</v>
      </c>
      <c r="I4062" s="167"/>
      <c r="J4062" s="169">
        <v>26122</v>
      </c>
      <c r="K4062" s="167" t="s">
        <v>55</v>
      </c>
      <c r="L4062" s="169">
        <v>2</v>
      </c>
      <c r="M4062" s="167" t="s">
        <v>3513</v>
      </c>
      <c r="N4062" s="169">
        <v>21.8</v>
      </c>
      <c r="O4062" s="167" t="s">
        <v>3505</v>
      </c>
      <c r="P4062" s="167"/>
      <c r="Q4062" s="167" t="s">
        <v>3527</v>
      </c>
      <c r="R4062" s="167" t="s">
        <v>3528</v>
      </c>
      <c r="S4062" s="169">
        <v>8</v>
      </c>
      <c r="T4062" s="167" t="s">
        <v>3560</v>
      </c>
      <c r="U4062" s="169" t="s">
        <v>3561</v>
      </c>
      <c r="V4062" s="167" t="s">
        <v>8137</v>
      </c>
      <c r="W4062" s="167" t="s">
        <v>3576</v>
      </c>
      <c r="X4062" s="170" t="s">
        <v>159</v>
      </c>
      <c r="Y4062" s="171" t="s">
        <v>443</v>
      </c>
      <c r="Z4062" s="167" t="s">
        <v>1319</v>
      </c>
      <c r="AA4062" s="176">
        <v>120000</v>
      </c>
      <c r="AB4062" s="167" t="s">
        <v>11254</v>
      </c>
      <c r="AC4062" s="176">
        <v>120000</v>
      </c>
      <c r="AD4062" s="167" t="s">
        <v>11254</v>
      </c>
      <c r="AE4062" s="176">
        <v>2664</v>
      </c>
    </row>
    <row r="4063" spans="1:31">
      <c r="A4063" s="178">
        <v>108330517410</v>
      </c>
      <c r="B4063" s="166">
        <v>46184</v>
      </c>
      <c r="C4063" s="167" t="s">
        <v>3524</v>
      </c>
      <c r="D4063" s="167" t="s">
        <v>3525</v>
      </c>
      <c r="E4063" s="167" t="s">
        <v>3526</v>
      </c>
      <c r="F4063" s="167" t="s">
        <v>3501</v>
      </c>
      <c r="G4063" s="167" t="s">
        <v>3502</v>
      </c>
      <c r="H4063" s="168">
        <v>46185</v>
      </c>
      <c r="I4063" s="167"/>
      <c r="J4063" s="169">
        <v>26122</v>
      </c>
      <c r="K4063" s="167" t="s">
        <v>55</v>
      </c>
      <c r="L4063" s="169">
        <v>2</v>
      </c>
      <c r="M4063" s="167" t="s">
        <v>3513</v>
      </c>
      <c r="N4063" s="169">
        <v>21.8</v>
      </c>
      <c r="O4063" s="167" t="s">
        <v>3505</v>
      </c>
      <c r="P4063" s="167"/>
      <c r="Q4063" s="167" t="s">
        <v>3527</v>
      </c>
      <c r="R4063" s="167" t="s">
        <v>3528</v>
      </c>
      <c r="S4063" s="169">
        <v>7</v>
      </c>
      <c r="T4063" s="167" t="s">
        <v>3717</v>
      </c>
      <c r="U4063" s="169" t="s">
        <v>3718</v>
      </c>
      <c r="V4063" s="167" t="s">
        <v>8323</v>
      </c>
      <c r="W4063" s="167" t="s">
        <v>4474</v>
      </c>
      <c r="X4063" s="170" t="s">
        <v>3533</v>
      </c>
      <c r="Y4063" s="171" t="s">
        <v>443</v>
      </c>
      <c r="Z4063" s="167" t="s">
        <v>1319</v>
      </c>
      <c r="AA4063" s="176">
        <v>40000</v>
      </c>
      <c r="AB4063" s="167" t="s">
        <v>11254</v>
      </c>
      <c r="AC4063" s="176">
        <v>40000</v>
      </c>
      <c r="AD4063" s="167" t="s">
        <v>11254</v>
      </c>
      <c r="AE4063" s="176">
        <v>444</v>
      </c>
    </row>
    <row r="4064" spans="1:31">
      <c r="A4064" s="178">
        <v>108330517410</v>
      </c>
      <c r="B4064" s="166">
        <v>46184</v>
      </c>
      <c r="C4064" s="167" t="s">
        <v>3524</v>
      </c>
      <c r="D4064" s="167" t="s">
        <v>3525</v>
      </c>
      <c r="E4064" s="167" t="s">
        <v>3526</v>
      </c>
      <c r="F4064" s="167" t="s">
        <v>3501</v>
      </c>
      <c r="G4064" s="167" t="s">
        <v>3502</v>
      </c>
      <c r="H4064" s="168">
        <v>46185</v>
      </c>
      <c r="I4064" s="167"/>
      <c r="J4064" s="169">
        <v>26122</v>
      </c>
      <c r="K4064" s="167" t="s">
        <v>55</v>
      </c>
      <c r="L4064" s="169">
        <v>2</v>
      </c>
      <c r="M4064" s="167" t="s">
        <v>3513</v>
      </c>
      <c r="N4064" s="169">
        <v>21.8</v>
      </c>
      <c r="O4064" s="167" t="s">
        <v>3505</v>
      </c>
      <c r="P4064" s="167"/>
      <c r="Q4064" s="167" t="s">
        <v>3527</v>
      </c>
      <c r="R4064" s="167" t="s">
        <v>3528</v>
      </c>
      <c r="S4064" s="169">
        <v>6</v>
      </c>
      <c r="T4064" s="167" t="s">
        <v>3535</v>
      </c>
      <c r="U4064" s="169" t="s">
        <v>3536</v>
      </c>
      <c r="V4064" s="167" t="s">
        <v>8324</v>
      </c>
      <c r="W4064" s="167" t="s">
        <v>8325</v>
      </c>
      <c r="X4064" s="170" t="s">
        <v>3533</v>
      </c>
      <c r="Y4064" s="171" t="s">
        <v>443</v>
      </c>
      <c r="Z4064" s="167" t="s">
        <v>1319</v>
      </c>
      <c r="AA4064" s="176">
        <v>10000</v>
      </c>
      <c r="AB4064" s="167" t="s">
        <v>11254</v>
      </c>
      <c r="AC4064" s="176">
        <v>10000</v>
      </c>
      <c r="AD4064" s="167" t="s">
        <v>11254</v>
      </c>
      <c r="AE4064" s="176">
        <v>350</v>
      </c>
    </row>
    <row r="4065" spans="1:31">
      <c r="A4065" s="178">
        <v>108330517410</v>
      </c>
      <c r="B4065" s="166">
        <v>46184</v>
      </c>
      <c r="C4065" s="167" t="s">
        <v>3524</v>
      </c>
      <c r="D4065" s="167" t="s">
        <v>3525</v>
      </c>
      <c r="E4065" s="167" t="s">
        <v>3526</v>
      </c>
      <c r="F4065" s="167" t="s">
        <v>3501</v>
      </c>
      <c r="G4065" s="167" t="s">
        <v>3502</v>
      </c>
      <c r="H4065" s="168">
        <v>46185</v>
      </c>
      <c r="I4065" s="167"/>
      <c r="J4065" s="169">
        <v>26122</v>
      </c>
      <c r="K4065" s="167" t="s">
        <v>55</v>
      </c>
      <c r="L4065" s="169">
        <v>2</v>
      </c>
      <c r="M4065" s="167" t="s">
        <v>3513</v>
      </c>
      <c r="N4065" s="169">
        <v>21.8</v>
      </c>
      <c r="O4065" s="167" t="s">
        <v>3505</v>
      </c>
      <c r="P4065" s="167"/>
      <c r="Q4065" s="167" t="s">
        <v>3527</v>
      </c>
      <c r="R4065" s="167" t="s">
        <v>3528</v>
      </c>
      <c r="S4065" s="169">
        <v>5</v>
      </c>
      <c r="T4065" s="167" t="s">
        <v>3560</v>
      </c>
      <c r="U4065" s="169" t="s">
        <v>3561</v>
      </c>
      <c r="V4065" s="167" t="s">
        <v>8326</v>
      </c>
      <c r="W4065" s="167" t="s">
        <v>8327</v>
      </c>
      <c r="X4065" s="170" t="s">
        <v>3533</v>
      </c>
      <c r="Y4065" s="171" t="s">
        <v>443</v>
      </c>
      <c r="Z4065" s="167" t="s">
        <v>1319</v>
      </c>
      <c r="AA4065" s="176">
        <v>8000</v>
      </c>
      <c r="AB4065" s="167" t="s">
        <v>11254</v>
      </c>
      <c r="AC4065" s="176">
        <v>8000</v>
      </c>
      <c r="AD4065" s="167" t="s">
        <v>11254</v>
      </c>
      <c r="AE4065" s="176">
        <v>79.52</v>
      </c>
    </row>
    <row r="4066" spans="1:31">
      <c r="A4066" s="178">
        <v>108330517410</v>
      </c>
      <c r="B4066" s="166">
        <v>46184</v>
      </c>
      <c r="C4066" s="167" t="s">
        <v>3524</v>
      </c>
      <c r="D4066" s="167" t="s">
        <v>3525</v>
      </c>
      <c r="E4066" s="167" t="s">
        <v>3526</v>
      </c>
      <c r="F4066" s="167" t="s">
        <v>3501</v>
      </c>
      <c r="G4066" s="167" t="s">
        <v>3502</v>
      </c>
      <c r="H4066" s="168">
        <v>46185</v>
      </c>
      <c r="I4066" s="167"/>
      <c r="J4066" s="169">
        <v>26122</v>
      </c>
      <c r="K4066" s="167" t="s">
        <v>55</v>
      </c>
      <c r="L4066" s="169">
        <v>2</v>
      </c>
      <c r="M4066" s="167" t="s">
        <v>3513</v>
      </c>
      <c r="N4066" s="169">
        <v>21.8</v>
      </c>
      <c r="O4066" s="167" t="s">
        <v>3505</v>
      </c>
      <c r="P4066" s="167"/>
      <c r="Q4066" s="167" t="s">
        <v>3527</v>
      </c>
      <c r="R4066" s="167" t="s">
        <v>3528</v>
      </c>
      <c r="S4066" s="169">
        <v>4</v>
      </c>
      <c r="T4066" s="167" t="s">
        <v>3560</v>
      </c>
      <c r="U4066" s="169" t="s">
        <v>3561</v>
      </c>
      <c r="V4066" s="167" t="s">
        <v>8328</v>
      </c>
      <c r="W4066" s="167" t="s">
        <v>5874</v>
      </c>
      <c r="X4066" s="170" t="s">
        <v>3533</v>
      </c>
      <c r="Y4066" s="171" t="s">
        <v>443</v>
      </c>
      <c r="Z4066" s="167" t="s">
        <v>1319</v>
      </c>
      <c r="AA4066" s="176">
        <v>10000</v>
      </c>
      <c r="AB4066" s="167" t="s">
        <v>11254</v>
      </c>
      <c r="AC4066" s="176">
        <v>10000</v>
      </c>
      <c r="AD4066" s="167" t="s">
        <v>11254</v>
      </c>
      <c r="AE4066" s="176">
        <v>23.1</v>
      </c>
    </row>
    <row r="4067" spans="1:31">
      <c r="A4067" s="178">
        <v>108330517410</v>
      </c>
      <c r="B4067" s="166">
        <v>46184</v>
      </c>
      <c r="C4067" s="167" t="s">
        <v>3524</v>
      </c>
      <c r="D4067" s="167" t="s">
        <v>3525</v>
      </c>
      <c r="E4067" s="167" t="s">
        <v>3526</v>
      </c>
      <c r="F4067" s="167" t="s">
        <v>3501</v>
      </c>
      <c r="G4067" s="167" t="s">
        <v>3502</v>
      </c>
      <c r="H4067" s="168">
        <v>46185</v>
      </c>
      <c r="I4067" s="167"/>
      <c r="J4067" s="169">
        <v>26122</v>
      </c>
      <c r="K4067" s="167" t="s">
        <v>55</v>
      </c>
      <c r="L4067" s="169">
        <v>2</v>
      </c>
      <c r="M4067" s="167" t="s">
        <v>3513</v>
      </c>
      <c r="N4067" s="169">
        <v>21.8</v>
      </c>
      <c r="O4067" s="167" t="s">
        <v>3505</v>
      </c>
      <c r="P4067" s="167"/>
      <c r="Q4067" s="167" t="s">
        <v>3527</v>
      </c>
      <c r="R4067" s="167" t="s">
        <v>3528</v>
      </c>
      <c r="S4067" s="169">
        <v>3</v>
      </c>
      <c r="T4067" s="167" t="s">
        <v>3717</v>
      </c>
      <c r="U4067" s="169" t="s">
        <v>3718</v>
      </c>
      <c r="V4067" s="167" t="s">
        <v>8329</v>
      </c>
      <c r="W4067" s="167" t="s">
        <v>4263</v>
      </c>
      <c r="X4067" s="170" t="s">
        <v>3533</v>
      </c>
      <c r="Y4067" s="171" t="s">
        <v>443</v>
      </c>
      <c r="Z4067" s="167" t="s">
        <v>1319</v>
      </c>
      <c r="AA4067" s="176">
        <v>25000</v>
      </c>
      <c r="AB4067" s="167" t="s">
        <v>11254</v>
      </c>
      <c r="AC4067" s="176">
        <v>25000</v>
      </c>
      <c r="AD4067" s="167" t="s">
        <v>11254</v>
      </c>
      <c r="AE4067" s="176">
        <v>11825</v>
      </c>
    </row>
    <row r="4068" spans="1:31">
      <c r="A4068" s="178">
        <v>108330517410</v>
      </c>
      <c r="B4068" s="166">
        <v>46184</v>
      </c>
      <c r="C4068" s="167" t="s">
        <v>3524</v>
      </c>
      <c r="D4068" s="167" t="s">
        <v>3525</v>
      </c>
      <c r="E4068" s="167" t="s">
        <v>3526</v>
      </c>
      <c r="F4068" s="167" t="s">
        <v>3501</v>
      </c>
      <c r="G4068" s="167" t="s">
        <v>3502</v>
      </c>
      <c r="H4068" s="168">
        <v>46185</v>
      </c>
      <c r="I4068" s="167"/>
      <c r="J4068" s="169">
        <v>26122</v>
      </c>
      <c r="K4068" s="167" t="s">
        <v>55</v>
      </c>
      <c r="L4068" s="169">
        <v>2</v>
      </c>
      <c r="M4068" s="167" t="s">
        <v>3513</v>
      </c>
      <c r="N4068" s="169">
        <v>21.8</v>
      </c>
      <c r="O4068" s="167" t="s">
        <v>3505</v>
      </c>
      <c r="P4068" s="167"/>
      <c r="Q4068" s="167" t="s">
        <v>3527</v>
      </c>
      <c r="R4068" s="167" t="s">
        <v>3528</v>
      </c>
      <c r="S4068" s="169">
        <v>2</v>
      </c>
      <c r="T4068" s="167" t="s">
        <v>3560</v>
      </c>
      <c r="U4068" s="169" t="s">
        <v>3561</v>
      </c>
      <c r="V4068" s="167" t="s">
        <v>8318</v>
      </c>
      <c r="W4068" s="167" t="s">
        <v>7394</v>
      </c>
      <c r="X4068" s="170" t="s">
        <v>3533</v>
      </c>
      <c r="Y4068" s="171" t="s">
        <v>443</v>
      </c>
      <c r="Z4068" s="167" t="s">
        <v>1319</v>
      </c>
      <c r="AA4068" s="176">
        <v>7500</v>
      </c>
      <c r="AB4068" s="167" t="s">
        <v>11254</v>
      </c>
      <c r="AC4068" s="176">
        <v>7500</v>
      </c>
      <c r="AD4068" s="167" t="s">
        <v>11254</v>
      </c>
      <c r="AE4068" s="176">
        <v>104.25</v>
      </c>
    </row>
    <row r="4069" spans="1:31">
      <c r="A4069" s="178">
        <v>108330517410</v>
      </c>
      <c r="B4069" s="166">
        <v>46184</v>
      </c>
      <c r="C4069" s="167" t="s">
        <v>3524</v>
      </c>
      <c r="D4069" s="167" t="s">
        <v>3525</v>
      </c>
      <c r="E4069" s="167" t="s">
        <v>3526</v>
      </c>
      <c r="F4069" s="167" t="s">
        <v>3501</v>
      </c>
      <c r="G4069" s="167" t="s">
        <v>3502</v>
      </c>
      <c r="H4069" s="168">
        <v>46185</v>
      </c>
      <c r="I4069" s="167"/>
      <c r="J4069" s="169">
        <v>26122</v>
      </c>
      <c r="K4069" s="167" t="s">
        <v>55</v>
      </c>
      <c r="L4069" s="169">
        <v>2</v>
      </c>
      <c r="M4069" s="167" t="s">
        <v>3513</v>
      </c>
      <c r="N4069" s="169">
        <v>21.8</v>
      </c>
      <c r="O4069" s="167" t="s">
        <v>3505</v>
      </c>
      <c r="P4069" s="167"/>
      <c r="Q4069" s="167" t="s">
        <v>3527</v>
      </c>
      <c r="R4069" s="167" t="s">
        <v>3528</v>
      </c>
      <c r="S4069" s="169">
        <v>1</v>
      </c>
      <c r="T4069" s="167" t="s">
        <v>3560</v>
      </c>
      <c r="U4069" s="169" t="s">
        <v>3561</v>
      </c>
      <c r="V4069" s="167" t="s">
        <v>4371</v>
      </c>
      <c r="W4069" s="167" t="s">
        <v>4372</v>
      </c>
      <c r="X4069" s="170" t="s">
        <v>3533</v>
      </c>
      <c r="Y4069" s="171" t="s">
        <v>443</v>
      </c>
      <c r="Z4069" s="167" t="s">
        <v>1319</v>
      </c>
      <c r="AA4069" s="176">
        <v>2500</v>
      </c>
      <c r="AB4069" s="167" t="s">
        <v>11254</v>
      </c>
      <c r="AC4069" s="176">
        <v>2500</v>
      </c>
      <c r="AD4069" s="167" t="s">
        <v>11254</v>
      </c>
      <c r="AE4069" s="176">
        <v>177.25</v>
      </c>
    </row>
    <row r="4070" spans="1:31">
      <c r="A4070" s="178">
        <v>108330595550</v>
      </c>
      <c r="B4070" s="166">
        <v>46184</v>
      </c>
      <c r="C4070" s="167" t="s">
        <v>3524</v>
      </c>
      <c r="D4070" s="167" t="s">
        <v>3525</v>
      </c>
      <c r="E4070" s="167" t="s">
        <v>3526</v>
      </c>
      <c r="F4070" s="167" t="s">
        <v>3501</v>
      </c>
      <c r="G4070" s="167" t="s">
        <v>3502</v>
      </c>
      <c r="H4070" s="168">
        <v>46185</v>
      </c>
      <c r="I4070" s="167"/>
      <c r="J4070" s="169">
        <v>26122</v>
      </c>
      <c r="K4070" s="167" t="s">
        <v>55</v>
      </c>
      <c r="L4070" s="169">
        <v>1</v>
      </c>
      <c r="M4070" s="167" t="s">
        <v>3513</v>
      </c>
      <c r="N4070" s="169">
        <v>8.9</v>
      </c>
      <c r="O4070" s="167" t="s">
        <v>3505</v>
      </c>
      <c r="P4070" s="167"/>
      <c r="Q4070" s="167" t="s">
        <v>3514</v>
      </c>
      <c r="R4070" s="167" t="s">
        <v>3528</v>
      </c>
      <c r="S4070" s="169">
        <v>5</v>
      </c>
      <c r="T4070" s="167" t="s">
        <v>3560</v>
      </c>
      <c r="U4070" s="169" t="s">
        <v>3561</v>
      </c>
      <c r="V4070" s="167" t="s">
        <v>8205</v>
      </c>
      <c r="W4070" s="167" t="s">
        <v>7526</v>
      </c>
      <c r="X4070" s="170" t="s">
        <v>159</v>
      </c>
      <c r="Y4070" s="171" t="s">
        <v>3326</v>
      </c>
      <c r="Z4070" s="167" t="s">
        <v>1321</v>
      </c>
      <c r="AA4070" s="176">
        <v>14000</v>
      </c>
      <c r="AB4070" s="167" t="s">
        <v>11254</v>
      </c>
      <c r="AC4070" s="176">
        <v>14000</v>
      </c>
      <c r="AD4070" s="167" t="s">
        <v>11254</v>
      </c>
      <c r="AE4070" s="176">
        <v>35924</v>
      </c>
    </row>
    <row r="4071" spans="1:31">
      <c r="A4071" s="178">
        <v>108330595550</v>
      </c>
      <c r="B4071" s="166">
        <v>46184</v>
      </c>
      <c r="C4071" s="167" t="s">
        <v>3524</v>
      </c>
      <c r="D4071" s="167" t="s">
        <v>3525</v>
      </c>
      <c r="E4071" s="167" t="s">
        <v>3526</v>
      </c>
      <c r="F4071" s="167" t="s">
        <v>3501</v>
      </c>
      <c r="G4071" s="167" t="s">
        <v>3502</v>
      </c>
      <c r="H4071" s="168">
        <v>46185</v>
      </c>
      <c r="I4071" s="167"/>
      <c r="J4071" s="169">
        <v>26122</v>
      </c>
      <c r="K4071" s="167" t="s">
        <v>55</v>
      </c>
      <c r="L4071" s="169">
        <v>1</v>
      </c>
      <c r="M4071" s="167" t="s">
        <v>3513</v>
      </c>
      <c r="N4071" s="169">
        <v>8.9</v>
      </c>
      <c r="O4071" s="167" t="s">
        <v>3505</v>
      </c>
      <c r="P4071" s="167"/>
      <c r="Q4071" s="167" t="s">
        <v>3514</v>
      </c>
      <c r="R4071" s="167" t="s">
        <v>3528</v>
      </c>
      <c r="S4071" s="169">
        <v>4</v>
      </c>
      <c r="T4071" s="167" t="s">
        <v>3717</v>
      </c>
      <c r="U4071" s="169" t="s">
        <v>3718</v>
      </c>
      <c r="V4071" s="167" t="s">
        <v>8330</v>
      </c>
      <c r="W4071" s="167" t="s">
        <v>4678</v>
      </c>
      <c r="X4071" s="170" t="s">
        <v>159</v>
      </c>
      <c r="Y4071" s="171" t="s">
        <v>3326</v>
      </c>
      <c r="Z4071" s="167" t="s">
        <v>1321</v>
      </c>
      <c r="AA4071" s="176">
        <v>2960</v>
      </c>
      <c r="AB4071" s="167" t="s">
        <v>11254</v>
      </c>
      <c r="AC4071" s="176">
        <v>2960</v>
      </c>
      <c r="AD4071" s="167" t="s">
        <v>11254</v>
      </c>
      <c r="AE4071" s="176">
        <v>78.44</v>
      </c>
    </row>
    <row r="4072" spans="1:31">
      <c r="A4072" s="178">
        <v>108330595550</v>
      </c>
      <c r="B4072" s="166">
        <v>46184</v>
      </c>
      <c r="C4072" s="167" t="s">
        <v>3524</v>
      </c>
      <c r="D4072" s="167" t="s">
        <v>3525</v>
      </c>
      <c r="E4072" s="167" t="s">
        <v>3526</v>
      </c>
      <c r="F4072" s="167" t="s">
        <v>3501</v>
      </c>
      <c r="G4072" s="167" t="s">
        <v>3502</v>
      </c>
      <c r="H4072" s="168">
        <v>46185</v>
      </c>
      <c r="I4072" s="167"/>
      <c r="J4072" s="169">
        <v>26122</v>
      </c>
      <c r="K4072" s="167" t="s">
        <v>55</v>
      </c>
      <c r="L4072" s="169">
        <v>1</v>
      </c>
      <c r="M4072" s="167" t="s">
        <v>3513</v>
      </c>
      <c r="N4072" s="169">
        <v>8.9</v>
      </c>
      <c r="O4072" s="167" t="s">
        <v>3505</v>
      </c>
      <c r="P4072" s="167"/>
      <c r="Q4072" s="167" t="s">
        <v>3514</v>
      </c>
      <c r="R4072" s="167" t="s">
        <v>3528</v>
      </c>
      <c r="S4072" s="169">
        <v>3</v>
      </c>
      <c r="T4072" s="167" t="s">
        <v>5762</v>
      </c>
      <c r="U4072" s="169" t="s">
        <v>5763</v>
      </c>
      <c r="V4072" s="167" t="s">
        <v>8331</v>
      </c>
      <c r="W4072" s="167" t="s">
        <v>8332</v>
      </c>
      <c r="X4072" s="170" t="s">
        <v>165</v>
      </c>
      <c r="Y4072" s="171" t="s">
        <v>3326</v>
      </c>
      <c r="Z4072" s="167" t="s">
        <v>1321</v>
      </c>
      <c r="AA4072" s="176">
        <v>6000</v>
      </c>
      <c r="AB4072" s="167" t="s">
        <v>11254</v>
      </c>
      <c r="AC4072" s="176">
        <v>6000</v>
      </c>
      <c r="AD4072" s="167" t="s">
        <v>11254</v>
      </c>
      <c r="AE4072" s="176">
        <v>5454</v>
      </c>
    </row>
    <row r="4073" spans="1:31">
      <c r="A4073" s="178">
        <v>108330595550</v>
      </c>
      <c r="B4073" s="166">
        <v>46184</v>
      </c>
      <c r="C4073" s="167" t="s">
        <v>3524</v>
      </c>
      <c r="D4073" s="167" t="s">
        <v>3525</v>
      </c>
      <c r="E4073" s="167" t="s">
        <v>3526</v>
      </c>
      <c r="F4073" s="167" t="s">
        <v>3501</v>
      </c>
      <c r="G4073" s="167" t="s">
        <v>3502</v>
      </c>
      <c r="H4073" s="168">
        <v>46185</v>
      </c>
      <c r="I4073" s="167"/>
      <c r="J4073" s="169">
        <v>26122</v>
      </c>
      <c r="K4073" s="167" t="s">
        <v>55</v>
      </c>
      <c r="L4073" s="169">
        <v>1</v>
      </c>
      <c r="M4073" s="167" t="s">
        <v>3513</v>
      </c>
      <c r="N4073" s="169">
        <v>8.9</v>
      </c>
      <c r="O4073" s="167" t="s">
        <v>3505</v>
      </c>
      <c r="P4073" s="167"/>
      <c r="Q4073" s="167" t="s">
        <v>3514</v>
      </c>
      <c r="R4073" s="167" t="s">
        <v>3528</v>
      </c>
      <c r="S4073" s="169">
        <v>2</v>
      </c>
      <c r="T4073" s="167" t="s">
        <v>5762</v>
      </c>
      <c r="U4073" s="169" t="s">
        <v>5763</v>
      </c>
      <c r="V4073" s="167" t="s">
        <v>8331</v>
      </c>
      <c r="W4073" s="167" t="s">
        <v>8332</v>
      </c>
      <c r="X4073" s="170" t="s">
        <v>165</v>
      </c>
      <c r="Y4073" s="171" t="s">
        <v>3326</v>
      </c>
      <c r="Z4073" s="167" t="s">
        <v>1321</v>
      </c>
      <c r="AA4073" s="176">
        <v>400</v>
      </c>
      <c r="AB4073" s="167" t="s">
        <v>11254</v>
      </c>
      <c r="AC4073" s="176">
        <v>400</v>
      </c>
      <c r="AD4073" s="167" t="s">
        <v>11254</v>
      </c>
      <c r="AE4073" s="176">
        <v>363.6</v>
      </c>
    </row>
    <row r="4074" spans="1:31">
      <c r="A4074" s="178">
        <v>108330595550</v>
      </c>
      <c r="B4074" s="166">
        <v>46184</v>
      </c>
      <c r="C4074" s="167" t="s">
        <v>3524</v>
      </c>
      <c r="D4074" s="167" t="s">
        <v>3525</v>
      </c>
      <c r="E4074" s="167" t="s">
        <v>3526</v>
      </c>
      <c r="F4074" s="167" t="s">
        <v>3501</v>
      </c>
      <c r="G4074" s="167" t="s">
        <v>3502</v>
      </c>
      <c r="H4074" s="168">
        <v>46185</v>
      </c>
      <c r="I4074" s="167"/>
      <c r="J4074" s="169">
        <v>26122</v>
      </c>
      <c r="K4074" s="167" t="s">
        <v>55</v>
      </c>
      <c r="L4074" s="169">
        <v>1</v>
      </c>
      <c r="M4074" s="167" t="s">
        <v>3513</v>
      </c>
      <c r="N4074" s="169">
        <v>8.9</v>
      </c>
      <c r="O4074" s="167" t="s">
        <v>3505</v>
      </c>
      <c r="P4074" s="167"/>
      <c r="Q4074" s="167" t="s">
        <v>3514</v>
      </c>
      <c r="R4074" s="167" t="s">
        <v>3528</v>
      </c>
      <c r="S4074" s="169">
        <v>1</v>
      </c>
      <c r="T4074" s="167" t="s">
        <v>3529</v>
      </c>
      <c r="U4074" s="169" t="s">
        <v>3530</v>
      </c>
      <c r="V4074" s="167" t="s">
        <v>4884</v>
      </c>
      <c r="W4074" s="167" t="s">
        <v>4885</v>
      </c>
      <c r="X4074" s="170" t="s">
        <v>160</v>
      </c>
      <c r="Y4074" s="171" t="s">
        <v>3326</v>
      </c>
      <c r="Z4074" s="167" t="s">
        <v>1321</v>
      </c>
      <c r="AA4074" s="176">
        <v>408</v>
      </c>
      <c r="AB4074" s="167" t="s">
        <v>11254</v>
      </c>
      <c r="AC4074" s="176">
        <v>408</v>
      </c>
      <c r="AD4074" s="167" t="s">
        <v>11254</v>
      </c>
      <c r="AE4074" s="176">
        <v>612.41</v>
      </c>
    </row>
    <row r="4075" spans="1:31">
      <c r="A4075" s="178">
        <v>108330674650</v>
      </c>
      <c r="B4075" s="166">
        <v>46184</v>
      </c>
      <c r="C4075" s="167" t="s">
        <v>3524</v>
      </c>
      <c r="D4075" s="167" t="s">
        <v>3525</v>
      </c>
      <c r="E4075" s="167" t="s">
        <v>3526</v>
      </c>
      <c r="F4075" s="167" t="s">
        <v>3501</v>
      </c>
      <c r="G4075" s="167" t="s">
        <v>3502</v>
      </c>
      <c r="H4075" s="168">
        <v>46185</v>
      </c>
      <c r="I4075" s="167"/>
      <c r="J4075" s="169">
        <v>26122</v>
      </c>
      <c r="K4075" s="167" t="s">
        <v>55</v>
      </c>
      <c r="L4075" s="169">
        <v>1</v>
      </c>
      <c r="M4075" s="167" t="s">
        <v>3513</v>
      </c>
      <c r="N4075" s="169">
        <v>0.6</v>
      </c>
      <c r="O4075" s="167" t="s">
        <v>3505</v>
      </c>
      <c r="P4075" s="167"/>
      <c r="Q4075" s="167" t="s">
        <v>3514</v>
      </c>
      <c r="R4075" s="167" t="s">
        <v>3528</v>
      </c>
      <c r="S4075" s="169">
        <v>3</v>
      </c>
      <c r="T4075" s="167" t="s">
        <v>3535</v>
      </c>
      <c r="U4075" s="169" t="s">
        <v>3536</v>
      </c>
      <c r="V4075" s="167" t="s">
        <v>8333</v>
      </c>
      <c r="W4075" s="167" t="s">
        <v>8334</v>
      </c>
      <c r="X4075" s="170" t="s">
        <v>160</v>
      </c>
      <c r="Y4075" s="171" t="s">
        <v>3327</v>
      </c>
      <c r="Z4075" s="167" t="s">
        <v>1323</v>
      </c>
      <c r="AA4075" s="176">
        <v>5000</v>
      </c>
      <c r="AB4075" s="167" t="s">
        <v>11254</v>
      </c>
      <c r="AC4075" s="176">
        <v>5000</v>
      </c>
      <c r="AD4075" s="167" t="s">
        <v>11254</v>
      </c>
      <c r="AE4075" s="176">
        <v>3.2</v>
      </c>
    </row>
    <row r="4076" spans="1:31">
      <c r="A4076" s="178">
        <v>108330674650</v>
      </c>
      <c r="B4076" s="166">
        <v>46184</v>
      </c>
      <c r="C4076" s="167" t="s">
        <v>3524</v>
      </c>
      <c r="D4076" s="167" t="s">
        <v>3525</v>
      </c>
      <c r="E4076" s="167" t="s">
        <v>3526</v>
      </c>
      <c r="F4076" s="167" t="s">
        <v>3501</v>
      </c>
      <c r="G4076" s="167" t="s">
        <v>3502</v>
      </c>
      <c r="H4076" s="168">
        <v>46185</v>
      </c>
      <c r="I4076" s="167"/>
      <c r="J4076" s="169">
        <v>26122</v>
      </c>
      <c r="K4076" s="167" t="s">
        <v>55</v>
      </c>
      <c r="L4076" s="169">
        <v>1</v>
      </c>
      <c r="M4076" s="167" t="s">
        <v>3513</v>
      </c>
      <c r="N4076" s="169">
        <v>0.6</v>
      </c>
      <c r="O4076" s="167" t="s">
        <v>3505</v>
      </c>
      <c r="P4076" s="167"/>
      <c r="Q4076" s="167" t="s">
        <v>3514</v>
      </c>
      <c r="R4076" s="167" t="s">
        <v>3528</v>
      </c>
      <c r="S4076" s="169">
        <v>2</v>
      </c>
      <c r="T4076" s="167" t="s">
        <v>3535</v>
      </c>
      <c r="U4076" s="169" t="s">
        <v>3536</v>
      </c>
      <c r="V4076" s="167" t="s">
        <v>8335</v>
      </c>
      <c r="W4076" s="167" t="s">
        <v>8336</v>
      </c>
      <c r="X4076" s="170" t="s">
        <v>160</v>
      </c>
      <c r="Y4076" s="171" t="s">
        <v>3327</v>
      </c>
      <c r="Z4076" s="167" t="s">
        <v>1323</v>
      </c>
      <c r="AA4076" s="176">
        <v>5000</v>
      </c>
      <c r="AB4076" s="167" t="s">
        <v>11254</v>
      </c>
      <c r="AC4076" s="176">
        <v>5000</v>
      </c>
      <c r="AD4076" s="167" t="s">
        <v>11254</v>
      </c>
      <c r="AE4076" s="176">
        <v>4.0999999999999996</v>
      </c>
    </row>
    <row r="4077" spans="1:31">
      <c r="A4077" s="178">
        <v>108330674650</v>
      </c>
      <c r="B4077" s="166">
        <v>46184</v>
      </c>
      <c r="C4077" s="167" t="s">
        <v>3524</v>
      </c>
      <c r="D4077" s="167" t="s">
        <v>3525</v>
      </c>
      <c r="E4077" s="167" t="s">
        <v>3526</v>
      </c>
      <c r="F4077" s="167" t="s">
        <v>3501</v>
      </c>
      <c r="G4077" s="167" t="s">
        <v>3502</v>
      </c>
      <c r="H4077" s="168">
        <v>46185</v>
      </c>
      <c r="I4077" s="167"/>
      <c r="J4077" s="169">
        <v>26122</v>
      </c>
      <c r="K4077" s="167" t="s">
        <v>55</v>
      </c>
      <c r="L4077" s="169">
        <v>1</v>
      </c>
      <c r="M4077" s="167" t="s">
        <v>3513</v>
      </c>
      <c r="N4077" s="169">
        <v>0.6</v>
      </c>
      <c r="O4077" s="167" t="s">
        <v>3505</v>
      </c>
      <c r="P4077" s="167"/>
      <c r="Q4077" s="167" t="s">
        <v>3514</v>
      </c>
      <c r="R4077" s="167" t="s">
        <v>3528</v>
      </c>
      <c r="S4077" s="169">
        <v>1</v>
      </c>
      <c r="T4077" s="167" t="s">
        <v>3560</v>
      </c>
      <c r="U4077" s="169" t="s">
        <v>3561</v>
      </c>
      <c r="V4077" s="167" t="s">
        <v>8337</v>
      </c>
      <c r="W4077" s="167" t="s">
        <v>7593</v>
      </c>
      <c r="X4077" s="170" t="s">
        <v>160</v>
      </c>
      <c r="Y4077" s="171" t="s">
        <v>3327</v>
      </c>
      <c r="Z4077" s="167" t="s">
        <v>1323</v>
      </c>
      <c r="AA4077" s="176">
        <v>2000</v>
      </c>
      <c r="AB4077" s="167" t="s">
        <v>11254</v>
      </c>
      <c r="AC4077" s="176">
        <v>2000</v>
      </c>
      <c r="AD4077" s="167" t="s">
        <v>11254</v>
      </c>
      <c r="AE4077" s="176">
        <v>70.599999999999994</v>
      </c>
    </row>
    <row r="4078" spans="1:31">
      <c r="A4078" s="178">
        <v>108331025460</v>
      </c>
      <c r="B4078" s="166">
        <v>46184</v>
      </c>
      <c r="C4078" s="167" t="s">
        <v>3524</v>
      </c>
      <c r="D4078" s="167" t="s">
        <v>3525</v>
      </c>
      <c r="E4078" s="167" t="s">
        <v>3526</v>
      </c>
      <c r="F4078" s="167" t="s">
        <v>3628</v>
      </c>
      <c r="G4078" s="167" t="s">
        <v>3603</v>
      </c>
      <c r="H4078" s="168">
        <v>46185</v>
      </c>
      <c r="I4078" s="167"/>
      <c r="J4078" s="169">
        <v>26122</v>
      </c>
      <c r="K4078" s="167" t="s">
        <v>55</v>
      </c>
      <c r="L4078" s="169">
        <v>7</v>
      </c>
      <c r="M4078" s="167" t="s">
        <v>3604</v>
      </c>
      <c r="N4078" s="169">
        <v>1893.5</v>
      </c>
      <c r="O4078" s="167" t="s">
        <v>3505</v>
      </c>
      <c r="P4078" s="167"/>
      <c r="Q4078" s="167" t="s">
        <v>3527</v>
      </c>
      <c r="R4078" s="167" t="s">
        <v>3528</v>
      </c>
      <c r="S4078" s="169">
        <v>4</v>
      </c>
      <c r="T4078" s="167" t="s">
        <v>3629</v>
      </c>
      <c r="U4078" s="169" t="s">
        <v>3630</v>
      </c>
      <c r="V4078" s="167" t="s">
        <v>8338</v>
      </c>
      <c r="W4078" s="167" t="s">
        <v>5039</v>
      </c>
      <c r="X4078" s="170" t="s">
        <v>157</v>
      </c>
      <c r="Y4078" s="171" t="s">
        <v>8339</v>
      </c>
      <c r="Z4078" s="167" t="s">
        <v>1326</v>
      </c>
      <c r="AA4078" s="176">
        <v>3840</v>
      </c>
      <c r="AB4078" s="167" t="s">
        <v>11254</v>
      </c>
      <c r="AC4078" s="176">
        <v>3840</v>
      </c>
      <c r="AD4078" s="167" t="s">
        <v>11254</v>
      </c>
      <c r="AE4078" s="176">
        <v>28262.400000000001</v>
      </c>
    </row>
    <row r="4079" spans="1:31">
      <c r="A4079" s="178">
        <v>108331025460</v>
      </c>
      <c r="B4079" s="166">
        <v>46184</v>
      </c>
      <c r="C4079" s="167" t="s">
        <v>3524</v>
      </c>
      <c r="D4079" s="167" t="s">
        <v>3525</v>
      </c>
      <c r="E4079" s="167" t="s">
        <v>3526</v>
      </c>
      <c r="F4079" s="167" t="s">
        <v>3628</v>
      </c>
      <c r="G4079" s="167" t="s">
        <v>3603</v>
      </c>
      <c r="H4079" s="168">
        <v>46185</v>
      </c>
      <c r="I4079" s="167"/>
      <c r="J4079" s="169">
        <v>26122</v>
      </c>
      <c r="K4079" s="167" t="s">
        <v>55</v>
      </c>
      <c r="L4079" s="169">
        <v>7</v>
      </c>
      <c r="M4079" s="167" t="s">
        <v>3604</v>
      </c>
      <c r="N4079" s="169">
        <v>1893.5</v>
      </c>
      <c r="O4079" s="167" t="s">
        <v>3505</v>
      </c>
      <c r="P4079" s="167"/>
      <c r="Q4079" s="167" t="s">
        <v>3527</v>
      </c>
      <c r="R4079" s="167" t="s">
        <v>3528</v>
      </c>
      <c r="S4079" s="169">
        <v>3</v>
      </c>
      <c r="T4079" s="167" t="s">
        <v>3629</v>
      </c>
      <c r="U4079" s="169" t="s">
        <v>3630</v>
      </c>
      <c r="V4079" s="167" t="s">
        <v>8340</v>
      </c>
      <c r="W4079" s="167" t="s">
        <v>3632</v>
      </c>
      <c r="X4079" s="170" t="s">
        <v>157</v>
      </c>
      <c r="Y4079" s="171" t="s">
        <v>8339</v>
      </c>
      <c r="Z4079" s="167" t="s">
        <v>1326</v>
      </c>
      <c r="AA4079" s="176">
        <v>3840</v>
      </c>
      <c r="AB4079" s="167" t="s">
        <v>11254</v>
      </c>
      <c r="AC4079" s="176">
        <v>3840</v>
      </c>
      <c r="AD4079" s="167" t="s">
        <v>11254</v>
      </c>
      <c r="AE4079" s="176">
        <v>28262.400000000001</v>
      </c>
    </row>
    <row r="4080" spans="1:31">
      <c r="A4080" s="178">
        <v>108331025460</v>
      </c>
      <c r="B4080" s="166">
        <v>46184</v>
      </c>
      <c r="C4080" s="167" t="s">
        <v>3524</v>
      </c>
      <c r="D4080" s="167" t="s">
        <v>3525</v>
      </c>
      <c r="E4080" s="167" t="s">
        <v>3526</v>
      </c>
      <c r="F4080" s="167" t="s">
        <v>3628</v>
      </c>
      <c r="G4080" s="167" t="s">
        <v>3603</v>
      </c>
      <c r="H4080" s="168">
        <v>46185</v>
      </c>
      <c r="I4080" s="167"/>
      <c r="J4080" s="169">
        <v>26122</v>
      </c>
      <c r="K4080" s="167" t="s">
        <v>55</v>
      </c>
      <c r="L4080" s="169">
        <v>7</v>
      </c>
      <c r="M4080" s="167" t="s">
        <v>3604</v>
      </c>
      <c r="N4080" s="169">
        <v>1893.5</v>
      </c>
      <c r="O4080" s="167" t="s">
        <v>3505</v>
      </c>
      <c r="P4080" s="167"/>
      <c r="Q4080" s="167" t="s">
        <v>3527</v>
      </c>
      <c r="R4080" s="167" t="s">
        <v>3528</v>
      </c>
      <c r="S4080" s="169">
        <v>2</v>
      </c>
      <c r="T4080" s="167" t="s">
        <v>3629</v>
      </c>
      <c r="U4080" s="169" t="s">
        <v>3630</v>
      </c>
      <c r="V4080" s="167" t="s">
        <v>8340</v>
      </c>
      <c r="W4080" s="167" t="s">
        <v>3632</v>
      </c>
      <c r="X4080" s="170" t="s">
        <v>157</v>
      </c>
      <c r="Y4080" s="171" t="s">
        <v>8339</v>
      </c>
      <c r="Z4080" s="167" t="s">
        <v>1326</v>
      </c>
      <c r="AA4080" s="176">
        <v>3840</v>
      </c>
      <c r="AB4080" s="167" t="s">
        <v>11254</v>
      </c>
      <c r="AC4080" s="176">
        <v>3840</v>
      </c>
      <c r="AD4080" s="167" t="s">
        <v>11254</v>
      </c>
      <c r="AE4080" s="176">
        <v>28262.400000000001</v>
      </c>
    </row>
    <row r="4081" spans="1:31">
      <c r="A4081" s="178">
        <v>108331025460</v>
      </c>
      <c r="B4081" s="166">
        <v>46184</v>
      </c>
      <c r="C4081" s="167" t="s">
        <v>3524</v>
      </c>
      <c r="D4081" s="167" t="s">
        <v>3525</v>
      </c>
      <c r="E4081" s="167" t="s">
        <v>3526</v>
      </c>
      <c r="F4081" s="167" t="s">
        <v>3628</v>
      </c>
      <c r="G4081" s="167" t="s">
        <v>3603</v>
      </c>
      <c r="H4081" s="168">
        <v>46185</v>
      </c>
      <c r="I4081" s="167"/>
      <c r="J4081" s="169">
        <v>26122</v>
      </c>
      <c r="K4081" s="167" t="s">
        <v>55</v>
      </c>
      <c r="L4081" s="169">
        <v>7</v>
      </c>
      <c r="M4081" s="167" t="s">
        <v>3604</v>
      </c>
      <c r="N4081" s="169">
        <v>1893.5</v>
      </c>
      <c r="O4081" s="167" t="s">
        <v>3505</v>
      </c>
      <c r="P4081" s="167"/>
      <c r="Q4081" s="167" t="s">
        <v>3527</v>
      </c>
      <c r="R4081" s="167" t="s">
        <v>3528</v>
      </c>
      <c r="S4081" s="169">
        <v>1</v>
      </c>
      <c r="T4081" s="167" t="s">
        <v>3629</v>
      </c>
      <c r="U4081" s="169" t="s">
        <v>3630</v>
      </c>
      <c r="V4081" s="167" t="s">
        <v>8341</v>
      </c>
      <c r="W4081" s="167" t="s">
        <v>8342</v>
      </c>
      <c r="X4081" s="170" t="s">
        <v>157</v>
      </c>
      <c r="Y4081" s="171" t="s">
        <v>8339</v>
      </c>
      <c r="Z4081" s="167" t="s">
        <v>1326</v>
      </c>
      <c r="AA4081" s="176">
        <v>1920</v>
      </c>
      <c r="AB4081" s="167" t="s">
        <v>11254</v>
      </c>
      <c r="AC4081" s="176">
        <v>1920</v>
      </c>
      <c r="AD4081" s="167" t="s">
        <v>11254</v>
      </c>
      <c r="AE4081" s="176">
        <v>15705.6</v>
      </c>
    </row>
    <row r="4082" spans="1:31">
      <c r="A4082" s="178">
        <v>108331312500</v>
      </c>
      <c r="B4082" s="166">
        <v>46184</v>
      </c>
      <c r="C4082" s="167" t="s">
        <v>3524</v>
      </c>
      <c r="D4082" s="167" t="s">
        <v>3525</v>
      </c>
      <c r="E4082" s="167" t="s">
        <v>3526</v>
      </c>
      <c r="F4082" s="167" t="s">
        <v>3628</v>
      </c>
      <c r="G4082" s="167" t="s">
        <v>3603</v>
      </c>
      <c r="H4082" s="168">
        <v>46185</v>
      </c>
      <c r="I4082" s="167"/>
      <c r="J4082" s="169">
        <v>26122</v>
      </c>
      <c r="K4082" s="167" t="s">
        <v>55</v>
      </c>
      <c r="L4082" s="169">
        <v>2</v>
      </c>
      <c r="M4082" s="167" t="s">
        <v>3604</v>
      </c>
      <c r="N4082" s="169">
        <v>709.245</v>
      </c>
      <c r="O4082" s="167" t="s">
        <v>3505</v>
      </c>
      <c r="P4082" s="167"/>
      <c r="Q4082" s="167" t="s">
        <v>4490</v>
      </c>
      <c r="R4082" s="167" t="s">
        <v>3528</v>
      </c>
      <c r="S4082" s="169">
        <v>6</v>
      </c>
      <c r="T4082" s="167" t="s">
        <v>3703</v>
      </c>
      <c r="U4082" s="169" t="s">
        <v>3704</v>
      </c>
      <c r="V4082" s="167" t="s">
        <v>8343</v>
      </c>
      <c r="W4082" s="167" t="s">
        <v>8344</v>
      </c>
      <c r="X4082" s="170" t="s">
        <v>157</v>
      </c>
      <c r="Y4082" s="171" t="s">
        <v>8345</v>
      </c>
      <c r="Z4082" s="167" t="s">
        <v>1329</v>
      </c>
      <c r="AA4082" s="176">
        <v>240</v>
      </c>
      <c r="AB4082" s="167" t="s">
        <v>11254</v>
      </c>
      <c r="AC4082" s="176">
        <v>240</v>
      </c>
      <c r="AD4082" s="167" t="s">
        <v>11254</v>
      </c>
      <c r="AE4082" s="176">
        <v>4032</v>
      </c>
    </row>
    <row r="4083" spans="1:31">
      <c r="A4083" s="178">
        <v>108331312500</v>
      </c>
      <c r="B4083" s="166">
        <v>46184</v>
      </c>
      <c r="C4083" s="167" t="s">
        <v>3524</v>
      </c>
      <c r="D4083" s="167" t="s">
        <v>3525</v>
      </c>
      <c r="E4083" s="167" t="s">
        <v>3526</v>
      </c>
      <c r="F4083" s="167" t="s">
        <v>3628</v>
      </c>
      <c r="G4083" s="167" t="s">
        <v>3603</v>
      </c>
      <c r="H4083" s="168">
        <v>46185</v>
      </c>
      <c r="I4083" s="167"/>
      <c r="J4083" s="169">
        <v>26122</v>
      </c>
      <c r="K4083" s="167" t="s">
        <v>55</v>
      </c>
      <c r="L4083" s="169">
        <v>2</v>
      </c>
      <c r="M4083" s="167" t="s">
        <v>3604</v>
      </c>
      <c r="N4083" s="169">
        <v>709.245</v>
      </c>
      <c r="O4083" s="167" t="s">
        <v>3505</v>
      </c>
      <c r="P4083" s="167"/>
      <c r="Q4083" s="167" t="s">
        <v>4490</v>
      </c>
      <c r="R4083" s="167" t="s">
        <v>3528</v>
      </c>
      <c r="S4083" s="169">
        <v>5</v>
      </c>
      <c r="T4083" s="167" t="s">
        <v>3703</v>
      </c>
      <c r="U4083" s="169" t="s">
        <v>3704</v>
      </c>
      <c r="V4083" s="167" t="s">
        <v>8343</v>
      </c>
      <c r="W4083" s="167" t="s">
        <v>8344</v>
      </c>
      <c r="X4083" s="170" t="s">
        <v>157</v>
      </c>
      <c r="Y4083" s="171" t="s">
        <v>8345</v>
      </c>
      <c r="Z4083" s="167" t="s">
        <v>1329</v>
      </c>
      <c r="AA4083" s="176">
        <v>364</v>
      </c>
      <c r="AB4083" s="167" t="s">
        <v>11254</v>
      </c>
      <c r="AC4083" s="176">
        <v>364</v>
      </c>
      <c r="AD4083" s="167" t="s">
        <v>11254</v>
      </c>
      <c r="AE4083" s="176">
        <v>6115.2</v>
      </c>
    </row>
    <row r="4084" spans="1:31">
      <c r="A4084" s="178">
        <v>108331312500</v>
      </c>
      <c r="B4084" s="166">
        <v>46184</v>
      </c>
      <c r="C4084" s="167" t="s">
        <v>3524</v>
      </c>
      <c r="D4084" s="167" t="s">
        <v>3525</v>
      </c>
      <c r="E4084" s="167" t="s">
        <v>3526</v>
      </c>
      <c r="F4084" s="167" t="s">
        <v>3628</v>
      </c>
      <c r="G4084" s="167" t="s">
        <v>3603</v>
      </c>
      <c r="H4084" s="168">
        <v>46185</v>
      </c>
      <c r="I4084" s="167"/>
      <c r="J4084" s="169">
        <v>26122</v>
      </c>
      <c r="K4084" s="167" t="s">
        <v>55</v>
      </c>
      <c r="L4084" s="169">
        <v>2</v>
      </c>
      <c r="M4084" s="167" t="s">
        <v>3604</v>
      </c>
      <c r="N4084" s="169">
        <v>709.245</v>
      </c>
      <c r="O4084" s="167" t="s">
        <v>3505</v>
      </c>
      <c r="P4084" s="167"/>
      <c r="Q4084" s="167" t="s">
        <v>4490</v>
      </c>
      <c r="R4084" s="167" t="s">
        <v>3528</v>
      </c>
      <c r="S4084" s="169">
        <v>4</v>
      </c>
      <c r="T4084" s="167" t="s">
        <v>3703</v>
      </c>
      <c r="U4084" s="169" t="s">
        <v>3704</v>
      </c>
      <c r="V4084" s="167" t="s">
        <v>8346</v>
      </c>
      <c r="W4084" s="167" t="s">
        <v>4571</v>
      </c>
      <c r="X4084" s="170" t="s">
        <v>157</v>
      </c>
      <c r="Y4084" s="171" t="s">
        <v>8345</v>
      </c>
      <c r="Z4084" s="167" t="s">
        <v>1329</v>
      </c>
      <c r="AA4084" s="176">
        <v>684</v>
      </c>
      <c r="AB4084" s="167" t="s">
        <v>11254</v>
      </c>
      <c r="AC4084" s="176">
        <v>684</v>
      </c>
      <c r="AD4084" s="167" t="s">
        <v>11254</v>
      </c>
      <c r="AE4084" s="176">
        <v>14671.8</v>
      </c>
    </row>
    <row r="4085" spans="1:31">
      <c r="A4085" s="178">
        <v>108331312500</v>
      </c>
      <c r="B4085" s="166">
        <v>46184</v>
      </c>
      <c r="C4085" s="167" t="s">
        <v>3524</v>
      </c>
      <c r="D4085" s="167" t="s">
        <v>3525</v>
      </c>
      <c r="E4085" s="167" t="s">
        <v>3526</v>
      </c>
      <c r="F4085" s="167" t="s">
        <v>3628</v>
      </c>
      <c r="G4085" s="167" t="s">
        <v>3603</v>
      </c>
      <c r="H4085" s="168">
        <v>46185</v>
      </c>
      <c r="I4085" s="167"/>
      <c r="J4085" s="169">
        <v>26122</v>
      </c>
      <c r="K4085" s="167" t="s">
        <v>55</v>
      </c>
      <c r="L4085" s="169">
        <v>2</v>
      </c>
      <c r="M4085" s="167" t="s">
        <v>3604</v>
      </c>
      <c r="N4085" s="169">
        <v>709.245</v>
      </c>
      <c r="O4085" s="167" t="s">
        <v>3505</v>
      </c>
      <c r="P4085" s="167"/>
      <c r="Q4085" s="167" t="s">
        <v>4490</v>
      </c>
      <c r="R4085" s="167" t="s">
        <v>3528</v>
      </c>
      <c r="S4085" s="169">
        <v>3</v>
      </c>
      <c r="T4085" s="167" t="s">
        <v>3703</v>
      </c>
      <c r="U4085" s="169" t="s">
        <v>3704</v>
      </c>
      <c r="V4085" s="167" t="s">
        <v>8346</v>
      </c>
      <c r="W4085" s="167" t="s">
        <v>4571</v>
      </c>
      <c r="X4085" s="170" t="s">
        <v>157</v>
      </c>
      <c r="Y4085" s="171" t="s">
        <v>8345</v>
      </c>
      <c r="Z4085" s="167" t="s">
        <v>1329</v>
      </c>
      <c r="AA4085" s="176">
        <v>1500</v>
      </c>
      <c r="AB4085" s="167" t="s">
        <v>11254</v>
      </c>
      <c r="AC4085" s="176">
        <v>1500</v>
      </c>
      <c r="AD4085" s="167" t="s">
        <v>11254</v>
      </c>
      <c r="AE4085" s="176">
        <v>32175</v>
      </c>
    </row>
    <row r="4086" spans="1:31">
      <c r="A4086" s="178">
        <v>108331312500</v>
      </c>
      <c r="B4086" s="166">
        <v>46184</v>
      </c>
      <c r="C4086" s="167" t="s">
        <v>3524</v>
      </c>
      <c r="D4086" s="167" t="s">
        <v>3525</v>
      </c>
      <c r="E4086" s="167" t="s">
        <v>3526</v>
      </c>
      <c r="F4086" s="167" t="s">
        <v>3628</v>
      </c>
      <c r="G4086" s="167" t="s">
        <v>3603</v>
      </c>
      <c r="H4086" s="168">
        <v>46185</v>
      </c>
      <c r="I4086" s="167"/>
      <c r="J4086" s="169">
        <v>26122</v>
      </c>
      <c r="K4086" s="167" t="s">
        <v>55</v>
      </c>
      <c r="L4086" s="169">
        <v>2</v>
      </c>
      <c r="M4086" s="167" t="s">
        <v>3604</v>
      </c>
      <c r="N4086" s="169">
        <v>709.245</v>
      </c>
      <c r="O4086" s="167" t="s">
        <v>3505</v>
      </c>
      <c r="P4086" s="167"/>
      <c r="Q4086" s="167" t="s">
        <v>4490</v>
      </c>
      <c r="R4086" s="167" t="s">
        <v>3528</v>
      </c>
      <c r="S4086" s="169">
        <v>2</v>
      </c>
      <c r="T4086" s="167" t="s">
        <v>3703</v>
      </c>
      <c r="U4086" s="169" t="s">
        <v>3704</v>
      </c>
      <c r="V4086" s="167" t="s">
        <v>8346</v>
      </c>
      <c r="W4086" s="167" t="s">
        <v>4571</v>
      </c>
      <c r="X4086" s="170" t="s">
        <v>157</v>
      </c>
      <c r="Y4086" s="171" t="s">
        <v>8345</v>
      </c>
      <c r="Z4086" s="167" t="s">
        <v>1329</v>
      </c>
      <c r="AA4086" s="176">
        <v>1668</v>
      </c>
      <c r="AB4086" s="167" t="s">
        <v>11254</v>
      </c>
      <c r="AC4086" s="176">
        <v>1668</v>
      </c>
      <c r="AD4086" s="167" t="s">
        <v>11254</v>
      </c>
      <c r="AE4086" s="176">
        <v>35778.6</v>
      </c>
    </row>
    <row r="4087" spans="1:31">
      <c r="A4087" s="178">
        <v>108331312500</v>
      </c>
      <c r="B4087" s="166">
        <v>46184</v>
      </c>
      <c r="C4087" s="167" t="s">
        <v>3524</v>
      </c>
      <c r="D4087" s="167" t="s">
        <v>3525</v>
      </c>
      <c r="E4087" s="167" t="s">
        <v>3526</v>
      </c>
      <c r="F4087" s="167" t="s">
        <v>3628</v>
      </c>
      <c r="G4087" s="167" t="s">
        <v>3603</v>
      </c>
      <c r="H4087" s="168">
        <v>46185</v>
      </c>
      <c r="I4087" s="167"/>
      <c r="J4087" s="169">
        <v>26122</v>
      </c>
      <c r="K4087" s="167" t="s">
        <v>55</v>
      </c>
      <c r="L4087" s="169">
        <v>2</v>
      </c>
      <c r="M4087" s="167" t="s">
        <v>3604</v>
      </c>
      <c r="N4087" s="169">
        <v>709.245</v>
      </c>
      <c r="O4087" s="167" t="s">
        <v>3505</v>
      </c>
      <c r="P4087" s="167"/>
      <c r="Q4087" s="167" t="s">
        <v>4490</v>
      </c>
      <c r="R4087" s="167" t="s">
        <v>3528</v>
      </c>
      <c r="S4087" s="169">
        <v>1</v>
      </c>
      <c r="T4087" s="167" t="s">
        <v>3703</v>
      </c>
      <c r="U4087" s="169" t="s">
        <v>3704</v>
      </c>
      <c r="V4087" s="167" t="s">
        <v>8346</v>
      </c>
      <c r="W4087" s="167" t="s">
        <v>4571</v>
      </c>
      <c r="X4087" s="170" t="s">
        <v>157</v>
      </c>
      <c r="Y4087" s="171" t="s">
        <v>8345</v>
      </c>
      <c r="Z4087" s="167" t="s">
        <v>1329</v>
      </c>
      <c r="AA4087" s="176">
        <v>1500</v>
      </c>
      <c r="AB4087" s="167" t="s">
        <v>11254</v>
      </c>
      <c r="AC4087" s="176">
        <v>1500</v>
      </c>
      <c r="AD4087" s="167" t="s">
        <v>11254</v>
      </c>
      <c r="AE4087" s="176">
        <v>32175</v>
      </c>
    </row>
    <row r="4088" spans="1:31">
      <c r="A4088" s="178">
        <v>108331444320</v>
      </c>
      <c r="B4088" s="166">
        <v>46184</v>
      </c>
      <c r="C4088" s="167" t="s">
        <v>3524</v>
      </c>
      <c r="D4088" s="167" t="s">
        <v>3525</v>
      </c>
      <c r="E4088" s="167" t="s">
        <v>3526</v>
      </c>
      <c r="F4088" s="167" t="s">
        <v>3501</v>
      </c>
      <c r="G4088" s="167" t="s">
        <v>3502</v>
      </c>
      <c r="H4088" s="168">
        <v>46185</v>
      </c>
      <c r="I4088" s="167"/>
      <c r="J4088" s="169">
        <v>26122</v>
      </c>
      <c r="K4088" s="167" t="s">
        <v>55</v>
      </c>
      <c r="L4088" s="169">
        <v>4</v>
      </c>
      <c r="M4088" s="167" t="s">
        <v>3513</v>
      </c>
      <c r="N4088" s="169">
        <v>18.899999999999999</v>
      </c>
      <c r="O4088" s="167" t="s">
        <v>3505</v>
      </c>
      <c r="P4088" s="167"/>
      <c r="Q4088" s="167" t="s">
        <v>3527</v>
      </c>
      <c r="R4088" s="167" t="s">
        <v>3528</v>
      </c>
      <c r="S4088" s="169">
        <v>1</v>
      </c>
      <c r="T4088" s="167" t="s">
        <v>3892</v>
      </c>
      <c r="U4088" s="169" t="s">
        <v>3893</v>
      </c>
      <c r="V4088" s="167" t="s">
        <v>5109</v>
      </c>
      <c r="W4088" s="167" t="s">
        <v>4425</v>
      </c>
      <c r="X4088" s="170" t="s">
        <v>160</v>
      </c>
      <c r="Y4088" s="171" t="s">
        <v>438</v>
      </c>
      <c r="Z4088" s="167" t="s">
        <v>1333</v>
      </c>
      <c r="AA4088" s="176">
        <v>1100</v>
      </c>
      <c r="AB4088" s="167" t="s">
        <v>11254</v>
      </c>
      <c r="AC4088" s="176">
        <v>1100</v>
      </c>
      <c r="AD4088" s="167" t="s">
        <v>11254</v>
      </c>
      <c r="AE4088" s="176">
        <v>1694</v>
      </c>
    </row>
    <row r="4089" spans="1:31">
      <c r="A4089" s="178">
        <v>108331628750</v>
      </c>
      <c r="B4089" s="166">
        <v>46184</v>
      </c>
      <c r="C4089" s="167" t="s">
        <v>3524</v>
      </c>
      <c r="D4089" s="167" t="s">
        <v>3525</v>
      </c>
      <c r="E4089" s="167" t="s">
        <v>3526</v>
      </c>
      <c r="F4089" s="167" t="s">
        <v>3501</v>
      </c>
      <c r="G4089" s="167" t="s">
        <v>3502</v>
      </c>
      <c r="H4089" s="168">
        <v>46185</v>
      </c>
      <c r="I4089" s="167"/>
      <c r="J4089" s="169">
        <v>26122</v>
      </c>
      <c r="K4089" s="167" t="s">
        <v>55</v>
      </c>
      <c r="L4089" s="169">
        <v>1</v>
      </c>
      <c r="M4089" s="167" t="s">
        <v>3513</v>
      </c>
      <c r="N4089" s="169">
        <v>0.6</v>
      </c>
      <c r="O4089" s="167" t="s">
        <v>3505</v>
      </c>
      <c r="P4089" s="167"/>
      <c r="Q4089" s="167" t="s">
        <v>3527</v>
      </c>
      <c r="R4089" s="167" t="s">
        <v>3528</v>
      </c>
      <c r="S4089" s="169">
        <v>1</v>
      </c>
      <c r="T4089" s="167" t="s">
        <v>4051</v>
      </c>
      <c r="U4089" s="169" t="s">
        <v>4052</v>
      </c>
      <c r="V4089" s="167" t="s">
        <v>4362</v>
      </c>
      <c r="W4089" s="167" t="s">
        <v>4363</v>
      </c>
      <c r="X4089" s="170" t="s">
        <v>160</v>
      </c>
      <c r="Y4089" s="171" t="s">
        <v>444</v>
      </c>
      <c r="Z4089" s="167" t="s">
        <v>1335</v>
      </c>
      <c r="AA4089" s="176">
        <v>3000</v>
      </c>
      <c r="AB4089" s="167" t="s">
        <v>11254</v>
      </c>
      <c r="AC4089" s="176">
        <v>3000</v>
      </c>
      <c r="AD4089" s="167" t="s">
        <v>11254</v>
      </c>
      <c r="AE4089" s="176">
        <v>270</v>
      </c>
    </row>
    <row r="4090" spans="1:31">
      <c r="A4090" s="178">
        <v>108333073810</v>
      </c>
      <c r="B4090" s="166">
        <v>46185</v>
      </c>
      <c r="C4090" s="167" t="s">
        <v>3524</v>
      </c>
      <c r="D4090" s="167" t="s">
        <v>3525</v>
      </c>
      <c r="E4090" s="167" t="s">
        <v>3526</v>
      </c>
      <c r="F4090" s="167" t="s">
        <v>3501</v>
      </c>
      <c r="G4090" s="167" t="s">
        <v>3502</v>
      </c>
      <c r="H4090" s="168">
        <v>46186</v>
      </c>
      <c r="I4090" s="167" t="s">
        <v>8347</v>
      </c>
      <c r="J4090" s="169">
        <v>26122</v>
      </c>
      <c r="K4090" s="167" t="s">
        <v>55</v>
      </c>
      <c r="L4090" s="169">
        <v>1</v>
      </c>
      <c r="M4090" s="167" t="s">
        <v>3513</v>
      </c>
      <c r="N4090" s="169">
        <v>3.4</v>
      </c>
      <c r="O4090" s="167" t="s">
        <v>3505</v>
      </c>
      <c r="P4090" s="167"/>
      <c r="Q4090" s="167" t="s">
        <v>5141</v>
      </c>
      <c r="R4090" s="167" t="s">
        <v>3528</v>
      </c>
      <c r="S4090" s="169">
        <v>1</v>
      </c>
      <c r="T4090" s="167" t="s">
        <v>3529</v>
      </c>
      <c r="U4090" s="169" t="s">
        <v>3530</v>
      </c>
      <c r="V4090" s="167" t="s">
        <v>8348</v>
      </c>
      <c r="W4090" s="167" t="s">
        <v>6466</v>
      </c>
      <c r="X4090" s="170" t="s">
        <v>157</v>
      </c>
      <c r="Y4090" s="171" t="s">
        <v>1337</v>
      </c>
      <c r="Z4090" s="167" t="s">
        <v>1338</v>
      </c>
      <c r="AA4090" s="176">
        <v>1440</v>
      </c>
      <c r="AB4090" s="167" t="s">
        <v>11254</v>
      </c>
      <c r="AC4090" s="176">
        <v>1440</v>
      </c>
      <c r="AD4090" s="167" t="s">
        <v>11254</v>
      </c>
      <c r="AE4090" s="176">
        <v>553248</v>
      </c>
    </row>
    <row r="4091" spans="1:31">
      <c r="A4091" s="178">
        <v>108333091200</v>
      </c>
      <c r="B4091" s="166">
        <v>46185</v>
      </c>
      <c r="C4091" s="167" t="s">
        <v>3524</v>
      </c>
      <c r="D4091" s="167" t="s">
        <v>3525</v>
      </c>
      <c r="E4091" s="167" t="s">
        <v>3526</v>
      </c>
      <c r="F4091" s="167" t="s">
        <v>3501</v>
      </c>
      <c r="G4091" s="167" t="s">
        <v>3502</v>
      </c>
      <c r="H4091" s="168">
        <v>46186</v>
      </c>
      <c r="I4091" s="167" t="s">
        <v>8347</v>
      </c>
      <c r="J4091" s="169">
        <v>26122</v>
      </c>
      <c r="K4091" s="167" t="s">
        <v>55</v>
      </c>
      <c r="L4091" s="169">
        <v>1</v>
      </c>
      <c r="M4091" s="167" t="s">
        <v>3513</v>
      </c>
      <c r="N4091" s="169">
        <v>3.4</v>
      </c>
      <c r="O4091" s="167" t="s">
        <v>3505</v>
      </c>
      <c r="P4091" s="167"/>
      <c r="Q4091" s="167" t="s">
        <v>5141</v>
      </c>
      <c r="R4091" s="167" t="s">
        <v>3528</v>
      </c>
      <c r="S4091" s="169">
        <v>1</v>
      </c>
      <c r="T4091" s="167" t="s">
        <v>3529</v>
      </c>
      <c r="U4091" s="169" t="s">
        <v>3530</v>
      </c>
      <c r="V4091" s="167" t="s">
        <v>8348</v>
      </c>
      <c r="W4091" s="167" t="s">
        <v>6466</v>
      </c>
      <c r="X4091" s="170" t="s">
        <v>157</v>
      </c>
      <c r="Y4091" s="171" t="s">
        <v>1341</v>
      </c>
      <c r="Z4091" s="167" t="s">
        <v>1342</v>
      </c>
      <c r="AA4091" s="176">
        <v>1440</v>
      </c>
      <c r="AB4091" s="167" t="s">
        <v>11254</v>
      </c>
      <c r="AC4091" s="176">
        <v>1440</v>
      </c>
      <c r="AD4091" s="167" t="s">
        <v>11254</v>
      </c>
      <c r="AE4091" s="176">
        <v>553248</v>
      </c>
    </row>
    <row r="4092" spans="1:31">
      <c r="A4092" s="178">
        <v>108333096540</v>
      </c>
      <c r="B4092" s="166">
        <v>46185</v>
      </c>
      <c r="C4092" s="167" t="s">
        <v>3524</v>
      </c>
      <c r="D4092" s="167" t="s">
        <v>3525</v>
      </c>
      <c r="E4092" s="167" t="s">
        <v>3526</v>
      </c>
      <c r="F4092" s="167" t="s">
        <v>3501</v>
      </c>
      <c r="G4092" s="167" t="s">
        <v>3502</v>
      </c>
      <c r="H4092" s="168">
        <v>46186</v>
      </c>
      <c r="I4092" s="167" t="s">
        <v>8347</v>
      </c>
      <c r="J4092" s="169">
        <v>26122</v>
      </c>
      <c r="K4092" s="167" t="s">
        <v>55</v>
      </c>
      <c r="L4092" s="169">
        <v>1</v>
      </c>
      <c r="M4092" s="167" t="s">
        <v>3513</v>
      </c>
      <c r="N4092" s="169">
        <v>3.4</v>
      </c>
      <c r="O4092" s="167" t="s">
        <v>3505</v>
      </c>
      <c r="P4092" s="167"/>
      <c r="Q4092" s="167" t="s">
        <v>5141</v>
      </c>
      <c r="R4092" s="167" t="s">
        <v>3528</v>
      </c>
      <c r="S4092" s="169">
        <v>1</v>
      </c>
      <c r="T4092" s="167" t="s">
        <v>3529</v>
      </c>
      <c r="U4092" s="169" t="s">
        <v>3530</v>
      </c>
      <c r="V4092" s="167" t="s">
        <v>8348</v>
      </c>
      <c r="W4092" s="167" t="s">
        <v>6466</v>
      </c>
      <c r="X4092" s="170" t="s">
        <v>157</v>
      </c>
      <c r="Y4092" s="171" t="s">
        <v>1345</v>
      </c>
      <c r="Z4092" s="167" t="s">
        <v>1346</v>
      </c>
      <c r="AA4092" s="176">
        <v>1440</v>
      </c>
      <c r="AB4092" s="167" t="s">
        <v>11254</v>
      </c>
      <c r="AC4092" s="176">
        <v>1440</v>
      </c>
      <c r="AD4092" s="167" t="s">
        <v>11254</v>
      </c>
      <c r="AE4092" s="176">
        <v>553248</v>
      </c>
    </row>
    <row r="4093" spans="1:31">
      <c r="A4093" s="178">
        <v>108333169930</v>
      </c>
      <c r="B4093" s="166">
        <v>46185</v>
      </c>
      <c r="C4093" s="167" t="s">
        <v>3524</v>
      </c>
      <c r="D4093" s="167" t="s">
        <v>3525</v>
      </c>
      <c r="E4093" s="167" t="s">
        <v>3526</v>
      </c>
      <c r="F4093" s="167" t="s">
        <v>3501</v>
      </c>
      <c r="G4093" s="167" t="s">
        <v>3502</v>
      </c>
      <c r="H4093" s="168">
        <v>46186</v>
      </c>
      <c r="I4093" s="167" t="s">
        <v>8347</v>
      </c>
      <c r="J4093" s="169">
        <v>26122</v>
      </c>
      <c r="K4093" s="167" t="s">
        <v>55</v>
      </c>
      <c r="L4093" s="169">
        <v>1</v>
      </c>
      <c r="M4093" s="167" t="s">
        <v>3513</v>
      </c>
      <c r="N4093" s="169">
        <v>3.4</v>
      </c>
      <c r="O4093" s="167" t="s">
        <v>3505</v>
      </c>
      <c r="P4093" s="167"/>
      <c r="Q4093" s="167" t="s">
        <v>5141</v>
      </c>
      <c r="R4093" s="167" t="s">
        <v>3528</v>
      </c>
      <c r="S4093" s="169">
        <v>1</v>
      </c>
      <c r="T4093" s="167" t="s">
        <v>3529</v>
      </c>
      <c r="U4093" s="169" t="s">
        <v>3530</v>
      </c>
      <c r="V4093" s="167" t="s">
        <v>8348</v>
      </c>
      <c r="W4093" s="167" t="s">
        <v>6466</v>
      </c>
      <c r="X4093" s="170" t="s">
        <v>157</v>
      </c>
      <c r="Y4093" s="171" t="s">
        <v>1349</v>
      </c>
      <c r="Z4093" s="167" t="s">
        <v>1350</v>
      </c>
      <c r="AA4093" s="176">
        <v>1440</v>
      </c>
      <c r="AB4093" s="167" t="s">
        <v>11254</v>
      </c>
      <c r="AC4093" s="176">
        <v>1440</v>
      </c>
      <c r="AD4093" s="167" t="s">
        <v>11254</v>
      </c>
      <c r="AE4093" s="176">
        <v>553248</v>
      </c>
    </row>
    <row r="4094" spans="1:31">
      <c r="A4094" s="178">
        <v>108333186030</v>
      </c>
      <c r="B4094" s="166">
        <v>46185</v>
      </c>
      <c r="C4094" s="167" t="s">
        <v>3524</v>
      </c>
      <c r="D4094" s="167" t="s">
        <v>3525</v>
      </c>
      <c r="E4094" s="167" t="s">
        <v>3526</v>
      </c>
      <c r="F4094" s="167" t="s">
        <v>3501</v>
      </c>
      <c r="G4094" s="167" t="s">
        <v>3502</v>
      </c>
      <c r="H4094" s="168">
        <v>46185</v>
      </c>
      <c r="I4094" s="167" t="s">
        <v>8347</v>
      </c>
      <c r="J4094" s="169">
        <v>26122</v>
      </c>
      <c r="K4094" s="167" t="s">
        <v>55</v>
      </c>
      <c r="L4094" s="169">
        <v>1</v>
      </c>
      <c r="M4094" s="167" t="s">
        <v>3513</v>
      </c>
      <c r="N4094" s="169">
        <v>3.4</v>
      </c>
      <c r="O4094" s="167" t="s">
        <v>3505</v>
      </c>
      <c r="P4094" s="167"/>
      <c r="Q4094" s="167" t="s">
        <v>5141</v>
      </c>
      <c r="R4094" s="167" t="s">
        <v>3528</v>
      </c>
      <c r="S4094" s="169">
        <v>1</v>
      </c>
      <c r="T4094" s="167" t="s">
        <v>3529</v>
      </c>
      <c r="U4094" s="169" t="s">
        <v>3530</v>
      </c>
      <c r="V4094" s="167" t="s">
        <v>8348</v>
      </c>
      <c r="W4094" s="167" t="s">
        <v>6466</v>
      </c>
      <c r="X4094" s="170" t="s">
        <v>157</v>
      </c>
      <c r="Y4094" s="171" t="s">
        <v>1353</v>
      </c>
      <c r="Z4094" s="167" t="s">
        <v>1354</v>
      </c>
      <c r="AA4094" s="176">
        <v>1440</v>
      </c>
      <c r="AB4094" s="167" t="s">
        <v>11254</v>
      </c>
      <c r="AC4094" s="176">
        <v>1440</v>
      </c>
      <c r="AD4094" s="167" t="s">
        <v>11254</v>
      </c>
      <c r="AE4094" s="176">
        <v>553248</v>
      </c>
    </row>
    <row r="4095" spans="1:31">
      <c r="A4095" s="178">
        <v>108333236910</v>
      </c>
      <c r="B4095" s="166">
        <v>46185</v>
      </c>
      <c r="C4095" s="167" t="s">
        <v>3524</v>
      </c>
      <c r="D4095" s="167" t="s">
        <v>3525</v>
      </c>
      <c r="E4095" s="167" t="s">
        <v>3526</v>
      </c>
      <c r="F4095" s="167" t="s">
        <v>3501</v>
      </c>
      <c r="G4095" s="167" t="s">
        <v>3502</v>
      </c>
      <c r="H4095" s="168">
        <v>46185</v>
      </c>
      <c r="I4095" s="167" t="s">
        <v>8347</v>
      </c>
      <c r="J4095" s="169">
        <v>26122</v>
      </c>
      <c r="K4095" s="167" t="s">
        <v>55</v>
      </c>
      <c r="L4095" s="169">
        <v>1</v>
      </c>
      <c r="M4095" s="167" t="s">
        <v>3513</v>
      </c>
      <c r="N4095" s="169">
        <v>2.2000000000000002</v>
      </c>
      <c r="O4095" s="167" t="s">
        <v>3505</v>
      </c>
      <c r="P4095" s="167"/>
      <c r="Q4095" s="167" t="s">
        <v>5141</v>
      </c>
      <c r="R4095" s="167" t="s">
        <v>3528</v>
      </c>
      <c r="S4095" s="169">
        <v>1</v>
      </c>
      <c r="T4095" s="167" t="s">
        <v>3529</v>
      </c>
      <c r="U4095" s="169" t="s">
        <v>3530</v>
      </c>
      <c r="V4095" s="167" t="s">
        <v>8348</v>
      </c>
      <c r="W4095" s="167" t="s">
        <v>6466</v>
      </c>
      <c r="X4095" s="170" t="s">
        <v>157</v>
      </c>
      <c r="Y4095" s="171" t="s">
        <v>1357</v>
      </c>
      <c r="Z4095" s="167" t="s">
        <v>1358</v>
      </c>
      <c r="AA4095" s="176">
        <v>629</v>
      </c>
      <c r="AB4095" s="167" t="s">
        <v>11254</v>
      </c>
      <c r="AC4095" s="176">
        <v>629</v>
      </c>
      <c r="AD4095" s="167" t="s">
        <v>11254</v>
      </c>
      <c r="AE4095" s="176">
        <v>241661.8</v>
      </c>
    </row>
    <row r="4096" spans="1:31">
      <c r="A4096" s="178">
        <v>108333277950</v>
      </c>
      <c r="B4096" s="166">
        <v>46185</v>
      </c>
      <c r="C4096" s="167" t="s">
        <v>3524</v>
      </c>
      <c r="D4096" s="167" t="s">
        <v>3525</v>
      </c>
      <c r="E4096" s="167" t="s">
        <v>3526</v>
      </c>
      <c r="F4096" s="167" t="s">
        <v>3501</v>
      </c>
      <c r="G4096" s="167" t="s">
        <v>3502</v>
      </c>
      <c r="H4096" s="168">
        <v>46185</v>
      </c>
      <c r="I4096" s="167" t="s">
        <v>8347</v>
      </c>
      <c r="J4096" s="169">
        <v>26122</v>
      </c>
      <c r="K4096" s="167" t="s">
        <v>55</v>
      </c>
      <c r="L4096" s="169">
        <v>1</v>
      </c>
      <c r="M4096" s="167" t="s">
        <v>3513</v>
      </c>
      <c r="N4096" s="169">
        <v>3.4</v>
      </c>
      <c r="O4096" s="167" t="s">
        <v>3505</v>
      </c>
      <c r="P4096" s="167"/>
      <c r="Q4096" s="167" t="s">
        <v>5141</v>
      </c>
      <c r="R4096" s="167" t="s">
        <v>3528</v>
      </c>
      <c r="S4096" s="169">
        <v>1</v>
      </c>
      <c r="T4096" s="167" t="s">
        <v>3529</v>
      </c>
      <c r="U4096" s="169" t="s">
        <v>3530</v>
      </c>
      <c r="V4096" s="167" t="s">
        <v>8348</v>
      </c>
      <c r="W4096" s="167" t="s">
        <v>6466</v>
      </c>
      <c r="X4096" s="170" t="s">
        <v>157</v>
      </c>
      <c r="Y4096" s="171" t="s">
        <v>1361</v>
      </c>
      <c r="Z4096" s="167" t="s">
        <v>1362</v>
      </c>
      <c r="AA4096" s="176">
        <v>1440</v>
      </c>
      <c r="AB4096" s="167" t="s">
        <v>11254</v>
      </c>
      <c r="AC4096" s="176">
        <v>1440</v>
      </c>
      <c r="AD4096" s="167" t="s">
        <v>11254</v>
      </c>
      <c r="AE4096" s="176">
        <v>553248</v>
      </c>
    </row>
    <row r="4097" spans="1:31">
      <c r="A4097" s="178">
        <v>108333314020</v>
      </c>
      <c r="B4097" s="166">
        <v>46185</v>
      </c>
      <c r="C4097" s="167" t="s">
        <v>3524</v>
      </c>
      <c r="D4097" s="167" t="s">
        <v>3525</v>
      </c>
      <c r="E4097" s="167" t="s">
        <v>3526</v>
      </c>
      <c r="F4097" s="167" t="s">
        <v>3501</v>
      </c>
      <c r="G4097" s="167" t="s">
        <v>3502</v>
      </c>
      <c r="H4097" s="168">
        <v>46186</v>
      </c>
      <c r="I4097" s="167" t="s">
        <v>8347</v>
      </c>
      <c r="J4097" s="169">
        <v>26122</v>
      </c>
      <c r="K4097" s="167" t="s">
        <v>55</v>
      </c>
      <c r="L4097" s="169">
        <v>1</v>
      </c>
      <c r="M4097" s="167" t="s">
        <v>3513</v>
      </c>
      <c r="N4097" s="169">
        <v>3.4</v>
      </c>
      <c r="O4097" s="167" t="s">
        <v>3505</v>
      </c>
      <c r="P4097" s="167"/>
      <c r="Q4097" s="167" t="s">
        <v>5141</v>
      </c>
      <c r="R4097" s="167" t="s">
        <v>3528</v>
      </c>
      <c r="S4097" s="169">
        <v>1</v>
      </c>
      <c r="T4097" s="167" t="s">
        <v>3529</v>
      </c>
      <c r="U4097" s="169" t="s">
        <v>3530</v>
      </c>
      <c r="V4097" s="167" t="s">
        <v>8348</v>
      </c>
      <c r="W4097" s="167" t="s">
        <v>6466</v>
      </c>
      <c r="X4097" s="170" t="s">
        <v>157</v>
      </c>
      <c r="Y4097" s="171" t="s">
        <v>1365</v>
      </c>
      <c r="Z4097" s="167" t="s">
        <v>1366</v>
      </c>
      <c r="AA4097" s="176">
        <v>1440</v>
      </c>
      <c r="AB4097" s="167" t="s">
        <v>11254</v>
      </c>
      <c r="AC4097" s="176">
        <v>1440</v>
      </c>
      <c r="AD4097" s="167" t="s">
        <v>11254</v>
      </c>
      <c r="AE4097" s="176">
        <v>553248</v>
      </c>
    </row>
    <row r="4098" spans="1:31">
      <c r="A4098" s="178">
        <v>108333327760</v>
      </c>
      <c r="B4098" s="166">
        <v>46185</v>
      </c>
      <c r="C4098" s="167" t="s">
        <v>3524</v>
      </c>
      <c r="D4098" s="167" t="s">
        <v>3525</v>
      </c>
      <c r="E4098" s="167" t="s">
        <v>3526</v>
      </c>
      <c r="F4098" s="167" t="s">
        <v>3501</v>
      </c>
      <c r="G4098" s="167" t="s">
        <v>3502</v>
      </c>
      <c r="H4098" s="168">
        <v>46185</v>
      </c>
      <c r="I4098" s="167" t="s">
        <v>8347</v>
      </c>
      <c r="J4098" s="169">
        <v>26122</v>
      </c>
      <c r="K4098" s="167" t="s">
        <v>55</v>
      </c>
      <c r="L4098" s="169">
        <v>1</v>
      </c>
      <c r="M4098" s="167" t="s">
        <v>3513</v>
      </c>
      <c r="N4098" s="169">
        <v>3.4</v>
      </c>
      <c r="O4098" s="167" t="s">
        <v>3505</v>
      </c>
      <c r="P4098" s="167"/>
      <c r="Q4098" s="167" t="s">
        <v>5141</v>
      </c>
      <c r="R4098" s="167" t="s">
        <v>3528</v>
      </c>
      <c r="S4098" s="169">
        <v>1</v>
      </c>
      <c r="T4098" s="167" t="s">
        <v>3529</v>
      </c>
      <c r="U4098" s="169" t="s">
        <v>3530</v>
      </c>
      <c r="V4098" s="167" t="s">
        <v>8348</v>
      </c>
      <c r="W4098" s="167" t="s">
        <v>6466</v>
      </c>
      <c r="X4098" s="170" t="s">
        <v>157</v>
      </c>
      <c r="Y4098" s="171" t="s">
        <v>1369</v>
      </c>
      <c r="Z4098" s="167" t="s">
        <v>1370</v>
      </c>
      <c r="AA4098" s="176">
        <v>1440</v>
      </c>
      <c r="AB4098" s="167" t="s">
        <v>11254</v>
      </c>
      <c r="AC4098" s="176">
        <v>1440</v>
      </c>
      <c r="AD4098" s="167" t="s">
        <v>11254</v>
      </c>
      <c r="AE4098" s="176">
        <v>553248</v>
      </c>
    </row>
    <row r="4099" spans="1:31">
      <c r="A4099" s="178">
        <v>108333570920</v>
      </c>
      <c r="B4099" s="166">
        <v>46185</v>
      </c>
      <c r="C4099" s="167" t="s">
        <v>3524</v>
      </c>
      <c r="D4099" s="167" t="s">
        <v>3525</v>
      </c>
      <c r="E4099" s="167" t="s">
        <v>3526</v>
      </c>
      <c r="F4099" s="167" t="s">
        <v>3501</v>
      </c>
      <c r="G4099" s="167" t="s">
        <v>3502</v>
      </c>
      <c r="H4099" s="168">
        <v>46186</v>
      </c>
      <c r="I4099" s="167"/>
      <c r="J4099" s="169">
        <v>26122</v>
      </c>
      <c r="K4099" s="167" t="s">
        <v>55</v>
      </c>
      <c r="L4099" s="169">
        <v>7</v>
      </c>
      <c r="M4099" s="167" t="s">
        <v>3513</v>
      </c>
      <c r="N4099" s="169">
        <v>29</v>
      </c>
      <c r="O4099" s="167" t="s">
        <v>3505</v>
      </c>
      <c r="P4099" s="167"/>
      <c r="Q4099" s="167" t="s">
        <v>3514</v>
      </c>
      <c r="R4099" s="167" t="s">
        <v>3528</v>
      </c>
      <c r="S4099" s="169">
        <v>3</v>
      </c>
      <c r="T4099" s="167" t="s">
        <v>3703</v>
      </c>
      <c r="U4099" s="169" t="s">
        <v>3704</v>
      </c>
      <c r="V4099" s="167" t="s">
        <v>8349</v>
      </c>
      <c r="W4099" s="167" t="s">
        <v>8350</v>
      </c>
      <c r="X4099" s="170" t="s">
        <v>159</v>
      </c>
      <c r="Y4099" s="171" t="s">
        <v>3328</v>
      </c>
      <c r="Z4099" s="167" t="s">
        <v>1373</v>
      </c>
      <c r="AA4099" s="176">
        <v>50</v>
      </c>
      <c r="AB4099" s="167" t="s">
        <v>11254</v>
      </c>
      <c r="AC4099" s="176">
        <v>50</v>
      </c>
      <c r="AD4099" s="167" t="s">
        <v>11254</v>
      </c>
      <c r="AE4099" s="176">
        <v>2000</v>
      </c>
    </row>
    <row r="4100" spans="1:31">
      <c r="A4100" s="178">
        <v>108333570920</v>
      </c>
      <c r="B4100" s="166">
        <v>46185</v>
      </c>
      <c r="C4100" s="167" t="s">
        <v>3524</v>
      </c>
      <c r="D4100" s="167" t="s">
        <v>3525</v>
      </c>
      <c r="E4100" s="167" t="s">
        <v>3526</v>
      </c>
      <c r="F4100" s="167" t="s">
        <v>3501</v>
      </c>
      <c r="G4100" s="167" t="s">
        <v>3502</v>
      </c>
      <c r="H4100" s="168">
        <v>46186</v>
      </c>
      <c r="I4100" s="167"/>
      <c r="J4100" s="169">
        <v>26122</v>
      </c>
      <c r="K4100" s="167" t="s">
        <v>55</v>
      </c>
      <c r="L4100" s="169">
        <v>7</v>
      </c>
      <c r="M4100" s="167" t="s">
        <v>3513</v>
      </c>
      <c r="N4100" s="169">
        <v>29</v>
      </c>
      <c r="O4100" s="167" t="s">
        <v>3505</v>
      </c>
      <c r="P4100" s="167"/>
      <c r="Q4100" s="167" t="s">
        <v>3514</v>
      </c>
      <c r="R4100" s="167" t="s">
        <v>3528</v>
      </c>
      <c r="S4100" s="169">
        <v>2</v>
      </c>
      <c r="T4100" s="167" t="s">
        <v>3703</v>
      </c>
      <c r="U4100" s="169" t="s">
        <v>3704</v>
      </c>
      <c r="V4100" s="167" t="s">
        <v>8351</v>
      </c>
      <c r="W4100" s="167" t="s">
        <v>8352</v>
      </c>
      <c r="X4100" s="170" t="s">
        <v>159</v>
      </c>
      <c r="Y4100" s="171" t="s">
        <v>3328</v>
      </c>
      <c r="Z4100" s="167" t="s">
        <v>1373</v>
      </c>
      <c r="AA4100" s="176">
        <v>102</v>
      </c>
      <c r="AB4100" s="167" t="s">
        <v>11254</v>
      </c>
      <c r="AC4100" s="176">
        <v>102</v>
      </c>
      <c r="AD4100" s="167" t="s">
        <v>11254</v>
      </c>
      <c r="AE4100" s="176">
        <v>1295.4000000000001</v>
      </c>
    </row>
    <row r="4101" spans="1:31">
      <c r="A4101" s="178">
        <v>108333570920</v>
      </c>
      <c r="B4101" s="166">
        <v>46185</v>
      </c>
      <c r="C4101" s="167" t="s">
        <v>3524</v>
      </c>
      <c r="D4101" s="167" t="s">
        <v>3525</v>
      </c>
      <c r="E4101" s="167" t="s">
        <v>3526</v>
      </c>
      <c r="F4101" s="167" t="s">
        <v>3501</v>
      </c>
      <c r="G4101" s="167" t="s">
        <v>3502</v>
      </c>
      <c r="H4101" s="168">
        <v>46186</v>
      </c>
      <c r="I4101" s="167"/>
      <c r="J4101" s="169">
        <v>26122</v>
      </c>
      <c r="K4101" s="167" t="s">
        <v>55</v>
      </c>
      <c r="L4101" s="169">
        <v>7</v>
      </c>
      <c r="M4101" s="167" t="s">
        <v>3513</v>
      </c>
      <c r="N4101" s="169">
        <v>29</v>
      </c>
      <c r="O4101" s="167" t="s">
        <v>3505</v>
      </c>
      <c r="P4101" s="167"/>
      <c r="Q4101" s="167" t="s">
        <v>3514</v>
      </c>
      <c r="R4101" s="167" t="s">
        <v>3528</v>
      </c>
      <c r="S4101" s="169">
        <v>1</v>
      </c>
      <c r="T4101" s="167" t="s">
        <v>3703</v>
      </c>
      <c r="U4101" s="169" t="s">
        <v>3704</v>
      </c>
      <c r="V4101" s="167" t="s">
        <v>8351</v>
      </c>
      <c r="W4101" s="167" t="s">
        <v>8352</v>
      </c>
      <c r="X4101" s="170" t="s">
        <v>159</v>
      </c>
      <c r="Y4101" s="171" t="s">
        <v>3328</v>
      </c>
      <c r="Z4101" s="167" t="s">
        <v>1373</v>
      </c>
      <c r="AA4101" s="176">
        <v>630</v>
      </c>
      <c r="AB4101" s="167" t="s">
        <v>11254</v>
      </c>
      <c r="AC4101" s="176">
        <v>630</v>
      </c>
      <c r="AD4101" s="167" t="s">
        <v>11254</v>
      </c>
      <c r="AE4101" s="176">
        <v>8190</v>
      </c>
    </row>
    <row r="4102" spans="1:31">
      <c r="A4102" s="178">
        <v>108334312920</v>
      </c>
      <c r="B4102" s="166">
        <v>46185</v>
      </c>
      <c r="C4102" s="167" t="s">
        <v>3781</v>
      </c>
      <c r="D4102" s="167"/>
      <c r="E4102" s="167"/>
      <c r="F4102" s="167" t="s">
        <v>3782</v>
      </c>
      <c r="G4102" s="167" t="s">
        <v>3614</v>
      </c>
      <c r="H4102" s="168"/>
      <c r="I4102" s="167"/>
      <c r="J4102" s="169">
        <v>26122</v>
      </c>
      <c r="K4102" s="167" t="s">
        <v>55</v>
      </c>
      <c r="L4102" s="169">
        <v>29</v>
      </c>
      <c r="M4102" s="167" t="s">
        <v>3513</v>
      </c>
      <c r="N4102" s="169">
        <v>172.39</v>
      </c>
      <c r="O4102" s="167" t="s">
        <v>3505</v>
      </c>
      <c r="P4102" s="167" t="s">
        <v>8353</v>
      </c>
      <c r="Q4102" s="167" t="s">
        <v>3506</v>
      </c>
      <c r="R4102" s="167" t="s">
        <v>3528</v>
      </c>
      <c r="S4102" s="169">
        <v>6</v>
      </c>
      <c r="T4102" s="167" t="s">
        <v>3897</v>
      </c>
      <c r="U4102" s="169" t="s">
        <v>3648</v>
      </c>
      <c r="V4102" s="167" t="s">
        <v>8354</v>
      </c>
      <c r="W4102" s="167" t="s">
        <v>7818</v>
      </c>
      <c r="X4102" s="170" t="s">
        <v>157</v>
      </c>
      <c r="Y4102" s="171" t="s">
        <v>8355</v>
      </c>
      <c r="Z4102" s="167" t="s">
        <v>2099</v>
      </c>
      <c r="AA4102" s="176">
        <v>1000</v>
      </c>
      <c r="AB4102" s="167" t="s">
        <v>11254</v>
      </c>
      <c r="AC4102" s="176">
        <v>1000</v>
      </c>
      <c r="AD4102" s="167" t="s">
        <v>11254</v>
      </c>
      <c r="AE4102" s="176">
        <v>460</v>
      </c>
    </row>
    <row r="4103" spans="1:31">
      <c r="A4103" s="178">
        <v>108334312920</v>
      </c>
      <c r="B4103" s="166">
        <v>46185</v>
      </c>
      <c r="C4103" s="167" t="s">
        <v>3781</v>
      </c>
      <c r="D4103" s="167"/>
      <c r="E4103" s="167"/>
      <c r="F4103" s="167" t="s">
        <v>3782</v>
      </c>
      <c r="G4103" s="167" t="s">
        <v>3614</v>
      </c>
      <c r="H4103" s="168"/>
      <c r="I4103" s="167"/>
      <c r="J4103" s="169">
        <v>26122</v>
      </c>
      <c r="K4103" s="167" t="s">
        <v>55</v>
      </c>
      <c r="L4103" s="169">
        <v>29</v>
      </c>
      <c r="M4103" s="167" t="s">
        <v>3513</v>
      </c>
      <c r="N4103" s="169">
        <v>172.39</v>
      </c>
      <c r="O4103" s="167" t="s">
        <v>3505</v>
      </c>
      <c r="P4103" s="167" t="s">
        <v>8353</v>
      </c>
      <c r="Q4103" s="167" t="s">
        <v>3506</v>
      </c>
      <c r="R4103" s="167" t="s">
        <v>3528</v>
      </c>
      <c r="S4103" s="169">
        <v>5</v>
      </c>
      <c r="T4103" s="167" t="s">
        <v>4643</v>
      </c>
      <c r="U4103" s="169" t="s">
        <v>3893</v>
      </c>
      <c r="V4103" s="167" t="s">
        <v>6159</v>
      </c>
      <c r="W4103" s="167" t="s">
        <v>6160</v>
      </c>
      <c r="X4103" s="170" t="s">
        <v>157</v>
      </c>
      <c r="Y4103" s="171" t="s">
        <v>8355</v>
      </c>
      <c r="Z4103" s="167" t="s">
        <v>2099</v>
      </c>
      <c r="AA4103" s="176">
        <v>500</v>
      </c>
      <c r="AB4103" s="167" t="s">
        <v>11254</v>
      </c>
      <c r="AC4103" s="176">
        <v>500</v>
      </c>
      <c r="AD4103" s="167" t="s">
        <v>11254</v>
      </c>
      <c r="AE4103" s="176">
        <v>1575</v>
      </c>
    </row>
    <row r="4104" spans="1:31">
      <c r="A4104" s="178">
        <v>108334312920</v>
      </c>
      <c r="B4104" s="166">
        <v>46185</v>
      </c>
      <c r="C4104" s="167" t="s">
        <v>3781</v>
      </c>
      <c r="D4104" s="167"/>
      <c r="E4104" s="167"/>
      <c r="F4104" s="167" t="s">
        <v>3782</v>
      </c>
      <c r="G4104" s="167" t="s">
        <v>3614</v>
      </c>
      <c r="H4104" s="168"/>
      <c r="I4104" s="167"/>
      <c r="J4104" s="169">
        <v>26122</v>
      </c>
      <c r="K4104" s="167" t="s">
        <v>55</v>
      </c>
      <c r="L4104" s="169">
        <v>29</v>
      </c>
      <c r="M4104" s="167" t="s">
        <v>3513</v>
      </c>
      <c r="N4104" s="169">
        <v>172.39</v>
      </c>
      <c r="O4104" s="167" t="s">
        <v>3505</v>
      </c>
      <c r="P4104" s="167" t="s">
        <v>8353</v>
      </c>
      <c r="Q4104" s="167" t="s">
        <v>3506</v>
      </c>
      <c r="R4104" s="167" t="s">
        <v>3528</v>
      </c>
      <c r="S4104" s="169">
        <v>4</v>
      </c>
      <c r="T4104" s="167" t="s">
        <v>3892</v>
      </c>
      <c r="U4104" s="169" t="s">
        <v>3893</v>
      </c>
      <c r="V4104" s="167" t="s">
        <v>6165</v>
      </c>
      <c r="W4104" s="167" t="s">
        <v>3901</v>
      </c>
      <c r="X4104" s="170" t="s">
        <v>157</v>
      </c>
      <c r="Y4104" s="171" t="s">
        <v>8355</v>
      </c>
      <c r="Z4104" s="167" t="s">
        <v>2099</v>
      </c>
      <c r="AA4104" s="176">
        <v>840</v>
      </c>
      <c r="AB4104" s="167" t="s">
        <v>11254</v>
      </c>
      <c r="AC4104" s="176">
        <v>840</v>
      </c>
      <c r="AD4104" s="167" t="s">
        <v>11254</v>
      </c>
      <c r="AE4104" s="176">
        <v>3192</v>
      </c>
    </row>
    <row r="4105" spans="1:31">
      <c r="A4105" s="178">
        <v>108334312920</v>
      </c>
      <c r="B4105" s="166">
        <v>46185</v>
      </c>
      <c r="C4105" s="167" t="s">
        <v>3781</v>
      </c>
      <c r="D4105" s="167"/>
      <c r="E4105" s="167"/>
      <c r="F4105" s="167" t="s">
        <v>3782</v>
      </c>
      <c r="G4105" s="167" t="s">
        <v>3614</v>
      </c>
      <c r="H4105" s="168"/>
      <c r="I4105" s="167"/>
      <c r="J4105" s="169">
        <v>26122</v>
      </c>
      <c r="K4105" s="167" t="s">
        <v>55</v>
      </c>
      <c r="L4105" s="169">
        <v>29</v>
      </c>
      <c r="M4105" s="167" t="s">
        <v>3513</v>
      </c>
      <c r="N4105" s="169">
        <v>172.39</v>
      </c>
      <c r="O4105" s="167" t="s">
        <v>3505</v>
      </c>
      <c r="P4105" s="167" t="s">
        <v>8353</v>
      </c>
      <c r="Q4105" s="167" t="s">
        <v>3506</v>
      </c>
      <c r="R4105" s="167" t="s">
        <v>3528</v>
      </c>
      <c r="S4105" s="169">
        <v>3</v>
      </c>
      <c r="T4105" s="167" t="s">
        <v>4643</v>
      </c>
      <c r="U4105" s="169" t="s">
        <v>3893</v>
      </c>
      <c r="V4105" s="167" t="s">
        <v>4644</v>
      </c>
      <c r="W4105" s="167" t="s">
        <v>4645</v>
      </c>
      <c r="X4105" s="170" t="s">
        <v>157</v>
      </c>
      <c r="Y4105" s="171" t="s">
        <v>8355</v>
      </c>
      <c r="Z4105" s="167" t="s">
        <v>2099</v>
      </c>
      <c r="AA4105" s="176">
        <v>504</v>
      </c>
      <c r="AB4105" s="167" t="s">
        <v>11254</v>
      </c>
      <c r="AC4105" s="176">
        <v>504</v>
      </c>
      <c r="AD4105" s="167" t="s">
        <v>11254</v>
      </c>
      <c r="AE4105" s="176">
        <v>1508.98</v>
      </c>
    </row>
    <row r="4106" spans="1:31">
      <c r="A4106" s="178">
        <v>108334312920</v>
      </c>
      <c r="B4106" s="166">
        <v>46185</v>
      </c>
      <c r="C4106" s="167" t="s">
        <v>3781</v>
      </c>
      <c r="D4106" s="167"/>
      <c r="E4106" s="167"/>
      <c r="F4106" s="167" t="s">
        <v>3782</v>
      </c>
      <c r="G4106" s="167" t="s">
        <v>3614</v>
      </c>
      <c r="H4106" s="168"/>
      <c r="I4106" s="167"/>
      <c r="J4106" s="169">
        <v>26122</v>
      </c>
      <c r="K4106" s="167" t="s">
        <v>55</v>
      </c>
      <c r="L4106" s="169">
        <v>29</v>
      </c>
      <c r="M4106" s="167" t="s">
        <v>3513</v>
      </c>
      <c r="N4106" s="169">
        <v>172.39</v>
      </c>
      <c r="O4106" s="167" t="s">
        <v>3505</v>
      </c>
      <c r="P4106" s="167" t="s">
        <v>8353</v>
      </c>
      <c r="Q4106" s="167" t="s">
        <v>3506</v>
      </c>
      <c r="R4106" s="167" t="s">
        <v>3528</v>
      </c>
      <c r="S4106" s="169">
        <v>2</v>
      </c>
      <c r="T4106" s="167" t="s">
        <v>4643</v>
      </c>
      <c r="U4106" s="169" t="s">
        <v>3893</v>
      </c>
      <c r="V4106" s="167" t="s">
        <v>4644</v>
      </c>
      <c r="W4106" s="167" t="s">
        <v>4645</v>
      </c>
      <c r="X4106" s="170" t="s">
        <v>157</v>
      </c>
      <c r="Y4106" s="171" t="s">
        <v>8355</v>
      </c>
      <c r="Z4106" s="167" t="s">
        <v>2099</v>
      </c>
      <c r="AA4106" s="176">
        <v>383</v>
      </c>
      <c r="AB4106" s="167" t="s">
        <v>11254</v>
      </c>
      <c r="AC4106" s="176">
        <v>383</v>
      </c>
      <c r="AD4106" s="167" t="s">
        <v>11254</v>
      </c>
      <c r="AE4106" s="176">
        <v>1197.26</v>
      </c>
    </row>
    <row r="4107" spans="1:31">
      <c r="A4107" s="178">
        <v>108334312920</v>
      </c>
      <c r="B4107" s="166">
        <v>46185</v>
      </c>
      <c r="C4107" s="167" t="s">
        <v>3781</v>
      </c>
      <c r="D4107" s="167"/>
      <c r="E4107" s="167"/>
      <c r="F4107" s="167" t="s">
        <v>3782</v>
      </c>
      <c r="G4107" s="167" t="s">
        <v>3614</v>
      </c>
      <c r="H4107" s="168"/>
      <c r="I4107" s="167"/>
      <c r="J4107" s="169">
        <v>26122</v>
      </c>
      <c r="K4107" s="167" t="s">
        <v>55</v>
      </c>
      <c r="L4107" s="169">
        <v>29</v>
      </c>
      <c r="M4107" s="167" t="s">
        <v>3513</v>
      </c>
      <c r="N4107" s="169">
        <v>172.39</v>
      </c>
      <c r="O4107" s="167" t="s">
        <v>3505</v>
      </c>
      <c r="P4107" s="167" t="s">
        <v>8353</v>
      </c>
      <c r="Q4107" s="167" t="s">
        <v>3506</v>
      </c>
      <c r="R4107" s="167" t="s">
        <v>3528</v>
      </c>
      <c r="S4107" s="169">
        <v>1</v>
      </c>
      <c r="T4107" s="167" t="s">
        <v>3892</v>
      </c>
      <c r="U4107" s="169" t="s">
        <v>3893</v>
      </c>
      <c r="V4107" s="167" t="s">
        <v>7947</v>
      </c>
      <c r="W4107" s="167" t="s">
        <v>3903</v>
      </c>
      <c r="X4107" s="170" t="s">
        <v>157</v>
      </c>
      <c r="Y4107" s="171" t="s">
        <v>8355</v>
      </c>
      <c r="Z4107" s="167" t="s">
        <v>2099</v>
      </c>
      <c r="AA4107" s="176">
        <v>1250</v>
      </c>
      <c r="AB4107" s="167" t="s">
        <v>11254</v>
      </c>
      <c r="AC4107" s="176">
        <v>1250</v>
      </c>
      <c r="AD4107" s="167" t="s">
        <v>11254</v>
      </c>
      <c r="AE4107" s="176">
        <v>7012.5</v>
      </c>
    </row>
    <row r="4108" spans="1:31">
      <c r="A4108" s="178">
        <v>108334489910</v>
      </c>
      <c r="B4108" s="166">
        <v>46185</v>
      </c>
      <c r="C4108" s="167" t="s">
        <v>3524</v>
      </c>
      <c r="D4108" s="167" t="s">
        <v>3525</v>
      </c>
      <c r="E4108" s="167" t="s">
        <v>3526</v>
      </c>
      <c r="F4108" s="167" t="s">
        <v>3501</v>
      </c>
      <c r="G4108" s="167" t="s">
        <v>3502</v>
      </c>
      <c r="H4108" s="168">
        <v>46186</v>
      </c>
      <c r="I4108" s="167"/>
      <c r="J4108" s="169">
        <v>26122</v>
      </c>
      <c r="K4108" s="167" t="s">
        <v>55</v>
      </c>
      <c r="L4108" s="169">
        <v>1</v>
      </c>
      <c r="M4108" s="167" t="s">
        <v>3513</v>
      </c>
      <c r="N4108" s="169">
        <v>0.5</v>
      </c>
      <c r="O4108" s="167" t="s">
        <v>3505</v>
      </c>
      <c r="P4108" s="167"/>
      <c r="Q4108" s="167" t="s">
        <v>3514</v>
      </c>
      <c r="R4108" s="167" t="s">
        <v>3528</v>
      </c>
      <c r="S4108" s="169">
        <v>2</v>
      </c>
      <c r="T4108" s="167" t="s">
        <v>3560</v>
      </c>
      <c r="U4108" s="169" t="s">
        <v>3561</v>
      </c>
      <c r="V4108" s="167" t="s">
        <v>8356</v>
      </c>
      <c r="W4108" s="167" t="s">
        <v>8357</v>
      </c>
      <c r="X4108" s="170" t="s">
        <v>160</v>
      </c>
      <c r="Y4108" s="171" t="s">
        <v>3329</v>
      </c>
      <c r="Z4108" s="167" t="s">
        <v>1376</v>
      </c>
      <c r="AA4108" s="176">
        <v>10000</v>
      </c>
      <c r="AB4108" s="167" t="s">
        <v>11254</v>
      </c>
      <c r="AC4108" s="176">
        <v>10000</v>
      </c>
      <c r="AD4108" s="167" t="s">
        <v>11254</v>
      </c>
      <c r="AE4108" s="176">
        <v>19</v>
      </c>
    </row>
    <row r="4109" spans="1:31">
      <c r="A4109" s="178">
        <v>108334489910</v>
      </c>
      <c r="B4109" s="166">
        <v>46185</v>
      </c>
      <c r="C4109" s="167" t="s">
        <v>3524</v>
      </c>
      <c r="D4109" s="167" t="s">
        <v>3525</v>
      </c>
      <c r="E4109" s="167" t="s">
        <v>3526</v>
      </c>
      <c r="F4109" s="167" t="s">
        <v>3501</v>
      </c>
      <c r="G4109" s="167" t="s">
        <v>3502</v>
      </c>
      <c r="H4109" s="168">
        <v>46186</v>
      </c>
      <c r="I4109" s="167"/>
      <c r="J4109" s="169">
        <v>26122</v>
      </c>
      <c r="K4109" s="167" t="s">
        <v>55</v>
      </c>
      <c r="L4109" s="169">
        <v>1</v>
      </c>
      <c r="M4109" s="167" t="s">
        <v>3513</v>
      </c>
      <c r="N4109" s="169">
        <v>0.5</v>
      </c>
      <c r="O4109" s="167" t="s">
        <v>3505</v>
      </c>
      <c r="P4109" s="167"/>
      <c r="Q4109" s="167" t="s">
        <v>3514</v>
      </c>
      <c r="R4109" s="167" t="s">
        <v>3528</v>
      </c>
      <c r="S4109" s="169">
        <v>1</v>
      </c>
      <c r="T4109" s="167" t="s">
        <v>3560</v>
      </c>
      <c r="U4109" s="169" t="s">
        <v>3561</v>
      </c>
      <c r="V4109" s="167" t="s">
        <v>4356</v>
      </c>
      <c r="W4109" s="167" t="s">
        <v>4357</v>
      </c>
      <c r="X4109" s="170" t="s">
        <v>160</v>
      </c>
      <c r="Y4109" s="171" t="s">
        <v>3329</v>
      </c>
      <c r="Z4109" s="167" t="s">
        <v>1376</v>
      </c>
      <c r="AA4109" s="176">
        <v>10000</v>
      </c>
      <c r="AB4109" s="167" t="s">
        <v>11254</v>
      </c>
      <c r="AC4109" s="176">
        <v>10000</v>
      </c>
      <c r="AD4109" s="167" t="s">
        <v>11254</v>
      </c>
      <c r="AE4109" s="176">
        <v>23.8</v>
      </c>
    </row>
    <row r="4110" spans="1:31">
      <c r="A4110" s="178">
        <v>108334959020</v>
      </c>
      <c r="B4110" s="166">
        <v>46185</v>
      </c>
      <c r="C4110" s="167" t="s">
        <v>3524</v>
      </c>
      <c r="D4110" s="167" t="s">
        <v>3525</v>
      </c>
      <c r="E4110" s="167" t="s">
        <v>3526</v>
      </c>
      <c r="F4110" s="167" t="s">
        <v>3501</v>
      </c>
      <c r="G4110" s="167" t="s">
        <v>3502</v>
      </c>
      <c r="H4110" s="168">
        <v>46186</v>
      </c>
      <c r="I4110" s="167" t="s">
        <v>8358</v>
      </c>
      <c r="J4110" s="169">
        <v>26122</v>
      </c>
      <c r="K4110" s="167" t="s">
        <v>55</v>
      </c>
      <c r="L4110" s="169">
        <v>1</v>
      </c>
      <c r="M4110" s="167" t="s">
        <v>3513</v>
      </c>
      <c r="N4110" s="169">
        <v>2</v>
      </c>
      <c r="O4110" s="167" t="s">
        <v>3505</v>
      </c>
      <c r="P4110" s="167"/>
      <c r="Q4110" s="167" t="s">
        <v>3506</v>
      </c>
      <c r="R4110" s="167" t="s">
        <v>3528</v>
      </c>
      <c r="S4110" s="169">
        <v>1</v>
      </c>
      <c r="T4110" s="167" t="s">
        <v>3529</v>
      </c>
      <c r="U4110" s="169" t="s">
        <v>3530</v>
      </c>
      <c r="V4110" s="167" t="s">
        <v>8359</v>
      </c>
      <c r="W4110" s="167" t="s">
        <v>8360</v>
      </c>
      <c r="X4110" s="170" t="s">
        <v>165</v>
      </c>
      <c r="Y4110" s="171" t="s">
        <v>1378</v>
      </c>
      <c r="Z4110" s="167" t="s">
        <v>1379</v>
      </c>
      <c r="AA4110" s="176">
        <v>1060</v>
      </c>
      <c r="AB4110" s="167" t="s">
        <v>11254</v>
      </c>
      <c r="AC4110" s="176">
        <v>1060</v>
      </c>
      <c r="AD4110" s="167" t="s">
        <v>11254</v>
      </c>
      <c r="AE4110" s="176">
        <v>1060</v>
      </c>
    </row>
    <row r="4111" spans="1:31">
      <c r="A4111" s="178">
        <v>108335395120</v>
      </c>
      <c r="B4111" s="166">
        <v>46185</v>
      </c>
      <c r="C4111" s="167" t="s">
        <v>3524</v>
      </c>
      <c r="D4111" s="167" t="s">
        <v>3525</v>
      </c>
      <c r="E4111" s="167" t="s">
        <v>3526</v>
      </c>
      <c r="F4111" s="167" t="s">
        <v>3501</v>
      </c>
      <c r="G4111" s="167" t="s">
        <v>3502</v>
      </c>
      <c r="H4111" s="168">
        <v>46188</v>
      </c>
      <c r="I4111" s="167"/>
      <c r="J4111" s="169">
        <v>26122</v>
      </c>
      <c r="K4111" s="167" t="s">
        <v>55</v>
      </c>
      <c r="L4111" s="169">
        <v>1</v>
      </c>
      <c r="M4111" s="167" t="s">
        <v>3513</v>
      </c>
      <c r="N4111" s="169">
        <v>0.5</v>
      </c>
      <c r="O4111" s="167" t="s">
        <v>3505</v>
      </c>
      <c r="P4111" s="167"/>
      <c r="Q4111" s="167" t="s">
        <v>3527</v>
      </c>
      <c r="R4111" s="167" t="s">
        <v>3528</v>
      </c>
      <c r="S4111" s="169">
        <v>1</v>
      </c>
      <c r="T4111" s="167" t="s">
        <v>3560</v>
      </c>
      <c r="U4111" s="169" t="s">
        <v>3561</v>
      </c>
      <c r="V4111" s="167" t="s">
        <v>8205</v>
      </c>
      <c r="W4111" s="167" t="s">
        <v>7526</v>
      </c>
      <c r="X4111" s="170" t="s">
        <v>159</v>
      </c>
      <c r="Y4111" s="171" t="s">
        <v>460</v>
      </c>
      <c r="Z4111" s="167" t="s">
        <v>1382</v>
      </c>
      <c r="AA4111" s="176">
        <v>300</v>
      </c>
      <c r="AB4111" s="167" t="s">
        <v>11254</v>
      </c>
      <c r="AC4111" s="176">
        <v>300</v>
      </c>
      <c r="AD4111" s="167" t="s">
        <v>11254</v>
      </c>
      <c r="AE4111" s="176">
        <v>9</v>
      </c>
    </row>
    <row r="4112" spans="1:31">
      <c r="A4112" s="178">
        <v>108336419550</v>
      </c>
      <c r="B4112" s="166">
        <v>46185</v>
      </c>
      <c r="C4112" s="167" t="s">
        <v>3524</v>
      </c>
      <c r="D4112" s="167" t="s">
        <v>3525</v>
      </c>
      <c r="E4112" s="167" t="s">
        <v>3526</v>
      </c>
      <c r="F4112" s="167" t="s">
        <v>3501</v>
      </c>
      <c r="G4112" s="167" t="s">
        <v>3502</v>
      </c>
      <c r="H4112" s="168">
        <v>46188</v>
      </c>
      <c r="I4112" s="167"/>
      <c r="J4112" s="169">
        <v>26122</v>
      </c>
      <c r="K4112" s="167" t="s">
        <v>55</v>
      </c>
      <c r="L4112" s="169">
        <v>19</v>
      </c>
      <c r="M4112" s="167" t="s">
        <v>3513</v>
      </c>
      <c r="N4112" s="169">
        <v>42.7</v>
      </c>
      <c r="O4112" s="167" t="s">
        <v>3505</v>
      </c>
      <c r="P4112" s="167"/>
      <c r="Q4112" s="167" t="s">
        <v>3527</v>
      </c>
      <c r="R4112" s="167" t="s">
        <v>3528</v>
      </c>
      <c r="S4112" s="169">
        <v>36</v>
      </c>
      <c r="T4112" s="167" t="s">
        <v>3535</v>
      </c>
      <c r="U4112" s="169" t="s">
        <v>3536</v>
      </c>
      <c r="V4112" s="167" t="s">
        <v>8361</v>
      </c>
      <c r="W4112" s="167" t="s">
        <v>3738</v>
      </c>
      <c r="X4112" s="170" t="s">
        <v>157</v>
      </c>
      <c r="Y4112" s="171" t="s">
        <v>454</v>
      </c>
      <c r="Z4112" s="167" t="s">
        <v>1384</v>
      </c>
      <c r="AA4112" s="176">
        <v>10000</v>
      </c>
      <c r="AB4112" s="167" t="s">
        <v>11254</v>
      </c>
      <c r="AC4112" s="176">
        <v>10000</v>
      </c>
      <c r="AD4112" s="167" t="s">
        <v>11254</v>
      </c>
      <c r="AE4112" s="176">
        <v>70</v>
      </c>
    </row>
    <row r="4113" spans="1:31">
      <c r="A4113" s="178">
        <v>108336419550</v>
      </c>
      <c r="B4113" s="166">
        <v>46185</v>
      </c>
      <c r="C4113" s="167" t="s">
        <v>3524</v>
      </c>
      <c r="D4113" s="167" t="s">
        <v>3525</v>
      </c>
      <c r="E4113" s="167" t="s">
        <v>3526</v>
      </c>
      <c r="F4113" s="167" t="s">
        <v>3501</v>
      </c>
      <c r="G4113" s="167" t="s">
        <v>3502</v>
      </c>
      <c r="H4113" s="168">
        <v>46188</v>
      </c>
      <c r="I4113" s="167"/>
      <c r="J4113" s="169">
        <v>26122</v>
      </c>
      <c r="K4113" s="167" t="s">
        <v>55</v>
      </c>
      <c r="L4113" s="169">
        <v>19</v>
      </c>
      <c r="M4113" s="167" t="s">
        <v>3513</v>
      </c>
      <c r="N4113" s="169">
        <v>42.7</v>
      </c>
      <c r="O4113" s="167" t="s">
        <v>3505</v>
      </c>
      <c r="P4113" s="167"/>
      <c r="Q4113" s="167" t="s">
        <v>3527</v>
      </c>
      <c r="R4113" s="167" t="s">
        <v>3528</v>
      </c>
      <c r="S4113" s="169">
        <v>35</v>
      </c>
      <c r="T4113" s="167" t="s">
        <v>3535</v>
      </c>
      <c r="U4113" s="169" t="s">
        <v>3536</v>
      </c>
      <c r="V4113" s="167" t="s">
        <v>8021</v>
      </c>
      <c r="W4113" s="167" t="s">
        <v>6826</v>
      </c>
      <c r="X4113" s="170" t="s">
        <v>159</v>
      </c>
      <c r="Y4113" s="171" t="s">
        <v>454</v>
      </c>
      <c r="Z4113" s="167" t="s">
        <v>1384</v>
      </c>
      <c r="AA4113" s="176">
        <v>90000</v>
      </c>
      <c r="AB4113" s="167" t="s">
        <v>11254</v>
      </c>
      <c r="AC4113" s="176">
        <v>90000</v>
      </c>
      <c r="AD4113" s="167" t="s">
        <v>11254</v>
      </c>
      <c r="AE4113" s="176">
        <v>27</v>
      </c>
    </row>
    <row r="4114" spans="1:31">
      <c r="A4114" s="178">
        <v>108336419550</v>
      </c>
      <c r="B4114" s="166">
        <v>46185</v>
      </c>
      <c r="C4114" s="167" t="s">
        <v>3524</v>
      </c>
      <c r="D4114" s="167" t="s">
        <v>3525</v>
      </c>
      <c r="E4114" s="167" t="s">
        <v>3526</v>
      </c>
      <c r="F4114" s="167" t="s">
        <v>3501</v>
      </c>
      <c r="G4114" s="167" t="s">
        <v>3502</v>
      </c>
      <c r="H4114" s="168">
        <v>46188</v>
      </c>
      <c r="I4114" s="167"/>
      <c r="J4114" s="169">
        <v>26122</v>
      </c>
      <c r="K4114" s="167" t="s">
        <v>55</v>
      </c>
      <c r="L4114" s="169">
        <v>19</v>
      </c>
      <c r="M4114" s="167" t="s">
        <v>3513</v>
      </c>
      <c r="N4114" s="169">
        <v>42.7</v>
      </c>
      <c r="O4114" s="167" t="s">
        <v>3505</v>
      </c>
      <c r="P4114" s="167"/>
      <c r="Q4114" s="167" t="s">
        <v>3527</v>
      </c>
      <c r="R4114" s="167" t="s">
        <v>3528</v>
      </c>
      <c r="S4114" s="169">
        <v>34</v>
      </c>
      <c r="T4114" s="167" t="s">
        <v>3535</v>
      </c>
      <c r="U4114" s="169" t="s">
        <v>3536</v>
      </c>
      <c r="V4114" s="167" t="s">
        <v>8021</v>
      </c>
      <c r="W4114" s="167" t="s">
        <v>6826</v>
      </c>
      <c r="X4114" s="170" t="s">
        <v>159</v>
      </c>
      <c r="Y4114" s="171" t="s">
        <v>454</v>
      </c>
      <c r="Z4114" s="167" t="s">
        <v>1384</v>
      </c>
      <c r="AA4114" s="176">
        <v>45000</v>
      </c>
      <c r="AB4114" s="167" t="s">
        <v>11254</v>
      </c>
      <c r="AC4114" s="176">
        <v>45000</v>
      </c>
      <c r="AD4114" s="167" t="s">
        <v>11254</v>
      </c>
      <c r="AE4114" s="176">
        <v>13.5</v>
      </c>
    </row>
    <row r="4115" spans="1:31">
      <c r="A4115" s="178">
        <v>108336419550</v>
      </c>
      <c r="B4115" s="166">
        <v>46185</v>
      </c>
      <c r="C4115" s="167" t="s">
        <v>3524</v>
      </c>
      <c r="D4115" s="167" t="s">
        <v>3525</v>
      </c>
      <c r="E4115" s="167" t="s">
        <v>3526</v>
      </c>
      <c r="F4115" s="167" t="s">
        <v>3501</v>
      </c>
      <c r="G4115" s="167" t="s">
        <v>3502</v>
      </c>
      <c r="H4115" s="168">
        <v>46188</v>
      </c>
      <c r="I4115" s="167"/>
      <c r="J4115" s="169">
        <v>26122</v>
      </c>
      <c r="K4115" s="167" t="s">
        <v>55</v>
      </c>
      <c r="L4115" s="169">
        <v>19</v>
      </c>
      <c r="M4115" s="167" t="s">
        <v>3513</v>
      </c>
      <c r="N4115" s="169">
        <v>42.7</v>
      </c>
      <c r="O4115" s="167" t="s">
        <v>3505</v>
      </c>
      <c r="P4115" s="167"/>
      <c r="Q4115" s="167" t="s">
        <v>3527</v>
      </c>
      <c r="R4115" s="167" t="s">
        <v>3528</v>
      </c>
      <c r="S4115" s="169">
        <v>33</v>
      </c>
      <c r="T4115" s="167" t="s">
        <v>3535</v>
      </c>
      <c r="U4115" s="169" t="s">
        <v>3536</v>
      </c>
      <c r="V4115" s="167" t="s">
        <v>8021</v>
      </c>
      <c r="W4115" s="167" t="s">
        <v>6826</v>
      </c>
      <c r="X4115" s="170" t="s">
        <v>159</v>
      </c>
      <c r="Y4115" s="171" t="s">
        <v>454</v>
      </c>
      <c r="Z4115" s="167" t="s">
        <v>1384</v>
      </c>
      <c r="AA4115" s="176">
        <v>75000</v>
      </c>
      <c r="AB4115" s="167" t="s">
        <v>11254</v>
      </c>
      <c r="AC4115" s="176">
        <v>75000</v>
      </c>
      <c r="AD4115" s="167" t="s">
        <v>11254</v>
      </c>
      <c r="AE4115" s="176">
        <v>22.5</v>
      </c>
    </row>
    <row r="4116" spans="1:31">
      <c r="A4116" s="178">
        <v>108336419550</v>
      </c>
      <c r="B4116" s="166">
        <v>46185</v>
      </c>
      <c r="C4116" s="167" t="s">
        <v>3524</v>
      </c>
      <c r="D4116" s="167" t="s">
        <v>3525</v>
      </c>
      <c r="E4116" s="167" t="s">
        <v>3526</v>
      </c>
      <c r="F4116" s="167" t="s">
        <v>3501</v>
      </c>
      <c r="G4116" s="167" t="s">
        <v>3502</v>
      </c>
      <c r="H4116" s="168">
        <v>46188</v>
      </c>
      <c r="I4116" s="167"/>
      <c r="J4116" s="169">
        <v>26122</v>
      </c>
      <c r="K4116" s="167" t="s">
        <v>55</v>
      </c>
      <c r="L4116" s="169">
        <v>19</v>
      </c>
      <c r="M4116" s="167" t="s">
        <v>3513</v>
      </c>
      <c r="N4116" s="169">
        <v>42.7</v>
      </c>
      <c r="O4116" s="167" t="s">
        <v>3505</v>
      </c>
      <c r="P4116" s="167"/>
      <c r="Q4116" s="167" t="s">
        <v>3527</v>
      </c>
      <c r="R4116" s="167" t="s">
        <v>3528</v>
      </c>
      <c r="S4116" s="169">
        <v>32</v>
      </c>
      <c r="T4116" s="167" t="s">
        <v>3535</v>
      </c>
      <c r="U4116" s="169" t="s">
        <v>3536</v>
      </c>
      <c r="V4116" s="167" t="s">
        <v>8021</v>
      </c>
      <c r="W4116" s="167" t="s">
        <v>6826</v>
      </c>
      <c r="X4116" s="170" t="s">
        <v>159</v>
      </c>
      <c r="Y4116" s="171" t="s">
        <v>454</v>
      </c>
      <c r="Z4116" s="167" t="s">
        <v>1384</v>
      </c>
      <c r="AA4116" s="176">
        <v>105000</v>
      </c>
      <c r="AB4116" s="167" t="s">
        <v>11254</v>
      </c>
      <c r="AC4116" s="176">
        <v>105000</v>
      </c>
      <c r="AD4116" s="167" t="s">
        <v>11254</v>
      </c>
      <c r="AE4116" s="176">
        <v>31.5</v>
      </c>
    </row>
    <row r="4117" spans="1:31">
      <c r="A4117" s="178">
        <v>108336419550</v>
      </c>
      <c r="B4117" s="166">
        <v>46185</v>
      </c>
      <c r="C4117" s="167" t="s">
        <v>3524</v>
      </c>
      <c r="D4117" s="167" t="s">
        <v>3525</v>
      </c>
      <c r="E4117" s="167" t="s">
        <v>3526</v>
      </c>
      <c r="F4117" s="167" t="s">
        <v>3501</v>
      </c>
      <c r="G4117" s="167" t="s">
        <v>3502</v>
      </c>
      <c r="H4117" s="168">
        <v>46188</v>
      </c>
      <c r="I4117" s="167"/>
      <c r="J4117" s="169">
        <v>26122</v>
      </c>
      <c r="K4117" s="167" t="s">
        <v>55</v>
      </c>
      <c r="L4117" s="169">
        <v>19</v>
      </c>
      <c r="M4117" s="167" t="s">
        <v>3513</v>
      </c>
      <c r="N4117" s="169">
        <v>42.7</v>
      </c>
      <c r="O4117" s="167" t="s">
        <v>3505</v>
      </c>
      <c r="P4117" s="167"/>
      <c r="Q4117" s="167" t="s">
        <v>3527</v>
      </c>
      <c r="R4117" s="167" t="s">
        <v>3528</v>
      </c>
      <c r="S4117" s="169">
        <v>31</v>
      </c>
      <c r="T4117" s="167" t="s">
        <v>3535</v>
      </c>
      <c r="U4117" s="169" t="s">
        <v>3536</v>
      </c>
      <c r="V4117" s="167" t="s">
        <v>8021</v>
      </c>
      <c r="W4117" s="167" t="s">
        <v>6826</v>
      </c>
      <c r="X4117" s="170" t="s">
        <v>159</v>
      </c>
      <c r="Y4117" s="171" t="s">
        <v>454</v>
      </c>
      <c r="Z4117" s="167" t="s">
        <v>1384</v>
      </c>
      <c r="AA4117" s="176">
        <v>120000</v>
      </c>
      <c r="AB4117" s="167" t="s">
        <v>11254</v>
      </c>
      <c r="AC4117" s="176">
        <v>120000</v>
      </c>
      <c r="AD4117" s="167" t="s">
        <v>11254</v>
      </c>
      <c r="AE4117" s="176">
        <v>36</v>
      </c>
    </row>
    <row r="4118" spans="1:31">
      <c r="A4118" s="178">
        <v>108336419550</v>
      </c>
      <c r="B4118" s="166">
        <v>46185</v>
      </c>
      <c r="C4118" s="167" t="s">
        <v>3524</v>
      </c>
      <c r="D4118" s="167" t="s">
        <v>3525</v>
      </c>
      <c r="E4118" s="167" t="s">
        <v>3526</v>
      </c>
      <c r="F4118" s="167" t="s">
        <v>3501</v>
      </c>
      <c r="G4118" s="167" t="s">
        <v>3502</v>
      </c>
      <c r="H4118" s="168">
        <v>46188</v>
      </c>
      <c r="I4118" s="167"/>
      <c r="J4118" s="169">
        <v>26122</v>
      </c>
      <c r="K4118" s="167" t="s">
        <v>55</v>
      </c>
      <c r="L4118" s="169">
        <v>19</v>
      </c>
      <c r="M4118" s="167" t="s">
        <v>3513</v>
      </c>
      <c r="N4118" s="169">
        <v>42.7</v>
      </c>
      <c r="O4118" s="167" t="s">
        <v>3505</v>
      </c>
      <c r="P4118" s="167"/>
      <c r="Q4118" s="167" t="s">
        <v>3527</v>
      </c>
      <c r="R4118" s="167" t="s">
        <v>3528</v>
      </c>
      <c r="S4118" s="169">
        <v>30</v>
      </c>
      <c r="T4118" s="167" t="s">
        <v>3535</v>
      </c>
      <c r="U4118" s="169" t="s">
        <v>3536</v>
      </c>
      <c r="V4118" s="167" t="s">
        <v>7873</v>
      </c>
      <c r="W4118" s="167" t="s">
        <v>7404</v>
      </c>
      <c r="X4118" s="170" t="s">
        <v>159</v>
      </c>
      <c r="Y4118" s="171" t="s">
        <v>454</v>
      </c>
      <c r="Z4118" s="167" t="s">
        <v>1384</v>
      </c>
      <c r="AA4118" s="176">
        <v>50000</v>
      </c>
      <c r="AB4118" s="167" t="s">
        <v>11254</v>
      </c>
      <c r="AC4118" s="176">
        <v>50000</v>
      </c>
      <c r="AD4118" s="167" t="s">
        <v>11254</v>
      </c>
      <c r="AE4118" s="176">
        <v>16.5</v>
      </c>
    </row>
    <row r="4119" spans="1:31">
      <c r="A4119" s="178">
        <v>108336419550</v>
      </c>
      <c r="B4119" s="166">
        <v>46185</v>
      </c>
      <c r="C4119" s="167" t="s">
        <v>3524</v>
      </c>
      <c r="D4119" s="167" t="s">
        <v>3525</v>
      </c>
      <c r="E4119" s="167" t="s">
        <v>3526</v>
      </c>
      <c r="F4119" s="167" t="s">
        <v>3501</v>
      </c>
      <c r="G4119" s="167" t="s">
        <v>3502</v>
      </c>
      <c r="H4119" s="168">
        <v>46188</v>
      </c>
      <c r="I4119" s="167"/>
      <c r="J4119" s="169">
        <v>26122</v>
      </c>
      <c r="K4119" s="167" t="s">
        <v>55</v>
      </c>
      <c r="L4119" s="169">
        <v>19</v>
      </c>
      <c r="M4119" s="167" t="s">
        <v>3513</v>
      </c>
      <c r="N4119" s="169">
        <v>42.7</v>
      </c>
      <c r="O4119" s="167" t="s">
        <v>3505</v>
      </c>
      <c r="P4119" s="167"/>
      <c r="Q4119" s="167" t="s">
        <v>3527</v>
      </c>
      <c r="R4119" s="167" t="s">
        <v>3528</v>
      </c>
      <c r="S4119" s="169">
        <v>29</v>
      </c>
      <c r="T4119" s="167" t="s">
        <v>3535</v>
      </c>
      <c r="U4119" s="169" t="s">
        <v>3536</v>
      </c>
      <c r="V4119" s="167" t="s">
        <v>8362</v>
      </c>
      <c r="W4119" s="167" t="s">
        <v>6857</v>
      </c>
      <c r="X4119" s="170" t="s">
        <v>159</v>
      </c>
      <c r="Y4119" s="171" t="s">
        <v>454</v>
      </c>
      <c r="Z4119" s="167" t="s">
        <v>1384</v>
      </c>
      <c r="AA4119" s="176">
        <v>20000</v>
      </c>
      <c r="AB4119" s="167" t="s">
        <v>11254</v>
      </c>
      <c r="AC4119" s="176">
        <v>20000</v>
      </c>
      <c r="AD4119" s="167" t="s">
        <v>11254</v>
      </c>
      <c r="AE4119" s="176">
        <v>6.6</v>
      </c>
    </row>
    <row r="4120" spans="1:31">
      <c r="A4120" s="178">
        <v>108336419550</v>
      </c>
      <c r="B4120" s="166">
        <v>46185</v>
      </c>
      <c r="C4120" s="167" t="s">
        <v>3524</v>
      </c>
      <c r="D4120" s="167" t="s">
        <v>3525</v>
      </c>
      <c r="E4120" s="167" t="s">
        <v>3526</v>
      </c>
      <c r="F4120" s="167" t="s">
        <v>3501</v>
      </c>
      <c r="G4120" s="167" t="s">
        <v>3502</v>
      </c>
      <c r="H4120" s="168">
        <v>46188</v>
      </c>
      <c r="I4120" s="167"/>
      <c r="J4120" s="169">
        <v>26122</v>
      </c>
      <c r="K4120" s="167" t="s">
        <v>55</v>
      </c>
      <c r="L4120" s="169">
        <v>19</v>
      </c>
      <c r="M4120" s="167" t="s">
        <v>3513</v>
      </c>
      <c r="N4120" s="169">
        <v>42.7</v>
      </c>
      <c r="O4120" s="167" t="s">
        <v>3505</v>
      </c>
      <c r="P4120" s="167"/>
      <c r="Q4120" s="167" t="s">
        <v>3527</v>
      </c>
      <c r="R4120" s="167" t="s">
        <v>3528</v>
      </c>
      <c r="S4120" s="169">
        <v>28</v>
      </c>
      <c r="T4120" s="167" t="s">
        <v>3535</v>
      </c>
      <c r="U4120" s="169" t="s">
        <v>3536</v>
      </c>
      <c r="V4120" s="167" t="s">
        <v>8363</v>
      </c>
      <c r="W4120" s="167" t="s">
        <v>6863</v>
      </c>
      <c r="X4120" s="170" t="s">
        <v>159</v>
      </c>
      <c r="Y4120" s="171" t="s">
        <v>454</v>
      </c>
      <c r="Z4120" s="167" t="s">
        <v>1384</v>
      </c>
      <c r="AA4120" s="176">
        <v>10000</v>
      </c>
      <c r="AB4120" s="167" t="s">
        <v>11254</v>
      </c>
      <c r="AC4120" s="176">
        <v>10000</v>
      </c>
      <c r="AD4120" s="167" t="s">
        <v>11254</v>
      </c>
      <c r="AE4120" s="176">
        <v>6.5</v>
      </c>
    </row>
    <row r="4121" spans="1:31">
      <c r="A4121" s="178">
        <v>108336419550</v>
      </c>
      <c r="B4121" s="166">
        <v>46185</v>
      </c>
      <c r="C4121" s="167" t="s">
        <v>3524</v>
      </c>
      <c r="D4121" s="167" t="s">
        <v>3525</v>
      </c>
      <c r="E4121" s="167" t="s">
        <v>3526</v>
      </c>
      <c r="F4121" s="167" t="s">
        <v>3501</v>
      </c>
      <c r="G4121" s="167" t="s">
        <v>3502</v>
      </c>
      <c r="H4121" s="168">
        <v>46188</v>
      </c>
      <c r="I4121" s="167"/>
      <c r="J4121" s="169">
        <v>26122</v>
      </c>
      <c r="K4121" s="167" t="s">
        <v>55</v>
      </c>
      <c r="L4121" s="169">
        <v>19</v>
      </c>
      <c r="M4121" s="167" t="s">
        <v>3513</v>
      </c>
      <c r="N4121" s="169">
        <v>42.7</v>
      </c>
      <c r="O4121" s="167" t="s">
        <v>3505</v>
      </c>
      <c r="P4121" s="167"/>
      <c r="Q4121" s="167" t="s">
        <v>3527</v>
      </c>
      <c r="R4121" s="167" t="s">
        <v>3528</v>
      </c>
      <c r="S4121" s="169">
        <v>27</v>
      </c>
      <c r="T4121" s="167" t="s">
        <v>3560</v>
      </c>
      <c r="U4121" s="169" t="s">
        <v>3561</v>
      </c>
      <c r="V4121" s="167" t="s">
        <v>8364</v>
      </c>
      <c r="W4121" s="167" t="s">
        <v>7406</v>
      </c>
      <c r="X4121" s="170" t="s">
        <v>159</v>
      </c>
      <c r="Y4121" s="171" t="s">
        <v>454</v>
      </c>
      <c r="Z4121" s="167" t="s">
        <v>1384</v>
      </c>
      <c r="AA4121" s="176">
        <v>1380000</v>
      </c>
      <c r="AB4121" s="167" t="s">
        <v>11254</v>
      </c>
      <c r="AC4121" s="176">
        <v>1380000</v>
      </c>
      <c r="AD4121" s="167" t="s">
        <v>11254</v>
      </c>
      <c r="AE4121" s="176">
        <v>662.4</v>
      </c>
    </row>
    <row r="4122" spans="1:31">
      <c r="A4122" s="178">
        <v>108336419550</v>
      </c>
      <c r="B4122" s="166">
        <v>46185</v>
      </c>
      <c r="C4122" s="167" t="s">
        <v>3524</v>
      </c>
      <c r="D4122" s="167" t="s">
        <v>3525</v>
      </c>
      <c r="E4122" s="167" t="s">
        <v>3526</v>
      </c>
      <c r="F4122" s="167" t="s">
        <v>3501</v>
      </c>
      <c r="G4122" s="167" t="s">
        <v>3502</v>
      </c>
      <c r="H4122" s="168">
        <v>46188</v>
      </c>
      <c r="I4122" s="167"/>
      <c r="J4122" s="169">
        <v>26122</v>
      </c>
      <c r="K4122" s="167" t="s">
        <v>55</v>
      </c>
      <c r="L4122" s="169">
        <v>19</v>
      </c>
      <c r="M4122" s="167" t="s">
        <v>3513</v>
      </c>
      <c r="N4122" s="169">
        <v>42.7</v>
      </c>
      <c r="O4122" s="167" t="s">
        <v>3505</v>
      </c>
      <c r="P4122" s="167"/>
      <c r="Q4122" s="167" t="s">
        <v>3527</v>
      </c>
      <c r="R4122" s="167" t="s">
        <v>3528</v>
      </c>
      <c r="S4122" s="169">
        <v>26</v>
      </c>
      <c r="T4122" s="167" t="s">
        <v>3535</v>
      </c>
      <c r="U4122" s="169" t="s">
        <v>3536</v>
      </c>
      <c r="V4122" s="167" t="s">
        <v>8365</v>
      </c>
      <c r="W4122" s="167" t="s">
        <v>4912</v>
      </c>
      <c r="X4122" s="170" t="s">
        <v>160</v>
      </c>
      <c r="Y4122" s="171" t="s">
        <v>454</v>
      </c>
      <c r="Z4122" s="167" t="s">
        <v>1384</v>
      </c>
      <c r="AA4122" s="176">
        <v>10000</v>
      </c>
      <c r="AB4122" s="167" t="s">
        <v>11254</v>
      </c>
      <c r="AC4122" s="176">
        <v>10000</v>
      </c>
      <c r="AD4122" s="167" t="s">
        <v>11254</v>
      </c>
      <c r="AE4122" s="176">
        <v>2.7</v>
      </c>
    </row>
    <row r="4123" spans="1:31">
      <c r="A4123" s="178">
        <v>108336419550</v>
      </c>
      <c r="B4123" s="166">
        <v>46185</v>
      </c>
      <c r="C4123" s="167" t="s">
        <v>3524</v>
      </c>
      <c r="D4123" s="167" t="s">
        <v>3525</v>
      </c>
      <c r="E4123" s="167" t="s">
        <v>3526</v>
      </c>
      <c r="F4123" s="167" t="s">
        <v>3501</v>
      </c>
      <c r="G4123" s="167" t="s">
        <v>3502</v>
      </c>
      <c r="H4123" s="168">
        <v>46188</v>
      </c>
      <c r="I4123" s="167"/>
      <c r="J4123" s="169">
        <v>26122</v>
      </c>
      <c r="K4123" s="167" t="s">
        <v>55</v>
      </c>
      <c r="L4123" s="169">
        <v>19</v>
      </c>
      <c r="M4123" s="167" t="s">
        <v>3513</v>
      </c>
      <c r="N4123" s="169">
        <v>42.7</v>
      </c>
      <c r="O4123" s="167" t="s">
        <v>3505</v>
      </c>
      <c r="P4123" s="167"/>
      <c r="Q4123" s="167" t="s">
        <v>3527</v>
      </c>
      <c r="R4123" s="167" t="s">
        <v>3528</v>
      </c>
      <c r="S4123" s="169">
        <v>25</v>
      </c>
      <c r="T4123" s="167" t="s">
        <v>3535</v>
      </c>
      <c r="U4123" s="169" t="s">
        <v>3536</v>
      </c>
      <c r="V4123" s="167" t="s">
        <v>8366</v>
      </c>
      <c r="W4123" s="167" t="s">
        <v>4547</v>
      </c>
      <c r="X4123" s="170" t="s">
        <v>157</v>
      </c>
      <c r="Y4123" s="171" t="s">
        <v>454</v>
      </c>
      <c r="Z4123" s="167" t="s">
        <v>1384</v>
      </c>
      <c r="AA4123" s="176">
        <v>160000</v>
      </c>
      <c r="AB4123" s="167" t="s">
        <v>11254</v>
      </c>
      <c r="AC4123" s="176">
        <v>160000</v>
      </c>
      <c r="AD4123" s="167" t="s">
        <v>11254</v>
      </c>
      <c r="AE4123" s="176">
        <v>864</v>
      </c>
    </row>
    <row r="4124" spans="1:31">
      <c r="A4124" s="178">
        <v>108336419550</v>
      </c>
      <c r="B4124" s="166">
        <v>46185</v>
      </c>
      <c r="C4124" s="167" t="s">
        <v>3524</v>
      </c>
      <c r="D4124" s="167" t="s">
        <v>3525</v>
      </c>
      <c r="E4124" s="167" t="s">
        <v>3526</v>
      </c>
      <c r="F4124" s="167" t="s">
        <v>3501</v>
      </c>
      <c r="G4124" s="167" t="s">
        <v>3502</v>
      </c>
      <c r="H4124" s="168">
        <v>46188</v>
      </c>
      <c r="I4124" s="167"/>
      <c r="J4124" s="169">
        <v>26122</v>
      </c>
      <c r="K4124" s="167" t="s">
        <v>55</v>
      </c>
      <c r="L4124" s="169">
        <v>19</v>
      </c>
      <c r="M4124" s="167" t="s">
        <v>3513</v>
      </c>
      <c r="N4124" s="169">
        <v>42.7</v>
      </c>
      <c r="O4124" s="167" t="s">
        <v>3505</v>
      </c>
      <c r="P4124" s="167"/>
      <c r="Q4124" s="167" t="s">
        <v>3527</v>
      </c>
      <c r="R4124" s="167" t="s">
        <v>3528</v>
      </c>
      <c r="S4124" s="169">
        <v>24</v>
      </c>
      <c r="T4124" s="167" t="s">
        <v>3535</v>
      </c>
      <c r="U4124" s="169" t="s">
        <v>3536</v>
      </c>
      <c r="V4124" s="167" t="s">
        <v>8041</v>
      </c>
      <c r="W4124" s="167" t="s">
        <v>6839</v>
      </c>
      <c r="X4124" s="170" t="s">
        <v>159</v>
      </c>
      <c r="Y4124" s="171" t="s">
        <v>454</v>
      </c>
      <c r="Z4124" s="167" t="s">
        <v>1384</v>
      </c>
      <c r="AA4124" s="176">
        <v>20000</v>
      </c>
      <c r="AB4124" s="167" t="s">
        <v>11254</v>
      </c>
      <c r="AC4124" s="176">
        <v>20000</v>
      </c>
      <c r="AD4124" s="167" t="s">
        <v>11254</v>
      </c>
      <c r="AE4124" s="176">
        <v>6</v>
      </c>
    </row>
    <row r="4125" spans="1:31">
      <c r="A4125" s="178">
        <v>108336419550</v>
      </c>
      <c r="B4125" s="166">
        <v>46185</v>
      </c>
      <c r="C4125" s="167" t="s">
        <v>3524</v>
      </c>
      <c r="D4125" s="167" t="s">
        <v>3525</v>
      </c>
      <c r="E4125" s="167" t="s">
        <v>3526</v>
      </c>
      <c r="F4125" s="167" t="s">
        <v>3501</v>
      </c>
      <c r="G4125" s="167" t="s">
        <v>3502</v>
      </c>
      <c r="H4125" s="168">
        <v>46188</v>
      </c>
      <c r="I4125" s="167"/>
      <c r="J4125" s="169">
        <v>26122</v>
      </c>
      <c r="K4125" s="167" t="s">
        <v>55</v>
      </c>
      <c r="L4125" s="169">
        <v>19</v>
      </c>
      <c r="M4125" s="167" t="s">
        <v>3513</v>
      </c>
      <c r="N4125" s="169">
        <v>42.7</v>
      </c>
      <c r="O4125" s="167" t="s">
        <v>3505</v>
      </c>
      <c r="P4125" s="167"/>
      <c r="Q4125" s="167" t="s">
        <v>3527</v>
      </c>
      <c r="R4125" s="167" t="s">
        <v>3528</v>
      </c>
      <c r="S4125" s="169">
        <v>23</v>
      </c>
      <c r="T4125" s="167" t="s">
        <v>3535</v>
      </c>
      <c r="U4125" s="169" t="s">
        <v>3536</v>
      </c>
      <c r="V4125" s="167" t="s">
        <v>8367</v>
      </c>
      <c r="W4125" s="167" t="s">
        <v>6923</v>
      </c>
      <c r="X4125" s="170" t="s">
        <v>159</v>
      </c>
      <c r="Y4125" s="171" t="s">
        <v>454</v>
      </c>
      <c r="Z4125" s="167" t="s">
        <v>1384</v>
      </c>
      <c r="AA4125" s="176">
        <v>30000</v>
      </c>
      <c r="AB4125" s="167" t="s">
        <v>11254</v>
      </c>
      <c r="AC4125" s="176">
        <v>30000</v>
      </c>
      <c r="AD4125" s="167" t="s">
        <v>11254</v>
      </c>
      <c r="AE4125" s="176">
        <v>9</v>
      </c>
    </row>
    <row r="4126" spans="1:31">
      <c r="A4126" s="178">
        <v>108336419550</v>
      </c>
      <c r="B4126" s="166">
        <v>46185</v>
      </c>
      <c r="C4126" s="167" t="s">
        <v>3524</v>
      </c>
      <c r="D4126" s="167" t="s">
        <v>3525</v>
      </c>
      <c r="E4126" s="167" t="s">
        <v>3526</v>
      </c>
      <c r="F4126" s="167" t="s">
        <v>3501</v>
      </c>
      <c r="G4126" s="167" t="s">
        <v>3502</v>
      </c>
      <c r="H4126" s="168">
        <v>46188</v>
      </c>
      <c r="I4126" s="167"/>
      <c r="J4126" s="169">
        <v>26122</v>
      </c>
      <c r="K4126" s="167" t="s">
        <v>55</v>
      </c>
      <c r="L4126" s="169">
        <v>19</v>
      </c>
      <c r="M4126" s="167" t="s">
        <v>3513</v>
      </c>
      <c r="N4126" s="169">
        <v>42.7</v>
      </c>
      <c r="O4126" s="167" t="s">
        <v>3505</v>
      </c>
      <c r="P4126" s="167"/>
      <c r="Q4126" s="167" t="s">
        <v>3527</v>
      </c>
      <c r="R4126" s="167" t="s">
        <v>3528</v>
      </c>
      <c r="S4126" s="169">
        <v>22</v>
      </c>
      <c r="T4126" s="167" t="s">
        <v>3535</v>
      </c>
      <c r="U4126" s="169" t="s">
        <v>3536</v>
      </c>
      <c r="V4126" s="167" t="s">
        <v>8367</v>
      </c>
      <c r="W4126" s="167" t="s">
        <v>6923</v>
      </c>
      <c r="X4126" s="170" t="s">
        <v>159</v>
      </c>
      <c r="Y4126" s="171" t="s">
        <v>454</v>
      </c>
      <c r="Z4126" s="167" t="s">
        <v>1384</v>
      </c>
      <c r="AA4126" s="176">
        <v>30000</v>
      </c>
      <c r="AB4126" s="167" t="s">
        <v>11254</v>
      </c>
      <c r="AC4126" s="176">
        <v>30000</v>
      </c>
      <c r="AD4126" s="167" t="s">
        <v>11254</v>
      </c>
      <c r="AE4126" s="176">
        <v>9</v>
      </c>
    </row>
    <row r="4127" spans="1:31">
      <c r="A4127" s="178">
        <v>108336419550</v>
      </c>
      <c r="B4127" s="166">
        <v>46185</v>
      </c>
      <c r="C4127" s="167" t="s">
        <v>3524</v>
      </c>
      <c r="D4127" s="167" t="s">
        <v>3525</v>
      </c>
      <c r="E4127" s="167" t="s">
        <v>3526</v>
      </c>
      <c r="F4127" s="167" t="s">
        <v>3501</v>
      </c>
      <c r="G4127" s="167" t="s">
        <v>3502</v>
      </c>
      <c r="H4127" s="168">
        <v>46188</v>
      </c>
      <c r="I4127" s="167"/>
      <c r="J4127" s="169">
        <v>26122</v>
      </c>
      <c r="K4127" s="167" t="s">
        <v>55</v>
      </c>
      <c r="L4127" s="169">
        <v>19</v>
      </c>
      <c r="M4127" s="167" t="s">
        <v>3513</v>
      </c>
      <c r="N4127" s="169">
        <v>42.7</v>
      </c>
      <c r="O4127" s="167" t="s">
        <v>3505</v>
      </c>
      <c r="P4127" s="167"/>
      <c r="Q4127" s="167" t="s">
        <v>3527</v>
      </c>
      <c r="R4127" s="167" t="s">
        <v>3528</v>
      </c>
      <c r="S4127" s="169">
        <v>21</v>
      </c>
      <c r="T4127" s="167" t="s">
        <v>3535</v>
      </c>
      <c r="U4127" s="169" t="s">
        <v>3536</v>
      </c>
      <c r="V4127" s="167" t="s">
        <v>8042</v>
      </c>
      <c r="W4127" s="167" t="s">
        <v>6870</v>
      </c>
      <c r="X4127" s="170" t="s">
        <v>159</v>
      </c>
      <c r="Y4127" s="171" t="s">
        <v>454</v>
      </c>
      <c r="Z4127" s="167" t="s">
        <v>1384</v>
      </c>
      <c r="AA4127" s="176">
        <v>50000</v>
      </c>
      <c r="AB4127" s="167" t="s">
        <v>11254</v>
      </c>
      <c r="AC4127" s="176">
        <v>50000</v>
      </c>
      <c r="AD4127" s="167" t="s">
        <v>11254</v>
      </c>
      <c r="AE4127" s="176">
        <v>14</v>
      </c>
    </row>
    <row r="4128" spans="1:31">
      <c r="A4128" s="178">
        <v>108336419550</v>
      </c>
      <c r="B4128" s="166">
        <v>46185</v>
      </c>
      <c r="C4128" s="167" t="s">
        <v>3524</v>
      </c>
      <c r="D4128" s="167" t="s">
        <v>3525</v>
      </c>
      <c r="E4128" s="167" t="s">
        <v>3526</v>
      </c>
      <c r="F4128" s="167" t="s">
        <v>3501</v>
      </c>
      <c r="G4128" s="167" t="s">
        <v>3502</v>
      </c>
      <c r="H4128" s="168">
        <v>46188</v>
      </c>
      <c r="I4128" s="167"/>
      <c r="J4128" s="169">
        <v>26122</v>
      </c>
      <c r="K4128" s="167" t="s">
        <v>55</v>
      </c>
      <c r="L4128" s="169">
        <v>19</v>
      </c>
      <c r="M4128" s="167" t="s">
        <v>3513</v>
      </c>
      <c r="N4128" s="169">
        <v>42.7</v>
      </c>
      <c r="O4128" s="167" t="s">
        <v>3505</v>
      </c>
      <c r="P4128" s="167"/>
      <c r="Q4128" s="167" t="s">
        <v>3527</v>
      </c>
      <c r="R4128" s="167" t="s">
        <v>3528</v>
      </c>
      <c r="S4128" s="169">
        <v>20</v>
      </c>
      <c r="T4128" s="167" t="s">
        <v>3535</v>
      </c>
      <c r="U4128" s="169" t="s">
        <v>3536</v>
      </c>
      <c r="V4128" s="167" t="s">
        <v>8042</v>
      </c>
      <c r="W4128" s="167" t="s">
        <v>6870</v>
      </c>
      <c r="X4128" s="170" t="s">
        <v>159</v>
      </c>
      <c r="Y4128" s="171" t="s">
        <v>454</v>
      </c>
      <c r="Z4128" s="167" t="s">
        <v>1384</v>
      </c>
      <c r="AA4128" s="176">
        <v>50000</v>
      </c>
      <c r="AB4128" s="167" t="s">
        <v>11254</v>
      </c>
      <c r="AC4128" s="176">
        <v>50000</v>
      </c>
      <c r="AD4128" s="167" t="s">
        <v>11254</v>
      </c>
      <c r="AE4128" s="176">
        <v>14</v>
      </c>
    </row>
    <row r="4129" spans="1:31">
      <c r="A4129" s="178">
        <v>108336419550</v>
      </c>
      <c r="B4129" s="166">
        <v>46185</v>
      </c>
      <c r="C4129" s="167" t="s">
        <v>3524</v>
      </c>
      <c r="D4129" s="167" t="s">
        <v>3525</v>
      </c>
      <c r="E4129" s="167" t="s">
        <v>3526</v>
      </c>
      <c r="F4129" s="167" t="s">
        <v>3501</v>
      </c>
      <c r="G4129" s="167" t="s">
        <v>3502</v>
      </c>
      <c r="H4129" s="168">
        <v>46188</v>
      </c>
      <c r="I4129" s="167"/>
      <c r="J4129" s="169">
        <v>26122</v>
      </c>
      <c r="K4129" s="167" t="s">
        <v>55</v>
      </c>
      <c r="L4129" s="169">
        <v>19</v>
      </c>
      <c r="M4129" s="167" t="s">
        <v>3513</v>
      </c>
      <c r="N4129" s="169">
        <v>42.7</v>
      </c>
      <c r="O4129" s="167" t="s">
        <v>3505</v>
      </c>
      <c r="P4129" s="167"/>
      <c r="Q4129" s="167" t="s">
        <v>3527</v>
      </c>
      <c r="R4129" s="167" t="s">
        <v>3528</v>
      </c>
      <c r="S4129" s="169">
        <v>19</v>
      </c>
      <c r="T4129" s="167" t="s">
        <v>3535</v>
      </c>
      <c r="U4129" s="169" t="s">
        <v>3536</v>
      </c>
      <c r="V4129" s="167" t="s">
        <v>8042</v>
      </c>
      <c r="W4129" s="167" t="s">
        <v>6870</v>
      </c>
      <c r="X4129" s="170" t="s">
        <v>159</v>
      </c>
      <c r="Y4129" s="171" t="s">
        <v>454</v>
      </c>
      <c r="Z4129" s="167" t="s">
        <v>1384</v>
      </c>
      <c r="AA4129" s="176">
        <v>60000</v>
      </c>
      <c r="AB4129" s="167" t="s">
        <v>11254</v>
      </c>
      <c r="AC4129" s="176">
        <v>60000</v>
      </c>
      <c r="AD4129" s="167" t="s">
        <v>11254</v>
      </c>
      <c r="AE4129" s="176">
        <v>16.8</v>
      </c>
    </row>
    <row r="4130" spans="1:31">
      <c r="A4130" s="178">
        <v>108336419550</v>
      </c>
      <c r="B4130" s="166">
        <v>46185</v>
      </c>
      <c r="C4130" s="167" t="s">
        <v>3524</v>
      </c>
      <c r="D4130" s="167" t="s">
        <v>3525</v>
      </c>
      <c r="E4130" s="167" t="s">
        <v>3526</v>
      </c>
      <c r="F4130" s="167" t="s">
        <v>3501</v>
      </c>
      <c r="G4130" s="167" t="s">
        <v>3502</v>
      </c>
      <c r="H4130" s="168">
        <v>46188</v>
      </c>
      <c r="I4130" s="167"/>
      <c r="J4130" s="169">
        <v>26122</v>
      </c>
      <c r="K4130" s="167" t="s">
        <v>55</v>
      </c>
      <c r="L4130" s="169">
        <v>19</v>
      </c>
      <c r="M4130" s="167" t="s">
        <v>3513</v>
      </c>
      <c r="N4130" s="169">
        <v>42.7</v>
      </c>
      <c r="O4130" s="167" t="s">
        <v>3505</v>
      </c>
      <c r="P4130" s="167"/>
      <c r="Q4130" s="167" t="s">
        <v>3527</v>
      </c>
      <c r="R4130" s="167" t="s">
        <v>3528</v>
      </c>
      <c r="S4130" s="169">
        <v>18</v>
      </c>
      <c r="T4130" s="167" t="s">
        <v>3560</v>
      </c>
      <c r="U4130" s="169" t="s">
        <v>3561</v>
      </c>
      <c r="V4130" s="167" t="s">
        <v>8024</v>
      </c>
      <c r="W4130" s="167" t="s">
        <v>4527</v>
      </c>
      <c r="X4130" s="170" t="s">
        <v>157</v>
      </c>
      <c r="Y4130" s="171" t="s">
        <v>454</v>
      </c>
      <c r="Z4130" s="167" t="s">
        <v>1384</v>
      </c>
      <c r="AA4130" s="176">
        <v>10000</v>
      </c>
      <c r="AB4130" s="167" t="s">
        <v>11254</v>
      </c>
      <c r="AC4130" s="176">
        <v>10000</v>
      </c>
      <c r="AD4130" s="167" t="s">
        <v>11254</v>
      </c>
      <c r="AE4130" s="176">
        <v>4</v>
      </c>
    </row>
    <row r="4131" spans="1:31">
      <c r="A4131" s="178">
        <v>108336419550</v>
      </c>
      <c r="B4131" s="166">
        <v>46185</v>
      </c>
      <c r="C4131" s="167" t="s">
        <v>3524</v>
      </c>
      <c r="D4131" s="167" t="s">
        <v>3525</v>
      </c>
      <c r="E4131" s="167" t="s">
        <v>3526</v>
      </c>
      <c r="F4131" s="167" t="s">
        <v>3501</v>
      </c>
      <c r="G4131" s="167" t="s">
        <v>3502</v>
      </c>
      <c r="H4131" s="168">
        <v>46188</v>
      </c>
      <c r="I4131" s="167"/>
      <c r="J4131" s="169">
        <v>26122</v>
      </c>
      <c r="K4131" s="167" t="s">
        <v>55</v>
      </c>
      <c r="L4131" s="169">
        <v>19</v>
      </c>
      <c r="M4131" s="167" t="s">
        <v>3513</v>
      </c>
      <c r="N4131" s="169">
        <v>42.7</v>
      </c>
      <c r="O4131" s="167" t="s">
        <v>3505</v>
      </c>
      <c r="P4131" s="167"/>
      <c r="Q4131" s="167" t="s">
        <v>3527</v>
      </c>
      <c r="R4131" s="167" t="s">
        <v>3528</v>
      </c>
      <c r="S4131" s="169">
        <v>17</v>
      </c>
      <c r="T4131" s="167" t="s">
        <v>3560</v>
      </c>
      <c r="U4131" s="169" t="s">
        <v>3561</v>
      </c>
      <c r="V4131" s="167" t="s">
        <v>8025</v>
      </c>
      <c r="W4131" s="167" t="s">
        <v>4024</v>
      </c>
      <c r="X4131" s="170" t="s">
        <v>157</v>
      </c>
      <c r="Y4131" s="171" t="s">
        <v>454</v>
      </c>
      <c r="Z4131" s="167" t="s">
        <v>1384</v>
      </c>
      <c r="AA4131" s="176">
        <v>30000</v>
      </c>
      <c r="AB4131" s="167" t="s">
        <v>11254</v>
      </c>
      <c r="AC4131" s="176">
        <v>30000</v>
      </c>
      <c r="AD4131" s="167" t="s">
        <v>11254</v>
      </c>
      <c r="AE4131" s="176">
        <v>10.8</v>
      </c>
    </row>
    <row r="4132" spans="1:31">
      <c r="A4132" s="178">
        <v>108336419550</v>
      </c>
      <c r="B4132" s="166">
        <v>46185</v>
      </c>
      <c r="C4132" s="167" t="s">
        <v>3524</v>
      </c>
      <c r="D4132" s="167" t="s">
        <v>3525</v>
      </c>
      <c r="E4132" s="167" t="s">
        <v>3526</v>
      </c>
      <c r="F4132" s="167" t="s">
        <v>3501</v>
      </c>
      <c r="G4132" s="167" t="s">
        <v>3502</v>
      </c>
      <c r="H4132" s="168">
        <v>46188</v>
      </c>
      <c r="I4132" s="167"/>
      <c r="J4132" s="169">
        <v>26122</v>
      </c>
      <c r="K4132" s="167" t="s">
        <v>55</v>
      </c>
      <c r="L4132" s="169">
        <v>19</v>
      </c>
      <c r="M4132" s="167" t="s">
        <v>3513</v>
      </c>
      <c r="N4132" s="169">
        <v>42.7</v>
      </c>
      <c r="O4132" s="167" t="s">
        <v>3505</v>
      </c>
      <c r="P4132" s="167"/>
      <c r="Q4132" s="167" t="s">
        <v>3527</v>
      </c>
      <c r="R4132" s="167" t="s">
        <v>3528</v>
      </c>
      <c r="S4132" s="169">
        <v>16</v>
      </c>
      <c r="T4132" s="167" t="s">
        <v>3560</v>
      </c>
      <c r="U4132" s="169" t="s">
        <v>3561</v>
      </c>
      <c r="V4132" s="167" t="s">
        <v>8368</v>
      </c>
      <c r="W4132" s="167" t="s">
        <v>4026</v>
      </c>
      <c r="X4132" s="170" t="s">
        <v>157</v>
      </c>
      <c r="Y4132" s="171" t="s">
        <v>454</v>
      </c>
      <c r="Z4132" s="167" t="s">
        <v>1384</v>
      </c>
      <c r="AA4132" s="176">
        <v>15000</v>
      </c>
      <c r="AB4132" s="167" t="s">
        <v>11254</v>
      </c>
      <c r="AC4132" s="176">
        <v>15000</v>
      </c>
      <c r="AD4132" s="167" t="s">
        <v>11254</v>
      </c>
      <c r="AE4132" s="176">
        <v>8.25</v>
      </c>
    </row>
    <row r="4133" spans="1:31">
      <c r="A4133" s="178">
        <v>108336419550</v>
      </c>
      <c r="B4133" s="166">
        <v>46185</v>
      </c>
      <c r="C4133" s="167" t="s">
        <v>3524</v>
      </c>
      <c r="D4133" s="167" t="s">
        <v>3525</v>
      </c>
      <c r="E4133" s="167" t="s">
        <v>3526</v>
      </c>
      <c r="F4133" s="167" t="s">
        <v>3501</v>
      </c>
      <c r="G4133" s="167" t="s">
        <v>3502</v>
      </c>
      <c r="H4133" s="168">
        <v>46188</v>
      </c>
      <c r="I4133" s="167"/>
      <c r="J4133" s="169">
        <v>26122</v>
      </c>
      <c r="K4133" s="167" t="s">
        <v>55</v>
      </c>
      <c r="L4133" s="169">
        <v>19</v>
      </c>
      <c r="M4133" s="167" t="s">
        <v>3513</v>
      </c>
      <c r="N4133" s="169">
        <v>42.7</v>
      </c>
      <c r="O4133" s="167" t="s">
        <v>3505</v>
      </c>
      <c r="P4133" s="167"/>
      <c r="Q4133" s="167" t="s">
        <v>3527</v>
      </c>
      <c r="R4133" s="167" t="s">
        <v>3528</v>
      </c>
      <c r="S4133" s="169">
        <v>15</v>
      </c>
      <c r="T4133" s="167" t="s">
        <v>3535</v>
      </c>
      <c r="U4133" s="169" t="s">
        <v>3536</v>
      </c>
      <c r="V4133" s="167" t="s">
        <v>8039</v>
      </c>
      <c r="W4133" s="167" t="s">
        <v>8040</v>
      </c>
      <c r="X4133" s="170" t="s">
        <v>157</v>
      </c>
      <c r="Y4133" s="171" t="s">
        <v>454</v>
      </c>
      <c r="Z4133" s="167" t="s">
        <v>1384</v>
      </c>
      <c r="AA4133" s="176">
        <v>10000</v>
      </c>
      <c r="AB4133" s="167" t="s">
        <v>11254</v>
      </c>
      <c r="AC4133" s="176">
        <v>10000</v>
      </c>
      <c r="AD4133" s="167" t="s">
        <v>11254</v>
      </c>
      <c r="AE4133" s="176">
        <v>3</v>
      </c>
    </row>
    <row r="4134" spans="1:31">
      <c r="A4134" s="178">
        <v>108336419550</v>
      </c>
      <c r="B4134" s="166">
        <v>46185</v>
      </c>
      <c r="C4134" s="167" t="s">
        <v>3524</v>
      </c>
      <c r="D4134" s="167" t="s">
        <v>3525</v>
      </c>
      <c r="E4134" s="167" t="s">
        <v>3526</v>
      </c>
      <c r="F4134" s="167" t="s">
        <v>3501</v>
      </c>
      <c r="G4134" s="167" t="s">
        <v>3502</v>
      </c>
      <c r="H4134" s="168">
        <v>46188</v>
      </c>
      <c r="I4134" s="167"/>
      <c r="J4134" s="169">
        <v>26122</v>
      </c>
      <c r="K4134" s="167" t="s">
        <v>55</v>
      </c>
      <c r="L4134" s="169">
        <v>19</v>
      </c>
      <c r="M4134" s="167" t="s">
        <v>3513</v>
      </c>
      <c r="N4134" s="169">
        <v>42.7</v>
      </c>
      <c r="O4134" s="167" t="s">
        <v>3505</v>
      </c>
      <c r="P4134" s="167"/>
      <c r="Q4134" s="167" t="s">
        <v>3527</v>
      </c>
      <c r="R4134" s="167" t="s">
        <v>3528</v>
      </c>
      <c r="S4134" s="169">
        <v>14</v>
      </c>
      <c r="T4134" s="167" t="s">
        <v>3535</v>
      </c>
      <c r="U4134" s="169" t="s">
        <v>3536</v>
      </c>
      <c r="V4134" s="167" t="s">
        <v>8039</v>
      </c>
      <c r="W4134" s="167" t="s">
        <v>8040</v>
      </c>
      <c r="X4134" s="170" t="s">
        <v>157</v>
      </c>
      <c r="Y4134" s="171" t="s">
        <v>454</v>
      </c>
      <c r="Z4134" s="167" t="s">
        <v>1384</v>
      </c>
      <c r="AA4134" s="176">
        <v>10000</v>
      </c>
      <c r="AB4134" s="167" t="s">
        <v>11254</v>
      </c>
      <c r="AC4134" s="176">
        <v>10000</v>
      </c>
      <c r="AD4134" s="167" t="s">
        <v>11254</v>
      </c>
      <c r="AE4134" s="176">
        <v>3</v>
      </c>
    </row>
    <row r="4135" spans="1:31">
      <c r="A4135" s="178">
        <v>108336419550</v>
      </c>
      <c r="B4135" s="166">
        <v>46185</v>
      </c>
      <c r="C4135" s="167" t="s">
        <v>3524</v>
      </c>
      <c r="D4135" s="167" t="s">
        <v>3525</v>
      </c>
      <c r="E4135" s="167" t="s">
        <v>3526</v>
      </c>
      <c r="F4135" s="167" t="s">
        <v>3501</v>
      </c>
      <c r="G4135" s="167" t="s">
        <v>3502</v>
      </c>
      <c r="H4135" s="168">
        <v>46188</v>
      </c>
      <c r="I4135" s="167"/>
      <c r="J4135" s="169">
        <v>26122</v>
      </c>
      <c r="K4135" s="167" t="s">
        <v>55</v>
      </c>
      <c r="L4135" s="169">
        <v>19</v>
      </c>
      <c r="M4135" s="167" t="s">
        <v>3513</v>
      </c>
      <c r="N4135" s="169">
        <v>42.7</v>
      </c>
      <c r="O4135" s="167" t="s">
        <v>3505</v>
      </c>
      <c r="P4135" s="167"/>
      <c r="Q4135" s="167" t="s">
        <v>3527</v>
      </c>
      <c r="R4135" s="167" t="s">
        <v>3528</v>
      </c>
      <c r="S4135" s="169">
        <v>13</v>
      </c>
      <c r="T4135" s="167" t="s">
        <v>3535</v>
      </c>
      <c r="U4135" s="169" t="s">
        <v>3536</v>
      </c>
      <c r="V4135" s="167" t="s">
        <v>8039</v>
      </c>
      <c r="W4135" s="167" t="s">
        <v>8040</v>
      </c>
      <c r="X4135" s="170" t="s">
        <v>157</v>
      </c>
      <c r="Y4135" s="171" t="s">
        <v>454</v>
      </c>
      <c r="Z4135" s="167" t="s">
        <v>1384</v>
      </c>
      <c r="AA4135" s="176">
        <v>10000</v>
      </c>
      <c r="AB4135" s="167" t="s">
        <v>11254</v>
      </c>
      <c r="AC4135" s="176">
        <v>10000</v>
      </c>
      <c r="AD4135" s="167" t="s">
        <v>11254</v>
      </c>
      <c r="AE4135" s="176">
        <v>3</v>
      </c>
    </row>
    <row r="4136" spans="1:31">
      <c r="A4136" s="178">
        <v>108336419550</v>
      </c>
      <c r="B4136" s="166">
        <v>46185</v>
      </c>
      <c r="C4136" s="167" t="s">
        <v>3524</v>
      </c>
      <c r="D4136" s="167" t="s">
        <v>3525</v>
      </c>
      <c r="E4136" s="167" t="s">
        <v>3526</v>
      </c>
      <c r="F4136" s="167" t="s">
        <v>3501</v>
      </c>
      <c r="G4136" s="167" t="s">
        <v>3502</v>
      </c>
      <c r="H4136" s="168">
        <v>46188</v>
      </c>
      <c r="I4136" s="167"/>
      <c r="J4136" s="169">
        <v>26122</v>
      </c>
      <c r="K4136" s="167" t="s">
        <v>55</v>
      </c>
      <c r="L4136" s="169">
        <v>19</v>
      </c>
      <c r="M4136" s="167" t="s">
        <v>3513</v>
      </c>
      <c r="N4136" s="169">
        <v>42.7</v>
      </c>
      <c r="O4136" s="167" t="s">
        <v>3505</v>
      </c>
      <c r="P4136" s="167"/>
      <c r="Q4136" s="167" t="s">
        <v>3527</v>
      </c>
      <c r="R4136" s="167" t="s">
        <v>3528</v>
      </c>
      <c r="S4136" s="169">
        <v>12</v>
      </c>
      <c r="T4136" s="167" t="s">
        <v>3535</v>
      </c>
      <c r="U4136" s="169" t="s">
        <v>3536</v>
      </c>
      <c r="V4136" s="167" t="s">
        <v>8047</v>
      </c>
      <c r="W4136" s="167" t="s">
        <v>7163</v>
      </c>
      <c r="X4136" s="170" t="s">
        <v>157</v>
      </c>
      <c r="Y4136" s="171" t="s">
        <v>454</v>
      </c>
      <c r="Z4136" s="167" t="s">
        <v>1384</v>
      </c>
      <c r="AA4136" s="176">
        <v>15000</v>
      </c>
      <c r="AB4136" s="167" t="s">
        <v>11254</v>
      </c>
      <c r="AC4136" s="176">
        <v>15000</v>
      </c>
      <c r="AD4136" s="167" t="s">
        <v>11254</v>
      </c>
      <c r="AE4136" s="176">
        <v>127.5</v>
      </c>
    </row>
    <row r="4137" spans="1:31">
      <c r="A4137" s="178">
        <v>108336419550</v>
      </c>
      <c r="B4137" s="166">
        <v>46185</v>
      </c>
      <c r="C4137" s="167" t="s">
        <v>3524</v>
      </c>
      <c r="D4137" s="167" t="s">
        <v>3525</v>
      </c>
      <c r="E4137" s="167" t="s">
        <v>3526</v>
      </c>
      <c r="F4137" s="167" t="s">
        <v>3501</v>
      </c>
      <c r="G4137" s="167" t="s">
        <v>3502</v>
      </c>
      <c r="H4137" s="168">
        <v>46188</v>
      </c>
      <c r="I4137" s="167"/>
      <c r="J4137" s="169">
        <v>26122</v>
      </c>
      <c r="K4137" s="167" t="s">
        <v>55</v>
      </c>
      <c r="L4137" s="169">
        <v>19</v>
      </c>
      <c r="M4137" s="167" t="s">
        <v>3513</v>
      </c>
      <c r="N4137" s="169">
        <v>42.7</v>
      </c>
      <c r="O4137" s="167" t="s">
        <v>3505</v>
      </c>
      <c r="P4137" s="167"/>
      <c r="Q4137" s="167" t="s">
        <v>3527</v>
      </c>
      <c r="R4137" s="167" t="s">
        <v>3528</v>
      </c>
      <c r="S4137" s="169">
        <v>11</v>
      </c>
      <c r="T4137" s="167" t="s">
        <v>3535</v>
      </c>
      <c r="U4137" s="169" t="s">
        <v>3536</v>
      </c>
      <c r="V4137" s="167" t="s">
        <v>8361</v>
      </c>
      <c r="W4137" s="167" t="s">
        <v>3738</v>
      </c>
      <c r="X4137" s="170" t="s">
        <v>157</v>
      </c>
      <c r="Y4137" s="171" t="s">
        <v>454</v>
      </c>
      <c r="Z4137" s="167" t="s">
        <v>1384</v>
      </c>
      <c r="AA4137" s="176">
        <v>10000</v>
      </c>
      <c r="AB4137" s="167" t="s">
        <v>11254</v>
      </c>
      <c r="AC4137" s="176">
        <v>10000</v>
      </c>
      <c r="AD4137" s="167" t="s">
        <v>11254</v>
      </c>
      <c r="AE4137" s="176">
        <v>70</v>
      </c>
    </row>
    <row r="4138" spans="1:31">
      <c r="A4138" s="178">
        <v>108336419550</v>
      </c>
      <c r="B4138" s="166">
        <v>46185</v>
      </c>
      <c r="C4138" s="167" t="s">
        <v>3524</v>
      </c>
      <c r="D4138" s="167" t="s">
        <v>3525</v>
      </c>
      <c r="E4138" s="167" t="s">
        <v>3526</v>
      </c>
      <c r="F4138" s="167" t="s">
        <v>3501</v>
      </c>
      <c r="G4138" s="167" t="s">
        <v>3502</v>
      </c>
      <c r="H4138" s="168">
        <v>46188</v>
      </c>
      <c r="I4138" s="167"/>
      <c r="J4138" s="169">
        <v>26122</v>
      </c>
      <c r="K4138" s="167" t="s">
        <v>55</v>
      </c>
      <c r="L4138" s="169">
        <v>19</v>
      </c>
      <c r="M4138" s="167" t="s">
        <v>3513</v>
      </c>
      <c r="N4138" s="169">
        <v>42.7</v>
      </c>
      <c r="O4138" s="167" t="s">
        <v>3505</v>
      </c>
      <c r="P4138" s="167"/>
      <c r="Q4138" s="167" t="s">
        <v>3527</v>
      </c>
      <c r="R4138" s="167" t="s">
        <v>3528</v>
      </c>
      <c r="S4138" s="169">
        <v>10</v>
      </c>
      <c r="T4138" s="167" t="s">
        <v>3535</v>
      </c>
      <c r="U4138" s="169" t="s">
        <v>3536</v>
      </c>
      <c r="V4138" s="167" t="s">
        <v>8369</v>
      </c>
      <c r="W4138" s="167" t="s">
        <v>4562</v>
      </c>
      <c r="X4138" s="170" t="s">
        <v>157</v>
      </c>
      <c r="Y4138" s="171" t="s">
        <v>454</v>
      </c>
      <c r="Z4138" s="167" t="s">
        <v>1384</v>
      </c>
      <c r="AA4138" s="176">
        <v>12000</v>
      </c>
      <c r="AB4138" s="167" t="s">
        <v>11254</v>
      </c>
      <c r="AC4138" s="176">
        <v>12000</v>
      </c>
      <c r="AD4138" s="167" t="s">
        <v>11254</v>
      </c>
      <c r="AE4138" s="176">
        <v>354</v>
      </c>
    </row>
    <row r="4139" spans="1:31">
      <c r="A4139" s="178">
        <v>108336419550</v>
      </c>
      <c r="B4139" s="166">
        <v>46185</v>
      </c>
      <c r="C4139" s="167" t="s">
        <v>3524</v>
      </c>
      <c r="D4139" s="167" t="s">
        <v>3525</v>
      </c>
      <c r="E4139" s="167" t="s">
        <v>3526</v>
      </c>
      <c r="F4139" s="167" t="s">
        <v>3501</v>
      </c>
      <c r="G4139" s="167" t="s">
        <v>3502</v>
      </c>
      <c r="H4139" s="168">
        <v>46188</v>
      </c>
      <c r="I4139" s="167"/>
      <c r="J4139" s="169">
        <v>26122</v>
      </c>
      <c r="K4139" s="167" t="s">
        <v>55</v>
      </c>
      <c r="L4139" s="169">
        <v>19</v>
      </c>
      <c r="M4139" s="167" t="s">
        <v>3513</v>
      </c>
      <c r="N4139" s="169">
        <v>42.7</v>
      </c>
      <c r="O4139" s="167" t="s">
        <v>3505</v>
      </c>
      <c r="P4139" s="167"/>
      <c r="Q4139" s="167" t="s">
        <v>3527</v>
      </c>
      <c r="R4139" s="167" t="s">
        <v>3528</v>
      </c>
      <c r="S4139" s="169">
        <v>9</v>
      </c>
      <c r="T4139" s="167" t="s">
        <v>3535</v>
      </c>
      <c r="U4139" s="169" t="s">
        <v>3536</v>
      </c>
      <c r="V4139" s="167" t="s">
        <v>8370</v>
      </c>
      <c r="W4139" s="167" t="s">
        <v>6868</v>
      </c>
      <c r="X4139" s="170" t="s">
        <v>157</v>
      </c>
      <c r="Y4139" s="171" t="s">
        <v>454</v>
      </c>
      <c r="Z4139" s="167" t="s">
        <v>1384</v>
      </c>
      <c r="AA4139" s="176">
        <v>12000</v>
      </c>
      <c r="AB4139" s="167" t="s">
        <v>11254</v>
      </c>
      <c r="AC4139" s="176">
        <v>12000</v>
      </c>
      <c r="AD4139" s="167" t="s">
        <v>11254</v>
      </c>
      <c r="AE4139" s="176">
        <v>600</v>
      </c>
    </row>
    <row r="4140" spans="1:31">
      <c r="A4140" s="178">
        <v>108336419550</v>
      </c>
      <c r="B4140" s="166">
        <v>46185</v>
      </c>
      <c r="C4140" s="167" t="s">
        <v>3524</v>
      </c>
      <c r="D4140" s="167" t="s">
        <v>3525</v>
      </c>
      <c r="E4140" s="167" t="s">
        <v>3526</v>
      </c>
      <c r="F4140" s="167" t="s">
        <v>3501</v>
      </c>
      <c r="G4140" s="167" t="s">
        <v>3502</v>
      </c>
      <c r="H4140" s="168">
        <v>46188</v>
      </c>
      <c r="I4140" s="167"/>
      <c r="J4140" s="169">
        <v>26122</v>
      </c>
      <c r="K4140" s="167" t="s">
        <v>55</v>
      </c>
      <c r="L4140" s="169">
        <v>19</v>
      </c>
      <c r="M4140" s="167" t="s">
        <v>3513</v>
      </c>
      <c r="N4140" s="169">
        <v>42.7</v>
      </c>
      <c r="O4140" s="167" t="s">
        <v>3505</v>
      </c>
      <c r="P4140" s="167"/>
      <c r="Q4140" s="167" t="s">
        <v>3527</v>
      </c>
      <c r="R4140" s="167" t="s">
        <v>3528</v>
      </c>
      <c r="S4140" s="169">
        <v>8</v>
      </c>
      <c r="T4140" s="167" t="s">
        <v>3560</v>
      </c>
      <c r="U4140" s="169" t="s">
        <v>3561</v>
      </c>
      <c r="V4140" s="167" t="s">
        <v>8371</v>
      </c>
      <c r="W4140" s="167" t="s">
        <v>3752</v>
      </c>
      <c r="X4140" s="170" t="s">
        <v>157</v>
      </c>
      <c r="Y4140" s="171" t="s">
        <v>454</v>
      </c>
      <c r="Z4140" s="167" t="s">
        <v>1384</v>
      </c>
      <c r="AA4140" s="176">
        <v>75000</v>
      </c>
      <c r="AB4140" s="167" t="s">
        <v>11254</v>
      </c>
      <c r="AC4140" s="176">
        <v>75000</v>
      </c>
      <c r="AD4140" s="167" t="s">
        <v>11254</v>
      </c>
      <c r="AE4140" s="176">
        <v>26.25</v>
      </c>
    </row>
    <row r="4141" spans="1:31">
      <c r="A4141" s="178">
        <v>108336419550</v>
      </c>
      <c r="B4141" s="166">
        <v>46185</v>
      </c>
      <c r="C4141" s="167" t="s">
        <v>3524</v>
      </c>
      <c r="D4141" s="167" t="s">
        <v>3525</v>
      </c>
      <c r="E4141" s="167" t="s">
        <v>3526</v>
      </c>
      <c r="F4141" s="167" t="s">
        <v>3501</v>
      </c>
      <c r="G4141" s="167" t="s">
        <v>3502</v>
      </c>
      <c r="H4141" s="168">
        <v>46188</v>
      </c>
      <c r="I4141" s="167"/>
      <c r="J4141" s="169">
        <v>26122</v>
      </c>
      <c r="K4141" s="167" t="s">
        <v>55</v>
      </c>
      <c r="L4141" s="169">
        <v>19</v>
      </c>
      <c r="M4141" s="167" t="s">
        <v>3513</v>
      </c>
      <c r="N4141" s="169">
        <v>42.7</v>
      </c>
      <c r="O4141" s="167" t="s">
        <v>3505</v>
      </c>
      <c r="P4141" s="167"/>
      <c r="Q4141" s="167" t="s">
        <v>3527</v>
      </c>
      <c r="R4141" s="167" t="s">
        <v>3528</v>
      </c>
      <c r="S4141" s="169">
        <v>7</v>
      </c>
      <c r="T4141" s="167" t="s">
        <v>3560</v>
      </c>
      <c r="U4141" s="169" t="s">
        <v>3561</v>
      </c>
      <c r="V4141" s="167" t="s">
        <v>8372</v>
      </c>
      <c r="W4141" s="167" t="s">
        <v>4537</v>
      </c>
      <c r="X4141" s="170" t="s">
        <v>157</v>
      </c>
      <c r="Y4141" s="171" t="s">
        <v>454</v>
      </c>
      <c r="Z4141" s="167" t="s">
        <v>1384</v>
      </c>
      <c r="AA4141" s="176">
        <v>90000</v>
      </c>
      <c r="AB4141" s="167" t="s">
        <v>11254</v>
      </c>
      <c r="AC4141" s="176">
        <v>90000</v>
      </c>
      <c r="AD4141" s="167" t="s">
        <v>11254</v>
      </c>
      <c r="AE4141" s="176">
        <v>37.799999999999997</v>
      </c>
    </row>
    <row r="4142" spans="1:31">
      <c r="A4142" s="178">
        <v>108336419550</v>
      </c>
      <c r="B4142" s="166">
        <v>46185</v>
      </c>
      <c r="C4142" s="167" t="s">
        <v>3524</v>
      </c>
      <c r="D4142" s="167" t="s">
        <v>3525</v>
      </c>
      <c r="E4142" s="167" t="s">
        <v>3526</v>
      </c>
      <c r="F4142" s="167" t="s">
        <v>3501</v>
      </c>
      <c r="G4142" s="167" t="s">
        <v>3502</v>
      </c>
      <c r="H4142" s="168">
        <v>46188</v>
      </c>
      <c r="I4142" s="167"/>
      <c r="J4142" s="169">
        <v>26122</v>
      </c>
      <c r="K4142" s="167" t="s">
        <v>55</v>
      </c>
      <c r="L4142" s="169">
        <v>19</v>
      </c>
      <c r="M4142" s="167" t="s">
        <v>3513</v>
      </c>
      <c r="N4142" s="169">
        <v>42.7</v>
      </c>
      <c r="O4142" s="167" t="s">
        <v>3505</v>
      </c>
      <c r="P4142" s="167"/>
      <c r="Q4142" s="167" t="s">
        <v>3527</v>
      </c>
      <c r="R4142" s="167" t="s">
        <v>3528</v>
      </c>
      <c r="S4142" s="169">
        <v>6</v>
      </c>
      <c r="T4142" s="167" t="s">
        <v>3535</v>
      </c>
      <c r="U4142" s="169" t="s">
        <v>3536</v>
      </c>
      <c r="V4142" s="167" t="s">
        <v>8373</v>
      </c>
      <c r="W4142" s="167" t="s">
        <v>4543</v>
      </c>
      <c r="X4142" s="170" t="s">
        <v>157</v>
      </c>
      <c r="Y4142" s="171" t="s">
        <v>454</v>
      </c>
      <c r="Z4142" s="167" t="s">
        <v>1384</v>
      </c>
      <c r="AA4142" s="176">
        <v>30000</v>
      </c>
      <c r="AB4142" s="167" t="s">
        <v>11254</v>
      </c>
      <c r="AC4142" s="176">
        <v>30000</v>
      </c>
      <c r="AD4142" s="167" t="s">
        <v>11254</v>
      </c>
      <c r="AE4142" s="176">
        <v>8.4</v>
      </c>
    </row>
    <row r="4143" spans="1:31">
      <c r="A4143" s="178">
        <v>108336419550</v>
      </c>
      <c r="B4143" s="166">
        <v>46185</v>
      </c>
      <c r="C4143" s="167" t="s">
        <v>3524</v>
      </c>
      <c r="D4143" s="167" t="s">
        <v>3525</v>
      </c>
      <c r="E4143" s="167" t="s">
        <v>3526</v>
      </c>
      <c r="F4143" s="167" t="s">
        <v>3501</v>
      </c>
      <c r="G4143" s="167" t="s">
        <v>3502</v>
      </c>
      <c r="H4143" s="168">
        <v>46188</v>
      </c>
      <c r="I4143" s="167"/>
      <c r="J4143" s="169">
        <v>26122</v>
      </c>
      <c r="K4143" s="167" t="s">
        <v>55</v>
      </c>
      <c r="L4143" s="169">
        <v>19</v>
      </c>
      <c r="M4143" s="167" t="s">
        <v>3513</v>
      </c>
      <c r="N4143" s="169">
        <v>42.7</v>
      </c>
      <c r="O4143" s="167" t="s">
        <v>3505</v>
      </c>
      <c r="P4143" s="167"/>
      <c r="Q4143" s="167" t="s">
        <v>3527</v>
      </c>
      <c r="R4143" s="167" t="s">
        <v>3528</v>
      </c>
      <c r="S4143" s="169">
        <v>5</v>
      </c>
      <c r="T4143" s="167" t="s">
        <v>3535</v>
      </c>
      <c r="U4143" s="169" t="s">
        <v>3536</v>
      </c>
      <c r="V4143" s="167" t="s">
        <v>8374</v>
      </c>
      <c r="W4143" s="167" t="s">
        <v>3740</v>
      </c>
      <c r="X4143" s="170" t="s">
        <v>157</v>
      </c>
      <c r="Y4143" s="171" t="s">
        <v>454</v>
      </c>
      <c r="Z4143" s="167" t="s">
        <v>1384</v>
      </c>
      <c r="AA4143" s="176">
        <v>15000</v>
      </c>
      <c r="AB4143" s="167" t="s">
        <v>11254</v>
      </c>
      <c r="AC4143" s="176">
        <v>15000</v>
      </c>
      <c r="AD4143" s="167" t="s">
        <v>11254</v>
      </c>
      <c r="AE4143" s="176">
        <v>67.95</v>
      </c>
    </row>
    <row r="4144" spans="1:31">
      <c r="A4144" s="178">
        <v>108336419550</v>
      </c>
      <c r="B4144" s="166">
        <v>46185</v>
      </c>
      <c r="C4144" s="167" t="s">
        <v>3524</v>
      </c>
      <c r="D4144" s="167" t="s">
        <v>3525</v>
      </c>
      <c r="E4144" s="167" t="s">
        <v>3526</v>
      </c>
      <c r="F4144" s="167" t="s">
        <v>3501</v>
      </c>
      <c r="G4144" s="167" t="s">
        <v>3502</v>
      </c>
      <c r="H4144" s="168">
        <v>46188</v>
      </c>
      <c r="I4144" s="167"/>
      <c r="J4144" s="169">
        <v>26122</v>
      </c>
      <c r="K4144" s="167" t="s">
        <v>55</v>
      </c>
      <c r="L4144" s="169">
        <v>19</v>
      </c>
      <c r="M4144" s="167" t="s">
        <v>3513</v>
      </c>
      <c r="N4144" s="169">
        <v>42.7</v>
      </c>
      <c r="O4144" s="167" t="s">
        <v>3505</v>
      </c>
      <c r="P4144" s="167"/>
      <c r="Q4144" s="167" t="s">
        <v>3527</v>
      </c>
      <c r="R4144" s="167" t="s">
        <v>3528</v>
      </c>
      <c r="S4144" s="169">
        <v>4</v>
      </c>
      <c r="T4144" s="167" t="s">
        <v>3535</v>
      </c>
      <c r="U4144" s="169" t="s">
        <v>3536</v>
      </c>
      <c r="V4144" s="167" t="s">
        <v>8375</v>
      </c>
      <c r="W4144" s="167" t="s">
        <v>5542</v>
      </c>
      <c r="X4144" s="170" t="s">
        <v>157</v>
      </c>
      <c r="Y4144" s="171" t="s">
        <v>454</v>
      </c>
      <c r="Z4144" s="167" t="s">
        <v>1384</v>
      </c>
      <c r="AA4144" s="176">
        <v>52000</v>
      </c>
      <c r="AB4144" s="167" t="s">
        <v>11254</v>
      </c>
      <c r="AC4144" s="176">
        <v>52000</v>
      </c>
      <c r="AD4144" s="167" t="s">
        <v>11254</v>
      </c>
      <c r="AE4144" s="176">
        <v>1326</v>
      </c>
    </row>
    <row r="4145" spans="1:31">
      <c r="A4145" s="178">
        <v>108336419550</v>
      </c>
      <c r="B4145" s="166">
        <v>46185</v>
      </c>
      <c r="C4145" s="167" t="s">
        <v>3524</v>
      </c>
      <c r="D4145" s="167" t="s">
        <v>3525</v>
      </c>
      <c r="E4145" s="167" t="s">
        <v>3526</v>
      </c>
      <c r="F4145" s="167" t="s">
        <v>3501</v>
      </c>
      <c r="G4145" s="167" t="s">
        <v>3502</v>
      </c>
      <c r="H4145" s="168">
        <v>46188</v>
      </c>
      <c r="I4145" s="167"/>
      <c r="J4145" s="169">
        <v>26122</v>
      </c>
      <c r="K4145" s="167" t="s">
        <v>55</v>
      </c>
      <c r="L4145" s="169">
        <v>19</v>
      </c>
      <c r="M4145" s="167" t="s">
        <v>3513</v>
      </c>
      <c r="N4145" s="169">
        <v>42.7</v>
      </c>
      <c r="O4145" s="167" t="s">
        <v>3505</v>
      </c>
      <c r="P4145" s="167"/>
      <c r="Q4145" s="167" t="s">
        <v>3527</v>
      </c>
      <c r="R4145" s="167" t="s">
        <v>3528</v>
      </c>
      <c r="S4145" s="169">
        <v>3</v>
      </c>
      <c r="T4145" s="167" t="s">
        <v>3535</v>
      </c>
      <c r="U4145" s="169" t="s">
        <v>3536</v>
      </c>
      <c r="V4145" s="167" t="s">
        <v>8375</v>
      </c>
      <c r="W4145" s="167" t="s">
        <v>5542</v>
      </c>
      <c r="X4145" s="170" t="s">
        <v>157</v>
      </c>
      <c r="Y4145" s="171" t="s">
        <v>454</v>
      </c>
      <c r="Z4145" s="167" t="s">
        <v>1384</v>
      </c>
      <c r="AA4145" s="176">
        <v>96000</v>
      </c>
      <c r="AB4145" s="167" t="s">
        <v>11254</v>
      </c>
      <c r="AC4145" s="176">
        <v>96000</v>
      </c>
      <c r="AD4145" s="167" t="s">
        <v>11254</v>
      </c>
      <c r="AE4145" s="176">
        <v>2448</v>
      </c>
    </row>
    <row r="4146" spans="1:31">
      <c r="A4146" s="178">
        <v>108336419550</v>
      </c>
      <c r="B4146" s="166">
        <v>46185</v>
      </c>
      <c r="C4146" s="167" t="s">
        <v>3524</v>
      </c>
      <c r="D4146" s="167" t="s">
        <v>3525</v>
      </c>
      <c r="E4146" s="167" t="s">
        <v>3526</v>
      </c>
      <c r="F4146" s="167" t="s">
        <v>3501</v>
      </c>
      <c r="G4146" s="167" t="s">
        <v>3502</v>
      </c>
      <c r="H4146" s="168">
        <v>46188</v>
      </c>
      <c r="I4146" s="167"/>
      <c r="J4146" s="169">
        <v>26122</v>
      </c>
      <c r="K4146" s="167" t="s">
        <v>55</v>
      </c>
      <c r="L4146" s="169">
        <v>19</v>
      </c>
      <c r="M4146" s="167" t="s">
        <v>3513</v>
      </c>
      <c r="N4146" s="169">
        <v>42.7</v>
      </c>
      <c r="O4146" s="167" t="s">
        <v>3505</v>
      </c>
      <c r="P4146" s="167"/>
      <c r="Q4146" s="167" t="s">
        <v>3527</v>
      </c>
      <c r="R4146" s="167" t="s">
        <v>3528</v>
      </c>
      <c r="S4146" s="169">
        <v>2</v>
      </c>
      <c r="T4146" s="167" t="s">
        <v>3560</v>
      </c>
      <c r="U4146" s="169" t="s">
        <v>3561</v>
      </c>
      <c r="V4146" s="167" t="s">
        <v>8078</v>
      </c>
      <c r="W4146" s="167" t="s">
        <v>6945</v>
      </c>
      <c r="X4146" s="170" t="s">
        <v>159</v>
      </c>
      <c r="Y4146" s="171" t="s">
        <v>454</v>
      </c>
      <c r="Z4146" s="167" t="s">
        <v>1384</v>
      </c>
      <c r="AA4146" s="176">
        <v>225000</v>
      </c>
      <c r="AB4146" s="167" t="s">
        <v>11254</v>
      </c>
      <c r="AC4146" s="176">
        <v>225000</v>
      </c>
      <c r="AD4146" s="167" t="s">
        <v>11254</v>
      </c>
      <c r="AE4146" s="176">
        <v>225</v>
      </c>
    </row>
    <row r="4147" spans="1:31">
      <c r="A4147" s="178">
        <v>108336419550</v>
      </c>
      <c r="B4147" s="166">
        <v>46185</v>
      </c>
      <c r="C4147" s="167" t="s">
        <v>3524</v>
      </c>
      <c r="D4147" s="167" t="s">
        <v>3525</v>
      </c>
      <c r="E4147" s="167" t="s">
        <v>3526</v>
      </c>
      <c r="F4147" s="167" t="s">
        <v>3501</v>
      </c>
      <c r="G4147" s="167" t="s">
        <v>3502</v>
      </c>
      <c r="H4147" s="168">
        <v>46188</v>
      </c>
      <c r="I4147" s="167"/>
      <c r="J4147" s="169">
        <v>26122</v>
      </c>
      <c r="K4147" s="167" t="s">
        <v>55</v>
      </c>
      <c r="L4147" s="169">
        <v>19</v>
      </c>
      <c r="M4147" s="167" t="s">
        <v>3513</v>
      </c>
      <c r="N4147" s="169">
        <v>42.7</v>
      </c>
      <c r="O4147" s="167" t="s">
        <v>3505</v>
      </c>
      <c r="P4147" s="167"/>
      <c r="Q4147" s="167" t="s">
        <v>3527</v>
      </c>
      <c r="R4147" s="167" t="s">
        <v>3528</v>
      </c>
      <c r="S4147" s="169">
        <v>1</v>
      </c>
      <c r="T4147" s="167" t="s">
        <v>3535</v>
      </c>
      <c r="U4147" s="169" t="s">
        <v>3536</v>
      </c>
      <c r="V4147" s="167" t="s">
        <v>8376</v>
      </c>
      <c r="W4147" s="167" t="s">
        <v>8377</v>
      </c>
      <c r="X4147" s="170" t="s">
        <v>159</v>
      </c>
      <c r="Y4147" s="171" t="s">
        <v>454</v>
      </c>
      <c r="Z4147" s="167" t="s">
        <v>1384</v>
      </c>
      <c r="AA4147" s="176">
        <v>10000</v>
      </c>
      <c r="AB4147" s="167" t="s">
        <v>11254</v>
      </c>
      <c r="AC4147" s="176">
        <v>10000</v>
      </c>
      <c r="AD4147" s="167" t="s">
        <v>11254</v>
      </c>
      <c r="AE4147" s="176">
        <v>3</v>
      </c>
    </row>
    <row r="4148" spans="1:31">
      <c r="A4148" s="178">
        <v>108336448730</v>
      </c>
      <c r="B4148" s="166">
        <v>46185</v>
      </c>
      <c r="C4148" s="167" t="s">
        <v>3524</v>
      </c>
      <c r="D4148" s="167" t="s">
        <v>3525</v>
      </c>
      <c r="E4148" s="167" t="s">
        <v>3526</v>
      </c>
      <c r="F4148" s="167" t="s">
        <v>3501</v>
      </c>
      <c r="G4148" s="167" t="s">
        <v>3502</v>
      </c>
      <c r="H4148" s="168">
        <v>46188</v>
      </c>
      <c r="I4148" s="167"/>
      <c r="J4148" s="169">
        <v>26122</v>
      </c>
      <c r="K4148" s="167" t="s">
        <v>55</v>
      </c>
      <c r="L4148" s="169">
        <v>1</v>
      </c>
      <c r="M4148" s="167" t="s">
        <v>3513</v>
      </c>
      <c r="N4148" s="169">
        <v>3.4</v>
      </c>
      <c r="O4148" s="167" t="s">
        <v>3505</v>
      </c>
      <c r="P4148" s="167"/>
      <c r="Q4148" s="167" t="s">
        <v>3514</v>
      </c>
      <c r="R4148" s="167" t="s">
        <v>3528</v>
      </c>
      <c r="S4148" s="169">
        <v>7</v>
      </c>
      <c r="T4148" s="167" t="s">
        <v>3529</v>
      </c>
      <c r="U4148" s="169" t="s">
        <v>3530</v>
      </c>
      <c r="V4148" s="167" t="s">
        <v>8378</v>
      </c>
      <c r="W4148" s="167" t="s">
        <v>8379</v>
      </c>
      <c r="X4148" s="170" t="s">
        <v>157</v>
      </c>
      <c r="Y4148" s="171" t="s">
        <v>3330</v>
      </c>
      <c r="Z4148" s="167" t="s">
        <v>1387</v>
      </c>
      <c r="AA4148" s="176">
        <v>6</v>
      </c>
      <c r="AB4148" s="167" t="s">
        <v>11254</v>
      </c>
      <c r="AC4148" s="176">
        <v>6</v>
      </c>
      <c r="AD4148" s="167" t="s">
        <v>11254</v>
      </c>
      <c r="AE4148" s="176">
        <v>6</v>
      </c>
    </row>
    <row r="4149" spans="1:31">
      <c r="A4149" s="178">
        <v>108336448730</v>
      </c>
      <c r="B4149" s="166">
        <v>46185</v>
      </c>
      <c r="C4149" s="167" t="s">
        <v>3524</v>
      </c>
      <c r="D4149" s="167" t="s">
        <v>3525</v>
      </c>
      <c r="E4149" s="167" t="s">
        <v>3526</v>
      </c>
      <c r="F4149" s="167" t="s">
        <v>3501</v>
      </c>
      <c r="G4149" s="167" t="s">
        <v>3502</v>
      </c>
      <c r="H4149" s="168">
        <v>46188</v>
      </c>
      <c r="I4149" s="167"/>
      <c r="J4149" s="169">
        <v>26122</v>
      </c>
      <c r="K4149" s="167" t="s">
        <v>55</v>
      </c>
      <c r="L4149" s="169">
        <v>1</v>
      </c>
      <c r="M4149" s="167" t="s">
        <v>3513</v>
      </c>
      <c r="N4149" s="169">
        <v>3.4</v>
      </c>
      <c r="O4149" s="167" t="s">
        <v>3505</v>
      </c>
      <c r="P4149" s="167"/>
      <c r="Q4149" s="167" t="s">
        <v>3514</v>
      </c>
      <c r="R4149" s="167" t="s">
        <v>3528</v>
      </c>
      <c r="S4149" s="169">
        <v>6</v>
      </c>
      <c r="T4149" s="167" t="s">
        <v>3529</v>
      </c>
      <c r="U4149" s="169" t="s">
        <v>3530</v>
      </c>
      <c r="V4149" s="167" t="s">
        <v>8378</v>
      </c>
      <c r="W4149" s="167" t="s">
        <v>8379</v>
      </c>
      <c r="X4149" s="170" t="s">
        <v>157</v>
      </c>
      <c r="Y4149" s="171" t="s">
        <v>3330</v>
      </c>
      <c r="Z4149" s="167" t="s">
        <v>1387</v>
      </c>
      <c r="AA4149" s="176">
        <v>5</v>
      </c>
      <c r="AB4149" s="167" t="s">
        <v>11254</v>
      </c>
      <c r="AC4149" s="176">
        <v>5</v>
      </c>
      <c r="AD4149" s="167" t="s">
        <v>11254</v>
      </c>
      <c r="AE4149" s="176">
        <v>4.79</v>
      </c>
    </row>
    <row r="4150" spans="1:31">
      <c r="A4150" s="178">
        <v>108336448730</v>
      </c>
      <c r="B4150" s="166">
        <v>46185</v>
      </c>
      <c r="C4150" s="167" t="s">
        <v>3524</v>
      </c>
      <c r="D4150" s="167" t="s">
        <v>3525</v>
      </c>
      <c r="E4150" s="167" t="s">
        <v>3526</v>
      </c>
      <c r="F4150" s="167" t="s">
        <v>3501</v>
      </c>
      <c r="G4150" s="167" t="s">
        <v>3502</v>
      </c>
      <c r="H4150" s="168">
        <v>46188</v>
      </c>
      <c r="I4150" s="167"/>
      <c r="J4150" s="169">
        <v>26122</v>
      </c>
      <c r="K4150" s="167" t="s">
        <v>55</v>
      </c>
      <c r="L4150" s="169">
        <v>1</v>
      </c>
      <c r="M4150" s="167" t="s">
        <v>3513</v>
      </c>
      <c r="N4150" s="169">
        <v>3.4</v>
      </c>
      <c r="O4150" s="167" t="s">
        <v>3505</v>
      </c>
      <c r="P4150" s="167"/>
      <c r="Q4150" s="167" t="s">
        <v>3514</v>
      </c>
      <c r="R4150" s="167" t="s">
        <v>3528</v>
      </c>
      <c r="S4150" s="169">
        <v>5</v>
      </c>
      <c r="T4150" s="167" t="s">
        <v>3560</v>
      </c>
      <c r="U4150" s="169" t="s">
        <v>3561</v>
      </c>
      <c r="V4150" s="167" t="s">
        <v>8380</v>
      </c>
      <c r="W4150" s="167" t="s">
        <v>8381</v>
      </c>
      <c r="X4150" s="170" t="s">
        <v>157</v>
      </c>
      <c r="Y4150" s="171" t="s">
        <v>3330</v>
      </c>
      <c r="Z4150" s="167" t="s">
        <v>1387</v>
      </c>
      <c r="AA4150" s="176">
        <v>20</v>
      </c>
      <c r="AB4150" s="167" t="s">
        <v>11254</v>
      </c>
      <c r="AC4150" s="176">
        <v>20</v>
      </c>
      <c r="AD4150" s="167" t="s">
        <v>11254</v>
      </c>
      <c r="AE4150" s="176">
        <v>2</v>
      </c>
    </row>
    <row r="4151" spans="1:31">
      <c r="A4151" s="178">
        <v>108336448730</v>
      </c>
      <c r="B4151" s="166">
        <v>46185</v>
      </c>
      <c r="C4151" s="167" t="s">
        <v>3524</v>
      </c>
      <c r="D4151" s="167" t="s">
        <v>3525</v>
      </c>
      <c r="E4151" s="167" t="s">
        <v>3526</v>
      </c>
      <c r="F4151" s="167" t="s">
        <v>3501</v>
      </c>
      <c r="G4151" s="167" t="s">
        <v>3502</v>
      </c>
      <c r="H4151" s="168">
        <v>46188</v>
      </c>
      <c r="I4151" s="167"/>
      <c r="J4151" s="169">
        <v>26122</v>
      </c>
      <c r="K4151" s="167" t="s">
        <v>55</v>
      </c>
      <c r="L4151" s="169">
        <v>1</v>
      </c>
      <c r="M4151" s="167" t="s">
        <v>3513</v>
      </c>
      <c r="N4151" s="169">
        <v>3.4</v>
      </c>
      <c r="O4151" s="167" t="s">
        <v>3505</v>
      </c>
      <c r="P4151" s="167"/>
      <c r="Q4151" s="167" t="s">
        <v>3514</v>
      </c>
      <c r="R4151" s="167" t="s">
        <v>3528</v>
      </c>
      <c r="S4151" s="169">
        <v>4</v>
      </c>
      <c r="T4151" s="167" t="s">
        <v>4402</v>
      </c>
      <c r="U4151" s="169" t="s">
        <v>4403</v>
      </c>
      <c r="V4151" s="167" t="s">
        <v>8382</v>
      </c>
      <c r="W4151" s="167" t="s">
        <v>8383</v>
      </c>
      <c r="X4151" s="170" t="s">
        <v>157</v>
      </c>
      <c r="Y4151" s="171" t="s">
        <v>3330</v>
      </c>
      <c r="Z4151" s="167" t="s">
        <v>1387</v>
      </c>
      <c r="AA4151" s="176">
        <v>190</v>
      </c>
      <c r="AB4151" s="167" t="s">
        <v>11254</v>
      </c>
      <c r="AC4151" s="176">
        <v>0.08</v>
      </c>
      <c r="AD4151" s="167" t="s">
        <v>11256</v>
      </c>
      <c r="AE4151" s="176">
        <v>18</v>
      </c>
    </row>
    <row r="4152" spans="1:31">
      <c r="A4152" s="178">
        <v>108336448730</v>
      </c>
      <c r="B4152" s="166">
        <v>46185</v>
      </c>
      <c r="C4152" s="167" t="s">
        <v>3524</v>
      </c>
      <c r="D4152" s="167" t="s">
        <v>3525</v>
      </c>
      <c r="E4152" s="167" t="s">
        <v>3526</v>
      </c>
      <c r="F4152" s="167" t="s">
        <v>3501</v>
      </c>
      <c r="G4152" s="167" t="s">
        <v>3502</v>
      </c>
      <c r="H4152" s="168">
        <v>46188</v>
      </c>
      <c r="I4152" s="167"/>
      <c r="J4152" s="169">
        <v>26122</v>
      </c>
      <c r="K4152" s="167" t="s">
        <v>55</v>
      </c>
      <c r="L4152" s="169">
        <v>1</v>
      </c>
      <c r="M4152" s="167" t="s">
        <v>3513</v>
      </c>
      <c r="N4152" s="169">
        <v>3.4</v>
      </c>
      <c r="O4152" s="167" t="s">
        <v>3505</v>
      </c>
      <c r="P4152" s="167"/>
      <c r="Q4152" s="167" t="s">
        <v>3514</v>
      </c>
      <c r="R4152" s="167" t="s">
        <v>3528</v>
      </c>
      <c r="S4152" s="169">
        <v>3</v>
      </c>
      <c r="T4152" s="167" t="s">
        <v>3540</v>
      </c>
      <c r="U4152" s="169" t="s">
        <v>3541</v>
      </c>
      <c r="V4152" s="167" t="s">
        <v>8384</v>
      </c>
      <c r="W4152" s="167" t="s">
        <v>8385</v>
      </c>
      <c r="X4152" s="170" t="s">
        <v>157</v>
      </c>
      <c r="Y4152" s="171" t="s">
        <v>3330</v>
      </c>
      <c r="Z4152" s="167" t="s">
        <v>1387</v>
      </c>
      <c r="AA4152" s="176">
        <v>20</v>
      </c>
      <c r="AB4152" s="167" t="s">
        <v>11254</v>
      </c>
      <c r="AC4152" s="176">
        <v>20</v>
      </c>
      <c r="AD4152" s="167" t="s">
        <v>11254</v>
      </c>
      <c r="AE4152" s="176">
        <v>20</v>
      </c>
    </row>
    <row r="4153" spans="1:31">
      <c r="A4153" s="178">
        <v>108336448730</v>
      </c>
      <c r="B4153" s="166">
        <v>46185</v>
      </c>
      <c r="C4153" s="167" t="s">
        <v>3524</v>
      </c>
      <c r="D4153" s="167" t="s">
        <v>3525</v>
      </c>
      <c r="E4153" s="167" t="s">
        <v>3526</v>
      </c>
      <c r="F4153" s="167" t="s">
        <v>3501</v>
      </c>
      <c r="G4153" s="167" t="s">
        <v>3502</v>
      </c>
      <c r="H4153" s="168">
        <v>46188</v>
      </c>
      <c r="I4153" s="167"/>
      <c r="J4153" s="169">
        <v>26122</v>
      </c>
      <c r="K4153" s="167" t="s">
        <v>55</v>
      </c>
      <c r="L4153" s="169">
        <v>1</v>
      </c>
      <c r="M4153" s="167" t="s">
        <v>3513</v>
      </c>
      <c r="N4153" s="169">
        <v>3.4</v>
      </c>
      <c r="O4153" s="167" t="s">
        <v>3505</v>
      </c>
      <c r="P4153" s="167"/>
      <c r="Q4153" s="167" t="s">
        <v>3514</v>
      </c>
      <c r="R4153" s="167" t="s">
        <v>3528</v>
      </c>
      <c r="S4153" s="169">
        <v>2</v>
      </c>
      <c r="T4153" s="167" t="s">
        <v>3560</v>
      </c>
      <c r="U4153" s="169" t="s">
        <v>3561</v>
      </c>
      <c r="V4153" s="167" t="s">
        <v>8386</v>
      </c>
      <c r="W4153" s="167" t="s">
        <v>8387</v>
      </c>
      <c r="X4153" s="170" t="s">
        <v>157</v>
      </c>
      <c r="Y4153" s="171" t="s">
        <v>3330</v>
      </c>
      <c r="Z4153" s="167" t="s">
        <v>1387</v>
      </c>
      <c r="AA4153" s="176">
        <v>8</v>
      </c>
      <c r="AB4153" s="167" t="s">
        <v>11254</v>
      </c>
      <c r="AC4153" s="176">
        <v>8</v>
      </c>
      <c r="AD4153" s="167" t="s">
        <v>11254</v>
      </c>
      <c r="AE4153" s="176">
        <v>8</v>
      </c>
    </row>
    <row r="4154" spans="1:31">
      <c r="A4154" s="178">
        <v>108336448730</v>
      </c>
      <c r="B4154" s="166">
        <v>46185</v>
      </c>
      <c r="C4154" s="167" t="s">
        <v>3524</v>
      </c>
      <c r="D4154" s="167" t="s">
        <v>3525</v>
      </c>
      <c r="E4154" s="167" t="s">
        <v>3526</v>
      </c>
      <c r="F4154" s="167" t="s">
        <v>3501</v>
      </c>
      <c r="G4154" s="167" t="s">
        <v>3502</v>
      </c>
      <c r="H4154" s="168">
        <v>46188</v>
      </c>
      <c r="I4154" s="167"/>
      <c r="J4154" s="169">
        <v>26122</v>
      </c>
      <c r="K4154" s="167" t="s">
        <v>55</v>
      </c>
      <c r="L4154" s="169">
        <v>1</v>
      </c>
      <c r="M4154" s="167" t="s">
        <v>3513</v>
      </c>
      <c r="N4154" s="169">
        <v>3.4</v>
      </c>
      <c r="O4154" s="167" t="s">
        <v>3505</v>
      </c>
      <c r="P4154" s="167"/>
      <c r="Q4154" s="167" t="s">
        <v>3514</v>
      </c>
      <c r="R4154" s="167" t="s">
        <v>3528</v>
      </c>
      <c r="S4154" s="169">
        <v>1</v>
      </c>
      <c r="T4154" s="167" t="s">
        <v>3560</v>
      </c>
      <c r="U4154" s="169" t="s">
        <v>3561</v>
      </c>
      <c r="V4154" s="167" t="s">
        <v>8386</v>
      </c>
      <c r="W4154" s="167" t="s">
        <v>8387</v>
      </c>
      <c r="X4154" s="170" t="s">
        <v>157</v>
      </c>
      <c r="Y4154" s="171" t="s">
        <v>3330</v>
      </c>
      <c r="Z4154" s="167" t="s">
        <v>1387</v>
      </c>
      <c r="AA4154" s="176">
        <v>20</v>
      </c>
      <c r="AB4154" s="167" t="s">
        <v>11254</v>
      </c>
      <c r="AC4154" s="176">
        <v>20</v>
      </c>
      <c r="AD4154" s="167" t="s">
        <v>11254</v>
      </c>
      <c r="AE4154" s="176">
        <v>20</v>
      </c>
    </row>
    <row r="4155" spans="1:31">
      <c r="A4155" s="178">
        <v>108336473340</v>
      </c>
      <c r="B4155" s="166">
        <v>46185</v>
      </c>
      <c r="C4155" s="167" t="s">
        <v>3524</v>
      </c>
      <c r="D4155" s="167" t="s">
        <v>3525</v>
      </c>
      <c r="E4155" s="167" t="s">
        <v>3526</v>
      </c>
      <c r="F4155" s="167" t="s">
        <v>3501</v>
      </c>
      <c r="G4155" s="167" t="s">
        <v>3502</v>
      </c>
      <c r="H4155" s="168">
        <v>46188</v>
      </c>
      <c r="I4155" s="167"/>
      <c r="J4155" s="169">
        <v>26122</v>
      </c>
      <c r="K4155" s="167" t="s">
        <v>55</v>
      </c>
      <c r="L4155" s="169">
        <v>19</v>
      </c>
      <c r="M4155" s="167" t="s">
        <v>3513</v>
      </c>
      <c r="N4155" s="169">
        <v>62</v>
      </c>
      <c r="O4155" s="167" t="s">
        <v>3505</v>
      </c>
      <c r="P4155" s="167"/>
      <c r="Q4155" s="167" t="s">
        <v>3527</v>
      </c>
      <c r="R4155" s="167" t="s">
        <v>3528</v>
      </c>
      <c r="S4155" s="169">
        <v>50</v>
      </c>
      <c r="T4155" s="167" t="s">
        <v>3535</v>
      </c>
      <c r="U4155" s="169" t="s">
        <v>3536</v>
      </c>
      <c r="V4155" s="167" t="s">
        <v>8373</v>
      </c>
      <c r="W4155" s="167" t="s">
        <v>4543</v>
      </c>
      <c r="X4155" s="170" t="s">
        <v>157</v>
      </c>
      <c r="Y4155" s="171" t="s">
        <v>436</v>
      </c>
      <c r="Z4155" s="167" t="s">
        <v>1390</v>
      </c>
      <c r="AA4155" s="176">
        <v>20000</v>
      </c>
      <c r="AB4155" s="167" t="s">
        <v>11254</v>
      </c>
      <c r="AC4155" s="176">
        <v>20000</v>
      </c>
      <c r="AD4155" s="167" t="s">
        <v>11254</v>
      </c>
      <c r="AE4155" s="176">
        <v>5.6</v>
      </c>
    </row>
    <row r="4156" spans="1:31">
      <c r="A4156" s="178">
        <v>108336473340</v>
      </c>
      <c r="B4156" s="166">
        <v>46185</v>
      </c>
      <c r="C4156" s="167" t="s">
        <v>3524</v>
      </c>
      <c r="D4156" s="167" t="s">
        <v>3525</v>
      </c>
      <c r="E4156" s="167" t="s">
        <v>3526</v>
      </c>
      <c r="F4156" s="167" t="s">
        <v>3501</v>
      </c>
      <c r="G4156" s="167" t="s">
        <v>3502</v>
      </c>
      <c r="H4156" s="168">
        <v>46188</v>
      </c>
      <c r="I4156" s="167"/>
      <c r="J4156" s="169">
        <v>26122</v>
      </c>
      <c r="K4156" s="167" t="s">
        <v>55</v>
      </c>
      <c r="L4156" s="169">
        <v>19</v>
      </c>
      <c r="M4156" s="167" t="s">
        <v>3513</v>
      </c>
      <c r="N4156" s="169">
        <v>62</v>
      </c>
      <c r="O4156" s="167" t="s">
        <v>3505</v>
      </c>
      <c r="P4156" s="167"/>
      <c r="Q4156" s="167" t="s">
        <v>3527</v>
      </c>
      <c r="R4156" s="167" t="s">
        <v>3528</v>
      </c>
      <c r="S4156" s="169">
        <v>49</v>
      </c>
      <c r="T4156" s="167" t="s">
        <v>3535</v>
      </c>
      <c r="U4156" s="169" t="s">
        <v>3536</v>
      </c>
      <c r="V4156" s="167" t="s">
        <v>8044</v>
      </c>
      <c r="W4156" s="167" t="s">
        <v>4022</v>
      </c>
      <c r="X4156" s="170" t="s">
        <v>157</v>
      </c>
      <c r="Y4156" s="171" t="s">
        <v>436</v>
      </c>
      <c r="Z4156" s="167" t="s">
        <v>1390</v>
      </c>
      <c r="AA4156" s="176">
        <v>10000</v>
      </c>
      <c r="AB4156" s="167" t="s">
        <v>11254</v>
      </c>
      <c r="AC4156" s="176">
        <v>10000</v>
      </c>
      <c r="AD4156" s="167" t="s">
        <v>11254</v>
      </c>
      <c r="AE4156" s="176">
        <v>3</v>
      </c>
    </row>
    <row r="4157" spans="1:31">
      <c r="A4157" s="178">
        <v>108336473340</v>
      </c>
      <c r="B4157" s="166">
        <v>46185</v>
      </c>
      <c r="C4157" s="167" t="s">
        <v>3524</v>
      </c>
      <c r="D4157" s="167" t="s">
        <v>3525</v>
      </c>
      <c r="E4157" s="167" t="s">
        <v>3526</v>
      </c>
      <c r="F4157" s="167" t="s">
        <v>3501</v>
      </c>
      <c r="G4157" s="167" t="s">
        <v>3502</v>
      </c>
      <c r="H4157" s="168">
        <v>46188</v>
      </c>
      <c r="I4157" s="167"/>
      <c r="J4157" s="169">
        <v>26122</v>
      </c>
      <c r="K4157" s="167" t="s">
        <v>55</v>
      </c>
      <c r="L4157" s="169">
        <v>19</v>
      </c>
      <c r="M4157" s="167" t="s">
        <v>3513</v>
      </c>
      <c r="N4157" s="169">
        <v>62</v>
      </c>
      <c r="O4157" s="167" t="s">
        <v>3505</v>
      </c>
      <c r="P4157" s="167"/>
      <c r="Q4157" s="167" t="s">
        <v>3527</v>
      </c>
      <c r="R4157" s="167" t="s">
        <v>3528</v>
      </c>
      <c r="S4157" s="169">
        <v>48</v>
      </c>
      <c r="T4157" s="167" t="s">
        <v>3535</v>
      </c>
      <c r="U4157" s="169" t="s">
        <v>3536</v>
      </c>
      <c r="V4157" s="167" t="s">
        <v>8369</v>
      </c>
      <c r="W4157" s="167" t="s">
        <v>4562</v>
      </c>
      <c r="X4157" s="170" t="s">
        <v>157</v>
      </c>
      <c r="Y4157" s="171" t="s">
        <v>436</v>
      </c>
      <c r="Z4157" s="167" t="s">
        <v>1390</v>
      </c>
      <c r="AA4157" s="176">
        <v>8000</v>
      </c>
      <c r="AB4157" s="167" t="s">
        <v>11254</v>
      </c>
      <c r="AC4157" s="176">
        <v>8000</v>
      </c>
      <c r="AD4157" s="167" t="s">
        <v>11254</v>
      </c>
      <c r="AE4157" s="176">
        <v>236</v>
      </c>
    </row>
    <row r="4158" spans="1:31">
      <c r="A4158" s="178">
        <v>108336473340</v>
      </c>
      <c r="B4158" s="166">
        <v>46185</v>
      </c>
      <c r="C4158" s="167" t="s">
        <v>3524</v>
      </c>
      <c r="D4158" s="167" t="s">
        <v>3525</v>
      </c>
      <c r="E4158" s="167" t="s">
        <v>3526</v>
      </c>
      <c r="F4158" s="167" t="s">
        <v>3501</v>
      </c>
      <c r="G4158" s="167" t="s">
        <v>3502</v>
      </c>
      <c r="H4158" s="168">
        <v>46188</v>
      </c>
      <c r="I4158" s="167"/>
      <c r="J4158" s="169">
        <v>26122</v>
      </c>
      <c r="K4158" s="167" t="s">
        <v>55</v>
      </c>
      <c r="L4158" s="169">
        <v>19</v>
      </c>
      <c r="M4158" s="167" t="s">
        <v>3513</v>
      </c>
      <c r="N4158" s="169">
        <v>62</v>
      </c>
      <c r="O4158" s="167" t="s">
        <v>3505</v>
      </c>
      <c r="P4158" s="167"/>
      <c r="Q4158" s="167" t="s">
        <v>3527</v>
      </c>
      <c r="R4158" s="167" t="s">
        <v>3528</v>
      </c>
      <c r="S4158" s="169">
        <v>47</v>
      </c>
      <c r="T4158" s="167" t="s">
        <v>3535</v>
      </c>
      <c r="U4158" s="169" t="s">
        <v>3536</v>
      </c>
      <c r="V4158" s="167" t="s">
        <v>8047</v>
      </c>
      <c r="W4158" s="167" t="s">
        <v>7163</v>
      </c>
      <c r="X4158" s="170" t="s">
        <v>157</v>
      </c>
      <c r="Y4158" s="171" t="s">
        <v>436</v>
      </c>
      <c r="Z4158" s="167" t="s">
        <v>1390</v>
      </c>
      <c r="AA4158" s="176">
        <v>10000</v>
      </c>
      <c r="AB4158" s="167" t="s">
        <v>11254</v>
      </c>
      <c r="AC4158" s="176">
        <v>10000</v>
      </c>
      <c r="AD4158" s="167" t="s">
        <v>11254</v>
      </c>
      <c r="AE4158" s="176">
        <v>85</v>
      </c>
    </row>
    <row r="4159" spans="1:31">
      <c r="A4159" s="178">
        <v>108336473340</v>
      </c>
      <c r="B4159" s="166">
        <v>46185</v>
      </c>
      <c r="C4159" s="167" t="s">
        <v>3524</v>
      </c>
      <c r="D4159" s="167" t="s">
        <v>3525</v>
      </c>
      <c r="E4159" s="167" t="s">
        <v>3526</v>
      </c>
      <c r="F4159" s="167" t="s">
        <v>3501</v>
      </c>
      <c r="G4159" s="167" t="s">
        <v>3502</v>
      </c>
      <c r="H4159" s="168">
        <v>46188</v>
      </c>
      <c r="I4159" s="167"/>
      <c r="J4159" s="169">
        <v>26122</v>
      </c>
      <c r="K4159" s="167" t="s">
        <v>55</v>
      </c>
      <c r="L4159" s="169">
        <v>19</v>
      </c>
      <c r="M4159" s="167" t="s">
        <v>3513</v>
      </c>
      <c r="N4159" s="169">
        <v>62</v>
      </c>
      <c r="O4159" s="167" t="s">
        <v>3505</v>
      </c>
      <c r="P4159" s="167"/>
      <c r="Q4159" s="167" t="s">
        <v>3527</v>
      </c>
      <c r="R4159" s="167" t="s">
        <v>3528</v>
      </c>
      <c r="S4159" s="169">
        <v>46</v>
      </c>
      <c r="T4159" s="167" t="s">
        <v>3535</v>
      </c>
      <c r="U4159" s="169" t="s">
        <v>3536</v>
      </c>
      <c r="V4159" s="167" t="s">
        <v>8047</v>
      </c>
      <c r="W4159" s="167" t="s">
        <v>7163</v>
      </c>
      <c r="X4159" s="170" t="s">
        <v>157</v>
      </c>
      <c r="Y4159" s="171" t="s">
        <v>436</v>
      </c>
      <c r="Z4159" s="167" t="s">
        <v>1390</v>
      </c>
      <c r="AA4159" s="176">
        <v>10000</v>
      </c>
      <c r="AB4159" s="167" t="s">
        <v>11254</v>
      </c>
      <c r="AC4159" s="176">
        <v>10000</v>
      </c>
      <c r="AD4159" s="167" t="s">
        <v>11254</v>
      </c>
      <c r="AE4159" s="176">
        <v>85</v>
      </c>
    </row>
    <row r="4160" spans="1:31">
      <c r="A4160" s="178">
        <v>108336473340</v>
      </c>
      <c r="B4160" s="166">
        <v>46185</v>
      </c>
      <c r="C4160" s="167" t="s">
        <v>3524</v>
      </c>
      <c r="D4160" s="167" t="s">
        <v>3525</v>
      </c>
      <c r="E4160" s="167" t="s">
        <v>3526</v>
      </c>
      <c r="F4160" s="167" t="s">
        <v>3501</v>
      </c>
      <c r="G4160" s="167" t="s">
        <v>3502</v>
      </c>
      <c r="H4160" s="168">
        <v>46188</v>
      </c>
      <c r="I4160" s="167"/>
      <c r="J4160" s="169">
        <v>26122</v>
      </c>
      <c r="K4160" s="167" t="s">
        <v>55</v>
      </c>
      <c r="L4160" s="169">
        <v>19</v>
      </c>
      <c r="M4160" s="167" t="s">
        <v>3513</v>
      </c>
      <c r="N4160" s="169">
        <v>62</v>
      </c>
      <c r="O4160" s="167" t="s">
        <v>3505</v>
      </c>
      <c r="P4160" s="167"/>
      <c r="Q4160" s="167" t="s">
        <v>3527</v>
      </c>
      <c r="R4160" s="167" t="s">
        <v>3528</v>
      </c>
      <c r="S4160" s="169">
        <v>45</v>
      </c>
      <c r="T4160" s="167" t="s">
        <v>3535</v>
      </c>
      <c r="U4160" s="169" t="s">
        <v>3536</v>
      </c>
      <c r="V4160" s="167" t="s">
        <v>8388</v>
      </c>
      <c r="W4160" s="167" t="s">
        <v>3734</v>
      </c>
      <c r="X4160" s="170" t="s">
        <v>157</v>
      </c>
      <c r="Y4160" s="171" t="s">
        <v>436</v>
      </c>
      <c r="Z4160" s="167" t="s">
        <v>1390</v>
      </c>
      <c r="AA4160" s="176">
        <v>10000</v>
      </c>
      <c r="AB4160" s="167" t="s">
        <v>11254</v>
      </c>
      <c r="AC4160" s="176">
        <v>10000</v>
      </c>
      <c r="AD4160" s="167" t="s">
        <v>11254</v>
      </c>
      <c r="AE4160" s="176">
        <v>70</v>
      </c>
    </row>
    <row r="4161" spans="1:31">
      <c r="A4161" s="178">
        <v>108336473340</v>
      </c>
      <c r="B4161" s="166">
        <v>46185</v>
      </c>
      <c r="C4161" s="167" t="s">
        <v>3524</v>
      </c>
      <c r="D4161" s="167" t="s">
        <v>3525</v>
      </c>
      <c r="E4161" s="167" t="s">
        <v>3526</v>
      </c>
      <c r="F4161" s="167" t="s">
        <v>3501</v>
      </c>
      <c r="G4161" s="167" t="s">
        <v>3502</v>
      </c>
      <c r="H4161" s="168">
        <v>46188</v>
      </c>
      <c r="I4161" s="167"/>
      <c r="J4161" s="169">
        <v>26122</v>
      </c>
      <c r="K4161" s="167" t="s">
        <v>55</v>
      </c>
      <c r="L4161" s="169">
        <v>19</v>
      </c>
      <c r="M4161" s="167" t="s">
        <v>3513</v>
      </c>
      <c r="N4161" s="169">
        <v>62</v>
      </c>
      <c r="O4161" s="167" t="s">
        <v>3505</v>
      </c>
      <c r="P4161" s="167"/>
      <c r="Q4161" s="167" t="s">
        <v>3527</v>
      </c>
      <c r="R4161" s="167" t="s">
        <v>3528</v>
      </c>
      <c r="S4161" s="169">
        <v>44</v>
      </c>
      <c r="T4161" s="167" t="s">
        <v>3535</v>
      </c>
      <c r="U4161" s="169" t="s">
        <v>3536</v>
      </c>
      <c r="V4161" s="167" t="s">
        <v>8361</v>
      </c>
      <c r="W4161" s="167" t="s">
        <v>3738</v>
      </c>
      <c r="X4161" s="170" t="s">
        <v>157</v>
      </c>
      <c r="Y4161" s="171" t="s">
        <v>436</v>
      </c>
      <c r="Z4161" s="167" t="s">
        <v>1390</v>
      </c>
      <c r="AA4161" s="176">
        <v>20000</v>
      </c>
      <c r="AB4161" s="167" t="s">
        <v>11254</v>
      </c>
      <c r="AC4161" s="176">
        <v>20000</v>
      </c>
      <c r="AD4161" s="167" t="s">
        <v>11254</v>
      </c>
      <c r="AE4161" s="176">
        <v>140</v>
      </c>
    </row>
    <row r="4162" spans="1:31">
      <c r="A4162" s="178">
        <v>108336473340</v>
      </c>
      <c r="B4162" s="166">
        <v>46185</v>
      </c>
      <c r="C4162" s="167" t="s">
        <v>3524</v>
      </c>
      <c r="D4162" s="167" t="s">
        <v>3525</v>
      </c>
      <c r="E4162" s="167" t="s">
        <v>3526</v>
      </c>
      <c r="F4162" s="167" t="s">
        <v>3501</v>
      </c>
      <c r="G4162" s="167" t="s">
        <v>3502</v>
      </c>
      <c r="H4162" s="168">
        <v>46188</v>
      </c>
      <c r="I4162" s="167"/>
      <c r="J4162" s="169">
        <v>26122</v>
      </c>
      <c r="K4162" s="167" t="s">
        <v>55</v>
      </c>
      <c r="L4162" s="169">
        <v>19</v>
      </c>
      <c r="M4162" s="167" t="s">
        <v>3513</v>
      </c>
      <c r="N4162" s="169">
        <v>62</v>
      </c>
      <c r="O4162" s="167" t="s">
        <v>3505</v>
      </c>
      <c r="P4162" s="167"/>
      <c r="Q4162" s="167" t="s">
        <v>3527</v>
      </c>
      <c r="R4162" s="167" t="s">
        <v>3528</v>
      </c>
      <c r="S4162" s="169">
        <v>43</v>
      </c>
      <c r="T4162" s="167" t="s">
        <v>3535</v>
      </c>
      <c r="U4162" s="169" t="s">
        <v>3536</v>
      </c>
      <c r="V4162" s="167" t="s">
        <v>8369</v>
      </c>
      <c r="W4162" s="167" t="s">
        <v>4562</v>
      </c>
      <c r="X4162" s="170" t="s">
        <v>157</v>
      </c>
      <c r="Y4162" s="171" t="s">
        <v>436</v>
      </c>
      <c r="Z4162" s="167" t="s">
        <v>1390</v>
      </c>
      <c r="AA4162" s="176">
        <v>8000</v>
      </c>
      <c r="AB4162" s="167" t="s">
        <v>11254</v>
      </c>
      <c r="AC4162" s="176">
        <v>8000</v>
      </c>
      <c r="AD4162" s="167" t="s">
        <v>11254</v>
      </c>
      <c r="AE4162" s="176">
        <v>236</v>
      </c>
    </row>
    <row r="4163" spans="1:31">
      <c r="A4163" s="178">
        <v>108336473340</v>
      </c>
      <c r="B4163" s="166">
        <v>46185</v>
      </c>
      <c r="C4163" s="167" t="s">
        <v>3524</v>
      </c>
      <c r="D4163" s="167" t="s">
        <v>3525</v>
      </c>
      <c r="E4163" s="167" t="s">
        <v>3526</v>
      </c>
      <c r="F4163" s="167" t="s">
        <v>3501</v>
      </c>
      <c r="G4163" s="167" t="s">
        <v>3502</v>
      </c>
      <c r="H4163" s="168">
        <v>46188</v>
      </c>
      <c r="I4163" s="167"/>
      <c r="J4163" s="169">
        <v>26122</v>
      </c>
      <c r="K4163" s="167" t="s">
        <v>55</v>
      </c>
      <c r="L4163" s="169">
        <v>19</v>
      </c>
      <c r="M4163" s="167" t="s">
        <v>3513</v>
      </c>
      <c r="N4163" s="169">
        <v>62</v>
      </c>
      <c r="O4163" s="167" t="s">
        <v>3505</v>
      </c>
      <c r="P4163" s="167"/>
      <c r="Q4163" s="167" t="s">
        <v>3527</v>
      </c>
      <c r="R4163" s="167" t="s">
        <v>3528</v>
      </c>
      <c r="S4163" s="169">
        <v>42</v>
      </c>
      <c r="T4163" s="167" t="s">
        <v>3535</v>
      </c>
      <c r="U4163" s="169" t="s">
        <v>3536</v>
      </c>
      <c r="V4163" s="167" t="s">
        <v>8369</v>
      </c>
      <c r="W4163" s="167" t="s">
        <v>4562</v>
      </c>
      <c r="X4163" s="170" t="s">
        <v>157</v>
      </c>
      <c r="Y4163" s="171" t="s">
        <v>436</v>
      </c>
      <c r="Z4163" s="167" t="s">
        <v>1390</v>
      </c>
      <c r="AA4163" s="176">
        <v>4000</v>
      </c>
      <c r="AB4163" s="167" t="s">
        <v>11254</v>
      </c>
      <c r="AC4163" s="176">
        <v>4000</v>
      </c>
      <c r="AD4163" s="167" t="s">
        <v>11254</v>
      </c>
      <c r="AE4163" s="176">
        <v>118</v>
      </c>
    </row>
    <row r="4164" spans="1:31">
      <c r="A4164" s="178">
        <v>108336473340</v>
      </c>
      <c r="B4164" s="166">
        <v>46185</v>
      </c>
      <c r="C4164" s="167" t="s">
        <v>3524</v>
      </c>
      <c r="D4164" s="167" t="s">
        <v>3525</v>
      </c>
      <c r="E4164" s="167" t="s">
        <v>3526</v>
      </c>
      <c r="F4164" s="167" t="s">
        <v>3501</v>
      </c>
      <c r="G4164" s="167" t="s">
        <v>3502</v>
      </c>
      <c r="H4164" s="168">
        <v>46188</v>
      </c>
      <c r="I4164" s="167"/>
      <c r="J4164" s="169">
        <v>26122</v>
      </c>
      <c r="K4164" s="167" t="s">
        <v>55</v>
      </c>
      <c r="L4164" s="169">
        <v>19</v>
      </c>
      <c r="M4164" s="167" t="s">
        <v>3513</v>
      </c>
      <c r="N4164" s="169">
        <v>62</v>
      </c>
      <c r="O4164" s="167" t="s">
        <v>3505</v>
      </c>
      <c r="P4164" s="167"/>
      <c r="Q4164" s="167" t="s">
        <v>3527</v>
      </c>
      <c r="R4164" s="167" t="s">
        <v>3528</v>
      </c>
      <c r="S4164" s="169">
        <v>41</v>
      </c>
      <c r="T4164" s="167" t="s">
        <v>3535</v>
      </c>
      <c r="U4164" s="169" t="s">
        <v>3536</v>
      </c>
      <c r="V4164" s="167" t="s">
        <v>8370</v>
      </c>
      <c r="W4164" s="167" t="s">
        <v>6868</v>
      </c>
      <c r="X4164" s="170" t="s">
        <v>157</v>
      </c>
      <c r="Y4164" s="171" t="s">
        <v>436</v>
      </c>
      <c r="Z4164" s="167" t="s">
        <v>1390</v>
      </c>
      <c r="AA4164" s="176">
        <v>8000</v>
      </c>
      <c r="AB4164" s="167" t="s">
        <v>11254</v>
      </c>
      <c r="AC4164" s="176">
        <v>8000</v>
      </c>
      <c r="AD4164" s="167" t="s">
        <v>11254</v>
      </c>
      <c r="AE4164" s="176">
        <v>400</v>
      </c>
    </row>
    <row r="4165" spans="1:31">
      <c r="A4165" s="178">
        <v>108336473340</v>
      </c>
      <c r="B4165" s="166">
        <v>46185</v>
      </c>
      <c r="C4165" s="167" t="s">
        <v>3524</v>
      </c>
      <c r="D4165" s="167" t="s">
        <v>3525</v>
      </c>
      <c r="E4165" s="167" t="s">
        <v>3526</v>
      </c>
      <c r="F4165" s="167" t="s">
        <v>3501</v>
      </c>
      <c r="G4165" s="167" t="s">
        <v>3502</v>
      </c>
      <c r="H4165" s="168">
        <v>46188</v>
      </c>
      <c r="I4165" s="167"/>
      <c r="J4165" s="169">
        <v>26122</v>
      </c>
      <c r="K4165" s="167" t="s">
        <v>55</v>
      </c>
      <c r="L4165" s="169">
        <v>19</v>
      </c>
      <c r="M4165" s="167" t="s">
        <v>3513</v>
      </c>
      <c r="N4165" s="169">
        <v>62</v>
      </c>
      <c r="O4165" s="167" t="s">
        <v>3505</v>
      </c>
      <c r="P4165" s="167"/>
      <c r="Q4165" s="167" t="s">
        <v>3527</v>
      </c>
      <c r="R4165" s="167" t="s">
        <v>3528</v>
      </c>
      <c r="S4165" s="169">
        <v>40</v>
      </c>
      <c r="T4165" s="167" t="s">
        <v>3560</v>
      </c>
      <c r="U4165" s="169" t="s">
        <v>3561</v>
      </c>
      <c r="V4165" s="167" t="s">
        <v>8389</v>
      </c>
      <c r="W4165" s="167" t="s">
        <v>6106</v>
      </c>
      <c r="X4165" s="170" t="s">
        <v>159</v>
      </c>
      <c r="Y4165" s="171" t="s">
        <v>436</v>
      </c>
      <c r="Z4165" s="167" t="s">
        <v>1390</v>
      </c>
      <c r="AA4165" s="176">
        <v>330000</v>
      </c>
      <c r="AB4165" s="167" t="s">
        <v>11254</v>
      </c>
      <c r="AC4165" s="176">
        <v>330000</v>
      </c>
      <c r="AD4165" s="167" t="s">
        <v>11254</v>
      </c>
      <c r="AE4165" s="176">
        <v>132</v>
      </c>
    </row>
    <row r="4166" spans="1:31">
      <c r="A4166" s="178">
        <v>108336473340</v>
      </c>
      <c r="B4166" s="166">
        <v>46185</v>
      </c>
      <c r="C4166" s="167" t="s">
        <v>3524</v>
      </c>
      <c r="D4166" s="167" t="s">
        <v>3525</v>
      </c>
      <c r="E4166" s="167" t="s">
        <v>3526</v>
      </c>
      <c r="F4166" s="167" t="s">
        <v>3501</v>
      </c>
      <c r="G4166" s="167" t="s">
        <v>3502</v>
      </c>
      <c r="H4166" s="168">
        <v>46188</v>
      </c>
      <c r="I4166" s="167"/>
      <c r="J4166" s="169">
        <v>26122</v>
      </c>
      <c r="K4166" s="167" t="s">
        <v>55</v>
      </c>
      <c r="L4166" s="169">
        <v>19</v>
      </c>
      <c r="M4166" s="167" t="s">
        <v>3513</v>
      </c>
      <c r="N4166" s="169">
        <v>62</v>
      </c>
      <c r="O4166" s="167" t="s">
        <v>3505</v>
      </c>
      <c r="P4166" s="167"/>
      <c r="Q4166" s="167" t="s">
        <v>3527</v>
      </c>
      <c r="R4166" s="167" t="s">
        <v>3528</v>
      </c>
      <c r="S4166" s="169">
        <v>39</v>
      </c>
      <c r="T4166" s="167" t="s">
        <v>3535</v>
      </c>
      <c r="U4166" s="169" t="s">
        <v>3536</v>
      </c>
      <c r="V4166" s="167" t="s">
        <v>8390</v>
      </c>
      <c r="W4166" s="167" t="s">
        <v>8391</v>
      </c>
      <c r="X4166" s="170" t="s">
        <v>159</v>
      </c>
      <c r="Y4166" s="171" t="s">
        <v>436</v>
      </c>
      <c r="Z4166" s="167" t="s">
        <v>1390</v>
      </c>
      <c r="AA4166" s="176">
        <v>10000</v>
      </c>
      <c r="AB4166" s="167" t="s">
        <v>11254</v>
      </c>
      <c r="AC4166" s="176">
        <v>10000</v>
      </c>
      <c r="AD4166" s="167" t="s">
        <v>11254</v>
      </c>
      <c r="AE4166" s="176">
        <v>375</v>
      </c>
    </row>
    <row r="4167" spans="1:31">
      <c r="A4167" s="178">
        <v>108336473340</v>
      </c>
      <c r="B4167" s="166">
        <v>46185</v>
      </c>
      <c r="C4167" s="167" t="s">
        <v>3524</v>
      </c>
      <c r="D4167" s="167" t="s">
        <v>3525</v>
      </c>
      <c r="E4167" s="167" t="s">
        <v>3526</v>
      </c>
      <c r="F4167" s="167" t="s">
        <v>3501</v>
      </c>
      <c r="G4167" s="167" t="s">
        <v>3502</v>
      </c>
      <c r="H4167" s="168">
        <v>46188</v>
      </c>
      <c r="I4167" s="167"/>
      <c r="J4167" s="169">
        <v>26122</v>
      </c>
      <c r="K4167" s="167" t="s">
        <v>55</v>
      </c>
      <c r="L4167" s="169">
        <v>19</v>
      </c>
      <c r="M4167" s="167" t="s">
        <v>3513</v>
      </c>
      <c r="N4167" s="169">
        <v>62</v>
      </c>
      <c r="O4167" s="167" t="s">
        <v>3505</v>
      </c>
      <c r="P4167" s="167"/>
      <c r="Q4167" s="167" t="s">
        <v>3527</v>
      </c>
      <c r="R4167" s="167" t="s">
        <v>3528</v>
      </c>
      <c r="S4167" s="169">
        <v>38</v>
      </c>
      <c r="T4167" s="167" t="s">
        <v>3535</v>
      </c>
      <c r="U4167" s="169" t="s">
        <v>3536</v>
      </c>
      <c r="V4167" s="167" t="s">
        <v>8390</v>
      </c>
      <c r="W4167" s="167" t="s">
        <v>8391</v>
      </c>
      <c r="X4167" s="170" t="s">
        <v>159</v>
      </c>
      <c r="Y4167" s="171" t="s">
        <v>436</v>
      </c>
      <c r="Z4167" s="167" t="s">
        <v>1390</v>
      </c>
      <c r="AA4167" s="176">
        <v>5000</v>
      </c>
      <c r="AB4167" s="167" t="s">
        <v>11254</v>
      </c>
      <c r="AC4167" s="176">
        <v>5000</v>
      </c>
      <c r="AD4167" s="167" t="s">
        <v>11254</v>
      </c>
      <c r="AE4167" s="176">
        <v>187.5</v>
      </c>
    </row>
    <row r="4168" spans="1:31">
      <c r="A4168" s="178">
        <v>108336473340</v>
      </c>
      <c r="B4168" s="166">
        <v>46185</v>
      </c>
      <c r="C4168" s="167" t="s">
        <v>3524</v>
      </c>
      <c r="D4168" s="167" t="s">
        <v>3525</v>
      </c>
      <c r="E4168" s="167" t="s">
        <v>3526</v>
      </c>
      <c r="F4168" s="167" t="s">
        <v>3501</v>
      </c>
      <c r="G4168" s="167" t="s">
        <v>3502</v>
      </c>
      <c r="H4168" s="168">
        <v>46188</v>
      </c>
      <c r="I4168" s="167"/>
      <c r="J4168" s="169">
        <v>26122</v>
      </c>
      <c r="K4168" s="167" t="s">
        <v>55</v>
      </c>
      <c r="L4168" s="169">
        <v>19</v>
      </c>
      <c r="M4168" s="167" t="s">
        <v>3513</v>
      </c>
      <c r="N4168" s="169">
        <v>62</v>
      </c>
      <c r="O4168" s="167" t="s">
        <v>3505</v>
      </c>
      <c r="P4168" s="167"/>
      <c r="Q4168" s="167" t="s">
        <v>3527</v>
      </c>
      <c r="R4168" s="167" t="s">
        <v>3528</v>
      </c>
      <c r="S4168" s="169">
        <v>37</v>
      </c>
      <c r="T4168" s="167" t="s">
        <v>3535</v>
      </c>
      <c r="U4168" s="169" t="s">
        <v>3536</v>
      </c>
      <c r="V4168" s="167" t="s">
        <v>8392</v>
      </c>
      <c r="W4168" s="167" t="s">
        <v>4525</v>
      </c>
      <c r="X4168" s="170" t="s">
        <v>160</v>
      </c>
      <c r="Y4168" s="171" t="s">
        <v>436</v>
      </c>
      <c r="Z4168" s="167" t="s">
        <v>1390</v>
      </c>
      <c r="AA4168" s="176">
        <v>10000</v>
      </c>
      <c r="AB4168" s="167" t="s">
        <v>11254</v>
      </c>
      <c r="AC4168" s="176">
        <v>10000</v>
      </c>
      <c r="AD4168" s="167" t="s">
        <v>11254</v>
      </c>
      <c r="AE4168" s="176">
        <v>2</v>
      </c>
    </row>
    <row r="4169" spans="1:31">
      <c r="A4169" s="178">
        <v>108336473340</v>
      </c>
      <c r="B4169" s="166">
        <v>46185</v>
      </c>
      <c r="C4169" s="167" t="s">
        <v>3524</v>
      </c>
      <c r="D4169" s="167" t="s">
        <v>3525</v>
      </c>
      <c r="E4169" s="167" t="s">
        <v>3526</v>
      </c>
      <c r="F4169" s="167" t="s">
        <v>3501</v>
      </c>
      <c r="G4169" s="167" t="s">
        <v>3502</v>
      </c>
      <c r="H4169" s="168">
        <v>46188</v>
      </c>
      <c r="I4169" s="167"/>
      <c r="J4169" s="169">
        <v>26122</v>
      </c>
      <c r="K4169" s="167" t="s">
        <v>55</v>
      </c>
      <c r="L4169" s="169">
        <v>19</v>
      </c>
      <c r="M4169" s="167" t="s">
        <v>3513</v>
      </c>
      <c r="N4169" s="169">
        <v>62</v>
      </c>
      <c r="O4169" s="167" t="s">
        <v>3505</v>
      </c>
      <c r="P4169" s="167"/>
      <c r="Q4169" s="167" t="s">
        <v>3527</v>
      </c>
      <c r="R4169" s="167" t="s">
        <v>3528</v>
      </c>
      <c r="S4169" s="169">
        <v>36</v>
      </c>
      <c r="T4169" s="167" t="s">
        <v>3535</v>
      </c>
      <c r="U4169" s="169" t="s">
        <v>3536</v>
      </c>
      <c r="V4169" s="167" t="s">
        <v>8058</v>
      </c>
      <c r="W4169" s="167" t="s">
        <v>3744</v>
      </c>
      <c r="X4169" s="170" t="s">
        <v>157</v>
      </c>
      <c r="Y4169" s="171" t="s">
        <v>436</v>
      </c>
      <c r="Z4169" s="167" t="s">
        <v>1390</v>
      </c>
      <c r="AA4169" s="176">
        <v>90000</v>
      </c>
      <c r="AB4169" s="167" t="s">
        <v>11254</v>
      </c>
      <c r="AC4169" s="176">
        <v>90000</v>
      </c>
      <c r="AD4169" s="167" t="s">
        <v>11254</v>
      </c>
      <c r="AE4169" s="176">
        <v>18.899999999999999</v>
      </c>
    </row>
    <row r="4170" spans="1:31">
      <c r="A4170" s="178">
        <v>108336473340</v>
      </c>
      <c r="B4170" s="166">
        <v>46185</v>
      </c>
      <c r="C4170" s="167" t="s">
        <v>3524</v>
      </c>
      <c r="D4170" s="167" t="s">
        <v>3525</v>
      </c>
      <c r="E4170" s="167" t="s">
        <v>3526</v>
      </c>
      <c r="F4170" s="167" t="s">
        <v>3501</v>
      </c>
      <c r="G4170" s="167" t="s">
        <v>3502</v>
      </c>
      <c r="H4170" s="168">
        <v>46188</v>
      </c>
      <c r="I4170" s="167"/>
      <c r="J4170" s="169">
        <v>26122</v>
      </c>
      <c r="K4170" s="167" t="s">
        <v>55</v>
      </c>
      <c r="L4170" s="169">
        <v>19</v>
      </c>
      <c r="M4170" s="167" t="s">
        <v>3513</v>
      </c>
      <c r="N4170" s="169">
        <v>62</v>
      </c>
      <c r="O4170" s="167" t="s">
        <v>3505</v>
      </c>
      <c r="P4170" s="167"/>
      <c r="Q4170" s="167" t="s">
        <v>3527</v>
      </c>
      <c r="R4170" s="167" t="s">
        <v>3528</v>
      </c>
      <c r="S4170" s="169">
        <v>35</v>
      </c>
      <c r="T4170" s="167" t="s">
        <v>3535</v>
      </c>
      <c r="U4170" s="169" t="s">
        <v>3536</v>
      </c>
      <c r="V4170" s="167" t="s">
        <v>8393</v>
      </c>
      <c r="W4170" s="167" t="s">
        <v>5871</v>
      </c>
      <c r="X4170" s="170" t="s">
        <v>160</v>
      </c>
      <c r="Y4170" s="171" t="s">
        <v>436</v>
      </c>
      <c r="Z4170" s="167" t="s">
        <v>1390</v>
      </c>
      <c r="AA4170" s="176">
        <v>50000</v>
      </c>
      <c r="AB4170" s="167" t="s">
        <v>11254</v>
      </c>
      <c r="AC4170" s="176">
        <v>50000</v>
      </c>
      <c r="AD4170" s="167" t="s">
        <v>11254</v>
      </c>
      <c r="AE4170" s="176">
        <v>10.5</v>
      </c>
    </row>
    <row r="4171" spans="1:31">
      <c r="A4171" s="178">
        <v>108336473340</v>
      </c>
      <c r="B4171" s="166">
        <v>46185</v>
      </c>
      <c r="C4171" s="167" t="s">
        <v>3524</v>
      </c>
      <c r="D4171" s="167" t="s">
        <v>3525</v>
      </c>
      <c r="E4171" s="167" t="s">
        <v>3526</v>
      </c>
      <c r="F4171" s="167" t="s">
        <v>3501</v>
      </c>
      <c r="G4171" s="167" t="s">
        <v>3502</v>
      </c>
      <c r="H4171" s="168">
        <v>46188</v>
      </c>
      <c r="I4171" s="167"/>
      <c r="J4171" s="169">
        <v>26122</v>
      </c>
      <c r="K4171" s="167" t="s">
        <v>55</v>
      </c>
      <c r="L4171" s="169">
        <v>19</v>
      </c>
      <c r="M4171" s="167" t="s">
        <v>3513</v>
      </c>
      <c r="N4171" s="169">
        <v>62</v>
      </c>
      <c r="O4171" s="167" t="s">
        <v>3505</v>
      </c>
      <c r="P4171" s="167"/>
      <c r="Q4171" s="167" t="s">
        <v>3527</v>
      </c>
      <c r="R4171" s="167" t="s">
        <v>3528</v>
      </c>
      <c r="S4171" s="169">
        <v>34</v>
      </c>
      <c r="T4171" s="167" t="s">
        <v>3535</v>
      </c>
      <c r="U4171" s="169" t="s">
        <v>3536</v>
      </c>
      <c r="V4171" s="167" t="s">
        <v>8058</v>
      </c>
      <c r="W4171" s="167" t="s">
        <v>3744</v>
      </c>
      <c r="X4171" s="170" t="s">
        <v>157</v>
      </c>
      <c r="Y4171" s="171" t="s">
        <v>436</v>
      </c>
      <c r="Z4171" s="167" t="s">
        <v>1390</v>
      </c>
      <c r="AA4171" s="176">
        <v>160000</v>
      </c>
      <c r="AB4171" s="167" t="s">
        <v>11254</v>
      </c>
      <c r="AC4171" s="176">
        <v>160000</v>
      </c>
      <c r="AD4171" s="167" t="s">
        <v>11254</v>
      </c>
      <c r="AE4171" s="176">
        <v>33.6</v>
      </c>
    </row>
    <row r="4172" spans="1:31">
      <c r="A4172" s="178">
        <v>108336473340</v>
      </c>
      <c r="B4172" s="166">
        <v>46185</v>
      </c>
      <c r="C4172" s="167" t="s">
        <v>3524</v>
      </c>
      <c r="D4172" s="167" t="s">
        <v>3525</v>
      </c>
      <c r="E4172" s="167" t="s">
        <v>3526</v>
      </c>
      <c r="F4172" s="167" t="s">
        <v>3501</v>
      </c>
      <c r="G4172" s="167" t="s">
        <v>3502</v>
      </c>
      <c r="H4172" s="168">
        <v>46188</v>
      </c>
      <c r="I4172" s="167"/>
      <c r="J4172" s="169">
        <v>26122</v>
      </c>
      <c r="K4172" s="167" t="s">
        <v>55</v>
      </c>
      <c r="L4172" s="169">
        <v>19</v>
      </c>
      <c r="M4172" s="167" t="s">
        <v>3513</v>
      </c>
      <c r="N4172" s="169">
        <v>62</v>
      </c>
      <c r="O4172" s="167" t="s">
        <v>3505</v>
      </c>
      <c r="P4172" s="167"/>
      <c r="Q4172" s="167" t="s">
        <v>3527</v>
      </c>
      <c r="R4172" s="167" t="s">
        <v>3528</v>
      </c>
      <c r="S4172" s="169">
        <v>33</v>
      </c>
      <c r="T4172" s="167" t="s">
        <v>3535</v>
      </c>
      <c r="U4172" s="169" t="s">
        <v>3536</v>
      </c>
      <c r="V4172" s="167" t="s">
        <v>8394</v>
      </c>
      <c r="W4172" s="167" t="s">
        <v>7400</v>
      </c>
      <c r="X4172" s="170" t="s">
        <v>157</v>
      </c>
      <c r="Y4172" s="171" t="s">
        <v>436</v>
      </c>
      <c r="Z4172" s="167" t="s">
        <v>1390</v>
      </c>
      <c r="AA4172" s="176">
        <v>30000</v>
      </c>
      <c r="AB4172" s="167" t="s">
        <v>11254</v>
      </c>
      <c r="AC4172" s="176">
        <v>30000</v>
      </c>
      <c r="AD4172" s="167" t="s">
        <v>11254</v>
      </c>
      <c r="AE4172" s="176">
        <v>6.3</v>
      </c>
    </row>
    <row r="4173" spans="1:31">
      <c r="A4173" s="178">
        <v>108336473340</v>
      </c>
      <c r="B4173" s="166">
        <v>46185</v>
      </c>
      <c r="C4173" s="167" t="s">
        <v>3524</v>
      </c>
      <c r="D4173" s="167" t="s">
        <v>3525</v>
      </c>
      <c r="E4173" s="167" t="s">
        <v>3526</v>
      </c>
      <c r="F4173" s="167" t="s">
        <v>3501</v>
      </c>
      <c r="G4173" s="167" t="s">
        <v>3502</v>
      </c>
      <c r="H4173" s="168">
        <v>46188</v>
      </c>
      <c r="I4173" s="167"/>
      <c r="J4173" s="169">
        <v>26122</v>
      </c>
      <c r="K4173" s="167" t="s">
        <v>55</v>
      </c>
      <c r="L4173" s="169">
        <v>19</v>
      </c>
      <c r="M4173" s="167" t="s">
        <v>3513</v>
      </c>
      <c r="N4173" s="169">
        <v>62</v>
      </c>
      <c r="O4173" s="167" t="s">
        <v>3505</v>
      </c>
      <c r="P4173" s="167"/>
      <c r="Q4173" s="167" t="s">
        <v>3527</v>
      </c>
      <c r="R4173" s="167" t="s">
        <v>3528</v>
      </c>
      <c r="S4173" s="169">
        <v>32</v>
      </c>
      <c r="T4173" s="167" t="s">
        <v>3560</v>
      </c>
      <c r="U4173" s="169" t="s">
        <v>3561</v>
      </c>
      <c r="V4173" s="167" t="s">
        <v>8025</v>
      </c>
      <c r="W4173" s="167" t="s">
        <v>4024</v>
      </c>
      <c r="X4173" s="170" t="s">
        <v>157</v>
      </c>
      <c r="Y4173" s="171" t="s">
        <v>436</v>
      </c>
      <c r="Z4173" s="167" t="s">
        <v>1390</v>
      </c>
      <c r="AA4173" s="176">
        <v>20000</v>
      </c>
      <c r="AB4173" s="167" t="s">
        <v>11254</v>
      </c>
      <c r="AC4173" s="176">
        <v>20000</v>
      </c>
      <c r="AD4173" s="167" t="s">
        <v>11254</v>
      </c>
      <c r="AE4173" s="176">
        <v>7.2</v>
      </c>
    </row>
    <row r="4174" spans="1:31">
      <c r="A4174" s="178">
        <v>108336473340</v>
      </c>
      <c r="B4174" s="166">
        <v>46185</v>
      </c>
      <c r="C4174" s="167" t="s">
        <v>3524</v>
      </c>
      <c r="D4174" s="167" t="s">
        <v>3525</v>
      </c>
      <c r="E4174" s="167" t="s">
        <v>3526</v>
      </c>
      <c r="F4174" s="167" t="s">
        <v>3501</v>
      </c>
      <c r="G4174" s="167" t="s">
        <v>3502</v>
      </c>
      <c r="H4174" s="168">
        <v>46188</v>
      </c>
      <c r="I4174" s="167"/>
      <c r="J4174" s="169">
        <v>26122</v>
      </c>
      <c r="K4174" s="167" t="s">
        <v>55</v>
      </c>
      <c r="L4174" s="169">
        <v>19</v>
      </c>
      <c r="M4174" s="167" t="s">
        <v>3513</v>
      </c>
      <c r="N4174" s="169">
        <v>62</v>
      </c>
      <c r="O4174" s="167" t="s">
        <v>3505</v>
      </c>
      <c r="P4174" s="167"/>
      <c r="Q4174" s="167" t="s">
        <v>3527</v>
      </c>
      <c r="R4174" s="167" t="s">
        <v>3528</v>
      </c>
      <c r="S4174" s="169">
        <v>31</v>
      </c>
      <c r="T4174" s="167" t="s">
        <v>3560</v>
      </c>
      <c r="U4174" s="169" t="s">
        <v>3561</v>
      </c>
      <c r="V4174" s="167" t="s">
        <v>8025</v>
      </c>
      <c r="W4174" s="167" t="s">
        <v>4024</v>
      </c>
      <c r="X4174" s="170" t="s">
        <v>157</v>
      </c>
      <c r="Y4174" s="171" t="s">
        <v>436</v>
      </c>
      <c r="Z4174" s="167" t="s">
        <v>1390</v>
      </c>
      <c r="AA4174" s="176">
        <v>40000</v>
      </c>
      <c r="AB4174" s="167" t="s">
        <v>11254</v>
      </c>
      <c r="AC4174" s="176">
        <v>40000</v>
      </c>
      <c r="AD4174" s="167" t="s">
        <v>11254</v>
      </c>
      <c r="AE4174" s="176">
        <v>14.4</v>
      </c>
    </row>
    <row r="4175" spans="1:31">
      <c r="A4175" s="178">
        <v>108336473340</v>
      </c>
      <c r="B4175" s="166">
        <v>46185</v>
      </c>
      <c r="C4175" s="167" t="s">
        <v>3524</v>
      </c>
      <c r="D4175" s="167" t="s">
        <v>3525</v>
      </c>
      <c r="E4175" s="167" t="s">
        <v>3526</v>
      </c>
      <c r="F4175" s="167" t="s">
        <v>3501</v>
      </c>
      <c r="G4175" s="167" t="s">
        <v>3502</v>
      </c>
      <c r="H4175" s="168">
        <v>46188</v>
      </c>
      <c r="I4175" s="167"/>
      <c r="J4175" s="169">
        <v>26122</v>
      </c>
      <c r="K4175" s="167" t="s">
        <v>55</v>
      </c>
      <c r="L4175" s="169">
        <v>19</v>
      </c>
      <c r="M4175" s="167" t="s">
        <v>3513</v>
      </c>
      <c r="N4175" s="169">
        <v>62</v>
      </c>
      <c r="O4175" s="167" t="s">
        <v>3505</v>
      </c>
      <c r="P4175" s="167"/>
      <c r="Q4175" s="167" t="s">
        <v>3527</v>
      </c>
      <c r="R4175" s="167" t="s">
        <v>3528</v>
      </c>
      <c r="S4175" s="169">
        <v>30</v>
      </c>
      <c r="T4175" s="167" t="s">
        <v>3560</v>
      </c>
      <c r="U4175" s="169" t="s">
        <v>3561</v>
      </c>
      <c r="V4175" s="167" t="s">
        <v>8371</v>
      </c>
      <c r="W4175" s="167" t="s">
        <v>3752</v>
      </c>
      <c r="X4175" s="170" t="s">
        <v>157</v>
      </c>
      <c r="Y4175" s="171" t="s">
        <v>436</v>
      </c>
      <c r="Z4175" s="167" t="s">
        <v>1390</v>
      </c>
      <c r="AA4175" s="176">
        <v>45000</v>
      </c>
      <c r="AB4175" s="167" t="s">
        <v>11254</v>
      </c>
      <c r="AC4175" s="176">
        <v>45000</v>
      </c>
      <c r="AD4175" s="167" t="s">
        <v>11254</v>
      </c>
      <c r="AE4175" s="176">
        <v>15.75</v>
      </c>
    </row>
    <row r="4176" spans="1:31">
      <c r="A4176" s="178">
        <v>108336473340</v>
      </c>
      <c r="B4176" s="166">
        <v>46185</v>
      </c>
      <c r="C4176" s="167" t="s">
        <v>3524</v>
      </c>
      <c r="D4176" s="167" t="s">
        <v>3525</v>
      </c>
      <c r="E4176" s="167" t="s">
        <v>3526</v>
      </c>
      <c r="F4176" s="167" t="s">
        <v>3501</v>
      </c>
      <c r="G4176" s="167" t="s">
        <v>3502</v>
      </c>
      <c r="H4176" s="168">
        <v>46188</v>
      </c>
      <c r="I4176" s="167"/>
      <c r="J4176" s="169">
        <v>26122</v>
      </c>
      <c r="K4176" s="167" t="s">
        <v>55</v>
      </c>
      <c r="L4176" s="169">
        <v>19</v>
      </c>
      <c r="M4176" s="167" t="s">
        <v>3513</v>
      </c>
      <c r="N4176" s="169">
        <v>62</v>
      </c>
      <c r="O4176" s="167" t="s">
        <v>3505</v>
      </c>
      <c r="P4176" s="167"/>
      <c r="Q4176" s="167" t="s">
        <v>3527</v>
      </c>
      <c r="R4176" s="167" t="s">
        <v>3528</v>
      </c>
      <c r="S4176" s="169">
        <v>29</v>
      </c>
      <c r="T4176" s="167" t="s">
        <v>3560</v>
      </c>
      <c r="U4176" s="169" t="s">
        <v>3561</v>
      </c>
      <c r="V4176" s="167" t="s">
        <v>8371</v>
      </c>
      <c r="W4176" s="167" t="s">
        <v>3752</v>
      </c>
      <c r="X4176" s="170" t="s">
        <v>157</v>
      </c>
      <c r="Y4176" s="171" t="s">
        <v>436</v>
      </c>
      <c r="Z4176" s="167" t="s">
        <v>1390</v>
      </c>
      <c r="AA4176" s="176">
        <v>60000</v>
      </c>
      <c r="AB4176" s="167" t="s">
        <v>11254</v>
      </c>
      <c r="AC4176" s="176">
        <v>60000</v>
      </c>
      <c r="AD4176" s="167" t="s">
        <v>11254</v>
      </c>
      <c r="AE4176" s="176">
        <v>21</v>
      </c>
    </row>
    <row r="4177" spans="1:31">
      <c r="A4177" s="178">
        <v>108336473340</v>
      </c>
      <c r="B4177" s="166">
        <v>46185</v>
      </c>
      <c r="C4177" s="167" t="s">
        <v>3524</v>
      </c>
      <c r="D4177" s="167" t="s">
        <v>3525</v>
      </c>
      <c r="E4177" s="167" t="s">
        <v>3526</v>
      </c>
      <c r="F4177" s="167" t="s">
        <v>3501</v>
      </c>
      <c r="G4177" s="167" t="s">
        <v>3502</v>
      </c>
      <c r="H4177" s="168">
        <v>46188</v>
      </c>
      <c r="I4177" s="167"/>
      <c r="J4177" s="169">
        <v>26122</v>
      </c>
      <c r="K4177" s="167" t="s">
        <v>55</v>
      </c>
      <c r="L4177" s="169">
        <v>19</v>
      </c>
      <c r="M4177" s="167" t="s">
        <v>3513</v>
      </c>
      <c r="N4177" s="169">
        <v>62</v>
      </c>
      <c r="O4177" s="167" t="s">
        <v>3505</v>
      </c>
      <c r="P4177" s="167"/>
      <c r="Q4177" s="167" t="s">
        <v>3527</v>
      </c>
      <c r="R4177" s="167" t="s">
        <v>3528</v>
      </c>
      <c r="S4177" s="169">
        <v>28</v>
      </c>
      <c r="T4177" s="167" t="s">
        <v>3560</v>
      </c>
      <c r="U4177" s="169" t="s">
        <v>3561</v>
      </c>
      <c r="V4177" s="167" t="s">
        <v>8372</v>
      </c>
      <c r="W4177" s="167" t="s">
        <v>4537</v>
      </c>
      <c r="X4177" s="170" t="s">
        <v>157</v>
      </c>
      <c r="Y4177" s="171" t="s">
        <v>436</v>
      </c>
      <c r="Z4177" s="167" t="s">
        <v>1390</v>
      </c>
      <c r="AA4177" s="176">
        <v>45000</v>
      </c>
      <c r="AB4177" s="167" t="s">
        <v>11254</v>
      </c>
      <c r="AC4177" s="176">
        <v>45000</v>
      </c>
      <c r="AD4177" s="167" t="s">
        <v>11254</v>
      </c>
      <c r="AE4177" s="176">
        <v>18.899999999999999</v>
      </c>
    </row>
    <row r="4178" spans="1:31">
      <c r="A4178" s="178">
        <v>108336473340</v>
      </c>
      <c r="B4178" s="166">
        <v>46185</v>
      </c>
      <c r="C4178" s="167" t="s">
        <v>3524</v>
      </c>
      <c r="D4178" s="167" t="s">
        <v>3525</v>
      </c>
      <c r="E4178" s="167" t="s">
        <v>3526</v>
      </c>
      <c r="F4178" s="167" t="s">
        <v>3501</v>
      </c>
      <c r="G4178" s="167" t="s">
        <v>3502</v>
      </c>
      <c r="H4178" s="168">
        <v>46188</v>
      </c>
      <c r="I4178" s="167"/>
      <c r="J4178" s="169">
        <v>26122</v>
      </c>
      <c r="K4178" s="167" t="s">
        <v>55</v>
      </c>
      <c r="L4178" s="169">
        <v>19</v>
      </c>
      <c r="M4178" s="167" t="s">
        <v>3513</v>
      </c>
      <c r="N4178" s="169">
        <v>62</v>
      </c>
      <c r="O4178" s="167" t="s">
        <v>3505</v>
      </c>
      <c r="P4178" s="167"/>
      <c r="Q4178" s="167" t="s">
        <v>3527</v>
      </c>
      <c r="R4178" s="167" t="s">
        <v>3528</v>
      </c>
      <c r="S4178" s="169">
        <v>27</v>
      </c>
      <c r="T4178" s="167" t="s">
        <v>3560</v>
      </c>
      <c r="U4178" s="169" t="s">
        <v>3561</v>
      </c>
      <c r="V4178" s="167" t="s">
        <v>8372</v>
      </c>
      <c r="W4178" s="167" t="s">
        <v>4537</v>
      </c>
      <c r="X4178" s="170" t="s">
        <v>157</v>
      </c>
      <c r="Y4178" s="171" t="s">
        <v>436</v>
      </c>
      <c r="Z4178" s="167" t="s">
        <v>1390</v>
      </c>
      <c r="AA4178" s="176">
        <v>105000</v>
      </c>
      <c r="AB4178" s="167" t="s">
        <v>11254</v>
      </c>
      <c r="AC4178" s="176">
        <v>105000</v>
      </c>
      <c r="AD4178" s="167" t="s">
        <v>11254</v>
      </c>
      <c r="AE4178" s="176">
        <v>44.1</v>
      </c>
    </row>
    <row r="4179" spans="1:31">
      <c r="A4179" s="178">
        <v>108336473340</v>
      </c>
      <c r="B4179" s="166">
        <v>46185</v>
      </c>
      <c r="C4179" s="167" t="s">
        <v>3524</v>
      </c>
      <c r="D4179" s="167" t="s">
        <v>3525</v>
      </c>
      <c r="E4179" s="167" t="s">
        <v>3526</v>
      </c>
      <c r="F4179" s="167" t="s">
        <v>3501</v>
      </c>
      <c r="G4179" s="167" t="s">
        <v>3502</v>
      </c>
      <c r="H4179" s="168">
        <v>46188</v>
      </c>
      <c r="I4179" s="167"/>
      <c r="J4179" s="169">
        <v>26122</v>
      </c>
      <c r="K4179" s="167" t="s">
        <v>55</v>
      </c>
      <c r="L4179" s="169">
        <v>19</v>
      </c>
      <c r="M4179" s="167" t="s">
        <v>3513</v>
      </c>
      <c r="N4179" s="169">
        <v>62</v>
      </c>
      <c r="O4179" s="167" t="s">
        <v>3505</v>
      </c>
      <c r="P4179" s="167"/>
      <c r="Q4179" s="167" t="s">
        <v>3527</v>
      </c>
      <c r="R4179" s="167" t="s">
        <v>3528</v>
      </c>
      <c r="S4179" s="169">
        <v>26</v>
      </c>
      <c r="T4179" s="167" t="s">
        <v>3560</v>
      </c>
      <c r="U4179" s="169" t="s">
        <v>3561</v>
      </c>
      <c r="V4179" s="167" t="s">
        <v>7930</v>
      </c>
      <c r="W4179" s="167" t="s">
        <v>7398</v>
      </c>
      <c r="X4179" s="170" t="s">
        <v>159</v>
      </c>
      <c r="Y4179" s="171" t="s">
        <v>436</v>
      </c>
      <c r="Z4179" s="167" t="s">
        <v>1390</v>
      </c>
      <c r="AA4179" s="176">
        <v>45000</v>
      </c>
      <c r="AB4179" s="167" t="s">
        <v>11254</v>
      </c>
      <c r="AC4179" s="176">
        <v>45000</v>
      </c>
      <c r="AD4179" s="167" t="s">
        <v>11254</v>
      </c>
      <c r="AE4179" s="176">
        <v>36</v>
      </c>
    </row>
    <row r="4180" spans="1:31">
      <c r="A4180" s="178">
        <v>108336473340</v>
      </c>
      <c r="B4180" s="166">
        <v>46185</v>
      </c>
      <c r="C4180" s="167" t="s">
        <v>3524</v>
      </c>
      <c r="D4180" s="167" t="s">
        <v>3525</v>
      </c>
      <c r="E4180" s="167" t="s">
        <v>3526</v>
      </c>
      <c r="F4180" s="167" t="s">
        <v>3501</v>
      </c>
      <c r="G4180" s="167" t="s">
        <v>3502</v>
      </c>
      <c r="H4180" s="168">
        <v>46188</v>
      </c>
      <c r="I4180" s="167"/>
      <c r="J4180" s="169">
        <v>26122</v>
      </c>
      <c r="K4180" s="167" t="s">
        <v>55</v>
      </c>
      <c r="L4180" s="169">
        <v>19</v>
      </c>
      <c r="M4180" s="167" t="s">
        <v>3513</v>
      </c>
      <c r="N4180" s="169">
        <v>62</v>
      </c>
      <c r="O4180" s="167" t="s">
        <v>3505</v>
      </c>
      <c r="P4180" s="167"/>
      <c r="Q4180" s="167" t="s">
        <v>3527</v>
      </c>
      <c r="R4180" s="167" t="s">
        <v>3528</v>
      </c>
      <c r="S4180" s="169">
        <v>25</v>
      </c>
      <c r="T4180" s="167" t="s">
        <v>3560</v>
      </c>
      <c r="U4180" s="169" t="s">
        <v>3561</v>
      </c>
      <c r="V4180" s="167" t="s">
        <v>7930</v>
      </c>
      <c r="W4180" s="167" t="s">
        <v>7398</v>
      </c>
      <c r="X4180" s="170" t="s">
        <v>159</v>
      </c>
      <c r="Y4180" s="171" t="s">
        <v>436</v>
      </c>
      <c r="Z4180" s="167" t="s">
        <v>1390</v>
      </c>
      <c r="AA4180" s="176">
        <v>375000</v>
      </c>
      <c r="AB4180" s="167" t="s">
        <v>11254</v>
      </c>
      <c r="AC4180" s="176">
        <v>375000</v>
      </c>
      <c r="AD4180" s="167" t="s">
        <v>11254</v>
      </c>
      <c r="AE4180" s="176">
        <v>300</v>
      </c>
    </row>
    <row r="4181" spans="1:31">
      <c r="A4181" s="178">
        <v>108336473340</v>
      </c>
      <c r="B4181" s="166">
        <v>46185</v>
      </c>
      <c r="C4181" s="167" t="s">
        <v>3524</v>
      </c>
      <c r="D4181" s="167" t="s">
        <v>3525</v>
      </c>
      <c r="E4181" s="167" t="s">
        <v>3526</v>
      </c>
      <c r="F4181" s="167" t="s">
        <v>3501</v>
      </c>
      <c r="G4181" s="167" t="s">
        <v>3502</v>
      </c>
      <c r="H4181" s="168">
        <v>46188</v>
      </c>
      <c r="I4181" s="167"/>
      <c r="J4181" s="169">
        <v>26122</v>
      </c>
      <c r="K4181" s="167" t="s">
        <v>55</v>
      </c>
      <c r="L4181" s="169">
        <v>19</v>
      </c>
      <c r="M4181" s="167" t="s">
        <v>3513</v>
      </c>
      <c r="N4181" s="169">
        <v>62</v>
      </c>
      <c r="O4181" s="167" t="s">
        <v>3505</v>
      </c>
      <c r="P4181" s="167"/>
      <c r="Q4181" s="167" t="s">
        <v>3527</v>
      </c>
      <c r="R4181" s="167" t="s">
        <v>3528</v>
      </c>
      <c r="S4181" s="169">
        <v>24</v>
      </c>
      <c r="T4181" s="167" t="s">
        <v>3535</v>
      </c>
      <c r="U4181" s="169" t="s">
        <v>3536</v>
      </c>
      <c r="V4181" s="167" t="s">
        <v>8366</v>
      </c>
      <c r="W4181" s="167" t="s">
        <v>4547</v>
      </c>
      <c r="X4181" s="170" t="s">
        <v>157</v>
      </c>
      <c r="Y4181" s="171" t="s">
        <v>436</v>
      </c>
      <c r="Z4181" s="167" t="s">
        <v>1390</v>
      </c>
      <c r="AA4181" s="176">
        <v>120000</v>
      </c>
      <c r="AB4181" s="167" t="s">
        <v>11254</v>
      </c>
      <c r="AC4181" s="176">
        <v>120000</v>
      </c>
      <c r="AD4181" s="167" t="s">
        <v>11254</v>
      </c>
      <c r="AE4181" s="176">
        <v>648</v>
      </c>
    </row>
    <row r="4182" spans="1:31">
      <c r="A4182" s="178">
        <v>108336473340</v>
      </c>
      <c r="B4182" s="166">
        <v>46185</v>
      </c>
      <c r="C4182" s="167" t="s">
        <v>3524</v>
      </c>
      <c r="D4182" s="167" t="s">
        <v>3525</v>
      </c>
      <c r="E4182" s="167" t="s">
        <v>3526</v>
      </c>
      <c r="F4182" s="167" t="s">
        <v>3501</v>
      </c>
      <c r="G4182" s="167" t="s">
        <v>3502</v>
      </c>
      <c r="H4182" s="168">
        <v>46188</v>
      </c>
      <c r="I4182" s="167"/>
      <c r="J4182" s="169">
        <v>26122</v>
      </c>
      <c r="K4182" s="167" t="s">
        <v>55</v>
      </c>
      <c r="L4182" s="169">
        <v>19</v>
      </c>
      <c r="M4182" s="167" t="s">
        <v>3513</v>
      </c>
      <c r="N4182" s="169">
        <v>62</v>
      </c>
      <c r="O4182" s="167" t="s">
        <v>3505</v>
      </c>
      <c r="P4182" s="167"/>
      <c r="Q4182" s="167" t="s">
        <v>3527</v>
      </c>
      <c r="R4182" s="167" t="s">
        <v>3528</v>
      </c>
      <c r="S4182" s="169">
        <v>23</v>
      </c>
      <c r="T4182" s="167" t="s">
        <v>3535</v>
      </c>
      <c r="U4182" s="169" t="s">
        <v>3536</v>
      </c>
      <c r="V4182" s="167" t="s">
        <v>8366</v>
      </c>
      <c r="W4182" s="167" t="s">
        <v>4547</v>
      </c>
      <c r="X4182" s="170" t="s">
        <v>157</v>
      </c>
      <c r="Y4182" s="171" t="s">
        <v>436</v>
      </c>
      <c r="Z4182" s="167" t="s">
        <v>1390</v>
      </c>
      <c r="AA4182" s="176">
        <v>190000</v>
      </c>
      <c r="AB4182" s="167" t="s">
        <v>11254</v>
      </c>
      <c r="AC4182" s="176">
        <v>190000</v>
      </c>
      <c r="AD4182" s="167" t="s">
        <v>11254</v>
      </c>
      <c r="AE4182" s="176">
        <v>1026</v>
      </c>
    </row>
    <row r="4183" spans="1:31">
      <c r="A4183" s="178">
        <v>108336473340</v>
      </c>
      <c r="B4183" s="166">
        <v>46185</v>
      </c>
      <c r="C4183" s="167" t="s">
        <v>3524</v>
      </c>
      <c r="D4183" s="167" t="s">
        <v>3525</v>
      </c>
      <c r="E4183" s="167" t="s">
        <v>3526</v>
      </c>
      <c r="F4183" s="167" t="s">
        <v>3501</v>
      </c>
      <c r="G4183" s="167" t="s">
        <v>3502</v>
      </c>
      <c r="H4183" s="168">
        <v>46188</v>
      </c>
      <c r="I4183" s="167"/>
      <c r="J4183" s="169">
        <v>26122</v>
      </c>
      <c r="K4183" s="167" t="s">
        <v>55</v>
      </c>
      <c r="L4183" s="169">
        <v>19</v>
      </c>
      <c r="M4183" s="167" t="s">
        <v>3513</v>
      </c>
      <c r="N4183" s="169">
        <v>62</v>
      </c>
      <c r="O4183" s="167" t="s">
        <v>3505</v>
      </c>
      <c r="P4183" s="167"/>
      <c r="Q4183" s="167" t="s">
        <v>3527</v>
      </c>
      <c r="R4183" s="167" t="s">
        <v>3528</v>
      </c>
      <c r="S4183" s="169">
        <v>22</v>
      </c>
      <c r="T4183" s="167" t="s">
        <v>3535</v>
      </c>
      <c r="U4183" s="169" t="s">
        <v>3536</v>
      </c>
      <c r="V4183" s="167" t="s">
        <v>8366</v>
      </c>
      <c r="W4183" s="167" t="s">
        <v>4547</v>
      </c>
      <c r="X4183" s="170" t="s">
        <v>157</v>
      </c>
      <c r="Y4183" s="171" t="s">
        <v>436</v>
      </c>
      <c r="Z4183" s="167" t="s">
        <v>1390</v>
      </c>
      <c r="AA4183" s="176">
        <v>140000</v>
      </c>
      <c r="AB4183" s="167" t="s">
        <v>11254</v>
      </c>
      <c r="AC4183" s="176">
        <v>140000</v>
      </c>
      <c r="AD4183" s="167" t="s">
        <v>11254</v>
      </c>
      <c r="AE4183" s="176">
        <v>756</v>
      </c>
    </row>
    <row r="4184" spans="1:31">
      <c r="A4184" s="178">
        <v>108336473340</v>
      </c>
      <c r="B4184" s="166">
        <v>46185</v>
      </c>
      <c r="C4184" s="167" t="s">
        <v>3524</v>
      </c>
      <c r="D4184" s="167" t="s">
        <v>3525</v>
      </c>
      <c r="E4184" s="167" t="s">
        <v>3526</v>
      </c>
      <c r="F4184" s="167" t="s">
        <v>3501</v>
      </c>
      <c r="G4184" s="167" t="s">
        <v>3502</v>
      </c>
      <c r="H4184" s="168">
        <v>46188</v>
      </c>
      <c r="I4184" s="167"/>
      <c r="J4184" s="169">
        <v>26122</v>
      </c>
      <c r="K4184" s="167" t="s">
        <v>55</v>
      </c>
      <c r="L4184" s="169">
        <v>19</v>
      </c>
      <c r="M4184" s="167" t="s">
        <v>3513</v>
      </c>
      <c r="N4184" s="169">
        <v>62</v>
      </c>
      <c r="O4184" s="167" t="s">
        <v>3505</v>
      </c>
      <c r="P4184" s="167"/>
      <c r="Q4184" s="167" t="s">
        <v>3527</v>
      </c>
      <c r="R4184" s="167" t="s">
        <v>3528</v>
      </c>
      <c r="S4184" s="169">
        <v>21</v>
      </c>
      <c r="T4184" s="167" t="s">
        <v>3560</v>
      </c>
      <c r="U4184" s="169" t="s">
        <v>3561</v>
      </c>
      <c r="V4184" s="167" t="s">
        <v>8395</v>
      </c>
      <c r="W4184" s="167" t="s">
        <v>6947</v>
      </c>
      <c r="X4184" s="170" t="s">
        <v>159</v>
      </c>
      <c r="Y4184" s="171" t="s">
        <v>436</v>
      </c>
      <c r="Z4184" s="167" t="s">
        <v>1390</v>
      </c>
      <c r="AA4184" s="176">
        <v>10000</v>
      </c>
      <c r="AB4184" s="167" t="s">
        <v>11254</v>
      </c>
      <c r="AC4184" s="176">
        <v>10000</v>
      </c>
      <c r="AD4184" s="167" t="s">
        <v>11254</v>
      </c>
      <c r="AE4184" s="176">
        <v>4.5</v>
      </c>
    </row>
    <row r="4185" spans="1:31">
      <c r="A4185" s="178">
        <v>108336473340</v>
      </c>
      <c r="B4185" s="166">
        <v>46185</v>
      </c>
      <c r="C4185" s="167" t="s">
        <v>3524</v>
      </c>
      <c r="D4185" s="167" t="s">
        <v>3525</v>
      </c>
      <c r="E4185" s="167" t="s">
        <v>3526</v>
      </c>
      <c r="F4185" s="167" t="s">
        <v>3501</v>
      </c>
      <c r="G4185" s="167" t="s">
        <v>3502</v>
      </c>
      <c r="H4185" s="168">
        <v>46188</v>
      </c>
      <c r="I4185" s="167"/>
      <c r="J4185" s="169">
        <v>26122</v>
      </c>
      <c r="K4185" s="167" t="s">
        <v>55</v>
      </c>
      <c r="L4185" s="169">
        <v>19</v>
      </c>
      <c r="M4185" s="167" t="s">
        <v>3513</v>
      </c>
      <c r="N4185" s="169">
        <v>62</v>
      </c>
      <c r="O4185" s="167" t="s">
        <v>3505</v>
      </c>
      <c r="P4185" s="167"/>
      <c r="Q4185" s="167" t="s">
        <v>3527</v>
      </c>
      <c r="R4185" s="167" t="s">
        <v>3528</v>
      </c>
      <c r="S4185" s="169">
        <v>20</v>
      </c>
      <c r="T4185" s="167" t="s">
        <v>3535</v>
      </c>
      <c r="U4185" s="169" t="s">
        <v>3536</v>
      </c>
      <c r="V4185" s="167" t="s">
        <v>8396</v>
      </c>
      <c r="W4185" s="167" t="s">
        <v>4560</v>
      </c>
      <c r="X4185" s="170" t="s">
        <v>157</v>
      </c>
      <c r="Y4185" s="171" t="s">
        <v>436</v>
      </c>
      <c r="Z4185" s="167" t="s">
        <v>1390</v>
      </c>
      <c r="AA4185" s="176">
        <v>20000</v>
      </c>
      <c r="AB4185" s="167" t="s">
        <v>11254</v>
      </c>
      <c r="AC4185" s="176">
        <v>20000</v>
      </c>
      <c r="AD4185" s="167" t="s">
        <v>11254</v>
      </c>
      <c r="AE4185" s="176">
        <v>5</v>
      </c>
    </row>
    <row r="4186" spans="1:31">
      <c r="A4186" s="178">
        <v>108336473340</v>
      </c>
      <c r="B4186" s="166">
        <v>46185</v>
      </c>
      <c r="C4186" s="167" t="s">
        <v>3524</v>
      </c>
      <c r="D4186" s="167" t="s">
        <v>3525</v>
      </c>
      <c r="E4186" s="167" t="s">
        <v>3526</v>
      </c>
      <c r="F4186" s="167" t="s">
        <v>3501</v>
      </c>
      <c r="G4186" s="167" t="s">
        <v>3502</v>
      </c>
      <c r="H4186" s="168">
        <v>46188</v>
      </c>
      <c r="I4186" s="167"/>
      <c r="J4186" s="169">
        <v>26122</v>
      </c>
      <c r="K4186" s="167" t="s">
        <v>55</v>
      </c>
      <c r="L4186" s="169">
        <v>19</v>
      </c>
      <c r="M4186" s="167" t="s">
        <v>3513</v>
      </c>
      <c r="N4186" s="169">
        <v>62</v>
      </c>
      <c r="O4186" s="167" t="s">
        <v>3505</v>
      </c>
      <c r="P4186" s="167"/>
      <c r="Q4186" s="167" t="s">
        <v>3527</v>
      </c>
      <c r="R4186" s="167" t="s">
        <v>3528</v>
      </c>
      <c r="S4186" s="169">
        <v>19</v>
      </c>
      <c r="T4186" s="167" t="s">
        <v>3535</v>
      </c>
      <c r="U4186" s="169" t="s">
        <v>3536</v>
      </c>
      <c r="V4186" s="167" t="s">
        <v>8397</v>
      </c>
      <c r="W4186" s="167" t="s">
        <v>3728</v>
      </c>
      <c r="X4186" s="170" t="s">
        <v>157</v>
      </c>
      <c r="Y4186" s="171" t="s">
        <v>436</v>
      </c>
      <c r="Z4186" s="167" t="s">
        <v>1390</v>
      </c>
      <c r="AA4186" s="176">
        <v>40000</v>
      </c>
      <c r="AB4186" s="167" t="s">
        <v>11254</v>
      </c>
      <c r="AC4186" s="176">
        <v>40000</v>
      </c>
      <c r="AD4186" s="167" t="s">
        <v>11254</v>
      </c>
      <c r="AE4186" s="176">
        <v>10</v>
      </c>
    </row>
    <row r="4187" spans="1:31">
      <c r="A4187" s="178">
        <v>108336473340</v>
      </c>
      <c r="B4187" s="166">
        <v>46185</v>
      </c>
      <c r="C4187" s="167" t="s">
        <v>3524</v>
      </c>
      <c r="D4187" s="167" t="s">
        <v>3525</v>
      </c>
      <c r="E4187" s="167" t="s">
        <v>3526</v>
      </c>
      <c r="F4187" s="167" t="s">
        <v>3501</v>
      </c>
      <c r="G4187" s="167" t="s">
        <v>3502</v>
      </c>
      <c r="H4187" s="168">
        <v>46188</v>
      </c>
      <c r="I4187" s="167"/>
      <c r="J4187" s="169">
        <v>26122</v>
      </c>
      <c r="K4187" s="167" t="s">
        <v>55</v>
      </c>
      <c r="L4187" s="169">
        <v>19</v>
      </c>
      <c r="M4187" s="167" t="s">
        <v>3513</v>
      </c>
      <c r="N4187" s="169">
        <v>62</v>
      </c>
      <c r="O4187" s="167" t="s">
        <v>3505</v>
      </c>
      <c r="P4187" s="167"/>
      <c r="Q4187" s="167" t="s">
        <v>3527</v>
      </c>
      <c r="R4187" s="167" t="s">
        <v>3528</v>
      </c>
      <c r="S4187" s="169">
        <v>18</v>
      </c>
      <c r="T4187" s="167" t="s">
        <v>3535</v>
      </c>
      <c r="U4187" s="169" t="s">
        <v>3536</v>
      </c>
      <c r="V4187" s="167" t="s">
        <v>8064</v>
      </c>
      <c r="W4187" s="167" t="s">
        <v>5550</v>
      </c>
      <c r="X4187" s="170" t="s">
        <v>160</v>
      </c>
      <c r="Y4187" s="171" t="s">
        <v>436</v>
      </c>
      <c r="Z4187" s="167" t="s">
        <v>1390</v>
      </c>
      <c r="AA4187" s="176">
        <v>10000</v>
      </c>
      <c r="AB4187" s="167" t="s">
        <v>11254</v>
      </c>
      <c r="AC4187" s="176">
        <v>10000</v>
      </c>
      <c r="AD4187" s="167" t="s">
        <v>11254</v>
      </c>
      <c r="AE4187" s="176">
        <v>2.1</v>
      </c>
    </row>
    <row r="4188" spans="1:31">
      <c r="A4188" s="178">
        <v>108336473340</v>
      </c>
      <c r="B4188" s="166">
        <v>46185</v>
      </c>
      <c r="C4188" s="167" t="s">
        <v>3524</v>
      </c>
      <c r="D4188" s="167" t="s">
        <v>3525</v>
      </c>
      <c r="E4188" s="167" t="s">
        <v>3526</v>
      </c>
      <c r="F4188" s="167" t="s">
        <v>3501</v>
      </c>
      <c r="G4188" s="167" t="s">
        <v>3502</v>
      </c>
      <c r="H4188" s="168">
        <v>46188</v>
      </c>
      <c r="I4188" s="167"/>
      <c r="J4188" s="169">
        <v>26122</v>
      </c>
      <c r="K4188" s="167" t="s">
        <v>55</v>
      </c>
      <c r="L4188" s="169">
        <v>19</v>
      </c>
      <c r="M4188" s="167" t="s">
        <v>3513</v>
      </c>
      <c r="N4188" s="169">
        <v>62</v>
      </c>
      <c r="O4188" s="167" t="s">
        <v>3505</v>
      </c>
      <c r="P4188" s="167"/>
      <c r="Q4188" s="167" t="s">
        <v>3527</v>
      </c>
      <c r="R4188" s="167" t="s">
        <v>3528</v>
      </c>
      <c r="S4188" s="169">
        <v>17</v>
      </c>
      <c r="T4188" s="167" t="s">
        <v>3535</v>
      </c>
      <c r="U4188" s="169" t="s">
        <v>3536</v>
      </c>
      <c r="V4188" s="167" t="s">
        <v>8392</v>
      </c>
      <c r="W4188" s="167" t="s">
        <v>4525</v>
      </c>
      <c r="X4188" s="170" t="s">
        <v>160</v>
      </c>
      <c r="Y4188" s="171" t="s">
        <v>436</v>
      </c>
      <c r="Z4188" s="167" t="s">
        <v>1390</v>
      </c>
      <c r="AA4188" s="176">
        <v>10000</v>
      </c>
      <c r="AB4188" s="167" t="s">
        <v>11254</v>
      </c>
      <c r="AC4188" s="176">
        <v>10000</v>
      </c>
      <c r="AD4188" s="167" t="s">
        <v>11254</v>
      </c>
      <c r="AE4188" s="176">
        <v>2</v>
      </c>
    </row>
    <row r="4189" spans="1:31">
      <c r="A4189" s="178">
        <v>108336473340</v>
      </c>
      <c r="B4189" s="166">
        <v>46185</v>
      </c>
      <c r="C4189" s="167" t="s">
        <v>3524</v>
      </c>
      <c r="D4189" s="167" t="s">
        <v>3525</v>
      </c>
      <c r="E4189" s="167" t="s">
        <v>3526</v>
      </c>
      <c r="F4189" s="167" t="s">
        <v>3501</v>
      </c>
      <c r="G4189" s="167" t="s">
        <v>3502</v>
      </c>
      <c r="H4189" s="168">
        <v>46188</v>
      </c>
      <c r="I4189" s="167"/>
      <c r="J4189" s="169">
        <v>26122</v>
      </c>
      <c r="K4189" s="167" t="s">
        <v>55</v>
      </c>
      <c r="L4189" s="169">
        <v>19</v>
      </c>
      <c r="M4189" s="167" t="s">
        <v>3513</v>
      </c>
      <c r="N4189" s="169">
        <v>62</v>
      </c>
      <c r="O4189" s="167" t="s">
        <v>3505</v>
      </c>
      <c r="P4189" s="167"/>
      <c r="Q4189" s="167" t="s">
        <v>3527</v>
      </c>
      <c r="R4189" s="167" t="s">
        <v>3528</v>
      </c>
      <c r="S4189" s="169">
        <v>16</v>
      </c>
      <c r="T4189" s="167" t="s">
        <v>3535</v>
      </c>
      <c r="U4189" s="169" t="s">
        <v>3536</v>
      </c>
      <c r="V4189" s="167" t="s">
        <v>8398</v>
      </c>
      <c r="W4189" s="167" t="s">
        <v>5015</v>
      </c>
      <c r="X4189" s="170" t="s">
        <v>157</v>
      </c>
      <c r="Y4189" s="171" t="s">
        <v>436</v>
      </c>
      <c r="Z4189" s="167" t="s">
        <v>1390</v>
      </c>
      <c r="AA4189" s="176">
        <v>150000</v>
      </c>
      <c r="AB4189" s="167" t="s">
        <v>11254</v>
      </c>
      <c r="AC4189" s="176">
        <v>150000</v>
      </c>
      <c r="AD4189" s="167" t="s">
        <v>11254</v>
      </c>
      <c r="AE4189" s="176">
        <v>36</v>
      </c>
    </row>
    <row r="4190" spans="1:31">
      <c r="A4190" s="178">
        <v>108336473340</v>
      </c>
      <c r="B4190" s="166">
        <v>46185</v>
      </c>
      <c r="C4190" s="167" t="s">
        <v>3524</v>
      </c>
      <c r="D4190" s="167" t="s">
        <v>3525</v>
      </c>
      <c r="E4190" s="167" t="s">
        <v>3526</v>
      </c>
      <c r="F4190" s="167" t="s">
        <v>3501</v>
      </c>
      <c r="G4190" s="167" t="s">
        <v>3502</v>
      </c>
      <c r="H4190" s="168">
        <v>46188</v>
      </c>
      <c r="I4190" s="167"/>
      <c r="J4190" s="169">
        <v>26122</v>
      </c>
      <c r="K4190" s="167" t="s">
        <v>55</v>
      </c>
      <c r="L4190" s="169">
        <v>19</v>
      </c>
      <c r="M4190" s="167" t="s">
        <v>3513</v>
      </c>
      <c r="N4190" s="169">
        <v>62</v>
      </c>
      <c r="O4190" s="167" t="s">
        <v>3505</v>
      </c>
      <c r="P4190" s="167"/>
      <c r="Q4190" s="167" t="s">
        <v>3527</v>
      </c>
      <c r="R4190" s="167" t="s">
        <v>3528</v>
      </c>
      <c r="S4190" s="169">
        <v>15</v>
      </c>
      <c r="T4190" s="167" t="s">
        <v>3535</v>
      </c>
      <c r="U4190" s="169" t="s">
        <v>3536</v>
      </c>
      <c r="V4190" s="167" t="s">
        <v>8398</v>
      </c>
      <c r="W4190" s="167" t="s">
        <v>5015</v>
      </c>
      <c r="X4190" s="170" t="s">
        <v>157</v>
      </c>
      <c r="Y4190" s="171" t="s">
        <v>436</v>
      </c>
      <c r="Z4190" s="167" t="s">
        <v>1390</v>
      </c>
      <c r="AA4190" s="176">
        <v>150000</v>
      </c>
      <c r="AB4190" s="167" t="s">
        <v>11254</v>
      </c>
      <c r="AC4190" s="176">
        <v>150000</v>
      </c>
      <c r="AD4190" s="167" t="s">
        <v>11254</v>
      </c>
      <c r="AE4190" s="176">
        <v>36</v>
      </c>
    </row>
    <row r="4191" spans="1:31">
      <c r="A4191" s="178">
        <v>108336473340</v>
      </c>
      <c r="B4191" s="166">
        <v>46185</v>
      </c>
      <c r="C4191" s="167" t="s">
        <v>3524</v>
      </c>
      <c r="D4191" s="167" t="s">
        <v>3525</v>
      </c>
      <c r="E4191" s="167" t="s">
        <v>3526</v>
      </c>
      <c r="F4191" s="167" t="s">
        <v>3501</v>
      </c>
      <c r="G4191" s="167" t="s">
        <v>3502</v>
      </c>
      <c r="H4191" s="168">
        <v>46188</v>
      </c>
      <c r="I4191" s="167"/>
      <c r="J4191" s="169">
        <v>26122</v>
      </c>
      <c r="K4191" s="167" t="s">
        <v>55</v>
      </c>
      <c r="L4191" s="169">
        <v>19</v>
      </c>
      <c r="M4191" s="167" t="s">
        <v>3513</v>
      </c>
      <c r="N4191" s="169">
        <v>62</v>
      </c>
      <c r="O4191" s="167" t="s">
        <v>3505</v>
      </c>
      <c r="P4191" s="167"/>
      <c r="Q4191" s="167" t="s">
        <v>3527</v>
      </c>
      <c r="R4191" s="167" t="s">
        <v>3528</v>
      </c>
      <c r="S4191" s="169">
        <v>14</v>
      </c>
      <c r="T4191" s="167" t="s">
        <v>3535</v>
      </c>
      <c r="U4191" s="169" t="s">
        <v>3536</v>
      </c>
      <c r="V4191" s="167" t="s">
        <v>8398</v>
      </c>
      <c r="W4191" s="167" t="s">
        <v>5015</v>
      </c>
      <c r="X4191" s="170" t="s">
        <v>157</v>
      </c>
      <c r="Y4191" s="171" t="s">
        <v>436</v>
      </c>
      <c r="Z4191" s="167" t="s">
        <v>1390</v>
      </c>
      <c r="AA4191" s="176">
        <v>180000</v>
      </c>
      <c r="AB4191" s="167" t="s">
        <v>11254</v>
      </c>
      <c r="AC4191" s="176">
        <v>180000</v>
      </c>
      <c r="AD4191" s="167" t="s">
        <v>11254</v>
      </c>
      <c r="AE4191" s="176">
        <v>43.2</v>
      </c>
    </row>
    <row r="4192" spans="1:31">
      <c r="A4192" s="178">
        <v>108336473340</v>
      </c>
      <c r="B4192" s="166">
        <v>46185</v>
      </c>
      <c r="C4192" s="167" t="s">
        <v>3524</v>
      </c>
      <c r="D4192" s="167" t="s">
        <v>3525</v>
      </c>
      <c r="E4192" s="167" t="s">
        <v>3526</v>
      </c>
      <c r="F4192" s="167" t="s">
        <v>3501</v>
      </c>
      <c r="G4192" s="167" t="s">
        <v>3502</v>
      </c>
      <c r="H4192" s="168">
        <v>46188</v>
      </c>
      <c r="I4192" s="167"/>
      <c r="J4192" s="169">
        <v>26122</v>
      </c>
      <c r="K4192" s="167" t="s">
        <v>55</v>
      </c>
      <c r="L4192" s="169">
        <v>19</v>
      </c>
      <c r="M4192" s="167" t="s">
        <v>3513</v>
      </c>
      <c r="N4192" s="169">
        <v>62</v>
      </c>
      <c r="O4192" s="167" t="s">
        <v>3505</v>
      </c>
      <c r="P4192" s="167"/>
      <c r="Q4192" s="167" t="s">
        <v>3527</v>
      </c>
      <c r="R4192" s="167" t="s">
        <v>3528</v>
      </c>
      <c r="S4192" s="169">
        <v>13</v>
      </c>
      <c r="T4192" s="167" t="s">
        <v>3535</v>
      </c>
      <c r="U4192" s="169" t="s">
        <v>3536</v>
      </c>
      <c r="V4192" s="167" t="s">
        <v>8398</v>
      </c>
      <c r="W4192" s="167" t="s">
        <v>5015</v>
      </c>
      <c r="X4192" s="170" t="s">
        <v>157</v>
      </c>
      <c r="Y4192" s="171" t="s">
        <v>436</v>
      </c>
      <c r="Z4192" s="167" t="s">
        <v>1390</v>
      </c>
      <c r="AA4192" s="176">
        <v>170000</v>
      </c>
      <c r="AB4192" s="167" t="s">
        <v>11254</v>
      </c>
      <c r="AC4192" s="176">
        <v>170000</v>
      </c>
      <c r="AD4192" s="167" t="s">
        <v>11254</v>
      </c>
      <c r="AE4192" s="176">
        <v>40.799999999999997</v>
      </c>
    </row>
    <row r="4193" spans="1:31">
      <c r="A4193" s="178">
        <v>108336473340</v>
      </c>
      <c r="B4193" s="166">
        <v>46185</v>
      </c>
      <c r="C4193" s="167" t="s">
        <v>3524</v>
      </c>
      <c r="D4193" s="167" t="s">
        <v>3525</v>
      </c>
      <c r="E4193" s="167" t="s">
        <v>3526</v>
      </c>
      <c r="F4193" s="167" t="s">
        <v>3501</v>
      </c>
      <c r="G4193" s="167" t="s">
        <v>3502</v>
      </c>
      <c r="H4193" s="168">
        <v>46188</v>
      </c>
      <c r="I4193" s="167"/>
      <c r="J4193" s="169">
        <v>26122</v>
      </c>
      <c r="K4193" s="167" t="s">
        <v>55</v>
      </c>
      <c r="L4193" s="169">
        <v>19</v>
      </c>
      <c r="M4193" s="167" t="s">
        <v>3513</v>
      </c>
      <c r="N4193" s="169">
        <v>62</v>
      </c>
      <c r="O4193" s="167" t="s">
        <v>3505</v>
      </c>
      <c r="P4193" s="167"/>
      <c r="Q4193" s="167" t="s">
        <v>3527</v>
      </c>
      <c r="R4193" s="167" t="s">
        <v>3528</v>
      </c>
      <c r="S4193" s="169">
        <v>12</v>
      </c>
      <c r="T4193" s="167" t="s">
        <v>3535</v>
      </c>
      <c r="U4193" s="169" t="s">
        <v>3536</v>
      </c>
      <c r="V4193" s="167" t="s">
        <v>8398</v>
      </c>
      <c r="W4193" s="167" t="s">
        <v>5015</v>
      </c>
      <c r="X4193" s="170" t="s">
        <v>157</v>
      </c>
      <c r="Y4193" s="171" t="s">
        <v>436</v>
      </c>
      <c r="Z4193" s="167" t="s">
        <v>1390</v>
      </c>
      <c r="AA4193" s="176">
        <v>90000</v>
      </c>
      <c r="AB4193" s="167" t="s">
        <v>11254</v>
      </c>
      <c r="AC4193" s="176">
        <v>90000</v>
      </c>
      <c r="AD4193" s="167" t="s">
        <v>11254</v>
      </c>
      <c r="AE4193" s="176">
        <v>21.6</v>
      </c>
    </row>
    <row r="4194" spans="1:31">
      <c r="A4194" s="178">
        <v>108336473340</v>
      </c>
      <c r="B4194" s="166">
        <v>46185</v>
      </c>
      <c r="C4194" s="167" t="s">
        <v>3524</v>
      </c>
      <c r="D4194" s="167" t="s">
        <v>3525</v>
      </c>
      <c r="E4194" s="167" t="s">
        <v>3526</v>
      </c>
      <c r="F4194" s="167" t="s">
        <v>3501</v>
      </c>
      <c r="G4194" s="167" t="s">
        <v>3502</v>
      </c>
      <c r="H4194" s="168">
        <v>46188</v>
      </c>
      <c r="I4194" s="167"/>
      <c r="J4194" s="169">
        <v>26122</v>
      </c>
      <c r="K4194" s="167" t="s">
        <v>55</v>
      </c>
      <c r="L4194" s="169">
        <v>19</v>
      </c>
      <c r="M4194" s="167" t="s">
        <v>3513</v>
      </c>
      <c r="N4194" s="169">
        <v>62</v>
      </c>
      <c r="O4194" s="167" t="s">
        <v>3505</v>
      </c>
      <c r="P4194" s="167"/>
      <c r="Q4194" s="167" t="s">
        <v>3527</v>
      </c>
      <c r="R4194" s="167" t="s">
        <v>3528</v>
      </c>
      <c r="S4194" s="169">
        <v>11</v>
      </c>
      <c r="T4194" s="167" t="s">
        <v>3535</v>
      </c>
      <c r="U4194" s="169" t="s">
        <v>3536</v>
      </c>
      <c r="V4194" s="167" t="s">
        <v>8065</v>
      </c>
      <c r="W4194" s="167" t="s">
        <v>4015</v>
      </c>
      <c r="X4194" s="170" t="s">
        <v>157</v>
      </c>
      <c r="Y4194" s="171" t="s">
        <v>436</v>
      </c>
      <c r="Z4194" s="167" t="s">
        <v>1390</v>
      </c>
      <c r="AA4194" s="176">
        <v>30000</v>
      </c>
      <c r="AB4194" s="167" t="s">
        <v>11254</v>
      </c>
      <c r="AC4194" s="176">
        <v>30000</v>
      </c>
      <c r="AD4194" s="167" t="s">
        <v>11254</v>
      </c>
      <c r="AE4194" s="176">
        <v>7.5</v>
      </c>
    </row>
    <row r="4195" spans="1:31">
      <c r="A4195" s="178">
        <v>108336473340</v>
      </c>
      <c r="B4195" s="166">
        <v>46185</v>
      </c>
      <c r="C4195" s="167" t="s">
        <v>3524</v>
      </c>
      <c r="D4195" s="167" t="s">
        <v>3525</v>
      </c>
      <c r="E4195" s="167" t="s">
        <v>3526</v>
      </c>
      <c r="F4195" s="167" t="s">
        <v>3501</v>
      </c>
      <c r="G4195" s="167" t="s">
        <v>3502</v>
      </c>
      <c r="H4195" s="168">
        <v>46188</v>
      </c>
      <c r="I4195" s="167"/>
      <c r="J4195" s="169">
        <v>26122</v>
      </c>
      <c r="K4195" s="167" t="s">
        <v>55</v>
      </c>
      <c r="L4195" s="169">
        <v>19</v>
      </c>
      <c r="M4195" s="167" t="s">
        <v>3513</v>
      </c>
      <c r="N4195" s="169">
        <v>62</v>
      </c>
      <c r="O4195" s="167" t="s">
        <v>3505</v>
      </c>
      <c r="P4195" s="167"/>
      <c r="Q4195" s="167" t="s">
        <v>3527</v>
      </c>
      <c r="R4195" s="167" t="s">
        <v>3528</v>
      </c>
      <c r="S4195" s="169">
        <v>10</v>
      </c>
      <c r="T4195" s="167" t="s">
        <v>3535</v>
      </c>
      <c r="U4195" s="169" t="s">
        <v>3536</v>
      </c>
      <c r="V4195" s="167" t="s">
        <v>8060</v>
      </c>
      <c r="W4195" s="167" t="s">
        <v>3854</v>
      </c>
      <c r="X4195" s="170" t="s">
        <v>157</v>
      </c>
      <c r="Y4195" s="171" t="s">
        <v>436</v>
      </c>
      <c r="Z4195" s="167" t="s">
        <v>1390</v>
      </c>
      <c r="AA4195" s="176">
        <v>10000</v>
      </c>
      <c r="AB4195" s="167" t="s">
        <v>11254</v>
      </c>
      <c r="AC4195" s="176">
        <v>10000</v>
      </c>
      <c r="AD4195" s="167" t="s">
        <v>11254</v>
      </c>
      <c r="AE4195" s="176">
        <v>2.5</v>
      </c>
    </row>
    <row r="4196" spans="1:31">
      <c r="A4196" s="178">
        <v>108336473340</v>
      </c>
      <c r="B4196" s="166">
        <v>46185</v>
      </c>
      <c r="C4196" s="167" t="s">
        <v>3524</v>
      </c>
      <c r="D4196" s="167" t="s">
        <v>3525</v>
      </c>
      <c r="E4196" s="167" t="s">
        <v>3526</v>
      </c>
      <c r="F4196" s="167" t="s">
        <v>3501</v>
      </c>
      <c r="G4196" s="167" t="s">
        <v>3502</v>
      </c>
      <c r="H4196" s="168">
        <v>46188</v>
      </c>
      <c r="I4196" s="167"/>
      <c r="J4196" s="169">
        <v>26122</v>
      </c>
      <c r="K4196" s="167" t="s">
        <v>55</v>
      </c>
      <c r="L4196" s="169">
        <v>19</v>
      </c>
      <c r="M4196" s="167" t="s">
        <v>3513</v>
      </c>
      <c r="N4196" s="169">
        <v>62</v>
      </c>
      <c r="O4196" s="167" t="s">
        <v>3505</v>
      </c>
      <c r="P4196" s="167"/>
      <c r="Q4196" s="167" t="s">
        <v>3527</v>
      </c>
      <c r="R4196" s="167" t="s">
        <v>3528</v>
      </c>
      <c r="S4196" s="169">
        <v>9</v>
      </c>
      <c r="T4196" s="167" t="s">
        <v>3535</v>
      </c>
      <c r="U4196" s="169" t="s">
        <v>3536</v>
      </c>
      <c r="V4196" s="167" t="s">
        <v>8060</v>
      </c>
      <c r="W4196" s="167" t="s">
        <v>3854</v>
      </c>
      <c r="X4196" s="170" t="s">
        <v>157</v>
      </c>
      <c r="Y4196" s="171" t="s">
        <v>436</v>
      </c>
      <c r="Z4196" s="167" t="s">
        <v>1390</v>
      </c>
      <c r="AA4196" s="176">
        <v>10000</v>
      </c>
      <c r="AB4196" s="167" t="s">
        <v>11254</v>
      </c>
      <c r="AC4196" s="176">
        <v>10000</v>
      </c>
      <c r="AD4196" s="167" t="s">
        <v>11254</v>
      </c>
      <c r="AE4196" s="176">
        <v>2.5</v>
      </c>
    </row>
    <row r="4197" spans="1:31">
      <c r="A4197" s="178">
        <v>108336473340</v>
      </c>
      <c r="B4197" s="166">
        <v>46185</v>
      </c>
      <c r="C4197" s="167" t="s">
        <v>3524</v>
      </c>
      <c r="D4197" s="167" t="s">
        <v>3525</v>
      </c>
      <c r="E4197" s="167" t="s">
        <v>3526</v>
      </c>
      <c r="F4197" s="167" t="s">
        <v>3501</v>
      </c>
      <c r="G4197" s="167" t="s">
        <v>3502</v>
      </c>
      <c r="H4197" s="168">
        <v>46188</v>
      </c>
      <c r="I4197" s="167"/>
      <c r="J4197" s="169">
        <v>26122</v>
      </c>
      <c r="K4197" s="167" t="s">
        <v>55</v>
      </c>
      <c r="L4197" s="169">
        <v>19</v>
      </c>
      <c r="M4197" s="167" t="s">
        <v>3513</v>
      </c>
      <c r="N4197" s="169">
        <v>62</v>
      </c>
      <c r="O4197" s="167" t="s">
        <v>3505</v>
      </c>
      <c r="P4197" s="167"/>
      <c r="Q4197" s="167" t="s">
        <v>3527</v>
      </c>
      <c r="R4197" s="167" t="s">
        <v>3528</v>
      </c>
      <c r="S4197" s="169">
        <v>8</v>
      </c>
      <c r="T4197" s="167" t="s">
        <v>3535</v>
      </c>
      <c r="U4197" s="169" t="s">
        <v>3536</v>
      </c>
      <c r="V4197" s="167" t="s">
        <v>8060</v>
      </c>
      <c r="W4197" s="167" t="s">
        <v>3854</v>
      </c>
      <c r="X4197" s="170" t="s">
        <v>157</v>
      </c>
      <c r="Y4197" s="171" t="s">
        <v>436</v>
      </c>
      <c r="Z4197" s="167" t="s">
        <v>1390</v>
      </c>
      <c r="AA4197" s="176">
        <v>10000</v>
      </c>
      <c r="AB4197" s="167" t="s">
        <v>11254</v>
      </c>
      <c r="AC4197" s="176">
        <v>10000</v>
      </c>
      <c r="AD4197" s="167" t="s">
        <v>11254</v>
      </c>
      <c r="AE4197" s="176">
        <v>2.5</v>
      </c>
    </row>
    <row r="4198" spans="1:31">
      <c r="A4198" s="178">
        <v>108336473340</v>
      </c>
      <c r="B4198" s="166">
        <v>46185</v>
      </c>
      <c r="C4198" s="167" t="s">
        <v>3524</v>
      </c>
      <c r="D4198" s="167" t="s">
        <v>3525</v>
      </c>
      <c r="E4198" s="167" t="s">
        <v>3526</v>
      </c>
      <c r="F4198" s="167" t="s">
        <v>3501</v>
      </c>
      <c r="G4198" s="167" t="s">
        <v>3502</v>
      </c>
      <c r="H4198" s="168">
        <v>46188</v>
      </c>
      <c r="I4198" s="167"/>
      <c r="J4198" s="169">
        <v>26122</v>
      </c>
      <c r="K4198" s="167" t="s">
        <v>55</v>
      </c>
      <c r="L4198" s="169">
        <v>19</v>
      </c>
      <c r="M4198" s="167" t="s">
        <v>3513</v>
      </c>
      <c r="N4198" s="169">
        <v>62</v>
      </c>
      <c r="O4198" s="167" t="s">
        <v>3505</v>
      </c>
      <c r="P4198" s="167"/>
      <c r="Q4198" s="167" t="s">
        <v>3527</v>
      </c>
      <c r="R4198" s="167" t="s">
        <v>3528</v>
      </c>
      <c r="S4198" s="169">
        <v>7</v>
      </c>
      <c r="T4198" s="167" t="s">
        <v>3535</v>
      </c>
      <c r="U4198" s="169" t="s">
        <v>3536</v>
      </c>
      <c r="V4198" s="167" t="s">
        <v>8060</v>
      </c>
      <c r="W4198" s="167" t="s">
        <v>3854</v>
      </c>
      <c r="X4198" s="170" t="s">
        <v>157</v>
      </c>
      <c r="Y4198" s="171" t="s">
        <v>436</v>
      </c>
      <c r="Z4198" s="167" t="s">
        <v>1390</v>
      </c>
      <c r="AA4198" s="176">
        <v>10000</v>
      </c>
      <c r="AB4198" s="167" t="s">
        <v>11254</v>
      </c>
      <c r="AC4198" s="176">
        <v>10000</v>
      </c>
      <c r="AD4198" s="167" t="s">
        <v>11254</v>
      </c>
      <c r="AE4198" s="176">
        <v>2.5</v>
      </c>
    </row>
    <row r="4199" spans="1:31">
      <c r="A4199" s="178">
        <v>108336473340</v>
      </c>
      <c r="B4199" s="166">
        <v>46185</v>
      </c>
      <c r="C4199" s="167" t="s">
        <v>3524</v>
      </c>
      <c r="D4199" s="167" t="s">
        <v>3525</v>
      </c>
      <c r="E4199" s="167" t="s">
        <v>3526</v>
      </c>
      <c r="F4199" s="167" t="s">
        <v>3501</v>
      </c>
      <c r="G4199" s="167" t="s">
        <v>3502</v>
      </c>
      <c r="H4199" s="168">
        <v>46188</v>
      </c>
      <c r="I4199" s="167"/>
      <c r="J4199" s="169">
        <v>26122</v>
      </c>
      <c r="K4199" s="167" t="s">
        <v>55</v>
      </c>
      <c r="L4199" s="169">
        <v>19</v>
      </c>
      <c r="M4199" s="167" t="s">
        <v>3513</v>
      </c>
      <c r="N4199" s="169">
        <v>62</v>
      </c>
      <c r="O4199" s="167" t="s">
        <v>3505</v>
      </c>
      <c r="P4199" s="167"/>
      <c r="Q4199" s="167" t="s">
        <v>3527</v>
      </c>
      <c r="R4199" s="167" t="s">
        <v>3528</v>
      </c>
      <c r="S4199" s="169">
        <v>6</v>
      </c>
      <c r="T4199" s="167" t="s">
        <v>3535</v>
      </c>
      <c r="U4199" s="169" t="s">
        <v>3536</v>
      </c>
      <c r="V4199" s="167" t="s">
        <v>8067</v>
      </c>
      <c r="W4199" s="167" t="s">
        <v>5552</v>
      </c>
      <c r="X4199" s="170" t="s">
        <v>160</v>
      </c>
      <c r="Y4199" s="171" t="s">
        <v>436</v>
      </c>
      <c r="Z4199" s="167" t="s">
        <v>1390</v>
      </c>
      <c r="AA4199" s="176">
        <v>10000</v>
      </c>
      <c r="AB4199" s="167" t="s">
        <v>11254</v>
      </c>
      <c r="AC4199" s="176">
        <v>10000</v>
      </c>
      <c r="AD4199" s="167" t="s">
        <v>11254</v>
      </c>
      <c r="AE4199" s="176">
        <v>2</v>
      </c>
    </row>
    <row r="4200" spans="1:31">
      <c r="A4200" s="178">
        <v>108336473340</v>
      </c>
      <c r="B4200" s="166">
        <v>46185</v>
      </c>
      <c r="C4200" s="167" t="s">
        <v>3524</v>
      </c>
      <c r="D4200" s="167" t="s">
        <v>3525</v>
      </c>
      <c r="E4200" s="167" t="s">
        <v>3526</v>
      </c>
      <c r="F4200" s="167" t="s">
        <v>3501</v>
      </c>
      <c r="G4200" s="167" t="s">
        <v>3502</v>
      </c>
      <c r="H4200" s="168">
        <v>46188</v>
      </c>
      <c r="I4200" s="167"/>
      <c r="J4200" s="169">
        <v>26122</v>
      </c>
      <c r="K4200" s="167" t="s">
        <v>55</v>
      </c>
      <c r="L4200" s="169">
        <v>19</v>
      </c>
      <c r="M4200" s="167" t="s">
        <v>3513</v>
      </c>
      <c r="N4200" s="169">
        <v>62</v>
      </c>
      <c r="O4200" s="167" t="s">
        <v>3505</v>
      </c>
      <c r="P4200" s="167"/>
      <c r="Q4200" s="167" t="s">
        <v>3527</v>
      </c>
      <c r="R4200" s="167" t="s">
        <v>3528</v>
      </c>
      <c r="S4200" s="169">
        <v>5</v>
      </c>
      <c r="T4200" s="167" t="s">
        <v>3535</v>
      </c>
      <c r="U4200" s="169" t="s">
        <v>3536</v>
      </c>
      <c r="V4200" s="167" t="s">
        <v>8067</v>
      </c>
      <c r="W4200" s="167" t="s">
        <v>5552</v>
      </c>
      <c r="X4200" s="170" t="s">
        <v>160</v>
      </c>
      <c r="Y4200" s="171" t="s">
        <v>436</v>
      </c>
      <c r="Z4200" s="167" t="s">
        <v>1390</v>
      </c>
      <c r="AA4200" s="176">
        <v>30000</v>
      </c>
      <c r="AB4200" s="167" t="s">
        <v>11254</v>
      </c>
      <c r="AC4200" s="176">
        <v>30000</v>
      </c>
      <c r="AD4200" s="167" t="s">
        <v>11254</v>
      </c>
      <c r="AE4200" s="176">
        <v>6</v>
      </c>
    </row>
    <row r="4201" spans="1:31">
      <c r="A4201" s="178">
        <v>108336473340</v>
      </c>
      <c r="B4201" s="166">
        <v>46185</v>
      </c>
      <c r="C4201" s="167" t="s">
        <v>3524</v>
      </c>
      <c r="D4201" s="167" t="s">
        <v>3525</v>
      </c>
      <c r="E4201" s="167" t="s">
        <v>3526</v>
      </c>
      <c r="F4201" s="167" t="s">
        <v>3501</v>
      </c>
      <c r="G4201" s="167" t="s">
        <v>3502</v>
      </c>
      <c r="H4201" s="168">
        <v>46188</v>
      </c>
      <c r="I4201" s="167"/>
      <c r="J4201" s="169">
        <v>26122</v>
      </c>
      <c r="K4201" s="167" t="s">
        <v>55</v>
      </c>
      <c r="L4201" s="169">
        <v>19</v>
      </c>
      <c r="M4201" s="167" t="s">
        <v>3513</v>
      </c>
      <c r="N4201" s="169">
        <v>62</v>
      </c>
      <c r="O4201" s="167" t="s">
        <v>3505</v>
      </c>
      <c r="P4201" s="167"/>
      <c r="Q4201" s="167" t="s">
        <v>3527</v>
      </c>
      <c r="R4201" s="167" t="s">
        <v>3528</v>
      </c>
      <c r="S4201" s="169">
        <v>4</v>
      </c>
      <c r="T4201" s="167" t="s">
        <v>3535</v>
      </c>
      <c r="U4201" s="169" t="s">
        <v>3536</v>
      </c>
      <c r="V4201" s="167" t="s">
        <v>8061</v>
      </c>
      <c r="W4201" s="167" t="s">
        <v>4020</v>
      </c>
      <c r="X4201" s="170" t="s">
        <v>157</v>
      </c>
      <c r="Y4201" s="171" t="s">
        <v>436</v>
      </c>
      <c r="Z4201" s="167" t="s">
        <v>1390</v>
      </c>
      <c r="AA4201" s="176">
        <v>230000</v>
      </c>
      <c r="AB4201" s="167" t="s">
        <v>11254</v>
      </c>
      <c r="AC4201" s="176">
        <v>230000</v>
      </c>
      <c r="AD4201" s="167" t="s">
        <v>11254</v>
      </c>
      <c r="AE4201" s="176">
        <v>46</v>
      </c>
    </row>
    <row r="4202" spans="1:31">
      <c r="A4202" s="178">
        <v>108336473340</v>
      </c>
      <c r="B4202" s="166">
        <v>46185</v>
      </c>
      <c r="C4202" s="167" t="s">
        <v>3524</v>
      </c>
      <c r="D4202" s="167" t="s">
        <v>3525</v>
      </c>
      <c r="E4202" s="167" t="s">
        <v>3526</v>
      </c>
      <c r="F4202" s="167" t="s">
        <v>3501</v>
      </c>
      <c r="G4202" s="167" t="s">
        <v>3502</v>
      </c>
      <c r="H4202" s="168">
        <v>46188</v>
      </c>
      <c r="I4202" s="167"/>
      <c r="J4202" s="169">
        <v>26122</v>
      </c>
      <c r="K4202" s="167" t="s">
        <v>55</v>
      </c>
      <c r="L4202" s="169">
        <v>19</v>
      </c>
      <c r="M4202" s="167" t="s">
        <v>3513</v>
      </c>
      <c r="N4202" s="169">
        <v>62</v>
      </c>
      <c r="O4202" s="167" t="s">
        <v>3505</v>
      </c>
      <c r="P4202" s="167"/>
      <c r="Q4202" s="167" t="s">
        <v>3527</v>
      </c>
      <c r="R4202" s="167" t="s">
        <v>3528</v>
      </c>
      <c r="S4202" s="169">
        <v>3</v>
      </c>
      <c r="T4202" s="167" t="s">
        <v>3717</v>
      </c>
      <c r="U4202" s="169" t="s">
        <v>3718</v>
      </c>
      <c r="V4202" s="167" t="s">
        <v>8399</v>
      </c>
      <c r="W4202" s="167" t="s">
        <v>4039</v>
      </c>
      <c r="X4202" s="170" t="s">
        <v>157</v>
      </c>
      <c r="Y4202" s="171" t="s">
        <v>436</v>
      </c>
      <c r="Z4202" s="167" t="s">
        <v>1390</v>
      </c>
      <c r="AA4202" s="176">
        <v>6000</v>
      </c>
      <c r="AB4202" s="167" t="s">
        <v>11254</v>
      </c>
      <c r="AC4202" s="176">
        <v>6000</v>
      </c>
      <c r="AD4202" s="167" t="s">
        <v>11254</v>
      </c>
      <c r="AE4202" s="176">
        <v>486</v>
      </c>
    </row>
    <row r="4203" spans="1:31">
      <c r="A4203" s="178">
        <v>108336473340</v>
      </c>
      <c r="B4203" s="166">
        <v>46185</v>
      </c>
      <c r="C4203" s="167" t="s">
        <v>3524</v>
      </c>
      <c r="D4203" s="167" t="s">
        <v>3525</v>
      </c>
      <c r="E4203" s="167" t="s">
        <v>3526</v>
      </c>
      <c r="F4203" s="167" t="s">
        <v>3501</v>
      </c>
      <c r="G4203" s="167" t="s">
        <v>3502</v>
      </c>
      <c r="H4203" s="168">
        <v>46188</v>
      </c>
      <c r="I4203" s="167"/>
      <c r="J4203" s="169">
        <v>26122</v>
      </c>
      <c r="K4203" s="167" t="s">
        <v>55</v>
      </c>
      <c r="L4203" s="169">
        <v>19</v>
      </c>
      <c r="M4203" s="167" t="s">
        <v>3513</v>
      </c>
      <c r="N4203" s="169">
        <v>62</v>
      </c>
      <c r="O4203" s="167" t="s">
        <v>3505</v>
      </c>
      <c r="P4203" s="167"/>
      <c r="Q4203" s="167" t="s">
        <v>3527</v>
      </c>
      <c r="R4203" s="167" t="s">
        <v>3528</v>
      </c>
      <c r="S4203" s="169">
        <v>2</v>
      </c>
      <c r="T4203" s="167" t="s">
        <v>3717</v>
      </c>
      <c r="U4203" s="169" t="s">
        <v>3718</v>
      </c>
      <c r="V4203" s="167" t="s">
        <v>8399</v>
      </c>
      <c r="W4203" s="167" t="s">
        <v>4039</v>
      </c>
      <c r="X4203" s="170" t="s">
        <v>157</v>
      </c>
      <c r="Y4203" s="171" t="s">
        <v>436</v>
      </c>
      <c r="Z4203" s="167" t="s">
        <v>1390</v>
      </c>
      <c r="AA4203" s="176">
        <v>6000</v>
      </c>
      <c r="AB4203" s="167" t="s">
        <v>11254</v>
      </c>
      <c r="AC4203" s="176">
        <v>6000</v>
      </c>
      <c r="AD4203" s="167" t="s">
        <v>11254</v>
      </c>
      <c r="AE4203" s="176">
        <v>486</v>
      </c>
    </row>
    <row r="4204" spans="1:31">
      <c r="A4204" s="178">
        <v>108336473340</v>
      </c>
      <c r="B4204" s="166">
        <v>46185</v>
      </c>
      <c r="C4204" s="167" t="s">
        <v>3524</v>
      </c>
      <c r="D4204" s="167" t="s">
        <v>3525</v>
      </c>
      <c r="E4204" s="167" t="s">
        <v>3526</v>
      </c>
      <c r="F4204" s="167" t="s">
        <v>3501</v>
      </c>
      <c r="G4204" s="167" t="s">
        <v>3502</v>
      </c>
      <c r="H4204" s="168">
        <v>46188</v>
      </c>
      <c r="I4204" s="167"/>
      <c r="J4204" s="169">
        <v>26122</v>
      </c>
      <c r="K4204" s="167" t="s">
        <v>55</v>
      </c>
      <c r="L4204" s="169">
        <v>19</v>
      </c>
      <c r="M4204" s="167" t="s">
        <v>3513</v>
      </c>
      <c r="N4204" s="169">
        <v>62</v>
      </c>
      <c r="O4204" s="167" t="s">
        <v>3505</v>
      </c>
      <c r="P4204" s="167"/>
      <c r="Q4204" s="167" t="s">
        <v>3527</v>
      </c>
      <c r="R4204" s="167" t="s">
        <v>3528</v>
      </c>
      <c r="S4204" s="169">
        <v>1</v>
      </c>
      <c r="T4204" s="167" t="s">
        <v>3717</v>
      </c>
      <c r="U4204" s="169" t="s">
        <v>3718</v>
      </c>
      <c r="V4204" s="167" t="s">
        <v>8399</v>
      </c>
      <c r="W4204" s="167" t="s">
        <v>4039</v>
      </c>
      <c r="X4204" s="170" t="s">
        <v>157</v>
      </c>
      <c r="Y4204" s="171" t="s">
        <v>436</v>
      </c>
      <c r="Z4204" s="167" t="s">
        <v>1390</v>
      </c>
      <c r="AA4204" s="176">
        <v>3000</v>
      </c>
      <c r="AB4204" s="167" t="s">
        <v>11254</v>
      </c>
      <c r="AC4204" s="176">
        <v>3000</v>
      </c>
      <c r="AD4204" s="167" t="s">
        <v>11254</v>
      </c>
      <c r="AE4204" s="176">
        <v>243</v>
      </c>
    </row>
    <row r="4205" spans="1:31">
      <c r="A4205" s="178">
        <v>108336474740</v>
      </c>
      <c r="B4205" s="166">
        <v>46185</v>
      </c>
      <c r="C4205" s="167" t="s">
        <v>3524</v>
      </c>
      <c r="D4205" s="167" t="s">
        <v>3525</v>
      </c>
      <c r="E4205" s="167" t="s">
        <v>3526</v>
      </c>
      <c r="F4205" s="167" t="s">
        <v>3501</v>
      </c>
      <c r="G4205" s="167" t="s">
        <v>3502</v>
      </c>
      <c r="H4205" s="168">
        <v>46188</v>
      </c>
      <c r="I4205" s="167"/>
      <c r="J4205" s="169">
        <v>26122</v>
      </c>
      <c r="K4205" s="167" t="s">
        <v>55</v>
      </c>
      <c r="L4205" s="169">
        <v>19</v>
      </c>
      <c r="M4205" s="167" t="s">
        <v>3513</v>
      </c>
      <c r="N4205" s="169">
        <v>62</v>
      </c>
      <c r="O4205" s="167" t="s">
        <v>3505</v>
      </c>
      <c r="P4205" s="167"/>
      <c r="Q4205" s="167" t="s">
        <v>3527</v>
      </c>
      <c r="R4205" s="167" t="s">
        <v>3528</v>
      </c>
      <c r="S4205" s="169">
        <v>19</v>
      </c>
      <c r="T4205" s="167" t="s">
        <v>3535</v>
      </c>
      <c r="U4205" s="169" t="s">
        <v>3536</v>
      </c>
      <c r="V4205" s="167" t="s">
        <v>8400</v>
      </c>
      <c r="W4205" s="167" t="s">
        <v>8401</v>
      </c>
      <c r="X4205" s="170" t="s">
        <v>159</v>
      </c>
      <c r="Y4205" s="171" t="s">
        <v>436</v>
      </c>
      <c r="Z4205" s="167" t="s">
        <v>1390</v>
      </c>
      <c r="AA4205" s="176">
        <v>20000</v>
      </c>
      <c r="AB4205" s="167" t="s">
        <v>11254</v>
      </c>
      <c r="AC4205" s="176">
        <v>20000</v>
      </c>
      <c r="AD4205" s="167" t="s">
        <v>11254</v>
      </c>
      <c r="AE4205" s="176">
        <v>30</v>
      </c>
    </row>
    <row r="4206" spans="1:31">
      <c r="A4206" s="178">
        <v>108336474740</v>
      </c>
      <c r="B4206" s="166">
        <v>46185</v>
      </c>
      <c r="C4206" s="167" t="s">
        <v>3524</v>
      </c>
      <c r="D4206" s="167" t="s">
        <v>3525</v>
      </c>
      <c r="E4206" s="167" t="s">
        <v>3526</v>
      </c>
      <c r="F4206" s="167" t="s">
        <v>3501</v>
      </c>
      <c r="G4206" s="167" t="s">
        <v>3502</v>
      </c>
      <c r="H4206" s="168">
        <v>46188</v>
      </c>
      <c r="I4206" s="167"/>
      <c r="J4206" s="169">
        <v>26122</v>
      </c>
      <c r="K4206" s="167" t="s">
        <v>55</v>
      </c>
      <c r="L4206" s="169">
        <v>19</v>
      </c>
      <c r="M4206" s="167" t="s">
        <v>3513</v>
      </c>
      <c r="N4206" s="169">
        <v>62</v>
      </c>
      <c r="O4206" s="167" t="s">
        <v>3505</v>
      </c>
      <c r="P4206" s="167"/>
      <c r="Q4206" s="167" t="s">
        <v>3527</v>
      </c>
      <c r="R4206" s="167" t="s">
        <v>3528</v>
      </c>
      <c r="S4206" s="169">
        <v>18</v>
      </c>
      <c r="T4206" s="167" t="s">
        <v>3535</v>
      </c>
      <c r="U4206" s="169" t="s">
        <v>3536</v>
      </c>
      <c r="V4206" s="167" t="s">
        <v>8374</v>
      </c>
      <c r="W4206" s="167" t="s">
        <v>3740</v>
      </c>
      <c r="X4206" s="170" t="s">
        <v>157</v>
      </c>
      <c r="Y4206" s="171" t="s">
        <v>436</v>
      </c>
      <c r="Z4206" s="167" t="s">
        <v>1390</v>
      </c>
      <c r="AA4206" s="176">
        <v>10000</v>
      </c>
      <c r="AB4206" s="167" t="s">
        <v>11254</v>
      </c>
      <c r="AC4206" s="176">
        <v>10000</v>
      </c>
      <c r="AD4206" s="167" t="s">
        <v>11254</v>
      </c>
      <c r="AE4206" s="176">
        <v>45.3</v>
      </c>
    </row>
    <row r="4207" spans="1:31">
      <c r="A4207" s="178">
        <v>108336474740</v>
      </c>
      <c r="B4207" s="166">
        <v>46185</v>
      </c>
      <c r="C4207" s="167" t="s">
        <v>3524</v>
      </c>
      <c r="D4207" s="167" t="s">
        <v>3525</v>
      </c>
      <c r="E4207" s="167" t="s">
        <v>3526</v>
      </c>
      <c r="F4207" s="167" t="s">
        <v>3501</v>
      </c>
      <c r="G4207" s="167" t="s">
        <v>3502</v>
      </c>
      <c r="H4207" s="168">
        <v>46188</v>
      </c>
      <c r="I4207" s="167"/>
      <c r="J4207" s="169">
        <v>26122</v>
      </c>
      <c r="K4207" s="167" t="s">
        <v>55</v>
      </c>
      <c r="L4207" s="169">
        <v>19</v>
      </c>
      <c r="M4207" s="167" t="s">
        <v>3513</v>
      </c>
      <c r="N4207" s="169">
        <v>62</v>
      </c>
      <c r="O4207" s="167" t="s">
        <v>3505</v>
      </c>
      <c r="P4207" s="167"/>
      <c r="Q4207" s="167" t="s">
        <v>3527</v>
      </c>
      <c r="R4207" s="167" t="s">
        <v>3528</v>
      </c>
      <c r="S4207" s="169">
        <v>17</v>
      </c>
      <c r="T4207" s="167" t="s">
        <v>3535</v>
      </c>
      <c r="U4207" s="169" t="s">
        <v>3536</v>
      </c>
      <c r="V4207" s="167" t="s">
        <v>8374</v>
      </c>
      <c r="W4207" s="167" t="s">
        <v>3740</v>
      </c>
      <c r="X4207" s="170" t="s">
        <v>157</v>
      </c>
      <c r="Y4207" s="171" t="s">
        <v>436</v>
      </c>
      <c r="Z4207" s="167" t="s">
        <v>1390</v>
      </c>
      <c r="AA4207" s="176">
        <v>10000</v>
      </c>
      <c r="AB4207" s="167" t="s">
        <v>11254</v>
      </c>
      <c r="AC4207" s="176">
        <v>10000</v>
      </c>
      <c r="AD4207" s="167" t="s">
        <v>11254</v>
      </c>
      <c r="AE4207" s="176">
        <v>45.3</v>
      </c>
    </row>
    <row r="4208" spans="1:31">
      <c r="A4208" s="178">
        <v>108336474740</v>
      </c>
      <c r="B4208" s="166">
        <v>46185</v>
      </c>
      <c r="C4208" s="167" t="s">
        <v>3524</v>
      </c>
      <c r="D4208" s="167" t="s">
        <v>3525</v>
      </c>
      <c r="E4208" s="167" t="s">
        <v>3526</v>
      </c>
      <c r="F4208" s="167" t="s">
        <v>3501</v>
      </c>
      <c r="G4208" s="167" t="s">
        <v>3502</v>
      </c>
      <c r="H4208" s="168">
        <v>46188</v>
      </c>
      <c r="I4208" s="167"/>
      <c r="J4208" s="169">
        <v>26122</v>
      </c>
      <c r="K4208" s="167" t="s">
        <v>55</v>
      </c>
      <c r="L4208" s="169">
        <v>19</v>
      </c>
      <c r="M4208" s="167" t="s">
        <v>3513</v>
      </c>
      <c r="N4208" s="169">
        <v>62</v>
      </c>
      <c r="O4208" s="167" t="s">
        <v>3505</v>
      </c>
      <c r="P4208" s="167"/>
      <c r="Q4208" s="167" t="s">
        <v>3527</v>
      </c>
      <c r="R4208" s="167" t="s">
        <v>3528</v>
      </c>
      <c r="S4208" s="169">
        <v>16</v>
      </c>
      <c r="T4208" s="167" t="s">
        <v>3560</v>
      </c>
      <c r="U4208" s="169" t="s">
        <v>3561</v>
      </c>
      <c r="V4208" s="167" t="s">
        <v>8023</v>
      </c>
      <c r="W4208" s="167" t="s">
        <v>4531</v>
      </c>
      <c r="X4208" s="170" t="s">
        <v>157</v>
      </c>
      <c r="Y4208" s="171" t="s">
        <v>436</v>
      </c>
      <c r="Z4208" s="167" t="s">
        <v>1390</v>
      </c>
      <c r="AA4208" s="176">
        <v>10000</v>
      </c>
      <c r="AB4208" s="167" t="s">
        <v>11254</v>
      </c>
      <c r="AC4208" s="176">
        <v>10000</v>
      </c>
      <c r="AD4208" s="167" t="s">
        <v>11254</v>
      </c>
      <c r="AE4208" s="176">
        <v>4</v>
      </c>
    </row>
    <row r="4209" spans="1:31">
      <c r="A4209" s="178">
        <v>108336474740</v>
      </c>
      <c r="B4209" s="166">
        <v>46185</v>
      </c>
      <c r="C4209" s="167" t="s">
        <v>3524</v>
      </c>
      <c r="D4209" s="167" t="s">
        <v>3525</v>
      </c>
      <c r="E4209" s="167" t="s">
        <v>3526</v>
      </c>
      <c r="F4209" s="167" t="s">
        <v>3501</v>
      </c>
      <c r="G4209" s="167" t="s">
        <v>3502</v>
      </c>
      <c r="H4209" s="168">
        <v>46188</v>
      </c>
      <c r="I4209" s="167"/>
      <c r="J4209" s="169">
        <v>26122</v>
      </c>
      <c r="K4209" s="167" t="s">
        <v>55</v>
      </c>
      <c r="L4209" s="169">
        <v>19</v>
      </c>
      <c r="M4209" s="167" t="s">
        <v>3513</v>
      </c>
      <c r="N4209" s="169">
        <v>62</v>
      </c>
      <c r="O4209" s="167" t="s">
        <v>3505</v>
      </c>
      <c r="P4209" s="167"/>
      <c r="Q4209" s="167" t="s">
        <v>3527</v>
      </c>
      <c r="R4209" s="167" t="s">
        <v>3528</v>
      </c>
      <c r="S4209" s="169">
        <v>15</v>
      </c>
      <c r="T4209" s="167" t="s">
        <v>3560</v>
      </c>
      <c r="U4209" s="169" t="s">
        <v>3561</v>
      </c>
      <c r="V4209" s="167" t="s">
        <v>8024</v>
      </c>
      <c r="W4209" s="167" t="s">
        <v>4527</v>
      </c>
      <c r="X4209" s="170" t="s">
        <v>157</v>
      </c>
      <c r="Y4209" s="171" t="s">
        <v>436</v>
      </c>
      <c r="Z4209" s="167" t="s">
        <v>1390</v>
      </c>
      <c r="AA4209" s="176">
        <v>10000</v>
      </c>
      <c r="AB4209" s="167" t="s">
        <v>11254</v>
      </c>
      <c r="AC4209" s="176">
        <v>10000</v>
      </c>
      <c r="AD4209" s="167" t="s">
        <v>11254</v>
      </c>
      <c r="AE4209" s="176">
        <v>4</v>
      </c>
    </row>
    <row r="4210" spans="1:31">
      <c r="A4210" s="178">
        <v>108336474740</v>
      </c>
      <c r="B4210" s="166">
        <v>46185</v>
      </c>
      <c r="C4210" s="167" t="s">
        <v>3524</v>
      </c>
      <c r="D4210" s="167" t="s">
        <v>3525</v>
      </c>
      <c r="E4210" s="167" t="s">
        <v>3526</v>
      </c>
      <c r="F4210" s="167" t="s">
        <v>3501</v>
      </c>
      <c r="G4210" s="167" t="s">
        <v>3502</v>
      </c>
      <c r="H4210" s="168">
        <v>46188</v>
      </c>
      <c r="I4210" s="167"/>
      <c r="J4210" s="169">
        <v>26122</v>
      </c>
      <c r="K4210" s="167" t="s">
        <v>55</v>
      </c>
      <c r="L4210" s="169">
        <v>19</v>
      </c>
      <c r="M4210" s="167" t="s">
        <v>3513</v>
      </c>
      <c r="N4210" s="169">
        <v>62</v>
      </c>
      <c r="O4210" s="167" t="s">
        <v>3505</v>
      </c>
      <c r="P4210" s="167"/>
      <c r="Q4210" s="167" t="s">
        <v>3527</v>
      </c>
      <c r="R4210" s="167" t="s">
        <v>3528</v>
      </c>
      <c r="S4210" s="169">
        <v>14</v>
      </c>
      <c r="T4210" s="167" t="s">
        <v>3560</v>
      </c>
      <c r="U4210" s="169" t="s">
        <v>3561</v>
      </c>
      <c r="V4210" s="167" t="s">
        <v>8024</v>
      </c>
      <c r="W4210" s="167" t="s">
        <v>4527</v>
      </c>
      <c r="X4210" s="170" t="s">
        <v>157</v>
      </c>
      <c r="Y4210" s="171" t="s">
        <v>436</v>
      </c>
      <c r="Z4210" s="167" t="s">
        <v>1390</v>
      </c>
      <c r="AA4210" s="176">
        <v>10000</v>
      </c>
      <c r="AB4210" s="167" t="s">
        <v>11254</v>
      </c>
      <c r="AC4210" s="176">
        <v>10000</v>
      </c>
      <c r="AD4210" s="167" t="s">
        <v>11254</v>
      </c>
      <c r="AE4210" s="176">
        <v>4</v>
      </c>
    </row>
    <row r="4211" spans="1:31">
      <c r="A4211" s="178">
        <v>108336474740</v>
      </c>
      <c r="B4211" s="166">
        <v>46185</v>
      </c>
      <c r="C4211" s="167" t="s">
        <v>3524</v>
      </c>
      <c r="D4211" s="167" t="s">
        <v>3525</v>
      </c>
      <c r="E4211" s="167" t="s">
        <v>3526</v>
      </c>
      <c r="F4211" s="167" t="s">
        <v>3501</v>
      </c>
      <c r="G4211" s="167" t="s">
        <v>3502</v>
      </c>
      <c r="H4211" s="168">
        <v>46188</v>
      </c>
      <c r="I4211" s="167"/>
      <c r="J4211" s="169">
        <v>26122</v>
      </c>
      <c r="K4211" s="167" t="s">
        <v>55</v>
      </c>
      <c r="L4211" s="169">
        <v>19</v>
      </c>
      <c r="M4211" s="167" t="s">
        <v>3513</v>
      </c>
      <c r="N4211" s="169">
        <v>62</v>
      </c>
      <c r="O4211" s="167" t="s">
        <v>3505</v>
      </c>
      <c r="P4211" s="167"/>
      <c r="Q4211" s="167" t="s">
        <v>3527</v>
      </c>
      <c r="R4211" s="167" t="s">
        <v>3528</v>
      </c>
      <c r="S4211" s="169">
        <v>13</v>
      </c>
      <c r="T4211" s="167" t="s">
        <v>3560</v>
      </c>
      <c r="U4211" s="169" t="s">
        <v>3561</v>
      </c>
      <c r="V4211" s="167" t="s">
        <v>8368</v>
      </c>
      <c r="W4211" s="167" t="s">
        <v>4026</v>
      </c>
      <c r="X4211" s="170" t="s">
        <v>157</v>
      </c>
      <c r="Y4211" s="171" t="s">
        <v>436</v>
      </c>
      <c r="Z4211" s="167" t="s">
        <v>1390</v>
      </c>
      <c r="AA4211" s="176">
        <v>30000</v>
      </c>
      <c r="AB4211" s="167" t="s">
        <v>11254</v>
      </c>
      <c r="AC4211" s="176">
        <v>30000</v>
      </c>
      <c r="AD4211" s="167" t="s">
        <v>11254</v>
      </c>
      <c r="AE4211" s="176">
        <v>16.5</v>
      </c>
    </row>
    <row r="4212" spans="1:31">
      <c r="A4212" s="178">
        <v>108336474740</v>
      </c>
      <c r="B4212" s="166">
        <v>46185</v>
      </c>
      <c r="C4212" s="167" t="s">
        <v>3524</v>
      </c>
      <c r="D4212" s="167" t="s">
        <v>3525</v>
      </c>
      <c r="E4212" s="167" t="s">
        <v>3526</v>
      </c>
      <c r="F4212" s="167" t="s">
        <v>3501</v>
      </c>
      <c r="G4212" s="167" t="s">
        <v>3502</v>
      </c>
      <c r="H4212" s="168">
        <v>46188</v>
      </c>
      <c r="I4212" s="167"/>
      <c r="J4212" s="169">
        <v>26122</v>
      </c>
      <c r="K4212" s="167" t="s">
        <v>55</v>
      </c>
      <c r="L4212" s="169">
        <v>19</v>
      </c>
      <c r="M4212" s="167" t="s">
        <v>3513</v>
      </c>
      <c r="N4212" s="169">
        <v>62</v>
      </c>
      <c r="O4212" s="167" t="s">
        <v>3505</v>
      </c>
      <c r="P4212" s="167"/>
      <c r="Q4212" s="167" t="s">
        <v>3527</v>
      </c>
      <c r="R4212" s="167" t="s">
        <v>3528</v>
      </c>
      <c r="S4212" s="169">
        <v>12</v>
      </c>
      <c r="T4212" s="167" t="s">
        <v>3535</v>
      </c>
      <c r="U4212" s="169" t="s">
        <v>3536</v>
      </c>
      <c r="V4212" s="167" t="s">
        <v>8370</v>
      </c>
      <c r="W4212" s="167" t="s">
        <v>6868</v>
      </c>
      <c r="X4212" s="170" t="s">
        <v>157</v>
      </c>
      <c r="Y4212" s="171" t="s">
        <v>436</v>
      </c>
      <c r="Z4212" s="167" t="s">
        <v>1390</v>
      </c>
      <c r="AA4212" s="176">
        <v>8000</v>
      </c>
      <c r="AB4212" s="167" t="s">
        <v>11254</v>
      </c>
      <c r="AC4212" s="176">
        <v>8000</v>
      </c>
      <c r="AD4212" s="167" t="s">
        <v>11254</v>
      </c>
      <c r="AE4212" s="176">
        <v>400</v>
      </c>
    </row>
    <row r="4213" spans="1:31">
      <c r="A4213" s="178">
        <v>108336474740</v>
      </c>
      <c r="B4213" s="166">
        <v>46185</v>
      </c>
      <c r="C4213" s="167" t="s">
        <v>3524</v>
      </c>
      <c r="D4213" s="167" t="s">
        <v>3525</v>
      </c>
      <c r="E4213" s="167" t="s">
        <v>3526</v>
      </c>
      <c r="F4213" s="167" t="s">
        <v>3501</v>
      </c>
      <c r="G4213" s="167" t="s">
        <v>3502</v>
      </c>
      <c r="H4213" s="168">
        <v>46188</v>
      </c>
      <c r="I4213" s="167"/>
      <c r="J4213" s="169">
        <v>26122</v>
      </c>
      <c r="K4213" s="167" t="s">
        <v>55</v>
      </c>
      <c r="L4213" s="169">
        <v>19</v>
      </c>
      <c r="M4213" s="167" t="s">
        <v>3513</v>
      </c>
      <c r="N4213" s="169">
        <v>62</v>
      </c>
      <c r="O4213" s="167" t="s">
        <v>3505</v>
      </c>
      <c r="P4213" s="167"/>
      <c r="Q4213" s="167" t="s">
        <v>3527</v>
      </c>
      <c r="R4213" s="167" t="s">
        <v>3528</v>
      </c>
      <c r="S4213" s="169">
        <v>11</v>
      </c>
      <c r="T4213" s="167" t="s">
        <v>3535</v>
      </c>
      <c r="U4213" s="169" t="s">
        <v>3536</v>
      </c>
      <c r="V4213" s="167" t="s">
        <v>8370</v>
      </c>
      <c r="W4213" s="167" t="s">
        <v>6868</v>
      </c>
      <c r="X4213" s="170" t="s">
        <v>157</v>
      </c>
      <c r="Y4213" s="171" t="s">
        <v>436</v>
      </c>
      <c r="Z4213" s="167" t="s">
        <v>1390</v>
      </c>
      <c r="AA4213" s="176">
        <v>4000</v>
      </c>
      <c r="AB4213" s="167" t="s">
        <v>11254</v>
      </c>
      <c r="AC4213" s="176">
        <v>4000</v>
      </c>
      <c r="AD4213" s="167" t="s">
        <v>11254</v>
      </c>
      <c r="AE4213" s="176">
        <v>200</v>
      </c>
    </row>
    <row r="4214" spans="1:31">
      <c r="A4214" s="178">
        <v>108336474740</v>
      </c>
      <c r="B4214" s="166">
        <v>46185</v>
      </c>
      <c r="C4214" s="167" t="s">
        <v>3524</v>
      </c>
      <c r="D4214" s="167" t="s">
        <v>3525</v>
      </c>
      <c r="E4214" s="167" t="s">
        <v>3526</v>
      </c>
      <c r="F4214" s="167" t="s">
        <v>3501</v>
      </c>
      <c r="G4214" s="167" t="s">
        <v>3502</v>
      </c>
      <c r="H4214" s="168">
        <v>46188</v>
      </c>
      <c r="I4214" s="167"/>
      <c r="J4214" s="169">
        <v>26122</v>
      </c>
      <c r="K4214" s="167" t="s">
        <v>55</v>
      </c>
      <c r="L4214" s="169">
        <v>19</v>
      </c>
      <c r="M4214" s="167" t="s">
        <v>3513</v>
      </c>
      <c r="N4214" s="169">
        <v>62</v>
      </c>
      <c r="O4214" s="167" t="s">
        <v>3505</v>
      </c>
      <c r="P4214" s="167"/>
      <c r="Q4214" s="167" t="s">
        <v>3527</v>
      </c>
      <c r="R4214" s="167" t="s">
        <v>3528</v>
      </c>
      <c r="S4214" s="169">
        <v>10</v>
      </c>
      <c r="T4214" s="167" t="s">
        <v>3560</v>
      </c>
      <c r="U4214" s="169" t="s">
        <v>3561</v>
      </c>
      <c r="V4214" s="167" t="s">
        <v>8402</v>
      </c>
      <c r="W4214" s="167" t="s">
        <v>6841</v>
      </c>
      <c r="X4214" s="170" t="s">
        <v>159</v>
      </c>
      <c r="Y4214" s="171" t="s">
        <v>436</v>
      </c>
      <c r="Z4214" s="167" t="s">
        <v>1390</v>
      </c>
      <c r="AA4214" s="176">
        <v>15000</v>
      </c>
      <c r="AB4214" s="167" t="s">
        <v>11254</v>
      </c>
      <c r="AC4214" s="176">
        <v>15000</v>
      </c>
      <c r="AD4214" s="167" t="s">
        <v>11254</v>
      </c>
      <c r="AE4214" s="176">
        <v>27.75</v>
      </c>
    </row>
    <row r="4215" spans="1:31">
      <c r="A4215" s="178">
        <v>108336474740</v>
      </c>
      <c r="B4215" s="166">
        <v>46185</v>
      </c>
      <c r="C4215" s="167" t="s">
        <v>3524</v>
      </c>
      <c r="D4215" s="167" t="s">
        <v>3525</v>
      </c>
      <c r="E4215" s="167" t="s">
        <v>3526</v>
      </c>
      <c r="F4215" s="167" t="s">
        <v>3501</v>
      </c>
      <c r="G4215" s="167" t="s">
        <v>3502</v>
      </c>
      <c r="H4215" s="168">
        <v>46188</v>
      </c>
      <c r="I4215" s="167"/>
      <c r="J4215" s="169">
        <v>26122</v>
      </c>
      <c r="K4215" s="167" t="s">
        <v>55</v>
      </c>
      <c r="L4215" s="169">
        <v>19</v>
      </c>
      <c r="M4215" s="167" t="s">
        <v>3513</v>
      </c>
      <c r="N4215" s="169">
        <v>62</v>
      </c>
      <c r="O4215" s="167" t="s">
        <v>3505</v>
      </c>
      <c r="P4215" s="167"/>
      <c r="Q4215" s="167" t="s">
        <v>3527</v>
      </c>
      <c r="R4215" s="167" t="s">
        <v>3528</v>
      </c>
      <c r="S4215" s="169">
        <v>9</v>
      </c>
      <c r="T4215" s="167" t="s">
        <v>3535</v>
      </c>
      <c r="U4215" s="169" t="s">
        <v>3536</v>
      </c>
      <c r="V4215" s="167" t="s">
        <v>8044</v>
      </c>
      <c r="W4215" s="167" t="s">
        <v>4022</v>
      </c>
      <c r="X4215" s="170" t="s">
        <v>157</v>
      </c>
      <c r="Y4215" s="171" t="s">
        <v>436</v>
      </c>
      <c r="Z4215" s="167" t="s">
        <v>1390</v>
      </c>
      <c r="AA4215" s="176">
        <v>260000</v>
      </c>
      <c r="AB4215" s="167" t="s">
        <v>11254</v>
      </c>
      <c r="AC4215" s="176">
        <v>260000</v>
      </c>
      <c r="AD4215" s="167" t="s">
        <v>11254</v>
      </c>
      <c r="AE4215" s="176">
        <v>78</v>
      </c>
    </row>
    <row r="4216" spans="1:31">
      <c r="A4216" s="178">
        <v>108336474740</v>
      </c>
      <c r="B4216" s="166">
        <v>46185</v>
      </c>
      <c r="C4216" s="167" t="s">
        <v>3524</v>
      </c>
      <c r="D4216" s="167" t="s">
        <v>3525</v>
      </c>
      <c r="E4216" s="167" t="s">
        <v>3526</v>
      </c>
      <c r="F4216" s="167" t="s">
        <v>3501</v>
      </c>
      <c r="G4216" s="167" t="s">
        <v>3502</v>
      </c>
      <c r="H4216" s="168">
        <v>46188</v>
      </c>
      <c r="I4216" s="167"/>
      <c r="J4216" s="169">
        <v>26122</v>
      </c>
      <c r="K4216" s="167" t="s">
        <v>55</v>
      </c>
      <c r="L4216" s="169">
        <v>19</v>
      </c>
      <c r="M4216" s="167" t="s">
        <v>3513</v>
      </c>
      <c r="N4216" s="169">
        <v>62</v>
      </c>
      <c r="O4216" s="167" t="s">
        <v>3505</v>
      </c>
      <c r="P4216" s="167"/>
      <c r="Q4216" s="167" t="s">
        <v>3527</v>
      </c>
      <c r="R4216" s="167" t="s">
        <v>3528</v>
      </c>
      <c r="S4216" s="169">
        <v>8</v>
      </c>
      <c r="T4216" s="167" t="s">
        <v>3535</v>
      </c>
      <c r="U4216" s="169" t="s">
        <v>3536</v>
      </c>
      <c r="V4216" s="167" t="s">
        <v>8403</v>
      </c>
      <c r="W4216" s="167" t="s">
        <v>8404</v>
      </c>
      <c r="X4216" s="170" t="s">
        <v>157</v>
      </c>
      <c r="Y4216" s="171" t="s">
        <v>436</v>
      </c>
      <c r="Z4216" s="167" t="s">
        <v>1390</v>
      </c>
      <c r="AA4216" s="176">
        <v>10000</v>
      </c>
      <c r="AB4216" s="167" t="s">
        <v>11254</v>
      </c>
      <c r="AC4216" s="176">
        <v>10000</v>
      </c>
      <c r="AD4216" s="167" t="s">
        <v>11254</v>
      </c>
      <c r="AE4216" s="176">
        <v>3.3</v>
      </c>
    </row>
    <row r="4217" spans="1:31">
      <c r="A4217" s="178">
        <v>108336474740</v>
      </c>
      <c r="B4217" s="166">
        <v>46185</v>
      </c>
      <c r="C4217" s="167" t="s">
        <v>3524</v>
      </c>
      <c r="D4217" s="167" t="s">
        <v>3525</v>
      </c>
      <c r="E4217" s="167" t="s">
        <v>3526</v>
      </c>
      <c r="F4217" s="167" t="s">
        <v>3501</v>
      </c>
      <c r="G4217" s="167" t="s">
        <v>3502</v>
      </c>
      <c r="H4217" s="168">
        <v>46188</v>
      </c>
      <c r="I4217" s="167"/>
      <c r="J4217" s="169">
        <v>26122</v>
      </c>
      <c r="K4217" s="167" t="s">
        <v>55</v>
      </c>
      <c r="L4217" s="169">
        <v>19</v>
      </c>
      <c r="M4217" s="167" t="s">
        <v>3513</v>
      </c>
      <c r="N4217" s="169">
        <v>62</v>
      </c>
      <c r="O4217" s="167" t="s">
        <v>3505</v>
      </c>
      <c r="P4217" s="167"/>
      <c r="Q4217" s="167" t="s">
        <v>3527</v>
      </c>
      <c r="R4217" s="167" t="s">
        <v>3528</v>
      </c>
      <c r="S4217" s="169">
        <v>7</v>
      </c>
      <c r="T4217" s="167" t="s">
        <v>3535</v>
      </c>
      <c r="U4217" s="169" t="s">
        <v>3536</v>
      </c>
      <c r="V4217" s="167" t="s">
        <v>8046</v>
      </c>
      <c r="W4217" s="167" t="s">
        <v>6824</v>
      </c>
      <c r="X4217" s="170" t="s">
        <v>159</v>
      </c>
      <c r="Y4217" s="171" t="s">
        <v>436</v>
      </c>
      <c r="Z4217" s="167" t="s">
        <v>1390</v>
      </c>
      <c r="AA4217" s="176">
        <v>10000</v>
      </c>
      <c r="AB4217" s="167" t="s">
        <v>11254</v>
      </c>
      <c r="AC4217" s="176">
        <v>10000</v>
      </c>
      <c r="AD4217" s="167" t="s">
        <v>11254</v>
      </c>
      <c r="AE4217" s="176">
        <v>3.3</v>
      </c>
    </row>
    <row r="4218" spans="1:31">
      <c r="A4218" s="178">
        <v>108336474740</v>
      </c>
      <c r="B4218" s="166">
        <v>46185</v>
      </c>
      <c r="C4218" s="167" t="s">
        <v>3524</v>
      </c>
      <c r="D4218" s="167" t="s">
        <v>3525</v>
      </c>
      <c r="E4218" s="167" t="s">
        <v>3526</v>
      </c>
      <c r="F4218" s="167" t="s">
        <v>3501</v>
      </c>
      <c r="G4218" s="167" t="s">
        <v>3502</v>
      </c>
      <c r="H4218" s="168">
        <v>46188</v>
      </c>
      <c r="I4218" s="167"/>
      <c r="J4218" s="169">
        <v>26122</v>
      </c>
      <c r="K4218" s="167" t="s">
        <v>55</v>
      </c>
      <c r="L4218" s="169">
        <v>19</v>
      </c>
      <c r="M4218" s="167" t="s">
        <v>3513</v>
      </c>
      <c r="N4218" s="169">
        <v>62</v>
      </c>
      <c r="O4218" s="167" t="s">
        <v>3505</v>
      </c>
      <c r="P4218" s="167"/>
      <c r="Q4218" s="167" t="s">
        <v>3527</v>
      </c>
      <c r="R4218" s="167" t="s">
        <v>3528</v>
      </c>
      <c r="S4218" s="169">
        <v>6</v>
      </c>
      <c r="T4218" s="167" t="s">
        <v>3535</v>
      </c>
      <c r="U4218" s="169" t="s">
        <v>3536</v>
      </c>
      <c r="V4218" s="167" t="s">
        <v>8050</v>
      </c>
      <c r="W4218" s="167" t="s">
        <v>8051</v>
      </c>
      <c r="X4218" s="170" t="s">
        <v>159</v>
      </c>
      <c r="Y4218" s="171" t="s">
        <v>436</v>
      </c>
      <c r="Z4218" s="167" t="s">
        <v>1390</v>
      </c>
      <c r="AA4218" s="176">
        <v>10000</v>
      </c>
      <c r="AB4218" s="167" t="s">
        <v>11254</v>
      </c>
      <c r="AC4218" s="176">
        <v>10000</v>
      </c>
      <c r="AD4218" s="167" t="s">
        <v>11254</v>
      </c>
      <c r="AE4218" s="176">
        <v>3</v>
      </c>
    </row>
    <row r="4219" spans="1:31">
      <c r="A4219" s="178">
        <v>108336474740</v>
      </c>
      <c r="B4219" s="166">
        <v>46185</v>
      </c>
      <c r="C4219" s="167" t="s">
        <v>3524</v>
      </c>
      <c r="D4219" s="167" t="s">
        <v>3525</v>
      </c>
      <c r="E4219" s="167" t="s">
        <v>3526</v>
      </c>
      <c r="F4219" s="167" t="s">
        <v>3501</v>
      </c>
      <c r="G4219" s="167" t="s">
        <v>3502</v>
      </c>
      <c r="H4219" s="168">
        <v>46188</v>
      </c>
      <c r="I4219" s="167"/>
      <c r="J4219" s="169">
        <v>26122</v>
      </c>
      <c r="K4219" s="167" t="s">
        <v>55</v>
      </c>
      <c r="L4219" s="169">
        <v>19</v>
      </c>
      <c r="M4219" s="167" t="s">
        <v>3513</v>
      </c>
      <c r="N4219" s="169">
        <v>62</v>
      </c>
      <c r="O4219" s="167" t="s">
        <v>3505</v>
      </c>
      <c r="P4219" s="167"/>
      <c r="Q4219" s="167" t="s">
        <v>3527</v>
      </c>
      <c r="R4219" s="167" t="s">
        <v>3528</v>
      </c>
      <c r="S4219" s="169">
        <v>5</v>
      </c>
      <c r="T4219" s="167" t="s">
        <v>3535</v>
      </c>
      <c r="U4219" s="169" t="s">
        <v>3536</v>
      </c>
      <c r="V4219" s="167" t="s">
        <v>8050</v>
      </c>
      <c r="W4219" s="167" t="s">
        <v>8051</v>
      </c>
      <c r="X4219" s="170" t="s">
        <v>159</v>
      </c>
      <c r="Y4219" s="171" t="s">
        <v>436</v>
      </c>
      <c r="Z4219" s="167" t="s">
        <v>1390</v>
      </c>
      <c r="AA4219" s="176">
        <v>20000</v>
      </c>
      <c r="AB4219" s="167" t="s">
        <v>11254</v>
      </c>
      <c r="AC4219" s="176">
        <v>20000</v>
      </c>
      <c r="AD4219" s="167" t="s">
        <v>11254</v>
      </c>
      <c r="AE4219" s="176">
        <v>6</v>
      </c>
    </row>
    <row r="4220" spans="1:31">
      <c r="A4220" s="178">
        <v>108336474740</v>
      </c>
      <c r="B4220" s="166">
        <v>46185</v>
      </c>
      <c r="C4220" s="167" t="s">
        <v>3524</v>
      </c>
      <c r="D4220" s="167" t="s">
        <v>3525</v>
      </c>
      <c r="E4220" s="167" t="s">
        <v>3526</v>
      </c>
      <c r="F4220" s="167" t="s">
        <v>3501</v>
      </c>
      <c r="G4220" s="167" t="s">
        <v>3502</v>
      </c>
      <c r="H4220" s="168">
        <v>46188</v>
      </c>
      <c r="I4220" s="167"/>
      <c r="J4220" s="169">
        <v>26122</v>
      </c>
      <c r="K4220" s="167" t="s">
        <v>55</v>
      </c>
      <c r="L4220" s="169">
        <v>19</v>
      </c>
      <c r="M4220" s="167" t="s">
        <v>3513</v>
      </c>
      <c r="N4220" s="169">
        <v>62</v>
      </c>
      <c r="O4220" s="167" t="s">
        <v>3505</v>
      </c>
      <c r="P4220" s="167"/>
      <c r="Q4220" s="167" t="s">
        <v>3527</v>
      </c>
      <c r="R4220" s="167" t="s">
        <v>3528</v>
      </c>
      <c r="S4220" s="169">
        <v>4</v>
      </c>
      <c r="T4220" s="167" t="s">
        <v>3535</v>
      </c>
      <c r="U4220" s="169" t="s">
        <v>3536</v>
      </c>
      <c r="V4220" s="167" t="s">
        <v>8405</v>
      </c>
      <c r="W4220" s="167" t="s">
        <v>4036</v>
      </c>
      <c r="X4220" s="170" t="s">
        <v>157</v>
      </c>
      <c r="Y4220" s="171" t="s">
        <v>436</v>
      </c>
      <c r="Z4220" s="167" t="s">
        <v>1390</v>
      </c>
      <c r="AA4220" s="176">
        <v>50000</v>
      </c>
      <c r="AB4220" s="167" t="s">
        <v>11254</v>
      </c>
      <c r="AC4220" s="176">
        <v>50000</v>
      </c>
      <c r="AD4220" s="167" t="s">
        <v>11254</v>
      </c>
      <c r="AE4220" s="176">
        <v>14</v>
      </c>
    </row>
    <row r="4221" spans="1:31">
      <c r="A4221" s="178">
        <v>108336474740</v>
      </c>
      <c r="B4221" s="166">
        <v>46185</v>
      </c>
      <c r="C4221" s="167" t="s">
        <v>3524</v>
      </c>
      <c r="D4221" s="167" t="s">
        <v>3525</v>
      </c>
      <c r="E4221" s="167" t="s">
        <v>3526</v>
      </c>
      <c r="F4221" s="167" t="s">
        <v>3501</v>
      </c>
      <c r="G4221" s="167" t="s">
        <v>3502</v>
      </c>
      <c r="H4221" s="168">
        <v>46188</v>
      </c>
      <c r="I4221" s="167"/>
      <c r="J4221" s="169">
        <v>26122</v>
      </c>
      <c r="K4221" s="167" t="s">
        <v>55</v>
      </c>
      <c r="L4221" s="169">
        <v>19</v>
      </c>
      <c r="M4221" s="167" t="s">
        <v>3513</v>
      </c>
      <c r="N4221" s="169">
        <v>62</v>
      </c>
      <c r="O4221" s="167" t="s">
        <v>3505</v>
      </c>
      <c r="P4221" s="167"/>
      <c r="Q4221" s="167" t="s">
        <v>3527</v>
      </c>
      <c r="R4221" s="167" t="s">
        <v>3528</v>
      </c>
      <c r="S4221" s="169">
        <v>3</v>
      </c>
      <c r="T4221" s="167" t="s">
        <v>3535</v>
      </c>
      <c r="U4221" s="169" t="s">
        <v>3536</v>
      </c>
      <c r="V4221" s="167" t="s">
        <v>8405</v>
      </c>
      <c r="W4221" s="167" t="s">
        <v>4036</v>
      </c>
      <c r="X4221" s="170" t="s">
        <v>157</v>
      </c>
      <c r="Y4221" s="171" t="s">
        <v>436</v>
      </c>
      <c r="Z4221" s="167" t="s">
        <v>1390</v>
      </c>
      <c r="AA4221" s="176">
        <v>70000</v>
      </c>
      <c r="AB4221" s="167" t="s">
        <v>11254</v>
      </c>
      <c r="AC4221" s="176">
        <v>70000</v>
      </c>
      <c r="AD4221" s="167" t="s">
        <v>11254</v>
      </c>
      <c r="AE4221" s="176">
        <v>19.600000000000001</v>
      </c>
    </row>
    <row r="4222" spans="1:31">
      <c r="A4222" s="178">
        <v>108336474740</v>
      </c>
      <c r="B4222" s="166">
        <v>46185</v>
      </c>
      <c r="C4222" s="167" t="s">
        <v>3524</v>
      </c>
      <c r="D4222" s="167" t="s">
        <v>3525</v>
      </c>
      <c r="E4222" s="167" t="s">
        <v>3526</v>
      </c>
      <c r="F4222" s="167" t="s">
        <v>3501</v>
      </c>
      <c r="G4222" s="167" t="s">
        <v>3502</v>
      </c>
      <c r="H4222" s="168">
        <v>46188</v>
      </c>
      <c r="I4222" s="167"/>
      <c r="J4222" s="169">
        <v>26122</v>
      </c>
      <c r="K4222" s="167" t="s">
        <v>55</v>
      </c>
      <c r="L4222" s="169">
        <v>19</v>
      </c>
      <c r="M4222" s="167" t="s">
        <v>3513</v>
      </c>
      <c r="N4222" s="169">
        <v>62</v>
      </c>
      <c r="O4222" s="167" t="s">
        <v>3505</v>
      </c>
      <c r="P4222" s="167"/>
      <c r="Q4222" s="167" t="s">
        <v>3527</v>
      </c>
      <c r="R4222" s="167" t="s">
        <v>3528</v>
      </c>
      <c r="S4222" s="169">
        <v>2</v>
      </c>
      <c r="T4222" s="167" t="s">
        <v>3535</v>
      </c>
      <c r="U4222" s="169" t="s">
        <v>3536</v>
      </c>
      <c r="V4222" s="167" t="s">
        <v>8039</v>
      </c>
      <c r="W4222" s="167" t="s">
        <v>8040</v>
      </c>
      <c r="X4222" s="170" t="s">
        <v>157</v>
      </c>
      <c r="Y4222" s="171" t="s">
        <v>436</v>
      </c>
      <c r="Z4222" s="167" t="s">
        <v>1390</v>
      </c>
      <c r="AA4222" s="176">
        <v>10000</v>
      </c>
      <c r="AB4222" s="167" t="s">
        <v>11254</v>
      </c>
      <c r="AC4222" s="176">
        <v>10000</v>
      </c>
      <c r="AD4222" s="167" t="s">
        <v>11254</v>
      </c>
      <c r="AE4222" s="176">
        <v>3</v>
      </c>
    </row>
    <row r="4223" spans="1:31">
      <c r="A4223" s="178">
        <v>108336474740</v>
      </c>
      <c r="B4223" s="166">
        <v>46185</v>
      </c>
      <c r="C4223" s="167" t="s">
        <v>3524</v>
      </c>
      <c r="D4223" s="167" t="s">
        <v>3525</v>
      </c>
      <c r="E4223" s="167" t="s">
        <v>3526</v>
      </c>
      <c r="F4223" s="167" t="s">
        <v>3501</v>
      </c>
      <c r="G4223" s="167" t="s">
        <v>3502</v>
      </c>
      <c r="H4223" s="168">
        <v>46188</v>
      </c>
      <c r="I4223" s="167"/>
      <c r="J4223" s="169">
        <v>26122</v>
      </c>
      <c r="K4223" s="167" t="s">
        <v>55</v>
      </c>
      <c r="L4223" s="169">
        <v>19</v>
      </c>
      <c r="M4223" s="167" t="s">
        <v>3513</v>
      </c>
      <c r="N4223" s="169">
        <v>62</v>
      </c>
      <c r="O4223" s="167" t="s">
        <v>3505</v>
      </c>
      <c r="P4223" s="167"/>
      <c r="Q4223" s="167" t="s">
        <v>3527</v>
      </c>
      <c r="R4223" s="167" t="s">
        <v>3528</v>
      </c>
      <c r="S4223" s="169">
        <v>1</v>
      </c>
      <c r="T4223" s="167" t="s">
        <v>3535</v>
      </c>
      <c r="U4223" s="169" t="s">
        <v>3536</v>
      </c>
      <c r="V4223" s="167" t="s">
        <v>8406</v>
      </c>
      <c r="W4223" s="167" t="s">
        <v>8407</v>
      </c>
      <c r="X4223" s="170" t="s">
        <v>160</v>
      </c>
      <c r="Y4223" s="171" t="s">
        <v>436</v>
      </c>
      <c r="Z4223" s="167" t="s">
        <v>1390</v>
      </c>
      <c r="AA4223" s="176">
        <v>10000</v>
      </c>
      <c r="AB4223" s="167" t="s">
        <v>11254</v>
      </c>
      <c r="AC4223" s="176">
        <v>10000</v>
      </c>
      <c r="AD4223" s="167" t="s">
        <v>11254</v>
      </c>
      <c r="AE4223" s="176">
        <v>3.3</v>
      </c>
    </row>
    <row r="4224" spans="1:31">
      <c r="A4224" s="178">
        <v>108336590830</v>
      </c>
      <c r="B4224" s="166">
        <v>46185</v>
      </c>
      <c r="C4224" s="167" t="s">
        <v>3524</v>
      </c>
      <c r="D4224" s="167" t="s">
        <v>3525</v>
      </c>
      <c r="E4224" s="167" t="s">
        <v>3526</v>
      </c>
      <c r="F4224" s="167" t="s">
        <v>3501</v>
      </c>
      <c r="G4224" s="167" t="s">
        <v>3502</v>
      </c>
      <c r="H4224" s="168">
        <v>46188</v>
      </c>
      <c r="I4224" s="167"/>
      <c r="J4224" s="169">
        <v>26122</v>
      </c>
      <c r="K4224" s="167" t="s">
        <v>55</v>
      </c>
      <c r="L4224" s="169">
        <v>7</v>
      </c>
      <c r="M4224" s="167" t="s">
        <v>3513</v>
      </c>
      <c r="N4224" s="169">
        <v>34.299999999999997</v>
      </c>
      <c r="O4224" s="167" t="s">
        <v>3505</v>
      </c>
      <c r="P4224" s="167"/>
      <c r="Q4224" s="167" t="s">
        <v>3527</v>
      </c>
      <c r="R4224" s="167" t="s">
        <v>3528</v>
      </c>
      <c r="S4224" s="169">
        <v>6</v>
      </c>
      <c r="T4224" s="167" t="s">
        <v>6008</v>
      </c>
      <c r="U4224" s="169" t="s">
        <v>5842</v>
      </c>
      <c r="V4224" s="167" t="s">
        <v>8408</v>
      </c>
      <c r="W4224" s="167" t="s">
        <v>6012</v>
      </c>
      <c r="X4224" s="170" t="s">
        <v>160</v>
      </c>
      <c r="Y4224" s="171" t="s">
        <v>450</v>
      </c>
      <c r="Z4224" s="167" t="s">
        <v>1393</v>
      </c>
      <c r="AA4224" s="176">
        <v>500</v>
      </c>
      <c r="AB4224" s="167" t="s">
        <v>11254</v>
      </c>
      <c r="AC4224" s="176">
        <v>500</v>
      </c>
      <c r="AD4224" s="167" t="s">
        <v>11254</v>
      </c>
      <c r="AE4224" s="176">
        <v>1070</v>
      </c>
    </row>
    <row r="4225" spans="1:31">
      <c r="A4225" s="178">
        <v>108336590830</v>
      </c>
      <c r="B4225" s="166">
        <v>46185</v>
      </c>
      <c r="C4225" s="167" t="s">
        <v>3524</v>
      </c>
      <c r="D4225" s="167" t="s">
        <v>3525</v>
      </c>
      <c r="E4225" s="167" t="s">
        <v>3526</v>
      </c>
      <c r="F4225" s="167" t="s">
        <v>3501</v>
      </c>
      <c r="G4225" s="167" t="s">
        <v>3502</v>
      </c>
      <c r="H4225" s="168">
        <v>46188</v>
      </c>
      <c r="I4225" s="167"/>
      <c r="J4225" s="169">
        <v>26122</v>
      </c>
      <c r="K4225" s="167" t="s">
        <v>55</v>
      </c>
      <c r="L4225" s="169">
        <v>7</v>
      </c>
      <c r="M4225" s="167" t="s">
        <v>3513</v>
      </c>
      <c r="N4225" s="169">
        <v>34.299999999999997</v>
      </c>
      <c r="O4225" s="167" t="s">
        <v>3505</v>
      </c>
      <c r="P4225" s="167"/>
      <c r="Q4225" s="167" t="s">
        <v>3527</v>
      </c>
      <c r="R4225" s="167" t="s">
        <v>3528</v>
      </c>
      <c r="S4225" s="169">
        <v>5</v>
      </c>
      <c r="T4225" s="167" t="s">
        <v>3560</v>
      </c>
      <c r="U4225" s="169" t="s">
        <v>3561</v>
      </c>
      <c r="V4225" s="167" t="s">
        <v>8205</v>
      </c>
      <c r="W4225" s="167" t="s">
        <v>7526</v>
      </c>
      <c r="X4225" s="170" t="s">
        <v>159</v>
      </c>
      <c r="Y4225" s="171" t="s">
        <v>450</v>
      </c>
      <c r="Z4225" s="167" t="s">
        <v>1393</v>
      </c>
      <c r="AA4225" s="176">
        <v>30000</v>
      </c>
      <c r="AB4225" s="167" t="s">
        <v>11254</v>
      </c>
      <c r="AC4225" s="176">
        <v>30000</v>
      </c>
      <c r="AD4225" s="167" t="s">
        <v>11254</v>
      </c>
      <c r="AE4225" s="176">
        <v>63000</v>
      </c>
    </row>
    <row r="4226" spans="1:31">
      <c r="A4226" s="178">
        <v>108336590830</v>
      </c>
      <c r="B4226" s="166">
        <v>46185</v>
      </c>
      <c r="C4226" s="167" t="s">
        <v>3524</v>
      </c>
      <c r="D4226" s="167" t="s">
        <v>3525</v>
      </c>
      <c r="E4226" s="167" t="s">
        <v>3526</v>
      </c>
      <c r="F4226" s="167" t="s">
        <v>3501</v>
      </c>
      <c r="G4226" s="167" t="s">
        <v>3502</v>
      </c>
      <c r="H4226" s="168">
        <v>46188</v>
      </c>
      <c r="I4226" s="167"/>
      <c r="J4226" s="169">
        <v>26122</v>
      </c>
      <c r="K4226" s="167" t="s">
        <v>55</v>
      </c>
      <c r="L4226" s="169">
        <v>7</v>
      </c>
      <c r="M4226" s="167" t="s">
        <v>3513</v>
      </c>
      <c r="N4226" s="169">
        <v>34.299999999999997</v>
      </c>
      <c r="O4226" s="167" t="s">
        <v>3505</v>
      </c>
      <c r="P4226" s="167"/>
      <c r="Q4226" s="167" t="s">
        <v>3527</v>
      </c>
      <c r="R4226" s="167" t="s">
        <v>3528</v>
      </c>
      <c r="S4226" s="169">
        <v>4</v>
      </c>
      <c r="T4226" s="167" t="s">
        <v>3560</v>
      </c>
      <c r="U4226" s="169" t="s">
        <v>3561</v>
      </c>
      <c r="V4226" s="167" t="s">
        <v>8205</v>
      </c>
      <c r="W4226" s="167" t="s">
        <v>7526</v>
      </c>
      <c r="X4226" s="170" t="s">
        <v>159</v>
      </c>
      <c r="Y4226" s="171" t="s">
        <v>450</v>
      </c>
      <c r="Z4226" s="167" t="s">
        <v>1393</v>
      </c>
      <c r="AA4226" s="176">
        <v>14000</v>
      </c>
      <c r="AB4226" s="167" t="s">
        <v>11254</v>
      </c>
      <c r="AC4226" s="176">
        <v>14000</v>
      </c>
      <c r="AD4226" s="167" t="s">
        <v>11254</v>
      </c>
      <c r="AE4226" s="176">
        <v>33880</v>
      </c>
    </row>
    <row r="4227" spans="1:31">
      <c r="A4227" s="178">
        <v>108336590830</v>
      </c>
      <c r="B4227" s="166">
        <v>46185</v>
      </c>
      <c r="C4227" s="167" t="s">
        <v>3524</v>
      </c>
      <c r="D4227" s="167" t="s">
        <v>3525</v>
      </c>
      <c r="E4227" s="167" t="s">
        <v>3526</v>
      </c>
      <c r="F4227" s="167" t="s">
        <v>3501</v>
      </c>
      <c r="G4227" s="167" t="s">
        <v>3502</v>
      </c>
      <c r="H4227" s="168">
        <v>46188</v>
      </c>
      <c r="I4227" s="167"/>
      <c r="J4227" s="169">
        <v>26122</v>
      </c>
      <c r="K4227" s="167" t="s">
        <v>55</v>
      </c>
      <c r="L4227" s="169">
        <v>7</v>
      </c>
      <c r="M4227" s="167" t="s">
        <v>3513</v>
      </c>
      <c r="N4227" s="169">
        <v>34.299999999999997</v>
      </c>
      <c r="O4227" s="167" t="s">
        <v>3505</v>
      </c>
      <c r="P4227" s="167"/>
      <c r="Q4227" s="167" t="s">
        <v>3527</v>
      </c>
      <c r="R4227" s="167" t="s">
        <v>3528</v>
      </c>
      <c r="S4227" s="169">
        <v>3</v>
      </c>
      <c r="T4227" s="167" t="s">
        <v>6008</v>
      </c>
      <c r="U4227" s="169" t="s">
        <v>5842</v>
      </c>
      <c r="V4227" s="167" t="s">
        <v>8408</v>
      </c>
      <c r="W4227" s="167" t="s">
        <v>6012</v>
      </c>
      <c r="X4227" s="170" t="s">
        <v>160</v>
      </c>
      <c r="Y4227" s="171" t="s">
        <v>450</v>
      </c>
      <c r="Z4227" s="167" t="s">
        <v>1393</v>
      </c>
      <c r="AA4227" s="176">
        <v>500</v>
      </c>
      <c r="AB4227" s="167" t="s">
        <v>11254</v>
      </c>
      <c r="AC4227" s="176">
        <v>500</v>
      </c>
      <c r="AD4227" s="167" t="s">
        <v>11254</v>
      </c>
      <c r="AE4227" s="176">
        <v>1070</v>
      </c>
    </row>
    <row r="4228" spans="1:31">
      <c r="A4228" s="178">
        <v>108336590830</v>
      </c>
      <c r="B4228" s="166">
        <v>46185</v>
      </c>
      <c r="C4228" s="167" t="s">
        <v>3524</v>
      </c>
      <c r="D4228" s="167" t="s">
        <v>3525</v>
      </c>
      <c r="E4228" s="167" t="s">
        <v>3526</v>
      </c>
      <c r="F4228" s="167" t="s">
        <v>3501</v>
      </c>
      <c r="G4228" s="167" t="s">
        <v>3502</v>
      </c>
      <c r="H4228" s="168">
        <v>46188</v>
      </c>
      <c r="I4228" s="167"/>
      <c r="J4228" s="169">
        <v>26122</v>
      </c>
      <c r="K4228" s="167" t="s">
        <v>55</v>
      </c>
      <c r="L4228" s="169">
        <v>7</v>
      </c>
      <c r="M4228" s="167" t="s">
        <v>3513</v>
      </c>
      <c r="N4228" s="169">
        <v>34.299999999999997</v>
      </c>
      <c r="O4228" s="167" t="s">
        <v>3505</v>
      </c>
      <c r="P4228" s="167"/>
      <c r="Q4228" s="167" t="s">
        <v>3527</v>
      </c>
      <c r="R4228" s="167" t="s">
        <v>3528</v>
      </c>
      <c r="S4228" s="169">
        <v>2</v>
      </c>
      <c r="T4228" s="167" t="s">
        <v>3560</v>
      </c>
      <c r="U4228" s="169" t="s">
        <v>3561</v>
      </c>
      <c r="V4228" s="167" t="s">
        <v>8205</v>
      </c>
      <c r="W4228" s="167" t="s">
        <v>7526</v>
      </c>
      <c r="X4228" s="170" t="s">
        <v>159</v>
      </c>
      <c r="Y4228" s="171" t="s">
        <v>450</v>
      </c>
      <c r="Z4228" s="167" t="s">
        <v>1393</v>
      </c>
      <c r="AA4228" s="176">
        <v>14000</v>
      </c>
      <c r="AB4228" s="167" t="s">
        <v>11254</v>
      </c>
      <c r="AC4228" s="176">
        <v>14000</v>
      </c>
      <c r="AD4228" s="167" t="s">
        <v>11254</v>
      </c>
      <c r="AE4228" s="176">
        <v>33880</v>
      </c>
    </row>
    <row r="4229" spans="1:31">
      <c r="A4229" s="178">
        <v>108336590830</v>
      </c>
      <c r="B4229" s="166">
        <v>46185</v>
      </c>
      <c r="C4229" s="167" t="s">
        <v>3524</v>
      </c>
      <c r="D4229" s="167" t="s">
        <v>3525</v>
      </c>
      <c r="E4229" s="167" t="s">
        <v>3526</v>
      </c>
      <c r="F4229" s="167" t="s">
        <v>3501</v>
      </c>
      <c r="G4229" s="167" t="s">
        <v>3502</v>
      </c>
      <c r="H4229" s="168">
        <v>46188</v>
      </c>
      <c r="I4229" s="167"/>
      <c r="J4229" s="169">
        <v>26122</v>
      </c>
      <c r="K4229" s="167" t="s">
        <v>55</v>
      </c>
      <c r="L4229" s="169">
        <v>7</v>
      </c>
      <c r="M4229" s="167" t="s">
        <v>3513</v>
      </c>
      <c r="N4229" s="169">
        <v>34.299999999999997</v>
      </c>
      <c r="O4229" s="167" t="s">
        <v>3505</v>
      </c>
      <c r="P4229" s="167"/>
      <c r="Q4229" s="167" t="s">
        <v>3527</v>
      </c>
      <c r="R4229" s="167" t="s">
        <v>3528</v>
      </c>
      <c r="S4229" s="169">
        <v>1</v>
      </c>
      <c r="T4229" s="167" t="s">
        <v>3529</v>
      </c>
      <c r="U4229" s="169" t="s">
        <v>3530</v>
      </c>
      <c r="V4229" s="167" t="s">
        <v>8409</v>
      </c>
      <c r="W4229" s="167" t="s">
        <v>3967</v>
      </c>
      <c r="X4229" s="170" t="s">
        <v>159</v>
      </c>
      <c r="Y4229" s="171" t="s">
        <v>450</v>
      </c>
      <c r="Z4229" s="167" t="s">
        <v>1393</v>
      </c>
      <c r="AA4229" s="176">
        <v>15000</v>
      </c>
      <c r="AB4229" s="167" t="s">
        <v>11254</v>
      </c>
      <c r="AC4229" s="176">
        <v>15000</v>
      </c>
      <c r="AD4229" s="167" t="s">
        <v>11254</v>
      </c>
      <c r="AE4229" s="176">
        <v>5145</v>
      </c>
    </row>
    <row r="4230" spans="1:31">
      <c r="A4230" s="178">
        <v>108337086210</v>
      </c>
      <c r="B4230" s="166">
        <v>46186</v>
      </c>
      <c r="C4230" s="167" t="s">
        <v>3524</v>
      </c>
      <c r="D4230" s="167" t="s">
        <v>3525</v>
      </c>
      <c r="E4230" s="167" t="s">
        <v>3526</v>
      </c>
      <c r="F4230" s="167" t="s">
        <v>3501</v>
      </c>
      <c r="G4230" s="167" t="s">
        <v>3502</v>
      </c>
      <c r="H4230" s="168">
        <v>46188</v>
      </c>
      <c r="I4230" s="167"/>
      <c r="J4230" s="169">
        <v>26122</v>
      </c>
      <c r="K4230" s="167" t="s">
        <v>55</v>
      </c>
      <c r="L4230" s="169">
        <v>1</v>
      </c>
      <c r="M4230" s="167" t="s">
        <v>3513</v>
      </c>
      <c r="N4230" s="169">
        <v>2</v>
      </c>
      <c r="O4230" s="167" t="s">
        <v>3505</v>
      </c>
      <c r="P4230" s="167"/>
      <c r="Q4230" s="167" t="s">
        <v>3514</v>
      </c>
      <c r="R4230" s="167" t="s">
        <v>3528</v>
      </c>
      <c r="S4230" s="169">
        <v>1</v>
      </c>
      <c r="T4230" s="167" t="s">
        <v>3587</v>
      </c>
      <c r="U4230" s="169" t="s">
        <v>3588</v>
      </c>
      <c r="V4230" s="167" t="s">
        <v>8410</v>
      </c>
      <c r="W4230" s="167" t="s">
        <v>8411</v>
      </c>
      <c r="X4230" s="170" t="s">
        <v>165</v>
      </c>
      <c r="Y4230" s="171" t="s">
        <v>3331</v>
      </c>
      <c r="Z4230" s="167" t="s">
        <v>1396</v>
      </c>
      <c r="AA4230" s="176">
        <v>80</v>
      </c>
      <c r="AB4230" s="167" t="s">
        <v>11254</v>
      </c>
      <c r="AC4230" s="176">
        <v>80</v>
      </c>
      <c r="AD4230" s="167" t="s">
        <v>11254</v>
      </c>
      <c r="AE4230" s="176">
        <v>345.12</v>
      </c>
    </row>
    <row r="4231" spans="1:31">
      <c r="A4231" s="178">
        <v>108337154440</v>
      </c>
      <c r="B4231" s="166">
        <v>46186</v>
      </c>
      <c r="C4231" s="167" t="s">
        <v>3524</v>
      </c>
      <c r="D4231" s="167" t="s">
        <v>3525</v>
      </c>
      <c r="E4231" s="167" t="s">
        <v>3526</v>
      </c>
      <c r="F4231" s="167" t="s">
        <v>3501</v>
      </c>
      <c r="G4231" s="167" t="s">
        <v>3502</v>
      </c>
      <c r="H4231" s="168">
        <v>46188</v>
      </c>
      <c r="I4231" s="167"/>
      <c r="J4231" s="169">
        <v>26122</v>
      </c>
      <c r="K4231" s="167" t="s">
        <v>55</v>
      </c>
      <c r="L4231" s="169">
        <v>22</v>
      </c>
      <c r="M4231" s="167" t="s">
        <v>3513</v>
      </c>
      <c r="N4231" s="169">
        <v>52.5</v>
      </c>
      <c r="O4231" s="167" t="s">
        <v>3505</v>
      </c>
      <c r="P4231" s="167"/>
      <c r="Q4231" s="167" t="s">
        <v>5049</v>
      </c>
      <c r="R4231" s="167" t="s">
        <v>3528</v>
      </c>
      <c r="S4231" s="169">
        <v>16</v>
      </c>
      <c r="T4231" s="167" t="s">
        <v>3717</v>
      </c>
      <c r="U4231" s="169" t="s">
        <v>3718</v>
      </c>
      <c r="V4231" s="167" t="s">
        <v>8412</v>
      </c>
      <c r="W4231" s="167" t="s">
        <v>5943</v>
      </c>
      <c r="X4231" s="170" t="s">
        <v>157</v>
      </c>
      <c r="Y4231" s="171" t="s">
        <v>432</v>
      </c>
      <c r="Z4231" s="167" t="s">
        <v>1399</v>
      </c>
      <c r="AA4231" s="176">
        <v>6800</v>
      </c>
      <c r="AB4231" s="167" t="s">
        <v>11254</v>
      </c>
      <c r="AC4231" s="176">
        <v>6800</v>
      </c>
      <c r="AD4231" s="167" t="s">
        <v>11254</v>
      </c>
      <c r="AE4231" s="176">
        <v>693.6</v>
      </c>
    </row>
    <row r="4232" spans="1:31">
      <c r="A4232" s="178">
        <v>108337154440</v>
      </c>
      <c r="B4232" s="166">
        <v>46186</v>
      </c>
      <c r="C4232" s="167" t="s">
        <v>3524</v>
      </c>
      <c r="D4232" s="167" t="s">
        <v>3525</v>
      </c>
      <c r="E4232" s="167" t="s">
        <v>3526</v>
      </c>
      <c r="F4232" s="167" t="s">
        <v>3501</v>
      </c>
      <c r="G4232" s="167" t="s">
        <v>3502</v>
      </c>
      <c r="H4232" s="168">
        <v>46188</v>
      </c>
      <c r="I4232" s="167"/>
      <c r="J4232" s="169">
        <v>26122</v>
      </c>
      <c r="K4232" s="167" t="s">
        <v>55</v>
      </c>
      <c r="L4232" s="169">
        <v>22</v>
      </c>
      <c r="M4232" s="167" t="s">
        <v>3513</v>
      </c>
      <c r="N4232" s="169">
        <v>52.5</v>
      </c>
      <c r="O4232" s="167" t="s">
        <v>3505</v>
      </c>
      <c r="P4232" s="167"/>
      <c r="Q4232" s="167" t="s">
        <v>5049</v>
      </c>
      <c r="R4232" s="167" t="s">
        <v>3528</v>
      </c>
      <c r="S4232" s="169">
        <v>15</v>
      </c>
      <c r="T4232" s="167" t="s">
        <v>3560</v>
      </c>
      <c r="U4232" s="169" t="s">
        <v>3561</v>
      </c>
      <c r="V4232" s="167" t="s">
        <v>8413</v>
      </c>
      <c r="W4232" s="167" t="s">
        <v>8414</v>
      </c>
      <c r="X4232" s="170" t="s">
        <v>159</v>
      </c>
      <c r="Y4232" s="171" t="s">
        <v>432</v>
      </c>
      <c r="Z4232" s="167" t="s">
        <v>1399</v>
      </c>
      <c r="AA4232" s="176">
        <v>30000</v>
      </c>
      <c r="AB4232" s="167" t="s">
        <v>11254</v>
      </c>
      <c r="AC4232" s="176">
        <v>30000</v>
      </c>
      <c r="AD4232" s="167" t="s">
        <v>11254</v>
      </c>
      <c r="AE4232" s="176">
        <v>768.9</v>
      </c>
    </row>
    <row r="4233" spans="1:31">
      <c r="A4233" s="178">
        <v>108337154440</v>
      </c>
      <c r="B4233" s="166">
        <v>46186</v>
      </c>
      <c r="C4233" s="167" t="s">
        <v>3524</v>
      </c>
      <c r="D4233" s="167" t="s">
        <v>3525</v>
      </c>
      <c r="E4233" s="167" t="s">
        <v>3526</v>
      </c>
      <c r="F4233" s="167" t="s">
        <v>3501</v>
      </c>
      <c r="G4233" s="167" t="s">
        <v>3502</v>
      </c>
      <c r="H4233" s="168">
        <v>46188</v>
      </c>
      <c r="I4233" s="167"/>
      <c r="J4233" s="169">
        <v>26122</v>
      </c>
      <c r="K4233" s="167" t="s">
        <v>55</v>
      </c>
      <c r="L4233" s="169">
        <v>22</v>
      </c>
      <c r="M4233" s="167" t="s">
        <v>3513</v>
      </c>
      <c r="N4233" s="169">
        <v>52.5</v>
      </c>
      <c r="O4233" s="167" t="s">
        <v>3505</v>
      </c>
      <c r="P4233" s="167"/>
      <c r="Q4233" s="167" t="s">
        <v>5049</v>
      </c>
      <c r="R4233" s="167" t="s">
        <v>3528</v>
      </c>
      <c r="S4233" s="169">
        <v>14</v>
      </c>
      <c r="T4233" s="167" t="s">
        <v>3560</v>
      </c>
      <c r="U4233" s="169" t="s">
        <v>3561</v>
      </c>
      <c r="V4233" s="167" t="s">
        <v>8415</v>
      </c>
      <c r="W4233" s="167" t="s">
        <v>6681</v>
      </c>
      <c r="X4233" s="170" t="s">
        <v>157</v>
      </c>
      <c r="Y4233" s="171" t="s">
        <v>432</v>
      </c>
      <c r="Z4233" s="167" t="s">
        <v>1399</v>
      </c>
      <c r="AA4233" s="176">
        <v>2310000</v>
      </c>
      <c r="AB4233" s="167" t="s">
        <v>11254</v>
      </c>
      <c r="AC4233" s="176">
        <v>2310000</v>
      </c>
      <c r="AD4233" s="167" t="s">
        <v>11254</v>
      </c>
      <c r="AE4233" s="176">
        <v>1501.5</v>
      </c>
    </row>
    <row r="4234" spans="1:31">
      <c r="A4234" s="178">
        <v>108337154440</v>
      </c>
      <c r="B4234" s="166">
        <v>46186</v>
      </c>
      <c r="C4234" s="167" t="s">
        <v>3524</v>
      </c>
      <c r="D4234" s="167" t="s">
        <v>3525</v>
      </c>
      <c r="E4234" s="167" t="s">
        <v>3526</v>
      </c>
      <c r="F4234" s="167" t="s">
        <v>3501</v>
      </c>
      <c r="G4234" s="167" t="s">
        <v>3502</v>
      </c>
      <c r="H4234" s="168">
        <v>46188</v>
      </c>
      <c r="I4234" s="167"/>
      <c r="J4234" s="169">
        <v>26122</v>
      </c>
      <c r="K4234" s="167" t="s">
        <v>55</v>
      </c>
      <c r="L4234" s="169">
        <v>22</v>
      </c>
      <c r="M4234" s="167" t="s">
        <v>3513</v>
      </c>
      <c r="N4234" s="169">
        <v>52.5</v>
      </c>
      <c r="O4234" s="167" t="s">
        <v>3505</v>
      </c>
      <c r="P4234" s="167"/>
      <c r="Q4234" s="167" t="s">
        <v>5049</v>
      </c>
      <c r="R4234" s="167" t="s">
        <v>3528</v>
      </c>
      <c r="S4234" s="169">
        <v>13</v>
      </c>
      <c r="T4234" s="167" t="s">
        <v>3560</v>
      </c>
      <c r="U4234" s="169" t="s">
        <v>3561</v>
      </c>
      <c r="V4234" s="167" t="s">
        <v>8415</v>
      </c>
      <c r="W4234" s="167" t="s">
        <v>6681</v>
      </c>
      <c r="X4234" s="170" t="s">
        <v>157</v>
      </c>
      <c r="Y4234" s="171" t="s">
        <v>432</v>
      </c>
      <c r="Z4234" s="167" t="s">
        <v>1399</v>
      </c>
      <c r="AA4234" s="176">
        <v>585000</v>
      </c>
      <c r="AB4234" s="167" t="s">
        <v>11254</v>
      </c>
      <c r="AC4234" s="176">
        <v>585000</v>
      </c>
      <c r="AD4234" s="167" t="s">
        <v>11254</v>
      </c>
      <c r="AE4234" s="176">
        <v>380.25</v>
      </c>
    </row>
    <row r="4235" spans="1:31">
      <c r="A4235" s="178">
        <v>108337154440</v>
      </c>
      <c r="B4235" s="166">
        <v>46186</v>
      </c>
      <c r="C4235" s="167" t="s">
        <v>3524</v>
      </c>
      <c r="D4235" s="167" t="s">
        <v>3525</v>
      </c>
      <c r="E4235" s="167" t="s">
        <v>3526</v>
      </c>
      <c r="F4235" s="167" t="s">
        <v>3501</v>
      </c>
      <c r="G4235" s="167" t="s">
        <v>3502</v>
      </c>
      <c r="H4235" s="168">
        <v>46188</v>
      </c>
      <c r="I4235" s="167"/>
      <c r="J4235" s="169">
        <v>26122</v>
      </c>
      <c r="K4235" s="167" t="s">
        <v>55</v>
      </c>
      <c r="L4235" s="169">
        <v>22</v>
      </c>
      <c r="M4235" s="167" t="s">
        <v>3513</v>
      </c>
      <c r="N4235" s="169">
        <v>52.5</v>
      </c>
      <c r="O4235" s="167" t="s">
        <v>3505</v>
      </c>
      <c r="P4235" s="167"/>
      <c r="Q4235" s="167" t="s">
        <v>5049</v>
      </c>
      <c r="R4235" s="167" t="s">
        <v>3528</v>
      </c>
      <c r="S4235" s="169">
        <v>12</v>
      </c>
      <c r="T4235" s="167" t="s">
        <v>3560</v>
      </c>
      <c r="U4235" s="169" t="s">
        <v>3561</v>
      </c>
      <c r="V4235" s="167" t="s">
        <v>8415</v>
      </c>
      <c r="W4235" s="167" t="s">
        <v>6681</v>
      </c>
      <c r="X4235" s="170" t="s">
        <v>157</v>
      </c>
      <c r="Y4235" s="171" t="s">
        <v>432</v>
      </c>
      <c r="Z4235" s="167" t="s">
        <v>1399</v>
      </c>
      <c r="AA4235" s="176">
        <v>45000</v>
      </c>
      <c r="AB4235" s="167" t="s">
        <v>11254</v>
      </c>
      <c r="AC4235" s="176">
        <v>45000</v>
      </c>
      <c r="AD4235" s="167" t="s">
        <v>11254</v>
      </c>
      <c r="AE4235" s="176">
        <v>29.25</v>
      </c>
    </row>
    <row r="4236" spans="1:31">
      <c r="A4236" s="178">
        <v>108337154440</v>
      </c>
      <c r="B4236" s="166">
        <v>46186</v>
      </c>
      <c r="C4236" s="167" t="s">
        <v>3524</v>
      </c>
      <c r="D4236" s="167" t="s">
        <v>3525</v>
      </c>
      <c r="E4236" s="167" t="s">
        <v>3526</v>
      </c>
      <c r="F4236" s="167" t="s">
        <v>3501</v>
      </c>
      <c r="G4236" s="167" t="s">
        <v>3502</v>
      </c>
      <c r="H4236" s="168">
        <v>46188</v>
      </c>
      <c r="I4236" s="167"/>
      <c r="J4236" s="169">
        <v>26122</v>
      </c>
      <c r="K4236" s="167" t="s">
        <v>55</v>
      </c>
      <c r="L4236" s="169">
        <v>22</v>
      </c>
      <c r="M4236" s="167" t="s">
        <v>3513</v>
      </c>
      <c r="N4236" s="169">
        <v>52.5</v>
      </c>
      <c r="O4236" s="167" t="s">
        <v>3505</v>
      </c>
      <c r="P4236" s="167"/>
      <c r="Q4236" s="167" t="s">
        <v>5049</v>
      </c>
      <c r="R4236" s="167" t="s">
        <v>3528</v>
      </c>
      <c r="S4236" s="169">
        <v>11</v>
      </c>
      <c r="T4236" s="167" t="s">
        <v>3560</v>
      </c>
      <c r="U4236" s="169" t="s">
        <v>3561</v>
      </c>
      <c r="V4236" s="167" t="s">
        <v>8415</v>
      </c>
      <c r="W4236" s="167" t="s">
        <v>6681</v>
      </c>
      <c r="X4236" s="170" t="s">
        <v>157</v>
      </c>
      <c r="Y4236" s="171" t="s">
        <v>432</v>
      </c>
      <c r="Z4236" s="167" t="s">
        <v>1399</v>
      </c>
      <c r="AA4236" s="176">
        <v>15000</v>
      </c>
      <c r="AB4236" s="167" t="s">
        <v>11254</v>
      </c>
      <c r="AC4236" s="176">
        <v>15000</v>
      </c>
      <c r="AD4236" s="167" t="s">
        <v>11254</v>
      </c>
      <c r="AE4236" s="176">
        <v>9.75</v>
      </c>
    </row>
    <row r="4237" spans="1:31">
      <c r="A4237" s="178">
        <v>108337154440</v>
      </c>
      <c r="B4237" s="166">
        <v>46186</v>
      </c>
      <c r="C4237" s="167" t="s">
        <v>3524</v>
      </c>
      <c r="D4237" s="167" t="s">
        <v>3525</v>
      </c>
      <c r="E4237" s="167" t="s">
        <v>3526</v>
      </c>
      <c r="F4237" s="167" t="s">
        <v>3501</v>
      </c>
      <c r="G4237" s="167" t="s">
        <v>3502</v>
      </c>
      <c r="H4237" s="168">
        <v>46188</v>
      </c>
      <c r="I4237" s="167"/>
      <c r="J4237" s="169">
        <v>26122</v>
      </c>
      <c r="K4237" s="167" t="s">
        <v>55</v>
      </c>
      <c r="L4237" s="169">
        <v>22</v>
      </c>
      <c r="M4237" s="167" t="s">
        <v>3513</v>
      </c>
      <c r="N4237" s="169">
        <v>52.5</v>
      </c>
      <c r="O4237" s="167" t="s">
        <v>3505</v>
      </c>
      <c r="P4237" s="167"/>
      <c r="Q4237" s="167" t="s">
        <v>5049</v>
      </c>
      <c r="R4237" s="167" t="s">
        <v>3528</v>
      </c>
      <c r="S4237" s="169">
        <v>10</v>
      </c>
      <c r="T4237" s="167" t="s">
        <v>3560</v>
      </c>
      <c r="U4237" s="169" t="s">
        <v>3561</v>
      </c>
      <c r="V4237" s="167" t="s">
        <v>8416</v>
      </c>
      <c r="W4237" s="167" t="s">
        <v>7327</v>
      </c>
      <c r="X4237" s="170" t="s">
        <v>157</v>
      </c>
      <c r="Y4237" s="171" t="s">
        <v>432</v>
      </c>
      <c r="Z4237" s="167" t="s">
        <v>1399</v>
      </c>
      <c r="AA4237" s="176">
        <v>130000</v>
      </c>
      <c r="AB4237" s="167" t="s">
        <v>11254</v>
      </c>
      <c r="AC4237" s="176">
        <v>130000</v>
      </c>
      <c r="AD4237" s="167" t="s">
        <v>11254</v>
      </c>
      <c r="AE4237" s="176">
        <v>130</v>
      </c>
    </row>
    <row r="4238" spans="1:31">
      <c r="A4238" s="178">
        <v>108337154440</v>
      </c>
      <c r="B4238" s="166">
        <v>46186</v>
      </c>
      <c r="C4238" s="167" t="s">
        <v>3524</v>
      </c>
      <c r="D4238" s="167" t="s">
        <v>3525</v>
      </c>
      <c r="E4238" s="167" t="s">
        <v>3526</v>
      </c>
      <c r="F4238" s="167" t="s">
        <v>3501</v>
      </c>
      <c r="G4238" s="167" t="s">
        <v>3502</v>
      </c>
      <c r="H4238" s="168">
        <v>46188</v>
      </c>
      <c r="I4238" s="167"/>
      <c r="J4238" s="169">
        <v>26122</v>
      </c>
      <c r="K4238" s="167" t="s">
        <v>55</v>
      </c>
      <c r="L4238" s="169">
        <v>22</v>
      </c>
      <c r="M4238" s="167" t="s">
        <v>3513</v>
      </c>
      <c r="N4238" s="169">
        <v>52.5</v>
      </c>
      <c r="O4238" s="167" t="s">
        <v>3505</v>
      </c>
      <c r="P4238" s="167"/>
      <c r="Q4238" s="167" t="s">
        <v>5049</v>
      </c>
      <c r="R4238" s="167" t="s">
        <v>3528</v>
      </c>
      <c r="S4238" s="169">
        <v>9</v>
      </c>
      <c r="T4238" s="167" t="s">
        <v>3560</v>
      </c>
      <c r="U4238" s="169" t="s">
        <v>3561</v>
      </c>
      <c r="V4238" s="167" t="s">
        <v>8416</v>
      </c>
      <c r="W4238" s="167" t="s">
        <v>7327</v>
      </c>
      <c r="X4238" s="170" t="s">
        <v>157</v>
      </c>
      <c r="Y4238" s="171" t="s">
        <v>432</v>
      </c>
      <c r="Z4238" s="167" t="s">
        <v>1399</v>
      </c>
      <c r="AA4238" s="176">
        <v>30000</v>
      </c>
      <c r="AB4238" s="167" t="s">
        <v>11254</v>
      </c>
      <c r="AC4238" s="176">
        <v>30000</v>
      </c>
      <c r="AD4238" s="167" t="s">
        <v>11254</v>
      </c>
      <c r="AE4238" s="176">
        <v>30</v>
      </c>
    </row>
    <row r="4239" spans="1:31">
      <c r="A4239" s="178">
        <v>108337154440</v>
      </c>
      <c r="B4239" s="166">
        <v>46186</v>
      </c>
      <c r="C4239" s="167" t="s">
        <v>3524</v>
      </c>
      <c r="D4239" s="167" t="s">
        <v>3525</v>
      </c>
      <c r="E4239" s="167" t="s">
        <v>3526</v>
      </c>
      <c r="F4239" s="167" t="s">
        <v>3501</v>
      </c>
      <c r="G4239" s="167" t="s">
        <v>3502</v>
      </c>
      <c r="H4239" s="168">
        <v>46188</v>
      </c>
      <c r="I4239" s="167"/>
      <c r="J4239" s="169">
        <v>26122</v>
      </c>
      <c r="K4239" s="167" t="s">
        <v>55</v>
      </c>
      <c r="L4239" s="169">
        <v>22</v>
      </c>
      <c r="M4239" s="167" t="s">
        <v>3513</v>
      </c>
      <c r="N4239" s="169">
        <v>52.5</v>
      </c>
      <c r="O4239" s="167" t="s">
        <v>3505</v>
      </c>
      <c r="P4239" s="167"/>
      <c r="Q4239" s="167" t="s">
        <v>5049</v>
      </c>
      <c r="R4239" s="167" t="s">
        <v>3528</v>
      </c>
      <c r="S4239" s="169">
        <v>8</v>
      </c>
      <c r="T4239" s="167" t="s">
        <v>3560</v>
      </c>
      <c r="U4239" s="169" t="s">
        <v>3561</v>
      </c>
      <c r="V4239" s="167" t="s">
        <v>8416</v>
      </c>
      <c r="W4239" s="167" t="s">
        <v>7327</v>
      </c>
      <c r="X4239" s="170" t="s">
        <v>157</v>
      </c>
      <c r="Y4239" s="171" t="s">
        <v>432</v>
      </c>
      <c r="Z4239" s="167" t="s">
        <v>1399</v>
      </c>
      <c r="AA4239" s="176">
        <v>120000</v>
      </c>
      <c r="AB4239" s="167" t="s">
        <v>11254</v>
      </c>
      <c r="AC4239" s="176">
        <v>120000</v>
      </c>
      <c r="AD4239" s="167" t="s">
        <v>11254</v>
      </c>
      <c r="AE4239" s="176">
        <v>120</v>
      </c>
    </row>
    <row r="4240" spans="1:31">
      <c r="A4240" s="178">
        <v>108337154440</v>
      </c>
      <c r="B4240" s="166">
        <v>46186</v>
      </c>
      <c r="C4240" s="167" t="s">
        <v>3524</v>
      </c>
      <c r="D4240" s="167" t="s">
        <v>3525</v>
      </c>
      <c r="E4240" s="167" t="s">
        <v>3526</v>
      </c>
      <c r="F4240" s="167" t="s">
        <v>3501</v>
      </c>
      <c r="G4240" s="167" t="s">
        <v>3502</v>
      </c>
      <c r="H4240" s="168">
        <v>46188</v>
      </c>
      <c r="I4240" s="167"/>
      <c r="J4240" s="169">
        <v>26122</v>
      </c>
      <c r="K4240" s="167" t="s">
        <v>55</v>
      </c>
      <c r="L4240" s="169">
        <v>22</v>
      </c>
      <c r="M4240" s="167" t="s">
        <v>3513</v>
      </c>
      <c r="N4240" s="169">
        <v>52.5</v>
      </c>
      <c r="O4240" s="167" t="s">
        <v>3505</v>
      </c>
      <c r="P4240" s="167"/>
      <c r="Q4240" s="167" t="s">
        <v>5049</v>
      </c>
      <c r="R4240" s="167" t="s">
        <v>3528</v>
      </c>
      <c r="S4240" s="169">
        <v>7</v>
      </c>
      <c r="T4240" s="167" t="s">
        <v>3560</v>
      </c>
      <c r="U4240" s="169" t="s">
        <v>3561</v>
      </c>
      <c r="V4240" s="167" t="s">
        <v>8417</v>
      </c>
      <c r="W4240" s="167" t="s">
        <v>3925</v>
      </c>
      <c r="X4240" s="170" t="s">
        <v>160</v>
      </c>
      <c r="Y4240" s="171" t="s">
        <v>432</v>
      </c>
      <c r="Z4240" s="167" t="s">
        <v>1399</v>
      </c>
      <c r="AA4240" s="176">
        <v>15000</v>
      </c>
      <c r="AB4240" s="167" t="s">
        <v>11254</v>
      </c>
      <c r="AC4240" s="176">
        <v>15000</v>
      </c>
      <c r="AD4240" s="167" t="s">
        <v>11254</v>
      </c>
      <c r="AE4240" s="176">
        <v>750</v>
      </c>
    </row>
    <row r="4241" spans="1:31">
      <c r="A4241" s="178">
        <v>108337154440</v>
      </c>
      <c r="B4241" s="166">
        <v>46186</v>
      </c>
      <c r="C4241" s="167" t="s">
        <v>3524</v>
      </c>
      <c r="D4241" s="167" t="s">
        <v>3525</v>
      </c>
      <c r="E4241" s="167" t="s">
        <v>3526</v>
      </c>
      <c r="F4241" s="167" t="s">
        <v>3501</v>
      </c>
      <c r="G4241" s="167" t="s">
        <v>3502</v>
      </c>
      <c r="H4241" s="168">
        <v>46188</v>
      </c>
      <c r="I4241" s="167"/>
      <c r="J4241" s="169">
        <v>26122</v>
      </c>
      <c r="K4241" s="167" t="s">
        <v>55</v>
      </c>
      <c r="L4241" s="169">
        <v>22</v>
      </c>
      <c r="M4241" s="167" t="s">
        <v>3513</v>
      </c>
      <c r="N4241" s="169">
        <v>52.5</v>
      </c>
      <c r="O4241" s="167" t="s">
        <v>3505</v>
      </c>
      <c r="P4241" s="167"/>
      <c r="Q4241" s="167" t="s">
        <v>5049</v>
      </c>
      <c r="R4241" s="167" t="s">
        <v>3528</v>
      </c>
      <c r="S4241" s="169">
        <v>6</v>
      </c>
      <c r="T4241" s="167" t="s">
        <v>3560</v>
      </c>
      <c r="U4241" s="169" t="s">
        <v>3561</v>
      </c>
      <c r="V4241" s="167" t="s">
        <v>8418</v>
      </c>
      <c r="W4241" s="167" t="s">
        <v>5937</v>
      </c>
      <c r="X4241" s="170" t="s">
        <v>157</v>
      </c>
      <c r="Y4241" s="171" t="s">
        <v>432</v>
      </c>
      <c r="Z4241" s="167" t="s">
        <v>1399</v>
      </c>
      <c r="AA4241" s="176">
        <v>99000</v>
      </c>
      <c r="AB4241" s="167" t="s">
        <v>11254</v>
      </c>
      <c r="AC4241" s="176">
        <v>99000</v>
      </c>
      <c r="AD4241" s="167" t="s">
        <v>11254</v>
      </c>
      <c r="AE4241" s="176">
        <v>1534.5</v>
      </c>
    </row>
    <row r="4242" spans="1:31">
      <c r="A4242" s="178">
        <v>108337154440</v>
      </c>
      <c r="B4242" s="166">
        <v>46186</v>
      </c>
      <c r="C4242" s="167" t="s">
        <v>3524</v>
      </c>
      <c r="D4242" s="167" t="s">
        <v>3525</v>
      </c>
      <c r="E4242" s="167" t="s">
        <v>3526</v>
      </c>
      <c r="F4242" s="167" t="s">
        <v>3501</v>
      </c>
      <c r="G4242" s="167" t="s">
        <v>3502</v>
      </c>
      <c r="H4242" s="168">
        <v>46188</v>
      </c>
      <c r="I4242" s="167"/>
      <c r="J4242" s="169">
        <v>26122</v>
      </c>
      <c r="K4242" s="167" t="s">
        <v>55</v>
      </c>
      <c r="L4242" s="169">
        <v>22</v>
      </c>
      <c r="M4242" s="167" t="s">
        <v>3513</v>
      </c>
      <c r="N4242" s="169">
        <v>52.5</v>
      </c>
      <c r="O4242" s="167" t="s">
        <v>3505</v>
      </c>
      <c r="P4242" s="167"/>
      <c r="Q4242" s="167" t="s">
        <v>5049</v>
      </c>
      <c r="R4242" s="167" t="s">
        <v>3528</v>
      </c>
      <c r="S4242" s="169">
        <v>5</v>
      </c>
      <c r="T4242" s="167" t="s">
        <v>3560</v>
      </c>
      <c r="U4242" s="169" t="s">
        <v>3561</v>
      </c>
      <c r="V4242" s="167" t="s">
        <v>8418</v>
      </c>
      <c r="W4242" s="167" t="s">
        <v>5937</v>
      </c>
      <c r="X4242" s="170" t="s">
        <v>157</v>
      </c>
      <c r="Y4242" s="171" t="s">
        <v>432</v>
      </c>
      <c r="Z4242" s="167" t="s">
        <v>1399</v>
      </c>
      <c r="AA4242" s="176">
        <v>36000</v>
      </c>
      <c r="AB4242" s="167" t="s">
        <v>11254</v>
      </c>
      <c r="AC4242" s="176">
        <v>36000</v>
      </c>
      <c r="AD4242" s="167" t="s">
        <v>11254</v>
      </c>
      <c r="AE4242" s="176">
        <v>558</v>
      </c>
    </row>
    <row r="4243" spans="1:31">
      <c r="A4243" s="178">
        <v>108337154440</v>
      </c>
      <c r="B4243" s="166">
        <v>46186</v>
      </c>
      <c r="C4243" s="167" t="s">
        <v>3524</v>
      </c>
      <c r="D4243" s="167" t="s">
        <v>3525</v>
      </c>
      <c r="E4243" s="167" t="s">
        <v>3526</v>
      </c>
      <c r="F4243" s="167" t="s">
        <v>3501</v>
      </c>
      <c r="G4243" s="167" t="s">
        <v>3502</v>
      </c>
      <c r="H4243" s="168">
        <v>46188</v>
      </c>
      <c r="I4243" s="167"/>
      <c r="J4243" s="169">
        <v>26122</v>
      </c>
      <c r="K4243" s="167" t="s">
        <v>55</v>
      </c>
      <c r="L4243" s="169">
        <v>22</v>
      </c>
      <c r="M4243" s="167" t="s">
        <v>3513</v>
      </c>
      <c r="N4243" s="169">
        <v>52.5</v>
      </c>
      <c r="O4243" s="167" t="s">
        <v>3505</v>
      </c>
      <c r="P4243" s="167"/>
      <c r="Q4243" s="167" t="s">
        <v>5049</v>
      </c>
      <c r="R4243" s="167" t="s">
        <v>3528</v>
      </c>
      <c r="S4243" s="169">
        <v>4</v>
      </c>
      <c r="T4243" s="167" t="s">
        <v>3545</v>
      </c>
      <c r="U4243" s="169" t="s">
        <v>3546</v>
      </c>
      <c r="V4243" s="167" t="s">
        <v>7863</v>
      </c>
      <c r="W4243" s="167" t="s">
        <v>7557</v>
      </c>
      <c r="X4243" s="170" t="s">
        <v>160</v>
      </c>
      <c r="Y4243" s="171" t="s">
        <v>432</v>
      </c>
      <c r="Z4243" s="167" t="s">
        <v>1399</v>
      </c>
      <c r="AA4243" s="176">
        <v>8000</v>
      </c>
      <c r="AB4243" s="167" t="s">
        <v>11254</v>
      </c>
      <c r="AC4243" s="176">
        <v>8000</v>
      </c>
      <c r="AD4243" s="167" t="s">
        <v>11254</v>
      </c>
      <c r="AE4243" s="176">
        <v>346.64</v>
      </c>
    </row>
    <row r="4244" spans="1:31">
      <c r="A4244" s="178">
        <v>108337154440</v>
      </c>
      <c r="B4244" s="166">
        <v>46186</v>
      </c>
      <c r="C4244" s="167" t="s">
        <v>3524</v>
      </c>
      <c r="D4244" s="167" t="s">
        <v>3525</v>
      </c>
      <c r="E4244" s="167" t="s">
        <v>3526</v>
      </c>
      <c r="F4244" s="167" t="s">
        <v>3501</v>
      </c>
      <c r="G4244" s="167" t="s">
        <v>3502</v>
      </c>
      <c r="H4244" s="168">
        <v>46188</v>
      </c>
      <c r="I4244" s="167"/>
      <c r="J4244" s="169">
        <v>26122</v>
      </c>
      <c r="K4244" s="167" t="s">
        <v>55</v>
      </c>
      <c r="L4244" s="169">
        <v>22</v>
      </c>
      <c r="M4244" s="167" t="s">
        <v>3513</v>
      </c>
      <c r="N4244" s="169">
        <v>52.5</v>
      </c>
      <c r="O4244" s="167" t="s">
        <v>3505</v>
      </c>
      <c r="P4244" s="167"/>
      <c r="Q4244" s="167" t="s">
        <v>5049</v>
      </c>
      <c r="R4244" s="167" t="s">
        <v>3528</v>
      </c>
      <c r="S4244" s="169">
        <v>3</v>
      </c>
      <c r="T4244" s="167" t="s">
        <v>3545</v>
      </c>
      <c r="U4244" s="169" t="s">
        <v>3546</v>
      </c>
      <c r="V4244" s="167" t="s">
        <v>7863</v>
      </c>
      <c r="W4244" s="167" t="s">
        <v>7557</v>
      </c>
      <c r="X4244" s="170" t="s">
        <v>160</v>
      </c>
      <c r="Y4244" s="171" t="s">
        <v>432</v>
      </c>
      <c r="Z4244" s="167" t="s">
        <v>1399</v>
      </c>
      <c r="AA4244" s="176">
        <v>8000</v>
      </c>
      <c r="AB4244" s="167" t="s">
        <v>11254</v>
      </c>
      <c r="AC4244" s="176">
        <v>8000</v>
      </c>
      <c r="AD4244" s="167" t="s">
        <v>11254</v>
      </c>
      <c r="AE4244" s="176">
        <v>346.64</v>
      </c>
    </row>
    <row r="4245" spans="1:31">
      <c r="A4245" s="178">
        <v>108337154440</v>
      </c>
      <c r="B4245" s="166">
        <v>46186</v>
      </c>
      <c r="C4245" s="167" t="s">
        <v>3524</v>
      </c>
      <c r="D4245" s="167" t="s">
        <v>3525</v>
      </c>
      <c r="E4245" s="167" t="s">
        <v>3526</v>
      </c>
      <c r="F4245" s="167" t="s">
        <v>3501</v>
      </c>
      <c r="G4245" s="167" t="s">
        <v>3502</v>
      </c>
      <c r="H4245" s="168">
        <v>46188</v>
      </c>
      <c r="I4245" s="167"/>
      <c r="J4245" s="169">
        <v>26122</v>
      </c>
      <c r="K4245" s="167" t="s">
        <v>55</v>
      </c>
      <c r="L4245" s="169">
        <v>22</v>
      </c>
      <c r="M4245" s="167" t="s">
        <v>3513</v>
      </c>
      <c r="N4245" s="169">
        <v>52.5</v>
      </c>
      <c r="O4245" s="167" t="s">
        <v>3505</v>
      </c>
      <c r="P4245" s="167"/>
      <c r="Q4245" s="167" t="s">
        <v>5049</v>
      </c>
      <c r="R4245" s="167" t="s">
        <v>3528</v>
      </c>
      <c r="S4245" s="169">
        <v>2</v>
      </c>
      <c r="T4245" s="167" t="s">
        <v>3560</v>
      </c>
      <c r="U4245" s="169" t="s">
        <v>3561</v>
      </c>
      <c r="V4245" s="167" t="s">
        <v>8419</v>
      </c>
      <c r="W4245" s="167" t="s">
        <v>8420</v>
      </c>
      <c r="X4245" s="170" t="s">
        <v>157</v>
      </c>
      <c r="Y4245" s="171" t="s">
        <v>432</v>
      </c>
      <c r="Z4245" s="167" t="s">
        <v>1399</v>
      </c>
      <c r="AA4245" s="176">
        <v>30000</v>
      </c>
      <c r="AB4245" s="167" t="s">
        <v>11254</v>
      </c>
      <c r="AC4245" s="176">
        <v>30000</v>
      </c>
      <c r="AD4245" s="167" t="s">
        <v>11254</v>
      </c>
      <c r="AE4245" s="176">
        <v>423</v>
      </c>
    </row>
    <row r="4246" spans="1:31">
      <c r="A4246" s="178">
        <v>108337154440</v>
      </c>
      <c r="B4246" s="166">
        <v>46186</v>
      </c>
      <c r="C4246" s="167" t="s">
        <v>3524</v>
      </c>
      <c r="D4246" s="167" t="s">
        <v>3525</v>
      </c>
      <c r="E4246" s="167" t="s">
        <v>3526</v>
      </c>
      <c r="F4246" s="167" t="s">
        <v>3501</v>
      </c>
      <c r="G4246" s="167" t="s">
        <v>3502</v>
      </c>
      <c r="H4246" s="168">
        <v>46188</v>
      </c>
      <c r="I4246" s="167"/>
      <c r="J4246" s="169">
        <v>26122</v>
      </c>
      <c r="K4246" s="167" t="s">
        <v>55</v>
      </c>
      <c r="L4246" s="169">
        <v>22</v>
      </c>
      <c r="M4246" s="167" t="s">
        <v>3513</v>
      </c>
      <c r="N4246" s="169">
        <v>52.5</v>
      </c>
      <c r="O4246" s="167" t="s">
        <v>3505</v>
      </c>
      <c r="P4246" s="167"/>
      <c r="Q4246" s="167" t="s">
        <v>5049</v>
      </c>
      <c r="R4246" s="167" t="s">
        <v>3528</v>
      </c>
      <c r="S4246" s="169">
        <v>1</v>
      </c>
      <c r="T4246" s="167" t="s">
        <v>3529</v>
      </c>
      <c r="U4246" s="169" t="s">
        <v>3530</v>
      </c>
      <c r="V4246" s="167" t="s">
        <v>4611</v>
      </c>
      <c r="W4246" s="167" t="s">
        <v>4612</v>
      </c>
      <c r="X4246" s="170" t="s">
        <v>157</v>
      </c>
      <c r="Y4246" s="171" t="s">
        <v>432</v>
      </c>
      <c r="Z4246" s="167" t="s">
        <v>1399</v>
      </c>
      <c r="AA4246" s="176">
        <v>4000</v>
      </c>
      <c r="AB4246" s="167" t="s">
        <v>11254</v>
      </c>
      <c r="AC4246" s="176">
        <v>4000</v>
      </c>
      <c r="AD4246" s="167" t="s">
        <v>11254</v>
      </c>
      <c r="AE4246" s="176">
        <v>2770.8</v>
      </c>
    </row>
    <row r="4247" spans="1:31">
      <c r="A4247" s="178">
        <v>108337266920</v>
      </c>
      <c r="B4247" s="166">
        <v>46186</v>
      </c>
      <c r="C4247" s="167" t="s">
        <v>3524</v>
      </c>
      <c r="D4247" s="167" t="s">
        <v>3525</v>
      </c>
      <c r="E4247" s="167" t="s">
        <v>3526</v>
      </c>
      <c r="F4247" s="167" t="s">
        <v>3501</v>
      </c>
      <c r="G4247" s="167" t="s">
        <v>3502</v>
      </c>
      <c r="H4247" s="168">
        <v>46188</v>
      </c>
      <c r="I4247" s="167"/>
      <c r="J4247" s="169">
        <v>26122</v>
      </c>
      <c r="K4247" s="167" t="s">
        <v>55</v>
      </c>
      <c r="L4247" s="169">
        <v>1</v>
      </c>
      <c r="M4247" s="167" t="s">
        <v>3513</v>
      </c>
      <c r="N4247" s="169">
        <v>0.5</v>
      </c>
      <c r="O4247" s="167" t="s">
        <v>3505</v>
      </c>
      <c r="P4247" s="167"/>
      <c r="Q4247" s="167" t="s">
        <v>3527</v>
      </c>
      <c r="R4247" s="167" t="s">
        <v>3528</v>
      </c>
      <c r="S4247" s="169">
        <v>1</v>
      </c>
      <c r="T4247" s="167" t="s">
        <v>3529</v>
      </c>
      <c r="U4247" s="169" t="s">
        <v>3530</v>
      </c>
      <c r="V4247" s="167" t="s">
        <v>7933</v>
      </c>
      <c r="W4247" s="167" t="s">
        <v>7934</v>
      </c>
      <c r="X4247" s="170" t="s">
        <v>159</v>
      </c>
      <c r="Y4247" s="171" t="s">
        <v>439</v>
      </c>
      <c r="Z4247" s="167" t="s">
        <v>1401</v>
      </c>
      <c r="AA4247" s="176">
        <v>6000</v>
      </c>
      <c r="AB4247" s="167" t="s">
        <v>11254</v>
      </c>
      <c r="AC4247" s="176">
        <v>6000</v>
      </c>
      <c r="AD4247" s="167" t="s">
        <v>11254</v>
      </c>
      <c r="AE4247" s="176">
        <v>1098</v>
      </c>
    </row>
    <row r="4248" spans="1:31">
      <c r="A4248" s="178">
        <v>108337437350</v>
      </c>
      <c r="B4248" s="166">
        <v>46186</v>
      </c>
      <c r="C4248" s="167" t="s">
        <v>3610</v>
      </c>
      <c r="D4248" s="167" t="s">
        <v>3525</v>
      </c>
      <c r="E4248" s="167" t="s">
        <v>3526</v>
      </c>
      <c r="F4248" s="167" t="s">
        <v>3501</v>
      </c>
      <c r="G4248" s="167" t="s">
        <v>3502</v>
      </c>
      <c r="H4248" s="168">
        <v>46188</v>
      </c>
      <c r="I4248" s="167"/>
      <c r="J4248" s="169">
        <v>26122</v>
      </c>
      <c r="K4248" s="167" t="s">
        <v>55</v>
      </c>
      <c r="L4248" s="169">
        <v>1</v>
      </c>
      <c r="M4248" s="167" t="s">
        <v>3513</v>
      </c>
      <c r="N4248" s="169">
        <v>2.2000000000000002</v>
      </c>
      <c r="O4248" s="167" t="s">
        <v>3505</v>
      </c>
      <c r="P4248" s="167"/>
      <c r="Q4248" s="167" t="s">
        <v>3514</v>
      </c>
      <c r="R4248" s="167" t="s">
        <v>8421</v>
      </c>
      <c r="S4248" s="169">
        <v>3</v>
      </c>
      <c r="T4248" s="167"/>
      <c r="U4248" s="169" t="s">
        <v>8422</v>
      </c>
      <c r="V4248" s="167" t="s">
        <v>8423</v>
      </c>
      <c r="W4248" s="167"/>
      <c r="X4248" s="170" t="s">
        <v>3619</v>
      </c>
      <c r="Y4248" s="171" t="s">
        <v>3425</v>
      </c>
      <c r="Z4248" s="167" t="s">
        <v>1998</v>
      </c>
      <c r="AA4248" s="176">
        <v>1</v>
      </c>
      <c r="AB4248" s="167" t="s">
        <v>11254</v>
      </c>
      <c r="AC4248" s="176">
        <v>1</v>
      </c>
      <c r="AD4248" s="167" t="s">
        <v>11254</v>
      </c>
      <c r="AE4248" s="176">
        <v>15</v>
      </c>
    </row>
    <row r="4249" spans="1:31">
      <c r="A4249" s="178">
        <v>108337437350</v>
      </c>
      <c r="B4249" s="166">
        <v>46186</v>
      </c>
      <c r="C4249" s="167" t="s">
        <v>3610</v>
      </c>
      <c r="D4249" s="167" t="s">
        <v>3525</v>
      </c>
      <c r="E4249" s="167" t="s">
        <v>3526</v>
      </c>
      <c r="F4249" s="167" t="s">
        <v>3501</v>
      </c>
      <c r="G4249" s="167" t="s">
        <v>3502</v>
      </c>
      <c r="H4249" s="168">
        <v>46188</v>
      </c>
      <c r="I4249" s="167"/>
      <c r="J4249" s="169">
        <v>26122</v>
      </c>
      <c r="K4249" s="167" t="s">
        <v>55</v>
      </c>
      <c r="L4249" s="169">
        <v>1</v>
      </c>
      <c r="M4249" s="167" t="s">
        <v>3513</v>
      </c>
      <c r="N4249" s="169">
        <v>2.2000000000000002</v>
      </c>
      <c r="O4249" s="167" t="s">
        <v>3505</v>
      </c>
      <c r="P4249" s="167"/>
      <c r="Q4249" s="167" t="s">
        <v>3514</v>
      </c>
      <c r="R4249" s="167" t="s">
        <v>8421</v>
      </c>
      <c r="S4249" s="169">
        <v>2</v>
      </c>
      <c r="T4249" s="167"/>
      <c r="U4249" s="169" t="s">
        <v>4162</v>
      </c>
      <c r="V4249" s="167" t="s">
        <v>8424</v>
      </c>
      <c r="W4249" s="167"/>
      <c r="X4249" s="170" t="s">
        <v>3619</v>
      </c>
      <c r="Y4249" s="171" t="s">
        <v>3425</v>
      </c>
      <c r="Z4249" s="167" t="s">
        <v>1998</v>
      </c>
      <c r="AA4249" s="176">
        <v>10</v>
      </c>
      <c r="AB4249" s="167" t="s">
        <v>11254</v>
      </c>
      <c r="AC4249" s="176">
        <v>10</v>
      </c>
      <c r="AD4249" s="167" t="s">
        <v>11254</v>
      </c>
      <c r="AE4249" s="176">
        <v>10</v>
      </c>
    </row>
    <row r="4250" spans="1:31">
      <c r="A4250" s="178">
        <v>108337437350</v>
      </c>
      <c r="B4250" s="166">
        <v>46186</v>
      </c>
      <c r="C4250" s="167" t="s">
        <v>3610</v>
      </c>
      <c r="D4250" s="167" t="s">
        <v>3525</v>
      </c>
      <c r="E4250" s="167" t="s">
        <v>3526</v>
      </c>
      <c r="F4250" s="167" t="s">
        <v>3501</v>
      </c>
      <c r="G4250" s="167" t="s">
        <v>3502</v>
      </c>
      <c r="H4250" s="168">
        <v>46188</v>
      </c>
      <c r="I4250" s="167"/>
      <c r="J4250" s="169">
        <v>26122</v>
      </c>
      <c r="K4250" s="167" t="s">
        <v>55</v>
      </c>
      <c r="L4250" s="169">
        <v>1</v>
      </c>
      <c r="M4250" s="167" t="s">
        <v>3513</v>
      </c>
      <c r="N4250" s="169">
        <v>2.2000000000000002</v>
      </c>
      <c r="O4250" s="167" t="s">
        <v>3505</v>
      </c>
      <c r="P4250" s="167"/>
      <c r="Q4250" s="167" t="s">
        <v>3514</v>
      </c>
      <c r="R4250" s="167" t="s">
        <v>8421</v>
      </c>
      <c r="S4250" s="169">
        <v>1</v>
      </c>
      <c r="T4250" s="167" t="s">
        <v>2058</v>
      </c>
      <c r="U4250" s="169" t="s">
        <v>8425</v>
      </c>
      <c r="V4250" s="167" t="s">
        <v>8426</v>
      </c>
      <c r="W4250" s="167"/>
      <c r="X4250" s="170" t="s">
        <v>3619</v>
      </c>
      <c r="Y4250" s="171" t="s">
        <v>3425</v>
      </c>
      <c r="Z4250" s="167" t="s">
        <v>1998</v>
      </c>
      <c r="AA4250" s="176">
        <v>5</v>
      </c>
      <c r="AB4250" s="167" t="s">
        <v>11254</v>
      </c>
      <c r="AC4250" s="176">
        <v>5</v>
      </c>
      <c r="AD4250" s="167" t="s">
        <v>11254</v>
      </c>
      <c r="AE4250" s="176">
        <v>50</v>
      </c>
    </row>
    <row r="4251" spans="1:31">
      <c r="A4251" s="178">
        <v>108338873050</v>
      </c>
      <c r="B4251" s="166">
        <v>46188</v>
      </c>
      <c r="C4251" s="167" t="s">
        <v>3524</v>
      </c>
      <c r="D4251" s="167" t="s">
        <v>3525</v>
      </c>
      <c r="E4251" s="167" t="s">
        <v>3526</v>
      </c>
      <c r="F4251" s="167" t="s">
        <v>6688</v>
      </c>
      <c r="G4251" s="167" t="s">
        <v>3603</v>
      </c>
      <c r="H4251" s="168">
        <v>46188</v>
      </c>
      <c r="I4251" s="167"/>
      <c r="J4251" s="169">
        <v>26130</v>
      </c>
      <c r="K4251" s="167" t="s">
        <v>55</v>
      </c>
      <c r="L4251" s="169">
        <v>3</v>
      </c>
      <c r="M4251" s="167" t="s">
        <v>3604</v>
      </c>
      <c r="N4251" s="169">
        <v>1580</v>
      </c>
      <c r="O4251" s="167" t="s">
        <v>3505</v>
      </c>
      <c r="P4251" s="167"/>
      <c r="Q4251" s="167" t="s">
        <v>4490</v>
      </c>
      <c r="R4251" s="167" t="s">
        <v>3528</v>
      </c>
      <c r="S4251" s="169">
        <v>5</v>
      </c>
      <c r="T4251" s="167" t="s">
        <v>4756</v>
      </c>
      <c r="U4251" s="169" t="s">
        <v>3648</v>
      </c>
      <c r="V4251" s="167" t="s">
        <v>4757</v>
      </c>
      <c r="W4251" s="167" t="s">
        <v>4758</v>
      </c>
      <c r="X4251" s="170" t="s">
        <v>3533</v>
      </c>
      <c r="Y4251" s="171" t="s">
        <v>8427</v>
      </c>
      <c r="Z4251" s="167" t="s">
        <v>513</v>
      </c>
      <c r="AA4251" s="176">
        <v>480</v>
      </c>
      <c r="AB4251" s="167" t="s">
        <v>11254</v>
      </c>
      <c r="AC4251" s="176">
        <v>480</v>
      </c>
      <c r="AD4251" s="167" t="s">
        <v>11254</v>
      </c>
      <c r="AE4251" s="176">
        <v>2716.8</v>
      </c>
    </row>
    <row r="4252" spans="1:31">
      <c r="A4252" s="178">
        <v>108338873050</v>
      </c>
      <c r="B4252" s="166">
        <v>46188</v>
      </c>
      <c r="C4252" s="167" t="s">
        <v>3524</v>
      </c>
      <c r="D4252" s="167" t="s">
        <v>3525</v>
      </c>
      <c r="E4252" s="167" t="s">
        <v>3526</v>
      </c>
      <c r="F4252" s="167" t="s">
        <v>6688</v>
      </c>
      <c r="G4252" s="167" t="s">
        <v>3603</v>
      </c>
      <c r="H4252" s="168">
        <v>46188</v>
      </c>
      <c r="I4252" s="167"/>
      <c r="J4252" s="169">
        <v>26130</v>
      </c>
      <c r="K4252" s="167" t="s">
        <v>55</v>
      </c>
      <c r="L4252" s="169">
        <v>3</v>
      </c>
      <c r="M4252" s="167" t="s">
        <v>3604</v>
      </c>
      <c r="N4252" s="169">
        <v>1580</v>
      </c>
      <c r="O4252" s="167" t="s">
        <v>3505</v>
      </c>
      <c r="P4252" s="167"/>
      <c r="Q4252" s="167" t="s">
        <v>4490</v>
      </c>
      <c r="R4252" s="167" t="s">
        <v>3528</v>
      </c>
      <c r="S4252" s="169">
        <v>4</v>
      </c>
      <c r="T4252" s="167" t="s">
        <v>4756</v>
      </c>
      <c r="U4252" s="169" t="s">
        <v>3648</v>
      </c>
      <c r="V4252" s="167" t="s">
        <v>4760</v>
      </c>
      <c r="W4252" s="167" t="s">
        <v>4761</v>
      </c>
      <c r="X4252" s="170" t="s">
        <v>3533</v>
      </c>
      <c r="Y4252" s="171" t="s">
        <v>8427</v>
      </c>
      <c r="Z4252" s="167" t="s">
        <v>513</v>
      </c>
      <c r="AA4252" s="176">
        <v>3450</v>
      </c>
      <c r="AB4252" s="167" t="s">
        <v>11254</v>
      </c>
      <c r="AC4252" s="176">
        <v>3450</v>
      </c>
      <c r="AD4252" s="167" t="s">
        <v>11254</v>
      </c>
      <c r="AE4252" s="176">
        <v>7797</v>
      </c>
    </row>
    <row r="4253" spans="1:31">
      <c r="A4253" s="178">
        <v>108338873050</v>
      </c>
      <c r="B4253" s="166">
        <v>46188</v>
      </c>
      <c r="C4253" s="167" t="s">
        <v>3524</v>
      </c>
      <c r="D4253" s="167" t="s">
        <v>3525</v>
      </c>
      <c r="E4253" s="167" t="s">
        <v>3526</v>
      </c>
      <c r="F4253" s="167" t="s">
        <v>6688</v>
      </c>
      <c r="G4253" s="167" t="s">
        <v>3603</v>
      </c>
      <c r="H4253" s="168">
        <v>46188</v>
      </c>
      <c r="I4253" s="167"/>
      <c r="J4253" s="169">
        <v>26130</v>
      </c>
      <c r="K4253" s="167" t="s">
        <v>55</v>
      </c>
      <c r="L4253" s="169">
        <v>3</v>
      </c>
      <c r="M4253" s="167" t="s">
        <v>3604</v>
      </c>
      <c r="N4253" s="169">
        <v>1580</v>
      </c>
      <c r="O4253" s="167" t="s">
        <v>3505</v>
      </c>
      <c r="P4253" s="167"/>
      <c r="Q4253" s="167" t="s">
        <v>4490</v>
      </c>
      <c r="R4253" s="167" t="s">
        <v>3528</v>
      </c>
      <c r="S4253" s="169">
        <v>3</v>
      </c>
      <c r="T4253" s="167" t="s">
        <v>4756</v>
      </c>
      <c r="U4253" s="169" t="s">
        <v>3648</v>
      </c>
      <c r="V4253" s="167" t="s">
        <v>4760</v>
      </c>
      <c r="W4253" s="167" t="s">
        <v>4761</v>
      </c>
      <c r="X4253" s="170" t="s">
        <v>3533</v>
      </c>
      <c r="Y4253" s="171" t="s">
        <v>8427</v>
      </c>
      <c r="Z4253" s="167" t="s">
        <v>513</v>
      </c>
      <c r="AA4253" s="176">
        <v>150</v>
      </c>
      <c r="AB4253" s="167" t="s">
        <v>11254</v>
      </c>
      <c r="AC4253" s="176">
        <v>150</v>
      </c>
      <c r="AD4253" s="167" t="s">
        <v>11254</v>
      </c>
      <c r="AE4253" s="176">
        <v>339</v>
      </c>
    </row>
    <row r="4254" spans="1:31">
      <c r="A4254" s="178">
        <v>108338873050</v>
      </c>
      <c r="B4254" s="166">
        <v>46188</v>
      </c>
      <c r="C4254" s="167" t="s">
        <v>3524</v>
      </c>
      <c r="D4254" s="167" t="s">
        <v>3525</v>
      </c>
      <c r="E4254" s="167" t="s">
        <v>3526</v>
      </c>
      <c r="F4254" s="167" t="s">
        <v>6688</v>
      </c>
      <c r="G4254" s="167" t="s">
        <v>3603</v>
      </c>
      <c r="H4254" s="168">
        <v>46188</v>
      </c>
      <c r="I4254" s="167"/>
      <c r="J4254" s="169">
        <v>26130</v>
      </c>
      <c r="K4254" s="167" t="s">
        <v>55</v>
      </c>
      <c r="L4254" s="169">
        <v>3</v>
      </c>
      <c r="M4254" s="167" t="s">
        <v>3604</v>
      </c>
      <c r="N4254" s="169">
        <v>1580</v>
      </c>
      <c r="O4254" s="167" t="s">
        <v>3505</v>
      </c>
      <c r="P4254" s="167"/>
      <c r="Q4254" s="167" t="s">
        <v>4490</v>
      </c>
      <c r="R4254" s="167" t="s">
        <v>3528</v>
      </c>
      <c r="S4254" s="169">
        <v>2</v>
      </c>
      <c r="T4254" s="167" t="s">
        <v>4756</v>
      </c>
      <c r="U4254" s="169" t="s">
        <v>3648</v>
      </c>
      <c r="V4254" s="167" t="s">
        <v>4762</v>
      </c>
      <c r="W4254" s="167" t="s">
        <v>4763</v>
      </c>
      <c r="X4254" s="170" t="s">
        <v>3533</v>
      </c>
      <c r="Y4254" s="171" t="s">
        <v>8427</v>
      </c>
      <c r="Z4254" s="167" t="s">
        <v>513</v>
      </c>
      <c r="AA4254" s="176">
        <v>1200</v>
      </c>
      <c r="AB4254" s="167" t="s">
        <v>11254</v>
      </c>
      <c r="AC4254" s="176">
        <v>1200</v>
      </c>
      <c r="AD4254" s="167" t="s">
        <v>11254</v>
      </c>
      <c r="AE4254" s="176">
        <v>7332</v>
      </c>
    </row>
    <row r="4255" spans="1:31">
      <c r="A4255" s="178">
        <v>108338873050</v>
      </c>
      <c r="B4255" s="166">
        <v>46188</v>
      </c>
      <c r="C4255" s="167" t="s">
        <v>3524</v>
      </c>
      <c r="D4255" s="167" t="s">
        <v>3525</v>
      </c>
      <c r="E4255" s="167" t="s">
        <v>3526</v>
      </c>
      <c r="F4255" s="167" t="s">
        <v>6688</v>
      </c>
      <c r="G4255" s="167" t="s">
        <v>3603</v>
      </c>
      <c r="H4255" s="168">
        <v>46188</v>
      </c>
      <c r="I4255" s="167"/>
      <c r="J4255" s="169">
        <v>26130</v>
      </c>
      <c r="K4255" s="167" t="s">
        <v>55</v>
      </c>
      <c r="L4255" s="169">
        <v>3</v>
      </c>
      <c r="M4255" s="167" t="s">
        <v>3604</v>
      </c>
      <c r="N4255" s="169">
        <v>1580</v>
      </c>
      <c r="O4255" s="167" t="s">
        <v>3505</v>
      </c>
      <c r="P4255" s="167"/>
      <c r="Q4255" s="167" t="s">
        <v>4490</v>
      </c>
      <c r="R4255" s="167" t="s">
        <v>3528</v>
      </c>
      <c r="S4255" s="169">
        <v>1</v>
      </c>
      <c r="T4255" s="167" t="s">
        <v>4756</v>
      </c>
      <c r="U4255" s="169" t="s">
        <v>3648</v>
      </c>
      <c r="V4255" s="167" t="s">
        <v>4764</v>
      </c>
      <c r="W4255" s="167" t="s">
        <v>4765</v>
      </c>
      <c r="X4255" s="170" t="s">
        <v>3533</v>
      </c>
      <c r="Y4255" s="171" t="s">
        <v>8427</v>
      </c>
      <c r="Z4255" s="167" t="s">
        <v>513</v>
      </c>
      <c r="AA4255" s="176">
        <v>1920</v>
      </c>
      <c r="AB4255" s="167" t="s">
        <v>11254</v>
      </c>
      <c r="AC4255" s="176">
        <v>1920</v>
      </c>
      <c r="AD4255" s="167" t="s">
        <v>11254</v>
      </c>
      <c r="AE4255" s="176">
        <v>11673.6</v>
      </c>
    </row>
    <row r="4256" spans="1:31">
      <c r="A4256" s="178">
        <v>108339222830</v>
      </c>
      <c r="B4256" s="166">
        <v>46188</v>
      </c>
      <c r="C4256" s="167" t="s">
        <v>3524</v>
      </c>
      <c r="D4256" s="167" t="s">
        <v>3525</v>
      </c>
      <c r="E4256" s="167" t="s">
        <v>3526</v>
      </c>
      <c r="F4256" s="167" t="s">
        <v>3501</v>
      </c>
      <c r="G4256" s="167" t="s">
        <v>3502</v>
      </c>
      <c r="H4256" s="168">
        <v>46188</v>
      </c>
      <c r="I4256" s="167" t="s">
        <v>8428</v>
      </c>
      <c r="J4256" s="169">
        <v>26130</v>
      </c>
      <c r="K4256" s="167" t="s">
        <v>55</v>
      </c>
      <c r="L4256" s="169">
        <v>1</v>
      </c>
      <c r="M4256" s="167" t="s">
        <v>3504</v>
      </c>
      <c r="N4256" s="169">
        <v>210.5</v>
      </c>
      <c r="O4256" s="167" t="s">
        <v>3505</v>
      </c>
      <c r="P4256" s="167"/>
      <c r="Q4256" s="167" t="s">
        <v>3506</v>
      </c>
      <c r="R4256" s="167" t="s">
        <v>3528</v>
      </c>
      <c r="S4256" s="169">
        <v>1</v>
      </c>
      <c r="T4256" s="167" t="s">
        <v>3587</v>
      </c>
      <c r="U4256" s="169" t="s">
        <v>3588</v>
      </c>
      <c r="V4256" s="167" t="s">
        <v>7996</v>
      </c>
      <c r="W4256" s="167" t="s">
        <v>5974</v>
      </c>
      <c r="X4256" s="170" t="s">
        <v>3533</v>
      </c>
      <c r="Y4256" s="171" t="s">
        <v>3332</v>
      </c>
      <c r="Z4256" s="167" t="s">
        <v>1403</v>
      </c>
      <c r="AA4256" s="176">
        <v>4800</v>
      </c>
      <c r="AB4256" s="167" t="s">
        <v>11254</v>
      </c>
      <c r="AC4256" s="176">
        <v>4800</v>
      </c>
      <c r="AD4256" s="167" t="s">
        <v>11254</v>
      </c>
      <c r="AE4256" s="176">
        <v>28560</v>
      </c>
    </row>
    <row r="4257" spans="1:31">
      <c r="A4257" s="178">
        <v>108339296000</v>
      </c>
      <c r="B4257" s="166">
        <v>46188</v>
      </c>
      <c r="C4257" s="167" t="s">
        <v>3524</v>
      </c>
      <c r="D4257" s="167" t="s">
        <v>3525</v>
      </c>
      <c r="E4257" s="167" t="s">
        <v>3526</v>
      </c>
      <c r="F4257" s="167" t="s">
        <v>3501</v>
      </c>
      <c r="G4257" s="167" t="s">
        <v>3502</v>
      </c>
      <c r="H4257" s="168">
        <v>46189</v>
      </c>
      <c r="I4257" s="167" t="s">
        <v>8429</v>
      </c>
      <c r="J4257" s="169">
        <v>26130</v>
      </c>
      <c r="K4257" s="167" t="s">
        <v>55</v>
      </c>
      <c r="L4257" s="169">
        <v>1</v>
      </c>
      <c r="M4257" s="167" t="s">
        <v>3513</v>
      </c>
      <c r="N4257" s="169">
        <v>7.3</v>
      </c>
      <c r="O4257" s="167" t="s">
        <v>3505</v>
      </c>
      <c r="P4257" s="167"/>
      <c r="Q4257" s="167" t="s">
        <v>5141</v>
      </c>
      <c r="R4257" s="167" t="s">
        <v>3528</v>
      </c>
      <c r="S4257" s="169">
        <v>1</v>
      </c>
      <c r="T4257" s="167" t="s">
        <v>3529</v>
      </c>
      <c r="U4257" s="169" t="s">
        <v>3530</v>
      </c>
      <c r="V4257" s="167" t="s">
        <v>8430</v>
      </c>
      <c r="W4257" s="167" t="s">
        <v>5167</v>
      </c>
      <c r="X4257" s="170" t="s">
        <v>157</v>
      </c>
      <c r="Y4257" s="171" t="s">
        <v>1405</v>
      </c>
      <c r="Z4257" s="167" t="s">
        <v>1406</v>
      </c>
      <c r="AA4257" s="176">
        <v>4320</v>
      </c>
      <c r="AB4257" s="167" t="s">
        <v>11254</v>
      </c>
      <c r="AC4257" s="176">
        <v>4320</v>
      </c>
      <c r="AD4257" s="167" t="s">
        <v>11254</v>
      </c>
      <c r="AE4257" s="176">
        <v>529502.4</v>
      </c>
    </row>
    <row r="4258" spans="1:31">
      <c r="A4258" s="178">
        <v>108339340910</v>
      </c>
      <c r="B4258" s="166">
        <v>46188</v>
      </c>
      <c r="C4258" s="167" t="s">
        <v>3524</v>
      </c>
      <c r="D4258" s="167" t="s">
        <v>3525</v>
      </c>
      <c r="E4258" s="167" t="s">
        <v>3526</v>
      </c>
      <c r="F4258" s="167" t="s">
        <v>3501</v>
      </c>
      <c r="G4258" s="167" t="s">
        <v>3502</v>
      </c>
      <c r="H4258" s="168">
        <v>46189</v>
      </c>
      <c r="I4258" s="167" t="s">
        <v>8429</v>
      </c>
      <c r="J4258" s="169">
        <v>26130</v>
      </c>
      <c r="K4258" s="167" t="s">
        <v>55</v>
      </c>
      <c r="L4258" s="169">
        <v>1</v>
      </c>
      <c r="M4258" s="167" t="s">
        <v>3513</v>
      </c>
      <c r="N4258" s="169">
        <v>3.4</v>
      </c>
      <c r="O4258" s="167" t="s">
        <v>3505</v>
      </c>
      <c r="P4258" s="167"/>
      <c r="Q4258" s="167" t="s">
        <v>5141</v>
      </c>
      <c r="R4258" s="167" t="s">
        <v>3528</v>
      </c>
      <c r="S4258" s="169">
        <v>1</v>
      </c>
      <c r="T4258" s="167" t="s">
        <v>3529</v>
      </c>
      <c r="U4258" s="169" t="s">
        <v>3530</v>
      </c>
      <c r="V4258" s="167" t="s">
        <v>8348</v>
      </c>
      <c r="W4258" s="167" t="s">
        <v>6466</v>
      </c>
      <c r="X4258" s="170" t="s">
        <v>157</v>
      </c>
      <c r="Y4258" s="171" t="s">
        <v>1409</v>
      </c>
      <c r="Z4258" s="167" t="s">
        <v>1410</v>
      </c>
      <c r="AA4258" s="176">
        <v>1440</v>
      </c>
      <c r="AB4258" s="167" t="s">
        <v>11254</v>
      </c>
      <c r="AC4258" s="176">
        <v>1440</v>
      </c>
      <c r="AD4258" s="167" t="s">
        <v>11254</v>
      </c>
      <c r="AE4258" s="176">
        <v>553248</v>
      </c>
    </row>
    <row r="4259" spans="1:31">
      <c r="A4259" s="178">
        <v>108339385230</v>
      </c>
      <c r="B4259" s="166">
        <v>46188</v>
      </c>
      <c r="C4259" s="167" t="s">
        <v>3524</v>
      </c>
      <c r="D4259" s="167" t="s">
        <v>3525</v>
      </c>
      <c r="E4259" s="167" t="s">
        <v>3526</v>
      </c>
      <c r="F4259" s="167" t="s">
        <v>3501</v>
      </c>
      <c r="G4259" s="167" t="s">
        <v>3502</v>
      </c>
      <c r="H4259" s="168">
        <v>46188</v>
      </c>
      <c r="I4259" s="167" t="s">
        <v>8429</v>
      </c>
      <c r="J4259" s="169">
        <v>26130</v>
      </c>
      <c r="K4259" s="167" t="s">
        <v>55</v>
      </c>
      <c r="L4259" s="169">
        <v>2</v>
      </c>
      <c r="M4259" s="167" t="s">
        <v>3513</v>
      </c>
      <c r="N4259" s="169">
        <v>5.2</v>
      </c>
      <c r="O4259" s="167" t="s">
        <v>3505</v>
      </c>
      <c r="P4259" s="167"/>
      <c r="Q4259" s="167" t="s">
        <v>5141</v>
      </c>
      <c r="R4259" s="167" t="s">
        <v>3528</v>
      </c>
      <c r="S4259" s="169">
        <v>1</v>
      </c>
      <c r="T4259" s="167" t="s">
        <v>3529</v>
      </c>
      <c r="U4259" s="169" t="s">
        <v>3530</v>
      </c>
      <c r="V4259" s="167" t="s">
        <v>8348</v>
      </c>
      <c r="W4259" s="167" t="s">
        <v>6466</v>
      </c>
      <c r="X4259" s="170" t="s">
        <v>157</v>
      </c>
      <c r="Y4259" s="171" t="s">
        <v>1413</v>
      </c>
      <c r="Z4259" s="167" t="s">
        <v>1414</v>
      </c>
      <c r="AA4259" s="176">
        <v>1820</v>
      </c>
      <c r="AB4259" s="167" t="s">
        <v>11254</v>
      </c>
      <c r="AC4259" s="176">
        <v>1820</v>
      </c>
      <c r="AD4259" s="167" t="s">
        <v>11254</v>
      </c>
      <c r="AE4259" s="176">
        <v>699244</v>
      </c>
    </row>
    <row r="4260" spans="1:31">
      <c r="A4260" s="178">
        <v>108339409030</v>
      </c>
      <c r="B4260" s="166">
        <v>46188</v>
      </c>
      <c r="C4260" s="167" t="s">
        <v>3524</v>
      </c>
      <c r="D4260" s="167" t="s">
        <v>3525</v>
      </c>
      <c r="E4260" s="167" t="s">
        <v>3526</v>
      </c>
      <c r="F4260" s="167" t="s">
        <v>3501</v>
      </c>
      <c r="G4260" s="167" t="s">
        <v>3502</v>
      </c>
      <c r="H4260" s="168">
        <v>46189</v>
      </c>
      <c r="I4260" s="167" t="s">
        <v>8429</v>
      </c>
      <c r="J4260" s="169">
        <v>26130</v>
      </c>
      <c r="K4260" s="167" t="s">
        <v>55</v>
      </c>
      <c r="L4260" s="169">
        <v>1</v>
      </c>
      <c r="M4260" s="167" t="s">
        <v>3513</v>
      </c>
      <c r="N4260" s="169">
        <v>7.3</v>
      </c>
      <c r="O4260" s="167" t="s">
        <v>3505</v>
      </c>
      <c r="P4260" s="167"/>
      <c r="Q4260" s="167" t="s">
        <v>5141</v>
      </c>
      <c r="R4260" s="167" t="s">
        <v>3528</v>
      </c>
      <c r="S4260" s="169">
        <v>1</v>
      </c>
      <c r="T4260" s="167" t="s">
        <v>3529</v>
      </c>
      <c r="U4260" s="169" t="s">
        <v>3530</v>
      </c>
      <c r="V4260" s="167" t="s">
        <v>8430</v>
      </c>
      <c r="W4260" s="167" t="s">
        <v>5167</v>
      </c>
      <c r="X4260" s="170" t="s">
        <v>157</v>
      </c>
      <c r="Y4260" s="171" t="s">
        <v>1417</v>
      </c>
      <c r="Z4260" s="167" t="s">
        <v>1418</v>
      </c>
      <c r="AA4260" s="176">
        <v>4320</v>
      </c>
      <c r="AB4260" s="167" t="s">
        <v>11254</v>
      </c>
      <c r="AC4260" s="176">
        <v>4320</v>
      </c>
      <c r="AD4260" s="167" t="s">
        <v>11254</v>
      </c>
      <c r="AE4260" s="176">
        <v>529502.4</v>
      </c>
    </row>
    <row r="4261" spans="1:31">
      <c r="A4261" s="178">
        <v>108339453020</v>
      </c>
      <c r="B4261" s="166">
        <v>46188</v>
      </c>
      <c r="C4261" s="167" t="s">
        <v>3524</v>
      </c>
      <c r="D4261" s="167" t="s">
        <v>3525</v>
      </c>
      <c r="E4261" s="167" t="s">
        <v>3526</v>
      </c>
      <c r="F4261" s="167" t="s">
        <v>3501</v>
      </c>
      <c r="G4261" s="167" t="s">
        <v>3502</v>
      </c>
      <c r="H4261" s="168">
        <v>46188</v>
      </c>
      <c r="I4261" s="167" t="s">
        <v>8429</v>
      </c>
      <c r="J4261" s="169">
        <v>26130</v>
      </c>
      <c r="K4261" s="167" t="s">
        <v>55</v>
      </c>
      <c r="L4261" s="169">
        <v>1</v>
      </c>
      <c r="M4261" s="167" t="s">
        <v>3513</v>
      </c>
      <c r="N4261" s="169">
        <v>3.4</v>
      </c>
      <c r="O4261" s="167" t="s">
        <v>3505</v>
      </c>
      <c r="P4261" s="167"/>
      <c r="Q4261" s="167" t="s">
        <v>5141</v>
      </c>
      <c r="R4261" s="167" t="s">
        <v>3528</v>
      </c>
      <c r="S4261" s="169">
        <v>1</v>
      </c>
      <c r="T4261" s="167" t="s">
        <v>3529</v>
      </c>
      <c r="U4261" s="169" t="s">
        <v>3530</v>
      </c>
      <c r="V4261" s="167" t="s">
        <v>8348</v>
      </c>
      <c r="W4261" s="167" t="s">
        <v>6466</v>
      </c>
      <c r="X4261" s="170" t="s">
        <v>157</v>
      </c>
      <c r="Y4261" s="171" t="s">
        <v>1421</v>
      </c>
      <c r="Z4261" s="167" t="s">
        <v>1422</v>
      </c>
      <c r="AA4261" s="176">
        <v>1440</v>
      </c>
      <c r="AB4261" s="167" t="s">
        <v>11254</v>
      </c>
      <c r="AC4261" s="176">
        <v>1440</v>
      </c>
      <c r="AD4261" s="167" t="s">
        <v>11254</v>
      </c>
      <c r="AE4261" s="176">
        <v>553248</v>
      </c>
    </row>
    <row r="4262" spans="1:31">
      <c r="A4262" s="178">
        <v>108339559900</v>
      </c>
      <c r="B4262" s="166">
        <v>46188</v>
      </c>
      <c r="C4262" s="167" t="s">
        <v>3524</v>
      </c>
      <c r="D4262" s="167" t="s">
        <v>3525</v>
      </c>
      <c r="E4262" s="167" t="s">
        <v>3526</v>
      </c>
      <c r="F4262" s="167" t="s">
        <v>3501</v>
      </c>
      <c r="G4262" s="167" t="s">
        <v>3502</v>
      </c>
      <c r="H4262" s="168">
        <v>46188</v>
      </c>
      <c r="I4262" s="167" t="s">
        <v>8429</v>
      </c>
      <c r="J4262" s="169">
        <v>26130</v>
      </c>
      <c r="K4262" s="167" t="s">
        <v>55</v>
      </c>
      <c r="L4262" s="169">
        <v>1</v>
      </c>
      <c r="M4262" s="167" t="s">
        <v>3513</v>
      </c>
      <c r="N4262" s="169">
        <v>3.4</v>
      </c>
      <c r="O4262" s="167" t="s">
        <v>3505</v>
      </c>
      <c r="P4262" s="167"/>
      <c r="Q4262" s="167" t="s">
        <v>5141</v>
      </c>
      <c r="R4262" s="167" t="s">
        <v>3528</v>
      </c>
      <c r="S4262" s="169">
        <v>1</v>
      </c>
      <c r="T4262" s="167" t="s">
        <v>3529</v>
      </c>
      <c r="U4262" s="169" t="s">
        <v>3530</v>
      </c>
      <c r="V4262" s="167" t="s">
        <v>8348</v>
      </c>
      <c r="W4262" s="167" t="s">
        <v>6466</v>
      </c>
      <c r="X4262" s="170" t="s">
        <v>157</v>
      </c>
      <c r="Y4262" s="171" t="s">
        <v>1425</v>
      </c>
      <c r="Z4262" s="167" t="s">
        <v>1426</v>
      </c>
      <c r="AA4262" s="176">
        <v>1440</v>
      </c>
      <c r="AB4262" s="167" t="s">
        <v>11254</v>
      </c>
      <c r="AC4262" s="176">
        <v>1440</v>
      </c>
      <c r="AD4262" s="167" t="s">
        <v>11254</v>
      </c>
      <c r="AE4262" s="176">
        <v>553248</v>
      </c>
    </row>
    <row r="4263" spans="1:31">
      <c r="A4263" s="178">
        <v>108339731840</v>
      </c>
      <c r="B4263" s="166">
        <v>46188</v>
      </c>
      <c r="C4263" s="167" t="s">
        <v>3524</v>
      </c>
      <c r="D4263" s="167" t="s">
        <v>3525</v>
      </c>
      <c r="E4263" s="167" t="s">
        <v>3526</v>
      </c>
      <c r="F4263" s="167" t="s">
        <v>3501</v>
      </c>
      <c r="G4263" s="167" t="s">
        <v>3502</v>
      </c>
      <c r="H4263" s="168">
        <v>46189</v>
      </c>
      <c r="I4263" s="167" t="s">
        <v>8429</v>
      </c>
      <c r="J4263" s="169">
        <v>26130</v>
      </c>
      <c r="K4263" s="167" t="s">
        <v>55</v>
      </c>
      <c r="L4263" s="169">
        <v>1</v>
      </c>
      <c r="M4263" s="167" t="s">
        <v>3513</v>
      </c>
      <c r="N4263" s="169">
        <v>7.3</v>
      </c>
      <c r="O4263" s="167" t="s">
        <v>3505</v>
      </c>
      <c r="P4263" s="167"/>
      <c r="Q4263" s="167" t="s">
        <v>5141</v>
      </c>
      <c r="R4263" s="167" t="s">
        <v>3528</v>
      </c>
      <c r="S4263" s="169">
        <v>1</v>
      </c>
      <c r="T4263" s="167" t="s">
        <v>3529</v>
      </c>
      <c r="U4263" s="169" t="s">
        <v>3530</v>
      </c>
      <c r="V4263" s="167" t="s">
        <v>8430</v>
      </c>
      <c r="W4263" s="167" t="s">
        <v>5167</v>
      </c>
      <c r="X4263" s="170" t="s">
        <v>157</v>
      </c>
      <c r="Y4263" s="171" t="s">
        <v>1429</v>
      </c>
      <c r="Z4263" s="167" t="s">
        <v>1430</v>
      </c>
      <c r="AA4263" s="176">
        <v>4320</v>
      </c>
      <c r="AB4263" s="167" t="s">
        <v>11254</v>
      </c>
      <c r="AC4263" s="176">
        <v>4320</v>
      </c>
      <c r="AD4263" s="167" t="s">
        <v>11254</v>
      </c>
      <c r="AE4263" s="176">
        <v>529502.4</v>
      </c>
    </row>
    <row r="4264" spans="1:31">
      <c r="A4264" s="178">
        <v>108339953410</v>
      </c>
      <c r="B4264" s="166">
        <v>46188</v>
      </c>
      <c r="C4264" s="167" t="s">
        <v>3524</v>
      </c>
      <c r="D4264" s="167" t="s">
        <v>3525</v>
      </c>
      <c r="E4264" s="167" t="s">
        <v>3526</v>
      </c>
      <c r="F4264" s="167" t="s">
        <v>3501</v>
      </c>
      <c r="G4264" s="167" t="s">
        <v>3502</v>
      </c>
      <c r="H4264" s="168">
        <v>46189</v>
      </c>
      <c r="I4264" s="167" t="s">
        <v>8429</v>
      </c>
      <c r="J4264" s="169">
        <v>26130</v>
      </c>
      <c r="K4264" s="167" t="s">
        <v>55</v>
      </c>
      <c r="L4264" s="169">
        <v>1</v>
      </c>
      <c r="M4264" s="167" t="s">
        <v>3513</v>
      </c>
      <c r="N4264" s="169">
        <v>7.3</v>
      </c>
      <c r="O4264" s="167" t="s">
        <v>3505</v>
      </c>
      <c r="P4264" s="167"/>
      <c r="Q4264" s="167" t="s">
        <v>5141</v>
      </c>
      <c r="R4264" s="167" t="s">
        <v>3528</v>
      </c>
      <c r="S4264" s="169">
        <v>1</v>
      </c>
      <c r="T4264" s="167" t="s">
        <v>3529</v>
      </c>
      <c r="U4264" s="169" t="s">
        <v>3530</v>
      </c>
      <c r="V4264" s="167" t="s">
        <v>8430</v>
      </c>
      <c r="W4264" s="167" t="s">
        <v>5167</v>
      </c>
      <c r="X4264" s="170" t="s">
        <v>157</v>
      </c>
      <c r="Y4264" s="171" t="s">
        <v>1433</v>
      </c>
      <c r="Z4264" s="167" t="s">
        <v>1434</v>
      </c>
      <c r="AA4264" s="176">
        <v>4320</v>
      </c>
      <c r="AB4264" s="167" t="s">
        <v>11254</v>
      </c>
      <c r="AC4264" s="176">
        <v>4320</v>
      </c>
      <c r="AD4264" s="167" t="s">
        <v>11254</v>
      </c>
      <c r="AE4264" s="176">
        <v>529502.4</v>
      </c>
    </row>
    <row r="4265" spans="1:31">
      <c r="A4265" s="178">
        <v>108340027350</v>
      </c>
      <c r="B4265" s="166">
        <v>46188</v>
      </c>
      <c r="C4265" s="167" t="s">
        <v>3524</v>
      </c>
      <c r="D4265" s="167" t="s">
        <v>3525</v>
      </c>
      <c r="E4265" s="167" t="s">
        <v>3526</v>
      </c>
      <c r="F4265" s="167" t="s">
        <v>3501</v>
      </c>
      <c r="G4265" s="167" t="s">
        <v>3502</v>
      </c>
      <c r="H4265" s="168">
        <v>46189</v>
      </c>
      <c r="I4265" s="167" t="s">
        <v>8429</v>
      </c>
      <c r="J4265" s="169">
        <v>26130</v>
      </c>
      <c r="K4265" s="167" t="s">
        <v>55</v>
      </c>
      <c r="L4265" s="169">
        <v>1</v>
      </c>
      <c r="M4265" s="167" t="s">
        <v>3513</v>
      </c>
      <c r="N4265" s="169">
        <v>7.3</v>
      </c>
      <c r="O4265" s="167" t="s">
        <v>3505</v>
      </c>
      <c r="P4265" s="167"/>
      <c r="Q4265" s="167" t="s">
        <v>5141</v>
      </c>
      <c r="R4265" s="167" t="s">
        <v>3528</v>
      </c>
      <c r="S4265" s="169">
        <v>1</v>
      </c>
      <c r="T4265" s="167" t="s">
        <v>3529</v>
      </c>
      <c r="U4265" s="169" t="s">
        <v>3530</v>
      </c>
      <c r="V4265" s="167" t="s">
        <v>8430</v>
      </c>
      <c r="W4265" s="167" t="s">
        <v>5167</v>
      </c>
      <c r="X4265" s="170" t="s">
        <v>157</v>
      </c>
      <c r="Y4265" s="171" t="s">
        <v>1437</v>
      </c>
      <c r="Z4265" s="167" t="s">
        <v>1438</v>
      </c>
      <c r="AA4265" s="176">
        <v>4320</v>
      </c>
      <c r="AB4265" s="167" t="s">
        <v>11254</v>
      </c>
      <c r="AC4265" s="176">
        <v>4320</v>
      </c>
      <c r="AD4265" s="167" t="s">
        <v>11254</v>
      </c>
      <c r="AE4265" s="176">
        <v>529502.4</v>
      </c>
    </row>
    <row r="4266" spans="1:31">
      <c r="A4266" s="178">
        <v>108340102250</v>
      </c>
      <c r="B4266" s="166">
        <v>46188</v>
      </c>
      <c r="C4266" s="167" t="s">
        <v>3524</v>
      </c>
      <c r="D4266" s="167" t="s">
        <v>3525</v>
      </c>
      <c r="E4266" s="167" t="s">
        <v>3526</v>
      </c>
      <c r="F4266" s="167" t="s">
        <v>3501</v>
      </c>
      <c r="G4266" s="167" t="s">
        <v>3502</v>
      </c>
      <c r="H4266" s="168">
        <v>46189</v>
      </c>
      <c r="I4266" s="167" t="s">
        <v>8429</v>
      </c>
      <c r="J4266" s="169">
        <v>26130</v>
      </c>
      <c r="K4266" s="167" t="s">
        <v>55</v>
      </c>
      <c r="L4266" s="169">
        <v>1</v>
      </c>
      <c r="M4266" s="167" t="s">
        <v>3513</v>
      </c>
      <c r="N4266" s="169">
        <v>3.4</v>
      </c>
      <c r="O4266" s="167" t="s">
        <v>3505</v>
      </c>
      <c r="P4266" s="167"/>
      <c r="Q4266" s="167" t="s">
        <v>5141</v>
      </c>
      <c r="R4266" s="167" t="s">
        <v>3528</v>
      </c>
      <c r="S4266" s="169">
        <v>1</v>
      </c>
      <c r="T4266" s="167" t="s">
        <v>3529</v>
      </c>
      <c r="U4266" s="169" t="s">
        <v>3530</v>
      </c>
      <c r="V4266" s="167" t="s">
        <v>8348</v>
      </c>
      <c r="W4266" s="167" t="s">
        <v>6466</v>
      </c>
      <c r="X4266" s="170" t="s">
        <v>157</v>
      </c>
      <c r="Y4266" s="171" t="s">
        <v>1441</v>
      </c>
      <c r="Z4266" s="167" t="s">
        <v>1442</v>
      </c>
      <c r="AA4266" s="176">
        <v>1440</v>
      </c>
      <c r="AB4266" s="167" t="s">
        <v>11254</v>
      </c>
      <c r="AC4266" s="176">
        <v>1440</v>
      </c>
      <c r="AD4266" s="167" t="s">
        <v>11254</v>
      </c>
      <c r="AE4266" s="176">
        <v>553248</v>
      </c>
    </row>
    <row r="4267" spans="1:31">
      <c r="A4267" s="178">
        <v>108340140860</v>
      </c>
      <c r="B4267" s="166">
        <v>46188</v>
      </c>
      <c r="C4267" s="167" t="s">
        <v>3524</v>
      </c>
      <c r="D4267" s="167" t="s">
        <v>3525</v>
      </c>
      <c r="E4267" s="167" t="s">
        <v>3526</v>
      </c>
      <c r="F4267" s="167" t="s">
        <v>3501</v>
      </c>
      <c r="G4267" s="167" t="s">
        <v>3502</v>
      </c>
      <c r="H4267" s="168">
        <v>46189</v>
      </c>
      <c r="I4267" s="167" t="s">
        <v>8429</v>
      </c>
      <c r="J4267" s="169">
        <v>26130</v>
      </c>
      <c r="K4267" s="167" t="s">
        <v>55</v>
      </c>
      <c r="L4267" s="169">
        <v>1</v>
      </c>
      <c r="M4267" s="167" t="s">
        <v>3513</v>
      </c>
      <c r="N4267" s="169">
        <v>7.3</v>
      </c>
      <c r="O4267" s="167" t="s">
        <v>3505</v>
      </c>
      <c r="P4267" s="167"/>
      <c r="Q4267" s="167" t="s">
        <v>5141</v>
      </c>
      <c r="R4267" s="167" t="s">
        <v>3528</v>
      </c>
      <c r="S4267" s="169">
        <v>1</v>
      </c>
      <c r="T4267" s="167" t="s">
        <v>3529</v>
      </c>
      <c r="U4267" s="169" t="s">
        <v>3530</v>
      </c>
      <c r="V4267" s="167" t="s">
        <v>8430</v>
      </c>
      <c r="W4267" s="167" t="s">
        <v>5167</v>
      </c>
      <c r="X4267" s="170" t="s">
        <v>157</v>
      </c>
      <c r="Y4267" s="171" t="s">
        <v>1445</v>
      </c>
      <c r="Z4267" s="167" t="s">
        <v>1446</v>
      </c>
      <c r="AA4267" s="176">
        <v>4320</v>
      </c>
      <c r="AB4267" s="167" t="s">
        <v>11254</v>
      </c>
      <c r="AC4267" s="176">
        <v>4320</v>
      </c>
      <c r="AD4267" s="167" t="s">
        <v>11254</v>
      </c>
      <c r="AE4267" s="176">
        <v>529502.4</v>
      </c>
    </row>
    <row r="4268" spans="1:31">
      <c r="A4268" s="178">
        <v>108340198150</v>
      </c>
      <c r="B4268" s="166">
        <v>46188</v>
      </c>
      <c r="C4268" s="167" t="s">
        <v>3524</v>
      </c>
      <c r="D4268" s="167" t="s">
        <v>3525</v>
      </c>
      <c r="E4268" s="167" t="s">
        <v>3526</v>
      </c>
      <c r="F4268" s="167" t="s">
        <v>3501</v>
      </c>
      <c r="G4268" s="167" t="s">
        <v>3502</v>
      </c>
      <c r="H4268" s="168">
        <v>46189</v>
      </c>
      <c r="I4268" s="167" t="s">
        <v>8429</v>
      </c>
      <c r="J4268" s="169">
        <v>26130</v>
      </c>
      <c r="K4268" s="167" t="s">
        <v>55</v>
      </c>
      <c r="L4268" s="169">
        <v>1</v>
      </c>
      <c r="M4268" s="167" t="s">
        <v>3513</v>
      </c>
      <c r="N4268" s="169">
        <v>3.4</v>
      </c>
      <c r="O4268" s="167" t="s">
        <v>3505</v>
      </c>
      <c r="P4268" s="167"/>
      <c r="Q4268" s="167" t="s">
        <v>5141</v>
      </c>
      <c r="R4268" s="167" t="s">
        <v>3528</v>
      </c>
      <c r="S4268" s="169">
        <v>1</v>
      </c>
      <c r="T4268" s="167" t="s">
        <v>3529</v>
      </c>
      <c r="U4268" s="169" t="s">
        <v>3530</v>
      </c>
      <c r="V4268" s="167" t="s">
        <v>8348</v>
      </c>
      <c r="W4268" s="167" t="s">
        <v>6466</v>
      </c>
      <c r="X4268" s="170" t="s">
        <v>157</v>
      </c>
      <c r="Y4268" s="171" t="s">
        <v>1449</v>
      </c>
      <c r="Z4268" s="167" t="s">
        <v>1450</v>
      </c>
      <c r="AA4268" s="176">
        <v>1440</v>
      </c>
      <c r="AB4268" s="167" t="s">
        <v>11254</v>
      </c>
      <c r="AC4268" s="176">
        <v>1440</v>
      </c>
      <c r="AD4268" s="167" t="s">
        <v>11254</v>
      </c>
      <c r="AE4268" s="176">
        <v>553248</v>
      </c>
    </row>
    <row r="4269" spans="1:31">
      <c r="A4269" s="178">
        <v>108340219410</v>
      </c>
      <c r="B4269" s="166">
        <v>46188</v>
      </c>
      <c r="C4269" s="167" t="s">
        <v>3524</v>
      </c>
      <c r="D4269" s="167" t="s">
        <v>3525</v>
      </c>
      <c r="E4269" s="167" t="s">
        <v>3526</v>
      </c>
      <c r="F4269" s="167" t="s">
        <v>3501</v>
      </c>
      <c r="G4269" s="167" t="s">
        <v>3502</v>
      </c>
      <c r="H4269" s="168">
        <v>46189</v>
      </c>
      <c r="I4269" s="167" t="s">
        <v>8429</v>
      </c>
      <c r="J4269" s="169">
        <v>26130</v>
      </c>
      <c r="K4269" s="167" t="s">
        <v>55</v>
      </c>
      <c r="L4269" s="169">
        <v>1</v>
      </c>
      <c r="M4269" s="167" t="s">
        <v>3513</v>
      </c>
      <c r="N4269" s="169">
        <v>3.4</v>
      </c>
      <c r="O4269" s="167" t="s">
        <v>3505</v>
      </c>
      <c r="P4269" s="167"/>
      <c r="Q4269" s="167" t="s">
        <v>5141</v>
      </c>
      <c r="R4269" s="167" t="s">
        <v>3528</v>
      </c>
      <c r="S4269" s="169">
        <v>1</v>
      </c>
      <c r="T4269" s="167" t="s">
        <v>3529</v>
      </c>
      <c r="U4269" s="169" t="s">
        <v>3530</v>
      </c>
      <c r="V4269" s="167" t="s">
        <v>8348</v>
      </c>
      <c r="W4269" s="167" t="s">
        <v>6466</v>
      </c>
      <c r="X4269" s="170" t="s">
        <v>157</v>
      </c>
      <c r="Y4269" s="171" t="s">
        <v>1453</v>
      </c>
      <c r="Z4269" s="167" t="s">
        <v>1454</v>
      </c>
      <c r="AA4269" s="176">
        <v>1440</v>
      </c>
      <c r="AB4269" s="167" t="s">
        <v>11254</v>
      </c>
      <c r="AC4269" s="176">
        <v>1440</v>
      </c>
      <c r="AD4269" s="167" t="s">
        <v>11254</v>
      </c>
      <c r="AE4269" s="176">
        <v>553248</v>
      </c>
    </row>
    <row r="4270" spans="1:31">
      <c r="A4270" s="178">
        <v>108340281450</v>
      </c>
      <c r="B4270" s="166">
        <v>46188</v>
      </c>
      <c r="C4270" s="167" t="s">
        <v>3524</v>
      </c>
      <c r="D4270" s="167" t="s">
        <v>3525</v>
      </c>
      <c r="E4270" s="167" t="s">
        <v>3526</v>
      </c>
      <c r="F4270" s="167" t="s">
        <v>3501</v>
      </c>
      <c r="G4270" s="167" t="s">
        <v>3502</v>
      </c>
      <c r="H4270" s="168">
        <v>46189</v>
      </c>
      <c r="I4270" s="167" t="s">
        <v>8429</v>
      </c>
      <c r="J4270" s="169">
        <v>26130</v>
      </c>
      <c r="K4270" s="167" t="s">
        <v>55</v>
      </c>
      <c r="L4270" s="169">
        <v>1</v>
      </c>
      <c r="M4270" s="167" t="s">
        <v>3513</v>
      </c>
      <c r="N4270" s="169">
        <v>3.4</v>
      </c>
      <c r="O4270" s="167" t="s">
        <v>3505</v>
      </c>
      <c r="P4270" s="167"/>
      <c r="Q4270" s="167" t="s">
        <v>5141</v>
      </c>
      <c r="R4270" s="167" t="s">
        <v>3528</v>
      </c>
      <c r="S4270" s="169">
        <v>1</v>
      </c>
      <c r="T4270" s="167" t="s">
        <v>3529</v>
      </c>
      <c r="U4270" s="169" t="s">
        <v>3530</v>
      </c>
      <c r="V4270" s="167" t="s">
        <v>8348</v>
      </c>
      <c r="W4270" s="167" t="s">
        <v>6466</v>
      </c>
      <c r="X4270" s="170" t="s">
        <v>157</v>
      </c>
      <c r="Y4270" s="171" t="s">
        <v>1457</v>
      </c>
      <c r="Z4270" s="167" t="s">
        <v>1458</v>
      </c>
      <c r="AA4270" s="176">
        <v>1440</v>
      </c>
      <c r="AB4270" s="167" t="s">
        <v>11254</v>
      </c>
      <c r="AC4270" s="176">
        <v>1440</v>
      </c>
      <c r="AD4270" s="167" t="s">
        <v>11254</v>
      </c>
      <c r="AE4270" s="176">
        <v>553248</v>
      </c>
    </row>
    <row r="4271" spans="1:31">
      <c r="A4271" s="178">
        <v>108340283700</v>
      </c>
      <c r="B4271" s="166">
        <v>46188</v>
      </c>
      <c r="C4271" s="167" t="s">
        <v>3524</v>
      </c>
      <c r="D4271" s="167" t="s">
        <v>3525</v>
      </c>
      <c r="E4271" s="167" t="s">
        <v>3526</v>
      </c>
      <c r="F4271" s="167" t="s">
        <v>3501</v>
      </c>
      <c r="G4271" s="167" t="s">
        <v>3502</v>
      </c>
      <c r="H4271" s="168">
        <v>46189</v>
      </c>
      <c r="I4271" s="167" t="s">
        <v>8429</v>
      </c>
      <c r="J4271" s="169">
        <v>26130</v>
      </c>
      <c r="K4271" s="167" t="s">
        <v>55</v>
      </c>
      <c r="L4271" s="169">
        <v>1</v>
      </c>
      <c r="M4271" s="167" t="s">
        <v>3513</v>
      </c>
      <c r="N4271" s="169">
        <v>3.4</v>
      </c>
      <c r="O4271" s="167" t="s">
        <v>3505</v>
      </c>
      <c r="P4271" s="167"/>
      <c r="Q4271" s="167" t="s">
        <v>5141</v>
      </c>
      <c r="R4271" s="167" t="s">
        <v>3528</v>
      </c>
      <c r="S4271" s="169">
        <v>1</v>
      </c>
      <c r="T4271" s="167" t="s">
        <v>3529</v>
      </c>
      <c r="U4271" s="169" t="s">
        <v>3530</v>
      </c>
      <c r="V4271" s="167" t="s">
        <v>8348</v>
      </c>
      <c r="W4271" s="167" t="s">
        <v>6466</v>
      </c>
      <c r="X4271" s="170" t="s">
        <v>157</v>
      </c>
      <c r="Y4271" s="171" t="s">
        <v>1461</v>
      </c>
      <c r="Z4271" s="167" t="s">
        <v>1462</v>
      </c>
      <c r="AA4271" s="176">
        <v>1440</v>
      </c>
      <c r="AB4271" s="167" t="s">
        <v>11254</v>
      </c>
      <c r="AC4271" s="176">
        <v>1440</v>
      </c>
      <c r="AD4271" s="167" t="s">
        <v>11254</v>
      </c>
      <c r="AE4271" s="176">
        <v>553248</v>
      </c>
    </row>
    <row r="4272" spans="1:31">
      <c r="A4272" s="178">
        <v>108340296260</v>
      </c>
      <c r="B4272" s="166">
        <v>46188</v>
      </c>
      <c r="C4272" s="167" t="s">
        <v>3524</v>
      </c>
      <c r="D4272" s="167" t="s">
        <v>3525</v>
      </c>
      <c r="E4272" s="167" t="s">
        <v>3526</v>
      </c>
      <c r="F4272" s="167" t="s">
        <v>3501</v>
      </c>
      <c r="G4272" s="167" t="s">
        <v>3502</v>
      </c>
      <c r="H4272" s="168">
        <v>46189</v>
      </c>
      <c r="I4272" s="167" t="s">
        <v>8429</v>
      </c>
      <c r="J4272" s="169">
        <v>26130</v>
      </c>
      <c r="K4272" s="167" t="s">
        <v>55</v>
      </c>
      <c r="L4272" s="169">
        <v>1</v>
      </c>
      <c r="M4272" s="167" t="s">
        <v>3513</v>
      </c>
      <c r="N4272" s="169">
        <v>3.4</v>
      </c>
      <c r="O4272" s="167" t="s">
        <v>3505</v>
      </c>
      <c r="P4272" s="167"/>
      <c r="Q4272" s="167" t="s">
        <v>5141</v>
      </c>
      <c r="R4272" s="167" t="s">
        <v>3528</v>
      </c>
      <c r="S4272" s="169">
        <v>1</v>
      </c>
      <c r="T4272" s="167" t="s">
        <v>3529</v>
      </c>
      <c r="U4272" s="169" t="s">
        <v>3530</v>
      </c>
      <c r="V4272" s="167" t="s">
        <v>8348</v>
      </c>
      <c r="W4272" s="167" t="s">
        <v>6466</v>
      </c>
      <c r="X4272" s="170" t="s">
        <v>157</v>
      </c>
      <c r="Y4272" s="171" t="s">
        <v>1465</v>
      </c>
      <c r="Z4272" s="167" t="s">
        <v>1466</v>
      </c>
      <c r="AA4272" s="176">
        <v>1440</v>
      </c>
      <c r="AB4272" s="167" t="s">
        <v>11254</v>
      </c>
      <c r="AC4272" s="176">
        <v>1440</v>
      </c>
      <c r="AD4272" s="167" t="s">
        <v>11254</v>
      </c>
      <c r="AE4272" s="176">
        <v>553248</v>
      </c>
    </row>
    <row r="4273" spans="1:31">
      <c r="A4273" s="178">
        <v>108340381700</v>
      </c>
      <c r="B4273" s="166">
        <v>46188</v>
      </c>
      <c r="C4273" s="167" t="s">
        <v>3524</v>
      </c>
      <c r="D4273" s="167" t="s">
        <v>3525</v>
      </c>
      <c r="E4273" s="167" t="s">
        <v>3526</v>
      </c>
      <c r="F4273" s="167" t="s">
        <v>3501</v>
      </c>
      <c r="G4273" s="167" t="s">
        <v>3502</v>
      </c>
      <c r="H4273" s="168">
        <v>46189</v>
      </c>
      <c r="I4273" s="167" t="s">
        <v>8429</v>
      </c>
      <c r="J4273" s="169">
        <v>26130</v>
      </c>
      <c r="K4273" s="167" t="s">
        <v>55</v>
      </c>
      <c r="L4273" s="169">
        <v>1</v>
      </c>
      <c r="M4273" s="167" t="s">
        <v>3513</v>
      </c>
      <c r="N4273" s="169">
        <v>3.4</v>
      </c>
      <c r="O4273" s="167" t="s">
        <v>3505</v>
      </c>
      <c r="P4273" s="167"/>
      <c r="Q4273" s="167" t="s">
        <v>5141</v>
      </c>
      <c r="R4273" s="167" t="s">
        <v>3528</v>
      </c>
      <c r="S4273" s="169">
        <v>1</v>
      </c>
      <c r="T4273" s="167" t="s">
        <v>3529</v>
      </c>
      <c r="U4273" s="169" t="s">
        <v>3530</v>
      </c>
      <c r="V4273" s="167" t="s">
        <v>8348</v>
      </c>
      <c r="W4273" s="167" t="s">
        <v>6466</v>
      </c>
      <c r="X4273" s="170" t="s">
        <v>157</v>
      </c>
      <c r="Y4273" s="171" t="s">
        <v>1469</v>
      </c>
      <c r="Z4273" s="167" t="s">
        <v>1470</v>
      </c>
      <c r="AA4273" s="176">
        <v>1440</v>
      </c>
      <c r="AB4273" s="167" t="s">
        <v>11254</v>
      </c>
      <c r="AC4273" s="176">
        <v>1440</v>
      </c>
      <c r="AD4273" s="167" t="s">
        <v>11254</v>
      </c>
      <c r="AE4273" s="176">
        <v>553248</v>
      </c>
    </row>
    <row r="4274" spans="1:31">
      <c r="A4274" s="178">
        <v>108340395810</v>
      </c>
      <c r="B4274" s="166">
        <v>46188</v>
      </c>
      <c r="C4274" s="167" t="s">
        <v>3524</v>
      </c>
      <c r="D4274" s="167" t="s">
        <v>3525</v>
      </c>
      <c r="E4274" s="167" t="s">
        <v>3526</v>
      </c>
      <c r="F4274" s="167" t="s">
        <v>3501</v>
      </c>
      <c r="G4274" s="167" t="s">
        <v>3502</v>
      </c>
      <c r="H4274" s="168">
        <v>46189</v>
      </c>
      <c r="I4274" s="167" t="s">
        <v>8429</v>
      </c>
      <c r="J4274" s="169">
        <v>26130</v>
      </c>
      <c r="K4274" s="167" t="s">
        <v>55</v>
      </c>
      <c r="L4274" s="169">
        <v>1</v>
      </c>
      <c r="M4274" s="167" t="s">
        <v>3513</v>
      </c>
      <c r="N4274" s="169">
        <v>3.4</v>
      </c>
      <c r="O4274" s="167" t="s">
        <v>3505</v>
      </c>
      <c r="P4274" s="167"/>
      <c r="Q4274" s="167" t="s">
        <v>5141</v>
      </c>
      <c r="R4274" s="167" t="s">
        <v>3528</v>
      </c>
      <c r="S4274" s="169">
        <v>1</v>
      </c>
      <c r="T4274" s="167" t="s">
        <v>3529</v>
      </c>
      <c r="U4274" s="169" t="s">
        <v>3530</v>
      </c>
      <c r="V4274" s="167" t="s">
        <v>8348</v>
      </c>
      <c r="W4274" s="167" t="s">
        <v>6466</v>
      </c>
      <c r="X4274" s="170" t="s">
        <v>157</v>
      </c>
      <c r="Y4274" s="171" t="s">
        <v>1473</v>
      </c>
      <c r="Z4274" s="167" t="s">
        <v>1474</v>
      </c>
      <c r="AA4274" s="176">
        <v>1440</v>
      </c>
      <c r="AB4274" s="167" t="s">
        <v>11254</v>
      </c>
      <c r="AC4274" s="176">
        <v>1440</v>
      </c>
      <c r="AD4274" s="167" t="s">
        <v>11254</v>
      </c>
      <c r="AE4274" s="176">
        <v>553248</v>
      </c>
    </row>
    <row r="4275" spans="1:31">
      <c r="A4275" s="178">
        <v>108340450300</v>
      </c>
      <c r="B4275" s="166">
        <v>46188</v>
      </c>
      <c r="C4275" s="167" t="s">
        <v>3524</v>
      </c>
      <c r="D4275" s="167" t="s">
        <v>3525</v>
      </c>
      <c r="E4275" s="167" t="s">
        <v>3526</v>
      </c>
      <c r="F4275" s="167" t="s">
        <v>3501</v>
      </c>
      <c r="G4275" s="167" t="s">
        <v>3502</v>
      </c>
      <c r="H4275" s="168">
        <v>46189</v>
      </c>
      <c r="I4275" s="167" t="s">
        <v>8429</v>
      </c>
      <c r="J4275" s="169">
        <v>26130</v>
      </c>
      <c r="K4275" s="167" t="s">
        <v>55</v>
      </c>
      <c r="L4275" s="169">
        <v>1</v>
      </c>
      <c r="M4275" s="167" t="s">
        <v>3513</v>
      </c>
      <c r="N4275" s="169">
        <v>3.4</v>
      </c>
      <c r="O4275" s="167" t="s">
        <v>3505</v>
      </c>
      <c r="P4275" s="167"/>
      <c r="Q4275" s="167" t="s">
        <v>5141</v>
      </c>
      <c r="R4275" s="167" t="s">
        <v>3528</v>
      </c>
      <c r="S4275" s="169">
        <v>1</v>
      </c>
      <c r="T4275" s="167" t="s">
        <v>3529</v>
      </c>
      <c r="U4275" s="169" t="s">
        <v>3530</v>
      </c>
      <c r="V4275" s="167" t="s">
        <v>8348</v>
      </c>
      <c r="W4275" s="167" t="s">
        <v>6466</v>
      </c>
      <c r="X4275" s="170" t="s">
        <v>157</v>
      </c>
      <c r="Y4275" s="171" t="s">
        <v>1477</v>
      </c>
      <c r="Z4275" s="167" t="s">
        <v>1478</v>
      </c>
      <c r="AA4275" s="176">
        <v>1440</v>
      </c>
      <c r="AB4275" s="167" t="s">
        <v>11254</v>
      </c>
      <c r="AC4275" s="176">
        <v>1440</v>
      </c>
      <c r="AD4275" s="167" t="s">
        <v>11254</v>
      </c>
      <c r="AE4275" s="176">
        <v>553248</v>
      </c>
    </row>
    <row r="4276" spans="1:31">
      <c r="A4276" s="178">
        <v>108340529400</v>
      </c>
      <c r="B4276" s="166">
        <v>46188</v>
      </c>
      <c r="C4276" s="167" t="s">
        <v>3524</v>
      </c>
      <c r="D4276" s="167" t="s">
        <v>3525</v>
      </c>
      <c r="E4276" s="167" t="s">
        <v>3526</v>
      </c>
      <c r="F4276" s="167" t="s">
        <v>3501</v>
      </c>
      <c r="G4276" s="167" t="s">
        <v>3502</v>
      </c>
      <c r="H4276" s="168">
        <v>46189</v>
      </c>
      <c r="I4276" s="167" t="s">
        <v>8429</v>
      </c>
      <c r="J4276" s="169">
        <v>26130</v>
      </c>
      <c r="K4276" s="167" t="s">
        <v>55</v>
      </c>
      <c r="L4276" s="169">
        <v>1</v>
      </c>
      <c r="M4276" s="167" t="s">
        <v>3513</v>
      </c>
      <c r="N4276" s="169">
        <v>3.4</v>
      </c>
      <c r="O4276" s="167" t="s">
        <v>3505</v>
      </c>
      <c r="P4276" s="167"/>
      <c r="Q4276" s="167" t="s">
        <v>5141</v>
      </c>
      <c r="R4276" s="167" t="s">
        <v>3528</v>
      </c>
      <c r="S4276" s="169">
        <v>1</v>
      </c>
      <c r="T4276" s="167" t="s">
        <v>3529</v>
      </c>
      <c r="U4276" s="169" t="s">
        <v>3530</v>
      </c>
      <c r="V4276" s="167" t="s">
        <v>8348</v>
      </c>
      <c r="W4276" s="167" t="s">
        <v>6466</v>
      </c>
      <c r="X4276" s="170" t="s">
        <v>157</v>
      </c>
      <c r="Y4276" s="171" t="s">
        <v>1481</v>
      </c>
      <c r="Z4276" s="167" t="s">
        <v>1482</v>
      </c>
      <c r="AA4276" s="176">
        <v>1440</v>
      </c>
      <c r="AB4276" s="167" t="s">
        <v>11254</v>
      </c>
      <c r="AC4276" s="176">
        <v>1440</v>
      </c>
      <c r="AD4276" s="167" t="s">
        <v>11254</v>
      </c>
      <c r="AE4276" s="176">
        <v>553248</v>
      </c>
    </row>
    <row r="4277" spans="1:31">
      <c r="A4277" s="178">
        <v>108340559610</v>
      </c>
      <c r="B4277" s="166">
        <v>46188</v>
      </c>
      <c r="C4277" s="167" t="s">
        <v>3524</v>
      </c>
      <c r="D4277" s="167" t="s">
        <v>3525</v>
      </c>
      <c r="E4277" s="167" t="s">
        <v>3526</v>
      </c>
      <c r="F4277" s="167" t="s">
        <v>3501</v>
      </c>
      <c r="G4277" s="167" t="s">
        <v>3502</v>
      </c>
      <c r="H4277" s="168">
        <v>46189</v>
      </c>
      <c r="I4277" s="167" t="s">
        <v>8429</v>
      </c>
      <c r="J4277" s="169">
        <v>26130</v>
      </c>
      <c r="K4277" s="167" t="s">
        <v>55</v>
      </c>
      <c r="L4277" s="169">
        <v>1</v>
      </c>
      <c r="M4277" s="167" t="s">
        <v>3513</v>
      </c>
      <c r="N4277" s="169">
        <v>3.4</v>
      </c>
      <c r="O4277" s="167" t="s">
        <v>3505</v>
      </c>
      <c r="P4277" s="167"/>
      <c r="Q4277" s="167" t="s">
        <v>5141</v>
      </c>
      <c r="R4277" s="167" t="s">
        <v>3528</v>
      </c>
      <c r="S4277" s="169">
        <v>1</v>
      </c>
      <c r="T4277" s="167" t="s">
        <v>3529</v>
      </c>
      <c r="U4277" s="169" t="s">
        <v>3530</v>
      </c>
      <c r="V4277" s="167" t="s">
        <v>8348</v>
      </c>
      <c r="W4277" s="167" t="s">
        <v>6466</v>
      </c>
      <c r="X4277" s="170" t="s">
        <v>157</v>
      </c>
      <c r="Y4277" s="171" t="s">
        <v>1485</v>
      </c>
      <c r="Z4277" s="167" t="s">
        <v>1486</v>
      </c>
      <c r="AA4277" s="176">
        <v>1440</v>
      </c>
      <c r="AB4277" s="167" t="s">
        <v>11254</v>
      </c>
      <c r="AC4277" s="176">
        <v>1440</v>
      </c>
      <c r="AD4277" s="167" t="s">
        <v>11254</v>
      </c>
      <c r="AE4277" s="176">
        <v>553248</v>
      </c>
    </row>
    <row r="4278" spans="1:31">
      <c r="A4278" s="178">
        <v>108340581640</v>
      </c>
      <c r="B4278" s="166">
        <v>46188</v>
      </c>
      <c r="C4278" s="167" t="s">
        <v>3524</v>
      </c>
      <c r="D4278" s="167" t="s">
        <v>3525</v>
      </c>
      <c r="E4278" s="167" t="s">
        <v>3526</v>
      </c>
      <c r="F4278" s="167" t="s">
        <v>3501</v>
      </c>
      <c r="G4278" s="167" t="s">
        <v>3502</v>
      </c>
      <c r="H4278" s="168">
        <v>46189</v>
      </c>
      <c r="I4278" s="167" t="s">
        <v>8429</v>
      </c>
      <c r="J4278" s="169">
        <v>26130</v>
      </c>
      <c r="K4278" s="167" t="s">
        <v>55</v>
      </c>
      <c r="L4278" s="169">
        <v>1</v>
      </c>
      <c r="M4278" s="167" t="s">
        <v>3513</v>
      </c>
      <c r="N4278" s="169">
        <v>3.4</v>
      </c>
      <c r="O4278" s="167" t="s">
        <v>3505</v>
      </c>
      <c r="P4278" s="167"/>
      <c r="Q4278" s="167" t="s">
        <v>5141</v>
      </c>
      <c r="R4278" s="167" t="s">
        <v>3528</v>
      </c>
      <c r="S4278" s="169">
        <v>1</v>
      </c>
      <c r="T4278" s="167" t="s">
        <v>3529</v>
      </c>
      <c r="U4278" s="169" t="s">
        <v>3530</v>
      </c>
      <c r="V4278" s="167" t="s">
        <v>8348</v>
      </c>
      <c r="W4278" s="167" t="s">
        <v>6466</v>
      </c>
      <c r="X4278" s="170" t="s">
        <v>157</v>
      </c>
      <c r="Y4278" s="171" t="s">
        <v>1489</v>
      </c>
      <c r="Z4278" s="167" t="s">
        <v>1490</v>
      </c>
      <c r="AA4278" s="176">
        <v>1440</v>
      </c>
      <c r="AB4278" s="167" t="s">
        <v>11254</v>
      </c>
      <c r="AC4278" s="176">
        <v>1440</v>
      </c>
      <c r="AD4278" s="167" t="s">
        <v>11254</v>
      </c>
      <c r="AE4278" s="176">
        <v>553248</v>
      </c>
    </row>
    <row r="4279" spans="1:31">
      <c r="A4279" s="178">
        <v>108340623160</v>
      </c>
      <c r="B4279" s="166">
        <v>46188</v>
      </c>
      <c r="C4279" s="167" t="s">
        <v>3524</v>
      </c>
      <c r="D4279" s="167" t="s">
        <v>3525</v>
      </c>
      <c r="E4279" s="167" t="s">
        <v>3526</v>
      </c>
      <c r="F4279" s="167" t="s">
        <v>3501</v>
      </c>
      <c r="G4279" s="167" t="s">
        <v>3502</v>
      </c>
      <c r="H4279" s="168">
        <v>46189</v>
      </c>
      <c r="I4279" s="167" t="s">
        <v>8429</v>
      </c>
      <c r="J4279" s="169">
        <v>26130</v>
      </c>
      <c r="K4279" s="167" t="s">
        <v>55</v>
      </c>
      <c r="L4279" s="169">
        <v>1</v>
      </c>
      <c r="M4279" s="167" t="s">
        <v>3513</v>
      </c>
      <c r="N4279" s="169">
        <v>3.4</v>
      </c>
      <c r="O4279" s="167" t="s">
        <v>3505</v>
      </c>
      <c r="P4279" s="167"/>
      <c r="Q4279" s="167" t="s">
        <v>5141</v>
      </c>
      <c r="R4279" s="167" t="s">
        <v>3528</v>
      </c>
      <c r="S4279" s="169">
        <v>1</v>
      </c>
      <c r="T4279" s="167" t="s">
        <v>3529</v>
      </c>
      <c r="U4279" s="169" t="s">
        <v>3530</v>
      </c>
      <c r="V4279" s="167" t="s">
        <v>8348</v>
      </c>
      <c r="W4279" s="167" t="s">
        <v>6466</v>
      </c>
      <c r="X4279" s="170" t="s">
        <v>157</v>
      </c>
      <c r="Y4279" s="171" t="s">
        <v>1493</v>
      </c>
      <c r="Z4279" s="167" t="s">
        <v>1494</v>
      </c>
      <c r="AA4279" s="176">
        <v>1440</v>
      </c>
      <c r="AB4279" s="167" t="s">
        <v>11254</v>
      </c>
      <c r="AC4279" s="176">
        <v>1440</v>
      </c>
      <c r="AD4279" s="167" t="s">
        <v>11254</v>
      </c>
      <c r="AE4279" s="176">
        <v>553248</v>
      </c>
    </row>
    <row r="4280" spans="1:31">
      <c r="A4280" s="178">
        <v>108340671460</v>
      </c>
      <c r="B4280" s="166">
        <v>46188</v>
      </c>
      <c r="C4280" s="167" t="s">
        <v>3524</v>
      </c>
      <c r="D4280" s="167" t="s">
        <v>3525</v>
      </c>
      <c r="E4280" s="167" t="s">
        <v>3526</v>
      </c>
      <c r="F4280" s="167" t="s">
        <v>3501</v>
      </c>
      <c r="G4280" s="167" t="s">
        <v>3502</v>
      </c>
      <c r="H4280" s="168">
        <v>46189</v>
      </c>
      <c r="I4280" s="167" t="s">
        <v>8429</v>
      </c>
      <c r="J4280" s="169">
        <v>26130</v>
      </c>
      <c r="K4280" s="167" t="s">
        <v>55</v>
      </c>
      <c r="L4280" s="169">
        <v>1</v>
      </c>
      <c r="M4280" s="167" t="s">
        <v>3513</v>
      </c>
      <c r="N4280" s="169">
        <v>3.4</v>
      </c>
      <c r="O4280" s="167" t="s">
        <v>3505</v>
      </c>
      <c r="P4280" s="167"/>
      <c r="Q4280" s="167" t="s">
        <v>5141</v>
      </c>
      <c r="R4280" s="167" t="s">
        <v>3528</v>
      </c>
      <c r="S4280" s="169">
        <v>1</v>
      </c>
      <c r="T4280" s="167" t="s">
        <v>3529</v>
      </c>
      <c r="U4280" s="169" t="s">
        <v>3530</v>
      </c>
      <c r="V4280" s="167" t="s">
        <v>8348</v>
      </c>
      <c r="W4280" s="167" t="s">
        <v>6466</v>
      </c>
      <c r="X4280" s="170" t="s">
        <v>157</v>
      </c>
      <c r="Y4280" s="171" t="s">
        <v>1497</v>
      </c>
      <c r="Z4280" s="167" t="s">
        <v>1498</v>
      </c>
      <c r="AA4280" s="176">
        <v>1440</v>
      </c>
      <c r="AB4280" s="167" t="s">
        <v>11254</v>
      </c>
      <c r="AC4280" s="176">
        <v>1440</v>
      </c>
      <c r="AD4280" s="167" t="s">
        <v>11254</v>
      </c>
      <c r="AE4280" s="176">
        <v>553248</v>
      </c>
    </row>
    <row r="4281" spans="1:31">
      <c r="A4281" s="178">
        <v>108340860020</v>
      </c>
      <c r="B4281" s="166">
        <v>46188</v>
      </c>
      <c r="C4281" s="167" t="s">
        <v>3524</v>
      </c>
      <c r="D4281" s="167" t="s">
        <v>3525</v>
      </c>
      <c r="E4281" s="167" t="s">
        <v>3526</v>
      </c>
      <c r="F4281" s="167" t="s">
        <v>3501</v>
      </c>
      <c r="G4281" s="167" t="s">
        <v>3502</v>
      </c>
      <c r="H4281" s="168">
        <v>46189</v>
      </c>
      <c r="I4281" s="167" t="s">
        <v>8429</v>
      </c>
      <c r="J4281" s="169">
        <v>26130</v>
      </c>
      <c r="K4281" s="167" t="s">
        <v>55</v>
      </c>
      <c r="L4281" s="169">
        <v>1</v>
      </c>
      <c r="M4281" s="167" t="s">
        <v>3513</v>
      </c>
      <c r="N4281" s="169">
        <v>3.4</v>
      </c>
      <c r="O4281" s="167" t="s">
        <v>3505</v>
      </c>
      <c r="P4281" s="167"/>
      <c r="Q4281" s="167" t="s">
        <v>5141</v>
      </c>
      <c r="R4281" s="167" t="s">
        <v>3528</v>
      </c>
      <c r="S4281" s="169">
        <v>1</v>
      </c>
      <c r="T4281" s="167" t="s">
        <v>3529</v>
      </c>
      <c r="U4281" s="169" t="s">
        <v>3530</v>
      </c>
      <c r="V4281" s="167" t="s">
        <v>8348</v>
      </c>
      <c r="W4281" s="167" t="s">
        <v>6466</v>
      </c>
      <c r="X4281" s="170" t="s">
        <v>157</v>
      </c>
      <c r="Y4281" s="171" t="s">
        <v>1501</v>
      </c>
      <c r="Z4281" s="167" t="s">
        <v>1502</v>
      </c>
      <c r="AA4281" s="176">
        <v>1440</v>
      </c>
      <c r="AB4281" s="167" t="s">
        <v>11254</v>
      </c>
      <c r="AC4281" s="176">
        <v>1440</v>
      </c>
      <c r="AD4281" s="167" t="s">
        <v>11254</v>
      </c>
      <c r="AE4281" s="176">
        <v>553248</v>
      </c>
    </row>
    <row r="4282" spans="1:31">
      <c r="A4282" s="178">
        <v>108340876340</v>
      </c>
      <c r="B4282" s="166">
        <v>46188</v>
      </c>
      <c r="C4282" s="167" t="s">
        <v>3524</v>
      </c>
      <c r="D4282" s="167" t="s">
        <v>3525</v>
      </c>
      <c r="E4282" s="167" t="s">
        <v>3526</v>
      </c>
      <c r="F4282" s="167" t="s">
        <v>3501</v>
      </c>
      <c r="G4282" s="167" t="s">
        <v>3502</v>
      </c>
      <c r="H4282" s="168">
        <v>46189</v>
      </c>
      <c r="I4282" s="167" t="s">
        <v>8429</v>
      </c>
      <c r="J4282" s="169">
        <v>26130</v>
      </c>
      <c r="K4282" s="167" t="s">
        <v>55</v>
      </c>
      <c r="L4282" s="169">
        <v>1</v>
      </c>
      <c r="M4282" s="167" t="s">
        <v>3513</v>
      </c>
      <c r="N4282" s="169">
        <v>3.4</v>
      </c>
      <c r="O4282" s="167" t="s">
        <v>3505</v>
      </c>
      <c r="P4282" s="167"/>
      <c r="Q4282" s="167" t="s">
        <v>5141</v>
      </c>
      <c r="R4282" s="167" t="s">
        <v>3528</v>
      </c>
      <c r="S4282" s="169">
        <v>1</v>
      </c>
      <c r="T4282" s="167" t="s">
        <v>3529</v>
      </c>
      <c r="U4282" s="169" t="s">
        <v>3530</v>
      </c>
      <c r="V4282" s="167" t="s">
        <v>8348</v>
      </c>
      <c r="W4282" s="167" t="s">
        <v>6466</v>
      </c>
      <c r="X4282" s="170" t="s">
        <v>157</v>
      </c>
      <c r="Y4282" s="171" t="s">
        <v>1505</v>
      </c>
      <c r="Z4282" s="167" t="s">
        <v>1506</v>
      </c>
      <c r="AA4282" s="176">
        <v>1440</v>
      </c>
      <c r="AB4282" s="167" t="s">
        <v>11254</v>
      </c>
      <c r="AC4282" s="176">
        <v>1440</v>
      </c>
      <c r="AD4282" s="167" t="s">
        <v>11254</v>
      </c>
      <c r="AE4282" s="176">
        <v>553248</v>
      </c>
    </row>
    <row r="4283" spans="1:31">
      <c r="A4283" s="178">
        <v>108340894430</v>
      </c>
      <c r="B4283" s="166">
        <v>46188</v>
      </c>
      <c r="C4283" s="167" t="s">
        <v>3524</v>
      </c>
      <c r="D4283" s="167" t="s">
        <v>3525</v>
      </c>
      <c r="E4283" s="167" t="s">
        <v>3526</v>
      </c>
      <c r="F4283" s="167" t="s">
        <v>3501</v>
      </c>
      <c r="G4283" s="167" t="s">
        <v>3502</v>
      </c>
      <c r="H4283" s="168">
        <v>46189</v>
      </c>
      <c r="I4283" s="167" t="s">
        <v>8429</v>
      </c>
      <c r="J4283" s="169">
        <v>26130</v>
      </c>
      <c r="K4283" s="167" t="s">
        <v>55</v>
      </c>
      <c r="L4283" s="169">
        <v>1</v>
      </c>
      <c r="M4283" s="167" t="s">
        <v>3513</v>
      </c>
      <c r="N4283" s="169">
        <v>3.4</v>
      </c>
      <c r="O4283" s="167" t="s">
        <v>3505</v>
      </c>
      <c r="P4283" s="167"/>
      <c r="Q4283" s="167" t="s">
        <v>5141</v>
      </c>
      <c r="R4283" s="167" t="s">
        <v>3528</v>
      </c>
      <c r="S4283" s="169">
        <v>1</v>
      </c>
      <c r="T4283" s="167" t="s">
        <v>3529</v>
      </c>
      <c r="U4283" s="169" t="s">
        <v>3530</v>
      </c>
      <c r="V4283" s="167" t="s">
        <v>8348</v>
      </c>
      <c r="W4283" s="167" t="s">
        <v>6466</v>
      </c>
      <c r="X4283" s="170" t="s">
        <v>157</v>
      </c>
      <c r="Y4283" s="171" t="s">
        <v>1509</v>
      </c>
      <c r="Z4283" s="167" t="s">
        <v>1510</v>
      </c>
      <c r="AA4283" s="176">
        <v>1440</v>
      </c>
      <c r="AB4283" s="167" t="s">
        <v>11254</v>
      </c>
      <c r="AC4283" s="176">
        <v>1440</v>
      </c>
      <c r="AD4283" s="167" t="s">
        <v>11254</v>
      </c>
      <c r="AE4283" s="176">
        <v>553248</v>
      </c>
    </row>
    <row r="4284" spans="1:31">
      <c r="A4284" s="178">
        <v>108340898740</v>
      </c>
      <c r="B4284" s="166">
        <v>46188</v>
      </c>
      <c r="C4284" s="167" t="s">
        <v>3524</v>
      </c>
      <c r="D4284" s="167" t="s">
        <v>3525</v>
      </c>
      <c r="E4284" s="167" t="s">
        <v>3526</v>
      </c>
      <c r="F4284" s="167" t="s">
        <v>3501</v>
      </c>
      <c r="G4284" s="167" t="s">
        <v>3502</v>
      </c>
      <c r="H4284" s="168">
        <v>46189</v>
      </c>
      <c r="I4284" s="167" t="s">
        <v>8429</v>
      </c>
      <c r="J4284" s="169">
        <v>26130</v>
      </c>
      <c r="K4284" s="167" t="s">
        <v>55</v>
      </c>
      <c r="L4284" s="169">
        <v>2</v>
      </c>
      <c r="M4284" s="167" t="s">
        <v>3513</v>
      </c>
      <c r="N4284" s="169">
        <v>12.1</v>
      </c>
      <c r="O4284" s="167" t="s">
        <v>3505</v>
      </c>
      <c r="P4284" s="167"/>
      <c r="Q4284" s="167" t="s">
        <v>5141</v>
      </c>
      <c r="R4284" s="167" t="s">
        <v>3528</v>
      </c>
      <c r="S4284" s="169">
        <v>1</v>
      </c>
      <c r="T4284" s="167" t="s">
        <v>3529</v>
      </c>
      <c r="U4284" s="169" t="s">
        <v>3530</v>
      </c>
      <c r="V4284" s="167" t="s">
        <v>8430</v>
      </c>
      <c r="W4284" s="167" t="s">
        <v>5167</v>
      </c>
      <c r="X4284" s="170" t="s">
        <v>157</v>
      </c>
      <c r="Y4284" s="171" t="s">
        <v>1513</v>
      </c>
      <c r="Z4284" s="167" t="s">
        <v>1514</v>
      </c>
      <c r="AA4284" s="176">
        <v>6709</v>
      </c>
      <c r="AB4284" s="167" t="s">
        <v>11254</v>
      </c>
      <c r="AC4284" s="176">
        <v>6709</v>
      </c>
      <c r="AD4284" s="167" t="s">
        <v>11254</v>
      </c>
      <c r="AE4284" s="176">
        <v>822322.13</v>
      </c>
    </row>
    <row r="4285" spans="1:31">
      <c r="A4285" s="178">
        <v>108340935730</v>
      </c>
      <c r="B4285" s="166">
        <v>46188</v>
      </c>
      <c r="C4285" s="167" t="s">
        <v>3524</v>
      </c>
      <c r="D4285" s="167" t="s">
        <v>3525</v>
      </c>
      <c r="E4285" s="167" t="s">
        <v>3526</v>
      </c>
      <c r="F4285" s="167" t="s">
        <v>3501</v>
      </c>
      <c r="G4285" s="167" t="s">
        <v>3502</v>
      </c>
      <c r="H4285" s="168">
        <v>46189</v>
      </c>
      <c r="I4285" s="167" t="s">
        <v>8429</v>
      </c>
      <c r="J4285" s="169">
        <v>26130</v>
      </c>
      <c r="K4285" s="167" t="s">
        <v>55</v>
      </c>
      <c r="L4285" s="169">
        <v>1</v>
      </c>
      <c r="M4285" s="167" t="s">
        <v>3513</v>
      </c>
      <c r="N4285" s="169">
        <v>3.9</v>
      </c>
      <c r="O4285" s="167" t="s">
        <v>3505</v>
      </c>
      <c r="P4285" s="167"/>
      <c r="Q4285" s="167" t="s">
        <v>5141</v>
      </c>
      <c r="R4285" s="167" t="s">
        <v>3528</v>
      </c>
      <c r="S4285" s="169">
        <v>1</v>
      </c>
      <c r="T4285" s="167" t="s">
        <v>3529</v>
      </c>
      <c r="U4285" s="169" t="s">
        <v>3530</v>
      </c>
      <c r="V4285" s="167" t="s">
        <v>8430</v>
      </c>
      <c r="W4285" s="167" t="s">
        <v>5167</v>
      </c>
      <c r="X4285" s="170" t="s">
        <v>157</v>
      </c>
      <c r="Y4285" s="171" t="s">
        <v>1517</v>
      </c>
      <c r="Z4285" s="167" t="s">
        <v>1518</v>
      </c>
      <c r="AA4285" s="176">
        <v>1769</v>
      </c>
      <c r="AB4285" s="167" t="s">
        <v>11254</v>
      </c>
      <c r="AC4285" s="176">
        <v>1769</v>
      </c>
      <c r="AD4285" s="167" t="s">
        <v>11254</v>
      </c>
      <c r="AE4285" s="176">
        <v>216826.33</v>
      </c>
    </row>
    <row r="4286" spans="1:31">
      <c r="A4286" s="178">
        <v>108340988930</v>
      </c>
      <c r="B4286" s="166">
        <v>46188</v>
      </c>
      <c r="C4286" s="167" t="s">
        <v>3524</v>
      </c>
      <c r="D4286" s="167" t="s">
        <v>3525</v>
      </c>
      <c r="E4286" s="167" t="s">
        <v>3526</v>
      </c>
      <c r="F4286" s="167" t="s">
        <v>3501</v>
      </c>
      <c r="G4286" s="167" t="s">
        <v>3502</v>
      </c>
      <c r="H4286" s="168">
        <v>46189</v>
      </c>
      <c r="I4286" s="167" t="s">
        <v>8429</v>
      </c>
      <c r="J4286" s="169">
        <v>26130</v>
      </c>
      <c r="K4286" s="167" t="s">
        <v>55</v>
      </c>
      <c r="L4286" s="169">
        <v>1</v>
      </c>
      <c r="M4286" s="167" t="s">
        <v>3513</v>
      </c>
      <c r="N4286" s="169">
        <v>2.7</v>
      </c>
      <c r="O4286" s="167" t="s">
        <v>3505</v>
      </c>
      <c r="P4286" s="167"/>
      <c r="Q4286" s="167" t="s">
        <v>5141</v>
      </c>
      <c r="R4286" s="167" t="s">
        <v>3528</v>
      </c>
      <c r="S4286" s="169">
        <v>1</v>
      </c>
      <c r="T4286" s="167" t="s">
        <v>3529</v>
      </c>
      <c r="U4286" s="169" t="s">
        <v>3530</v>
      </c>
      <c r="V4286" s="167" t="s">
        <v>8348</v>
      </c>
      <c r="W4286" s="167" t="s">
        <v>6466</v>
      </c>
      <c r="X4286" s="170" t="s">
        <v>157</v>
      </c>
      <c r="Y4286" s="171" t="s">
        <v>1521</v>
      </c>
      <c r="Z4286" s="167" t="s">
        <v>1522</v>
      </c>
      <c r="AA4286" s="176">
        <v>811</v>
      </c>
      <c r="AB4286" s="167" t="s">
        <v>11254</v>
      </c>
      <c r="AC4286" s="176">
        <v>811</v>
      </c>
      <c r="AD4286" s="167" t="s">
        <v>11254</v>
      </c>
      <c r="AE4286" s="176">
        <v>311586.2</v>
      </c>
    </row>
    <row r="4287" spans="1:31">
      <c r="A4287" s="178">
        <v>108341028500</v>
      </c>
      <c r="B4287" s="166">
        <v>46188</v>
      </c>
      <c r="C4287" s="167" t="s">
        <v>3524</v>
      </c>
      <c r="D4287" s="167" t="s">
        <v>3525</v>
      </c>
      <c r="E4287" s="167" t="s">
        <v>3526</v>
      </c>
      <c r="F4287" s="167" t="s">
        <v>3501</v>
      </c>
      <c r="G4287" s="167" t="s">
        <v>3502</v>
      </c>
      <c r="H4287" s="168">
        <v>46189</v>
      </c>
      <c r="I4287" s="167" t="s">
        <v>8429</v>
      </c>
      <c r="J4287" s="169">
        <v>26130</v>
      </c>
      <c r="K4287" s="167" t="s">
        <v>55</v>
      </c>
      <c r="L4287" s="169">
        <v>1</v>
      </c>
      <c r="M4287" s="167" t="s">
        <v>3513</v>
      </c>
      <c r="N4287" s="169">
        <v>3.4</v>
      </c>
      <c r="O4287" s="167" t="s">
        <v>3505</v>
      </c>
      <c r="P4287" s="167"/>
      <c r="Q4287" s="167" t="s">
        <v>5141</v>
      </c>
      <c r="R4287" s="167" t="s">
        <v>3528</v>
      </c>
      <c r="S4287" s="169">
        <v>1</v>
      </c>
      <c r="T4287" s="167" t="s">
        <v>3529</v>
      </c>
      <c r="U4287" s="169" t="s">
        <v>3530</v>
      </c>
      <c r="V4287" s="167" t="s">
        <v>8348</v>
      </c>
      <c r="W4287" s="167" t="s">
        <v>6466</v>
      </c>
      <c r="X4287" s="170" t="s">
        <v>157</v>
      </c>
      <c r="Y4287" s="171" t="s">
        <v>1525</v>
      </c>
      <c r="Z4287" s="167" t="s">
        <v>1526</v>
      </c>
      <c r="AA4287" s="176">
        <v>1440</v>
      </c>
      <c r="AB4287" s="167" t="s">
        <v>11254</v>
      </c>
      <c r="AC4287" s="176">
        <v>1440</v>
      </c>
      <c r="AD4287" s="167" t="s">
        <v>11254</v>
      </c>
      <c r="AE4287" s="176">
        <v>553248</v>
      </c>
    </row>
    <row r="4288" spans="1:31">
      <c r="A4288" s="178">
        <v>108341123660</v>
      </c>
      <c r="B4288" s="166">
        <v>46188</v>
      </c>
      <c r="C4288" s="167" t="s">
        <v>3524</v>
      </c>
      <c r="D4288" s="167" t="s">
        <v>3525</v>
      </c>
      <c r="E4288" s="167" t="s">
        <v>3526</v>
      </c>
      <c r="F4288" s="167" t="s">
        <v>3501</v>
      </c>
      <c r="G4288" s="167" t="s">
        <v>3502</v>
      </c>
      <c r="H4288" s="168">
        <v>46189</v>
      </c>
      <c r="I4288" s="167" t="s">
        <v>8429</v>
      </c>
      <c r="J4288" s="169">
        <v>26130</v>
      </c>
      <c r="K4288" s="167" t="s">
        <v>55</v>
      </c>
      <c r="L4288" s="169">
        <v>1</v>
      </c>
      <c r="M4288" s="167" t="s">
        <v>3513</v>
      </c>
      <c r="N4288" s="169">
        <v>6.6</v>
      </c>
      <c r="O4288" s="167" t="s">
        <v>3505</v>
      </c>
      <c r="P4288" s="167"/>
      <c r="Q4288" s="167" t="s">
        <v>5141</v>
      </c>
      <c r="R4288" s="167" t="s">
        <v>3528</v>
      </c>
      <c r="S4288" s="169">
        <v>1</v>
      </c>
      <c r="T4288" s="167" t="s">
        <v>3529</v>
      </c>
      <c r="U4288" s="169" t="s">
        <v>3530</v>
      </c>
      <c r="V4288" s="167" t="s">
        <v>8431</v>
      </c>
      <c r="W4288" s="167" t="s">
        <v>5143</v>
      </c>
      <c r="X4288" s="170" t="s">
        <v>157</v>
      </c>
      <c r="Y4288" s="171" t="s">
        <v>1529</v>
      </c>
      <c r="Z4288" s="167" t="s">
        <v>1530</v>
      </c>
      <c r="AA4288" s="176">
        <v>3150</v>
      </c>
      <c r="AB4288" s="167" t="s">
        <v>11254</v>
      </c>
      <c r="AC4288" s="176">
        <v>3150</v>
      </c>
      <c r="AD4288" s="167" t="s">
        <v>11254</v>
      </c>
      <c r="AE4288" s="176">
        <v>330687</v>
      </c>
    </row>
    <row r="4289" spans="1:31">
      <c r="A4289" s="178">
        <v>108341209430</v>
      </c>
      <c r="B4289" s="166">
        <v>46188</v>
      </c>
      <c r="C4289" s="167" t="s">
        <v>3524</v>
      </c>
      <c r="D4289" s="167" t="s">
        <v>3525</v>
      </c>
      <c r="E4289" s="167" t="s">
        <v>3526</v>
      </c>
      <c r="F4289" s="167" t="s">
        <v>3501</v>
      </c>
      <c r="G4289" s="167" t="s">
        <v>3502</v>
      </c>
      <c r="H4289" s="168">
        <v>46189</v>
      </c>
      <c r="I4289" s="167" t="s">
        <v>8429</v>
      </c>
      <c r="J4289" s="169">
        <v>26130</v>
      </c>
      <c r="K4289" s="167" t="s">
        <v>55</v>
      </c>
      <c r="L4289" s="169">
        <v>1</v>
      </c>
      <c r="M4289" s="167" t="s">
        <v>3513</v>
      </c>
      <c r="N4289" s="169">
        <v>6.6</v>
      </c>
      <c r="O4289" s="167" t="s">
        <v>3505</v>
      </c>
      <c r="P4289" s="167"/>
      <c r="Q4289" s="167" t="s">
        <v>5141</v>
      </c>
      <c r="R4289" s="167" t="s">
        <v>3528</v>
      </c>
      <c r="S4289" s="169">
        <v>1</v>
      </c>
      <c r="T4289" s="167" t="s">
        <v>3529</v>
      </c>
      <c r="U4289" s="169" t="s">
        <v>3530</v>
      </c>
      <c r="V4289" s="167" t="s">
        <v>8431</v>
      </c>
      <c r="W4289" s="167" t="s">
        <v>5143</v>
      </c>
      <c r="X4289" s="170" t="s">
        <v>157</v>
      </c>
      <c r="Y4289" s="171" t="s">
        <v>1533</v>
      </c>
      <c r="Z4289" s="167" t="s">
        <v>1534</v>
      </c>
      <c r="AA4289" s="176">
        <v>3150</v>
      </c>
      <c r="AB4289" s="167" t="s">
        <v>11254</v>
      </c>
      <c r="AC4289" s="176">
        <v>3150</v>
      </c>
      <c r="AD4289" s="167" t="s">
        <v>11254</v>
      </c>
      <c r="AE4289" s="176">
        <v>330687</v>
      </c>
    </row>
    <row r="4290" spans="1:31">
      <c r="A4290" s="178">
        <v>108341304260</v>
      </c>
      <c r="B4290" s="166">
        <v>46188</v>
      </c>
      <c r="C4290" s="167" t="s">
        <v>3524</v>
      </c>
      <c r="D4290" s="167" t="s">
        <v>3525</v>
      </c>
      <c r="E4290" s="167" t="s">
        <v>3526</v>
      </c>
      <c r="F4290" s="167" t="s">
        <v>3501</v>
      </c>
      <c r="G4290" s="167" t="s">
        <v>3502</v>
      </c>
      <c r="H4290" s="168">
        <v>46189</v>
      </c>
      <c r="I4290" s="167" t="s">
        <v>8429</v>
      </c>
      <c r="J4290" s="169">
        <v>26130</v>
      </c>
      <c r="K4290" s="167" t="s">
        <v>55</v>
      </c>
      <c r="L4290" s="169">
        <v>1</v>
      </c>
      <c r="M4290" s="167" t="s">
        <v>3513</v>
      </c>
      <c r="N4290" s="169">
        <v>6.6</v>
      </c>
      <c r="O4290" s="167" t="s">
        <v>3505</v>
      </c>
      <c r="P4290" s="167"/>
      <c r="Q4290" s="167" t="s">
        <v>5141</v>
      </c>
      <c r="R4290" s="167" t="s">
        <v>3528</v>
      </c>
      <c r="S4290" s="169">
        <v>1</v>
      </c>
      <c r="T4290" s="167" t="s">
        <v>3529</v>
      </c>
      <c r="U4290" s="169" t="s">
        <v>3530</v>
      </c>
      <c r="V4290" s="167" t="s">
        <v>8431</v>
      </c>
      <c r="W4290" s="167" t="s">
        <v>5143</v>
      </c>
      <c r="X4290" s="170" t="s">
        <v>157</v>
      </c>
      <c r="Y4290" s="171" t="s">
        <v>1537</v>
      </c>
      <c r="Z4290" s="167" t="s">
        <v>1538</v>
      </c>
      <c r="AA4290" s="176">
        <v>3150</v>
      </c>
      <c r="AB4290" s="167" t="s">
        <v>11254</v>
      </c>
      <c r="AC4290" s="176">
        <v>3150</v>
      </c>
      <c r="AD4290" s="167" t="s">
        <v>11254</v>
      </c>
      <c r="AE4290" s="176">
        <v>330687</v>
      </c>
    </row>
    <row r="4291" spans="1:31">
      <c r="A4291" s="178">
        <v>108341322460</v>
      </c>
      <c r="B4291" s="166">
        <v>46188</v>
      </c>
      <c r="C4291" s="167" t="s">
        <v>3524</v>
      </c>
      <c r="D4291" s="167" t="s">
        <v>3525</v>
      </c>
      <c r="E4291" s="167" t="s">
        <v>3526</v>
      </c>
      <c r="F4291" s="167" t="s">
        <v>3501</v>
      </c>
      <c r="G4291" s="167" t="s">
        <v>3502</v>
      </c>
      <c r="H4291" s="168">
        <v>46189</v>
      </c>
      <c r="I4291" s="167" t="s">
        <v>8429</v>
      </c>
      <c r="J4291" s="169">
        <v>26130</v>
      </c>
      <c r="K4291" s="167" t="s">
        <v>55</v>
      </c>
      <c r="L4291" s="169">
        <v>1</v>
      </c>
      <c r="M4291" s="167" t="s">
        <v>3513</v>
      </c>
      <c r="N4291" s="169">
        <v>6.6</v>
      </c>
      <c r="O4291" s="167" t="s">
        <v>3505</v>
      </c>
      <c r="P4291" s="167"/>
      <c r="Q4291" s="167" t="s">
        <v>5141</v>
      </c>
      <c r="R4291" s="167" t="s">
        <v>3528</v>
      </c>
      <c r="S4291" s="169">
        <v>1</v>
      </c>
      <c r="T4291" s="167" t="s">
        <v>3529</v>
      </c>
      <c r="U4291" s="169" t="s">
        <v>3530</v>
      </c>
      <c r="V4291" s="167" t="s">
        <v>8431</v>
      </c>
      <c r="W4291" s="167" t="s">
        <v>5143</v>
      </c>
      <c r="X4291" s="170" t="s">
        <v>157</v>
      </c>
      <c r="Y4291" s="171" t="s">
        <v>1541</v>
      </c>
      <c r="Z4291" s="167" t="s">
        <v>1542</v>
      </c>
      <c r="AA4291" s="176">
        <v>3150</v>
      </c>
      <c r="AB4291" s="167" t="s">
        <v>11254</v>
      </c>
      <c r="AC4291" s="176">
        <v>3150</v>
      </c>
      <c r="AD4291" s="167" t="s">
        <v>11254</v>
      </c>
      <c r="AE4291" s="176">
        <v>330687</v>
      </c>
    </row>
    <row r="4292" spans="1:31">
      <c r="A4292" s="178">
        <v>108341362030</v>
      </c>
      <c r="B4292" s="166">
        <v>46188</v>
      </c>
      <c r="C4292" s="167" t="s">
        <v>3524</v>
      </c>
      <c r="D4292" s="167" t="s">
        <v>3525</v>
      </c>
      <c r="E4292" s="167" t="s">
        <v>3526</v>
      </c>
      <c r="F4292" s="167" t="s">
        <v>3501</v>
      </c>
      <c r="G4292" s="167" t="s">
        <v>3502</v>
      </c>
      <c r="H4292" s="168">
        <v>46189</v>
      </c>
      <c r="I4292" s="167" t="s">
        <v>8429</v>
      </c>
      <c r="J4292" s="169">
        <v>26130</v>
      </c>
      <c r="K4292" s="167" t="s">
        <v>55</v>
      </c>
      <c r="L4292" s="169">
        <v>1</v>
      </c>
      <c r="M4292" s="167" t="s">
        <v>3513</v>
      </c>
      <c r="N4292" s="169">
        <v>6.6</v>
      </c>
      <c r="O4292" s="167" t="s">
        <v>3505</v>
      </c>
      <c r="P4292" s="167"/>
      <c r="Q4292" s="167" t="s">
        <v>5141</v>
      </c>
      <c r="R4292" s="167" t="s">
        <v>3528</v>
      </c>
      <c r="S4292" s="169">
        <v>1</v>
      </c>
      <c r="T4292" s="167" t="s">
        <v>3529</v>
      </c>
      <c r="U4292" s="169" t="s">
        <v>3530</v>
      </c>
      <c r="V4292" s="167" t="s">
        <v>8431</v>
      </c>
      <c r="W4292" s="167" t="s">
        <v>5143</v>
      </c>
      <c r="X4292" s="170" t="s">
        <v>157</v>
      </c>
      <c r="Y4292" s="171" t="s">
        <v>1545</v>
      </c>
      <c r="Z4292" s="167" t="s">
        <v>1546</v>
      </c>
      <c r="AA4292" s="176">
        <v>3150</v>
      </c>
      <c r="AB4292" s="167" t="s">
        <v>11254</v>
      </c>
      <c r="AC4292" s="176">
        <v>3150</v>
      </c>
      <c r="AD4292" s="167" t="s">
        <v>11254</v>
      </c>
      <c r="AE4292" s="176">
        <v>330687</v>
      </c>
    </row>
    <row r="4293" spans="1:31">
      <c r="A4293" s="178">
        <v>108341409520</v>
      </c>
      <c r="B4293" s="166">
        <v>46188</v>
      </c>
      <c r="C4293" s="167" t="s">
        <v>3524</v>
      </c>
      <c r="D4293" s="167" t="s">
        <v>3525</v>
      </c>
      <c r="E4293" s="167" t="s">
        <v>3526</v>
      </c>
      <c r="F4293" s="167" t="s">
        <v>3501</v>
      </c>
      <c r="G4293" s="167" t="s">
        <v>3502</v>
      </c>
      <c r="H4293" s="168">
        <v>46189</v>
      </c>
      <c r="I4293" s="167" t="s">
        <v>8429</v>
      </c>
      <c r="J4293" s="169">
        <v>26130</v>
      </c>
      <c r="K4293" s="167" t="s">
        <v>55</v>
      </c>
      <c r="L4293" s="169">
        <v>1</v>
      </c>
      <c r="M4293" s="167" t="s">
        <v>3513</v>
      </c>
      <c r="N4293" s="169">
        <v>6.7</v>
      </c>
      <c r="O4293" s="167" t="s">
        <v>3505</v>
      </c>
      <c r="P4293" s="167"/>
      <c r="Q4293" s="167" t="s">
        <v>5141</v>
      </c>
      <c r="R4293" s="167" t="s">
        <v>3528</v>
      </c>
      <c r="S4293" s="169">
        <v>1</v>
      </c>
      <c r="T4293" s="167" t="s">
        <v>3529</v>
      </c>
      <c r="U4293" s="169" t="s">
        <v>3530</v>
      </c>
      <c r="V4293" s="167" t="s">
        <v>8431</v>
      </c>
      <c r="W4293" s="167" t="s">
        <v>5143</v>
      </c>
      <c r="X4293" s="170" t="s">
        <v>157</v>
      </c>
      <c r="Y4293" s="171" t="s">
        <v>1549</v>
      </c>
      <c r="Z4293" s="167" t="s">
        <v>1550</v>
      </c>
      <c r="AA4293" s="176">
        <v>3150</v>
      </c>
      <c r="AB4293" s="167" t="s">
        <v>11254</v>
      </c>
      <c r="AC4293" s="176">
        <v>3150</v>
      </c>
      <c r="AD4293" s="167" t="s">
        <v>11254</v>
      </c>
      <c r="AE4293" s="176">
        <v>330687</v>
      </c>
    </row>
    <row r="4294" spans="1:31">
      <c r="A4294" s="178">
        <v>108341436120</v>
      </c>
      <c r="B4294" s="166">
        <v>46188</v>
      </c>
      <c r="C4294" s="167" t="s">
        <v>3524</v>
      </c>
      <c r="D4294" s="167" t="s">
        <v>3525</v>
      </c>
      <c r="E4294" s="167" t="s">
        <v>3526</v>
      </c>
      <c r="F4294" s="167" t="s">
        <v>3501</v>
      </c>
      <c r="G4294" s="167" t="s">
        <v>3502</v>
      </c>
      <c r="H4294" s="168">
        <v>46189</v>
      </c>
      <c r="I4294" s="167" t="s">
        <v>8429</v>
      </c>
      <c r="J4294" s="169">
        <v>26130</v>
      </c>
      <c r="K4294" s="167" t="s">
        <v>55</v>
      </c>
      <c r="L4294" s="169">
        <v>1</v>
      </c>
      <c r="M4294" s="167" t="s">
        <v>3513</v>
      </c>
      <c r="N4294" s="169">
        <v>6.6</v>
      </c>
      <c r="O4294" s="167" t="s">
        <v>3505</v>
      </c>
      <c r="P4294" s="167"/>
      <c r="Q4294" s="167" t="s">
        <v>5141</v>
      </c>
      <c r="R4294" s="167" t="s">
        <v>3528</v>
      </c>
      <c r="S4294" s="169">
        <v>1</v>
      </c>
      <c r="T4294" s="167" t="s">
        <v>3529</v>
      </c>
      <c r="U4294" s="169" t="s">
        <v>3530</v>
      </c>
      <c r="V4294" s="167" t="s">
        <v>8431</v>
      </c>
      <c r="W4294" s="167" t="s">
        <v>5143</v>
      </c>
      <c r="X4294" s="170" t="s">
        <v>157</v>
      </c>
      <c r="Y4294" s="171" t="s">
        <v>1553</v>
      </c>
      <c r="Z4294" s="167" t="s">
        <v>1554</v>
      </c>
      <c r="AA4294" s="176">
        <v>3150</v>
      </c>
      <c r="AB4294" s="167" t="s">
        <v>11254</v>
      </c>
      <c r="AC4294" s="176">
        <v>3150</v>
      </c>
      <c r="AD4294" s="167" t="s">
        <v>11254</v>
      </c>
      <c r="AE4294" s="176">
        <v>330687</v>
      </c>
    </row>
    <row r="4295" spans="1:31">
      <c r="A4295" s="178">
        <v>108341440430</v>
      </c>
      <c r="B4295" s="166">
        <v>46188</v>
      </c>
      <c r="C4295" s="167" t="s">
        <v>3524</v>
      </c>
      <c r="D4295" s="167" t="s">
        <v>3525</v>
      </c>
      <c r="E4295" s="167" t="s">
        <v>3526</v>
      </c>
      <c r="F4295" s="167" t="s">
        <v>3501</v>
      </c>
      <c r="G4295" s="167" t="s">
        <v>3502</v>
      </c>
      <c r="H4295" s="168">
        <v>46189</v>
      </c>
      <c r="I4295" s="167" t="s">
        <v>8429</v>
      </c>
      <c r="J4295" s="169">
        <v>26130</v>
      </c>
      <c r="K4295" s="167" t="s">
        <v>55</v>
      </c>
      <c r="L4295" s="169">
        <v>1</v>
      </c>
      <c r="M4295" s="167" t="s">
        <v>3513</v>
      </c>
      <c r="N4295" s="169">
        <v>3.4</v>
      </c>
      <c r="O4295" s="167" t="s">
        <v>3505</v>
      </c>
      <c r="P4295" s="167"/>
      <c r="Q4295" s="167" t="s">
        <v>5141</v>
      </c>
      <c r="R4295" s="167" t="s">
        <v>3528</v>
      </c>
      <c r="S4295" s="169">
        <v>1</v>
      </c>
      <c r="T4295" s="167" t="s">
        <v>3529</v>
      </c>
      <c r="U4295" s="169" t="s">
        <v>3530</v>
      </c>
      <c r="V4295" s="167" t="s">
        <v>8431</v>
      </c>
      <c r="W4295" s="167" t="s">
        <v>5143</v>
      </c>
      <c r="X4295" s="170" t="s">
        <v>157</v>
      </c>
      <c r="Y4295" s="171" t="s">
        <v>1557</v>
      </c>
      <c r="Z4295" s="167" t="s">
        <v>1558</v>
      </c>
      <c r="AA4295" s="176">
        <v>1174</v>
      </c>
      <c r="AB4295" s="167" t="s">
        <v>11254</v>
      </c>
      <c r="AC4295" s="176">
        <v>1174</v>
      </c>
      <c r="AD4295" s="167" t="s">
        <v>11254</v>
      </c>
      <c r="AE4295" s="176">
        <v>123246.52</v>
      </c>
    </row>
    <row r="4296" spans="1:31">
      <c r="A4296" s="178">
        <v>108341460950</v>
      </c>
      <c r="B4296" s="166">
        <v>46188</v>
      </c>
      <c r="C4296" s="167" t="s">
        <v>3524</v>
      </c>
      <c r="D4296" s="167" t="s">
        <v>3525</v>
      </c>
      <c r="E4296" s="167" t="s">
        <v>3526</v>
      </c>
      <c r="F4296" s="167" t="s">
        <v>3501</v>
      </c>
      <c r="G4296" s="167" t="s">
        <v>3502</v>
      </c>
      <c r="H4296" s="168">
        <v>46189</v>
      </c>
      <c r="I4296" s="167" t="s">
        <v>8429</v>
      </c>
      <c r="J4296" s="169">
        <v>26130</v>
      </c>
      <c r="K4296" s="167" t="s">
        <v>55</v>
      </c>
      <c r="L4296" s="169">
        <v>1</v>
      </c>
      <c r="M4296" s="167" t="s">
        <v>3513</v>
      </c>
      <c r="N4296" s="169">
        <v>6.6</v>
      </c>
      <c r="O4296" s="167" t="s">
        <v>3505</v>
      </c>
      <c r="P4296" s="167"/>
      <c r="Q4296" s="167" t="s">
        <v>5141</v>
      </c>
      <c r="R4296" s="167" t="s">
        <v>3528</v>
      </c>
      <c r="S4296" s="169">
        <v>1</v>
      </c>
      <c r="T4296" s="167" t="s">
        <v>3529</v>
      </c>
      <c r="U4296" s="169" t="s">
        <v>3530</v>
      </c>
      <c r="V4296" s="167" t="s">
        <v>8431</v>
      </c>
      <c r="W4296" s="167" t="s">
        <v>5143</v>
      </c>
      <c r="X4296" s="170" t="s">
        <v>157</v>
      </c>
      <c r="Y4296" s="171" t="s">
        <v>1561</v>
      </c>
      <c r="Z4296" s="167" t="s">
        <v>1562</v>
      </c>
      <c r="AA4296" s="176">
        <v>3150</v>
      </c>
      <c r="AB4296" s="167" t="s">
        <v>11254</v>
      </c>
      <c r="AC4296" s="176">
        <v>3150</v>
      </c>
      <c r="AD4296" s="167" t="s">
        <v>11254</v>
      </c>
      <c r="AE4296" s="176">
        <v>330687</v>
      </c>
    </row>
    <row r="4297" spans="1:31">
      <c r="A4297" s="178">
        <v>108341483350</v>
      </c>
      <c r="B4297" s="166">
        <v>46188</v>
      </c>
      <c r="C4297" s="167" t="s">
        <v>3524</v>
      </c>
      <c r="D4297" s="167" t="s">
        <v>3525</v>
      </c>
      <c r="E4297" s="167" t="s">
        <v>3526</v>
      </c>
      <c r="F4297" s="167" t="s">
        <v>3501</v>
      </c>
      <c r="G4297" s="167" t="s">
        <v>3502</v>
      </c>
      <c r="H4297" s="168">
        <v>46189</v>
      </c>
      <c r="I4297" s="167" t="s">
        <v>8429</v>
      </c>
      <c r="J4297" s="169">
        <v>26130</v>
      </c>
      <c r="K4297" s="167" t="s">
        <v>55</v>
      </c>
      <c r="L4297" s="169">
        <v>1</v>
      </c>
      <c r="M4297" s="167" t="s">
        <v>3513</v>
      </c>
      <c r="N4297" s="169">
        <v>6.6</v>
      </c>
      <c r="O4297" s="167" t="s">
        <v>3505</v>
      </c>
      <c r="P4297" s="167"/>
      <c r="Q4297" s="167" t="s">
        <v>5141</v>
      </c>
      <c r="R4297" s="167" t="s">
        <v>3528</v>
      </c>
      <c r="S4297" s="169">
        <v>1</v>
      </c>
      <c r="T4297" s="167" t="s">
        <v>3529</v>
      </c>
      <c r="U4297" s="169" t="s">
        <v>3530</v>
      </c>
      <c r="V4297" s="167" t="s">
        <v>8431</v>
      </c>
      <c r="W4297" s="167" t="s">
        <v>5143</v>
      </c>
      <c r="X4297" s="170" t="s">
        <v>157</v>
      </c>
      <c r="Y4297" s="171" t="s">
        <v>1565</v>
      </c>
      <c r="Z4297" s="167" t="s">
        <v>1566</v>
      </c>
      <c r="AA4297" s="176">
        <v>3150</v>
      </c>
      <c r="AB4297" s="167" t="s">
        <v>11254</v>
      </c>
      <c r="AC4297" s="176">
        <v>3150</v>
      </c>
      <c r="AD4297" s="167" t="s">
        <v>11254</v>
      </c>
      <c r="AE4297" s="176">
        <v>330687</v>
      </c>
    </row>
    <row r="4298" spans="1:31">
      <c r="A4298" s="178">
        <v>108341501920</v>
      </c>
      <c r="B4298" s="166">
        <v>46188</v>
      </c>
      <c r="C4298" s="167" t="s">
        <v>3524</v>
      </c>
      <c r="D4298" s="167" t="s">
        <v>3525</v>
      </c>
      <c r="E4298" s="167" t="s">
        <v>3526</v>
      </c>
      <c r="F4298" s="167" t="s">
        <v>3501</v>
      </c>
      <c r="G4298" s="167" t="s">
        <v>3502</v>
      </c>
      <c r="H4298" s="168">
        <v>46189</v>
      </c>
      <c r="I4298" s="167" t="s">
        <v>8429</v>
      </c>
      <c r="J4298" s="169">
        <v>26130</v>
      </c>
      <c r="K4298" s="167" t="s">
        <v>55</v>
      </c>
      <c r="L4298" s="169">
        <v>1</v>
      </c>
      <c r="M4298" s="167" t="s">
        <v>3513</v>
      </c>
      <c r="N4298" s="169">
        <v>6.2</v>
      </c>
      <c r="O4298" s="167" t="s">
        <v>3505</v>
      </c>
      <c r="P4298" s="167"/>
      <c r="Q4298" s="167" t="s">
        <v>5141</v>
      </c>
      <c r="R4298" s="167" t="s">
        <v>3528</v>
      </c>
      <c r="S4298" s="169">
        <v>1</v>
      </c>
      <c r="T4298" s="167" t="s">
        <v>3529</v>
      </c>
      <c r="U4298" s="169" t="s">
        <v>3530</v>
      </c>
      <c r="V4298" s="167" t="s">
        <v>8431</v>
      </c>
      <c r="W4298" s="167" t="s">
        <v>5143</v>
      </c>
      <c r="X4298" s="170" t="s">
        <v>157</v>
      </c>
      <c r="Y4298" s="171" t="s">
        <v>1569</v>
      </c>
      <c r="Z4298" s="167" t="s">
        <v>1570</v>
      </c>
      <c r="AA4298" s="176">
        <v>2777</v>
      </c>
      <c r="AB4298" s="167" t="s">
        <v>11254</v>
      </c>
      <c r="AC4298" s="176">
        <v>2777</v>
      </c>
      <c r="AD4298" s="167" t="s">
        <v>11254</v>
      </c>
      <c r="AE4298" s="176">
        <v>291529.46000000002</v>
      </c>
    </row>
    <row r="4299" spans="1:31">
      <c r="A4299" s="178">
        <v>108341532720</v>
      </c>
      <c r="B4299" s="166">
        <v>46188</v>
      </c>
      <c r="C4299" s="167" t="s">
        <v>3524</v>
      </c>
      <c r="D4299" s="167" t="s">
        <v>3525</v>
      </c>
      <c r="E4299" s="167" t="s">
        <v>3526</v>
      </c>
      <c r="F4299" s="167" t="s">
        <v>3501</v>
      </c>
      <c r="G4299" s="167" t="s">
        <v>3502</v>
      </c>
      <c r="H4299" s="168">
        <v>46189</v>
      </c>
      <c r="I4299" s="167" t="s">
        <v>8429</v>
      </c>
      <c r="J4299" s="169">
        <v>26130</v>
      </c>
      <c r="K4299" s="167" t="s">
        <v>55</v>
      </c>
      <c r="L4299" s="169">
        <v>1</v>
      </c>
      <c r="M4299" s="167" t="s">
        <v>3513</v>
      </c>
      <c r="N4299" s="169">
        <v>6.6</v>
      </c>
      <c r="O4299" s="167" t="s">
        <v>3505</v>
      </c>
      <c r="P4299" s="167"/>
      <c r="Q4299" s="167" t="s">
        <v>5141</v>
      </c>
      <c r="R4299" s="167" t="s">
        <v>3528</v>
      </c>
      <c r="S4299" s="169">
        <v>1</v>
      </c>
      <c r="T4299" s="167" t="s">
        <v>3529</v>
      </c>
      <c r="U4299" s="169" t="s">
        <v>3530</v>
      </c>
      <c r="V4299" s="167" t="s">
        <v>8431</v>
      </c>
      <c r="W4299" s="167" t="s">
        <v>5143</v>
      </c>
      <c r="X4299" s="170" t="s">
        <v>157</v>
      </c>
      <c r="Y4299" s="171" t="s">
        <v>1573</v>
      </c>
      <c r="Z4299" s="167" t="s">
        <v>1574</v>
      </c>
      <c r="AA4299" s="176">
        <v>3150</v>
      </c>
      <c r="AB4299" s="167" t="s">
        <v>11254</v>
      </c>
      <c r="AC4299" s="176">
        <v>3150</v>
      </c>
      <c r="AD4299" s="167" t="s">
        <v>11254</v>
      </c>
      <c r="AE4299" s="176">
        <v>330687</v>
      </c>
    </row>
    <row r="4300" spans="1:31">
      <c r="A4300" s="178">
        <v>108341554200</v>
      </c>
      <c r="B4300" s="166">
        <v>46188</v>
      </c>
      <c r="C4300" s="167" t="s">
        <v>3524</v>
      </c>
      <c r="D4300" s="167" t="s">
        <v>3525</v>
      </c>
      <c r="E4300" s="167" t="s">
        <v>3526</v>
      </c>
      <c r="F4300" s="167" t="s">
        <v>3501</v>
      </c>
      <c r="G4300" s="167" t="s">
        <v>3502</v>
      </c>
      <c r="H4300" s="168">
        <v>46189</v>
      </c>
      <c r="I4300" s="167" t="s">
        <v>8429</v>
      </c>
      <c r="J4300" s="169">
        <v>26130</v>
      </c>
      <c r="K4300" s="167" t="s">
        <v>55</v>
      </c>
      <c r="L4300" s="169">
        <v>1</v>
      </c>
      <c r="M4300" s="167" t="s">
        <v>3513</v>
      </c>
      <c r="N4300" s="169">
        <v>6.6</v>
      </c>
      <c r="O4300" s="167" t="s">
        <v>3505</v>
      </c>
      <c r="P4300" s="167"/>
      <c r="Q4300" s="167" t="s">
        <v>5141</v>
      </c>
      <c r="R4300" s="167" t="s">
        <v>3528</v>
      </c>
      <c r="S4300" s="169">
        <v>1</v>
      </c>
      <c r="T4300" s="167" t="s">
        <v>3529</v>
      </c>
      <c r="U4300" s="169" t="s">
        <v>3530</v>
      </c>
      <c r="V4300" s="167" t="s">
        <v>8431</v>
      </c>
      <c r="W4300" s="167" t="s">
        <v>5143</v>
      </c>
      <c r="X4300" s="170" t="s">
        <v>157</v>
      </c>
      <c r="Y4300" s="171" t="s">
        <v>1577</v>
      </c>
      <c r="Z4300" s="167" t="s">
        <v>1578</v>
      </c>
      <c r="AA4300" s="176">
        <v>3150</v>
      </c>
      <c r="AB4300" s="167" t="s">
        <v>11254</v>
      </c>
      <c r="AC4300" s="176">
        <v>3150</v>
      </c>
      <c r="AD4300" s="167" t="s">
        <v>11254</v>
      </c>
      <c r="AE4300" s="176">
        <v>330687</v>
      </c>
    </row>
    <row r="4301" spans="1:31">
      <c r="A4301" s="178">
        <v>108341656030</v>
      </c>
      <c r="B4301" s="166">
        <v>46188</v>
      </c>
      <c r="C4301" s="167" t="s">
        <v>3524</v>
      </c>
      <c r="D4301" s="167" t="s">
        <v>3525</v>
      </c>
      <c r="E4301" s="167" t="s">
        <v>3526</v>
      </c>
      <c r="F4301" s="167" t="s">
        <v>3501</v>
      </c>
      <c r="G4301" s="167" t="s">
        <v>3502</v>
      </c>
      <c r="H4301" s="168">
        <v>46189</v>
      </c>
      <c r="I4301" s="167" t="s">
        <v>8429</v>
      </c>
      <c r="J4301" s="169">
        <v>26130</v>
      </c>
      <c r="K4301" s="167" t="s">
        <v>55</v>
      </c>
      <c r="L4301" s="169">
        <v>3</v>
      </c>
      <c r="M4301" s="167" t="s">
        <v>3513</v>
      </c>
      <c r="N4301" s="169">
        <v>21.9</v>
      </c>
      <c r="O4301" s="167" t="s">
        <v>3505</v>
      </c>
      <c r="P4301" s="167"/>
      <c r="Q4301" s="167" t="s">
        <v>3506</v>
      </c>
      <c r="R4301" s="167" t="s">
        <v>3528</v>
      </c>
      <c r="S4301" s="169">
        <v>1</v>
      </c>
      <c r="T4301" s="167" t="s">
        <v>3529</v>
      </c>
      <c r="U4301" s="169" t="s">
        <v>3530</v>
      </c>
      <c r="V4301" s="167" t="s">
        <v>7871</v>
      </c>
      <c r="W4301" s="167" t="s">
        <v>6645</v>
      </c>
      <c r="X4301" s="170" t="s">
        <v>157</v>
      </c>
      <c r="Y4301" s="171" t="s">
        <v>1581</v>
      </c>
      <c r="Z4301" s="167" t="s">
        <v>1582</v>
      </c>
      <c r="AA4301" s="176">
        <v>12149</v>
      </c>
      <c r="AB4301" s="167" t="s">
        <v>11254</v>
      </c>
      <c r="AC4301" s="176">
        <v>12149</v>
      </c>
      <c r="AD4301" s="167" t="s">
        <v>11254</v>
      </c>
      <c r="AE4301" s="176">
        <v>1492869.1200000001</v>
      </c>
    </row>
    <row r="4302" spans="1:31">
      <c r="A4302" s="178">
        <v>108341715750</v>
      </c>
      <c r="B4302" s="166">
        <v>46188</v>
      </c>
      <c r="C4302" s="167" t="s">
        <v>3524</v>
      </c>
      <c r="D4302" s="167" t="s">
        <v>3525</v>
      </c>
      <c r="E4302" s="167" t="s">
        <v>3526</v>
      </c>
      <c r="F4302" s="167" t="s">
        <v>3501</v>
      </c>
      <c r="G4302" s="167" t="s">
        <v>3502</v>
      </c>
      <c r="H4302" s="168">
        <v>46189</v>
      </c>
      <c r="I4302" s="167" t="s">
        <v>8429</v>
      </c>
      <c r="J4302" s="169">
        <v>26130</v>
      </c>
      <c r="K4302" s="167" t="s">
        <v>55</v>
      </c>
      <c r="L4302" s="169">
        <v>1</v>
      </c>
      <c r="M4302" s="167" t="s">
        <v>3513</v>
      </c>
      <c r="N4302" s="169">
        <v>6.6</v>
      </c>
      <c r="O4302" s="167" t="s">
        <v>3505</v>
      </c>
      <c r="P4302" s="167"/>
      <c r="Q4302" s="167" t="s">
        <v>5141</v>
      </c>
      <c r="R4302" s="167" t="s">
        <v>3528</v>
      </c>
      <c r="S4302" s="169">
        <v>1</v>
      </c>
      <c r="T4302" s="167" t="s">
        <v>3529</v>
      </c>
      <c r="U4302" s="169" t="s">
        <v>3530</v>
      </c>
      <c r="V4302" s="167" t="s">
        <v>8431</v>
      </c>
      <c r="W4302" s="167" t="s">
        <v>5143</v>
      </c>
      <c r="X4302" s="170" t="s">
        <v>157</v>
      </c>
      <c r="Y4302" s="171" t="s">
        <v>1584</v>
      </c>
      <c r="Z4302" s="167" t="s">
        <v>1585</v>
      </c>
      <c r="AA4302" s="176">
        <v>3150</v>
      </c>
      <c r="AB4302" s="167" t="s">
        <v>11254</v>
      </c>
      <c r="AC4302" s="176">
        <v>3150</v>
      </c>
      <c r="AD4302" s="167" t="s">
        <v>11254</v>
      </c>
      <c r="AE4302" s="176">
        <v>330687</v>
      </c>
    </row>
    <row r="4303" spans="1:31">
      <c r="A4303" s="178">
        <v>108341735500</v>
      </c>
      <c r="B4303" s="166">
        <v>46188</v>
      </c>
      <c r="C4303" s="167" t="s">
        <v>3524</v>
      </c>
      <c r="D4303" s="167" t="s">
        <v>3525</v>
      </c>
      <c r="E4303" s="167" t="s">
        <v>3526</v>
      </c>
      <c r="F4303" s="167" t="s">
        <v>3501</v>
      </c>
      <c r="G4303" s="167" t="s">
        <v>3502</v>
      </c>
      <c r="H4303" s="168">
        <v>46189</v>
      </c>
      <c r="I4303" s="167" t="s">
        <v>8429</v>
      </c>
      <c r="J4303" s="169">
        <v>26130</v>
      </c>
      <c r="K4303" s="167" t="s">
        <v>55</v>
      </c>
      <c r="L4303" s="169">
        <v>1</v>
      </c>
      <c r="M4303" s="167" t="s">
        <v>3513</v>
      </c>
      <c r="N4303" s="169">
        <v>6.6</v>
      </c>
      <c r="O4303" s="167" t="s">
        <v>3505</v>
      </c>
      <c r="P4303" s="167"/>
      <c r="Q4303" s="167" t="s">
        <v>5141</v>
      </c>
      <c r="R4303" s="167" t="s">
        <v>3528</v>
      </c>
      <c r="S4303" s="169">
        <v>1</v>
      </c>
      <c r="T4303" s="167" t="s">
        <v>3529</v>
      </c>
      <c r="U4303" s="169" t="s">
        <v>3530</v>
      </c>
      <c r="V4303" s="167" t="s">
        <v>8431</v>
      </c>
      <c r="W4303" s="167" t="s">
        <v>5143</v>
      </c>
      <c r="X4303" s="170" t="s">
        <v>157</v>
      </c>
      <c r="Y4303" s="171" t="s">
        <v>1588</v>
      </c>
      <c r="Z4303" s="167" t="s">
        <v>1589</v>
      </c>
      <c r="AA4303" s="176">
        <v>3150</v>
      </c>
      <c r="AB4303" s="167" t="s">
        <v>11254</v>
      </c>
      <c r="AC4303" s="176">
        <v>3150</v>
      </c>
      <c r="AD4303" s="167" t="s">
        <v>11254</v>
      </c>
      <c r="AE4303" s="176">
        <v>330687</v>
      </c>
    </row>
    <row r="4304" spans="1:31">
      <c r="A4304" s="178">
        <v>108341855530</v>
      </c>
      <c r="B4304" s="166">
        <v>46188</v>
      </c>
      <c r="C4304" s="167" t="s">
        <v>3524</v>
      </c>
      <c r="D4304" s="167" t="s">
        <v>3525</v>
      </c>
      <c r="E4304" s="167" t="s">
        <v>3526</v>
      </c>
      <c r="F4304" s="167" t="s">
        <v>3501</v>
      </c>
      <c r="G4304" s="167" t="s">
        <v>3502</v>
      </c>
      <c r="H4304" s="168">
        <v>46189</v>
      </c>
      <c r="I4304" s="167"/>
      <c r="J4304" s="169">
        <v>26130</v>
      </c>
      <c r="K4304" s="167" t="s">
        <v>55</v>
      </c>
      <c r="L4304" s="169">
        <v>1</v>
      </c>
      <c r="M4304" s="167" t="s">
        <v>3513</v>
      </c>
      <c r="N4304" s="169">
        <v>7.9</v>
      </c>
      <c r="O4304" s="167" t="s">
        <v>3505</v>
      </c>
      <c r="P4304" s="167"/>
      <c r="Q4304" s="167" t="s">
        <v>3527</v>
      </c>
      <c r="R4304" s="167" t="s">
        <v>3528</v>
      </c>
      <c r="S4304" s="169">
        <v>1</v>
      </c>
      <c r="T4304" s="167" t="s">
        <v>3703</v>
      </c>
      <c r="U4304" s="169" t="s">
        <v>3704</v>
      </c>
      <c r="V4304" s="167" t="s">
        <v>8011</v>
      </c>
      <c r="W4304" s="167" t="s">
        <v>4574</v>
      </c>
      <c r="X4304" s="170" t="s">
        <v>157</v>
      </c>
      <c r="Y4304" s="171" t="s">
        <v>461</v>
      </c>
      <c r="Z4304" s="167" t="s">
        <v>1592</v>
      </c>
      <c r="AA4304" s="176">
        <v>882</v>
      </c>
      <c r="AB4304" s="167" t="s">
        <v>11254</v>
      </c>
      <c r="AC4304" s="176">
        <v>882</v>
      </c>
      <c r="AD4304" s="167" t="s">
        <v>11254</v>
      </c>
      <c r="AE4304" s="176">
        <v>873.18</v>
      </c>
    </row>
    <row r="4305" spans="1:31">
      <c r="A4305" s="178">
        <v>108341863010</v>
      </c>
      <c r="B4305" s="166">
        <v>46188</v>
      </c>
      <c r="C4305" s="167" t="s">
        <v>3524</v>
      </c>
      <c r="D4305" s="167" t="s">
        <v>3525</v>
      </c>
      <c r="E4305" s="167" t="s">
        <v>3526</v>
      </c>
      <c r="F4305" s="167" t="s">
        <v>3501</v>
      </c>
      <c r="G4305" s="167" t="s">
        <v>3502</v>
      </c>
      <c r="H4305" s="168">
        <v>46189</v>
      </c>
      <c r="I4305" s="167" t="s">
        <v>8429</v>
      </c>
      <c r="J4305" s="169">
        <v>26130</v>
      </c>
      <c r="K4305" s="167" t="s">
        <v>55</v>
      </c>
      <c r="L4305" s="169">
        <v>1</v>
      </c>
      <c r="M4305" s="167" t="s">
        <v>3513</v>
      </c>
      <c r="N4305" s="169">
        <v>6.6</v>
      </c>
      <c r="O4305" s="167" t="s">
        <v>3505</v>
      </c>
      <c r="P4305" s="167"/>
      <c r="Q4305" s="167" t="s">
        <v>5141</v>
      </c>
      <c r="R4305" s="167" t="s">
        <v>3528</v>
      </c>
      <c r="S4305" s="169">
        <v>1</v>
      </c>
      <c r="T4305" s="167" t="s">
        <v>3529</v>
      </c>
      <c r="U4305" s="169" t="s">
        <v>3530</v>
      </c>
      <c r="V4305" s="167" t="s">
        <v>8431</v>
      </c>
      <c r="W4305" s="167" t="s">
        <v>5143</v>
      </c>
      <c r="X4305" s="170" t="s">
        <v>157</v>
      </c>
      <c r="Y4305" s="171" t="s">
        <v>1594</v>
      </c>
      <c r="Z4305" s="167" t="s">
        <v>1595</v>
      </c>
      <c r="AA4305" s="176">
        <v>3150</v>
      </c>
      <c r="AB4305" s="167" t="s">
        <v>11254</v>
      </c>
      <c r="AC4305" s="176">
        <v>3150</v>
      </c>
      <c r="AD4305" s="167" t="s">
        <v>11254</v>
      </c>
      <c r="AE4305" s="176">
        <v>330687</v>
      </c>
    </row>
    <row r="4306" spans="1:31">
      <c r="A4306" s="178">
        <v>108342079050</v>
      </c>
      <c r="B4306" s="166">
        <v>46188</v>
      </c>
      <c r="C4306" s="167" t="s">
        <v>3524</v>
      </c>
      <c r="D4306" s="167" t="s">
        <v>3525</v>
      </c>
      <c r="E4306" s="167" t="s">
        <v>3526</v>
      </c>
      <c r="F4306" s="167" t="s">
        <v>3501</v>
      </c>
      <c r="G4306" s="167" t="s">
        <v>3502</v>
      </c>
      <c r="H4306" s="168">
        <v>46189</v>
      </c>
      <c r="I4306" s="167"/>
      <c r="J4306" s="169">
        <v>26130</v>
      </c>
      <c r="K4306" s="167" t="s">
        <v>55</v>
      </c>
      <c r="L4306" s="169">
        <v>2</v>
      </c>
      <c r="M4306" s="167" t="s">
        <v>3513</v>
      </c>
      <c r="N4306" s="169">
        <v>9.6</v>
      </c>
      <c r="O4306" s="167" t="s">
        <v>3505</v>
      </c>
      <c r="P4306" s="167"/>
      <c r="Q4306" s="167" t="s">
        <v>3527</v>
      </c>
      <c r="R4306" s="167" t="s">
        <v>3528</v>
      </c>
      <c r="S4306" s="169">
        <v>2</v>
      </c>
      <c r="T4306" s="167" t="s">
        <v>3529</v>
      </c>
      <c r="U4306" s="169" t="s">
        <v>3530</v>
      </c>
      <c r="V4306" s="167" t="s">
        <v>5288</v>
      </c>
      <c r="W4306" s="167" t="s">
        <v>4268</v>
      </c>
      <c r="X4306" s="170" t="s">
        <v>157</v>
      </c>
      <c r="Y4306" s="171" t="s">
        <v>467</v>
      </c>
      <c r="Z4306" s="167" t="s">
        <v>1598</v>
      </c>
      <c r="AA4306" s="176">
        <v>2000</v>
      </c>
      <c r="AB4306" s="167" t="s">
        <v>11254</v>
      </c>
      <c r="AC4306" s="176">
        <v>2000</v>
      </c>
      <c r="AD4306" s="167" t="s">
        <v>11254</v>
      </c>
      <c r="AE4306" s="176">
        <v>143760</v>
      </c>
    </row>
    <row r="4307" spans="1:31">
      <c r="A4307" s="178">
        <v>108342079050</v>
      </c>
      <c r="B4307" s="166">
        <v>46188</v>
      </c>
      <c r="C4307" s="167" t="s">
        <v>3524</v>
      </c>
      <c r="D4307" s="167" t="s">
        <v>3525</v>
      </c>
      <c r="E4307" s="167" t="s">
        <v>3526</v>
      </c>
      <c r="F4307" s="167" t="s">
        <v>3501</v>
      </c>
      <c r="G4307" s="167" t="s">
        <v>3502</v>
      </c>
      <c r="H4307" s="168">
        <v>46189</v>
      </c>
      <c r="I4307" s="167"/>
      <c r="J4307" s="169">
        <v>26130</v>
      </c>
      <c r="K4307" s="167" t="s">
        <v>55</v>
      </c>
      <c r="L4307" s="169">
        <v>2</v>
      </c>
      <c r="M4307" s="167" t="s">
        <v>3513</v>
      </c>
      <c r="N4307" s="169">
        <v>9.6</v>
      </c>
      <c r="O4307" s="167" t="s">
        <v>3505</v>
      </c>
      <c r="P4307" s="167"/>
      <c r="Q4307" s="167" t="s">
        <v>3527</v>
      </c>
      <c r="R4307" s="167" t="s">
        <v>3528</v>
      </c>
      <c r="S4307" s="169">
        <v>1</v>
      </c>
      <c r="T4307" s="167" t="s">
        <v>3529</v>
      </c>
      <c r="U4307" s="169" t="s">
        <v>3530</v>
      </c>
      <c r="V4307" s="167" t="s">
        <v>5288</v>
      </c>
      <c r="W4307" s="167" t="s">
        <v>4268</v>
      </c>
      <c r="X4307" s="170" t="s">
        <v>157</v>
      </c>
      <c r="Y4307" s="171" t="s">
        <v>467</v>
      </c>
      <c r="Z4307" s="167" t="s">
        <v>1598</v>
      </c>
      <c r="AA4307" s="176">
        <v>8000</v>
      </c>
      <c r="AB4307" s="167" t="s">
        <v>11254</v>
      </c>
      <c r="AC4307" s="176">
        <v>8000</v>
      </c>
      <c r="AD4307" s="167" t="s">
        <v>11254</v>
      </c>
      <c r="AE4307" s="176">
        <v>575040</v>
      </c>
    </row>
    <row r="4308" spans="1:31">
      <c r="A4308" s="178">
        <v>108342167140</v>
      </c>
      <c r="B4308" s="166">
        <v>46188</v>
      </c>
      <c r="C4308" s="167" t="s">
        <v>3524</v>
      </c>
      <c r="D4308" s="167" t="s">
        <v>3525</v>
      </c>
      <c r="E4308" s="167" t="s">
        <v>3526</v>
      </c>
      <c r="F4308" s="167" t="s">
        <v>3501</v>
      </c>
      <c r="G4308" s="167" t="s">
        <v>3502</v>
      </c>
      <c r="H4308" s="168">
        <v>46189</v>
      </c>
      <c r="I4308" s="167"/>
      <c r="J4308" s="169">
        <v>26130</v>
      </c>
      <c r="K4308" s="167" t="s">
        <v>55</v>
      </c>
      <c r="L4308" s="169">
        <v>1</v>
      </c>
      <c r="M4308" s="167" t="s">
        <v>3513</v>
      </c>
      <c r="N4308" s="169">
        <v>5.8</v>
      </c>
      <c r="O4308" s="167" t="s">
        <v>3505</v>
      </c>
      <c r="P4308" s="167"/>
      <c r="Q4308" s="167" t="s">
        <v>3527</v>
      </c>
      <c r="R4308" s="167" t="s">
        <v>3528</v>
      </c>
      <c r="S4308" s="169">
        <v>1</v>
      </c>
      <c r="T4308" s="167" t="s">
        <v>3717</v>
      </c>
      <c r="U4308" s="169" t="s">
        <v>3718</v>
      </c>
      <c r="V4308" s="167" t="s">
        <v>8432</v>
      </c>
      <c r="W4308" s="167" t="s">
        <v>7807</v>
      </c>
      <c r="X4308" s="170" t="s">
        <v>165</v>
      </c>
      <c r="Y4308" s="171" t="s">
        <v>452</v>
      </c>
      <c r="Z4308" s="167" t="s">
        <v>1600</v>
      </c>
      <c r="AA4308" s="176">
        <v>1500</v>
      </c>
      <c r="AB4308" s="167" t="s">
        <v>11254</v>
      </c>
      <c r="AC4308" s="176">
        <v>1500</v>
      </c>
      <c r="AD4308" s="167" t="s">
        <v>11254</v>
      </c>
      <c r="AE4308" s="176">
        <v>255</v>
      </c>
    </row>
    <row r="4309" spans="1:31">
      <c r="A4309" s="178">
        <v>108342281240</v>
      </c>
      <c r="B4309" s="166">
        <v>46188</v>
      </c>
      <c r="C4309" s="167" t="s">
        <v>3524</v>
      </c>
      <c r="D4309" s="167" t="s">
        <v>3525</v>
      </c>
      <c r="E4309" s="167" t="s">
        <v>3526</v>
      </c>
      <c r="F4309" s="167" t="s">
        <v>3501</v>
      </c>
      <c r="G4309" s="167" t="s">
        <v>3502</v>
      </c>
      <c r="H4309" s="168">
        <v>46189</v>
      </c>
      <c r="I4309" s="167"/>
      <c r="J4309" s="169">
        <v>26130</v>
      </c>
      <c r="K4309" s="167" t="s">
        <v>55</v>
      </c>
      <c r="L4309" s="169">
        <v>1</v>
      </c>
      <c r="M4309" s="167" t="s">
        <v>3513</v>
      </c>
      <c r="N4309" s="169">
        <v>10.1</v>
      </c>
      <c r="O4309" s="167" t="s">
        <v>3505</v>
      </c>
      <c r="P4309" s="167"/>
      <c r="Q4309" s="167" t="s">
        <v>3527</v>
      </c>
      <c r="R4309" s="167" t="s">
        <v>3528</v>
      </c>
      <c r="S4309" s="169">
        <v>2</v>
      </c>
      <c r="T4309" s="167" t="s">
        <v>3529</v>
      </c>
      <c r="U4309" s="169" t="s">
        <v>3530</v>
      </c>
      <c r="V4309" s="167" t="s">
        <v>8433</v>
      </c>
      <c r="W4309" s="167" t="s">
        <v>8434</v>
      </c>
      <c r="X4309" s="170" t="s">
        <v>160</v>
      </c>
      <c r="Y4309" s="171" t="s">
        <v>458</v>
      </c>
      <c r="Z4309" s="167" t="s">
        <v>1602</v>
      </c>
      <c r="AA4309" s="176">
        <v>1254</v>
      </c>
      <c r="AB4309" s="167" t="s">
        <v>11254</v>
      </c>
      <c r="AC4309" s="176">
        <v>1254</v>
      </c>
      <c r="AD4309" s="167" t="s">
        <v>11254</v>
      </c>
      <c r="AE4309" s="176">
        <v>5016</v>
      </c>
    </row>
    <row r="4310" spans="1:31">
      <c r="A4310" s="178">
        <v>108342281240</v>
      </c>
      <c r="B4310" s="166">
        <v>46188</v>
      </c>
      <c r="C4310" s="167" t="s">
        <v>3524</v>
      </c>
      <c r="D4310" s="167" t="s">
        <v>3525</v>
      </c>
      <c r="E4310" s="167" t="s">
        <v>3526</v>
      </c>
      <c r="F4310" s="167" t="s">
        <v>3501</v>
      </c>
      <c r="G4310" s="167" t="s">
        <v>3502</v>
      </c>
      <c r="H4310" s="168">
        <v>46189</v>
      </c>
      <c r="I4310" s="167"/>
      <c r="J4310" s="169">
        <v>26130</v>
      </c>
      <c r="K4310" s="167" t="s">
        <v>55</v>
      </c>
      <c r="L4310" s="169">
        <v>1</v>
      </c>
      <c r="M4310" s="167" t="s">
        <v>3513</v>
      </c>
      <c r="N4310" s="169">
        <v>10.1</v>
      </c>
      <c r="O4310" s="167" t="s">
        <v>3505</v>
      </c>
      <c r="P4310" s="167"/>
      <c r="Q4310" s="167" t="s">
        <v>3527</v>
      </c>
      <c r="R4310" s="167" t="s">
        <v>3528</v>
      </c>
      <c r="S4310" s="169">
        <v>1</v>
      </c>
      <c r="T4310" s="167" t="s">
        <v>3529</v>
      </c>
      <c r="U4310" s="169" t="s">
        <v>3530</v>
      </c>
      <c r="V4310" s="167" t="s">
        <v>8433</v>
      </c>
      <c r="W4310" s="167" t="s">
        <v>8434</v>
      </c>
      <c r="X4310" s="170" t="s">
        <v>160</v>
      </c>
      <c r="Y4310" s="171" t="s">
        <v>458</v>
      </c>
      <c r="Z4310" s="167" t="s">
        <v>1602</v>
      </c>
      <c r="AA4310" s="176">
        <v>8360</v>
      </c>
      <c r="AB4310" s="167" t="s">
        <v>11254</v>
      </c>
      <c r="AC4310" s="176">
        <v>8360</v>
      </c>
      <c r="AD4310" s="167" t="s">
        <v>11254</v>
      </c>
      <c r="AE4310" s="176">
        <v>33440</v>
      </c>
    </row>
    <row r="4311" spans="1:31">
      <c r="A4311" s="178">
        <v>108342345200</v>
      </c>
      <c r="B4311" s="166">
        <v>46188</v>
      </c>
      <c r="C4311" s="167" t="s">
        <v>3524</v>
      </c>
      <c r="D4311" s="167" t="s">
        <v>3525</v>
      </c>
      <c r="E4311" s="167" t="s">
        <v>3526</v>
      </c>
      <c r="F4311" s="167" t="s">
        <v>3501</v>
      </c>
      <c r="G4311" s="167" t="s">
        <v>3502</v>
      </c>
      <c r="H4311" s="168">
        <v>46189</v>
      </c>
      <c r="I4311" s="167"/>
      <c r="J4311" s="169">
        <v>26130</v>
      </c>
      <c r="K4311" s="167" t="s">
        <v>55</v>
      </c>
      <c r="L4311" s="169">
        <v>1</v>
      </c>
      <c r="M4311" s="167" t="s">
        <v>3513</v>
      </c>
      <c r="N4311" s="169">
        <v>0.4</v>
      </c>
      <c r="O4311" s="167" t="s">
        <v>3505</v>
      </c>
      <c r="P4311" s="167"/>
      <c r="Q4311" s="167" t="s">
        <v>3514</v>
      </c>
      <c r="R4311" s="167" t="s">
        <v>3528</v>
      </c>
      <c r="S4311" s="169">
        <v>1</v>
      </c>
      <c r="T4311" s="167" t="s">
        <v>6008</v>
      </c>
      <c r="U4311" s="169" t="s">
        <v>5842</v>
      </c>
      <c r="V4311" s="167" t="s">
        <v>6190</v>
      </c>
      <c r="W4311" s="167" t="s">
        <v>6191</v>
      </c>
      <c r="X4311" s="170" t="s">
        <v>160</v>
      </c>
      <c r="Y4311" s="171" t="s">
        <v>3333</v>
      </c>
      <c r="Z4311" s="167" t="s">
        <v>1604</v>
      </c>
      <c r="AA4311" s="176">
        <v>500</v>
      </c>
      <c r="AB4311" s="167" t="s">
        <v>11254</v>
      </c>
      <c r="AC4311" s="176">
        <v>500</v>
      </c>
      <c r="AD4311" s="167" t="s">
        <v>11254</v>
      </c>
      <c r="AE4311" s="176">
        <v>54.1</v>
      </c>
    </row>
    <row r="4312" spans="1:31">
      <c r="A4312" s="178">
        <v>108342448060</v>
      </c>
      <c r="B4312" s="166">
        <v>46188</v>
      </c>
      <c r="C4312" s="167" t="s">
        <v>3524</v>
      </c>
      <c r="D4312" s="167" t="s">
        <v>3525</v>
      </c>
      <c r="E4312" s="167" t="s">
        <v>3526</v>
      </c>
      <c r="F4312" s="167" t="s">
        <v>3501</v>
      </c>
      <c r="G4312" s="167" t="s">
        <v>3502</v>
      </c>
      <c r="H4312" s="168">
        <v>46189</v>
      </c>
      <c r="I4312" s="167" t="s">
        <v>8435</v>
      </c>
      <c r="J4312" s="169">
        <v>26130</v>
      </c>
      <c r="K4312" s="167" t="s">
        <v>55</v>
      </c>
      <c r="L4312" s="169">
        <v>19</v>
      </c>
      <c r="M4312" s="167" t="s">
        <v>3513</v>
      </c>
      <c r="N4312" s="169">
        <v>173</v>
      </c>
      <c r="O4312" s="167" t="s">
        <v>3505</v>
      </c>
      <c r="P4312" s="167"/>
      <c r="Q4312" s="167" t="s">
        <v>4490</v>
      </c>
      <c r="R4312" s="167" t="s">
        <v>3528</v>
      </c>
      <c r="S4312" s="169">
        <v>38</v>
      </c>
      <c r="T4312" s="167" t="s">
        <v>3560</v>
      </c>
      <c r="U4312" s="169" t="s">
        <v>3561</v>
      </c>
      <c r="V4312" s="167" t="s">
        <v>8436</v>
      </c>
      <c r="W4312" s="167" t="s">
        <v>6939</v>
      </c>
      <c r="X4312" s="170" t="s">
        <v>159</v>
      </c>
      <c r="Y4312" s="171" t="s">
        <v>3334</v>
      </c>
      <c r="Z4312" s="167" t="s">
        <v>1606</v>
      </c>
      <c r="AA4312" s="176">
        <v>20000</v>
      </c>
      <c r="AB4312" s="167" t="s">
        <v>11254</v>
      </c>
      <c r="AC4312" s="176">
        <v>20000</v>
      </c>
      <c r="AD4312" s="167" t="s">
        <v>11254</v>
      </c>
      <c r="AE4312" s="176">
        <v>440</v>
      </c>
    </row>
    <row r="4313" spans="1:31">
      <c r="A4313" s="178">
        <v>108342448060</v>
      </c>
      <c r="B4313" s="166">
        <v>46188</v>
      </c>
      <c r="C4313" s="167" t="s">
        <v>3524</v>
      </c>
      <c r="D4313" s="167" t="s">
        <v>3525</v>
      </c>
      <c r="E4313" s="167" t="s">
        <v>3526</v>
      </c>
      <c r="F4313" s="167" t="s">
        <v>3501</v>
      </c>
      <c r="G4313" s="167" t="s">
        <v>3502</v>
      </c>
      <c r="H4313" s="168">
        <v>46189</v>
      </c>
      <c r="I4313" s="167" t="s">
        <v>8435</v>
      </c>
      <c r="J4313" s="169">
        <v>26130</v>
      </c>
      <c r="K4313" s="167" t="s">
        <v>55</v>
      </c>
      <c r="L4313" s="169">
        <v>19</v>
      </c>
      <c r="M4313" s="167" t="s">
        <v>3513</v>
      </c>
      <c r="N4313" s="169">
        <v>173</v>
      </c>
      <c r="O4313" s="167" t="s">
        <v>3505</v>
      </c>
      <c r="P4313" s="167"/>
      <c r="Q4313" s="167" t="s">
        <v>4490</v>
      </c>
      <c r="R4313" s="167" t="s">
        <v>3528</v>
      </c>
      <c r="S4313" s="169">
        <v>37</v>
      </c>
      <c r="T4313" s="167" t="s">
        <v>3560</v>
      </c>
      <c r="U4313" s="169" t="s">
        <v>3561</v>
      </c>
      <c r="V4313" s="167" t="s">
        <v>8436</v>
      </c>
      <c r="W4313" s="167" t="s">
        <v>6939</v>
      </c>
      <c r="X4313" s="170" t="s">
        <v>159</v>
      </c>
      <c r="Y4313" s="171" t="s">
        <v>3334</v>
      </c>
      <c r="Z4313" s="167" t="s">
        <v>1606</v>
      </c>
      <c r="AA4313" s="176">
        <v>80000</v>
      </c>
      <c r="AB4313" s="167" t="s">
        <v>11254</v>
      </c>
      <c r="AC4313" s="176">
        <v>80000</v>
      </c>
      <c r="AD4313" s="167" t="s">
        <v>11254</v>
      </c>
      <c r="AE4313" s="176">
        <v>1760</v>
      </c>
    </row>
    <row r="4314" spans="1:31">
      <c r="A4314" s="178">
        <v>108342448060</v>
      </c>
      <c r="B4314" s="166">
        <v>46188</v>
      </c>
      <c r="C4314" s="167" t="s">
        <v>3524</v>
      </c>
      <c r="D4314" s="167" t="s">
        <v>3525</v>
      </c>
      <c r="E4314" s="167" t="s">
        <v>3526</v>
      </c>
      <c r="F4314" s="167" t="s">
        <v>3501</v>
      </c>
      <c r="G4314" s="167" t="s">
        <v>3502</v>
      </c>
      <c r="H4314" s="168">
        <v>46189</v>
      </c>
      <c r="I4314" s="167" t="s">
        <v>8435</v>
      </c>
      <c r="J4314" s="169">
        <v>26130</v>
      </c>
      <c r="K4314" s="167" t="s">
        <v>55</v>
      </c>
      <c r="L4314" s="169">
        <v>19</v>
      </c>
      <c r="M4314" s="167" t="s">
        <v>3513</v>
      </c>
      <c r="N4314" s="169">
        <v>173</v>
      </c>
      <c r="O4314" s="167" t="s">
        <v>3505</v>
      </c>
      <c r="P4314" s="167"/>
      <c r="Q4314" s="167" t="s">
        <v>4490</v>
      </c>
      <c r="R4314" s="167" t="s">
        <v>3528</v>
      </c>
      <c r="S4314" s="169">
        <v>36</v>
      </c>
      <c r="T4314" s="167" t="s">
        <v>3560</v>
      </c>
      <c r="U4314" s="169" t="s">
        <v>3561</v>
      </c>
      <c r="V4314" s="167" t="s">
        <v>8437</v>
      </c>
      <c r="W4314" s="167" t="s">
        <v>4234</v>
      </c>
      <c r="X4314" s="170" t="s">
        <v>157</v>
      </c>
      <c r="Y4314" s="171" t="s">
        <v>3334</v>
      </c>
      <c r="Z4314" s="167" t="s">
        <v>1606</v>
      </c>
      <c r="AA4314" s="176">
        <v>30000</v>
      </c>
      <c r="AB4314" s="167" t="s">
        <v>11254</v>
      </c>
      <c r="AC4314" s="176">
        <v>30000</v>
      </c>
      <c r="AD4314" s="167" t="s">
        <v>11254</v>
      </c>
      <c r="AE4314" s="176">
        <v>795</v>
      </c>
    </row>
    <row r="4315" spans="1:31">
      <c r="A4315" s="178">
        <v>108342448060</v>
      </c>
      <c r="B4315" s="166">
        <v>46188</v>
      </c>
      <c r="C4315" s="167" t="s">
        <v>3524</v>
      </c>
      <c r="D4315" s="167" t="s">
        <v>3525</v>
      </c>
      <c r="E4315" s="167" t="s">
        <v>3526</v>
      </c>
      <c r="F4315" s="167" t="s">
        <v>3501</v>
      </c>
      <c r="G4315" s="167" t="s">
        <v>3502</v>
      </c>
      <c r="H4315" s="168">
        <v>46189</v>
      </c>
      <c r="I4315" s="167" t="s">
        <v>8435</v>
      </c>
      <c r="J4315" s="169">
        <v>26130</v>
      </c>
      <c r="K4315" s="167" t="s">
        <v>55</v>
      </c>
      <c r="L4315" s="169">
        <v>19</v>
      </c>
      <c r="M4315" s="167" t="s">
        <v>3513</v>
      </c>
      <c r="N4315" s="169">
        <v>173</v>
      </c>
      <c r="O4315" s="167" t="s">
        <v>3505</v>
      </c>
      <c r="P4315" s="167"/>
      <c r="Q4315" s="167" t="s">
        <v>4490</v>
      </c>
      <c r="R4315" s="167" t="s">
        <v>3528</v>
      </c>
      <c r="S4315" s="169">
        <v>35</v>
      </c>
      <c r="T4315" s="167" t="s">
        <v>3560</v>
      </c>
      <c r="U4315" s="169" t="s">
        <v>3561</v>
      </c>
      <c r="V4315" s="167" t="s">
        <v>8438</v>
      </c>
      <c r="W4315" s="167" t="s">
        <v>4688</v>
      </c>
      <c r="X4315" s="170" t="s">
        <v>157</v>
      </c>
      <c r="Y4315" s="171" t="s">
        <v>3334</v>
      </c>
      <c r="Z4315" s="167" t="s">
        <v>1606</v>
      </c>
      <c r="AA4315" s="176">
        <v>24000</v>
      </c>
      <c r="AB4315" s="167" t="s">
        <v>11254</v>
      </c>
      <c r="AC4315" s="176">
        <v>24000</v>
      </c>
      <c r="AD4315" s="167" t="s">
        <v>11254</v>
      </c>
      <c r="AE4315" s="176">
        <v>42</v>
      </c>
    </row>
    <row r="4316" spans="1:31">
      <c r="A4316" s="178">
        <v>108342448060</v>
      </c>
      <c r="B4316" s="166">
        <v>46188</v>
      </c>
      <c r="C4316" s="167" t="s">
        <v>3524</v>
      </c>
      <c r="D4316" s="167" t="s">
        <v>3525</v>
      </c>
      <c r="E4316" s="167" t="s">
        <v>3526</v>
      </c>
      <c r="F4316" s="167" t="s">
        <v>3501</v>
      </c>
      <c r="G4316" s="167" t="s">
        <v>3502</v>
      </c>
      <c r="H4316" s="168">
        <v>46189</v>
      </c>
      <c r="I4316" s="167" t="s">
        <v>8435</v>
      </c>
      <c r="J4316" s="169">
        <v>26130</v>
      </c>
      <c r="K4316" s="167" t="s">
        <v>55</v>
      </c>
      <c r="L4316" s="169">
        <v>19</v>
      </c>
      <c r="M4316" s="167" t="s">
        <v>3513</v>
      </c>
      <c r="N4316" s="169">
        <v>173</v>
      </c>
      <c r="O4316" s="167" t="s">
        <v>3505</v>
      </c>
      <c r="P4316" s="167"/>
      <c r="Q4316" s="167" t="s">
        <v>4490</v>
      </c>
      <c r="R4316" s="167" t="s">
        <v>3528</v>
      </c>
      <c r="S4316" s="169">
        <v>34</v>
      </c>
      <c r="T4316" s="167" t="s">
        <v>3560</v>
      </c>
      <c r="U4316" s="169" t="s">
        <v>3561</v>
      </c>
      <c r="V4316" s="167" t="s">
        <v>8439</v>
      </c>
      <c r="W4316" s="167" t="s">
        <v>4236</v>
      </c>
      <c r="X4316" s="170" t="s">
        <v>157</v>
      </c>
      <c r="Y4316" s="171" t="s">
        <v>3334</v>
      </c>
      <c r="Z4316" s="167" t="s">
        <v>1606</v>
      </c>
      <c r="AA4316" s="176">
        <v>92000</v>
      </c>
      <c r="AB4316" s="167" t="s">
        <v>11254</v>
      </c>
      <c r="AC4316" s="176">
        <v>92000</v>
      </c>
      <c r="AD4316" s="167" t="s">
        <v>11254</v>
      </c>
      <c r="AE4316" s="176">
        <v>322</v>
      </c>
    </row>
    <row r="4317" spans="1:31">
      <c r="A4317" s="178">
        <v>108342448060</v>
      </c>
      <c r="B4317" s="166">
        <v>46188</v>
      </c>
      <c r="C4317" s="167" t="s">
        <v>3524</v>
      </c>
      <c r="D4317" s="167" t="s">
        <v>3525</v>
      </c>
      <c r="E4317" s="167" t="s">
        <v>3526</v>
      </c>
      <c r="F4317" s="167" t="s">
        <v>3501</v>
      </c>
      <c r="G4317" s="167" t="s">
        <v>3502</v>
      </c>
      <c r="H4317" s="168">
        <v>46189</v>
      </c>
      <c r="I4317" s="167" t="s">
        <v>8435</v>
      </c>
      <c r="J4317" s="169">
        <v>26130</v>
      </c>
      <c r="K4317" s="167" t="s">
        <v>55</v>
      </c>
      <c r="L4317" s="169">
        <v>19</v>
      </c>
      <c r="M4317" s="167" t="s">
        <v>3513</v>
      </c>
      <c r="N4317" s="169">
        <v>173</v>
      </c>
      <c r="O4317" s="167" t="s">
        <v>3505</v>
      </c>
      <c r="P4317" s="167"/>
      <c r="Q4317" s="167" t="s">
        <v>4490</v>
      </c>
      <c r="R4317" s="167" t="s">
        <v>3528</v>
      </c>
      <c r="S4317" s="169">
        <v>33</v>
      </c>
      <c r="T4317" s="167" t="s">
        <v>3560</v>
      </c>
      <c r="U4317" s="169" t="s">
        <v>3561</v>
      </c>
      <c r="V4317" s="167" t="s">
        <v>8440</v>
      </c>
      <c r="W4317" s="167" t="s">
        <v>4238</v>
      </c>
      <c r="X4317" s="170" t="s">
        <v>160</v>
      </c>
      <c r="Y4317" s="171" t="s">
        <v>3334</v>
      </c>
      <c r="Z4317" s="167" t="s">
        <v>1606</v>
      </c>
      <c r="AA4317" s="176">
        <v>68000</v>
      </c>
      <c r="AB4317" s="167" t="s">
        <v>11254</v>
      </c>
      <c r="AC4317" s="176">
        <v>68000</v>
      </c>
      <c r="AD4317" s="167" t="s">
        <v>11254</v>
      </c>
      <c r="AE4317" s="176">
        <v>163.19999999999999</v>
      </c>
    </row>
    <row r="4318" spans="1:31">
      <c r="A4318" s="178">
        <v>108342448060</v>
      </c>
      <c r="B4318" s="166">
        <v>46188</v>
      </c>
      <c r="C4318" s="167" t="s">
        <v>3524</v>
      </c>
      <c r="D4318" s="167" t="s">
        <v>3525</v>
      </c>
      <c r="E4318" s="167" t="s">
        <v>3526</v>
      </c>
      <c r="F4318" s="167" t="s">
        <v>3501</v>
      </c>
      <c r="G4318" s="167" t="s">
        <v>3502</v>
      </c>
      <c r="H4318" s="168">
        <v>46189</v>
      </c>
      <c r="I4318" s="167" t="s">
        <v>8435</v>
      </c>
      <c r="J4318" s="169">
        <v>26130</v>
      </c>
      <c r="K4318" s="167" t="s">
        <v>55</v>
      </c>
      <c r="L4318" s="169">
        <v>19</v>
      </c>
      <c r="M4318" s="167" t="s">
        <v>3513</v>
      </c>
      <c r="N4318" s="169">
        <v>173</v>
      </c>
      <c r="O4318" s="167" t="s">
        <v>3505</v>
      </c>
      <c r="P4318" s="167"/>
      <c r="Q4318" s="167" t="s">
        <v>4490</v>
      </c>
      <c r="R4318" s="167" t="s">
        <v>3528</v>
      </c>
      <c r="S4318" s="169">
        <v>32</v>
      </c>
      <c r="T4318" s="167" t="s">
        <v>3560</v>
      </c>
      <c r="U4318" s="169" t="s">
        <v>3561</v>
      </c>
      <c r="V4318" s="167" t="s">
        <v>7816</v>
      </c>
      <c r="W4318" s="167" t="s">
        <v>4873</v>
      </c>
      <c r="X4318" s="170" t="s">
        <v>157</v>
      </c>
      <c r="Y4318" s="171" t="s">
        <v>3334</v>
      </c>
      <c r="Z4318" s="167" t="s">
        <v>1606</v>
      </c>
      <c r="AA4318" s="176">
        <v>184000</v>
      </c>
      <c r="AB4318" s="167" t="s">
        <v>11254</v>
      </c>
      <c r="AC4318" s="176">
        <v>184000</v>
      </c>
      <c r="AD4318" s="167" t="s">
        <v>11254</v>
      </c>
      <c r="AE4318" s="176">
        <v>441.6</v>
      </c>
    </row>
    <row r="4319" spans="1:31">
      <c r="A4319" s="178">
        <v>108342448060</v>
      </c>
      <c r="B4319" s="166">
        <v>46188</v>
      </c>
      <c r="C4319" s="167" t="s">
        <v>3524</v>
      </c>
      <c r="D4319" s="167" t="s">
        <v>3525</v>
      </c>
      <c r="E4319" s="167" t="s">
        <v>3526</v>
      </c>
      <c r="F4319" s="167" t="s">
        <v>3501</v>
      </c>
      <c r="G4319" s="167" t="s">
        <v>3502</v>
      </c>
      <c r="H4319" s="168">
        <v>46189</v>
      </c>
      <c r="I4319" s="167" t="s">
        <v>8435</v>
      </c>
      <c r="J4319" s="169">
        <v>26130</v>
      </c>
      <c r="K4319" s="167" t="s">
        <v>55</v>
      </c>
      <c r="L4319" s="169">
        <v>19</v>
      </c>
      <c r="M4319" s="167" t="s">
        <v>3513</v>
      </c>
      <c r="N4319" s="169">
        <v>173</v>
      </c>
      <c r="O4319" s="167" t="s">
        <v>3505</v>
      </c>
      <c r="P4319" s="167"/>
      <c r="Q4319" s="167" t="s">
        <v>4490</v>
      </c>
      <c r="R4319" s="167" t="s">
        <v>3528</v>
      </c>
      <c r="S4319" s="169">
        <v>31</v>
      </c>
      <c r="T4319" s="167" t="s">
        <v>3560</v>
      </c>
      <c r="U4319" s="169" t="s">
        <v>3561</v>
      </c>
      <c r="V4319" s="167" t="s">
        <v>7816</v>
      </c>
      <c r="W4319" s="167" t="s">
        <v>4873</v>
      </c>
      <c r="X4319" s="170" t="s">
        <v>157</v>
      </c>
      <c r="Y4319" s="171" t="s">
        <v>3334</v>
      </c>
      <c r="Z4319" s="167" t="s">
        <v>1606</v>
      </c>
      <c r="AA4319" s="176">
        <v>224000</v>
      </c>
      <c r="AB4319" s="167" t="s">
        <v>11254</v>
      </c>
      <c r="AC4319" s="176">
        <v>224000</v>
      </c>
      <c r="AD4319" s="167" t="s">
        <v>11254</v>
      </c>
      <c r="AE4319" s="176">
        <v>537.6</v>
      </c>
    </row>
    <row r="4320" spans="1:31">
      <c r="A4320" s="178">
        <v>108342448060</v>
      </c>
      <c r="B4320" s="166">
        <v>46188</v>
      </c>
      <c r="C4320" s="167" t="s">
        <v>3524</v>
      </c>
      <c r="D4320" s="167" t="s">
        <v>3525</v>
      </c>
      <c r="E4320" s="167" t="s">
        <v>3526</v>
      </c>
      <c r="F4320" s="167" t="s">
        <v>3501</v>
      </c>
      <c r="G4320" s="167" t="s">
        <v>3502</v>
      </c>
      <c r="H4320" s="168">
        <v>46189</v>
      </c>
      <c r="I4320" s="167" t="s">
        <v>8435</v>
      </c>
      <c r="J4320" s="169">
        <v>26130</v>
      </c>
      <c r="K4320" s="167" t="s">
        <v>55</v>
      </c>
      <c r="L4320" s="169">
        <v>19</v>
      </c>
      <c r="M4320" s="167" t="s">
        <v>3513</v>
      </c>
      <c r="N4320" s="169">
        <v>173</v>
      </c>
      <c r="O4320" s="167" t="s">
        <v>3505</v>
      </c>
      <c r="P4320" s="167"/>
      <c r="Q4320" s="167" t="s">
        <v>4490</v>
      </c>
      <c r="R4320" s="167" t="s">
        <v>3528</v>
      </c>
      <c r="S4320" s="169">
        <v>30</v>
      </c>
      <c r="T4320" s="167" t="s">
        <v>3560</v>
      </c>
      <c r="U4320" s="169" t="s">
        <v>3561</v>
      </c>
      <c r="V4320" s="167" t="s">
        <v>7816</v>
      </c>
      <c r="W4320" s="167" t="s">
        <v>4873</v>
      </c>
      <c r="X4320" s="170" t="s">
        <v>157</v>
      </c>
      <c r="Y4320" s="171" t="s">
        <v>3334</v>
      </c>
      <c r="Z4320" s="167" t="s">
        <v>1606</v>
      </c>
      <c r="AA4320" s="176">
        <v>8000</v>
      </c>
      <c r="AB4320" s="167" t="s">
        <v>11254</v>
      </c>
      <c r="AC4320" s="176">
        <v>8000</v>
      </c>
      <c r="AD4320" s="167" t="s">
        <v>11254</v>
      </c>
      <c r="AE4320" s="176">
        <v>19.2</v>
      </c>
    </row>
    <row r="4321" spans="1:31">
      <c r="A4321" s="178">
        <v>108342448060</v>
      </c>
      <c r="B4321" s="166">
        <v>46188</v>
      </c>
      <c r="C4321" s="167" t="s">
        <v>3524</v>
      </c>
      <c r="D4321" s="167" t="s">
        <v>3525</v>
      </c>
      <c r="E4321" s="167" t="s">
        <v>3526</v>
      </c>
      <c r="F4321" s="167" t="s">
        <v>3501</v>
      </c>
      <c r="G4321" s="167" t="s">
        <v>3502</v>
      </c>
      <c r="H4321" s="168">
        <v>46189</v>
      </c>
      <c r="I4321" s="167" t="s">
        <v>8435</v>
      </c>
      <c r="J4321" s="169">
        <v>26130</v>
      </c>
      <c r="K4321" s="167" t="s">
        <v>55</v>
      </c>
      <c r="L4321" s="169">
        <v>19</v>
      </c>
      <c r="M4321" s="167" t="s">
        <v>3513</v>
      </c>
      <c r="N4321" s="169">
        <v>173</v>
      </c>
      <c r="O4321" s="167" t="s">
        <v>3505</v>
      </c>
      <c r="P4321" s="167"/>
      <c r="Q4321" s="167" t="s">
        <v>4490</v>
      </c>
      <c r="R4321" s="167" t="s">
        <v>3528</v>
      </c>
      <c r="S4321" s="169">
        <v>29</v>
      </c>
      <c r="T4321" s="167" t="s">
        <v>3560</v>
      </c>
      <c r="U4321" s="169" t="s">
        <v>3561</v>
      </c>
      <c r="V4321" s="167" t="s">
        <v>7816</v>
      </c>
      <c r="W4321" s="167" t="s">
        <v>4873</v>
      </c>
      <c r="X4321" s="170" t="s">
        <v>157</v>
      </c>
      <c r="Y4321" s="171" t="s">
        <v>3334</v>
      </c>
      <c r="Z4321" s="167" t="s">
        <v>1606</v>
      </c>
      <c r="AA4321" s="176">
        <v>4000</v>
      </c>
      <c r="AB4321" s="167" t="s">
        <v>11254</v>
      </c>
      <c r="AC4321" s="176">
        <v>4000</v>
      </c>
      <c r="AD4321" s="167" t="s">
        <v>11254</v>
      </c>
      <c r="AE4321" s="176">
        <v>9.6</v>
      </c>
    </row>
    <row r="4322" spans="1:31">
      <c r="A4322" s="178">
        <v>108342448060</v>
      </c>
      <c r="B4322" s="166">
        <v>46188</v>
      </c>
      <c r="C4322" s="167" t="s">
        <v>3524</v>
      </c>
      <c r="D4322" s="167" t="s">
        <v>3525</v>
      </c>
      <c r="E4322" s="167" t="s">
        <v>3526</v>
      </c>
      <c r="F4322" s="167" t="s">
        <v>3501</v>
      </c>
      <c r="G4322" s="167" t="s">
        <v>3502</v>
      </c>
      <c r="H4322" s="168">
        <v>46189</v>
      </c>
      <c r="I4322" s="167" t="s">
        <v>8435</v>
      </c>
      <c r="J4322" s="169">
        <v>26130</v>
      </c>
      <c r="K4322" s="167" t="s">
        <v>55</v>
      </c>
      <c r="L4322" s="169">
        <v>19</v>
      </c>
      <c r="M4322" s="167" t="s">
        <v>3513</v>
      </c>
      <c r="N4322" s="169">
        <v>173</v>
      </c>
      <c r="O4322" s="167" t="s">
        <v>3505</v>
      </c>
      <c r="P4322" s="167"/>
      <c r="Q4322" s="167" t="s">
        <v>4490</v>
      </c>
      <c r="R4322" s="167" t="s">
        <v>3528</v>
      </c>
      <c r="S4322" s="169">
        <v>28</v>
      </c>
      <c r="T4322" s="167" t="s">
        <v>3560</v>
      </c>
      <c r="U4322" s="169" t="s">
        <v>3561</v>
      </c>
      <c r="V4322" s="167" t="s">
        <v>7816</v>
      </c>
      <c r="W4322" s="167" t="s">
        <v>4873</v>
      </c>
      <c r="X4322" s="170" t="s">
        <v>157</v>
      </c>
      <c r="Y4322" s="171" t="s">
        <v>3334</v>
      </c>
      <c r="Z4322" s="167" t="s">
        <v>1606</v>
      </c>
      <c r="AA4322" s="176">
        <v>384000</v>
      </c>
      <c r="AB4322" s="167" t="s">
        <v>11254</v>
      </c>
      <c r="AC4322" s="176">
        <v>384000</v>
      </c>
      <c r="AD4322" s="167" t="s">
        <v>11254</v>
      </c>
      <c r="AE4322" s="176">
        <v>921.6</v>
      </c>
    </row>
    <row r="4323" spans="1:31">
      <c r="A4323" s="178">
        <v>108342448060</v>
      </c>
      <c r="B4323" s="166">
        <v>46188</v>
      </c>
      <c r="C4323" s="167" t="s">
        <v>3524</v>
      </c>
      <c r="D4323" s="167" t="s">
        <v>3525</v>
      </c>
      <c r="E4323" s="167" t="s">
        <v>3526</v>
      </c>
      <c r="F4323" s="167" t="s">
        <v>3501</v>
      </c>
      <c r="G4323" s="167" t="s">
        <v>3502</v>
      </c>
      <c r="H4323" s="168">
        <v>46189</v>
      </c>
      <c r="I4323" s="167" t="s">
        <v>8435</v>
      </c>
      <c r="J4323" s="169">
        <v>26130</v>
      </c>
      <c r="K4323" s="167" t="s">
        <v>55</v>
      </c>
      <c r="L4323" s="169">
        <v>19</v>
      </c>
      <c r="M4323" s="167" t="s">
        <v>3513</v>
      </c>
      <c r="N4323" s="169">
        <v>173</v>
      </c>
      <c r="O4323" s="167" t="s">
        <v>3505</v>
      </c>
      <c r="P4323" s="167"/>
      <c r="Q4323" s="167" t="s">
        <v>4490</v>
      </c>
      <c r="R4323" s="167" t="s">
        <v>3528</v>
      </c>
      <c r="S4323" s="169">
        <v>27</v>
      </c>
      <c r="T4323" s="167" t="s">
        <v>3560</v>
      </c>
      <c r="U4323" s="169" t="s">
        <v>3561</v>
      </c>
      <c r="V4323" s="167" t="s">
        <v>7816</v>
      </c>
      <c r="W4323" s="167" t="s">
        <v>4873</v>
      </c>
      <c r="X4323" s="170" t="s">
        <v>157</v>
      </c>
      <c r="Y4323" s="171" t="s">
        <v>3334</v>
      </c>
      <c r="Z4323" s="167" t="s">
        <v>1606</v>
      </c>
      <c r="AA4323" s="176">
        <v>292000</v>
      </c>
      <c r="AB4323" s="167" t="s">
        <v>11254</v>
      </c>
      <c r="AC4323" s="176">
        <v>292000</v>
      </c>
      <c r="AD4323" s="167" t="s">
        <v>11254</v>
      </c>
      <c r="AE4323" s="176">
        <v>700.8</v>
      </c>
    </row>
    <row r="4324" spans="1:31">
      <c r="A4324" s="178">
        <v>108342448060</v>
      </c>
      <c r="B4324" s="166">
        <v>46188</v>
      </c>
      <c r="C4324" s="167" t="s">
        <v>3524</v>
      </c>
      <c r="D4324" s="167" t="s">
        <v>3525</v>
      </c>
      <c r="E4324" s="167" t="s">
        <v>3526</v>
      </c>
      <c r="F4324" s="167" t="s">
        <v>3501</v>
      </c>
      <c r="G4324" s="167" t="s">
        <v>3502</v>
      </c>
      <c r="H4324" s="168">
        <v>46189</v>
      </c>
      <c r="I4324" s="167" t="s">
        <v>8435</v>
      </c>
      <c r="J4324" s="169">
        <v>26130</v>
      </c>
      <c r="K4324" s="167" t="s">
        <v>55</v>
      </c>
      <c r="L4324" s="169">
        <v>19</v>
      </c>
      <c r="M4324" s="167" t="s">
        <v>3513</v>
      </c>
      <c r="N4324" s="169">
        <v>173</v>
      </c>
      <c r="O4324" s="167" t="s">
        <v>3505</v>
      </c>
      <c r="P4324" s="167"/>
      <c r="Q4324" s="167" t="s">
        <v>4490</v>
      </c>
      <c r="R4324" s="167" t="s">
        <v>3528</v>
      </c>
      <c r="S4324" s="169">
        <v>26</v>
      </c>
      <c r="T4324" s="167" t="s">
        <v>3560</v>
      </c>
      <c r="U4324" s="169" t="s">
        <v>3561</v>
      </c>
      <c r="V4324" s="167" t="s">
        <v>7816</v>
      </c>
      <c r="W4324" s="167" t="s">
        <v>4873</v>
      </c>
      <c r="X4324" s="170" t="s">
        <v>157</v>
      </c>
      <c r="Y4324" s="171" t="s">
        <v>3334</v>
      </c>
      <c r="Z4324" s="167" t="s">
        <v>1606</v>
      </c>
      <c r="AA4324" s="176">
        <v>472000</v>
      </c>
      <c r="AB4324" s="167" t="s">
        <v>11254</v>
      </c>
      <c r="AC4324" s="176">
        <v>472000</v>
      </c>
      <c r="AD4324" s="167" t="s">
        <v>11254</v>
      </c>
      <c r="AE4324" s="176">
        <v>1132.8</v>
      </c>
    </row>
    <row r="4325" spans="1:31">
      <c r="A4325" s="178">
        <v>108342448060</v>
      </c>
      <c r="B4325" s="166">
        <v>46188</v>
      </c>
      <c r="C4325" s="167" t="s">
        <v>3524</v>
      </c>
      <c r="D4325" s="167" t="s">
        <v>3525</v>
      </c>
      <c r="E4325" s="167" t="s">
        <v>3526</v>
      </c>
      <c r="F4325" s="167" t="s">
        <v>3501</v>
      </c>
      <c r="G4325" s="167" t="s">
        <v>3502</v>
      </c>
      <c r="H4325" s="168">
        <v>46189</v>
      </c>
      <c r="I4325" s="167" t="s">
        <v>8435</v>
      </c>
      <c r="J4325" s="169">
        <v>26130</v>
      </c>
      <c r="K4325" s="167" t="s">
        <v>55</v>
      </c>
      <c r="L4325" s="169">
        <v>19</v>
      </c>
      <c r="M4325" s="167" t="s">
        <v>3513</v>
      </c>
      <c r="N4325" s="169">
        <v>173</v>
      </c>
      <c r="O4325" s="167" t="s">
        <v>3505</v>
      </c>
      <c r="P4325" s="167"/>
      <c r="Q4325" s="167" t="s">
        <v>4490</v>
      </c>
      <c r="R4325" s="167" t="s">
        <v>3528</v>
      </c>
      <c r="S4325" s="169">
        <v>25</v>
      </c>
      <c r="T4325" s="167" t="s">
        <v>3560</v>
      </c>
      <c r="U4325" s="169" t="s">
        <v>3561</v>
      </c>
      <c r="V4325" s="167" t="s">
        <v>7816</v>
      </c>
      <c r="W4325" s="167" t="s">
        <v>4873</v>
      </c>
      <c r="X4325" s="170" t="s">
        <v>157</v>
      </c>
      <c r="Y4325" s="171" t="s">
        <v>3334</v>
      </c>
      <c r="Z4325" s="167" t="s">
        <v>1606</v>
      </c>
      <c r="AA4325" s="176">
        <v>288000</v>
      </c>
      <c r="AB4325" s="167" t="s">
        <v>11254</v>
      </c>
      <c r="AC4325" s="176">
        <v>288000</v>
      </c>
      <c r="AD4325" s="167" t="s">
        <v>11254</v>
      </c>
      <c r="AE4325" s="176">
        <v>691.2</v>
      </c>
    </row>
    <row r="4326" spans="1:31">
      <c r="A4326" s="178">
        <v>108342448060</v>
      </c>
      <c r="B4326" s="166">
        <v>46188</v>
      </c>
      <c r="C4326" s="167" t="s">
        <v>3524</v>
      </c>
      <c r="D4326" s="167" t="s">
        <v>3525</v>
      </c>
      <c r="E4326" s="167" t="s">
        <v>3526</v>
      </c>
      <c r="F4326" s="167" t="s">
        <v>3501</v>
      </c>
      <c r="G4326" s="167" t="s">
        <v>3502</v>
      </c>
      <c r="H4326" s="168">
        <v>46189</v>
      </c>
      <c r="I4326" s="167" t="s">
        <v>8435</v>
      </c>
      <c r="J4326" s="169">
        <v>26130</v>
      </c>
      <c r="K4326" s="167" t="s">
        <v>55</v>
      </c>
      <c r="L4326" s="169">
        <v>19</v>
      </c>
      <c r="M4326" s="167" t="s">
        <v>3513</v>
      </c>
      <c r="N4326" s="169">
        <v>173</v>
      </c>
      <c r="O4326" s="167" t="s">
        <v>3505</v>
      </c>
      <c r="P4326" s="167"/>
      <c r="Q4326" s="167" t="s">
        <v>4490</v>
      </c>
      <c r="R4326" s="167" t="s">
        <v>3528</v>
      </c>
      <c r="S4326" s="169">
        <v>24</v>
      </c>
      <c r="T4326" s="167" t="s">
        <v>3560</v>
      </c>
      <c r="U4326" s="169" t="s">
        <v>3561</v>
      </c>
      <c r="V4326" s="167" t="s">
        <v>7816</v>
      </c>
      <c r="W4326" s="167" t="s">
        <v>4873</v>
      </c>
      <c r="X4326" s="170" t="s">
        <v>157</v>
      </c>
      <c r="Y4326" s="171" t="s">
        <v>3334</v>
      </c>
      <c r="Z4326" s="167" t="s">
        <v>1606</v>
      </c>
      <c r="AA4326" s="176">
        <v>184000</v>
      </c>
      <c r="AB4326" s="167" t="s">
        <v>11254</v>
      </c>
      <c r="AC4326" s="176">
        <v>184000</v>
      </c>
      <c r="AD4326" s="167" t="s">
        <v>11254</v>
      </c>
      <c r="AE4326" s="176">
        <v>441.6</v>
      </c>
    </row>
    <row r="4327" spans="1:31">
      <c r="A4327" s="178">
        <v>108342448060</v>
      </c>
      <c r="B4327" s="166">
        <v>46188</v>
      </c>
      <c r="C4327" s="167" t="s">
        <v>3524</v>
      </c>
      <c r="D4327" s="167" t="s">
        <v>3525</v>
      </c>
      <c r="E4327" s="167" t="s">
        <v>3526</v>
      </c>
      <c r="F4327" s="167" t="s">
        <v>3501</v>
      </c>
      <c r="G4327" s="167" t="s">
        <v>3502</v>
      </c>
      <c r="H4327" s="168">
        <v>46189</v>
      </c>
      <c r="I4327" s="167" t="s">
        <v>8435</v>
      </c>
      <c r="J4327" s="169">
        <v>26130</v>
      </c>
      <c r="K4327" s="167" t="s">
        <v>55</v>
      </c>
      <c r="L4327" s="169">
        <v>19</v>
      </c>
      <c r="M4327" s="167" t="s">
        <v>3513</v>
      </c>
      <c r="N4327" s="169">
        <v>173</v>
      </c>
      <c r="O4327" s="167" t="s">
        <v>3505</v>
      </c>
      <c r="P4327" s="167"/>
      <c r="Q4327" s="167" t="s">
        <v>4490</v>
      </c>
      <c r="R4327" s="167" t="s">
        <v>3528</v>
      </c>
      <c r="S4327" s="169">
        <v>23</v>
      </c>
      <c r="T4327" s="167" t="s">
        <v>3560</v>
      </c>
      <c r="U4327" s="169" t="s">
        <v>3561</v>
      </c>
      <c r="V4327" s="167" t="s">
        <v>7816</v>
      </c>
      <c r="W4327" s="167" t="s">
        <v>4873</v>
      </c>
      <c r="X4327" s="170" t="s">
        <v>157</v>
      </c>
      <c r="Y4327" s="171" t="s">
        <v>3334</v>
      </c>
      <c r="Z4327" s="167" t="s">
        <v>1606</v>
      </c>
      <c r="AA4327" s="176">
        <v>128000</v>
      </c>
      <c r="AB4327" s="167" t="s">
        <v>11254</v>
      </c>
      <c r="AC4327" s="176">
        <v>128000</v>
      </c>
      <c r="AD4327" s="167" t="s">
        <v>11254</v>
      </c>
      <c r="AE4327" s="176">
        <v>307.2</v>
      </c>
    </row>
    <row r="4328" spans="1:31">
      <c r="A4328" s="178">
        <v>108342448060</v>
      </c>
      <c r="B4328" s="166">
        <v>46188</v>
      </c>
      <c r="C4328" s="167" t="s">
        <v>3524</v>
      </c>
      <c r="D4328" s="167" t="s">
        <v>3525</v>
      </c>
      <c r="E4328" s="167" t="s">
        <v>3526</v>
      </c>
      <c r="F4328" s="167" t="s">
        <v>3501</v>
      </c>
      <c r="G4328" s="167" t="s">
        <v>3502</v>
      </c>
      <c r="H4328" s="168">
        <v>46189</v>
      </c>
      <c r="I4328" s="167" t="s">
        <v>8435</v>
      </c>
      <c r="J4328" s="169">
        <v>26130</v>
      </c>
      <c r="K4328" s="167" t="s">
        <v>55</v>
      </c>
      <c r="L4328" s="169">
        <v>19</v>
      </c>
      <c r="M4328" s="167" t="s">
        <v>3513</v>
      </c>
      <c r="N4328" s="169">
        <v>173</v>
      </c>
      <c r="O4328" s="167" t="s">
        <v>3505</v>
      </c>
      <c r="P4328" s="167"/>
      <c r="Q4328" s="167" t="s">
        <v>4490</v>
      </c>
      <c r="R4328" s="167" t="s">
        <v>3528</v>
      </c>
      <c r="S4328" s="169">
        <v>22</v>
      </c>
      <c r="T4328" s="167" t="s">
        <v>3560</v>
      </c>
      <c r="U4328" s="169" t="s">
        <v>3561</v>
      </c>
      <c r="V4328" s="167" t="s">
        <v>7816</v>
      </c>
      <c r="W4328" s="167" t="s">
        <v>4873</v>
      </c>
      <c r="X4328" s="170" t="s">
        <v>157</v>
      </c>
      <c r="Y4328" s="171" t="s">
        <v>3334</v>
      </c>
      <c r="Z4328" s="167" t="s">
        <v>1606</v>
      </c>
      <c r="AA4328" s="176">
        <v>148000</v>
      </c>
      <c r="AB4328" s="167" t="s">
        <v>11254</v>
      </c>
      <c r="AC4328" s="176">
        <v>148000</v>
      </c>
      <c r="AD4328" s="167" t="s">
        <v>11254</v>
      </c>
      <c r="AE4328" s="176">
        <v>355.2</v>
      </c>
    </row>
    <row r="4329" spans="1:31">
      <c r="A4329" s="178">
        <v>108342448060</v>
      </c>
      <c r="B4329" s="166">
        <v>46188</v>
      </c>
      <c r="C4329" s="167" t="s">
        <v>3524</v>
      </c>
      <c r="D4329" s="167" t="s">
        <v>3525</v>
      </c>
      <c r="E4329" s="167" t="s">
        <v>3526</v>
      </c>
      <c r="F4329" s="167" t="s">
        <v>3501</v>
      </c>
      <c r="G4329" s="167" t="s">
        <v>3502</v>
      </c>
      <c r="H4329" s="168">
        <v>46189</v>
      </c>
      <c r="I4329" s="167" t="s">
        <v>8435</v>
      </c>
      <c r="J4329" s="169">
        <v>26130</v>
      </c>
      <c r="K4329" s="167" t="s">
        <v>55</v>
      </c>
      <c r="L4329" s="169">
        <v>19</v>
      </c>
      <c r="M4329" s="167" t="s">
        <v>3513</v>
      </c>
      <c r="N4329" s="169">
        <v>173</v>
      </c>
      <c r="O4329" s="167" t="s">
        <v>3505</v>
      </c>
      <c r="P4329" s="167"/>
      <c r="Q4329" s="167" t="s">
        <v>4490</v>
      </c>
      <c r="R4329" s="167" t="s">
        <v>3528</v>
      </c>
      <c r="S4329" s="169">
        <v>21</v>
      </c>
      <c r="T4329" s="167" t="s">
        <v>3560</v>
      </c>
      <c r="U4329" s="169" t="s">
        <v>3561</v>
      </c>
      <c r="V4329" s="167" t="s">
        <v>7816</v>
      </c>
      <c r="W4329" s="167" t="s">
        <v>4873</v>
      </c>
      <c r="X4329" s="170" t="s">
        <v>157</v>
      </c>
      <c r="Y4329" s="171" t="s">
        <v>3334</v>
      </c>
      <c r="Z4329" s="167" t="s">
        <v>1606</v>
      </c>
      <c r="AA4329" s="176">
        <v>4000</v>
      </c>
      <c r="AB4329" s="167" t="s">
        <v>11254</v>
      </c>
      <c r="AC4329" s="176">
        <v>4000</v>
      </c>
      <c r="AD4329" s="167" t="s">
        <v>11254</v>
      </c>
      <c r="AE4329" s="176">
        <v>9.6</v>
      </c>
    </row>
    <row r="4330" spans="1:31">
      <c r="A4330" s="178">
        <v>108342448060</v>
      </c>
      <c r="B4330" s="166">
        <v>46188</v>
      </c>
      <c r="C4330" s="167" t="s">
        <v>3524</v>
      </c>
      <c r="D4330" s="167" t="s">
        <v>3525</v>
      </c>
      <c r="E4330" s="167" t="s">
        <v>3526</v>
      </c>
      <c r="F4330" s="167" t="s">
        <v>3501</v>
      </c>
      <c r="G4330" s="167" t="s">
        <v>3502</v>
      </c>
      <c r="H4330" s="168">
        <v>46189</v>
      </c>
      <c r="I4330" s="167" t="s">
        <v>8435</v>
      </c>
      <c r="J4330" s="169">
        <v>26130</v>
      </c>
      <c r="K4330" s="167" t="s">
        <v>55</v>
      </c>
      <c r="L4330" s="169">
        <v>19</v>
      </c>
      <c r="M4330" s="167" t="s">
        <v>3513</v>
      </c>
      <c r="N4330" s="169">
        <v>173</v>
      </c>
      <c r="O4330" s="167" t="s">
        <v>3505</v>
      </c>
      <c r="P4330" s="167"/>
      <c r="Q4330" s="167" t="s">
        <v>4490</v>
      </c>
      <c r="R4330" s="167" t="s">
        <v>3528</v>
      </c>
      <c r="S4330" s="169">
        <v>20</v>
      </c>
      <c r="T4330" s="167" t="s">
        <v>3560</v>
      </c>
      <c r="U4330" s="169" t="s">
        <v>3561</v>
      </c>
      <c r="V4330" s="167" t="s">
        <v>7816</v>
      </c>
      <c r="W4330" s="167" t="s">
        <v>4873</v>
      </c>
      <c r="X4330" s="170" t="s">
        <v>157</v>
      </c>
      <c r="Y4330" s="171" t="s">
        <v>3334</v>
      </c>
      <c r="Z4330" s="167" t="s">
        <v>1606</v>
      </c>
      <c r="AA4330" s="176">
        <v>472000</v>
      </c>
      <c r="AB4330" s="167" t="s">
        <v>11254</v>
      </c>
      <c r="AC4330" s="176">
        <v>472000</v>
      </c>
      <c r="AD4330" s="167" t="s">
        <v>11254</v>
      </c>
      <c r="AE4330" s="176">
        <v>1132.8</v>
      </c>
    </row>
    <row r="4331" spans="1:31">
      <c r="A4331" s="178">
        <v>108342448060</v>
      </c>
      <c r="B4331" s="166">
        <v>46188</v>
      </c>
      <c r="C4331" s="167" t="s">
        <v>3524</v>
      </c>
      <c r="D4331" s="167" t="s">
        <v>3525</v>
      </c>
      <c r="E4331" s="167" t="s">
        <v>3526</v>
      </c>
      <c r="F4331" s="167" t="s">
        <v>3501</v>
      </c>
      <c r="G4331" s="167" t="s">
        <v>3502</v>
      </c>
      <c r="H4331" s="168">
        <v>46189</v>
      </c>
      <c r="I4331" s="167" t="s">
        <v>8435</v>
      </c>
      <c r="J4331" s="169">
        <v>26130</v>
      </c>
      <c r="K4331" s="167" t="s">
        <v>55</v>
      </c>
      <c r="L4331" s="169">
        <v>19</v>
      </c>
      <c r="M4331" s="167" t="s">
        <v>3513</v>
      </c>
      <c r="N4331" s="169">
        <v>173</v>
      </c>
      <c r="O4331" s="167" t="s">
        <v>3505</v>
      </c>
      <c r="P4331" s="167"/>
      <c r="Q4331" s="167" t="s">
        <v>4490</v>
      </c>
      <c r="R4331" s="167" t="s">
        <v>3528</v>
      </c>
      <c r="S4331" s="169">
        <v>19</v>
      </c>
      <c r="T4331" s="167" t="s">
        <v>3560</v>
      </c>
      <c r="U4331" s="169" t="s">
        <v>3561</v>
      </c>
      <c r="V4331" s="167" t="s">
        <v>8440</v>
      </c>
      <c r="W4331" s="167" t="s">
        <v>4238</v>
      </c>
      <c r="X4331" s="170" t="s">
        <v>160</v>
      </c>
      <c r="Y4331" s="171" t="s">
        <v>3334</v>
      </c>
      <c r="Z4331" s="167" t="s">
        <v>1606</v>
      </c>
      <c r="AA4331" s="176">
        <v>44000</v>
      </c>
      <c r="AB4331" s="167" t="s">
        <v>11254</v>
      </c>
      <c r="AC4331" s="176">
        <v>44000</v>
      </c>
      <c r="AD4331" s="167" t="s">
        <v>11254</v>
      </c>
      <c r="AE4331" s="176">
        <v>105.6</v>
      </c>
    </row>
    <row r="4332" spans="1:31">
      <c r="A4332" s="178">
        <v>108342448060</v>
      </c>
      <c r="B4332" s="166">
        <v>46188</v>
      </c>
      <c r="C4332" s="167" t="s">
        <v>3524</v>
      </c>
      <c r="D4332" s="167" t="s">
        <v>3525</v>
      </c>
      <c r="E4332" s="167" t="s">
        <v>3526</v>
      </c>
      <c r="F4332" s="167" t="s">
        <v>3501</v>
      </c>
      <c r="G4332" s="167" t="s">
        <v>3502</v>
      </c>
      <c r="H4332" s="168">
        <v>46189</v>
      </c>
      <c r="I4332" s="167" t="s">
        <v>8435</v>
      </c>
      <c r="J4332" s="169">
        <v>26130</v>
      </c>
      <c r="K4332" s="167" t="s">
        <v>55</v>
      </c>
      <c r="L4332" s="169">
        <v>19</v>
      </c>
      <c r="M4332" s="167" t="s">
        <v>3513</v>
      </c>
      <c r="N4332" s="169">
        <v>173</v>
      </c>
      <c r="O4332" s="167" t="s">
        <v>3505</v>
      </c>
      <c r="P4332" s="167"/>
      <c r="Q4332" s="167" t="s">
        <v>4490</v>
      </c>
      <c r="R4332" s="167" t="s">
        <v>3528</v>
      </c>
      <c r="S4332" s="169">
        <v>18</v>
      </c>
      <c r="T4332" s="167" t="s">
        <v>3560</v>
      </c>
      <c r="U4332" s="169" t="s">
        <v>3561</v>
      </c>
      <c r="V4332" s="167" t="s">
        <v>8441</v>
      </c>
      <c r="W4332" s="167" t="s">
        <v>8442</v>
      </c>
      <c r="X4332" s="170" t="s">
        <v>157</v>
      </c>
      <c r="Y4332" s="171" t="s">
        <v>3334</v>
      </c>
      <c r="Z4332" s="167" t="s">
        <v>1606</v>
      </c>
      <c r="AA4332" s="176">
        <v>8000</v>
      </c>
      <c r="AB4332" s="167" t="s">
        <v>11254</v>
      </c>
      <c r="AC4332" s="176">
        <v>8000</v>
      </c>
      <c r="AD4332" s="167" t="s">
        <v>11254</v>
      </c>
      <c r="AE4332" s="176">
        <v>19.2</v>
      </c>
    </row>
    <row r="4333" spans="1:31">
      <c r="A4333" s="178">
        <v>108342448060</v>
      </c>
      <c r="B4333" s="166">
        <v>46188</v>
      </c>
      <c r="C4333" s="167" t="s">
        <v>3524</v>
      </c>
      <c r="D4333" s="167" t="s">
        <v>3525</v>
      </c>
      <c r="E4333" s="167" t="s">
        <v>3526</v>
      </c>
      <c r="F4333" s="167" t="s">
        <v>3501</v>
      </c>
      <c r="G4333" s="167" t="s">
        <v>3502</v>
      </c>
      <c r="H4333" s="168">
        <v>46189</v>
      </c>
      <c r="I4333" s="167" t="s">
        <v>8435</v>
      </c>
      <c r="J4333" s="169">
        <v>26130</v>
      </c>
      <c r="K4333" s="167" t="s">
        <v>55</v>
      </c>
      <c r="L4333" s="169">
        <v>19</v>
      </c>
      <c r="M4333" s="167" t="s">
        <v>3513</v>
      </c>
      <c r="N4333" s="169">
        <v>173</v>
      </c>
      <c r="O4333" s="167" t="s">
        <v>3505</v>
      </c>
      <c r="P4333" s="167"/>
      <c r="Q4333" s="167" t="s">
        <v>4490</v>
      </c>
      <c r="R4333" s="167" t="s">
        <v>3528</v>
      </c>
      <c r="S4333" s="169">
        <v>17</v>
      </c>
      <c r="T4333" s="167" t="s">
        <v>3560</v>
      </c>
      <c r="U4333" s="169" t="s">
        <v>3561</v>
      </c>
      <c r="V4333" s="167" t="s">
        <v>8441</v>
      </c>
      <c r="W4333" s="167" t="s">
        <v>8442</v>
      </c>
      <c r="X4333" s="170" t="s">
        <v>157</v>
      </c>
      <c r="Y4333" s="171" t="s">
        <v>3334</v>
      </c>
      <c r="Z4333" s="167" t="s">
        <v>1606</v>
      </c>
      <c r="AA4333" s="176">
        <v>8000</v>
      </c>
      <c r="AB4333" s="167" t="s">
        <v>11254</v>
      </c>
      <c r="AC4333" s="176">
        <v>8000</v>
      </c>
      <c r="AD4333" s="167" t="s">
        <v>11254</v>
      </c>
      <c r="AE4333" s="176">
        <v>19.2</v>
      </c>
    </row>
    <row r="4334" spans="1:31">
      <c r="A4334" s="178">
        <v>108342448060</v>
      </c>
      <c r="B4334" s="166">
        <v>46188</v>
      </c>
      <c r="C4334" s="167" t="s">
        <v>3524</v>
      </c>
      <c r="D4334" s="167" t="s">
        <v>3525</v>
      </c>
      <c r="E4334" s="167" t="s">
        <v>3526</v>
      </c>
      <c r="F4334" s="167" t="s">
        <v>3501</v>
      </c>
      <c r="G4334" s="167" t="s">
        <v>3502</v>
      </c>
      <c r="H4334" s="168">
        <v>46189</v>
      </c>
      <c r="I4334" s="167" t="s">
        <v>8435</v>
      </c>
      <c r="J4334" s="169">
        <v>26130</v>
      </c>
      <c r="K4334" s="167" t="s">
        <v>55</v>
      </c>
      <c r="L4334" s="169">
        <v>19</v>
      </c>
      <c r="M4334" s="167" t="s">
        <v>3513</v>
      </c>
      <c r="N4334" s="169">
        <v>173</v>
      </c>
      <c r="O4334" s="167" t="s">
        <v>3505</v>
      </c>
      <c r="P4334" s="167"/>
      <c r="Q4334" s="167" t="s">
        <v>4490</v>
      </c>
      <c r="R4334" s="167" t="s">
        <v>3528</v>
      </c>
      <c r="S4334" s="169">
        <v>16</v>
      </c>
      <c r="T4334" s="167" t="s">
        <v>3560</v>
      </c>
      <c r="U4334" s="169" t="s">
        <v>3561</v>
      </c>
      <c r="V4334" s="167" t="s">
        <v>8441</v>
      </c>
      <c r="W4334" s="167" t="s">
        <v>8442</v>
      </c>
      <c r="X4334" s="170" t="s">
        <v>157</v>
      </c>
      <c r="Y4334" s="171" t="s">
        <v>3334</v>
      </c>
      <c r="Z4334" s="167" t="s">
        <v>1606</v>
      </c>
      <c r="AA4334" s="176">
        <v>16000</v>
      </c>
      <c r="AB4334" s="167" t="s">
        <v>11254</v>
      </c>
      <c r="AC4334" s="176">
        <v>16000</v>
      </c>
      <c r="AD4334" s="167" t="s">
        <v>11254</v>
      </c>
      <c r="AE4334" s="176">
        <v>38.4</v>
      </c>
    </row>
    <row r="4335" spans="1:31">
      <c r="A4335" s="178">
        <v>108342448060</v>
      </c>
      <c r="B4335" s="166">
        <v>46188</v>
      </c>
      <c r="C4335" s="167" t="s">
        <v>3524</v>
      </c>
      <c r="D4335" s="167" t="s">
        <v>3525</v>
      </c>
      <c r="E4335" s="167" t="s">
        <v>3526</v>
      </c>
      <c r="F4335" s="167" t="s">
        <v>3501</v>
      </c>
      <c r="G4335" s="167" t="s">
        <v>3502</v>
      </c>
      <c r="H4335" s="168">
        <v>46189</v>
      </c>
      <c r="I4335" s="167" t="s">
        <v>8435</v>
      </c>
      <c r="J4335" s="169">
        <v>26130</v>
      </c>
      <c r="K4335" s="167" t="s">
        <v>55</v>
      </c>
      <c r="L4335" s="169">
        <v>19</v>
      </c>
      <c r="M4335" s="167" t="s">
        <v>3513</v>
      </c>
      <c r="N4335" s="169">
        <v>173</v>
      </c>
      <c r="O4335" s="167" t="s">
        <v>3505</v>
      </c>
      <c r="P4335" s="167"/>
      <c r="Q4335" s="167" t="s">
        <v>4490</v>
      </c>
      <c r="R4335" s="167" t="s">
        <v>3528</v>
      </c>
      <c r="S4335" s="169">
        <v>15</v>
      </c>
      <c r="T4335" s="167" t="s">
        <v>3560</v>
      </c>
      <c r="U4335" s="169" t="s">
        <v>3561</v>
      </c>
      <c r="V4335" s="167" t="s">
        <v>7816</v>
      </c>
      <c r="W4335" s="167" t="s">
        <v>4873</v>
      </c>
      <c r="X4335" s="170" t="s">
        <v>157</v>
      </c>
      <c r="Y4335" s="171" t="s">
        <v>3334</v>
      </c>
      <c r="Z4335" s="167" t="s">
        <v>1606</v>
      </c>
      <c r="AA4335" s="176">
        <v>344000</v>
      </c>
      <c r="AB4335" s="167" t="s">
        <v>11254</v>
      </c>
      <c r="AC4335" s="176">
        <v>344000</v>
      </c>
      <c r="AD4335" s="167" t="s">
        <v>11254</v>
      </c>
      <c r="AE4335" s="176">
        <v>825.6</v>
      </c>
    </row>
    <row r="4336" spans="1:31">
      <c r="A4336" s="178">
        <v>108342448060</v>
      </c>
      <c r="B4336" s="166">
        <v>46188</v>
      </c>
      <c r="C4336" s="167" t="s">
        <v>3524</v>
      </c>
      <c r="D4336" s="167" t="s">
        <v>3525</v>
      </c>
      <c r="E4336" s="167" t="s">
        <v>3526</v>
      </c>
      <c r="F4336" s="167" t="s">
        <v>3501</v>
      </c>
      <c r="G4336" s="167" t="s">
        <v>3502</v>
      </c>
      <c r="H4336" s="168">
        <v>46189</v>
      </c>
      <c r="I4336" s="167" t="s">
        <v>8435</v>
      </c>
      <c r="J4336" s="169">
        <v>26130</v>
      </c>
      <c r="K4336" s="167" t="s">
        <v>55</v>
      </c>
      <c r="L4336" s="169">
        <v>19</v>
      </c>
      <c r="M4336" s="167" t="s">
        <v>3513</v>
      </c>
      <c r="N4336" s="169">
        <v>173</v>
      </c>
      <c r="O4336" s="167" t="s">
        <v>3505</v>
      </c>
      <c r="P4336" s="167"/>
      <c r="Q4336" s="167" t="s">
        <v>4490</v>
      </c>
      <c r="R4336" s="167" t="s">
        <v>3528</v>
      </c>
      <c r="S4336" s="169">
        <v>14</v>
      </c>
      <c r="T4336" s="167" t="s">
        <v>3560</v>
      </c>
      <c r="U4336" s="169" t="s">
        <v>3561</v>
      </c>
      <c r="V4336" s="167" t="s">
        <v>7816</v>
      </c>
      <c r="W4336" s="167" t="s">
        <v>4873</v>
      </c>
      <c r="X4336" s="170" t="s">
        <v>157</v>
      </c>
      <c r="Y4336" s="171" t="s">
        <v>3334</v>
      </c>
      <c r="Z4336" s="167" t="s">
        <v>1606</v>
      </c>
      <c r="AA4336" s="176">
        <v>8000</v>
      </c>
      <c r="AB4336" s="167" t="s">
        <v>11254</v>
      </c>
      <c r="AC4336" s="176">
        <v>8000</v>
      </c>
      <c r="AD4336" s="167" t="s">
        <v>11254</v>
      </c>
      <c r="AE4336" s="176">
        <v>19.2</v>
      </c>
    </row>
    <row r="4337" spans="1:31">
      <c r="A4337" s="178">
        <v>108342448060</v>
      </c>
      <c r="B4337" s="166">
        <v>46188</v>
      </c>
      <c r="C4337" s="167" t="s">
        <v>3524</v>
      </c>
      <c r="D4337" s="167" t="s">
        <v>3525</v>
      </c>
      <c r="E4337" s="167" t="s">
        <v>3526</v>
      </c>
      <c r="F4337" s="167" t="s">
        <v>3501</v>
      </c>
      <c r="G4337" s="167" t="s">
        <v>3502</v>
      </c>
      <c r="H4337" s="168">
        <v>46189</v>
      </c>
      <c r="I4337" s="167" t="s">
        <v>8435</v>
      </c>
      <c r="J4337" s="169">
        <v>26130</v>
      </c>
      <c r="K4337" s="167" t="s">
        <v>55</v>
      </c>
      <c r="L4337" s="169">
        <v>19</v>
      </c>
      <c r="M4337" s="167" t="s">
        <v>3513</v>
      </c>
      <c r="N4337" s="169">
        <v>173</v>
      </c>
      <c r="O4337" s="167" t="s">
        <v>3505</v>
      </c>
      <c r="P4337" s="167"/>
      <c r="Q4337" s="167" t="s">
        <v>4490</v>
      </c>
      <c r="R4337" s="167" t="s">
        <v>3528</v>
      </c>
      <c r="S4337" s="169">
        <v>13</v>
      </c>
      <c r="T4337" s="167" t="s">
        <v>3560</v>
      </c>
      <c r="U4337" s="169" t="s">
        <v>3561</v>
      </c>
      <c r="V4337" s="167" t="s">
        <v>7816</v>
      </c>
      <c r="W4337" s="167" t="s">
        <v>4873</v>
      </c>
      <c r="X4337" s="170" t="s">
        <v>157</v>
      </c>
      <c r="Y4337" s="171" t="s">
        <v>3334</v>
      </c>
      <c r="Z4337" s="167" t="s">
        <v>1606</v>
      </c>
      <c r="AA4337" s="176">
        <v>4000</v>
      </c>
      <c r="AB4337" s="167" t="s">
        <v>11254</v>
      </c>
      <c r="AC4337" s="176">
        <v>4000</v>
      </c>
      <c r="AD4337" s="167" t="s">
        <v>11254</v>
      </c>
      <c r="AE4337" s="176">
        <v>9.6</v>
      </c>
    </row>
    <row r="4338" spans="1:31">
      <c r="A4338" s="178">
        <v>108342448060</v>
      </c>
      <c r="B4338" s="166">
        <v>46188</v>
      </c>
      <c r="C4338" s="167" t="s">
        <v>3524</v>
      </c>
      <c r="D4338" s="167" t="s">
        <v>3525</v>
      </c>
      <c r="E4338" s="167" t="s">
        <v>3526</v>
      </c>
      <c r="F4338" s="167" t="s">
        <v>3501</v>
      </c>
      <c r="G4338" s="167" t="s">
        <v>3502</v>
      </c>
      <c r="H4338" s="168">
        <v>46189</v>
      </c>
      <c r="I4338" s="167" t="s">
        <v>8435</v>
      </c>
      <c r="J4338" s="169">
        <v>26130</v>
      </c>
      <c r="K4338" s="167" t="s">
        <v>55</v>
      </c>
      <c r="L4338" s="169">
        <v>19</v>
      </c>
      <c r="M4338" s="167" t="s">
        <v>3513</v>
      </c>
      <c r="N4338" s="169">
        <v>173</v>
      </c>
      <c r="O4338" s="167" t="s">
        <v>3505</v>
      </c>
      <c r="P4338" s="167"/>
      <c r="Q4338" s="167" t="s">
        <v>4490</v>
      </c>
      <c r="R4338" s="167" t="s">
        <v>3528</v>
      </c>
      <c r="S4338" s="169">
        <v>12</v>
      </c>
      <c r="T4338" s="167" t="s">
        <v>3560</v>
      </c>
      <c r="U4338" s="169" t="s">
        <v>3561</v>
      </c>
      <c r="V4338" s="167" t="s">
        <v>8443</v>
      </c>
      <c r="W4338" s="167" t="s">
        <v>4690</v>
      </c>
      <c r="X4338" s="170" t="s">
        <v>157</v>
      </c>
      <c r="Y4338" s="171" t="s">
        <v>3334</v>
      </c>
      <c r="Z4338" s="167" t="s">
        <v>1606</v>
      </c>
      <c r="AA4338" s="176">
        <v>10000</v>
      </c>
      <c r="AB4338" s="167" t="s">
        <v>11254</v>
      </c>
      <c r="AC4338" s="176">
        <v>10000</v>
      </c>
      <c r="AD4338" s="167" t="s">
        <v>11254</v>
      </c>
      <c r="AE4338" s="176">
        <v>9</v>
      </c>
    </row>
    <row r="4339" spans="1:31">
      <c r="A4339" s="178">
        <v>108342448060</v>
      </c>
      <c r="B4339" s="166">
        <v>46188</v>
      </c>
      <c r="C4339" s="167" t="s">
        <v>3524</v>
      </c>
      <c r="D4339" s="167" t="s">
        <v>3525</v>
      </c>
      <c r="E4339" s="167" t="s">
        <v>3526</v>
      </c>
      <c r="F4339" s="167" t="s">
        <v>3501</v>
      </c>
      <c r="G4339" s="167" t="s">
        <v>3502</v>
      </c>
      <c r="H4339" s="168">
        <v>46189</v>
      </c>
      <c r="I4339" s="167" t="s">
        <v>8435</v>
      </c>
      <c r="J4339" s="169">
        <v>26130</v>
      </c>
      <c r="K4339" s="167" t="s">
        <v>55</v>
      </c>
      <c r="L4339" s="169">
        <v>19</v>
      </c>
      <c r="M4339" s="167" t="s">
        <v>3513</v>
      </c>
      <c r="N4339" s="169">
        <v>173</v>
      </c>
      <c r="O4339" s="167" t="s">
        <v>3505</v>
      </c>
      <c r="P4339" s="167"/>
      <c r="Q4339" s="167" t="s">
        <v>4490</v>
      </c>
      <c r="R4339" s="167" t="s">
        <v>3528</v>
      </c>
      <c r="S4339" s="169">
        <v>11</v>
      </c>
      <c r="T4339" s="167" t="s">
        <v>3560</v>
      </c>
      <c r="U4339" s="169" t="s">
        <v>3561</v>
      </c>
      <c r="V4339" s="167" t="s">
        <v>8444</v>
      </c>
      <c r="W4339" s="167" t="s">
        <v>8445</v>
      </c>
      <c r="X4339" s="170" t="s">
        <v>157</v>
      </c>
      <c r="Y4339" s="171" t="s">
        <v>3334</v>
      </c>
      <c r="Z4339" s="167" t="s">
        <v>1606</v>
      </c>
      <c r="AA4339" s="176">
        <v>20000</v>
      </c>
      <c r="AB4339" s="167" t="s">
        <v>11254</v>
      </c>
      <c r="AC4339" s="176">
        <v>20000</v>
      </c>
      <c r="AD4339" s="167" t="s">
        <v>11254</v>
      </c>
      <c r="AE4339" s="176">
        <v>40</v>
      </c>
    </row>
    <row r="4340" spans="1:31">
      <c r="A4340" s="178">
        <v>108342448060</v>
      </c>
      <c r="B4340" s="166">
        <v>46188</v>
      </c>
      <c r="C4340" s="167" t="s">
        <v>3524</v>
      </c>
      <c r="D4340" s="167" t="s">
        <v>3525</v>
      </c>
      <c r="E4340" s="167" t="s">
        <v>3526</v>
      </c>
      <c r="F4340" s="167" t="s">
        <v>3501</v>
      </c>
      <c r="G4340" s="167" t="s">
        <v>3502</v>
      </c>
      <c r="H4340" s="168">
        <v>46189</v>
      </c>
      <c r="I4340" s="167" t="s">
        <v>8435</v>
      </c>
      <c r="J4340" s="169">
        <v>26130</v>
      </c>
      <c r="K4340" s="167" t="s">
        <v>55</v>
      </c>
      <c r="L4340" s="169">
        <v>19</v>
      </c>
      <c r="M4340" s="167" t="s">
        <v>3513</v>
      </c>
      <c r="N4340" s="169">
        <v>173</v>
      </c>
      <c r="O4340" s="167" t="s">
        <v>3505</v>
      </c>
      <c r="P4340" s="167"/>
      <c r="Q4340" s="167" t="s">
        <v>4490</v>
      </c>
      <c r="R4340" s="167" t="s">
        <v>3528</v>
      </c>
      <c r="S4340" s="169">
        <v>10</v>
      </c>
      <c r="T4340" s="167" t="s">
        <v>3560</v>
      </c>
      <c r="U4340" s="169" t="s">
        <v>3561</v>
      </c>
      <c r="V4340" s="167" t="s">
        <v>8444</v>
      </c>
      <c r="W4340" s="167" t="s">
        <v>8445</v>
      </c>
      <c r="X4340" s="170" t="s">
        <v>157</v>
      </c>
      <c r="Y4340" s="171" t="s">
        <v>3334</v>
      </c>
      <c r="Z4340" s="167" t="s">
        <v>1606</v>
      </c>
      <c r="AA4340" s="176">
        <v>110000</v>
      </c>
      <c r="AB4340" s="167" t="s">
        <v>11254</v>
      </c>
      <c r="AC4340" s="176">
        <v>110000</v>
      </c>
      <c r="AD4340" s="167" t="s">
        <v>11254</v>
      </c>
      <c r="AE4340" s="176">
        <v>220</v>
      </c>
    </row>
    <row r="4341" spans="1:31">
      <c r="A4341" s="178">
        <v>108342448060</v>
      </c>
      <c r="B4341" s="166">
        <v>46188</v>
      </c>
      <c r="C4341" s="167" t="s">
        <v>3524</v>
      </c>
      <c r="D4341" s="167" t="s">
        <v>3525</v>
      </c>
      <c r="E4341" s="167" t="s">
        <v>3526</v>
      </c>
      <c r="F4341" s="167" t="s">
        <v>3501</v>
      </c>
      <c r="G4341" s="167" t="s">
        <v>3502</v>
      </c>
      <c r="H4341" s="168">
        <v>46189</v>
      </c>
      <c r="I4341" s="167" t="s">
        <v>8435</v>
      </c>
      <c r="J4341" s="169">
        <v>26130</v>
      </c>
      <c r="K4341" s="167" t="s">
        <v>55</v>
      </c>
      <c r="L4341" s="169">
        <v>19</v>
      </c>
      <c r="M4341" s="167" t="s">
        <v>3513</v>
      </c>
      <c r="N4341" s="169">
        <v>173</v>
      </c>
      <c r="O4341" s="167" t="s">
        <v>3505</v>
      </c>
      <c r="P4341" s="167"/>
      <c r="Q4341" s="167" t="s">
        <v>4490</v>
      </c>
      <c r="R4341" s="167" t="s">
        <v>3528</v>
      </c>
      <c r="S4341" s="169">
        <v>9</v>
      </c>
      <c r="T4341" s="167" t="s">
        <v>3560</v>
      </c>
      <c r="U4341" s="169" t="s">
        <v>3561</v>
      </c>
      <c r="V4341" s="167" t="s">
        <v>8446</v>
      </c>
      <c r="W4341" s="167" t="s">
        <v>6217</v>
      </c>
      <c r="X4341" s="170" t="s">
        <v>157</v>
      </c>
      <c r="Y4341" s="171" t="s">
        <v>3334</v>
      </c>
      <c r="Z4341" s="167" t="s">
        <v>1606</v>
      </c>
      <c r="AA4341" s="176">
        <v>140000</v>
      </c>
      <c r="AB4341" s="167" t="s">
        <v>11254</v>
      </c>
      <c r="AC4341" s="176">
        <v>140000</v>
      </c>
      <c r="AD4341" s="167" t="s">
        <v>11254</v>
      </c>
      <c r="AE4341" s="176">
        <v>280</v>
      </c>
    </row>
    <row r="4342" spans="1:31">
      <c r="A4342" s="178">
        <v>108342448060</v>
      </c>
      <c r="B4342" s="166">
        <v>46188</v>
      </c>
      <c r="C4342" s="167" t="s">
        <v>3524</v>
      </c>
      <c r="D4342" s="167" t="s">
        <v>3525</v>
      </c>
      <c r="E4342" s="167" t="s">
        <v>3526</v>
      </c>
      <c r="F4342" s="167" t="s">
        <v>3501</v>
      </c>
      <c r="G4342" s="167" t="s">
        <v>3502</v>
      </c>
      <c r="H4342" s="168">
        <v>46189</v>
      </c>
      <c r="I4342" s="167" t="s">
        <v>8435</v>
      </c>
      <c r="J4342" s="169">
        <v>26130</v>
      </c>
      <c r="K4342" s="167" t="s">
        <v>55</v>
      </c>
      <c r="L4342" s="169">
        <v>19</v>
      </c>
      <c r="M4342" s="167" t="s">
        <v>3513</v>
      </c>
      <c r="N4342" s="169">
        <v>173</v>
      </c>
      <c r="O4342" s="167" t="s">
        <v>3505</v>
      </c>
      <c r="P4342" s="167"/>
      <c r="Q4342" s="167" t="s">
        <v>4490</v>
      </c>
      <c r="R4342" s="167" t="s">
        <v>3528</v>
      </c>
      <c r="S4342" s="169">
        <v>8</v>
      </c>
      <c r="T4342" s="167" t="s">
        <v>3560</v>
      </c>
      <c r="U4342" s="169" t="s">
        <v>3561</v>
      </c>
      <c r="V4342" s="167" t="s">
        <v>8446</v>
      </c>
      <c r="W4342" s="167" t="s">
        <v>6217</v>
      </c>
      <c r="X4342" s="170" t="s">
        <v>157</v>
      </c>
      <c r="Y4342" s="171" t="s">
        <v>3334</v>
      </c>
      <c r="Z4342" s="167" t="s">
        <v>1606</v>
      </c>
      <c r="AA4342" s="176">
        <v>10000</v>
      </c>
      <c r="AB4342" s="167" t="s">
        <v>11254</v>
      </c>
      <c r="AC4342" s="176">
        <v>10000</v>
      </c>
      <c r="AD4342" s="167" t="s">
        <v>11254</v>
      </c>
      <c r="AE4342" s="176">
        <v>20</v>
      </c>
    </row>
    <row r="4343" spans="1:31">
      <c r="A4343" s="178">
        <v>108342448060</v>
      </c>
      <c r="B4343" s="166">
        <v>46188</v>
      </c>
      <c r="C4343" s="167" t="s">
        <v>3524</v>
      </c>
      <c r="D4343" s="167" t="s">
        <v>3525</v>
      </c>
      <c r="E4343" s="167" t="s">
        <v>3526</v>
      </c>
      <c r="F4343" s="167" t="s">
        <v>3501</v>
      </c>
      <c r="G4343" s="167" t="s">
        <v>3502</v>
      </c>
      <c r="H4343" s="168">
        <v>46189</v>
      </c>
      <c r="I4343" s="167" t="s">
        <v>8435</v>
      </c>
      <c r="J4343" s="169">
        <v>26130</v>
      </c>
      <c r="K4343" s="167" t="s">
        <v>55</v>
      </c>
      <c r="L4343" s="169">
        <v>19</v>
      </c>
      <c r="M4343" s="167" t="s">
        <v>3513</v>
      </c>
      <c r="N4343" s="169">
        <v>173</v>
      </c>
      <c r="O4343" s="167" t="s">
        <v>3505</v>
      </c>
      <c r="P4343" s="167"/>
      <c r="Q4343" s="167" t="s">
        <v>4490</v>
      </c>
      <c r="R4343" s="167" t="s">
        <v>3528</v>
      </c>
      <c r="S4343" s="169">
        <v>7</v>
      </c>
      <c r="T4343" s="167" t="s">
        <v>3560</v>
      </c>
      <c r="U4343" s="169" t="s">
        <v>3561</v>
      </c>
      <c r="V4343" s="167" t="s">
        <v>8446</v>
      </c>
      <c r="W4343" s="167" t="s">
        <v>6217</v>
      </c>
      <c r="X4343" s="170" t="s">
        <v>157</v>
      </c>
      <c r="Y4343" s="171" t="s">
        <v>3334</v>
      </c>
      <c r="Z4343" s="167" t="s">
        <v>1606</v>
      </c>
      <c r="AA4343" s="176">
        <v>10000</v>
      </c>
      <c r="AB4343" s="167" t="s">
        <v>11254</v>
      </c>
      <c r="AC4343" s="176">
        <v>10000</v>
      </c>
      <c r="AD4343" s="167" t="s">
        <v>11254</v>
      </c>
      <c r="AE4343" s="176">
        <v>20</v>
      </c>
    </row>
    <row r="4344" spans="1:31">
      <c r="A4344" s="178">
        <v>108342448060</v>
      </c>
      <c r="B4344" s="166">
        <v>46188</v>
      </c>
      <c r="C4344" s="167" t="s">
        <v>3524</v>
      </c>
      <c r="D4344" s="167" t="s">
        <v>3525</v>
      </c>
      <c r="E4344" s="167" t="s">
        <v>3526</v>
      </c>
      <c r="F4344" s="167" t="s">
        <v>3501</v>
      </c>
      <c r="G4344" s="167" t="s">
        <v>3502</v>
      </c>
      <c r="H4344" s="168">
        <v>46189</v>
      </c>
      <c r="I4344" s="167" t="s">
        <v>8435</v>
      </c>
      <c r="J4344" s="169">
        <v>26130</v>
      </c>
      <c r="K4344" s="167" t="s">
        <v>55</v>
      </c>
      <c r="L4344" s="169">
        <v>19</v>
      </c>
      <c r="M4344" s="167" t="s">
        <v>3513</v>
      </c>
      <c r="N4344" s="169">
        <v>173</v>
      </c>
      <c r="O4344" s="167" t="s">
        <v>3505</v>
      </c>
      <c r="P4344" s="167"/>
      <c r="Q4344" s="167" t="s">
        <v>4490</v>
      </c>
      <c r="R4344" s="167" t="s">
        <v>3528</v>
      </c>
      <c r="S4344" s="169">
        <v>6</v>
      </c>
      <c r="T4344" s="167" t="s">
        <v>3560</v>
      </c>
      <c r="U4344" s="169" t="s">
        <v>3561</v>
      </c>
      <c r="V4344" s="167" t="s">
        <v>8447</v>
      </c>
      <c r="W4344" s="167" t="s">
        <v>7850</v>
      </c>
      <c r="X4344" s="170" t="s">
        <v>157</v>
      </c>
      <c r="Y4344" s="171" t="s">
        <v>3334</v>
      </c>
      <c r="Z4344" s="167" t="s">
        <v>1606</v>
      </c>
      <c r="AA4344" s="176">
        <v>20000</v>
      </c>
      <c r="AB4344" s="167" t="s">
        <v>11254</v>
      </c>
      <c r="AC4344" s="176">
        <v>20000</v>
      </c>
      <c r="AD4344" s="167" t="s">
        <v>11254</v>
      </c>
      <c r="AE4344" s="176">
        <v>11</v>
      </c>
    </row>
    <row r="4345" spans="1:31">
      <c r="A4345" s="178">
        <v>108342448060</v>
      </c>
      <c r="B4345" s="166">
        <v>46188</v>
      </c>
      <c r="C4345" s="167" t="s">
        <v>3524</v>
      </c>
      <c r="D4345" s="167" t="s">
        <v>3525</v>
      </c>
      <c r="E4345" s="167" t="s">
        <v>3526</v>
      </c>
      <c r="F4345" s="167" t="s">
        <v>3501</v>
      </c>
      <c r="G4345" s="167" t="s">
        <v>3502</v>
      </c>
      <c r="H4345" s="168">
        <v>46189</v>
      </c>
      <c r="I4345" s="167" t="s">
        <v>8435</v>
      </c>
      <c r="J4345" s="169">
        <v>26130</v>
      </c>
      <c r="K4345" s="167" t="s">
        <v>55</v>
      </c>
      <c r="L4345" s="169">
        <v>19</v>
      </c>
      <c r="M4345" s="167" t="s">
        <v>3513</v>
      </c>
      <c r="N4345" s="169">
        <v>173</v>
      </c>
      <c r="O4345" s="167" t="s">
        <v>3505</v>
      </c>
      <c r="P4345" s="167"/>
      <c r="Q4345" s="167" t="s">
        <v>4490</v>
      </c>
      <c r="R4345" s="167" t="s">
        <v>3528</v>
      </c>
      <c r="S4345" s="169">
        <v>5</v>
      </c>
      <c r="T4345" s="167" t="s">
        <v>3560</v>
      </c>
      <c r="U4345" s="169" t="s">
        <v>3561</v>
      </c>
      <c r="V4345" s="167" t="s">
        <v>8447</v>
      </c>
      <c r="W4345" s="167" t="s">
        <v>7850</v>
      </c>
      <c r="X4345" s="170" t="s">
        <v>157</v>
      </c>
      <c r="Y4345" s="171" t="s">
        <v>3334</v>
      </c>
      <c r="Z4345" s="167" t="s">
        <v>1606</v>
      </c>
      <c r="AA4345" s="176">
        <v>100000</v>
      </c>
      <c r="AB4345" s="167" t="s">
        <v>11254</v>
      </c>
      <c r="AC4345" s="176">
        <v>100000</v>
      </c>
      <c r="AD4345" s="167" t="s">
        <v>11254</v>
      </c>
      <c r="AE4345" s="176">
        <v>55</v>
      </c>
    </row>
    <row r="4346" spans="1:31">
      <c r="A4346" s="178">
        <v>108342448060</v>
      </c>
      <c r="B4346" s="166">
        <v>46188</v>
      </c>
      <c r="C4346" s="167" t="s">
        <v>3524</v>
      </c>
      <c r="D4346" s="167" t="s">
        <v>3525</v>
      </c>
      <c r="E4346" s="167" t="s">
        <v>3526</v>
      </c>
      <c r="F4346" s="167" t="s">
        <v>3501</v>
      </c>
      <c r="G4346" s="167" t="s">
        <v>3502</v>
      </c>
      <c r="H4346" s="168">
        <v>46189</v>
      </c>
      <c r="I4346" s="167" t="s">
        <v>8435</v>
      </c>
      <c r="J4346" s="169">
        <v>26130</v>
      </c>
      <c r="K4346" s="167" t="s">
        <v>55</v>
      </c>
      <c r="L4346" s="169">
        <v>19</v>
      </c>
      <c r="M4346" s="167" t="s">
        <v>3513</v>
      </c>
      <c r="N4346" s="169">
        <v>173</v>
      </c>
      <c r="O4346" s="167" t="s">
        <v>3505</v>
      </c>
      <c r="P4346" s="167"/>
      <c r="Q4346" s="167" t="s">
        <v>4490</v>
      </c>
      <c r="R4346" s="167" t="s">
        <v>3528</v>
      </c>
      <c r="S4346" s="169">
        <v>4</v>
      </c>
      <c r="T4346" s="167" t="s">
        <v>3560</v>
      </c>
      <c r="U4346" s="169" t="s">
        <v>3561</v>
      </c>
      <c r="V4346" s="167" t="s">
        <v>8448</v>
      </c>
      <c r="W4346" s="167" t="s">
        <v>4229</v>
      </c>
      <c r="X4346" s="170" t="s">
        <v>157</v>
      </c>
      <c r="Y4346" s="171" t="s">
        <v>3334</v>
      </c>
      <c r="Z4346" s="167" t="s">
        <v>1606</v>
      </c>
      <c r="AA4346" s="176">
        <v>66000</v>
      </c>
      <c r="AB4346" s="167" t="s">
        <v>11254</v>
      </c>
      <c r="AC4346" s="176">
        <v>66000</v>
      </c>
      <c r="AD4346" s="167" t="s">
        <v>11254</v>
      </c>
      <c r="AE4346" s="176">
        <v>633.6</v>
      </c>
    </row>
    <row r="4347" spans="1:31">
      <c r="A4347" s="178">
        <v>108342448060</v>
      </c>
      <c r="B4347" s="166">
        <v>46188</v>
      </c>
      <c r="C4347" s="167" t="s">
        <v>3524</v>
      </c>
      <c r="D4347" s="167" t="s">
        <v>3525</v>
      </c>
      <c r="E4347" s="167" t="s">
        <v>3526</v>
      </c>
      <c r="F4347" s="167" t="s">
        <v>3501</v>
      </c>
      <c r="G4347" s="167" t="s">
        <v>3502</v>
      </c>
      <c r="H4347" s="168">
        <v>46189</v>
      </c>
      <c r="I4347" s="167" t="s">
        <v>8435</v>
      </c>
      <c r="J4347" s="169">
        <v>26130</v>
      </c>
      <c r="K4347" s="167" t="s">
        <v>55</v>
      </c>
      <c r="L4347" s="169">
        <v>19</v>
      </c>
      <c r="M4347" s="167" t="s">
        <v>3513</v>
      </c>
      <c r="N4347" s="169">
        <v>173</v>
      </c>
      <c r="O4347" s="167" t="s">
        <v>3505</v>
      </c>
      <c r="P4347" s="167"/>
      <c r="Q4347" s="167" t="s">
        <v>4490</v>
      </c>
      <c r="R4347" s="167" t="s">
        <v>3528</v>
      </c>
      <c r="S4347" s="169">
        <v>3</v>
      </c>
      <c r="T4347" s="167" t="s">
        <v>3560</v>
      </c>
      <c r="U4347" s="169" t="s">
        <v>3561</v>
      </c>
      <c r="V4347" s="167" t="s">
        <v>8448</v>
      </c>
      <c r="W4347" s="167" t="s">
        <v>4229</v>
      </c>
      <c r="X4347" s="170" t="s">
        <v>157</v>
      </c>
      <c r="Y4347" s="171" t="s">
        <v>3334</v>
      </c>
      <c r="Z4347" s="167" t="s">
        <v>1606</v>
      </c>
      <c r="AA4347" s="176">
        <v>36000</v>
      </c>
      <c r="AB4347" s="167" t="s">
        <v>11254</v>
      </c>
      <c r="AC4347" s="176">
        <v>36000</v>
      </c>
      <c r="AD4347" s="167" t="s">
        <v>11254</v>
      </c>
      <c r="AE4347" s="176">
        <v>345.6</v>
      </c>
    </row>
    <row r="4348" spans="1:31">
      <c r="A4348" s="178">
        <v>108342448060</v>
      </c>
      <c r="B4348" s="166">
        <v>46188</v>
      </c>
      <c r="C4348" s="167" t="s">
        <v>3524</v>
      </c>
      <c r="D4348" s="167" t="s">
        <v>3525</v>
      </c>
      <c r="E4348" s="167" t="s">
        <v>3526</v>
      </c>
      <c r="F4348" s="167" t="s">
        <v>3501</v>
      </c>
      <c r="G4348" s="167" t="s">
        <v>3502</v>
      </c>
      <c r="H4348" s="168">
        <v>46189</v>
      </c>
      <c r="I4348" s="167" t="s">
        <v>8435</v>
      </c>
      <c r="J4348" s="169">
        <v>26130</v>
      </c>
      <c r="K4348" s="167" t="s">
        <v>55</v>
      </c>
      <c r="L4348" s="169">
        <v>19</v>
      </c>
      <c r="M4348" s="167" t="s">
        <v>3513</v>
      </c>
      <c r="N4348" s="169">
        <v>173</v>
      </c>
      <c r="O4348" s="167" t="s">
        <v>3505</v>
      </c>
      <c r="P4348" s="167"/>
      <c r="Q4348" s="167" t="s">
        <v>4490</v>
      </c>
      <c r="R4348" s="167" t="s">
        <v>3528</v>
      </c>
      <c r="S4348" s="169">
        <v>2</v>
      </c>
      <c r="T4348" s="167" t="s">
        <v>3560</v>
      </c>
      <c r="U4348" s="169" t="s">
        <v>3561</v>
      </c>
      <c r="V4348" s="167" t="s">
        <v>8448</v>
      </c>
      <c r="W4348" s="167" t="s">
        <v>4229</v>
      </c>
      <c r="X4348" s="170" t="s">
        <v>157</v>
      </c>
      <c r="Y4348" s="171" t="s">
        <v>3334</v>
      </c>
      <c r="Z4348" s="167" t="s">
        <v>1606</v>
      </c>
      <c r="AA4348" s="176">
        <v>92000</v>
      </c>
      <c r="AB4348" s="167" t="s">
        <v>11254</v>
      </c>
      <c r="AC4348" s="176">
        <v>92000</v>
      </c>
      <c r="AD4348" s="167" t="s">
        <v>11254</v>
      </c>
      <c r="AE4348" s="176">
        <v>883.2</v>
      </c>
    </row>
    <row r="4349" spans="1:31">
      <c r="A4349" s="178">
        <v>108342448060</v>
      </c>
      <c r="B4349" s="166">
        <v>46188</v>
      </c>
      <c r="C4349" s="167" t="s">
        <v>3524</v>
      </c>
      <c r="D4349" s="167" t="s">
        <v>3525</v>
      </c>
      <c r="E4349" s="167" t="s">
        <v>3526</v>
      </c>
      <c r="F4349" s="167" t="s">
        <v>3501</v>
      </c>
      <c r="G4349" s="167" t="s">
        <v>3502</v>
      </c>
      <c r="H4349" s="168">
        <v>46189</v>
      </c>
      <c r="I4349" s="167" t="s">
        <v>8435</v>
      </c>
      <c r="J4349" s="169">
        <v>26130</v>
      </c>
      <c r="K4349" s="167" t="s">
        <v>55</v>
      </c>
      <c r="L4349" s="169">
        <v>19</v>
      </c>
      <c r="M4349" s="167" t="s">
        <v>3513</v>
      </c>
      <c r="N4349" s="169">
        <v>173</v>
      </c>
      <c r="O4349" s="167" t="s">
        <v>3505</v>
      </c>
      <c r="P4349" s="167"/>
      <c r="Q4349" s="167" t="s">
        <v>4490</v>
      </c>
      <c r="R4349" s="167" t="s">
        <v>3528</v>
      </c>
      <c r="S4349" s="169">
        <v>1</v>
      </c>
      <c r="T4349" s="167" t="s">
        <v>3560</v>
      </c>
      <c r="U4349" s="169" t="s">
        <v>3561</v>
      </c>
      <c r="V4349" s="167" t="s">
        <v>8449</v>
      </c>
      <c r="W4349" s="167" t="s">
        <v>6219</v>
      </c>
      <c r="X4349" s="170" t="s">
        <v>157</v>
      </c>
      <c r="Y4349" s="171" t="s">
        <v>3334</v>
      </c>
      <c r="Z4349" s="167" t="s">
        <v>1606</v>
      </c>
      <c r="AA4349" s="176">
        <v>80000</v>
      </c>
      <c r="AB4349" s="167" t="s">
        <v>11254</v>
      </c>
      <c r="AC4349" s="176">
        <v>80000</v>
      </c>
      <c r="AD4349" s="167" t="s">
        <v>11254</v>
      </c>
      <c r="AE4349" s="176">
        <v>72</v>
      </c>
    </row>
    <row r="4350" spans="1:31">
      <c r="A4350" s="178">
        <v>108342595800</v>
      </c>
      <c r="B4350" s="166">
        <v>46188</v>
      </c>
      <c r="C4350" s="167" t="s">
        <v>3524</v>
      </c>
      <c r="D4350" s="167" t="s">
        <v>3525</v>
      </c>
      <c r="E4350" s="167" t="s">
        <v>3526</v>
      </c>
      <c r="F4350" s="167" t="s">
        <v>3501</v>
      </c>
      <c r="G4350" s="167" t="s">
        <v>3502</v>
      </c>
      <c r="H4350" s="168">
        <v>46189</v>
      </c>
      <c r="I4350" s="167"/>
      <c r="J4350" s="169">
        <v>26130</v>
      </c>
      <c r="K4350" s="167" t="s">
        <v>55</v>
      </c>
      <c r="L4350" s="169">
        <v>1</v>
      </c>
      <c r="M4350" s="167" t="s">
        <v>3513</v>
      </c>
      <c r="N4350" s="169">
        <v>0.8</v>
      </c>
      <c r="O4350" s="167" t="s">
        <v>3505</v>
      </c>
      <c r="P4350" s="167"/>
      <c r="Q4350" s="167" t="s">
        <v>3527</v>
      </c>
      <c r="R4350" s="167" t="s">
        <v>3528</v>
      </c>
      <c r="S4350" s="169">
        <v>2</v>
      </c>
      <c r="T4350" s="167" t="s">
        <v>3529</v>
      </c>
      <c r="U4350" s="169" t="s">
        <v>3530</v>
      </c>
      <c r="V4350" s="167" t="s">
        <v>8450</v>
      </c>
      <c r="W4350" s="167" t="s">
        <v>6763</v>
      </c>
      <c r="X4350" s="170" t="s">
        <v>159</v>
      </c>
      <c r="Y4350" s="171" t="s">
        <v>464</v>
      </c>
      <c r="Z4350" s="167" t="s">
        <v>1610</v>
      </c>
      <c r="AA4350" s="176">
        <v>6000</v>
      </c>
      <c r="AB4350" s="167" t="s">
        <v>11254</v>
      </c>
      <c r="AC4350" s="176">
        <v>6000</v>
      </c>
      <c r="AD4350" s="167" t="s">
        <v>11254</v>
      </c>
      <c r="AE4350" s="176">
        <v>648</v>
      </c>
    </row>
    <row r="4351" spans="1:31">
      <c r="A4351" s="178">
        <v>108342595800</v>
      </c>
      <c r="B4351" s="166">
        <v>46188</v>
      </c>
      <c r="C4351" s="167" t="s">
        <v>3524</v>
      </c>
      <c r="D4351" s="167" t="s">
        <v>3525</v>
      </c>
      <c r="E4351" s="167" t="s">
        <v>3526</v>
      </c>
      <c r="F4351" s="167" t="s">
        <v>3501</v>
      </c>
      <c r="G4351" s="167" t="s">
        <v>3502</v>
      </c>
      <c r="H4351" s="168">
        <v>46189</v>
      </c>
      <c r="I4351" s="167"/>
      <c r="J4351" s="169">
        <v>26130</v>
      </c>
      <c r="K4351" s="167" t="s">
        <v>55</v>
      </c>
      <c r="L4351" s="169">
        <v>1</v>
      </c>
      <c r="M4351" s="167" t="s">
        <v>3513</v>
      </c>
      <c r="N4351" s="169">
        <v>0.8</v>
      </c>
      <c r="O4351" s="167" t="s">
        <v>3505</v>
      </c>
      <c r="P4351" s="167"/>
      <c r="Q4351" s="167" t="s">
        <v>3527</v>
      </c>
      <c r="R4351" s="167" t="s">
        <v>3528</v>
      </c>
      <c r="S4351" s="169">
        <v>1</v>
      </c>
      <c r="T4351" s="167" t="s">
        <v>3529</v>
      </c>
      <c r="U4351" s="169" t="s">
        <v>3530</v>
      </c>
      <c r="V4351" s="167" t="s">
        <v>8451</v>
      </c>
      <c r="W4351" s="167" t="s">
        <v>6768</v>
      </c>
      <c r="X4351" s="170" t="s">
        <v>159</v>
      </c>
      <c r="Y4351" s="171" t="s">
        <v>464</v>
      </c>
      <c r="Z4351" s="167" t="s">
        <v>1610</v>
      </c>
      <c r="AA4351" s="176">
        <v>9000</v>
      </c>
      <c r="AB4351" s="167" t="s">
        <v>11254</v>
      </c>
      <c r="AC4351" s="176">
        <v>9000</v>
      </c>
      <c r="AD4351" s="167" t="s">
        <v>11254</v>
      </c>
      <c r="AE4351" s="176">
        <v>1080</v>
      </c>
    </row>
    <row r="4352" spans="1:31">
      <c r="A4352" s="178">
        <v>108342708020</v>
      </c>
      <c r="B4352" s="166">
        <v>46188</v>
      </c>
      <c r="C4352" s="167" t="s">
        <v>3524</v>
      </c>
      <c r="D4352" s="167" t="s">
        <v>3525</v>
      </c>
      <c r="E4352" s="167" t="s">
        <v>3526</v>
      </c>
      <c r="F4352" s="167" t="s">
        <v>3501</v>
      </c>
      <c r="G4352" s="167" t="s">
        <v>3502</v>
      </c>
      <c r="H4352" s="168">
        <v>46189</v>
      </c>
      <c r="I4352" s="167"/>
      <c r="J4352" s="169">
        <v>26130</v>
      </c>
      <c r="K4352" s="167" t="s">
        <v>55</v>
      </c>
      <c r="L4352" s="169">
        <v>1</v>
      </c>
      <c r="M4352" s="167" t="s">
        <v>3504</v>
      </c>
      <c r="N4352" s="169">
        <v>189.1</v>
      </c>
      <c r="O4352" s="167" t="s">
        <v>3505</v>
      </c>
      <c r="P4352" s="167"/>
      <c r="Q4352" s="167" t="s">
        <v>3514</v>
      </c>
      <c r="R4352" s="167" t="s">
        <v>3528</v>
      </c>
      <c r="S4352" s="169">
        <v>50</v>
      </c>
      <c r="T4352" s="167" t="s">
        <v>3540</v>
      </c>
      <c r="U4352" s="169" t="s">
        <v>3541</v>
      </c>
      <c r="V4352" s="167" t="s">
        <v>8452</v>
      </c>
      <c r="W4352" s="167" t="s">
        <v>7714</v>
      </c>
      <c r="X4352" s="170" t="s">
        <v>3533</v>
      </c>
      <c r="Y4352" s="171" t="s">
        <v>3335</v>
      </c>
      <c r="Z4352" s="167" t="s">
        <v>1612</v>
      </c>
      <c r="AA4352" s="176">
        <v>13500</v>
      </c>
      <c r="AB4352" s="167" t="s">
        <v>11254</v>
      </c>
      <c r="AC4352" s="176">
        <v>13500</v>
      </c>
      <c r="AD4352" s="167" t="s">
        <v>11254</v>
      </c>
      <c r="AE4352" s="176">
        <v>314.55</v>
      </c>
    </row>
    <row r="4353" spans="1:31">
      <c r="A4353" s="178">
        <v>108342708020</v>
      </c>
      <c r="B4353" s="166">
        <v>46188</v>
      </c>
      <c r="C4353" s="167" t="s">
        <v>3524</v>
      </c>
      <c r="D4353" s="167" t="s">
        <v>3525</v>
      </c>
      <c r="E4353" s="167" t="s">
        <v>3526</v>
      </c>
      <c r="F4353" s="167" t="s">
        <v>3501</v>
      </c>
      <c r="G4353" s="167" t="s">
        <v>3502</v>
      </c>
      <c r="H4353" s="168">
        <v>46189</v>
      </c>
      <c r="I4353" s="167"/>
      <c r="J4353" s="169">
        <v>26130</v>
      </c>
      <c r="K4353" s="167" t="s">
        <v>55</v>
      </c>
      <c r="L4353" s="169">
        <v>1</v>
      </c>
      <c r="M4353" s="167" t="s">
        <v>3504</v>
      </c>
      <c r="N4353" s="169">
        <v>189.1</v>
      </c>
      <c r="O4353" s="167" t="s">
        <v>3505</v>
      </c>
      <c r="P4353" s="167"/>
      <c r="Q4353" s="167" t="s">
        <v>3514</v>
      </c>
      <c r="R4353" s="167" t="s">
        <v>3528</v>
      </c>
      <c r="S4353" s="169">
        <v>49</v>
      </c>
      <c r="T4353" s="167" t="s">
        <v>3529</v>
      </c>
      <c r="U4353" s="169" t="s">
        <v>3530</v>
      </c>
      <c r="V4353" s="167" t="s">
        <v>8453</v>
      </c>
      <c r="W4353" s="167" t="s">
        <v>8454</v>
      </c>
      <c r="X4353" s="170" t="s">
        <v>3533</v>
      </c>
      <c r="Y4353" s="171" t="s">
        <v>3335</v>
      </c>
      <c r="Z4353" s="167" t="s">
        <v>1612</v>
      </c>
      <c r="AA4353" s="176">
        <v>3000</v>
      </c>
      <c r="AB4353" s="167" t="s">
        <v>11254</v>
      </c>
      <c r="AC4353" s="176">
        <v>3000</v>
      </c>
      <c r="AD4353" s="167" t="s">
        <v>11254</v>
      </c>
      <c r="AE4353" s="176">
        <v>1037.0999999999999</v>
      </c>
    </row>
    <row r="4354" spans="1:31">
      <c r="A4354" s="178">
        <v>108342708020</v>
      </c>
      <c r="B4354" s="166">
        <v>46188</v>
      </c>
      <c r="C4354" s="167" t="s">
        <v>3524</v>
      </c>
      <c r="D4354" s="167" t="s">
        <v>3525</v>
      </c>
      <c r="E4354" s="167" t="s">
        <v>3526</v>
      </c>
      <c r="F4354" s="167" t="s">
        <v>3501</v>
      </c>
      <c r="G4354" s="167" t="s">
        <v>3502</v>
      </c>
      <c r="H4354" s="168">
        <v>46189</v>
      </c>
      <c r="I4354" s="167"/>
      <c r="J4354" s="169">
        <v>26130</v>
      </c>
      <c r="K4354" s="167" t="s">
        <v>55</v>
      </c>
      <c r="L4354" s="169">
        <v>1</v>
      </c>
      <c r="M4354" s="167" t="s">
        <v>3504</v>
      </c>
      <c r="N4354" s="169">
        <v>189.1</v>
      </c>
      <c r="O4354" s="167" t="s">
        <v>3505</v>
      </c>
      <c r="P4354" s="167"/>
      <c r="Q4354" s="167" t="s">
        <v>3514</v>
      </c>
      <c r="R4354" s="167" t="s">
        <v>3528</v>
      </c>
      <c r="S4354" s="169">
        <v>48</v>
      </c>
      <c r="T4354" s="167" t="s">
        <v>3560</v>
      </c>
      <c r="U4354" s="169" t="s">
        <v>3561</v>
      </c>
      <c r="V4354" s="167" t="s">
        <v>8455</v>
      </c>
      <c r="W4354" s="167" t="s">
        <v>3858</v>
      </c>
      <c r="X4354" s="170" t="s">
        <v>157</v>
      </c>
      <c r="Y4354" s="171" t="s">
        <v>3335</v>
      </c>
      <c r="Z4354" s="167" t="s">
        <v>1612</v>
      </c>
      <c r="AA4354" s="176">
        <v>40000</v>
      </c>
      <c r="AB4354" s="167" t="s">
        <v>11254</v>
      </c>
      <c r="AC4354" s="176">
        <v>40000</v>
      </c>
      <c r="AD4354" s="167" t="s">
        <v>11254</v>
      </c>
      <c r="AE4354" s="176">
        <v>66.8</v>
      </c>
    </row>
    <row r="4355" spans="1:31">
      <c r="A4355" s="178">
        <v>108342708020</v>
      </c>
      <c r="B4355" s="166">
        <v>46188</v>
      </c>
      <c r="C4355" s="167" t="s">
        <v>3524</v>
      </c>
      <c r="D4355" s="167" t="s">
        <v>3525</v>
      </c>
      <c r="E4355" s="167" t="s">
        <v>3526</v>
      </c>
      <c r="F4355" s="167" t="s">
        <v>3501</v>
      </c>
      <c r="G4355" s="167" t="s">
        <v>3502</v>
      </c>
      <c r="H4355" s="168">
        <v>46189</v>
      </c>
      <c r="I4355" s="167"/>
      <c r="J4355" s="169">
        <v>26130</v>
      </c>
      <c r="K4355" s="167" t="s">
        <v>55</v>
      </c>
      <c r="L4355" s="169">
        <v>1</v>
      </c>
      <c r="M4355" s="167" t="s">
        <v>3504</v>
      </c>
      <c r="N4355" s="169">
        <v>189.1</v>
      </c>
      <c r="O4355" s="167" t="s">
        <v>3505</v>
      </c>
      <c r="P4355" s="167"/>
      <c r="Q4355" s="167" t="s">
        <v>3514</v>
      </c>
      <c r="R4355" s="167" t="s">
        <v>3528</v>
      </c>
      <c r="S4355" s="169">
        <v>47</v>
      </c>
      <c r="T4355" s="167" t="s">
        <v>3535</v>
      </c>
      <c r="U4355" s="169" t="s">
        <v>3536</v>
      </c>
      <c r="V4355" s="167" t="s">
        <v>8456</v>
      </c>
      <c r="W4355" s="167" t="s">
        <v>5236</v>
      </c>
      <c r="X4355" s="170" t="s">
        <v>3533</v>
      </c>
      <c r="Y4355" s="171" t="s">
        <v>3335</v>
      </c>
      <c r="Z4355" s="167" t="s">
        <v>1612</v>
      </c>
      <c r="AA4355" s="176">
        <v>4000</v>
      </c>
      <c r="AB4355" s="167" t="s">
        <v>11254</v>
      </c>
      <c r="AC4355" s="176">
        <v>4000</v>
      </c>
      <c r="AD4355" s="167" t="s">
        <v>11254</v>
      </c>
      <c r="AE4355" s="176">
        <v>58.4</v>
      </c>
    </row>
    <row r="4356" spans="1:31">
      <c r="A4356" s="178">
        <v>108342708020</v>
      </c>
      <c r="B4356" s="166">
        <v>46188</v>
      </c>
      <c r="C4356" s="167" t="s">
        <v>3524</v>
      </c>
      <c r="D4356" s="167" t="s">
        <v>3525</v>
      </c>
      <c r="E4356" s="167" t="s">
        <v>3526</v>
      </c>
      <c r="F4356" s="167" t="s">
        <v>3501</v>
      </c>
      <c r="G4356" s="167" t="s">
        <v>3502</v>
      </c>
      <c r="H4356" s="168">
        <v>46189</v>
      </c>
      <c r="I4356" s="167"/>
      <c r="J4356" s="169">
        <v>26130</v>
      </c>
      <c r="K4356" s="167" t="s">
        <v>55</v>
      </c>
      <c r="L4356" s="169">
        <v>1</v>
      </c>
      <c r="M4356" s="167" t="s">
        <v>3504</v>
      </c>
      <c r="N4356" s="169">
        <v>189.1</v>
      </c>
      <c r="O4356" s="167" t="s">
        <v>3505</v>
      </c>
      <c r="P4356" s="167"/>
      <c r="Q4356" s="167" t="s">
        <v>3514</v>
      </c>
      <c r="R4356" s="167" t="s">
        <v>3528</v>
      </c>
      <c r="S4356" s="169">
        <v>46</v>
      </c>
      <c r="T4356" s="167" t="s">
        <v>3535</v>
      </c>
      <c r="U4356" s="169" t="s">
        <v>3536</v>
      </c>
      <c r="V4356" s="167" t="s">
        <v>8147</v>
      </c>
      <c r="W4356" s="167" t="s">
        <v>6330</v>
      </c>
      <c r="X4356" s="170" t="s">
        <v>3533</v>
      </c>
      <c r="Y4356" s="171" t="s">
        <v>3335</v>
      </c>
      <c r="Z4356" s="167" t="s">
        <v>1612</v>
      </c>
      <c r="AA4356" s="176">
        <v>40000</v>
      </c>
      <c r="AB4356" s="167" t="s">
        <v>11254</v>
      </c>
      <c r="AC4356" s="176">
        <v>40000</v>
      </c>
      <c r="AD4356" s="167" t="s">
        <v>11254</v>
      </c>
      <c r="AE4356" s="176">
        <v>96</v>
      </c>
    </row>
    <row r="4357" spans="1:31">
      <c r="A4357" s="178">
        <v>108342708020</v>
      </c>
      <c r="B4357" s="166">
        <v>46188</v>
      </c>
      <c r="C4357" s="167" t="s">
        <v>3524</v>
      </c>
      <c r="D4357" s="167" t="s">
        <v>3525</v>
      </c>
      <c r="E4357" s="167" t="s">
        <v>3526</v>
      </c>
      <c r="F4357" s="167" t="s">
        <v>3501</v>
      </c>
      <c r="G4357" s="167" t="s">
        <v>3502</v>
      </c>
      <c r="H4357" s="168">
        <v>46189</v>
      </c>
      <c r="I4357" s="167"/>
      <c r="J4357" s="169">
        <v>26130</v>
      </c>
      <c r="K4357" s="167" t="s">
        <v>55</v>
      </c>
      <c r="L4357" s="169">
        <v>1</v>
      </c>
      <c r="M4357" s="167" t="s">
        <v>3504</v>
      </c>
      <c r="N4357" s="169">
        <v>189.1</v>
      </c>
      <c r="O4357" s="167" t="s">
        <v>3505</v>
      </c>
      <c r="P4357" s="167"/>
      <c r="Q4357" s="167" t="s">
        <v>3514</v>
      </c>
      <c r="R4357" s="167" t="s">
        <v>3528</v>
      </c>
      <c r="S4357" s="169">
        <v>45</v>
      </c>
      <c r="T4357" s="167" t="s">
        <v>3540</v>
      </c>
      <c r="U4357" s="169" t="s">
        <v>3541</v>
      </c>
      <c r="V4357" s="167" t="s">
        <v>8457</v>
      </c>
      <c r="W4357" s="167" t="s">
        <v>8458</v>
      </c>
      <c r="X4357" s="170" t="s">
        <v>3533</v>
      </c>
      <c r="Y4357" s="171" t="s">
        <v>3335</v>
      </c>
      <c r="Z4357" s="167" t="s">
        <v>1612</v>
      </c>
      <c r="AA4357" s="176">
        <v>18000</v>
      </c>
      <c r="AB4357" s="167" t="s">
        <v>11254</v>
      </c>
      <c r="AC4357" s="176">
        <v>18000</v>
      </c>
      <c r="AD4357" s="167" t="s">
        <v>11254</v>
      </c>
      <c r="AE4357" s="176">
        <v>509.4</v>
      </c>
    </row>
    <row r="4358" spans="1:31">
      <c r="A4358" s="178">
        <v>108342708020</v>
      </c>
      <c r="B4358" s="166">
        <v>46188</v>
      </c>
      <c r="C4358" s="167" t="s">
        <v>3524</v>
      </c>
      <c r="D4358" s="167" t="s">
        <v>3525</v>
      </c>
      <c r="E4358" s="167" t="s">
        <v>3526</v>
      </c>
      <c r="F4358" s="167" t="s">
        <v>3501</v>
      </c>
      <c r="G4358" s="167" t="s">
        <v>3502</v>
      </c>
      <c r="H4358" s="168">
        <v>46189</v>
      </c>
      <c r="I4358" s="167"/>
      <c r="J4358" s="169">
        <v>26130</v>
      </c>
      <c r="K4358" s="167" t="s">
        <v>55</v>
      </c>
      <c r="L4358" s="169">
        <v>1</v>
      </c>
      <c r="M4358" s="167" t="s">
        <v>3504</v>
      </c>
      <c r="N4358" s="169">
        <v>189.1</v>
      </c>
      <c r="O4358" s="167" t="s">
        <v>3505</v>
      </c>
      <c r="P4358" s="167"/>
      <c r="Q4358" s="167" t="s">
        <v>3514</v>
      </c>
      <c r="R4358" s="167" t="s">
        <v>3528</v>
      </c>
      <c r="S4358" s="169">
        <v>44</v>
      </c>
      <c r="T4358" s="167" t="s">
        <v>3540</v>
      </c>
      <c r="U4358" s="169" t="s">
        <v>3541</v>
      </c>
      <c r="V4358" s="167" t="s">
        <v>8457</v>
      </c>
      <c r="W4358" s="167" t="s">
        <v>8458</v>
      </c>
      <c r="X4358" s="170" t="s">
        <v>3533</v>
      </c>
      <c r="Y4358" s="171" t="s">
        <v>3335</v>
      </c>
      <c r="Z4358" s="167" t="s">
        <v>1612</v>
      </c>
      <c r="AA4358" s="176">
        <v>4500</v>
      </c>
      <c r="AB4358" s="167" t="s">
        <v>11254</v>
      </c>
      <c r="AC4358" s="176">
        <v>4500</v>
      </c>
      <c r="AD4358" s="167" t="s">
        <v>11254</v>
      </c>
      <c r="AE4358" s="176">
        <v>127.35</v>
      </c>
    </row>
    <row r="4359" spans="1:31">
      <c r="A4359" s="178">
        <v>108342708020</v>
      </c>
      <c r="B4359" s="166">
        <v>46188</v>
      </c>
      <c r="C4359" s="167" t="s">
        <v>3524</v>
      </c>
      <c r="D4359" s="167" t="s">
        <v>3525</v>
      </c>
      <c r="E4359" s="167" t="s">
        <v>3526</v>
      </c>
      <c r="F4359" s="167" t="s">
        <v>3501</v>
      </c>
      <c r="G4359" s="167" t="s">
        <v>3502</v>
      </c>
      <c r="H4359" s="168">
        <v>46189</v>
      </c>
      <c r="I4359" s="167"/>
      <c r="J4359" s="169">
        <v>26130</v>
      </c>
      <c r="K4359" s="167" t="s">
        <v>55</v>
      </c>
      <c r="L4359" s="169">
        <v>1</v>
      </c>
      <c r="M4359" s="167" t="s">
        <v>3504</v>
      </c>
      <c r="N4359" s="169">
        <v>189.1</v>
      </c>
      <c r="O4359" s="167" t="s">
        <v>3505</v>
      </c>
      <c r="P4359" s="167"/>
      <c r="Q4359" s="167" t="s">
        <v>3514</v>
      </c>
      <c r="R4359" s="167" t="s">
        <v>3528</v>
      </c>
      <c r="S4359" s="169">
        <v>43</v>
      </c>
      <c r="T4359" s="167" t="s">
        <v>3540</v>
      </c>
      <c r="U4359" s="169" t="s">
        <v>3541</v>
      </c>
      <c r="V4359" s="167" t="s">
        <v>8459</v>
      </c>
      <c r="W4359" s="167" t="s">
        <v>8460</v>
      </c>
      <c r="X4359" s="170" t="s">
        <v>3533</v>
      </c>
      <c r="Y4359" s="171" t="s">
        <v>3335</v>
      </c>
      <c r="Z4359" s="167" t="s">
        <v>1612</v>
      </c>
      <c r="AA4359" s="176">
        <v>6000</v>
      </c>
      <c r="AB4359" s="167" t="s">
        <v>11254</v>
      </c>
      <c r="AC4359" s="176">
        <v>6000</v>
      </c>
      <c r="AD4359" s="167" t="s">
        <v>11254</v>
      </c>
      <c r="AE4359" s="176">
        <v>152.4</v>
      </c>
    </row>
    <row r="4360" spans="1:31">
      <c r="A4360" s="178">
        <v>108342708020</v>
      </c>
      <c r="B4360" s="166">
        <v>46188</v>
      </c>
      <c r="C4360" s="167" t="s">
        <v>3524</v>
      </c>
      <c r="D4360" s="167" t="s">
        <v>3525</v>
      </c>
      <c r="E4360" s="167" t="s">
        <v>3526</v>
      </c>
      <c r="F4360" s="167" t="s">
        <v>3501</v>
      </c>
      <c r="G4360" s="167" t="s">
        <v>3502</v>
      </c>
      <c r="H4360" s="168">
        <v>46189</v>
      </c>
      <c r="I4360" s="167"/>
      <c r="J4360" s="169">
        <v>26130</v>
      </c>
      <c r="K4360" s="167" t="s">
        <v>55</v>
      </c>
      <c r="L4360" s="169">
        <v>1</v>
      </c>
      <c r="M4360" s="167" t="s">
        <v>3504</v>
      </c>
      <c r="N4360" s="169">
        <v>189.1</v>
      </c>
      <c r="O4360" s="167" t="s">
        <v>3505</v>
      </c>
      <c r="P4360" s="167"/>
      <c r="Q4360" s="167" t="s">
        <v>3514</v>
      </c>
      <c r="R4360" s="167" t="s">
        <v>3528</v>
      </c>
      <c r="S4360" s="169">
        <v>42</v>
      </c>
      <c r="T4360" s="167" t="s">
        <v>3545</v>
      </c>
      <c r="U4360" s="169" t="s">
        <v>3546</v>
      </c>
      <c r="V4360" s="167" t="s">
        <v>8461</v>
      </c>
      <c r="W4360" s="167" t="s">
        <v>8462</v>
      </c>
      <c r="X4360" s="170" t="s">
        <v>3533</v>
      </c>
      <c r="Y4360" s="171" t="s">
        <v>3335</v>
      </c>
      <c r="Z4360" s="167" t="s">
        <v>1612</v>
      </c>
      <c r="AA4360" s="176">
        <v>6000</v>
      </c>
      <c r="AB4360" s="167" t="s">
        <v>11254</v>
      </c>
      <c r="AC4360" s="176">
        <v>6000</v>
      </c>
      <c r="AD4360" s="167" t="s">
        <v>11254</v>
      </c>
      <c r="AE4360" s="176">
        <v>216.6</v>
      </c>
    </row>
    <row r="4361" spans="1:31">
      <c r="A4361" s="178">
        <v>108342708020</v>
      </c>
      <c r="B4361" s="166">
        <v>46188</v>
      </c>
      <c r="C4361" s="167" t="s">
        <v>3524</v>
      </c>
      <c r="D4361" s="167" t="s">
        <v>3525</v>
      </c>
      <c r="E4361" s="167" t="s">
        <v>3526</v>
      </c>
      <c r="F4361" s="167" t="s">
        <v>3501</v>
      </c>
      <c r="G4361" s="167" t="s">
        <v>3502</v>
      </c>
      <c r="H4361" s="168">
        <v>46189</v>
      </c>
      <c r="I4361" s="167"/>
      <c r="J4361" s="169">
        <v>26130</v>
      </c>
      <c r="K4361" s="167" t="s">
        <v>55</v>
      </c>
      <c r="L4361" s="169">
        <v>1</v>
      </c>
      <c r="M4361" s="167" t="s">
        <v>3504</v>
      </c>
      <c r="N4361" s="169">
        <v>189.1</v>
      </c>
      <c r="O4361" s="167" t="s">
        <v>3505</v>
      </c>
      <c r="P4361" s="167"/>
      <c r="Q4361" s="167" t="s">
        <v>3514</v>
      </c>
      <c r="R4361" s="167" t="s">
        <v>3528</v>
      </c>
      <c r="S4361" s="169">
        <v>41</v>
      </c>
      <c r="T4361" s="167" t="s">
        <v>3545</v>
      </c>
      <c r="U4361" s="169" t="s">
        <v>3546</v>
      </c>
      <c r="V4361" s="167" t="s">
        <v>8463</v>
      </c>
      <c r="W4361" s="167" t="s">
        <v>8464</v>
      </c>
      <c r="X4361" s="170" t="s">
        <v>3533</v>
      </c>
      <c r="Y4361" s="171" t="s">
        <v>3335</v>
      </c>
      <c r="Z4361" s="167" t="s">
        <v>1612</v>
      </c>
      <c r="AA4361" s="176">
        <v>5000</v>
      </c>
      <c r="AB4361" s="167" t="s">
        <v>11254</v>
      </c>
      <c r="AC4361" s="176">
        <v>5000</v>
      </c>
      <c r="AD4361" s="167" t="s">
        <v>11254</v>
      </c>
      <c r="AE4361" s="176">
        <v>2533.0500000000002</v>
      </c>
    </row>
    <row r="4362" spans="1:31">
      <c r="A4362" s="178">
        <v>108342708020</v>
      </c>
      <c r="B4362" s="166">
        <v>46188</v>
      </c>
      <c r="C4362" s="167" t="s">
        <v>3524</v>
      </c>
      <c r="D4362" s="167" t="s">
        <v>3525</v>
      </c>
      <c r="E4362" s="167" t="s">
        <v>3526</v>
      </c>
      <c r="F4362" s="167" t="s">
        <v>3501</v>
      </c>
      <c r="G4362" s="167" t="s">
        <v>3502</v>
      </c>
      <c r="H4362" s="168">
        <v>46189</v>
      </c>
      <c r="I4362" s="167"/>
      <c r="J4362" s="169">
        <v>26130</v>
      </c>
      <c r="K4362" s="167" t="s">
        <v>55</v>
      </c>
      <c r="L4362" s="169">
        <v>1</v>
      </c>
      <c r="M4362" s="167" t="s">
        <v>3504</v>
      </c>
      <c r="N4362" s="169">
        <v>189.1</v>
      </c>
      <c r="O4362" s="167" t="s">
        <v>3505</v>
      </c>
      <c r="P4362" s="167"/>
      <c r="Q4362" s="167" t="s">
        <v>3514</v>
      </c>
      <c r="R4362" s="167" t="s">
        <v>3528</v>
      </c>
      <c r="S4362" s="169">
        <v>40</v>
      </c>
      <c r="T4362" s="167" t="s">
        <v>3545</v>
      </c>
      <c r="U4362" s="169" t="s">
        <v>3546</v>
      </c>
      <c r="V4362" s="167" t="s">
        <v>8463</v>
      </c>
      <c r="W4362" s="167" t="s">
        <v>8464</v>
      </c>
      <c r="X4362" s="170" t="s">
        <v>3533</v>
      </c>
      <c r="Y4362" s="171" t="s">
        <v>3335</v>
      </c>
      <c r="Z4362" s="167" t="s">
        <v>1612</v>
      </c>
      <c r="AA4362" s="176">
        <v>5000</v>
      </c>
      <c r="AB4362" s="167" t="s">
        <v>11254</v>
      </c>
      <c r="AC4362" s="176">
        <v>5000</v>
      </c>
      <c r="AD4362" s="167" t="s">
        <v>11254</v>
      </c>
      <c r="AE4362" s="176">
        <v>2533.0500000000002</v>
      </c>
    </row>
    <row r="4363" spans="1:31">
      <c r="A4363" s="178">
        <v>108342708020</v>
      </c>
      <c r="B4363" s="166">
        <v>46188</v>
      </c>
      <c r="C4363" s="167" t="s">
        <v>3524</v>
      </c>
      <c r="D4363" s="167" t="s">
        <v>3525</v>
      </c>
      <c r="E4363" s="167" t="s">
        <v>3526</v>
      </c>
      <c r="F4363" s="167" t="s">
        <v>3501</v>
      </c>
      <c r="G4363" s="167" t="s">
        <v>3502</v>
      </c>
      <c r="H4363" s="168">
        <v>46189</v>
      </c>
      <c r="I4363" s="167"/>
      <c r="J4363" s="169">
        <v>26130</v>
      </c>
      <c r="K4363" s="167" t="s">
        <v>55</v>
      </c>
      <c r="L4363" s="169">
        <v>1</v>
      </c>
      <c r="M4363" s="167" t="s">
        <v>3504</v>
      </c>
      <c r="N4363" s="169">
        <v>189.1</v>
      </c>
      <c r="O4363" s="167" t="s">
        <v>3505</v>
      </c>
      <c r="P4363" s="167"/>
      <c r="Q4363" s="167" t="s">
        <v>3514</v>
      </c>
      <c r="R4363" s="167" t="s">
        <v>3528</v>
      </c>
      <c r="S4363" s="169">
        <v>39</v>
      </c>
      <c r="T4363" s="167" t="s">
        <v>3529</v>
      </c>
      <c r="U4363" s="169" t="s">
        <v>3530</v>
      </c>
      <c r="V4363" s="167" t="s">
        <v>8465</v>
      </c>
      <c r="W4363" s="167" t="s">
        <v>5775</v>
      </c>
      <c r="X4363" s="170" t="s">
        <v>3533</v>
      </c>
      <c r="Y4363" s="171" t="s">
        <v>3335</v>
      </c>
      <c r="Z4363" s="167" t="s">
        <v>1612</v>
      </c>
      <c r="AA4363" s="176">
        <v>48000</v>
      </c>
      <c r="AB4363" s="167" t="s">
        <v>11254</v>
      </c>
      <c r="AC4363" s="176">
        <v>48000</v>
      </c>
      <c r="AD4363" s="167" t="s">
        <v>11254</v>
      </c>
      <c r="AE4363" s="176">
        <v>42792</v>
      </c>
    </row>
    <row r="4364" spans="1:31">
      <c r="A4364" s="178">
        <v>108342708020</v>
      </c>
      <c r="B4364" s="166">
        <v>46188</v>
      </c>
      <c r="C4364" s="167" t="s">
        <v>3524</v>
      </c>
      <c r="D4364" s="167" t="s">
        <v>3525</v>
      </c>
      <c r="E4364" s="167" t="s">
        <v>3526</v>
      </c>
      <c r="F4364" s="167" t="s">
        <v>3501</v>
      </c>
      <c r="G4364" s="167" t="s">
        <v>3502</v>
      </c>
      <c r="H4364" s="168">
        <v>46189</v>
      </c>
      <c r="I4364" s="167"/>
      <c r="J4364" s="169">
        <v>26130</v>
      </c>
      <c r="K4364" s="167" t="s">
        <v>55</v>
      </c>
      <c r="L4364" s="169">
        <v>1</v>
      </c>
      <c r="M4364" s="167" t="s">
        <v>3504</v>
      </c>
      <c r="N4364" s="169">
        <v>189.1</v>
      </c>
      <c r="O4364" s="167" t="s">
        <v>3505</v>
      </c>
      <c r="P4364" s="167"/>
      <c r="Q4364" s="167" t="s">
        <v>3514</v>
      </c>
      <c r="R4364" s="167" t="s">
        <v>3528</v>
      </c>
      <c r="S4364" s="169">
        <v>38</v>
      </c>
      <c r="T4364" s="167" t="s">
        <v>3560</v>
      </c>
      <c r="U4364" s="169" t="s">
        <v>3561</v>
      </c>
      <c r="V4364" s="167" t="s">
        <v>8102</v>
      </c>
      <c r="W4364" s="167" t="s">
        <v>4059</v>
      </c>
      <c r="X4364" s="170" t="s">
        <v>3533</v>
      </c>
      <c r="Y4364" s="171" t="s">
        <v>3335</v>
      </c>
      <c r="Z4364" s="167" t="s">
        <v>1612</v>
      </c>
      <c r="AA4364" s="176">
        <v>60000</v>
      </c>
      <c r="AB4364" s="167" t="s">
        <v>11254</v>
      </c>
      <c r="AC4364" s="176">
        <v>60000</v>
      </c>
      <c r="AD4364" s="167" t="s">
        <v>11254</v>
      </c>
      <c r="AE4364" s="176">
        <v>12378</v>
      </c>
    </row>
    <row r="4365" spans="1:31">
      <c r="A4365" s="178">
        <v>108342708020</v>
      </c>
      <c r="B4365" s="166">
        <v>46188</v>
      </c>
      <c r="C4365" s="167" t="s">
        <v>3524</v>
      </c>
      <c r="D4365" s="167" t="s">
        <v>3525</v>
      </c>
      <c r="E4365" s="167" t="s">
        <v>3526</v>
      </c>
      <c r="F4365" s="167" t="s">
        <v>3501</v>
      </c>
      <c r="G4365" s="167" t="s">
        <v>3502</v>
      </c>
      <c r="H4365" s="168">
        <v>46189</v>
      </c>
      <c r="I4365" s="167"/>
      <c r="J4365" s="169">
        <v>26130</v>
      </c>
      <c r="K4365" s="167" t="s">
        <v>55</v>
      </c>
      <c r="L4365" s="169">
        <v>1</v>
      </c>
      <c r="M4365" s="167" t="s">
        <v>3504</v>
      </c>
      <c r="N4365" s="169">
        <v>189.1</v>
      </c>
      <c r="O4365" s="167" t="s">
        <v>3505</v>
      </c>
      <c r="P4365" s="167"/>
      <c r="Q4365" s="167" t="s">
        <v>3514</v>
      </c>
      <c r="R4365" s="167" t="s">
        <v>3528</v>
      </c>
      <c r="S4365" s="169">
        <v>37</v>
      </c>
      <c r="T4365" s="167" t="s">
        <v>3540</v>
      </c>
      <c r="U4365" s="169" t="s">
        <v>3541</v>
      </c>
      <c r="V4365" s="167" t="s">
        <v>8466</v>
      </c>
      <c r="W4365" s="167" t="s">
        <v>5814</v>
      </c>
      <c r="X4365" s="170" t="s">
        <v>3533</v>
      </c>
      <c r="Y4365" s="171" t="s">
        <v>3335</v>
      </c>
      <c r="Z4365" s="167" t="s">
        <v>1612</v>
      </c>
      <c r="AA4365" s="176">
        <v>180000</v>
      </c>
      <c r="AB4365" s="167" t="s">
        <v>11254</v>
      </c>
      <c r="AC4365" s="176">
        <v>180000</v>
      </c>
      <c r="AD4365" s="167" t="s">
        <v>11254</v>
      </c>
      <c r="AE4365" s="176">
        <v>3600</v>
      </c>
    </row>
    <row r="4366" spans="1:31">
      <c r="A4366" s="178">
        <v>108342708020</v>
      </c>
      <c r="B4366" s="166">
        <v>46188</v>
      </c>
      <c r="C4366" s="167" t="s">
        <v>3524</v>
      </c>
      <c r="D4366" s="167" t="s">
        <v>3525</v>
      </c>
      <c r="E4366" s="167" t="s">
        <v>3526</v>
      </c>
      <c r="F4366" s="167" t="s">
        <v>3501</v>
      </c>
      <c r="G4366" s="167" t="s">
        <v>3502</v>
      </c>
      <c r="H4366" s="168">
        <v>46189</v>
      </c>
      <c r="I4366" s="167"/>
      <c r="J4366" s="169">
        <v>26130</v>
      </c>
      <c r="K4366" s="167" t="s">
        <v>55</v>
      </c>
      <c r="L4366" s="169">
        <v>1</v>
      </c>
      <c r="M4366" s="167" t="s">
        <v>3504</v>
      </c>
      <c r="N4366" s="169">
        <v>189.1</v>
      </c>
      <c r="O4366" s="167" t="s">
        <v>3505</v>
      </c>
      <c r="P4366" s="167"/>
      <c r="Q4366" s="167" t="s">
        <v>3514</v>
      </c>
      <c r="R4366" s="167" t="s">
        <v>3528</v>
      </c>
      <c r="S4366" s="169">
        <v>36</v>
      </c>
      <c r="T4366" s="167" t="s">
        <v>3529</v>
      </c>
      <c r="U4366" s="169" t="s">
        <v>3530</v>
      </c>
      <c r="V4366" s="167" t="s">
        <v>8467</v>
      </c>
      <c r="W4366" s="167" t="s">
        <v>8468</v>
      </c>
      <c r="X4366" s="170" t="s">
        <v>3533</v>
      </c>
      <c r="Y4366" s="171" t="s">
        <v>3335</v>
      </c>
      <c r="Z4366" s="167" t="s">
        <v>1612</v>
      </c>
      <c r="AA4366" s="176">
        <v>6000</v>
      </c>
      <c r="AB4366" s="167" t="s">
        <v>11254</v>
      </c>
      <c r="AC4366" s="176">
        <v>6000</v>
      </c>
      <c r="AD4366" s="167" t="s">
        <v>11254</v>
      </c>
      <c r="AE4366" s="176">
        <v>2974.8</v>
      </c>
    </row>
    <row r="4367" spans="1:31">
      <c r="A4367" s="178">
        <v>108342708020</v>
      </c>
      <c r="B4367" s="166">
        <v>46188</v>
      </c>
      <c r="C4367" s="167" t="s">
        <v>3524</v>
      </c>
      <c r="D4367" s="167" t="s">
        <v>3525</v>
      </c>
      <c r="E4367" s="167" t="s">
        <v>3526</v>
      </c>
      <c r="F4367" s="167" t="s">
        <v>3501</v>
      </c>
      <c r="G4367" s="167" t="s">
        <v>3502</v>
      </c>
      <c r="H4367" s="168">
        <v>46189</v>
      </c>
      <c r="I4367" s="167"/>
      <c r="J4367" s="169">
        <v>26130</v>
      </c>
      <c r="K4367" s="167" t="s">
        <v>55</v>
      </c>
      <c r="L4367" s="169">
        <v>1</v>
      </c>
      <c r="M4367" s="167" t="s">
        <v>3504</v>
      </c>
      <c r="N4367" s="169">
        <v>189.1</v>
      </c>
      <c r="O4367" s="167" t="s">
        <v>3505</v>
      </c>
      <c r="P4367" s="167"/>
      <c r="Q4367" s="167" t="s">
        <v>3514</v>
      </c>
      <c r="R4367" s="167" t="s">
        <v>3528</v>
      </c>
      <c r="S4367" s="169">
        <v>35</v>
      </c>
      <c r="T4367" s="167" t="s">
        <v>3540</v>
      </c>
      <c r="U4367" s="169" t="s">
        <v>3541</v>
      </c>
      <c r="V4367" s="167" t="s">
        <v>8469</v>
      </c>
      <c r="W4367" s="167" t="s">
        <v>8470</v>
      </c>
      <c r="X4367" s="170" t="s">
        <v>3533</v>
      </c>
      <c r="Y4367" s="171" t="s">
        <v>3335</v>
      </c>
      <c r="Z4367" s="167" t="s">
        <v>1612</v>
      </c>
      <c r="AA4367" s="176">
        <v>10000</v>
      </c>
      <c r="AB4367" s="167" t="s">
        <v>11254</v>
      </c>
      <c r="AC4367" s="176">
        <v>10000</v>
      </c>
      <c r="AD4367" s="167" t="s">
        <v>11254</v>
      </c>
      <c r="AE4367" s="176">
        <v>470</v>
      </c>
    </row>
    <row r="4368" spans="1:31">
      <c r="A4368" s="178">
        <v>108342708020</v>
      </c>
      <c r="B4368" s="166">
        <v>46188</v>
      </c>
      <c r="C4368" s="167" t="s">
        <v>3524</v>
      </c>
      <c r="D4368" s="167" t="s">
        <v>3525</v>
      </c>
      <c r="E4368" s="167" t="s">
        <v>3526</v>
      </c>
      <c r="F4368" s="167" t="s">
        <v>3501</v>
      </c>
      <c r="G4368" s="167" t="s">
        <v>3502</v>
      </c>
      <c r="H4368" s="168">
        <v>46189</v>
      </c>
      <c r="I4368" s="167"/>
      <c r="J4368" s="169">
        <v>26130</v>
      </c>
      <c r="K4368" s="167" t="s">
        <v>55</v>
      </c>
      <c r="L4368" s="169">
        <v>1</v>
      </c>
      <c r="M4368" s="167" t="s">
        <v>3504</v>
      </c>
      <c r="N4368" s="169">
        <v>189.1</v>
      </c>
      <c r="O4368" s="167" t="s">
        <v>3505</v>
      </c>
      <c r="P4368" s="167"/>
      <c r="Q4368" s="167" t="s">
        <v>3514</v>
      </c>
      <c r="R4368" s="167" t="s">
        <v>3528</v>
      </c>
      <c r="S4368" s="169">
        <v>34</v>
      </c>
      <c r="T4368" s="167" t="s">
        <v>6008</v>
      </c>
      <c r="U4368" s="169" t="s">
        <v>5842</v>
      </c>
      <c r="V4368" s="167" t="s">
        <v>8471</v>
      </c>
      <c r="W4368" s="167" t="s">
        <v>8472</v>
      </c>
      <c r="X4368" s="170" t="s">
        <v>3533</v>
      </c>
      <c r="Y4368" s="171" t="s">
        <v>3335</v>
      </c>
      <c r="Z4368" s="167" t="s">
        <v>1612</v>
      </c>
      <c r="AA4368" s="176">
        <v>6000</v>
      </c>
      <c r="AB4368" s="167" t="s">
        <v>11254</v>
      </c>
      <c r="AC4368" s="176">
        <v>6000</v>
      </c>
      <c r="AD4368" s="167" t="s">
        <v>11254</v>
      </c>
      <c r="AE4368" s="176">
        <v>852</v>
      </c>
    </row>
    <row r="4369" spans="1:31">
      <c r="A4369" s="178">
        <v>108342708020</v>
      </c>
      <c r="B4369" s="166">
        <v>46188</v>
      </c>
      <c r="C4369" s="167" t="s">
        <v>3524</v>
      </c>
      <c r="D4369" s="167" t="s">
        <v>3525</v>
      </c>
      <c r="E4369" s="167" t="s">
        <v>3526</v>
      </c>
      <c r="F4369" s="167" t="s">
        <v>3501</v>
      </c>
      <c r="G4369" s="167" t="s">
        <v>3502</v>
      </c>
      <c r="H4369" s="168">
        <v>46189</v>
      </c>
      <c r="I4369" s="167"/>
      <c r="J4369" s="169">
        <v>26130</v>
      </c>
      <c r="K4369" s="167" t="s">
        <v>55</v>
      </c>
      <c r="L4369" s="169">
        <v>1</v>
      </c>
      <c r="M4369" s="167" t="s">
        <v>3504</v>
      </c>
      <c r="N4369" s="169">
        <v>189.1</v>
      </c>
      <c r="O4369" s="167" t="s">
        <v>3505</v>
      </c>
      <c r="P4369" s="167"/>
      <c r="Q4369" s="167" t="s">
        <v>3514</v>
      </c>
      <c r="R4369" s="167" t="s">
        <v>3528</v>
      </c>
      <c r="S4369" s="169">
        <v>33</v>
      </c>
      <c r="T4369" s="167" t="s">
        <v>6008</v>
      </c>
      <c r="U4369" s="169" t="s">
        <v>5842</v>
      </c>
      <c r="V4369" s="167" t="s">
        <v>8471</v>
      </c>
      <c r="W4369" s="167" t="s">
        <v>8472</v>
      </c>
      <c r="X4369" s="170" t="s">
        <v>3533</v>
      </c>
      <c r="Y4369" s="171" t="s">
        <v>3335</v>
      </c>
      <c r="Z4369" s="167" t="s">
        <v>1612</v>
      </c>
      <c r="AA4369" s="176">
        <v>12000</v>
      </c>
      <c r="AB4369" s="167" t="s">
        <v>11254</v>
      </c>
      <c r="AC4369" s="176">
        <v>12000</v>
      </c>
      <c r="AD4369" s="167" t="s">
        <v>11254</v>
      </c>
      <c r="AE4369" s="176">
        <v>1704</v>
      </c>
    </row>
    <row r="4370" spans="1:31">
      <c r="A4370" s="178">
        <v>108342708020</v>
      </c>
      <c r="B4370" s="166">
        <v>46188</v>
      </c>
      <c r="C4370" s="167" t="s">
        <v>3524</v>
      </c>
      <c r="D4370" s="167" t="s">
        <v>3525</v>
      </c>
      <c r="E4370" s="167" t="s">
        <v>3526</v>
      </c>
      <c r="F4370" s="167" t="s">
        <v>3501</v>
      </c>
      <c r="G4370" s="167" t="s">
        <v>3502</v>
      </c>
      <c r="H4370" s="168">
        <v>46189</v>
      </c>
      <c r="I4370" s="167"/>
      <c r="J4370" s="169">
        <v>26130</v>
      </c>
      <c r="K4370" s="167" t="s">
        <v>55</v>
      </c>
      <c r="L4370" s="169">
        <v>1</v>
      </c>
      <c r="M4370" s="167" t="s">
        <v>3504</v>
      </c>
      <c r="N4370" s="169">
        <v>189.1</v>
      </c>
      <c r="O4370" s="167" t="s">
        <v>3505</v>
      </c>
      <c r="P4370" s="167"/>
      <c r="Q4370" s="167" t="s">
        <v>3514</v>
      </c>
      <c r="R4370" s="167" t="s">
        <v>3528</v>
      </c>
      <c r="S4370" s="169">
        <v>32</v>
      </c>
      <c r="T4370" s="167" t="s">
        <v>6008</v>
      </c>
      <c r="U4370" s="169" t="s">
        <v>5842</v>
      </c>
      <c r="V4370" s="167" t="s">
        <v>8471</v>
      </c>
      <c r="W4370" s="167" t="s">
        <v>8472</v>
      </c>
      <c r="X4370" s="170" t="s">
        <v>3533</v>
      </c>
      <c r="Y4370" s="171" t="s">
        <v>3335</v>
      </c>
      <c r="Z4370" s="167" t="s">
        <v>1612</v>
      </c>
      <c r="AA4370" s="176">
        <v>9000</v>
      </c>
      <c r="AB4370" s="167" t="s">
        <v>11254</v>
      </c>
      <c r="AC4370" s="176">
        <v>9000</v>
      </c>
      <c r="AD4370" s="167" t="s">
        <v>11254</v>
      </c>
      <c r="AE4370" s="176">
        <v>1278</v>
      </c>
    </row>
    <row r="4371" spans="1:31">
      <c r="A4371" s="178">
        <v>108342708020</v>
      </c>
      <c r="B4371" s="166">
        <v>46188</v>
      </c>
      <c r="C4371" s="167" t="s">
        <v>3524</v>
      </c>
      <c r="D4371" s="167" t="s">
        <v>3525</v>
      </c>
      <c r="E4371" s="167" t="s">
        <v>3526</v>
      </c>
      <c r="F4371" s="167" t="s">
        <v>3501</v>
      </c>
      <c r="G4371" s="167" t="s">
        <v>3502</v>
      </c>
      <c r="H4371" s="168">
        <v>46189</v>
      </c>
      <c r="I4371" s="167"/>
      <c r="J4371" s="169">
        <v>26130</v>
      </c>
      <c r="K4371" s="167" t="s">
        <v>55</v>
      </c>
      <c r="L4371" s="169">
        <v>1</v>
      </c>
      <c r="M4371" s="167" t="s">
        <v>3504</v>
      </c>
      <c r="N4371" s="169">
        <v>189.1</v>
      </c>
      <c r="O4371" s="167" t="s">
        <v>3505</v>
      </c>
      <c r="P4371" s="167"/>
      <c r="Q4371" s="167" t="s">
        <v>3514</v>
      </c>
      <c r="R4371" s="167" t="s">
        <v>3528</v>
      </c>
      <c r="S4371" s="169">
        <v>31</v>
      </c>
      <c r="T4371" s="167" t="s">
        <v>3560</v>
      </c>
      <c r="U4371" s="169" t="s">
        <v>3561</v>
      </c>
      <c r="V4371" s="167" t="s">
        <v>8473</v>
      </c>
      <c r="W4371" s="167" t="s">
        <v>7694</v>
      </c>
      <c r="X4371" s="170" t="s">
        <v>3533</v>
      </c>
      <c r="Y4371" s="171" t="s">
        <v>3335</v>
      </c>
      <c r="Z4371" s="167" t="s">
        <v>1612</v>
      </c>
      <c r="AA4371" s="176">
        <v>8000</v>
      </c>
      <c r="AB4371" s="167" t="s">
        <v>11254</v>
      </c>
      <c r="AC4371" s="176">
        <v>8000</v>
      </c>
      <c r="AD4371" s="167" t="s">
        <v>11254</v>
      </c>
      <c r="AE4371" s="176">
        <v>172</v>
      </c>
    </row>
    <row r="4372" spans="1:31">
      <c r="A4372" s="178">
        <v>108342708020</v>
      </c>
      <c r="B4372" s="166">
        <v>46188</v>
      </c>
      <c r="C4372" s="167" t="s">
        <v>3524</v>
      </c>
      <c r="D4372" s="167" t="s">
        <v>3525</v>
      </c>
      <c r="E4372" s="167" t="s">
        <v>3526</v>
      </c>
      <c r="F4372" s="167" t="s">
        <v>3501</v>
      </c>
      <c r="G4372" s="167" t="s">
        <v>3502</v>
      </c>
      <c r="H4372" s="168">
        <v>46189</v>
      </c>
      <c r="I4372" s="167"/>
      <c r="J4372" s="169">
        <v>26130</v>
      </c>
      <c r="K4372" s="167" t="s">
        <v>55</v>
      </c>
      <c r="L4372" s="169">
        <v>1</v>
      </c>
      <c r="M4372" s="167" t="s">
        <v>3504</v>
      </c>
      <c r="N4372" s="169">
        <v>189.1</v>
      </c>
      <c r="O4372" s="167" t="s">
        <v>3505</v>
      </c>
      <c r="P4372" s="167"/>
      <c r="Q4372" s="167" t="s">
        <v>3514</v>
      </c>
      <c r="R4372" s="167" t="s">
        <v>3528</v>
      </c>
      <c r="S4372" s="169">
        <v>30</v>
      </c>
      <c r="T4372" s="167" t="s">
        <v>3529</v>
      </c>
      <c r="U4372" s="169" t="s">
        <v>3530</v>
      </c>
      <c r="V4372" s="167" t="s">
        <v>8474</v>
      </c>
      <c r="W4372" s="167" t="s">
        <v>8475</v>
      </c>
      <c r="X4372" s="170" t="s">
        <v>3533</v>
      </c>
      <c r="Y4372" s="171" t="s">
        <v>3335</v>
      </c>
      <c r="Z4372" s="167" t="s">
        <v>1612</v>
      </c>
      <c r="AA4372" s="176">
        <v>2500</v>
      </c>
      <c r="AB4372" s="167" t="s">
        <v>11254</v>
      </c>
      <c r="AC4372" s="176">
        <v>2500</v>
      </c>
      <c r="AD4372" s="167" t="s">
        <v>11254</v>
      </c>
      <c r="AE4372" s="176">
        <v>474.75</v>
      </c>
    </row>
    <row r="4373" spans="1:31">
      <c r="A4373" s="178">
        <v>108342708020</v>
      </c>
      <c r="B4373" s="166">
        <v>46188</v>
      </c>
      <c r="C4373" s="167" t="s">
        <v>3524</v>
      </c>
      <c r="D4373" s="167" t="s">
        <v>3525</v>
      </c>
      <c r="E4373" s="167" t="s">
        <v>3526</v>
      </c>
      <c r="F4373" s="167" t="s">
        <v>3501</v>
      </c>
      <c r="G4373" s="167" t="s">
        <v>3502</v>
      </c>
      <c r="H4373" s="168">
        <v>46189</v>
      </c>
      <c r="I4373" s="167"/>
      <c r="J4373" s="169">
        <v>26130</v>
      </c>
      <c r="K4373" s="167" t="s">
        <v>55</v>
      </c>
      <c r="L4373" s="169">
        <v>1</v>
      </c>
      <c r="M4373" s="167" t="s">
        <v>3504</v>
      </c>
      <c r="N4373" s="169">
        <v>189.1</v>
      </c>
      <c r="O4373" s="167" t="s">
        <v>3505</v>
      </c>
      <c r="P4373" s="167"/>
      <c r="Q4373" s="167" t="s">
        <v>3514</v>
      </c>
      <c r="R4373" s="167" t="s">
        <v>3528</v>
      </c>
      <c r="S4373" s="169">
        <v>29</v>
      </c>
      <c r="T4373" s="167" t="s">
        <v>3529</v>
      </c>
      <c r="U4373" s="169" t="s">
        <v>3530</v>
      </c>
      <c r="V4373" s="167" t="s">
        <v>8476</v>
      </c>
      <c r="W4373" s="167" t="s">
        <v>8477</v>
      </c>
      <c r="X4373" s="170" t="s">
        <v>3533</v>
      </c>
      <c r="Y4373" s="171" t="s">
        <v>3335</v>
      </c>
      <c r="Z4373" s="167" t="s">
        <v>1612</v>
      </c>
      <c r="AA4373" s="176">
        <v>30000</v>
      </c>
      <c r="AB4373" s="167" t="s">
        <v>11254</v>
      </c>
      <c r="AC4373" s="176">
        <v>30000</v>
      </c>
      <c r="AD4373" s="167" t="s">
        <v>11254</v>
      </c>
      <c r="AE4373" s="176">
        <v>19275</v>
      </c>
    </row>
    <row r="4374" spans="1:31">
      <c r="A4374" s="178">
        <v>108342708020</v>
      </c>
      <c r="B4374" s="166">
        <v>46188</v>
      </c>
      <c r="C4374" s="167" t="s">
        <v>3524</v>
      </c>
      <c r="D4374" s="167" t="s">
        <v>3525</v>
      </c>
      <c r="E4374" s="167" t="s">
        <v>3526</v>
      </c>
      <c r="F4374" s="167" t="s">
        <v>3501</v>
      </c>
      <c r="G4374" s="167" t="s">
        <v>3502</v>
      </c>
      <c r="H4374" s="168">
        <v>46189</v>
      </c>
      <c r="I4374" s="167"/>
      <c r="J4374" s="169">
        <v>26130</v>
      </c>
      <c r="K4374" s="167" t="s">
        <v>55</v>
      </c>
      <c r="L4374" s="169">
        <v>1</v>
      </c>
      <c r="M4374" s="167" t="s">
        <v>3504</v>
      </c>
      <c r="N4374" s="169">
        <v>189.1</v>
      </c>
      <c r="O4374" s="167" t="s">
        <v>3505</v>
      </c>
      <c r="P4374" s="167"/>
      <c r="Q4374" s="167" t="s">
        <v>3514</v>
      </c>
      <c r="R4374" s="167" t="s">
        <v>3528</v>
      </c>
      <c r="S4374" s="169">
        <v>28</v>
      </c>
      <c r="T4374" s="167" t="s">
        <v>3529</v>
      </c>
      <c r="U4374" s="169" t="s">
        <v>3530</v>
      </c>
      <c r="V4374" s="167" t="s">
        <v>8476</v>
      </c>
      <c r="W4374" s="167" t="s">
        <v>8477</v>
      </c>
      <c r="X4374" s="170" t="s">
        <v>3533</v>
      </c>
      <c r="Y4374" s="171" t="s">
        <v>3335</v>
      </c>
      <c r="Z4374" s="167" t="s">
        <v>1612</v>
      </c>
      <c r="AA4374" s="176">
        <v>18000</v>
      </c>
      <c r="AB4374" s="167" t="s">
        <v>11254</v>
      </c>
      <c r="AC4374" s="176">
        <v>18000</v>
      </c>
      <c r="AD4374" s="167" t="s">
        <v>11254</v>
      </c>
      <c r="AE4374" s="176">
        <v>11565</v>
      </c>
    </row>
    <row r="4375" spans="1:31">
      <c r="A4375" s="178">
        <v>108342708020</v>
      </c>
      <c r="B4375" s="166">
        <v>46188</v>
      </c>
      <c r="C4375" s="167" t="s">
        <v>3524</v>
      </c>
      <c r="D4375" s="167" t="s">
        <v>3525</v>
      </c>
      <c r="E4375" s="167" t="s">
        <v>3526</v>
      </c>
      <c r="F4375" s="167" t="s">
        <v>3501</v>
      </c>
      <c r="G4375" s="167" t="s">
        <v>3502</v>
      </c>
      <c r="H4375" s="168">
        <v>46189</v>
      </c>
      <c r="I4375" s="167"/>
      <c r="J4375" s="169">
        <v>26130</v>
      </c>
      <c r="K4375" s="167" t="s">
        <v>55</v>
      </c>
      <c r="L4375" s="169">
        <v>1</v>
      </c>
      <c r="M4375" s="167" t="s">
        <v>3504</v>
      </c>
      <c r="N4375" s="169">
        <v>189.1</v>
      </c>
      <c r="O4375" s="167" t="s">
        <v>3505</v>
      </c>
      <c r="P4375" s="167"/>
      <c r="Q4375" s="167" t="s">
        <v>3514</v>
      </c>
      <c r="R4375" s="167" t="s">
        <v>3528</v>
      </c>
      <c r="S4375" s="169">
        <v>27</v>
      </c>
      <c r="T4375" s="167" t="s">
        <v>3529</v>
      </c>
      <c r="U4375" s="169" t="s">
        <v>3530</v>
      </c>
      <c r="V4375" s="167" t="s">
        <v>8478</v>
      </c>
      <c r="W4375" s="167" t="s">
        <v>5216</v>
      </c>
      <c r="X4375" s="170" t="s">
        <v>3533</v>
      </c>
      <c r="Y4375" s="171" t="s">
        <v>3335</v>
      </c>
      <c r="Z4375" s="167" t="s">
        <v>1612</v>
      </c>
      <c r="AA4375" s="176">
        <v>840</v>
      </c>
      <c r="AB4375" s="167" t="s">
        <v>11254</v>
      </c>
      <c r="AC4375" s="176">
        <v>840</v>
      </c>
      <c r="AD4375" s="167" t="s">
        <v>11254</v>
      </c>
      <c r="AE4375" s="176">
        <v>3771.6840000000002</v>
      </c>
    </row>
    <row r="4376" spans="1:31">
      <c r="A4376" s="178">
        <v>108342708020</v>
      </c>
      <c r="B4376" s="166">
        <v>46188</v>
      </c>
      <c r="C4376" s="167" t="s">
        <v>3524</v>
      </c>
      <c r="D4376" s="167" t="s">
        <v>3525</v>
      </c>
      <c r="E4376" s="167" t="s">
        <v>3526</v>
      </c>
      <c r="F4376" s="167" t="s">
        <v>3501</v>
      </c>
      <c r="G4376" s="167" t="s">
        <v>3502</v>
      </c>
      <c r="H4376" s="168">
        <v>46189</v>
      </c>
      <c r="I4376" s="167"/>
      <c r="J4376" s="169">
        <v>26130</v>
      </c>
      <c r="K4376" s="167" t="s">
        <v>55</v>
      </c>
      <c r="L4376" s="169">
        <v>1</v>
      </c>
      <c r="M4376" s="167" t="s">
        <v>3504</v>
      </c>
      <c r="N4376" s="169">
        <v>189.1</v>
      </c>
      <c r="O4376" s="167" t="s">
        <v>3505</v>
      </c>
      <c r="P4376" s="167"/>
      <c r="Q4376" s="167" t="s">
        <v>3514</v>
      </c>
      <c r="R4376" s="167" t="s">
        <v>3528</v>
      </c>
      <c r="S4376" s="169">
        <v>26</v>
      </c>
      <c r="T4376" s="167" t="s">
        <v>3529</v>
      </c>
      <c r="U4376" s="169" t="s">
        <v>3530</v>
      </c>
      <c r="V4376" s="167" t="s">
        <v>8112</v>
      </c>
      <c r="W4376" s="167" t="s">
        <v>5226</v>
      </c>
      <c r="X4376" s="170" t="s">
        <v>3533</v>
      </c>
      <c r="Y4376" s="171" t="s">
        <v>3335</v>
      </c>
      <c r="Z4376" s="167" t="s">
        <v>1612</v>
      </c>
      <c r="AA4376" s="176">
        <v>2000</v>
      </c>
      <c r="AB4376" s="167" t="s">
        <v>11254</v>
      </c>
      <c r="AC4376" s="176">
        <v>2000</v>
      </c>
      <c r="AD4376" s="167" t="s">
        <v>11254</v>
      </c>
      <c r="AE4376" s="176">
        <v>8935.7999999999993</v>
      </c>
    </row>
    <row r="4377" spans="1:31">
      <c r="A4377" s="178">
        <v>108342708020</v>
      </c>
      <c r="B4377" s="166">
        <v>46188</v>
      </c>
      <c r="C4377" s="167" t="s">
        <v>3524</v>
      </c>
      <c r="D4377" s="167" t="s">
        <v>3525</v>
      </c>
      <c r="E4377" s="167" t="s">
        <v>3526</v>
      </c>
      <c r="F4377" s="167" t="s">
        <v>3501</v>
      </c>
      <c r="G4377" s="167" t="s">
        <v>3502</v>
      </c>
      <c r="H4377" s="168">
        <v>46189</v>
      </c>
      <c r="I4377" s="167"/>
      <c r="J4377" s="169">
        <v>26130</v>
      </c>
      <c r="K4377" s="167" t="s">
        <v>55</v>
      </c>
      <c r="L4377" s="169">
        <v>1</v>
      </c>
      <c r="M4377" s="167" t="s">
        <v>3504</v>
      </c>
      <c r="N4377" s="169">
        <v>189.1</v>
      </c>
      <c r="O4377" s="167" t="s">
        <v>3505</v>
      </c>
      <c r="P4377" s="167"/>
      <c r="Q4377" s="167" t="s">
        <v>3514</v>
      </c>
      <c r="R4377" s="167" t="s">
        <v>3528</v>
      </c>
      <c r="S4377" s="169">
        <v>25</v>
      </c>
      <c r="T4377" s="167" t="s">
        <v>3560</v>
      </c>
      <c r="U4377" s="169" t="s">
        <v>3561</v>
      </c>
      <c r="V4377" s="167" t="s">
        <v>8479</v>
      </c>
      <c r="W4377" s="167" t="s">
        <v>7617</v>
      </c>
      <c r="X4377" s="170" t="s">
        <v>3533</v>
      </c>
      <c r="Y4377" s="171" t="s">
        <v>3335</v>
      </c>
      <c r="Z4377" s="167" t="s">
        <v>1612</v>
      </c>
      <c r="AA4377" s="176">
        <v>16000</v>
      </c>
      <c r="AB4377" s="167" t="s">
        <v>11254</v>
      </c>
      <c r="AC4377" s="176">
        <v>16000</v>
      </c>
      <c r="AD4377" s="167" t="s">
        <v>11254</v>
      </c>
      <c r="AE4377" s="176">
        <v>844.8</v>
      </c>
    </row>
    <row r="4378" spans="1:31">
      <c r="A4378" s="178">
        <v>108342708020</v>
      </c>
      <c r="B4378" s="166">
        <v>46188</v>
      </c>
      <c r="C4378" s="167" t="s">
        <v>3524</v>
      </c>
      <c r="D4378" s="167" t="s">
        <v>3525</v>
      </c>
      <c r="E4378" s="167" t="s">
        <v>3526</v>
      </c>
      <c r="F4378" s="167" t="s">
        <v>3501</v>
      </c>
      <c r="G4378" s="167" t="s">
        <v>3502</v>
      </c>
      <c r="H4378" s="168">
        <v>46189</v>
      </c>
      <c r="I4378" s="167"/>
      <c r="J4378" s="169">
        <v>26130</v>
      </c>
      <c r="K4378" s="167" t="s">
        <v>55</v>
      </c>
      <c r="L4378" s="169">
        <v>1</v>
      </c>
      <c r="M4378" s="167" t="s">
        <v>3504</v>
      </c>
      <c r="N4378" s="169">
        <v>189.1</v>
      </c>
      <c r="O4378" s="167" t="s">
        <v>3505</v>
      </c>
      <c r="P4378" s="167"/>
      <c r="Q4378" s="167" t="s">
        <v>3514</v>
      </c>
      <c r="R4378" s="167" t="s">
        <v>3528</v>
      </c>
      <c r="S4378" s="169">
        <v>24</v>
      </c>
      <c r="T4378" s="167" t="s">
        <v>3529</v>
      </c>
      <c r="U4378" s="169" t="s">
        <v>3530</v>
      </c>
      <c r="V4378" s="167" t="s">
        <v>8480</v>
      </c>
      <c r="W4378" s="167" t="s">
        <v>8481</v>
      </c>
      <c r="X4378" s="170" t="s">
        <v>3533</v>
      </c>
      <c r="Y4378" s="171" t="s">
        <v>3335</v>
      </c>
      <c r="Z4378" s="167" t="s">
        <v>1612</v>
      </c>
      <c r="AA4378" s="176">
        <v>2000</v>
      </c>
      <c r="AB4378" s="167" t="s">
        <v>11254</v>
      </c>
      <c r="AC4378" s="176">
        <v>2000</v>
      </c>
      <c r="AD4378" s="167" t="s">
        <v>11254</v>
      </c>
      <c r="AE4378" s="176">
        <v>2890.6</v>
      </c>
    </row>
    <row r="4379" spans="1:31">
      <c r="A4379" s="178">
        <v>108342708020</v>
      </c>
      <c r="B4379" s="166">
        <v>46188</v>
      </c>
      <c r="C4379" s="167" t="s">
        <v>3524</v>
      </c>
      <c r="D4379" s="167" t="s">
        <v>3525</v>
      </c>
      <c r="E4379" s="167" t="s">
        <v>3526</v>
      </c>
      <c r="F4379" s="167" t="s">
        <v>3501</v>
      </c>
      <c r="G4379" s="167" t="s">
        <v>3502</v>
      </c>
      <c r="H4379" s="168">
        <v>46189</v>
      </c>
      <c r="I4379" s="167"/>
      <c r="J4379" s="169">
        <v>26130</v>
      </c>
      <c r="K4379" s="167" t="s">
        <v>55</v>
      </c>
      <c r="L4379" s="169">
        <v>1</v>
      </c>
      <c r="M4379" s="167" t="s">
        <v>3504</v>
      </c>
      <c r="N4379" s="169">
        <v>189.1</v>
      </c>
      <c r="O4379" s="167" t="s">
        <v>3505</v>
      </c>
      <c r="P4379" s="167"/>
      <c r="Q4379" s="167" t="s">
        <v>3514</v>
      </c>
      <c r="R4379" s="167" t="s">
        <v>3528</v>
      </c>
      <c r="S4379" s="169">
        <v>23</v>
      </c>
      <c r="T4379" s="167" t="s">
        <v>3529</v>
      </c>
      <c r="U4379" s="169" t="s">
        <v>3530</v>
      </c>
      <c r="V4379" s="167" t="s">
        <v>8480</v>
      </c>
      <c r="W4379" s="167" t="s">
        <v>8481</v>
      </c>
      <c r="X4379" s="170" t="s">
        <v>3533</v>
      </c>
      <c r="Y4379" s="171" t="s">
        <v>3335</v>
      </c>
      <c r="Z4379" s="167" t="s">
        <v>1612</v>
      </c>
      <c r="AA4379" s="176">
        <v>2000</v>
      </c>
      <c r="AB4379" s="167" t="s">
        <v>11254</v>
      </c>
      <c r="AC4379" s="176">
        <v>2000</v>
      </c>
      <c r="AD4379" s="167" t="s">
        <v>11254</v>
      </c>
      <c r="AE4379" s="176">
        <v>2890.6</v>
      </c>
    </row>
    <row r="4380" spans="1:31">
      <c r="A4380" s="178">
        <v>108342708020</v>
      </c>
      <c r="B4380" s="166">
        <v>46188</v>
      </c>
      <c r="C4380" s="167" t="s">
        <v>3524</v>
      </c>
      <c r="D4380" s="167" t="s">
        <v>3525</v>
      </c>
      <c r="E4380" s="167" t="s">
        <v>3526</v>
      </c>
      <c r="F4380" s="167" t="s">
        <v>3501</v>
      </c>
      <c r="G4380" s="167" t="s">
        <v>3502</v>
      </c>
      <c r="H4380" s="168">
        <v>46189</v>
      </c>
      <c r="I4380" s="167"/>
      <c r="J4380" s="169">
        <v>26130</v>
      </c>
      <c r="K4380" s="167" t="s">
        <v>55</v>
      </c>
      <c r="L4380" s="169">
        <v>1</v>
      </c>
      <c r="M4380" s="167" t="s">
        <v>3504</v>
      </c>
      <c r="N4380" s="169">
        <v>189.1</v>
      </c>
      <c r="O4380" s="167" t="s">
        <v>3505</v>
      </c>
      <c r="P4380" s="167"/>
      <c r="Q4380" s="167" t="s">
        <v>3514</v>
      </c>
      <c r="R4380" s="167" t="s">
        <v>3528</v>
      </c>
      <c r="S4380" s="169">
        <v>22</v>
      </c>
      <c r="T4380" s="167" t="s">
        <v>3529</v>
      </c>
      <c r="U4380" s="169" t="s">
        <v>3530</v>
      </c>
      <c r="V4380" s="167" t="s">
        <v>8480</v>
      </c>
      <c r="W4380" s="167" t="s">
        <v>8481</v>
      </c>
      <c r="X4380" s="170" t="s">
        <v>3533</v>
      </c>
      <c r="Y4380" s="171" t="s">
        <v>3335</v>
      </c>
      <c r="Z4380" s="167" t="s">
        <v>1612</v>
      </c>
      <c r="AA4380" s="176">
        <v>2000</v>
      </c>
      <c r="AB4380" s="167" t="s">
        <v>11254</v>
      </c>
      <c r="AC4380" s="176">
        <v>2000</v>
      </c>
      <c r="AD4380" s="167" t="s">
        <v>11254</v>
      </c>
      <c r="AE4380" s="176">
        <v>2890.6</v>
      </c>
    </row>
    <row r="4381" spans="1:31">
      <c r="A4381" s="178">
        <v>108342708020</v>
      </c>
      <c r="B4381" s="166">
        <v>46188</v>
      </c>
      <c r="C4381" s="167" t="s">
        <v>3524</v>
      </c>
      <c r="D4381" s="167" t="s">
        <v>3525</v>
      </c>
      <c r="E4381" s="167" t="s">
        <v>3526</v>
      </c>
      <c r="F4381" s="167" t="s">
        <v>3501</v>
      </c>
      <c r="G4381" s="167" t="s">
        <v>3502</v>
      </c>
      <c r="H4381" s="168">
        <v>46189</v>
      </c>
      <c r="I4381" s="167"/>
      <c r="J4381" s="169">
        <v>26130</v>
      </c>
      <c r="K4381" s="167" t="s">
        <v>55</v>
      </c>
      <c r="L4381" s="169">
        <v>1</v>
      </c>
      <c r="M4381" s="167" t="s">
        <v>3504</v>
      </c>
      <c r="N4381" s="169">
        <v>189.1</v>
      </c>
      <c r="O4381" s="167" t="s">
        <v>3505</v>
      </c>
      <c r="P4381" s="167"/>
      <c r="Q4381" s="167" t="s">
        <v>3514</v>
      </c>
      <c r="R4381" s="167" t="s">
        <v>3528</v>
      </c>
      <c r="S4381" s="169">
        <v>21</v>
      </c>
      <c r="T4381" s="167" t="s">
        <v>3529</v>
      </c>
      <c r="U4381" s="169" t="s">
        <v>3530</v>
      </c>
      <c r="V4381" s="167" t="s">
        <v>8105</v>
      </c>
      <c r="W4381" s="167" t="s">
        <v>4982</v>
      </c>
      <c r="X4381" s="170" t="s">
        <v>3533</v>
      </c>
      <c r="Y4381" s="171" t="s">
        <v>3335</v>
      </c>
      <c r="Z4381" s="167" t="s">
        <v>1612</v>
      </c>
      <c r="AA4381" s="176">
        <v>9310</v>
      </c>
      <c r="AB4381" s="167" t="s">
        <v>11254</v>
      </c>
      <c r="AC4381" s="176">
        <v>9310</v>
      </c>
      <c r="AD4381" s="167" t="s">
        <v>11254</v>
      </c>
      <c r="AE4381" s="176">
        <v>23670.674999999999</v>
      </c>
    </row>
    <row r="4382" spans="1:31">
      <c r="A4382" s="178">
        <v>108342708020</v>
      </c>
      <c r="B4382" s="166">
        <v>46188</v>
      </c>
      <c r="C4382" s="167" t="s">
        <v>3524</v>
      </c>
      <c r="D4382" s="167" t="s">
        <v>3525</v>
      </c>
      <c r="E4382" s="167" t="s">
        <v>3526</v>
      </c>
      <c r="F4382" s="167" t="s">
        <v>3501</v>
      </c>
      <c r="G4382" s="167" t="s">
        <v>3502</v>
      </c>
      <c r="H4382" s="168">
        <v>46189</v>
      </c>
      <c r="I4382" s="167"/>
      <c r="J4382" s="169">
        <v>26130</v>
      </c>
      <c r="K4382" s="167" t="s">
        <v>55</v>
      </c>
      <c r="L4382" s="169">
        <v>1</v>
      </c>
      <c r="M4382" s="167" t="s">
        <v>3504</v>
      </c>
      <c r="N4382" s="169">
        <v>189.1</v>
      </c>
      <c r="O4382" s="167" t="s">
        <v>3505</v>
      </c>
      <c r="P4382" s="167"/>
      <c r="Q4382" s="167" t="s">
        <v>3514</v>
      </c>
      <c r="R4382" s="167" t="s">
        <v>3528</v>
      </c>
      <c r="S4382" s="169">
        <v>20</v>
      </c>
      <c r="T4382" s="167" t="s">
        <v>3529</v>
      </c>
      <c r="U4382" s="169" t="s">
        <v>3530</v>
      </c>
      <c r="V4382" s="167" t="s">
        <v>8149</v>
      </c>
      <c r="W4382" s="167" t="s">
        <v>8150</v>
      </c>
      <c r="X4382" s="170" t="s">
        <v>3533</v>
      </c>
      <c r="Y4382" s="171" t="s">
        <v>3335</v>
      </c>
      <c r="Z4382" s="167" t="s">
        <v>1612</v>
      </c>
      <c r="AA4382" s="176">
        <v>7500</v>
      </c>
      <c r="AB4382" s="167" t="s">
        <v>11254</v>
      </c>
      <c r="AC4382" s="176">
        <v>7500</v>
      </c>
      <c r="AD4382" s="167" t="s">
        <v>11254</v>
      </c>
      <c r="AE4382" s="176">
        <v>3165</v>
      </c>
    </row>
    <row r="4383" spans="1:31">
      <c r="A4383" s="178">
        <v>108342708020</v>
      </c>
      <c r="B4383" s="166">
        <v>46188</v>
      </c>
      <c r="C4383" s="167" t="s">
        <v>3524</v>
      </c>
      <c r="D4383" s="167" t="s">
        <v>3525</v>
      </c>
      <c r="E4383" s="167" t="s">
        <v>3526</v>
      </c>
      <c r="F4383" s="167" t="s">
        <v>3501</v>
      </c>
      <c r="G4383" s="167" t="s">
        <v>3502</v>
      </c>
      <c r="H4383" s="168">
        <v>46189</v>
      </c>
      <c r="I4383" s="167"/>
      <c r="J4383" s="169">
        <v>26130</v>
      </c>
      <c r="K4383" s="167" t="s">
        <v>55</v>
      </c>
      <c r="L4383" s="169">
        <v>1</v>
      </c>
      <c r="M4383" s="167" t="s">
        <v>3504</v>
      </c>
      <c r="N4383" s="169">
        <v>189.1</v>
      </c>
      <c r="O4383" s="167" t="s">
        <v>3505</v>
      </c>
      <c r="P4383" s="167"/>
      <c r="Q4383" s="167" t="s">
        <v>3514</v>
      </c>
      <c r="R4383" s="167" t="s">
        <v>3528</v>
      </c>
      <c r="S4383" s="169">
        <v>19</v>
      </c>
      <c r="T4383" s="167" t="s">
        <v>3529</v>
      </c>
      <c r="U4383" s="169" t="s">
        <v>3530</v>
      </c>
      <c r="V4383" s="167" t="s">
        <v>8149</v>
      </c>
      <c r="W4383" s="167" t="s">
        <v>8150</v>
      </c>
      <c r="X4383" s="170" t="s">
        <v>3533</v>
      </c>
      <c r="Y4383" s="171" t="s">
        <v>3335</v>
      </c>
      <c r="Z4383" s="167" t="s">
        <v>1612</v>
      </c>
      <c r="AA4383" s="176">
        <v>10000</v>
      </c>
      <c r="AB4383" s="167" t="s">
        <v>11254</v>
      </c>
      <c r="AC4383" s="176">
        <v>10000</v>
      </c>
      <c r="AD4383" s="167" t="s">
        <v>11254</v>
      </c>
      <c r="AE4383" s="176">
        <v>4220</v>
      </c>
    </row>
    <row r="4384" spans="1:31">
      <c r="A4384" s="178">
        <v>108342708020</v>
      </c>
      <c r="B4384" s="166">
        <v>46188</v>
      </c>
      <c r="C4384" s="167" t="s">
        <v>3524</v>
      </c>
      <c r="D4384" s="167" t="s">
        <v>3525</v>
      </c>
      <c r="E4384" s="167" t="s">
        <v>3526</v>
      </c>
      <c r="F4384" s="167" t="s">
        <v>3501</v>
      </c>
      <c r="G4384" s="167" t="s">
        <v>3502</v>
      </c>
      <c r="H4384" s="168">
        <v>46189</v>
      </c>
      <c r="I4384" s="167"/>
      <c r="J4384" s="169">
        <v>26130</v>
      </c>
      <c r="K4384" s="167" t="s">
        <v>55</v>
      </c>
      <c r="L4384" s="169">
        <v>1</v>
      </c>
      <c r="M4384" s="167" t="s">
        <v>3504</v>
      </c>
      <c r="N4384" s="169">
        <v>189.1</v>
      </c>
      <c r="O4384" s="167" t="s">
        <v>3505</v>
      </c>
      <c r="P4384" s="167"/>
      <c r="Q4384" s="167" t="s">
        <v>3514</v>
      </c>
      <c r="R4384" s="167" t="s">
        <v>3528</v>
      </c>
      <c r="S4384" s="169">
        <v>18</v>
      </c>
      <c r="T4384" s="167" t="s">
        <v>3529</v>
      </c>
      <c r="U4384" s="169" t="s">
        <v>3530</v>
      </c>
      <c r="V4384" s="167" t="s">
        <v>8112</v>
      </c>
      <c r="W4384" s="167" t="s">
        <v>5226</v>
      </c>
      <c r="X4384" s="170" t="s">
        <v>3533</v>
      </c>
      <c r="Y4384" s="171" t="s">
        <v>3335</v>
      </c>
      <c r="Z4384" s="167" t="s">
        <v>1612</v>
      </c>
      <c r="AA4384" s="176">
        <v>2000</v>
      </c>
      <c r="AB4384" s="167" t="s">
        <v>11254</v>
      </c>
      <c r="AC4384" s="176">
        <v>2000</v>
      </c>
      <c r="AD4384" s="167" t="s">
        <v>11254</v>
      </c>
      <c r="AE4384" s="176">
        <v>8935.7999999999993</v>
      </c>
    </row>
    <row r="4385" spans="1:31">
      <c r="A4385" s="178">
        <v>108342708020</v>
      </c>
      <c r="B4385" s="166">
        <v>46188</v>
      </c>
      <c r="C4385" s="167" t="s">
        <v>3524</v>
      </c>
      <c r="D4385" s="167" t="s">
        <v>3525</v>
      </c>
      <c r="E4385" s="167" t="s">
        <v>3526</v>
      </c>
      <c r="F4385" s="167" t="s">
        <v>3501</v>
      </c>
      <c r="G4385" s="167" t="s">
        <v>3502</v>
      </c>
      <c r="H4385" s="168">
        <v>46189</v>
      </c>
      <c r="I4385" s="167"/>
      <c r="J4385" s="169">
        <v>26130</v>
      </c>
      <c r="K4385" s="167" t="s">
        <v>55</v>
      </c>
      <c r="L4385" s="169">
        <v>1</v>
      </c>
      <c r="M4385" s="167" t="s">
        <v>3504</v>
      </c>
      <c r="N4385" s="169">
        <v>189.1</v>
      </c>
      <c r="O4385" s="167" t="s">
        <v>3505</v>
      </c>
      <c r="P4385" s="167"/>
      <c r="Q4385" s="167" t="s">
        <v>3514</v>
      </c>
      <c r="R4385" s="167" t="s">
        <v>3528</v>
      </c>
      <c r="S4385" s="169">
        <v>17</v>
      </c>
      <c r="T4385" s="167" t="s">
        <v>3545</v>
      </c>
      <c r="U4385" s="169" t="s">
        <v>3546</v>
      </c>
      <c r="V4385" s="167" t="s">
        <v>8482</v>
      </c>
      <c r="W4385" s="167" t="s">
        <v>8483</v>
      </c>
      <c r="X4385" s="170" t="s">
        <v>3533</v>
      </c>
      <c r="Y4385" s="171" t="s">
        <v>3335</v>
      </c>
      <c r="Z4385" s="167" t="s">
        <v>1612</v>
      </c>
      <c r="AA4385" s="176">
        <v>5000</v>
      </c>
      <c r="AB4385" s="167" t="s">
        <v>11254</v>
      </c>
      <c r="AC4385" s="176">
        <v>5000</v>
      </c>
      <c r="AD4385" s="167" t="s">
        <v>11254</v>
      </c>
      <c r="AE4385" s="176">
        <v>2235</v>
      </c>
    </row>
    <row r="4386" spans="1:31">
      <c r="A4386" s="178">
        <v>108342708020</v>
      </c>
      <c r="B4386" s="166">
        <v>46188</v>
      </c>
      <c r="C4386" s="167" t="s">
        <v>3524</v>
      </c>
      <c r="D4386" s="167" t="s">
        <v>3525</v>
      </c>
      <c r="E4386" s="167" t="s">
        <v>3526</v>
      </c>
      <c r="F4386" s="167" t="s">
        <v>3501</v>
      </c>
      <c r="G4386" s="167" t="s">
        <v>3502</v>
      </c>
      <c r="H4386" s="168">
        <v>46189</v>
      </c>
      <c r="I4386" s="167"/>
      <c r="J4386" s="169">
        <v>26130</v>
      </c>
      <c r="K4386" s="167" t="s">
        <v>55</v>
      </c>
      <c r="L4386" s="169">
        <v>1</v>
      </c>
      <c r="M4386" s="167" t="s">
        <v>3504</v>
      </c>
      <c r="N4386" s="169">
        <v>189.1</v>
      </c>
      <c r="O4386" s="167" t="s">
        <v>3505</v>
      </c>
      <c r="P4386" s="167"/>
      <c r="Q4386" s="167" t="s">
        <v>3514</v>
      </c>
      <c r="R4386" s="167" t="s">
        <v>3528</v>
      </c>
      <c r="S4386" s="169">
        <v>16</v>
      </c>
      <c r="T4386" s="167" t="s">
        <v>3545</v>
      </c>
      <c r="U4386" s="169" t="s">
        <v>3546</v>
      </c>
      <c r="V4386" s="167" t="s">
        <v>8482</v>
      </c>
      <c r="W4386" s="167" t="s">
        <v>8483</v>
      </c>
      <c r="X4386" s="170" t="s">
        <v>3533</v>
      </c>
      <c r="Y4386" s="171" t="s">
        <v>3335</v>
      </c>
      <c r="Z4386" s="167" t="s">
        <v>1612</v>
      </c>
      <c r="AA4386" s="176">
        <v>10000</v>
      </c>
      <c r="AB4386" s="167" t="s">
        <v>11254</v>
      </c>
      <c r="AC4386" s="176">
        <v>10000</v>
      </c>
      <c r="AD4386" s="167" t="s">
        <v>11254</v>
      </c>
      <c r="AE4386" s="176">
        <v>4470</v>
      </c>
    </row>
    <row r="4387" spans="1:31">
      <c r="A4387" s="178">
        <v>108342708020</v>
      </c>
      <c r="B4387" s="166">
        <v>46188</v>
      </c>
      <c r="C4387" s="167" t="s">
        <v>3524</v>
      </c>
      <c r="D4387" s="167" t="s">
        <v>3525</v>
      </c>
      <c r="E4387" s="167" t="s">
        <v>3526</v>
      </c>
      <c r="F4387" s="167" t="s">
        <v>3501</v>
      </c>
      <c r="G4387" s="167" t="s">
        <v>3502</v>
      </c>
      <c r="H4387" s="168">
        <v>46189</v>
      </c>
      <c r="I4387" s="167"/>
      <c r="J4387" s="169">
        <v>26130</v>
      </c>
      <c r="K4387" s="167" t="s">
        <v>55</v>
      </c>
      <c r="L4387" s="169">
        <v>1</v>
      </c>
      <c r="M4387" s="167" t="s">
        <v>3504</v>
      </c>
      <c r="N4387" s="169">
        <v>189.1</v>
      </c>
      <c r="O4387" s="167" t="s">
        <v>3505</v>
      </c>
      <c r="P4387" s="167"/>
      <c r="Q4387" s="167" t="s">
        <v>3514</v>
      </c>
      <c r="R4387" s="167" t="s">
        <v>3528</v>
      </c>
      <c r="S4387" s="169">
        <v>15</v>
      </c>
      <c r="T4387" s="167" t="s">
        <v>3545</v>
      </c>
      <c r="U4387" s="169" t="s">
        <v>3546</v>
      </c>
      <c r="V4387" s="167" t="s">
        <v>8482</v>
      </c>
      <c r="W4387" s="167" t="s">
        <v>8483</v>
      </c>
      <c r="X4387" s="170" t="s">
        <v>3533</v>
      </c>
      <c r="Y4387" s="171" t="s">
        <v>3335</v>
      </c>
      <c r="Z4387" s="167" t="s">
        <v>1612</v>
      </c>
      <c r="AA4387" s="176">
        <v>10000</v>
      </c>
      <c r="AB4387" s="167" t="s">
        <v>11254</v>
      </c>
      <c r="AC4387" s="176">
        <v>10000</v>
      </c>
      <c r="AD4387" s="167" t="s">
        <v>11254</v>
      </c>
      <c r="AE4387" s="176">
        <v>4470</v>
      </c>
    </row>
    <row r="4388" spans="1:31">
      <c r="A4388" s="178">
        <v>108342708020</v>
      </c>
      <c r="B4388" s="166">
        <v>46188</v>
      </c>
      <c r="C4388" s="167" t="s">
        <v>3524</v>
      </c>
      <c r="D4388" s="167" t="s">
        <v>3525</v>
      </c>
      <c r="E4388" s="167" t="s">
        <v>3526</v>
      </c>
      <c r="F4388" s="167" t="s">
        <v>3501</v>
      </c>
      <c r="G4388" s="167" t="s">
        <v>3502</v>
      </c>
      <c r="H4388" s="168">
        <v>46189</v>
      </c>
      <c r="I4388" s="167"/>
      <c r="J4388" s="169">
        <v>26130</v>
      </c>
      <c r="K4388" s="167" t="s">
        <v>55</v>
      </c>
      <c r="L4388" s="169">
        <v>1</v>
      </c>
      <c r="M4388" s="167" t="s">
        <v>3504</v>
      </c>
      <c r="N4388" s="169">
        <v>189.1</v>
      </c>
      <c r="O4388" s="167" t="s">
        <v>3505</v>
      </c>
      <c r="P4388" s="167"/>
      <c r="Q4388" s="167" t="s">
        <v>3514</v>
      </c>
      <c r="R4388" s="167" t="s">
        <v>3528</v>
      </c>
      <c r="S4388" s="169">
        <v>14</v>
      </c>
      <c r="T4388" s="167" t="s">
        <v>3545</v>
      </c>
      <c r="U4388" s="169" t="s">
        <v>3546</v>
      </c>
      <c r="V4388" s="167" t="s">
        <v>8482</v>
      </c>
      <c r="W4388" s="167" t="s">
        <v>8483</v>
      </c>
      <c r="X4388" s="170" t="s">
        <v>3533</v>
      </c>
      <c r="Y4388" s="171" t="s">
        <v>3335</v>
      </c>
      <c r="Z4388" s="167" t="s">
        <v>1612</v>
      </c>
      <c r="AA4388" s="176">
        <v>5000</v>
      </c>
      <c r="AB4388" s="167" t="s">
        <v>11254</v>
      </c>
      <c r="AC4388" s="176">
        <v>5000</v>
      </c>
      <c r="AD4388" s="167" t="s">
        <v>11254</v>
      </c>
      <c r="AE4388" s="176">
        <v>2235</v>
      </c>
    </row>
    <row r="4389" spans="1:31">
      <c r="A4389" s="178">
        <v>108342708020</v>
      </c>
      <c r="B4389" s="166">
        <v>46188</v>
      </c>
      <c r="C4389" s="167" t="s">
        <v>3524</v>
      </c>
      <c r="D4389" s="167" t="s">
        <v>3525</v>
      </c>
      <c r="E4389" s="167" t="s">
        <v>3526</v>
      </c>
      <c r="F4389" s="167" t="s">
        <v>3501</v>
      </c>
      <c r="G4389" s="167" t="s">
        <v>3502</v>
      </c>
      <c r="H4389" s="168">
        <v>46189</v>
      </c>
      <c r="I4389" s="167"/>
      <c r="J4389" s="169">
        <v>26130</v>
      </c>
      <c r="K4389" s="167" t="s">
        <v>55</v>
      </c>
      <c r="L4389" s="169">
        <v>1</v>
      </c>
      <c r="M4389" s="167" t="s">
        <v>3504</v>
      </c>
      <c r="N4389" s="169">
        <v>189.1</v>
      </c>
      <c r="O4389" s="167" t="s">
        <v>3505</v>
      </c>
      <c r="P4389" s="167"/>
      <c r="Q4389" s="167" t="s">
        <v>3514</v>
      </c>
      <c r="R4389" s="167" t="s">
        <v>3528</v>
      </c>
      <c r="S4389" s="169">
        <v>13</v>
      </c>
      <c r="T4389" s="167" t="s">
        <v>3535</v>
      </c>
      <c r="U4389" s="169" t="s">
        <v>3536</v>
      </c>
      <c r="V4389" s="167" t="s">
        <v>8484</v>
      </c>
      <c r="W4389" s="167" t="s">
        <v>7672</v>
      </c>
      <c r="X4389" s="170" t="s">
        <v>3533</v>
      </c>
      <c r="Y4389" s="171" t="s">
        <v>3335</v>
      </c>
      <c r="Z4389" s="167" t="s">
        <v>1612</v>
      </c>
      <c r="AA4389" s="176">
        <v>10000</v>
      </c>
      <c r="AB4389" s="167" t="s">
        <v>11254</v>
      </c>
      <c r="AC4389" s="176">
        <v>10000</v>
      </c>
      <c r="AD4389" s="167" t="s">
        <v>11254</v>
      </c>
      <c r="AE4389" s="176">
        <v>23.3</v>
      </c>
    </row>
    <row r="4390" spans="1:31">
      <c r="A4390" s="178">
        <v>108342708020</v>
      </c>
      <c r="B4390" s="166">
        <v>46188</v>
      </c>
      <c r="C4390" s="167" t="s">
        <v>3524</v>
      </c>
      <c r="D4390" s="167" t="s">
        <v>3525</v>
      </c>
      <c r="E4390" s="167" t="s">
        <v>3526</v>
      </c>
      <c r="F4390" s="167" t="s">
        <v>3501</v>
      </c>
      <c r="G4390" s="167" t="s">
        <v>3502</v>
      </c>
      <c r="H4390" s="168">
        <v>46189</v>
      </c>
      <c r="I4390" s="167"/>
      <c r="J4390" s="169">
        <v>26130</v>
      </c>
      <c r="K4390" s="167" t="s">
        <v>55</v>
      </c>
      <c r="L4390" s="169">
        <v>1</v>
      </c>
      <c r="M4390" s="167" t="s">
        <v>3504</v>
      </c>
      <c r="N4390" s="169">
        <v>189.1</v>
      </c>
      <c r="O4390" s="167" t="s">
        <v>3505</v>
      </c>
      <c r="P4390" s="167"/>
      <c r="Q4390" s="167" t="s">
        <v>3514</v>
      </c>
      <c r="R4390" s="167" t="s">
        <v>3528</v>
      </c>
      <c r="S4390" s="169">
        <v>12</v>
      </c>
      <c r="T4390" s="167" t="s">
        <v>3545</v>
      </c>
      <c r="U4390" s="169" t="s">
        <v>3546</v>
      </c>
      <c r="V4390" s="167" t="s">
        <v>8482</v>
      </c>
      <c r="W4390" s="167" t="s">
        <v>8483</v>
      </c>
      <c r="X4390" s="170" t="s">
        <v>3533</v>
      </c>
      <c r="Y4390" s="171" t="s">
        <v>3335</v>
      </c>
      <c r="Z4390" s="167" t="s">
        <v>1612</v>
      </c>
      <c r="AA4390" s="176">
        <v>30000</v>
      </c>
      <c r="AB4390" s="167" t="s">
        <v>11254</v>
      </c>
      <c r="AC4390" s="176">
        <v>30000</v>
      </c>
      <c r="AD4390" s="167" t="s">
        <v>11254</v>
      </c>
      <c r="AE4390" s="176">
        <v>13410</v>
      </c>
    </row>
    <row r="4391" spans="1:31">
      <c r="A4391" s="178">
        <v>108342708020</v>
      </c>
      <c r="B4391" s="166">
        <v>46188</v>
      </c>
      <c r="C4391" s="167" t="s">
        <v>3524</v>
      </c>
      <c r="D4391" s="167" t="s">
        <v>3525</v>
      </c>
      <c r="E4391" s="167" t="s">
        <v>3526</v>
      </c>
      <c r="F4391" s="167" t="s">
        <v>3501</v>
      </c>
      <c r="G4391" s="167" t="s">
        <v>3502</v>
      </c>
      <c r="H4391" s="168">
        <v>46189</v>
      </c>
      <c r="I4391" s="167"/>
      <c r="J4391" s="169">
        <v>26130</v>
      </c>
      <c r="K4391" s="167" t="s">
        <v>55</v>
      </c>
      <c r="L4391" s="169">
        <v>1</v>
      </c>
      <c r="M4391" s="167" t="s">
        <v>3504</v>
      </c>
      <c r="N4391" s="169">
        <v>189.1</v>
      </c>
      <c r="O4391" s="167" t="s">
        <v>3505</v>
      </c>
      <c r="P4391" s="167"/>
      <c r="Q4391" s="167" t="s">
        <v>3514</v>
      </c>
      <c r="R4391" s="167" t="s">
        <v>3528</v>
      </c>
      <c r="S4391" s="169">
        <v>11</v>
      </c>
      <c r="T4391" s="167" t="s">
        <v>3529</v>
      </c>
      <c r="U4391" s="169" t="s">
        <v>3530</v>
      </c>
      <c r="V4391" s="167" t="s">
        <v>8485</v>
      </c>
      <c r="W4391" s="167" t="s">
        <v>8486</v>
      </c>
      <c r="X4391" s="170" t="s">
        <v>3533</v>
      </c>
      <c r="Y4391" s="171" t="s">
        <v>3335</v>
      </c>
      <c r="Z4391" s="167" t="s">
        <v>1612</v>
      </c>
      <c r="AA4391" s="176">
        <v>2500</v>
      </c>
      <c r="AB4391" s="167" t="s">
        <v>11254</v>
      </c>
      <c r="AC4391" s="176">
        <v>2500</v>
      </c>
      <c r="AD4391" s="167" t="s">
        <v>11254</v>
      </c>
      <c r="AE4391" s="176">
        <v>1541.5</v>
      </c>
    </row>
    <row r="4392" spans="1:31">
      <c r="A4392" s="178">
        <v>108342708020</v>
      </c>
      <c r="B4392" s="166">
        <v>46188</v>
      </c>
      <c r="C4392" s="167" t="s">
        <v>3524</v>
      </c>
      <c r="D4392" s="167" t="s">
        <v>3525</v>
      </c>
      <c r="E4392" s="167" t="s">
        <v>3526</v>
      </c>
      <c r="F4392" s="167" t="s">
        <v>3501</v>
      </c>
      <c r="G4392" s="167" t="s">
        <v>3502</v>
      </c>
      <c r="H4392" s="168">
        <v>46189</v>
      </c>
      <c r="I4392" s="167"/>
      <c r="J4392" s="169">
        <v>26130</v>
      </c>
      <c r="K4392" s="167" t="s">
        <v>55</v>
      </c>
      <c r="L4392" s="169">
        <v>1</v>
      </c>
      <c r="M4392" s="167" t="s">
        <v>3504</v>
      </c>
      <c r="N4392" s="169">
        <v>189.1</v>
      </c>
      <c r="O4392" s="167" t="s">
        <v>3505</v>
      </c>
      <c r="P4392" s="167"/>
      <c r="Q4392" s="167" t="s">
        <v>3514</v>
      </c>
      <c r="R4392" s="167" t="s">
        <v>3528</v>
      </c>
      <c r="S4392" s="169">
        <v>10</v>
      </c>
      <c r="T4392" s="167" t="s">
        <v>3529</v>
      </c>
      <c r="U4392" s="169" t="s">
        <v>3530</v>
      </c>
      <c r="V4392" s="167" t="s">
        <v>8467</v>
      </c>
      <c r="W4392" s="167" t="s">
        <v>8468</v>
      </c>
      <c r="X4392" s="170" t="s">
        <v>3533</v>
      </c>
      <c r="Y4392" s="171" t="s">
        <v>3335</v>
      </c>
      <c r="Z4392" s="167" t="s">
        <v>1612</v>
      </c>
      <c r="AA4392" s="176">
        <v>6000</v>
      </c>
      <c r="AB4392" s="167" t="s">
        <v>11254</v>
      </c>
      <c r="AC4392" s="176">
        <v>6000</v>
      </c>
      <c r="AD4392" s="167" t="s">
        <v>11254</v>
      </c>
      <c r="AE4392" s="176">
        <v>2974.8</v>
      </c>
    </row>
    <row r="4393" spans="1:31">
      <c r="A4393" s="178">
        <v>108342708020</v>
      </c>
      <c r="B4393" s="166">
        <v>46188</v>
      </c>
      <c r="C4393" s="167" t="s">
        <v>3524</v>
      </c>
      <c r="D4393" s="167" t="s">
        <v>3525</v>
      </c>
      <c r="E4393" s="167" t="s">
        <v>3526</v>
      </c>
      <c r="F4393" s="167" t="s">
        <v>3501</v>
      </c>
      <c r="G4393" s="167" t="s">
        <v>3502</v>
      </c>
      <c r="H4393" s="168">
        <v>46189</v>
      </c>
      <c r="I4393" s="167"/>
      <c r="J4393" s="169">
        <v>26130</v>
      </c>
      <c r="K4393" s="167" t="s">
        <v>55</v>
      </c>
      <c r="L4393" s="169">
        <v>1</v>
      </c>
      <c r="M4393" s="167" t="s">
        <v>3504</v>
      </c>
      <c r="N4393" s="169">
        <v>189.1</v>
      </c>
      <c r="O4393" s="167" t="s">
        <v>3505</v>
      </c>
      <c r="P4393" s="167"/>
      <c r="Q4393" s="167" t="s">
        <v>3514</v>
      </c>
      <c r="R4393" s="167" t="s">
        <v>3528</v>
      </c>
      <c r="S4393" s="169">
        <v>9</v>
      </c>
      <c r="T4393" s="167" t="s">
        <v>3529</v>
      </c>
      <c r="U4393" s="169" t="s">
        <v>3530</v>
      </c>
      <c r="V4393" s="167" t="s">
        <v>8467</v>
      </c>
      <c r="W4393" s="167" t="s">
        <v>8468</v>
      </c>
      <c r="X4393" s="170" t="s">
        <v>3533</v>
      </c>
      <c r="Y4393" s="171" t="s">
        <v>3335</v>
      </c>
      <c r="Z4393" s="167" t="s">
        <v>1612</v>
      </c>
      <c r="AA4393" s="176">
        <v>6000</v>
      </c>
      <c r="AB4393" s="167" t="s">
        <v>11254</v>
      </c>
      <c r="AC4393" s="176">
        <v>6000</v>
      </c>
      <c r="AD4393" s="167" t="s">
        <v>11254</v>
      </c>
      <c r="AE4393" s="176">
        <v>2974.8</v>
      </c>
    </row>
    <row r="4394" spans="1:31">
      <c r="A4394" s="178">
        <v>108342708020</v>
      </c>
      <c r="B4394" s="166">
        <v>46188</v>
      </c>
      <c r="C4394" s="167" t="s">
        <v>3524</v>
      </c>
      <c r="D4394" s="167" t="s">
        <v>3525</v>
      </c>
      <c r="E4394" s="167" t="s">
        <v>3526</v>
      </c>
      <c r="F4394" s="167" t="s">
        <v>3501</v>
      </c>
      <c r="G4394" s="167" t="s">
        <v>3502</v>
      </c>
      <c r="H4394" s="168">
        <v>46189</v>
      </c>
      <c r="I4394" s="167"/>
      <c r="J4394" s="169">
        <v>26130</v>
      </c>
      <c r="K4394" s="167" t="s">
        <v>55</v>
      </c>
      <c r="L4394" s="169">
        <v>1</v>
      </c>
      <c r="M4394" s="167" t="s">
        <v>3504</v>
      </c>
      <c r="N4394" s="169">
        <v>189.1</v>
      </c>
      <c r="O4394" s="167" t="s">
        <v>3505</v>
      </c>
      <c r="P4394" s="167"/>
      <c r="Q4394" s="167" t="s">
        <v>3514</v>
      </c>
      <c r="R4394" s="167" t="s">
        <v>3528</v>
      </c>
      <c r="S4394" s="169">
        <v>8</v>
      </c>
      <c r="T4394" s="167" t="s">
        <v>3545</v>
      </c>
      <c r="U4394" s="169" t="s">
        <v>3546</v>
      </c>
      <c r="V4394" s="167" t="s">
        <v>8126</v>
      </c>
      <c r="W4394" s="167" t="s">
        <v>5047</v>
      </c>
      <c r="X4394" s="170" t="s">
        <v>3533</v>
      </c>
      <c r="Y4394" s="171" t="s">
        <v>3335</v>
      </c>
      <c r="Z4394" s="167" t="s">
        <v>1612</v>
      </c>
      <c r="AA4394" s="176">
        <v>5000</v>
      </c>
      <c r="AB4394" s="167" t="s">
        <v>11254</v>
      </c>
      <c r="AC4394" s="176">
        <v>5000</v>
      </c>
      <c r="AD4394" s="167" t="s">
        <v>11254</v>
      </c>
      <c r="AE4394" s="176">
        <v>3526</v>
      </c>
    </row>
    <row r="4395" spans="1:31">
      <c r="A4395" s="178">
        <v>108342708020</v>
      </c>
      <c r="B4395" s="166">
        <v>46188</v>
      </c>
      <c r="C4395" s="167" t="s">
        <v>3524</v>
      </c>
      <c r="D4395" s="167" t="s">
        <v>3525</v>
      </c>
      <c r="E4395" s="167" t="s">
        <v>3526</v>
      </c>
      <c r="F4395" s="167" t="s">
        <v>3501</v>
      </c>
      <c r="G4395" s="167" t="s">
        <v>3502</v>
      </c>
      <c r="H4395" s="168">
        <v>46189</v>
      </c>
      <c r="I4395" s="167"/>
      <c r="J4395" s="169">
        <v>26130</v>
      </c>
      <c r="K4395" s="167" t="s">
        <v>55</v>
      </c>
      <c r="L4395" s="169">
        <v>1</v>
      </c>
      <c r="M4395" s="167" t="s">
        <v>3504</v>
      </c>
      <c r="N4395" s="169">
        <v>189.1</v>
      </c>
      <c r="O4395" s="167" t="s">
        <v>3505</v>
      </c>
      <c r="P4395" s="167"/>
      <c r="Q4395" s="167" t="s">
        <v>3514</v>
      </c>
      <c r="R4395" s="167" t="s">
        <v>3528</v>
      </c>
      <c r="S4395" s="169">
        <v>7</v>
      </c>
      <c r="T4395" s="167" t="s">
        <v>3545</v>
      </c>
      <c r="U4395" s="169" t="s">
        <v>3546</v>
      </c>
      <c r="V4395" s="167" t="s">
        <v>8126</v>
      </c>
      <c r="W4395" s="167" t="s">
        <v>5047</v>
      </c>
      <c r="X4395" s="170" t="s">
        <v>3533</v>
      </c>
      <c r="Y4395" s="171" t="s">
        <v>3335</v>
      </c>
      <c r="Z4395" s="167" t="s">
        <v>1612</v>
      </c>
      <c r="AA4395" s="176">
        <v>20000</v>
      </c>
      <c r="AB4395" s="167" t="s">
        <v>11254</v>
      </c>
      <c r="AC4395" s="176">
        <v>20000</v>
      </c>
      <c r="AD4395" s="167" t="s">
        <v>11254</v>
      </c>
      <c r="AE4395" s="176">
        <v>14104</v>
      </c>
    </row>
    <row r="4396" spans="1:31">
      <c r="A4396" s="178">
        <v>108342708020</v>
      </c>
      <c r="B4396" s="166">
        <v>46188</v>
      </c>
      <c r="C4396" s="167" t="s">
        <v>3524</v>
      </c>
      <c r="D4396" s="167" t="s">
        <v>3525</v>
      </c>
      <c r="E4396" s="167" t="s">
        <v>3526</v>
      </c>
      <c r="F4396" s="167" t="s">
        <v>3501</v>
      </c>
      <c r="G4396" s="167" t="s">
        <v>3502</v>
      </c>
      <c r="H4396" s="168">
        <v>46189</v>
      </c>
      <c r="I4396" s="167"/>
      <c r="J4396" s="169">
        <v>26130</v>
      </c>
      <c r="K4396" s="167" t="s">
        <v>55</v>
      </c>
      <c r="L4396" s="169">
        <v>1</v>
      </c>
      <c r="M4396" s="167" t="s">
        <v>3504</v>
      </c>
      <c r="N4396" s="169">
        <v>189.1</v>
      </c>
      <c r="O4396" s="167" t="s">
        <v>3505</v>
      </c>
      <c r="P4396" s="167"/>
      <c r="Q4396" s="167" t="s">
        <v>3514</v>
      </c>
      <c r="R4396" s="167" t="s">
        <v>3528</v>
      </c>
      <c r="S4396" s="169">
        <v>6</v>
      </c>
      <c r="T4396" s="167" t="s">
        <v>3560</v>
      </c>
      <c r="U4396" s="169" t="s">
        <v>3561</v>
      </c>
      <c r="V4396" s="167" t="s">
        <v>8487</v>
      </c>
      <c r="W4396" s="167" t="s">
        <v>7680</v>
      </c>
      <c r="X4396" s="170" t="s">
        <v>3533</v>
      </c>
      <c r="Y4396" s="171" t="s">
        <v>3335</v>
      </c>
      <c r="Z4396" s="167" t="s">
        <v>1612</v>
      </c>
      <c r="AA4396" s="176">
        <v>2000</v>
      </c>
      <c r="AB4396" s="167" t="s">
        <v>11254</v>
      </c>
      <c r="AC4396" s="176">
        <v>2000</v>
      </c>
      <c r="AD4396" s="167" t="s">
        <v>11254</v>
      </c>
      <c r="AE4396" s="176">
        <v>398.16</v>
      </c>
    </row>
    <row r="4397" spans="1:31">
      <c r="A4397" s="178">
        <v>108342708020</v>
      </c>
      <c r="B4397" s="166">
        <v>46188</v>
      </c>
      <c r="C4397" s="167" t="s">
        <v>3524</v>
      </c>
      <c r="D4397" s="167" t="s">
        <v>3525</v>
      </c>
      <c r="E4397" s="167" t="s">
        <v>3526</v>
      </c>
      <c r="F4397" s="167" t="s">
        <v>3501</v>
      </c>
      <c r="G4397" s="167" t="s">
        <v>3502</v>
      </c>
      <c r="H4397" s="168">
        <v>46189</v>
      </c>
      <c r="I4397" s="167"/>
      <c r="J4397" s="169">
        <v>26130</v>
      </c>
      <c r="K4397" s="167" t="s">
        <v>55</v>
      </c>
      <c r="L4397" s="169">
        <v>1</v>
      </c>
      <c r="M4397" s="167" t="s">
        <v>3504</v>
      </c>
      <c r="N4397" s="169">
        <v>189.1</v>
      </c>
      <c r="O4397" s="167" t="s">
        <v>3505</v>
      </c>
      <c r="P4397" s="167"/>
      <c r="Q4397" s="167" t="s">
        <v>3514</v>
      </c>
      <c r="R4397" s="167" t="s">
        <v>3528</v>
      </c>
      <c r="S4397" s="169">
        <v>5</v>
      </c>
      <c r="T4397" s="167" t="s">
        <v>3560</v>
      </c>
      <c r="U4397" s="169" t="s">
        <v>3561</v>
      </c>
      <c r="V4397" s="167" t="s">
        <v>8488</v>
      </c>
      <c r="W4397" s="167" t="s">
        <v>7007</v>
      </c>
      <c r="X4397" s="170" t="s">
        <v>3533</v>
      </c>
      <c r="Y4397" s="171" t="s">
        <v>3335</v>
      </c>
      <c r="Z4397" s="167" t="s">
        <v>1612</v>
      </c>
      <c r="AA4397" s="176">
        <v>20000</v>
      </c>
      <c r="AB4397" s="167" t="s">
        <v>11254</v>
      </c>
      <c r="AC4397" s="176">
        <v>20000</v>
      </c>
      <c r="AD4397" s="167" t="s">
        <v>11254</v>
      </c>
      <c r="AE4397" s="176">
        <v>230.6</v>
      </c>
    </row>
    <row r="4398" spans="1:31">
      <c r="A4398" s="178">
        <v>108342708020</v>
      </c>
      <c r="B4398" s="166">
        <v>46188</v>
      </c>
      <c r="C4398" s="167" t="s">
        <v>3524</v>
      </c>
      <c r="D4398" s="167" t="s">
        <v>3525</v>
      </c>
      <c r="E4398" s="167" t="s">
        <v>3526</v>
      </c>
      <c r="F4398" s="167" t="s">
        <v>3501</v>
      </c>
      <c r="G4398" s="167" t="s">
        <v>3502</v>
      </c>
      <c r="H4398" s="168">
        <v>46189</v>
      </c>
      <c r="I4398" s="167"/>
      <c r="J4398" s="169">
        <v>26130</v>
      </c>
      <c r="K4398" s="167" t="s">
        <v>55</v>
      </c>
      <c r="L4398" s="169">
        <v>1</v>
      </c>
      <c r="M4398" s="167" t="s">
        <v>3504</v>
      </c>
      <c r="N4398" s="169">
        <v>189.1</v>
      </c>
      <c r="O4398" s="167" t="s">
        <v>3505</v>
      </c>
      <c r="P4398" s="167"/>
      <c r="Q4398" s="167" t="s">
        <v>3514</v>
      </c>
      <c r="R4398" s="167" t="s">
        <v>3528</v>
      </c>
      <c r="S4398" s="169">
        <v>4</v>
      </c>
      <c r="T4398" s="167" t="s">
        <v>3535</v>
      </c>
      <c r="U4398" s="169" t="s">
        <v>3536</v>
      </c>
      <c r="V4398" s="167" t="s">
        <v>8489</v>
      </c>
      <c r="W4398" s="167" t="s">
        <v>6312</v>
      </c>
      <c r="X4398" s="170" t="s">
        <v>3533</v>
      </c>
      <c r="Y4398" s="171" t="s">
        <v>3335</v>
      </c>
      <c r="Z4398" s="167" t="s">
        <v>1612</v>
      </c>
      <c r="AA4398" s="176">
        <v>30000</v>
      </c>
      <c r="AB4398" s="167" t="s">
        <v>11254</v>
      </c>
      <c r="AC4398" s="176">
        <v>30000</v>
      </c>
      <c r="AD4398" s="167" t="s">
        <v>11254</v>
      </c>
      <c r="AE4398" s="176">
        <v>69</v>
      </c>
    </row>
    <row r="4399" spans="1:31">
      <c r="A4399" s="178">
        <v>108342708020</v>
      </c>
      <c r="B4399" s="166">
        <v>46188</v>
      </c>
      <c r="C4399" s="167" t="s">
        <v>3524</v>
      </c>
      <c r="D4399" s="167" t="s">
        <v>3525</v>
      </c>
      <c r="E4399" s="167" t="s">
        <v>3526</v>
      </c>
      <c r="F4399" s="167" t="s">
        <v>3501</v>
      </c>
      <c r="G4399" s="167" t="s">
        <v>3502</v>
      </c>
      <c r="H4399" s="168">
        <v>46189</v>
      </c>
      <c r="I4399" s="167"/>
      <c r="J4399" s="169">
        <v>26130</v>
      </c>
      <c r="K4399" s="167" t="s">
        <v>55</v>
      </c>
      <c r="L4399" s="169">
        <v>1</v>
      </c>
      <c r="M4399" s="167" t="s">
        <v>3504</v>
      </c>
      <c r="N4399" s="169">
        <v>189.1</v>
      </c>
      <c r="O4399" s="167" t="s">
        <v>3505</v>
      </c>
      <c r="P4399" s="167"/>
      <c r="Q4399" s="167" t="s">
        <v>3514</v>
      </c>
      <c r="R4399" s="167" t="s">
        <v>3528</v>
      </c>
      <c r="S4399" s="169">
        <v>3</v>
      </c>
      <c r="T4399" s="167" t="s">
        <v>3560</v>
      </c>
      <c r="U4399" s="169" t="s">
        <v>3561</v>
      </c>
      <c r="V4399" s="167" t="s">
        <v>8490</v>
      </c>
      <c r="W4399" s="167" t="s">
        <v>7611</v>
      </c>
      <c r="X4399" s="170" t="s">
        <v>3533</v>
      </c>
      <c r="Y4399" s="171" t="s">
        <v>3335</v>
      </c>
      <c r="Z4399" s="167" t="s">
        <v>1612</v>
      </c>
      <c r="AA4399" s="176">
        <v>84000</v>
      </c>
      <c r="AB4399" s="167" t="s">
        <v>11254</v>
      </c>
      <c r="AC4399" s="176">
        <v>84000</v>
      </c>
      <c r="AD4399" s="167" t="s">
        <v>11254</v>
      </c>
      <c r="AE4399" s="176">
        <v>886.2</v>
      </c>
    </row>
    <row r="4400" spans="1:31">
      <c r="A4400" s="178">
        <v>108342708020</v>
      </c>
      <c r="B4400" s="166">
        <v>46188</v>
      </c>
      <c r="C4400" s="167" t="s">
        <v>3524</v>
      </c>
      <c r="D4400" s="167" t="s">
        <v>3525</v>
      </c>
      <c r="E4400" s="167" t="s">
        <v>3526</v>
      </c>
      <c r="F4400" s="167" t="s">
        <v>3501</v>
      </c>
      <c r="G4400" s="167" t="s">
        <v>3502</v>
      </c>
      <c r="H4400" s="168">
        <v>46189</v>
      </c>
      <c r="I4400" s="167"/>
      <c r="J4400" s="169">
        <v>26130</v>
      </c>
      <c r="K4400" s="167" t="s">
        <v>55</v>
      </c>
      <c r="L4400" s="169">
        <v>1</v>
      </c>
      <c r="M4400" s="167" t="s">
        <v>3504</v>
      </c>
      <c r="N4400" s="169">
        <v>189.1</v>
      </c>
      <c r="O4400" s="167" t="s">
        <v>3505</v>
      </c>
      <c r="P4400" s="167"/>
      <c r="Q4400" s="167" t="s">
        <v>3514</v>
      </c>
      <c r="R4400" s="167" t="s">
        <v>3528</v>
      </c>
      <c r="S4400" s="169">
        <v>2</v>
      </c>
      <c r="T4400" s="167" t="s">
        <v>3535</v>
      </c>
      <c r="U4400" s="169" t="s">
        <v>3536</v>
      </c>
      <c r="V4400" s="167" t="s">
        <v>8491</v>
      </c>
      <c r="W4400" s="167" t="s">
        <v>7690</v>
      </c>
      <c r="X4400" s="170" t="s">
        <v>3533</v>
      </c>
      <c r="Y4400" s="171" t="s">
        <v>3335</v>
      </c>
      <c r="Z4400" s="167" t="s">
        <v>1612</v>
      </c>
      <c r="AA4400" s="176">
        <v>10000</v>
      </c>
      <c r="AB4400" s="167" t="s">
        <v>11254</v>
      </c>
      <c r="AC4400" s="176">
        <v>10000</v>
      </c>
      <c r="AD4400" s="167" t="s">
        <v>11254</v>
      </c>
      <c r="AE4400" s="176">
        <v>34</v>
      </c>
    </row>
    <row r="4401" spans="1:31">
      <c r="A4401" s="178">
        <v>108342708020</v>
      </c>
      <c r="B4401" s="166">
        <v>46188</v>
      </c>
      <c r="C4401" s="167" t="s">
        <v>3524</v>
      </c>
      <c r="D4401" s="167" t="s">
        <v>3525</v>
      </c>
      <c r="E4401" s="167" t="s">
        <v>3526</v>
      </c>
      <c r="F4401" s="167" t="s">
        <v>3501</v>
      </c>
      <c r="G4401" s="167" t="s">
        <v>3502</v>
      </c>
      <c r="H4401" s="168">
        <v>46189</v>
      </c>
      <c r="I4401" s="167"/>
      <c r="J4401" s="169">
        <v>26130</v>
      </c>
      <c r="K4401" s="167" t="s">
        <v>55</v>
      </c>
      <c r="L4401" s="169">
        <v>1</v>
      </c>
      <c r="M4401" s="167" t="s">
        <v>3504</v>
      </c>
      <c r="N4401" s="169">
        <v>189.1</v>
      </c>
      <c r="O4401" s="167" t="s">
        <v>3505</v>
      </c>
      <c r="P4401" s="167"/>
      <c r="Q4401" s="167" t="s">
        <v>3514</v>
      </c>
      <c r="R4401" s="167" t="s">
        <v>3528</v>
      </c>
      <c r="S4401" s="169">
        <v>1</v>
      </c>
      <c r="T4401" s="167" t="s">
        <v>3535</v>
      </c>
      <c r="U4401" s="169" t="s">
        <v>3536</v>
      </c>
      <c r="V4401" s="167" t="s">
        <v>8492</v>
      </c>
      <c r="W4401" s="167" t="s">
        <v>7712</v>
      </c>
      <c r="X4401" s="170" t="s">
        <v>3533</v>
      </c>
      <c r="Y4401" s="171" t="s">
        <v>3335</v>
      </c>
      <c r="Z4401" s="167" t="s">
        <v>1612</v>
      </c>
      <c r="AA4401" s="176">
        <v>15000</v>
      </c>
      <c r="AB4401" s="167" t="s">
        <v>11254</v>
      </c>
      <c r="AC4401" s="176">
        <v>15000</v>
      </c>
      <c r="AD4401" s="167" t="s">
        <v>11254</v>
      </c>
      <c r="AE4401" s="176">
        <v>46.5</v>
      </c>
    </row>
    <row r="4402" spans="1:31">
      <c r="A4402" s="178">
        <v>108342721760</v>
      </c>
      <c r="B4402" s="166">
        <v>46188</v>
      </c>
      <c r="C4402" s="167" t="s">
        <v>3524</v>
      </c>
      <c r="D4402" s="167" t="s">
        <v>3525</v>
      </c>
      <c r="E4402" s="167" t="s">
        <v>3526</v>
      </c>
      <c r="F4402" s="167" t="s">
        <v>3501</v>
      </c>
      <c r="G4402" s="167" t="s">
        <v>3502</v>
      </c>
      <c r="H4402" s="168">
        <v>46189</v>
      </c>
      <c r="I4402" s="167"/>
      <c r="J4402" s="169">
        <v>26130</v>
      </c>
      <c r="K4402" s="167" t="s">
        <v>55</v>
      </c>
      <c r="L4402" s="169">
        <v>1</v>
      </c>
      <c r="M4402" s="167" t="s">
        <v>3504</v>
      </c>
      <c r="N4402" s="169">
        <v>189.1</v>
      </c>
      <c r="O4402" s="167" t="s">
        <v>3505</v>
      </c>
      <c r="P4402" s="167"/>
      <c r="Q4402" s="167" t="s">
        <v>3514</v>
      </c>
      <c r="R4402" s="167" t="s">
        <v>3528</v>
      </c>
      <c r="S4402" s="169">
        <v>10</v>
      </c>
      <c r="T4402" s="167" t="s">
        <v>3560</v>
      </c>
      <c r="U4402" s="169" t="s">
        <v>3561</v>
      </c>
      <c r="V4402" s="167" t="s">
        <v>8102</v>
      </c>
      <c r="W4402" s="167" t="s">
        <v>4059</v>
      </c>
      <c r="X4402" s="170" t="s">
        <v>3533</v>
      </c>
      <c r="Y4402" s="171" t="s">
        <v>3335</v>
      </c>
      <c r="Z4402" s="167" t="s">
        <v>1612</v>
      </c>
      <c r="AA4402" s="176">
        <v>24000</v>
      </c>
      <c r="AB4402" s="167" t="s">
        <v>11254</v>
      </c>
      <c r="AC4402" s="176">
        <v>24000</v>
      </c>
      <c r="AD4402" s="167" t="s">
        <v>11254</v>
      </c>
      <c r="AE4402" s="176">
        <v>4951.2</v>
      </c>
    </row>
    <row r="4403" spans="1:31">
      <c r="A4403" s="178">
        <v>108342721760</v>
      </c>
      <c r="B4403" s="166">
        <v>46188</v>
      </c>
      <c r="C4403" s="167" t="s">
        <v>3524</v>
      </c>
      <c r="D4403" s="167" t="s">
        <v>3525</v>
      </c>
      <c r="E4403" s="167" t="s">
        <v>3526</v>
      </c>
      <c r="F4403" s="167" t="s">
        <v>3501</v>
      </c>
      <c r="G4403" s="167" t="s">
        <v>3502</v>
      </c>
      <c r="H4403" s="168">
        <v>46189</v>
      </c>
      <c r="I4403" s="167"/>
      <c r="J4403" s="169">
        <v>26130</v>
      </c>
      <c r="K4403" s="167" t="s">
        <v>55</v>
      </c>
      <c r="L4403" s="169">
        <v>1</v>
      </c>
      <c r="M4403" s="167" t="s">
        <v>3504</v>
      </c>
      <c r="N4403" s="169">
        <v>189.1</v>
      </c>
      <c r="O4403" s="167" t="s">
        <v>3505</v>
      </c>
      <c r="P4403" s="167"/>
      <c r="Q4403" s="167" t="s">
        <v>3514</v>
      </c>
      <c r="R4403" s="167" t="s">
        <v>3528</v>
      </c>
      <c r="S4403" s="169">
        <v>9</v>
      </c>
      <c r="T4403" s="167" t="s">
        <v>3560</v>
      </c>
      <c r="U4403" s="169" t="s">
        <v>3561</v>
      </c>
      <c r="V4403" s="167" t="s">
        <v>8102</v>
      </c>
      <c r="W4403" s="167" t="s">
        <v>4059</v>
      </c>
      <c r="X4403" s="170" t="s">
        <v>3533</v>
      </c>
      <c r="Y4403" s="171" t="s">
        <v>3335</v>
      </c>
      <c r="Z4403" s="167" t="s">
        <v>1612</v>
      </c>
      <c r="AA4403" s="176">
        <v>44000</v>
      </c>
      <c r="AB4403" s="167" t="s">
        <v>11254</v>
      </c>
      <c r="AC4403" s="176">
        <v>44000</v>
      </c>
      <c r="AD4403" s="167" t="s">
        <v>11254</v>
      </c>
      <c r="AE4403" s="176">
        <v>9077.2000000000007</v>
      </c>
    </row>
    <row r="4404" spans="1:31">
      <c r="A4404" s="178">
        <v>108342721760</v>
      </c>
      <c r="B4404" s="166">
        <v>46188</v>
      </c>
      <c r="C4404" s="167" t="s">
        <v>3524</v>
      </c>
      <c r="D4404" s="167" t="s">
        <v>3525</v>
      </c>
      <c r="E4404" s="167" t="s">
        <v>3526</v>
      </c>
      <c r="F4404" s="167" t="s">
        <v>3501</v>
      </c>
      <c r="G4404" s="167" t="s">
        <v>3502</v>
      </c>
      <c r="H4404" s="168">
        <v>46189</v>
      </c>
      <c r="I4404" s="167"/>
      <c r="J4404" s="169">
        <v>26130</v>
      </c>
      <c r="K4404" s="167" t="s">
        <v>55</v>
      </c>
      <c r="L4404" s="169">
        <v>1</v>
      </c>
      <c r="M4404" s="167" t="s">
        <v>3504</v>
      </c>
      <c r="N4404" s="169">
        <v>189.1</v>
      </c>
      <c r="O4404" s="167" t="s">
        <v>3505</v>
      </c>
      <c r="P4404" s="167"/>
      <c r="Q4404" s="167" t="s">
        <v>3514</v>
      </c>
      <c r="R4404" s="167" t="s">
        <v>3528</v>
      </c>
      <c r="S4404" s="169">
        <v>8</v>
      </c>
      <c r="T4404" s="167" t="s">
        <v>3529</v>
      </c>
      <c r="U4404" s="169" t="s">
        <v>3530</v>
      </c>
      <c r="V4404" s="167" t="s">
        <v>8110</v>
      </c>
      <c r="W4404" s="167" t="s">
        <v>6996</v>
      </c>
      <c r="X4404" s="170" t="s">
        <v>3533</v>
      </c>
      <c r="Y4404" s="171" t="s">
        <v>3335</v>
      </c>
      <c r="Z4404" s="167" t="s">
        <v>1612</v>
      </c>
      <c r="AA4404" s="176">
        <v>1000</v>
      </c>
      <c r="AB4404" s="167" t="s">
        <v>11254</v>
      </c>
      <c r="AC4404" s="176">
        <v>1000</v>
      </c>
      <c r="AD4404" s="167" t="s">
        <v>11254</v>
      </c>
      <c r="AE4404" s="176">
        <v>14401</v>
      </c>
    </row>
    <row r="4405" spans="1:31">
      <c r="A4405" s="178">
        <v>108342721760</v>
      </c>
      <c r="B4405" s="166">
        <v>46188</v>
      </c>
      <c r="C4405" s="167" t="s">
        <v>3524</v>
      </c>
      <c r="D4405" s="167" t="s">
        <v>3525</v>
      </c>
      <c r="E4405" s="167" t="s">
        <v>3526</v>
      </c>
      <c r="F4405" s="167" t="s">
        <v>3501</v>
      </c>
      <c r="G4405" s="167" t="s">
        <v>3502</v>
      </c>
      <c r="H4405" s="168">
        <v>46189</v>
      </c>
      <c r="I4405" s="167"/>
      <c r="J4405" s="169">
        <v>26130</v>
      </c>
      <c r="K4405" s="167" t="s">
        <v>55</v>
      </c>
      <c r="L4405" s="169">
        <v>1</v>
      </c>
      <c r="M4405" s="167" t="s">
        <v>3504</v>
      </c>
      <c r="N4405" s="169">
        <v>189.1</v>
      </c>
      <c r="O4405" s="167" t="s">
        <v>3505</v>
      </c>
      <c r="P4405" s="167"/>
      <c r="Q4405" s="167" t="s">
        <v>3514</v>
      </c>
      <c r="R4405" s="167" t="s">
        <v>3528</v>
      </c>
      <c r="S4405" s="169">
        <v>7</v>
      </c>
      <c r="T4405" s="167" t="s">
        <v>3529</v>
      </c>
      <c r="U4405" s="169" t="s">
        <v>3530</v>
      </c>
      <c r="V4405" s="167" t="s">
        <v>8478</v>
      </c>
      <c r="W4405" s="167" t="s">
        <v>5216</v>
      </c>
      <c r="X4405" s="170" t="s">
        <v>3533</v>
      </c>
      <c r="Y4405" s="171" t="s">
        <v>3335</v>
      </c>
      <c r="Z4405" s="167" t="s">
        <v>1612</v>
      </c>
      <c r="AA4405" s="176">
        <v>168</v>
      </c>
      <c r="AB4405" s="167" t="s">
        <v>11254</v>
      </c>
      <c r="AC4405" s="176">
        <v>168</v>
      </c>
      <c r="AD4405" s="167" t="s">
        <v>11254</v>
      </c>
      <c r="AE4405" s="176">
        <v>836.2704</v>
      </c>
    </row>
    <row r="4406" spans="1:31">
      <c r="A4406" s="178">
        <v>108342721760</v>
      </c>
      <c r="B4406" s="166">
        <v>46188</v>
      </c>
      <c r="C4406" s="167" t="s">
        <v>3524</v>
      </c>
      <c r="D4406" s="167" t="s">
        <v>3525</v>
      </c>
      <c r="E4406" s="167" t="s">
        <v>3526</v>
      </c>
      <c r="F4406" s="167" t="s">
        <v>3501</v>
      </c>
      <c r="G4406" s="167" t="s">
        <v>3502</v>
      </c>
      <c r="H4406" s="168">
        <v>46189</v>
      </c>
      <c r="I4406" s="167"/>
      <c r="J4406" s="169">
        <v>26130</v>
      </c>
      <c r="K4406" s="167" t="s">
        <v>55</v>
      </c>
      <c r="L4406" s="169">
        <v>1</v>
      </c>
      <c r="M4406" s="167" t="s">
        <v>3504</v>
      </c>
      <c r="N4406" s="169">
        <v>189.1</v>
      </c>
      <c r="O4406" s="167" t="s">
        <v>3505</v>
      </c>
      <c r="P4406" s="167"/>
      <c r="Q4406" s="167" t="s">
        <v>3514</v>
      </c>
      <c r="R4406" s="167" t="s">
        <v>3528</v>
      </c>
      <c r="S4406" s="169">
        <v>6</v>
      </c>
      <c r="T4406" s="167" t="s">
        <v>3529</v>
      </c>
      <c r="U4406" s="169" t="s">
        <v>3530</v>
      </c>
      <c r="V4406" s="167" t="s">
        <v>8478</v>
      </c>
      <c r="W4406" s="167" t="s">
        <v>5216</v>
      </c>
      <c r="X4406" s="170" t="s">
        <v>3533</v>
      </c>
      <c r="Y4406" s="171" t="s">
        <v>3335</v>
      </c>
      <c r="Z4406" s="167" t="s">
        <v>1612</v>
      </c>
      <c r="AA4406" s="176">
        <v>336</v>
      </c>
      <c r="AB4406" s="167" t="s">
        <v>11254</v>
      </c>
      <c r="AC4406" s="176">
        <v>336</v>
      </c>
      <c r="AD4406" s="167" t="s">
        <v>11254</v>
      </c>
      <c r="AE4406" s="176">
        <v>1508.6736000000001</v>
      </c>
    </row>
    <row r="4407" spans="1:31">
      <c r="A4407" s="178">
        <v>108342721760</v>
      </c>
      <c r="B4407" s="166">
        <v>46188</v>
      </c>
      <c r="C4407" s="167" t="s">
        <v>3524</v>
      </c>
      <c r="D4407" s="167" t="s">
        <v>3525</v>
      </c>
      <c r="E4407" s="167" t="s">
        <v>3526</v>
      </c>
      <c r="F4407" s="167" t="s">
        <v>3501</v>
      </c>
      <c r="G4407" s="167" t="s">
        <v>3502</v>
      </c>
      <c r="H4407" s="168">
        <v>46189</v>
      </c>
      <c r="I4407" s="167"/>
      <c r="J4407" s="169">
        <v>26130</v>
      </c>
      <c r="K4407" s="167" t="s">
        <v>55</v>
      </c>
      <c r="L4407" s="169">
        <v>1</v>
      </c>
      <c r="M4407" s="167" t="s">
        <v>3504</v>
      </c>
      <c r="N4407" s="169">
        <v>189.1</v>
      </c>
      <c r="O4407" s="167" t="s">
        <v>3505</v>
      </c>
      <c r="P4407" s="167"/>
      <c r="Q4407" s="167" t="s">
        <v>3514</v>
      </c>
      <c r="R4407" s="167" t="s">
        <v>3528</v>
      </c>
      <c r="S4407" s="169">
        <v>5</v>
      </c>
      <c r="T4407" s="167" t="s">
        <v>3529</v>
      </c>
      <c r="U4407" s="169" t="s">
        <v>3530</v>
      </c>
      <c r="V4407" s="167" t="s">
        <v>8478</v>
      </c>
      <c r="W4407" s="167" t="s">
        <v>5216</v>
      </c>
      <c r="X4407" s="170" t="s">
        <v>3533</v>
      </c>
      <c r="Y4407" s="171" t="s">
        <v>3335</v>
      </c>
      <c r="Z4407" s="167" t="s">
        <v>1612</v>
      </c>
      <c r="AA4407" s="176">
        <v>336</v>
      </c>
      <c r="AB4407" s="167" t="s">
        <v>11254</v>
      </c>
      <c r="AC4407" s="176">
        <v>336</v>
      </c>
      <c r="AD4407" s="167" t="s">
        <v>11254</v>
      </c>
      <c r="AE4407" s="176">
        <v>1508.6736000000001</v>
      </c>
    </row>
    <row r="4408" spans="1:31">
      <c r="A4408" s="178">
        <v>108342721760</v>
      </c>
      <c r="B4408" s="166">
        <v>46188</v>
      </c>
      <c r="C4408" s="167" t="s">
        <v>3524</v>
      </c>
      <c r="D4408" s="167" t="s">
        <v>3525</v>
      </c>
      <c r="E4408" s="167" t="s">
        <v>3526</v>
      </c>
      <c r="F4408" s="167" t="s">
        <v>3501</v>
      </c>
      <c r="G4408" s="167" t="s">
        <v>3502</v>
      </c>
      <c r="H4408" s="168">
        <v>46189</v>
      </c>
      <c r="I4408" s="167"/>
      <c r="J4408" s="169">
        <v>26130</v>
      </c>
      <c r="K4408" s="167" t="s">
        <v>55</v>
      </c>
      <c r="L4408" s="169">
        <v>1</v>
      </c>
      <c r="M4408" s="167" t="s">
        <v>3504</v>
      </c>
      <c r="N4408" s="169">
        <v>189.1</v>
      </c>
      <c r="O4408" s="167" t="s">
        <v>3505</v>
      </c>
      <c r="P4408" s="167"/>
      <c r="Q4408" s="167" t="s">
        <v>3514</v>
      </c>
      <c r="R4408" s="167" t="s">
        <v>3528</v>
      </c>
      <c r="S4408" s="169">
        <v>4</v>
      </c>
      <c r="T4408" s="167" t="s">
        <v>3535</v>
      </c>
      <c r="U4408" s="169" t="s">
        <v>3536</v>
      </c>
      <c r="V4408" s="167" t="s">
        <v>8308</v>
      </c>
      <c r="W4408" s="167" t="s">
        <v>4550</v>
      </c>
      <c r="X4408" s="170" t="s">
        <v>157</v>
      </c>
      <c r="Y4408" s="171" t="s">
        <v>3335</v>
      </c>
      <c r="Z4408" s="167" t="s">
        <v>1612</v>
      </c>
      <c r="AA4408" s="176">
        <v>20000</v>
      </c>
      <c r="AB4408" s="167" t="s">
        <v>11254</v>
      </c>
      <c r="AC4408" s="176">
        <v>20000</v>
      </c>
      <c r="AD4408" s="167" t="s">
        <v>11254</v>
      </c>
      <c r="AE4408" s="176">
        <v>5.6</v>
      </c>
    </row>
    <row r="4409" spans="1:31">
      <c r="A4409" s="178">
        <v>108342721760</v>
      </c>
      <c r="B4409" s="166">
        <v>46188</v>
      </c>
      <c r="C4409" s="167" t="s">
        <v>3524</v>
      </c>
      <c r="D4409" s="167" t="s">
        <v>3525</v>
      </c>
      <c r="E4409" s="167" t="s">
        <v>3526</v>
      </c>
      <c r="F4409" s="167" t="s">
        <v>3501</v>
      </c>
      <c r="G4409" s="167" t="s">
        <v>3502</v>
      </c>
      <c r="H4409" s="168">
        <v>46189</v>
      </c>
      <c r="I4409" s="167"/>
      <c r="J4409" s="169">
        <v>26130</v>
      </c>
      <c r="K4409" s="167" t="s">
        <v>55</v>
      </c>
      <c r="L4409" s="169">
        <v>1</v>
      </c>
      <c r="M4409" s="167" t="s">
        <v>3504</v>
      </c>
      <c r="N4409" s="169">
        <v>189.1</v>
      </c>
      <c r="O4409" s="167" t="s">
        <v>3505</v>
      </c>
      <c r="P4409" s="167"/>
      <c r="Q4409" s="167" t="s">
        <v>3514</v>
      </c>
      <c r="R4409" s="167" t="s">
        <v>3528</v>
      </c>
      <c r="S4409" s="169">
        <v>3</v>
      </c>
      <c r="T4409" s="167" t="s">
        <v>3560</v>
      </c>
      <c r="U4409" s="169" t="s">
        <v>3561</v>
      </c>
      <c r="V4409" s="167" t="s">
        <v>8102</v>
      </c>
      <c r="W4409" s="167" t="s">
        <v>4059</v>
      </c>
      <c r="X4409" s="170" t="s">
        <v>3533</v>
      </c>
      <c r="Y4409" s="171" t="s">
        <v>3335</v>
      </c>
      <c r="Z4409" s="167" t="s">
        <v>1612</v>
      </c>
      <c r="AA4409" s="176">
        <v>46000</v>
      </c>
      <c r="AB4409" s="167" t="s">
        <v>11254</v>
      </c>
      <c r="AC4409" s="176">
        <v>46000</v>
      </c>
      <c r="AD4409" s="167" t="s">
        <v>11254</v>
      </c>
      <c r="AE4409" s="176">
        <v>9489.7999999999993</v>
      </c>
    </row>
    <row r="4410" spans="1:31">
      <c r="A4410" s="178">
        <v>108342721760</v>
      </c>
      <c r="B4410" s="166">
        <v>46188</v>
      </c>
      <c r="C4410" s="167" t="s">
        <v>3524</v>
      </c>
      <c r="D4410" s="167" t="s">
        <v>3525</v>
      </c>
      <c r="E4410" s="167" t="s">
        <v>3526</v>
      </c>
      <c r="F4410" s="167" t="s">
        <v>3501</v>
      </c>
      <c r="G4410" s="167" t="s">
        <v>3502</v>
      </c>
      <c r="H4410" s="168">
        <v>46189</v>
      </c>
      <c r="I4410" s="167"/>
      <c r="J4410" s="169">
        <v>26130</v>
      </c>
      <c r="K4410" s="167" t="s">
        <v>55</v>
      </c>
      <c r="L4410" s="169">
        <v>1</v>
      </c>
      <c r="M4410" s="167" t="s">
        <v>3504</v>
      </c>
      <c r="N4410" s="169">
        <v>189.1</v>
      </c>
      <c r="O4410" s="167" t="s">
        <v>3505</v>
      </c>
      <c r="P4410" s="167"/>
      <c r="Q4410" s="167" t="s">
        <v>3514</v>
      </c>
      <c r="R4410" s="167" t="s">
        <v>3528</v>
      </c>
      <c r="S4410" s="169">
        <v>2</v>
      </c>
      <c r="T4410" s="167" t="s">
        <v>3529</v>
      </c>
      <c r="U4410" s="169" t="s">
        <v>3530</v>
      </c>
      <c r="V4410" s="167" t="s">
        <v>8493</v>
      </c>
      <c r="W4410" s="167" t="s">
        <v>4970</v>
      </c>
      <c r="X4410" s="170" t="s">
        <v>3533</v>
      </c>
      <c r="Y4410" s="171" t="s">
        <v>3335</v>
      </c>
      <c r="Z4410" s="167" t="s">
        <v>1612</v>
      </c>
      <c r="AA4410" s="176">
        <v>12000</v>
      </c>
      <c r="AB4410" s="167" t="s">
        <v>11254</v>
      </c>
      <c r="AC4410" s="176">
        <v>12000</v>
      </c>
      <c r="AD4410" s="167" t="s">
        <v>11254</v>
      </c>
      <c r="AE4410" s="176">
        <v>15508.8</v>
      </c>
    </row>
    <row r="4411" spans="1:31">
      <c r="A4411" s="178">
        <v>108342721760</v>
      </c>
      <c r="B4411" s="166">
        <v>46188</v>
      </c>
      <c r="C4411" s="167" t="s">
        <v>3524</v>
      </c>
      <c r="D4411" s="167" t="s">
        <v>3525</v>
      </c>
      <c r="E4411" s="167" t="s">
        <v>3526</v>
      </c>
      <c r="F4411" s="167" t="s">
        <v>3501</v>
      </c>
      <c r="G4411" s="167" t="s">
        <v>3502</v>
      </c>
      <c r="H4411" s="168">
        <v>46189</v>
      </c>
      <c r="I4411" s="167"/>
      <c r="J4411" s="169">
        <v>26130</v>
      </c>
      <c r="K4411" s="167" t="s">
        <v>55</v>
      </c>
      <c r="L4411" s="169">
        <v>1</v>
      </c>
      <c r="M4411" s="167" t="s">
        <v>3504</v>
      </c>
      <c r="N4411" s="169">
        <v>189.1</v>
      </c>
      <c r="O4411" s="167" t="s">
        <v>3505</v>
      </c>
      <c r="P4411" s="167"/>
      <c r="Q4411" s="167" t="s">
        <v>3514</v>
      </c>
      <c r="R4411" s="167" t="s">
        <v>3528</v>
      </c>
      <c r="S4411" s="169">
        <v>1</v>
      </c>
      <c r="T4411" s="167" t="s">
        <v>3529</v>
      </c>
      <c r="U4411" s="169" t="s">
        <v>3530</v>
      </c>
      <c r="V4411" s="167" t="s">
        <v>8493</v>
      </c>
      <c r="W4411" s="167" t="s">
        <v>4970</v>
      </c>
      <c r="X4411" s="170" t="s">
        <v>3533</v>
      </c>
      <c r="Y4411" s="171" t="s">
        <v>3335</v>
      </c>
      <c r="Z4411" s="167" t="s">
        <v>1612</v>
      </c>
      <c r="AA4411" s="176">
        <v>21000</v>
      </c>
      <c r="AB4411" s="167" t="s">
        <v>11254</v>
      </c>
      <c r="AC4411" s="176">
        <v>21000</v>
      </c>
      <c r="AD4411" s="167" t="s">
        <v>11254</v>
      </c>
      <c r="AE4411" s="176">
        <v>27140.400000000001</v>
      </c>
    </row>
    <row r="4412" spans="1:31">
      <c r="A4412" s="178">
        <v>108342834830</v>
      </c>
      <c r="B4412" s="166">
        <v>46188</v>
      </c>
      <c r="C4412" s="167" t="s">
        <v>3524</v>
      </c>
      <c r="D4412" s="167" t="s">
        <v>3525</v>
      </c>
      <c r="E4412" s="167" t="s">
        <v>3526</v>
      </c>
      <c r="F4412" s="167" t="s">
        <v>3501</v>
      </c>
      <c r="G4412" s="167" t="s">
        <v>3502</v>
      </c>
      <c r="H4412" s="168">
        <v>46189</v>
      </c>
      <c r="I4412" s="167" t="s">
        <v>8494</v>
      </c>
      <c r="J4412" s="169">
        <v>26130</v>
      </c>
      <c r="K4412" s="167" t="s">
        <v>55</v>
      </c>
      <c r="L4412" s="169">
        <v>9</v>
      </c>
      <c r="M4412" s="167" t="s">
        <v>3513</v>
      </c>
      <c r="N4412" s="169">
        <v>58</v>
      </c>
      <c r="O4412" s="167" t="s">
        <v>3505</v>
      </c>
      <c r="P4412" s="167"/>
      <c r="Q4412" s="167" t="s">
        <v>3506</v>
      </c>
      <c r="R4412" s="167" t="s">
        <v>3528</v>
      </c>
      <c r="S4412" s="169">
        <v>13</v>
      </c>
      <c r="T4412" s="167" t="s">
        <v>3560</v>
      </c>
      <c r="U4412" s="169" t="s">
        <v>3561</v>
      </c>
      <c r="V4412" s="167" t="s">
        <v>8281</v>
      </c>
      <c r="W4412" s="167" t="s">
        <v>6449</v>
      </c>
      <c r="X4412" s="170" t="s">
        <v>3533</v>
      </c>
      <c r="Y4412" s="171" t="s">
        <v>1615</v>
      </c>
      <c r="Z4412" s="167" t="s">
        <v>1616</v>
      </c>
      <c r="AA4412" s="176">
        <v>9500</v>
      </c>
      <c r="AB4412" s="167" t="s">
        <v>11254</v>
      </c>
      <c r="AC4412" s="176">
        <v>9500</v>
      </c>
      <c r="AD4412" s="167" t="s">
        <v>11254</v>
      </c>
      <c r="AE4412" s="176">
        <v>1681.03</v>
      </c>
    </row>
    <row r="4413" spans="1:31">
      <c r="A4413" s="178">
        <v>108342834830</v>
      </c>
      <c r="B4413" s="166">
        <v>46188</v>
      </c>
      <c r="C4413" s="167" t="s">
        <v>3524</v>
      </c>
      <c r="D4413" s="167" t="s">
        <v>3525</v>
      </c>
      <c r="E4413" s="167" t="s">
        <v>3526</v>
      </c>
      <c r="F4413" s="167" t="s">
        <v>3501</v>
      </c>
      <c r="G4413" s="167" t="s">
        <v>3502</v>
      </c>
      <c r="H4413" s="168">
        <v>46189</v>
      </c>
      <c r="I4413" s="167" t="s">
        <v>8494</v>
      </c>
      <c r="J4413" s="169">
        <v>26130</v>
      </c>
      <c r="K4413" s="167" t="s">
        <v>55</v>
      </c>
      <c r="L4413" s="169">
        <v>9</v>
      </c>
      <c r="M4413" s="167" t="s">
        <v>3513</v>
      </c>
      <c r="N4413" s="169">
        <v>58</v>
      </c>
      <c r="O4413" s="167" t="s">
        <v>3505</v>
      </c>
      <c r="P4413" s="167"/>
      <c r="Q4413" s="167" t="s">
        <v>3506</v>
      </c>
      <c r="R4413" s="167" t="s">
        <v>3528</v>
      </c>
      <c r="S4413" s="169">
        <v>12</v>
      </c>
      <c r="T4413" s="167" t="s">
        <v>3535</v>
      </c>
      <c r="U4413" s="169" t="s">
        <v>3536</v>
      </c>
      <c r="V4413" s="167" t="s">
        <v>8495</v>
      </c>
      <c r="W4413" s="167" t="s">
        <v>8496</v>
      </c>
      <c r="X4413" s="170" t="s">
        <v>3533</v>
      </c>
      <c r="Y4413" s="171" t="s">
        <v>1615</v>
      </c>
      <c r="Z4413" s="167" t="s">
        <v>1616</v>
      </c>
      <c r="AA4413" s="176">
        <v>5000</v>
      </c>
      <c r="AB4413" s="167" t="s">
        <v>11254</v>
      </c>
      <c r="AC4413" s="176">
        <v>5000</v>
      </c>
      <c r="AD4413" s="167" t="s">
        <v>11254</v>
      </c>
      <c r="AE4413" s="176">
        <v>655.55</v>
      </c>
    </row>
    <row r="4414" spans="1:31">
      <c r="A4414" s="178">
        <v>108342834830</v>
      </c>
      <c r="B4414" s="166">
        <v>46188</v>
      </c>
      <c r="C4414" s="167" t="s">
        <v>3524</v>
      </c>
      <c r="D4414" s="167" t="s">
        <v>3525</v>
      </c>
      <c r="E4414" s="167" t="s">
        <v>3526</v>
      </c>
      <c r="F4414" s="167" t="s">
        <v>3501</v>
      </c>
      <c r="G4414" s="167" t="s">
        <v>3502</v>
      </c>
      <c r="H4414" s="168">
        <v>46189</v>
      </c>
      <c r="I4414" s="167" t="s">
        <v>8494</v>
      </c>
      <c r="J4414" s="169">
        <v>26130</v>
      </c>
      <c r="K4414" s="167" t="s">
        <v>55</v>
      </c>
      <c r="L4414" s="169">
        <v>9</v>
      </c>
      <c r="M4414" s="167" t="s">
        <v>3513</v>
      </c>
      <c r="N4414" s="169">
        <v>58</v>
      </c>
      <c r="O4414" s="167" t="s">
        <v>3505</v>
      </c>
      <c r="P4414" s="167"/>
      <c r="Q4414" s="167" t="s">
        <v>3506</v>
      </c>
      <c r="R4414" s="167" t="s">
        <v>3528</v>
      </c>
      <c r="S4414" s="169">
        <v>11</v>
      </c>
      <c r="T4414" s="167" t="s">
        <v>3529</v>
      </c>
      <c r="U4414" s="169" t="s">
        <v>3530</v>
      </c>
      <c r="V4414" s="167" t="s">
        <v>4630</v>
      </c>
      <c r="W4414" s="167" t="s">
        <v>4131</v>
      </c>
      <c r="X4414" s="170" t="s">
        <v>157</v>
      </c>
      <c r="Y4414" s="171" t="s">
        <v>1615</v>
      </c>
      <c r="Z4414" s="167" t="s">
        <v>1616</v>
      </c>
      <c r="AA4414" s="176">
        <v>6000</v>
      </c>
      <c r="AB4414" s="167" t="s">
        <v>11254</v>
      </c>
      <c r="AC4414" s="176">
        <v>6000</v>
      </c>
      <c r="AD4414" s="167" t="s">
        <v>11254</v>
      </c>
      <c r="AE4414" s="176">
        <v>1452</v>
      </c>
    </row>
    <row r="4415" spans="1:31">
      <c r="A4415" s="178">
        <v>108342834830</v>
      </c>
      <c r="B4415" s="166">
        <v>46188</v>
      </c>
      <c r="C4415" s="167" t="s">
        <v>3524</v>
      </c>
      <c r="D4415" s="167" t="s">
        <v>3525</v>
      </c>
      <c r="E4415" s="167" t="s">
        <v>3526</v>
      </c>
      <c r="F4415" s="167" t="s">
        <v>3501</v>
      </c>
      <c r="G4415" s="167" t="s">
        <v>3502</v>
      </c>
      <c r="H4415" s="168">
        <v>46189</v>
      </c>
      <c r="I4415" s="167" t="s">
        <v>8494</v>
      </c>
      <c r="J4415" s="169">
        <v>26130</v>
      </c>
      <c r="K4415" s="167" t="s">
        <v>55</v>
      </c>
      <c r="L4415" s="169">
        <v>9</v>
      </c>
      <c r="M4415" s="167" t="s">
        <v>3513</v>
      </c>
      <c r="N4415" s="169">
        <v>58</v>
      </c>
      <c r="O4415" s="167" t="s">
        <v>3505</v>
      </c>
      <c r="P4415" s="167"/>
      <c r="Q4415" s="167" t="s">
        <v>3506</v>
      </c>
      <c r="R4415" s="167" t="s">
        <v>3528</v>
      </c>
      <c r="S4415" s="169">
        <v>10</v>
      </c>
      <c r="T4415" s="167" t="s">
        <v>3529</v>
      </c>
      <c r="U4415" s="169" t="s">
        <v>3530</v>
      </c>
      <c r="V4415" s="167" t="s">
        <v>4630</v>
      </c>
      <c r="W4415" s="167" t="s">
        <v>4131</v>
      </c>
      <c r="X4415" s="170" t="s">
        <v>157</v>
      </c>
      <c r="Y4415" s="171" t="s">
        <v>1615</v>
      </c>
      <c r="Z4415" s="167" t="s">
        <v>1616</v>
      </c>
      <c r="AA4415" s="176">
        <v>3000</v>
      </c>
      <c r="AB4415" s="167" t="s">
        <v>11254</v>
      </c>
      <c r="AC4415" s="176">
        <v>3000</v>
      </c>
      <c r="AD4415" s="167" t="s">
        <v>11254</v>
      </c>
      <c r="AE4415" s="176">
        <v>726</v>
      </c>
    </row>
    <row r="4416" spans="1:31">
      <c r="A4416" s="178">
        <v>108342834830</v>
      </c>
      <c r="B4416" s="166">
        <v>46188</v>
      </c>
      <c r="C4416" s="167" t="s">
        <v>3524</v>
      </c>
      <c r="D4416" s="167" t="s">
        <v>3525</v>
      </c>
      <c r="E4416" s="167" t="s">
        <v>3526</v>
      </c>
      <c r="F4416" s="167" t="s">
        <v>3501</v>
      </c>
      <c r="G4416" s="167" t="s">
        <v>3502</v>
      </c>
      <c r="H4416" s="168">
        <v>46189</v>
      </c>
      <c r="I4416" s="167" t="s">
        <v>8494</v>
      </c>
      <c r="J4416" s="169">
        <v>26130</v>
      </c>
      <c r="K4416" s="167" t="s">
        <v>55</v>
      </c>
      <c r="L4416" s="169">
        <v>9</v>
      </c>
      <c r="M4416" s="167" t="s">
        <v>3513</v>
      </c>
      <c r="N4416" s="169">
        <v>58</v>
      </c>
      <c r="O4416" s="167" t="s">
        <v>3505</v>
      </c>
      <c r="P4416" s="167"/>
      <c r="Q4416" s="167" t="s">
        <v>3506</v>
      </c>
      <c r="R4416" s="167" t="s">
        <v>3528</v>
      </c>
      <c r="S4416" s="169">
        <v>9</v>
      </c>
      <c r="T4416" s="167" t="s">
        <v>3529</v>
      </c>
      <c r="U4416" s="169" t="s">
        <v>3530</v>
      </c>
      <c r="V4416" s="167" t="s">
        <v>4630</v>
      </c>
      <c r="W4416" s="167" t="s">
        <v>4131</v>
      </c>
      <c r="X4416" s="170" t="s">
        <v>157</v>
      </c>
      <c r="Y4416" s="171" t="s">
        <v>1615</v>
      </c>
      <c r="Z4416" s="167" t="s">
        <v>1616</v>
      </c>
      <c r="AA4416" s="176">
        <v>3000</v>
      </c>
      <c r="AB4416" s="167" t="s">
        <v>11254</v>
      </c>
      <c r="AC4416" s="176">
        <v>3000</v>
      </c>
      <c r="AD4416" s="167" t="s">
        <v>11254</v>
      </c>
      <c r="AE4416" s="176">
        <v>726</v>
      </c>
    </row>
    <row r="4417" spans="1:31">
      <c r="A4417" s="178">
        <v>108342834830</v>
      </c>
      <c r="B4417" s="166">
        <v>46188</v>
      </c>
      <c r="C4417" s="167" t="s">
        <v>3524</v>
      </c>
      <c r="D4417" s="167" t="s">
        <v>3525</v>
      </c>
      <c r="E4417" s="167" t="s">
        <v>3526</v>
      </c>
      <c r="F4417" s="167" t="s">
        <v>3501</v>
      </c>
      <c r="G4417" s="167" t="s">
        <v>3502</v>
      </c>
      <c r="H4417" s="168">
        <v>46189</v>
      </c>
      <c r="I4417" s="167" t="s">
        <v>8494</v>
      </c>
      <c r="J4417" s="169">
        <v>26130</v>
      </c>
      <c r="K4417" s="167" t="s">
        <v>55</v>
      </c>
      <c r="L4417" s="169">
        <v>9</v>
      </c>
      <c r="M4417" s="167" t="s">
        <v>3513</v>
      </c>
      <c r="N4417" s="169">
        <v>58</v>
      </c>
      <c r="O4417" s="167" t="s">
        <v>3505</v>
      </c>
      <c r="P4417" s="167"/>
      <c r="Q4417" s="167" t="s">
        <v>3506</v>
      </c>
      <c r="R4417" s="167" t="s">
        <v>3528</v>
      </c>
      <c r="S4417" s="169">
        <v>8</v>
      </c>
      <c r="T4417" s="167" t="s">
        <v>3529</v>
      </c>
      <c r="U4417" s="169" t="s">
        <v>3530</v>
      </c>
      <c r="V4417" s="167" t="s">
        <v>4630</v>
      </c>
      <c r="W4417" s="167" t="s">
        <v>4131</v>
      </c>
      <c r="X4417" s="170" t="s">
        <v>157</v>
      </c>
      <c r="Y4417" s="171" t="s">
        <v>1615</v>
      </c>
      <c r="Z4417" s="167" t="s">
        <v>1616</v>
      </c>
      <c r="AA4417" s="176">
        <v>3000</v>
      </c>
      <c r="AB4417" s="167" t="s">
        <v>11254</v>
      </c>
      <c r="AC4417" s="176">
        <v>3000</v>
      </c>
      <c r="AD4417" s="167" t="s">
        <v>11254</v>
      </c>
      <c r="AE4417" s="176">
        <v>726</v>
      </c>
    </row>
    <row r="4418" spans="1:31">
      <c r="A4418" s="178">
        <v>108342834830</v>
      </c>
      <c r="B4418" s="166">
        <v>46188</v>
      </c>
      <c r="C4418" s="167" t="s">
        <v>3524</v>
      </c>
      <c r="D4418" s="167" t="s">
        <v>3525</v>
      </c>
      <c r="E4418" s="167" t="s">
        <v>3526</v>
      </c>
      <c r="F4418" s="167" t="s">
        <v>3501</v>
      </c>
      <c r="G4418" s="167" t="s">
        <v>3502</v>
      </c>
      <c r="H4418" s="168">
        <v>46189</v>
      </c>
      <c r="I4418" s="167" t="s">
        <v>8494</v>
      </c>
      <c r="J4418" s="169">
        <v>26130</v>
      </c>
      <c r="K4418" s="167" t="s">
        <v>55</v>
      </c>
      <c r="L4418" s="169">
        <v>9</v>
      </c>
      <c r="M4418" s="167" t="s">
        <v>3513</v>
      </c>
      <c r="N4418" s="169">
        <v>58</v>
      </c>
      <c r="O4418" s="167" t="s">
        <v>3505</v>
      </c>
      <c r="P4418" s="167"/>
      <c r="Q4418" s="167" t="s">
        <v>3506</v>
      </c>
      <c r="R4418" s="167" t="s">
        <v>3528</v>
      </c>
      <c r="S4418" s="169">
        <v>7</v>
      </c>
      <c r="T4418" s="167" t="s">
        <v>3545</v>
      </c>
      <c r="U4418" s="169" t="s">
        <v>3546</v>
      </c>
      <c r="V4418" s="167" t="s">
        <v>8497</v>
      </c>
      <c r="W4418" s="167" t="s">
        <v>5821</v>
      </c>
      <c r="X4418" s="170" t="s">
        <v>160</v>
      </c>
      <c r="Y4418" s="171" t="s">
        <v>1615</v>
      </c>
      <c r="Z4418" s="167" t="s">
        <v>1616</v>
      </c>
      <c r="AA4418" s="176">
        <v>3000</v>
      </c>
      <c r="AB4418" s="167" t="s">
        <v>11254</v>
      </c>
      <c r="AC4418" s="176">
        <v>3000</v>
      </c>
      <c r="AD4418" s="167" t="s">
        <v>11254</v>
      </c>
      <c r="AE4418" s="176">
        <v>27.06</v>
      </c>
    </row>
    <row r="4419" spans="1:31">
      <c r="A4419" s="178">
        <v>108342834830</v>
      </c>
      <c r="B4419" s="166">
        <v>46188</v>
      </c>
      <c r="C4419" s="167" t="s">
        <v>3524</v>
      </c>
      <c r="D4419" s="167" t="s">
        <v>3525</v>
      </c>
      <c r="E4419" s="167" t="s">
        <v>3526</v>
      </c>
      <c r="F4419" s="167" t="s">
        <v>3501</v>
      </c>
      <c r="G4419" s="167" t="s">
        <v>3502</v>
      </c>
      <c r="H4419" s="168">
        <v>46189</v>
      </c>
      <c r="I4419" s="167" t="s">
        <v>8494</v>
      </c>
      <c r="J4419" s="169">
        <v>26130</v>
      </c>
      <c r="K4419" s="167" t="s">
        <v>55</v>
      </c>
      <c r="L4419" s="169">
        <v>9</v>
      </c>
      <c r="M4419" s="167" t="s">
        <v>3513</v>
      </c>
      <c r="N4419" s="169">
        <v>58</v>
      </c>
      <c r="O4419" s="167" t="s">
        <v>3505</v>
      </c>
      <c r="P4419" s="167"/>
      <c r="Q4419" s="167" t="s">
        <v>3506</v>
      </c>
      <c r="R4419" s="167" t="s">
        <v>3528</v>
      </c>
      <c r="S4419" s="169">
        <v>6</v>
      </c>
      <c r="T4419" s="167" t="s">
        <v>3535</v>
      </c>
      <c r="U4419" s="169" t="s">
        <v>3536</v>
      </c>
      <c r="V4419" s="167" t="s">
        <v>8495</v>
      </c>
      <c r="W4419" s="167" t="s">
        <v>8496</v>
      </c>
      <c r="X4419" s="170" t="s">
        <v>3533</v>
      </c>
      <c r="Y4419" s="171" t="s">
        <v>1615</v>
      </c>
      <c r="Z4419" s="167" t="s">
        <v>1616</v>
      </c>
      <c r="AA4419" s="176">
        <v>5000</v>
      </c>
      <c r="AB4419" s="167" t="s">
        <v>11254</v>
      </c>
      <c r="AC4419" s="176">
        <v>5000</v>
      </c>
      <c r="AD4419" s="167" t="s">
        <v>11254</v>
      </c>
      <c r="AE4419" s="176">
        <v>655.55</v>
      </c>
    </row>
    <row r="4420" spans="1:31">
      <c r="A4420" s="178">
        <v>108342834830</v>
      </c>
      <c r="B4420" s="166">
        <v>46188</v>
      </c>
      <c r="C4420" s="167" t="s">
        <v>3524</v>
      </c>
      <c r="D4420" s="167" t="s">
        <v>3525</v>
      </c>
      <c r="E4420" s="167" t="s">
        <v>3526</v>
      </c>
      <c r="F4420" s="167" t="s">
        <v>3501</v>
      </c>
      <c r="G4420" s="167" t="s">
        <v>3502</v>
      </c>
      <c r="H4420" s="168">
        <v>46189</v>
      </c>
      <c r="I4420" s="167" t="s">
        <v>8494</v>
      </c>
      <c r="J4420" s="169">
        <v>26130</v>
      </c>
      <c r="K4420" s="167" t="s">
        <v>55</v>
      </c>
      <c r="L4420" s="169">
        <v>9</v>
      </c>
      <c r="M4420" s="167" t="s">
        <v>3513</v>
      </c>
      <c r="N4420" s="169">
        <v>58</v>
      </c>
      <c r="O4420" s="167" t="s">
        <v>3505</v>
      </c>
      <c r="P4420" s="167"/>
      <c r="Q4420" s="167" t="s">
        <v>3506</v>
      </c>
      <c r="R4420" s="167" t="s">
        <v>3528</v>
      </c>
      <c r="S4420" s="169">
        <v>5</v>
      </c>
      <c r="T4420" s="167" t="s">
        <v>3535</v>
      </c>
      <c r="U4420" s="169" t="s">
        <v>3536</v>
      </c>
      <c r="V4420" s="167" t="s">
        <v>8258</v>
      </c>
      <c r="W4420" s="167" t="s">
        <v>3582</v>
      </c>
      <c r="X4420" s="170" t="s">
        <v>157</v>
      </c>
      <c r="Y4420" s="171" t="s">
        <v>1615</v>
      </c>
      <c r="Z4420" s="167" t="s">
        <v>1616</v>
      </c>
      <c r="AA4420" s="176">
        <v>15000</v>
      </c>
      <c r="AB4420" s="167" t="s">
        <v>11254</v>
      </c>
      <c r="AC4420" s="176">
        <v>15000</v>
      </c>
      <c r="AD4420" s="167" t="s">
        <v>11254</v>
      </c>
      <c r="AE4420" s="176">
        <v>270</v>
      </c>
    </row>
    <row r="4421" spans="1:31">
      <c r="A4421" s="178">
        <v>108342834830</v>
      </c>
      <c r="B4421" s="166">
        <v>46188</v>
      </c>
      <c r="C4421" s="167" t="s">
        <v>3524</v>
      </c>
      <c r="D4421" s="167" t="s">
        <v>3525</v>
      </c>
      <c r="E4421" s="167" t="s">
        <v>3526</v>
      </c>
      <c r="F4421" s="167" t="s">
        <v>3501</v>
      </c>
      <c r="G4421" s="167" t="s">
        <v>3502</v>
      </c>
      <c r="H4421" s="168">
        <v>46189</v>
      </c>
      <c r="I4421" s="167" t="s">
        <v>8494</v>
      </c>
      <c r="J4421" s="169">
        <v>26130</v>
      </c>
      <c r="K4421" s="167" t="s">
        <v>55</v>
      </c>
      <c r="L4421" s="169">
        <v>9</v>
      </c>
      <c r="M4421" s="167" t="s">
        <v>3513</v>
      </c>
      <c r="N4421" s="169">
        <v>58</v>
      </c>
      <c r="O4421" s="167" t="s">
        <v>3505</v>
      </c>
      <c r="P4421" s="167"/>
      <c r="Q4421" s="167" t="s">
        <v>3506</v>
      </c>
      <c r="R4421" s="167" t="s">
        <v>3528</v>
      </c>
      <c r="S4421" s="169">
        <v>4</v>
      </c>
      <c r="T4421" s="167" t="s">
        <v>3717</v>
      </c>
      <c r="U4421" s="169" t="s">
        <v>3718</v>
      </c>
      <c r="V4421" s="167" t="s">
        <v>8282</v>
      </c>
      <c r="W4421" s="167" t="s">
        <v>3928</v>
      </c>
      <c r="X4421" s="170" t="s">
        <v>157</v>
      </c>
      <c r="Y4421" s="171" t="s">
        <v>1615</v>
      </c>
      <c r="Z4421" s="167" t="s">
        <v>1616</v>
      </c>
      <c r="AA4421" s="176">
        <v>8800</v>
      </c>
      <c r="AB4421" s="167" t="s">
        <v>11254</v>
      </c>
      <c r="AC4421" s="176">
        <v>8800</v>
      </c>
      <c r="AD4421" s="167" t="s">
        <v>11254</v>
      </c>
      <c r="AE4421" s="176">
        <v>1848</v>
      </c>
    </row>
    <row r="4422" spans="1:31">
      <c r="A4422" s="178">
        <v>108342834830</v>
      </c>
      <c r="B4422" s="166">
        <v>46188</v>
      </c>
      <c r="C4422" s="167" t="s">
        <v>3524</v>
      </c>
      <c r="D4422" s="167" t="s">
        <v>3525</v>
      </c>
      <c r="E4422" s="167" t="s">
        <v>3526</v>
      </c>
      <c r="F4422" s="167" t="s">
        <v>3501</v>
      </c>
      <c r="G4422" s="167" t="s">
        <v>3502</v>
      </c>
      <c r="H4422" s="168">
        <v>46189</v>
      </c>
      <c r="I4422" s="167" t="s">
        <v>8494</v>
      </c>
      <c r="J4422" s="169">
        <v>26130</v>
      </c>
      <c r="K4422" s="167" t="s">
        <v>55</v>
      </c>
      <c r="L4422" s="169">
        <v>9</v>
      </c>
      <c r="M4422" s="167" t="s">
        <v>3513</v>
      </c>
      <c r="N4422" s="169">
        <v>58</v>
      </c>
      <c r="O4422" s="167" t="s">
        <v>3505</v>
      </c>
      <c r="P4422" s="167"/>
      <c r="Q4422" s="167" t="s">
        <v>3506</v>
      </c>
      <c r="R4422" s="167" t="s">
        <v>3528</v>
      </c>
      <c r="S4422" s="169">
        <v>3</v>
      </c>
      <c r="T4422" s="167" t="s">
        <v>3717</v>
      </c>
      <c r="U4422" s="169" t="s">
        <v>3718</v>
      </c>
      <c r="V4422" s="167" t="s">
        <v>8498</v>
      </c>
      <c r="W4422" s="167" t="s">
        <v>3930</v>
      </c>
      <c r="X4422" s="170" t="s">
        <v>157</v>
      </c>
      <c r="Y4422" s="171" t="s">
        <v>1615</v>
      </c>
      <c r="Z4422" s="167" t="s">
        <v>1616</v>
      </c>
      <c r="AA4422" s="176">
        <v>8000</v>
      </c>
      <c r="AB4422" s="167" t="s">
        <v>11254</v>
      </c>
      <c r="AC4422" s="176">
        <v>8000</v>
      </c>
      <c r="AD4422" s="167" t="s">
        <v>11254</v>
      </c>
      <c r="AE4422" s="176">
        <v>2080</v>
      </c>
    </row>
    <row r="4423" spans="1:31">
      <c r="A4423" s="178">
        <v>108342834830</v>
      </c>
      <c r="B4423" s="166">
        <v>46188</v>
      </c>
      <c r="C4423" s="167" t="s">
        <v>3524</v>
      </c>
      <c r="D4423" s="167" t="s">
        <v>3525</v>
      </c>
      <c r="E4423" s="167" t="s">
        <v>3526</v>
      </c>
      <c r="F4423" s="167" t="s">
        <v>3501</v>
      </c>
      <c r="G4423" s="167" t="s">
        <v>3502</v>
      </c>
      <c r="H4423" s="168">
        <v>46189</v>
      </c>
      <c r="I4423" s="167" t="s">
        <v>8494</v>
      </c>
      <c r="J4423" s="169">
        <v>26130</v>
      </c>
      <c r="K4423" s="167" t="s">
        <v>55</v>
      </c>
      <c r="L4423" s="169">
        <v>9</v>
      </c>
      <c r="M4423" s="167" t="s">
        <v>3513</v>
      </c>
      <c r="N4423" s="169">
        <v>58</v>
      </c>
      <c r="O4423" s="167" t="s">
        <v>3505</v>
      </c>
      <c r="P4423" s="167"/>
      <c r="Q4423" s="167" t="s">
        <v>3506</v>
      </c>
      <c r="R4423" s="167" t="s">
        <v>3528</v>
      </c>
      <c r="S4423" s="169">
        <v>2</v>
      </c>
      <c r="T4423" s="167" t="s">
        <v>3535</v>
      </c>
      <c r="U4423" s="169" t="s">
        <v>3536</v>
      </c>
      <c r="V4423" s="167" t="s">
        <v>8499</v>
      </c>
      <c r="W4423" s="167" t="s">
        <v>4946</v>
      </c>
      <c r="X4423" s="170" t="s">
        <v>157</v>
      </c>
      <c r="Y4423" s="171" t="s">
        <v>1615</v>
      </c>
      <c r="Z4423" s="167" t="s">
        <v>1616</v>
      </c>
      <c r="AA4423" s="176">
        <v>80000</v>
      </c>
      <c r="AB4423" s="167" t="s">
        <v>11254</v>
      </c>
      <c r="AC4423" s="176">
        <v>80000</v>
      </c>
      <c r="AD4423" s="167" t="s">
        <v>11254</v>
      </c>
      <c r="AE4423" s="176">
        <v>33.6</v>
      </c>
    </row>
    <row r="4424" spans="1:31">
      <c r="A4424" s="178">
        <v>108342834830</v>
      </c>
      <c r="B4424" s="166">
        <v>46188</v>
      </c>
      <c r="C4424" s="167" t="s">
        <v>3524</v>
      </c>
      <c r="D4424" s="167" t="s">
        <v>3525</v>
      </c>
      <c r="E4424" s="167" t="s">
        <v>3526</v>
      </c>
      <c r="F4424" s="167" t="s">
        <v>3501</v>
      </c>
      <c r="G4424" s="167" t="s">
        <v>3502</v>
      </c>
      <c r="H4424" s="168">
        <v>46189</v>
      </c>
      <c r="I4424" s="167" t="s">
        <v>8494</v>
      </c>
      <c r="J4424" s="169">
        <v>26130</v>
      </c>
      <c r="K4424" s="167" t="s">
        <v>55</v>
      </c>
      <c r="L4424" s="169">
        <v>9</v>
      </c>
      <c r="M4424" s="167" t="s">
        <v>3513</v>
      </c>
      <c r="N4424" s="169">
        <v>58</v>
      </c>
      <c r="O4424" s="167" t="s">
        <v>3505</v>
      </c>
      <c r="P4424" s="167"/>
      <c r="Q4424" s="167" t="s">
        <v>3506</v>
      </c>
      <c r="R4424" s="167" t="s">
        <v>3528</v>
      </c>
      <c r="S4424" s="169">
        <v>1</v>
      </c>
      <c r="T4424" s="167" t="s">
        <v>3545</v>
      </c>
      <c r="U4424" s="169" t="s">
        <v>3546</v>
      </c>
      <c r="V4424" s="167" t="s">
        <v>8500</v>
      </c>
      <c r="W4424" s="167" t="s">
        <v>7013</v>
      </c>
      <c r="X4424" s="170" t="s">
        <v>157</v>
      </c>
      <c r="Y4424" s="171" t="s">
        <v>1615</v>
      </c>
      <c r="Z4424" s="167" t="s">
        <v>1616</v>
      </c>
      <c r="AA4424" s="176">
        <v>30000</v>
      </c>
      <c r="AB4424" s="167" t="s">
        <v>11254</v>
      </c>
      <c r="AC4424" s="176">
        <v>30000</v>
      </c>
      <c r="AD4424" s="167" t="s">
        <v>11254</v>
      </c>
      <c r="AE4424" s="176">
        <v>360</v>
      </c>
    </row>
    <row r="4425" spans="1:31">
      <c r="A4425" s="178">
        <v>108345418310</v>
      </c>
      <c r="B4425" s="166">
        <v>46189</v>
      </c>
      <c r="C4425" s="167" t="s">
        <v>3524</v>
      </c>
      <c r="D4425" s="167" t="s">
        <v>3525</v>
      </c>
      <c r="E4425" s="167" t="s">
        <v>3526</v>
      </c>
      <c r="F4425" s="167" t="s">
        <v>3501</v>
      </c>
      <c r="G4425" s="167" t="s">
        <v>3502</v>
      </c>
      <c r="H4425" s="168">
        <v>46190</v>
      </c>
      <c r="I4425" s="167"/>
      <c r="J4425" s="169">
        <v>26130</v>
      </c>
      <c r="K4425" s="167" t="s">
        <v>55</v>
      </c>
      <c r="L4425" s="169">
        <v>3</v>
      </c>
      <c r="M4425" s="167" t="s">
        <v>3513</v>
      </c>
      <c r="N4425" s="169">
        <v>6.2</v>
      </c>
      <c r="O4425" s="167" t="s">
        <v>3505</v>
      </c>
      <c r="P4425" s="167"/>
      <c r="Q4425" s="167" t="s">
        <v>3527</v>
      </c>
      <c r="R4425" s="167" t="s">
        <v>3528</v>
      </c>
      <c r="S4425" s="169">
        <v>3</v>
      </c>
      <c r="T4425" s="167" t="s">
        <v>3529</v>
      </c>
      <c r="U4425" s="169" t="s">
        <v>3530</v>
      </c>
      <c r="V4425" s="167" t="s">
        <v>5637</v>
      </c>
      <c r="W4425" s="167" t="s">
        <v>3796</v>
      </c>
      <c r="X4425" s="170" t="s">
        <v>157</v>
      </c>
      <c r="Y4425" s="171" t="s">
        <v>3336</v>
      </c>
      <c r="Z4425" s="167" t="s">
        <v>1618</v>
      </c>
      <c r="AA4425" s="176">
        <v>5000</v>
      </c>
      <c r="AB4425" s="167" t="s">
        <v>11254</v>
      </c>
      <c r="AC4425" s="176">
        <v>5000</v>
      </c>
      <c r="AD4425" s="167" t="s">
        <v>11254</v>
      </c>
      <c r="AE4425" s="176">
        <v>30700</v>
      </c>
    </row>
    <row r="4426" spans="1:31">
      <c r="A4426" s="178">
        <v>108345418310</v>
      </c>
      <c r="B4426" s="166">
        <v>46189</v>
      </c>
      <c r="C4426" s="167" t="s">
        <v>3524</v>
      </c>
      <c r="D4426" s="167" t="s">
        <v>3525</v>
      </c>
      <c r="E4426" s="167" t="s">
        <v>3526</v>
      </c>
      <c r="F4426" s="167" t="s">
        <v>3501</v>
      </c>
      <c r="G4426" s="167" t="s">
        <v>3502</v>
      </c>
      <c r="H4426" s="168">
        <v>46190</v>
      </c>
      <c r="I4426" s="167"/>
      <c r="J4426" s="169">
        <v>26130</v>
      </c>
      <c r="K4426" s="167" t="s">
        <v>55</v>
      </c>
      <c r="L4426" s="169">
        <v>3</v>
      </c>
      <c r="M4426" s="167" t="s">
        <v>3513</v>
      </c>
      <c r="N4426" s="169">
        <v>6.2</v>
      </c>
      <c r="O4426" s="167" t="s">
        <v>3505</v>
      </c>
      <c r="P4426" s="167"/>
      <c r="Q4426" s="167" t="s">
        <v>3527</v>
      </c>
      <c r="R4426" s="167" t="s">
        <v>3528</v>
      </c>
      <c r="S4426" s="169">
        <v>2</v>
      </c>
      <c r="T4426" s="167" t="s">
        <v>3529</v>
      </c>
      <c r="U4426" s="169" t="s">
        <v>3530</v>
      </c>
      <c r="V4426" s="167" t="s">
        <v>5637</v>
      </c>
      <c r="W4426" s="167" t="s">
        <v>3796</v>
      </c>
      <c r="X4426" s="170" t="s">
        <v>157</v>
      </c>
      <c r="Y4426" s="171" t="s">
        <v>3336</v>
      </c>
      <c r="Z4426" s="167" t="s">
        <v>1618</v>
      </c>
      <c r="AA4426" s="176">
        <v>5000</v>
      </c>
      <c r="AB4426" s="167" t="s">
        <v>11254</v>
      </c>
      <c r="AC4426" s="176">
        <v>5000</v>
      </c>
      <c r="AD4426" s="167" t="s">
        <v>11254</v>
      </c>
      <c r="AE4426" s="176">
        <v>30700</v>
      </c>
    </row>
    <row r="4427" spans="1:31">
      <c r="A4427" s="178">
        <v>108345418310</v>
      </c>
      <c r="B4427" s="166">
        <v>46189</v>
      </c>
      <c r="C4427" s="167" t="s">
        <v>3524</v>
      </c>
      <c r="D4427" s="167" t="s">
        <v>3525</v>
      </c>
      <c r="E4427" s="167" t="s">
        <v>3526</v>
      </c>
      <c r="F4427" s="167" t="s">
        <v>3501</v>
      </c>
      <c r="G4427" s="167" t="s">
        <v>3502</v>
      </c>
      <c r="H4427" s="168">
        <v>46190</v>
      </c>
      <c r="I4427" s="167"/>
      <c r="J4427" s="169">
        <v>26130</v>
      </c>
      <c r="K4427" s="167" t="s">
        <v>55</v>
      </c>
      <c r="L4427" s="169">
        <v>3</v>
      </c>
      <c r="M4427" s="167" t="s">
        <v>3513</v>
      </c>
      <c r="N4427" s="169">
        <v>6.2</v>
      </c>
      <c r="O4427" s="167" t="s">
        <v>3505</v>
      </c>
      <c r="P4427" s="167"/>
      <c r="Q4427" s="167" t="s">
        <v>3527</v>
      </c>
      <c r="R4427" s="167" t="s">
        <v>3528</v>
      </c>
      <c r="S4427" s="169">
        <v>1</v>
      </c>
      <c r="T4427" s="167" t="s">
        <v>3529</v>
      </c>
      <c r="U4427" s="169" t="s">
        <v>3530</v>
      </c>
      <c r="V4427" s="167" t="s">
        <v>5637</v>
      </c>
      <c r="W4427" s="167" t="s">
        <v>3796</v>
      </c>
      <c r="X4427" s="170" t="s">
        <v>157</v>
      </c>
      <c r="Y4427" s="171" t="s">
        <v>3336</v>
      </c>
      <c r="Z4427" s="167" t="s">
        <v>1618</v>
      </c>
      <c r="AA4427" s="176">
        <v>5000</v>
      </c>
      <c r="AB4427" s="167" t="s">
        <v>11254</v>
      </c>
      <c r="AC4427" s="176">
        <v>5000</v>
      </c>
      <c r="AD4427" s="167" t="s">
        <v>11254</v>
      </c>
      <c r="AE4427" s="176">
        <v>30700</v>
      </c>
    </row>
    <row r="4428" spans="1:31">
      <c r="A4428" s="178">
        <v>108345444540</v>
      </c>
      <c r="B4428" s="166">
        <v>46189</v>
      </c>
      <c r="C4428" s="167" t="s">
        <v>3524</v>
      </c>
      <c r="D4428" s="167" t="s">
        <v>3525</v>
      </c>
      <c r="E4428" s="167" t="s">
        <v>3526</v>
      </c>
      <c r="F4428" s="167" t="s">
        <v>3501</v>
      </c>
      <c r="G4428" s="167" t="s">
        <v>3502</v>
      </c>
      <c r="H4428" s="168">
        <v>46190</v>
      </c>
      <c r="I4428" s="167"/>
      <c r="J4428" s="169">
        <v>26130</v>
      </c>
      <c r="K4428" s="167" t="s">
        <v>55</v>
      </c>
      <c r="L4428" s="169">
        <v>1</v>
      </c>
      <c r="M4428" s="167" t="s">
        <v>3513</v>
      </c>
      <c r="N4428" s="169">
        <v>1.3</v>
      </c>
      <c r="O4428" s="167" t="s">
        <v>3505</v>
      </c>
      <c r="P4428" s="167"/>
      <c r="Q4428" s="167" t="s">
        <v>3514</v>
      </c>
      <c r="R4428" s="167" t="s">
        <v>3528</v>
      </c>
      <c r="S4428" s="169">
        <v>1</v>
      </c>
      <c r="T4428" s="167" t="s">
        <v>3529</v>
      </c>
      <c r="U4428" s="169" t="s">
        <v>3530</v>
      </c>
      <c r="V4428" s="167" t="s">
        <v>8501</v>
      </c>
      <c r="W4428" s="167" t="s">
        <v>8502</v>
      </c>
      <c r="X4428" s="170" t="s">
        <v>165</v>
      </c>
      <c r="Y4428" s="171" t="s">
        <v>3337</v>
      </c>
      <c r="Z4428" s="167" t="s">
        <v>1621</v>
      </c>
      <c r="AA4428" s="176">
        <v>800</v>
      </c>
      <c r="AB4428" s="167" t="s">
        <v>11254</v>
      </c>
      <c r="AC4428" s="176">
        <v>800</v>
      </c>
      <c r="AD4428" s="167" t="s">
        <v>11254</v>
      </c>
      <c r="AE4428" s="176">
        <v>1920</v>
      </c>
    </row>
    <row r="4429" spans="1:31">
      <c r="A4429" s="178">
        <v>108345473830</v>
      </c>
      <c r="B4429" s="166">
        <v>46189</v>
      </c>
      <c r="C4429" s="167" t="s">
        <v>3524</v>
      </c>
      <c r="D4429" s="167" t="s">
        <v>3525</v>
      </c>
      <c r="E4429" s="167" t="s">
        <v>3526</v>
      </c>
      <c r="F4429" s="167" t="s">
        <v>3501</v>
      </c>
      <c r="G4429" s="167" t="s">
        <v>3502</v>
      </c>
      <c r="H4429" s="168">
        <v>46190</v>
      </c>
      <c r="I4429" s="167"/>
      <c r="J4429" s="169">
        <v>26130</v>
      </c>
      <c r="K4429" s="167" t="s">
        <v>55</v>
      </c>
      <c r="L4429" s="169">
        <v>1</v>
      </c>
      <c r="M4429" s="167" t="s">
        <v>3513</v>
      </c>
      <c r="N4429" s="169">
        <v>1.2</v>
      </c>
      <c r="O4429" s="167" t="s">
        <v>3505</v>
      </c>
      <c r="P4429" s="167"/>
      <c r="Q4429" s="167" t="s">
        <v>3514</v>
      </c>
      <c r="R4429" s="167" t="s">
        <v>3528</v>
      </c>
      <c r="S4429" s="169">
        <v>1</v>
      </c>
      <c r="T4429" s="167" t="s">
        <v>3535</v>
      </c>
      <c r="U4429" s="169" t="s">
        <v>3536</v>
      </c>
      <c r="V4429" s="167" t="s">
        <v>4368</v>
      </c>
      <c r="W4429" s="167" t="s">
        <v>4369</v>
      </c>
      <c r="X4429" s="170" t="s">
        <v>3533</v>
      </c>
      <c r="Y4429" s="171" t="s">
        <v>3338</v>
      </c>
      <c r="Z4429" s="167" t="s">
        <v>1623</v>
      </c>
      <c r="AA4429" s="176">
        <v>80000</v>
      </c>
      <c r="AB4429" s="167" t="s">
        <v>11254</v>
      </c>
      <c r="AC4429" s="176">
        <v>80000</v>
      </c>
      <c r="AD4429" s="167" t="s">
        <v>11254</v>
      </c>
      <c r="AE4429" s="176">
        <v>184</v>
      </c>
    </row>
    <row r="4430" spans="1:31">
      <c r="A4430" s="178">
        <v>108345545120</v>
      </c>
      <c r="B4430" s="166">
        <v>46189</v>
      </c>
      <c r="C4430" s="167" t="s">
        <v>3524</v>
      </c>
      <c r="D4430" s="167" t="s">
        <v>3525</v>
      </c>
      <c r="E4430" s="167" t="s">
        <v>3526</v>
      </c>
      <c r="F4430" s="167" t="s">
        <v>3501</v>
      </c>
      <c r="G4430" s="167" t="s">
        <v>3502</v>
      </c>
      <c r="H4430" s="168">
        <v>46190</v>
      </c>
      <c r="I4430" s="167"/>
      <c r="J4430" s="169">
        <v>26130</v>
      </c>
      <c r="K4430" s="167" t="s">
        <v>55</v>
      </c>
      <c r="L4430" s="169">
        <v>1</v>
      </c>
      <c r="M4430" s="167" t="s">
        <v>3513</v>
      </c>
      <c r="N4430" s="169">
        <v>0.5</v>
      </c>
      <c r="O4430" s="167" t="s">
        <v>3505</v>
      </c>
      <c r="P4430" s="167"/>
      <c r="Q4430" s="167" t="s">
        <v>3514</v>
      </c>
      <c r="R4430" s="167" t="s">
        <v>3528</v>
      </c>
      <c r="S4430" s="169">
        <v>1</v>
      </c>
      <c r="T4430" s="167" t="s">
        <v>3540</v>
      </c>
      <c r="U4430" s="169" t="s">
        <v>3541</v>
      </c>
      <c r="V4430" s="167" t="s">
        <v>3542</v>
      </c>
      <c r="W4430" s="167" t="s">
        <v>3543</v>
      </c>
      <c r="X4430" s="170" t="s">
        <v>157</v>
      </c>
      <c r="Y4430" s="171" t="s">
        <v>3339</v>
      </c>
      <c r="Z4430" s="167" t="s">
        <v>1626</v>
      </c>
      <c r="AA4430" s="176">
        <v>6000</v>
      </c>
      <c r="AB4430" s="167" t="s">
        <v>11254</v>
      </c>
      <c r="AC4430" s="176">
        <v>6000</v>
      </c>
      <c r="AD4430" s="167" t="s">
        <v>11254</v>
      </c>
      <c r="AE4430" s="176">
        <v>291</v>
      </c>
    </row>
    <row r="4431" spans="1:31">
      <c r="A4431" s="178">
        <v>108345604730</v>
      </c>
      <c r="B4431" s="166">
        <v>46189</v>
      </c>
      <c r="C4431" s="167" t="s">
        <v>3524</v>
      </c>
      <c r="D4431" s="167" t="s">
        <v>3525</v>
      </c>
      <c r="E4431" s="167" t="s">
        <v>3526</v>
      </c>
      <c r="F4431" s="167" t="s">
        <v>3501</v>
      </c>
      <c r="G4431" s="167" t="s">
        <v>3502</v>
      </c>
      <c r="H4431" s="168">
        <v>46190</v>
      </c>
      <c r="I4431" s="167"/>
      <c r="J4431" s="169">
        <v>26130</v>
      </c>
      <c r="K4431" s="167" t="s">
        <v>55</v>
      </c>
      <c r="L4431" s="169">
        <v>1</v>
      </c>
      <c r="M4431" s="167" t="s">
        <v>3513</v>
      </c>
      <c r="N4431" s="169">
        <v>6.5</v>
      </c>
      <c r="O4431" s="167" t="s">
        <v>3505</v>
      </c>
      <c r="P4431" s="167"/>
      <c r="Q4431" s="167" t="s">
        <v>3514</v>
      </c>
      <c r="R4431" s="167" t="s">
        <v>3528</v>
      </c>
      <c r="S4431" s="169">
        <v>2</v>
      </c>
      <c r="T4431" s="167" t="s">
        <v>3535</v>
      </c>
      <c r="U4431" s="169" t="s">
        <v>3536</v>
      </c>
      <c r="V4431" s="167" t="s">
        <v>4368</v>
      </c>
      <c r="W4431" s="167" t="s">
        <v>4369</v>
      </c>
      <c r="X4431" s="170" t="s">
        <v>3533</v>
      </c>
      <c r="Y4431" s="171" t="s">
        <v>3340</v>
      </c>
      <c r="Z4431" s="167" t="s">
        <v>1628</v>
      </c>
      <c r="AA4431" s="176">
        <v>450000</v>
      </c>
      <c r="AB4431" s="167" t="s">
        <v>11254</v>
      </c>
      <c r="AC4431" s="176">
        <v>450000</v>
      </c>
      <c r="AD4431" s="167" t="s">
        <v>11254</v>
      </c>
      <c r="AE4431" s="176">
        <v>1035</v>
      </c>
    </row>
    <row r="4432" spans="1:31">
      <c r="A4432" s="178">
        <v>108345604730</v>
      </c>
      <c r="B4432" s="166">
        <v>46189</v>
      </c>
      <c r="C4432" s="167" t="s">
        <v>3524</v>
      </c>
      <c r="D4432" s="167" t="s">
        <v>3525</v>
      </c>
      <c r="E4432" s="167" t="s">
        <v>3526</v>
      </c>
      <c r="F4432" s="167" t="s">
        <v>3501</v>
      </c>
      <c r="G4432" s="167" t="s">
        <v>3502</v>
      </c>
      <c r="H4432" s="168">
        <v>46190</v>
      </c>
      <c r="I4432" s="167"/>
      <c r="J4432" s="169">
        <v>26130</v>
      </c>
      <c r="K4432" s="167" t="s">
        <v>55</v>
      </c>
      <c r="L4432" s="169">
        <v>1</v>
      </c>
      <c r="M4432" s="167" t="s">
        <v>3513</v>
      </c>
      <c r="N4432" s="169">
        <v>6.5</v>
      </c>
      <c r="O4432" s="167" t="s">
        <v>3505</v>
      </c>
      <c r="P4432" s="167"/>
      <c r="Q4432" s="167" t="s">
        <v>3514</v>
      </c>
      <c r="R4432" s="167" t="s">
        <v>3528</v>
      </c>
      <c r="S4432" s="169">
        <v>1</v>
      </c>
      <c r="T4432" s="167" t="s">
        <v>3535</v>
      </c>
      <c r="U4432" s="169" t="s">
        <v>3536</v>
      </c>
      <c r="V4432" s="167" t="s">
        <v>8503</v>
      </c>
      <c r="W4432" s="167" t="s">
        <v>7658</v>
      </c>
      <c r="X4432" s="170" t="s">
        <v>3533</v>
      </c>
      <c r="Y4432" s="171" t="s">
        <v>3340</v>
      </c>
      <c r="Z4432" s="167" t="s">
        <v>1628</v>
      </c>
      <c r="AA4432" s="176">
        <v>30000</v>
      </c>
      <c r="AB4432" s="167" t="s">
        <v>11254</v>
      </c>
      <c r="AC4432" s="176">
        <v>30000</v>
      </c>
      <c r="AD4432" s="167" t="s">
        <v>11254</v>
      </c>
      <c r="AE4432" s="176">
        <v>69</v>
      </c>
    </row>
    <row r="4433" spans="1:31">
      <c r="A4433" s="178">
        <v>108345740640</v>
      </c>
      <c r="B4433" s="166">
        <v>46189</v>
      </c>
      <c r="C4433" s="167" t="s">
        <v>3524</v>
      </c>
      <c r="D4433" s="167" t="s">
        <v>3525</v>
      </c>
      <c r="E4433" s="167" t="s">
        <v>3526</v>
      </c>
      <c r="F4433" s="167" t="s">
        <v>3501</v>
      </c>
      <c r="G4433" s="167" t="s">
        <v>3502</v>
      </c>
      <c r="H4433" s="168">
        <v>46190</v>
      </c>
      <c r="I4433" s="167"/>
      <c r="J4433" s="169">
        <v>26130</v>
      </c>
      <c r="K4433" s="167" t="s">
        <v>55</v>
      </c>
      <c r="L4433" s="169">
        <v>1</v>
      </c>
      <c r="M4433" s="167" t="s">
        <v>3513</v>
      </c>
      <c r="N4433" s="169">
        <v>0.5</v>
      </c>
      <c r="O4433" s="167" t="s">
        <v>3505</v>
      </c>
      <c r="P4433" s="167"/>
      <c r="Q4433" s="167" t="s">
        <v>3514</v>
      </c>
      <c r="R4433" s="167" t="s">
        <v>3528</v>
      </c>
      <c r="S4433" s="169">
        <v>1</v>
      </c>
      <c r="T4433" s="167" t="s">
        <v>3540</v>
      </c>
      <c r="U4433" s="169" t="s">
        <v>3541</v>
      </c>
      <c r="V4433" s="167" t="s">
        <v>8504</v>
      </c>
      <c r="W4433" s="167" t="s">
        <v>8198</v>
      </c>
      <c r="X4433" s="170" t="s">
        <v>160</v>
      </c>
      <c r="Y4433" s="171" t="s">
        <v>3341</v>
      </c>
      <c r="Z4433" s="167" t="s">
        <v>1630</v>
      </c>
      <c r="AA4433" s="176">
        <v>3000</v>
      </c>
      <c r="AB4433" s="167" t="s">
        <v>11254</v>
      </c>
      <c r="AC4433" s="176">
        <v>3000</v>
      </c>
      <c r="AD4433" s="167" t="s">
        <v>11254</v>
      </c>
      <c r="AE4433" s="176">
        <v>60</v>
      </c>
    </row>
    <row r="4434" spans="1:31">
      <c r="A4434" s="178">
        <v>108345853010</v>
      </c>
      <c r="B4434" s="166">
        <v>46189</v>
      </c>
      <c r="C4434" s="167" t="s">
        <v>3524</v>
      </c>
      <c r="D4434" s="167" t="s">
        <v>3525</v>
      </c>
      <c r="E4434" s="167" t="s">
        <v>3526</v>
      </c>
      <c r="F4434" s="167" t="s">
        <v>3501</v>
      </c>
      <c r="G4434" s="167" t="s">
        <v>3502</v>
      </c>
      <c r="H4434" s="168">
        <v>46190</v>
      </c>
      <c r="I4434" s="167"/>
      <c r="J4434" s="169">
        <v>26130</v>
      </c>
      <c r="K4434" s="167" t="s">
        <v>55</v>
      </c>
      <c r="L4434" s="169">
        <v>1</v>
      </c>
      <c r="M4434" s="167" t="s">
        <v>3513</v>
      </c>
      <c r="N4434" s="169">
        <v>0.6</v>
      </c>
      <c r="O4434" s="167" t="s">
        <v>3505</v>
      </c>
      <c r="P4434" s="167"/>
      <c r="Q4434" s="167" t="s">
        <v>3514</v>
      </c>
      <c r="R4434" s="167" t="s">
        <v>3528</v>
      </c>
      <c r="S4434" s="169">
        <v>1</v>
      </c>
      <c r="T4434" s="167" t="s">
        <v>3540</v>
      </c>
      <c r="U4434" s="169" t="s">
        <v>3541</v>
      </c>
      <c r="V4434" s="167" t="s">
        <v>3542</v>
      </c>
      <c r="W4434" s="167" t="s">
        <v>3543</v>
      </c>
      <c r="X4434" s="170" t="s">
        <v>157</v>
      </c>
      <c r="Y4434" s="171" t="s">
        <v>3342</v>
      </c>
      <c r="Z4434" s="167" t="s">
        <v>1632</v>
      </c>
      <c r="AA4434" s="176">
        <v>9000</v>
      </c>
      <c r="AB4434" s="167" t="s">
        <v>11254</v>
      </c>
      <c r="AC4434" s="176">
        <v>9000</v>
      </c>
      <c r="AD4434" s="167" t="s">
        <v>11254</v>
      </c>
      <c r="AE4434" s="176">
        <v>436.5</v>
      </c>
    </row>
    <row r="4435" spans="1:31">
      <c r="A4435" s="178">
        <v>108345925000</v>
      </c>
      <c r="B4435" s="166">
        <v>46189</v>
      </c>
      <c r="C4435" s="167" t="s">
        <v>3524</v>
      </c>
      <c r="D4435" s="167" t="s">
        <v>3525</v>
      </c>
      <c r="E4435" s="167" t="s">
        <v>3526</v>
      </c>
      <c r="F4435" s="167" t="s">
        <v>3501</v>
      </c>
      <c r="G4435" s="167" t="s">
        <v>3502</v>
      </c>
      <c r="H4435" s="168">
        <v>46190</v>
      </c>
      <c r="I4435" s="167"/>
      <c r="J4435" s="169">
        <v>26130</v>
      </c>
      <c r="K4435" s="167" t="s">
        <v>55</v>
      </c>
      <c r="L4435" s="169">
        <v>1</v>
      </c>
      <c r="M4435" s="167" t="s">
        <v>3513</v>
      </c>
      <c r="N4435" s="169">
        <v>3.9</v>
      </c>
      <c r="O4435" s="167" t="s">
        <v>3505</v>
      </c>
      <c r="P4435" s="167"/>
      <c r="Q4435" s="167" t="s">
        <v>3514</v>
      </c>
      <c r="R4435" s="167" t="s">
        <v>3528</v>
      </c>
      <c r="S4435" s="169">
        <v>3</v>
      </c>
      <c r="T4435" s="167" t="s">
        <v>3535</v>
      </c>
      <c r="U4435" s="169" t="s">
        <v>3536</v>
      </c>
      <c r="V4435" s="167" t="s">
        <v>8505</v>
      </c>
      <c r="W4435" s="167" t="s">
        <v>3914</v>
      </c>
      <c r="X4435" s="170" t="s">
        <v>160</v>
      </c>
      <c r="Y4435" s="171" t="s">
        <v>3343</v>
      </c>
      <c r="Z4435" s="167" t="s">
        <v>1634</v>
      </c>
      <c r="AA4435" s="176">
        <v>20000</v>
      </c>
      <c r="AB4435" s="167" t="s">
        <v>11254</v>
      </c>
      <c r="AC4435" s="176">
        <v>20000</v>
      </c>
      <c r="AD4435" s="167" t="s">
        <v>11254</v>
      </c>
      <c r="AE4435" s="176">
        <v>5.4</v>
      </c>
    </row>
    <row r="4436" spans="1:31">
      <c r="A4436" s="178">
        <v>108345925000</v>
      </c>
      <c r="B4436" s="166">
        <v>46189</v>
      </c>
      <c r="C4436" s="167" t="s">
        <v>3524</v>
      </c>
      <c r="D4436" s="167" t="s">
        <v>3525</v>
      </c>
      <c r="E4436" s="167" t="s">
        <v>3526</v>
      </c>
      <c r="F4436" s="167" t="s">
        <v>3501</v>
      </c>
      <c r="G4436" s="167" t="s">
        <v>3502</v>
      </c>
      <c r="H4436" s="168">
        <v>46190</v>
      </c>
      <c r="I4436" s="167"/>
      <c r="J4436" s="169">
        <v>26130</v>
      </c>
      <c r="K4436" s="167" t="s">
        <v>55</v>
      </c>
      <c r="L4436" s="169">
        <v>1</v>
      </c>
      <c r="M4436" s="167" t="s">
        <v>3513</v>
      </c>
      <c r="N4436" s="169">
        <v>3.9</v>
      </c>
      <c r="O4436" s="167" t="s">
        <v>3505</v>
      </c>
      <c r="P4436" s="167"/>
      <c r="Q4436" s="167" t="s">
        <v>3514</v>
      </c>
      <c r="R4436" s="167" t="s">
        <v>3528</v>
      </c>
      <c r="S4436" s="169">
        <v>2</v>
      </c>
      <c r="T4436" s="167" t="s">
        <v>3717</v>
      </c>
      <c r="U4436" s="169" t="s">
        <v>3718</v>
      </c>
      <c r="V4436" s="167" t="s">
        <v>8506</v>
      </c>
      <c r="W4436" s="167" t="s">
        <v>6620</v>
      </c>
      <c r="X4436" s="170" t="s">
        <v>160</v>
      </c>
      <c r="Y4436" s="171" t="s">
        <v>3343</v>
      </c>
      <c r="Z4436" s="167" t="s">
        <v>1634</v>
      </c>
      <c r="AA4436" s="176">
        <v>2000</v>
      </c>
      <c r="AB4436" s="167" t="s">
        <v>11254</v>
      </c>
      <c r="AC4436" s="176">
        <v>2000</v>
      </c>
      <c r="AD4436" s="167" t="s">
        <v>11254</v>
      </c>
      <c r="AE4436" s="176">
        <v>428</v>
      </c>
    </row>
    <row r="4437" spans="1:31">
      <c r="A4437" s="178">
        <v>108345925000</v>
      </c>
      <c r="B4437" s="166">
        <v>46189</v>
      </c>
      <c r="C4437" s="167" t="s">
        <v>3524</v>
      </c>
      <c r="D4437" s="167" t="s">
        <v>3525</v>
      </c>
      <c r="E4437" s="167" t="s">
        <v>3526</v>
      </c>
      <c r="F4437" s="167" t="s">
        <v>3501</v>
      </c>
      <c r="G4437" s="167" t="s">
        <v>3502</v>
      </c>
      <c r="H4437" s="168">
        <v>46190</v>
      </c>
      <c r="I4437" s="167"/>
      <c r="J4437" s="169">
        <v>26130</v>
      </c>
      <c r="K4437" s="167" t="s">
        <v>55</v>
      </c>
      <c r="L4437" s="169">
        <v>1</v>
      </c>
      <c r="M4437" s="167" t="s">
        <v>3513</v>
      </c>
      <c r="N4437" s="169">
        <v>3.9</v>
      </c>
      <c r="O4437" s="167" t="s">
        <v>3505</v>
      </c>
      <c r="P4437" s="167"/>
      <c r="Q4437" s="167" t="s">
        <v>3514</v>
      </c>
      <c r="R4437" s="167" t="s">
        <v>3528</v>
      </c>
      <c r="S4437" s="169">
        <v>1</v>
      </c>
      <c r="T4437" s="167" t="s">
        <v>3587</v>
      </c>
      <c r="U4437" s="169" t="s">
        <v>3588</v>
      </c>
      <c r="V4437" s="167" t="s">
        <v>8507</v>
      </c>
      <c r="W4437" s="167" t="s">
        <v>8508</v>
      </c>
      <c r="X4437" s="170" t="s">
        <v>160</v>
      </c>
      <c r="Y4437" s="171" t="s">
        <v>3343</v>
      </c>
      <c r="Z4437" s="167" t="s">
        <v>1634</v>
      </c>
      <c r="AA4437" s="176">
        <v>90</v>
      </c>
      <c r="AB4437" s="167" t="s">
        <v>11254</v>
      </c>
      <c r="AC4437" s="176">
        <v>90</v>
      </c>
      <c r="AD4437" s="167" t="s">
        <v>11254</v>
      </c>
      <c r="AE4437" s="176">
        <v>75.599999999999994</v>
      </c>
    </row>
    <row r="4438" spans="1:31">
      <c r="A4438" s="178">
        <v>108346022410</v>
      </c>
      <c r="B4438" s="166">
        <v>46189</v>
      </c>
      <c r="C4438" s="167" t="s">
        <v>3524</v>
      </c>
      <c r="D4438" s="167" t="s">
        <v>3525</v>
      </c>
      <c r="E4438" s="167" t="s">
        <v>3526</v>
      </c>
      <c r="F4438" s="167" t="s">
        <v>3501</v>
      </c>
      <c r="G4438" s="167" t="s">
        <v>3502</v>
      </c>
      <c r="H4438" s="168">
        <v>46190</v>
      </c>
      <c r="I4438" s="167"/>
      <c r="J4438" s="169">
        <v>26130</v>
      </c>
      <c r="K4438" s="167" t="s">
        <v>55</v>
      </c>
      <c r="L4438" s="169">
        <v>3</v>
      </c>
      <c r="M4438" s="167" t="s">
        <v>3513</v>
      </c>
      <c r="N4438" s="169">
        <v>30.1</v>
      </c>
      <c r="O4438" s="167" t="s">
        <v>3505</v>
      </c>
      <c r="P4438" s="167"/>
      <c r="Q4438" s="167" t="s">
        <v>3527</v>
      </c>
      <c r="R4438" s="167" t="s">
        <v>3528</v>
      </c>
      <c r="S4438" s="169">
        <v>1</v>
      </c>
      <c r="T4438" s="167" t="s">
        <v>3529</v>
      </c>
      <c r="U4438" s="169" t="s">
        <v>3530</v>
      </c>
      <c r="V4438" s="167" t="s">
        <v>8217</v>
      </c>
      <c r="W4438" s="167" t="s">
        <v>3670</v>
      </c>
      <c r="X4438" s="170" t="s">
        <v>157</v>
      </c>
      <c r="Y4438" s="171" t="s">
        <v>456</v>
      </c>
      <c r="Z4438" s="167" t="s">
        <v>1636</v>
      </c>
      <c r="AA4438" s="176">
        <v>3280</v>
      </c>
      <c r="AB4438" s="167" t="s">
        <v>11254</v>
      </c>
      <c r="AC4438" s="176">
        <v>3280</v>
      </c>
      <c r="AD4438" s="167" t="s">
        <v>11254</v>
      </c>
      <c r="AE4438" s="176">
        <v>336659.20000000001</v>
      </c>
    </row>
    <row r="4439" spans="1:31">
      <c r="A4439" s="178">
        <v>108346169410</v>
      </c>
      <c r="B4439" s="166">
        <v>46189</v>
      </c>
      <c r="C4439" s="167" t="s">
        <v>3524</v>
      </c>
      <c r="D4439" s="167" t="s">
        <v>3525</v>
      </c>
      <c r="E4439" s="167" t="s">
        <v>3526</v>
      </c>
      <c r="F4439" s="167" t="s">
        <v>3501</v>
      </c>
      <c r="G4439" s="167" t="s">
        <v>3502</v>
      </c>
      <c r="H4439" s="168">
        <v>46190</v>
      </c>
      <c r="I4439" s="167"/>
      <c r="J4439" s="169">
        <v>26130</v>
      </c>
      <c r="K4439" s="167" t="s">
        <v>55</v>
      </c>
      <c r="L4439" s="169">
        <v>1</v>
      </c>
      <c r="M4439" s="167" t="s">
        <v>3513</v>
      </c>
      <c r="N4439" s="169">
        <v>3.9</v>
      </c>
      <c r="O4439" s="167" t="s">
        <v>3505</v>
      </c>
      <c r="P4439" s="167"/>
      <c r="Q4439" s="167" t="s">
        <v>3514</v>
      </c>
      <c r="R4439" s="167" t="s">
        <v>3528</v>
      </c>
      <c r="S4439" s="169">
        <v>4</v>
      </c>
      <c r="T4439" s="167" t="s">
        <v>3560</v>
      </c>
      <c r="U4439" s="169" t="s">
        <v>3561</v>
      </c>
      <c r="V4439" s="167" t="s">
        <v>8205</v>
      </c>
      <c r="W4439" s="167" t="s">
        <v>7526</v>
      </c>
      <c r="X4439" s="170" t="s">
        <v>159</v>
      </c>
      <c r="Y4439" s="171" t="s">
        <v>3344</v>
      </c>
      <c r="Z4439" s="167" t="s">
        <v>1638</v>
      </c>
      <c r="AA4439" s="176">
        <v>6490</v>
      </c>
      <c r="AB4439" s="167" t="s">
        <v>11254</v>
      </c>
      <c r="AC4439" s="176">
        <v>6490</v>
      </c>
      <c r="AD4439" s="167" t="s">
        <v>11254</v>
      </c>
      <c r="AE4439" s="176">
        <v>16653.34</v>
      </c>
    </row>
    <row r="4440" spans="1:31">
      <c r="A4440" s="178">
        <v>108346169410</v>
      </c>
      <c r="B4440" s="166">
        <v>46189</v>
      </c>
      <c r="C4440" s="167" t="s">
        <v>3524</v>
      </c>
      <c r="D4440" s="167" t="s">
        <v>3525</v>
      </c>
      <c r="E4440" s="167" t="s">
        <v>3526</v>
      </c>
      <c r="F4440" s="167" t="s">
        <v>3501</v>
      </c>
      <c r="G4440" s="167" t="s">
        <v>3502</v>
      </c>
      <c r="H4440" s="168">
        <v>46190</v>
      </c>
      <c r="I4440" s="167"/>
      <c r="J4440" s="169">
        <v>26130</v>
      </c>
      <c r="K4440" s="167" t="s">
        <v>55</v>
      </c>
      <c r="L4440" s="169">
        <v>1</v>
      </c>
      <c r="M4440" s="167" t="s">
        <v>3513</v>
      </c>
      <c r="N4440" s="169">
        <v>3.9</v>
      </c>
      <c r="O4440" s="167" t="s">
        <v>3505</v>
      </c>
      <c r="P4440" s="167"/>
      <c r="Q4440" s="167" t="s">
        <v>3514</v>
      </c>
      <c r="R4440" s="167" t="s">
        <v>3528</v>
      </c>
      <c r="S4440" s="169">
        <v>3</v>
      </c>
      <c r="T4440" s="167" t="s">
        <v>3529</v>
      </c>
      <c r="U4440" s="169" t="s">
        <v>3530</v>
      </c>
      <c r="V4440" s="167" t="s">
        <v>8509</v>
      </c>
      <c r="W4440" s="167" t="s">
        <v>6528</v>
      </c>
      <c r="X4440" s="170" t="s">
        <v>159</v>
      </c>
      <c r="Y4440" s="171" t="s">
        <v>3344</v>
      </c>
      <c r="Z4440" s="167" t="s">
        <v>1638</v>
      </c>
      <c r="AA4440" s="176">
        <v>100</v>
      </c>
      <c r="AB4440" s="167" t="s">
        <v>11254</v>
      </c>
      <c r="AC4440" s="176">
        <v>100</v>
      </c>
      <c r="AD4440" s="167" t="s">
        <v>11254</v>
      </c>
      <c r="AE4440" s="176">
        <v>164</v>
      </c>
    </row>
    <row r="4441" spans="1:31">
      <c r="A4441" s="178">
        <v>108346169410</v>
      </c>
      <c r="B4441" s="166">
        <v>46189</v>
      </c>
      <c r="C4441" s="167" t="s">
        <v>3524</v>
      </c>
      <c r="D4441" s="167" t="s">
        <v>3525</v>
      </c>
      <c r="E4441" s="167" t="s">
        <v>3526</v>
      </c>
      <c r="F4441" s="167" t="s">
        <v>3501</v>
      </c>
      <c r="G4441" s="167" t="s">
        <v>3502</v>
      </c>
      <c r="H4441" s="168">
        <v>46190</v>
      </c>
      <c r="I4441" s="167"/>
      <c r="J4441" s="169">
        <v>26130</v>
      </c>
      <c r="K4441" s="167" t="s">
        <v>55</v>
      </c>
      <c r="L4441" s="169">
        <v>1</v>
      </c>
      <c r="M4441" s="167" t="s">
        <v>3513</v>
      </c>
      <c r="N4441" s="169">
        <v>3.9</v>
      </c>
      <c r="O4441" s="167" t="s">
        <v>3505</v>
      </c>
      <c r="P4441" s="167"/>
      <c r="Q4441" s="167" t="s">
        <v>3514</v>
      </c>
      <c r="R4441" s="167" t="s">
        <v>3528</v>
      </c>
      <c r="S4441" s="169">
        <v>2</v>
      </c>
      <c r="T4441" s="167" t="s">
        <v>3560</v>
      </c>
      <c r="U4441" s="169" t="s">
        <v>3561</v>
      </c>
      <c r="V4441" s="167" t="s">
        <v>8510</v>
      </c>
      <c r="W4441" s="167" t="s">
        <v>4482</v>
      </c>
      <c r="X4441" s="170" t="s">
        <v>3533</v>
      </c>
      <c r="Y4441" s="171" t="s">
        <v>3344</v>
      </c>
      <c r="Z4441" s="167" t="s">
        <v>1638</v>
      </c>
      <c r="AA4441" s="176">
        <v>2500</v>
      </c>
      <c r="AB4441" s="167" t="s">
        <v>11254</v>
      </c>
      <c r="AC4441" s="176">
        <v>2500</v>
      </c>
      <c r="AD4441" s="167" t="s">
        <v>11254</v>
      </c>
      <c r="AE4441" s="176">
        <v>83.25</v>
      </c>
    </row>
    <row r="4442" spans="1:31">
      <c r="A4442" s="178">
        <v>108346169410</v>
      </c>
      <c r="B4442" s="166">
        <v>46189</v>
      </c>
      <c r="C4442" s="167" t="s">
        <v>3524</v>
      </c>
      <c r="D4442" s="167" t="s">
        <v>3525</v>
      </c>
      <c r="E4442" s="167" t="s">
        <v>3526</v>
      </c>
      <c r="F4442" s="167" t="s">
        <v>3501</v>
      </c>
      <c r="G4442" s="167" t="s">
        <v>3502</v>
      </c>
      <c r="H4442" s="168">
        <v>46190</v>
      </c>
      <c r="I4442" s="167"/>
      <c r="J4442" s="169">
        <v>26130</v>
      </c>
      <c r="K4442" s="167" t="s">
        <v>55</v>
      </c>
      <c r="L4442" s="169">
        <v>1</v>
      </c>
      <c r="M4442" s="167" t="s">
        <v>3513</v>
      </c>
      <c r="N4442" s="169">
        <v>3.9</v>
      </c>
      <c r="O4442" s="167" t="s">
        <v>3505</v>
      </c>
      <c r="P4442" s="167"/>
      <c r="Q4442" s="167" t="s">
        <v>3514</v>
      </c>
      <c r="R4442" s="167" t="s">
        <v>3528</v>
      </c>
      <c r="S4442" s="169">
        <v>1</v>
      </c>
      <c r="T4442" s="167" t="s">
        <v>3560</v>
      </c>
      <c r="U4442" s="169" t="s">
        <v>3561</v>
      </c>
      <c r="V4442" s="167" t="s">
        <v>8205</v>
      </c>
      <c r="W4442" s="167" t="s">
        <v>7526</v>
      </c>
      <c r="X4442" s="170" t="s">
        <v>159</v>
      </c>
      <c r="Y4442" s="171" t="s">
        <v>3344</v>
      </c>
      <c r="Z4442" s="167" t="s">
        <v>1638</v>
      </c>
      <c r="AA4442" s="176">
        <v>510</v>
      </c>
      <c r="AB4442" s="167" t="s">
        <v>11254</v>
      </c>
      <c r="AC4442" s="176">
        <v>510</v>
      </c>
      <c r="AD4442" s="167" t="s">
        <v>11254</v>
      </c>
      <c r="AE4442" s="176">
        <v>1308.6600000000001</v>
      </c>
    </row>
    <row r="4443" spans="1:31">
      <c r="A4443" s="178">
        <v>108346245120</v>
      </c>
      <c r="B4443" s="166">
        <v>46189</v>
      </c>
      <c r="C4443" s="167" t="s">
        <v>3524</v>
      </c>
      <c r="D4443" s="167" t="s">
        <v>3525</v>
      </c>
      <c r="E4443" s="167" t="s">
        <v>3526</v>
      </c>
      <c r="F4443" s="167" t="s">
        <v>3501</v>
      </c>
      <c r="G4443" s="167" t="s">
        <v>3502</v>
      </c>
      <c r="H4443" s="168">
        <v>46190</v>
      </c>
      <c r="I4443" s="167" t="s">
        <v>8511</v>
      </c>
      <c r="J4443" s="169">
        <v>26130</v>
      </c>
      <c r="K4443" s="167" t="s">
        <v>55</v>
      </c>
      <c r="L4443" s="169">
        <v>26</v>
      </c>
      <c r="M4443" s="167" t="s">
        <v>3513</v>
      </c>
      <c r="N4443" s="169">
        <v>136</v>
      </c>
      <c r="O4443" s="167" t="s">
        <v>3505</v>
      </c>
      <c r="P4443" s="167"/>
      <c r="Q4443" s="167" t="s">
        <v>3527</v>
      </c>
      <c r="R4443" s="167" t="s">
        <v>3528</v>
      </c>
      <c r="S4443" s="169">
        <v>4</v>
      </c>
      <c r="T4443" s="167" t="s">
        <v>3587</v>
      </c>
      <c r="U4443" s="169" t="s">
        <v>3588</v>
      </c>
      <c r="V4443" s="167" t="s">
        <v>8512</v>
      </c>
      <c r="W4443" s="167" t="s">
        <v>4354</v>
      </c>
      <c r="X4443" s="170" t="s">
        <v>157</v>
      </c>
      <c r="Y4443" s="171" t="s">
        <v>3345</v>
      </c>
      <c r="Z4443" s="167" t="s">
        <v>1640</v>
      </c>
      <c r="AA4443" s="176">
        <v>17550</v>
      </c>
      <c r="AB4443" s="167" t="s">
        <v>11254</v>
      </c>
      <c r="AC4443" s="176">
        <v>17550</v>
      </c>
      <c r="AD4443" s="167" t="s">
        <v>11254</v>
      </c>
      <c r="AE4443" s="176">
        <v>34643.699999999997</v>
      </c>
    </row>
    <row r="4444" spans="1:31">
      <c r="A4444" s="178">
        <v>108346245120</v>
      </c>
      <c r="B4444" s="166">
        <v>46189</v>
      </c>
      <c r="C4444" s="167" t="s">
        <v>3524</v>
      </c>
      <c r="D4444" s="167" t="s">
        <v>3525</v>
      </c>
      <c r="E4444" s="167" t="s">
        <v>3526</v>
      </c>
      <c r="F4444" s="167" t="s">
        <v>3501</v>
      </c>
      <c r="G4444" s="167" t="s">
        <v>3502</v>
      </c>
      <c r="H4444" s="168">
        <v>46190</v>
      </c>
      <c r="I4444" s="167" t="s">
        <v>8511</v>
      </c>
      <c r="J4444" s="169">
        <v>26130</v>
      </c>
      <c r="K4444" s="167" t="s">
        <v>55</v>
      </c>
      <c r="L4444" s="169">
        <v>26</v>
      </c>
      <c r="M4444" s="167" t="s">
        <v>3513</v>
      </c>
      <c r="N4444" s="169">
        <v>136</v>
      </c>
      <c r="O4444" s="167" t="s">
        <v>3505</v>
      </c>
      <c r="P4444" s="167"/>
      <c r="Q4444" s="167" t="s">
        <v>3527</v>
      </c>
      <c r="R4444" s="167" t="s">
        <v>3528</v>
      </c>
      <c r="S4444" s="169">
        <v>3</v>
      </c>
      <c r="T4444" s="167" t="s">
        <v>3587</v>
      </c>
      <c r="U4444" s="169" t="s">
        <v>3588</v>
      </c>
      <c r="V4444" s="167" t="s">
        <v>8512</v>
      </c>
      <c r="W4444" s="167" t="s">
        <v>4354</v>
      </c>
      <c r="X4444" s="170" t="s">
        <v>157</v>
      </c>
      <c r="Y4444" s="171" t="s">
        <v>3345</v>
      </c>
      <c r="Z4444" s="167" t="s">
        <v>1640</v>
      </c>
      <c r="AA4444" s="176">
        <v>2700</v>
      </c>
      <c r="AB4444" s="167" t="s">
        <v>11254</v>
      </c>
      <c r="AC4444" s="176">
        <v>2700</v>
      </c>
      <c r="AD4444" s="167" t="s">
        <v>11254</v>
      </c>
      <c r="AE4444" s="176">
        <v>5329.8</v>
      </c>
    </row>
    <row r="4445" spans="1:31">
      <c r="A4445" s="178">
        <v>108346245120</v>
      </c>
      <c r="B4445" s="166">
        <v>46189</v>
      </c>
      <c r="C4445" s="167" t="s">
        <v>3524</v>
      </c>
      <c r="D4445" s="167" t="s">
        <v>3525</v>
      </c>
      <c r="E4445" s="167" t="s">
        <v>3526</v>
      </c>
      <c r="F4445" s="167" t="s">
        <v>3501</v>
      </c>
      <c r="G4445" s="167" t="s">
        <v>3502</v>
      </c>
      <c r="H4445" s="168">
        <v>46190</v>
      </c>
      <c r="I4445" s="167" t="s">
        <v>8511</v>
      </c>
      <c r="J4445" s="169">
        <v>26130</v>
      </c>
      <c r="K4445" s="167" t="s">
        <v>55</v>
      </c>
      <c r="L4445" s="169">
        <v>26</v>
      </c>
      <c r="M4445" s="167" t="s">
        <v>3513</v>
      </c>
      <c r="N4445" s="169">
        <v>136</v>
      </c>
      <c r="O4445" s="167" t="s">
        <v>3505</v>
      </c>
      <c r="P4445" s="167"/>
      <c r="Q4445" s="167" t="s">
        <v>3527</v>
      </c>
      <c r="R4445" s="167" t="s">
        <v>3528</v>
      </c>
      <c r="S4445" s="169">
        <v>2</v>
      </c>
      <c r="T4445" s="167" t="s">
        <v>3587</v>
      </c>
      <c r="U4445" s="169" t="s">
        <v>3588</v>
      </c>
      <c r="V4445" s="167" t="s">
        <v>8512</v>
      </c>
      <c r="W4445" s="167" t="s">
        <v>4354</v>
      </c>
      <c r="X4445" s="170" t="s">
        <v>157</v>
      </c>
      <c r="Y4445" s="171" t="s">
        <v>3345</v>
      </c>
      <c r="Z4445" s="167" t="s">
        <v>1640</v>
      </c>
      <c r="AA4445" s="176">
        <v>10800</v>
      </c>
      <c r="AB4445" s="167" t="s">
        <v>11254</v>
      </c>
      <c r="AC4445" s="176">
        <v>10800</v>
      </c>
      <c r="AD4445" s="167" t="s">
        <v>11254</v>
      </c>
      <c r="AE4445" s="176">
        <v>21319.200000000001</v>
      </c>
    </row>
    <row r="4446" spans="1:31">
      <c r="A4446" s="178">
        <v>108346245120</v>
      </c>
      <c r="B4446" s="166">
        <v>46189</v>
      </c>
      <c r="C4446" s="167" t="s">
        <v>3524</v>
      </c>
      <c r="D4446" s="167" t="s">
        <v>3525</v>
      </c>
      <c r="E4446" s="167" t="s">
        <v>3526</v>
      </c>
      <c r="F4446" s="167" t="s">
        <v>3501</v>
      </c>
      <c r="G4446" s="167" t="s">
        <v>3502</v>
      </c>
      <c r="H4446" s="168">
        <v>46190</v>
      </c>
      <c r="I4446" s="167" t="s">
        <v>8511</v>
      </c>
      <c r="J4446" s="169">
        <v>26130</v>
      </c>
      <c r="K4446" s="167" t="s">
        <v>55</v>
      </c>
      <c r="L4446" s="169">
        <v>26</v>
      </c>
      <c r="M4446" s="167" t="s">
        <v>3513</v>
      </c>
      <c r="N4446" s="169">
        <v>136</v>
      </c>
      <c r="O4446" s="167" t="s">
        <v>3505</v>
      </c>
      <c r="P4446" s="167"/>
      <c r="Q4446" s="167" t="s">
        <v>3527</v>
      </c>
      <c r="R4446" s="167" t="s">
        <v>3528</v>
      </c>
      <c r="S4446" s="169">
        <v>1</v>
      </c>
      <c r="T4446" s="167" t="s">
        <v>3587</v>
      </c>
      <c r="U4446" s="169" t="s">
        <v>3588</v>
      </c>
      <c r="V4446" s="167" t="s">
        <v>6096</v>
      </c>
      <c r="W4446" s="167" t="s">
        <v>6097</v>
      </c>
      <c r="X4446" s="170" t="s">
        <v>157</v>
      </c>
      <c r="Y4446" s="171" t="s">
        <v>3345</v>
      </c>
      <c r="Z4446" s="167" t="s">
        <v>1640</v>
      </c>
      <c r="AA4446" s="176">
        <v>3000</v>
      </c>
      <c r="AB4446" s="167" t="s">
        <v>11254</v>
      </c>
      <c r="AC4446" s="176">
        <v>3000</v>
      </c>
      <c r="AD4446" s="167" t="s">
        <v>11254</v>
      </c>
      <c r="AE4446" s="176">
        <v>7680</v>
      </c>
    </row>
    <row r="4447" spans="1:31">
      <c r="A4447" s="178">
        <v>108346337850</v>
      </c>
      <c r="B4447" s="166">
        <v>46189</v>
      </c>
      <c r="C4447" s="167" t="s">
        <v>3524</v>
      </c>
      <c r="D4447" s="167" t="s">
        <v>3525</v>
      </c>
      <c r="E4447" s="167" t="s">
        <v>3526</v>
      </c>
      <c r="F4447" s="167" t="s">
        <v>3501</v>
      </c>
      <c r="G4447" s="167" t="s">
        <v>3502</v>
      </c>
      <c r="H4447" s="168">
        <v>46190</v>
      </c>
      <c r="I4447" s="167"/>
      <c r="J4447" s="169">
        <v>26130</v>
      </c>
      <c r="K4447" s="167" t="s">
        <v>55</v>
      </c>
      <c r="L4447" s="169">
        <v>1</v>
      </c>
      <c r="M4447" s="167" t="s">
        <v>3513</v>
      </c>
      <c r="N4447" s="169">
        <v>1.1000000000000001</v>
      </c>
      <c r="O4447" s="167" t="s">
        <v>3505</v>
      </c>
      <c r="P4447" s="167"/>
      <c r="Q4447" s="167" t="s">
        <v>3514</v>
      </c>
      <c r="R4447" s="167" t="s">
        <v>3528</v>
      </c>
      <c r="S4447" s="169">
        <v>1</v>
      </c>
      <c r="T4447" s="167" t="s">
        <v>3540</v>
      </c>
      <c r="U4447" s="169" t="s">
        <v>3541</v>
      </c>
      <c r="V4447" s="167" t="s">
        <v>3542</v>
      </c>
      <c r="W4447" s="167" t="s">
        <v>3543</v>
      </c>
      <c r="X4447" s="170" t="s">
        <v>157</v>
      </c>
      <c r="Y4447" s="171" t="s">
        <v>3346</v>
      </c>
      <c r="Z4447" s="167" t="s">
        <v>1644</v>
      </c>
      <c r="AA4447" s="176">
        <v>15000</v>
      </c>
      <c r="AB4447" s="167" t="s">
        <v>11254</v>
      </c>
      <c r="AC4447" s="176">
        <v>15000</v>
      </c>
      <c r="AD4447" s="167" t="s">
        <v>11254</v>
      </c>
      <c r="AE4447" s="176">
        <v>727.5</v>
      </c>
    </row>
    <row r="4448" spans="1:31">
      <c r="A4448" s="178">
        <v>108346382100</v>
      </c>
      <c r="B4448" s="166">
        <v>46189</v>
      </c>
      <c r="C4448" s="167" t="s">
        <v>3524</v>
      </c>
      <c r="D4448" s="167" t="s">
        <v>3525</v>
      </c>
      <c r="E4448" s="167" t="s">
        <v>3526</v>
      </c>
      <c r="F4448" s="167" t="s">
        <v>3501</v>
      </c>
      <c r="G4448" s="167" t="s">
        <v>3502</v>
      </c>
      <c r="H4448" s="168">
        <v>46190</v>
      </c>
      <c r="I4448" s="167"/>
      <c r="J4448" s="169">
        <v>26130</v>
      </c>
      <c r="K4448" s="167" t="s">
        <v>55</v>
      </c>
      <c r="L4448" s="169">
        <v>1</v>
      </c>
      <c r="M4448" s="167" t="s">
        <v>3513</v>
      </c>
      <c r="N4448" s="169">
        <v>6.9</v>
      </c>
      <c r="O4448" s="167" t="s">
        <v>3505</v>
      </c>
      <c r="P4448" s="167"/>
      <c r="Q4448" s="167" t="s">
        <v>3514</v>
      </c>
      <c r="R4448" s="167" t="s">
        <v>3528</v>
      </c>
      <c r="S4448" s="169">
        <v>1</v>
      </c>
      <c r="T4448" s="167" t="s">
        <v>3529</v>
      </c>
      <c r="U4448" s="169" t="s">
        <v>3530</v>
      </c>
      <c r="V4448" s="167" t="s">
        <v>8513</v>
      </c>
      <c r="W4448" s="167" t="s">
        <v>6462</v>
      </c>
      <c r="X4448" s="170" t="s">
        <v>157</v>
      </c>
      <c r="Y4448" s="171" t="s">
        <v>3347</v>
      </c>
      <c r="Z4448" s="167" t="s">
        <v>1646</v>
      </c>
      <c r="AA4448" s="176">
        <v>12000</v>
      </c>
      <c r="AB4448" s="167" t="s">
        <v>11254</v>
      </c>
      <c r="AC4448" s="176">
        <v>12000</v>
      </c>
      <c r="AD4448" s="167" t="s">
        <v>11254</v>
      </c>
      <c r="AE4448" s="176">
        <v>5733.6</v>
      </c>
    </row>
    <row r="4449" spans="1:31">
      <c r="A4449" s="178">
        <v>108346387920</v>
      </c>
      <c r="B4449" s="166">
        <v>46189</v>
      </c>
      <c r="C4449" s="167" t="s">
        <v>3524</v>
      </c>
      <c r="D4449" s="167" t="s">
        <v>3525</v>
      </c>
      <c r="E4449" s="167" t="s">
        <v>3526</v>
      </c>
      <c r="F4449" s="167" t="s">
        <v>3501</v>
      </c>
      <c r="G4449" s="167" t="s">
        <v>3502</v>
      </c>
      <c r="H4449" s="168">
        <v>46190</v>
      </c>
      <c r="I4449" s="167"/>
      <c r="J4449" s="169">
        <v>26130</v>
      </c>
      <c r="K4449" s="167" t="s">
        <v>55</v>
      </c>
      <c r="L4449" s="169">
        <v>1</v>
      </c>
      <c r="M4449" s="167" t="s">
        <v>3513</v>
      </c>
      <c r="N4449" s="169">
        <v>0.5</v>
      </c>
      <c r="O4449" s="167" t="s">
        <v>3505</v>
      </c>
      <c r="P4449" s="167"/>
      <c r="Q4449" s="167" t="s">
        <v>3514</v>
      </c>
      <c r="R4449" s="167" t="s">
        <v>3528</v>
      </c>
      <c r="S4449" s="169">
        <v>1</v>
      </c>
      <c r="T4449" s="167" t="s">
        <v>3540</v>
      </c>
      <c r="U4449" s="169" t="s">
        <v>3541</v>
      </c>
      <c r="V4449" s="167" t="s">
        <v>8202</v>
      </c>
      <c r="W4449" s="167" t="s">
        <v>3976</v>
      </c>
      <c r="X4449" s="170" t="s">
        <v>159</v>
      </c>
      <c r="Y4449" s="171" t="s">
        <v>3348</v>
      </c>
      <c r="Z4449" s="167" t="s">
        <v>1648</v>
      </c>
      <c r="AA4449" s="176">
        <v>6000</v>
      </c>
      <c r="AB4449" s="167" t="s">
        <v>11254</v>
      </c>
      <c r="AC4449" s="176">
        <v>6000</v>
      </c>
      <c r="AD4449" s="167" t="s">
        <v>11254</v>
      </c>
      <c r="AE4449" s="176">
        <v>161.69999999999999</v>
      </c>
    </row>
    <row r="4450" spans="1:31">
      <c r="A4450" s="178">
        <v>108346409400</v>
      </c>
      <c r="B4450" s="166">
        <v>46189</v>
      </c>
      <c r="C4450" s="167" t="s">
        <v>3524</v>
      </c>
      <c r="D4450" s="167" t="s">
        <v>3525</v>
      </c>
      <c r="E4450" s="167" t="s">
        <v>3526</v>
      </c>
      <c r="F4450" s="167" t="s">
        <v>3501</v>
      </c>
      <c r="G4450" s="167" t="s">
        <v>3502</v>
      </c>
      <c r="H4450" s="168">
        <v>46190</v>
      </c>
      <c r="I4450" s="167"/>
      <c r="J4450" s="169">
        <v>26130</v>
      </c>
      <c r="K4450" s="167" t="s">
        <v>55</v>
      </c>
      <c r="L4450" s="169">
        <v>1</v>
      </c>
      <c r="M4450" s="167" t="s">
        <v>3513</v>
      </c>
      <c r="N4450" s="169">
        <v>2.1</v>
      </c>
      <c r="O4450" s="167" t="s">
        <v>3505</v>
      </c>
      <c r="P4450" s="167"/>
      <c r="Q4450" s="167" t="s">
        <v>3514</v>
      </c>
      <c r="R4450" s="167" t="s">
        <v>3528</v>
      </c>
      <c r="S4450" s="169">
        <v>1</v>
      </c>
      <c r="T4450" s="167" t="s">
        <v>3540</v>
      </c>
      <c r="U4450" s="169" t="s">
        <v>3541</v>
      </c>
      <c r="V4450" s="167" t="s">
        <v>3542</v>
      </c>
      <c r="W4450" s="167" t="s">
        <v>3543</v>
      </c>
      <c r="X4450" s="170" t="s">
        <v>157</v>
      </c>
      <c r="Y4450" s="171" t="s">
        <v>3349</v>
      </c>
      <c r="Z4450" s="167" t="s">
        <v>1650</v>
      </c>
      <c r="AA4450" s="176">
        <v>12000</v>
      </c>
      <c r="AB4450" s="167" t="s">
        <v>11254</v>
      </c>
      <c r="AC4450" s="176">
        <v>12000</v>
      </c>
      <c r="AD4450" s="167" t="s">
        <v>11254</v>
      </c>
      <c r="AE4450" s="176">
        <v>582</v>
      </c>
    </row>
    <row r="4451" spans="1:31">
      <c r="A4451" s="178">
        <v>108346449260</v>
      </c>
      <c r="B4451" s="166">
        <v>46189</v>
      </c>
      <c r="C4451" s="167" t="s">
        <v>3524</v>
      </c>
      <c r="D4451" s="167" t="s">
        <v>3525</v>
      </c>
      <c r="E4451" s="167" t="s">
        <v>3526</v>
      </c>
      <c r="F4451" s="167" t="s">
        <v>3501</v>
      </c>
      <c r="G4451" s="167" t="s">
        <v>3502</v>
      </c>
      <c r="H4451" s="168">
        <v>46190</v>
      </c>
      <c r="I4451" s="167"/>
      <c r="J4451" s="169">
        <v>26130</v>
      </c>
      <c r="K4451" s="167" t="s">
        <v>55</v>
      </c>
      <c r="L4451" s="169">
        <v>4</v>
      </c>
      <c r="M4451" s="167" t="s">
        <v>3513</v>
      </c>
      <c r="N4451" s="169">
        <v>20</v>
      </c>
      <c r="O4451" s="167" t="s">
        <v>3505</v>
      </c>
      <c r="P4451" s="167"/>
      <c r="Q4451" s="167" t="s">
        <v>3514</v>
      </c>
      <c r="R4451" s="167" t="s">
        <v>3528</v>
      </c>
      <c r="S4451" s="169">
        <v>1</v>
      </c>
      <c r="T4451" s="167" t="s">
        <v>3540</v>
      </c>
      <c r="U4451" s="169" t="s">
        <v>3541</v>
      </c>
      <c r="V4451" s="167" t="s">
        <v>8514</v>
      </c>
      <c r="W4451" s="167" t="s">
        <v>4094</v>
      </c>
      <c r="X4451" s="170" t="s">
        <v>3533</v>
      </c>
      <c r="Y4451" s="171" t="s">
        <v>3350</v>
      </c>
      <c r="Z4451" s="167" t="s">
        <v>1652</v>
      </c>
      <c r="AA4451" s="176">
        <v>300000</v>
      </c>
      <c r="AB4451" s="167" t="s">
        <v>11254</v>
      </c>
      <c r="AC4451" s="176">
        <v>300000</v>
      </c>
      <c r="AD4451" s="167" t="s">
        <v>11254</v>
      </c>
      <c r="AE4451" s="176">
        <v>11550</v>
      </c>
    </row>
    <row r="4452" spans="1:31">
      <c r="A4452" s="178">
        <v>108346594860</v>
      </c>
      <c r="B4452" s="166">
        <v>46189</v>
      </c>
      <c r="C4452" s="167" t="s">
        <v>3524</v>
      </c>
      <c r="D4452" s="167" t="s">
        <v>3525</v>
      </c>
      <c r="E4452" s="167" t="s">
        <v>3526</v>
      </c>
      <c r="F4452" s="167" t="s">
        <v>3501</v>
      </c>
      <c r="G4452" s="167" t="s">
        <v>3502</v>
      </c>
      <c r="H4452" s="168">
        <v>46190</v>
      </c>
      <c r="I4452" s="167"/>
      <c r="J4452" s="169">
        <v>26130</v>
      </c>
      <c r="K4452" s="167" t="s">
        <v>55</v>
      </c>
      <c r="L4452" s="169">
        <v>1</v>
      </c>
      <c r="M4452" s="167" t="s">
        <v>3513</v>
      </c>
      <c r="N4452" s="169">
        <v>0.3</v>
      </c>
      <c r="O4452" s="167" t="s">
        <v>3505</v>
      </c>
      <c r="P4452" s="167"/>
      <c r="Q4452" s="167" t="s">
        <v>3527</v>
      </c>
      <c r="R4452" s="167" t="s">
        <v>3528</v>
      </c>
      <c r="S4452" s="169">
        <v>1</v>
      </c>
      <c r="T4452" s="167" t="s">
        <v>4051</v>
      </c>
      <c r="U4452" s="169" t="s">
        <v>4052</v>
      </c>
      <c r="V4452" s="167" t="s">
        <v>6069</v>
      </c>
      <c r="W4452" s="167" t="s">
        <v>6070</v>
      </c>
      <c r="X4452" s="170" t="s">
        <v>159</v>
      </c>
      <c r="Y4452" s="171" t="s">
        <v>463</v>
      </c>
      <c r="Z4452" s="167" t="s">
        <v>1654</v>
      </c>
      <c r="AA4452" s="176">
        <v>3000</v>
      </c>
      <c r="AB4452" s="167" t="s">
        <v>11254</v>
      </c>
      <c r="AC4452" s="176">
        <v>3000</v>
      </c>
      <c r="AD4452" s="167" t="s">
        <v>11254</v>
      </c>
      <c r="AE4452" s="176">
        <v>360</v>
      </c>
    </row>
    <row r="4453" spans="1:31">
      <c r="A4453" s="178">
        <v>108346599210</v>
      </c>
      <c r="B4453" s="166">
        <v>46189</v>
      </c>
      <c r="C4453" s="167" t="s">
        <v>3524</v>
      </c>
      <c r="D4453" s="167" t="s">
        <v>3525</v>
      </c>
      <c r="E4453" s="167" t="s">
        <v>3526</v>
      </c>
      <c r="F4453" s="167" t="s">
        <v>3501</v>
      </c>
      <c r="G4453" s="167" t="s">
        <v>3502</v>
      </c>
      <c r="H4453" s="168">
        <v>46190</v>
      </c>
      <c r="I4453" s="167"/>
      <c r="J4453" s="169">
        <v>26130</v>
      </c>
      <c r="K4453" s="167" t="s">
        <v>55</v>
      </c>
      <c r="L4453" s="169">
        <v>5</v>
      </c>
      <c r="M4453" s="167" t="s">
        <v>3513</v>
      </c>
      <c r="N4453" s="169">
        <v>13.1</v>
      </c>
      <c r="O4453" s="167" t="s">
        <v>3505</v>
      </c>
      <c r="P4453" s="167"/>
      <c r="Q4453" s="167" t="s">
        <v>3527</v>
      </c>
      <c r="R4453" s="167" t="s">
        <v>3528</v>
      </c>
      <c r="S4453" s="169">
        <v>7</v>
      </c>
      <c r="T4453" s="167" t="s">
        <v>4051</v>
      </c>
      <c r="U4453" s="169" t="s">
        <v>4052</v>
      </c>
      <c r="V4453" s="167" t="s">
        <v>8317</v>
      </c>
      <c r="W4453" s="167" t="s">
        <v>5624</v>
      </c>
      <c r="X4453" s="170" t="s">
        <v>157</v>
      </c>
      <c r="Y4453" s="171" t="s">
        <v>465</v>
      </c>
      <c r="Z4453" s="167" t="s">
        <v>1656</v>
      </c>
      <c r="AA4453" s="176">
        <v>19000</v>
      </c>
      <c r="AB4453" s="167" t="s">
        <v>11254</v>
      </c>
      <c r="AC4453" s="176">
        <v>19000</v>
      </c>
      <c r="AD4453" s="167" t="s">
        <v>11254</v>
      </c>
      <c r="AE4453" s="176">
        <v>17100</v>
      </c>
    </row>
    <row r="4454" spans="1:31">
      <c r="A4454" s="178">
        <v>108346599210</v>
      </c>
      <c r="B4454" s="166">
        <v>46189</v>
      </c>
      <c r="C4454" s="167" t="s">
        <v>3524</v>
      </c>
      <c r="D4454" s="167" t="s">
        <v>3525</v>
      </c>
      <c r="E4454" s="167" t="s">
        <v>3526</v>
      </c>
      <c r="F4454" s="167" t="s">
        <v>3501</v>
      </c>
      <c r="G4454" s="167" t="s">
        <v>3502</v>
      </c>
      <c r="H4454" s="168">
        <v>46190</v>
      </c>
      <c r="I4454" s="167"/>
      <c r="J4454" s="169">
        <v>26130</v>
      </c>
      <c r="K4454" s="167" t="s">
        <v>55</v>
      </c>
      <c r="L4454" s="169">
        <v>5</v>
      </c>
      <c r="M4454" s="167" t="s">
        <v>3513</v>
      </c>
      <c r="N4454" s="169">
        <v>13.1</v>
      </c>
      <c r="O4454" s="167" t="s">
        <v>3505</v>
      </c>
      <c r="P4454" s="167"/>
      <c r="Q4454" s="167" t="s">
        <v>3527</v>
      </c>
      <c r="R4454" s="167" t="s">
        <v>3528</v>
      </c>
      <c r="S4454" s="169">
        <v>6</v>
      </c>
      <c r="T4454" s="167" t="s">
        <v>3560</v>
      </c>
      <c r="U4454" s="169" t="s">
        <v>3561</v>
      </c>
      <c r="V4454" s="167" t="s">
        <v>8515</v>
      </c>
      <c r="W4454" s="167" t="s">
        <v>4257</v>
      </c>
      <c r="X4454" s="170" t="s">
        <v>3533</v>
      </c>
      <c r="Y4454" s="171" t="s">
        <v>465</v>
      </c>
      <c r="Z4454" s="167" t="s">
        <v>1656</v>
      </c>
      <c r="AA4454" s="176">
        <v>10000</v>
      </c>
      <c r="AB4454" s="167" t="s">
        <v>11254</v>
      </c>
      <c r="AC4454" s="176">
        <v>10000</v>
      </c>
      <c r="AD4454" s="167" t="s">
        <v>11254</v>
      </c>
      <c r="AE4454" s="176">
        <v>19.3</v>
      </c>
    </row>
    <row r="4455" spans="1:31">
      <c r="A4455" s="178">
        <v>108346599210</v>
      </c>
      <c r="B4455" s="166">
        <v>46189</v>
      </c>
      <c r="C4455" s="167" t="s">
        <v>3524</v>
      </c>
      <c r="D4455" s="167" t="s">
        <v>3525</v>
      </c>
      <c r="E4455" s="167" t="s">
        <v>3526</v>
      </c>
      <c r="F4455" s="167" t="s">
        <v>3501</v>
      </c>
      <c r="G4455" s="167" t="s">
        <v>3502</v>
      </c>
      <c r="H4455" s="168">
        <v>46190</v>
      </c>
      <c r="I4455" s="167"/>
      <c r="J4455" s="169">
        <v>26130</v>
      </c>
      <c r="K4455" s="167" t="s">
        <v>55</v>
      </c>
      <c r="L4455" s="169">
        <v>5</v>
      </c>
      <c r="M4455" s="167" t="s">
        <v>3513</v>
      </c>
      <c r="N4455" s="169">
        <v>13.1</v>
      </c>
      <c r="O4455" s="167" t="s">
        <v>3505</v>
      </c>
      <c r="P4455" s="167"/>
      <c r="Q4455" s="167" t="s">
        <v>3527</v>
      </c>
      <c r="R4455" s="167" t="s">
        <v>3528</v>
      </c>
      <c r="S4455" s="169">
        <v>5</v>
      </c>
      <c r="T4455" s="167" t="s">
        <v>3560</v>
      </c>
      <c r="U4455" s="169" t="s">
        <v>3561</v>
      </c>
      <c r="V4455" s="167" t="s">
        <v>8516</v>
      </c>
      <c r="W4455" s="167" t="s">
        <v>7311</v>
      </c>
      <c r="X4455" s="170" t="s">
        <v>3533</v>
      </c>
      <c r="Y4455" s="171" t="s">
        <v>465</v>
      </c>
      <c r="Z4455" s="167" t="s">
        <v>1656</v>
      </c>
      <c r="AA4455" s="176">
        <v>4000</v>
      </c>
      <c r="AB4455" s="167" t="s">
        <v>11254</v>
      </c>
      <c r="AC4455" s="176">
        <v>4000</v>
      </c>
      <c r="AD4455" s="167" t="s">
        <v>11254</v>
      </c>
      <c r="AE4455" s="176">
        <v>18.8</v>
      </c>
    </row>
    <row r="4456" spans="1:31">
      <c r="A4456" s="178">
        <v>108346599210</v>
      </c>
      <c r="B4456" s="166">
        <v>46189</v>
      </c>
      <c r="C4456" s="167" t="s">
        <v>3524</v>
      </c>
      <c r="D4456" s="167" t="s">
        <v>3525</v>
      </c>
      <c r="E4456" s="167" t="s">
        <v>3526</v>
      </c>
      <c r="F4456" s="167" t="s">
        <v>3501</v>
      </c>
      <c r="G4456" s="167" t="s">
        <v>3502</v>
      </c>
      <c r="H4456" s="168">
        <v>46190</v>
      </c>
      <c r="I4456" s="167"/>
      <c r="J4456" s="169">
        <v>26130</v>
      </c>
      <c r="K4456" s="167" t="s">
        <v>55</v>
      </c>
      <c r="L4456" s="169">
        <v>5</v>
      </c>
      <c r="M4456" s="167" t="s">
        <v>3513</v>
      </c>
      <c r="N4456" s="169">
        <v>13.1</v>
      </c>
      <c r="O4456" s="167" t="s">
        <v>3505</v>
      </c>
      <c r="P4456" s="167"/>
      <c r="Q4456" s="167" t="s">
        <v>3527</v>
      </c>
      <c r="R4456" s="167" t="s">
        <v>3528</v>
      </c>
      <c r="S4456" s="169">
        <v>4</v>
      </c>
      <c r="T4456" s="167" t="s">
        <v>3560</v>
      </c>
      <c r="U4456" s="169" t="s">
        <v>3561</v>
      </c>
      <c r="V4456" s="167" t="s">
        <v>8517</v>
      </c>
      <c r="W4456" s="167" t="s">
        <v>4478</v>
      </c>
      <c r="X4456" s="170" t="s">
        <v>3533</v>
      </c>
      <c r="Y4456" s="171" t="s">
        <v>465</v>
      </c>
      <c r="Z4456" s="167" t="s">
        <v>1656</v>
      </c>
      <c r="AA4456" s="176">
        <v>30000</v>
      </c>
      <c r="AB4456" s="167" t="s">
        <v>11254</v>
      </c>
      <c r="AC4456" s="176">
        <v>30000</v>
      </c>
      <c r="AD4456" s="167" t="s">
        <v>11254</v>
      </c>
      <c r="AE4456" s="176">
        <v>2580</v>
      </c>
    </row>
    <row r="4457" spans="1:31">
      <c r="A4457" s="178">
        <v>108346599210</v>
      </c>
      <c r="B4457" s="166">
        <v>46189</v>
      </c>
      <c r="C4457" s="167" t="s">
        <v>3524</v>
      </c>
      <c r="D4457" s="167" t="s">
        <v>3525</v>
      </c>
      <c r="E4457" s="167" t="s">
        <v>3526</v>
      </c>
      <c r="F4457" s="167" t="s">
        <v>3501</v>
      </c>
      <c r="G4457" s="167" t="s">
        <v>3502</v>
      </c>
      <c r="H4457" s="168">
        <v>46190</v>
      </c>
      <c r="I4457" s="167"/>
      <c r="J4457" s="169">
        <v>26130</v>
      </c>
      <c r="K4457" s="167" t="s">
        <v>55</v>
      </c>
      <c r="L4457" s="169">
        <v>5</v>
      </c>
      <c r="M4457" s="167" t="s">
        <v>3513</v>
      </c>
      <c r="N4457" s="169">
        <v>13.1</v>
      </c>
      <c r="O4457" s="167" t="s">
        <v>3505</v>
      </c>
      <c r="P4457" s="167"/>
      <c r="Q4457" s="167" t="s">
        <v>3527</v>
      </c>
      <c r="R4457" s="167" t="s">
        <v>3528</v>
      </c>
      <c r="S4457" s="169">
        <v>3</v>
      </c>
      <c r="T4457" s="167" t="s">
        <v>3560</v>
      </c>
      <c r="U4457" s="169" t="s">
        <v>3561</v>
      </c>
      <c r="V4457" s="167" t="s">
        <v>8518</v>
      </c>
      <c r="W4457" s="167" t="s">
        <v>8519</v>
      </c>
      <c r="X4457" s="170" t="s">
        <v>3533</v>
      </c>
      <c r="Y4457" s="171" t="s">
        <v>465</v>
      </c>
      <c r="Z4457" s="167" t="s">
        <v>1656</v>
      </c>
      <c r="AA4457" s="176">
        <v>4000</v>
      </c>
      <c r="AB4457" s="167" t="s">
        <v>11254</v>
      </c>
      <c r="AC4457" s="176">
        <v>4000</v>
      </c>
      <c r="AD4457" s="167" t="s">
        <v>11254</v>
      </c>
      <c r="AE4457" s="176">
        <v>20.399999999999999</v>
      </c>
    </row>
    <row r="4458" spans="1:31">
      <c r="A4458" s="178">
        <v>108346599210</v>
      </c>
      <c r="B4458" s="166">
        <v>46189</v>
      </c>
      <c r="C4458" s="167" t="s">
        <v>3524</v>
      </c>
      <c r="D4458" s="167" t="s">
        <v>3525</v>
      </c>
      <c r="E4458" s="167" t="s">
        <v>3526</v>
      </c>
      <c r="F4458" s="167" t="s">
        <v>3501</v>
      </c>
      <c r="G4458" s="167" t="s">
        <v>3502</v>
      </c>
      <c r="H4458" s="168">
        <v>46190</v>
      </c>
      <c r="I4458" s="167"/>
      <c r="J4458" s="169">
        <v>26130</v>
      </c>
      <c r="K4458" s="167" t="s">
        <v>55</v>
      </c>
      <c r="L4458" s="169">
        <v>5</v>
      </c>
      <c r="M4458" s="167" t="s">
        <v>3513</v>
      </c>
      <c r="N4458" s="169">
        <v>13.1</v>
      </c>
      <c r="O4458" s="167" t="s">
        <v>3505</v>
      </c>
      <c r="P4458" s="167"/>
      <c r="Q4458" s="167" t="s">
        <v>3527</v>
      </c>
      <c r="R4458" s="167" t="s">
        <v>3528</v>
      </c>
      <c r="S4458" s="169">
        <v>2</v>
      </c>
      <c r="T4458" s="167" t="s">
        <v>3717</v>
      </c>
      <c r="U4458" s="169" t="s">
        <v>3718</v>
      </c>
      <c r="V4458" s="167" t="s">
        <v>8329</v>
      </c>
      <c r="W4458" s="167" t="s">
        <v>4263</v>
      </c>
      <c r="X4458" s="170" t="s">
        <v>3533</v>
      </c>
      <c r="Y4458" s="171" t="s">
        <v>465</v>
      </c>
      <c r="Z4458" s="167" t="s">
        <v>1656</v>
      </c>
      <c r="AA4458" s="176">
        <v>12500</v>
      </c>
      <c r="AB4458" s="167" t="s">
        <v>11254</v>
      </c>
      <c r="AC4458" s="176">
        <v>12500</v>
      </c>
      <c r="AD4458" s="167" t="s">
        <v>11254</v>
      </c>
      <c r="AE4458" s="176">
        <v>5912.5</v>
      </c>
    </row>
    <row r="4459" spans="1:31">
      <c r="A4459" s="178">
        <v>108346599210</v>
      </c>
      <c r="B4459" s="166">
        <v>46189</v>
      </c>
      <c r="C4459" s="167" t="s">
        <v>3524</v>
      </c>
      <c r="D4459" s="167" t="s">
        <v>3525</v>
      </c>
      <c r="E4459" s="167" t="s">
        <v>3526</v>
      </c>
      <c r="F4459" s="167" t="s">
        <v>3501</v>
      </c>
      <c r="G4459" s="167" t="s">
        <v>3502</v>
      </c>
      <c r="H4459" s="168">
        <v>46190</v>
      </c>
      <c r="I4459" s="167"/>
      <c r="J4459" s="169">
        <v>26130</v>
      </c>
      <c r="K4459" s="167" t="s">
        <v>55</v>
      </c>
      <c r="L4459" s="169">
        <v>5</v>
      </c>
      <c r="M4459" s="167" t="s">
        <v>3513</v>
      </c>
      <c r="N4459" s="169">
        <v>13.1</v>
      </c>
      <c r="O4459" s="167" t="s">
        <v>3505</v>
      </c>
      <c r="P4459" s="167"/>
      <c r="Q4459" s="167" t="s">
        <v>3527</v>
      </c>
      <c r="R4459" s="167" t="s">
        <v>3528</v>
      </c>
      <c r="S4459" s="169">
        <v>1</v>
      </c>
      <c r="T4459" s="167" t="s">
        <v>3560</v>
      </c>
      <c r="U4459" s="169" t="s">
        <v>3561</v>
      </c>
      <c r="V4459" s="167" t="s">
        <v>4371</v>
      </c>
      <c r="W4459" s="167" t="s">
        <v>4372</v>
      </c>
      <c r="X4459" s="170" t="s">
        <v>3533</v>
      </c>
      <c r="Y4459" s="171" t="s">
        <v>465</v>
      </c>
      <c r="Z4459" s="167" t="s">
        <v>1656</v>
      </c>
      <c r="AA4459" s="176">
        <v>2500</v>
      </c>
      <c r="AB4459" s="167" t="s">
        <v>11254</v>
      </c>
      <c r="AC4459" s="176">
        <v>2500</v>
      </c>
      <c r="AD4459" s="167" t="s">
        <v>11254</v>
      </c>
      <c r="AE4459" s="176">
        <v>177.25</v>
      </c>
    </row>
    <row r="4460" spans="1:31">
      <c r="A4460" s="178">
        <v>108346603850</v>
      </c>
      <c r="B4460" s="166">
        <v>46189</v>
      </c>
      <c r="C4460" s="167" t="s">
        <v>3524</v>
      </c>
      <c r="D4460" s="167" t="s">
        <v>3525</v>
      </c>
      <c r="E4460" s="167" t="s">
        <v>3526</v>
      </c>
      <c r="F4460" s="167" t="s">
        <v>3501</v>
      </c>
      <c r="G4460" s="167" t="s">
        <v>3502</v>
      </c>
      <c r="H4460" s="168">
        <v>46190</v>
      </c>
      <c r="I4460" s="167"/>
      <c r="J4460" s="169">
        <v>26130</v>
      </c>
      <c r="K4460" s="167" t="s">
        <v>55</v>
      </c>
      <c r="L4460" s="169">
        <v>2</v>
      </c>
      <c r="M4460" s="167" t="s">
        <v>3513</v>
      </c>
      <c r="N4460" s="169">
        <v>24.5</v>
      </c>
      <c r="O4460" s="167" t="s">
        <v>3505</v>
      </c>
      <c r="P4460" s="167"/>
      <c r="Q4460" s="167" t="s">
        <v>3514</v>
      </c>
      <c r="R4460" s="167" t="s">
        <v>3528</v>
      </c>
      <c r="S4460" s="169">
        <v>2</v>
      </c>
      <c r="T4460" s="167" t="s">
        <v>3587</v>
      </c>
      <c r="U4460" s="169" t="s">
        <v>3588</v>
      </c>
      <c r="V4460" s="167" t="s">
        <v>8520</v>
      </c>
      <c r="W4460" s="167" t="s">
        <v>8521</v>
      </c>
      <c r="X4460" s="170" t="s">
        <v>3533</v>
      </c>
      <c r="Y4460" s="171" t="s">
        <v>3351</v>
      </c>
      <c r="Z4460" s="167" t="s">
        <v>1659</v>
      </c>
      <c r="AA4460" s="176">
        <v>1521</v>
      </c>
      <c r="AB4460" s="167" t="s">
        <v>11254</v>
      </c>
      <c r="AC4460" s="176">
        <v>1521</v>
      </c>
      <c r="AD4460" s="167" t="s">
        <v>11254</v>
      </c>
      <c r="AE4460" s="176">
        <v>950.32</v>
      </c>
    </row>
    <row r="4461" spans="1:31">
      <c r="A4461" s="178">
        <v>108346603850</v>
      </c>
      <c r="B4461" s="166">
        <v>46189</v>
      </c>
      <c r="C4461" s="167" t="s">
        <v>3524</v>
      </c>
      <c r="D4461" s="167" t="s">
        <v>3525</v>
      </c>
      <c r="E4461" s="167" t="s">
        <v>3526</v>
      </c>
      <c r="F4461" s="167" t="s">
        <v>3501</v>
      </c>
      <c r="G4461" s="167" t="s">
        <v>3502</v>
      </c>
      <c r="H4461" s="168">
        <v>46190</v>
      </c>
      <c r="I4461" s="167"/>
      <c r="J4461" s="169">
        <v>26130</v>
      </c>
      <c r="K4461" s="167" t="s">
        <v>55</v>
      </c>
      <c r="L4461" s="169">
        <v>2</v>
      </c>
      <c r="M4461" s="167" t="s">
        <v>3513</v>
      </c>
      <c r="N4461" s="169">
        <v>24.5</v>
      </c>
      <c r="O4461" s="167" t="s">
        <v>3505</v>
      </c>
      <c r="P4461" s="167"/>
      <c r="Q4461" s="167" t="s">
        <v>3514</v>
      </c>
      <c r="R4461" s="167" t="s">
        <v>3528</v>
      </c>
      <c r="S4461" s="169">
        <v>1</v>
      </c>
      <c r="T4461" s="167" t="s">
        <v>3587</v>
      </c>
      <c r="U4461" s="169" t="s">
        <v>3588</v>
      </c>
      <c r="V4461" s="167" t="s">
        <v>8520</v>
      </c>
      <c r="W4461" s="167" t="s">
        <v>8521</v>
      </c>
      <c r="X4461" s="170" t="s">
        <v>3533</v>
      </c>
      <c r="Y4461" s="171" t="s">
        <v>3351</v>
      </c>
      <c r="Z4461" s="167" t="s">
        <v>1659</v>
      </c>
      <c r="AA4461" s="176">
        <v>1521</v>
      </c>
      <c r="AB4461" s="167" t="s">
        <v>11254</v>
      </c>
      <c r="AC4461" s="176">
        <v>1521</v>
      </c>
      <c r="AD4461" s="167" t="s">
        <v>11254</v>
      </c>
      <c r="AE4461" s="176">
        <v>950.32</v>
      </c>
    </row>
    <row r="4462" spans="1:31">
      <c r="A4462" s="178">
        <v>108346672600</v>
      </c>
      <c r="B4462" s="166">
        <v>46189</v>
      </c>
      <c r="C4462" s="167" t="s">
        <v>3524</v>
      </c>
      <c r="D4462" s="167" t="s">
        <v>3525</v>
      </c>
      <c r="E4462" s="167" t="s">
        <v>3526</v>
      </c>
      <c r="F4462" s="167" t="s">
        <v>3501</v>
      </c>
      <c r="G4462" s="167" t="s">
        <v>3502</v>
      </c>
      <c r="H4462" s="168">
        <v>46190</v>
      </c>
      <c r="I4462" s="167"/>
      <c r="J4462" s="169">
        <v>26130</v>
      </c>
      <c r="K4462" s="167" t="s">
        <v>55</v>
      </c>
      <c r="L4462" s="169">
        <v>1</v>
      </c>
      <c r="M4462" s="167" t="s">
        <v>3513</v>
      </c>
      <c r="N4462" s="169">
        <v>0.5</v>
      </c>
      <c r="O4462" s="167" t="s">
        <v>3505</v>
      </c>
      <c r="P4462" s="167"/>
      <c r="Q4462" s="167" t="s">
        <v>3514</v>
      </c>
      <c r="R4462" s="167" t="s">
        <v>3528</v>
      </c>
      <c r="S4462" s="169">
        <v>1</v>
      </c>
      <c r="T4462" s="167" t="s">
        <v>3540</v>
      </c>
      <c r="U4462" s="169" t="s">
        <v>3541</v>
      </c>
      <c r="V4462" s="167" t="s">
        <v>8504</v>
      </c>
      <c r="W4462" s="167" t="s">
        <v>8198</v>
      </c>
      <c r="X4462" s="170" t="s">
        <v>160</v>
      </c>
      <c r="Y4462" s="171" t="s">
        <v>3352</v>
      </c>
      <c r="Z4462" s="167" t="s">
        <v>1661</v>
      </c>
      <c r="AA4462" s="176">
        <v>3000</v>
      </c>
      <c r="AB4462" s="167" t="s">
        <v>11254</v>
      </c>
      <c r="AC4462" s="176">
        <v>3000</v>
      </c>
      <c r="AD4462" s="167" t="s">
        <v>11254</v>
      </c>
      <c r="AE4462" s="176">
        <v>60</v>
      </c>
    </row>
    <row r="4463" spans="1:31">
      <c r="A4463" s="178">
        <v>108346686340</v>
      </c>
      <c r="B4463" s="166">
        <v>46189</v>
      </c>
      <c r="C4463" s="167" t="s">
        <v>3524</v>
      </c>
      <c r="D4463" s="167" t="s">
        <v>3525</v>
      </c>
      <c r="E4463" s="167" t="s">
        <v>3526</v>
      </c>
      <c r="F4463" s="167" t="s">
        <v>3501</v>
      </c>
      <c r="G4463" s="167" t="s">
        <v>3502</v>
      </c>
      <c r="H4463" s="168">
        <v>46190</v>
      </c>
      <c r="I4463" s="167"/>
      <c r="J4463" s="169">
        <v>26130</v>
      </c>
      <c r="K4463" s="167" t="s">
        <v>55</v>
      </c>
      <c r="L4463" s="169">
        <v>4</v>
      </c>
      <c r="M4463" s="167" t="s">
        <v>3513</v>
      </c>
      <c r="N4463" s="169">
        <v>26</v>
      </c>
      <c r="O4463" s="167" t="s">
        <v>3505</v>
      </c>
      <c r="P4463" s="167"/>
      <c r="Q4463" s="167" t="s">
        <v>3527</v>
      </c>
      <c r="R4463" s="167" t="s">
        <v>3528</v>
      </c>
      <c r="S4463" s="169">
        <v>4</v>
      </c>
      <c r="T4463" s="167" t="s">
        <v>3587</v>
      </c>
      <c r="U4463" s="169" t="s">
        <v>3588</v>
      </c>
      <c r="V4463" s="167" t="s">
        <v>8410</v>
      </c>
      <c r="W4463" s="167" t="s">
        <v>8411</v>
      </c>
      <c r="X4463" s="170" t="s">
        <v>165</v>
      </c>
      <c r="Y4463" s="171" t="s">
        <v>462</v>
      </c>
      <c r="Z4463" s="167" t="s">
        <v>1663</v>
      </c>
      <c r="AA4463" s="176">
        <v>100</v>
      </c>
      <c r="AB4463" s="167" t="s">
        <v>11254</v>
      </c>
      <c r="AC4463" s="176">
        <v>100</v>
      </c>
      <c r="AD4463" s="167" t="s">
        <v>11254</v>
      </c>
      <c r="AE4463" s="176">
        <v>431.4</v>
      </c>
    </row>
    <row r="4464" spans="1:31">
      <c r="A4464" s="178">
        <v>108346686340</v>
      </c>
      <c r="B4464" s="166">
        <v>46189</v>
      </c>
      <c r="C4464" s="167" t="s">
        <v>3524</v>
      </c>
      <c r="D4464" s="167" t="s">
        <v>3525</v>
      </c>
      <c r="E4464" s="167" t="s">
        <v>3526</v>
      </c>
      <c r="F4464" s="167" t="s">
        <v>3501</v>
      </c>
      <c r="G4464" s="167" t="s">
        <v>3502</v>
      </c>
      <c r="H4464" s="168">
        <v>46190</v>
      </c>
      <c r="I4464" s="167"/>
      <c r="J4464" s="169">
        <v>26130</v>
      </c>
      <c r="K4464" s="167" t="s">
        <v>55</v>
      </c>
      <c r="L4464" s="169">
        <v>4</v>
      </c>
      <c r="M4464" s="167" t="s">
        <v>3513</v>
      </c>
      <c r="N4464" s="169">
        <v>26</v>
      </c>
      <c r="O4464" s="167" t="s">
        <v>3505</v>
      </c>
      <c r="P4464" s="167"/>
      <c r="Q4464" s="167" t="s">
        <v>3527</v>
      </c>
      <c r="R4464" s="167" t="s">
        <v>3528</v>
      </c>
      <c r="S4464" s="169">
        <v>3</v>
      </c>
      <c r="T4464" s="167" t="s">
        <v>3587</v>
      </c>
      <c r="U4464" s="169" t="s">
        <v>3588</v>
      </c>
      <c r="V4464" s="167" t="s">
        <v>8522</v>
      </c>
      <c r="W4464" s="167" t="s">
        <v>8523</v>
      </c>
      <c r="X4464" s="170" t="s">
        <v>165</v>
      </c>
      <c r="Y4464" s="171" t="s">
        <v>462</v>
      </c>
      <c r="Z4464" s="167" t="s">
        <v>1663</v>
      </c>
      <c r="AA4464" s="176">
        <v>500</v>
      </c>
      <c r="AB4464" s="167" t="s">
        <v>11254</v>
      </c>
      <c r="AC4464" s="176">
        <v>500</v>
      </c>
      <c r="AD4464" s="167" t="s">
        <v>11254</v>
      </c>
      <c r="AE4464" s="176">
        <v>2871</v>
      </c>
    </row>
    <row r="4465" spans="1:31">
      <c r="A4465" s="178">
        <v>108346686340</v>
      </c>
      <c r="B4465" s="166">
        <v>46189</v>
      </c>
      <c r="C4465" s="167" t="s">
        <v>3524</v>
      </c>
      <c r="D4465" s="167" t="s">
        <v>3525</v>
      </c>
      <c r="E4465" s="167" t="s">
        <v>3526</v>
      </c>
      <c r="F4465" s="167" t="s">
        <v>3501</v>
      </c>
      <c r="G4465" s="167" t="s">
        <v>3502</v>
      </c>
      <c r="H4465" s="168">
        <v>46190</v>
      </c>
      <c r="I4465" s="167"/>
      <c r="J4465" s="169">
        <v>26130</v>
      </c>
      <c r="K4465" s="167" t="s">
        <v>55</v>
      </c>
      <c r="L4465" s="169">
        <v>4</v>
      </c>
      <c r="M4465" s="167" t="s">
        <v>3513</v>
      </c>
      <c r="N4465" s="169">
        <v>26</v>
      </c>
      <c r="O4465" s="167" t="s">
        <v>3505</v>
      </c>
      <c r="P4465" s="167"/>
      <c r="Q4465" s="167" t="s">
        <v>3527</v>
      </c>
      <c r="R4465" s="167" t="s">
        <v>3528</v>
      </c>
      <c r="S4465" s="169">
        <v>2</v>
      </c>
      <c r="T4465" s="167" t="s">
        <v>3587</v>
      </c>
      <c r="U4465" s="169" t="s">
        <v>3588</v>
      </c>
      <c r="V4465" s="167" t="s">
        <v>8524</v>
      </c>
      <c r="W4465" s="167" t="s">
        <v>8525</v>
      </c>
      <c r="X4465" s="170" t="s">
        <v>165</v>
      </c>
      <c r="Y4465" s="171" t="s">
        <v>462</v>
      </c>
      <c r="Z4465" s="167" t="s">
        <v>1663</v>
      </c>
      <c r="AA4465" s="176">
        <v>500</v>
      </c>
      <c r="AB4465" s="167" t="s">
        <v>11254</v>
      </c>
      <c r="AC4465" s="176">
        <v>500</v>
      </c>
      <c r="AD4465" s="167" t="s">
        <v>11254</v>
      </c>
      <c r="AE4465" s="176">
        <v>2190</v>
      </c>
    </row>
    <row r="4466" spans="1:31">
      <c r="A4466" s="178">
        <v>108346686340</v>
      </c>
      <c r="B4466" s="166">
        <v>46189</v>
      </c>
      <c r="C4466" s="167" t="s">
        <v>3524</v>
      </c>
      <c r="D4466" s="167" t="s">
        <v>3525</v>
      </c>
      <c r="E4466" s="167" t="s">
        <v>3526</v>
      </c>
      <c r="F4466" s="167" t="s">
        <v>3501</v>
      </c>
      <c r="G4466" s="167" t="s">
        <v>3502</v>
      </c>
      <c r="H4466" s="168">
        <v>46190</v>
      </c>
      <c r="I4466" s="167"/>
      <c r="J4466" s="169">
        <v>26130</v>
      </c>
      <c r="K4466" s="167" t="s">
        <v>55</v>
      </c>
      <c r="L4466" s="169">
        <v>4</v>
      </c>
      <c r="M4466" s="167" t="s">
        <v>3513</v>
      </c>
      <c r="N4466" s="169">
        <v>26</v>
      </c>
      <c r="O4466" s="167" t="s">
        <v>3505</v>
      </c>
      <c r="P4466" s="167"/>
      <c r="Q4466" s="167" t="s">
        <v>3527</v>
      </c>
      <c r="R4466" s="167" t="s">
        <v>3528</v>
      </c>
      <c r="S4466" s="169">
        <v>1</v>
      </c>
      <c r="T4466" s="167" t="s">
        <v>3587</v>
      </c>
      <c r="U4466" s="169" t="s">
        <v>3588</v>
      </c>
      <c r="V4466" s="167" t="s">
        <v>8526</v>
      </c>
      <c r="W4466" s="167" t="s">
        <v>8527</v>
      </c>
      <c r="X4466" s="170" t="s">
        <v>165</v>
      </c>
      <c r="Y4466" s="171" t="s">
        <v>462</v>
      </c>
      <c r="Z4466" s="167" t="s">
        <v>1663</v>
      </c>
      <c r="AA4466" s="176">
        <v>1093</v>
      </c>
      <c r="AB4466" s="167" t="s">
        <v>11254</v>
      </c>
      <c r="AC4466" s="176">
        <v>1093</v>
      </c>
      <c r="AD4466" s="167" t="s">
        <v>11254</v>
      </c>
      <c r="AE4466" s="176">
        <v>4393.8599999999997</v>
      </c>
    </row>
    <row r="4467" spans="1:31">
      <c r="A4467" s="178">
        <v>108346716000</v>
      </c>
      <c r="B4467" s="166">
        <v>46189</v>
      </c>
      <c r="C4467" s="167" t="s">
        <v>3524</v>
      </c>
      <c r="D4467" s="167" t="s">
        <v>3525</v>
      </c>
      <c r="E4467" s="167" t="s">
        <v>3526</v>
      </c>
      <c r="F4467" s="167" t="s">
        <v>3501</v>
      </c>
      <c r="G4467" s="167" t="s">
        <v>3502</v>
      </c>
      <c r="H4467" s="168">
        <v>46190</v>
      </c>
      <c r="I4467" s="167"/>
      <c r="J4467" s="169">
        <v>26130</v>
      </c>
      <c r="K4467" s="167" t="s">
        <v>55</v>
      </c>
      <c r="L4467" s="169">
        <v>1</v>
      </c>
      <c r="M4467" s="167" t="s">
        <v>3513</v>
      </c>
      <c r="N4467" s="169">
        <v>1.1000000000000001</v>
      </c>
      <c r="O4467" s="167" t="s">
        <v>3505</v>
      </c>
      <c r="P4467" s="167"/>
      <c r="Q4467" s="167" t="s">
        <v>3527</v>
      </c>
      <c r="R4467" s="167" t="s">
        <v>3528</v>
      </c>
      <c r="S4467" s="169">
        <v>1</v>
      </c>
      <c r="T4467" s="167" t="s">
        <v>3529</v>
      </c>
      <c r="U4467" s="169" t="s">
        <v>3530</v>
      </c>
      <c r="V4467" s="167" t="s">
        <v>4389</v>
      </c>
      <c r="W4467" s="167" t="s">
        <v>3839</v>
      </c>
      <c r="X4467" s="170" t="s">
        <v>160</v>
      </c>
      <c r="Y4467" s="171" t="s">
        <v>468</v>
      </c>
      <c r="Z4467" s="167" t="s">
        <v>1665</v>
      </c>
      <c r="AA4467" s="176">
        <v>2000</v>
      </c>
      <c r="AB4467" s="167" t="s">
        <v>11254</v>
      </c>
      <c r="AC4467" s="176">
        <v>2000</v>
      </c>
      <c r="AD4467" s="167" t="s">
        <v>11254</v>
      </c>
      <c r="AE4467" s="176">
        <v>11052</v>
      </c>
    </row>
    <row r="4468" spans="1:31">
      <c r="A4468" s="178">
        <v>108347193620</v>
      </c>
      <c r="B4468" s="166">
        <v>46190</v>
      </c>
      <c r="C4468" s="167" t="s">
        <v>3524</v>
      </c>
      <c r="D4468" s="167" t="s">
        <v>3525</v>
      </c>
      <c r="E4468" s="167" t="s">
        <v>3526</v>
      </c>
      <c r="F4468" s="167" t="s">
        <v>3501</v>
      </c>
      <c r="G4468" s="167" t="s">
        <v>3502</v>
      </c>
      <c r="H4468" s="168">
        <v>46191</v>
      </c>
      <c r="I4468" s="167" t="s">
        <v>8528</v>
      </c>
      <c r="J4468" s="169">
        <v>26130</v>
      </c>
      <c r="K4468" s="167" t="s">
        <v>55</v>
      </c>
      <c r="L4468" s="169">
        <v>1</v>
      </c>
      <c r="M4468" s="167" t="s">
        <v>3513</v>
      </c>
      <c r="N4468" s="169">
        <v>5</v>
      </c>
      <c r="O4468" s="167" t="s">
        <v>3505</v>
      </c>
      <c r="P4468" s="167"/>
      <c r="Q4468" s="167" t="s">
        <v>3506</v>
      </c>
      <c r="R4468" s="167" t="s">
        <v>3528</v>
      </c>
      <c r="S4468" s="169">
        <v>1</v>
      </c>
      <c r="T4468" s="167" t="s">
        <v>3587</v>
      </c>
      <c r="U4468" s="169" t="s">
        <v>3588</v>
      </c>
      <c r="V4468" s="167" t="s">
        <v>8529</v>
      </c>
      <c r="W4468" s="167" t="s">
        <v>8530</v>
      </c>
      <c r="X4468" s="170" t="s">
        <v>3533</v>
      </c>
      <c r="Y4468" s="171" t="s">
        <v>3353</v>
      </c>
      <c r="Z4468" s="167" t="s">
        <v>1667</v>
      </c>
      <c r="AA4468" s="176">
        <v>2750</v>
      </c>
      <c r="AB4468" s="167" t="s">
        <v>11254</v>
      </c>
      <c r="AC4468" s="176">
        <v>2750</v>
      </c>
      <c r="AD4468" s="167" t="s">
        <v>11254</v>
      </c>
      <c r="AE4468" s="176">
        <v>1570.25</v>
      </c>
    </row>
    <row r="4469" spans="1:31">
      <c r="A4469" s="178">
        <v>108347232820</v>
      </c>
      <c r="B4469" s="166">
        <v>46190</v>
      </c>
      <c r="C4469" s="167" t="s">
        <v>3524</v>
      </c>
      <c r="D4469" s="167" t="s">
        <v>3525</v>
      </c>
      <c r="E4469" s="167" t="s">
        <v>3526</v>
      </c>
      <c r="F4469" s="167" t="s">
        <v>3501</v>
      </c>
      <c r="G4469" s="167" t="s">
        <v>3502</v>
      </c>
      <c r="H4469" s="168">
        <v>46191</v>
      </c>
      <c r="I4469" s="167" t="s">
        <v>8528</v>
      </c>
      <c r="J4469" s="169">
        <v>26130</v>
      </c>
      <c r="K4469" s="167" t="s">
        <v>55</v>
      </c>
      <c r="L4469" s="169">
        <v>1</v>
      </c>
      <c r="M4469" s="167" t="s">
        <v>3513</v>
      </c>
      <c r="N4469" s="169">
        <v>3</v>
      </c>
      <c r="O4469" s="167" t="s">
        <v>3505</v>
      </c>
      <c r="P4469" s="167"/>
      <c r="Q4469" s="167" t="s">
        <v>3506</v>
      </c>
      <c r="R4469" s="167" t="s">
        <v>3528</v>
      </c>
      <c r="S4469" s="169">
        <v>1</v>
      </c>
      <c r="T4469" s="167" t="s">
        <v>3587</v>
      </c>
      <c r="U4469" s="169" t="s">
        <v>3588</v>
      </c>
      <c r="V4469" s="167" t="s">
        <v>8531</v>
      </c>
      <c r="W4469" s="167" t="s">
        <v>8532</v>
      </c>
      <c r="X4469" s="170" t="s">
        <v>3533</v>
      </c>
      <c r="Y4469" s="171" t="s">
        <v>3354</v>
      </c>
      <c r="Z4469" s="167" t="s">
        <v>1670</v>
      </c>
      <c r="AA4469" s="176">
        <v>6000</v>
      </c>
      <c r="AB4469" s="167" t="s">
        <v>11254</v>
      </c>
      <c r="AC4469" s="176">
        <v>6000</v>
      </c>
      <c r="AD4469" s="167" t="s">
        <v>11254</v>
      </c>
      <c r="AE4469" s="176">
        <v>1444.2</v>
      </c>
    </row>
    <row r="4470" spans="1:31">
      <c r="A4470" s="178">
        <v>108347262660</v>
      </c>
      <c r="B4470" s="166">
        <v>46190</v>
      </c>
      <c r="C4470" s="167" t="s">
        <v>3524</v>
      </c>
      <c r="D4470" s="167" t="s">
        <v>3525</v>
      </c>
      <c r="E4470" s="167" t="s">
        <v>3526</v>
      </c>
      <c r="F4470" s="167" t="s">
        <v>3501</v>
      </c>
      <c r="G4470" s="167" t="s">
        <v>3502</v>
      </c>
      <c r="H4470" s="168">
        <v>46191</v>
      </c>
      <c r="I4470" s="167" t="s">
        <v>8528</v>
      </c>
      <c r="J4470" s="169">
        <v>26130</v>
      </c>
      <c r="K4470" s="167" t="s">
        <v>55</v>
      </c>
      <c r="L4470" s="169">
        <v>1</v>
      </c>
      <c r="M4470" s="167" t="s">
        <v>3513</v>
      </c>
      <c r="N4470" s="169">
        <v>7</v>
      </c>
      <c r="O4470" s="167" t="s">
        <v>3505</v>
      </c>
      <c r="P4470" s="167"/>
      <c r="Q4470" s="167" t="s">
        <v>3506</v>
      </c>
      <c r="R4470" s="167" t="s">
        <v>3528</v>
      </c>
      <c r="S4470" s="169">
        <v>1</v>
      </c>
      <c r="T4470" s="167" t="s">
        <v>3587</v>
      </c>
      <c r="U4470" s="169" t="s">
        <v>3588</v>
      </c>
      <c r="V4470" s="167" t="s">
        <v>8533</v>
      </c>
      <c r="W4470" s="167" t="s">
        <v>8534</v>
      </c>
      <c r="X4470" s="170" t="s">
        <v>3533</v>
      </c>
      <c r="Y4470" s="171" t="s">
        <v>3355</v>
      </c>
      <c r="Z4470" s="167" t="s">
        <v>1672</v>
      </c>
      <c r="AA4470" s="176">
        <v>1100</v>
      </c>
      <c r="AB4470" s="167" t="s">
        <v>11254</v>
      </c>
      <c r="AC4470" s="176">
        <v>1100</v>
      </c>
      <c r="AD4470" s="167" t="s">
        <v>11254</v>
      </c>
      <c r="AE4470" s="176">
        <v>959.2</v>
      </c>
    </row>
    <row r="4471" spans="1:31">
      <c r="A4471" s="178">
        <v>108347284400</v>
      </c>
      <c r="B4471" s="166">
        <v>46190</v>
      </c>
      <c r="C4471" s="167" t="s">
        <v>3524</v>
      </c>
      <c r="D4471" s="167" t="s">
        <v>3525</v>
      </c>
      <c r="E4471" s="167" t="s">
        <v>3526</v>
      </c>
      <c r="F4471" s="167" t="s">
        <v>3501</v>
      </c>
      <c r="G4471" s="167" t="s">
        <v>3502</v>
      </c>
      <c r="H4471" s="168">
        <v>46191</v>
      </c>
      <c r="I4471" s="167" t="s">
        <v>8528</v>
      </c>
      <c r="J4471" s="169">
        <v>26130</v>
      </c>
      <c r="K4471" s="167" t="s">
        <v>55</v>
      </c>
      <c r="L4471" s="169">
        <v>2</v>
      </c>
      <c r="M4471" s="167" t="s">
        <v>3513</v>
      </c>
      <c r="N4471" s="169">
        <v>26.5</v>
      </c>
      <c r="O4471" s="167" t="s">
        <v>3505</v>
      </c>
      <c r="P4471" s="167"/>
      <c r="Q4471" s="167" t="s">
        <v>3506</v>
      </c>
      <c r="R4471" s="167" t="s">
        <v>3528</v>
      </c>
      <c r="S4471" s="169">
        <v>3</v>
      </c>
      <c r="T4471" s="167" t="s">
        <v>3587</v>
      </c>
      <c r="U4471" s="169" t="s">
        <v>3588</v>
      </c>
      <c r="V4471" s="167" t="s">
        <v>8535</v>
      </c>
      <c r="W4471" s="167" t="s">
        <v>4751</v>
      </c>
      <c r="X4471" s="170" t="s">
        <v>3533</v>
      </c>
      <c r="Y4471" s="171" t="s">
        <v>3356</v>
      </c>
      <c r="Z4471" s="167" t="s">
        <v>1674</v>
      </c>
      <c r="AA4471" s="176">
        <v>2600</v>
      </c>
      <c r="AB4471" s="167" t="s">
        <v>11254</v>
      </c>
      <c r="AC4471" s="176">
        <v>2600</v>
      </c>
      <c r="AD4471" s="167" t="s">
        <v>11254</v>
      </c>
      <c r="AE4471" s="176">
        <v>1359.8</v>
      </c>
    </row>
    <row r="4472" spans="1:31">
      <c r="A4472" s="178">
        <v>108347284400</v>
      </c>
      <c r="B4472" s="166">
        <v>46190</v>
      </c>
      <c r="C4472" s="167" t="s">
        <v>3524</v>
      </c>
      <c r="D4472" s="167" t="s">
        <v>3525</v>
      </c>
      <c r="E4472" s="167" t="s">
        <v>3526</v>
      </c>
      <c r="F4472" s="167" t="s">
        <v>3501</v>
      </c>
      <c r="G4472" s="167" t="s">
        <v>3502</v>
      </c>
      <c r="H4472" s="168">
        <v>46191</v>
      </c>
      <c r="I4472" s="167" t="s">
        <v>8528</v>
      </c>
      <c r="J4472" s="169">
        <v>26130</v>
      </c>
      <c r="K4472" s="167" t="s">
        <v>55</v>
      </c>
      <c r="L4472" s="169">
        <v>2</v>
      </c>
      <c r="M4472" s="167" t="s">
        <v>3513</v>
      </c>
      <c r="N4472" s="169">
        <v>26.5</v>
      </c>
      <c r="O4472" s="167" t="s">
        <v>3505</v>
      </c>
      <c r="P4472" s="167"/>
      <c r="Q4472" s="167" t="s">
        <v>3506</v>
      </c>
      <c r="R4472" s="167" t="s">
        <v>3528</v>
      </c>
      <c r="S4472" s="169">
        <v>2</v>
      </c>
      <c r="T4472" s="167" t="s">
        <v>3587</v>
      </c>
      <c r="U4472" s="169" t="s">
        <v>3588</v>
      </c>
      <c r="V4472" s="167" t="s">
        <v>8535</v>
      </c>
      <c r="W4472" s="167" t="s">
        <v>4751</v>
      </c>
      <c r="X4472" s="170" t="s">
        <v>3533</v>
      </c>
      <c r="Y4472" s="171" t="s">
        <v>3356</v>
      </c>
      <c r="Z4472" s="167" t="s">
        <v>1674</v>
      </c>
      <c r="AA4472" s="176">
        <v>2600</v>
      </c>
      <c r="AB4472" s="167" t="s">
        <v>11254</v>
      </c>
      <c r="AC4472" s="176">
        <v>2600</v>
      </c>
      <c r="AD4472" s="167" t="s">
        <v>11254</v>
      </c>
      <c r="AE4472" s="176">
        <v>1359.8</v>
      </c>
    </row>
    <row r="4473" spans="1:31">
      <c r="A4473" s="178">
        <v>108347284400</v>
      </c>
      <c r="B4473" s="166">
        <v>46190</v>
      </c>
      <c r="C4473" s="167" t="s">
        <v>3524</v>
      </c>
      <c r="D4473" s="167" t="s">
        <v>3525</v>
      </c>
      <c r="E4473" s="167" t="s">
        <v>3526</v>
      </c>
      <c r="F4473" s="167" t="s">
        <v>3501</v>
      </c>
      <c r="G4473" s="167" t="s">
        <v>3502</v>
      </c>
      <c r="H4473" s="168">
        <v>46191</v>
      </c>
      <c r="I4473" s="167" t="s">
        <v>8528</v>
      </c>
      <c r="J4473" s="169">
        <v>26130</v>
      </c>
      <c r="K4473" s="167" t="s">
        <v>55</v>
      </c>
      <c r="L4473" s="169">
        <v>2</v>
      </c>
      <c r="M4473" s="167" t="s">
        <v>3513</v>
      </c>
      <c r="N4473" s="169">
        <v>26.5</v>
      </c>
      <c r="O4473" s="167" t="s">
        <v>3505</v>
      </c>
      <c r="P4473" s="167"/>
      <c r="Q4473" s="167" t="s">
        <v>3506</v>
      </c>
      <c r="R4473" s="167" t="s">
        <v>3528</v>
      </c>
      <c r="S4473" s="169">
        <v>1</v>
      </c>
      <c r="T4473" s="167" t="s">
        <v>3587</v>
      </c>
      <c r="U4473" s="169" t="s">
        <v>3588</v>
      </c>
      <c r="V4473" s="167" t="s">
        <v>8535</v>
      </c>
      <c r="W4473" s="167" t="s">
        <v>4751</v>
      </c>
      <c r="X4473" s="170" t="s">
        <v>3533</v>
      </c>
      <c r="Y4473" s="171" t="s">
        <v>3356</v>
      </c>
      <c r="Z4473" s="167" t="s">
        <v>1674</v>
      </c>
      <c r="AA4473" s="176">
        <v>520</v>
      </c>
      <c r="AB4473" s="167" t="s">
        <v>11254</v>
      </c>
      <c r="AC4473" s="176">
        <v>520</v>
      </c>
      <c r="AD4473" s="167" t="s">
        <v>11254</v>
      </c>
      <c r="AE4473" s="176">
        <v>271.95999999999998</v>
      </c>
    </row>
    <row r="4474" spans="1:31">
      <c r="A4474" s="178">
        <v>108347330710</v>
      </c>
      <c r="B4474" s="166">
        <v>46190</v>
      </c>
      <c r="C4474" s="167" t="s">
        <v>3524</v>
      </c>
      <c r="D4474" s="167" t="s">
        <v>3525</v>
      </c>
      <c r="E4474" s="167" t="s">
        <v>3526</v>
      </c>
      <c r="F4474" s="167" t="s">
        <v>3501</v>
      </c>
      <c r="G4474" s="167" t="s">
        <v>3502</v>
      </c>
      <c r="H4474" s="168">
        <v>46190</v>
      </c>
      <c r="I4474" s="167" t="s">
        <v>8528</v>
      </c>
      <c r="J4474" s="169">
        <v>26130</v>
      </c>
      <c r="K4474" s="167" t="s">
        <v>55</v>
      </c>
      <c r="L4474" s="169">
        <v>1</v>
      </c>
      <c r="M4474" s="167" t="s">
        <v>3513</v>
      </c>
      <c r="N4474" s="169">
        <v>8.5</v>
      </c>
      <c r="O4474" s="167" t="s">
        <v>3505</v>
      </c>
      <c r="P4474" s="167"/>
      <c r="Q4474" s="167" t="s">
        <v>3506</v>
      </c>
      <c r="R4474" s="167" t="s">
        <v>3528</v>
      </c>
      <c r="S4474" s="169">
        <v>1</v>
      </c>
      <c r="T4474" s="167" t="s">
        <v>3587</v>
      </c>
      <c r="U4474" s="169" t="s">
        <v>3588</v>
      </c>
      <c r="V4474" s="167" t="s">
        <v>6152</v>
      </c>
      <c r="W4474" s="167" t="s">
        <v>6153</v>
      </c>
      <c r="X4474" s="170" t="s">
        <v>3533</v>
      </c>
      <c r="Y4474" s="171" t="s">
        <v>3357</v>
      </c>
      <c r="Z4474" s="167" t="s">
        <v>1676</v>
      </c>
      <c r="AA4474" s="176">
        <v>2080</v>
      </c>
      <c r="AB4474" s="167" t="s">
        <v>11254</v>
      </c>
      <c r="AC4474" s="176">
        <v>2080</v>
      </c>
      <c r="AD4474" s="167" t="s">
        <v>11254</v>
      </c>
      <c r="AE4474" s="176">
        <v>1012.75</v>
      </c>
    </row>
    <row r="4475" spans="1:31">
      <c r="A4475" s="178">
        <v>108347368950</v>
      </c>
      <c r="B4475" s="166">
        <v>46190</v>
      </c>
      <c r="C4475" s="167" t="s">
        <v>3524</v>
      </c>
      <c r="D4475" s="167" t="s">
        <v>3525</v>
      </c>
      <c r="E4475" s="167" t="s">
        <v>3526</v>
      </c>
      <c r="F4475" s="167" t="s">
        <v>3501</v>
      </c>
      <c r="G4475" s="167" t="s">
        <v>3502</v>
      </c>
      <c r="H4475" s="168">
        <v>46191</v>
      </c>
      <c r="I4475" s="167" t="s">
        <v>8528</v>
      </c>
      <c r="J4475" s="169">
        <v>26130</v>
      </c>
      <c r="K4475" s="167" t="s">
        <v>55</v>
      </c>
      <c r="L4475" s="169">
        <v>1</v>
      </c>
      <c r="M4475" s="167" t="s">
        <v>3513</v>
      </c>
      <c r="N4475" s="169">
        <v>9.5</v>
      </c>
      <c r="O4475" s="167" t="s">
        <v>3505</v>
      </c>
      <c r="P4475" s="167"/>
      <c r="Q4475" s="167" t="s">
        <v>3506</v>
      </c>
      <c r="R4475" s="167" t="s">
        <v>3528</v>
      </c>
      <c r="S4475" s="169">
        <v>1</v>
      </c>
      <c r="T4475" s="167" t="s">
        <v>3587</v>
      </c>
      <c r="U4475" s="169" t="s">
        <v>3588</v>
      </c>
      <c r="V4475" s="167" t="s">
        <v>7923</v>
      </c>
      <c r="W4475" s="167" t="s">
        <v>6149</v>
      </c>
      <c r="X4475" s="170" t="s">
        <v>3533</v>
      </c>
      <c r="Y4475" s="171" t="s">
        <v>3358</v>
      </c>
      <c r="Z4475" s="167" t="s">
        <v>1678</v>
      </c>
      <c r="AA4475" s="176">
        <v>210</v>
      </c>
      <c r="AB4475" s="167" t="s">
        <v>11254</v>
      </c>
      <c r="AC4475" s="176">
        <v>210</v>
      </c>
      <c r="AD4475" s="167" t="s">
        <v>11254</v>
      </c>
      <c r="AE4475" s="176">
        <v>465.255</v>
      </c>
    </row>
    <row r="4476" spans="1:31">
      <c r="A4476" s="178">
        <v>108347464040</v>
      </c>
      <c r="B4476" s="166">
        <v>46190</v>
      </c>
      <c r="C4476" s="167" t="s">
        <v>3524</v>
      </c>
      <c r="D4476" s="167" t="s">
        <v>3525</v>
      </c>
      <c r="E4476" s="167" t="s">
        <v>3526</v>
      </c>
      <c r="F4476" s="167" t="s">
        <v>3501</v>
      </c>
      <c r="G4476" s="167" t="s">
        <v>3502</v>
      </c>
      <c r="H4476" s="168">
        <v>46190</v>
      </c>
      <c r="I4476" s="167" t="s">
        <v>8528</v>
      </c>
      <c r="J4476" s="169">
        <v>26130</v>
      </c>
      <c r="K4476" s="167" t="s">
        <v>55</v>
      </c>
      <c r="L4476" s="169">
        <v>3</v>
      </c>
      <c r="M4476" s="167" t="s">
        <v>3513</v>
      </c>
      <c r="N4476" s="169">
        <v>47.5</v>
      </c>
      <c r="O4476" s="167" t="s">
        <v>3505</v>
      </c>
      <c r="P4476" s="167"/>
      <c r="Q4476" s="167" t="s">
        <v>3506</v>
      </c>
      <c r="R4476" s="167" t="s">
        <v>3528</v>
      </c>
      <c r="S4476" s="169">
        <v>3</v>
      </c>
      <c r="T4476" s="167" t="s">
        <v>3587</v>
      </c>
      <c r="U4476" s="169" t="s">
        <v>3588</v>
      </c>
      <c r="V4476" s="167" t="s">
        <v>8536</v>
      </c>
      <c r="W4476" s="167" t="s">
        <v>6156</v>
      </c>
      <c r="X4476" s="170" t="s">
        <v>3533</v>
      </c>
      <c r="Y4476" s="171" t="s">
        <v>3359</v>
      </c>
      <c r="Z4476" s="167" t="s">
        <v>1680</v>
      </c>
      <c r="AA4476" s="176">
        <v>960</v>
      </c>
      <c r="AB4476" s="167" t="s">
        <v>11254</v>
      </c>
      <c r="AC4476" s="176">
        <v>960</v>
      </c>
      <c r="AD4476" s="167" t="s">
        <v>11254</v>
      </c>
      <c r="AE4476" s="176">
        <v>566.4</v>
      </c>
    </row>
    <row r="4477" spans="1:31">
      <c r="A4477" s="178">
        <v>108347464040</v>
      </c>
      <c r="B4477" s="166">
        <v>46190</v>
      </c>
      <c r="C4477" s="167" t="s">
        <v>3524</v>
      </c>
      <c r="D4477" s="167" t="s">
        <v>3525</v>
      </c>
      <c r="E4477" s="167" t="s">
        <v>3526</v>
      </c>
      <c r="F4477" s="167" t="s">
        <v>3501</v>
      </c>
      <c r="G4477" s="167" t="s">
        <v>3502</v>
      </c>
      <c r="H4477" s="168">
        <v>46190</v>
      </c>
      <c r="I4477" s="167" t="s">
        <v>8528</v>
      </c>
      <c r="J4477" s="169">
        <v>26130</v>
      </c>
      <c r="K4477" s="167" t="s">
        <v>55</v>
      </c>
      <c r="L4477" s="169">
        <v>3</v>
      </c>
      <c r="M4477" s="167" t="s">
        <v>3513</v>
      </c>
      <c r="N4477" s="169">
        <v>47.5</v>
      </c>
      <c r="O4477" s="167" t="s">
        <v>3505</v>
      </c>
      <c r="P4477" s="167"/>
      <c r="Q4477" s="167" t="s">
        <v>3506</v>
      </c>
      <c r="R4477" s="167" t="s">
        <v>3528</v>
      </c>
      <c r="S4477" s="169">
        <v>2</v>
      </c>
      <c r="T4477" s="167" t="s">
        <v>3587</v>
      </c>
      <c r="U4477" s="169" t="s">
        <v>3588</v>
      </c>
      <c r="V4477" s="167" t="s">
        <v>8536</v>
      </c>
      <c r="W4477" s="167" t="s">
        <v>6156</v>
      </c>
      <c r="X4477" s="170" t="s">
        <v>3533</v>
      </c>
      <c r="Y4477" s="171" t="s">
        <v>3359</v>
      </c>
      <c r="Z4477" s="167" t="s">
        <v>1680</v>
      </c>
      <c r="AA4477" s="176">
        <v>960</v>
      </c>
      <c r="AB4477" s="167" t="s">
        <v>11254</v>
      </c>
      <c r="AC4477" s="176">
        <v>960</v>
      </c>
      <c r="AD4477" s="167" t="s">
        <v>11254</v>
      </c>
      <c r="AE4477" s="176">
        <v>566.4</v>
      </c>
    </row>
    <row r="4478" spans="1:31">
      <c r="A4478" s="178">
        <v>108347464040</v>
      </c>
      <c r="B4478" s="166">
        <v>46190</v>
      </c>
      <c r="C4478" s="167" t="s">
        <v>3524</v>
      </c>
      <c r="D4478" s="167" t="s">
        <v>3525</v>
      </c>
      <c r="E4478" s="167" t="s">
        <v>3526</v>
      </c>
      <c r="F4478" s="167" t="s">
        <v>3501</v>
      </c>
      <c r="G4478" s="167" t="s">
        <v>3502</v>
      </c>
      <c r="H4478" s="168">
        <v>46190</v>
      </c>
      <c r="I4478" s="167" t="s">
        <v>8528</v>
      </c>
      <c r="J4478" s="169">
        <v>26130</v>
      </c>
      <c r="K4478" s="167" t="s">
        <v>55</v>
      </c>
      <c r="L4478" s="169">
        <v>3</v>
      </c>
      <c r="M4478" s="167" t="s">
        <v>3513</v>
      </c>
      <c r="N4478" s="169">
        <v>47.5</v>
      </c>
      <c r="O4478" s="167" t="s">
        <v>3505</v>
      </c>
      <c r="P4478" s="167"/>
      <c r="Q4478" s="167" t="s">
        <v>3506</v>
      </c>
      <c r="R4478" s="167" t="s">
        <v>3528</v>
      </c>
      <c r="S4478" s="169">
        <v>1</v>
      </c>
      <c r="T4478" s="167" t="s">
        <v>3587</v>
      </c>
      <c r="U4478" s="169" t="s">
        <v>3588</v>
      </c>
      <c r="V4478" s="167" t="s">
        <v>8536</v>
      </c>
      <c r="W4478" s="167" t="s">
        <v>6156</v>
      </c>
      <c r="X4478" s="170" t="s">
        <v>3533</v>
      </c>
      <c r="Y4478" s="171" t="s">
        <v>3359</v>
      </c>
      <c r="Z4478" s="167" t="s">
        <v>1680</v>
      </c>
      <c r="AA4478" s="176">
        <v>288</v>
      </c>
      <c r="AB4478" s="167" t="s">
        <v>11254</v>
      </c>
      <c r="AC4478" s="176">
        <v>288</v>
      </c>
      <c r="AD4478" s="167" t="s">
        <v>11254</v>
      </c>
      <c r="AE4478" s="176">
        <v>169.92</v>
      </c>
    </row>
    <row r="4479" spans="1:31">
      <c r="A4479" s="178">
        <v>108347464960</v>
      </c>
      <c r="B4479" s="166">
        <v>46190</v>
      </c>
      <c r="C4479" s="167" t="s">
        <v>3524</v>
      </c>
      <c r="D4479" s="167" t="s">
        <v>3525</v>
      </c>
      <c r="E4479" s="167" t="s">
        <v>3526</v>
      </c>
      <c r="F4479" s="167" t="s">
        <v>3501</v>
      </c>
      <c r="G4479" s="167" t="s">
        <v>3502</v>
      </c>
      <c r="H4479" s="168">
        <v>46191</v>
      </c>
      <c r="I4479" s="167" t="s">
        <v>8528</v>
      </c>
      <c r="J4479" s="169">
        <v>26130</v>
      </c>
      <c r="K4479" s="167" t="s">
        <v>55</v>
      </c>
      <c r="L4479" s="169">
        <v>7</v>
      </c>
      <c r="M4479" s="167" t="s">
        <v>3513</v>
      </c>
      <c r="N4479" s="169">
        <v>26</v>
      </c>
      <c r="O4479" s="167" t="s">
        <v>3505</v>
      </c>
      <c r="P4479" s="167"/>
      <c r="Q4479" s="167" t="s">
        <v>3506</v>
      </c>
      <c r="R4479" s="167" t="s">
        <v>3528</v>
      </c>
      <c r="S4479" s="169">
        <v>7</v>
      </c>
      <c r="T4479" s="167" t="s">
        <v>3587</v>
      </c>
      <c r="U4479" s="169" t="s">
        <v>3588</v>
      </c>
      <c r="V4479" s="167" t="s">
        <v>8537</v>
      </c>
      <c r="W4479" s="167" t="s">
        <v>3816</v>
      </c>
      <c r="X4479" s="170" t="s">
        <v>3533</v>
      </c>
      <c r="Y4479" s="171" t="s">
        <v>3360</v>
      </c>
      <c r="Z4479" s="167" t="s">
        <v>1682</v>
      </c>
      <c r="AA4479" s="176">
        <v>390</v>
      </c>
      <c r="AB4479" s="167" t="s">
        <v>11254</v>
      </c>
      <c r="AC4479" s="176">
        <v>390</v>
      </c>
      <c r="AD4479" s="167" t="s">
        <v>11254</v>
      </c>
      <c r="AE4479" s="176">
        <v>592.79999999999995</v>
      </c>
    </row>
    <row r="4480" spans="1:31">
      <c r="A4480" s="178">
        <v>108347464960</v>
      </c>
      <c r="B4480" s="166">
        <v>46190</v>
      </c>
      <c r="C4480" s="167" t="s">
        <v>3524</v>
      </c>
      <c r="D4480" s="167" t="s">
        <v>3525</v>
      </c>
      <c r="E4480" s="167" t="s">
        <v>3526</v>
      </c>
      <c r="F4480" s="167" t="s">
        <v>3501</v>
      </c>
      <c r="G4480" s="167" t="s">
        <v>3502</v>
      </c>
      <c r="H4480" s="168">
        <v>46191</v>
      </c>
      <c r="I4480" s="167" t="s">
        <v>8528</v>
      </c>
      <c r="J4480" s="169">
        <v>26130</v>
      </c>
      <c r="K4480" s="167" t="s">
        <v>55</v>
      </c>
      <c r="L4480" s="169">
        <v>7</v>
      </c>
      <c r="M4480" s="167" t="s">
        <v>3513</v>
      </c>
      <c r="N4480" s="169">
        <v>26</v>
      </c>
      <c r="O4480" s="167" t="s">
        <v>3505</v>
      </c>
      <c r="P4480" s="167"/>
      <c r="Q4480" s="167" t="s">
        <v>3506</v>
      </c>
      <c r="R4480" s="167" t="s">
        <v>3528</v>
      </c>
      <c r="S4480" s="169">
        <v>6</v>
      </c>
      <c r="T4480" s="167" t="s">
        <v>3587</v>
      </c>
      <c r="U4480" s="169" t="s">
        <v>3588</v>
      </c>
      <c r="V4480" s="167" t="s">
        <v>8537</v>
      </c>
      <c r="W4480" s="167" t="s">
        <v>3816</v>
      </c>
      <c r="X4480" s="170" t="s">
        <v>3533</v>
      </c>
      <c r="Y4480" s="171" t="s">
        <v>3360</v>
      </c>
      <c r="Z4480" s="167" t="s">
        <v>1682</v>
      </c>
      <c r="AA4480" s="176">
        <v>390</v>
      </c>
      <c r="AB4480" s="167" t="s">
        <v>11254</v>
      </c>
      <c r="AC4480" s="176">
        <v>390</v>
      </c>
      <c r="AD4480" s="167" t="s">
        <v>11254</v>
      </c>
      <c r="AE4480" s="176">
        <v>592.79999999999995</v>
      </c>
    </row>
    <row r="4481" spans="1:31">
      <c r="A4481" s="178">
        <v>108347464960</v>
      </c>
      <c r="B4481" s="166">
        <v>46190</v>
      </c>
      <c r="C4481" s="167" t="s">
        <v>3524</v>
      </c>
      <c r="D4481" s="167" t="s">
        <v>3525</v>
      </c>
      <c r="E4481" s="167" t="s">
        <v>3526</v>
      </c>
      <c r="F4481" s="167" t="s">
        <v>3501</v>
      </c>
      <c r="G4481" s="167" t="s">
        <v>3502</v>
      </c>
      <c r="H4481" s="168">
        <v>46191</v>
      </c>
      <c r="I4481" s="167" t="s">
        <v>8528</v>
      </c>
      <c r="J4481" s="169">
        <v>26130</v>
      </c>
      <c r="K4481" s="167" t="s">
        <v>55</v>
      </c>
      <c r="L4481" s="169">
        <v>7</v>
      </c>
      <c r="M4481" s="167" t="s">
        <v>3513</v>
      </c>
      <c r="N4481" s="169">
        <v>26</v>
      </c>
      <c r="O4481" s="167" t="s">
        <v>3505</v>
      </c>
      <c r="P4481" s="167"/>
      <c r="Q4481" s="167" t="s">
        <v>3506</v>
      </c>
      <c r="R4481" s="167" t="s">
        <v>3528</v>
      </c>
      <c r="S4481" s="169">
        <v>5</v>
      </c>
      <c r="T4481" s="167" t="s">
        <v>3587</v>
      </c>
      <c r="U4481" s="169" t="s">
        <v>3588</v>
      </c>
      <c r="V4481" s="167" t="s">
        <v>8537</v>
      </c>
      <c r="W4481" s="167" t="s">
        <v>3816</v>
      </c>
      <c r="X4481" s="170" t="s">
        <v>3533</v>
      </c>
      <c r="Y4481" s="171" t="s">
        <v>3360</v>
      </c>
      <c r="Z4481" s="167" t="s">
        <v>1682</v>
      </c>
      <c r="AA4481" s="176">
        <v>390</v>
      </c>
      <c r="AB4481" s="167" t="s">
        <v>11254</v>
      </c>
      <c r="AC4481" s="176">
        <v>390</v>
      </c>
      <c r="AD4481" s="167" t="s">
        <v>11254</v>
      </c>
      <c r="AE4481" s="176">
        <v>592.79999999999995</v>
      </c>
    </row>
    <row r="4482" spans="1:31">
      <c r="A4482" s="178">
        <v>108347464960</v>
      </c>
      <c r="B4482" s="166">
        <v>46190</v>
      </c>
      <c r="C4482" s="167" t="s">
        <v>3524</v>
      </c>
      <c r="D4482" s="167" t="s">
        <v>3525</v>
      </c>
      <c r="E4482" s="167" t="s">
        <v>3526</v>
      </c>
      <c r="F4482" s="167" t="s">
        <v>3501</v>
      </c>
      <c r="G4482" s="167" t="s">
        <v>3502</v>
      </c>
      <c r="H4482" s="168">
        <v>46191</v>
      </c>
      <c r="I4482" s="167" t="s">
        <v>8528</v>
      </c>
      <c r="J4482" s="169">
        <v>26130</v>
      </c>
      <c r="K4482" s="167" t="s">
        <v>55</v>
      </c>
      <c r="L4482" s="169">
        <v>7</v>
      </c>
      <c r="M4482" s="167" t="s">
        <v>3513</v>
      </c>
      <c r="N4482" s="169">
        <v>26</v>
      </c>
      <c r="O4482" s="167" t="s">
        <v>3505</v>
      </c>
      <c r="P4482" s="167"/>
      <c r="Q4482" s="167" t="s">
        <v>3506</v>
      </c>
      <c r="R4482" s="167" t="s">
        <v>3528</v>
      </c>
      <c r="S4482" s="169">
        <v>4</v>
      </c>
      <c r="T4482" s="167" t="s">
        <v>3587</v>
      </c>
      <c r="U4482" s="169" t="s">
        <v>3588</v>
      </c>
      <c r="V4482" s="167" t="s">
        <v>8537</v>
      </c>
      <c r="W4482" s="167" t="s">
        <v>3816</v>
      </c>
      <c r="X4482" s="170" t="s">
        <v>3533</v>
      </c>
      <c r="Y4482" s="171" t="s">
        <v>3360</v>
      </c>
      <c r="Z4482" s="167" t="s">
        <v>1682</v>
      </c>
      <c r="AA4482" s="176">
        <v>390</v>
      </c>
      <c r="AB4482" s="167" t="s">
        <v>11254</v>
      </c>
      <c r="AC4482" s="176">
        <v>390</v>
      </c>
      <c r="AD4482" s="167" t="s">
        <v>11254</v>
      </c>
      <c r="AE4482" s="176">
        <v>592.79999999999995</v>
      </c>
    </row>
    <row r="4483" spans="1:31">
      <c r="A4483" s="178">
        <v>108347464960</v>
      </c>
      <c r="B4483" s="166">
        <v>46190</v>
      </c>
      <c r="C4483" s="167" t="s">
        <v>3524</v>
      </c>
      <c r="D4483" s="167" t="s">
        <v>3525</v>
      </c>
      <c r="E4483" s="167" t="s">
        <v>3526</v>
      </c>
      <c r="F4483" s="167" t="s">
        <v>3501</v>
      </c>
      <c r="G4483" s="167" t="s">
        <v>3502</v>
      </c>
      <c r="H4483" s="168">
        <v>46191</v>
      </c>
      <c r="I4483" s="167" t="s">
        <v>8528</v>
      </c>
      <c r="J4483" s="169">
        <v>26130</v>
      </c>
      <c r="K4483" s="167" t="s">
        <v>55</v>
      </c>
      <c r="L4483" s="169">
        <v>7</v>
      </c>
      <c r="M4483" s="167" t="s">
        <v>3513</v>
      </c>
      <c r="N4483" s="169">
        <v>26</v>
      </c>
      <c r="O4483" s="167" t="s">
        <v>3505</v>
      </c>
      <c r="P4483" s="167"/>
      <c r="Q4483" s="167" t="s">
        <v>3506</v>
      </c>
      <c r="R4483" s="167" t="s">
        <v>3528</v>
      </c>
      <c r="S4483" s="169">
        <v>3</v>
      </c>
      <c r="T4483" s="167" t="s">
        <v>3587</v>
      </c>
      <c r="U4483" s="169" t="s">
        <v>3588</v>
      </c>
      <c r="V4483" s="167" t="s">
        <v>8537</v>
      </c>
      <c r="W4483" s="167" t="s">
        <v>3816</v>
      </c>
      <c r="X4483" s="170" t="s">
        <v>3533</v>
      </c>
      <c r="Y4483" s="171" t="s">
        <v>3360</v>
      </c>
      <c r="Z4483" s="167" t="s">
        <v>1682</v>
      </c>
      <c r="AA4483" s="176">
        <v>390</v>
      </c>
      <c r="AB4483" s="167" t="s">
        <v>11254</v>
      </c>
      <c r="AC4483" s="176">
        <v>390</v>
      </c>
      <c r="AD4483" s="167" t="s">
        <v>11254</v>
      </c>
      <c r="AE4483" s="176">
        <v>592.79999999999995</v>
      </c>
    </row>
    <row r="4484" spans="1:31">
      <c r="A4484" s="178">
        <v>108347464960</v>
      </c>
      <c r="B4484" s="166">
        <v>46190</v>
      </c>
      <c r="C4484" s="167" t="s">
        <v>3524</v>
      </c>
      <c r="D4484" s="167" t="s">
        <v>3525</v>
      </c>
      <c r="E4484" s="167" t="s">
        <v>3526</v>
      </c>
      <c r="F4484" s="167" t="s">
        <v>3501</v>
      </c>
      <c r="G4484" s="167" t="s">
        <v>3502</v>
      </c>
      <c r="H4484" s="168">
        <v>46191</v>
      </c>
      <c r="I4484" s="167" t="s">
        <v>8528</v>
      </c>
      <c r="J4484" s="169">
        <v>26130</v>
      </c>
      <c r="K4484" s="167" t="s">
        <v>55</v>
      </c>
      <c r="L4484" s="169">
        <v>7</v>
      </c>
      <c r="M4484" s="167" t="s">
        <v>3513</v>
      </c>
      <c r="N4484" s="169">
        <v>26</v>
      </c>
      <c r="O4484" s="167" t="s">
        <v>3505</v>
      </c>
      <c r="P4484" s="167"/>
      <c r="Q4484" s="167" t="s">
        <v>3506</v>
      </c>
      <c r="R4484" s="167" t="s">
        <v>3528</v>
      </c>
      <c r="S4484" s="169">
        <v>2</v>
      </c>
      <c r="T4484" s="167" t="s">
        <v>3587</v>
      </c>
      <c r="U4484" s="169" t="s">
        <v>3588</v>
      </c>
      <c r="V4484" s="167" t="s">
        <v>8537</v>
      </c>
      <c r="W4484" s="167" t="s">
        <v>3816</v>
      </c>
      <c r="X4484" s="170" t="s">
        <v>3533</v>
      </c>
      <c r="Y4484" s="171" t="s">
        <v>3360</v>
      </c>
      <c r="Z4484" s="167" t="s">
        <v>1682</v>
      </c>
      <c r="AA4484" s="176">
        <v>390</v>
      </c>
      <c r="AB4484" s="167" t="s">
        <v>11254</v>
      </c>
      <c r="AC4484" s="176">
        <v>390</v>
      </c>
      <c r="AD4484" s="167" t="s">
        <v>11254</v>
      </c>
      <c r="AE4484" s="176">
        <v>592.79999999999995</v>
      </c>
    </row>
    <row r="4485" spans="1:31">
      <c r="A4485" s="178">
        <v>108347464960</v>
      </c>
      <c r="B4485" s="166">
        <v>46190</v>
      </c>
      <c r="C4485" s="167" t="s">
        <v>3524</v>
      </c>
      <c r="D4485" s="167" t="s">
        <v>3525</v>
      </c>
      <c r="E4485" s="167" t="s">
        <v>3526</v>
      </c>
      <c r="F4485" s="167" t="s">
        <v>3501</v>
      </c>
      <c r="G4485" s="167" t="s">
        <v>3502</v>
      </c>
      <c r="H4485" s="168">
        <v>46191</v>
      </c>
      <c r="I4485" s="167" t="s">
        <v>8528</v>
      </c>
      <c r="J4485" s="169">
        <v>26130</v>
      </c>
      <c r="K4485" s="167" t="s">
        <v>55</v>
      </c>
      <c r="L4485" s="169">
        <v>7</v>
      </c>
      <c r="M4485" s="167" t="s">
        <v>3513</v>
      </c>
      <c r="N4485" s="169">
        <v>26</v>
      </c>
      <c r="O4485" s="167" t="s">
        <v>3505</v>
      </c>
      <c r="P4485" s="167"/>
      <c r="Q4485" s="167" t="s">
        <v>3506</v>
      </c>
      <c r="R4485" s="167" t="s">
        <v>3528</v>
      </c>
      <c r="S4485" s="169">
        <v>1</v>
      </c>
      <c r="T4485" s="167" t="s">
        <v>3587</v>
      </c>
      <c r="U4485" s="169" t="s">
        <v>3588</v>
      </c>
      <c r="V4485" s="167" t="s">
        <v>8537</v>
      </c>
      <c r="W4485" s="167" t="s">
        <v>3816</v>
      </c>
      <c r="X4485" s="170" t="s">
        <v>3533</v>
      </c>
      <c r="Y4485" s="171" t="s">
        <v>3360</v>
      </c>
      <c r="Z4485" s="167" t="s">
        <v>1682</v>
      </c>
      <c r="AA4485" s="176">
        <v>390</v>
      </c>
      <c r="AB4485" s="167" t="s">
        <v>11254</v>
      </c>
      <c r="AC4485" s="176">
        <v>390</v>
      </c>
      <c r="AD4485" s="167" t="s">
        <v>11254</v>
      </c>
      <c r="AE4485" s="176">
        <v>592.79999999999995</v>
      </c>
    </row>
    <row r="4486" spans="1:31">
      <c r="A4486" s="178">
        <v>108347527960</v>
      </c>
      <c r="B4486" s="166">
        <v>46190</v>
      </c>
      <c r="C4486" s="167" t="s">
        <v>3524</v>
      </c>
      <c r="D4486" s="167" t="s">
        <v>3525</v>
      </c>
      <c r="E4486" s="167" t="s">
        <v>3526</v>
      </c>
      <c r="F4486" s="167" t="s">
        <v>3501</v>
      </c>
      <c r="G4486" s="167" t="s">
        <v>3502</v>
      </c>
      <c r="H4486" s="168">
        <v>46190</v>
      </c>
      <c r="I4486" s="167" t="s">
        <v>8528</v>
      </c>
      <c r="J4486" s="169">
        <v>26130</v>
      </c>
      <c r="K4486" s="167" t="s">
        <v>55</v>
      </c>
      <c r="L4486" s="169">
        <v>1</v>
      </c>
      <c r="M4486" s="167" t="s">
        <v>3604</v>
      </c>
      <c r="N4486" s="169">
        <v>83.5</v>
      </c>
      <c r="O4486" s="167" t="s">
        <v>3505</v>
      </c>
      <c r="P4486" s="167"/>
      <c r="Q4486" s="167" t="s">
        <v>3506</v>
      </c>
      <c r="R4486" s="167" t="s">
        <v>3528</v>
      </c>
      <c r="S4486" s="169">
        <v>1</v>
      </c>
      <c r="T4486" s="167" t="s">
        <v>3587</v>
      </c>
      <c r="U4486" s="169" t="s">
        <v>3588</v>
      </c>
      <c r="V4486" s="167" t="s">
        <v>8538</v>
      </c>
      <c r="W4486" s="167" t="s">
        <v>8539</v>
      </c>
      <c r="X4486" s="170" t="s">
        <v>3533</v>
      </c>
      <c r="Y4486" s="171" t="s">
        <v>3361</v>
      </c>
      <c r="Z4486" s="167" t="s">
        <v>1684</v>
      </c>
      <c r="AA4486" s="176">
        <v>1200</v>
      </c>
      <c r="AB4486" s="167" t="s">
        <v>11254</v>
      </c>
      <c r="AC4486" s="176">
        <v>1200</v>
      </c>
      <c r="AD4486" s="167" t="s">
        <v>11254</v>
      </c>
      <c r="AE4486" s="176">
        <v>2148</v>
      </c>
    </row>
    <row r="4487" spans="1:31">
      <c r="A4487" s="178">
        <v>108347692830</v>
      </c>
      <c r="B4487" s="166">
        <v>46190</v>
      </c>
      <c r="C4487" s="167" t="s">
        <v>3524</v>
      </c>
      <c r="D4487" s="167" t="s">
        <v>3525</v>
      </c>
      <c r="E4487" s="167" t="s">
        <v>3526</v>
      </c>
      <c r="F4487" s="167" t="s">
        <v>3501</v>
      </c>
      <c r="G4487" s="167" t="s">
        <v>3502</v>
      </c>
      <c r="H4487" s="168">
        <v>46191</v>
      </c>
      <c r="I4487" s="167" t="s">
        <v>8528</v>
      </c>
      <c r="J4487" s="169">
        <v>26130</v>
      </c>
      <c r="K4487" s="167" t="s">
        <v>55</v>
      </c>
      <c r="L4487" s="169">
        <v>3</v>
      </c>
      <c r="M4487" s="167" t="s">
        <v>3513</v>
      </c>
      <c r="N4487" s="169">
        <v>11</v>
      </c>
      <c r="O4487" s="167" t="s">
        <v>3505</v>
      </c>
      <c r="P4487" s="167"/>
      <c r="Q4487" s="167" t="s">
        <v>3506</v>
      </c>
      <c r="R4487" s="167" t="s">
        <v>3528</v>
      </c>
      <c r="S4487" s="169">
        <v>1</v>
      </c>
      <c r="T4487" s="167" t="s">
        <v>3587</v>
      </c>
      <c r="U4487" s="169" t="s">
        <v>3588</v>
      </c>
      <c r="V4487" s="167" t="s">
        <v>8540</v>
      </c>
      <c r="W4487" s="167" t="s">
        <v>8541</v>
      </c>
      <c r="X4487" s="170" t="s">
        <v>3533</v>
      </c>
      <c r="Y4487" s="171" t="s">
        <v>3362</v>
      </c>
      <c r="Z4487" s="167" t="s">
        <v>1686</v>
      </c>
      <c r="AA4487" s="176">
        <v>11400</v>
      </c>
      <c r="AB4487" s="167" t="s">
        <v>11254</v>
      </c>
      <c r="AC4487" s="176">
        <v>11400</v>
      </c>
      <c r="AD4487" s="167" t="s">
        <v>11254</v>
      </c>
      <c r="AE4487" s="176">
        <v>3796.2</v>
      </c>
    </row>
    <row r="4488" spans="1:31">
      <c r="A4488" s="178">
        <v>108347826200</v>
      </c>
      <c r="B4488" s="166">
        <v>46190</v>
      </c>
      <c r="C4488" s="167" t="s">
        <v>3524</v>
      </c>
      <c r="D4488" s="167" t="s">
        <v>3525</v>
      </c>
      <c r="E4488" s="167" t="s">
        <v>3526</v>
      </c>
      <c r="F4488" s="167" t="s">
        <v>3501</v>
      </c>
      <c r="G4488" s="167" t="s">
        <v>3502</v>
      </c>
      <c r="H4488" s="168">
        <v>46191</v>
      </c>
      <c r="I4488" s="167" t="s">
        <v>8528</v>
      </c>
      <c r="J4488" s="169">
        <v>26130</v>
      </c>
      <c r="K4488" s="167" t="s">
        <v>55</v>
      </c>
      <c r="L4488" s="169">
        <v>10</v>
      </c>
      <c r="M4488" s="167" t="s">
        <v>3513</v>
      </c>
      <c r="N4488" s="169">
        <v>37.5</v>
      </c>
      <c r="O4488" s="167" t="s">
        <v>3505</v>
      </c>
      <c r="P4488" s="167"/>
      <c r="Q4488" s="167" t="s">
        <v>3506</v>
      </c>
      <c r="R4488" s="167" t="s">
        <v>3528</v>
      </c>
      <c r="S4488" s="169">
        <v>10</v>
      </c>
      <c r="T4488" s="167" t="s">
        <v>3587</v>
      </c>
      <c r="U4488" s="169" t="s">
        <v>3588</v>
      </c>
      <c r="V4488" s="167" t="s">
        <v>8538</v>
      </c>
      <c r="W4488" s="167" t="s">
        <v>8539</v>
      </c>
      <c r="X4488" s="170" t="s">
        <v>3533</v>
      </c>
      <c r="Y4488" s="171" t="s">
        <v>3363</v>
      </c>
      <c r="Z4488" s="167" t="s">
        <v>1688</v>
      </c>
      <c r="AA4488" s="176">
        <v>80</v>
      </c>
      <c r="AB4488" s="167" t="s">
        <v>11254</v>
      </c>
      <c r="AC4488" s="176">
        <v>80</v>
      </c>
      <c r="AD4488" s="167" t="s">
        <v>11254</v>
      </c>
      <c r="AE4488" s="176">
        <v>143.19999999999999</v>
      </c>
    </row>
    <row r="4489" spans="1:31">
      <c r="A4489" s="178">
        <v>108347826200</v>
      </c>
      <c r="B4489" s="166">
        <v>46190</v>
      </c>
      <c r="C4489" s="167" t="s">
        <v>3524</v>
      </c>
      <c r="D4489" s="167" t="s">
        <v>3525</v>
      </c>
      <c r="E4489" s="167" t="s">
        <v>3526</v>
      </c>
      <c r="F4489" s="167" t="s">
        <v>3501</v>
      </c>
      <c r="G4489" s="167" t="s">
        <v>3502</v>
      </c>
      <c r="H4489" s="168">
        <v>46191</v>
      </c>
      <c r="I4489" s="167" t="s">
        <v>8528</v>
      </c>
      <c r="J4489" s="169">
        <v>26130</v>
      </c>
      <c r="K4489" s="167" t="s">
        <v>55</v>
      </c>
      <c r="L4489" s="169">
        <v>10</v>
      </c>
      <c r="M4489" s="167" t="s">
        <v>3513</v>
      </c>
      <c r="N4489" s="169">
        <v>37.5</v>
      </c>
      <c r="O4489" s="167" t="s">
        <v>3505</v>
      </c>
      <c r="P4489" s="167"/>
      <c r="Q4489" s="167" t="s">
        <v>3506</v>
      </c>
      <c r="R4489" s="167" t="s">
        <v>3528</v>
      </c>
      <c r="S4489" s="169">
        <v>9</v>
      </c>
      <c r="T4489" s="167" t="s">
        <v>3587</v>
      </c>
      <c r="U4489" s="169" t="s">
        <v>3588</v>
      </c>
      <c r="V4489" s="167" t="s">
        <v>8538</v>
      </c>
      <c r="W4489" s="167" t="s">
        <v>8539</v>
      </c>
      <c r="X4489" s="170" t="s">
        <v>3533</v>
      </c>
      <c r="Y4489" s="171" t="s">
        <v>3363</v>
      </c>
      <c r="Z4489" s="167" t="s">
        <v>1688</v>
      </c>
      <c r="AA4489" s="176">
        <v>80</v>
      </c>
      <c r="AB4489" s="167" t="s">
        <v>11254</v>
      </c>
      <c r="AC4489" s="176">
        <v>80</v>
      </c>
      <c r="AD4489" s="167" t="s">
        <v>11254</v>
      </c>
      <c r="AE4489" s="176">
        <v>143.19999999999999</v>
      </c>
    </row>
    <row r="4490" spans="1:31">
      <c r="A4490" s="178">
        <v>108347826200</v>
      </c>
      <c r="B4490" s="166">
        <v>46190</v>
      </c>
      <c r="C4490" s="167" t="s">
        <v>3524</v>
      </c>
      <c r="D4490" s="167" t="s">
        <v>3525</v>
      </c>
      <c r="E4490" s="167" t="s">
        <v>3526</v>
      </c>
      <c r="F4490" s="167" t="s">
        <v>3501</v>
      </c>
      <c r="G4490" s="167" t="s">
        <v>3502</v>
      </c>
      <c r="H4490" s="168">
        <v>46191</v>
      </c>
      <c r="I4490" s="167" t="s">
        <v>8528</v>
      </c>
      <c r="J4490" s="169">
        <v>26130</v>
      </c>
      <c r="K4490" s="167" t="s">
        <v>55</v>
      </c>
      <c r="L4490" s="169">
        <v>10</v>
      </c>
      <c r="M4490" s="167" t="s">
        <v>3513</v>
      </c>
      <c r="N4490" s="169">
        <v>37.5</v>
      </c>
      <c r="O4490" s="167" t="s">
        <v>3505</v>
      </c>
      <c r="P4490" s="167"/>
      <c r="Q4490" s="167" t="s">
        <v>3506</v>
      </c>
      <c r="R4490" s="167" t="s">
        <v>3528</v>
      </c>
      <c r="S4490" s="169">
        <v>8</v>
      </c>
      <c r="T4490" s="167" t="s">
        <v>3587</v>
      </c>
      <c r="U4490" s="169" t="s">
        <v>3588</v>
      </c>
      <c r="V4490" s="167" t="s">
        <v>8538</v>
      </c>
      <c r="W4490" s="167" t="s">
        <v>8539</v>
      </c>
      <c r="X4490" s="170" t="s">
        <v>3533</v>
      </c>
      <c r="Y4490" s="171" t="s">
        <v>3363</v>
      </c>
      <c r="Z4490" s="167" t="s">
        <v>1688</v>
      </c>
      <c r="AA4490" s="176">
        <v>80</v>
      </c>
      <c r="AB4490" s="167" t="s">
        <v>11254</v>
      </c>
      <c r="AC4490" s="176">
        <v>80</v>
      </c>
      <c r="AD4490" s="167" t="s">
        <v>11254</v>
      </c>
      <c r="AE4490" s="176">
        <v>143.19999999999999</v>
      </c>
    </row>
    <row r="4491" spans="1:31">
      <c r="A4491" s="178">
        <v>108347826200</v>
      </c>
      <c r="B4491" s="166">
        <v>46190</v>
      </c>
      <c r="C4491" s="167" t="s">
        <v>3524</v>
      </c>
      <c r="D4491" s="167" t="s">
        <v>3525</v>
      </c>
      <c r="E4491" s="167" t="s">
        <v>3526</v>
      </c>
      <c r="F4491" s="167" t="s">
        <v>3501</v>
      </c>
      <c r="G4491" s="167" t="s">
        <v>3502</v>
      </c>
      <c r="H4491" s="168">
        <v>46191</v>
      </c>
      <c r="I4491" s="167" t="s">
        <v>8528</v>
      </c>
      <c r="J4491" s="169">
        <v>26130</v>
      </c>
      <c r="K4491" s="167" t="s">
        <v>55</v>
      </c>
      <c r="L4491" s="169">
        <v>10</v>
      </c>
      <c r="M4491" s="167" t="s">
        <v>3513</v>
      </c>
      <c r="N4491" s="169">
        <v>37.5</v>
      </c>
      <c r="O4491" s="167" t="s">
        <v>3505</v>
      </c>
      <c r="P4491" s="167"/>
      <c r="Q4491" s="167" t="s">
        <v>3506</v>
      </c>
      <c r="R4491" s="167" t="s">
        <v>3528</v>
      </c>
      <c r="S4491" s="169">
        <v>7</v>
      </c>
      <c r="T4491" s="167" t="s">
        <v>3587</v>
      </c>
      <c r="U4491" s="169" t="s">
        <v>3588</v>
      </c>
      <c r="V4491" s="167" t="s">
        <v>8538</v>
      </c>
      <c r="W4491" s="167" t="s">
        <v>8539</v>
      </c>
      <c r="X4491" s="170" t="s">
        <v>3533</v>
      </c>
      <c r="Y4491" s="171" t="s">
        <v>3363</v>
      </c>
      <c r="Z4491" s="167" t="s">
        <v>1688</v>
      </c>
      <c r="AA4491" s="176">
        <v>80</v>
      </c>
      <c r="AB4491" s="167" t="s">
        <v>11254</v>
      </c>
      <c r="AC4491" s="176">
        <v>80</v>
      </c>
      <c r="AD4491" s="167" t="s">
        <v>11254</v>
      </c>
      <c r="AE4491" s="176">
        <v>143.19999999999999</v>
      </c>
    </row>
    <row r="4492" spans="1:31">
      <c r="A4492" s="178">
        <v>108347826200</v>
      </c>
      <c r="B4492" s="166">
        <v>46190</v>
      </c>
      <c r="C4492" s="167" t="s">
        <v>3524</v>
      </c>
      <c r="D4492" s="167" t="s">
        <v>3525</v>
      </c>
      <c r="E4492" s="167" t="s">
        <v>3526</v>
      </c>
      <c r="F4492" s="167" t="s">
        <v>3501</v>
      </c>
      <c r="G4492" s="167" t="s">
        <v>3502</v>
      </c>
      <c r="H4492" s="168">
        <v>46191</v>
      </c>
      <c r="I4492" s="167" t="s">
        <v>8528</v>
      </c>
      <c r="J4492" s="169">
        <v>26130</v>
      </c>
      <c r="K4492" s="167" t="s">
        <v>55</v>
      </c>
      <c r="L4492" s="169">
        <v>10</v>
      </c>
      <c r="M4492" s="167" t="s">
        <v>3513</v>
      </c>
      <c r="N4492" s="169">
        <v>37.5</v>
      </c>
      <c r="O4492" s="167" t="s">
        <v>3505</v>
      </c>
      <c r="P4492" s="167"/>
      <c r="Q4492" s="167" t="s">
        <v>3506</v>
      </c>
      <c r="R4492" s="167" t="s">
        <v>3528</v>
      </c>
      <c r="S4492" s="169">
        <v>6</v>
      </c>
      <c r="T4492" s="167" t="s">
        <v>3587</v>
      </c>
      <c r="U4492" s="169" t="s">
        <v>3588</v>
      </c>
      <c r="V4492" s="167" t="s">
        <v>8538</v>
      </c>
      <c r="W4492" s="167" t="s">
        <v>8539</v>
      </c>
      <c r="X4492" s="170" t="s">
        <v>3533</v>
      </c>
      <c r="Y4492" s="171" t="s">
        <v>3363</v>
      </c>
      <c r="Z4492" s="167" t="s">
        <v>1688</v>
      </c>
      <c r="AA4492" s="176">
        <v>80</v>
      </c>
      <c r="AB4492" s="167" t="s">
        <v>11254</v>
      </c>
      <c r="AC4492" s="176">
        <v>80</v>
      </c>
      <c r="AD4492" s="167" t="s">
        <v>11254</v>
      </c>
      <c r="AE4492" s="176">
        <v>143.19999999999999</v>
      </c>
    </row>
    <row r="4493" spans="1:31">
      <c r="A4493" s="178">
        <v>108347826200</v>
      </c>
      <c r="B4493" s="166">
        <v>46190</v>
      </c>
      <c r="C4493" s="167" t="s">
        <v>3524</v>
      </c>
      <c r="D4493" s="167" t="s">
        <v>3525</v>
      </c>
      <c r="E4493" s="167" t="s">
        <v>3526</v>
      </c>
      <c r="F4493" s="167" t="s">
        <v>3501</v>
      </c>
      <c r="G4493" s="167" t="s">
        <v>3502</v>
      </c>
      <c r="H4493" s="168">
        <v>46191</v>
      </c>
      <c r="I4493" s="167" t="s">
        <v>8528</v>
      </c>
      <c r="J4493" s="169">
        <v>26130</v>
      </c>
      <c r="K4493" s="167" t="s">
        <v>55</v>
      </c>
      <c r="L4493" s="169">
        <v>10</v>
      </c>
      <c r="M4493" s="167" t="s">
        <v>3513</v>
      </c>
      <c r="N4493" s="169">
        <v>37.5</v>
      </c>
      <c r="O4493" s="167" t="s">
        <v>3505</v>
      </c>
      <c r="P4493" s="167"/>
      <c r="Q4493" s="167" t="s">
        <v>3506</v>
      </c>
      <c r="R4493" s="167" t="s">
        <v>3528</v>
      </c>
      <c r="S4493" s="169">
        <v>5</v>
      </c>
      <c r="T4493" s="167" t="s">
        <v>3587</v>
      </c>
      <c r="U4493" s="169" t="s">
        <v>3588</v>
      </c>
      <c r="V4493" s="167" t="s">
        <v>8538</v>
      </c>
      <c r="W4493" s="167" t="s">
        <v>8539</v>
      </c>
      <c r="X4493" s="170" t="s">
        <v>3533</v>
      </c>
      <c r="Y4493" s="171" t="s">
        <v>3363</v>
      </c>
      <c r="Z4493" s="167" t="s">
        <v>1688</v>
      </c>
      <c r="AA4493" s="176">
        <v>80</v>
      </c>
      <c r="AB4493" s="167" t="s">
        <v>11254</v>
      </c>
      <c r="AC4493" s="176">
        <v>80</v>
      </c>
      <c r="AD4493" s="167" t="s">
        <v>11254</v>
      </c>
      <c r="AE4493" s="176">
        <v>143.19999999999999</v>
      </c>
    </row>
    <row r="4494" spans="1:31">
      <c r="A4494" s="178">
        <v>108347826200</v>
      </c>
      <c r="B4494" s="166">
        <v>46190</v>
      </c>
      <c r="C4494" s="167" t="s">
        <v>3524</v>
      </c>
      <c r="D4494" s="167" t="s">
        <v>3525</v>
      </c>
      <c r="E4494" s="167" t="s">
        <v>3526</v>
      </c>
      <c r="F4494" s="167" t="s">
        <v>3501</v>
      </c>
      <c r="G4494" s="167" t="s">
        <v>3502</v>
      </c>
      <c r="H4494" s="168">
        <v>46191</v>
      </c>
      <c r="I4494" s="167" t="s">
        <v>8528</v>
      </c>
      <c r="J4494" s="169">
        <v>26130</v>
      </c>
      <c r="K4494" s="167" t="s">
        <v>55</v>
      </c>
      <c r="L4494" s="169">
        <v>10</v>
      </c>
      <c r="M4494" s="167" t="s">
        <v>3513</v>
      </c>
      <c r="N4494" s="169">
        <v>37.5</v>
      </c>
      <c r="O4494" s="167" t="s">
        <v>3505</v>
      </c>
      <c r="P4494" s="167"/>
      <c r="Q4494" s="167" t="s">
        <v>3506</v>
      </c>
      <c r="R4494" s="167" t="s">
        <v>3528</v>
      </c>
      <c r="S4494" s="169">
        <v>4</v>
      </c>
      <c r="T4494" s="167" t="s">
        <v>3587</v>
      </c>
      <c r="U4494" s="169" t="s">
        <v>3588</v>
      </c>
      <c r="V4494" s="167" t="s">
        <v>8538</v>
      </c>
      <c r="W4494" s="167" t="s">
        <v>8539</v>
      </c>
      <c r="X4494" s="170" t="s">
        <v>3533</v>
      </c>
      <c r="Y4494" s="171" t="s">
        <v>3363</v>
      </c>
      <c r="Z4494" s="167" t="s">
        <v>1688</v>
      </c>
      <c r="AA4494" s="176">
        <v>80</v>
      </c>
      <c r="AB4494" s="167" t="s">
        <v>11254</v>
      </c>
      <c r="AC4494" s="176">
        <v>80</v>
      </c>
      <c r="AD4494" s="167" t="s">
        <v>11254</v>
      </c>
      <c r="AE4494" s="176">
        <v>143.19999999999999</v>
      </c>
    </row>
    <row r="4495" spans="1:31">
      <c r="A4495" s="178">
        <v>108347826200</v>
      </c>
      <c r="B4495" s="166">
        <v>46190</v>
      </c>
      <c r="C4495" s="167" t="s">
        <v>3524</v>
      </c>
      <c r="D4495" s="167" t="s">
        <v>3525</v>
      </c>
      <c r="E4495" s="167" t="s">
        <v>3526</v>
      </c>
      <c r="F4495" s="167" t="s">
        <v>3501</v>
      </c>
      <c r="G4495" s="167" t="s">
        <v>3502</v>
      </c>
      <c r="H4495" s="168">
        <v>46191</v>
      </c>
      <c r="I4495" s="167" t="s">
        <v>8528</v>
      </c>
      <c r="J4495" s="169">
        <v>26130</v>
      </c>
      <c r="K4495" s="167" t="s">
        <v>55</v>
      </c>
      <c r="L4495" s="169">
        <v>10</v>
      </c>
      <c r="M4495" s="167" t="s">
        <v>3513</v>
      </c>
      <c r="N4495" s="169">
        <v>37.5</v>
      </c>
      <c r="O4495" s="167" t="s">
        <v>3505</v>
      </c>
      <c r="P4495" s="167"/>
      <c r="Q4495" s="167" t="s">
        <v>3506</v>
      </c>
      <c r="R4495" s="167" t="s">
        <v>3528</v>
      </c>
      <c r="S4495" s="169">
        <v>3</v>
      </c>
      <c r="T4495" s="167" t="s">
        <v>3587</v>
      </c>
      <c r="U4495" s="169" t="s">
        <v>3588</v>
      </c>
      <c r="V4495" s="167" t="s">
        <v>8538</v>
      </c>
      <c r="W4495" s="167" t="s">
        <v>8539</v>
      </c>
      <c r="X4495" s="170" t="s">
        <v>3533</v>
      </c>
      <c r="Y4495" s="171" t="s">
        <v>3363</v>
      </c>
      <c r="Z4495" s="167" t="s">
        <v>1688</v>
      </c>
      <c r="AA4495" s="176">
        <v>80</v>
      </c>
      <c r="AB4495" s="167" t="s">
        <v>11254</v>
      </c>
      <c r="AC4495" s="176">
        <v>80</v>
      </c>
      <c r="AD4495" s="167" t="s">
        <v>11254</v>
      </c>
      <c r="AE4495" s="176">
        <v>143.19999999999999</v>
      </c>
    </row>
    <row r="4496" spans="1:31">
      <c r="A4496" s="178">
        <v>108347826200</v>
      </c>
      <c r="B4496" s="166">
        <v>46190</v>
      </c>
      <c r="C4496" s="167" t="s">
        <v>3524</v>
      </c>
      <c r="D4496" s="167" t="s">
        <v>3525</v>
      </c>
      <c r="E4496" s="167" t="s">
        <v>3526</v>
      </c>
      <c r="F4496" s="167" t="s">
        <v>3501</v>
      </c>
      <c r="G4496" s="167" t="s">
        <v>3502</v>
      </c>
      <c r="H4496" s="168">
        <v>46191</v>
      </c>
      <c r="I4496" s="167" t="s">
        <v>8528</v>
      </c>
      <c r="J4496" s="169">
        <v>26130</v>
      </c>
      <c r="K4496" s="167" t="s">
        <v>55</v>
      </c>
      <c r="L4496" s="169">
        <v>10</v>
      </c>
      <c r="M4496" s="167" t="s">
        <v>3513</v>
      </c>
      <c r="N4496" s="169">
        <v>37.5</v>
      </c>
      <c r="O4496" s="167" t="s">
        <v>3505</v>
      </c>
      <c r="P4496" s="167"/>
      <c r="Q4496" s="167" t="s">
        <v>3506</v>
      </c>
      <c r="R4496" s="167" t="s">
        <v>3528</v>
      </c>
      <c r="S4496" s="169">
        <v>2</v>
      </c>
      <c r="T4496" s="167" t="s">
        <v>3587</v>
      </c>
      <c r="U4496" s="169" t="s">
        <v>3588</v>
      </c>
      <c r="V4496" s="167" t="s">
        <v>8538</v>
      </c>
      <c r="W4496" s="167" t="s">
        <v>8539</v>
      </c>
      <c r="X4496" s="170" t="s">
        <v>3533</v>
      </c>
      <c r="Y4496" s="171" t="s">
        <v>3363</v>
      </c>
      <c r="Z4496" s="167" t="s">
        <v>1688</v>
      </c>
      <c r="AA4496" s="176">
        <v>64</v>
      </c>
      <c r="AB4496" s="167" t="s">
        <v>11254</v>
      </c>
      <c r="AC4496" s="176">
        <v>64</v>
      </c>
      <c r="AD4496" s="167" t="s">
        <v>11254</v>
      </c>
      <c r="AE4496" s="176">
        <v>114.56</v>
      </c>
    </row>
    <row r="4497" spans="1:31">
      <c r="A4497" s="178">
        <v>108347826200</v>
      </c>
      <c r="B4497" s="166">
        <v>46190</v>
      </c>
      <c r="C4497" s="167" t="s">
        <v>3524</v>
      </c>
      <c r="D4497" s="167" t="s">
        <v>3525</v>
      </c>
      <c r="E4497" s="167" t="s">
        <v>3526</v>
      </c>
      <c r="F4497" s="167" t="s">
        <v>3501</v>
      </c>
      <c r="G4497" s="167" t="s">
        <v>3502</v>
      </c>
      <c r="H4497" s="168">
        <v>46191</v>
      </c>
      <c r="I4497" s="167" t="s">
        <v>8528</v>
      </c>
      <c r="J4497" s="169">
        <v>26130</v>
      </c>
      <c r="K4497" s="167" t="s">
        <v>55</v>
      </c>
      <c r="L4497" s="169">
        <v>10</v>
      </c>
      <c r="M4497" s="167" t="s">
        <v>3513</v>
      </c>
      <c r="N4497" s="169">
        <v>37.5</v>
      </c>
      <c r="O4497" s="167" t="s">
        <v>3505</v>
      </c>
      <c r="P4497" s="167"/>
      <c r="Q4497" s="167" t="s">
        <v>3506</v>
      </c>
      <c r="R4497" s="167" t="s">
        <v>3528</v>
      </c>
      <c r="S4497" s="169">
        <v>1</v>
      </c>
      <c r="T4497" s="167" t="s">
        <v>3587</v>
      </c>
      <c r="U4497" s="169" t="s">
        <v>3588</v>
      </c>
      <c r="V4497" s="167" t="s">
        <v>8538</v>
      </c>
      <c r="W4497" s="167" t="s">
        <v>8539</v>
      </c>
      <c r="X4497" s="170" t="s">
        <v>3533</v>
      </c>
      <c r="Y4497" s="171" t="s">
        <v>3363</v>
      </c>
      <c r="Z4497" s="167" t="s">
        <v>1688</v>
      </c>
      <c r="AA4497" s="176">
        <v>16</v>
      </c>
      <c r="AB4497" s="167" t="s">
        <v>11254</v>
      </c>
      <c r="AC4497" s="176">
        <v>16</v>
      </c>
      <c r="AD4497" s="167" t="s">
        <v>11254</v>
      </c>
      <c r="AE4497" s="176">
        <v>28.64</v>
      </c>
    </row>
    <row r="4498" spans="1:31">
      <c r="A4498" s="178">
        <v>108348087150</v>
      </c>
      <c r="B4498" s="166">
        <v>46190</v>
      </c>
      <c r="C4498" s="167" t="s">
        <v>3524</v>
      </c>
      <c r="D4498" s="167" t="s">
        <v>3525</v>
      </c>
      <c r="E4498" s="167" t="s">
        <v>3526</v>
      </c>
      <c r="F4498" s="167" t="s">
        <v>3501</v>
      </c>
      <c r="G4498" s="167" t="s">
        <v>3502</v>
      </c>
      <c r="H4498" s="168">
        <v>46191</v>
      </c>
      <c r="I4498" s="167"/>
      <c r="J4498" s="169">
        <v>26130</v>
      </c>
      <c r="K4498" s="167" t="s">
        <v>55</v>
      </c>
      <c r="L4498" s="169">
        <v>1</v>
      </c>
      <c r="M4498" s="167" t="s">
        <v>3513</v>
      </c>
      <c r="N4498" s="169">
        <v>0.3</v>
      </c>
      <c r="O4498" s="167" t="s">
        <v>3505</v>
      </c>
      <c r="P4498" s="167"/>
      <c r="Q4498" s="167" t="s">
        <v>3514</v>
      </c>
      <c r="R4498" s="167" t="s">
        <v>3528</v>
      </c>
      <c r="S4498" s="169">
        <v>1</v>
      </c>
      <c r="T4498" s="167" t="s">
        <v>3717</v>
      </c>
      <c r="U4498" s="169" t="s">
        <v>3718</v>
      </c>
      <c r="V4498" s="167" t="s">
        <v>8542</v>
      </c>
      <c r="W4498" s="167" t="s">
        <v>6346</v>
      </c>
      <c r="X4498" s="170" t="s">
        <v>157</v>
      </c>
      <c r="Y4498" s="171" t="s">
        <v>3364</v>
      </c>
      <c r="Z4498" s="167" t="s">
        <v>1690</v>
      </c>
      <c r="AA4498" s="176">
        <v>10000</v>
      </c>
      <c r="AB4498" s="167" t="s">
        <v>11254</v>
      </c>
      <c r="AC4498" s="176">
        <v>10000</v>
      </c>
      <c r="AD4498" s="167" t="s">
        <v>11254</v>
      </c>
      <c r="AE4498" s="176">
        <v>36</v>
      </c>
    </row>
    <row r="4499" spans="1:31">
      <c r="A4499" s="178">
        <v>108348643800</v>
      </c>
      <c r="B4499" s="166">
        <v>46190</v>
      </c>
      <c r="C4499" s="167" t="s">
        <v>3524</v>
      </c>
      <c r="D4499" s="167" t="s">
        <v>3525</v>
      </c>
      <c r="E4499" s="167" t="s">
        <v>3526</v>
      </c>
      <c r="F4499" s="167" t="s">
        <v>3501</v>
      </c>
      <c r="G4499" s="167" t="s">
        <v>3502</v>
      </c>
      <c r="H4499" s="168">
        <v>46191</v>
      </c>
      <c r="I4499" s="167"/>
      <c r="J4499" s="169">
        <v>26130</v>
      </c>
      <c r="K4499" s="167" t="s">
        <v>55</v>
      </c>
      <c r="L4499" s="169">
        <v>14</v>
      </c>
      <c r="M4499" s="167" t="s">
        <v>3513</v>
      </c>
      <c r="N4499" s="169">
        <v>110.8</v>
      </c>
      <c r="O4499" s="167" t="s">
        <v>3505</v>
      </c>
      <c r="P4499" s="167"/>
      <c r="Q4499" s="167" t="s">
        <v>3514</v>
      </c>
      <c r="R4499" s="167" t="s">
        <v>3528</v>
      </c>
      <c r="S4499" s="169">
        <v>10</v>
      </c>
      <c r="T4499" s="167" t="s">
        <v>3703</v>
      </c>
      <c r="U4499" s="169" t="s">
        <v>3704</v>
      </c>
      <c r="V4499" s="167" t="s">
        <v>8543</v>
      </c>
      <c r="W4499" s="167" t="s">
        <v>8544</v>
      </c>
      <c r="X4499" s="170" t="s">
        <v>165</v>
      </c>
      <c r="Y4499" s="171" t="s">
        <v>3365</v>
      </c>
      <c r="Z4499" s="167" t="s">
        <v>1693</v>
      </c>
      <c r="AA4499" s="176">
        <v>856</v>
      </c>
      <c r="AB4499" s="167" t="s">
        <v>11254</v>
      </c>
      <c r="AC4499" s="176">
        <v>856</v>
      </c>
      <c r="AD4499" s="167" t="s">
        <v>11254</v>
      </c>
      <c r="AE4499" s="176">
        <v>7613.8888999999999</v>
      </c>
    </row>
    <row r="4500" spans="1:31">
      <c r="A4500" s="178">
        <v>108348643800</v>
      </c>
      <c r="B4500" s="166">
        <v>46190</v>
      </c>
      <c r="C4500" s="167" t="s">
        <v>3524</v>
      </c>
      <c r="D4500" s="167" t="s">
        <v>3525</v>
      </c>
      <c r="E4500" s="167" t="s">
        <v>3526</v>
      </c>
      <c r="F4500" s="167" t="s">
        <v>3501</v>
      </c>
      <c r="G4500" s="167" t="s">
        <v>3502</v>
      </c>
      <c r="H4500" s="168">
        <v>46191</v>
      </c>
      <c r="I4500" s="167"/>
      <c r="J4500" s="169">
        <v>26130</v>
      </c>
      <c r="K4500" s="167" t="s">
        <v>55</v>
      </c>
      <c r="L4500" s="169">
        <v>14</v>
      </c>
      <c r="M4500" s="167" t="s">
        <v>3513</v>
      </c>
      <c r="N4500" s="169">
        <v>110.8</v>
      </c>
      <c r="O4500" s="167" t="s">
        <v>3505</v>
      </c>
      <c r="P4500" s="167"/>
      <c r="Q4500" s="167" t="s">
        <v>3514</v>
      </c>
      <c r="R4500" s="167" t="s">
        <v>3528</v>
      </c>
      <c r="S4500" s="169">
        <v>9</v>
      </c>
      <c r="T4500" s="167" t="s">
        <v>3703</v>
      </c>
      <c r="U4500" s="169" t="s">
        <v>3704</v>
      </c>
      <c r="V4500" s="167" t="s">
        <v>8545</v>
      </c>
      <c r="W4500" s="167" t="s">
        <v>8546</v>
      </c>
      <c r="X4500" s="170" t="s">
        <v>165</v>
      </c>
      <c r="Y4500" s="171" t="s">
        <v>3365</v>
      </c>
      <c r="Z4500" s="167" t="s">
        <v>1693</v>
      </c>
      <c r="AA4500" s="176">
        <v>820</v>
      </c>
      <c r="AB4500" s="167" t="s">
        <v>11254</v>
      </c>
      <c r="AC4500" s="176">
        <v>820</v>
      </c>
      <c r="AD4500" s="167" t="s">
        <v>11254</v>
      </c>
      <c r="AE4500" s="176">
        <v>2564.3532</v>
      </c>
    </row>
    <row r="4501" spans="1:31">
      <c r="A4501" s="178">
        <v>108348643800</v>
      </c>
      <c r="B4501" s="166">
        <v>46190</v>
      </c>
      <c r="C4501" s="167" t="s">
        <v>3524</v>
      </c>
      <c r="D4501" s="167" t="s">
        <v>3525</v>
      </c>
      <c r="E4501" s="167" t="s">
        <v>3526</v>
      </c>
      <c r="F4501" s="167" t="s">
        <v>3501</v>
      </c>
      <c r="G4501" s="167" t="s">
        <v>3502</v>
      </c>
      <c r="H4501" s="168">
        <v>46191</v>
      </c>
      <c r="I4501" s="167"/>
      <c r="J4501" s="169">
        <v>26130</v>
      </c>
      <c r="K4501" s="167" t="s">
        <v>55</v>
      </c>
      <c r="L4501" s="169">
        <v>14</v>
      </c>
      <c r="M4501" s="167" t="s">
        <v>3513</v>
      </c>
      <c r="N4501" s="169">
        <v>110.8</v>
      </c>
      <c r="O4501" s="167" t="s">
        <v>3505</v>
      </c>
      <c r="P4501" s="167"/>
      <c r="Q4501" s="167" t="s">
        <v>3514</v>
      </c>
      <c r="R4501" s="167" t="s">
        <v>3528</v>
      </c>
      <c r="S4501" s="169">
        <v>8</v>
      </c>
      <c r="T4501" s="167" t="s">
        <v>3703</v>
      </c>
      <c r="U4501" s="169" t="s">
        <v>3704</v>
      </c>
      <c r="V4501" s="167" t="s">
        <v>8547</v>
      </c>
      <c r="W4501" s="167" t="s">
        <v>8548</v>
      </c>
      <c r="X4501" s="170" t="s">
        <v>165</v>
      </c>
      <c r="Y4501" s="171" t="s">
        <v>3365</v>
      </c>
      <c r="Z4501" s="167" t="s">
        <v>1693</v>
      </c>
      <c r="AA4501" s="176">
        <v>815</v>
      </c>
      <c r="AB4501" s="167" t="s">
        <v>11254</v>
      </c>
      <c r="AC4501" s="176">
        <v>815</v>
      </c>
      <c r="AD4501" s="167" t="s">
        <v>11254</v>
      </c>
      <c r="AE4501" s="176">
        <v>2548.7168999999999</v>
      </c>
    </row>
    <row r="4502" spans="1:31">
      <c r="A4502" s="178">
        <v>108348643800</v>
      </c>
      <c r="B4502" s="166">
        <v>46190</v>
      </c>
      <c r="C4502" s="167" t="s">
        <v>3524</v>
      </c>
      <c r="D4502" s="167" t="s">
        <v>3525</v>
      </c>
      <c r="E4502" s="167" t="s">
        <v>3526</v>
      </c>
      <c r="F4502" s="167" t="s">
        <v>3501</v>
      </c>
      <c r="G4502" s="167" t="s">
        <v>3502</v>
      </c>
      <c r="H4502" s="168">
        <v>46191</v>
      </c>
      <c r="I4502" s="167"/>
      <c r="J4502" s="169">
        <v>26130</v>
      </c>
      <c r="K4502" s="167" t="s">
        <v>55</v>
      </c>
      <c r="L4502" s="169">
        <v>14</v>
      </c>
      <c r="M4502" s="167" t="s">
        <v>3513</v>
      </c>
      <c r="N4502" s="169">
        <v>110.8</v>
      </c>
      <c r="O4502" s="167" t="s">
        <v>3505</v>
      </c>
      <c r="P4502" s="167"/>
      <c r="Q4502" s="167" t="s">
        <v>3514</v>
      </c>
      <c r="R4502" s="167" t="s">
        <v>3528</v>
      </c>
      <c r="S4502" s="169">
        <v>7</v>
      </c>
      <c r="T4502" s="167" t="s">
        <v>3703</v>
      </c>
      <c r="U4502" s="169" t="s">
        <v>3704</v>
      </c>
      <c r="V4502" s="167" t="s">
        <v>8549</v>
      </c>
      <c r="W4502" s="167" t="s">
        <v>8550</v>
      </c>
      <c r="X4502" s="170" t="s">
        <v>165</v>
      </c>
      <c r="Y4502" s="171" t="s">
        <v>3365</v>
      </c>
      <c r="Z4502" s="167" t="s">
        <v>1693</v>
      </c>
      <c r="AA4502" s="176">
        <v>815</v>
      </c>
      <c r="AB4502" s="167" t="s">
        <v>11254</v>
      </c>
      <c r="AC4502" s="176">
        <v>815</v>
      </c>
      <c r="AD4502" s="167" t="s">
        <v>11254</v>
      </c>
      <c r="AE4502" s="176">
        <v>2548.7168999999999</v>
      </c>
    </row>
    <row r="4503" spans="1:31">
      <c r="A4503" s="178">
        <v>108348643800</v>
      </c>
      <c r="B4503" s="166">
        <v>46190</v>
      </c>
      <c r="C4503" s="167" t="s">
        <v>3524</v>
      </c>
      <c r="D4503" s="167" t="s">
        <v>3525</v>
      </c>
      <c r="E4503" s="167" t="s">
        <v>3526</v>
      </c>
      <c r="F4503" s="167" t="s">
        <v>3501</v>
      </c>
      <c r="G4503" s="167" t="s">
        <v>3502</v>
      </c>
      <c r="H4503" s="168">
        <v>46191</v>
      </c>
      <c r="I4503" s="167"/>
      <c r="J4503" s="169">
        <v>26130</v>
      </c>
      <c r="K4503" s="167" t="s">
        <v>55</v>
      </c>
      <c r="L4503" s="169">
        <v>14</v>
      </c>
      <c r="M4503" s="167" t="s">
        <v>3513</v>
      </c>
      <c r="N4503" s="169">
        <v>110.8</v>
      </c>
      <c r="O4503" s="167" t="s">
        <v>3505</v>
      </c>
      <c r="P4503" s="167"/>
      <c r="Q4503" s="167" t="s">
        <v>3514</v>
      </c>
      <c r="R4503" s="167" t="s">
        <v>3528</v>
      </c>
      <c r="S4503" s="169">
        <v>6</v>
      </c>
      <c r="T4503" s="167" t="s">
        <v>3703</v>
      </c>
      <c r="U4503" s="169" t="s">
        <v>3704</v>
      </c>
      <c r="V4503" s="167" t="s">
        <v>8551</v>
      </c>
      <c r="W4503" s="167" t="s">
        <v>8552</v>
      </c>
      <c r="X4503" s="170" t="s">
        <v>165</v>
      </c>
      <c r="Y4503" s="171" t="s">
        <v>3365</v>
      </c>
      <c r="Z4503" s="167" t="s">
        <v>1693</v>
      </c>
      <c r="AA4503" s="176">
        <v>825</v>
      </c>
      <c r="AB4503" s="167" t="s">
        <v>11254</v>
      </c>
      <c r="AC4503" s="176">
        <v>825</v>
      </c>
      <c r="AD4503" s="167" t="s">
        <v>11254</v>
      </c>
      <c r="AE4503" s="176">
        <v>2346.8362999999999</v>
      </c>
    </row>
    <row r="4504" spans="1:31">
      <c r="A4504" s="178">
        <v>108348643800</v>
      </c>
      <c r="B4504" s="166">
        <v>46190</v>
      </c>
      <c r="C4504" s="167" t="s">
        <v>3524</v>
      </c>
      <c r="D4504" s="167" t="s">
        <v>3525</v>
      </c>
      <c r="E4504" s="167" t="s">
        <v>3526</v>
      </c>
      <c r="F4504" s="167" t="s">
        <v>3501</v>
      </c>
      <c r="G4504" s="167" t="s">
        <v>3502</v>
      </c>
      <c r="H4504" s="168">
        <v>46191</v>
      </c>
      <c r="I4504" s="167"/>
      <c r="J4504" s="169">
        <v>26130</v>
      </c>
      <c r="K4504" s="167" t="s">
        <v>55</v>
      </c>
      <c r="L4504" s="169">
        <v>14</v>
      </c>
      <c r="M4504" s="167" t="s">
        <v>3513</v>
      </c>
      <c r="N4504" s="169">
        <v>110.8</v>
      </c>
      <c r="O4504" s="167" t="s">
        <v>3505</v>
      </c>
      <c r="P4504" s="167"/>
      <c r="Q4504" s="167" t="s">
        <v>3514</v>
      </c>
      <c r="R4504" s="167" t="s">
        <v>3528</v>
      </c>
      <c r="S4504" s="169">
        <v>5</v>
      </c>
      <c r="T4504" s="167" t="s">
        <v>3703</v>
      </c>
      <c r="U4504" s="169" t="s">
        <v>3704</v>
      </c>
      <c r="V4504" s="167" t="s">
        <v>8543</v>
      </c>
      <c r="W4504" s="167" t="s">
        <v>8544</v>
      </c>
      <c r="X4504" s="170" t="s">
        <v>165</v>
      </c>
      <c r="Y4504" s="171" t="s">
        <v>3365</v>
      </c>
      <c r="Z4504" s="167" t="s">
        <v>1693</v>
      </c>
      <c r="AA4504" s="176">
        <v>194</v>
      </c>
      <c r="AB4504" s="167" t="s">
        <v>11254</v>
      </c>
      <c r="AC4504" s="176">
        <v>194</v>
      </c>
      <c r="AD4504" s="167" t="s">
        <v>11254</v>
      </c>
      <c r="AE4504" s="176">
        <v>1725.5776000000001</v>
      </c>
    </row>
    <row r="4505" spans="1:31">
      <c r="A4505" s="178">
        <v>108348643800</v>
      </c>
      <c r="B4505" s="166">
        <v>46190</v>
      </c>
      <c r="C4505" s="167" t="s">
        <v>3524</v>
      </c>
      <c r="D4505" s="167" t="s">
        <v>3525</v>
      </c>
      <c r="E4505" s="167" t="s">
        <v>3526</v>
      </c>
      <c r="F4505" s="167" t="s">
        <v>3501</v>
      </c>
      <c r="G4505" s="167" t="s">
        <v>3502</v>
      </c>
      <c r="H4505" s="168">
        <v>46191</v>
      </c>
      <c r="I4505" s="167"/>
      <c r="J4505" s="169">
        <v>26130</v>
      </c>
      <c r="K4505" s="167" t="s">
        <v>55</v>
      </c>
      <c r="L4505" s="169">
        <v>14</v>
      </c>
      <c r="M4505" s="167" t="s">
        <v>3513</v>
      </c>
      <c r="N4505" s="169">
        <v>110.8</v>
      </c>
      <c r="O4505" s="167" t="s">
        <v>3505</v>
      </c>
      <c r="P4505" s="167"/>
      <c r="Q4505" s="167" t="s">
        <v>3514</v>
      </c>
      <c r="R4505" s="167" t="s">
        <v>3528</v>
      </c>
      <c r="S4505" s="169">
        <v>4</v>
      </c>
      <c r="T4505" s="167" t="s">
        <v>3703</v>
      </c>
      <c r="U4505" s="169" t="s">
        <v>3704</v>
      </c>
      <c r="V4505" s="167" t="s">
        <v>8551</v>
      </c>
      <c r="W4505" s="167" t="s">
        <v>8552</v>
      </c>
      <c r="X4505" s="170" t="s">
        <v>165</v>
      </c>
      <c r="Y4505" s="171" t="s">
        <v>3365</v>
      </c>
      <c r="Z4505" s="167" t="s">
        <v>1693</v>
      </c>
      <c r="AA4505" s="176">
        <v>220</v>
      </c>
      <c r="AB4505" s="167" t="s">
        <v>11254</v>
      </c>
      <c r="AC4505" s="176">
        <v>220</v>
      </c>
      <c r="AD4505" s="167" t="s">
        <v>11254</v>
      </c>
      <c r="AE4505" s="176">
        <v>625.82299999999998</v>
      </c>
    </row>
    <row r="4506" spans="1:31">
      <c r="A4506" s="178">
        <v>108348643800</v>
      </c>
      <c r="B4506" s="166">
        <v>46190</v>
      </c>
      <c r="C4506" s="167" t="s">
        <v>3524</v>
      </c>
      <c r="D4506" s="167" t="s">
        <v>3525</v>
      </c>
      <c r="E4506" s="167" t="s">
        <v>3526</v>
      </c>
      <c r="F4506" s="167" t="s">
        <v>3501</v>
      </c>
      <c r="G4506" s="167" t="s">
        <v>3502</v>
      </c>
      <c r="H4506" s="168">
        <v>46191</v>
      </c>
      <c r="I4506" s="167"/>
      <c r="J4506" s="169">
        <v>26130</v>
      </c>
      <c r="K4506" s="167" t="s">
        <v>55</v>
      </c>
      <c r="L4506" s="169">
        <v>14</v>
      </c>
      <c r="M4506" s="167" t="s">
        <v>3513</v>
      </c>
      <c r="N4506" s="169">
        <v>110.8</v>
      </c>
      <c r="O4506" s="167" t="s">
        <v>3505</v>
      </c>
      <c r="P4506" s="167"/>
      <c r="Q4506" s="167" t="s">
        <v>3514</v>
      </c>
      <c r="R4506" s="167" t="s">
        <v>3528</v>
      </c>
      <c r="S4506" s="169">
        <v>3</v>
      </c>
      <c r="T4506" s="167" t="s">
        <v>3703</v>
      </c>
      <c r="U4506" s="169" t="s">
        <v>3704</v>
      </c>
      <c r="V4506" s="167" t="s">
        <v>8547</v>
      </c>
      <c r="W4506" s="167" t="s">
        <v>8548</v>
      </c>
      <c r="X4506" s="170" t="s">
        <v>165</v>
      </c>
      <c r="Y4506" s="171" t="s">
        <v>3365</v>
      </c>
      <c r="Z4506" s="167" t="s">
        <v>1693</v>
      </c>
      <c r="AA4506" s="176">
        <v>190</v>
      </c>
      <c r="AB4506" s="167" t="s">
        <v>11254</v>
      </c>
      <c r="AC4506" s="176">
        <v>190</v>
      </c>
      <c r="AD4506" s="167" t="s">
        <v>11254</v>
      </c>
      <c r="AE4506" s="176">
        <v>594.17939999999999</v>
      </c>
    </row>
    <row r="4507" spans="1:31">
      <c r="A4507" s="178">
        <v>108348643800</v>
      </c>
      <c r="B4507" s="166">
        <v>46190</v>
      </c>
      <c r="C4507" s="167" t="s">
        <v>3524</v>
      </c>
      <c r="D4507" s="167" t="s">
        <v>3525</v>
      </c>
      <c r="E4507" s="167" t="s">
        <v>3526</v>
      </c>
      <c r="F4507" s="167" t="s">
        <v>3501</v>
      </c>
      <c r="G4507" s="167" t="s">
        <v>3502</v>
      </c>
      <c r="H4507" s="168">
        <v>46191</v>
      </c>
      <c r="I4507" s="167"/>
      <c r="J4507" s="169">
        <v>26130</v>
      </c>
      <c r="K4507" s="167" t="s">
        <v>55</v>
      </c>
      <c r="L4507" s="169">
        <v>14</v>
      </c>
      <c r="M4507" s="167" t="s">
        <v>3513</v>
      </c>
      <c r="N4507" s="169">
        <v>110.8</v>
      </c>
      <c r="O4507" s="167" t="s">
        <v>3505</v>
      </c>
      <c r="P4507" s="167"/>
      <c r="Q4507" s="167" t="s">
        <v>3514</v>
      </c>
      <c r="R4507" s="167" t="s">
        <v>3528</v>
      </c>
      <c r="S4507" s="169">
        <v>2</v>
      </c>
      <c r="T4507" s="167" t="s">
        <v>3703</v>
      </c>
      <c r="U4507" s="169" t="s">
        <v>3704</v>
      </c>
      <c r="V4507" s="167" t="s">
        <v>8549</v>
      </c>
      <c r="W4507" s="167" t="s">
        <v>8550</v>
      </c>
      <c r="X4507" s="170" t="s">
        <v>165</v>
      </c>
      <c r="Y4507" s="171" t="s">
        <v>3365</v>
      </c>
      <c r="Z4507" s="167" t="s">
        <v>1693</v>
      </c>
      <c r="AA4507" s="176">
        <v>190</v>
      </c>
      <c r="AB4507" s="167" t="s">
        <v>11254</v>
      </c>
      <c r="AC4507" s="176">
        <v>190</v>
      </c>
      <c r="AD4507" s="167" t="s">
        <v>11254</v>
      </c>
      <c r="AE4507" s="176">
        <v>594.17939999999999</v>
      </c>
    </row>
    <row r="4508" spans="1:31">
      <c r="A4508" s="178">
        <v>108348643800</v>
      </c>
      <c r="B4508" s="166">
        <v>46190</v>
      </c>
      <c r="C4508" s="167" t="s">
        <v>3524</v>
      </c>
      <c r="D4508" s="167" t="s">
        <v>3525</v>
      </c>
      <c r="E4508" s="167" t="s">
        <v>3526</v>
      </c>
      <c r="F4508" s="167" t="s">
        <v>3501</v>
      </c>
      <c r="G4508" s="167" t="s">
        <v>3502</v>
      </c>
      <c r="H4508" s="168">
        <v>46191</v>
      </c>
      <c r="I4508" s="167"/>
      <c r="J4508" s="169">
        <v>26130</v>
      </c>
      <c r="K4508" s="167" t="s">
        <v>55</v>
      </c>
      <c r="L4508" s="169">
        <v>14</v>
      </c>
      <c r="M4508" s="167" t="s">
        <v>3513</v>
      </c>
      <c r="N4508" s="169">
        <v>110.8</v>
      </c>
      <c r="O4508" s="167" t="s">
        <v>3505</v>
      </c>
      <c r="P4508" s="167"/>
      <c r="Q4508" s="167" t="s">
        <v>3514</v>
      </c>
      <c r="R4508" s="167" t="s">
        <v>3528</v>
      </c>
      <c r="S4508" s="169">
        <v>1</v>
      </c>
      <c r="T4508" s="167" t="s">
        <v>3703</v>
      </c>
      <c r="U4508" s="169" t="s">
        <v>3704</v>
      </c>
      <c r="V4508" s="167" t="s">
        <v>8545</v>
      </c>
      <c r="W4508" s="167" t="s">
        <v>8546</v>
      </c>
      <c r="X4508" s="170" t="s">
        <v>165</v>
      </c>
      <c r="Y4508" s="171" t="s">
        <v>3365</v>
      </c>
      <c r="Z4508" s="167" t="s">
        <v>1693</v>
      </c>
      <c r="AA4508" s="176">
        <v>200</v>
      </c>
      <c r="AB4508" s="167" t="s">
        <v>11254</v>
      </c>
      <c r="AC4508" s="176">
        <v>200</v>
      </c>
      <c r="AD4508" s="167" t="s">
        <v>11254</v>
      </c>
      <c r="AE4508" s="176">
        <v>625.452</v>
      </c>
    </row>
    <row r="4509" spans="1:31">
      <c r="A4509" s="178">
        <v>108348910610</v>
      </c>
      <c r="B4509" s="166">
        <v>46190</v>
      </c>
      <c r="C4509" s="167" t="s">
        <v>3610</v>
      </c>
      <c r="D4509" s="167" t="s">
        <v>3525</v>
      </c>
      <c r="E4509" s="167" t="s">
        <v>3526</v>
      </c>
      <c r="F4509" s="167" t="s">
        <v>8553</v>
      </c>
      <c r="G4509" s="167" t="s">
        <v>3614</v>
      </c>
      <c r="H4509" s="168">
        <v>46190</v>
      </c>
      <c r="I4509" s="167"/>
      <c r="J4509" s="169">
        <v>1</v>
      </c>
      <c r="K4509" s="167" t="s">
        <v>48</v>
      </c>
      <c r="L4509" s="169">
        <v>1</v>
      </c>
      <c r="M4509" s="167" t="s">
        <v>3504</v>
      </c>
      <c r="N4509" s="169">
        <v>10</v>
      </c>
      <c r="O4509" s="167" t="s">
        <v>3505</v>
      </c>
      <c r="P4509" s="167" t="s">
        <v>8554</v>
      </c>
      <c r="Q4509" s="167" t="s">
        <v>3506</v>
      </c>
      <c r="R4509" s="167" t="s">
        <v>8555</v>
      </c>
      <c r="S4509" s="169">
        <v>4</v>
      </c>
      <c r="T4509" s="167"/>
      <c r="U4509" s="169" t="s">
        <v>3640</v>
      </c>
      <c r="V4509" s="167" t="s">
        <v>8556</v>
      </c>
      <c r="W4509" s="167"/>
      <c r="X4509" s="170" t="s">
        <v>3619</v>
      </c>
      <c r="Y4509" s="171" t="s">
        <v>8557</v>
      </c>
      <c r="Z4509" s="167" t="s">
        <v>2063</v>
      </c>
      <c r="AA4509" s="176">
        <v>1</v>
      </c>
      <c r="AB4509" s="167" t="s">
        <v>11254</v>
      </c>
      <c r="AC4509" s="176">
        <v>1</v>
      </c>
      <c r="AD4509" s="167" t="s">
        <v>11254</v>
      </c>
      <c r="AE4509" s="176">
        <v>636000</v>
      </c>
    </row>
    <row r="4510" spans="1:31">
      <c r="A4510" s="178">
        <v>108348910610</v>
      </c>
      <c r="B4510" s="166">
        <v>46190</v>
      </c>
      <c r="C4510" s="167" t="s">
        <v>3610</v>
      </c>
      <c r="D4510" s="167" t="s">
        <v>3525</v>
      </c>
      <c r="E4510" s="167" t="s">
        <v>3526</v>
      </c>
      <c r="F4510" s="167" t="s">
        <v>8553</v>
      </c>
      <c r="G4510" s="167" t="s">
        <v>3614</v>
      </c>
      <c r="H4510" s="168">
        <v>46190</v>
      </c>
      <c r="I4510" s="167"/>
      <c r="J4510" s="169">
        <v>1</v>
      </c>
      <c r="K4510" s="167" t="s">
        <v>48</v>
      </c>
      <c r="L4510" s="169">
        <v>1</v>
      </c>
      <c r="M4510" s="167" t="s">
        <v>3504</v>
      </c>
      <c r="N4510" s="169">
        <v>10</v>
      </c>
      <c r="O4510" s="167" t="s">
        <v>3505</v>
      </c>
      <c r="P4510" s="167" t="s">
        <v>8554</v>
      </c>
      <c r="Q4510" s="167" t="s">
        <v>3506</v>
      </c>
      <c r="R4510" s="167" t="s">
        <v>8555</v>
      </c>
      <c r="S4510" s="169">
        <v>3</v>
      </c>
      <c r="T4510" s="167"/>
      <c r="U4510" s="169" t="s">
        <v>3640</v>
      </c>
      <c r="V4510" s="167" t="s">
        <v>8558</v>
      </c>
      <c r="W4510" s="167"/>
      <c r="X4510" s="170" t="s">
        <v>3619</v>
      </c>
      <c r="Y4510" s="171" t="s">
        <v>8557</v>
      </c>
      <c r="Z4510" s="167" t="s">
        <v>2063</v>
      </c>
      <c r="AA4510" s="176">
        <v>20</v>
      </c>
      <c r="AB4510" s="167" t="s">
        <v>11254</v>
      </c>
      <c r="AC4510" s="176">
        <v>20</v>
      </c>
      <c r="AD4510" s="167" t="s">
        <v>11254</v>
      </c>
      <c r="AE4510" s="176">
        <v>680000</v>
      </c>
    </row>
    <row r="4511" spans="1:31">
      <c r="A4511" s="178">
        <v>108348910610</v>
      </c>
      <c r="B4511" s="166">
        <v>46190</v>
      </c>
      <c r="C4511" s="167" t="s">
        <v>3610</v>
      </c>
      <c r="D4511" s="167" t="s">
        <v>3525</v>
      </c>
      <c r="E4511" s="167" t="s">
        <v>3526</v>
      </c>
      <c r="F4511" s="167" t="s">
        <v>8553</v>
      </c>
      <c r="G4511" s="167" t="s">
        <v>3614</v>
      </c>
      <c r="H4511" s="168">
        <v>46190</v>
      </c>
      <c r="I4511" s="167"/>
      <c r="J4511" s="169">
        <v>1</v>
      </c>
      <c r="K4511" s="167" t="s">
        <v>48</v>
      </c>
      <c r="L4511" s="169">
        <v>1</v>
      </c>
      <c r="M4511" s="167" t="s">
        <v>3504</v>
      </c>
      <c r="N4511" s="169">
        <v>10</v>
      </c>
      <c r="O4511" s="167" t="s">
        <v>3505</v>
      </c>
      <c r="P4511" s="167" t="s">
        <v>8554</v>
      </c>
      <c r="Q4511" s="167" t="s">
        <v>3506</v>
      </c>
      <c r="R4511" s="167" t="s">
        <v>8555</v>
      </c>
      <c r="S4511" s="169">
        <v>2</v>
      </c>
      <c r="T4511" s="167"/>
      <c r="U4511" s="169" t="s">
        <v>3640</v>
      </c>
      <c r="V4511" s="167" t="s">
        <v>8559</v>
      </c>
      <c r="W4511" s="167"/>
      <c r="X4511" s="170" t="s">
        <v>3619</v>
      </c>
      <c r="Y4511" s="171" t="s">
        <v>8557</v>
      </c>
      <c r="Z4511" s="167" t="s">
        <v>2063</v>
      </c>
      <c r="AA4511" s="176">
        <v>20</v>
      </c>
      <c r="AB4511" s="167" t="s">
        <v>11254</v>
      </c>
      <c r="AC4511" s="176">
        <v>20</v>
      </c>
      <c r="AD4511" s="167" t="s">
        <v>11254</v>
      </c>
      <c r="AE4511" s="176">
        <v>680000</v>
      </c>
    </row>
    <row r="4512" spans="1:31">
      <c r="A4512" s="178">
        <v>108348910610</v>
      </c>
      <c r="B4512" s="166">
        <v>46190</v>
      </c>
      <c r="C4512" s="167" t="s">
        <v>3610</v>
      </c>
      <c r="D4512" s="167" t="s">
        <v>3525</v>
      </c>
      <c r="E4512" s="167" t="s">
        <v>3526</v>
      </c>
      <c r="F4512" s="167" t="s">
        <v>8553</v>
      </c>
      <c r="G4512" s="167" t="s">
        <v>3614</v>
      </c>
      <c r="H4512" s="168">
        <v>46190</v>
      </c>
      <c r="I4512" s="167"/>
      <c r="J4512" s="169">
        <v>1</v>
      </c>
      <c r="K4512" s="167" t="s">
        <v>48</v>
      </c>
      <c r="L4512" s="169">
        <v>1</v>
      </c>
      <c r="M4512" s="167" t="s">
        <v>3504</v>
      </c>
      <c r="N4512" s="169">
        <v>10</v>
      </c>
      <c r="O4512" s="167" t="s">
        <v>3505</v>
      </c>
      <c r="P4512" s="167" t="s">
        <v>8554</v>
      </c>
      <c r="Q4512" s="167" t="s">
        <v>3506</v>
      </c>
      <c r="R4512" s="167" t="s">
        <v>8555</v>
      </c>
      <c r="S4512" s="169">
        <v>1</v>
      </c>
      <c r="T4512" s="167"/>
      <c r="U4512" s="169" t="s">
        <v>8560</v>
      </c>
      <c r="V4512" s="167" t="s">
        <v>8561</v>
      </c>
      <c r="W4512" s="167"/>
      <c r="X4512" s="170" t="s">
        <v>3619</v>
      </c>
      <c r="Y4512" s="171" t="s">
        <v>8557</v>
      </c>
      <c r="Z4512" s="167" t="s">
        <v>2063</v>
      </c>
      <c r="AA4512" s="176">
        <v>3</v>
      </c>
      <c r="AB4512" s="167" t="s">
        <v>11254</v>
      </c>
      <c r="AC4512" s="176">
        <v>3</v>
      </c>
      <c r="AD4512" s="167" t="s">
        <v>11254</v>
      </c>
      <c r="AE4512" s="176">
        <v>10782000</v>
      </c>
    </row>
    <row r="4513" spans="1:31">
      <c r="A4513" s="178">
        <v>108348948520</v>
      </c>
      <c r="B4513" s="166">
        <v>46190</v>
      </c>
      <c r="C4513" s="167" t="s">
        <v>3524</v>
      </c>
      <c r="D4513" s="167" t="s">
        <v>3525</v>
      </c>
      <c r="E4513" s="167" t="s">
        <v>3526</v>
      </c>
      <c r="F4513" s="167" t="s">
        <v>3501</v>
      </c>
      <c r="G4513" s="167" t="s">
        <v>3502</v>
      </c>
      <c r="H4513" s="168">
        <v>46191</v>
      </c>
      <c r="I4513" s="167"/>
      <c r="J4513" s="169">
        <v>26130</v>
      </c>
      <c r="K4513" s="167" t="s">
        <v>55</v>
      </c>
      <c r="L4513" s="169">
        <v>1</v>
      </c>
      <c r="M4513" s="167" t="s">
        <v>3513</v>
      </c>
      <c r="N4513" s="169">
        <v>2</v>
      </c>
      <c r="O4513" s="167" t="s">
        <v>3505</v>
      </c>
      <c r="P4513" s="167"/>
      <c r="Q4513" s="167" t="s">
        <v>3514</v>
      </c>
      <c r="R4513" s="167" t="s">
        <v>3528</v>
      </c>
      <c r="S4513" s="169">
        <v>1</v>
      </c>
      <c r="T4513" s="167" t="s">
        <v>3703</v>
      </c>
      <c r="U4513" s="169" t="s">
        <v>3704</v>
      </c>
      <c r="V4513" s="167" t="s">
        <v>7197</v>
      </c>
      <c r="W4513" s="167" t="s">
        <v>4767</v>
      </c>
      <c r="X4513" s="170" t="s">
        <v>157</v>
      </c>
      <c r="Y4513" s="171" t="s">
        <v>3366</v>
      </c>
      <c r="Z4513" s="167" t="s">
        <v>1696</v>
      </c>
      <c r="AA4513" s="176">
        <v>8</v>
      </c>
      <c r="AB4513" s="167" t="s">
        <v>11254</v>
      </c>
      <c r="AC4513" s="176">
        <v>8</v>
      </c>
      <c r="AD4513" s="167" t="s">
        <v>11254</v>
      </c>
      <c r="AE4513" s="176">
        <v>168</v>
      </c>
    </row>
    <row r="4514" spans="1:31">
      <c r="A4514" s="178">
        <v>108350278850</v>
      </c>
      <c r="B4514" s="166">
        <v>46190</v>
      </c>
      <c r="C4514" s="167" t="s">
        <v>3524</v>
      </c>
      <c r="D4514" s="167" t="s">
        <v>3525</v>
      </c>
      <c r="E4514" s="167" t="s">
        <v>3526</v>
      </c>
      <c r="F4514" s="167" t="s">
        <v>3501</v>
      </c>
      <c r="G4514" s="167" t="s">
        <v>3502</v>
      </c>
      <c r="H4514" s="168">
        <v>46191</v>
      </c>
      <c r="I4514" s="167"/>
      <c r="J4514" s="169">
        <v>26130</v>
      </c>
      <c r="K4514" s="167" t="s">
        <v>55</v>
      </c>
      <c r="L4514" s="169">
        <v>1</v>
      </c>
      <c r="M4514" s="167" t="s">
        <v>3513</v>
      </c>
      <c r="N4514" s="169">
        <v>2.4</v>
      </c>
      <c r="O4514" s="167" t="s">
        <v>3505</v>
      </c>
      <c r="P4514" s="167"/>
      <c r="Q4514" s="167" t="s">
        <v>3514</v>
      </c>
      <c r="R4514" s="167" t="s">
        <v>3528</v>
      </c>
      <c r="S4514" s="169">
        <v>1</v>
      </c>
      <c r="T4514" s="167" t="s">
        <v>3529</v>
      </c>
      <c r="U4514" s="169" t="s">
        <v>3530</v>
      </c>
      <c r="V4514" s="167" t="s">
        <v>4451</v>
      </c>
      <c r="W4514" s="167" t="s">
        <v>4452</v>
      </c>
      <c r="X4514" s="170" t="s">
        <v>3533</v>
      </c>
      <c r="Y4514" s="171" t="s">
        <v>3367</v>
      </c>
      <c r="Z4514" s="167" t="s">
        <v>1698</v>
      </c>
      <c r="AA4514" s="176">
        <v>2000</v>
      </c>
      <c r="AB4514" s="167" t="s">
        <v>11254</v>
      </c>
      <c r="AC4514" s="176">
        <v>2000</v>
      </c>
      <c r="AD4514" s="167" t="s">
        <v>11254</v>
      </c>
      <c r="AE4514" s="176">
        <v>90100</v>
      </c>
    </row>
    <row r="4515" spans="1:31">
      <c r="A4515" s="178">
        <v>108350393100</v>
      </c>
      <c r="B4515" s="166">
        <v>46190</v>
      </c>
      <c r="C4515" s="167" t="s">
        <v>3524</v>
      </c>
      <c r="D4515" s="167" t="s">
        <v>3525</v>
      </c>
      <c r="E4515" s="167" t="s">
        <v>3526</v>
      </c>
      <c r="F4515" s="167" t="s">
        <v>3501</v>
      </c>
      <c r="G4515" s="167" t="s">
        <v>3502</v>
      </c>
      <c r="H4515" s="168">
        <v>46191</v>
      </c>
      <c r="I4515" s="167"/>
      <c r="J4515" s="169">
        <v>26130</v>
      </c>
      <c r="K4515" s="167" t="s">
        <v>55</v>
      </c>
      <c r="L4515" s="169">
        <v>28</v>
      </c>
      <c r="M4515" s="167" t="s">
        <v>3513</v>
      </c>
      <c r="N4515" s="169">
        <v>49.5</v>
      </c>
      <c r="O4515" s="167" t="s">
        <v>3505</v>
      </c>
      <c r="P4515" s="167"/>
      <c r="Q4515" s="167" t="s">
        <v>3527</v>
      </c>
      <c r="R4515" s="167" t="s">
        <v>3528</v>
      </c>
      <c r="S4515" s="169">
        <v>25</v>
      </c>
      <c r="T4515" s="167" t="s">
        <v>3560</v>
      </c>
      <c r="U4515" s="169" t="s">
        <v>3561</v>
      </c>
      <c r="V4515" s="167" t="s">
        <v>8415</v>
      </c>
      <c r="W4515" s="167" t="s">
        <v>6681</v>
      </c>
      <c r="X4515" s="170" t="s">
        <v>157</v>
      </c>
      <c r="Y4515" s="171" t="s">
        <v>469</v>
      </c>
      <c r="Z4515" s="167" t="s">
        <v>1701</v>
      </c>
      <c r="AA4515" s="176">
        <v>855000</v>
      </c>
      <c r="AB4515" s="167" t="s">
        <v>11254</v>
      </c>
      <c r="AC4515" s="176">
        <v>855000</v>
      </c>
      <c r="AD4515" s="167" t="s">
        <v>11254</v>
      </c>
      <c r="AE4515" s="176">
        <v>555.75</v>
      </c>
    </row>
    <row r="4516" spans="1:31">
      <c r="A4516" s="178">
        <v>108350393100</v>
      </c>
      <c r="B4516" s="166">
        <v>46190</v>
      </c>
      <c r="C4516" s="167" t="s">
        <v>3524</v>
      </c>
      <c r="D4516" s="167" t="s">
        <v>3525</v>
      </c>
      <c r="E4516" s="167" t="s">
        <v>3526</v>
      </c>
      <c r="F4516" s="167" t="s">
        <v>3501</v>
      </c>
      <c r="G4516" s="167" t="s">
        <v>3502</v>
      </c>
      <c r="H4516" s="168">
        <v>46191</v>
      </c>
      <c r="I4516" s="167"/>
      <c r="J4516" s="169">
        <v>26130</v>
      </c>
      <c r="K4516" s="167" t="s">
        <v>55</v>
      </c>
      <c r="L4516" s="169">
        <v>28</v>
      </c>
      <c r="M4516" s="167" t="s">
        <v>3513</v>
      </c>
      <c r="N4516" s="169">
        <v>49.5</v>
      </c>
      <c r="O4516" s="167" t="s">
        <v>3505</v>
      </c>
      <c r="P4516" s="167"/>
      <c r="Q4516" s="167" t="s">
        <v>3527</v>
      </c>
      <c r="R4516" s="167" t="s">
        <v>3528</v>
      </c>
      <c r="S4516" s="169">
        <v>24</v>
      </c>
      <c r="T4516" s="167" t="s">
        <v>3560</v>
      </c>
      <c r="U4516" s="169" t="s">
        <v>3561</v>
      </c>
      <c r="V4516" s="167" t="s">
        <v>8418</v>
      </c>
      <c r="W4516" s="167" t="s">
        <v>5937</v>
      </c>
      <c r="X4516" s="170" t="s">
        <v>157</v>
      </c>
      <c r="Y4516" s="171" t="s">
        <v>469</v>
      </c>
      <c r="Z4516" s="167" t="s">
        <v>1701</v>
      </c>
      <c r="AA4516" s="176">
        <v>162000</v>
      </c>
      <c r="AB4516" s="167" t="s">
        <v>11254</v>
      </c>
      <c r="AC4516" s="176">
        <v>162000</v>
      </c>
      <c r="AD4516" s="167" t="s">
        <v>11254</v>
      </c>
      <c r="AE4516" s="176">
        <v>2511</v>
      </c>
    </row>
    <row r="4517" spans="1:31">
      <c r="A4517" s="178">
        <v>108350393100</v>
      </c>
      <c r="B4517" s="166">
        <v>46190</v>
      </c>
      <c r="C4517" s="167" t="s">
        <v>3524</v>
      </c>
      <c r="D4517" s="167" t="s">
        <v>3525</v>
      </c>
      <c r="E4517" s="167" t="s">
        <v>3526</v>
      </c>
      <c r="F4517" s="167" t="s">
        <v>3501</v>
      </c>
      <c r="G4517" s="167" t="s">
        <v>3502</v>
      </c>
      <c r="H4517" s="168">
        <v>46191</v>
      </c>
      <c r="I4517" s="167"/>
      <c r="J4517" s="169">
        <v>26130</v>
      </c>
      <c r="K4517" s="167" t="s">
        <v>55</v>
      </c>
      <c r="L4517" s="169">
        <v>28</v>
      </c>
      <c r="M4517" s="167" t="s">
        <v>3513</v>
      </c>
      <c r="N4517" s="169">
        <v>49.5</v>
      </c>
      <c r="O4517" s="167" t="s">
        <v>3505</v>
      </c>
      <c r="P4517" s="167"/>
      <c r="Q4517" s="167" t="s">
        <v>3527</v>
      </c>
      <c r="R4517" s="167" t="s">
        <v>3528</v>
      </c>
      <c r="S4517" s="169">
        <v>23</v>
      </c>
      <c r="T4517" s="167" t="s">
        <v>3560</v>
      </c>
      <c r="U4517" s="169" t="s">
        <v>3561</v>
      </c>
      <c r="V4517" s="167" t="s">
        <v>8562</v>
      </c>
      <c r="W4517" s="167" t="s">
        <v>7253</v>
      </c>
      <c r="X4517" s="170" t="s">
        <v>157</v>
      </c>
      <c r="Y4517" s="171" t="s">
        <v>469</v>
      </c>
      <c r="Z4517" s="167" t="s">
        <v>1701</v>
      </c>
      <c r="AA4517" s="176">
        <v>10000</v>
      </c>
      <c r="AB4517" s="167" t="s">
        <v>11254</v>
      </c>
      <c r="AC4517" s="176">
        <v>10000</v>
      </c>
      <c r="AD4517" s="167" t="s">
        <v>11254</v>
      </c>
      <c r="AE4517" s="176">
        <v>110</v>
      </c>
    </row>
    <row r="4518" spans="1:31">
      <c r="A4518" s="178">
        <v>108350393100</v>
      </c>
      <c r="B4518" s="166">
        <v>46190</v>
      </c>
      <c r="C4518" s="167" t="s">
        <v>3524</v>
      </c>
      <c r="D4518" s="167" t="s">
        <v>3525</v>
      </c>
      <c r="E4518" s="167" t="s">
        <v>3526</v>
      </c>
      <c r="F4518" s="167" t="s">
        <v>3501</v>
      </c>
      <c r="G4518" s="167" t="s">
        <v>3502</v>
      </c>
      <c r="H4518" s="168">
        <v>46191</v>
      </c>
      <c r="I4518" s="167"/>
      <c r="J4518" s="169">
        <v>26130</v>
      </c>
      <c r="K4518" s="167" t="s">
        <v>55</v>
      </c>
      <c r="L4518" s="169">
        <v>28</v>
      </c>
      <c r="M4518" s="167" t="s">
        <v>3513</v>
      </c>
      <c r="N4518" s="169">
        <v>49.5</v>
      </c>
      <c r="O4518" s="167" t="s">
        <v>3505</v>
      </c>
      <c r="P4518" s="167"/>
      <c r="Q4518" s="167" t="s">
        <v>3527</v>
      </c>
      <c r="R4518" s="167" t="s">
        <v>3528</v>
      </c>
      <c r="S4518" s="169">
        <v>22</v>
      </c>
      <c r="T4518" s="167" t="s">
        <v>3560</v>
      </c>
      <c r="U4518" s="169" t="s">
        <v>3561</v>
      </c>
      <c r="V4518" s="167" t="s">
        <v>8417</v>
      </c>
      <c r="W4518" s="167" t="s">
        <v>3925</v>
      </c>
      <c r="X4518" s="170" t="s">
        <v>160</v>
      </c>
      <c r="Y4518" s="171" t="s">
        <v>469</v>
      </c>
      <c r="Z4518" s="167" t="s">
        <v>1701</v>
      </c>
      <c r="AA4518" s="176">
        <v>8000</v>
      </c>
      <c r="AB4518" s="167" t="s">
        <v>11254</v>
      </c>
      <c r="AC4518" s="176">
        <v>8000</v>
      </c>
      <c r="AD4518" s="167" t="s">
        <v>11254</v>
      </c>
      <c r="AE4518" s="176">
        <v>400</v>
      </c>
    </row>
    <row r="4519" spans="1:31">
      <c r="A4519" s="178">
        <v>108350393100</v>
      </c>
      <c r="B4519" s="166">
        <v>46190</v>
      </c>
      <c r="C4519" s="167" t="s">
        <v>3524</v>
      </c>
      <c r="D4519" s="167" t="s">
        <v>3525</v>
      </c>
      <c r="E4519" s="167" t="s">
        <v>3526</v>
      </c>
      <c r="F4519" s="167" t="s">
        <v>3501</v>
      </c>
      <c r="G4519" s="167" t="s">
        <v>3502</v>
      </c>
      <c r="H4519" s="168">
        <v>46191</v>
      </c>
      <c r="I4519" s="167"/>
      <c r="J4519" s="169">
        <v>26130</v>
      </c>
      <c r="K4519" s="167" t="s">
        <v>55</v>
      </c>
      <c r="L4519" s="169">
        <v>28</v>
      </c>
      <c r="M4519" s="167" t="s">
        <v>3513</v>
      </c>
      <c r="N4519" s="169">
        <v>49.5</v>
      </c>
      <c r="O4519" s="167" t="s">
        <v>3505</v>
      </c>
      <c r="P4519" s="167"/>
      <c r="Q4519" s="167" t="s">
        <v>3527</v>
      </c>
      <c r="R4519" s="167" t="s">
        <v>3528</v>
      </c>
      <c r="S4519" s="169">
        <v>21</v>
      </c>
      <c r="T4519" s="167" t="s">
        <v>3560</v>
      </c>
      <c r="U4519" s="169" t="s">
        <v>3561</v>
      </c>
      <c r="V4519" s="167" t="s">
        <v>8417</v>
      </c>
      <c r="W4519" s="167" t="s">
        <v>3925</v>
      </c>
      <c r="X4519" s="170" t="s">
        <v>160</v>
      </c>
      <c r="Y4519" s="171" t="s">
        <v>469</v>
      </c>
      <c r="Z4519" s="167" t="s">
        <v>1701</v>
      </c>
      <c r="AA4519" s="176">
        <v>13000</v>
      </c>
      <c r="AB4519" s="167" t="s">
        <v>11254</v>
      </c>
      <c r="AC4519" s="176">
        <v>13000</v>
      </c>
      <c r="AD4519" s="167" t="s">
        <v>11254</v>
      </c>
      <c r="AE4519" s="176">
        <v>650</v>
      </c>
    </row>
    <row r="4520" spans="1:31">
      <c r="A4520" s="178">
        <v>108350393100</v>
      </c>
      <c r="B4520" s="166">
        <v>46190</v>
      </c>
      <c r="C4520" s="167" t="s">
        <v>3524</v>
      </c>
      <c r="D4520" s="167" t="s">
        <v>3525</v>
      </c>
      <c r="E4520" s="167" t="s">
        <v>3526</v>
      </c>
      <c r="F4520" s="167" t="s">
        <v>3501</v>
      </c>
      <c r="G4520" s="167" t="s">
        <v>3502</v>
      </c>
      <c r="H4520" s="168">
        <v>46191</v>
      </c>
      <c r="I4520" s="167"/>
      <c r="J4520" s="169">
        <v>26130</v>
      </c>
      <c r="K4520" s="167" t="s">
        <v>55</v>
      </c>
      <c r="L4520" s="169">
        <v>28</v>
      </c>
      <c r="M4520" s="167" t="s">
        <v>3513</v>
      </c>
      <c r="N4520" s="169">
        <v>49.5</v>
      </c>
      <c r="O4520" s="167" t="s">
        <v>3505</v>
      </c>
      <c r="P4520" s="167"/>
      <c r="Q4520" s="167" t="s">
        <v>3527</v>
      </c>
      <c r="R4520" s="167" t="s">
        <v>3528</v>
      </c>
      <c r="S4520" s="169">
        <v>20</v>
      </c>
      <c r="T4520" s="167" t="s">
        <v>3560</v>
      </c>
      <c r="U4520" s="169" t="s">
        <v>3561</v>
      </c>
      <c r="V4520" s="167" t="s">
        <v>8563</v>
      </c>
      <c r="W4520" s="167" t="s">
        <v>7273</v>
      </c>
      <c r="X4520" s="170" t="s">
        <v>157</v>
      </c>
      <c r="Y4520" s="171" t="s">
        <v>469</v>
      </c>
      <c r="Z4520" s="167" t="s">
        <v>1701</v>
      </c>
      <c r="AA4520" s="176">
        <v>20000</v>
      </c>
      <c r="AB4520" s="167" t="s">
        <v>11254</v>
      </c>
      <c r="AC4520" s="176">
        <v>20000</v>
      </c>
      <c r="AD4520" s="167" t="s">
        <v>11254</v>
      </c>
      <c r="AE4520" s="176">
        <v>200</v>
      </c>
    </row>
    <row r="4521" spans="1:31">
      <c r="A4521" s="178">
        <v>108350393100</v>
      </c>
      <c r="B4521" s="166">
        <v>46190</v>
      </c>
      <c r="C4521" s="167" t="s">
        <v>3524</v>
      </c>
      <c r="D4521" s="167" t="s">
        <v>3525</v>
      </c>
      <c r="E4521" s="167" t="s">
        <v>3526</v>
      </c>
      <c r="F4521" s="167" t="s">
        <v>3501</v>
      </c>
      <c r="G4521" s="167" t="s">
        <v>3502</v>
      </c>
      <c r="H4521" s="168">
        <v>46191</v>
      </c>
      <c r="I4521" s="167"/>
      <c r="J4521" s="169">
        <v>26130</v>
      </c>
      <c r="K4521" s="167" t="s">
        <v>55</v>
      </c>
      <c r="L4521" s="169">
        <v>28</v>
      </c>
      <c r="M4521" s="167" t="s">
        <v>3513</v>
      </c>
      <c r="N4521" s="169">
        <v>49.5</v>
      </c>
      <c r="O4521" s="167" t="s">
        <v>3505</v>
      </c>
      <c r="P4521" s="167"/>
      <c r="Q4521" s="167" t="s">
        <v>3527</v>
      </c>
      <c r="R4521" s="167" t="s">
        <v>3528</v>
      </c>
      <c r="S4521" s="169">
        <v>19</v>
      </c>
      <c r="T4521" s="167" t="s">
        <v>3560</v>
      </c>
      <c r="U4521" s="169" t="s">
        <v>3561</v>
      </c>
      <c r="V4521" s="167" t="s">
        <v>8418</v>
      </c>
      <c r="W4521" s="167" t="s">
        <v>5937</v>
      </c>
      <c r="X4521" s="170" t="s">
        <v>157</v>
      </c>
      <c r="Y4521" s="171" t="s">
        <v>469</v>
      </c>
      <c r="Z4521" s="167" t="s">
        <v>1701</v>
      </c>
      <c r="AA4521" s="176">
        <v>51000</v>
      </c>
      <c r="AB4521" s="167" t="s">
        <v>11254</v>
      </c>
      <c r="AC4521" s="176">
        <v>51000</v>
      </c>
      <c r="AD4521" s="167" t="s">
        <v>11254</v>
      </c>
      <c r="AE4521" s="176">
        <v>790.5</v>
      </c>
    </row>
    <row r="4522" spans="1:31">
      <c r="A4522" s="178">
        <v>108350393100</v>
      </c>
      <c r="B4522" s="166">
        <v>46190</v>
      </c>
      <c r="C4522" s="167" t="s">
        <v>3524</v>
      </c>
      <c r="D4522" s="167" t="s">
        <v>3525</v>
      </c>
      <c r="E4522" s="167" t="s">
        <v>3526</v>
      </c>
      <c r="F4522" s="167" t="s">
        <v>3501</v>
      </c>
      <c r="G4522" s="167" t="s">
        <v>3502</v>
      </c>
      <c r="H4522" s="168">
        <v>46191</v>
      </c>
      <c r="I4522" s="167"/>
      <c r="J4522" s="169">
        <v>26130</v>
      </c>
      <c r="K4522" s="167" t="s">
        <v>55</v>
      </c>
      <c r="L4522" s="169">
        <v>28</v>
      </c>
      <c r="M4522" s="167" t="s">
        <v>3513</v>
      </c>
      <c r="N4522" s="169">
        <v>49.5</v>
      </c>
      <c r="O4522" s="167" t="s">
        <v>3505</v>
      </c>
      <c r="P4522" s="167"/>
      <c r="Q4522" s="167" t="s">
        <v>3527</v>
      </c>
      <c r="R4522" s="167" t="s">
        <v>3528</v>
      </c>
      <c r="S4522" s="169">
        <v>18</v>
      </c>
      <c r="T4522" s="167" t="s">
        <v>3560</v>
      </c>
      <c r="U4522" s="169" t="s">
        <v>3561</v>
      </c>
      <c r="V4522" s="167" t="s">
        <v>8564</v>
      </c>
      <c r="W4522" s="167" t="s">
        <v>4514</v>
      </c>
      <c r="X4522" s="170" t="s">
        <v>157</v>
      </c>
      <c r="Y4522" s="171" t="s">
        <v>469</v>
      </c>
      <c r="Z4522" s="167" t="s">
        <v>1701</v>
      </c>
      <c r="AA4522" s="176">
        <v>78000</v>
      </c>
      <c r="AB4522" s="167" t="s">
        <v>11254</v>
      </c>
      <c r="AC4522" s="176">
        <v>78000</v>
      </c>
      <c r="AD4522" s="167" t="s">
        <v>11254</v>
      </c>
      <c r="AE4522" s="176">
        <v>733.2</v>
      </c>
    </row>
    <row r="4523" spans="1:31">
      <c r="A4523" s="178">
        <v>108350393100</v>
      </c>
      <c r="B4523" s="166">
        <v>46190</v>
      </c>
      <c r="C4523" s="167" t="s">
        <v>3524</v>
      </c>
      <c r="D4523" s="167" t="s">
        <v>3525</v>
      </c>
      <c r="E4523" s="167" t="s">
        <v>3526</v>
      </c>
      <c r="F4523" s="167" t="s">
        <v>3501</v>
      </c>
      <c r="G4523" s="167" t="s">
        <v>3502</v>
      </c>
      <c r="H4523" s="168">
        <v>46191</v>
      </c>
      <c r="I4523" s="167"/>
      <c r="J4523" s="169">
        <v>26130</v>
      </c>
      <c r="K4523" s="167" t="s">
        <v>55</v>
      </c>
      <c r="L4523" s="169">
        <v>28</v>
      </c>
      <c r="M4523" s="167" t="s">
        <v>3513</v>
      </c>
      <c r="N4523" s="169">
        <v>49.5</v>
      </c>
      <c r="O4523" s="167" t="s">
        <v>3505</v>
      </c>
      <c r="P4523" s="167"/>
      <c r="Q4523" s="167" t="s">
        <v>3527</v>
      </c>
      <c r="R4523" s="167" t="s">
        <v>3528</v>
      </c>
      <c r="S4523" s="169">
        <v>17</v>
      </c>
      <c r="T4523" s="167" t="s">
        <v>3560</v>
      </c>
      <c r="U4523" s="169" t="s">
        <v>3561</v>
      </c>
      <c r="V4523" s="167" t="s">
        <v>8563</v>
      </c>
      <c r="W4523" s="167" t="s">
        <v>7273</v>
      </c>
      <c r="X4523" s="170" t="s">
        <v>157</v>
      </c>
      <c r="Y4523" s="171" t="s">
        <v>469</v>
      </c>
      <c r="Z4523" s="167" t="s">
        <v>1701</v>
      </c>
      <c r="AA4523" s="176">
        <v>20000</v>
      </c>
      <c r="AB4523" s="167" t="s">
        <v>11254</v>
      </c>
      <c r="AC4523" s="176">
        <v>20000</v>
      </c>
      <c r="AD4523" s="167" t="s">
        <v>11254</v>
      </c>
      <c r="AE4523" s="176">
        <v>200</v>
      </c>
    </row>
    <row r="4524" spans="1:31">
      <c r="A4524" s="178">
        <v>108350393100</v>
      </c>
      <c r="B4524" s="166">
        <v>46190</v>
      </c>
      <c r="C4524" s="167" t="s">
        <v>3524</v>
      </c>
      <c r="D4524" s="167" t="s">
        <v>3525</v>
      </c>
      <c r="E4524" s="167" t="s">
        <v>3526</v>
      </c>
      <c r="F4524" s="167" t="s">
        <v>3501</v>
      </c>
      <c r="G4524" s="167" t="s">
        <v>3502</v>
      </c>
      <c r="H4524" s="168">
        <v>46191</v>
      </c>
      <c r="I4524" s="167"/>
      <c r="J4524" s="169">
        <v>26130</v>
      </c>
      <c r="K4524" s="167" t="s">
        <v>55</v>
      </c>
      <c r="L4524" s="169">
        <v>28</v>
      </c>
      <c r="M4524" s="167" t="s">
        <v>3513</v>
      </c>
      <c r="N4524" s="169">
        <v>49.5</v>
      </c>
      <c r="O4524" s="167" t="s">
        <v>3505</v>
      </c>
      <c r="P4524" s="167"/>
      <c r="Q4524" s="167" t="s">
        <v>3527</v>
      </c>
      <c r="R4524" s="167" t="s">
        <v>3528</v>
      </c>
      <c r="S4524" s="169">
        <v>16</v>
      </c>
      <c r="T4524" s="167" t="s">
        <v>3717</v>
      </c>
      <c r="U4524" s="169" t="s">
        <v>3718</v>
      </c>
      <c r="V4524" s="167" t="s">
        <v>8565</v>
      </c>
      <c r="W4524" s="167" t="s">
        <v>8566</v>
      </c>
      <c r="X4524" s="170" t="s">
        <v>160</v>
      </c>
      <c r="Y4524" s="171" t="s">
        <v>469</v>
      </c>
      <c r="Z4524" s="167" t="s">
        <v>1701</v>
      </c>
      <c r="AA4524" s="176">
        <v>1500</v>
      </c>
      <c r="AB4524" s="167" t="s">
        <v>11254</v>
      </c>
      <c r="AC4524" s="176">
        <v>1500</v>
      </c>
      <c r="AD4524" s="167" t="s">
        <v>11254</v>
      </c>
      <c r="AE4524" s="176">
        <v>86.25</v>
      </c>
    </row>
    <row r="4525" spans="1:31">
      <c r="A4525" s="178">
        <v>108350393100</v>
      </c>
      <c r="B4525" s="166">
        <v>46190</v>
      </c>
      <c r="C4525" s="167" t="s">
        <v>3524</v>
      </c>
      <c r="D4525" s="167" t="s">
        <v>3525</v>
      </c>
      <c r="E4525" s="167" t="s">
        <v>3526</v>
      </c>
      <c r="F4525" s="167" t="s">
        <v>3501</v>
      </c>
      <c r="G4525" s="167" t="s">
        <v>3502</v>
      </c>
      <c r="H4525" s="168">
        <v>46191</v>
      </c>
      <c r="I4525" s="167"/>
      <c r="J4525" s="169">
        <v>26130</v>
      </c>
      <c r="K4525" s="167" t="s">
        <v>55</v>
      </c>
      <c r="L4525" s="169">
        <v>28</v>
      </c>
      <c r="M4525" s="167" t="s">
        <v>3513</v>
      </c>
      <c r="N4525" s="169">
        <v>49.5</v>
      </c>
      <c r="O4525" s="167" t="s">
        <v>3505</v>
      </c>
      <c r="P4525" s="167"/>
      <c r="Q4525" s="167" t="s">
        <v>3527</v>
      </c>
      <c r="R4525" s="167" t="s">
        <v>3528</v>
      </c>
      <c r="S4525" s="169">
        <v>15</v>
      </c>
      <c r="T4525" s="167" t="s">
        <v>3560</v>
      </c>
      <c r="U4525" s="169" t="s">
        <v>3561</v>
      </c>
      <c r="V4525" s="167" t="s">
        <v>8567</v>
      </c>
      <c r="W4525" s="167" t="s">
        <v>8568</v>
      </c>
      <c r="X4525" s="170" t="s">
        <v>160</v>
      </c>
      <c r="Y4525" s="171" t="s">
        <v>469</v>
      </c>
      <c r="Z4525" s="167" t="s">
        <v>1701</v>
      </c>
      <c r="AA4525" s="176">
        <v>15000</v>
      </c>
      <c r="AB4525" s="167" t="s">
        <v>11254</v>
      </c>
      <c r="AC4525" s="176">
        <v>15000</v>
      </c>
      <c r="AD4525" s="167" t="s">
        <v>11254</v>
      </c>
      <c r="AE4525" s="176">
        <v>43.5</v>
      </c>
    </row>
    <row r="4526" spans="1:31">
      <c r="A4526" s="178">
        <v>108350393100</v>
      </c>
      <c r="B4526" s="166">
        <v>46190</v>
      </c>
      <c r="C4526" s="167" t="s">
        <v>3524</v>
      </c>
      <c r="D4526" s="167" t="s">
        <v>3525</v>
      </c>
      <c r="E4526" s="167" t="s">
        <v>3526</v>
      </c>
      <c r="F4526" s="167" t="s">
        <v>3501</v>
      </c>
      <c r="G4526" s="167" t="s">
        <v>3502</v>
      </c>
      <c r="H4526" s="168">
        <v>46191</v>
      </c>
      <c r="I4526" s="167"/>
      <c r="J4526" s="169">
        <v>26130</v>
      </c>
      <c r="K4526" s="167" t="s">
        <v>55</v>
      </c>
      <c r="L4526" s="169">
        <v>28</v>
      </c>
      <c r="M4526" s="167" t="s">
        <v>3513</v>
      </c>
      <c r="N4526" s="169">
        <v>49.5</v>
      </c>
      <c r="O4526" s="167" t="s">
        <v>3505</v>
      </c>
      <c r="P4526" s="167"/>
      <c r="Q4526" s="167" t="s">
        <v>3527</v>
      </c>
      <c r="R4526" s="167" t="s">
        <v>3528</v>
      </c>
      <c r="S4526" s="169">
        <v>14</v>
      </c>
      <c r="T4526" s="167" t="s">
        <v>3560</v>
      </c>
      <c r="U4526" s="169" t="s">
        <v>3561</v>
      </c>
      <c r="V4526" s="167" t="s">
        <v>8567</v>
      </c>
      <c r="W4526" s="167" t="s">
        <v>8568</v>
      </c>
      <c r="X4526" s="170" t="s">
        <v>160</v>
      </c>
      <c r="Y4526" s="171" t="s">
        <v>469</v>
      </c>
      <c r="Z4526" s="167" t="s">
        <v>1701</v>
      </c>
      <c r="AA4526" s="176">
        <v>15000</v>
      </c>
      <c r="AB4526" s="167" t="s">
        <v>11254</v>
      </c>
      <c r="AC4526" s="176">
        <v>15000</v>
      </c>
      <c r="AD4526" s="167" t="s">
        <v>11254</v>
      </c>
      <c r="AE4526" s="176">
        <v>43.5</v>
      </c>
    </row>
    <row r="4527" spans="1:31">
      <c r="A4527" s="178">
        <v>108350393100</v>
      </c>
      <c r="B4527" s="166">
        <v>46190</v>
      </c>
      <c r="C4527" s="167" t="s">
        <v>3524</v>
      </c>
      <c r="D4527" s="167" t="s">
        <v>3525</v>
      </c>
      <c r="E4527" s="167" t="s">
        <v>3526</v>
      </c>
      <c r="F4527" s="167" t="s">
        <v>3501</v>
      </c>
      <c r="G4527" s="167" t="s">
        <v>3502</v>
      </c>
      <c r="H4527" s="168">
        <v>46191</v>
      </c>
      <c r="I4527" s="167"/>
      <c r="J4527" s="169">
        <v>26130</v>
      </c>
      <c r="K4527" s="167" t="s">
        <v>55</v>
      </c>
      <c r="L4527" s="169">
        <v>28</v>
      </c>
      <c r="M4527" s="167" t="s">
        <v>3513</v>
      </c>
      <c r="N4527" s="169">
        <v>49.5</v>
      </c>
      <c r="O4527" s="167" t="s">
        <v>3505</v>
      </c>
      <c r="P4527" s="167"/>
      <c r="Q4527" s="167" t="s">
        <v>3527</v>
      </c>
      <c r="R4527" s="167" t="s">
        <v>3528</v>
      </c>
      <c r="S4527" s="169">
        <v>13</v>
      </c>
      <c r="T4527" s="167" t="s">
        <v>3560</v>
      </c>
      <c r="U4527" s="169" t="s">
        <v>3561</v>
      </c>
      <c r="V4527" s="167" t="s">
        <v>8567</v>
      </c>
      <c r="W4527" s="167" t="s">
        <v>8568</v>
      </c>
      <c r="X4527" s="170" t="s">
        <v>160</v>
      </c>
      <c r="Y4527" s="171" t="s">
        <v>469</v>
      </c>
      <c r="Z4527" s="167" t="s">
        <v>1701</v>
      </c>
      <c r="AA4527" s="176">
        <v>30000</v>
      </c>
      <c r="AB4527" s="167" t="s">
        <v>11254</v>
      </c>
      <c r="AC4527" s="176">
        <v>30000</v>
      </c>
      <c r="AD4527" s="167" t="s">
        <v>11254</v>
      </c>
      <c r="AE4527" s="176">
        <v>87</v>
      </c>
    </row>
    <row r="4528" spans="1:31">
      <c r="A4528" s="178">
        <v>108350393100</v>
      </c>
      <c r="B4528" s="166">
        <v>46190</v>
      </c>
      <c r="C4528" s="167" t="s">
        <v>3524</v>
      </c>
      <c r="D4528" s="167" t="s">
        <v>3525</v>
      </c>
      <c r="E4528" s="167" t="s">
        <v>3526</v>
      </c>
      <c r="F4528" s="167" t="s">
        <v>3501</v>
      </c>
      <c r="G4528" s="167" t="s">
        <v>3502</v>
      </c>
      <c r="H4528" s="168">
        <v>46191</v>
      </c>
      <c r="I4528" s="167"/>
      <c r="J4528" s="169">
        <v>26130</v>
      </c>
      <c r="K4528" s="167" t="s">
        <v>55</v>
      </c>
      <c r="L4528" s="169">
        <v>28</v>
      </c>
      <c r="M4528" s="167" t="s">
        <v>3513</v>
      </c>
      <c r="N4528" s="169">
        <v>49.5</v>
      </c>
      <c r="O4528" s="167" t="s">
        <v>3505</v>
      </c>
      <c r="P4528" s="167"/>
      <c r="Q4528" s="167" t="s">
        <v>3527</v>
      </c>
      <c r="R4528" s="167" t="s">
        <v>3528</v>
      </c>
      <c r="S4528" s="169">
        <v>12</v>
      </c>
      <c r="T4528" s="167" t="s">
        <v>3717</v>
      </c>
      <c r="U4528" s="169" t="s">
        <v>3718</v>
      </c>
      <c r="V4528" s="167" t="s">
        <v>8569</v>
      </c>
      <c r="W4528" s="167" t="s">
        <v>8570</v>
      </c>
      <c r="X4528" s="170" t="s">
        <v>160</v>
      </c>
      <c r="Y4528" s="171" t="s">
        <v>469</v>
      </c>
      <c r="Z4528" s="167" t="s">
        <v>1701</v>
      </c>
      <c r="AA4528" s="176">
        <v>12000</v>
      </c>
      <c r="AB4528" s="167" t="s">
        <v>11254</v>
      </c>
      <c r="AC4528" s="176">
        <v>12000</v>
      </c>
      <c r="AD4528" s="167" t="s">
        <v>11254</v>
      </c>
      <c r="AE4528" s="176">
        <v>187.56</v>
      </c>
    </row>
    <row r="4529" spans="1:31">
      <c r="A4529" s="178">
        <v>108350393100</v>
      </c>
      <c r="B4529" s="166">
        <v>46190</v>
      </c>
      <c r="C4529" s="167" t="s">
        <v>3524</v>
      </c>
      <c r="D4529" s="167" t="s">
        <v>3525</v>
      </c>
      <c r="E4529" s="167" t="s">
        <v>3526</v>
      </c>
      <c r="F4529" s="167" t="s">
        <v>3501</v>
      </c>
      <c r="G4529" s="167" t="s">
        <v>3502</v>
      </c>
      <c r="H4529" s="168">
        <v>46191</v>
      </c>
      <c r="I4529" s="167"/>
      <c r="J4529" s="169">
        <v>26130</v>
      </c>
      <c r="K4529" s="167" t="s">
        <v>55</v>
      </c>
      <c r="L4529" s="169">
        <v>28</v>
      </c>
      <c r="M4529" s="167" t="s">
        <v>3513</v>
      </c>
      <c r="N4529" s="169">
        <v>49.5</v>
      </c>
      <c r="O4529" s="167" t="s">
        <v>3505</v>
      </c>
      <c r="P4529" s="167"/>
      <c r="Q4529" s="167" t="s">
        <v>3527</v>
      </c>
      <c r="R4529" s="167" t="s">
        <v>3528</v>
      </c>
      <c r="S4529" s="169">
        <v>11</v>
      </c>
      <c r="T4529" s="167" t="s">
        <v>4217</v>
      </c>
      <c r="U4529" s="169" t="s">
        <v>3536</v>
      </c>
      <c r="V4529" s="167" t="s">
        <v>8571</v>
      </c>
      <c r="W4529" s="167" t="s">
        <v>4219</v>
      </c>
      <c r="X4529" s="170" t="s">
        <v>160</v>
      </c>
      <c r="Y4529" s="171" t="s">
        <v>469</v>
      </c>
      <c r="Z4529" s="167" t="s">
        <v>1701</v>
      </c>
      <c r="AA4529" s="176">
        <v>3000</v>
      </c>
      <c r="AB4529" s="167" t="s">
        <v>11254</v>
      </c>
      <c r="AC4529" s="176">
        <v>3000</v>
      </c>
      <c r="AD4529" s="167" t="s">
        <v>11254</v>
      </c>
      <c r="AE4529" s="176">
        <v>155.46</v>
      </c>
    </row>
    <row r="4530" spans="1:31">
      <c r="A4530" s="178">
        <v>108350393100</v>
      </c>
      <c r="B4530" s="166">
        <v>46190</v>
      </c>
      <c r="C4530" s="167" t="s">
        <v>3524</v>
      </c>
      <c r="D4530" s="167" t="s">
        <v>3525</v>
      </c>
      <c r="E4530" s="167" t="s">
        <v>3526</v>
      </c>
      <c r="F4530" s="167" t="s">
        <v>3501</v>
      </c>
      <c r="G4530" s="167" t="s">
        <v>3502</v>
      </c>
      <c r="H4530" s="168">
        <v>46191</v>
      </c>
      <c r="I4530" s="167"/>
      <c r="J4530" s="169">
        <v>26130</v>
      </c>
      <c r="K4530" s="167" t="s">
        <v>55</v>
      </c>
      <c r="L4530" s="169">
        <v>28</v>
      </c>
      <c r="M4530" s="167" t="s">
        <v>3513</v>
      </c>
      <c r="N4530" s="169">
        <v>49.5</v>
      </c>
      <c r="O4530" s="167" t="s">
        <v>3505</v>
      </c>
      <c r="P4530" s="167"/>
      <c r="Q4530" s="167" t="s">
        <v>3527</v>
      </c>
      <c r="R4530" s="167" t="s">
        <v>3528</v>
      </c>
      <c r="S4530" s="169">
        <v>10</v>
      </c>
      <c r="T4530" s="167" t="s">
        <v>3545</v>
      </c>
      <c r="U4530" s="169" t="s">
        <v>3546</v>
      </c>
      <c r="V4530" s="167" t="s">
        <v>8572</v>
      </c>
      <c r="W4530" s="167" t="s">
        <v>8573</v>
      </c>
      <c r="X4530" s="170" t="s">
        <v>160</v>
      </c>
      <c r="Y4530" s="171" t="s">
        <v>469</v>
      </c>
      <c r="Z4530" s="167" t="s">
        <v>1701</v>
      </c>
      <c r="AA4530" s="176">
        <v>1500</v>
      </c>
      <c r="AB4530" s="167" t="s">
        <v>11254</v>
      </c>
      <c r="AC4530" s="176">
        <v>1500</v>
      </c>
      <c r="AD4530" s="167" t="s">
        <v>11254</v>
      </c>
      <c r="AE4530" s="176">
        <v>559.5</v>
      </c>
    </row>
    <row r="4531" spans="1:31">
      <c r="A4531" s="178">
        <v>108350393100</v>
      </c>
      <c r="B4531" s="166">
        <v>46190</v>
      </c>
      <c r="C4531" s="167" t="s">
        <v>3524</v>
      </c>
      <c r="D4531" s="167" t="s">
        <v>3525</v>
      </c>
      <c r="E4531" s="167" t="s">
        <v>3526</v>
      </c>
      <c r="F4531" s="167" t="s">
        <v>3501</v>
      </c>
      <c r="G4531" s="167" t="s">
        <v>3502</v>
      </c>
      <c r="H4531" s="168">
        <v>46191</v>
      </c>
      <c r="I4531" s="167"/>
      <c r="J4531" s="169">
        <v>26130</v>
      </c>
      <c r="K4531" s="167" t="s">
        <v>55</v>
      </c>
      <c r="L4531" s="169">
        <v>28</v>
      </c>
      <c r="M4531" s="167" t="s">
        <v>3513</v>
      </c>
      <c r="N4531" s="169">
        <v>49.5</v>
      </c>
      <c r="O4531" s="167" t="s">
        <v>3505</v>
      </c>
      <c r="P4531" s="167"/>
      <c r="Q4531" s="167" t="s">
        <v>3527</v>
      </c>
      <c r="R4531" s="167" t="s">
        <v>3528</v>
      </c>
      <c r="S4531" s="169">
        <v>9</v>
      </c>
      <c r="T4531" s="167" t="s">
        <v>3560</v>
      </c>
      <c r="U4531" s="169" t="s">
        <v>3561</v>
      </c>
      <c r="V4531" s="167" t="s">
        <v>8574</v>
      </c>
      <c r="W4531" s="167" t="s">
        <v>8575</v>
      </c>
      <c r="X4531" s="170" t="s">
        <v>159</v>
      </c>
      <c r="Y4531" s="171" t="s">
        <v>469</v>
      </c>
      <c r="Z4531" s="167" t="s">
        <v>1701</v>
      </c>
      <c r="AA4531" s="176">
        <v>10000</v>
      </c>
      <c r="AB4531" s="167" t="s">
        <v>11254</v>
      </c>
      <c r="AC4531" s="176">
        <v>10000</v>
      </c>
      <c r="AD4531" s="167" t="s">
        <v>11254</v>
      </c>
      <c r="AE4531" s="176">
        <v>82</v>
      </c>
    </row>
    <row r="4532" spans="1:31">
      <c r="A4532" s="178">
        <v>108350393100</v>
      </c>
      <c r="B4532" s="166">
        <v>46190</v>
      </c>
      <c r="C4532" s="167" t="s">
        <v>3524</v>
      </c>
      <c r="D4532" s="167" t="s">
        <v>3525</v>
      </c>
      <c r="E4532" s="167" t="s">
        <v>3526</v>
      </c>
      <c r="F4532" s="167" t="s">
        <v>3501</v>
      </c>
      <c r="G4532" s="167" t="s">
        <v>3502</v>
      </c>
      <c r="H4532" s="168">
        <v>46191</v>
      </c>
      <c r="I4532" s="167"/>
      <c r="J4532" s="169">
        <v>26130</v>
      </c>
      <c r="K4532" s="167" t="s">
        <v>55</v>
      </c>
      <c r="L4532" s="169">
        <v>28</v>
      </c>
      <c r="M4532" s="167" t="s">
        <v>3513</v>
      </c>
      <c r="N4532" s="169">
        <v>49.5</v>
      </c>
      <c r="O4532" s="167" t="s">
        <v>3505</v>
      </c>
      <c r="P4532" s="167"/>
      <c r="Q4532" s="167" t="s">
        <v>3527</v>
      </c>
      <c r="R4532" s="167" t="s">
        <v>3528</v>
      </c>
      <c r="S4532" s="169">
        <v>8</v>
      </c>
      <c r="T4532" s="167" t="s">
        <v>3560</v>
      </c>
      <c r="U4532" s="169" t="s">
        <v>3561</v>
      </c>
      <c r="V4532" s="167" t="s">
        <v>8564</v>
      </c>
      <c r="W4532" s="167" t="s">
        <v>4514</v>
      </c>
      <c r="X4532" s="170" t="s">
        <v>157</v>
      </c>
      <c r="Y4532" s="171" t="s">
        <v>469</v>
      </c>
      <c r="Z4532" s="167" t="s">
        <v>1701</v>
      </c>
      <c r="AA4532" s="176">
        <v>114000</v>
      </c>
      <c r="AB4532" s="167" t="s">
        <v>11254</v>
      </c>
      <c r="AC4532" s="176">
        <v>114000</v>
      </c>
      <c r="AD4532" s="167" t="s">
        <v>11254</v>
      </c>
      <c r="AE4532" s="176">
        <v>1071.5999999999999</v>
      </c>
    </row>
    <row r="4533" spans="1:31">
      <c r="A4533" s="178">
        <v>108350393100</v>
      </c>
      <c r="B4533" s="166">
        <v>46190</v>
      </c>
      <c r="C4533" s="167" t="s">
        <v>3524</v>
      </c>
      <c r="D4533" s="167" t="s">
        <v>3525</v>
      </c>
      <c r="E4533" s="167" t="s">
        <v>3526</v>
      </c>
      <c r="F4533" s="167" t="s">
        <v>3501</v>
      </c>
      <c r="G4533" s="167" t="s">
        <v>3502</v>
      </c>
      <c r="H4533" s="168">
        <v>46191</v>
      </c>
      <c r="I4533" s="167"/>
      <c r="J4533" s="169">
        <v>26130</v>
      </c>
      <c r="K4533" s="167" t="s">
        <v>55</v>
      </c>
      <c r="L4533" s="169">
        <v>28</v>
      </c>
      <c r="M4533" s="167" t="s">
        <v>3513</v>
      </c>
      <c r="N4533" s="169">
        <v>49.5</v>
      </c>
      <c r="O4533" s="167" t="s">
        <v>3505</v>
      </c>
      <c r="P4533" s="167"/>
      <c r="Q4533" s="167" t="s">
        <v>3527</v>
      </c>
      <c r="R4533" s="167" t="s">
        <v>3528</v>
      </c>
      <c r="S4533" s="169">
        <v>7</v>
      </c>
      <c r="T4533" s="167" t="s">
        <v>4051</v>
      </c>
      <c r="U4533" s="169" t="s">
        <v>4052</v>
      </c>
      <c r="V4533" s="167" t="s">
        <v>8317</v>
      </c>
      <c r="W4533" s="167" t="s">
        <v>5624</v>
      </c>
      <c r="X4533" s="170" t="s">
        <v>157</v>
      </c>
      <c r="Y4533" s="171" t="s">
        <v>469</v>
      </c>
      <c r="Z4533" s="167" t="s">
        <v>1701</v>
      </c>
      <c r="AA4533" s="176">
        <v>9000</v>
      </c>
      <c r="AB4533" s="167" t="s">
        <v>11254</v>
      </c>
      <c r="AC4533" s="176">
        <v>9000</v>
      </c>
      <c r="AD4533" s="167" t="s">
        <v>11254</v>
      </c>
      <c r="AE4533" s="176">
        <v>8100</v>
      </c>
    </row>
    <row r="4534" spans="1:31">
      <c r="A4534" s="178">
        <v>108350393100</v>
      </c>
      <c r="B4534" s="166">
        <v>46190</v>
      </c>
      <c r="C4534" s="167" t="s">
        <v>3524</v>
      </c>
      <c r="D4534" s="167" t="s">
        <v>3525</v>
      </c>
      <c r="E4534" s="167" t="s">
        <v>3526</v>
      </c>
      <c r="F4534" s="167" t="s">
        <v>3501</v>
      </c>
      <c r="G4534" s="167" t="s">
        <v>3502</v>
      </c>
      <c r="H4534" s="168">
        <v>46191</v>
      </c>
      <c r="I4534" s="167"/>
      <c r="J4534" s="169">
        <v>26130</v>
      </c>
      <c r="K4534" s="167" t="s">
        <v>55</v>
      </c>
      <c r="L4534" s="169">
        <v>28</v>
      </c>
      <c r="M4534" s="167" t="s">
        <v>3513</v>
      </c>
      <c r="N4534" s="169">
        <v>49.5</v>
      </c>
      <c r="O4534" s="167" t="s">
        <v>3505</v>
      </c>
      <c r="P4534" s="167"/>
      <c r="Q4534" s="167" t="s">
        <v>3527</v>
      </c>
      <c r="R4534" s="167" t="s">
        <v>3528</v>
      </c>
      <c r="S4534" s="169">
        <v>6</v>
      </c>
      <c r="T4534" s="167" t="s">
        <v>4051</v>
      </c>
      <c r="U4534" s="169" t="s">
        <v>4052</v>
      </c>
      <c r="V4534" s="167" t="s">
        <v>8317</v>
      </c>
      <c r="W4534" s="167" t="s">
        <v>5624</v>
      </c>
      <c r="X4534" s="170" t="s">
        <v>157</v>
      </c>
      <c r="Y4534" s="171" t="s">
        <v>469</v>
      </c>
      <c r="Z4534" s="167" t="s">
        <v>1701</v>
      </c>
      <c r="AA4534" s="176">
        <v>3000</v>
      </c>
      <c r="AB4534" s="167" t="s">
        <v>11254</v>
      </c>
      <c r="AC4534" s="176">
        <v>3000</v>
      </c>
      <c r="AD4534" s="167" t="s">
        <v>11254</v>
      </c>
      <c r="AE4534" s="176">
        <v>2700</v>
      </c>
    </row>
    <row r="4535" spans="1:31">
      <c r="A4535" s="178">
        <v>108350393100</v>
      </c>
      <c r="B4535" s="166">
        <v>46190</v>
      </c>
      <c r="C4535" s="167" t="s">
        <v>3524</v>
      </c>
      <c r="D4535" s="167" t="s">
        <v>3525</v>
      </c>
      <c r="E4535" s="167" t="s">
        <v>3526</v>
      </c>
      <c r="F4535" s="167" t="s">
        <v>3501</v>
      </c>
      <c r="G4535" s="167" t="s">
        <v>3502</v>
      </c>
      <c r="H4535" s="168">
        <v>46191</v>
      </c>
      <c r="I4535" s="167"/>
      <c r="J4535" s="169">
        <v>26130</v>
      </c>
      <c r="K4535" s="167" t="s">
        <v>55</v>
      </c>
      <c r="L4535" s="169">
        <v>28</v>
      </c>
      <c r="M4535" s="167" t="s">
        <v>3513</v>
      </c>
      <c r="N4535" s="169">
        <v>49.5</v>
      </c>
      <c r="O4535" s="167" t="s">
        <v>3505</v>
      </c>
      <c r="P4535" s="167"/>
      <c r="Q4535" s="167" t="s">
        <v>3527</v>
      </c>
      <c r="R4535" s="167" t="s">
        <v>3528</v>
      </c>
      <c r="S4535" s="169">
        <v>5</v>
      </c>
      <c r="T4535" s="167" t="s">
        <v>4051</v>
      </c>
      <c r="U4535" s="169" t="s">
        <v>4052</v>
      </c>
      <c r="V4535" s="167" t="s">
        <v>8317</v>
      </c>
      <c r="W4535" s="167" t="s">
        <v>5624</v>
      </c>
      <c r="X4535" s="170" t="s">
        <v>157</v>
      </c>
      <c r="Y4535" s="171" t="s">
        <v>469</v>
      </c>
      <c r="Z4535" s="167" t="s">
        <v>1701</v>
      </c>
      <c r="AA4535" s="176">
        <v>3000</v>
      </c>
      <c r="AB4535" s="167" t="s">
        <v>11254</v>
      </c>
      <c r="AC4535" s="176">
        <v>3000</v>
      </c>
      <c r="AD4535" s="167" t="s">
        <v>11254</v>
      </c>
      <c r="AE4535" s="176">
        <v>2700</v>
      </c>
    </row>
    <row r="4536" spans="1:31">
      <c r="A4536" s="178">
        <v>108350393100</v>
      </c>
      <c r="B4536" s="166">
        <v>46190</v>
      </c>
      <c r="C4536" s="167" t="s">
        <v>3524</v>
      </c>
      <c r="D4536" s="167" t="s">
        <v>3525</v>
      </c>
      <c r="E4536" s="167" t="s">
        <v>3526</v>
      </c>
      <c r="F4536" s="167" t="s">
        <v>3501</v>
      </c>
      <c r="G4536" s="167" t="s">
        <v>3502</v>
      </c>
      <c r="H4536" s="168">
        <v>46191</v>
      </c>
      <c r="I4536" s="167"/>
      <c r="J4536" s="169">
        <v>26130</v>
      </c>
      <c r="K4536" s="167" t="s">
        <v>55</v>
      </c>
      <c r="L4536" s="169">
        <v>28</v>
      </c>
      <c r="M4536" s="167" t="s">
        <v>3513</v>
      </c>
      <c r="N4536" s="169">
        <v>49.5</v>
      </c>
      <c r="O4536" s="167" t="s">
        <v>3505</v>
      </c>
      <c r="P4536" s="167"/>
      <c r="Q4536" s="167" t="s">
        <v>3527</v>
      </c>
      <c r="R4536" s="167" t="s">
        <v>3528</v>
      </c>
      <c r="S4536" s="169">
        <v>4</v>
      </c>
      <c r="T4536" s="167" t="s">
        <v>3545</v>
      </c>
      <c r="U4536" s="169" t="s">
        <v>3546</v>
      </c>
      <c r="V4536" s="167" t="s">
        <v>8576</v>
      </c>
      <c r="W4536" s="167" t="s">
        <v>7263</v>
      </c>
      <c r="X4536" s="170" t="s">
        <v>160</v>
      </c>
      <c r="Y4536" s="171" t="s">
        <v>469</v>
      </c>
      <c r="Z4536" s="167" t="s">
        <v>1701</v>
      </c>
      <c r="AA4536" s="176">
        <v>3000</v>
      </c>
      <c r="AB4536" s="167" t="s">
        <v>11254</v>
      </c>
      <c r="AC4536" s="176">
        <v>3000</v>
      </c>
      <c r="AD4536" s="167" t="s">
        <v>11254</v>
      </c>
      <c r="AE4536" s="176">
        <v>46.2</v>
      </c>
    </row>
    <row r="4537" spans="1:31">
      <c r="A4537" s="178">
        <v>108350393100</v>
      </c>
      <c r="B4537" s="166">
        <v>46190</v>
      </c>
      <c r="C4537" s="167" t="s">
        <v>3524</v>
      </c>
      <c r="D4537" s="167" t="s">
        <v>3525</v>
      </c>
      <c r="E4537" s="167" t="s">
        <v>3526</v>
      </c>
      <c r="F4537" s="167" t="s">
        <v>3501</v>
      </c>
      <c r="G4537" s="167" t="s">
        <v>3502</v>
      </c>
      <c r="H4537" s="168">
        <v>46191</v>
      </c>
      <c r="I4537" s="167"/>
      <c r="J4537" s="169">
        <v>26130</v>
      </c>
      <c r="K4537" s="167" t="s">
        <v>55</v>
      </c>
      <c r="L4537" s="169">
        <v>28</v>
      </c>
      <c r="M4537" s="167" t="s">
        <v>3513</v>
      </c>
      <c r="N4537" s="169">
        <v>49.5</v>
      </c>
      <c r="O4537" s="167" t="s">
        <v>3505</v>
      </c>
      <c r="P4537" s="167"/>
      <c r="Q4537" s="167" t="s">
        <v>3527</v>
      </c>
      <c r="R4537" s="167" t="s">
        <v>3528</v>
      </c>
      <c r="S4537" s="169">
        <v>3</v>
      </c>
      <c r="T4537" s="167" t="s">
        <v>3545</v>
      </c>
      <c r="U4537" s="169" t="s">
        <v>3546</v>
      </c>
      <c r="V4537" s="167" t="s">
        <v>8576</v>
      </c>
      <c r="W4537" s="167" t="s">
        <v>7263</v>
      </c>
      <c r="X4537" s="170" t="s">
        <v>160</v>
      </c>
      <c r="Y4537" s="171" t="s">
        <v>469</v>
      </c>
      <c r="Z4537" s="167" t="s">
        <v>1701</v>
      </c>
      <c r="AA4537" s="176">
        <v>3000</v>
      </c>
      <c r="AB4537" s="167" t="s">
        <v>11254</v>
      </c>
      <c r="AC4537" s="176">
        <v>3000</v>
      </c>
      <c r="AD4537" s="167" t="s">
        <v>11254</v>
      </c>
      <c r="AE4537" s="176">
        <v>46.2</v>
      </c>
    </row>
    <row r="4538" spans="1:31">
      <c r="A4538" s="178">
        <v>108350393100</v>
      </c>
      <c r="B4538" s="166">
        <v>46190</v>
      </c>
      <c r="C4538" s="167" t="s">
        <v>3524</v>
      </c>
      <c r="D4538" s="167" t="s">
        <v>3525</v>
      </c>
      <c r="E4538" s="167" t="s">
        <v>3526</v>
      </c>
      <c r="F4538" s="167" t="s">
        <v>3501</v>
      </c>
      <c r="G4538" s="167" t="s">
        <v>3502</v>
      </c>
      <c r="H4538" s="168">
        <v>46191</v>
      </c>
      <c r="I4538" s="167"/>
      <c r="J4538" s="169">
        <v>26130</v>
      </c>
      <c r="K4538" s="167" t="s">
        <v>55</v>
      </c>
      <c r="L4538" s="169">
        <v>28</v>
      </c>
      <c r="M4538" s="167" t="s">
        <v>3513</v>
      </c>
      <c r="N4538" s="169">
        <v>49.5</v>
      </c>
      <c r="O4538" s="167" t="s">
        <v>3505</v>
      </c>
      <c r="P4538" s="167"/>
      <c r="Q4538" s="167" t="s">
        <v>3527</v>
      </c>
      <c r="R4538" s="167" t="s">
        <v>3528</v>
      </c>
      <c r="S4538" s="169">
        <v>2</v>
      </c>
      <c r="T4538" s="167" t="s">
        <v>3560</v>
      </c>
      <c r="U4538" s="169" t="s">
        <v>3561</v>
      </c>
      <c r="V4538" s="167" t="s">
        <v>8577</v>
      </c>
      <c r="W4538" s="167" t="s">
        <v>5727</v>
      </c>
      <c r="X4538" s="170" t="s">
        <v>160</v>
      </c>
      <c r="Y4538" s="171" t="s">
        <v>469</v>
      </c>
      <c r="Z4538" s="167" t="s">
        <v>1701</v>
      </c>
      <c r="AA4538" s="176">
        <v>6000</v>
      </c>
      <c r="AB4538" s="167" t="s">
        <v>11254</v>
      </c>
      <c r="AC4538" s="176">
        <v>6000</v>
      </c>
      <c r="AD4538" s="167" t="s">
        <v>11254</v>
      </c>
      <c r="AE4538" s="176">
        <v>156.6</v>
      </c>
    </row>
    <row r="4539" spans="1:31">
      <c r="A4539" s="178">
        <v>108350393100</v>
      </c>
      <c r="B4539" s="166">
        <v>46190</v>
      </c>
      <c r="C4539" s="167" t="s">
        <v>3524</v>
      </c>
      <c r="D4539" s="167" t="s">
        <v>3525</v>
      </c>
      <c r="E4539" s="167" t="s">
        <v>3526</v>
      </c>
      <c r="F4539" s="167" t="s">
        <v>3501</v>
      </c>
      <c r="G4539" s="167" t="s">
        <v>3502</v>
      </c>
      <c r="H4539" s="168">
        <v>46191</v>
      </c>
      <c r="I4539" s="167"/>
      <c r="J4539" s="169">
        <v>26130</v>
      </c>
      <c r="K4539" s="167" t="s">
        <v>55</v>
      </c>
      <c r="L4539" s="169">
        <v>28</v>
      </c>
      <c r="M4539" s="167" t="s">
        <v>3513</v>
      </c>
      <c r="N4539" s="169">
        <v>49.5</v>
      </c>
      <c r="O4539" s="167" t="s">
        <v>3505</v>
      </c>
      <c r="P4539" s="167"/>
      <c r="Q4539" s="167" t="s">
        <v>3527</v>
      </c>
      <c r="R4539" s="167" t="s">
        <v>3528</v>
      </c>
      <c r="S4539" s="169">
        <v>1</v>
      </c>
      <c r="T4539" s="167" t="s">
        <v>3560</v>
      </c>
      <c r="U4539" s="169" t="s">
        <v>3561</v>
      </c>
      <c r="V4539" s="167" t="s">
        <v>8578</v>
      </c>
      <c r="W4539" s="167" t="s">
        <v>8579</v>
      </c>
      <c r="X4539" s="170" t="s">
        <v>160</v>
      </c>
      <c r="Y4539" s="171" t="s">
        <v>469</v>
      </c>
      <c r="Z4539" s="167" t="s">
        <v>1701</v>
      </c>
      <c r="AA4539" s="176">
        <v>4000</v>
      </c>
      <c r="AB4539" s="167" t="s">
        <v>11254</v>
      </c>
      <c r="AC4539" s="176">
        <v>4000</v>
      </c>
      <c r="AD4539" s="167" t="s">
        <v>11254</v>
      </c>
      <c r="AE4539" s="176">
        <v>41.6</v>
      </c>
    </row>
    <row r="4540" spans="1:31">
      <c r="A4540" s="178">
        <v>108351124120</v>
      </c>
      <c r="B4540" s="166">
        <v>46191</v>
      </c>
      <c r="C4540" s="167" t="s">
        <v>3524</v>
      </c>
      <c r="D4540" s="167" t="s">
        <v>3525</v>
      </c>
      <c r="E4540" s="167" t="s">
        <v>3526</v>
      </c>
      <c r="F4540" s="167" t="s">
        <v>3501</v>
      </c>
      <c r="G4540" s="167" t="s">
        <v>3502</v>
      </c>
      <c r="H4540" s="168">
        <v>46192</v>
      </c>
      <c r="I4540" s="167"/>
      <c r="J4540" s="169">
        <v>26130</v>
      </c>
      <c r="K4540" s="167" t="s">
        <v>55</v>
      </c>
      <c r="L4540" s="169">
        <v>4</v>
      </c>
      <c r="M4540" s="167" t="s">
        <v>3513</v>
      </c>
      <c r="N4540" s="169">
        <v>8.1999999999999993</v>
      </c>
      <c r="O4540" s="167" t="s">
        <v>3505</v>
      </c>
      <c r="P4540" s="167"/>
      <c r="Q4540" s="167" t="s">
        <v>3527</v>
      </c>
      <c r="R4540" s="167" t="s">
        <v>3528</v>
      </c>
      <c r="S4540" s="169">
        <v>9</v>
      </c>
      <c r="T4540" s="167" t="s">
        <v>3529</v>
      </c>
      <c r="U4540" s="169" t="s">
        <v>3530</v>
      </c>
      <c r="V4540" s="167" t="s">
        <v>8580</v>
      </c>
      <c r="W4540" s="167" t="s">
        <v>4394</v>
      </c>
      <c r="X4540" s="170" t="s">
        <v>3533</v>
      </c>
      <c r="Y4540" s="171" t="s">
        <v>473</v>
      </c>
      <c r="Z4540" s="167" t="s">
        <v>1703</v>
      </c>
      <c r="AA4540" s="176">
        <v>2500</v>
      </c>
      <c r="AB4540" s="167" t="s">
        <v>11254</v>
      </c>
      <c r="AC4540" s="176">
        <v>2500</v>
      </c>
      <c r="AD4540" s="167" t="s">
        <v>11254</v>
      </c>
      <c r="AE4540" s="176">
        <v>482.5</v>
      </c>
    </row>
    <row r="4541" spans="1:31">
      <c r="A4541" s="178">
        <v>108351124120</v>
      </c>
      <c r="B4541" s="166">
        <v>46191</v>
      </c>
      <c r="C4541" s="167" t="s">
        <v>3524</v>
      </c>
      <c r="D4541" s="167" t="s">
        <v>3525</v>
      </c>
      <c r="E4541" s="167" t="s">
        <v>3526</v>
      </c>
      <c r="F4541" s="167" t="s">
        <v>3501</v>
      </c>
      <c r="G4541" s="167" t="s">
        <v>3502</v>
      </c>
      <c r="H4541" s="168">
        <v>46192</v>
      </c>
      <c r="I4541" s="167"/>
      <c r="J4541" s="169">
        <v>26130</v>
      </c>
      <c r="K4541" s="167" t="s">
        <v>55</v>
      </c>
      <c r="L4541" s="169">
        <v>4</v>
      </c>
      <c r="M4541" s="167" t="s">
        <v>3513</v>
      </c>
      <c r="N4541" s="169">
        <v>8.1999999999999993</v>
      </c>
      <c r="O4541" s="167" t="s">
        <v>3505</v>
      </c>
      <c r="P4541" s="167"/>
      <c r="Q4541" s="167" t="s">
        <v>3527</v>
      </c>
      <c r="R4541" s="167" t="s">
        <v>3528</v>
      </c>
      <c r="S4541" s="169">
        <v>8</v>
      </c>
      <c r="T4541" s="167" t="s">
        <v>3529</v>
      </c>
      <c r="U4541" s="169" t="s">
        <v>3530</v>
      </c>
      <c r="V4541" s="167" t="s">
        <v>8581</v>
      </c>
      <c r="W4541" s="167" t="s">
        <v>8245</v>
      </c>
      <c r="X4541" s="170" t="s">
        <v>3533</v>
      </c>
      <c r="Y4541" s="171" t="s">
        <v>473</v>
      </c>
      <c r="Z4541" s="167" t="s">
        <v>1703</v>
      </c>
      <c r="AA4541" s="176">
        <v>3000</v>
      </c>
      <c r="AB4541" s="167" t="s">
        <v>11254</v>
      </c>
      <c r="AC4541" s="176">
        <v>3000</v>
      </c>
      <c r="AD4541" s="167" t="s">
        <v>11254</v>
      </c>
      <c r="AE4541" s="176">
        <v>195</v>
      </c>
    </row>
    <row r="4542" spans="1:31">
      <c r="A4542" s="178">
        <v>108351124120</v>
      </c>
      <c r="B4542" s="166">
        <v>46191</v>
      </c>
      <c r="C4542" s="167" t="s">
        <v>3524</v>
      </c>
      <c r="D4542" s="167" t="s">
        <v>3525</v>
      </c>
      <c r="E4542" s="167" t="s">
        <v>3526</v>
      </c>
      <c r="F4542" s="167" t="s">
        <v>3501</v>
      </c>
      <c r="G4542" s="167" t="s">
        <v>3502</v>
      </c>
      <c r="H4542" s="168">
        <v>46192</v>
      </c>
      <c r="I4542" s="167"/>
      <c r="J4542" s="169">
        <v>26130</v>
      </c>
      <c r="K4542" s="167" t="s">
        <v>55</v>
      </c>
      <c r="L4542" s="169">
        <v>4</v>
      </c>
      <c r="M4542" s="167" t="s">
        <v>3513</v>
      </c>
      <c r="N4542" s="169">
        <v>8.1999999999999993</v>
      </c>
      <c r="O4542" s="167" t="s">
        <v>3505</v>
      </c>
      <c r="P4542" s="167"/>
      <c r="Q4542" s="167" t="s">
        <v>3527</v>
      </c>
      <c r="R4542" s="167" t="s">
        <v>3528</v>
      </c>
      <c r="S4542" s="169">
        <v>7</v>
      </c>
      <c r="T4542" s="167" t="s">
        <v>3529</v>
      </c>
      <c r="U4542" s="169" t="s">
        <v>3530</v>
      </c>
      <c r="V4542" s="167" t="s">
        <v>8581</v>
      </c>
      <c r="W4542" s="167" t="s">
        <v>8245</v>
      </c>
      <c r="X4542" s="170" t="s">
        <v>3533</v>
      </c>
      <c r="Y4542" s="171" t="s">
        <v>473</v>
      </c>
      <c r="Z4542" s="167" t="s">
        <v>1703</v>
      </c>
      <c r="AA4542" s="176">
        <v>3000</v>
      </c>
      <c r="AB4542" s="167" t="s">
        <v>11254</v>
      </c>
      <c r="AC4542" s="176">
        <v>3000</v>
      </c>
      <c r="AD4542" s="167" t="s">
        <v>11254</v>
      </c>
      <c r="AE4542" s="176">
        <v>195</v>
      </c>
    </row>
    <row r="4543" spans="1:31">
      <c r="A4543" s="178">
        <v>108351124120</v>
      </c>
      <c r="B4543" s="166">
        <v>46191</v>
      </c>
      <c r="C4543" s="167" t="s">
        <v>3524</v>
      </c>
      <c r="D4543" s="167" t="s">
        <v>3525</v>
      </c>
      <c r="E4543" s="167" t="s">
        <v>3526</v>
      </c>
      <c r="F4543" s="167" t="s">
        <v>3501</v>
      </c>
      <c r="G4543" s="167" t="s">
        <v>3502</v>
      </c>
      <c r="H4543" s="168">
        <v>46192</v>
      </c>
      <c r="I4543" s="167"/>
      <c r="J4543" s="169">
        <v>26130</v>
      </c>
      <c r="K4543" s="167" t="s">
        <v>55</v>
      </c>
      <c r="L4543" s="169">
        <v>4</v>
      </c>
      <c r="M4543" s="167" t="s">
        <v>3513</v>
      </c>
      <c r="N4543" s="169">
        <v>8.1999999999999993</v>
      </c>
      <c r="O4543" s="167" t="s">
        <v>3505</v>
      </c>
      <c r="P4543" s="167"/>
      <c r="Q4543" s="167" t="s">
        <v>3527</v>
      </c>
      <c r="R4543" s="167" t="s">
        <v>3528</v>
      </c>
      <c r="S4543" s="169">
        <v>6</v>
      </c>
      <c r="T4543" s="167" t="s">
        <v>3529</v>
      </c>
      <c r="U4543" s="169" t="s">
        <v>3530</v>
      </c>
      <c r="V4543" s="167" t="s">
        <v>8582</v>
      </c>
      <c r="W4543" s="167" t="s">
        <v>4830</v>
      </c>
      <c r="X4543" s="170" t="s">
        <v>3533</v>
      </c>
      <c r="Y4543" s="171" t="s">
        <v>473</v>
      </c>
      <c r="Z4543" s="167" t="s">
        <v>1703</v>
      </c>
      <c r="AA4543" s="176">
        <v>2500</v>
      </c>
      <c r="AB4543" s="167" t="s">
        <v>11254</v>
      </c>
      <c r="AC4543" s="176">
        <v>2500</v>
      </c>
      <c r="AD4543" s="167" t="s">
        <v>11254</v>
      </c>
      <c r="AE4543" s="176">
        <v>2320</v>
      </c>
    </row>
    <row r="4544" spans="1:31">
      <c r="A4544" s="178">
        <v>108351124120</v>
      </c>
      <c r="B4544" s="166">
        <v>46191</v>
      </c>
      <c r="C4544" s="167" t="s">
        <v>3524</v>
      </c>
      <c r="D4544" s="167" t="s">
        <v>3525</v>
      </c>
      <c r="E4544" s="167" t="s">
        <v>3526</v>
      </c>
      <c r="F4544" s="167" t="s">
        <v>3501</v>
      </c>
      <c r="G4544" s="167" t="s">
        <v>3502</v>
      </c>
      <c r="H4544" s="168">
        <v>46192</v>
      </c>
      <c r="I4544" s="167"/>
      <c r="J4544" s="169">
        <v>26130</v>
      </c>
      <c r="K4544" s="167" t="s">
        <v>55</v>
      </c>
      <c r="L4544" s="169">
        <v>4</v>
      </c>
      <c r="M4544" s="167" t="s">
        <v>3513</v>
      </c>
      <c r="N4544" s="169">
        <v>8.1999999999999993</v>
      </c>
      <c r="O4544" s="167" t="s">
        <v>3505</v>
      </c>
      <c r="P4544" s="167"/>
      <c r="Q4544" s="167" t="s">
        <v>3527</v>
      </c>
      <c r="R4544" s="167" t="s">
        <v>3528</v>
      </c>
      <c r="S4544" s="169">
        <v>5</v>
      </c>
      <c r="T4544" s="167" t="s">
        <v>3529</v>
      </c>
      <c r="U4544" s="169" t="s">
        <v>3530</v>
      </c>
      <c r="V4544" s="167" t="s">
        <v>8582</v>
      </c>
      <c r="W4544" s="167" t="s">
        <v>4830</v>
      </c>
      <c r="X4544" s="170" t="s">
        <v>3533</v>
      </c>
      <c r="Y4544" s="171" t="s">
        <v>473</v>
      </c>
      <c r="Z4544" s="167" t="s">
        <v>1703</v>
      </c>
      <c r="AA4544" s="176">
        <v>2500</v>
      </c>
      <c r="AB4544" s="167" t="s">
        <v>11254</v>
      </c>
      <c r="AC4544" s="176">
        <v>2500</v>
      </c>
      <c r="AD4544" s="167" t="s">
        <v>11254</v>
      </c>
      <c r="AE4544" s="176">
        <v>2320</v>
      </c>
    </row>
    <row r="4545" spans="1:31">
      <c r="A4545" s="178">
        <v>108351124120</v>
      </c>
      <c r="B4545" s="166">
        <v>46191</v>
      </c>
      <c r="C4545" s="167" t="s">
        <v>3524</v>
      </c>
      <c r="D4545" s="167" t="s">
        <v>3525</v>
      </c>
      <c r="E4545" s="167" t="s">
        <v>3526</v>
      </c>
      <c r="F4545" s="167" t="s">
        <v>3501</v>
      </c>
      <c r="G4545" s="167" t="s">
        <v>3502</v>
      </c>
      <c r="H4545" s="168">
        <v>46192</v>
      </c>
      <c r="I4545" s="167"/>
      <c r="J4545" s="169">
        <v>26130</v>
      </c>
      <c r="K4545" s="167" t="s">
        <v>55</v>
      </c>
      <c r="L4545" s="169">
        <v>4</v>
      </c>
      <c r="M4545" s="167" t="s">
        <v>3513</v>
      </c>
      <c r="N4545" s="169">
        <v>8.1999999999999993</v>
      </c>
      <c r="O4545" s="167" t="s">
        <v>3505</v>
      </c>
      <c r="P4545" s="167"/>
      <c r="Q4545" s="167" t="s">
        <v>3527</v>
      </c>
      <c r="R4545" s="167" t="s">
        <v>3528</v>
      </c>
      <c r="S4545" s="169">
        <v>4</v>
      </c>
      <c r="T4545" s="167" t="s">
        <v>3529</v>
      </c>
      <c r="U4545" s="169" t="s">
        <v>3530</v>
      </c>
      <c r="V4545" s="167" t="s">
        <v>8583</v>
      </c>
      <c r="W4545" s="167" t="s">
        <v>8247</v>
      </c>
      <c r="X4545" s="170" t="s">
        <v>3533</v>
      </c>
      <c r="Y4545" s="171" t="s">
        <v>473</v>
      </c>
      <c r="Z4545" s="167" t="s">
        <v>1703</v>
      </c>
      <c r="AA4545" s="176">
        <v>2500</v>
      </c>
      <c r="AB4545" s="167" t="s">
        <v>11254</v>
      </c>
      <c r="AC4545" s="176">
        <v>2500</v>
      </c>
      <c r="AD4545" s="167" t="s">
        <v>11254</v>
      </c>
      <c r="AE4545" s="176">
        <v>1532.5</v>
      </c>
    </row>
    <row r="4546" spans="1:31">
      <c r="A4546" s="178">
        <v>108351124120</v>
      </c>
      <c r="B4546" s="166">
        <v>46191</v>
      </c>
      <c r="C4546" s="167" t="s">
        <v>3524</v>
      </c>
      <c r="D4546" s="167" t="s">
        <v>3525</v>
      </c>
      <c r="E4546" s="167" t="s">
        <v>3526</v>
      </c>
      <c r="F4546" s="167" t="s">
        <v>3501</v>
      </c>
      <c r="G4546" s="167" t="s">
        <v>3502</v>
      </c>
      <c r="H4546" s="168">
        <v>46192</v>
      </c>
      <c r="I4546" s="167"/>
      <c r="J4546" s="169">
        <v>26130</v>
      </c>
      <c r="K4546" s="167" t="s">
        <v>55</v>
      </c>
      <c r="L4546" s="169">
        <v>4</v>
      </c>
      <c r="M4546" s="167" t="s">
        <v>3513</v>
      </c>
      <c r="N4546" s="169">
        <v>8.1999999999999993</v>
      </c>
      <c r="O4546" s="167" t="s">
        <v>3505</v>
      </c>
      <c r="P4546" s="167"/>
      <c r="Q4546" s="167" t="s">
        <v>3527</v>
      </c>
      <c r="R4546" s="167" t="s">
        <v>3528</v>
      </c>
      <c r="S4546" s="169">
        <v>3</v>
      </c>
      <c r="T4546" s="167" t="s">
        <v>3529</v>
      </c>
      <c r="U4546" s="169" t="s">
        <v>3530</v>
      </c>
      <c r="V4546" s="167" t="s">
        <v>8583</v>
      </c>
      <c r="W4546" s="167" t="s">
        <v>8247</v>
      </c>
      <c r="X4546" s="170" t="s">
        <v>3533</v>
      </c>
      <c r="Y4546" s="171" t="s">
        <v>473</v>
      </c>
      <c r="Z4546" s="167" t="s">
        <v>1703</v>
      </c>
      <c r="AA4546" s="176">
        <v>2500</v>
      </c>
      <c r="AB4546" s="167" t="s">
        <v>11254</v>
      </c>
      <c r="AC4546" s="176">
        <v>2500</v>
      </c>
      <c r="AD4546" s="167" t="s">
        <v>11254</v>
      </c>
      <c r="AE4546" s="176">
        <v>1532.5</v>
      </c>
    </row>
    <row r="4547" spans="1:31">
      <c r="A4547" s="178">
        <v>108351124120</v>
      </c>
      <c r="B4547" s="166">
        <v>46191</v>
      </c>
      <c r="C4547" s="167" t="s">
        <v>3524</v>
      </c>
      <c r="D4547" s="167" t="s">
        <v>3525</v>
      </c>
      <c r="E4547" s="167" t="s">
        <v>3526</v>
      </c>
      <c r="F4547" s="167" t="s">
        <v>3501</v>
      </c>
      <c r="G4547" s="167" t="s">
        <v>3502</v>
      </c>
      <c r="H4547" s="168">
        <v>46192</v>
      </c>
      <c r="I4547" s="167"/>
      <c r="J4547" s="169">
        <v>26130</v>
      </c>
      <c r="K4547" s="167" t="s">
        <v>55</v>
      </c>
      <c r="L4547" s="169">
        <v>4</v>
      </c>
      <c r="M4547" s="167" t="s">
        <v>3513</v>
      </c>
      <c r="N4547" s="169">
        <v>8.1999999999999993</v>
      </c>
      <c r="O4547" s="167" t="s">
        <v>3505</v>
      </c>
      <c r="P4547" s="167"/>
      <c r="Q4547" s="167" t="s">
        <v>3527</v>
      </c>
      <c r="R4547" s="167" t="s">
        <v>3528</v>
      </c>
      <c r="S4547" s="169">
        <v>2</v>
      </c>
      <c r="T4547" s="167" t="s">
        <v>3529</v>
      </c>
      <c r="U4547" s="169" t="s">
        <v>3530</v>
      </c>
      <c r="V4547" s="167" t="s">
        <v>8584</v>
      </c>
      <c r="W4547" s="167" t="s">
        <v>7824</v>
      </c>
      <c r="X4547" s="170" t="s">
        <v>3533</v>
      </c>
      <c r="Y4547" s="171" t="s">
        <v>473</v>
      </c>
      <c r="Z4547" s="167" t="s">
        <v>1703</v>
      </c>
      <c r="AA4547" s="176">
        <v>3000</v>
      </c>
      <c r="AB4547" s="167" t="s">
        <v>11254</v>
      </c>
      <c r="AC4547" s="176">
        <v>3000</v>
      </c>
      <c r="AD4547" s="167" t="s">
        <v>11254</v>
      </c>
      <c r="AE4547" s="176">
        <v>294</v>
      </c>
    </row>
    <row r="4548" spans="1:31">
      <c r="A4548" s="178">
        <v>108351124120</v>
      </c>
      <c r="B4548" s="166">
        <v>46191</v>
      </c>
      <c r="C4548" s="167" t="s">
        <v>3524</v>
      </c>
      <c r="D4548" s="167" t="s">
        <v>3525</v>
      </c>
      <c r="E4548" s="167" t="s">
        <v>3526</v>
      </c>
      <c r="F4548" s="167" t="s">
        <v>3501</v>
      </c>
      <c r="G4548" s="167" t="s">
        <v>3502</v>
      </c>
      <c r="H4548" s="168">
        <v>46192</v>
      </c>
      <c r="I4548" s="167"/>
      <c r="J4548" s="169">
        <v>26130</v>
      </c>
      <c r="K4548" s="167" t="s">
        <v>55</v>
      </c>
      <c r="L4548" s="169">
        <v>4</v>
      </c>
      <c r="M4548" s="167" t="s">
        <v>3513</v>
      </c>
      <c r="N4548" s="169">
        <v>8.1999999999999993</v>
      </c>
      <c r="O4548" s="167" t="s">
        <v>3505</v>
      </c>
      <c r="P4548" s="167"/>
      <c r="Q4548" s="167" t="s">
        <v>3527</v>
      </c>
      <c r="R4548" s="167" t="s">
        <v>3528</v>
      </c>
      <c r="S4548" s="169">
        <v>1</v>
      </c>
      <c r="T4548" s="167" t="s">
        <v>3529</v>
      </c>
      <c r="U4548" s="169" t="s">
        <v>3530</v>
      </c>
      <c r="V4548" s="167" t="s">
        <v>8585</v>
      </c>
      <c r="W4548" s="167" t="s">
        <v>5703</v>
      </c>
      <c r="X4548" s="170" t="s">
        <v>3533</v>
      </c>
      <c r="Y4548" s="171" t="s">
        <v>473</v>
      </c>
      <c r="Z4548" s="167" t="s">
        <v>1703</v>
      </c>
      <c r="AA4548" s="176">
        <v>21000</v>
      </c>
      <c r="AB4548" s="167" t="s">
        <v>11254</v>
      </c>
      <c r="AC4548" s="176">
        <v>21000</v>
      </c>
      <c r="AD4548" s="167" t="s">
        <v>11254</v>
      </c>
      <c r="AE4548" s="176">
        <v>6195</v>
      </c>
    </row>
    <row r="4549" spans="1:31">
      <c r="A4549" s="178">
        <v>108351152340</v>
      </c>
      <c r="B4549" s="166">
        <v>46191</v>
      </c>
      <c r="C4549" s="167" t="s">
        <v>3524</v>
      </c>
      <c r="D4549" s="167" t="s">
        <v>3525</v>
      </c>
      <c r="E4549" s="167" t="s">
        <v>3526</v>
      </c>
      <c r="F4549" s="167" t="s">
        <v>3501</v>
      </c>
      <c r="G4549" s="167" t="s">
        <v>3502</v>
      </c>
      <c r="H4549" s="168">
        <v>46192</v>
      </c>
      <c r="I4549" s="167"/>
      <c r="J4549" s="169">
        <v>26130</v>
      </c>
      <c r="K4549" s="167" t="s">
        <v>55</v>
      </c>
      <c r="L4549" s="169">
        <v>4</v>
      </c>
      <c r="M4549" s="167" t="s">
        <v>3513</v>
      </c>
      <c r="N4549" s="169">
        <v>5</v>
      </c>
      <c r="O4549" s="167" t="s">
        <v>3505</v>
      </c>
      <c r="P4549" s="167"/>
      <c r="Q4549" s="167" t="s">
        <v>3527</v>
      </c>
      <c r="R4549" s="167" t="s">
        <v>3528</v>
      </c>
      <c r="S4549" s="169">
        <v>4</v>
      </c>
      <c r="T4549" s="167" t="s">
        <v>3529</v>
      </c>
      <c r="U4549" s="169" t="s">
        <v>3530</v>
      </c>
      <c r="V4549" s="167" t="s">
        <v>8224</v>
      </c>
      <c r="W4549" s="167" t="s">
        <v>8225</v>
      </c>
      <c r="X4549" s="170" t="s">
        <v>3533</v>
      </c>
      <c r="Y4549" s="171" t="s">
        <v>474</v>
      </c>
      <c r="Z4549" s="167" t="s">
        <v>1706</v>
      </c>
      <c r="AA4549" s="176">
        <v>2000</v>
      </c>
      <c r="AB4549" s="167" t="s">
        <v>11254</v>
      </c>
      <c r="AC4549" s="176">
        <v>2000</v>
      </c>
      <c r="AD4549" s="167" t="s">
        <v>11254</v>
      </c>
      <c r="AE4549" s="176">
        <v>1116</v>
      </c>
    </row>
    <row r="4550" spans="1:31">
      <c r="A4550" s="178">
        <v>108351152340</v>
      </c>
      <c r="B4550" s="166">
        <v>46191</v>
      </c>
      <c r="C4550" s="167" t="s">
        <v>3524</v>
      </c>
      <c r="D4550" s="167" t="s">
        <v>3525</v>
      </c>
      <c r="E4550" s="167" t="s">
        <v>3526</v>
      </c>
      <c r="F4550" s="167" t="s">
        <v>3501</v>
      </c>
      <c r="G4550" s="167" t="s">
        <v>3502</v>
      </c>
      <c r="H4550" s="168">
        <v>46192</v>
      </c>
      <c r="I4550" s="167"/>
      <c r="J4550" s="169">
        <v>26130</v>
      </c>
      <c r="K4550" s="167" t="s">
        <v>55</v>
      </c>
      <c r="L4550" s="169">
        <v>4</v>
      </c>
      <c r="M4550" s="167" t="s">
        <v>3513</v>
      </c>
      <c r="N4550" s="169">
        <v>5</v>
      </c>
      <c r="O4550" s="167" t="s">
        <v>3505</v>
      </c>
      <c r="P4550" s="167"/>
      <c r="Q4550" s="167" t="s">
        <v>3527</v>
      </c>
      <c r="R4550" s="167" t="s">
        <v>3528</v>
      </c>
      <c r="S4550" s="169">
        <v>3</v>
      </c>
      <c r="T4550" s="167" t="s">
        <v>3529</v>
      </c>
      <c r="U4550" s="169" t="s">
        <v>3530</v>
      </c>
      <c r="V4550" s="167" t="s">
        <v>8586</v>
      </c>
      <c r="W4550" s="167" t="s">
        <v>7846</v>
      </c>
      <c r="X4550" s="170" t="s">
        <v>3533</v>
      </c>
      <c r="Y4550" s="171" t="s">
        <v>474</v>
      </c>
      <c r="Z4550" s="167" t="s">
        <v>1706</v>
      </c>
      <c r="AA4550" s="176">
        <v>2500</v>
      </c>
      <c r="AB4550" s="167" t="s">
        <v>11254</v>
      </c>
      <c r="AC4550" s="176">
        <v>2500</v>
      </c>
      <c r="AD4550" s="167" t="s">
        <v>11254</v>
      </c>
      <c r="AE4550" s="176">
        <v>932.5</v>
      </c>
    </row>
    <row r="4551" spans="1:31">
      <c r="A4551" s="178">
        <v>108351152340</v>
      </c>
      <c r="B4551" s="166">
        <v>46191</v>
      </c>
      <c r="C4551" s="167" t="s">
        <v>3524</v>
      </c>
      <c r="D4551" s="167" t="s">
        <v>3525</v>
      </c>
      <c r="E4551" s="167" t="s">
        <v>3526</v>
      </c>
      <c r="F4551" s="167" t="s">
        <v>3501</v>
      </c>
      <c r="G4551" s="167" t="s">
        <v>3502</v>
      </c>
      <c r="H4551" s="168">
        <v>46192</v>
      </c>
      <c r="I4551" s="167"/>
      <c r="J4551" s="169">
        <v>26130</v>
      </c>
      <c r="K4551" s="167" t="s">
        <v>55</v>
      </c>
      <c r="L4551" s="169">
        <v>4</v>
      </c>
      <c r="M4551" s="167" t="s">
        <v>3513</v>
      </c>
      <c r="N4551" s="169">
        <v>5</v>
      </c>
      <c r="O4551" s="167" t="s">
        <v>3505</v>
      </c>
      <c r="P4551" s="167"/>
      <c r="Q4551" s="167" t="s">
        <v>3527</v>
      </c>
      <c r="R4551" s="167" t="s">
        <v>3528</v>
      </c>
      <c r="S4551" s="169">
        <v>2</v>
      </c>
      <c r="T4551" s="167" t="s">
        <v>3529</v>
      </c>
      <c r="U4551" s="169" t="s">
        <v>3530</v>
      </c>
      <c r="V4551" s="167" t="s">
        <v>8587</v>
      </c>
      <c r="W4551" s="167" t="s">
        <v>5693</v>
      </c>
      <c r="X4551" s="170" t="s">
        <v>3533</v>
      </c>
      <c r="Y4551" s="171" t="s">
        <v>474</v>
      </c>
      <c r="Z4551" s="167" t="s">
        <v>1706</v>
      </c>
      <c r="AA4551" s="176">
        <v>5000</v>
      </c>
      <c r="AB4551" s="167" t="s">
        <v>11254</v>
      </c>
      <c r="AC4551" s="176">
        <v>5000</v>
      </c>
      <c r="AD4551" s="167" t="s">
        <v>11254</v>
      </c>
      <c r="AE4551" s="176">
        <v>4200</v>
      </c>
    </row>
    <row r="4552" spans="1:31">
      <c r="A4552" s="178">
        <v>108351152340</v>
      </c>
      <c r="B4552" s="166">
        <v>46191</v>
      </c>
      <c r="C4552" s="167" t="s">
        <v>3524</v>
      </c>
      <c r="D4552" s="167" t="s">
        <v>3525</v>
      </c>
      <c r="E4552" s="167" t="s">
        <v>3526</v>
      </c>
      <c r="F4552" s="167" t="s">
        <v>3501</v>
      </c>
      <c r="G4552" s="167" t="s">
        <v>3502</v>
      </c>
      <c r="H4552" s="168">
        <v>46192</v>
      </c>
      <c r="I4552" s="167"/>
      <c r="J4552" s="169">
        <v>26130</v>
      </c>
      <c r="K4552" s="167" t="s">
        <v>55</v>
      </c>
      <c r="L4552" s="169">
        <v>4</v>
      </c>
      <c r="M4552" s="167" t="s">
        <v>3513</v>
      </c>
      <c r="N4552" s="169">
        <v>5</v>
      </c>
      <c r="O4552" s="167" t="s">
        <v>3505</v>
      </c>
      <c r="P4552" s="167"/>
      <c r="Q4552" s="167" t="s">
        <v>3527</v>
      </c>
      <c r="R4552" s="167" t="s">
        <v>3528</v>
      </c>
      <c r="S4552" s="169">
        <v>1</v>
      </c>
      <c r="T4552" s="167" t="s">
        <v>3529</v>
      </c>
      <c r="U4552" s="169" t="s">
        <v>3530</v>
      </c>
      <c r="V4552" s="167" t="s">
        <v>8588</v>
      </c>
      <c r="W4552" s="167" t="s">
        <v>3886</v>
      </c>
      <c r="X4552" s="170" t="s">
        <v>3533</v>
      </c>
      <c r="Y4552" s="171" t="s">
        <v>474</v>
      </c>
      <c r="Z4552" s="167" t="s">
        <v>1706</v>
      </c>
      <c r="AA4552" s="176">
        <v>6000</v>
      </c>
      <c r="AB4552" s="167" t="s">
        <v>11254</v>
      </c>
      <c r="AC4552" s="176">
        <v>6000</v>
      </c>
      <c r="AD4552" s="167" t="s">
        <v>11254</v>
      </c>
      <c r="AE4552" s="176">
        <v>600</v>
      </c>
    </row>
    <row r="4553" spans="1:31">
      <c r="A4553" s="178">
        <v>108351890730</v>
      </c>
      <c r="B4553" s="166">
        <v>46191</v>
      </c>
      <c r="C4553" s="167" t="s">
        <v>3524</v>
      </c>
      <c r="D4553" s="167" t="s">
        <v>3525</v>
      </c>
      <c r="E4553" s="167" t="s">
        <v>3526</v>
      </c>
      <c r="F4553" s="167" t="s">
        <v>5267</v>
      </c>
      <c r="G4553" s="167" t="s">
        <v>5048</v>
      </c>
      <c r="H4553" s="168">
        <v>46192</v>
      </c>
      <c r="I4553" s="167"/>
      <c r="J4553" s="169">
        <v>26130</v>
      </c>
      <c r="K4553" s="167" t="s">
        <v>55</v>
      </c>
      <c r="L4553" s="169">
        <v>10</v>
      </c>
      <c r="M4553" s="167" t="s">
        <v>3604</v>
      </c>
      <c r="N4553" s="169">
        <v>2038.31</v>
      </c>
      <c r="O4553" s="167" t="s">
        <v>3505</v>
      </c>
      <c r="P4553" s="167"/>
      <c r="Q4553" s="167" t="s">
        <v>3506</v>
      </c>
      <c r="R4553" s="167" t="s">
        <v>3528</v>
      </c>
      <c r="S4553" s="169">
        <v>1</v>
      </c>
      <c r="T4553" s="167" t="s">
        <v>4756</v>
      </c>
      <c r="U4553" s="169" t="s">
        <v>3648</v>
      </c>
      <c r="V4553" s="167" t="s">
        <v>8589</v>
      </c>
      <c r="W4553" s="167" t="s">
        <v>5274</v>
      </c>
      <c r="X4553" s="170" t="s">
        <v>3533</v>
      </c>
      <c r="Y4553" s="171" t="s">
        <v>8590</v>
      </c>
      <c r="Z4553" s="167" t="s">
        <v>1709</v>
      </c>
      <c r="AA4553" s="176">
        <v>1760</v>
      </c>
      <c r="AB4553" s="167" t="s">
        <v>11254</v>
      </c>
      <c r="AC4553" s="176">
        <v>1760</v>
      </c>
      <c r="AD4553" s="167" t="s">
        <v>11254</v>
      </c>
      <c r="AE4553" s="176">
        <v>65049.599999999999</v>
      </c>
    </row>
    <row r="4554" spans="1:31">
      <c r="A4554" s="178">
        <v>108352081350</v>
      </c>
      <c r="B4554" s="166">
        <v>46191</v>
      </c>
      <c r="C4554" s="167" t="s">
        <v>3524</v>
      </c>
      <c r="D4554" s="167" t="s">
        <v>3525</v>
      </c>
      <c r="E4554" s="167" t="s">
        <v>3526</v>
      </c>
      <c r="F4554" s="167" t="s">
        <v>3501</v>
      </c>
      <c r="G4554" s="167" t="s">
        <v>3502</v>
      </c>
      <c r="H4554" s="168">
        <v>46192</v>
      </c>
      <c r="I4554" s="167"/>
      <c r="J4554" s="169">
        <v>26130</v>
      </c>
      <c r="K4554" s="167" t="s">
        <v>55</v>
      </c>
      <c r="L4554" s="169">
        <v>3</v>
      </c>
      <c r="M4554" s="167" t="s">
        <v>3513</v>
      </c>
      <c r="N4554" s="169">
        <v>23.8</v>
      </c>
      <c r="O4554" s="167" t="s">
        <v>3505</v>
      </c>
      <c r="P4554" s="167"/>
      <c r="Q4554" s="167" t="s">
        <v>3514</v>
      </c>
      <c r="R4554" s="167" t="s">
        <v>3528</v>
      </c>
      <c r="S4554" s="169">
        <v>3</v>
      </c>
      <c r="T4554" s="167" t="s">
        <v>3560</v>
      </c>
      <c r="U4554" s="169" t="s">
        <v>3561</v>
      </c>
      <c r="V4554" s="167" t="s">
        <v>8137</v>
      </c>
      <c r="W4554" s="167" t="s">
        <v>3576</v>
      </c>
      <c r="X4554" s="170" t="s">
        <v>159</v>
      </c>
      <c r="Y4554" s="171" t="s">
        <v>3368</v>
      </c>
      <c r="Z4554" s="167" t="s">
        <v>1713</v>
      </c>
      <c r="AA4554" s="176">
        <v>420000</v>
      </c>
      <c r="AB4554" s="167" t="s">
        <v>11254</v>
      </c>
      <c r="AC4554" s="176">
        <v>420000</v>
      </c>
      <c r="AD4554" s="167" t="s">
        <v>11254</v>
      </c>
      <c r="AE4554" s="176">
        <v>13860</v>
      </c>
    </row>
    <row r="4555" spans="1:31">
      <c r="A4555" s="178">
        <v>108352081350</v>
      </c>
      <c r="B4555" s="166">
        <v>46191</v>
      </c>
      <c r="C4555" s="167" t="s">
        <v>3524</v>
      </c>
      <c r="D4555" s="167" t="s">
        <v>3525</v>
      </c>
      <c r="E4555" s="167" t="s">
        <v>3526</v>
      </c>
      <c r="F4555" s="167" t="s">
        <v>3501</v>
      </c>
      <c r="G4555" s="167" t="s">
        <v>3502</v>
      </c>
      <c r="H4555" s="168">
        <v>46192</v>
      </c>
      <c r="I4555" s="167"/>
      <c r="J4555" s="169">
        <v>26130</v>
      </c>
      <c r="K4555" s="167" t="s">
        <v>55</v>
      </c>
      <c r="L4555" s="169">
        <v>3</v>
      </c>
      <c r="M4555" s="167" t="s">
        <v>3513</v>
      </c>
      <c r="N4555" s="169">
        <v>23.8</v>
      </c>
      <c r="O4555" s="167" t="s">
        <v>3505</v>
      </c>
      <c r="P4555" s="167"/>
      <c r="Q4555" s="167" t="s">
        <v>3514</v>
      </c>
      <c r="R4555" s="167" t="s">
        <v>3528</v>
      </c>
      <c r="S4555" s="169">
        <v>2</v>
      </c>
      <c r="T4555" s="167" t="s">
        <v>3540</v>
      </c>
      <c r="U4555" s="169" t="s">
        <v>3541</v>
      </c>
      <c r="V4555" s="167" t="s">
        <v>8203</v>
      </c>
      <c r="W4555" s="167" t="s">
        <v>6555</v>
      </c>
      <c r="X4555" s="170" t="s">
        <v>165</v>
      </c>
      <c r="Y4555" s="171" t="s">
        <v>3368</v>
      </c>
      <c r="Z4555" s="167" t="s">
        <v>1713</v>
      </c>
      <c r="AA4555" s="176">
        <v>2970</v>
      </c>
      <c r="AB4555" s="167" t="s">
        <v>11254</v>
      </c>
      <c r="AC4555" s="176">
        <v>2970</v>
      </c>
      <c r="AD4555" s="167" t="s">
        <v>11254</v>
      </c>
      <c r="AE4555" s="176">
        <v>1274.0706</v>
      </c>
    </row>
    <row r="4556" spans="1:31">
      <c r="A4556" s="178">
        <v>108352081350</v>
      </c>
      <c r="B4556" s="166">
        <v>46191</v>
      </c>
      <c r="C4556" s="167" t="s">
        <v>3524</v>
      </c>
      <c r="D4556" s="167" t="s">
        <v>3525</v>
      </c>
      <c r="E4556" s="167" t="s">
        <v>3526</v>
      </c>
      <c r="F4556" s="167" t="s">
        <v>3501</v>
      </c>
      <c r="G4556" s="167" t="s">
        <v>3502</v>
      </c>
      <c r="H4556" s="168">
        <v>46192</v>
      </c>
      <c r="I4556" s="167"/>
      <c r="J4556" s="169">
        <v>26130</v>
      </c>
      <c r="K4556" s="167" t="s">
        <v>55</v>
      </c>
      <c r="L4556" s="169">
        <v>3</v>
      </c>
      <c r="M4556" s="167" t="s">
        <v>3513</v>
      </c>
      <c r="N4556" s="169">
        <v>23.8</v>
      </c>
      <c r="O4556" s="167" t="s">
        <v>3505</v>
      </c>
      <c r="P4556" s="167"/>
      <c r="Q4556" s="167" t="s">
        <v>3514</v>
      </c>
      <c r="R4556" s="167" t="s">
        <v>3528</v>
      </c>
      <c r="S4556" s="169">
        <v>1</v>
      </c>
      <c r="T4556" s="167" t="s">
        <v>3535</v>
      </c>
      <c r="U4556" s="169" t="s">
        <v>3536</v>
      </c>
      <c r="V4556" s="167" t="s">
        <v>8591</v>
      </c>
      <c r="W4556" s="167" t="s">
        <v>7734</v>
      </c>
      <c r="X4556" s="170" t="s">
        <v>165</v>
      </c>
      <c r="Y4556" s="171" t="s">
        <v>3368</v>
      </c>
      <c r="Z4556" s="167" t="s">
        <v>1713</v>
      </c>
      <c r="AA4556" s="176">
        <v>10000</v>
      </c>
      <c r="AB4556" s="167" t="s">
        <v>11254</v>
      </c>
      <c r="AC4556" s="176">
        <v>10000</v>
      </c>
      <c r="AD4556" s="167" t="s">
        <v>11254</v>
      </c>
      <c r="AE4556" s="176">
        <v>40</v>
      </c>
    </row>
    <row r="4557" spans="1:31">
      <c r="A4557" s="178">
        <v>108352135620</v>
      </c>
      <c r="B4557" s="166">
        <v>46191</v>
      </c>
      <c r="C4557" s="167" t="s">
        <v>3524</v>
      </c>
      <c r="D4557" s="167" t="s">
        <v>3525</v>
      </c>
      <c r="E4557" s="167" t="s">
        <v>3526</v>
      </c>
      <c r="F4557" s="167" t="s">
        <v>3501</v>
      </c>
      <c r="G4557" s="167" t="s">
        <v>3502</v>
      </c>
      <c r="H4557" s="168">
        <v>46192</v>
      </c>
      <c r="I4557" s="167" t="s">
        <v>8592</v>
      </c>
      <c r="J4557" s="169">
        <v>26130</v>
      </c>
      <c r="K4557" s="167" t="s">
        <v>55</v>
      </c>
      <c r="L4557" s="169">
        <v>4</v>
      </c>
      <c r="M4557" s="167" t="s">
        <v>3513</v>
      </c>
      <c r="N4557" s="169">
        <v>27</v>
      </c>
      <c r="O4557" s="167" t="s">
        <v>3505</v>
      </c>
      <c r="P4557" s="167"/>
      <c r="Q4557" s="167" t="s">
        <v>3506</v>
      </c>
      <c r="R4557" s="167" t="s">
        <v>3528</v>
      </c>
      <c r="S4557" s="169">
        <v>1</v>
      </c>
      <c r="T4557" s="167" t="s">
        <v>3587</v>
      </c>
      <c r="U4557" s="169" t="s">
        <v>3588</v>
      </c>
      <c r="V4557" s="167" t="s">
        <v>7996</v>
      </c>
      <c r="W4557" s="167" t="s">
        <v>5974</v>
      </c>
      <c r="X4557" s="170" t="s">
        <v>3533</v>
      </c>
      <c r="Y4557" s="171" t="s">
        <v>3369</v>
      </c>
      <c r="Z4557" s="167" t="s">
        <v>1715</v>
      </c>
      <c r="AA4557" s="176">
        <v>640</v>
      </c>
      <c r="AB4557" s="167" t="s">
        <v>11254</v>
      </c>
      <c r="AC4557" s="176">
        <v>640</v>
      </c>
      <c r="AD4557" s="167" t="s">
        <v>11254</v>
      </c>
      <c r="AE4557" s="176">
        <v>3132.93</v>
      </c>
    </row>
    <row r="4558" spans="1:31">
      <c r="A4558" s="178">
        <v>108353279530</v>
      </c>
      <c r="B4558" s="166">
        <v>46191</v>
      </c>
      <c r="C4558" s="167" t="s">
        <v>3524</v>
      </c>
      <c r="D4558" s="167" t="s">
        <v>3525</v>
      </c>
      <c r="E4558" s="167" t="s">
        <v>3526</v>
      </c>
      <c r="F4558" s="167" t="s">
        <v>3501</v>
      </c>
      <c r="G4558" s="167" t="s">
        <v>3502</v>
      </c>
      <c r="H4558" s="168">
        <v>46192</v>
      </c>
      <c r="I4558" s="167"/>
      <c r="J4558" s="169">
        <v>26130</v>
      </c>
      <c r="K4558" s="167" t="s">
        <v>55</v>
      </c>
      <c r="L4558" s="169">
        <v>1</v>
      </c>
      <c r="M4558" s="167" t="s">
        <v>3513</v>
      </c>
      <c r="N4558" s="169">
        <v>1</v>
      </c>
      <c r="O4558" s="167" t="s">
        <v>3505</v>
      </c>
      <c r="P4558" s="167"/>
      <c r="Q4558" s="167" t="s">
        <v>3514</v>
      </c>
      <c r="R4558" s="167" t="s">
        <v>3528</v>
      </c>
      <c r="S4558" s="169">
        <v>1</v>
      </c>
      <c r="T4558" s="167" t="s">
        <v>3971</v>
      </c>
      <c r="U4558" s="169" t="s">
        <v>3972</v>
      </c>
      <c r="V4558" s="167" t="s">
        <v>4121</v>
      </c>
      <c r="W4558" s="167" t="s">
        <v>4122</v>
      </c>
      <c r="X4558" s="170" t="s">
        <v>157</v>
      </c>
      <c r="Y4558" s="171" t="s">
        <v>3370</v>
      </c>
      <c r="Z4558" s="167" t="s">
        <v>1717</v>
      </c>
      <c r="AA4558" s="176">
        <v>8000</v>
      </c>
      <c r="AB4558" s="167" t="s">
        <v>11254</v>
      </c>
      <c r="AC4558" s="176">
        <v>8000</v>
      </c>
      <c r="AD4558" s="167" t="s">
        <v>11254</v>
      </c>
      <c r="AE4558" s="176">
        <v>268</v>
      </c>
    </row>
    <row r="4559" spans="1:31">
      <c r="A4559" s="178">
        <v>108353384050</v>
      </c>
      <c r="B4559" s="166">
        <v>46191</v>
      </c>
      <c r="C4559" s="167" t="s">
        <v>3524</v>
      </c>
      <c r="D4559" s="167" t="s">
        <v>3525</v>
      </c>
      <c r="E4559" s="167" t="s">
        <v>3526</v>
      </c>
      <c r="F4559" s="167" t="s">
        <v>3501</v>
      </c>
      <c r="G4559" s="167" t="s">
        <v>3502</v>
      </c>
      <c r="H4559" s="168">
        <v>46192</v>
      </c>
      <c r="I4559" s="167"/>
      <c r="J4559" s="169">
        <v>26130</v>
      </c>
      <c r="K4559" s="167" t="s">
        <v>55</v>
      </c>
      <c r="L4559" s="169">
        <v>2</v>
      </c>
      <c r="M4559" s="167" t="s">
        <v>3513</v>
      </c>
      <c r="N4559" s="169">
        <v>1</v>
      </c>
      <c r="O4559" s="167" t="s">
        <v>3505</v>
      </c>
      <c r="P4559" s="167"/>
      <c r="Q4559" s="167" t="s">
        <v>3527</v>
      </c>
      <c r="R4559" s="167" t="s">
        <v>3528</v>
      </c>
      <c r="S4559" s="169">
        <v>2</v>
      </c>
      <c r="T4559" s="167" t="s">
        <v>3529</v>
      </c>
      <c r="U4559" s="169" t="s">
        <v>3530</v>
      </c>
      <c r="V4559" s="167" t="s">
        <v>6002</v>
      </c>
      <c r="W4559" s="167" t="s">
        <v>5520</v>
      </c>
      <c r="X4559" s="170" t="s">
        <v>160</v>
      </c>
      <c r="Y4559" s="171" t="s">
        <v>355</v>
      </c>
      <c r="Z4559" s="167" t="s">
        <v>1719</v>
      </c>
      <c r="AA4559" s="176">
        <v>364</v>
      </c>
      <c r="AB4559" s="167" t="s">
        <v>11254</v>
      </c>
      <c r="AC4559" s="176">
        <v>364</v>
      </c>
      <c r="AD4559" s="167" t="s">
        <v>11254</v>
      </c>
      <c r="AE4559" s="176">
        <v>1288.56</v>
      </c>
    </row>
    <row r="4560" spans="1:31">
      <c r="A4560" s="178">
        <v>108353384050</v>
      </c>
      <c r="B4560" s="166">
        <v>46191</v>
      </c>
      <c r="C4560" s="167" t="s">
        <v>3524</v>
      </c>
      <c r="D4560" s="167" t="s">
        <v>3525</v>
      </c>
      <c r="E4560" s="167" t="s">
        <v>3526</v>
      </c>
      <c r="F4560" s="167" t="s">
        <v>3501</v>
      </c>
      <c r="G4560" s="167" t="s">
        <v>3502</v>
      </c>
      <c r="H4560" s="168">
        <v>46192</v>
      </c>
      <c r="I4560" s="167"/>
      <c r="J4560" s="169">
        <v>26130</v>
      </c>
      <c r="K4560" s="167" t="s">
        <v>55</v>
      </c>
      <c r="L4560" s="169">
        <v>2</v>
      </c>
      <c r="M4560" s="167" t="s">
        <v>3513</v>
      </c>
      <c r="N4560" s="169">
        <v>1</v>
      </c>
      <c r="O4560" s="167" t="s">
        <v>3505</v>
      </c>
      <c r="P4560" s="167"/>
      <c r="Q4560" s="167" t="s">
        <v>3527</v>
      </c>
      <c r="R4560" s="167" t="s">
        <v>3528</v>
      </c>
      <c r="S4560" s="169">
        <v>1</v>
      </c>
      <c r="T4560" s="167" t="s">
        <v>3529</v>
      </c>
      <c r="U4560" s="169" t="s">
        <v>3530</v>
      </c>
      <c r="V4560" s="167" t="s">
        <v>4805</v>
      </c>
      <c r="W4560" s="167" t="s">
        <v>4806</v>
      </c>
      <c r="X4560" s="170" t="s">
        <v>157</v>
      </c>
      <c r="Y4560" s="171" t="s">
        <v>355</v>
      </c>
      <c r="Z4560" s="167" t="s">
        <v>1719</v>
      </c>
      <c r="AA4560" s="176">
        <v>2500</v>
      </c>
      <c r="AB4560" s="167" t="s">
        <v>11254</v>
      </c>
      <c r="AC4560" s="176">
        <v>2500</v>
      </c>
      <c r="AD4560" s="167" t="s">
        <v>11254</v>
      </c>
      <c r="AE4560" s="176">
        <v>7072.5</v>
      </c>
    </row>
    <row r="4561" spans="1:31">
      <c r="A4561" s="178">
        <v>108353606800</v>
      </c>
      <c r="B4561" s="166">
        <v>46191</v>
      </c>
      <c r="C4561" s="167" t="s">
        <v>3524</v>
      </c>
      <c r="D4561" s="167" t="s">
        <v>3525</v>
      </c>
      <c r="E4561" s="167" t="s">
        <v>3526</v>
      </c>
      <c r="F4561" s="167" t="s">
        <v>3501</v>
      </c>
      <c r="G4561" s="167" t="s">
        <v>3502</v>
      </c>
      <c r="H4561" s="168">
        <v>46192</v>
      </c>
      <c r="I4561" s="167"/>
      <c r="J4561" s="169">
        <v>26130</v>
      </c>
      <c r="K4561" s="167" t="s">
        <v>55</v>
      </c>
      <c r="L4561" s="169">
        <v>5</v>
      </c>
      <c r="M4561" s="167" t="s">
        <v>3513</v>
      </c>
      <c r="N4561" s="169">
        <v>20</v>
      </c>
      <c r="O4561" s="167" t="s">
        <v>3505</v>
      </c>
      <c r="P4561" s="167"/>
      <c r="Q4561" s="167" t="s">
        <v>3527</v>
      </c>
      <c r="R4561" s="167" t="s">
        <v>3528</v>
      </c>
      <c r="S4561" s="169">
        <v>2</v>
      </c>
      <c r="T4561" s="167" t="s">
        <v>3587</v>
      </c>
      <c r="U4561" s="169" t="s">
        <v>3588</v>
      </c>
      <c r="V4561" s="167" t="s">
        <v>8322</v>
      </c>
      <c r="W4561" s="167" t="s">
        <v>3590</v>
      </c>
      <c r="X4561" s="170" t="s">
        <v>157</v>
      </c>
      <c r="Y4561" s="171" t="s">
        <v>480</v>
      </c>
      <c r="Z4561" s="167" t="s">
        <v>1722</v>
      </c>
      <c r="AA4561" s="176">
        <v>8100</v>
      </c>
      <c r="AB4561" s="167" t="s">
        <v>11254</v>
      </c>
      <c r="AC4561" s="176">
        <v>8100</v>
      </c>
      <c r="AD4561" s="167" t="s">
        <v>11254</v>
      </c>
      <c r="AE4561" s="176">
        <v>4333.5</v>
      </c>
    </row>
    <row r="4562" spans="1:31">
      <c r="A4562" s="178">
        <v>108353606800</v>
      </c>
      <c r="B4562" s="166">
        <v>46191</v>
      </c>
      <c r="C4562" s="167" t="s">
        <v>3524</v>
      </c>
      <c r="D4562" s="167" t="s">
        <v>3525</v>
      </c>
      <c r="E4562" s="167" t="s">
        <v>3526</v>
      </c>
      <c r="F4562" s="167" t="s">
        <v>3501</v>
      </c>
      <c r="G4562" s="167" t="s">
        <v>3502</v>
      </c>
      <c r="H4562" s="168">
        <v>46192</v>
      </c>
      <c r="I4562" s="167"/>
      <c r="J4562" s="169">
        <v>26130</v>
      </c>
      <c r="K4562" s="167" t="s">
        <v>55</v>
      </c>
      <c r="L4562" s="169">
        <v>5</v>
      </c>
      <c r="M4562" s="167" t="s">
        <v>3513</v>
      </c>
      <c r="N4562" s="169">
        <v>20</v>
      </c>
      <c r="O4562" s="167" t="s">
        <v>3505</v>
      </c>
      <c r="P4562" s="167"/>
      <c r="Q4562" s="167" t="s">
        <v>3527</v>
      </c>
      <c r="R4562" s="167" t="s">
        <v>3528</v>
      </c>
      <c r="S4562" s="169">
        <v>1</v>
      </c>
      <c r="T4562" s="167" t="s">
        <v>3587</v>
      </c>
      <c r="U4562" s="169" t="s">
        <v>3588</v>
      </c>
      <c r="V4562" s="167" t="s">
        <v>8322</v>
      </c>
      <c r="W4562" s="167" t="s">
        <v>3590</v>
      </c>
      <c r="X4562" s="170" t="s">
        <v>157</v>
      </c>
      <c r="Y4562" s="171" t="s">
        <v>480</v>
      </c>
      <c r="Z4562" s="167" t="s">
        <v>1722</v>
      </c>
      <c r="AA4562" s="176">
        <v>5400</v>
      </c>
      <c r="AB4562" s="167" t="s">
        <v>11254</v>
      </c>
      <c r="AC4562" s="176">
        <v>5400</v>
      </c>
      <c r="AD4562" s="167" t="s">
        <v>11254</v>
      </c>
      <c r="AE4562" s="176">
        <v>2889</v>
      </c>
    </row>
    <row r="4563" spans="1:31">
      <c r="A4563" s="178">
        <v>108353646110</v>
      </c>
      <c r="B4563" s="166">
        <v>46191</v>
      </c>
      <c r="C4563" s="167" t="s">
        <v>3524</v>
      </c>
      <c r="D4563" s="167" t="s">
        <v>3525</v>
      </c>
      <c r="E4563" s="167" t="s">
        <v>3526</v>
      </c>
      <c r="F4563" s="167" t="s">
        <v>3501</v>
      </c>
      <c r="G4563" s="167" t="s">
        <v>3502</v>
      </c>
      <c r="H4563" s="168">
        <v>46192</v>
      </c>
      <c r="I4563" s="167"/>
      <c r="J4563" s="169">
        <v>26130</v>
      </c>
      <c r="K4563" s="167" t="s">
        <v>55</v>
      </c>
      <c r="L4563" s="169">
        <v>1</v>
      </c>
      <c r="M4563" s="167" t="s">
        <v>3513</v>
      </c>
      <c r="N4563" s="169">
        <v>1.3</v>
      </c>
      <c r="O4563" s="167" t="s">
        <v>3505</v>
      </c>
      <c r="P4563" s="167"/>
      <c r="Q4563" s="167" t="s">
        <v>3514</v>
      </c>
      <c r="R4563" s="167" t="s">
        <v>3528</v>
      </c>
      <c r="S4563" s="169">
        <v>2</v>
      </c>
      <c r="T4563" s="167" t="s">
        <v>3529</v>
      </c>
      <c r="U4563" s="169" t="s">
        <v>3530</v>
      </c>
      <c r="V4563" s="167" t="s">
        <v>8593</v>
      </c>
      <c r="W4563" s="167" t="s">
        <v>4428</v>
      </c>
      <c r="X4563" s="170" t="s">
        <v>157</v>
      </c>
      <c r="Y4563" s="171" t="s">
        <v>3371</v>
      </c>
      <c r="Z4563" s="167" t="s">
        <v>1724</v>
      </c>
      <c r="AA4563" s="176">
        <v>9000</v>
      </c>
      <c r="AB4563" s="167" t="s">
        <v>11254</v>
      </c>
      <c r="AC4563" s="176">
        <v>9000</v>
      </c>
      <c r="AD4563" s="167" t="s">
        <v>11254</v>
      </c>
      <c r="AE4563" s="176">
        <v>990</v>
      </c>
    </row>
    <row r="4564" spans="1:31">
      <c r="A4564" s="178">
        <v>108353646110</v>
      </c>
      <c r="B4564" s="166">
        <v>46191</v>
      </c>
      <c r="C4564" s="167" t="s">
        <v>3524</v>
      </c>
      <c r="D4564" s="167" t="s">
        <v>3525</v>
      </c>
      <c r="E4564" s="167" t="s">
        <v>3526</v>
      </c>
      <c r="F4564" s="167" t="s">
        <v>3501</v>
      </c>
      <c r="G4564" s="167" t="s">
        <v>3502</v>
      </c>
      <c r="H4564" s="168">
        <v>46192</v>
      </c>
      <c r="I4564" s="167"/>
      <c r="J4564" s="169">
        <v>26130</v>
      </c>
      <c r="K4564" s="167" t="s">
        <v>55</v>
      </c>
      <c r="L4564" s="169">
        <v>1</v>
      </c>
      <c r="M4564" s="167" t="s">
        <v>3513</v>
      </c>
      <c r="N4564" s="169">
        <v>1.3</v>
      </c>
      <c r="O4564" s="167" t="s">
        <v>3505</v>
      </c>
      <c r="P4564" s="167"/>
      <c r="Q4564" s="167" t="s">
        <v>3514</v>
      </c>
      <c r="R4564" s="167" t="s">
        <v>3528</v>
      </c>
      <c r="S4564" s="169">
        <v>1</v>
      </c>
      <c r="T4564" s="167" t="s">
        <v>3535</v>
      </c>
      <c r="U4564" s="169" t="s">
        <v>3536</v>
      </c>
      <c r="V4564" s="167" t="s">
        <v>8307</v>
      </c>
      <c r="W4564" s="167" t="s">
        <v>3726</v>
      </c>
      <c r="X4564" s="170" t="s">
        <v>157</v>
      </c>
      <c r="Y4564" s="171" t="s">
        <v>3371</v>
      </c>
      <c r="Z4564" s="167" t="s">
        <v>1724</v>
      </c>
      <c r="AA4564" s="176">
        <v>20000</v>
      </c>
      <c r="AB4564" s="167" t="s">
        <v>11254</v>
      </c>
      <c r="AC4564" s="176">
        <v>20000</v>
      </c>
      <c r="AD4564" s="167" t="s">
        <v>11254</v>
      </c>
      <c r="AE4564" s="176">
        <v>5</v>
      </c>
    </row>
    <row r="4565" spans="1:31">
      <c r="A4565" s="178">
        <v>108353710510</v>
      </c>
      <c r="B4565" s="166">
        <v>46191</v>
      </c>
      <c r="C4565" s="167" t="s">
        <v>3524</v>
      </c>
      <c r="D4565" s="167" t="s">
        <v>3525</v>
      </c>
      <c r="E4565" s="167" t="s">
        <v>3526</v>
      </c>
      <c r="F4565" s="167" t="s">
        <v>3501</v>
      </c>
      <c r="G4565" s="167" t="s">
        <v>3502</v>
      </c>
      <c r="H4565" s="168">
        <v>46192</v>
      </c>
      <c r="I4565" s="167"/>
      <c r="J4565" s="169">
        <v>26130</v>
      </c>
      <c r="K4565" s="167" t="s">
        <v>55</v>
      </c>
      <c r="L4565" s="169">
        <v>1</v>
      </c>
      <c r="M4565" s="167" t="s">
        <v>3513</v>
      </c>
      <c r="N4565" s="169">
        <v>1</v>
      </c>
      <c r="O4565" s="167" t="s">
        <v>3505</v>
      </c>
      <c r="P4565" s="167"/>
      <c r="Q4565" s="167" t="s">
        <v>3514</v>
      </c>
      <c r="R4565" s="167" t="s">
        <v>3528</v>
      </c>
      <c r="S4565" s="169">
        <v>1</v>
      </c>
      <c r="T4565" s="167" t="s">
        <v>3535</v>
      </c>
      <c r="U4565" s="169" t="s">
        <v>3536</v>
      </c>
      <c r="V4565" s="167" t="s">
        <v>8375</v>
      </c>
      <c r="W4565" s="167" t="s">
        <v>5542</v>
      </c>
      <c r="X4565" s="170" t="s">
        <v>157</v>
      </c>
      <c r="Y4565" s="171" t="s">
        <v>3372</v>
      </c>
      <c r="Z4565" s="167" t="s">
        <v>1726</v>
      </c>
      <c r="AA4565" s="176">
        <v>12000</v>
      </c>
      <c r="AB4565" s="167" t="s">
        <v>11254</v>
      </c>
      <c r="AC4565" s="176">
        <v>12000</v>
      </c>
      <c r="AD4565" s="167" t="s">
        <v>11254</v>
      </c>
      <c r="AE4565" s="176">
        <v>306</v>
      </c>
    </row>
    <row r="4566" spans="1:31">
      <c r="A4566" s="178">
        <v>108353727160</v>
      </c>
      <c r="B4566" s="166">
        <v>46191</v>
      </c>
      <c r="C4566" s="167" t="s">
        <v>3524</v>
      </c>
      <c r="D4566" s="167" t="s">
        <v>3525</v>
      </c>
      <c r="E4566" s="167" t="s">
        <v>3526</v>
      </c>
      <c r="F4566" s="167" t="s">
        <v>3628</v>
      </c>
      <c r="G4566" s="167" t="s">
        <v>3603</v>
      </c>
      <c r="H4566" s="168">
        <v>46192</v>
      </c>
      <c r="I4566" s="167"/>
      <c r="J4566" s="169">
        <v>26130</v>
      </c>
      <c r="K4566" s="167" t="s">
        <v>55</v>
      </c>
      <c r="L4566" s="169">
        <v>6</v>
      </c>
      <c r="M4566" s="167" t="s">
        <v>3604</v>
      </c>
      <c r="N4566" s="169">
        <v>1506.5</v>
      </c>
      <c r="O4566" s="167" t="s">
        <v>3505</v>
      </c>
      <c r="P4566" s="167"/>
      <c r="Q4566" s="167" t="s">
        <v>3527</v>
      </c>
      <c r="R4566" s="167" t="s">
        <v>3528</v>
      </c>
      <c r="S4566" s="169">
        <v>5</v>
      </c>
      <c r="T4566" s="167" t="s">
        <v>3897</v>
      </c>
      <c r="U4566" s="169" t="s">
        <v>3648</v>
      </c>
      <c r="V4566" s="167" t="s">
        <v>7944</v>
      </c>
      <c r="W4566" s="167" t="s">
        <v>3899</v>
      </c>
      <c r="X4566" s="170" t="s">
        <v>157</v>
      </c>
      <c r="Y4566" s="171" t="s">
        <v>8594</v>
      </c>
      <c r="Z4566" s="167" t="s">
        <v>1729</v>
      </c>
      <c r="AA4566" s="176">
        <v>20800</v>
      </c>
      <c r="AB4566" s="167" t="s">
        <v>11254</v>
      </c>
      <c r="AC4566" s="176">
        <v>20800</v>
      </c>
      <c r="AD4566" s="167" t="s">
        <v>11254</v>
      </c>
      <c r="AE4566" s="176">
        <v>3022.24</v>
      </c>
    </row>
    <row r="4567" spans="1:31">
      <c r="A4567" s="178">
        <v>108353727160</v>
      </c>
      <c r="B4567" s="166">
        <v>46191</v>
      </c>
      <c r="C4567" s="167" t="s">
        <v>3524</v>
      </c>
      <c r="D4567" s="167" t="s">
        <v>3525</v>
      </c>
      <c r="E4567" s="167" t="s">
        <v>3526</v>
      </c>
      <c r="F4567" s="167" t="s">
        <v>3628</v>
      </c>
      <c r="G4567" s="167" t="s">
        <v>3603</v>
      </c>
      <c r="H4567" s="168">
        <v>46192</v>
      </c>
      <c r="I4567" s="167"/>
      <c r="J4567" s="169">
        <v>26130</v>
      </c>
      <c r="K4567" s="167" t="s">
        <v>55</v>
      </c>
      <c r="L4567" s="169">
        <v>6</v>
      </c>
      <c r="M4567" s="167" t="s">
        <v>3604</v>
      </c>
      <c r="N4567" s="169">
        <v>1506.5</v>
      </c>
      <c r="O4567" s="167" t="s">
        <v>3505</v>
      </c>
      <c r="P4567" s="167"/>
      <c r="Q4567" s="167" t="s">
        <v>3527</v>
      </c>
      <c r="R4567" s="167" t="s">
        <v>3528</v>
      </c>
      <c r="S4567" s="169">
        <v>4</v>
      </c>
      <c r="T4567" s="167" t="s">
        <v>3897</v>
      </c>
      <c r="U4567" s="169" t="s">
        <v>3648</v>
      </c>
      <c r="V4567" s="167" t="s">
        <v>7944</v>
      </c>
      <c r="W4567" s="167" t="s">
        <v>3899</v>
      </c>
      <c r="X4567" s="170" t="s">
        <v>157</v>
      </c>
      <c r="Y4567" s="171" t="s">
        <v>8594</v>
      </c>
      <c r="Z4567" s="167" t="s">
        <v>1729</v>
      </c>
      <c r="AA4567" s="176">
        <v>9800</v>
      </c>
      <c r="AB4567" s="167" t="s">
        <v>11254</v>
      </c>
      <c r="AC4567" s="176">
        <v>9800</v>
      </c>
      <c r="AD4567" s="167" t="s">
        <v>11254</v>
      </c>
      <c r="AE4567" s="176">
        <v>1423.94</v>
      </c>
    </row>
    <row r="4568" spans="1:31">
      <c r="A4568" s="178">
        <v>108353727160</v>
      </c>
      <c r="B4568" s="166">
        <v>46191</v>
      </c>
      <c r="C4568" s="167" t="s">
        <v>3524</v>
      </c>
      <c r="D4568" s="167" t="s">
        <v>3525</v>
      </c>
      <c r="E4568" s="167" t="s">
        <v>3526</v>
      </c>
      <c r="F4568" s="167" t="s">
        <v>3628</v>
      </c>
      <c r="G4568" s="167" t="s">
        <v>3603</v>
      </c>
      <c r="H4568" s="168">
        <v>46192</v>
      </c>
      <c r="I4568" s="167"/>
      <c r="J4568" s="169">
        <v>26130</v>
      </c>
      <c r="K4568" s="167" t="s">
        <v>55</v>
      </c>
      <c r="L4568" s="169">
        <v>6</v>
      </c>
      <c r="M4568" s="167" t="s">
        <v>3604</v>
      </c>
      <c r="N4568" s="169">
        <v>1506.5</v>
      </c>
      <c r="O4568" s="167" t="s">
        <v>3505</v>
      </c>
      <c r="P4568" s="167"/>
      <c r="Q4568" s="167" t="s">
        <v>3527</v>
      </c>
      <c r="R4568" s="167" t="s">
        <v>3528</v>
      </c>
      <c r="S4568" s="169">
        <v>3</v>
      </c>
      <c r="T4568" s="167" t="s">
        <v>3629</v>
      </c>
      <c r="U4568" s="169" t="s">
        <v>3630</v>
      </c>
      <c r="V4568" s="167" t="s">
        <v>8595</v>
      </c>
      <c r="W4568" s="167" t="s">
        <v>5039</v>
      </c>
      <c r="X4568" s="170" t="s">
        <v>157</v>
      </c>
      <c r="Y4568" s="171" t="s">
        <v>8594</v>
      </c>
      <c r="Z4568" s="167" t="s">
        <v>1729</v>
      </c>
      <c r="AA4568" s="176">
        <v>1920</v>
      </c>
      <c r="AB4568" s="167" t="s">
        <v>11254</v>
      </c>
      <c r="AC4568" s="176">
        <v>1920</v>
      </c>
      <c r="AD4568" s="167" t="s">
        <v>11254</v>
      </c>
      <c r="AE4568" s="176">
        <v>14131.2</v>
      </c>
    </row>
    <row r="4569" spans="1:31">
      <c r="A4569" s="178">
        <v>108353727160</v>
      </c>
      <c r="B4569" s="166">
        <v>46191</v>
      </c>
      <c r="C4569" s="167" t="s">
        <v>3524</v>
      </c>
      <c r="D4569" s="167" t="s">
        <v>3525</v>
      </c>
      <c r="E4569" s="167" t="s">
        <v>3526</v>
      </c>
      <c r="F4569" s="167" t="s">
        <v>3628</v>
      </c>
      <c r="G4569" s="167" t="s">
        <v>3603</v>
      </c>
      <c r="H4569" s="168">
        <v>46192</v>
      </c>
      <c r="I4569" s="167"/>
      <c r="J4569" s="169">
        <v>26130</v>
      </c>
      <c r="K4569" s="167" t="s">
        <v>55</v>
      </c>
      <c r="L4569" s="169">
        <v>6</v>
      </c>
      <c r="M4569" s="167" t="s">
        <v>3604</v>
      </c>
      <c r="N4569" s="169">
        <v>1506.5</v>
      </c>
      <c r="O4569" s="167" t="s">
        <v>3505</v>
      </c>
      <c r="P4569" s="167"/>
      <c r="Q4569" s="167" t="s">
        <v>3527</v>
      </c>
      <c r="R4569" s="167" t="s">
        <v>3528</v>
      </c>
      <c r="S4569" s="169">
        <v>2</v>
      </c>
      <c r="T4569" s="167" t="s">
        <v>3629</v>
      </c>
      <c r="U4569" s="169" t="s">
        <v>3630</v>
      </c>
      <c r="V4569" s="167" t="s">
        <v>8595</v>
      </c>
      <c r="W4569" s="167" t="s">
        <v>5039</v>
      </c>
      <c r="X4569" s="170" t="s">
        <v>157</v>
      </c>
      <c r="Y4569" s="171" t="s">
        <v>8594</v>
      </c>
      <c r="Z4569" s="167" t="s">
        <v>1729</v>
      </c>
      <c r="AA4569" s="176">
        <v>3840</v>
      </c>
      <c r="AB4569" s="167" t="s">
        <v>11254</v>
      </c>
      <c r="AC4569" s="176">
        <v>3840</v>
      </c>
      <c r="AD4569" s="167" t="s">
        <v>11254</v>
      </c>
      <c r="AE4569" s="176">
        <v>28262.400000000001</v>
      </c>
    </row>
    <row r="4570" spans="1:31">
      <c r="A4570" s="178">
        <v>108353727160</v>
      </c>
      <c r="B4570" s="166">
        <v>46191</v>
      </c>
      <c r="C4570" s="167" t="s">
        <v>3524</v>
      </c>
      <c r="D4570" s="167" t="s">
        <v>3525</v>
      </c>
      <c r="E4570" s="167" t="s">
        <v>3526</v>
      </c>
      <c r="F4570" s="167" t="s">
        <v>3628</v>
      </c>
      <c r="G4570" s="167" t="s">
        <v>3603</v>
      </c>
      <c r="H4570" s="168">
        <v>46192</v>
      </c>
      <c r="I4570" s="167"/>
      <c r="J4570" s="169">
        <v>26130</v>
      </c>
      <c r="K4570" s="167" t="s">
        <v>55</v>
      </c>
      <c r="L4570" s="169">
        <v>6</v>
      </c>
      <c r="M4570" s="167" t="s">
        <v>3604</v>
      </c>
      <c r="N4570" s="169">
        <v>1506.5</v>
      </c>
      <c r="O4570" s="167" t="s">
        <v>3505</v>
      </c>
      <c r="P4570" s="167"/>
      <c r="Q4570" s="167" t="s">
        <v>3527</v>
      </c>
      <c r="R4570" s="167" t="s">
        <v>3528</v>
      </c>
      <c r="S4570" s="169">
        <v>1</v>
      </c>
      <c r="T4570" s="167" t="s">
        <v>3629</v>
      </c>
      <c r="U4570" s="169" t="s">
        <v>3630</v>
      </c>
      <c r="V4570" s="167" t="s">
        <v>8340</v>
      </c>
      <c r="W4570" s="167" t="s">
        <v>3632</v>
      </c>
      <c r="X4570" s="170" t="s">
        <v>157</v>
      </c>
      <c r="Y4570" s="171" t="s">
        <v>8594</v>
      </c>
      <c r="Z4570" s="167" t="s">
        <v>1729</v>
      </c>
      <c r="AA4570" s="176">
        <v>3840</v>
      </c>
      <c r="AB4570" s="167" t="s">
        <v>11254</v>
      </c>
      <c r="AC4570" s="176">
        <v>3840</v>
      </c>
      <c r="AD4570" s="167" t="s">
        <v>11254</v>
      </c>
      <c r="AE4570" s="176">
        <v>28262.400000000001</v>
      </c>
    </row>
    <row r="4571" spans="1:31">
      <c r="A4571" s="178">
        <v>108354017550</v>
      </c>
      <c r="B4571" s="166">
        <v>46191</v>
      </c>
      <c r="C4571" s="167" t="s">
        <v>3524</v>
      </c>
      <c r="D4571" s="167" t="s">
        <v>3525</v>
      </c>
      <c r="E4571" s="167" t="s">
        <v>3526</v>
      </c>
      <c r="F4571" s="167" t="s">
        <v>3501</v>
      </c>
      <c r="G4571" s="167" t="s">
        <v>3502</v>
      </c>
      <c r="H4571" s="168">
        <v>46192</v>
      </c>
      <c r="I4571" s="167"/>
      <c r="J4571" s="169">
        <v>26130</v>
      </c>
      <c r="K4571" s="167" t="s">
        <v>55</v>
      </c>
      <c r="L4571" s="169">
        <v>3</v>
      </c>
      <c r="M4571" s="167" t="s">
        <v>3513</v>
      </c>
      <c r="N4571" s="169">
        <v>15.8</v>
      </c>
      <c r="O4571" s="167" t="s">
        <v>3505</v>
      </c>
      <c r="P4571" s="167"/>
      <c r="Q4571" s="167" t="s">
        <v>3527</v>
      </c>
      <c r="R4571" s="167" t="s">
        <v>3528</v>
      </c>
      <c r="S4571" s="169">
        <v>10</v>
      </c>
      <c r="T4571" s="167" t="s">
        <v>3560</v>
      </c>
      <c r="U4571" s="169" t="s">
        <v>3561</v>
      </c>
      <c r="V4571" s="167" t="s">
        <v>8455</v>
      </c>
      <c r="W4571" s="167" t="s">
        <v>3858</v>
      </c>
      <c r="X4571" s="170" t="s">
        <v>157</v>
      </c>
      <c r="Y4571" s="171" t="s">
        <v>475</v>
      </c>
      <c r="Z4571" s="167" t="s">
        <v>1732</v>
      </c>
      <c r="AA4571" s="176">
        <v>180000</v>
      </c>
      <c r="AB4571" s="167" t="s">
        <v>11254</v>
      </c>
      <c r="AC4571" s="176">
        <v>180000</v>
      </c>
      <c r="AD4571" s="167" t="s">
        <v>11254</v>
      </c>
      <c r="AE4571" s="176">
        <v>300.60000000000002</v>
      </c>
    </row>
    <row r="4572" spans="1:31">
      <c r="A4572" s="178">
        <v>108354017550</v>
      </c>
      <c r="B4572" s="166">
        <v>46191</v>
      </c>
      <c r="C4572" s="167" t="s">
        <v>3524</v>
      </c>
      <c r="D4572" s="167" t="s">
        <v>3525</v>
      </c>
      <c r="E4572" s="167" t="s">
        <v>3526</v>
      </c>
      <c r="F4572" s="167" t="s">
        <v>3501</v>
      </c>
      <c r="G4572" s="167" t="s">
        <v>3502</v>
      </c>
      <c r="H4572" s="168">
        <v>46192</v>
      </c>
      <c r="I4572" s="167"/>
      <c r="J4572" s="169">
        <v>26130</v>
      </c>
      <c r="K4572" s="167" t="s">
        <v>55</v>
      </c>
      <c r="L4572" s="169">
        <v>3</v>
      </c>
      <c r="M4572" s="167" t="s">
        <v>3513</v>
      </c>
      <c r="N4572" s="169">
        <v>15.8</v>
      </c>
      <c r="O4572" s="167" t="s">
        <v>3505</v>
      </c>
      <c r="P4572" s="167"/>
      <c r="Q4572" s="167" t="s">
        <v>3527</v>
      </c>
      <c r="R4572" s="167" t="s">
        <v>3528</v>
      </c>
      <c r="S4572" s="169">
        <v>9</v>
      </c>
      <c r="T4572" s="167" t="s">
        <v>3560</v>
      </c>
      <c r="U4572" s="169" t="s">
        <v>3561</v>
      </c>
      <c r="V4572" s="167" t="s">
        <v>8449</v>
      </c>
      <c r="W4572" s="167" t="s">
        <v>6219</v>
      </c>
      <c r="X4572" s="170" t="s">
        <v>157</v>
      </c>
      <c r="Y4572" s="171" t="s">
        <v>475</v>
      </c>
      <c r="Z4572" s="167" t="s">
        <v>1732</v>
      </c>
      <c r="AA4572" s="176">
        <v>10000</v>
      </c>
      <c r="AB4572" s="167" t="s">
        <v>11254</v>
      </c>
      <c r="AC4572" s="176">
        <v>10000</v>
      </c>
      <c r="AD4572" s="167" t="s">
        <v>11254</v>
      </c>
      <c r="AE4572" s="176">
        <v>9</v>
      </c>
    </row>
    <row r="4573" spans="1:31">
      <c r="A4573" s="178">
        <v>108354017550</v>
      </c>
      <c r="B4573" s="166">
        <v>46191</v>
      </c>
      <c r="C4573" s="167" t="s">
        <v>3524</v>
      </c>
      <c r="D4573" s="167" t="s">
        <v>3525</v>
      </c>
      <c r="E4573" s="167" t="s">
        <v>3526</v>
      </c>
      <c r="F4573" s="167" t="s">
        <v>3501</v>
      </c>
      <c r="G4573" s="167" t="s">
        <v>3502</v>
      </c>
      <c r="H4573" s="168">
        <v>46192</v>
      </c>
      <c r="I4573" s="167"/>
      <c r="J4573" s="169">
        <v>26130</v>
      </c>
      <c r="K4573" s="167" t="s">
        <v>55</v>
      </c>
      <c r="L4573" s="169">
        <v>3</v>
      </c>
      <c r="M4573" s="167" t="s">
        <v>3513</v>
      </c>
      <c r="N4573" s="169">
        <v>15.8</v>
      </c>
      <c r="O4573" s="167" t="s">
        <v>3505</v>
      </c>
      <c r="P4573" s="167"/>
      <c r="Q4573" s="167" t="s">
        <v>3527</v>
      </c>
      <c r="R4573" s="167" t="s">
        <v>3528</v>
      </c>
      <c r="S4573" s="169">
        <v>8</v>
      </c>
      <c r="T4573" s="167" t="s">
        <v>3560</v>
      </c>
      <c r="U4573" s="169" t="s">
        <v>3561</v>
      </c>
      <c r="V4573" s="167" t="s">
        <v>8596</v>
      </c>
      <c r="W4573" s="167" t="s">
        <v>4240</v>
      </c>
      <c r="X4573" s="170" t="s">
        <v>157</v>
      </c>
      <c r="Y4573" s="171" t="s">
        <v>475</v>
      </c>
      <c r="Z4573" s="167" t="s">
        <v>1732</v>
      </c>
      <c r="AA4573" s="176">
        <v>10000</v>
      </c>
      <c r="AB4573" s="167" t="s">
        <v>11254</v>
      </c>
      <c r="AC4573" s="176">
        <v>10000</v>
      </c>
      <c r="AD4573" s="167" t="s">
        <v>11254</v>
      </c>
      <c r="AE4573" s="176">
        <v>13</v>
      </c>
    </row>
    <row r="4574" spans="1:31">
      <c r="A4574" s="178">
        <v>108354017550</v>
      </c>
      <c r="B4574" s="166">
        <v>46191</v>
      </c>
      <c r="C4574" s="167" t="s">
        <v>3524</v>
      </c>
      <c r="D4574" s="167" t="s">
        <v>3525</v>
      </c>
      <c r="E4574" s="167" t="s">
        <v>3526</v>
      </c>
      <c r="F4574" s="167" t="s">
        <v>3501</v>
      </c>
      <c r="G4574" s="167" t="s">
        <v>3502</v>
      </c>
      <c r="H4574" s="168">
        <v>46192</v>
      </c>
      <c r="I4574" s="167"/>
      <c r="J4574" s="169">
        <v>26130</v>
      </c>
      <c r="K4574" s="167" t="s">
        <v>55</v>
      </c>
      <c r="L4574" s="169">
        <v>3</v>
      </c>
      <c r="M4574" s="167" t="s">
        <v>3513</v>
      </c>
      <c r="N4574" s="169">
        <v>15.8</v>
      </c>
      <c r="O4574" s="167" t="s">
        <v>3505</v>
      </c>
      <c r="P4574" s="167"/>
      <c r="Q4574" s="167" t="s">
        <v>3527</v>
      </c>
      <c r="R4574" s="167" t="s">
        <v>3528</v>
      </c>
      <c r="S4574" s="169">
        <v>7</v>
      </c>
      <c r="T4574" s="167" t="s">
        <v>3560</v>
      </c>
      <c r="U4574" s="169" t="s">
        <v>3561</v>
      </c>
      <c r="V4574" s="167" t="s">
        <v>8437</v>
      </c>
      <c r="W4574" s="167" t="s">
        <v>4234</v>
      </c>
      <c r="X4574" s="170" t="s">
        <v>157</v>
      </c>
      <c r="Y4574" s="171" t="s">
        <v>475</v>
      </c>
      <c r="Z4574" s="167" t="s">
        <v>1732</v>
      </c>
      <c r="AA4574" s="176">
        <v>80000</v>
      </c>
      <c r="AB4574" s="167" t="s">
        <v>11254</v>
      </c>
      <c r="AC4574" s="176">
        <v>80000</v>
      </c>
      <c r="AD4574" s="167" t="s">
        <v>11254</v>
      </c>
      <c r="AE4574" s="176">
        <v>2120</v>
      </c>
    </row>
    <row r="4575" spans="1:31">
      <c r="A4575" s="178">
        <v>108354017550</v>
      </c>
      <c r="B4575" s="166">
        <v>46191</v>
      </c>
      <c r="C4575" s="167" t="s">
        <v>3524</v>
      </c>
      <c r="D4575" s="167" t="s">
        <v>3525</v>
      </c>
      <c r="E4575" s="167" t="s">
        <v>3526</v>
      </c>
      <c r="F4575" s="167" t="s">
        <v>3501</v>
      </c>
      <c r="G4575" s="167" t="s">
        <v>3502</v>
      </c>
      <c r="H4575" s="168">
        <v>46192</v>
      </c>
      <c r="I4575" s="167"/>
      <c r="J4575" s="169">
        <v>26130</v>
      </c>
      <c r="K4575" s="167" t="s">
        <v>55</v>
      </c>
      <c r="L4575" s="169">
        <v>3</v>
      </c>
      <c r="M4575" s="167" t="s">
        <v>3513</v>
      </c>
      <c r="N4575" s="169">
        <v>15.8</v>
      </c>
      <c r="O4575" s="167" t="s">
        <v>3505</v>
      </c>
      <c r="P4575" s="167"/>
      <c r="Q4575" s="167" t="s">
        <v>3527</v>
      </c>
      <c r="R4575" s="167" t="s">
        <v>3528</v>
      </c>
      <c r="S4575" s="169">
        <v>6</v>
      </c>
      <c r="T4575" s="167" t="s">
        <v>3560</v>
      </c>
      <c r="U4575" s="169" t="s">
        <v>3561</v>
      </c>
      <c r="V4575" s="167" t="s">
        <v>8597</v>
      </c>
      <c r="W4575" s="167" t="s">
        <v>8598</v>
      </c>
      <c r="X4575" s="170" t="s">
        <v>157</v>
      </c>
      <c r="Y4575" s="171" t="s">
        <v>475</v>
      </c>
      <c r="Z4575" s="167" t="s">
        <v>1732</v>
      </c>
      <c r="AA4575" s="176">
        <v>24000</v>
      </c>
      <c r="AB4575" s="167" t="s">
        <v>11254</v>
      </c>
      <c r="AC4575" s="176">
        <v>24000</v>
      </c>
      <c r="AD4575" s="167" t="s">
        <v>11254</v>
      </c>
      <c r="AE4575" s="176">
        <v>636</v>
      </c>
    </row>
    <row r="4576" spans="1:31">
      <c r="A4576" s="178">
        <v>108354017550</v>
      </c>
      <c r="B4576" s="166">
        <v>46191</v>
      </c>
      <c r="C4576" s="167" t="s">
        <v>3524</v>
      </c>
      <c r="D4576" s="167" t="s">
        <v>3525</v>
      </c>
      <c r="E4576" s="167" t="s">
        <v>3526</v>
      </c>
      <c r="F4576" s="167" t="s">
        <v>3501</v>
      </c>
      <c r="G4576" s="167" t="s">
        <v>3502</v>
      </c>
      <c r="H4576" s="168">
        <v>46192</v>
      </c>
      <c r="I4576" s="167"/>
      <c r="J4576" s="169">
        <v>26130</v>
      </c>
      <c r="K4576" s="167" t="s">
        <v>55</v>
      </c>
      <c r="L4576" s="169">
        <v>3</v>
      </c>
      <c r="M4576" s="167" t="s">
        <v>3513</v>
      </c>
      <c r="N4576" s="169">
        <v>15.8</v>
      </c>
      <c r="O4576" s="167" t="s">
        <v>3505</v>
      </c>
      <c r="P4576" s="167"/>
      <c r="Q4576" s="167" t="s">
        <v>3527</v>
      </c>
      <c r="R4576" s="167" t="s">
        <v>3528</v>
      </c>
      <c r="S4576" s="169">
        <v>5</v>
      </c>
      <c r="T4576" s="167" t="s">
        <v>3560</v>
      </c>
      <c r="U4576" s="169" t="s">
        <v>3561</v>
      </c>
      <c r="V4576" s="167" t="s">
        <v>8597</v>
      </c>
      <c r="W4576" s="167" t="s">
        <v>8598</v>
      </c>
      <c r="X4576" s="170" t="s">
        <v>157</v>
      </c>
      <c r="Y4576" s="171" t="s">
        <v>475</v>
      </c>
      <c r="Z4576" s="167" t="s">
        <v>1732</v>
      </c>
      <c r="AA4576" s="176">
        <v>8000</v>
      </c>
      <c r="AB4576" s="167" t="s">
        <v>11254</v>
      </c>
      <c r="AC4576" s="176">
        <v>8000</v>
      </c>
      <c r="AD4576" s="167" t="s">
        <v>11254</v>
      </c>
      <c r="AE4576" s="176">
        <v>212</v>
      </c>
    </row>
    <row r="4577" spans="1:31">
      <c r="A4577" s="178">
        <v>108354017550</v>
      </c>
      <c r="B4577" s="166">
        <v>46191</v>
      </c>
      <c r="C4577" s="167" t="s">
        <v>3524</v>
      </c>
      <c r="D4577" s="167" t="s">
        <v>3525</v>
      </c>
      <c r="E4577" s="167" t="s">
        <v>3526</v>
      </c>
      <c r="F4577" s="167" t="s">
        <v>3501</v>
      </c>
      <c r="G4577" s="167" t="s">
        <v>3502</v>
      </c>
      <c r="H4577" s="168">
        <v>46192</v>
      </c>
      <c r="I4577" s="167"/>
      <c r="J4577" s="169">
        <v>26130</v>
      </c>
      <c r="K4577" s="167" t="s">
        <v>55</v>
      </c>
      <c r="L4577" s="169">
        <v>3</v>
      </c>
      <c r="M4577" s="167" t="s">
        <v>3513</v>
      </c>
      <c r="N4577" s="169">
        <v>15.8</v>
      </c>
      <c r="O4577" s="167" t="s">
        <v>3505</v>
      </c>
      <c r="P4577" s="167"/>
      <c r="Q4577" s="167" t="s">
        <v>3527</v>
      </c>
      <c r="R4577" s="167" t="s">
        <v>3528</v>
      </c>
      <c r="S4577" s="169">
        <v>4</v>
      </c>
      <c r="T4577" s="167" t="s">
        <v>3560</v>
      </c>
      <c r="U4577" s="169" t="s">
        <v>3561</v>
      </c>
      <c r="V4577" s="167" t="s">
        <v>8599</v>
      </c>
      <c r="W4577" s="167" t="s">
        <v>6215</v>
      </c>
      <c r="X4577" s="170" t="s">
        <v>157</v>
      </c>
      <c r="Y4577" s="171" t="s">
        <v>475</v>
      </c>
      <c r="Z4577" s="167" t="s">
        <v>1732</v>
      </c>
      <c r="AA4577" s="176">
        <v>10000</v>
      </c>
      <c r="AB4577" s="167" t="s">
        <v>11254</v>
      </c>
      <c r="AC4577" s="176">
        <v>10000</v>
      </c>
      <c r="AD4577" s="167" t="s">
        <v>11254</v>
      </c>
      <c r="AE4577" s="176">
        <v>12.7</v>
      </c>
    </row>
    <row r="4578" spans="1:31">
      <c r="A4578" s="178">
        <v>108354017550</v>
      </c>
      <c r="B4578" s="166">
        <v>46191</v>
      </c>
      <c r="C4578" s="167" t="s">
        <v>3524</v>
      </c>
      <c r="D4578" s="167" t="s">
        <v>3525</v>
      </c>
      <c r="E4578" s="167" t="s">
        <v>3526</v>
      </c>
      <c r="F4578" s="167" t="s">
        <v>3501</v>
      </c>
      <c r="G4578" s="167" t="s">
        <v>3502</v>
      </c>
      <c r="H4578" s="168">
        <v>46192</v>
      </c>
      <c r="I4578" s="167"/>
      <c r="J4578" s="169">
        <v>26130</v>
      </c>
      <c r="K4578" s="167" t="s">
        <v>55</v>
      </c>
      <c r="L4578" s="169">
        <v>3</v>
      </c>
      <c r="M4578" s="167" t="s">
        <v>3513</v>
      </c>
      <c r="N4578" s="169">
        <v>15.8</v>
      </c>
      <c r="O4578" s="167" t="s">
        <v>3505</v>
      </c>
      <c r="P4578" s="167"/>
      <c r="Q4578" s="167" t="s">
        <v>3527</v>
      </c>
      <c r="R4578" s="167" t="s">
        <v>3528</v>
      </c>
      <c r="S4578" s="169">
        <v>3</v>
      </c>
      <c r="T4578" s="167" t="s">
        <v>3560</v>
      </c>
      <c r="U4578" s="169" t="s">
        <v>3561</v>
      </c>
      <c r="V4578" s="167" t="s">
        <v>8599</v>
      </c>
      <c r="W4578" s="167" t="s">
        <v>6215</v>
      </c>
      <c r="X4578" s="170" t="s">
        <v>157</v>
      </c>
      <c r="Y4578" s="171" t="s">
        <v>475</v>
      </c>
      <c r="Z4578" s="167" t="s">
        <v>1732</v>
      </c>
      <c r="AA4578" s="176">
        <v>10000</v>
      </c>
      <c r="AB4578" s="167" t="s">
        <v>11254</v>
      </c>
      <c r="AC4578" s="176">
        <v>10000</v>
      </c>
      <c r="AD4578" s="167" t="s">
        <v>11254</v>
      </c>
      <c r="AE4578" s="176">
        <v>12.7</v>
      </c>
    </row>
    <row r="4579" spans="1:31">
      <c r="A4579" s="178">
        <v>108354017550</v>
      </c>
      <c r="B4579" s="166">
        <v>46191</v>
      </c>
      <c r="C4579" s="167" t="s">
        <v>3524</v>
      </c>
      <c r="D4579" s="167" t="s">
        <v>3525</v>
      </c>
      <c r="E4579" s="167" t="s">
        <v>3526</v>
      </c>
      <c r="F4579" s="167" t="s">
        <v>3501</v>
      </c>
      <c r="G4579" s="167" t="s">
        <v>3502</v>
      </c>
      <c r="H4579" s="168">
        <v>46192</v>
      </c>
      <c r="I4579" s="167"/>
      <c r="J4579" s="169">
        <v>26130</v>
      </c>
      <c r="K4579" s="167" t="s">
        <v>55</v>
      </c>
      <c r="L4579" s="169">
        <v>3</v>
      </c>
      <c r="M4579" s="167" t="s">
        <v>3513</v>
      </c>
      <c r="N4579" s="169">
        <v>15.8</v>
      </c>
      <c r="O4579" s="167" t="s">
        <v>3505</v>
      </c>
      <c r="P4579" s="167"/>
      <c r="Q4579" s="167" t="s">
        <v>3527</v>
      </c>
      <c r="R4579" s="167" t="s">
        <v>3528</v>
      </c>
      <c r="S4579" s="169">
        <v>2</v>
      </c>
      <c r="T4579" s="167" t="s">
        <v>3560</v>
      </c>
      <c r="U4579" s="169" t="s">
        <v>3561</v>
      </c>
      <c r="V4579" s="167" t="s">
        <v>8599</v>
      </c>
      <c r="W4579" s="167" t="s">
        <v>6215</v>
      </c>
      <c r="X4579" s="170" t="s">
        <v>157</v>
      </c>
      <c r="Y4579" s="171" t="s">
        <v>475</v>
      </c>
      <c r="Z4579" s="167" t="s">
        <v>1732</v>
      </c>
      <c r="AA4579" s="176">
        <v>10000</v>
      </c>
      <c r="AB4579" s="167" t="s">
        <v>11254</v>
      </c>
      <c r="AC4579" s="176">
        <v>10000</v>
      </c>
      <c r="AD4579" s="167" t="s">
        <v>11254</v>
      </c>
      <c r="AE4579" s="176">
        <v>12.7</v>
      </c>
    </row>
    <row r="4580" spans="1:31">
      <c r="A4580" s="178">
        <v>108354017550</v>
      </c>
      <c r="B4580" s="166">
        <v>46191</v>
      </c>
      <c r="C4580" s="167" t="s">
        <v>3524</v>
      </c>
      <c r="D4580" s="167" t="s">
        <v>3525</v>
      </c>
      <c r="E4580" s="167" t="s">
        <v>3526</v>
      </c>
      <c r="F4580" s="167" t="s">
        <v>3501</v>
      </c>
      <c r="G4580" s="167" t="s">
        <v>3502</v>
      </c>
      <c r="H4580" s="168">
        <v>46192</v>
      </c>
      <c r="I4580" s="167"/>
      <c r="J4580" s="169">
        <v>26130</v>
      </c>
      <c r="K4580" s="167" t="s">
        <v>55</v>
      </c>
      <c r="L4580" s="169">
        <v>3</v>
      </c>
      <c r="M4580" s="167" t="s">
        <v>3513</v>
      </c>
      <c r="N4580" s="169">
        <v>15.8</v>
      </c>
      <c r="O4580" s="167" t="s">
        <v>3505</v>
      </c>
      <c r="P4580" s="167"/>
      <c r="Q4580" s="167" t="s">
        <v>3527</v>
      </c>
      <c r="R4580" s="167" t="s">
        <v>3528</v>
      </c>
      <c r="S4580" s="169">
        <v>1</v>
      </c>
      <c r="T4580" s="167" t="s">
        <v>3560</v>
      </c>
      <c r="U4580" s="169" t="s">
        <v>3561</v>
      </c>
      <c r="V4580" s="167" t="s">
        <v>8446</v>
      </c>
      <c r="W4580" s="167" t="s">
        <v>6217</v>
      </c>
      <c r="X4580" s="170" t="s">
        <v>157</v>
      </c>
      <c r="Y4580" s="171" t="s">
        <v>475</v>
      </c>
      <c r="Z4580" s="167" t="s">
        <v>1732</v>
      </c>
      <c r="AA4580" s="176">
        <v>90000</v>
      </c>
      <c r="AB4580" s="167" t="s">
        <v>11254</v>
      </c>
      <c r="AC4580" s="176">
        <v>90000</v>
      </c>
      <c r="AD4580" s="167" t="s">
        <v>11254</v>
      </c>
      <c r="AE4580" s="176">
        <v>180</v>
      </c>
    </row>
    <row r="4581" spans="1:31">
      <c r="A4581" s="178">
        <v>108354116360</v>
      </c>
      <c r="B4581" s="166">
        <v>46191</v>
      </c>
      <c r="C4581" s="167" t="s">
        <v>3524</v>
      </c>
      <c r="D4581" s="167" t="s">
        <v>3525</v>
      </c>
      <c r="E4581" s="167" t="s">
        <v>3526</v>
      </c>
      <c r="F4581" s="167" t="s">
        <v>3501</v>
      </c>
      <c r="G4581" s="167" t="s">
        <v>3502</v>
      </c>
      <c r="H4581" s="168">
        <v>46192</v>
      </c>
      <c r="I4581" s="167"/>
      <c r="J4581" s="169">
        <v>26130</v>
      </c>
      <c r="K4581" s="167" t="s">
        <v>55</v>
      </c>
      <c r="L4581" s="169">
        <v>10</v>
      </c>
      <c r="M4581" s="167" t="s">
        <v>3513</v>
      </c>
      <c r="N4581" s="169">
        <v>68.900000000000006</v>
      </c>
      <c r="O4581" s="167" t="s">
        <v>3505</v>
      </c>
      <c r="P4581" s="167"/>
      <c r="Q4581" s="167" t="s">
        <v>3527</v>
      </c>
      <c r="R4581" s="167" t="s">
        <v>3528</v>
      </c>
      <c r="S4581" s="169">
        <v>3</v>
      </c>
      <c r="T4581" s="167" t="s">
        <v>3708</v>
      </c>
      <c r="U4581" s="169" t="s">
        <v>3709</v>
      </c>
      <c r="V4581" s="167" t="s">
        <v>8600</v>
      </c>
      <c r="W4581" s="167" t="s">
        <v>3711</v>
      </c>
      <c r="X4581" s="170" t="s">
        <v>157</v>
      </c>
      <c r="Y4581" s="171" t="s">
        <v>470</v>
      </c>
      <c r="Z4581" s="167" t="s">
        <v>1734</v>
      </c>
      <c r="AA4581" s="176">
        <v>14200</v>
      </c>
      <c r="AB4581" s="167" t="s">
        <v>11254</v>
      </c>
      <c r="AC4581" s="176">
        <v>5.68</v>
      </c>
      <c r="AD4581" s="167" t="s">
        <v>11256</v>
      </c>
      <c r="AE4581" s="176">
        <v>284</v>
      </c>
    </row>
    <row r="4582" spans="1:31">
      <c r="A4582" s="178">
        <v>108354116360</v>
      </c>
      <c r="B4582" s="166">
        <v>46191</v>
      </c>
      <c r="C4582" s="167" t="s">
        <v>3524</v>
      </c>
      <c r="D4582" s="167" t="s">
        <v>3525</v>
      </c>
      <c r="E4582" s="167" t="s">
        <v>3526</v>
      </c>
      <c r="F4582" s="167" t="s">
        <v>3501</v>
      </c>
      <c r="G4582" s="167" t="s">
        <v>3502</v>
      </c>
      <c r="H4582" s="168">
        <v>46192</v>
      </c>
      <c r="I4582" s="167"/>
      <c r="J4582" s="169">
        <v>26130</v>
      </c>
      <c r="K4582" s="167" t="s">
        <v>55</v>
      </c>
      <c r="L4582" s="169">
        <v>10</v>
      </c>
      <c r="M4582" s="167" t="s">
        <v>3513</v>
      </c>
      <c r="N4582" s="169">
        <v>68.900000000000006</v>
      </c>
      <c r="O4582" s="167" t="s">
        <v>3505</v>
      </c>
      <c r="P4582" s="167"/>
      <c r="Q4582" s="167" t="s">
        <v>3527</v>
      </c>
      <c r="R4582" s="167" t="s">
        <v>3528</v>
      </c>
      <c r="S4582" s="169">
        <v>2</v>
      </c>
      <c r="T4582" s="167" t="s">
        <v>3708</v>
      </c>
      <c r="U4582" s="169" t="s">
        <v>3709</v>
      </c>
      <c r="V4582" s="167" t="s">
        <v>8600</v>
      </c>
      <c r="W4582" s="167" t="s">
        <v>3711</v>
      </c>
      <c r="X4582" s="170" t="s">
        <v>157</v>
      </c>
      <c r="Y4582" s="171" t="s">
        <v>470</v>
      </c>
      <c r="Z4582" s="167" t="s">
        <v>1734</v>
      </c>
      <c r="AA4582" s="176">
        <v>25800</v>
      </c>
      <c r="AB4582" s="167" t="s">
        <v>11254</v>
      </c>
      <c r="AC4582" s="176">
        <v>10.32</v>
      </c>
      <c r="AD4582" s="167" t="s">
        <v>11256</v>
      </c>
      <c r="AE4582" s="176">
        <v>516</v>
      </c>
    </row>
    <row r="4583" spans="1:31">
      <c r="A4583" s="178">
        <v>108354116360</v>
      </c>
      <c r="B4583" s="166">
        <v>46191</v>
      </c>
      <c r="C4583" s="167" t="s">
        <v>3524</v>
      </c>
      <c r="D4583" s="167" t="s">
        <v>3525</v>
      </c>
      <c r="E4583" s="167" t="s">
        <v>3526</v>
      </c>
      <c r="F4583" s="167" t="s">
        <v>3501</v>
      </c>
      <c r="G4583" s="167" t="s">
        <v>3502</v>
      </c>
      <c r="H4583" s="168">
        <v>46192</v>
      </c>
      <c r="I4583" s="167"/>
      <c r="J4583" s="169">
        <v>26130</v>
      </c>
      <c r="K4583" s="167" t="s">
        <v>55</v>
      </c>
      <c r="L4583" s="169">
        <v>10</v>
      </c>
      <c r="M4583" s="167" t="s">
        <v>3513</v>
      </c>
      <c r="N4583" s="169">
        <v>68.900000000000006</v>
      </c>
      <c r="O4583" s="167" t="s">
        <v>3505</v>
      </c>
      <c r="P4583" s="167"/>
      <c r="Q4583" s="167" t="s">
        <v>3527</v>
      </c>
      <c r="R4583" s="167" t="s">
        <v>3528</v>
      </c>
      <c r="S4583" s="169">
        <v>1</v>
      </c>
      <c r="T4583" s="167" t="s">
        <v>4402</v>
      </c>
      <c r="U4583" s="169" t="s">
        <v>4403</v>
      </c>
      <c r="V4583" s="167" t="s">
        <v>7921</v>
      </c>
      <c r="W4583" s="167" t="s">
        <v>4405</v>
      </c>
      <c r="X4583" s="170" t="s">
        <v>157</v>
      </c>
      <c r="Y4583" s="171" t="s">
        <v>470</v>
      </c>
      <c r="Z4583" s="167" t="s">
        <v>1734</v>
      </c>
      <c r="AA4583" s="176">
        <v>43200</v>
      </c>
      <c r="AB4583" s="167" t="s">
        <v>11254</v>
      </c>
      <c r="AC4583" s="176">
        <v>28.51</v>
      </c>
      <c r="AD4583" s="167" t="s">
        <v>11256</v>
      </c>
      <c r="AE4583" s="176">
        <v>2592</v>
      </c>
    </row>
    <row r="4584" spans="1:31">
      <c r="A4584" s="178">
        <v>108354360220</v>
      </c>
      <c r="B4584" s="166">
        <v>46192</v>
      </c>
      <c r="C4584" s="167" t="s">
        <v>3524</v>
      </c>
      <c r="D4584" s="167" t="s">
        <v>3525</v>
      </c>
      <c r="E4584" s="167" t="s">
        <v>3526</v>
      </c>
      <c r="F4584" s="167" t="s">
        <v>3501</v>
      </c>
      <c r="G4584" s="167" t="s">
        <v>3502</v>
      </c>
      <c r="H4584" s="168">
        <v>46193</v>
      </c>
      <c r="I4584" s="167"/>
      <c r="J4584" s="169">
        <v>26130</v>
      </c>
      <c r="K4584" s="167" t="s">
        <v>55</v>
      </c>
      <c r="L4584" s="169">
        <v>1</v>
      </c>
      <c r="M4584" s="167" t="s">
        <v>3513</v>
      </c>
      <c r="N4584" s="169">
        <v>0.7</v>
      </c>
      <c r="O4584" s="167" t="s">
        <v>3505</v>
      </c>
      <c r="P4584" s="167"/>
      <c r="Q4584" s="167" t="s">
        <v>3527</v>
      </c>
      <c r="R4584" s="167" t="s">
        <v>3528</v>
      </c>
      <c r="S4584" s="169">
        <v>2</v>
      </c>
      <c r="T4584" s="167" t="s">
        <v>3529</v>
      </c>
      <c r="U4584" s="169" t="s">
        <v>3530</v>
      </c>
      <c r="V4584" s="167" t="s">
        <v>8584</v>
      </c>
      <c r="W4584" s="167" t="s">
        <v>7824</v>
      </c>
      <c r="X4584" s="170" t="s">
        <v>3533</v>
      </c>
      <c r="Y4584" s="171" t="s">
        <v>459</v>
      </c>
      <c r="Z4584" s="167" t="s">
        <v>1736</v>
      </c>
      <c r="AA4584" s="176">
        <v>3000</v>
      </c>
      <c r="AB4584" s="167" t="s">
        <v>11254</v>
      </c>
      <c r="AC4584" s="176">
        <v>3000</v>
      </c>
      <c r="AD4584" s="167" t="s">
        <v>11254</v>
      </c>
      <c r="AE4584" s="176">
        <v>294</v>
      </c>
    </row>
    <row r="4585" spans="1:31">
      <c r="A4585" s="178">
        <v>108354360220</v>
      </c>
      <c r="B4585" s="166">
        <v>46192</v>
      </c>
      <c r="C4585" s="167" t="s">
        <v>3524</v>
      </c>
      <c r="D4585" s="167" t="s">
        <v>3525</v>
      </c>
      <c r="E4585" s="167" t="s">
        <v>3526</v>
      </c>
      <c r="F4585" s="167" t="s">
        <v>3501</v>
      </c>
      <c r="G4585" s="167" t="s">
        <v>3502</v>
      </c>
      <c r="H4585" s="168">
        <v>46193</v>
      </c>
      <c r="I4585" s="167"/>
      <c r="J4585" s="169">
        <v>26130</v>
      </c>
      <c r="K4585" s="167" t="s">
        <v>55</v>
      </c>
      <c r="L4585" s="169">
        <v>1</v>
      </c>
      <c r="M4585" s="167" t="s">
        <v>3513</v>
      </c>
      <c r="N4585" s="169">
        <v>0.7</v>
      </c>
      <c r="O4585" s="167" t="s">
        <v>3505</v>
      </c>
      <c r="P4585" s="167"/>
      <c r="Q4585" s="167" t="s">
        <v>3527</v>
      </c>
      <c r="R4585" s="167" t="s">
        <v>3528</v>
      </c>
      <c r="S4585" s="169">
        <v>1</v>
      </c>
      <c r="T4585" s="167" t="s">
        <v>3529</v>
      </c>
      <c r="U4585" s="169" t="s">
        <v>3530</v>
      </c>
      <c r="V4585" s="167" t="s">
        <v>5441</v>
      </c>
      <c r="W4585" s="167" t="s">
        <v>5442</v>
      </c>
      <c r="X4585" s="170" t="s">
        <v>3533</v>
      </c>
      <c r="Y4585" s="171" t="s">
        <v>459</v>
      </c>
      <c r="Z4585" s="167" t="s">
        <v>1736</v>
      </c>
      <c r="AA4585" s="176">
        <v>3000</v>
      </c>
      <c r="AB4585" s="167" t="s">
        <v>11254</v>
      </c>
      <c r="AC4585" s="176">
        <v>3000</v>
      </c>
      <c r="AD4585" s="167" t="s">
        <v>11254</v>
      </c>
      <c r="AE4585" s="176">
        <v>198</v>
      </c>
    </row>
    <row r="4586" spans="1:31">
      <c r="A4586" s="178">
        <v>108354406900</v>
      </c>
      <c r="B4586" s="166">
        <v>46191</v>
      </c>
      <c r="C4586" s="167" t="s">
        <v>3524</v>
      </c>
      <c r="D4586" s="167" t="s">
        <v>3525</v>
      </c>
      <c r="E4586" s="167" t="s">
        <v>3526</v>
      </c>
      <c r="F4586" s="167" t="s">
        <v>3501</v>
      </c>
      <c r="G4586" s="167" t="s">
        <v>3502</v>
      </c>
      <c r="H4586" s="168">
        <v>46192</v>
      </c>
      <c r="I4586" s="167"/>
      <c r="J4586" s="169">
        <v>26130</v>
      </c>
      <c r="K4586" s="167" t="s">
        <v>55</v>
      </c>
      <c r="L4586" s="169">
        <v>2</v>
      </c>
      <c r="M4586" s="167" t="s">
        <v>3513</v>
      </c>
      <c r="N4586" s="169">
        <v>7.1</v>
      </c>
      <c r="O4586" s="167" t="s">
        <v>3505</v>
      </c>
      <c r="P4586" s="167"/>
      <c r="Q4586" s="167" t="s">
        <v>3527</v>
      </c>
      <c r="R4586" s="167" t="s">
        <v>3528</v>
      </c>
      <c r="S4586" s="169">
        <v>3</v>
      </c>
      <c r="T4586" s="167" t="s">
        <v>3529</v>
      </c>
      <c r="U4586" s="169" t="s">
        <v>3530</v>
      </c>
      <c r="V4586" s="167" t="s">
        <v>5029</v>
      </c>
      <c r="W4586" s="167" t="s">
        <v>5030</v>
      </c>
      <c r="X4586" s="170" t="s">
        <v>157</v>
      </c>
      <c r="Y4586" s="171" t="s">
        <v>466</v>
      </c>
      <c r="Z4586" s="167" t="s">
        <v>1738</v>
      </c>
      <c r="AA4586" s="176">
        <v>6000</v>
      </c>
      <c r="AB4586" s="167" t="s">
        <v>11254</v>
      </c>
      <c r="AC4586" s="176">
        <v>6000</v>
      </c>
      <c r="AD4586" s="167" t="s">
        <v>11254</v>
      </c>
      <c r="AE4586" s="176">
        <v>2700</v>
      </c>
    </row>
    <row r="4587" spans="1:31">
      <c r="A4587" s="178">
        <v>108354406900</v>
      </c>
      <c r="B4587" s="166">
        <v>46191</v>
      </c>
      <c r="C4587" s="167" t="s">
        <v>3524</v>
      </c>
      <c r="D4587" s="167" t="s">
        <v>3525</v>
      </c>
      <c r="E4587" s="167" t="s">
        <v>3526</v>
      </c>
      <c r="F4587" s="167" t="s">
        <v>3501</v>
      </c>
      <c r="G4587" s="167" t="s">
        <v>3502</v>
      </c>
      <c r="H4587" s="168">
        <v>46192</v>
      </c>
      <c r="I4587" s="167"/>
      <c r="J4587" s="169">
        <v>26130</v>
      </c>
      <c r="K4587" s="167" t="s">
        <v>55</v>
      </c>
      <c r="L4587" s="169">
        <v>2</v>
      </c>
      <c r="M4587" s="167" t="s">
        <v>3513</v>
      </c>
      <c r="N4587" s="169">
        <v>7.1</v>
      </c>
      <c r="O4587" s="167" t="s">
        <v>3505</v>
      </c>
      <c r="P4587" s="167"/>
      <c r="Q4587" s="167" t="s">
        <v>3527</v>
      </c>
      <c r="R4587" s="167" t="s">
        <v>3528</v>
      </c>
      <c r="S4587" s="169">
        <v>2</v>
      </c>
      <c r="T4587" s="167" t="s">
        <v>3529</v>
      </c>
      <c r="U4587" s="169" t="s">
        <v>3530</v>
      </c>
      <c r="V4587" s="167" t="s">
        <v>5029</v>
      </c>
      <c r="W4587" s="167" t="s">
        <v>5030</v>
      </c>
      <c r="X4587" s="170" t="s">
        <v>157</v>
      </c>
      <c r="Y4587" s="171" t="s">
        <v>466</v>
      </c>
      <c r="Z4587" s="167" t="s">
        <v>1738</v>
      </c>
      <c r="AA4587" s="176">
        <v>6000</v>
      </c>
      <c r="AB4587" s="167" t="s">
        <v>11254</v>
      </c>
      <c r="AC4587" s="176">
        <v>6000</v>
      </c>
      <c r="AD4587" s="167" t="s">
        <v>11254</v>
      </c>
      <c r="AE4587" s="176">
        <v>2700</v>
      </c>
    </row>
    <row r="4588" spans="1:31">
      <c r="A4588" s="178">
        <v>108354406900</v>
      </c>
      <c r="B4588" s="166">
        <v>46191</v>
      </c>
      <c r="C4588" s="167" t="s">
        <v>3524</v>
      </c>
      <c r="D4588" s="167" t="s">
        <v>3525</v>
      </c>
      <c r="E4588" s="167" t="s">
        <v>3526</v>
      </c>
      <c r="F4588" s="167" t="s">
        <v>3501</v>
      </c>
      <c r="G4588" s="167" t="s">
        <v>3502</v>
      </c>
      <c r="H4588" s="168">
        <v>46192</v>
      </c>
      <c r="I4588" s="167"/>
      <c r="J4588" s="169">
        <v>26130</v>
      </c>
      <c r="K4588" s="167" t="s">
        <v>55</v>
      </c>
      <c r="L4588" s="169">
        <v>2</v>
      </c>
      <c r="M4588" s="167" t="s">
        <v>3513</v>
      </c>
      <c r="N4588" s="169">
        <v>7.1</v>
      </c>
      <c r="O4588" s="167" t="s">
        <v>3505</v>
      </c>
      <c r="P4588" s="167"/>
      <c r="Q4588" s="167" t="s">
        <v>3527</v>
      </c>
      <c r="R4588" s="167" t="s">
        <v>3528</v>
      </c>
      <c r="S4588" s="169">
        <v>1</v>
      </c>
      <c r="T4588" s="167" t="s">
        <v>3529</v>
      </c>
      <c r="U4588" s="169" t="s">
        <v>3530</v>
      </c>
      <c r="V4588" s="167" t="s">
        <v>5029</v>
      </c>
      <c r="W4588" s="167" t="s">
        <v>5030</v>
      </c>
      <c r="X4588" s="170" t="s">
        <v>157</v>
      </c>
      <c r="Y4588" s="171" t="s">
        <v>466</v>
      </c>
      <c r="Z4588" s="167" t="s">
        <v>1738</v>
      </c>
      <c r="AA4588" s="176">
        <v>15000</v>
      </c>
      <c r="AB4588" s="167" t="s">
        <v>11254</v>
      </c>
      <c r="AC4588" s="176">
        <v>15000</v>
      </c>
      <c r="AD4588" s="167" t="s">
        <v>11254</v>
      </c>
      <c r="AE4588" s="176">
        <v>6750</v>
      </c>
    </row>
    <row r="4589" spans="1:31">
      <c r="A4589" s="178">
        <v>108354449450</v>
      </c>
      <c r="B4589" s="166">
        <v>46191</v>
      </c>
      <c r="C4589" s="167" t="s">
        <v>3524</v>
      </c>
      <c r="D4589" s="167" t="s">
        <v>3525</v>
      </c>
      <c r="E4589" s="167" t="s">
        <v>3526</v>
      </c>
      <c r="F4589" s="167" t="s">
        <v>3501</v>
      </c>
      <c r="G4589" s="167" t="s">
        <v>3502</v>
      </c>
      <c r="H4589" s="168">
        <v>46192</v>
      </c>
      <c r="I4589" s="167"/>
      <c r="J4589" s="169">
        <v>26130</v>
      </c>
      <c r="K4589" s="167" t="s">
        <v>55</v>
      </c>
      <c r="L4589" s="169">
        <v>1</v>
      </c>
      <c r="M4589" s="167" t="s">
        <v>3513</v>
      </c>
      <c r="N4589" s="169">
        <v>0.7</v>
      </c>
      <c r="O4589" s="167" t="s">
        <v>3505</v>
      </c>
      <c r="P4589" s="167"/>
      <c r="Q4589" s="167" t="s">
        <v>3514</v>
      </c>
      <c r="R4589" s="167" t="s">
        <v>3528</v>
      </c>
      <c r="S4589" s="169">
        <v>2</v>
      </c>
      <c r="T4589" s="167" t="s">
        <v>3560</v>
      </c>
      <c r="U4589" s="169" t="s">
        <v>3561</v>
      </c>
      <c r="V4589" s="167" t="s">
        <v>8601</v>
      </c>
      <c r="W4589" s="167" t="s">
        <v>5565</v>
      </c>
      <c r="X4589" s="170" t="s">
        <v>160</v>
      </c>
      <c r="Y4589" s="171" t="s">
        <v>3373</v>
      </c>
      <c r="Z4589" s="167" t="s">
        <v>1740</v>
      </c>
      <c r="AA4589" s="176">
        <v>4000</v>
      </c>
      <c r="AB4589" s="167" t="s">
        <v>11254</v>
      </c>
      <c r="AC4589" s="176">
        <v>4000</v>
      </c>
      <c r="AD4589" s="167" t="s">
        <v>11254</v>
      </c>
      <c r="AE4589" s="176">
        <v>16</v>
      </c>
    </row>
    <row r="4590" spans="1:31">
      <c r="A4590" s="178">
        <v>108354449450</v>
      </c>
      <c r="B4590" s="166">
        <v>46191</v>
      </c>
      <c r="C4590" s="167" t="s">
        <v>3524</v>
      </c>
      <c r="D4590" s="167" t="s">
        <v>3525</v>
      </c>
      <c r="E4590" s="167" t="s">
        <v>3526</v>
      </c>
      <c r="F4590" s="167" t="s">
        <v>3501</v>
      </c>
      <c r="G4590" s="167" t="s">
        <v>3502</v>
      </c>
      <c r="H4590" s="168">
        <v>46192</v>
      </c>
      <c r="I4590" s="167"/>
      <c r="J4590" s="169">
        <v>26130</v>
      </c>
      <c r="K4590" s="167" t="s">
        <v>55</v>
      </c>
      <c r="L4590" s="169">
        <v>1</v>
      </c>
      <c r="M4590" s="167" t="s">
        <v>3513</v>
      </c>
      <c r="N4590" s="169">
        <v>0.7</v>
      </c>
      <c r="O4590" s="167" t="s">
        <v>3505</v>
      </c>
      <c r="P4590" s="167"/>
      <c r="Q4590" s="167" t="s">
        <v>3514</v>
      </c>
      <c r="R4590" s="167" t="s">
        <v>3528</v>
      </c>
      <c r="S4590" s="169">
        <v>1</v>
      </c>
      <c r="T4590" s="167" t="s">
        <v>3560</v>
      </c>
      <c r="U4590" s="169" t="s">
        <v>3561</v>
      </c>
      <c r="V4590" s="167" t="s">
        <v>8601</v>
      </c>
      <c r="W4590" s="167" t="s">
        <v>5565</v>
      </c>
      <c r="X4590" s="170" t="s">
        <v>160</v>
      </c>
      <c r="Y4590" s="171" t="s">
        <v>3373</v>
      </c>
      <c r="Z4590" s="167" t="s">
        <v>1740</v>
      </c>
      <c r="AA4590" s="176">
        <v>8000</v>
      </c>
      <c r="AB4590" s="167" t="s">
        <v>11254</v>
      </c>
      <c r="AC4590" s="176">
        <v>8000</v>
      </c>
      <c r="AD4590" s="167" t="s">
        <v>11254</v>
      </c>
      <c r="AE4590" s="176">
        <v>32</v>
      </c>
    </row>
    <row r="4591" spans="1:31">
      <c r="A4591" s="178">
        <v>108354467100</v>
      </c>
      <c r="B4591" s="166">
        <v>46191</v>
      </c>
      <c r="C4591" s="167" t="s">
        <v>3524</v>
      </c>
      <c r="D4591" s="167" t="s">
        <v>3525</v>
      </c>
      <c r="E4591" s="167" t="s">
        <v>3526</v>
      </c>
      <c r="F4591" s="167" t="s">
        <v>3501</v>
      </c>
      <c r="G4591" s="167" t="s">
        <v>3502</v>
      </c>
      <c r="H4591" s="168">
        <v>46192</v>
      </c>
      <c r="I4591" s="167"/>
      <c r="J4591" s="169">
        <v>26130</v>
      </c>
      <c r="K4591" s="167" t="s">
        <v>55</v>
      </c>
      <c r="L4591" s="169">
        <v>8</v>
      </c>
      <c r="M4591" s="167" t="s">
        <v>3513</v>
      </c>
      <c r="N4591" s="169">
        <v>44.3</v>
      </c>
      <c r="O4591" s="167" t="s">
        <v>3505</v>
      </c>
      <c r="P4591" s="167"/>
      <c r="Q4591" s="167" t="s">
        <v>3527</v>
      </c>
      <c r="R4591" s="167" t="s">
        <v>3528</v>
      </c>
      <c r="S4591" s="169">
        <v>6</v>
      </c>
      <c r="T4591" s="167" t="s">
        <v>3678</v>
      </c>
      <c r="U4591" s="169" t="s">
        <v>3679</v>
      </c>
      <c r="V4591" s="167" t="s">
        <v>8602</v>
      </c>
      <c r="W4591" s="167" t="s">
        <v>8603</v>
      </c>
      <c r="X4591" s="170" t="s">
        <v>157</v>
      </c>
      <c r="Y4591" s="171" t="s">
        <v>478</v>
      </c>
      <c r="Z4591" s="167" t="s">
        <v>1743</v>
      </c>
      <c r="AA4591" s="176">
        <v>34000</v>
      </c>
      <c r="AB4591" s="167" t="s">
        <v>11254</v>
      </c>
      <c r="AC4591" s="176">
        <v>11.8</v>
      </c>
      <c r="AD4591" s="167" t="s">
        <v>11256</v>
      </c>
      <c r="AE4591" s="176">
        <v>1088</v>
      </c>
    </row>
    <row r="4592" spans="1:31">
      <c r="A4592" s="178">
        <v>108354467100</v>
      </c>
      <c r="B4592" s="166">
        <v>46191</v>
      </c>
      <c r="C4592" s="167" t="s">
        <v>3524</v>
      </c>
      <c r="D4592" s="167" t="s">
        <v>3525</v>
      </c>
      <c r="E4592" s="167" t="s">
        <v>3526</v>
      </c>
      <c r="F4592" s="167" t="s">
        <v>3501</v>
      </c>
      <c r="G4592" s="167" t="s">
        <v>3502</v>
      </c>
      <c r="H4592" s="168">
        <v>46192</v>
      </c>
      <c r="I4592" s="167"/>
      <c r="J4592" s="169">
        <v>26130</v>
      </c>
      <c r="K4592" s="167" t="s">
        <v>55</v>
      </c>
      <c r="L4592" s="169">
        <v>8</v>
      </c>
      <c r="M4592" s="167" t="s">
        <v>3513</v>
      </c>
      <c r="N4592" s="169">
        <v>44.3</v>
      </c>
      <c r="O4592" s="167" t="s">
        <v>3505</v>
      </c>
      <c r="P4592" s="167"/>
      <c r="Q4592" s="167" t="s">
        <v>3527</v>
      </c>
      <c r="R4592" s="167" t="s">
        <v>3528</v>
      </c>
      <c r="S4592" s="169">
        <v>5</v>
      </c>
      <c r="T4592" s="167" t="s">
        <v>4402</v>
      </c>
      <c r="U4592" s="169" t="s">
        <v>4403</v>
      </c>
      <c r="V4592" s="167" t="s">
        <v>8604</v>
      </c>
      <c r="W4592" s="167" t="s">
        <v>7148</v>
      </c>
      <c r="X4592" s="170" t="s">
        <v>157</v>
      </c>
      <c r="Y4592" s="171" t="s">
        <v>478</v>
      </c>
      <c r="Z4592" s="167" t="s">
        <v>1743</v>
      </c>
      <c r="AA4592" s="176">
        <v>5000</v>
      </c>
      <c r="AB4592" s="167" t="s">
        <v>11254</v>
      </c>
      <c r="AC4592" s="176">
        <v>3.4</v>
      </c>
      <c r="AD4592" s="167" t="s">
        <v>11256</v>
      </c>
      <c r="AE4592" s="176">
        <v>450</v>
      </c>
    </row>
    <row r="4593" spans="1:31">
      <c r="A4593" s="178">
        <v>108354467100</v>
      </c>
      <c r="B4593" s="166">
        <v>46191</v>
      </c>
      <c r="C4593" s="167" t="s">
        <v>3524</v>
      </c>
      <c r="D4593" s="167" t="s">
        <v>3525</v>
      </c>
      <c r="E4593" s="167" t="s">
        <v>3526</v>
      </c>
      <c r="F4593" s="167" t="s">
        <v>3501</v>
      </c>
      <c r="G4593" s="167" t="s">
        <v>3502</v>
      </c>
      <c r="H4593" s="168">
        <v>46192</v>
      </c>
      <c r="I4593" s="167"/>
      <c r="J4593" s="169">
        <v>26130</v>
      </c>
      <c r="K4593" s="167" t="s">
        <v>55</v>
      </c>
      <c r="L4593" s="169">
        <v>8</v>
      </c>
      <c r="M4593" s="167" t="s">
        <v>3513</v>
      </c>
      <c r="N4593" s="169">
        <v>44.3</v>
      </c>
      <c r="O4593" s="167" t="s">
        <v>3505</v>
      </c>
      <c r="P4593" s="167"/>
      <c r="Q4593" s="167" t="s">
        <v>3527</v>
      </c>
      <c r="R4593" s="167" t="s">
        <v>3528</v>
      </c>
      <c r="S4593" s="169">
        <v>4</v>
      </c>
      <c r="T4593" s="167" t="s">
        <v>4402</v>
      </c>
      <c r="U4593" s="169" t="s">
        <v>4403</v>
      </c>
      <c r="V4593" s="167" t="s">
        <v>8605</v>
      </c>
      <c r="W4593" s="167" t="s">
        <v>5458</v>
      </c>
      <c r="X4593" s="170" t="s">
        <v>157</v>
      </c>
      <c r="Y4593" s="171" t="s">
        <v>478</v>
      </c>
      <c r="Z4593" s="167" t="s">
        <v>1743</v>
      </c>
      <c r="AA4593" s="176">
        <v>7000</v>
      </c>
      <c r="AB4593" s="167" t="s">
        <v>11254</v>
      </c>
      <c r="AC4593" s="176">
        <v>3.03</v>
      </c>
      <c r="AD4593" s="167" t="s">
        <v>11256</v>
      </c>
      <c r="AE4593" s="176">
        <v>560</v>
      </c>
    </row>
    <row r="4594" spans="1:31">
      <c r="A4594" s="178">
        <v>108354467100</v>
      </c>
      <c r="B4594" s="166">
        <v>46191</v>
      </c>
      <c r="C4594" s="167" t="s">
        <v>3524</v>
      </c>
      <c r="D4594" s="167" t="s">
        <v>3525</v>
      </c>
      <c r="E4594" s="167" t="s">
        <v>3526</v>
      </c>
      <c r="F4594" s="167" t="s">
        <v>3501</v>
      </c>
      <c r="G4594" s="167" t="s">
        <v>3502</v>
      </c>
      <c r="H4594" s="168">
        <v>46192</v>
      </c>
      <c r="I4594" s="167"/>
      <c r="J4594" s="169">
        <v>26130</v>
      </c>
      <c r="K4594" s="167" t="s">
        <v>55</v>
      </c>
      <c r="L4594" s="169">
        <v>8</v>
      </c>
      <c r="M4594" s="167" t="s">
        <v>3513</v>
      </c>
      <c r="N4594" s="169">
        <v>44.3</v>
      </c>
      <c r="O4594" s="167" t="s">
        <v>3505</v>
      </c>
      <c r="P4594" s="167"/>
      <c r="Q4594" s="167" t="s">
        <v>3527</v>
      </c>
      <c r="R4594" s="167" t="s">
        <v>3528</v>
      </c>
      <c r="S4594" s="169">
        <v>3</v>
      </c>
      <c r="T4594" s="167" t="s">
        <v>4402</v>
      </c>
      <c r="U4594" s="169" t="s">
        <v>4403</v>
      </c>
      <c r="V4594" s="167" t="s">
        <v>8605</v>
      </c>
      <c r="W4594" s="167" t="s">
        <v>5458</v>
      </c>
      <c r="X4594" s="170" t="s">
        <v>157</v>
      </c>
      <c r="Y4594" s="171" t="s">
        <v>478</v>
      </c>
      <c r="Z4594" s="167" t="s">
        <v>1743</v>
      </c>
      <c r="AA4594" s="176">
        <v>13000</v>
      </c>
      <c r="AB4594" s="167" t="s">
        <v>11254</v>
      </c>
      <c r="AC4594" s="176">
        <v>5.63</v>
      </c>
      <c r="AD4594" s="167" t="s">
        <v>11256</v>
      </c>
      <c r="AE4594" s="176">
        <v>1040</v>
      </c>
    </row>
    <row r="4595" spans="1:31">
      <c r="A4595" s="178">
        <v>108354467100</v>
      </c>
      <c r="B4595" s="166">
        <v>46191</v>
      </c>
      <c r="C4595" s="167" t="s">
        <v>3524</v>
      </c>
      <c r="D4595" s="167" t="s">
        <v>3525</v>
      </c>
      <c r="E4595" s="167" t="s">
        <v>3526</v>
      </c>
      <c r="F4595" s="167" t="s">
        <v>3501</v>
      </c>
      <c r="G4595" s="167" t="s">
        <v>3502</v>
      </c>
      <c r="H4595" s="168">
        <v>46192</v>
      </c>
      <c r="I4595" s="167"/>
      <c r="J4595" s="169">
        <v>26130</v>
      </c>
      <c r="K4595" s="167" t="s">
        <v>55</v>
      </c>
      <c r="L4595" s="169">
        <v>8</v>
      </c>
      <c r="M4595" s="167" t="s">
        <v>3513</v>
      </c>
      <c r="N4595" s="169">
        <v>44.3</v>
      </c>
      <c r="O4595" s="167" t="s">
        <v>3505</v>
      </c>
      <c r="P4595" s="167"/>
      <c r="Q4595" s="167" t="s">
        <v>3527</v>
      </c>
      <c r="R4595" s="167" t="s">
        <v>3528</v>
      </c>
      <c r="S4595" s="169">
        <v>2</v>
      </c>
      <c r="T4595" s="167" t="s">
        <v>4402</v>
      </c>
      <c r="U4595" s="169" t="s">
        <v>4403</v>
      </c>
      <c r="V4595" s="167" t="s">
        <v>8606</v>
      </c>
      <c r="W4595" s="167" t="s">
        <v>6136</v>
      </c>
      <c r="X4595" s="170" t="s">
        <v>157</v>
      </c>
      <c r="Y4595" s="171" t="s">
        <v>478</v>
      </c>
      <c r="Z4595" s="167" t="s">
        <v>1743</v>
      </c>
      <c r="AA4595" s="176">
        <v>2000</v>
      </c>
      <c r="AB4595" s="167" t="s">
        <v>11254</v>
      </c>
      <c r="AC4595" s="176">
        <v>0.87</v>
      </c>
      <c r="AD4595" s="167" t="s">
        <v>11256</v>
      </c>
      <c r="AE4595" s="176">
        <v>190</v>
      </c>
    </row>
    <row r="4596" spans="1:31">
      <c r="A4596" s="178">
        <v>108354467100</v>
      </c>
      <c r="B4596" s="166">
        <v>46191</v>
      </c>
      <c r="C4596" s="167" t="s">
        <v>3524</v>
      </c>
      <c r="D4596" s="167" t="s">
        <v>3525</v>
      </c>
      <c r="E4596" s="167" t="s">
        <v>3526</v>
      </c>
      <c r="F4596" s="167" t="s">
        <v>3501</v>
      </c>
      <c r="G4596" s="167" t="s">
        <v>3502</v>
      </c>
      <c r="H4596" s="168">
        <v>46192</v>
      </c>
      <c r="I4596" s="167"/>
      <c r="J4596" s="169">
        <v>26130</v>
      </c>
      <c r="K4596" s="167" t="s">
        <v>55</v>
      </c>
      <c r="L4596" s="169">
        <v>8</v>
      </c>
      <c r="M4596" s="167" t="s">
        <v>3513</v>
      </c>
      <c r="N4596" s="169">
        <v>44.3</v>
      </c>
      <c r="O4596" s="167" t="s">
        <v>3505</v>
      </c>
      <c r="P4596" s="167"/>
      <c r="Q4596" s="167" t="s">
        <v>3527</v>
      </c>
      <c r="R4596" s="167" t="s">
        <v>3528</v>
      </c>
      <c r="S4596" s="169">
        <v>1</v>
      </c>
      <c r="T4596" s="167" t="s">
        <v>4402</v>
      </c>
      <c r="U4596" s="169" t="s">
        <v>4403</v>
      </c>
      <c r="V4596" s="167" t="s">
        <v>8606</v>
      </c>
      <c r="W4596" s="167" t="s">
        <v>6136</v>
      </c>
      <c r="X4596" s="170" t="s">
        <v>157</v>
      </c>
      <c r="Y4596" s="171" t="s">
        <v>478</v>
      </c>
      <c r="Z4596" s="167" t="s">
        <v>1743</v>
      </c>
      <c r="AA4596" s="176">
        <v>8000</v>
      </c>
      <c r="AB4596" s="167" t="s">
        <v>11254</v>
      </c>
      <c r="AC4596" s="176">
        <v>3.47</v>
      </c>
      <c r="AD4596" s="167" t="s">
        <v>11256</v>
      </c>
      <c r="AE4596" s="176">
        <v>760</v>
      </c>
    </row>
    <row r="4597" spans="1:31">
      <c r="A4597" s="178">
        <v>108354506410</v>
      </c>
      <c r="B4597" s="166">
        <v>46191</v>
      </c>
      <c r="C4597" s="167" t="s">
        <v>3524</v>
      </c>
      <c r="D4597" s="167" t="s">
        <v>3525</v>
      </c>
      <c r="E4597" s="167" t="s">
        <v>3526</v>
      </c>
      <c r="F4597" s="167" t="s">
        <v>3501</v>
      </c>
      <c r="G4597" s="167" t="s">
        <v>3502</v>
      </c>
      <c r="H4597" s="168">
        <v>46192</v>
      </c>
      <c r="I4597" s="167"/>
      <c r="J4597" s="169">
        <v>26130</v>
      </c>
      <c r="K4597" s="167" t="s">
        <v>55</v>
      </c>
      <c r="L4597" s="169">
        <v>2</v>
      </c>
      <c r="M4597" s="167" t="s">
        <v>3513</v>
      </c>
      <c r="N4597" s="169">
        <v>5.5</v>
      </c>
      <c r="O4597" s="167" t="s">
        <v>3505</v>
      </c>
      <c r="P4597" s="167"/>
      <c r="Q4597" s="167" t="s">
        <v>3527</v>
      </c>
      <c r="R4597" s="167" t="s">
        <v>3528</v>
      </c>
      <c r="S4597" s="169">
        <v>3</v>
      </c>
      <c r="T4597" s="167" t="s">
        <v>3529</v>
      </c>
      <c r="U4597" s="169" t="s">
        <v>3530</v>
      </c>
      <c r="V4597" s="167" t="s">
        <v>5029</v>
      </c>
      <c r="W4597" s="167" t="s">
        <v>5030</v>
      </c>
      <c r="X4597" s="170" t="s">
        <v>157</v>
      </c>
      <c r="Y4597" s="171" t="s">
        <v>471</v>
      </c>
      <c r="Z4597" s="167" t="s">
        <v>1745</v>
      </c>
      <c r="AA4597" s="176">
        <v>9000</v>
      </c>
      <c r="AB4597" s="167" t="s">
        <v>11254</v>
      </c>
      <c r="AC4597" s="176">
        <v>9000</v>
      </c>
      <c r="AD4597" s="167" t="s">
        <v>11254</v>
      </c>
      <c r="AE4597" s="176">
        <v>4050</v>
      </c>
    </row>
    <row r="4598" spans="1:31">
      <c r="A4598" s="178">
        <v>108354506410</v>
      </c>
      <c r="B4598" s="166">
        <v>46191</v>
      </c>
      <c r="C4598" s="167" t="s">
        <v>3524</v>
      </c>
      <c r="D4598" s="167" t="s">
        <v>3525</v>
      </c>
      <c r="E4598" s="167" t="s">
        <v>3526</v>
      </c>
      <c r="F4598" s="167" t="s">
        <v>3501</v>
      </c>
      <c r="G4598" s="167" t="s">
        <v>3502</v>
      </c>
      <c r="H4598" s="168">
        <v>46192</v>
      </c>
      <c r="I4598" s="167"/>
      <c r="J4598" s="169">
        <v>26130</v>
      </c>
      <c r="K4598" s="167" t="s">
        <v>55</v>
      </c>
      <c r="L4598" s="169">
        <v>2</v>
      </c>
      <c r="M4598" s="167" t="s">
        <v>3513</v>
      </c>
      <c r="N4598" s="169">
        <v>5.5</v>
      </c>
      <c r="O4598" s="167" t="s">
        <v>3505</v>
      </c>
      <c r="P4598" s="167"/>
      <c r="Q4598" s="167" t="s">
        <v>3527</v>
      </c>
      <c r="R4598" s="167" t="s">
        <v>3528</v>
      </c>
      <c r="S4598" s="169">
        <v>2</v>
      </c>
      <c r="T4598" s="167" t="s">
        <v>3529</v>
      </c>
      <c r="U4598" s="169" t="s">
        <v>3530</v>
      </c>
      <c r="V4598" s="167" t="s">
        <v>5029</v>
      </c>
      <c r="W4598" s="167" t="s">
        <v>5030</v>
      </c>
      <c r="X4598" s="170" t="s">
        <v>157</v>
      </c>
      <c r="Y4598" s="171" t="s">
        <v>471</v>
      </c>
      <c r="Z4598" s="167" t="s">
        <v>1745</v>
      </c>
      <c r="AA4598" s="176">
        <v>6000</v>
      </c>
      <c r="AB4598" s="167" t="s">
        <v>11254</v>
      </c>
      <c r="AC4598" s="176">
        <v>6000</v>
      </c>
      <c r="AD4598" s="167" t="s">
        <v>11254</v>
      </c>
      <c r="AE4598" s="176">
        <v>2700</v>
      </c>
    </row>
    <row r="4599" spans="1:31">
      <c r="A4599" s="178">
        <v>108354506410</v>
      </c>
      <c r="B4599" s="166">
        <v>46191</v>
      </c>
      <c r="C4599" s="167" t="s">
        <v>3524</v>
      </c>
      <c r="D4599" s="167" t="s">
        <v>3525</v>
      </c>
      <c r="E4599" s="167" t="s">
        <v>3526</v>
      </c>
      <c r="F4599" s="167" t="s">
        <v>3501</v>
      </c>
      <c r="G4599" s="167" t="s">
        <v>3502</v>
      </c>
      <c r="H4599" s="168">
        <v>46192</v>
      </c>
      <c r="I4599" s="167"/>
      <c r="J4599" s="169">
        <v>26130</v>
      </c>
      <c r="K4599" s="167" t="s">
        <v>55</v>
      </c>
      <c r="L4599" s="169">
        <v>2</v>
      </c>
      <c r="M4599" s="167" t="s">
        <v>3513</v>
      </c>
      <c r="N4599" s="169">
        <v>5.5</v>
      </c>
      <c r="O4599" s="167" t="s">
        <v>3505</v>
      </c>
      <c r="P4599" s="167"/>
      <c r="Q4599" s="167" t="s">
        <v>3527</v>
      </c>
      <c r="R4599" s="167" t="s">
        <v>3528</v>
      </c>
      <c r="S4599" s="169">
        <v>1</v>
      </c>
      <c r="T4599" s="167" t="s">
        <v>3529</v>
      </c>
      <c r="U4599" s="169" t="s">
        <v>3530</v>
      </c>
      <c r="V4599" s="167" t="s">
        <v>5029</v>
      </c>
      <c r="W4599" s="167" t="s">
        <v>5030</v>
      </c>
      <c r="X4599" s="170" t="s">
        <v>157</v>
      </c>
      <c r="Y4599" s="171" t="s">
        <v>471</v>
      </c>
      <c r="Z4599" s="167" t="s">
        <v>1745</v>
      </c>
      <c r="AA4599" s="176">
        <v>6000</v>
      </c>
      <c r="AB4599" s="167" t="s">
        <v>11254</v>
      </c>
      <c r="AC4599" s="176">
        <v>6000</v>
      </c>
      <c r="AD4599" s="167" t="s">
        <v>11254</v>
      </c>
      <c r="AE4599" s="176">
        <v>2700</v>
      </c>
    </row>
    <row r="4600" spans="1:31">
      <c r="A4600" s="178">
        <v>108354576740</v>
      </c>
      <c r="B4600" s="166">
        <v>46191</v>
      </c>
      <c r="C4600" s="167" t="s">
        <v>3524</v>
      </c>
      <c r="D4600" s="167" t="s">
        <v>3525</v>
      </c>
      <c r="E4600" s="167" t="s">
        <v>3526</v>
      </c>
      <c r="F4600" s="167" t="s">
        <v>3501</v>
      </c>
      <c r="G4600" s="167" t="s">
        <v>3502</v>
      </c>
      <c r="H4600" s="168">
        <v>46192</v>
      </c>
      <c r="I4600" s="167"/>
      <c r="J4600" s="169">
        <v>26130</v>
      </c>
      <c r="K4600" s="167" t="s">
        <v>55</v>
      </c>
      <c r="L4600" s="169">
        <v>4</v>
      </c>
      <c r="M4600" s="167" t="s">
        <v>3513</v>
      </c>
      <c r="N4600" s="169">
        <v>39.9</v>
      </c>
      <c r="O4600" s="167" t="s">
        <v>3505</v>
      </c>
      <c r="P4600" s="167"/>
      <c r="Q4600" s="167" t="s">
        <v>3527</v>
      </c>
      <c r="R4600" s="167" t="s">
        <v>3528</v>
      </c>
      <c r="S4600" s="169">
        <v>1</v>
      </c>
      <c r="T4600" s="167" t="s">
        <v>4402</v>
      </c>
      <c r="U4600" s="169" t="s">
        <v>4403</v>
      </c>
      <c r="V4600" s="167" t="s">
        <v>7921</v>
      </c>
      <c r="W4600" s="167" t="s">
        <v>4405</v>
      </c>
      <c r="X4600" s="170" t="s">
        <v>157</v>
      </c>
      <c r="Y4600" s="171" t="s">
        <v>472</v>
      </c>
      <c r="Z4600" s="167" t="s">
        <v>1747</v>
      </c>
      <c r="AA4600" s="176">
        <v>25600</v>
      </c>
      <c r="AB4600" s="167" t="s">
        <v>11254</v>
      </c>
      <c r="AC4600" s="176">
        <v>16.899999999999999</v>
      </c>
      <c r="AD4600" s="167" t="s">
        <v>11256</v>
      </c>
      <c r="AE4600" s="176">
        <v>1536</v>
      </c>
    </row>
    <row r="4601" spans="1:31">
      <c r="A4601" s="178">
        <v>108354637530</v>
      </c>
      <c r="B4601" s="166">
        <v>46191</v>
      </c>
      <c r="C4601" s="167" t="s">
        <v>3610</v>
      </c>
      <c r="D4601" s="167" t="s">
        <v>3525</v>
      </c>
      <c r="E4601" s="167" t="s">
        <v>3526</v>
      </c>
      <c r="F4601" s="167" t="s">
        <v>3501</v>
      </c>
      <c r="G4601" s="167" t="s">
        <v>3502</v>
      </c>
      <c r="H4601" s="168">
        <v>46192</v>
      </c>
      <c r="I4601" s="167"/>
      <c r="J4601" s="169">
        <v>26130</v>
      </c>
      <c r="K4601" s="167" t="s">
        <v>55</v>
      </c>
      <c r="L4601" s="169">
        <v>2</v>
      </c>
      <c r="M4601" s="167" t="s">
        <v>3513</v>
      </c>
      <c r="N4601" s="169">
        <v>9.8000000000000007</v>
      </c>
      <c r="O4601" s="167" t="s">
        <v>3505</v>
      </c>
      <c r="P4601" s="167"/>
      <c r="Q4601" s="167" t="s">
        <v>3514</v>
      </c>
      <c r="R4601" s="167" t="s">
        <v>8607</v>
      </c>
      <c r="S4601" s="169">
        <v>1</v>
      </c>
      <c r="T4601" s="167"/>
      <c r="U4601" s="169" t="s">
        <v>8608</v>
      </c>
      <c r="V4601" s="167" t="s">
        <v>8609</v>
      </c>
      <c r="W4601" s="167"/>
      <c r="X4601" s="170" t="s">
        <v>3619</v>
      </c>
      <c r="Y4601" s="171" t="s">
        <v>3426</v>
      </c>
      <c r="Z4601" s="167" t="s">
        <v>2000</v>
      </c>
      <c r="AA4601" s="176">
        <v>3</v>
      </c>
      <c r="AB4601" s="167" t="s">
        <v>11254</v>
      </c>
      <c r="AC4601" s="176">
        <v>3</v>
      </c>
      <c r="AD4601" s="167" t="s">
        <v>11254</v>
      </c>
      <c r="AE4601" s="176">
        <v>1205.52</v>
      </c>
    </row>
    <row r="4602" spans="1:31">
      <c r="A4602" s="178">
        <v>108355204200</v>
      </c>
      <c r="B4602" s="166">
        <v>46192</v>
      </c>
      <c r="C4602" s="167" t="s">
        <v>3524</v>
      </c>
      <c r="D4602" s="167" t="s">
        <v>3525</v>
      </c>
      <c r="E4602" s="167" t="s">
        <v>3526</v>
      </c>
      <c r="F4602" s="167" t="s">
        <v>5374</v>
      </c>
      <c r="G4602" s="167" t="s">
        <v>3603</v>
      </c>
      <c r="H4602" s="168">
        <v>46192</v>
      </c>
      <c r="I4602" s="167"/>
      <c r="J4602" s="169">
        <v>26130</v>
      </c>
      <c r="K4602" s="167" t="s">
        <v>55</v>
      </c>
      <c r="L4602" s="169">
        <v>1</v>
      </c>
      <c r="M4602" s="167" t="s">
        <v>3604</v>
      </c>
      <c r="N4602" s="169">
        <v>114</v>
      </c>
      <c r="O4602" s="167" t="s">
        <v>3505</v>
      </c>
      <c r="P4602" s="167"/>
      <c r="Q4602" s="167" t="s">
        <v>4490</v>
      </c>
      <c r="R4602" s="167" t="s">
        <v>3528</v>
      </c>
      <c r="S4602" s="169">
        <v>4</v>
      </c>
      <c r="T4602" s="167" t="s">
        <v>3892</v>
      </c>
      <c r="U4602" s="169" t="s">
        <v>3893</v>
      </c>
      <c r="V4602" s="167" t="s">
        <v>5375</v>
      </c>
      <c r="W4602" s="167" t="s">
        <v>5376</v>
      </c>
      <c r="X4602" s="170" t="s">
        <v>157</v>
      </c>
      <c r="Y4602" s="171" t="s">
        <v>8610</v>
      </c>
      <c r="Z4602" s="167" t="s">
        <v>517</v>
      </c>
      <c r="AA4602" s="176">
        <v>514</v>
      </c>
      <c r="AB4602" s="167" t="s">
        <v>11254</v>
      </c>
      <c r="AC4602" s="176">
        <v>514</v>
      </c>
      <c r="AD4602" s="167" t="s">
        <v>11254</v>
      </c>
      <c r="AE4602" s="176">
        <v>987.90800000000002</v>
      </c>
    </row>
    <row r="4603" spans="1:31">
      <c r="A4603" s="178">
        <v>108355204200</v>
      </c>
      <c r="B4603" s="166">
        <v>46192</v>
      </c>
      <c r="C4603" s="167" t="s">
        <v>3524</v>
      </c>
      <c r="D4603" s="167" t="s">
        <v>3525</v>
      </c>
      <c r="E4603" s="167" t="s">
        <v>3526</v>
      </c>
      <c r="F4603" s="167" t="s">
        <v>5374</v>
      </c>
      <c r="G4603" s="167" t="s">
        <v>3603</v>
      </c>
      <c r="H4603" s="168">
        <v>46192</v>
      </c>
      <c r="I4603" s="167"/>
      <c r="J4603" s="169">
        <v>26130</v>
      </c>
      <c r="K4603" s="167" t="s">
        <v>55</v>
      </c>
      <c r="L4603" s="169">
        <v>1</v>
      </c>
      <c r="M4603" s="167" t="s">
        <v>3604</v>
      </c>
      <c r="N4603" s="169">
        <v>114</v>
      </c>
      <c r="O4603" s="167" t="s">
        <v>3505</v>
      </c>
      <c r="P4603" s="167"/>
      <c r="Q4603" s="167" t="s">
        <v>4490</v>
      </c>
      <c r="R4603" s="167" t="s">
        <v>3528</v>
      </c>
      <c r="S4603" s="169">
        <v>3</v>
      </c>
      <c r="T4603" s="167" t="s">
        <v>3892</v>
      </c>
      <c r="U4603" s="169" t="s">
        <v>3893</v>
      </c>
      <c r="V4603" s="167" t="s">
        <v>5378</v>
      </c>
      <c r="W4603" s="167" t="s">
        <v>5379</v>
      </c>
      <c r="X4603" s="170" t="s">
        <v>157</v>
      </c>
      <c r="Y4603" s="171" t="s">
        <v>8610</v>
      </c>
      <c r="Z4603" s="167" t="s">
        <v>517</v>
      </c>
      <c r="AA4603" s="176">
        <v>2080</v>
      </c>
      <c r="AB4603" s="167" t="s">
        <v>11254</v>
      </c>
      <c r="AC4603" s="176">
        <v>2080</v>
      </c>
      <c r="AD4603" s="167" t="s">
        <v>11254</v>
      </c>
      <c r="AE4603" s="176">
        <v>3906.24</v>
      </c>
    </row>
    <row r="4604" spans="1:31">
      <c r="A4604" s="178">
        <v>108355204200</v>
      </c>
      <c r="B4604" s="166">
        <v>46192</v>
      </c>
      <c r="C4604" s="167" t="s">
        <v>3524</v>
      </c>
      <c r="D4604" s="167" t="s">
        <v>3525</v>
      </c>
      <c r="E4604" s="167" t="s">
        <v>3526</v>
      </c>
      <c r="F4604" s="167" t="s">
        <v>5374</v>
      </c>
      <c r="G4604" s="167" t="s">
        <v>3603</v>
      </c>
      <c r="H4604" s="168">
        <v>46192</v>
      </c>
      <c r="I4604" s="167"/>
      <c r="J4604" s="169">
        <v>26130</v>
      </c>
      <c r="K4604" s="167" t="s">
        <v>55</v>
      </c>
      <c r="L4604" s="169">
        <v>1</v>
      </c>
      <c r="M4604" s="167" t="s">
        <v>3604</v>
      </c>
      <c r="N4604" s="169">
        <v>114</v>
      </c>
      <c r="O4604" s="167" t="s">
        <v>3505</v>
      </c>
      <c r="P4604" s="167"/>
      <c r="Q4604" s="167" t="s">
        <v>4490</v>
      </c>
      <c r="R4604" s="167" t="s">
        <v>3528</v>
      </c>
      <c r="S4604" s="169">
        <v>2</v>
      </c>
      <c r="T4604" s="167" t="s">
        <v>3892</v>
      </c>
      <c r="U4604" s="169" t="s">
        <v>3893</v>
      </c>
      <c r="V4604" s="167" t="s">
        <v>5380</v>
      </c>
      <c r="W4604" s="167" t="s">
        <v>5381</v>
      </c>
      <c r="X4604" s="170" t="s">
        <v>157</v>
      </c>
      <c r="Y4604" s="171" t="s">
        <v>8610</v>
      </c>
      <c r="Z4604" s="167" t="s">
        <v>517</v>
      </c>
      <c r="AA4604" s="176">
        <v>463</v>
      </c>
      <c r="AB4604" s="167" t="s">
        <v>11254</v>
      </c>
      <c r="AC4604" s="176">
        <v>463</v>
      </c>
      <c r="AD4604" s="167" t="s">
        <v>11254</v>
      </c>
      <c r="AE4604" s="176">
        <v>910.25800000000004</v>
      </c>
    </row>
    <row r="4605" spans="1:31">
      <c r="A4605" s="178">
        <v>108355204200</v>
      </c>
      <c r="B4605" s="166">
        <v>46192</v>
      </c>
      <c r="C4605" s="167" t="s">
        <v>3524</v>
      </c>
      <c r="D4605" s="167" t="s">
        <v>3525</v>
      </c>
      <c r="E4605" s="167" t="s">
        <v>3526</v>
      </c>
      <c r="F4605" s="167" t="s">
        <v>5374</v>
      </c>
      <c r="G4605" s="167" t="s">
        <v>3603</v>
      </c>
      <c r="H4605" s="168">
        <v>46192</v>
      </c>
      <c r="I4605" s="167"/>
      <c r="J4605" s="169">
        <v>26130</v>
      </c>
      <c r="K4605" s="167" t="s">
        <v>55</v>
      </c>
      <c r="L4605" s="169">
        <v>1</v>
      </c>
      <c r="M4605" s="167" t="s">
        <v>3604</v>
      </c>
      <c r="N4605" s="169">
        <v>114</v>
      </c>
      <c r="O4605" s="167" t="s">
        <v>3505</v>
      </c>
      <c r="P4605" s="167"/>
      <c r="Q4605" s="167" t="s">
        <v>4490</v>
      </c>
      <c r="R4605" s="167" t="s">
        <v>3528</v>
      </c>
      <c r="S4605" s="169">
        <v>1</v>
      </c>
      <c r="T4605" s="167" t="s">
        <v>3892</v>
      </c>
      <c r="U4605" s="169" t="s">
        <v>3893</v>
      </c>
      <c r="V4605" s="167" t="s">
        <v>5380</v>
      </c>
      <c r="W4605" s="167" t="s">
        <v>5381</v>
      </c>
      <c r="X4605" s="170" t="s">
        <v>157</v>
      </c>
      <c r="Y4605" s="171" t="s">
        <v>8610</v>
      </c>
      <c r="Z4605" s="167" t="s">
        <v>517</v>
      </c>
      <c r="AA4605" s="176">
        <v>1737</v>
      </c>
      <c r="AB4605" s="167" t="s">
        <v>11254</v>
      </c>
      <c r="AC4605" s="176">
        <v>1737</v>
      </c>
      <c r="AD4605" s="167" t="s">
        <v>11254</v>
      </c>
      <c r="AE4605" s="176">
        <v>3414.942</v>
      </c>
    </row>
    <row r="4606" spans="1:31">
      <c r="A4606" s="178">
        <v>108355484310</v>
      </c>
      <c r="B4606" s="166">
        <v>46192</v>
      </c>
      <c r="C4606" s="167" t="s">
        <v>3524</v>
      </c>
      <c r="D4606" s="167" t="s">
        <v>3525</v>
      </c>
      <c r="E4606" s="167" t="s">
        <v>3526</v>
      </c>
      <c r="F4606" s="167" t="s">
        <v>3501</v>
      </c>
      <c r="G4606" s="167" t="s">
        <v>3502</v>
      </c>
      <c r="H4606" s="168">
        <v>46192</v>
      </c>
      <c r="I4606" s="167" t="s">
        <v>8611</v>
      </c>
      <c r="J4606" s="169">
        <v>26130</v>
      </c>
      <c r="K4606" s="167" t="s">
        <v>55</v>
      </c>
      <c r="L4606" s="169">
        <v>1</v>
      </c>
      <c r="M4606" s="167" t="s">
        <v>3513</v>
      </c>
      <c r="N4606" s="169">
        <v>7.3</v>
      </c>
      <c r="O4606" s="167" t="s">
        <v>3505</v>
      </c>
      <c r="P4606" s="167"/>
      <c r="Q4606" s="167" t="s">
        <v>5141</v>
      </c>
      <c r="R4606" s="167" t="s">
        <v>3528</v>
      </c>
      <c r="S4606" s="169">
        <v>1</v>
      </c>
      <c r="T4606" s="167" t="s">
        <v>3529</v>
      </c>
      <c r="U4606" s="169" t="s">
        <v>3530</v>
      </c>
      <c r="V4606" s="167" t="s">
        <v>8430</v>
      </c>
      <c r="W4606" s="167" t="s">
        <v>5167</v>
      </c>
      <c r="X4606" s="170" t="s">
        <v>157</v>
      </c>
      <c r="Y4606" s="171" t="s">
        <v>1749</v>
      </c>
      <c r="Z4606" s="167" t="s">
        <v>1750</v>
      </c>
      <c r="AA4606" s="176">
        <v>4320</v>
      </c>
      <c r="AB4606" s="167" t="s">
        <v>11254</v>
      </c>
      <c r="AC4606" s="176">
        <v>4320</v>
      </c>
      <c r="AD4606" s="167" t="s">
        <v>11254</v>
      </c>
      <c r="AE4606" s="176">
        <v>1238630.3999999999</v>
      </c>
    </row>
    <row r="4607" spans="1:31">
      <c r="A4607" s="178">
        <v>108355602350</v>
      </c>
      <c r="B4607" s="166">
        <v>46192</v>
      </c>
      <c r="C4607" s="167" t="s">
        <v>3524</v>
      </c>
      <c r="D4607" s="167" t="s">
        <v>3525</v>
      </c>
      <c r="E4607" s="167" t="s">
        <v>3526</v>
      </c>
      <c r="F4607" s="167" t="s">
        <v>3501</v>
      </c>
      <c r="G4607" s="167" t="s">
        <v>3502</v>
      </c>
      <c r="H4607" s="168">
        <v>46192</v>
      </c>
      <c r="I4607" s="167" t="s">
        <v>8611</v>
      </c>
      <c r="J4607" s="169">
        <v>26130</v>
      </c>
      <c r="K4607" s="167" t="s">
        <v>55</v>
      </c>
      <c r="L4607" s="169">
        <v>1</v>
      </c>
      <c r="M4607" s="167" t="s">
        <v>3513</v>
      </c>
      <c r="N4607" s="169">
        <v>7.3</v>
      </c>
      <c r="O4607" s="167" t="s">
        <v>3505</v>
      </c>
      <c r="P4607" s="167"/>
      <c r="Q4607" s="167" t="s">
        <v>5141</v>
      </c>
      <c r="R4607" s="167" t="s">
        <v>3528</v>
      </c>
      <c r="S4607" s="169">
        <v>1</v>
      </c>
      <c r="T4607" s="167" t="s">
        <v>3529</v>
      </c>
      <c r="U4607" s="169" t="s">
        <v>3530</v>
      </c>
      <c r="V4607" s="167" t="s">
        <v>8430</v>
      </c>
      <c r="W4607" s="167" t="s">
        <v>5167</v>
      </c>
      <c r="X4607" s="170" t="s">
        <v>157</v>
      </c>
      <c r="Y4607" s="171" t="s">
        <v>1754</v>
      </c>
      <c r="Z4607" s="167" t="s">
        <v>1755</v>
      </c>
      <c r="AA4607" s="176">
        <v>4320</v>
      </c>
      <c r="AB4607" s="167" t="s">
        <v>11254</v>
      </c>
      <c r="AC4607" s="176">
        <v>4320</v>
      </c>
      <c r="AD4607" s="167" t="s">
        <v>11254</v>
      </c>
      <c r="AE4607" s="176">
        <v>1238630.3999999999</v>
      </c>
    </row>
    <row r="4608" spans="1:31">
      <c r="A4608" s="178">
        <v>108355604230</v>
      </c>
      <c r="B4608" s="166">
        <v>46192</v>
      </c>
      <c r="C4608" s="167" t="s">
        <v>3524</v>
      </c>
      <c r="D4608" s="167" t="s">
        <v>3525</v>
      </c>
      <c r="E4608" s="167" t="s">
        <v>3526</v>
      </c>
      <c r="F4608" s="167" t="s">
        <v>3501</v>
      </c>
      <c r="G4608" s="167" t="s">
        <v>3502</v>
      </c>
      <c r="H4608" s="168">
        <v>46192</v>
      </c>
      <c r="I4608" s="167" t="s">
        <v>8611</v>
      </c>
      <c r="J4608" s="169">
        <v>26130</v>
      </c>
      <c r="K4608" s="167" t="s">
        <v>55</v>
      </c>
      <c r="L4608" s="169">
        <v>1</v>
      </c>
      <c r="M4608" s="167" t="s">
        <v>3513</v>
      </c>
      <c r="N4608" s="169">
        <v>7.3</v>
      </c>
      <c r="O4608" s="167" t="s">
        <v>3505</v>
      </c>
      <c r="P4608" s="167"/>
      <c r="Q4608" s="167" t="s">
        <v>5141</v>
      </c>
      <c r="R4608" s="167" t="s">
        <v>3528</v>
      </c>
      <c r="S4608" s="169">
        <v>1</v>
      </c>
      <c r="T4608" s="167" t="s">
        <v>3529</v>
      </c>
      <c r="U4608" s="169" t="s">
        <v>3530</v>
      </c>
      <c r="V4608" s="167" t="s">
        <v>8430</v>
      </c>
      <c r="W4608" s="167" t="s">
        <v>5167</v>
      </c>
      <c r="X4608" s="170" t="s">
        <v>157</v>
      </c>
      <c r="Y4608" s="171" t="s">
        <v>1758</v>
      </c>
      <c r="Z4608" s="167" t="s">
        <v>1759</v>
      </c>
      <c r="AA4608" s="176">
        <v>4320</v>
      </c>
      <c r="AB4608" s="167" t="s">
        <v>11254</v>
      </c>
      <c r="AC4608" s="176">
        <v>4320</v>
      </c>
      <c r="AD4608" s="167" t="s">
        <v>11254</v>
      </c>
      <c r="AE4608" s="176">
        <v>1238630.3999999999</v>
      </c>
    </row>
    <row r="4609" spans="1:31">
      <c r="A4609" s="178">
        <v>108355642140</v>
      </c>
      <c r="B4609" s="166">
        <v>46192</v>
      </c>
      <c r="C4609" s="167" t="s">
        <v>3524</v>
      </c>
      <c r="D4609" s="167" t="s">
        <v>3525</v>
      </c>
      <c r="E4609" s="167" t="s">
        <v>3526</v>
      </c>
      <c r="F4609" s="167" t="s">
        <v>3501</v>
      </c>
      <c r="G4609" s="167" t="s">
        <v>3502</v>
      </c>
      <c r="H4609" s="168">
        <v>46192</v>
      </c>
      <c r="I4609" s="167" t="s">
        <v>8611</v>
      </c>
      <c r="J4609" s="169">
        <v>26130</v>
      </c>
      <c r="K4609" s="167" t="s">
        <v>55</v>
      </c>
      <c r="L4609" s="169">
        <v>2</v>
      </c>
      <c r="M4609" s="167" t="s">
        <v>3513</v>
      </c>
      <c r="N4609" s="169">
        <v>11.2</v>
      </c>
      <c r="O4609" s="167" t="s">
        <v>3505</v>
      </c>
      <c r="P4609" s="167"/>
      <c r="Q4609" s="167" t="s">
        <v>5141</v>
      </c>
      <c r="R4609" s="167" t="s">
        <v>3528</v>
      </c>
      <c r="S4609" s="169">
        <v>1</v>
      </c>
      <c r="T4609" s="167" t="s">
        <v>3529</v>
      </c>
      <c r="U4609" s="169" t="s">
        <v>3530</v>
      </c>
      <c r="V4609" s="167" t="s">
        <v>8430</v>
      </c>
      <c r="W4609" s="167" t="s">
        <v>5167</v>
      </c>
      <c r="X4609" s="170" t="s">
        <v>157</v>
      </c>
      <c r="Y4609" s="171" t="s">
        <v>1762</v>
      </c>
      <c r="Z4609" s="167" t="s">
        <v>1763</v>
      </c>
      <c r="AA4609" s="176">
        <v>6175</v>
      </c>
      <c r="AB4609" s="167" t="s">
        <v>11254</v>
      </c>
      <c r="AC4609" s="176">
        <v>6175</v>
      </c>
      <c r="AD4609" s="167" t="s">
        <v>11254</v>
      </c>
      <c r="AE4609" s="176">
        <v>1770496</v>
      </c>
    </row>
    <row r="4610" spans="1:31">
      <c r="A4610" s="178">
        <v>108355693830</v>
      </c>
      <c r="B4610" s="166">
        <v>46192</v>
      </c>
      <c r="C4610" s="167" t="s">
        <v>3524</v>
      </c>
      <c r="D4610" s="167" t="s">
        <v>3525</v>
      </c>
      <c r="E4610" s="167" t="s">
        <v>3526</v>
      </c>
      <c r="F4610" s="167" t="s">
        <v>3501</v>
      </c>
      <c r="G4610" s="167" t="s">
        <v>3502</v>
      </c>
      <c r="H4610" s="168">
        <v>46192</v>
      </c>
      <c r="I4610" s="167" t="s">
        <v>8611</v>
      </c>
      <c r="J4610" s="169">
        <v>26130</v>
      </c>
      <c r="K4610" s="167" t="s">
        <v>55</v>
      </c>
      <c r="L4610" s="169">
        <v>1</v>
      </c>
      <c r="M4610" s="167" t="s">
        <v>3513</v>
      </c>
      <c r="N4610" s="169">
        <v>7.3</v>
      </c>
      <c r="O4610" s="167" t="s">
        <v>3505</v>
      </c>
      <c r="P4610" s="167"/>
      <c r="Q4610" s="167" t="s">
        <v>5141</v>
      </c>
      <c r="R4610" s="167" t="s">
        <v>3528</v>
      </c>
      <c r="S4610" s="169">
        <v>1</v>
      </c>
      <c r="T4610" s="167" t="s">
        <v>3529</v>
      </c>
      <c r="U4610" s="169" t="s">
        <v>3530</v>
      </c>
      <c r="V4610" s="167" t="s">
        <v>8430</v>
      </c>
      <c r="W4610" s="167" t="s">
        <v>5167</v>
      </c>
      <c r="X4610" s="170" t="s">
        <v>157</v>
      </c>
      <c r="Y4610" s="171" t="s">
        <v>1766</v>
      </c>
      <c r="Z4610" s="167" t="s">
        <v>1767</v>
      </c>
      <c r="AA4610" s="176">
        <v>4320</v>
      </c>
      <c r="AB4610" s="167" t="s">
        <v>11254</v>
      </c>
      <c r="AC4610" s="176">
        <v>4320</v>
      </c>
      <c r="AD4610" s="167" t="s">
        <v>11254</v>
      </c>
      <c r="AE4610" s="176">
        <v>1238630.3999999999</v>
      </c>
    </row>
    <row r="4611" spans="1:31">
      <c r="A4611" s="178">
        <v>108355736860</v>
      </c>
      <c r="B4611" s="166">
        <v>46192</v>
      </c>
      <c r="C4611" s="167" t="s">
        <v>3524</v>
      </c>
      <c r="D4611" s="167" t="s">
        <v>3525</v>
      </c>
      <c r="E4611" s="167" t="s">
        <v>3526</v>
      </c>
      <c r="F4611" s="167" t="s">
        <v>3501</v>
      </c>
      <c r="G4611" s="167" t="s">
        <v>3502</v>
      </c>
      <c r="H4611" s="168">
        <v>46192</v>
      </c>
      <c r="I4611" s="167" t="s">
        <v>8611</v>
      </c>
      <c r="J4611" s="169">
        <v>26130</v>
      </c>
      <c r="K4611" s="167" t="s">
        <v>55</v>
      </c>
      <c r="L4611" s="169">
        <v>1</v>
      </c>
      <c r="M4611" s="167" t="s">
        <v>3513</v>
      </c>
      <c r="N4611" s="169">
        <v>7.3</v>
      </c>
      <c r="O4611" s="167" t="s">
        <v>3505</v>
      </c>
      <c r="P4611" s="167"/>
      <c r="Q4611" s="167" t="s">
        <v>5141</v>
      </c>
      <c r="R4611" s="167" t="s">
        <v>3528</v>
      </c>
      <c r="S4611" s="169">
        <v>1</v>
      </c>
      <c r="T4611" s="167" t="s">
        <v>3529</v>
      </c>
      <c r="U4611" s="169" t="s">
        <v>3530</v>
      </c>
      <c r="V4611" s="167" t="s">
        <v>8430</v>
      </c>
      <c r="W4611" s="167" t="s">
        <v>5167</v>
      </c>
      <c r="X4611" s="170" t="s">
        <v>157</v>
      </c>
      <c r="Y4611" s="171" t="s">
        <v>1770</v>
      </c>
      <c r="Z4611" s="167" t="s">
        <v>1771</v>
      </c>
      <c r="AA4611" s="176">
        <v>4320</v>
      </c>
      <c r="AB4611" s="167" t="s">
        <v>11254</v>
      </c>
      <c r="AC4611" s="176">
        <v>4320</v>
      </c>
      <c r="AD4611" s="167" t="s">
        <v>11254</v>
      </c>
      <c r="AE4611" s="176">
        <v>1238630.3999999999</v>
      </c>
    </row>
    <row r="4612" spans="1:31">
      <c r="A4612" s="178">
        <v>108355743750</v>
      </c>
      <c r="B4612" s="166">
        <v>46192</v>
      </c>
      <c r="C4612" s="167" t="s">
        <v>3524</v>
      </c>
      <c r="D4612" s="167" t="s">
        <v>3525</v>
      </c>
      <c r="E4612" s="167" t="s">
        <v>3526</v>
      </c>
      <c r="F4612" s="167" t="s">
        <v>3501</v>
      </c>
      <c r="G4612" s="167" t="s">
        <v>3502</v>
      </c>
      <c r="H4612" s="168">
        <v>46192</v>
      </c>
      <c r="I4612" s="167" t="s">
        <v>8611</v>
      </c>
      <c r="J4612" s="169">
        <v>26130</v>
      </c>
      <c r="K4612" s="167" t="s">
        <v>55</v>
      </c>
      <c r="L4612" s="169">
        <v>1</v>
      </c>
      <c r="M4612" s="167" t="s">
        <v>3513</v>
      </c>
      <c r="N4612" s="169">
        <v>7.3</v>
      </c>
      <c r="O4612" s="167" t="s">
        <v>3505</v>
      </c>
      <c r="P4612" s="167"/>
      <c r="Q4612" s="167" t="s">
        <v>5141</v>
      </c>
      <c r="R4612" s="167" t="s">
        <v>3528</v>
      </c>
      <c r="S4612" s="169">
        <v>1</v>
      </c>
      <c r="T4612" s="167" t="s">
        <v>3529</v>
      </c>
      <c r="U4612" s="169" t="s">
        <v>3530</v>
      </c>
      <c r="V4612" s="167" t="s">
        <v>8430</v>
      </c>
      <c r="W4612" s="167" t="s">
        <v>5167</v>
      </c>
      <c r="X4612" s="170" t="s">
        <v>157</v>
      </c>
      <c r="Y4612" s="171" t="s">
        <v>1774</v>
      </c>
      <c r="Z4612" s="167" t="s">
        <v>1775</v>
      </c>
      <c r="AA4612" s="176">
        <v>4320</v>
      </c>
      <c r="AB4612" s="167" t="s">
        <v>11254</v>
      </c>
      <c r="AC4612" s="176">
        <v>4320</v>
      </c>
      <c r="AD4612" s="167" t="s">
        <v>11254</v>
      </c>
      <c r="AE4612" s="176">
        <v>1238630.3999999999</v>
      </c>
    </row>
    <row r="4613" spans="1:31">
      <c r="A4613" s="178">
        <v>108355814710</v>
      </c>
      <c r="B4613" s="166">
        <v>46192</v>
      </c>
      <c r="C4613" s="167" t="s">
        <v>3524</v>
      </c>
      <c r="D4613" s="167" t="s">
        <v>3525</v>
      </c>
      <c r="E4613" s="167" t="s">
        <v>3526</v>
      </c>
      <c r="F4613" s="167" t="s">
        <v>3501</v>
      </c>
      <c r="G4613" s="167" t="s">
        <v>3502</v>
      </c>
      <c r="H4613" s="168">
        <v>46192</v>
      </c>
      <c r="I4613" s="167" t="s">
        <v>8611</v>
      </c>
      <c r="J4613" s="169">
        <v>26130</v>
      </c>
      <c r="K4613" s="167" t="s">
        <v>55</v>
      </c>
      <c r="L4613" s="169">
        <v>1</v>
      </c>
      <c r="M4613" s="167" t="s">
        <v>3513</v>
      </c>
      <c r="N4613" s="169">
        <v>7.3</v>
      </c>
      <c r="O4613" s="167" t="s">
        <v>3505</v>
      </c>
      <c r="P4613" s="167"/>
      <c r="Q4613" s="167" t="s">
        <v>5141</v>
      </c>
      <c r="R4613" s="167" t="s">
        <v>3528</v>
      </c>
      <c r="S4613" s="169">
        <v>1</v>
      </c>
      <c r="T4613" s="167" t="s">
        <v>3529</v>
      </c>
      <c r="U4613" s="169" t="s">
        <v>3530</v>
      </c>
      <c r="V4613" s="167" t="s">
        <v>8430</v>
      </c>
      <c r="W4613" s="167" t="s">
        <v>5167</v>
      </c>
      <c r="X4613" s="170" t="s">
        <v>157</v>
      </c>
      <c r="Y4613" s="171" t="s">
        <v>1778</v>
      </c>
      <c r="Z4613" s="167" t="s">
        <v>1779</v>
      </c>
      <c r="AA4613" s="176">
        <v>4320</v>
      </c>
      <c r="AB4613" s="167" t="s">
        <v>11254</v>
      </c>
      <c r="AC4613" s="176">
        <v>4320</v>
      </c>
      <c r="AD4613" s="167" t="s">
        <v>11254</v>
      </c>
      <c r="AE4613" s="176">
        <v>1238630.3999999999</v>
      </c>
    </row>
    <row r="4614" spans="1:31">
      <c r="A4614" s="178">
        <v>108355855750</v>
      </c>
      <c r="B4614" s="166">
        <v>46192</v>
      </c>
      <c r="C4614" s="167" t="s">
        <v>3524</v>
      </c>
      <c r="D4614" s="167" t="s">
        <v>3525</v>
      </c>
      <c r="E4614" s="167" t="s">
        <v>3526</v>
      </c>
      <c r="F4614" s="167" t="s">
        <v>3501</v>
      </c>
      <c r="G4614" s="167" t="s">
        <v>3502</v>
      </c>
      <c r="H4614" s="168">
        <v>46192</v>
      </c>
      <c r="I4614" s="167" t="s">
        <v>8612</v>
      </c>
      <c r="J4614" s="169">
        <v>26130</v>
      </c>
      <c r="K4614" s="167" t="s">
        <v>55</v>
      </c>
      <c r="L4614" s="169">
        <v>2</v>
      </c>
      <c r="M4614" s="167" t="s">
        <v>3504</v>
      </c>
      <c r="N4614" s="169">
        <v>175</v>
      </c>
      <c r="O4614" s="167" t="s">
        <v>3505</v>
      </c>
      <c r="P4614" s="167"/>
      <c r="Q4614" s="167" t="s">
        <v>3514</v>
      </c>
      <c r="R4614" s="167" t="s">
        <v>3528</v>
      </c>
      <c r="S4614" s="169">
        <v>1</v>
      </c>
      <c r="T4614" s="167" t="s">
        <v>3587</v>
      </c>
      <c r="U4614" s="169" t="s">
        <v>3588</v>
      </c>
      <c r="V4614" s="167" t="s">
        <v>6204</v>
      </c>
      <c r="W4614" s="167" t="s">
        <v>6205</v>
      </c>
      <c r="X4614" s="170" t="s">
        <v>3533</v>
      </c>
      <c r="Y4614" s="171" t="s">
        <v>1782</v>
      </c>
      <c r="Z4614" s="167" t="s">
        <v>1783</v>
      </c>
      <c r="AA4614" s="176">
        <v>6750</v>
      </c>
      <c r="AB4614" s="167" t="s">
        <v>11254</v>
      </c>
      <c r="AC4614" s="176">
        <v>6750</v>
      </c>
      <c r="AD4614" s="167" t="s">
        <v>11254</v>
      </c>
      <c r="AE4614" s="176">
        <v>13674.15</v>
      </c>
    </row>
    <row r="4615" spans="1:31">
      <c r="A4615" s="178">
        <v>108356438410</v>
      </c>
      <c r="B4615" s="166">
        <v>46192</v>
      </c>
      <c r="C4615" s="167" t="s">
        <v>3524</v>
      </c>
      <c r="D4615" s="167" t="s">
        <v>3525</v>
      </c>
      <c r="E4615" s="167" t="s">
        <v>3526</v>
      </c>
      <c r="F4615" s="167" t="s">
        <v>3501</v>
      </c>
      <c r="G4615" s="167" t="s">
        <v>3502</v>
      </c>
      <c r="H4615" s="168">
        <v>46193</v>
      </c>
      <c r="I4615" s="167"/>
      <c r="J4615" s="169">
        <v>26130</v>
      </c>
      <c r="K4615" s="167" t="s">
        <v>55</v>
      </c>
      <c r="L4615" s="169">
        <v>1</v>
      </c>
      <c r="M4615" s="167" t="s">
        <v>3513</v>
      </c>
      <c r="N4615" s="169">
        <v>1.3</v>
      </c>
      <c r="O4615" s="167" t="s">
        <v>3505</v>
      </c>
      <c r="P4615" s="167"/>
      <c r="Q4615" s="167" t="s">
        <v>3527</v>
      </c>
      <c r="R4615" s="167" t="s">
        <v>3528</v>
      </c>
      <c r="S4615" s="169">
        <v>1</v>
      </c>
      <c r="T4615" s="167" t="s">
        <v>3529</v>
      </c>
      <c r="U4615" s="169" t="s">
        <v>3530</v>
      </c>
      <c r="V4615" s="167" t="s">
        <v>4151</v>
      </c>
      <c r="W4615" s="167" t="s">
        <v>4152</v>
      </c>
      <c r="X4615" s="170" t="s">
        <v>159</v>
      </c>
      <c r="Y4615" s="171" t="s">
        <v>3374</v>
      </c>
      <c r="Z4615" s="167" t="s">
        <v>1786</v>
      </c>
      <c r="AA4615" s="176">
        <v>2420</v>
      </c>
      <c r="AB4615" s="167" t="s">
        <v>11254</v>
      </c>
      <c r="AC4615" s="176">
        <v>2420</v>
      </c>
      <c r="AD4615" s="167" t="s">
        <v>11254</v>
      </c>
      <c r="AE4615" s="176">
        <v>4840</v>
      </c>
    </row>
    <row r="4616" spans="1:31">
      <c r="A4616" s="178">
        <v>108357040740</v>
      </c>
      <c r="B4616" s="166">
        <v>46192</v>
      </c>
      <c r="C4616" s="167" t="s">
        <v>3524</v>
      </c>
      <c r="D4616" s="167" t="s">
        <v>3525</v>
      </c>
      <c r="E4616" s="167" t="s">
        <v>3526</v>
      </c>
      <c r="F4616" s="167" t="s">
        <v>3501</v>
      </c>
      <c r="G4616" s="167" t="s">
        <v>3502</v>
      </c>
      <c r="H4616" s="168">
        <v>46195</v>
      </c>
      <c r="I4616" s="167"/>
      <c r="J4616" s="169">
        <v>26130</v>
      </c>
      <c r="K4616" s="167" t="s">
        <v>55</v>
      </c>
      <c r="L4616" s="169">
        <v>2</v>
      </c>
      <c r="M4616" s="167" t="s">
        <v>3513</v>
      </c>
      <c r="N4616" s="169">
        <v>22.7</v>
      </c>
      <c r="O4616" s="167" t="s">
        <v>3505</v>
      </c>
      <c r="P4616" s="167"/>
      <c r="Q4616" s="167" t="s">
        <v>3514</v>
      </c>
      <c r="R4616" s="167" t="s">
        <v>3528</v>
      </c>
      <c r="S4616" s="169">
        <v>1</v>
      </c>
      <c r="T4616" s="167" t="s">
        <v>3560</v>
      </c>
      <c r="U4616" s="169" t="s">
        <v>3561</v>
      </c>
      <c r="V4616" s="167" t="s">
        <v>8095</v>
      </c>
      <c r="W4616" s="167" t="s">
        <v>4226</v>
      </c>
      <c r="X4616" s="170" t="s">
        <v>157</v>
      </c>
      <c r="Y4616" s="171" t="s">
        <v>3375</v>
      </c>
      <c r="Z4616" s="167" t="s">
        <v>1788</v>
      </c>
      <c r="AA4616" s="176">
        <v>20000</v>
      </c>
      <c r="AB4616" s="167" t="s">
        <v>11254</v>
      </c>
      <c r="AC4616" s="176">
        <v>20000</v>
      </c>
      <c r="AD4616" s="167" t="s">
        <v>11254</v>
      </c>
      <c r="AE4616" s="176">
        <v>29716</v>
      </c>
    </row>
    <row r="4617" spans="1:31">
      <c r="A4617" s="178">
        <v>108357153700</v>
      </c>
      <c r="B4617" s="166">
        <v>46192</v>
      </c>
      <c r="C4617" s="167" t="s">
        <v>3524</v>
      </c>
      <c r="D4617" s="167" t="s">
        <v>3525</v>
      </c>
      <c r="E4617" s="167" t="s">
        <v>3526</v>
      </c>
      <c r="F4617" s="167" t="s">
        <v>3501</v>
      </c>
      <c r="G4617" s="167" t="s">
        <v>3502</v>
      </c>
      <c r="H4617" s="168">
        <v>46195</v>
      </c>
      <c r="I4617" s="167"/>
      <c r="J4617" s="169">
        <v>26130</v>
      </c>
      <c r="K4617" s="167" t="s">
        <v>55</v>
      </c>
      <c r="L4617" s="169">
        <v>3</v>
      </c>
      <c r="M4617" s="167" t="s">
        <v>3513</v>
      </c>
      <c r="N4617" s="169">
        <v>3.4</v>
      </c>
      <c r="O4617" s="167" t="s">
        <v>3505</v>
      </c>
      <c r="P4617" s="167"/>
      <c r="Q4617" s="167" t="s">
        <v>3527</v>
      </c>
      <c r="R4617" s="167" t="s">
        <v>3528</v>
      </c>
      <c r="S4617" s="169">
        <v>3</v>
      </c>
      <c r="T4617" s="167" t="s">
        <v>3529</v>
      </c>
      <c r="U4617" s="169" t="s">
        <v>3530</v>
      </c>
      <c r="V4617" s="167" t="s">
        <v>4884</v>
      </c>
      <c r="W4617" s="167" t="s">
        <v>4885</v>
      </c>
      <c r="X4617" s="170" t="s">
        <v>160</v>
      </c>
      <c r="Y4617" s="171" t="s">
        <v>477</v>
      </c>
      <c r="Z4617" s="167" t="s">
        <v>1791</v>
      </c>
      <c r="AA4617" s="176">
        <v>1100</v>
      </c>
      <c r="AB4617" s="167" t="s">
        <v>11254</v>
      </c>
      <c r="AC4617" s="176">
        <v>1100</v>
      </c>
      <c r="AD4617" s="167" t="s">
        <v>11254</v>
      </c>
      <c r="AE4617" s="176">
        <v>1694</v>
      </c>
    </row>
    <row r="4618" spans="1:31">
      <c r="A4618" s="178">
        <v>108357153700</v>
      </c>
      <c r="B4618" s="166">
        <v>46192</v>
      </c>
      <c r="C4618" s="167" t="s">
        <v>3524</v>
      </c>
      <c r="D4618" s="167" t="s">
        <v>3525</v>
      </c>
      <c r="E4618" s="167" t="s">
        <v>3526</v>
      </c>
      <c r="F4618" s="167" t="s">
        <v>3501</v>
      </c>
      <c r="G4618" s="167" t="s">
        <v>3502</v>
      </c>
      <c r="H4618" s="168">
        <v>46195</v>
      </c>
      <c r="I4618" s="167"/>
      <c r="J4618" s="169">
        <v>26130</v>
      </c>
      <c r="K4618" s="167" t="s">
        <v>55</v>
      </c>
      <c r="L4618" s="169">
        <v>3</v>
      </c>
      <c r="M4618" s="167" t="s">
        <v>3513</v>
      </c>
      <c r="N4618" s="169">
        <v>3.4</v>
      </c>
      <c r="O4618" s="167" t="s">
        <v>3505</v>
      </c>
      <c r="P4618" s="167"/>
      <c r="Q4618" s="167" t="s">
        <v>3527</v>
      </c>
      <c r="R4618" s="167" t="s">
        <v>3528</v>
      </c>
      <c r="S4618" s="169">
        <v>2</v>
      </c>
      <c r="T4618" s="167" t="s">
        <v>3560</v>
      </c>
      <c r="U4618" s="169" t="s">
        <v>3561</v>
      </c>
      <c r="V4618" s="167" t="s">
        <v>8205</v>
      </c>
      <c r="W4618" s="167" t="s">
        <v>7526</v>
      </c>
      <c r="X4618" s="170" t="s">
        <v>159</v>
      </c>
      <c r="Y4618" s="171" t="s">
        <v>477</v>
      </c>
      <c r="Z4618" s="167" t="s">
        <v>1791</v>
      </c>
      <c r="AA4618" s="176">
        <v>2847</v>
      </c>
      <c r="AB4618" s="167" t="s">
        <v>11254</v>
      </c>
      <c r="AC4618" s="176">
        <v>2847</v>
      </c>
      <c r="AD4618" s="167" t="s">
        <v>11254</v>
      </c>
      <c r="AE4618" s="176">
        <v>7305.402</v>
      </c>
    </row>
    <row r="4619" spans="1:31">
      <c r="A4619" s="178">
        <v>108357153700</v>
      </c>
      <c r="B4619" s="166">
        <v>46192</v>
      </c>
      <c r="C4619" s="167" t="s">
        <v>3524</v>
      </c>
      <c r="D4619" s="167" t="s">
        <v>3525</v>
      </c>
      <c r="E4619" s="167" t="s">
        <v>3526</v>
      </c>
      <c r="F4619" s="167" t="s">
        <v>3501</v>
      </c>
      <c r="G4619" s="167" t="s">
        <v>3502</v>
      </c>
      <c r="H4619" s="168">
        <v>46195</v>
      </c>
      <c r="I4619" s="167"/>
      <c r="J4619" s="169">
        <v>26130</v>
      </c>
      <c r="K4619" s="167" t="s">
        <v>55</v>
      </c>
      <c r="L4619" s="169">
        <v>3</v>
      </c>
      <c r="M4619" s="167" t="s">
        <v>3513</v>
      </c>
      <c r="N4619" s="169">
        <v>3.4</v>
      </c>
      <c r="O4619" s="167" t="s">
        <v>3505</v>
      </c>
      <c r="P4619" s="167"/>
      <c r="Q4619" s="167" t="s">
        <v>3527</v>
      </c>
      <c r="R4619" s="167" t="s">
        <v>3528</v>
      </c>
      <c r="S4619" s="169">
        <v>1</v>
      </c>
      <c r="T4619" s="167" t="s">
        <v>3560</v>
      </c>
      <c r="U4619" s="169" t="s">
        <v>3561</v>
      </c>
      <c r="V4619" s="167" t="s">
        <v>8205</v>
      </c>
      <c r="W4619" s="167" t="s">
        <v>7526</v>
      </c>
      <c r="X4619" s="170" t="s">
        <v>159</v>
      </c>
      <c r="Y4619" s="171" t="s">
        <v>477</v>
      </c>
      <c r="Z4619" s="167" t="s">
        <v>1791</v>
      </c>
      <c r="AA4619" s="176">
        <v>2000</v>
      </c>
      <c r="AB4619" s="167" t="s">
        <v>11254</v>
      </c>
      <c r="AC4619" s="176">
        <v>2000</v>
      </c>
      <c r="AD4619" s="167" t="s">
        <v>11254</v>
      </c>
      <c r="AE4619" s="176">
        <v>4335</v>
      </c>
    </row>
    <row r="4620" spans="1:31">
      <c r="A4620" s="178">
        <v>108357250040</v>
      </c>
      <c r="B4620" s="166">
        <v>46192</v>
      </c>
      <c r="C4620" s="167" t="s">
        <v>3524</v>
      </c>
      <c r="D4620" s="167" t="s">
        <v>3525</v>
      </c>
      <c r="E4620" s="167" t="s">
        <v>3526</v>
      </c>
      <c r="F4620" s="167" t="s">
        <v>3501</v>
      </c>
      <c r="G4620" s="167" t="s">
        <v>3502</v>
      </c>
      <c r="H4620" s="168">
        <v>46195</v>
      </c>
      <c r="I4620" s="167"/>
      <c r="J4620" s="169">
        <v>26130</v>
      </c>
      <c r="K4620" s="167" t="s">
        <v>55</v>
      </c>
      <c r="L4620" s="169">
        <v>1</v>
      </c>
      <c r="M4620" s="167" t="s">
        <v>3513</v>
      </c>
      <c r="N4620" s="169">
        <v>2</v>
      </c>
      <c r="O4620" s="167" t="s">
        <v>3505</v>
      </c>
      <c r="P4620" s="167"/>
      <c r="Q4620" s="167" t="s">
        <v>3514</v>
      </c>
      <c r="R4620" s="167" t="s">
        <v>3528</v>
      </c>
      <c r="S4620" s="169">
        <v>1</v>
      </c>
      <c r="T4620" s="167" t="s">
        <v>3529</v>
      </c>
      <c r="U4620" s="169" t="s">
        <v>3530</v>
      </c>
      <c r="V4620" s="167" t="s">
        <v>8204</v>
      </c>
      <c r="W4620" s="167" t="s">
        <v>6074</v>
      </c>
      <c r="X4620" s="170" t="s">
        <v>159</v>
      </c>
      <c r="Y4620" s="171" t="s">
        <v>3376</v>
      </c>
      <c r="Z4620" s="167" t="s">
        <v>1794</v>
      </c>
      <c r="AA4620" s="176">
        <v>11997</v>
      </c>
      <c r="AB4620" s="167" t="s">
        <v>11254</v>
      </c>
      <c r="AC4620" s="176">
        <v>11997</v>
      </c>
      <c r="AD4620" s="167" t="s">
        <v>11254</v>
      </c>
      <c r="AE4620" s="176">
        <v>3839.04</v>
      </c>
    </row>
    <row r="4621" spans="1:31">
      <c r="A4621" s="178">
        <v>108357361710</v>
      </c>
      <c r="B4621" s="166">
        <v>46192</v>
      </c>
      <c r="C4621" s="167" t="s">
        <v>3524</v>
      </c>
      <c r="D4621" s="167" t="s">
        <v>3525</v>
      </c>
      <c r="E4621" s="167" t="s">
        <v>3526</v>
      </c>
      <c r="F4621" s="167" t="s">
        <v>3501</v>
      </c>
      <c r="G4621" s="167" t="s">
        <v>3502</v>
      </c>
      <c r="H4621" s="168">
        <v>46195</v>
      </c>
      <c r="I4621" s="167"/>
      <c r="J4621" s="169">
        <v>26130</v>
      </c>
      <c r="K4621" s="167" t="s">
        <v>55</v>
      </c>
      <c r="L4621" s="169">
        <v>2</v>
      </c>
      <c r="M4621" s="167" t="s">
        <v>3513</v>
      </c>
      <c r="N4621" s="169">
        <v>3.7</v>
      </c>
      <c r="O4621" s="167" t="s">
        <v>3505</v>
      </c>
      <c r="P4621" s="167"/>
      <c r="Q4621" s="167" t="s">
        <v>3527</v>
      </c>
      <c r="R4621" s="167" t="s">
        <v>3528</v>
      </c>
      <c r="S4621" s="169">
        <v>2</v>
      </c>
      <c r="T4621" s="167" t="s">
        <v>3529</v>
      </c>
      <c r="U4621" s="169" t="s">
        <v>3530</v>
      </c>
      <c r="V4621" s="167" t="s">
        <v>5029</v>
      </c>
      <c r="W4621" s="167" t="s">
        <v>5030</v>
      </c>
      <c r="X4621" s="170" t="s">
        <v>157</v>
      </c>
      <c r="Y4621" s="171" t="s">
        <v>481</v>
      </c>
      <c r="Z4621" s="167" t="s">
        <v>1797</v>
      </c>
      <c r="AA4621" s="176">
        <v>6000</v>
      </c>
      <c r="AB4621" s="167" t="s">
        <v>11254</v>
      </c>
      <c r="AC4621" s="176">
        <v>6000</v>
      </c>
      <c r="AD4621" s="167" t="s">
        <v>11254</v>
      </c>
      <c r="AE4621" s="176">
        <v>2700</v>
      </c>
    </row>
    <row r="4622" spans="1:31">
      <c r="A4622" s="178">
        <v>108357361710</v>
      </c>
      <c r="B4622" s="166">
        <v>46192</v>
      </c>
      <c r="C4622" s="167" t="s">
        <v>3524</v>
      </c>
      <c r="D4622" s="167" t="s">
        <v>3525</v>
      </c>
      <c r="E4622" s="167" t="s">
        <v>3526</v>
      </c>
      <c r="F4622" s="167" t="s">
        <v>3501</v>
      </c>
      <c r="G4622" s="167" t="s">
        <v>3502</v>
      </c>
      <c r="H4622" s="168">
        <v>46195</v>
      </c>
      <c r="I4622" s="167"/>
      <c r="J4622" s="169">
        <v>26130</v>
      </c>
      <c r="K4622" s="167" t="s">
        <v>55</v>
      </c>
      <c r="L4622" s="169">
        <v>2</v>
      </c>
      <c r="M4622" s="167" t="s">
        <v>3513</v>
      </c>
      <c r="N4622" s="169">
        <v>3.7</v>
      </c>
      <c r="O4622" s="167" t="s">
        <v>3505</v>
      </c>
      <c r="P4622" s="167"/>
      <c r="Q4622" s="167" t="s">
        <v>3527</v>
      </c>
      <c r="R4622" s="167" t="s">
        <v>3528</v>
      </c>
      <c r="S4622" s="169">
        <v>1</v>
      </c>
      <c r="T4622" s="167" t="s">
        <v>3529</v>
      </c>
      <c r="U4622" s="169" t="s">
        <v>3530</v>
      </c>
      <c r="V4622" s="167" t="s">
        <v>5029</v>
      </c>
      <c r="W4622" s="167" t="s">
        <v>5030</v>
      </c>
      <c r="X4622" s="170" t="s">
        <v>157</v>
      </c>
      <c r="Y4622" s="171" t="s">
        <v>481</v>
      </c>
      <c r="Z4622" s="167" t="s">
        <v>1797</v>
      </c>
      <c r="AA4622" s="176">
        <v>9000</v>
      </c>
      <c r="AB4622" s="167" t="s">
        <v>11254</v>
      </c>
      <c r="AC4622" s="176">
        <v>9000</v>
      </c>
      <c r="AD4622" s="167" t="s">
        <v>11254</v>
      </c>
      <c r="AE4622" s="176">
        <v>4050</v>
      </c>
    </row>
    <row r="4623" spans="1:31">
      <c r="A4623" s="178">
        <v>108357370660</v>
      </c>
      <c r="B4623" s="166">
        <v>46192</v>
      </c>
      <c r="C4623" s="167" t="s">
        <v>3524</v>
      </c>
      <c r="D4623" s="167" t="s">
        <v>3525</v>
      </c>
      <c r="E4623" s="167" t="s">
        <v>3526</v>
      </c>
      <c r="F4623" s="167" t="s">
        <v>3501</v>
      </c>
      <c r="G4623" s="167" t="s">
        <v>3502</v>
      </c>
      <c r="H4623" s="168">
        <v>46195</v>
      </c>
      <c r="I4623" s="167"/>
      <c r="J4623" s="169">
        <v>26130</v>
      </c>
      <c r="K4623" s="167" t="s">
        <v>55</v>
      </c>
      <c r="L4623" s="169">
        <v>1</v>
      </c>
      <c r="M4623" s="167" t="s">
        <v>3513</v>
      </c>
      <c r="N4623" s="169">
        <v>0.3</v>
      </c>
      <c r="O4623" s="167" t="s">
        <v>3505</v>
      </c>
      <c r="P4623" s="167"/>
      <c r="Q4623" s="167" t="s">
        <v>3527</v>
      </c>
      <c r="R4623" s="167" t="s">
        <v>3528</v>
      </c>
      <c r="S4623" s="169">
        <v>1</v>
      </c>
      <c r="T4623" s="167" t="s">
        <v>4040</v>
      </c>
      <c r="U4623" s="169" t="s">
        <v>4041</v>
      </c>
      <c r="V4623" s="167" t="s">
        <v>8613</v>
      </c>
      <c r="W4623" s="167" t="s">
        <v>4859</v>
      </c>
      <c r="X4623" s="170" t="s">
        <v>157</v>
      </c>
      <c r="Y4623" s="171" t="s">
        <v>356</v>
      </c>
      <c r="Z4623" s="167" t="s">
        <v>1799</v>
      </c>
      <c r="AA4623" s="176">
        <v>1000</v>
      </c>
      <c r="AB4623" s="167" t="s">
        <v>11254</v>
      </c>
      <c r="AC4623" s="176">
        <v>1000</v>
      </c>
      <c r="AD4623" s="167" t="s">
        <v>11254</v>
      </c>
      <c r="AE4623" s="176">
        <v>250</v>
      </c>
    </row>
    <row r="4624" spans="1:31">
      <c r="A4624" s="178">
        <v>108357481150</v>
      </c>
      <c r="B4624" s="166">
        <v>46192</v>
      </c>
      <c r="C4624" s="167" t="s">
        <v>3524</v>
      </c>
      <c r="D4624" s="167" t="s">
        <v>3525</v>
      </c>
      <c r="E4624" s="167" t="s">
        <v>3526</v>
      </c>
      <c r="F4624" s="167" t="s">
        <v>3501</v>
      </c>
      <c r="G4624" s="167" t="s">
        <v>3502</v>
      </c>
      <c r="H4624" s="168">
        <v>46195</v>
      </c>
      <c r="I4624" s="167"/>
      <c r="J4624" s="169">
        <v>26130</v>
      </c>
      <c r="K4624" s="167" t="s">
        <v>55</v>
      </c>
      <c r="L4624" s="169">
        <v>1</v>
      </c>
      <c r="M4624" s="167" t="s">
        <v>3513</v>
      </c>
      <c r="N4624" s="169">
        <v>8.5</v>
      </c>
      <c r="O4624" s="167" t="s">
        <v>3505</v>
      </c>
      <c r="P4624" s="167"/>
      <c r="Q4624" s="167" t="s">
        <v>3514</v>
      </c>
      <c r="R4624" s="167" t="s">
        <v>3528</v>
      </c>
      <c r="S4624" s="169">
        <v>3</v>
      </c>
      <c r="T4624" s="167" t="s">
        <v>3560</v>
      </c>
      <c r="U4624" s="169" t="s">
        <v>3561</v>
      </c>
      <c r="V4624" s="167" t="s">
        <v>8614</v>
      </c>
      <c r="W4624" s="167" t="s">
        <v>8615</v>
      </c>
      <c r="X4624" s="170" t="s">
        <v>159</v>
      </c>
      <c r="Y4624" s="171" t="s">
        <v>3377</v>
      </c>
      <c r="Z4624" s="167" t="s">
        <v>1801</v>
      </c>
      <c r="AA4624" s="176">
        <v>20000</v>
      </c>
      <c r="AB4624" s="167" t="s">
        <v>11254</v>
      </c>
      <c r="AC4624" s="176">
        <v>20000</v>
      </c>
      <c r="AD4624" s="167" t="s">
        <v>11254</v>
      </c>
      <c r="AE4624" s="176">
        <v>418</v>
      </c>
    </row>
    <row r="4625" spans="1:31">
      <c r="A4625" s="178">
        <v>108357481150</v>
      </c>
      <c r="B4625" s="166">
        <v>46192</v>
      </c>
      <c r="C4625" s="167" t="s">
        <v>3524</v>
      </c>
      <c r="D4625" s="167" t="s">
        <v>3525</v>
      </c>
      <c r="E4625" s="167" t="s">
        <v>3526</v>
      </c>
      <c r="F4625" s="167" t="s">
        <v>3501</v>
      </c>
      <c r="G4625" s="167" t="s">
        <v>3502</v>
      </c>
      <c r="H4625" s="168">
        <v>46195</v>
      </c>
      <c r="I4625" s="167"/>
      <c r="J4625" s="169">
        <v>26130</v>
      </c>
      <c r="K4625" s="167" t="s">
        <v>55</v>
      </c>
      <c r="L4625" s="169">
        <v>1</v>
      </c>
      <c r="M4625" s="167" t="s">
        <v>3513</v>
      </c>
      <c r="N4625" s="169">
        <v>8.5</v>
      </c>
      <c r="O4625" s="167" t="s">
        <v>3505</v>
      </c>
      <c r="P4625" s="167"/>
      <c r="Q4625" s="167" t="s">
        <v>3514</v>
      </c>
      <c r="R4625" s="167" t="s">
        <v>3528</v>
      </c>
      <c r="S4625" s="169">
        <v>2</v>
      </c>
      <c r="T4625" s="167" t="s">
        <v>3540</v>
      </c>
      <c r="U4625" s="169" t="s">
        <v>3541</v>
      </c>
      <c r="V4625" s="167" t="s">
        <v>8616</v>
      </c>
      <c r="W4625" s="167" t="s">
        <v>8617</v>
      </c>
      <c r="X4625" s="170" t="s">
        <v>160</v>
      </c>
      <c r="Y4625" s="171" t="s">
        <v>3377</v>
      </c>
      <c r="Z4625" s="167" t="s">
        <v>1801</v>
      </c>
      <c r="AA4625" s="176">
        <v>12000</v>
      </c>
      <c r="AB4625" s="167" t="s">
        <v>11254</v>
      </c>
      <c r="AC4625" s="176">
        <v>12000</v>
      </c>
      <c r="AD4625" s="167" t="s">
        <v>11254</v>
      </c>
      <c r="AE4625" s="176">
        <v>287.88</v>
      </c>
    </row>
    <row r="4626" spans="1:31">
      <c r="A4626" s="178">
        <v>108357481150</v>
      </c>
      <c r="B4626" s="166">
        <v>46192</v>
      </c>
      <c r="C4626" s="167" t="s">
        <v>3524</v>
      </c>
      <c r="D4626" s="167" t="s">
        <v>3525</v>
      </c>
      <c r="E4626" s="167" t="s">
        <v>3526</v>
      </c>
      <c r="F4626" s="167" t="s">
        <v>3501</v>
      </c>
      <c r="G4626" s="167" t="s">
        <v>3502</v>
      </c>
      <c r="H4626" s="168">
        <v>46195</v>
      </c>
      <c r="I4626" s="167"/>
      <c r="J4626" s="169">
        <v>26130</v>
      </c>
      <c r="K4626" s="167" t="s">
        <v>55</v>
      </c>
      <c r="L4626" s="169">
        <v>1</v>
      </c>
      <c r="M4626" s="167" t="s">
        <v>3513</v>
      </c>
      <c r="N4626" s="169">
        <v>8.5</v>
      </c>
      <c r="O4626" s="167" t="s">
        <v>3505</v>
      </c>
      <c r="P4626" s="167"/>
      <c r="Q4626" s="167" t="s">
        <v>3514</v>
      </c>
      <c r="R4626" s="167" t="s">
        <v>3528</v>
      </c>
      <c r="S4626" s="169">
        <v>1</v>
      </c>
      <c r="T4626" s="167" t="s">
        <v>3560</v>
      </c>
      <c r="U4626" s="169" t="s">
        <v>3561</v>
      </c>
      <c r="V4626" s="167" t="s">
        <v>8614</v>
      </c>
      <c r="W4626" s="167" t="s">
        <v>8615</v>
      </c>
      <c r="X4626" s="170" t="s">
        <v>159</v>
      </c>
      <c r="Y4626" s="171" t="s">
        <v>3377</v>
      </c>
      <c r="Z4626" s="167" t="s">
        <v>1801</v>
      </c>
      <c r="AA4626" s="176">
        <v>148000</v>
      </c>
      <c r="AB4626" s="167" t="s">
        <v>11254</v>
      </c>
      <c r="AC4626" s="176">
        <v>148000</v>
      </c>
      <c r="AD4626" s="167" t="s">
        <v>11254</v>
      </c>
      <c r="AE4626" s="176">
        <v>3093.2</v>
      </c>
    </row>
    <row r="4627" spans="1:31">
      <c r="A4627" s="178">
        <v>108358003830</v>
      </c>
      <c r="B4627" s="166">
        <v>46192</v>
      </c>
      <c r="C4627" s="167" t="s">
        <v>3524</v>
      </c>
      <c r="D4627" s="167" t="s">
        <v>3525</v>
      </c>
      <c r="E4627" s="167" t="s">
        <v>3526</v>
      </c>
      <c r="F4627" s="167" t="s">
        <v>3501</v>
      </c>
      <c r="G4627" s="167" t="s">
        <v>3502</v>
      </c>
      <c r="H4627" s="168">
        <v>46195</v>
      </c>
      <c r="I4627" s="167"/>
      <c r="J4627" s="169">
        <v>26130</v>
      </c>
      <c r="K4627" s="167" t="s">
        <v>55</v>
      </c>
      <c r="L4627" s="169">
        <v>1</v>
      </c>
      <c r="M4627" s="167" t="s">
        <v>3513</v>
      </c>
      <c r="N4627" s="169">
        <v>1.7</v>
      </c>
      <c r="O4627" s="167" t="s">
        <v>3505</v>
      </c>
      <c r="P4627" s="167"/>
      <c r="Q4627" s="167" t="s">
        <v>3527</v>
      </c>
      <c r="R4627" s="167" t="s">
        <v>3528</v>
      </c>
      <c r="S4627" s="169">
        <v>3</v>
      </c>
      <c r="T4627" s="167" t="s">
        <v>3529</v>
      </c>
      <c r="U4627" s="169" t="s">
        <v>3530</v>
      </c>
      <c r="V4627" s="167" t="s">
        <v>4437</v>
      </c>
      <c r="W4627" s="167" t="s">
        <v>3832</v>
      </c>
      <c r="X4627" s="170" t="s">
        <v>160</v>
      </c>
      <c r="Y4627" s="171" t="s">
        <v>483</v>
      </c>
      <c r="Z4627" s="167" t="s">
        <v>1804</v>
      </c>
      <c r="AA4627" s="176">
        <v>3000</v>
      </c>
      <c r="AB4627" s="167" t="s">
        <v>11254</v>
      </c>
      <c r="AC4627" s="176">
        <v>3000</v>
      </c>
      <c r="AD4627" s="167" t="s">
        <v>11254</v>
      </c>
      <c r="AE4627" s="176">
        <v>72</v>
      </c>
    </row>
    <row r="4628" spans="1:31">
      <c r="A4628" s="178">
        <v>108358003830</v>
      </c>
      <c r="B4628" s="166">
        <v>46192</v>
      </c>
      <c r="C4628" s="167" t="s">
        <v>3524</v>
      </c>
      <c r="D4628" s="167" t="s">
        <v>3525</v>
      </c>
      <c r="E4628" s="167" t="s">
        <v>3526</v>
      </c>
      <c r="F4628" s="167" t="s">
        <v>3501</v>
      </c>
      <c r="G4628" s="167" t="s">
        <v>3502</v>
      </c>
      <c r="H4628" s="168">
        <v>46195</v>
      </c>
      <c r="I4628" s="167"/>
      <c r="J4628" s="169">
        <v>26130</v>
      </c>
      <c r="K4628" s="167" t="s">
        <v>55</v>
      </c>
      <c r="L4628" s="169">
        <v>1</v>
      </c>
      <c r="M4628" s="167" t="s">
        <v>3513</v>
      </c>
      <c r="N4628" s="169">
        <v>1.7</v>
      </c>
      <c r="O4628" s="167" t="s">
        <v>3505</v>
      </c>
      <c r="P4628" s="167"/>
      <c r="Q4628" s="167" t="s">
        <v>3527</v>
      </c>
      <c r="R4628" s="167" t="s">
        <v>3528</v>
      </c>
      <c r="S4628" s="169">
        <v>2</v>
      </c>
      <c r="T4628" s="167" t="s">
        <v>3529</v>
      </c>
      <c r="U4628" s="169" t="s">
        <v>3530</v>
      </c>
      <c r="V4628" s="167" t="s">
        <v>3958</v>
      </c>
      <c r="W4628" s="167" t="s">
        <v>3959</v>
      </c>
      <c r="X4628" s="170" t="s">
        <v>160</v>
      </c>
      <c r="Y4628" s="171" t="s">
        <v>483</v>
      </c>
      <c r="Z4628" s="167" t="s">
        <v>1804</v>
      </c>
      <c r="AA4628" s="176">
        <v>4000</v>
      </c>
      <c r="AB4628" s="167" t="s">
        <v>11254</v>
      </c>
      <c r="AC4628" s="176">
        <v>4000</v>
      </c>
      <c r="AD4628" s="167" t="s">
        <v>11254</v>
      </c>
      <c r="AE4628" s="176">
        <v>236</v>
      </c>
    </row>
    <row r="4629" spans="1:31">
      <c r="A4629" s="178">
        <v>108358003830</v>
      </c>
      <c r="B4629" s="166">
        <v>46192</v>
      </c>
      <c r="C4629" s="167" t="s">
        <v>3524</v>
      </c>
      <c r="D4629" s="167" t="s">
        <v>3525</v>
      </c>
      <c r="E4629" s="167" t="s">
        <v>3526</v>
      </c>
      <c r="F4629" s="167" t="s">
        <v>3501</v>
      </c>
      <c r="G4629" s="167" t="s">
        <v>3502</v>
      </c>
      <c r="H4629" s="168">
        <v>46195</v>
      </c>
      <c r="I4629" s="167"/>
      <c r="J4629" s="169">
        <v>26130</v>
      </c>
      <c r="K4629" s="167" t="s">
        <v>55</v>
      </c>
      <c r="L4629" s="169">
        <v>1</v>
      </c>
      <c r="M4629" s="167" t="s">
        <v>3513</v>
      </c>
      <c r="N4629" s="169">
        <v>1.7</v>
      </c>
      <c r="O4629" s="167" t="s">
        <v>3505</v>
      </c>
      <c r="P4629" s="167"/>
      <c r="Q4629" s="167" t="s">
        <v>3527</v>
      </c>
      <c r="R4629" s="167" t="s">
        <v>3528</v>
      </c>
      <c r="S4629" s="169">
        <v>1</v>
      </c>
      <c r="T4629" s="167" t="s">
        <v>3529</v>
      </c>
      <c r="U4629" s="169" t="s">
        <v>3530</v>
      </c>
      <c r="V4629" s="167" t="s">
        <v>8305</v>
      </c>
      <c r="W4629" s="167" t="s">
        <v>8306</v>
      </c>
      <c r="X4629" s="170" t="s">
        <v>157</v>
      </c>
      <c r="Y4629" s="171" t="s">
        <v>483</v>
      </c>
      <c r="Z4629" s="167" t="s">
        <v>1804</v>
      </c>
      <c r="AA4629" s="176">
        <v>15000</v>
      </c>
      <c r="AB4629" s="167" t="s">
        <v>11254</v>
      </c>
      <c r="AC4629" s="176">
        <v>15000</v>
      </c>
      <c r="AD4629" s="167" t="s">
        <v>11254</v>
      </c>
      <c r="AE4629" s="176">
        <v>540</v>
      </c>
    </row>
    <row r="4630" spans="1:31">
      <c r="A4630" s="178">
        <v>108358057620</v>
      </c>
      <c r="B4630" s="166">
        <v>46192</v>
      </c>
      <c r="C4630" s="167" t="s">
        <v>3524</v>
      </c>
      <c r="D4630" s="167" t="s">
        <v>3525</v>
      </c>
      <c r="E4630" s="167" t="s">
        <v>3526</v>
      </c>
      <c r="F4630" s="167" t="s">
        <v>3501</v>
      </c>
      <c r="G4630" s="167" t="s">
        <v>3502</v>
      </c>
      <c r="H4630" s="168">
        <v>46195</v>
      </c>
      <c r="I4630" s="167"/>
      <c r="J4630" s="169">
        <v>26130</v>
      </c>
      <c r="K4630" s="167" t="s">
        <v>55</v>
      </c>
      <c r="L4630" s="169">
        <v>5</v>
      </c>
      <c r="M4630" s="167" t="s">
        <v>3513</v>
      </c>
      <c r="N4630" s="169">
        <v>34.5</v>
      </c>
      <c r="O4630" s="167" t="s">
        <v>3505</v>
      </c>
      <c r="P4630" s="167"/>
      <c r="Q4630" s="167" t="s">
        <v>3527</v>
      </c>
      <c r="R4630" s="167" t="s">
        <v>3528</v>
      </c>
      <c r="S4630" s="169">
        <v>1</v>
      </c>
      <c r="T4630" s="167" t="s">
        <v>4402</v>
      </c>
      <c r="U4630" s="169" t="s">
        <v>4403</v>
      </c>
      <c r="V4630" s="167" t="s">
        <v>7921</v>
      </c>
      <c r="W4630" s="167" t="s">
        <v>4405</v>
      </c>
      <c r="X4630" s="170" t="s">
        <v>157</v>
      </c>
      <c r="Y4630" s="171" t="s">
        <v>479</v>
      </c>
      <c r="Z4630" s="167" t="s">
        <v>1806</v>
      </c>
      <c r="AA4630" s="176">
        <v>20800</v>
      </c>
      <c r="AB4630" s="167" t="s">
        <v>11254</v>
      </c>
      <c r="AC4630" s="176">
        <v>13.73</v>
      </c>
      <c r="AD4630" s="167" t="s">
        <v>11256</v>
      </c>
      <c r="AE4630" s="176">
        <v>1248</v>
      </c>
    </row>
    <row r="4631" spans="1:31">
      <c r="A4631" s="178">
        <v>108358324100</v>
      </c>
      <c r="B4631" s="166">
        <v>46192</v>
      </c>
      <c r="C4631" s="167" t="s">
        <v>3524</v>
      </c>
      <c r="D4631" s="167" t="s">
        <v>3525</v>
      </c>
      <c r="E4631" s="167" t="s">
        <v>3526</v>
      </c>
      <c r="F4631" s="167" t="s">
        <v>3501</v>
      </c>
      <c r="G4631" s="167" t="s">
        <v>3502</v>
      </c>
      <c r="H4631" s="168">
        <v>46195</v>
      </c>
      <c r="I4631" s="167"/>
      <c r="J4631" s="169">
        <v>26130</v>
      </c>
      <c r="K4631" s="167" t="s">
        <v>55</v>
      </c>
      <c r="L4631" s="169">
        <v>1</v>
      </c>
      <c r="M4631" s="167" t="s">
        <v>3513</v>
      </c>
      <c r="N4631" s="169">
        <v>3.3</v>
      </c>
      <c r="O4631" s="167" t="s">
        <v>3505</v>
      </c>
      <c r="P4631" s="167"/>
      <c r="Q4631" s="167" t="s">
        <v>3527</v>
      </c>
      <c r="R4631" s="167" t="s">
        <v>3528</v>
      </c>
      <c r="S4631" s="169">
        <v>2</v>
      </c>
      <c r="T4631" s="167" t="s">
        <v>3529</v>
      </c>
      <c r="U4631" s="169" t="s">
        <v>3530</v>
      </c>
      <c r="V4631" s="167" t="s">
        <v>8618</v>
      </c>
      <c r="W4631" s="167" t="s">
        <v>6708</v>
      </c>
      <c r="X4631" s="170" t="s">
        <v>157</v>
      </c>
      <c r="Y4631" s="171" t="s">
        <v>482</v>
      </c>
      <c r="Z4631" s="167" t="s">
        <v>1809</v>
      </c>
      <c r="AA4631" s="176">
        <v>113</v>
      </c>
      <c r="AB4631" s="167" t="s">
        <v>11254</v>
      </c>
      <c r="AC4631" s="176">
        <v>113</v>
      </c>
      <c r="AD4631" s="167" t="s">
        <v>11254</v>
      </c>
      <c r="AE4631" s="176">
        <v>5254.5</v>
      </c>
    </row>
    <row r="4632" spans="1:31">
      <c r="A4632" s="178">
        <v>108358324100</v>
      </c>
      <c r="B4632" s="166">
        <v>46192</v>
      </c>
      <c r="C4632" s="167" t="s">
        <v>3524</v>
      </c>
      <c r="D4632" s="167" t="s">
        <v>3525</v>
      </c>
      <c r="E4632" s="167" t="s">
        <v>3526</v>
      </c>
      <c r="F4632" s="167" t="s">
        <v>3501</v>
      </c>
      <c r="G4632" s="167" t="s">
        <v>3502</v>
      </c>
      <c r="H4632" s="168">
        <v>46195</v>
      </c>
      <c r="I4632" s="167"/>
      <c r="J4632" s="169">
        <v>26130</v>
      </c>
      <c r="K4632" s="167" t="s">
        <v>55</v>
      </c>
      <c r="L4632" s="169">
        <v>1</v>
      </c>
      <c r="M4632" s="167" t="s">
        <v>3513</v>
      </c>
      <c r="N4632" s="169">
        <v>3.3</v>
      </c>
      <c r="O4632" s="167" t="s">
        <v>3505</v>
      </c>
      <c r="P4632" s="167"/>
      <c r="Q4632" s="167" t="s">
        <v>3527</v>
      </c>
      <c r="R4632" s="167" t="s">
        <v>3528</v>
      </c>
      <c r="S4632" s="169">
        <v>1</v>
      </c>
      <c r="T4632" s="167" t="s">
        <v>3529</v>
      </c>
      <c r="U4632" s="169" t="s">
        <v>3530</v>
      </c>
      <c r="V4632" s="167" t="s">
        <v>8618</v>
      </c>
      <c r="W4632" s="167" t="s">
        <v>6708</v>
      </c>
      <c r="X4632" s="170" t="s">
        <v>157</v>
      </c>
      <c r="Y4632" s="171" t="s">
        <v>482</v>
      </c>
      <c r="Z4632" s="167" t="s">
        <v>1809</v>
      </c>
      <c r="AA4632" s="176">
        <v>127</v>
      </c>
      <c r="AB4632" s="167" t="s">
        <v>11254</v>
      </c>
      <c r="AC4632" s="176">
        <v>127</v>
      </c>
      <c r="AD4632" s="167" t="s">
        <v>11254</v>
      </c>
      <c r="AE4632" s="176">
        <v>5905.5</v>
      </c>
    </row>
    <row r="4633" spans="1:31">
      <c r="A4633" s="178">
        <v>108358334710</v>
      </c>
      <c r="B4633" s="166">
        <v>46192</v>
      </c>
      <c r="C4633" s="167" t="s">
        <v>3524</v>
      </c>
      <c r="D4633" s="167" t="s">
        <v>3525</v>
      </c>
      <c r="E4633" s="167" t="s">
        <v>3526</v>
      </c>
      <c r="F4633" s="167" t="s">
        <v>3501</v>
      </c>
      <c r="G4633" s="167" t="s">
        <v>3502</v>
      </c>
      <c r="H4633" s="168">
        <v>46195</v>
      </c>
      <c r="I4633" s="167"/>
      <c r="J4633" s="169">
        <v>26130</v>
      </c>
      <c r="K4633" s="167" t="s">
        <v>55</v>
      </c>
      <c r="L4633" s="169">
        <v>1</v>
      </c>
      <c r="M4633" s="167" t="s">
        <v>3513</v>
      </c>
      <c r="N4633" s="169">
        <v>16.8</v>
      </c>
      <c r="O4633" s="167" t="s">
        <v>3505</v>
      </c>
      <c r="P4633" s="167"/>
      <c r="Q4633" s="167" t="s">
        <v>3514</v>
      </c>
      <c r="R4633" s="167" t="s">
        <v>3528</v>
      </c>
      <c r="S4633" s="169">
        <v>2</v>
      </c>
      <c r="T4633" s="167" t="s">
        <v>3529</v>
      </c>
      <c r="U4633" s="169" t="s">
        <v>3530</v>
      </c>
      <c r="V4633" s="167" t="s">
        <v>6492</v>
      </c>
      <c r="W4633" s="167" t="s">
        <v>6493</v>
      </c>
      <c r="X4633" s="170" t="s">
        <v>160</v>
      </c>
      <c r="Y4633" s="171" t="s">
        <v>3378</v>
      </c>
      <c r="Z4633" s="167" t="s">
        <v>1811</v>
      </c>
      <c r="AA4633" s="176">
        <v>400</v>
      </c>
      <c r="AB4633" s="167" t="s">
        <v>11254</v>
      </c>
      <c r="AC4633" s="176">
        <v>400</v>
      </c>
      <c r="AD4633" s="167" t="s">
        <v>11254</v>
      </c>
      <c r="AE4633" s="176">
        <v>8716</v>
      </c>
    </row>
    <row r="4634" spans="1:31">
      <c r="A4634" s="178">
        <v>108358334710</v>
      </c>
      <c r="B4634" s="166">
        <v>46192</v>
      </c>
      <c r="C4634" s="167" t="s">
        <v>3524</v>
      </c>
      <c r="D4634" s="167" t="s">
        <v>3525</v>
      </c>
      <c r="E4634" s="167" t="s">
        <v>3526</v>
      </c>
      <c r="F4634" s="167" t="s">
        <v>3501</v>
      </c>
      <c r="G4634" s="167" t="s">
        <v>3502</v>
      </c>
      <c r="H4634" s="168">
        <v>46195</v>
      </c>
      <c r="I4634" s="167"/>
      <c r="J4634" s="169">
        <v>26130</v>
      </c>
      <c r="K4634" s="167" t="s">
        <v>55</v>
      </c>
      <c r="L4634" s="169">
        <v>1</v>
      </c>
      <c r="M4634" s="167" t="s">
        <v>3513</v>
      </c>
      <c r="N4634" s="169">
        <v>16.8</v>
      </c>
      <c r="O4634" s="167" t="s">
        <v>3505</v>
      </c>
      <c r="P4634" s="167"/>
      <c r="Q4634" s="167" t="s">
        <v>3514</v>
      </c>
      <c r="R4634" s="167" t="s">
        <v>3528</v>
      </c>
      <c r="S4634" s="169">
        <v>1</v>
      </c>
      <c r="T4634" s="167" t="s">
        <v>3529</v>
      </c>
      <c r="U4634" s="169" t="s">
        <v>3530</v>
      </c>
      <c r="V4634" s="167" t="s">
        <v>6492</v>
      </c>
      <c r="W4634" s="167" t="s">
        <v>6493</v>
      </c>
      <c r="X4634" s="170" t="s">
        <v>160</v>
      </c>
      <c r="Y4634" s="171" t="s">
        <v>3378</v>
      </c>
      <c r="Z4634" s="167" t="s">
        <v>1811</v>
      </c>
      <c r="AA4634" s="176">
        <v>1600</v>
      </c>
      <c r="AB4634" s="167" t="s">
        <v>11254</v>
      </c>
      <c r="AC4634" s="176">
        <v>1600</v>
      </c>
      <c r="AD4634" s="167" t="s">
        <v>11254</v>
      </c>
      <c r="AE4634" s="176">
        <v>34864</v>
      </c>
    </row>
    <row r="4635" spans="1:31">
      <c r="A4635" s="178">
        <v>108358389530</v>
      </c>
      <c r="B4635" s="166">
        <v>46192</v>
      </c>
      <c r="C4635" s="167" t="s">
        <v>3524</v>
      </c>
      <c r="D4635" s="167" t="s">
        <v>3525</v>
      </c>
      <c r="E4635" s="167" t="s">
        <v>3526</v>
      </c>
      <c r="F4635" s="167" t="s">
        <v>3501</v>
      </c>
      <c r="G4635" s="167" t="s">
        <v>3502</v>
      </c>
      <c r="H4635" s="168">
        <v>46195</v>
      </c>
      <c r="I4635" s="167"/>
      <c r="J4635" s="169">
        <v>26130</v>
      </c>
      <c r="K4635" s="167" t="s">
        <v>55</v>
      </c>
      <c r="L4635" s="169">
        <v>1</v>
      </c>
      <c r="M4635" s="167" t="s">
        <v>3513</v>
      </c>
      <c r="N4635" s="169">
        <v>1</v>
      </c>
      <c r="O4635" s="167" t="s">
        <v>3505</v>
      </c>
      <c r="P4635" s="167"/>
      <c r="Q4635" s="167" t="s">
        <v>3506</v>
      </c>
      <c r="R4635" s="167" t="s">
        <v>3528</v>
      </c>
      <c r="S4635" s="169">
        <v>1</v>
      </c>
      <c r="T4635" s="167" t="s">
        <v>3529</v>
      </c>
      <c r="U4635" s="169" t="s">
        <v>3530</v>
      </c>
      <c r="V4635" s="167" t="s">
        <v>4174</v>
      </c>
      <c r="W4635" s="167" t="s">
        <v>4175</v>
      </c>
      <c r="X4635" s="170" t="s">
        <v>159</v>
      </c>
      <c r="Y4635" s="171" t="s">
        <v>3379</v>
      </c>
      <c r="Z4635" s="167" t="s">
        <v>1813</v>
      </c>
      <c r="AA4635" s="176">
        <v>50</v>
      </c>
      <c r="AB4635" s="167" t="s">
        <v>11254</v>
      </c>
      <c r="AC4635" s="176">
        <v>50</v>
      </c>
      <c r="AD4635" s="167" t="s">
        <v>11254</v>
      </c>
      <c r="AE4635" s="176">
        <v>250</v>
      </c>
    </row>
    <row r="4636" spans="1:31">
      <c r="A4636" s="178">
        <v>108358428360</v>
      </c>
      <c r="B4636" s="166">
        <v>46192</v>
      </c>
      <c r="C4636" s="167" t="s">
        <v>3500</v>
      </c>
      <c r="D4636" s="167"/>
      <c r="E4636" s="167"/>
      <c r="F4636" s="167" t="s">
        <v>3501</v>
      </c>
      <c r="G4636" s="167" t="s">
        <v>3502</v>
      </c>
      <c r="H4636" s="168"/>
      <c r="I4636" s="167"/>
      <c r="J4636" s="169">
        <v>26130</v>
      </c>
      <c r="K4636" s="167" t="s">
        <v>55</v>
      </c>
      <c r="L4636" s="169">
        <v>1</v>
      </c>
      <c r="M4636" s="167" t="s">
        <v>3513</v>
      </c>
      <c r="N4636" s="169">
        <v>1.4</v>
      </c>
      <c r="O4636" s="167" t="s">
        <v>3505</v>
      </c>
      <c r="P4636" s="167"/>
      <c r="Q4636" s="167" t="s">
        <v>3514</v>
      </c>
      <c r="R4636" s="167" t="s">
        <v>3507</v>
      </c>
      <c r="S4636" s="169">
        <v>2</v>
      </c>
      <c r="T4636" s="167" t="s">
        <v>8619</v>
      </c>
      <c r="U4636" s="169" t="s">
        <v>3893</v>
      </c>
      <c r="V4636" s="167" t="s">
        <v>8620</v>
      </c>
      <c r="W4636" s="167"/>
      <c r="X4636" s="170" t="s">
        <v>157</v>
      </c>
      <c r="Y4636" s="171" t="s">
        <v>3427</v>
      </c>
      <c r="Z4636" s="167" t="s">
        <v>2003</v>
      </c>
      <c r="AA4636" s="176">
        <v>1</v>
      </c>
      <c r="AB4636" s="167" t="s">
        <v>11254</v>
      </c>
      <c r="AC4636" s="176">
        <v>1</v>
      </c>
      <c r="AD4636" s="167" t="s">
        <v>11254</v>
      </c>
      <c r="AE4636" s="176">
        <v>200</v>
      </c>
    </row>
    <row r="4637" spans="1:31">
      <c r="A4637" s="178">
        <v>108358428360</v>
      </c>
      <c r="B4637" s="166">
        <v>46192</v>
      </c>
      <c r="C4637" s="167" t="s">
        <v>3500</v>
      </c>
      <c r="D4637" s="167"/>
      <c r="E4637" s="167"/>
      <c r="F4637" s="167" t="s">
        <v>3501</v>
      </c>
      <c r="G4637" s="167" t="s">
        <v>3502</v>
      </c>
      <c r="H4637" s="168"/>
      <c r="I4637" s="167"/>
      <c r="J4637" s="169">
        <v>26130</v>
      </c>
      <c r="K4637" s="167" t="s">
        <v>55</v>
      </c>
      <c r="L4637" s="169">
        <v>1</v>
      </c>
      <c r="M4637" s="167" t="s">
        <v>3513</v>
      </c>
      <c r="N4637" s="169">
        <v>1.4</v>
      </c>
      <c r="O4637" s="167" t="s">
        <v>3505</v>
      </c>
      <c r="P4637" s="167"/>
      <c r="Q4637" s="167" t="s">
        <v>3514</v>
      </c>
      <c r="R4637" s="167" t="s">
        <v>3507</v>
      </c>
      <c r="S4637" s="169">
        <v>1</v>
      </c>
      <c r="T4637" s="167" t="s">
        <v>8621</v>
      </c>
      <c r="U4637" s="169" t="s">
        <v>5284</v>
      </c>
      <c r="V4637" s="167" t="s">
        <v>8622</v>
      </c>
      <c r="W4637" s="167" t="s">
        <v>8623</v>
      </c>
      <c r="X4637" s="170" t="s">
        <v>157</v>
      </c>
      <c r="Y4637" s="171" t="s">
        <v>3427</v>
      </c>
      <c r="Z4637" s="167" t="s">
        <v>2003</v>
      </c>
      <c r="AA4637" s="176">
        <v>1</v>
      </c>
      <c r="AB4637" s="167" t="s">
        <v>11254</v>
      </c>
      <c r="AC4637" s="176">
        <v>1</v>
      </c>
      <c r="AD4637" s="167" t="s">
        <v>11254</v>
      </c>
      <c r="AE4637" s="176">
        <v>3000</v>
      </c>
    </row>
    <row r="4638" spans="1:31">
      <c r="A4638" s="178">
        <v>108358571050</v>
      </c>
      <c r="B4638" s="166">
        <v>46192</v>
      </c>
      <c r="C4638" s="167" t="s">
        <v>3781</v>
      </c>
      <c r="D4638" s="167"/>
      <c r="E4638" s="167"/>
      <c r="F4638" s="167" t="s">
        <v>3782</v>
      </c>
      <c r="G4638" s="167" t="s">
        <v>3614</v>
      </c>
      <c r="H4638" s="168"/>
      <c r="I4638" s="167"/>
      <c r="J4638" s="169">
        <v>26130</v>
      </c>
      <c r="K4638" s="167" t="s">
        <v>55</v>
      </c>
      <c r="L4638" s="169">
        <v>1</v>
      </c>
      <c r="M4638" s="167" t="s">
        <v>3604</v>
      </c>
      <c r="N4638" s="169">
        <v>116.66</v>
      </c>
      <c r="O4638" s="167" t="s">
        <v>3505</v>
      </c>
      <c r="P4638" s="167" t="s">
        <v>8624</v>
      </c>
      <c r="Q4638" s="167" t="s">
        <v>3506</v>
      </c>
      <c r="R4638" s="167" t="s">
        <v>3528</v>
      </c>
      <c r="S4638" s="169">
        <v>3</v>
      </c>
      <c r="T4638" s="167" t="s">
        <v>4643</v>
      </c>
      <c r="U4638" s="169" t="s">
        <v>3893</v>
      </c>
      <c r="V4638" s="167" t="s">
        <v>6159</v>
      </c>
      <c r="W4638" s="167" t="s">
        <v>6160</v>
      </c>
      <c r="X4638" s="170" t="s">
        <v>157</v>
      </c>
      <c r="Y4638" s="171" t="s">
        <v>8625</v>
      </c>
      <c r="Z4638" s="167" t="s">
        <v>2102</v>
      </c>
      <c r="AA4638" s="176">
        <v>500</v>
      </c>
      <c r="AB4638" s="167" t="s">
        <v>11254</v>
      </c>
      <c r="AC4638" s="176">
        <v>500</v>
      </c>
      <c r="AD4638" s="167" t="s">
        <v>11254</v>
      </c>
      <c r="AE4638" s="176">
        <v>1575</v>
      </c>
    </row>
    <row r="4639" spans="1:31">
      <c r="A4639" s="178">
        <v>108358571050</v>
      </c>
      <c r="B4639" s="166">
        <v>46192</v>
      </c>
      <c r="C4639" s="167" t="s">
        <v>3781</v>
      </c>
      <c r="D4639" s="167"/>
      <c r="E4639" s="167"/>
      <c r="F4639" s="167" t="s">
        <v>3782</v>
      </c>
      <c r="G4639" s="167" t="s">
        <v>3614</v>
      </c>
      <c r="H4639" s="168"/>
      <c r="I4639" s="167"/>
      <c r="J4639" s="169">
        <v>26130</v>
      </c>
      <c r="K4639" s="167" t="s">
        <v>55</v>
      </c>
      <c r="L4639" s="169">
        <v>1</v>
      </c>
      <c r="M4639" s="167" t="s">
        <v>3604</v>
      </c>
      <c r="N4639" s="169">
        <v>116.66</v>
      </c>
      <c r="O4639" s="167" t="s">
        <v>3505</v>
      </c>
      <c r="P4639" s="167" t="s">
        <v>8624</v>
      </c>
      <c r="Q4639" s="167" t="s">
        <v>3506</v>
      </c>
      <c r="R4639" s="167" t="s">
        <v>3528</v>
      </c>
      <c r="S4639" s="169">
        <v>2</v>
      </c>
      <c r="T4639" s="167" t="s">
        <v>3892</v>
      </c>
      <c r="U4639" s="169" t="s">
        <v>3893</v>
      </c>
      <c r="V4639" s="167" t="s">
        <v>6165</v>
      </c>
      <c r="W4639" s="167" t="s">
        <v>3901</v>
      </c>
      <c r="X4639" s="170" t="s">
        <v>157</v>
      </c>
      <c r="Y4639" s="171" t="s">
        <v>8625</v>
      </c>
      <c r="Z4639" s="167" t="s">
        <v>2102</v>
      </c>
      <c r="AA4639" s="176">
        <v>720</v>
      </c>
      <c r="AB4639" s="167" t="s">
        <v>11254</v>
      </c>
      <c r="AC4639" s="176">
        <v>720</v>
      </c>
      <c r="AD4639" s="167" t="s">
        <v>11254</v>
      </c>
      <c r="AE4639" s="176">
        <v>2736</v>
      </c>
    </row>
    <row r="4640" spans="1:31">
      <c r="A4640" s="178">
        <v>108358571050</v>
      </c>
      <c r="B4640" s="166">
        <v>46192</v>
      </c>
      <c r="C4640" s="167" t="s">
        <v>3781</v>
      </c>
      <c r="D4640" s="167"/>
      <c r="E4640" s="167"/>
      <c r="F4640" s="167" t="s">
        <v>3782</v>
      </c>
      <c r="G4640" s="167" t="s">
        <v>3614</v>
      </c>
      <c r="H4640" s="168"/>
      <c r="I4640" s="167"/>
      <c r="J4640" s="169">
        <v>26130</v>
      </c>
      <c r="K4640" s="167" t="s">
        <v>55</v>
      </c>
      <c r="L4640" s="169">
        <v>1</v>
      </c>
      <c r="M4640" s="167" t="s">
        <v>3604</v>
      </c>
      <c r="N4640" s="169">
        <v>116.66</v>
      </c>
      <c r="O4640" s="167" t="s">
        <v>3505</v>
      </c>
      <c r="P4640" s="167" t="s">
        <v>8624</v>
      </c>
      <c r="Q4640" s="167" t="s">
        <v>3506</v>
      </c>
      <c r="R4640" s="167" t="s">
        <v>3528</v>
      </c>
      <c r="S4640" s="169">
        <v>1</v>
      </c>
      <c r="T4640" s="167" t="s">
        <v>3892</v>
      </c>
      <c r="U4640" s="169" t="s">
        <v>3893</v>
      </c>
      <c r="V4640" s="167" t="s">
        <v>8626</v>
      </c>
      <c r="W4640" s="167" t="s">
        <v>8627</v>
      </c>
      <c r="X4640" s="170" t="s">
        <v>157</v>
      </c>
      <c r="Y4640" s="171" t="s">
        <v>8625</v>
      </c>
      <c r="Z4640" s="167" t="s">
        <v>2102</v>
      </c>
      <c r="AA4640" s="176">
        <v>1560</v>
      </c>
      <c r="AB4640" s="167" t="s">
        <v>11254</v>
      </c>
      <c r="AC4640" s="176">
        <v>1560</v>
      </c>
      <c r="AD4640" s="167" t="s">
        <v>11254</v>
      </c>
      <c r="AE4640" s="176">
        <v>8168.16</v>
      </c>
    </row>
    <row r="4641" spans="1:31">
      <c r="A4641" s="178">
        <v>108360717400</v>
      </c>
      <c r="B4641" s="166">
        <v>46195</v>
      </c>
      <c r="C4641" s="167" t="s">
        <v>3524</v>
      </c>
      <c r="D4641" s="167" t="s">
        <v>3525</v>
      </c>
      <c r="E4641" s="167" t="s">
        <v>3526</v>
      </c>
      <c r="F4641" s="167" t="s">
        <v>3501</v>
      </c>
      <c r="G4641" s="167" t="s">
        <v>3502</v>
      </c>
      <c r="H4641" s="168">
        <v>46196</v>
      </c>
      <c r="I4641" s="167"/>
      <c r="J4641" s="169">
        <v>26111</v>
      </c>
      <c r="K4641" s="167" t="s">
        <v>55</v>
      </c>
      <c r="L4641" s="169">
        <v>1</v>
      </c>
      <c r="M4641" s="167" t="s">
        <v>3513</v>
      </c>
      <c r="N4641" s="169">
        <v>3.1</v>
      </c>
      <c r="O4641" s="167" t="s">
        <v>3505</v>
      </c>
      <c r="P4641" s="167"/>
      <c r="Q4641" s="167" t="s">
        <v>3514</v>
      </c>
      <c r="R4641" s="167" t="s">
        <v>3528</v>
      </c>
      <c r="S4641" s="169">
        <v>1</v>
      </c>
      <c r="T4641" s="167" t="s">
        <v>3587</v>
      </c>
      <c r="U4641" s="169" t="s">
        <v>3588</v>
      </c>
      <c r="V4641" s="167" t="s">
        <v>8410</v>
      </c>
      <c r="W4641" s="167" t="s">
        <v>8411</v>
      </c>
      <c r="X4641" s="170" t="s">
        <v>165</v>
      </c>
      <c r="Y4641" s="171" t="s">
        <v>3380</v>
      </c>
      <c r="Z4641" s="167" t="s">
        <v>1815</v>
      </c>
      <c r="AA4641" s="176">
        <v>180</v>
      </c>
      <c r="AB4641" s="167" t="s">
        <v>11254</v>
      </c>
      <c r="AC4641" s="176">
        <v>180</v>
      </c>
      <c r="AD4641" s="167" t="s">
        <v>11254</v>
      </c>
      <c r="AE4641" s="176">
        <v>776.52</v>
      </c>
    </row>
    <row r="4642" spans="1:31">
      <c r="A4642" s="178">
        <v>108360722740</v>
      </c>
      <c r="B4642" s="166">
        <v>46195</v>
      </c>
      <c r="C4642" s="167" t="s">
        <v>3524</v>
      </c>
      <c r="D4642" s="167" t="s">
        <v>3525</v>
      </c>
      <c r="E4642" s="167" t="s">
        <v>3526</v>
      </c>
      <c r="F4642" s="167" t="s">
        <v>3501</v>
      </c>
      <c r="G4642" s="167" t="s">
        <v>3502</v>
      </c>
      <c r="H4642" s="168">
        <v>46196</v>
      </c>
      <c r="I4642" s="167"/>
      <c r="J4642" s="169">
        <v>26111</v>
      </c>
      <c r="K4642" s="167" t="s">
        <v>55</v>
      </c>
      <c r="L4642" s="169">
        <v>1</v>
      </c>
      <c r="M4642" s="167" t="s">
        <v>3513</v>
      </c>
      <c r="N4642" s="169">
        <v>1.3</v>
      </c>
      <c r="O4642" s="167" t="s">
        <v>3505</v>
      </c>
      <c r="P4642" s="167"/>
      <c r="Q4642" s="167" t="s">
        <v>3514</v>
      </c>
      <c r="R4642" s="167" t="s">
        <v>3528</v>
      </c>
      <c r="S4642" s="169">
        <v>2</v>
      </c>
      <c r="T4642" s="167" t="s">
        <v>3717</v>
      </c>
      <c r="U4642" s="169" t="s">
        <v>3718</v>
      </c>
      <c r="V4642" s="167" t="s">
        <v>8628</v>
      </c>
      <c r="W4642" s="167" t="s">
        <v>5207</v>
      </c>
      <c r="X4642" s="170" t="s">
        <v>160</v>
      </c>
      <c r="Y4642" s="171" t="s">
        <v>3381</v>
      </c>
      <c r="Z4642" s="167" t="s">
        <v>1817</v>
      </c>
      <c r="AA4642" s="176">
        <v>1000</v>
      </c>
      <c r="AB4642" s="167" t="s">
        <v>11254</v>
      </c>
      <c r="AC4642" s="176">
        <v>1000</v>
      </c>
      <c r="AD4642" s="167" t="s">
        <v>11254</v>
      </c>
      <c r="AE4642" s="176">
        <v>183</v>
      </c>
    </row>
    <row r="4643" spans="1:31">
      <c r="A4643" s="178">
        <v>108360722740</v>
      </c>
      <c r="B4643" s="166">
        <v>46195</v>
      </c>
      <c r="C4643" s="167" t="s">
        <v>3524</v>
      </c>
      <c r="D4643" s="167" t="s">
        <v>3525</v>
      </c>
      <c r="E4643" s="167" t="s">
        <v>3526</v>
      </c>
      <c r="F4643" s="167" t="s">
        <v>3501</v>
      </c>
      <c r="G4643" s="167" t="s">
        <v>3502</v>
      </c>
      <c r="H4643" s="168">
        <v>46196</v>
      </c>
      <c r="I4643" s="167"/>
      <c r="J4643" s="169">
        <v>26111</v>
      </c>
      <c r="K4643" s="167" t="s">
        <v>55</v>
      </c>
      <c r="L4643" s="169">
        <v>1</v>
      </c>
      <c r="M4643" s="167" t="s">
        <v>3513</v>
      </c>
      <c r="N4643" s="169">
        <v>1.3</v>
      </c>
      <c r="O4643" s="167" t="s">
        <v>3505</v>
      </c>
      <c r="P4643" s="167"/>
      <c r="Q4643" s="167" t="s">
        <v>3514</v>
      </c>
      <c r="R4643" s="167" t="s">
        <v>3528</v>
      </c>
      <c r="S4643" s="169">
        <v>1</v>
      </c>
      <c r="T4643" s="167" t="s">
        <v>3717</v>
      </c>
      <c r="U4643" s="169" t="s">
        <v>3718</v>
      </c>
      <c r="V4643" s="167" t="s">
        <v>8629</v>
      </c>
      <c r="W4643" s="167" t="s">
        <v>5992</v>
      </c>
      <c r="X4643" s="170" t="s">
        <v>157</v>
      </c>
      <c r="Y4643" s="171" t="s">
        <v>3381</v>
      </c>
      <c r="Z4643" s="167" t="s">
        <v>1817</v>
      </c>
      <c r="AA4643" s="176">
        <v>12000</v>
      </c>
      <c r="AB4643" s="167" t="s">
        <v>11254</v>
      </c>
      <c r="AC4643" s="176">
        <v>12000</v>
      </c>
      <c r="AD4643" s="167" t="s">
        <v>11254</v>
      </c>
      <c r="AE4643" s="176">
        <v>201.48</v>
      </c>
    </row>
    <row r="4644" spans="1:31">
      <c r="A4644" s="178">
        <v>108360920950</v>
      </c>
      <c r="B4644" s="166">
        <v>46195</v>
      </c>
      <c r="C4644" s="167" t="s">
        <v>3524</v>
      </c>
      <c r="D4644" s="167" t="s">
        <v>3525</v>
      </c>
      <c r="E4644" s="167" t="s">
        <v>3526</v>
      </c>
      <c r="F4644" s="167" t="s">
        <v>3501</v>
      </c>
      <c r="G4644" s="167" t="s">
        <v>3502</v>
      </c>
      <c r="H4644" s="168">
        <v>46195</v>
      </c>
      <c r="I4644" s="167" t="s">
        <v>8630</v>
      </c>
      <c r="J4644" s="169">
        <v>26111</v>
      </c>
      <c r="K4644" s="167" t="s">
        <v>55</v>
      </c>
      <c r="L4644" s="169">
        <v>1</v>
      </c>
      <c r="M4644" s="167" t="s">
        <v>3513</v>
      </c>
      <c r="N4644" s="169">
        <v>7.3</v>
      </c>
      <c r="O4644" s="167" t="s">
        <v>3505</v>
      </c>
      <c r="P4644" s="167"/>
      <c r="Q4644" s="167" t="s">
        <v>5141</v>
      </c>
      <c r="R4644" s="167" t="s">
        <v>3528</v>
      </c>
      <c r="S4644" s="169">
        <v>1</v>
      </c>
      <c r="T4644" s="167" t="s">
        <v>3529</v>
      </c>
      <c r="U4644" s="169" t="s">
        <v>3530</v>
      </c>
      <c r="V4644" s="167" t="s">
        <v>8430</v>
      </c>
      <c r="W4644" s="167" t="s">
        <v>5167</v>
      </c>
      <c r="X4644" s="170" t="s">
        <v>157</v>
      </c>
      <c r="Y4644" s="171" t="s">
        <v>1819</v>
      </c>
      <c r="Z4644" s="167" t="s">
        <v>1820</v>
      </c>
      <c r="AA4644" s="176">
        <v>4320</v>
      </c>
      <c r="AB4644" s="167" t="s">
        <v>11254</v>
      </c>
      <c r="AC4644" s="176">
        <v>4320</v>
      </c>
      <c r="AD4644" s="167" t="s">
        <v>11254</v>
      </c>
      <c r="AE4644" s="176">
        <v>529502.4</v>
      </c>
    </row>
    <row r="4645" spans="1:31">
      <c r="A4645" s="178">
        <v>108361091420</v>
      </c>
      <c r="B4645" s="166">
        <v>46195</v>
      </c>
      <c r="C4645" s="167" t="s">
        <v>3524</v>
      </c>
      <c r="D4645" s="167" t="s">
        <v>3525</v>
      </c>
      <c r="E4645" s="167" t="s">
        <v>3526</v>
      </c>
      <c r="F4645" s="167" t="s">
        <v>3501</v>
      </c>
      <c r="G4645" s="167" t="s">
        <v>3502</v>
      </c>
      <c r="H4645" s="168">
        <v>46195</v>
      </c>
      <c r="I4645" s="167" t="s">
        <v>8630</v>
      </c>
      <c r="J4645" s="169">
        <v>26111</v>
      </c>
      <c r="K4645" s="167" t="s">
        <v>55</v>
      </c>
      <c r="L4645" s="169">
        <v>1</v>
      </c>
      <c r="M4645" s="167" t="s">
        <v>3513</v>
      </c>
      <c r="N4645" s="169">
        <v>7.3</v>
      </c>
      <c r="O4645" s="167" t="s">
        <v>3505</v>
      </c>
      <c r="P4645" s="167"/>
      <c r="Q4645" s="167" t="s">
        <v>5141</v>
      </c>
      <c r="R4645" s="167" t="s">
        <v>3528</v>
      </c>
      <c r="S4645" s="169">
        <v>1</v>
      </c>
      <c r="T4645" s="167" t="s">
        <v>3529</v>
      </c>
      <c r="U4645" s="169" t="s">
        <v>3530</v>
      </c>
      <c r="V4645" s="167" t="s">
        <v>8430</v>
      </c>
      <c r="W4645" s="167" t="s">
        <v>5167</v>
      </c>
      <c r="X4645" s="170" t="s">
        <v>157</v>
      </c>
      <c r="Y4645" s="171" t="s">
        <v>1823</v>
      </c>
      <c r="Z4645" s="167" t="s">
        <v>1824</v>
      </c>
      <c r="AA4645" s="176">
        <v>4320</v>
      </c>
      <c r="AB4645" s="167" t="s">
        <v>11254</v>
      </c>
      <c r="AC4645" s="176">
        <v>4320</v>
      </c>
      <c r="AD4645" s="167" t="s">
        <v>11254</v>
      </c>
      <c r="AE4645" s="176">
        <v>529502.4</v>
      </c>
    </row>
    <row r="4646" spans="1:31">
      <c r="A4646" s="178">
        <v>108361119530</v>
      </c>
      <c r="B4646" s="166">
        <v>46195</v>
      </c>
      <c r="C4646" s="167" t="s">
        <v>3524</v>
      </c>
      <c r="D4646" s="167" t="s">
        <v>3525</v>
      </c>
      <c r="E4646" s="167" t="s">
        <v>3526</v>
      </c>
      <c r="F4646" s="167" t="s">
        <v>3501</v>
      </c>
      <c r="G4646" s="167" t="s">
        <v>3502</v>
      </c>
      <c r="H4646" s="168">
        <v>46195</v>
      </c>
      <c r="I4646" s="167" t="s">
        <v>8630</v>
      </c>
      <c r="J4646" s="169">
        <v>26111</v>
      </c>
      <c r="K4646" s="167" t="s">
        <v>55</v>
      </c>
      <c r="L4646" s="169">
        <v>1</v>
      </c>
      <c r="M4646" s="167" t="s">
        <v>3513</v>
      </c>
      <c r="N4646" s="169">
        <v>7.3</v>
      </c>
      <c r="O4646" s="167" t="s">
        <v>3505</v>
      </c>
      <c r="P4646" s="167"/>
      <c r="Q4646" s="167" t="s">
        <v>5141</v>
      </c>
      <c r="R4646" s="167" t="s">
        <v>3528</v>
      </c>
      <c r="S4646" s="169">
        <v>1</v>
      </c>
      <c r="T4646" s="167" t="s">
        <v>3529</v>
      </c>
      <c r="U4646" s="169" t="s">
        <v>3530</v>
      </c>
      <c r="V4646" s="167" t="s">
        <v>8430</v>
      </c>
      <c r="W4646" s="167" t="s">
        <v>5167</v>
      </c>
      <c r="X4646" s="170" t="s">
        <v>157</v>
      </c>
      <c r="Y4646" s="171" t="s">
        <v>1827</v>
      </c>
      <c r="Z4646" s="167" t="s">
        <v>1828</v>
      </c>
      <c r="AA4646" s="176">
        <v>4320</v>
      </c>
      <c r="AB4646" s="167" t="s">
        <v>11254</v>
      </c>
      <c r="AC4646" s="176">
        <v>4320</v>
      </c>
      <c r="AD4646" s="167" t="s">
        <v>11254</v>
      </c>
      <c r="AE4646" s="176">
        <v>529502.4</v>
      </c>
    </row>
    <row r="4647" spans="1:31">
      <c r="A4647" s="178">
        <v>108361158400</v>
      </c>
      <c r="B4647" s="166">
        <v>46195</v>
      </c>
      <c r="C4647" s="167" t="s">
        <v>3524</v>
      </c>
      <c r="D4647" s="167" t="s">
        <v>3525</v>
      </c>
      <c r="E4647" s="167" t="s">
        <v>3526</v>
      </c>
      <c r="F4647" s="167" t="s">
        <v>3501</v>
      </c>
      <c r="G4647" s="167" t="s">
        <v>3502</v>
      </c>
      <c r="H4647" s="168">
        <v>46195</v>
      </c>
      <c r="I4647" s="167" t="s">
        <v>8630</v>
      </c>
      <c r="J4647" s="169">
        <v>26111</v>
      </c>
      <c r="K4647" s="167" t="s">
        <v>55</v>
      </c>
      <c r="L4647" s="169">
        <v>1</v>
      </c>
      <c r="M4647" s="167" t="s">
        <v>3513</v>
      </c>
      <c r="N4647" s="169">
        <v>7.3</v>
      </c>
      <c r="O4647" s="167" t="s">
        <v>3505</v>
      </c>
      <c r="P4647" s="167"/>
      <c r="Q4647" s="167" t="s">
        <v>5141</v>
      </c>
      <c r="R4647" s="167" t="s">
        <v>3528</v>
      </c>
      <c r="S4647" s="169">
        <v>1</v>
      </c>
      <c r="T4647" s="167" t="s">
        <v>3529</v>
      </c>
      <c r="U4647" s="169" t="s">
        <v>3530</v>
      </c>
      <c r="V4647" s="167" t="s">
        <v>8430</v>
      </c>
      <c r="W4647" s="167" t="s">
        <v>5167</v>
      </c>
      <c r="X4647" s="170" t="s">
        <v>157</v>
      </c>
      <c r="Y4647" s="171" t="s">
        <v>1831</v>
      </c>
      <c r="Z4647" s="167" t="s">
        <v>1832</v>
      </c>
      <c r="AA4647" s="176">
        <v>4320</v>
      </c>
      <c r="AB4647" s="167" t="s">
        <v>11254</v>
      </c>
      <c r="AC4647" s="176">
        <v>4320</v>
      </c>
      <c r="AD4647" s="167" t="s">
        <v>11254</v>
      </c>
      <c r="AE4647" s="176">
        <v>529502.4</v>
      </c>
    </row>
    <row r="4648" spans="1:31">
      <c r="A4648" s="178">
        <v>108361196200</v>
      </c>
      <c r="B4648" s="166">
        <v>46195</v>
      </c>
      <c r="C4648" s="167" t="s">
        <v>3524</v>
      </c>
      <c r="D4648" s="167" t="s">
        <v>3525</v>
      </c>
      <c r="E4648" s="167" t="s">
        <v>3526</v>
      </c>
      <c r="F4648" s="167" t="s">
        <v>3501</v>
      </c>
      <c r="G4648" s="167" t="s">
        <v>3502</v>
      </c>
      <c r="H4648" s="168">
        <v>46195</v>
      </c>
      <c r="I4648" s="167" t="s">
        <v>8630</v>
      </c>
      <c r="J4648" s="169">
        <v>26111</v>
      </c>
      <c r="K4648" s="167" t="s">
        <v>55</v>
      </c>
      <c r="L4648" s="169">
        <v>1</v>
      </c>
      <c r="M4648" s="167" t="s">
        <v>3513</v>
      </c>
      <c r="N4648" s="169">
        <v>7.3</v>
      </c>
      <c r="O4648" s="167" t="s">
        <v>3505</v>
      </c>
      <c r="P4648" s="167"/>
      <c r="Q4648" s="167" t="s">
        <v>5141</v>
      </c>
      <c r="R4648" s="167" t="s">
        <v>3528</v>
      </c>
      <c r="S4648" s="169">
        <v>1</v>
      </c>
      <c r="T4648" s="167" t="s">
        <v>3529</v>
      </c>
      <c r="U4648" s="169" t="s">
        <v>3530</v>
      </c>
      <c r="V4648" s="167" t="s">
        <v>8430</v>
      </c>
      <c r="W4648" s="167" t="s">
        <v>5167</v>
      </c>
      <c r="X4648" s="170" t="s">
        <v>157</v>
      </c>
      <c r="Y4648" s="171" t="s">
        <v>1835</v>
      </c>
      <c r="Z4648" s="167" t="s">
        <v>1836</v>
      </c>
      <c r="AA4648" s="176">
        <v>4320</v>
      </c>
      <c r="AB4648" s="167" t="s">
        <v>11254</v>
      </c>
      <c r="AC4648" s="176">
        <v>4320</v>
      </c>
      <c r="AD4648" s="167" t="s">
        <v>11254</v>
      </c>
      <c r="AE4648" s="176">
        <v>529502.4</v>
      </c>
    </row>
    <row r="4649" spans="1:31">
      <c r="A4649" s="178">
        <v>108361224160</v>
      </c>
      <c r="B4649" s="166">
        <v>46195</v>
      </c>
      <c r="C4649" s="167" t="s">
        <v>3524</v>
      </c>
      <c r="D4649" s="167" t="s">
        <v>3525</v>
      </c>
      <c r="E4649" s="167" t="s">
        <v>3526</v>
      </c>
      <c r="F4649" s="167" t="s">
        <v>3501</v>
      </c>
      <c r="G4649" s="167" t="s">
        <v>3502</v>
      </c>
      <c r="H4649" s="168">
        <v>46195</v>
      </c>
      <c r="I4649" s="167" t="s">
        <v>8630</v>
      </c>
      <c r="J4649" s="169">
        <v>26111</v>
      </c>
      <c r="K4649" s="167" t="s">
        <v>55</v>
      </c>
      <c r="L4649" s="169">
        <v>1</v>
      </c>
      <c r="M4649" s="167" t="s">
        <v>3513</v>
      </c>
      <c r="N4649" s="169">
        <v>6.8</v>
      </c>
      <c r="O4649" s="167" t="s">
        <v>3505</v>
      </c>
      <c r="P4649" s="167"/>
      <c r="Q4649" s="167" t="s">
        <v>5141</v>
      </c>
      <c r="R4649" s="167" t="s">
        <v>3528</v>
      </c>
      <c r="S4649" s="169">
        <v>1</v>
      </c>
      <c r="T4649" s="167" t="s">
        <v>3529</v>
      </c>
      <c r="U4649" s="169" t="s">
        <v>3530</v>
      </c>
      <c r="V4649" s="167" t="s">
        <v>8430</v>
      </c>
      <c r="W4649" s="167" t="s">
        <v>5167</v>
      </c>
      <c r="X4649" s="170" t="s">
        <v>157</v>
      </c>
      <c r="Y4649" s="171" t="s">
        <v>1839</v>
      </c>
      <c r="Z4649" s="167" t="s">
        <v>1840</v>
      </c>
      <c r="AA4649" s="176">
        <v>3768</v>
      </c>
      <c r="AB4649" s="167" t="s">
        <v>11254</v>
      </c>
      <c r="AC4649" s="176">
        <v>3768</v>
      </c>
      <c r="AD4649" s="167" t="s">
        <v>11254</v>
      </c>
      <c r="AE4649" s="176">
        <v>461843.76</v>
      </c>
    </row>
    <row r="4650" spans="1:31">
      <c r="A4650" s="178">
        <v>108361389030</v>
      </c>
      <c r="B4650" s="166">
        <v>46195</v>
      </c>
      <c r="C4650" s="167" t="s">
        <v>3524</v>
      </c>
      <c r="D4650" s="167" t="s">
        <v>3525</v>
      </c>
      <c r="E4650" s="167" t="s">
        <v>3526</v>
      </c>
      <c r="F4650" s="167" t="s">
        <v>3501</v>
      </c>
      <c r="G4650" s="167" t="s">
        <v>3502</v>
      </c>
      <c r="H4650" s="168">
        <v>46195</v>
      </c>
      <c r="I4650" s="167" t="s">
        <v>8630</v>
      </c>
      <c r="J4650" s="169">
        <v>26111</v>
      </c>
      <c r="K4650" s="167" t="s">
        <v>55</v>
      </c>
      <c r="L4650" s="169">
        <v>1</v>
      </c>
      <c r="M4650" s="167" t="s">
        <v>3513</v>
      </c>
      <c r="N4650" s="169">
        <v>3.4</v>
      </c>
      <c r="O4650" s="167" t="s">
        <v>3505</v>
      </c>
      <c r="P4650" s="167"/>
      <c r="Q4650" s="167" t="s">
        <v>5141</v>
      </c>
      <c r="R4650" s="167" t="s">
        <v>3528</v>
      </c>
      <c r="S4650" s="169">
        <v>1</v>
      </c>
      <c r="T4650" s="167" t="s">
        <v>3529</v>
      </c>
      <c r="U4650" s="169" t="s">
        <v>3530</v>
      </c>
      <c r="V4650" s="167" t="s">
        <v>8348</v>
      </c>
      <c r="W4650" s="167" t="s">
        <v>6466</v>
      </c>
      <c r="X4650" s="170" t="s">
        <v>157</v>
      </c>
      <c r="Y4650" s="171" t="s">
        <v>1843</v>
      </c>
      <c r="Z4650" s="167" t="s">
        <v>1844</v>
      </c>
      <c r="AA4650" s="176">
        <v>1440</v>
      </c>
      <c r="AB4650" s="167" t="s">
        <v>11254</v>
      </c>
      <c r="AC4650" s="176">
        <v>1440</v>
      </c>
      <c r="AD4650" s="167" t="s">
        <v>11254</v>
      </c>
      <c r="AE4650" s="176">
        <v>553248</v>
      </c>
    </row>
    <row r="4651" spans="1:31">
      <c r="A4651" s="178">
        <v>108361409000</v>
      </c>
      <c r="B4651" s="166">
        <v>46195</v>
      </c>
      <c r="C4651" s="167" t="s">
        <v>3524</v>
      </c>
      <c r="D4651" s="167" t="s">
        <v>3525</v>
      </c>
      <c r="E4651" s="167" t="s">
        <v>3526</v>
      </c>
      <c r="F4651" s="167" t="s">
        <v>3501</v>
      </c>
      <c r="G4651" s="167" t="s">
        <v>3502</v>
      </c>
      <c r="H4651" s="168">
        <v>46195</v>
      </c>
      <c r="I4651" s="167" t="s">
        <v>8630</v>
      </c>
      <c r="J4651" s="169">
        <v>26111</v>
      </c>
      <c r="K4651" s="167" t="s">
        <v>55</v>
      </c>
      <c r="L4651" s="169">
        <v>1</v>
      </c>
      <c r="M4651" s="167" t="s">
        <v>3513</v>
      </c>
      <c r="N4651" s="169">
        <v>3.4</v>
      </c>
      <c r="O4651" s="167" t="s">
        <v>3505</v>
      </c>
      <c r="P4651" s="167"/>
      <c r="Q4651" s="167" t="s">
        <v>5141</v>
      </c>
      <c r="R4651" s="167" t="s">
        <v>3528</v>
      </c>
      <c r="S4651" s="169">
        <v>1</v>
      </c>
      <c r="T4651" s="167" t="s">
        <v>3529</v>
      </c>
      <c r="U4651" s="169" t="s">
        <v>3530</v>
      </c>
      <c r="V4651" s="167" t="s">
        <v>8348</v>
      </c>
      <c r="W4651" s="167" t="s">
        <v>6466</v>
      </c>
      <c r="X4651" s="170" t="s">
        <v>157</v>
      </c>
      <c r="Y4651" s="171" t="s">
        <v>1847</v>
      </c>
      <c r="Z4651" s="167" t="s">
        <v>1848</v>
      </c>
      <c r="AA4651" s="176">
        <v>1440</v>
      </c>
      <c r="AB4651" s="167" t="s">
        <v>11254</v>
      </c>
      <c r="AC4651" s="176">
        <v>1440</v>
      </c>
      <c r="AD4651" s="167" t="s">
        <v>11254</v>
      </c>
      <c r="AE4651" s="176">
        <v>553248</v>
      </c>
    </row>
    <row r="4652" spans="1:31">
      <c r="A4652" s="178">
        <v>108361429150</v>
      </c>
      <c r="B4652" s="166">
        <v>46195</v>
      </c>
      <c r="C4652" s="167" t="s">
        <v>3524</v>
      </c>
      <c r="D4652" s="167" t="s">
        <v>3525</v>
      </c>
      <c r="E4652" s="167" t="s">
        <v>3526</v>
      </c>
      <c r="F4652" s="167" t="s">
        <v>3501</v>
      </c>
      <c r="G4652" s="167" t="s">
        <v>3502</v>
      </c>
      <c r="H4652" s="168">
        <v>46195</v>
      </c>
      <c r="I4652" s="167" t="s">
        <v>8630</v>
      </c>
      <c r="J4652" s="169">
        <v>26111</v>
      </c>
      <c r="K4652" s="167" t="s">
        <v>55</v>
      </c>
      <c r="L4652" s="169">
        <v>1</v>
      </c>
      <c r="M4652" s="167" t="s">
        <v>3513</v>
      </c>
      <c r="N4652" s="169">
        <v>3.4</v>
      </c>
      <c r="O4652" s="167" t="s">
        <v>3505</v>
      </c>
      <c r="P4652" s="167"/>
      <c r="Q4652" s="167" t="s">
        <v>5141</v>
      </c>
      <c r="R4652" s="167" t="s">
        <v>3528</v>
      </c>
      <c r="S4652" s="169">
        <v>1</v>
      </c>
      <c r="T4652" s="167" t="s">
        <v>3529</v>
      </c>
      <c r="U4652" s="169" t="s">
        <v>3530</v>
      </c>
      <c r="V4652" s="167" t="s">
        <v>8348</v>
      </c>
      <c r="W4652" s="167" t="s">
        <v>6466</v>
      </c>
      <c r="X4652" s="170" t="s">
        <v>157</v>
      </c>
      <c r="Y4652" s="171" t="s">
        <v>1851</v>
      </c>
      <c r="Z4652" s="167" t="s">
        <v>1852</v>
      </c>
      <c r="AA4652" s="176">
        <v>1440</v>
      </c>
      <c r="AB4652" s="167" t="s">
        <v>11254</v>
      </c>
      <c r="AC4652" s="176">
        <v>1440</v>
      </c>
      <c r="AD4652" s="167" t="s">
        <v>11254</v>
      </c>
      <c r="AE4652" s="176">
        <v>553248</v>
      </c>
    </row>
    <row r="4653" spans="1:31">
      <c r="A4653" s="178">
        <v>108361449930</v>
      </c>
      <c r="B4653" s="166">
        <v>46195</v>
      </c>
      <c r="C4653" s="167" t="s">
        <v>3524</v>
      </c>
      <c r="D4653" s="167" t="s">
        <v>3525</v>
      </c>
      <c r="E4653" s="167" t="s">
        <v>3526</v>
      </c>
      <c r="F4653" s="167" t="s">
        <v>3501</v>
      </c>
      <c r="G4653" s="167" t="s">
        <v>3502</v>
      </c>
      <c r="H4653" s="168">
        <v>46195</v>
      </c>
      <c r="I4653" s="167" t="s">
        <v>8630</v>
      </c>
      <c r="J4653" s="169">
        <v>26111</v>
      </c>
      <c r="K4653" s="167" t="s">
        <v>55</v>
      </c>
      <c r="L4653" s="169">
        <v>1</v>
      </c>
      <c r="M4653" s="167" t="s">
        <v>3513</v>
      </c>
      <c r="N4653" s="169">
        <v>3.4</v>
      </c>
      <c r="O4653" s="167" t="s">
        <v>3505</v>
      </c>
      <c r="P4653" s="167"/>
      <c r="Q4653" s="167" t="s">
        <v>5141</v>
      </c>
      <c r="R4653" s="167" t="s">
        <v>3528</v>
      </c>
      <c r="S4653" s="169">
        <v>1</v>
      </c>
      <c r="T4653" s="167" t="s">
        <v>3529</v>
      </c>
      <c r="U4653" s="169" t="s">
        <v>3530</v>
      </c>
      <c r="V4653" s="167" t="s">
        <v>8348</v>
      </c>
      <c r="W4653" s="167" t="s">
        <v>6466</v>
      </c>
      <c r="X4653" s="170" t="s">
        <v>157</v>
      </c>
      <c r="Y4653" s="171" t="s">
        <v>1855</v>
      </c>
      <c r="Z4653" s="167" t="s">
        <v>1856</v>
      </c>
      <c r="AA4653" s="176">
        <v>1440</v>
      </c>
      <c r="AB4653" s="167" t="s">
        <v>11254</v>
      </c>
      <c r="AC4653" s="176">
        <v>1440</v>
      </c>
      <c r="AD4653" s="167" t="s">
        <v>11254</v>
      </c>
      <c r="AE4653" s="176">
        <v>553248</v>
      </c>
    </row>
    <row r="4654" spans="1:31">
      <c r="A4654" s="178">
        <v>108361477010</v>
      </c>
      <c r="B4654" s="166">
        <v>46195</v>
      </c>
      <c r="C4654" s="167" t="s">
        <v>3524</v>
      </c>
      <c r="D4654" s="167" t="s">
        <v>3525</v>
      </c>
      <c r="E4654" s="167" t="s">
        <v>3526</v>
      </c>
      <c r="F4654" s="167" t="s">
        <v>3501</v>
      </c>
      <c r="G4654" s="167" t="s">
        <v>3502</v>
      </c>
      <c r="H4654" s="168">
        <v>46195</v>
      </c>
      <c r="I4654" s="167" t="s">
        <v>8630</v>
      </c>
      <c r="J4654" s="169">
        <v>26111</v>
      </c>
      <c r="K4654" s="167" t="s">
        <v>55</v>
      </c>
      <c r="L4654" s="169">
        <v>1</v>
      </c>
      <c r="M4654" s="167" t="s">
        <v>3513</v>
      </c>
      <c r="N4654" s="169">
        <v>3.4</v>
      </c>
      <c r="O4654" s="167" t="s">
        <v>3505</v>
      </c>
      <c r="P4654" s="167"/>
      <c r="Q4654" s="167" t="s">
        <v>5141</v>
      </c>
      <c r="R4654" s="167" t="s">
        <v>3528</v>
      </c>
      <c r="S4654" s="169">
        <v>1</v>
      </c>
      <c r="T4654" s="167" t="s">
        <v>3529</v>
      </c>
      <c r="U4654" s="169" t="s">
        <v>3530</v>
      </c>
      <c r="V4654" s="167" t="s">
        <v>8348</v>
      </c>
      <c r="W4654" s="167" t="s">
        <v>6466</v>
      </c>
      <c r="X4654" s="170" t="s">
        <v>157</v>
      </c>
      <c r="Y4654" s="171" t="s">
        <v>1859</v>
      </c>
      <c r="Z4654" s="167" t="s">
        <v>1860</v>
      </c>
      <c r="AA4654" s="176">
        <v>1440</v>
      </c>
      <c r="AB4654" s="167" t="s">
        <v>11254</v>
      </c>
      <c r="AC4654" s="176">
        <v>1440</v>
      </c>
      <c r="AD4654" s="167" t="s">
        <v>11254</v>
      </c>
      <c r="AE4654" s="176">
        <v>553248</v>
      </c>
    </row>
    <row r="4655" spans="1:31">
      <c r="A4655" s="178">
        <v>108361495800</v>
      </c>
      <c r="B4655" s="166">
        <v>46195</v>
      </c>
      <c r="C4655" s="167" t="s">
        <v>3524</v>
      </c>
      <c r="D4655" s="167" t="s">
        <v>3525</v>
      </c>
      <c r="E4655" s="167" t="s">
        <v>3526</v>
      </c>
      <c r="F4655" s="167" t="s">
        <v>3501</v>
      </c>
      <c r="G4655" s="167" t="s">
        <v>3502</v>
      </c>
      <c r="H4655" s="168">
        <v>46195</v>
      </c>
      <c r="I4655" s="167" t="s">
        <v>8630</v>
      </c>
      <c r="J4655" s="169">
        <v>26111</v>
      </c>
      <c r="K4655" s="167" t="s">
        <v>55</v>
      </c>
      <c r="L4655" s="169">
        <v>1</v>
      </c>
      <c r="M4655" s="167" t="s">
        <v>3513</v>
      </c>
      <c r="N4655" s="169">
        <v>3.4</v>
      </c>
      <c r="O4655" s="167" t="s">
        <v>3505</v>
      </c>
      <c r="P4655" s="167"/>
      <c r="Q4655" s="167" t="s">
        <v>5141</v>
      </c>
      <c r="R4655" s="167" t="s">
        <v>3528</v>
      </c>
      <c r="S4655" s="169">
        <v>1</v>
      </c>
      <c r="T4655" s="167" t="s">
        <v>3529</v>
      </c>
      <c r="U4655" s="169" t="s">
        <v>3530</v>
      </c>
      <c r="V4655" s="167" t="s">
        <v>8348</v>
      </c>
      <c r="W4655" s="167" t="s">
        <v>6466</v>
      </c>
      <c r="X4655" s="170" t="s">
        <v>157</v>
      </c>
      <c r="Y4655" s="171" t="s">
        <v>1863</v>
      </c>
      <c r="Z4655" s="167" t="s">
        <v>1864</v>
      </c>
      <c r="AA4655" s="176">
        <v>1440</v>
      </c>
      <c r="AB4655" s="167" t="s">
        <v>11254</v>
      </c>
      <c r="AC4655" s="176">
        <v>1440</v>
      </c>
      <c r="AD4655" s="167" t="s">
        <v>11254</v>
      </c>
      <c r="AE4655" s="176">
        <v>553248</v>
      </c>
    </row>
    <row r="4656" spans="1:31">
      <c r="A4656" s="178">
        <v>108361523800</v>
      </c>
      <c r="B4656" s="166">
        <v>46195</v>
      </c>
      <c r="C4656" s="167" t="s">
        <v>3524</v>
      </c>
      <c r="D4656" s="167" t="s">
        <v>3525</v>
      </c>
      <c r="E4656" s="167" t="s">
        <v>3526</v>
      </c>
      <c r="F4656" s="167" t="s">
        <v>3501</v>
      </c>
      <c r="G4656" s="167" t="s">
        <v>3502</v>
      </c>
      <c r="H4656" s="168">
        <v>46195</v>
      </c>
      <c r="I4656" s="167" t="s">
        <v>8630</v>
      </c>
      <c r="J4656" s="169">
        <v>26111</v>
      </c>
      <c r="K4656" s="167" t="s">
        <v>55</v>
      </c>
      <c r="L4656" s="169">
        <v>1</v>
      </c>
      <c r="M4656" s="167" t="s">
        <v>3513</v>
      </c>
      <c r="N4656" s="169">
        <v>3.4</v>
      </c>
      <c r="O4656" s="167" t="s">
        <v>3505</v>
      </c>
      <c r="P4656" s="167"/>
      <c r="Q4656" s="167" t="s">
        <v>5141</v>
      </c>
      <c r="R4656" s="167" t="s">
        <v>3528</v>
      </c>
      <c r="S4656" s="169">
        <v>1</v>
      </c>
      <c r="T4656" s="167" t="s">
        <v>3529</v>
      </c>
      <c r="U4656" s="169" t="s">
        <v>3530</v>
      </c>
      <c r="V4656" s="167" t="s">
        <v>8348</v>
      </c>
      <c r="W4656" s="167" t="s">
        <v>6466</v>
      </c>
      <c r="X4656" s="170" t="s">
        <v>157</v>
      </c>
      <c r="Y4656" s="171" t="s">
        <v>1867</v>
      </c>
      <c r="Z4656" s="167" t="s">
        <v>1868</v>
      </c>
      <c r="AA4656" s="176">
        <v>1440</v>
      </c>
      <c r="AB4656" s="167" t="s">
        <v>11254</v>
      </c>
      <c r="AC4656" s="176">
        <v>1440</v>
      </c>
      <c r="AD4656" s="167" t="s">
        <v>11254</v>
      </c>
      <c r="AE4656" s="176">
        <v>553248</v>
      </c>
    </row>
    <row r="4657" spans="1:31">
      <c r="A4657" s="178">
        <v>108361544760</v>
      </c>
      <c r="B4657" s="166">
        <v>46195</v>
      </c>
      <c r="C4657" s="167" t="s">
        <v>3524</v>
      </c>
      <c r="D4657" s="167" t="s">
        <v>3525</v>
      </c>
      <c r="E4657" s="167" t="s">
        <v>3526</v>
      </c>
      <c r="F4657" s="167" t="s">
        <v>3501</v>
      </c>
      <c r="G4657" s="167" t="s">
        <v>3502</v>
      </c>
      <c r="H4657" s="168">
        <v>46195</v>
      </c>
      <c r="I4657" s="167" t="s">
        <v>8630</v>
      </c>
      <c r="J4657" s="169">
        <v>26111</v>
      </c>
      <c r="K4657" s="167" t="s">
        <v>55</v>
      </c>
      <c r="L4657" s="169">
        <v>1</v>
      </c>
      <c r="M4657" s="167" t="s">
        <v>3513</v>
      </c>
      <c r="N4657" s="169">
        <v>2.2999999999999998</v>
      </c>
      <c r="O4657" s="167" t="s">
        <v>3505</v>
      </c>
      <c r="P4657" s="167"/>
      <c r="Q4657" s="167" t="s">
        <v>5141</v>
      </c>
      <c r="R4657" s="167" t="s">
        <v>3528</v>
      </c>
      <c r="S4657" s="169">
        <v>1</v>
      </c>
      <c r="T4657" s="167" t="s">
        <v>3529</v>
      </c>
      <c r="U4657" s="169" t="s">
        <v>3530</v>
      </c>
      <c r="V4657" s="167" t="s">
        <v>8348</v>
      </c>
      <c r="W4657" s="167" t="s">
        <v>6466</v>
      </c>
      <c r="X4657" s="170" t="s">
        <v>157</v>
      </c>
      <c r="Y4657" s="171" t="s">
        <v>1871</v>
      </c>
      <c r="Z4657" s="167" t="s">
        <v>1872</v>
      </c>
      <c r="AA4657" s="176">
        <v>847</v>
      </c>
      <c r="AB4657" s="167" t="s">
        <v>11254</v>
      </c>
      <c r="AC4657" s="176">
        <v>847</v>
      </c>
      <c r="AD4657" s="167" t="s">
        <v>11254</v>
      </c>
      <c r="AE4657" s="176">
        <v>325417.40000000002</v>
      </c>
    </row>
    <row r="4658" spans="1:31">
      <c r="A4658" s="178">
        <v>108362108520</v>
      </c>
      <c r="B4658" s="166">
        <v>46195</v>
      </c>
      <c r="C4658" s="167" t="s">
        <v>3524</v>
      </c>
      <c r="D4658" s="167" t="s">
        <v>3525</v>
      </c>
      <c r="E4658" s="167" t="s">
        <v>3526</v>
      </c>
      <c r="F4658" s="167" t="s">
        <v>3501</v>
      </c>
      <c r="G4658" s="167" t="s">
        <v>3502</v>
      </c>
      <c r="H4658" s="168">
        <v>46195</v>
      </c>
      <c r="I4658" s="167" t="s">
        <v>8631</v>
      </c>
      <c r="J4658" s="169">
        <v>26111</v>
      </c>
      <c r="K4658" s="167" t="s">
        <v>55</v>
      </c>
      <c r="L4658" s="169">
        <v>4</v>
      </c>
      <c r="M4658" s="167" t="s">
        <v>3504</v>
      </c>
      <c r="N4658" s="169">
        <v>354.5</v>
      </c>
      <c r="O4658" s="167" t="s">
        <v>3505</v>
      </c>
      <c r="P4658" s="167"/>
      <c r="Q4658" s="167" t="s">
        <v>3506</v>
      </c>
      <c r="R4658" s="167" t="s">
        <v>3528</v>
      </c>
      <c r="S4658" s="169">
        <v>1</v>
      </c>
      <c r="T4658" s="167" t="s">
        <v>3587</v>
      </c>
      <c r="U4658" s="169" t="s">
        <v>3588</v>
      </c>
      <c r="V4658" s="167" t="s">
        <v>8538</v>
      </c>
      <c r="W4658" s="167" t="s">
        <v>8539</v>
      </c>
      <c r="X4658" s="170" t="s">
        <v>3533</v>
      </c>
      <c r="Y4658" s="171" t="s">
        <v>3382</v>
      </c>
      <c r="Z4658" s="167" t="s">
        <v>1875</v>
      </c>
      <c r="AA4658" s="176">
        <v>5760</v>
      </c>
      <c r="AB4658" s="167" t="s">
        <v>11254</v>
      </c>
      <c r="AC4658" s="176">
        <v>5760</v>
      </c>
      <c r="AD4658" s="167" t="s">
        <v>11254</v>
      </c>
      <c r="AE4658" s="176">
        <v>10310.4</v>
      </c>
    </row>
    <row r="4659" spans="1:31">
      <c r="A4659" s="178">
        <v>108362284810</v>
      </c>
      <c r="B4659" s="166">
        <v>46195</v>
      </c>
      <c r="C4659" s="167" t="s">
        <v>3524</v>
      </c>
      <c r="D4659" s="167" t="s">
        <v>3525</v>
      </c>
      <c r="E4659" s="167" t="s">
        <v>3526</v>
      </c>
      <c r="F4659" s="167" t="s">
        <v>3501</v>
      </c>
      <c r="G4659" s="167" t="s">
        <v>3502</v>
      </c>
      <c r="H4659" s="168">
        <v>46196</v>
      </c>
      <c r="I4659" s="167"/>
      <c r="J4659" s="169">
        <v>26111</v>
      </c>
      <c r="K4659" s="167" t="s">
        <v>55</v>
      </c>
      <c r="L4659" s="169">
        <v>9</v>
      </c>
      <c r="M4659" s="167" t="s">
        <v>3513</v>
      </c>
      <c r="N4659" s="169">
        <v>114.5</v>
      </c>
      <c r="O4659" s="167" t="s">
        <v>3505</v>
      </c>
      <c r="P4659" s="167"/>
      <c r="Q4659" s="167" t="s">
        <v>3527</v>
      </c>
      <c r="R4659" s="167" t="s">
        <v>3528</v>
      </c>
      <c r="S4659" s="169">
        <v>21</v>
      </c>
      <c r="T4659" s="167" t="s">
        <v>3717</v>
      </c>
      <c r="U4659" s="169" t="s">
        <v>3718</v>
      </c>
      <c r="V4659" s="167" t="s">
        <v>8632</v>
      </c>
      <c r="W4659" s="167" t="s">
        <v>6419</v>
      </c>
      <c r="X4659" s="170" t="s">
        <v>3533</v>
      </c>
      <c r="Y4659" s="171" t="s">
        <v>3383</v>
      </c>
      <c r="Z4659" s="167" t="s">
        <v>1877</v>
      </c>
      <c r="AA4659" s="176">
        <v>6000</v>
      </c>
      <c r="AB4659" s="167" t="s">
        <v>11254</v>
      </c>
      <c r="AC4659" s="176">
        <v>6000</v>
      </c>
      <c r="AD4659" s="167" t="s">
        <v>11254</v>
      </c>
      <c r="AE4659" s="176">
        <v>900</v>
      </c>
    </row>
    <row r="4660" spans="1:31">
      <c r="A4660" s="178">
        <v>108362284810</v>
      </c>
      <c r="B4660" s="166">
        <v>46195</v>
      </c>
      <c r="C4660" s="167" t="s">
        <v>3524</v>
      </c>
      <c r="D4660" s="167" t="s">
        <v>3525</v>
      </c>
      <c r="E4660" s="167" t="s">
        <v>3526</v>
      </c>
      <c r="F4660" s="167" t="s">
        <v>3501</v>
      </c>
      <c r="G4660" s="167" t="s">
        <v>3502</v>
      </c>
      <c r="H4660" s="168">
        <v>46196</v>
      </c>
      <c r="I4660" s="167"/>
      <c r="J4660" s="169">
        <v>26111</v>
      </c>
      <c r="K4660" s="167" t="s">
        <v>55</v>
      </c>
      <c r="L4660" s="169">
        <v>9</v>
      </c>
      <c r="M4660" s="167" t="s">
        <v>3513</v>
      </c>
      <c r="N4660" s="169">
        <v>114.5</v>
      </c>
      <c r="O4660" s="167" t="s">
        <v>3505</v>
      </c>
      <c r="P4660" s="167"/>
      <c r="Q4660" s="167" t="s">
        <v>3527</v>
      </c>
      <c r="R4660" s="167" t="s">
        <v>3528</v>
      </c>
      <c r="S4660" s="169">
        <v>20</v>
      </c>
      <c r="T4660" s="167" t="s">
        <v>3717</v>
      </c>
      <c r="U4660" s="169" t="s">
        <v>3718</v>
      </c>
      <c r="V4660" s="167" t="s">
        <v>8632</v>
      </c>
      <c r="W4660" s="167" t="s">
        <v>6419</v>
      </c>
      <c r="X4660" s="170" t="s">
        <v>3533</v>
      </c>
      <c r="Y4660" s="171" t="s">
        <v>3383</v>
      </c>
      <c r="Z4660" s="167" t="s">
        <v>1877</v>
      </c>
      <c r="AA4660" s="176">
        <v>16000</v>
      </c>
      <c r="AB4660" s="167" t="s">
        <v>11254</v>
      </c>
      <c r="AC4660" s="176">
        <v>16000</v>
      </c>
      <c r="AD4660" s="167" t="s">
        <v>11254</v>
      </c>
      <c r="AE4660" s="176">
        <v>2400</v>
      </c>
    </row>
    <row r="4661" spans="1:31">
      <c r="A4661" s="178">
        <v>108362284810</v>
      </c>
      <c r="B4661" s="166">
        <v>46195</v>
      </c>
      <c r="C4661" s="167" t="s">
        <v>3524</v>
      </c>
      <c r="D4661" s="167" t="s">
        <v>3525</v>
      </c>
      <c r="E4661" s="167" t="s">
        <v>3526</v>
      </c>
      <c r="F4661" s="167" t="s">
        <v>3501</v>
      </c>
      <c r="G4661" s="167" t="s">
        <v>3502</v>
      </c>
      <c r="H4661" s="168">
        <v>46196</v>
      </c>
      <c r="I4661" s="167"/>
      <c r="J4661" s="169">
        <v>26111</v>
      </c>
      <c r="K4661" s="167" t="s">
        <v>55</v>
      </c>
      <c r="L4661" s="169">
        <v>9</v>
      </c>
      <c r="M4661" s="167" t="s">
        <v>3513</v>
      </c>
      <c r="N4661" s="169">
        <v>114.5</v>
      </c>
      <c r="O4661" s="167" t="s">
        <v>3505</v>
      </c>
      <c r="P4661" s="167"/>
      <c r="Q4661" s="167" t="s">
        <v>3527</v>
      </c>
      <c r="R4661" s="167" t="s">
        <v>3528</v>
      </c>
      <c r="S4661" s="169">
        <v>19</v>
      </c>
      <c r="T4661" s="167" t="s">
        <v>3717</v>
      </c>
      <c r="U4661" s="169" t="s">
        <v>3718</v>
      </c>
      <c r="V4661" s="167" t="s">
        <v>8632</v>
      </c>
      <c r="W4661" s="167" t="s">
        <v>6419</v>
      </c>
      <c r="X4661" s="170" t="s">
        <v>3533</v>
      </c>
      <c r="Y4661" s="171" t="s">
        <v>3383</v>
      </c>
      <c r="Z4661" s="167" t="s">
        <v>1877</v>
      </c>
      <c r="AA4661" s="176">
        <v>2000</v>
      </c>
      <c r="AB4661" s="167" t="s">
        <v>11254</v>
      </c>
      <c r="AC4661" s="176">
        <v>2000</v>
      </c>
      <c r="AD4661" s="167" t="s">
        <v>11254</v>
      </c>
      <c r="AE4661" s="176">
        <v>300</v>
      </c>
    </row>
    <row r="4662" spans="1:31">
      <c r="A4662" s="178">
        <v>108362284810</v>
      </c>
      <c r="B4662" s="166">
        <v>46195</v>
      </c>
      <c r="C4662" s="167" t="s">
        <v>3524</v>
      </c>
      <c r="D4662" s="167" t="s">
        <v>3525</v>
      </c>
      <c r="E4662" s="167" t="s">
        <v>3526</v>
      </c>
      <c r="F4662" s="167" t="s">
        <v>3501</v>
      </c>
      <c r="G4662" s="167" t="s">
        <v>3502</v>
      </c>
      <c r="H4662" s="168">
        <v>46196</v>
      </c>
      <c r="I4662" s="167"/>
      <c r="J4662" s="169">
        <v>26111</v>
      </c>
      <c r="K4662" s="167" t="s">
        <v>55</v>
      </c>
      <c r="L4662" s="169">
        <v>9</v>
      </c>
      <c r="M4662" s="167" t="s">
        <v>3513</v>
      </c>
      <c r="N4662" s="169">
        <v>114.5</v>
      </c>
      <c r="O4662" s="167" t="s">
        <v>3505</v>
      </c>
      <c r="P4662" s="167"/>
      <c r="Q4662" s="167" t="s">
        <v>3527</v>
      </c>
      <c r="R4662" s="167" t="s">
        <v>3528</v>
      </c>
      <c r="S4662" s="169">
        <v>18</v>
      </c>
      <c r="T4662" s="167" t="s">
        <v>3717</v>
      </c>
      <c r="U4662" s="169" t="s">
        <v>3718</v>
      </c>
      <c r="V4662" s="167" t="s">
        <v>8633</v>
      </c>
      <c r="W4662" s="167" t="s">
        <v>6208</v>
      </c>
      <c r="X4662" s="170" t="s">
        <v>3533</v>
      </c>
      <c r="Y4662" s="171" t="s">
        <v>3383</v>
      </c>
      <c r="Z4662" s="167" t="s">
        <v>1877</v>
      </c>
      <c r="AA4662" s="176">
        <v>9750</v>
      </c>
      <c r="AB4662" s="167" t="s">
        <v>11254</v>
      </c>
      <c r="AC4662" s="176">
        <v>9750</v>
      </c>
      <c r="AD4662" s="167" t="s">
        <v>11254</v>
      </c>
      <c r="AE4662" s="176">
        <v>2184</v>
      </c>
    </row>
    <row r="4663" spans="1:31">
      <c r="A4663" s="178">
        <v>108362284810</v>
      </c>
      <c r="B4663" s="166">
        <v>46195</v>
      </c>
      <c r="C4663" s="167" t="s">
        <v>3524</v>
      </c>
      <c r="D4663" s="167" t="s">
        <v>3525</v>
      </c>
      <c r="E4663" s="167" t="s">
        <v>3526</v>
      </c>
      <c r="F4663" s="167" t="s">
        <v>3501</v>
      </c>
      <c r="G4663" s="167" t="s">
        <v>3502</v>
      </c>
      <c r="H4663" s="168">
        <v>46196</v>
      </c>
      <c r="I4663" s="167"/>
      <c r="J4663" s="169">
        <v>26111</v>
      </c>
      <c r="K4663" s="167" t="s">
        <v>55</v>
      </c>
      <c r="L4663" s="169">
        <v>9</v>
      </c>
      <c r="M4663" s="167" t="s">
        <v>3513</v>
      </c>
      <c r="N4663" s="169">
        <v>114.5</v>
      </c>
      <c r="O4663" s="167" t="s">
        <v>3505</v>
      </c>
      <c r="P4663" s="167"/>
      <c r="Q4663" s="167" t="s">
        <v>3527</v>
      </c>
      <c r="R4663" s="167" t="s">
        <v>3528</v>
      </c>
      <c r="S4663" s="169">
        <v>17</v>
      </c>
      <c r="T4663" s="167" t="s">
        <v>3717</v>
      </c>
      <c r="U4663" s="169" t="s">
        <v>3718</v>
      </c>
      <c r="V4663" s="167" t="s">
        <v>8634</v>
      </c>
      <c r="W4663" s="167" t="s">
        <v>6422</v>
      </c>
      <c r="X4663" s="170" t="s">
        <v>3533</v>
      </c>
      <c r="Y4663" s="171" t="s">
        <v>3383</v>
      </c>
      <c r="Z4663" s="167" t="s">
        <v>1877</v>
      </c>
      <c r="AA4663" s="176">
        <v>2000</v>
      </c>
      <c r="AB4663" s="167" t="s">
        <v>11254</v>
      </c>
      <c r="AC4663" s="176">
        <v>2000</v>
      </c>
      <c r="AD4663" s="167" t="s">
        <v>11254</v>
      </c>
      <c r="AE4663" s="176">
        <v>360</v>
      </c>
    </row>
    <row r="4664" spans="1:31">
      <c r="A4664" s="178">
        <v>108362284810</v>
      </c>
      <c r="B4664" s="166">
        <v>46195</v>
      </c>
      <c r="C4664" s="167" t="s">
        <v>3524</v>
      </c>
      <c r="D4664" s="167" t="s">
        <v>3525</v>
      </c>
      <c r="E4664" s="167" t="s">
        <v>3526</v>
      </c>
      <c r="F4664" s="167" t="s">
        <v>3501</v>
      </c>
      <c r="G4664" s="167" t="s">
        <v>3502</v>
      </c>
      <c r="H4664" s="168">
        <v>46196</v>
      </c>
      <c r="I4664" s="167"/>
      <c r="J4664" s="169">
        <v>26111</v>
      </c>
      <c r="K4664" s="167" t="s">
        <v>55</v>
      </c>
      <c r="L4664" s="169">
        <v>9</v>
      </c>
      <c r="M4664" s="167" t="s">
        <v>3513</v>
      </c>
      <c r="N4664" s="169">
        <v>114.5</v>
      </c>
      <c r="O4664" s="167" t="s">
        <v>3505</v>
      </c>
      <c r="P4664" s="167"/>
      <c r="Q4664" s="167" t="s">
        <v>3527</v>
      </c>
      <c r="R4664" s="167" t="s">
        <v>3528</v>
      </c>
      <c r="S4664" s="169">
        <v>16</v>
      </c>
      <c r="T4664" s="167" t="s">
        <v>3717</v>
      </c>
      <c r="U4664" s="169" t="s">
        <v>3718</v>
      </c>
      <c r="V4664" s="167" t="s">
        <v>8635</v>
      </c>
      <c r="W4664" s="167" t="s">
        <v>6425</v>
      </c>
      <c r="X4664" s="170" t="s">
        <v>3533</v>
      </c>
      <c r="Y4664" s="171" t="s">
        <v>3383</v>
      </c>
      <c r="Z4664" s="167" t="s">
        <v>1877</v>
      </c>
      <c r="AA4664" s="176">
        <v>800</v>
      </c>
      <c r="AB4664" s="167" t="s">
        <v>11254</v>
      </c>
      <c r="AC4664" s="176">
        <v>800</v>
      </c>
      <c r="AD4664" s="167" t="s">
        <v>11254</v>
      </c>
      <c r="AE4664" s="176">
        <v>379.2</v>
      </c>
    </row>
    <row r="4665" spans="1:31">
      <c r="A4665" s="178">
        <v>108362284810</v>
      </c>
      <c r="B4665" s="166">
        <v>46195</v>
      </c>
      <c r="C4665" s="167" t="s">
        <v>3524</v>
      </c>
      <c r="D4665" s="167" t="s">
        <v>3525</v>
      </c>
      <c r="E4665" s="167" t="s">
        <v>3526</v>
      </c>
      <c r="F4665" s="167" t="s">
        <v>3501</v>
      </c>
      <c r="G4665" s="167" t="s">
        <v>3502</v>
      </c>
      <c r="H4665" s="168">
        <v>46196</v>
      </c>
      <c r="I4665" s="167"/>
      <c r="J4665" s="169">
        <v>26111</v>
      </c>
      <c r="K4665" s="167" t="s">
        <v>55</v>
      </c>
      <c r="L4665" s="169">
        <v>9</v>
      </c>
      <c r="M4665" s="167" t="s">
        <v>3513</v>
      </c>
      <c r="N4665" s="169">
        <v>114.5</v>
      </c>
      <c r="O4665" s="167" t="s">
        <v>3505</v>
      </c>
      <c r="P4665" s="167"/>
      <c r="Q4665" s="167" t="s">
        <v>3527</v>
      </c>
      <c r="R4665" s="167" t="s">
        <v>3528</v>
      </c>
      <c r="S4665" s="169">
        <v>15</v>
      </c>
      <c r="T4665" s="167" t="s">
        <v>3717</v>
      </c>
      <c r="U4665" s="169" t="s">
        <v>3718</v>
      </c>
      <c r="V4665" s="167" t="s">
        <v>8635</v>
      </c>
      <c r="W4665" s="167" t="s">
        <v>6425</v>
      </c>
      <c r="X4665" s="170" t="s">
        <v>3533</v>
      </c>
      <c r="Y4665" s="171" t="s">
        <v>3383</v>
      </c>
      <c r="Z4665" s="167" t="s">
        <v>1877</v>
      </c>
      <c r="AA4665" s="176">
        <v>200</v>
      </c>
      <c r="AB4665" s="167" t="s">
        <v>11254</v>
      </c>
      <c r="AC4665" s="176">
        <v>200</v>
      </c>
      <c r="AD4665" s="167" t="s">
        <v>11254</v>
      </c>
      <c r="AE4665" s="176">
        <v>94.8</v>
      </c>
    </row>
    <row r="4666" spans="1:31">
      <c r="A4666" s="178">
        <v>108362284810</v>
      </c>
      <c r="B4666" s="166">
        <v>46195</v>
      </c>
      <c r="C4666" s="167" t="s">
        <v>3524</v>
      </c>
      <c r="D4666" s="167" t="s">
        <v>3525</v>
      </c>
      <c r="E4666" s="167" t="s">
        <v>3526</v>
      </c>
      <c r="F4666" s="167" t="s">
        <v>3501</v>
      </c>
      <c r="G4666" s="167" t="s">
        <v>3502</v>
      </c>
      <c r="H4666" s="168">
        <v>46196</v>
      </c>
      <c r="I4666" s="167"/>
      <c r="J4666" s="169">
        <v>26111</v>
      </c>
      <c r="K4666" s="167" t="s">
        <v>55</v>
      </c>
      <c r="L4666" s="169">
        <v>9</v>
      </c>
      <c r="M4666" s="167" t="s">
        <v>3513</v>
      </c>
      <c r="N4666" s="169">
        <v>114.5</v>
      </c>
      <c r="O4666" s="167" t="s">
        <v>3505</v>
      </c>
      <c r="P4666" s="167"/>
      <c r="Q4666" s="167" t="s">
        <v>3527</v>
      </c>
      <c r="R4666" s="167" t="s">
        <v>3528</v>
      </c>
      <c r="S4666" s="169">
        <v>14</v>
      </c>
      <c r="T4666" s="167" t="s">
        <v>3717</v>
      </c>
      <c r="U4666" s="169" t="s">
        <v>3718</v>
      </c>
      <c r="V4666" s="167" t="s">
        <v>8635</v>
      </c>
      <c r="W4666" s="167" t="s">
        <v>6425</v>
      </c>
      <c r="X4666" s="170" t="s">
        <v>3533</v>
      </c>
      <c r="Y4666" s="171" t="s">
        <v>3383</v>
      </c>
      <c r="Z4666" s="167" t="s">
        <v>1877</v>
      </c>
      <c r="AA4666" s="176">
        <v>3400</v>
      </c>
      <c r="AB4666" s="167" t="s">
        <v>11254</v>
      </c>
      <c r="AC4666" s="176">
        <v>3400</v>
      </c>
      <c r="AD4666" s="167" t="s">
        <v>11254</v>
      </c>
      <c r="AE4666" s="176">
        <v>1611.6</v>
      </c>
    </row>
    <row r="4667" spans="1:31">
      <c r="A4667" s="178">
        <v>108362284810</v>
      </c>
      <c r="B4667" s="166">
        <v>46195</v>
      </c>
      <c r="C4667" s="167" t="s">
        <v>3524</v>
      </c>
      <c r="D4667" s="167" t="s">
        <v>3525</v>
      </c>
      <c r="E4667" s="167" t="s">
        <v>3526</v>
      </c>
      <c r="F4667" s="167" t="s">
        <v>3501</v>
      </c>
      <c r="G4667" s="167" t="s">
        <v>3502</v>
      </c>
      <c r="H4667" s="168">
        <v>46196</v>
      </c>
      <c r="I4667" s="167"/>
      <c r="J4667" s="169">
        <v>26111</v>
      </c>
      <c r="K4667" s="167" t="s">
        <v>55</v>
      </c>
      <c r="L4667" s="169">
        <v>9</v>
      </c>
      <c r="M4667" s="167" t="s">
        <v>3513</v>
      </c>
      <c r="N4667" s="169">
        <v>114.5</v>
      </c>
      <c r="O4667" s="167" t="s">
        <v>3505</v>
      </c>
      <c r="P4667" s="167"/>
      <c r="Q4667" s="167" t="s">
        <v>3527</v>
      </c>
      <c r="R4667" s="167" t="s">
        <v>3528</v>
      </c>
      <c r="S4667" s="169">
        <v>13</v>
      </c>
      <c r="T4667" s="167" t="s">
        <v>3717</v>
      </c>
      <c r="U4667" s="169" t="s">
        <v>3718</v>
      </c>
      <c r="V4667" s="167" t="s">
        <v>8636</v>
      </c>
      <c r="W4667" s="167" t="s">
        <v>6427</v>
      </c>
      <c r="X4667" s="170" t="s">
        <v>3533</v>
      </c>
      <c r="Y4667" s="171" t="s">
        <v>3383</v>
      </c>
      <c r="Z4667" s="167" t="s">
        <v>1877</v>
      </c>
      <c r="AA4667" s="176">
        <v>3300</v>
      </c>
      <c r="AB4667" s="167" t="s">
        <v>11254</v>
      </c>
      <c r="AC4667" s="176">
        <v>3300</v>
      </c>
      <c r="AD4667" s="167" t="s">
        <v>11254</v>
      </c>
      <c r="AE4667" s="176">
        <v>2079</v>
      </c>
    </row>
    <row r="4668" spans="1:31">
      <c r="A4668" s="178">
        <v>108362284810</v>
      </c>
      <c r="B4668" s="166">
        <v>46195</v>
      </c>
      <c r="C4668" s="167" t="s">
        <v>3524</v>
      </c>
      <c r="D4668" s="167" t="s">
        <v>3525</v>
      </c>
      <c r="E4668" s="167" t="s">
        <v>3526</v>
      </c>
      <c r="F4668" s="167" t="s">
        <v>3501</v>
      </c>
      <c r="G4668" s="167" t="s">
        <v>3502</v>
      </c>
      <c r="H4668" s="168">
        <v>46196</v>
      </c>
      <c r="I4668" s="167"/>
      <c r="J4668" s="169">
        <v>26111</v>
      </c>
      <c r="K4668" s="167" t="s">
        <v>55</v>
      </c>
      <c r="L4668" s="169">
        <v>9</v>
      </c>
      <c r="M4668" s="167" t="s">
        <v>3513</v>
      </c>
      <c r="N4668" s="169">
        <v>114.5</v>
      </c>
      <c r="O4668" s="167" t="s">
        <v>3505</v>
      </c>
      <c r="P4668" s="167"/>
      <c r="Q4668" s="167" t="s">
        <v>3527</v>
      </c>
      <c r="R4668" s="167" t="s">
        <v>3528</v>
      </c>
      <c r="S4668" s="169">
        <v>12</v>
      </c>
      <c r="T4668" s="167" t="s">
        <v>3717</v>
      </c>
      <c r="U4668" s="169" t="s">
        <v>3718</v>
      </c>
      <c r="V4668" s="167" t="s">
        <v>8637</v>
      </c>
      <c r="W4668" s="167" t="s">
        <v>8638</v>
      </c>
      <c r="X4668" s="170" t="s">
        <v>3533</v>
      </c>
      <c r="Y4668" s="171" t="s">
        <v>3383</v>
      </c>
      <c r="Z4668" s="167" t="s">
        <v>1877</v>
      </c>
      <c r="AA4668" s="176">
        <v>9750</v>
      </c>
      <c r="AB4668" s="167" t="s">
        <v>11254</v>
      </c>
      <c r="AC4668" s="176">
        <v>9750</v>
      </c>
      <c r="AD4668" s="167" t="s">
        <v>11254</v>
      </c>
      <c r="AE4668" s="176">
        <v>3802.5</v>
      </c>
    </row>
    <row r="4669" spans="1:31">
      <c r="A4669" s="178">
        <v>108362284810</v>
      </c>
      <c r="B4669" s="166">
        <v>46195</v>
      </c>
      <c r="C4669" s="167" t="s">
        <v>3524</v>
      </c>
      <c r="D4669" s="167" t="s">
        <v>3525</v>
      </c>
      <c r="E4669" s="167" t="s">
        <v>3526</v>
      </c>
      <c r="F4669" s="167" t="s">
        <v>3501</v>
      </c>
      <c r="G4669" s="167" t="s">
        <v>3502</v>
      </c>
      <c r="H4669" s="168">
        <v>46196</v>
      </c>
      <c r="I4669" s="167"/>
      <c r="J4669" s="169">
        <v>26111</v>
      </c>
      <c r="K4669" s="167" t="s">
        <v>55</v>
      </c>
      <c r="L4669" s="169">
        <v>9</v>
      </c>
      <c r="M4669" s="167" t="s">
        <v>3513</v>
      </c>
      <c r="N4669" s="169">
        <v>114.5</v>
      </c>
      <c r="O4669" s="167" t="s">
        <v>3505</v>
      </c>
      <c r="P4669" s="167"/>
      <c r="Q4669" s="167" t="s">
        <v>3527</v>
      </c>
      <c r="R4669" s="167" t="s">
        <v>3528</v>
      </c>
      <c r="S4669" s="169">
        <v>11</v>
      </c>
      <c r="T4669" s="167" t="s">
        <v>3717</v>
      </c>
      <c r="U4669" s="169" t="s">
        <v>3718</v>
      </c>
      <c r="V4669" s="167" t="s">
        <v>8639</v>
      </c>
      <c r="W4669" s="167" t="s">
        <v>6431</v>
      </c>
      <c r="X4669" s="170" t="s">
        <v>3533</v>
      </c>
      <c r="Y4669" s="171" t="s">
        <v>3383</v>
      </c>
      <c r="Z4669" s="167" t="s">
        <v>1877</v>
      </c>
      <c r="AA4669" s="176">
        <v>500</v>
      </c>
      <c r="AB4669" s="167" t="s">
        <v>11254</v>
      </c>
      <c r="AC4669" s="176">
        <v>500</v>
      </c>
      <c r="AD4669" s="167" t="s">
        <v>11254</v>
      </c>
      <c r="AE4669" s="176">
        <v>225</v>
      </c>
    </row>
    <row r="4670" spans="1:31">
      <c r="A4670" s="178">
        <v>108362284810</v>
      </c>
      <c r="B4670" s="166">
        <v>46195</v>
      </c>
      <c r="C4670" s="167" t="s">
        <v>3524</v>
      </c>
      <c r="D4670" s="167" t="s">
        <v>3525</v>
      </c>
      <c r="E4670" s="167" t="s">
        <v>3526</v>
      </c>
      <c r="F4670" s="167" t="s">
        <v>3501</v>
      </c>
      <c r="G4670" s="167" t="s">
        <v>3502</v>
      </c>
      <c r="H4670" s="168">
        <v>46196</v>
      </c>
      <c r="I4670" s="167"/>
      <c r="J4670" s="169">
        <v>26111</v>
      </c>
      <c r="K4670" s="167" t="s">
        <v>55</v>
      </c>
      <c r="L4670" s="169">
        <v>9</v>
      </c>
      <c r="M4670" s="167" t="s">
        <v>3513</v>
      </c>
      <c r="N4670" s="169">
        <v>114.5</v>
      </c>
      <c r="O4670" s="167" t="s">
        <v>3505</v>
      </c>
      <c r="P4670" s="167"/>
      <c r="Q4670" s="167" t="s">
        <v>3527</v>
      </c>
      <c r="R4670" s="167" t="s">
        <v>3528</v>
      </c>
      <c r="S4670" s="169">
        <v>10</v>
      </c>
      <c r="T4670" s="167" t="s">
        <v>3717</v>
      </c>
      <c r="U4670" s="169" t="s">
        <v>3718</v>
      </c>
      <c r="V4670" s="167" t="s">
        <v>8640</v>
      </c>
      <c r="W4670" s="167" t="s">
        <v>4864</v>
      </c>
      <c r="X4670" s="170" t="s">
        <v>3533</v>
      </c>
      <c r="Y4670" s="171" t="s">
        <v>3383</v>
      </c>
      <c r="Z4670" s="167" t="s">
        <v>1877</v>
      </c>
      <c r="AA4670" s="176">
        <v>7500</v>
      </c>
      <c r="AB4670" s="167" t="s">
        <v>11254</v>
      </c>
      <c r="AC4670" s="176">
        <v>7500</v>
      </c>
      <c r="AD4670" s="167" t="s">
        <v>11254</v>
      </c>
      <c r="AE4670" s="176">
        <v>5175</v>
      </c>
    </row>
    <row r="4671" spans="1:31">
      <c r="A4671" s="178">
        <v>108362284810</v>
      </c>
      <c r="B4671" s="166">
        <v>46195</v>
      </c>
      <c r="C4671" s="167" t="s">
        <v>3524</v>
      </c>
      <c r="D4671" s="167" t="s">
        <v>3525</v>
      </c>
      <c r="E4671" s="167" t="s">
        <v>3526</v>
      </c>
      <c r="F4671" s="167" t="s">
        <v>3501</v>
      </c>
      <c r="G4671" s="167" t="s">
        <v>3502</v>
      </c>
      <c r="H4671" s="168">
        <v>46196</v>
      </c>
      <c r="I4671" s="167"/>
      <c r="J4671" s="169">
        <v>26111</v>
      </c>
      <c r="K4671" s="167" t="s">
        <v>55</v>
      </c>
      <c r="L4671" s="169">
        <v>9</v>
      </c>
      <c r="M4671" s="167" t="s">
        <v>3513</v>
      </c>
      <c r="N4671" s="169">
        <v>114.5</v>
      </c>
      <c r="O4671" s="167" t="s">
        <v>3505</v>
      </c>
      <c r="P4671" s="167"/>
      <c r="Q4671" s="167" t="s">
        <v>3527</v>
      </c>
      <c r="R4671" s="167" t="s">
        <v>3528</v>
      </c>
      <c r="S4671" s="169">
        <v>9</v>
      </c>
      <c r="T4671" s="167" t="s">
        <v>3717</v>
      </c>
      <c r="U4671" s="169" t="s">
        <v>3718</v>
      </c>
      <c r="V4671" s="167" t="s">
        <v>8641</v>
      </c>
      <c r="W4671" s="167" t="s">
        <v>6211</v>
      </c>
      <c r="X4671" s="170" t="s">
        <v>3533</v>
      </c>
      <c r="Y4671" s="171" t="s">
        <v>3383</v>
      </c>
      <c r="Z4671" s="167" t="s">
        <v>1877</v>
      </c>
      <c r="AA4671" s="176">
        <v>1000</v>
      </c>
      <c r="AB4671" s="167" t="s">
        <v>11254</v>
      </c>
      <c r="AC4671" s="176">
        <v>1000</v>
      </c>
      <c r="AD4671" s="167" t="s">
        <v>11254</v>
      </c>
      <c r="AE4671" s="176">
        <v>333</v>
      </c>
    </row>
    <row r="4672" spans="1:31">
      <c r="A4672" s="178">
        <v>108362284810</v>
      </c>
      <c r="B4672" s="166">
        <v>46195</v>
      </c>
      <c r="C4672" s="167" t="s">
        <v>3524</v>
      </c>
      <c r="D4672" s="167" t="s">
        <v>3525</v>
      </c>
      <c r="E4672" s="167" t="s">
        <v>3526</v>
      </c>
      <c r="F4672" s="167" t="s">
        <v>3501</v>
      </c>
      <c r="G4672" s="167" t="s">
        <v>3502</v>
      </c>
      <c r="H4672" s="168">
        <v>46196</v>
      </c>
      <c r="I4672" s="167"/>
      <c r="J4672" s="169">
        <v>26111</v>
      </c>
      <c r="K4672" s="167" t="s">
        <v>55</v>
      </c>
      <c r="L4672" s="169">
        <v>9</v>
      </c>
      <c r="M4672" s="167" t="s">
        <v>3513</v>
      </c>
      <c r="N4672" s="169">
        <v>114.5</v>
      </c>
      <c r="O4672" s="167" t="s">
        <v>3505</v>
      </c>
      <c r="P4672" s="167"/>
      <c r="Q4672" s="167" t="s">
        <v>3527</v>
      </c>
      <c r="R4672" s="167" t="s">
        <v>3528</v>
      </c>
      <c r="S4672" s="169">
        <v>8</v>
      </c>
      <c r="T4672" s="167" t="s">
        <v>3717</v>
      </c>
      <c r="U4672" s="169" t="s">
        <v>3718</v>
      </c>
      <c r="V4672" s="167" t="s">
        <v>8642</v>
      </c>
      <c r="W4672" s="167" t="s">
        <v>4699</v>
      </c>
      <c r="X4672" s="170" t="s">
        <v>3533</v>
      </c>
      <c r="Y4672" s="171" t="s">
        <v>3383</v>
      </c>
      <c r="Z4672" s="167" t="s">
        <v>1877</v>
      </c>
      <c r="AA4672" s="176">
        <v>2000</v>
      </c>
      <c r="AB4672" s="167" t="s">
        <v>11254</v>
      </c>
      <c r="AC4672" s="176">
        <v>2000</v>
      </c>
      <c r="AD4672" s="167" t="s">
        <v>11254</v>
      </c>
      <c r="AE4672" s="176">
        <v>692</v>
      </c>
    </row>
    <row r="4673" spans="1:31">
      <c r="A4673" s="178">
        <v>108362284810</v>
      </c>
      <c r="B4673" s="166">
        <v>46195</v>
      </c>
      <c r="C4673" s="167" t="s">
        <v>3524</v>
      </c>
      <c r="D4673" s="167" t="s">
        <v>3525</v>
      </c>
      <c r="E4673" s="167" t="s">
        <v>3526</v>
      </c>
      <c r="F4673" s="167" t="s">
        <v>3501</v>
      </c>
      <c r="G4673" s="167" t="s">
        <v>3502</v>
      </c>
      <c r="H4673" s="168">
        <v>46196</v>
      </c>
      <c r="I4673" s="167"/>
      <c r="J4673" s="169">
        <v>26111</v>
      </c>
      <c r="K4673" s="167" t="s">
        <v>55</v>
      </c>
      <c r="L4673" s="169">
        <v>9</v>
      </c>
      <c r="M4673" s="167" t="s">
        <v>3513</v>
      </c>
      <c r="N4673" s="169">
        <v>114.5</v>
      </c>
      <c r="O4673" s="167" t="s">
        <v>3505</v>
      </c>
      <c r="P4673" s="167"/>
      <c r="Q4673" s="167" t="s">
        <v>3527</v>
      </c>
      <c r="R4673" s="167" t="s">
        <v>3528</v>
      </c>
      <c r="S4673" s="169">
        <v>7</v>
      </c>
      <c r="T4673" s="167" t="s">
        <v>3717</v>
      </c>
      <c r="U4673" s="169" t="s">
        <v>3718</v>
      </c>
      <c r="V4673" s="167" t="s">
        <v>8643</v>
      </c>
      <c r="W4673" s="167" t="s">
        <v>6437</v>
      </c>
      <c r="X4673" s="170" t="s">
        <v>3533</v>
      </c>
      <c r="Y4673" s="171" t="s">
        <v>3383</v>
      </c>
      <c r="Z4673" s="167" t="s">
        <v>1877</v>
      </c>
      <c r="AA4673" s="176">
        <v>7500</v>
      </c>
      <c r="AB4673" s="167" t="s">
        <v>11254</v>
      </c>
      <c r="AC4673" s="176">
        <v>7500</v>
      </c>
      <c r="AD4673" s="167" t="s">
        <v>11254</v>
      </c>
      <c r="AE4673" s="176">
        <v>2595</v>
      </c>
    </row>
    <row r="4674" spans="1:31">
      <c r="A4674" s="178">
        <v>108362284810</v>
      </c>
      <c r="B4674" s="166">
        <v>46195</v>
      </c>
      <c r="C4674" s="167" t="s">
        <v>3524</v>
      </c>
      <c r="D4674" s="167" t="s">
        <v>3525</v>
      </c>
      <c r="E4674" s="167" t="s">
        <v>3526</v>
      </c>
      <c r="F4674" s="167" t="s">
        <v>3501</v>
      </c>
      <c r="G4674" s="167" t="s">
        <v>3502</v>
      </c>
      <c r="H4674" s="168">
        <v>46196</v>
      </c>
      <c r="I4674" s="167"/>
      <c r="J4674" s="169">
        <v>26111</v>
      </c>
      <c r="K4674" s="167" t="s">
        <v>55</v>
      </c>
      <c r="L4674" s="169">
        <v>9</v>
      </c>
      <c r="M4674" s="167" t="s">
        <v>3513</v>
      </c>
      <c r="N4674" s="169">
        <v>114.5</v>
      </c>
      <c r="O4674" s="167" t="s">
        <v>3505</v>
      </c>
      <c r="P4674" s="167"/>
      <c r="Q4674" s="167" t="s">
        <v>3527</v>
      </c>
      <c r="R4674" s="167" t="s">
        <v>3528</v>
      </c>
      <c r="S4674" s="169">
        <v>6</v>
      </c>
      <c r="T4674" s="167" t="s">
        <v>3717</v>
      </c>
      <c r="U4674" s="169" t="s">
        <v>3718</v>
      </c>
      <c r="V4674" s="167" t="s">
        <v>8643</v>
      </c>
      <c r="W4674" s="167" t="s">
        <v>6437</v>
      </c>
      <c r="X4674" s="170" t="s">
        <v>3533</v>
      </c>
      <c r="Y4674" s="171" t="s">
        <v>3383</v>
      </c>
      <c r="Z4674" s="167" t="s">
        <v>1877</v>
      </c>
      <c r="AA4674" s="176">
        <v>1000</v>
      </c>
      <c r="AB4674" s="167" t="s">
        <v>11254</v>
      </c>
      <c r="AC4674" s="176">
        <v>1000</v>
      </c>
      <c r="AD4674" s="167" t="s">
        <v>11254</v>
      </c>
      <c r="AE4674" s="176">
        <v>346</v>
      </c>
    </row>
    <row r="4675" spans="1:31">
      <c r="A4675" s="178">
        <v>108362284810</v>
      </c>
      <c r="B4675" s="166">
        <v>46195</v>
      </c>
      <c r="C4675" s="167" t="s">
        <v>3524</v>
      </c>
      <c r="D4675" s="167" t="s">
        <v>3525</v>
      </c>
      <c r="E4675" s="167" t="s">
        <v>3526</v>
      </c>
      <c r="F4675" s="167" t="s">
        <v>3501</v>
      </c>
      <c r="G4675" s="167" t="s">
        <v>3502</v>
      </c>
      <c r="H4675" s="168">
        <v>46196</v>
      </c>
      <c r="I4675" s="167"/>
      <c r="J4675" s="169">
        <v>26111</v>
      </c>
      <c r="K4675" s="167" t="s">
        <v>55</v>
      </c>
      <c r="L4675" s="169">
        <v>9</v>
      </c>
      <c r="M4675" s="167" t="s">
        <v>3513</v>
      </c>
      <c r="N4675" s="169">
        <v>114.5</v>
      </c>
      <c r="O4675" s="167" t="s">
        <v>3505</v>
      </c>
      <c r="P4675" s="167"/>
      <c r="Q4675" s="167" t="s">
        <v>3527</v>
      </c>
      <c r="R4675" s="167" t="s">
        <v>3528</v>
      </c>
      <c r="S4675" s="169">
        <v>5</v>
      </c>
      <c r="T4675" s="167" t="s">
        <v>3717</v>
      </c>
      <c r="U4675" s="169" t="s">
        <v>3718</v>
      </c>
      <c r="V4675" s="167" t="s">
        <v>8644</v>
      </c>
      <c r="W4675" s="167" t="s">
        <v>4286</v>
      </c>
      <c r="X4675" s="170" t="s">
        <v>3533</v>
      </c>
      <c r="Y4675" s="171" t="s">
        <v>3383</v>
      </c>
      <c r="Z4675" s="167" t="s">
        <v>1877</v>
      </c>
      <c r="AA4675" s="176">
        <v>5000</v>
      </c>
      <c r="AB4675" s="167" t="s">
        <v>11254</v>
      </c>
      <c r="AC4675" s="176">
        <v>5000</v>
      </c>
      <c r="AD4675" s="167" t="s">
        <v>11254</v>
      </c>
      <c r="AE4675" s="176">
        <v>2135</v>
      </c>
    </row>
    <row r="4676" spans="1:31">
      <c r="A4676" s="178">
        <v>108362284810</v>
      </c>
      <c r="B4676" s="166">
        <v>46195</v>
      </c>
      <c r="C4676" s="167" t="s">
        <v>3524</v>
      </c>
      <c r="D4676" s="167" t="s">
        <v>3525</v>
      </c>
      <c r="E4676" s="167" t="s">
        <v>3526</v>
      </c>
      <c r="F4676" s="167" t="s">
        <v>3501</v>
      </c>
      <c r="G4676" s="167" t="s">
        <v>3502</v>
      </c>
      <c r="H4676" s="168">
        <v>46196</v>
      </c>
      <c r="I4676" s="167"/>
      <c r="J4676" s="169">
        <v>26111</v>
      </c>
      <c r="K4676" s="167" t="s">
        <v>55</v>
      </c>
      <c r="L4676" s="169">
        <v>9</v>
      </c>
      <c r="M4676" s="167" t="s">
        <v>3513</v>
      </c>
      <c r="N4676" s="169">
        <v>114.5</v>
      </c>
      <c r="O4676" s="167" t="s">
        <v>3505</v>
      </c>
      <c r="P4676" s="167"/>
      <c r="Q4676" s="167" t="s">
        <v>3527</v>
      </c>
      <c r="R4676" s="167" t="s">
        <v>3528</v>
      </c>
      <c r="S4676" s="169">
        <v>4</v>
      </c>
      <c r="T4676" s="167" t="s">
        <v>3717</v>
      </c>
      <c r="U4676" s="169" t="s">
        <v>3718</v>
      </c>
      <c r="V4676" s="167" t="s">
        <v>8645</v>
      </c>
      <c r="W4676" s="167" t="s">
        <v>4867</v>
      </c>
      <c r="X4676" s="170" t="s">
        <v>3533</v>
      </c>
      <c r="Y4676" s="171" t="s">
        <v>3383</v>
      </c>
      <c r="Z4676" s="167" t="s">
        <v>1877</v>
      </c>
      <c r="AA4676" s="176">
        <v>1500</v>
      </c>
      <c r="AB4676" s="167" t="s">
        <v>11254</v>
      </c>
      <c r="AC4676" s="176">
        <v>1500</v>
      </c>
      <c r="AD4676" s="167" t="s">
        <v>11254</v>
      </c>
      <c r="AE4676" s="176">
        <v>484.5</v>
      </c>
    </row>
    <row r="4677" spans="1:31">
      <c r="A4677" s="178">
        <v>108362284810</v>
      </c>
      <c r="B4677" s="166">
        <v>46195</v>
      </c>
      <c r="C4677" s="167" t="s">
        <v>3524</v>
      </c>
      <c r="D4677" s="167" t="s">
        <v>3525</v>
      </c>
      <c r="E4677" s="167" t="s">
        <v>3526</v>
      </c>
      <c r="F4677" s="167" t="s">
        <v>3501</v>
      </c>
      <c r="G4677" s="167" t="s">
        <v>3502</v>
      </c>
      <c r="H4677" s="168">
        <v>46196</v>
      </c>
      <c r="I4677" s="167"/>
      <c r="J4677" s="169">
        <v>26111</v>
      </c>
      <c r="K4677" s="167" t="s">
        <v>55</v>
      </c>
      <c r="L4677" s="169">
        <v>9</v>
      </c>
      <c r="M4677" s="167" t="s">
        <v>3513</v>
      </c>
      <c r="N4677" s="169">
        <v>114.5</v>
      </c>
      <c r="O4677" s="167" t="s">
        <v>3505</v>
      </c>
      <c r="P4677" s="167"/>
      <c r="Q4677" s="167" t="s">
        <v>3527</v>
      </c>
      <c r="R4677" s="167" t="s">
        <v>3528</v>
      </c>
      <c r="S4677" s="169">
        <v>3</v>
      </c>
      <c r="T4677" s="167" t="s">
        <v>3717</v>
      </c>
      <c r="U4677" s="169" t="s">
        <v>3718</v>
      </c>
      <c r="V4677" s="167" t="s">
        <v>8645</v>
      </c>
      <c r="W4677" s="167" t="s">
        <v>4867</v>
      </c>
      <c r="X4677" s="170" t="s">
        <v>3533</v>
      </c>
      <c r="Y4677" s="171" t="s">
        <v>3383</v>
      </c>
      <c r="Z4677" s="167" t="s">
        <v>1877</v>
      </c>
      <c r="AA4677" s="176">
        <v>30000</v>
      </c>
      <c r="AB4677" s="167" t="s">
        <v>11254</v>
      </c>
      <c r="AC4677" s="176">
        <v>30000</v>
      </c>
      <c r="AD4677" s="167" t="s">
        <v>11254</v>
      </c>
      <c r="AE4677" s="176">
        <v>9690</v>
      </c>
    </row>
    <row r="4678" spans="1:31">
      <c r="A4678" s="178">
        <v>108362284810</v>
      </c>
      <c r="B4678" s="166">
        <v>46195</v>
      </c>
      <c r="C4678" s="167" t="s">
        <v>3524</v>
      </c>
      <c r="D4678" s="167" t="s">
        <v>3525</v>
      </c>
      <c r="E4678" s="167" t="s">
        <v>3526</v>
      </c>
      <c r="F4678" s="167" t="s">
        <v>3501</v>
      </c>
      <c r="G4678" s="167" t="s">
        <v>3502</v>
      </c>
      <c r="H4678" s="168">
        <v>46196</v>
      </c>
      <c r="I4678" s="167"/>
      <c r="J4678" s="169">
        <v>26111</v>
      </c>
      <c r="K4678" s="167" t="s">
        <v>55</v>
      </c>
      <c r="L4678" s="169">
        <v>9</v>
      </c>
      <c r="M4678" s="167" t="s">
        <v>3513</v>
      </c>
      <c r="N4678" s="169">
        <v>114.5</v>
      </c>
      <c r="O4678" s="167" t="s">
        <v>3505</v>
      </c>
      <c r="P4678" s="167"/>
      <c r="Q4678" s="167" t="s">
        <v>3527</v>
      </c>
      <c r="R4678" s="167" t="s">
        <v>3528</v>
      </c>
      <c r="S4678" s="169">
        <v>2</v>
      </c>
      <c r="T4678" s="167" t="s">
        <v>3717</v>
      </c>
      <c r="U4678" s="169" t="s">
        <v>3718</v>
      </c>
      <c r="V4678" s="167" t="s">
        <v>4903</v>
      </c>
      <c r="W4678" s="167" t="s">
        <v>4904</v>
      </c>
      <c r="X4678" s="170" t="s">
        <v>160</v>
      </c>
      <c r="Y4678" s="171" t="s">
        <v>3383</v>
      </c>
      <c r="Z4678" s="167" t="s">
        <v>1877</v>
      </c>
      <c r="AA4678" s="176">
        <v>500</v>
      </c>
      <c r="AB4678" s="167" t="s">
        <v>11254</v>
      </c>
      <c r="AC4678" s="176">
        <v>500</v>
      </c>
      <c r="AD4678" s="167" t="s">
        <v>11254</v>
      </c>
      <c r="AE4678" s="176">
        <v>265</v>
      </c>
    </row>
    <row r="4679" spans="1:31">
      <c r="A4679" s="178">
        <v>108362284810</v>
      </c>
      <c r="B4679" s="166">
        <v>46195</v>
      </c>
      <c r="C4679" s="167" t="s">
        <v>3524</v>
      </c>
      <c r="D4679" s="167" t="s">
        <v>3525</v>
      </c>
      <c r="E4679" s="167" t="s">
        <v>3526</v>
      </c>
      <c r="F4679" s="167" t="s">
        <v>3501</v>
      </c>
      <c r="G4679" s="167" t="s">
        <v>3502</v>
      </c>
      <c r="H4679" s="168">
        <v>46196</v>
      </c>
      <c r="I4679" s="167"/>
      <c r="J4679" s="169">
        <v>26111</v>
      </c>
      <c r="K4679" s="167" t="s">
        <v>55</v>
      </c>
      <c r="L4679" s="169">
        <v>9</v>
      </c>
      <c r="M4679" s="167" t="s">
        <v>3513</v>
      </c>
      <c r="N4679" s="169">
        <v>114.5</v>
      </c>
      <c r="O4679" s="167" t="s">
        <v>3505</v>
      </c>
      <c r="P4679" s="167"/>
      <c r="Q4679" s="167" t="s">
        <v>3527</v>
      </c>
      <c r="R4679" s="167" t="s">
        <v>3528</v>
      </c>
      <c r="S4679" s="169">
        <v>1</v>
      </c>
      <c r="T4679" s="167" t="s">
        <v>3717</v>
      </c>
      <c r="U4679" s="169" t="s">
        <v>3718</v>
      </c>
      <c r="V4679" s="167" t="s">
        <v>4903</v>
      </c>
      <c r="W4679" s="167" t="s">
        <v>4904</v>
      </c>
      <c r="X4679" s="170" t="s">
        <v>160</v>
      </c>
      <c r="Y4679" s="171" t="s">
        <v>3383</v>
      </c>
      <c r="Z4679" s="167" t="s">
        <v>1877</v>
      </c>
      <c r="AA4679" s="176">
        <v>1000</v>
      </c>
      <c r="AB4679" s="167" t="s">
        <v>11254</v>
      </c>
      <c r="AC4679" s="176">
        <v>1000</v>
      </c>
      <c r="AD4679" s="167" t="s">
        <v>11254</v>
      </c>
      <c r="AE4679" s="176">
        <v>530</v>
      </c>
    </row>
    <row r="4680" spans="1:31">
      <c r="A4680" s="178">
        <v>108362625820</v>
      </c>
      <c r="B4680" s="166">
        <v>46195</v>
      </c>
      <c r="C4680" s="167" t="s">
        <v>3524</v>
      </c>
      <c r="D4680" s="167" t="s">
        <v>3525</v>
      </c>
      <c r="E4680" s="167" t="s">
        <v>3526</v>
      </c>
      <c r="F4680" s="167" t="s">
        <v>3501</v>
      </c>
      <c r="G4680" s="167" t="s">
        <v>3502</v>
      </c>
      <c r="H4680" s="168">
        <v>46196</v>
      </c>
      <c r="I4680" s="167"/>
      <c r="J4680" s="169">
        <v>26111</v>
      </c>
      <c r="K4680" s="167" t="s">
        <v>55</v>
      </c>
      <c r="L4680" s="169">
        <v>1</v>
      </c>
      <c r="M4680" s="167" t="s">
        <v>3513</v>
      </c>
      <c r="N4680" s="169">
        <v>0.9</v>
      </c>
      <c r="O4680" s="167" t="s">
        <v>3505</v>
      </c>
      <c r="P4680" s="167"/>
      <c r="Q4680" s="167" t="s">
        <v>3527</v>
      </c>
      <c r="R4680" s="167" t="s">
        <v>3528</v>
      </c>
      <c r="S4680" s="169">
        <v>7</v>
      </c>
      <c r="T4680" s="167" t="s">
        <v>3587</v>
      </c>
      <c r="U4680" s="169" t="s">
        <v>3588</v>
      </c>
      <c r="V4680" s="167" t="s">
        <v>8646</v>
      </c>
      <c r="W4680" s="167" t="s">
        <v>8647</v>
      </c>
      <c r="X4680" s="170" t="s">
        <v>164</v>
      </c>
      <c r="Y4680" s="171" t="s">
        <v>476</v>
      </c>
      <c r="Z4680" s="167" t="s">
        <v>1879</v>
      </c>
      <c r="AA4680" s="176">
        <v>28</v>
      </c>
      <c r="AB4680" s="167" t="s">
        <v>11254</v>
      </c>
      <c r="AC4680" s="176">
        <v>28</v>
      </c>
      <c r="AD4680" s="167" t="s">
        <v>11254</v>
      </c>
      <c r="AE4680" s="176">
        <v>0.95730000000000004</v>
      </c>
    </row>
    <row r="4681" spans="1:31">
      <c r="A4681" s="178">
        <v>108362625820</v>
      </c>
      <c r="B4681" s="166">
        <v>46195</v>
      </c>
      <c r="C4681" s="167" t="s">
        <v>3524</v>
      </c>
      <c r="D4681" s="167" t="s">
        <v>3525</v>
      </c>
      <c r="E4681" s="167" t="s">
        <v>3526</v>
      </c>
      <c r="F4681" s="167" t="s">
        <v>3501</v>
      </c>
      <c r="G4681" s="167" t="s">
        <v>3502</v>
      </c>
      <c r="H4681" s="168">
        <v>46196</v>
      </c>
      <c r="I4681" s="167"/>
      <c r="J4681" s="169">
        <v>26111</v>
      </c>
      <c r="K4681" s="167" t="s">
        <v>55</v>
      </c>
      <c r="L4681" s="169">
        <v>1</v>
      </c>
      <c r="M4681" s="167" t="s">
        <v>3513</v>
      </c>
      <c r="N4681" s="169">
        <v>0.9</v>
      </c>
      <c r="O4681" s="167" t="s">
        <v>3505</v>
      </c>
      <c r="P4681" s="167"/>
      <c r="Q4681" s="167" t="s">
        <v>3527</v>
      </c>
      <c r="R4681" s="167" t="s">
        <v>3528</v>
      </c>
      <c r="S4681" s="169">
        <v>6</v>
      </c>
      <c r="T4681" s="167" t="s">
        <v>3587</v>
      </c>
      <c r="U4681" s="169" t="s">
        <v>3588</v>
      </c>
      <c r="V4681" s="167" t="s">
        <v>8648</v>
      </c>
      <c r="W4681" s="167" t="s">
        <v>8649</v>
      </c>
      <c r="X4681" s="170" t="s">
        <v>164</v>
      </c>
      <c r="Y4681" s="171" t="s">
        <v>476</v>
      </c>
      <c r="Z4681" s="167" t="s">
        <v>1879</v>
      </c>
      <c r="AA4681" s="176">
        <v>98</v>
      </c>
      <c r="AB4681" s="167" t="s">
        <v>11254</v>
      </c>
      <c r="AC4681" s="176">
        <v>98</v>
      </c>
      <c r="AD4681" s="167" t="s">
        <v>11254</v>
      </c>
      <c r="AE4681" s="176">
        <v>3.3504</v>
      </c>
    </row>
    <row r="4682" spans="1:31">
      <c r="A4682" s="178">
        <v>108362625820</v>
      </c>
      <c r="B4682" s="166">
        <v>46195</v>
      </c>
      <c r="C4682" s="167" t="s">
        <v>3524</v>
      </c>
      <c r="D4682" s="167" t="s">
        <v>3525</v>
      </c>
      <c r="E4682" s="167" t="s">
        <v>3526</v>
      </c>
      <c r="F4682" s="167" t="s">
        <v>3501</v>
      </c>
      <c r="G4682" s="167" t="s">
        <v>3502</v>
      </c>
      <c r="H4682" s="168">
        <v>46196</v>
      </c>
      <c r="I4682" s="167"/>
      <c r="J4682" s="169">
        <v>26111</v>
      </c>
      <c r="K4682" s="167" t="s">
        <v>55</v>
      </c>
      <c r="L4682" s="169">
        <v>1</v>
      </c>
      <c r="M4682" s="167" t="s">
        <v>3513</v>
      </c>
      <c r="N4682" s="169">
        <v>0.9</v>
      </c>
      <c r="O4682" s="167" t="s">
        <v>3505</v>
      </c>
      <c r="P4682" s="167"/>
      <c r="Q4682" s="167" t="s">
        <v>3527</v>
      </c>
      <c r="R4682" s="167" t="s">
        <v>3528</v>
      </c>
      <c r="S4682" s="169">
        <v>5</v>
      </c>
      <c r="T4682" s="167" t="s">
        <v>3587</v>
      </c>
      <c r="U4682" s="169" t="s">
        <v>3588</v>
      </c>
      <c r="V4682" s="167" t="s">
        <v>8650</v>
      </c>
      <c r="W4682" s="167" t="s">
        <v>8651</v>
      </c>
      <c r="X4682" s="170" t="s">
        <v>164</v>
      </c>
      <c r="Y4682" s="171" t="s">
        <v>476</v>
      </c>
      <c r="Z4682" s="167" t="s">
        <v>1879</v>
      </c>
      <c r="AA4682" s="176">
        <v>78</v>
      </c>
      <c r="AB4682" s="167" t="s">
        <v>11254</v>
      </c>
      <c r="AC4682" s="176">
        <v>78</v>
      </c>
      <c r="AD4682" s="167" t="s">
        <v>11254</v>
      </c>
      <c r="AE4682" s="176">
        <v>2.6667000000000001</v>
      </c>
    </row>
    <row r="4683" spans="1:31">
      <c r="A4683" s="178">
        <v>108362625820</v>
      </c>
      <c r="B4683" s="166">
        <v>46195</v>
      </c>
      <c r="C4683" s="167" t="s">
        <v>3524</v>
      </c>
      <c r="D4683" s="167" t="s">
        <v>3525</v>
      </c>
      <c r="E4683" s="167" t="s">
        <v>3526</v>
      </c>
      <c r="F4683" s="167" t="s">
        <v>3501</v>
      </c>
      <c r="G4683" s="167" t="s">
        <v>3502</v>
      </c>
      <c r="H4683" s="168">
        <v>46196</v>
      </c>
      <c r="I4683" s="167"/>
      <c r="J4683" s="169">
        <v>26111</v>
      </c>
      <c r="K4683" s="167" t="s">
        <v>55</v>
      </c>
      <c r="L4683" s="169">
        <v>1</v>
      </c>
      <c r="M4683" s="167" t="s">
        <v>3513</v>
      </c>
      <c r="N4683" s="169">
        <v>0.9</v>
      </c>
      <c r="O4683" s="167" t="s">
        <v>3505</v>
      </c>
      <c r="P4683" s="167"/>
      <c r="Q4683" s="167" t="s">
        <v>3527</v>
      </c>
      <c r="R4683" s="167" t="s">
        <v>3528</v>
      </c>
      <c r="S4683" s="169">
        <v>4</v>
      </c>
      <c r="T4683" s="167" t="s">
        <v>3587</v>
      </c>
      <c r="U4683" s="169" t="s">
        <v>3588</v>
      </c>
      <c r="V4683" s="167" t="s">
        <v>8652</v>
      </c>
      <c r="W4683" s="167" t="s">
        <v>8653</v>
      </c>
      <c r="X4683" s="170" t="s">
        <v>164</v>
      </c>
      <c r="Y4683" s="171" t="s">
        <v>476</v>
      </c>
      <c r="Z4683" s="167" t="s">
        <v>1879</v>
      </c>
      <c r="AA4683" s="176">
        <v>147</v>
      </c>
      <c r="AB4683" s="167" t="s">
        <v>11254</v>
      </c>
      <c r="AC4683" s="176">
        <v>147</v>
      </c>
      <c r="AD4683" s="167" t="s">
        <v>11254</v>
      </c>
      <c r="AE4683" s="176">
        <v>5.0255999999999998</v>
      </c>
    </row>
    <row r="4684" spans="1:31">
      <c r="A4684" s="178">
        <v>108362625820</v>
      </c>
      <c r="B4684" s="166">
        <v>46195</v>
      </c>
      <c r="C4684" s="167" t="s">
        <v>3524</v>
      </c>
      <c r="D4684" s="167" t="s">
        <v>3525</v>
      </c>
      <c r="E4684" s="167" t="s">
        <v>3526</v>
      </c>
      <c r="F4684" s="167" t="s">
        <v>3501</v>
      </c>
      <c r="G4684" s="167" t="s">
        <v>3502</v>
      </c>
      <c r="H4684" s="168">
        <v>46196</v>
      </c>
      <c r="I4684" s="167"/>
      <c r="J4684" s="169">
        <v>26111</v>
      </c>
      <c r="K4684" s="167" t="s">
        <v>55</v>
      </c>
      <c r="L4684" s="169">
        <v>1</v>
      </c>
      <c r="M4684" s="167" t="s">
        <v>3513</v>
      </c>
      <c r="N4684" s="169">
        <v>0.9</v>
      </c>
      <c r="O4684" s="167" t="s">
        <v>3505</v>
      </c>
      <c r="P4684" s="167"/>
      <c r="Q4684" s="167" t="s">
        <v>3527</v>
      </c>
      <c r="R4684" s="167" t="s">
        <v>3528</v>
      </c>
      <c r="S4684" s="169">
        <v>3</v>
      </c>
      <c r="T4684" s="167" t="s">
        <v>3587</v>
      </c>
      <c r="U4684" s="169" t="s">
        <v>3588</v>
      </c>
      <c r="V4684" s="167" t="s">
        <v>8654</v>
      </c>
      <c r="W4684" s="167" t="s">
        <v>8655</v>
      </c>
      <c r="X4684" s="170" t="s">
        <v>164</v>
      </c>
      <c r="Y4684" s="171" t="s">
        <v>476</v>
      </c>
      <c r="Z4684" s="167" t="s">
        <v>1879</v>
      </c>
      <c r="AA4684" s="176">
        <v>49</v>
      </c>
      <c r="AB4684" s="167" t="s">
        <v>11254</v>
      </c>
      <c r="AC4684" s="176">
        <v>49</v>
      </c>
      <c r="AD4684" s="167" t="s">
        <v>11254</v>
      </c>
      <c r="AE4684" s="176">
        <v>1.6752</v>
      </c>
    </row>
    <row r="4685" spans="1:31">
      <c r="A4685" s="178">
        <v>108362625820</v>
      </c>
      <c r="B4685" s="166">
        <v>46195</v>
      </c>
      <c r="C4685" s="167" t="s">
        <v>3524</v>
      </c>
      <c r="D4685" s="167" t="s">
        <v>3525</v>
      </c>
      <c r="E4685" s="167" t="s">
        <v>3526</v>
      </c>
      <c r="F4685" s="167" t="s">
        <v>3501</v>
      </c>
      <c r="G4685" s="167" t="s">
        <v>3502</v>
      </c>
      <c r="H4685" s="168">
        <v>46196</v>
      </c>
      <c r="I4685" s="167"/>
      <c r="J4685" s="169">
        <v>26111</v>
      </c>
      <c r="K4685" s="167" t="s">
        <v>55</v>
      </c>
      <c r="L4685" s="169">
        <v>1</v>
      </c>
      <c r="M4685" s="167" t="s">
        <v>3513</v>
      </c>
      <c r="N4685" s="169">
        <v>0.9</v>
      </c>
      <c r="O4685" s="167" t="s">
        <v>3505</v>
      </c>
      <c r="P4685" s="167"/>
      <c r="Q4685" s="167" t="s">
        <v>3527</v>
      </c>
      <c r="R4685" s="167" t="s">
        <v>3528</v>
      </c>
      <c r="S4685" s="169">
        <v>2</v>
      </c>
      <c r="T4685" s="167" t="s">
        <v>3587</v>
      </c>
      <c r="U4685" s="169" t="s">
        <v>3588</v>
      </c>
      <c r="V4685" s="167" t="s">
        <v>8656</v>
      </c>
      <c r="W4685" s="167" t="s">
        <v>8657</v>
      </c>
      <c r="X4685" s="170" t="s">
        <v>164</v>
      </c>
      <c r="Y4685" s="171" t="s">
        <v>476</v>
      </c>
      <c r="Z4685" s="167" t="s">
        <v>1879</v>
      </c>
      <c r="AA4685" s="176">
        <v>107</v>
      </c>
      <c r="AB4685" s="167" t="s">
        <v>11254</v>
      </c>
      <c r="AC4685" s="176">
        <v>107</v>
      </c>
      <c r="AD4685" s="167" t="s">
        <v>11254</v>
      </c>
      <c r="AE4685" s="176">
        <v>3.6581000000000001</v>
      </c>
    </row>
    <row r="4686" spans="1:31">
      <c r="A4686" s="178">
        <v>108362625820</v>
      </c>
      <c r="B4686" s="166">
        <v>46195</v>
      </c>
      <c r="C4686" s="167" t="s">
        <v>3524</v>
      </c>
      <c r="D4686" s="167" t="s">
        <v>3525</v>
      </c>
      <c r="E4686" s="167" t="s">
        <v>3526</v>
      </c>
      <c r="F4686" s="167" t="s">
        <v>3501</v>
      </c>
      <c r="G4686" s="167" t="s">
        <v>3502</v>
      </c>
      <c r="H4686" s="168">
        <v>46196</v>
      </c>
      <c r="I4686" s="167"/>
      <c r="J4686" s="169">
        <v>26111</v>
      </c>
      <c r="K4686" s="167" t="s">
        <v>55</v>
      </c>
      <c r="L4686" s="169">
        <v>1</v>
      </c>
      <c r="M4686" s="167" t="s">
        <v>3513</v>
      </c>
      <c r="N4686" s="169">
        <v>0.9</v>
      </c>
      <c r="O4686" s="167" t="s">
        <v>3505</v>
      </c>
      <c r="P4686" s="167"/>
      <c r="Q4686" s="167" t="s">
        <v>3527</v>
      </c>
      <c r="R4686" s="167" t="s">
        <v>3528</v>
      </c>
      <c r="S4686" s="169">
        <v>1</v>
      </c>
      <c r="T4686" s="167" t="s">
        <v>3587</v>
      </c>
      <c r="U4686" s="169" t="s">
        <v>3588</v>
      </c>
      <c r="V4686" s="167" t="s">
        <v>8658</v>
      </c>
      <c r="W4686" s="167" t="s">
        <v>8659</v>
      </c>
      <c r="X4686" s="170" t="s">
        <v>164</v>
      </c>
      <c r="Y4686" s="171" t="s">
        <v>476</v>
      </c>
      <c r="Z4686" s="167" t="s">
        <v>1879</v>
      </c>
      <c r="AA4686" s="176">
        <v>78</v>
      </c>
      <c r="AB4686" s="167" t="s">
        <v>11254</v>
      </c>
      <c r="AC4686" s="176">
        <v>78</v>
      </c>
      <c r="AD4686" s="167" t="s">
        <v>11254</v>
      </c>
      <c r="AE4686" s="176">
        <v>2.6667000000000001</v>
      </c>
    </row>
    <row r="4687" spans="1:31">
      <c r="A4687" s="178">
        <v>108363533460</v>
      </c>
      <c r="B4687" s="166">
        <v>46195</v>
      </c>
      <c r="C4687" s="167" t="s">
        <v>3524</v>
      </c>
      <c r="D4687" s="167" t="s">
        <v>3525</v>
      </c>
      <c r="E4687" s="167" t="s">
        <v>3526</v>
      </c>
      <c r="F4687" s="167" t="s">
        <v>3501</v>
      </c>
      <c r="G4687" s="167" t="s">
        <v>3502</v>
      </c>
      <c r="H4687" s="168">
        <v>46196</v>
      </c>
      <c r="I4687" s="167"/>
      <c r="J4687" s="169">
        <v>26111</v>
      </c>
      <c r="K4687" s="167" t="s">
        <v>55</v>
      </c>
      <c r="L4687" s="169">
        <v>2</v>
      </c>
      <c r="M4687" s="167" t="s">
        <v>3513</v>
      </c>
      <c r="N4687" s="169">
        <v>25.3</v>
      </c>
      <c r="O4687" s="167" t="s">
        <v>3505</v>
      </c>
      <c r="P4687" s="167"/>
      <c r="Q4687" s="167" t="s">
        <v>3514</v>
      </c>
      <c r="R4687" s="167" t="s">
        <v>3528</v>
      </c>
      <c r="S4687" s="169">
        <v>17</v>
      </c>
      <c r="T4687" s="167" t="s">
        <v>3529</v>
      </c>
      <c r="U4687" s="169" t="s">
        <v>3530</v>
      </c>
      <c r="V4687" s="167" t="s">
        <v>8110</v>
      </c>
      <c r="W4687" s="167" t="s">
        <v>6996</v>
      </c>
      <c r="X4687" s="170" t="s">
        <v>3533</v>
      </c>
      <c r="Y4687" s="171" t="s">
        <v>3384</v>
      </c>
      <c r="Z4687" s="167" t="s">
        <v>1881</v>
      </c>
      <c r="AA4687" s="176">
        <v>4000</v>
      </c>
      <c r="AB4687" s="167" t="s">
        <v>11254</v>
      </c>
      <c r="AC4687" s="176">
        <v>4000</v>
      </c>
      <c r="AD4687" s="167" t="s">
        <v>11254</v>
      </c>
      <c r="AE4687" s="176">
        <v>57604</v>
      </c>
    </row>
    <row r="4688" spans="1:31">
      <c r="A4688" s="178">
        <v>108363533460</v>
      </c>
      <c r="B4688" s="166">
        <v>46195</v>
      </c>
      <c r="C4688" s="167" t="s">
        <v>3524</v>
      </c>
      <c r="D4688" s="167" t="s">
        <v>3525</v>
      </c>
      <c r="E4688" s="167" t="s">
        <v>3526</v>
      </c>
      <c r="F4688" s="167" t="s">
        <v>3501</v>
      </c>
      <c r="G4688" s="167" t="s">
        <v>3502</v>
      </c>
      <c r="H4688" s="168">
        <v>46196</v>
      </c>
      <c r="I4688" s="167"/>
      <c r="J4688" s="169">
        <v>26111</v>
      </c>
      <c r="K4688" s="167" t="s">
        <v>55</v>
      </c>
      <c r="L4688" s="169">
        <v>2</v>
      </c>
      <c r="M4688" s="167" t="s">
        <v>3513</v>
      </c>
      <c r="N4688" s="169">
        <v>25.3</v>
      </c>
      <c r="O4688" s="167" t="s">
        <v>3505</v>
      </c>
      <c r="P4688" s="167"/>
      <c r="Q4688" s="167" t="s">
        <v>3514</v>
      </c>
      <c r="R4688" s="167" t="s">
        <v>3528</v>
      </c>
      <c r="S4688" s="169">
        <v>16</v>
      </c>
      <c r="T4688" s="167" t="s">
        <v>3545</v>
      </c>
      <c r="U4688" s="169" t="s">
        <v>3546</v>
      </c>
      <c r="V4688" s="167" t="s">
        <v>8127</v>
      </c>
      <c r="W4688" s="167" t="s">
        <v>4049</v>
      </c>
      <c r="X4688" s="170" t="s">
        <v>157</v>
      </c>
      <c r="Y4688" s="171" t="s">
        <v>3384</v>
      </c>
      <c r="Z4688" s="167" t="s">
        <v>1881</v>
      </c>
      <c r="AA4688" s="176">
        <v>6000</v>
      </c>
      <c r="AB4688" s="167" t="s">
        <v>11254</v>
      </c>
      <c r="AC4688" s="176">
        <v>6000</v>
      </c>
      <c r="AD4688" s="167" t="s">
        <v>11254</v>
      </c>
      <c r="AE4688" s="176">
        <v>93.6</v>
      </c>
    </row>
    <row r="4689" spans="1:31">
      <c r="A4689" s="178">
        <v>108363533460</v>
      </c>
      <c r="B4689" s="166">
        <v>46195</v>
      </c>
      <c r="C4689" s="167" t="s">
        <v>3524</v>
      </c>
      <c r="D4689" s="167" t="s">
        <v>3525</v>
      </c>
      <c r="E4689" s="167" t="s">
        <v>3526</v>
      </c>
      <c r="F4689" s="167" t="s">
        <v>3501</v>
      </c>
      <c r="G4689" s="167" t="s">
        <v>3502</v>
      </c>
      <c r="H4689" s="168">
        <v>46196</v>
      </c>
      <c r="I4689" s="167"/>
      <c r="J4689" s="169">
        <v>26111</v>
      </c>
      <c r="K4689" s="167" t="s">
        <v>55</v>
      </c>
      <c r="L4689" s="169">
        <v>2</v>
      </c>
      <c r="M4689" s="167" t="s">
        <v>3513</v>
      </c>
      <c r="N4689" s="169">
        <v>25.3</v>
      </c>
      <c r="O4689" s="167" t="s">
        <v>3505</v>
      </c>
      <c r="P4689" s="167"/>
      <c r="Q4689" s="167" t="s">
        <v>3514</v>
      </c>
      <c r="R4689" s="167" t="s">
        <v>3528</v>
      </c>
      <c r="S4689" s="169">
        <v>15</v>
      </c>
      <c r="T4689" s="167" t="s">
        <v>3545</v>
      </c>
      <c r="U4689" s="169" t="s">
        <v>3546</v>
      </c>
      <c r="V4689" s="167" t="s">
        <v>8127</v>
      </c>
      <c r="W4689" s="167" t="s">
        <v>4049</v>
      </c>
      <c r="X4689" s="170" t="s">
        <v>157</v>
      </c>
      <c r="Y4689" s="171" t="s">
        <v>3384</v>
      </c>
      <c r="Z4689" s="167" t="s">
        <v>1881</v>
      </c>
      <c r="AA4689" s="176">
        <v>15000</v>
      </c>
      <c r="AB4689" s="167" t="s">
        <v>11254</v>
      </c>
      <c r="AC4689" s="176">
        <v>15000</v>
      </c>
      <c r="AD4689" s="167" t="s">
        <v>11254</v>
      </c>
      <c r="AE4689" s="176">
        <v>234</v>
      </c>
    </row>
    <row r="4690" spans="1:31">
      <c r="A4690" s="178">
        <v>108363533460</v>
      </c>
      <c r="B4690" s="166">
        <v>46195</v>
      </c>
      <c r="C4690" s="167" t="s">
        <v>3524</v>
      </c>
      <c r="D4690" s="167" t="s">
        <v>3525</v>
      </c>
      <c r="E4690" s="167" t="s">
        <v>3526</v>
      </c>
      <c r="F4690" s="167" t="s">
        <v>3501</v>
      </c>
      <c r="G4690" s="167" t="s">
        <v>3502</v>
      </c>
      <c r="H4690" s="168">
        <v>46196</v>
      </c>
      <c r="I4690" s="167"/>
      <c r="J4690" s="169">
        <v>26111</v>
      </c>
      <c r="K4690" s="167" t="s">
        <v>55</v>
      </c>
      <c r="L4690" s="169">
        <v>2</v>
      </c>
      <c r="M4690" s="167" t="s">
        <v>3513</v>
      </c>
      <c r="N4690" s="169">
        <v>25.3</v>
      </c>
      <c r="O4690" s="167" t="s">
        <v>3505</v>
      </c>
      <c r="P4690" s="167"/>
      <c r="Q4690" s="167" t="s">
        <v>3514</v>
      </c>
      <c r="R4690" s="167" t="s">
        <v>3528</v>
      </c>
      <c r="S4690" s="169">
        <v>14</v>
      </c>
      <c r="T4690" s="167" t="s">
        <v>3545</v>
      </c>
      <c r="U4690" s="169" t="s">
        <v>3546</v>
      </c>
      <c r="V4690" s="167" t="s">
        <v>8660</v>
      </c>
      <c r="W4690" s="167" t="s">
        <v>4067</v>
      </c>
      <c r="X4690" s="170" t="s">
        <v>3533</v>
      </c>
      <c r="Y4690" s="171" t="s">
        <v>3384</v>
      </c>
      <c r="Z4690" s="167" t="s">
        <v>1881</v>
      </c>
      <c r="AA4690" s="176">
        <v>3000</v>
      </c>
      <c r="AB4690" s="167" t="s">
        <v>11254</v>
      </c>
      <c r="AC4690" s="176">
        <v>3000</v>
      </c>
      <c r="AD4690" s="167" t="s">
        <v>11254</v>
      </c>
      <c r="AE4690" s="176">
        <v>105</v>
      </c>
    </row>
    <row r="4691" spans="1:31">
      <c r="A4691" s="178">
        <v>108363533460</v>
      </c>
      <c r="B4691" s="166">
        <v>46195</v>
      </c>
      <c r="C4691" s="167" t="s">
        <v>3524</v>
      </c>
      <c r="D4691" s="167" t="s">
        <v>3525</v>
      </c>
      <c r="E4691" s="167" t="s">
        <v>3526</v>
      </c>
      <c r="F4691" s="167" t="s">
        <v>3501</v>
      </c>
      <c r="G4691" s="167" t="s">
        <v>3502</v>
      </c>
      <c r="H4691" s="168">
        <v>46196</v>
      </c>
      <c r="I4691" s="167"/>
      <c r="J4691" s="169">
        <v>26111</v>
      </c>
      <c r="K4691" s="167" t="s">
        <v>55</v>
      </c>
      <c r="L4691" s="169">
        <v>2</v>
      </c>
      <c r="M4691" s="167" t="s">
        <v>3513</v>
      </c>
      <c r="N4691" s="169">
        <v>25.3</v>
      </c>
      <c r="O4691" s="167" t="s">
        <v>3505</v>
      </c>
      <c r="P4691" s="167"/>
      <c r="Q4691" s="167" t="s">
        <v>3514</v>
      </c>
      <c r="R4691" s="167" t="s">
        <v>3528</v>
      </c>
      <c r="S4691" s="169">
        <v>13</v>
      </c>
      <c r="T4691" s="167" t="s">
        <v>3545</v>
      </c>
      <c r="U4691" s="169" t="s">
        <v>3546</v>
      </c>
      <c r="V4691" s="167" t="s">
        <v>8660</v>
      </c>
      <c r="W4691" s="167" t="s">
        <v>4067</v>
      </c>
      <c r="X4691" s="170" t="s">
        <v>3533</v>
      </c>
      <c r="Y4691" s="171" t="s">
        <v>3384</v>
      </c>
      <c r="Z4691" s="167" t="s">
        <v>1881</v>
      </c>
      <c r="AA4691" s="176">
        <v>3000</v>
      </c>
      <c r="AB4691" s="167" t="s">
        <v>11254</v>
      </c>
      <c r="AC4691" s="176">
        <v>3000</v>
      </c>
      <c r="AD4691" s="167" t="s">
        <v>11254</v>
      </c>
      <c r="AE4691" s="176">
        <v>105</v>
      </c>
    </row>
    <row r="4692" spans="1:31">
      <c r="A4692" s="178">
        <v>108363533460</v>
      </c>
      <c r="B4692" s="166">
        <v>46195</v>
      </c>
      <c r="C4692" s="167" t="s">
        <v>3524</v>
      </c>
      <c r="D4692" s="167" t="s">
        <v>3525</v>
      </c>
      <c r="E4692" s="167" t="s">
        <v>3526</v>
      </c>
      <c r="F4692" s="167" t="s">
        <v>3501</v>
      </c>
      <c r="G4692" s="167" t="s">
        <v>3502</v>
      </c>
      <c r="H4692" s="168">
        <v>46196</v>
      </c>
      <c r="I4692" s="167"/>
      <c r="J4692" s="169">
        <v>26111</v>
      </c>
      <c r="K4692" s="167" t="s">
        <v>55</v>
      </c>
      <c r="L4692" s="169">
        <v>2</v>
      </c>
      <c r="M4692" s="167" t="s">
        <v>3513</v>
      </c>
      <c r="N4692" s="169">
        <v>25.3</v>
      </c>
      <c r="O4692" s="167" t="s">
        <v>3505</v>
      </c>
      <c r="P4692" s="167"/>
      <c r="Q4692" s="167" t="s">
        <v>3514</v>
      </c>
      <c r="R4692" s="167" t="s">
        <v>3528</v>
      </c>
      <c r="S4692" s="169">
        <v>12</v>
      </c>
      <c r="T4692" s="167" t="s">
        <v>3545</v>
      </c>
      <c r="U4692" s="169" t="s">
        <v>3546</v>
      </c>
      <c r="V4692" s="167" t="s">
        <v>8660</v>
      </c>
      <c r="W4692" s="167" t="s">
        <v>4067</v>
      </c>
      <c r="X4692" s="170" t="s">
        <v>3533</v>
      </c>
      <c r="Y4692" s="171" t="s">
        <v>3384</v>
      </c>
      <c r="Z4692" s="167" t="s">
        <v>1881</v>
      </c>
      <c r="AA4692" s="176">
        <v>6000</v>
      </c>
      <c r="AB4692" s="167" t="s">
        <v>11254</v>
      </c>
      <c r="AC4692" s="176">
        <v>6000</v>
      </c>
      <c r="AD4692" s="167" t="s">
        <v>11254</v>
      </c>
      <c r="AE4692" s="176">
        <v>210</v>
      </c>
    </row>
    <row r="4693" spans="1:31">
      <c r="A4693" s="178">
        <v>108363533460</v>
      </c>
      <c r="B4693" s="166">
        <v>46195</v>
      </c>
      <c r="C4693" s="167" t="s">
        <v>3524</v>
      </c>
      <c r="D4693" s="167" t="s">
        <v>3525</v>
      </c>
      <c r="E4693" s="167" t="s">
        <v>3526</v>
      </c>
      <c r="F4693" s="167" t="s">
        <v>3501</v>
      </c>
      <c r="G4693" s="167" t="s">
        <v>3502</v>
      </c>
      <c r="H4693" s="168">
        <v>46196</v>
      </c>
      <c r="I4693" s="167"/>
      <c r="J4693" s="169">
        <v>26111</v>
      </c>
      <c r="K4693" s="167" t="s">
        <v>55</v>
      </c>
      <c r="L4693" s="169">
        <v>2</v>
      </c>
      <c r="M4693" s="167" t="s">
        <v>3513</v>
      </c>
      <c r="N4693" s="169">
        <v>25.3</v>
      </c>
      <c r="O4693" s="167" t="s">
        <v>3505</v>
      </c>
      <c r="P4693" s="167"/>
      <c r="Q4693" s="167" t="s">
        <v>3514</v>
      </c>
      <c r="R4693" s="167" t="s">
        <v>3528</v>
      </c>
      <c r="S4693" s="169">
        <v>11</v>
      </c>
      <c r="T4693" s="167" t="s">
        <v>3545</v>
      </c>
      <c r="U4693" s="169" t="s">
        <v>3546</v>
      </c>
      <c r="V4693" s="167" t="s">
        <v>8127</v>
      </c>
      <c r="W4693" s="167" t="s">
        <v>4049</v>
      </c>
      <c r="X4693" s="170" t="s">
        <v>157</v>
      </c>
      <c r="Y4693" s="171" t="s">
        <v>3384</v>
      </c>
      <c r="Z4693" s="167" t="s">
        <v>1881</v>
      </c>
      <c r="AA4693" s="176">
        <v>15000</v>
      </c>
      <c r="AB4693" s="167" t="s">
        <v>11254</v>
      </c>
      <c r="AC4693" s="176">
        <v>15000</v>
      </c>
      <c r="AD4693" s="167" t="s">
        <v>11254</v>
      </c>
      <c r="AE4693" s="176">
        <v>234</v>
      </c>
    </row>
    <row r="4694" spans="1:31">
      <c r="A4694" s="178">
        <v>108363533460</v>
      </c>
      <c r="B4694" s="166">
        <v>46195</v>
      </c>
      <c r="C4694" s="167" t="s">
        <v>3524</v>
      </c>
      <c r="D4694" s="167" t="s">
        <v>3525</v>
      </c>
      <c r="E4694" s="167" t="s">
        <v>3526</v>
      </c>
      <c r="F4694" s="167" t="s">
        <v>3501</v>
      </c>
      <c r="G4694" s="167" t="s">
        <v>3502</v>
      </c>
      <c r="H4694" s="168">
        <v>46196</v>
      </c>
      <c r="I4694" s="167"/>
      <c r="J4694" s="169">
        <v>26111</v>
      </c>
      <c r="K4694" s="167" t="s">
        <v>55</v>
      </c>
      <c r="L4694" s="169">
        <v>2</v>
      </c>
      <c r="M4694" s="167" t="s">
        <v>3513</v>
      </c>
      <c r="N4694" s="169">
        <v>25.3</v>
      </c>
      <c r="O4694" s="167" t="s">
        <v>3505</v>
      </c>
      <c r="P4694" s="167"/>
      <c r="Q4694" s="167" t="s">
        <v>3514</v>
      </c>
      <c r="R4694" s="167" t="s">
        <v>3528</v>
      </c>
      <c r="S4694" s="169">
        <v>10</v>
      </c>
      <c r="T4694" s="167" t="s">
        <v>3529</v>
      </c>
      <c r="U4694" s="169" t="s">
        <v>3530</v>
      </c>
      <c r="V4694" s="167" t="s">
        <v>4882</v>
      </c>
      <c r="W4694" s="167" t="s">
        <v>4883</v>
      </c>
      <c r="X4694" s="170" t="s">
        <v>160</v>
      </c>
      <c r="Y4694" s="171" t="s">
        <v>3384</v>
      </c>
      <c r="Z4694" s="167" t="s">
        <v>1881</v>
      </c>
      <c r="AA4694" s="176">
        <v>490</v>
      </c>
      <c r="AB4694" s="167" t="s">
        <v>11254</v>
      </c>
      <c r="AC4694" s="176">
        <v>490</v>
      </c>
      <c r="AD4694" s="167" t="s">
        <v>11254</v>
      </c>
      <c r="AE4694" s="176">
        <v>1612.1</v>
      </c>
    </row>
    <row r="4695" spans="1:31">
      <c r="A4695" s="178">
        <v>108363533460</v>
      </c>
      <c r="B4695" s="166">
        <v>46195</v>
      </c>
      <c r="C4695" s="167" t="s">
        <v>3524</v>
      </c>
      <c r="D4695" s="167" t="s">
        <v>3525</v>
      </c>
      <c r="E4695" s="167" t="s">
        <v>3526</v>
      </c>
      <c r="F4695" s="167" t="s">
        <v>3501</v>
      </c>
      <c r="G4695" s="167" t="s">
        <v>3502</v>
      </c>
      <c r="H4695" s="168">
        <v>46196</v>
      </c>
      <c r="I4695" s="167"/>
      <c r="J4695" s="169">
        <v>26111</v>
      </c>
      <c r="K4695" s="167" t="s">
        <v>55</v>
      </c>
      <c r="L4695" s="169">
        <v>2</v>
      </c>
      <c r="M4695" s="167" t="s">
        <v>3513</v>
      </c>
      <c r="N4695" s="169">
        <v>25.3</v>
      </c>
      <c r="O4695" s="167" t="s">
        <v>3505</v>
      </c>
      <c r="P4695" s="167"/>
      <c r="Q4695" s="167" t="s">
        <v>3514</v>
      </c>
      <c r="R4695" s="167" t="s">
        <v>3528</v>
      </c>
      <c r="S4695" s="169">
        <v>9</v>
      </c>
      <c r="T4695" s="167" t="s">
        <v>3529</v>
      </c>
      <c r="U4695" s="169" t="s">
        <v>3530</v>
      </c>
      <c r="V4695" s="167" t="s">
        <v>8110</v>
      </c>
      <c r="W4695" s="167" t="s">
        <v>6996</v>
      </c>
      <c r="X4695" s="170" t="s">
        <v>3533</v>
      </c>
      <c r="Y4695" s="171" t="s">
        <v>3384</v>
      </c>
      <c r="Z4695" s="167" t="s">
        <v>1881</v>
      </c>
      <c r="AA4695" s="176">
        <v>1000</v>
      </c>
      <c r="AB4695" s="167" t="s">
        <v>11254</v>
      </c>
      <c r="AC4695" s="176">
        <v>1000</v>
      </c>
      <c r="AD4695" s="167" t="s">
        <v>11254</v>
      </c>
      <c r="AE4695" s="176">
        <v>14401</v>
      </c>
    </row>
    <row r="4696" spans="1:31">
      <c r="A4696" s="178">
        <v>108363533460</v>
      </c>
      <c r="B4696" s="166">
        <v>46195</v>
      </c>
      <c r="C4696" s="167" t="s">
        <v>3524</v>
      </c>
      <c r="D4696" s="167" t="s">
        <v>3525</v>
      </c>
      <c r="E4696" s="167" t="s">
        <v>3526</v>
      </c>
      <c r="F4696" s="167" t="s">
        <v>3501</v>
      </c>
      <c r="G4696" s="167" t="s">
        <v>3502</v>
      </c>
      <c r="H4696" s="168">
        <v>46196</v>
      </c>
      <c r="I4696" s="167"/>
      <c r="J4696" s="169">
        <v>26111</v>
      </c>
      <c r="K4696" s="167" t="s">
        <v>55</v>
      </c>
      <c r="L4696" s="169">
        <v>2</v>
      </c>
      <c r="M4696" s="167" t="s">
        <v>3513</v>
      </c>
      <c r="N4696" s="169">
        <v>25.3</v>
      </c>
      <c r="O4696" s="167" t="s">
        <v>3505</v>
      </c>
      <c r="P4696" s="167"/>
      <c r="Q4696" s="167" t="s">
        <v>3514</v>
      </c>
      <c r="R4696" s="167" t="s">
        <v>3528</v>
      </c>
      <c r="S4696" s="169">
        <v>8</v>
      </c>
      <c r="T4696" s="167" t="s">
        <v>3717</v>
      </c>
      <c r="U4696" s="169" t="s">
        <v>3718</v>
      </c>
      <c r="V4696" s="167" t="s">
        <v>8661</v>
      </c>
      <c r="W4696" s="167" t="s">
        <v>6300</v>
      </c>
      <c r="X4696" s="170" t="s">
        <v>3533</v>
      </c>
      <c r="Y4696" s="171" t="s">
        <v>3384</v>
      </c>
      <c r="Z4696" s="167" t="s">
        <v>1881</v>
      </c>
      <c r="AA4696" s="176">
        <v>144000</v>
      </c>
      <c r="AB4696" s="167" t="s">
        <v>11254</v>
      </c>
      <c r="AC4696" s="176">
        <v>144000</v>
      </c>
      <c r="AD4696" s="167" t="s">
        <v>11254</v>
      </c>
      <c r="AE4696" s="176">
        <v>8507.52</v>
      </c>
    </row>
    <row r="4697" spans="1:31">
      <c r="A4697" s="178">
        <v>108363533460</v>
      </c>
      <c r="B4697" s="166">
        <v>46195</v>
      </c>
      <c r="C4697" s="167" t="s">
        <v>3524</v>
      </c>
      <c r="D4697" s="167" t="s">
        <v>3525</v>
      </c>
      <c r="E4697" s="167" t="s">
        <v>3526</v>
      </c>
      <c r="F4697" s="167" t="s">
        <v>3501</v>
      </c>
      <c r="G4697" s="167" t="s">
        <v>3502</v>
      </c>
      <c r="H4697" s="168">
        <v>46196</v>
      </c>
      <c r="I4697" s="167"/>
      <c r="J4697" s="169">
        <v>26111</v>
      </c>
      <c r="K4697" s="167" t="s">
        <v>55</v>
      </c>
      <c r="L4697" s="169">
        <v>2</v>
      </c>
      <c r="M4697" s="167" t="s">
        <v>3513</v>
      </c>
      <c r="N4697" s="169">
        <v>25.3</v>
      </c>
      <c r="O4697" s="167" t="s">
        <v>3505</v>
      </c>
      <c r="P4697" s="167"/>
      <c r="Q4697" s="167" t="s">
        <v>3514</v>
      </c>
      <c r="R4697" s="167" t="s">
        <v>3528</v>
      </c>
      <c r="S4697" s="169">
        <v>7</v>
      </c>
      <c r="T4697" s="167" t="s">
        <v>3717</v>
      </c>
      <c r="U4697" s="169" t="s">
        <v>3718</v>
      </c>
      <c r="V4697" s="167" t="s">
        <v>8661</v>
      </c>
      <c r="W4697" s="167" t="s">
        <v>6300</v>
      </c>
      <c r="X4697" s="170" t="s">
        <v>3533</v>
      </c>
      <c r="Y4697" s="171" t="s">
        <v>3384</v>
      </c>
      <c r="Z4697" s="167" t="s">
        <v>1881</v>
      </c>
      <c r="AA4697" s="176">
        <v>4000</v>
      </c>
      <c r="AB4697" s="167" t="s">
        <v>11254</v>
      </c>
      <c r="AC4697" s="176">
        <v>4000</v>
      </c>
      <c r="AD4697" s="167" t="s">
        <v>11254</v>
      </c>
      <c r="AE4697" s="176">
        <v>236.32</v>
      </c>
    </row>
    <row r="4698" spans="1:31">
      <c r="A4698" s="178">
        <v>108363533460</v>
      </c>
      <c r="B4698" s="166">
        <v>46195</v>
      </c>
      <c r="C4698" s="167" t="s">
        <v>3524</v>
      </c>
      <c r="D4698" s="167" t="s">
        <v>3525</v>
      </c>
      <c r="E4698" s="167" t="s">
        <v>3526</v>
      </c>
      <c r="F4698" s="167" t="s">
        <v>3501</v>
      </c>
      <c r="G4698" s="167" t="s">
        <v>3502</v>
      </c>
      <c r="H4698" s="168">
        <v>46196</v>
      </c>
      <c r="I4698" s="167"/>
      <c r="J4698" s="169">
        <v>26111</v>
      </c>
      <c r="K4698" s="167" t="s">
        <v>55</v>
      </c>
      <c r="L4698" s="169">
        <v>2</v>
      </c>
      <c r="M4698" s="167" t="s">
        <v>3513</v>
      </c>
      <c r="N4698" s="169">
        <v>25.3</v>
      </c>
      <c r="O4698" s="167" t="s">
        <v>3505</v>
      </c>
      <c r="P4698" s="167"/>
      <c r="Q4698" s="167" t="s">
        <v>3514</v>
      </c>
      <c r="R4698" s="167" t="s">
        <v>3528</v>
      </c>
      <c r="S4698" s="169">
        <v>6</v>
      </c>
      <c r="T4698" s="167" t="s">
        <v>3717</v>
      </c>
      <c r="U4698" s="169" t="s">
        <v>3718</v>
      </c>
      <c r="V4698" s="167" t="s">
        <v>8661</v>
      </c>
      <c r="W4698" s="167" t="s">
        <v>6300</v>
      </c>
      <c r="X4698" s="170" t="s">
        <v>3533</v>
      </c>
      <c r="Y4698" s="171" t="s">
        <v>3384</v>
      </c>
      <c r="Z4698" s="167" t="s">
        <v>1881</v>
      </c>
      <c r="AA4698" s="176">
        <v>4000</v>
      </c>
      <c r="AB4698" s="167" t="s">
        <v>11254</v>
      </c>
      <c r="AC4698" s="176">
        <v>4000</v>
      </c>
      <c r="AD4698" s="167" t="s">
        <v>11254</v>
      </c>
      <c r="AE4698" s="176">
        <v>236.32</v>
      </c>
    </row>
    <row r="4699" spans="1:31">
      <c r="A4699" s="178">
        <v>108363533460</v>
      </c>
      <c r="B4699" s="166">
        <v>46195</v>
      </c>
      <c r="C4699" s="167" t="s">
        <v>3524</v>
      </c>
      <c r="D4699" s="167" t="s">
        <v>3525</v>
      </c>
      <c r="E4699" s="167" t="s">
        <v>3526</v>
      </c>
      <c r="F4699" s="167" t="s">
        <v>3501</v>
      </c>
      <c r="G4699" s="167" t="s">
        <v>3502</v>
      </c>
      <c r="H4699" s="168">
        <v>46196</v>
      </c>
      <c r="I4699" s="167"/>
      <c r="J4699" s="169">
        <v>26111</v>
      </c>
      <c r="K4699" s="167" t="s">
        <v>55</v>
      </c>
      <c r="L4699" s="169">
        <v>2</v>
      </c>
      <c r="M4699" s="167" t="s">
        <v>3513</v>
      </c>
      <c r="N4699" s="169">
        <v>25.3</v>
      </c>
      <c r="O4699" s="167" t="s">
        <v>3505</v>
      </c>
      <c r="P4699" s="167"/>
      <c r="Q4699" s="167" t="s">
        <v>3514</v>
      </c>
      <c r="R4699" s="167" t="s">
        <v>3528</v>
      </c>
      <c r="S4699" s="169">
        <v>5</v>
      </c>
      <c r="T4699" s="167" t="s">
        <v>3560</v>
      </c>
      <c r="U4699" s="169" t="s">
        <v>3561</v>
      </c>
      <c r="V4699" s="167" t="s">
        <v>8443</v>
      </c>
      <c r="W4699" s="167" t="s">
        <v>4690</v>
      </c>
      <c r="X4699" s="170" t="s">
        <v>157</v>
      </c>
      <c r="Y4699" s="171" t="s">
        <v>3384</v>
      </c>
      <c r="Z4699" s="167" t="s">
        <v>1881</v>
      </c>
      <c r="AA4699" s="176">
        <v>20000</v>
      </c>
      <c r="AB4699" s="167" t="s">
        <v>11254</v>
      </c>
      <c r="AC4699" s="176">
        <v>20000</v>
      </c>
      <c r="AD4699" s="167" t="s">
        <v>11254</v>
      </c>
      <c r="AE4699" s="176">
        <v>18</v>
      </c>
    </row>
    <row r="4700" spans="1:31">
      <c r="A4700" s="178">
        <v>108363533460</v>
      </c>
      <c r="B4700" s="166">
        <v>46195</v>
      </c>
      <c r="C4700" s="167" t="s">
        <v>3524</v>
      </c>
      <c r="D4700" s="167" t="s">
        <v>3525</v>
      </c>
      <c r="E4700" s="167" t="s">
        <v>3526</v>
      </c>
      <c r="F4700" s="167" t="s">
        <v>3501</v>
      </c>
      <c r="G4700" s="167" t="s">
        <v>3502</v>
      </c>
      <c r="H4700" s="168">
        <v>46196</v>
      </c>
      <c r="I4700" s="167"/>
      <c r="J4700" s="169">
        <v>26111</v>
      </c>
      <c r="K4700" s="167" t="s">
        <v>55</v>
      </c>
      <c r="L4700" s="169">
        <v>2</v>
      </c>
      <c r="M4700" s="167" t="s">
        <v>3513</v>
      </c>
      <c r="N4700" s="169">
        <v>25.3</v>
      </c>
      <c r="O4700" s="167" t="s">
        <v>3505</v>
      </c>
      <c r="P4700" s="167"/>
      <c r="Q4700" s="167" t="s">
        <v>3514</v>
      </c>
      <c r="R4700" s="167" t="s">
        <v>3528</v>
      </c>
      <c r="S4700" s="169">
        <v>4</v>
      </c>
      <c r="T4700" s="167" t="s">
        <v>3535</v>
      </c>
      <c r="U4700" s="169" t="s">
        <v>3536</v>
      </c>
      <c r="V4700" s="167" t="s">
        <v>8365</v>
      </c>
      <c r="W4700" s="167" t="s">
        <v>4912</v>
      </c>
      <c r="X4700" s="170" t="s">
        <v>160</v>
      </c>
      <c r="Y4700" s="171" t="s">
        <v>3384</v>
      </c>
      <c r="Z4700" s="167" t="s">
        <v>1881</v>
      </c>
      <c r="AA4700" s="176">
        <v>20000</v>
      </c>
      <c r="AB4700" s="167" t="s">
        <v>11254</v>
      </c>
      <c r="AC4700" s="176">
        <v>20000</v>
      </c>
      <c r="AD4700" s="167" t="s">
        <v>11254</v>
      </c>
      <c r="AE4700" s="176">
        <v>5.4</v>
      </c>
    </row>
    <row r="4701" spans="1:31">
      <c r="A4701" s="178">
        <v>108363533460</v>
      </c>
      <c r="B4701" s="166">
        <v>46195</v>
      </c>
      <c r="C4701" s="167" t="s">
        <v>3524</v>
      </c>
      <c r="D4701" s="167" t="s">
        <v>3525</v>
      </c>
      <c r="E4701" s="167" t="s">
        <v>3526</v>
      </c>
      <c r="F4701" s="167" t="s">
        <v>3501</v>
      </c>
      <c r="G4701" s="167" t="s">
        <v>3502</v>
      </c>
      <c r="H4701" s="168">
        <v>46196</v>
      </c>
      <c r="I4701" s="167"/>
      <c r="J4701" s="169">
        <v>26111</v>
      </c>
      <c r="K4701" s="167" t="s">
        <v>55</v>
      </c>
      <c r="L4701" s="169">
        <v>2</v>
      </c>
      <c r="M4701" s="167" t="s">
        <v>3513</v>
      </c>
      <c r="N4701" s="169">
        <v>25.3</v>
      </c>
      <c r="O4701" s="167" t="s">
        <v>3505</v>
      </c>
      <c r="P4701" s="167"/>
      <c r="Q4701" s="167" t="s">
        <v>3514</v>
      </c>
      <c r="R4701" s="167" t="s">
        <v>3528</v>
      </c>
      <c r="S4701" s="169">
        <v>3</v>
      </c>
      <c r="T4701" s="167" t="s">
        <v>3535</v>
      </c>
      <c r="U4701" s="169" t="s">
        <v>3536</v>
      </c>
      <c r="V4701" s="167" t="s">
        <v>8038</v>
      </c>
      <c r="W4701" s="167" t="s">
        <v>4032</v>
      </c>
      <c r="X4701" s="170" t="s">
        <v>160</v>
      </c>
      <c r="Y4701" s="171" t="s">
        <v>3384</v>
      </c>
      <c r="Z4701" s="167" t="s">
        <v>1881</v>
      </c>
      <c r="AA4701" s="176">
        <v>30000</v>
      </c>
      <c r="AB4701" s="167" t="s">
        <v>11254</v>
      </c>
      <c r="AC4701" s="176">
        <v>30000</v>
      </c>
      <c r="AD4701" s="167" t="s">
        <v>11254</v>
      </c>
      <c r="AE4701" s="176">
        <v>6</v>
      </c>
    </row>
    <row r="4702" spans="1:31">
      <c r="A4702" s="178">
        <v>108363533460</v>
      </c>
      <c r="B4702" s="166">
        <v>46195</v>
      </c>
      <c r="C4702" s="167" t="s">
        <v>3524</v>
      </c>
      <c r="D4702" s="167" t="s">
        <v>3525</v>
      </c>
      <c r="E4702" s="167" t="s">
        <v>3526</v>
      </c>
      <c r="F4702" s="167" t="s">
        <v>3501</v>
      </c>
      <c r="G4702" s="167" t="s">
        <v>3502</v>
      </c>
      <c r="H4702" s="168">
        <v>46196</v>
      </c>
      <c r="I4702" s="167"/>
      <c r="J4702" s="169">
        <v>26111</v>
      </c>
      <c r="K4702" s="167" t="s">
        <v>55</v>
      </c>
      <c r="L4702" s="169">
        <v>2</v>
      </c>
      <c r="M4702" s="167" t="s">
        <v>3513</v>
      </c>
      <c r="N4702" s="169">
        <v>25.3</v>
      </c>
      <c r="O4702" s="167" t="s">
        <v>3505</v>
      </c>
      <c r="P4702" s="167"/>
      <c r="Q4702" s="167" t="s">
        <v>3514</v>
      </c>
      <c r="R4702" s="167" t="s">
        <v>3528</v>
      </c>
      <c r="S4702" s="169">
        <v>2</v>
      </c>
      <c r="T4702" s="167" t="s">
        <v>3545</v>
      </c>
      <c r="U4702" s="169" t="s">
        <v>3546</v>
      </c>
      <c r="V4702" s="167" t="s">
        <v>8662</v>
      </c>
      <c r="W4702" s="167" t="s">
        <v>3686</v>
      </c>
      <c r="X4702" s="170" t="s">
        <v>3533</v>
      </c>
      <c r="Y4702" s="171" t="s">
        <v>3384</v>
      </c>
      <c r="Z4702" s="167" t="s">
        <v>1881</v>
      </c>
      <c r="AA4702" s="176">
        <v>9000</v>
      </c>
      <c r="AB4702" s="167" t="s">
        <v>11254</v>
      </c>
      <c r="AC4702" s="176">
        <v>9000</v>
      </c>
      <c r="AD4702" s="167" t="s">
        <v>11254</v>
      </c>
      <c r="AE4702" s="176">
        <v>120.6</v>
      </c>
    </row>
    <row r="4703" spans="1:31">
      <c r="A4703" s="178">
        <v>108363533460</v>
      </c>
      <c r="B4703" s="166">
        <v>46195</v>
      </c>
      <c r="C4703" s="167" t="s">
        <v>3524</v>
      </c>
      <c r="D4703" s="167" t="s">
        <v>3525</v>
      </c>
      <c r="E4703" s="167" t="s">
        <v>3526</v>
      </c>
      <c r="F4703" s="167" t="s">
        <v>3501</v>
      </c>
      <c r="G4703" s="167" t="s">
        <v>3502</v>
      </c>
      <c r="H4703" s="168">
        <v>46196</v>
      </c>
      <c r="I4703" s="167"/>
      <c r="J4703" s="169">
        <v>26111</v>
      </c>
      <c r="K4703" s="167" t="s">
        <v>55</v>
      </c>
      <c r="L4703" s="169">
        <v>2</v>
      </c>
      <c r="M4703" s="167" t="s">
        <v>3513</v>
      </c>
      <c r="N4703" s="169">
        <v>25.3</v>
      </c>
      <c r="O4703" s="167" t="s">
        <v>3505</v>
      </c>
      <c r="P4703" s="167"/>
      <c r="Q4703" s="167" t="s">
        <v>3514</v>
      </c>
      <c r="R4703" s="167" t="s">
        <v>3528</v>
      </c>
      <c r="S4703" s="169">
        <v>1</v>
      </c>
      <c r="T4703" s="167" t="s">
        <v>3560</v>
      </c>
      <c r="U4703" s="169" t="s">
        <v>3561</v>
      </c>
      <c r="V4703" s="167" t="s">
        <v>8663</v>
      </c>
      <c r="W4703" s="167" t="s">
        <v>5224</v>
      </c>
      <c r="X4703" s="170" t="s">
        <v>3533</v>
      </c>
      <c r="Y4703" s="171" t="s">
        <v>3384</v>
      </c>
      <c r="Z4703" s="167" t="s">
        <v>1881</v>
      </c>
      <c r="AA4703" s="176">
        <v>10000</v>
      </c>
      <c r="AB4703" s="167" t="s">
        <v>11254</v>
      </c>
      <c r="AC4703" s="176">
        <v>10000</v>
      </c>
      <c r="AD4703" s="167" t="s">
        <v>11254</v>
      </c>
      <c r="AE4703" s="176">
        <v>65</v>
      </c>
    </row>
    <row r="4704" spans="1:31">
      <c r="A4704" s="178">
        <v>108363659240</v>
      </c>
      <c r="B4704" s="166">
        <v>46195</v>
      </c>
      <c r="C4704" s="167" t="s">
        <v>3524</v>
      </c>
      <c r="D4704" s="167" t="s">
        <v>3525</v>
      </c>
      <c r="E4704" s="167" t="s">
        <v>3526</v>
      </c>
      <c r="F4704" s="167" t="s">
        <v>3501</v>
      </c>
      <c r="G4704" s="167" t="s">
        <v>3502</v>
      </c>
      <c r="H4704" s="168">
        <v>46196</v>
      </c>
      <c r="I4704" s="167"/>
      <c r="J4704" s="169">
        <v>26111</v>
      </c>
      <c r="K4704" s="167" t="s">
        <v>55</v>
      </c>
      <c r="L4704" s="169">
        <v>1</v>
      </c>
      <c r="M4704" s="167" t="s">
        <v>3513</v>
      </c>
      <c r="N4704" s="169">
        <v>3.3</v>
      </c>
      <c r="O4704" s="167" t="s">
        <v>3505</v>
      </c>
      <c r="P4704" s="167"/>
      <c r="Q4704" s="167" t="s">
        <v>3514</v>
      </c>
      <c r="R4704" s="167" t="s">
        <v>3528</v>
      </c>
      <c r="S4704" s="169">
        <v>5</v>
      </c>
      <c r="T4704" s="167" t="s">
        <v>3971</v>
      </c>
      <c r="U4704" s="169" t="s">
        <v>3972</v>
      </c>
      <c r="V4704" s="167" t="s">
        <v>8664</v>
      </c>
      <c r="W4704" s="167" t="s">
        <v>5383</v>
      </c>
      <c r="X4704" s="170" t="s">
        <v>157</v>
      </c>
      <c r="Y4704" s="171" t="s">
        <v>3385</v>
      </c>
      <c r="Z4704" s="167" t="s">
        <v>1884</v>
      </c>
      <c r="AA4704" s="176">
        <v>4000</v>
      </c>
      <c r="AB4704" s="167" t="s">
        <v>11254</v>
      </c>
      <c r="AC4704" s="176">
        <v>4000</v>
      </c>
      <c r="AD4704" s="167" t="s">
        <v>11254</v>
      </c>
      <c r="AE4704" s="176">
        <v>134</v>
      </c>
    </row>
    <row r="4705" spans="1:31">
      <c r="A4705" s="178">
        <v>108363659240</v>
      </c>
      <c r="B4705" s="166">
        <v>46195</v>
      </c>
      <c r="C4705" s="167" t="s">
        <v>3524</v>
      </c>
      <c r="D4705" s="167" t="s">
        <v>3525</v>
      </c>
      <c r="E4705" s="167" t="s">
        <v>3526</v>
      </c>
      <c r="F4705" s="167" t="s">
        <v>3501</v>
      </c>
      <c r="G4705" s="167" t="s">
        <v>3502</v>
      </c>
      <c r="H4705" s="168">
        <v>46196</v>
      </c>
      <c r="I4705" s="167"/>
      <c r="J4705" s="169">
        <v>26111</v>
      </c>
      <c r="K4705" s="167" t="s">
        <v>55</v>
      </c>
      <c r="L4705" s="169">
        <v>1</v>
      </c>
      <c r="M4705" s="167" t="s">
        <v>3513</v>
      </c>
      <c r="N4705" s="169">
        <v>3.3</v>
      </c>
      <c r="O4705" s="167" t="s">
        <v>3505</v>
      </c>
      <c r="P4705" s="167"/>
      <c r="Q4705" s="167" t="s">
        <v>3514</v>
      </c>
      <c r="R4705" s="167" t="s">
        <v>3528</v>
      </c>
      <c r="S4705" s="169">
        <v>4</v>
      </c>
      <c r="T4705" s="167" t="s">
        <v>3971</v>
      </c>
      <c r="U4705" s="169" t="s">
        <v>3972</v>
      </c>
      <c r="V4705" s="167" t="s">
        <v>7924</v>
      </c>
      <c r="W4705" s="167" t="s">
        <v>5479</v>
      </c>
      <c r="X4705" s="170" t="s">
        <v>157</v>
      </c>
      <c r="Y4705" s="171" t="s">
        <v>3385</v>
      </c>
      <c r="Z4705" s="167" t="s">
        <v>1884</v>
      </c>
      <c r="AA4705" s="176">
        <v>6000</v>
      </c>
      <c r="AB4705" s="167" t="s">
        <v>11254</v>
      </c>
      <c r="AC4705" s="176">
        <v>6000</v>
      </c>
      <c r="AD4705" s="167" t="s">
        <v>11254</v>
      </c>
      <c r="AE4705" s="176">
        <v>207</v>
      </c>
    </row>
    <row r="4706" spans="1:31">
      <c r="A4706" s="178">
        <v>108363659240</v>
      </c>
      <c r="B4706" s="166">
        <v>46195</v>
      </c>
      <c r="C4706" s="167" t="s">
        <v>3524</v>
      </c>
      <c r="D4706" s="167" t="s">
        <v>3525</v>
      </c>
      <c r="E4706" s="167" t="s">
        <v>3526</v>
      </c>
      <c r="F4706" s="167" t="s">
        <v>3501</v>
      </c>
      <c r="G4706" s="167" t="s">
        <v>3502</v>
      </c>
      <c r="H4706" s="168">
        <v>46196</v>
      </c>
      <c r="I4706" s="167"/>
      <c r="J4706" s="169">
        <v>26111</v>
      </c>
      <c r="K4706" s="167" t="s">
        <v>55</v>
      </c>
      <c r="L4706" s="169">
        <v>1</v>
      </c>
      <c r="M4706" s="167" t="s">
        <v>3513</v>
      </c>
      <c r="N4706" s="169">
        <v>3.3</v>
      </c>
      <c r="O4706" s="167" t="s">
        <v>3505</v>
      </c>
      <c r="P4706" s="167"/>
      <c r="Q4706" s="167" t="s">
        <v>3514</v>
      </c>
      <c r="R4706" s="167" t="s">
        <v>3528</v>
      </c>
      <c r="S4706" s="169">
        <v>3</v>
      </c>
      <c r="T4706" s="167" t="s">
        <v>3971</v>
      </c>
      <c r="U4706" s="169" t="s">
        <v>3972</v>
      </c>
      <c r="V4706" s="167" t="s">
        <v>4121</v>
      </c>
      <c r="W4706" s="167" t="s">
        <v>4122</v>
      </c>
      <c r="X4706" s="170" t="s">
        <v>157</v>
      </c>
      <c r="Y4706" s="171" t="s">
        <v>3385</v>
      </c>
      <c r="Z4706" s="167" t="s">
        <v>1884</v>
      </c>
      <c r="AA4706" s="176">
        <v>12000</v>
      </c>
      <c r="AB4706" s="167" t="s">
        <v>11254</v>
      </c>
      <c r="AC4706" s="176">
        <v>12000</v>
      </c>
      <c r="AD4706" s="167" t="s">
        <v>11254</v>
      </c>
      <c r="AE4706" s="176">
        <v>402</v>
      </c>
    </row>
    <row r="4707" spans="1:31">
      <c r="A4707" s="178">
        <v>108363659240</v>
      </c>
      <c r="B4707" s="166">
        <v>46195</v>
      </c>
      <c r="C4707" s="167" t="s">
        <v>3524</v>
      </c>
      <c r="D4707" s="167" t="s">
        <v>3525</v>
      </c>
      <c r="E4707" s="167" t="s">
        <v>3526</v>
      </c>
      <c r="F4707" s="167" t="s">
        <v>3501</v>
      </c>
      <c r="G4707" s="167" t="s">
        <v>3502</v>
      </c>
      <c r="H4707" s="168">
        <v>46196</v>
      </c>
      <c r="I4707" s="167"/>
      <c r="J4707" s="169">
        <v>26111</v>
      </c>
      <c r="K4707" s="167" t="s">
        <v>55</v>
      </c>
      <c r="L4707" s="169">
        <v>1</v>
      </c>
      <c r="M4707" s="167" t="s">
        <v>3513</v>
      </c>
      <c r="N4707" s="169">
        <v>3.3</v>
      </c>
      <c r="O4707" s="167" t="s">
        <v>3505</v>
      </c>
      <c r="P4707" s="167"/>
      <c r="Q4707" s="167" t="s">
        <v>3514</v>
      </c>
      <c r="R4707" s="167" t="s">
        <v>3528</v>
      </c>
      <c r="S4707" s="169">
        <v>2</v>
      </c>
      <c r="T4707" s="167" t="s">
        <v>3971</v>
      </c>
      <c r="U4707" s="169" t="s">
        <v>3972</v>
      </c>
      <c r="V4707" s="167" t="s">
        <v>7924</v>
      </c>
      <c r="W4707" s="167" t="s">
        <v>5479</v>
      </c>
      <c r="X4707" s="170" t="s">
        <v>157</v>
      </c>
      <c r="Y4707" s="171" t="s">
        <v>3385</v>
      </c>
      <c r="Z4707" s="167" t="s">
        <v>1884</v>
      </c>
      <c r="AA4707" s="176">
        <v>2000</v>
      </c>
      <c r="AB4707" s="167" t="s">
        <v>11254</v>
      </c>
      <c r="AC4707" s="176">
        <v>2000</v>
      </c>
      <c r="AD4707" s="167" t="s">
        <v>11254</v>
      </c>
      <c r="AE4707" s="176">
        <v>69</v>
      </c>
    </row>
    <row r="4708" spans="1:31">
      <c r="A4708" s="178">
        <v>108363659240</v>
      </c>
      <c r="B4708" s="166">
        <v>46195</v>
      </c>
      <c r="C4708" s="167" t="s">
        <v>3524</v>
      </c>
      <c r="D4708" s="167" t="s">
        <v>3525</v>
      </c>
      <c r="E4708" s="167" t="s">
        <v>3526</v>
      </c>
      <c r="F4708" s="167" t="s">
        <v>3501</v>
      </c>
      <c r="G4708" s="167" t="s">
        <v>3502</v>
      </c>
      <c r="H4708" s="168">
        <v>46196</v>
      </c>
      <c r="I4708" s="167"/>
      <c r="J4708" s="169">
        <v>26111</v>
      </c>
      <c r="K4708" s="167" t="s">
        <v>55</v>
      </c>
      <c r="L4708" s="169">
        <v>1</v>
      </c>
      <c r="M4708" s="167" t="s">
        <v>3513</v>
      </c>
      <c r="N4708" s="169">
        <v>3.3</v>
      </c>
      <c r="O4708" s="167" t="s">
        <v>3505</v>
      </c>
      <c r="P4708" s="167"/>
      <c r="Q4708" s="167" t="s">
        <v>3514</v>
      </c>
      <c r="R4708" s="167" t="s">
        <v>3528</v>
      </c>
      <c r="S4708" s="169">
        <v>1</v>
      </c>
      <c r="T4708" s="167" t="s">
        <v>3971</v>
      </c>
      <c r="U4708" s="169" t="s">
        <v>3972</v>
      </c>
      <c r="V4708" s="167" t="s">
        <v>4121</v>
      </c>
      <c r="W4708" s="167" t="s">
        <v>4122</v>
      </c>
      <c r="X4708" s="170" t="s">
        <v>157</v>
      </c>
      <c r="Y4708" s="171" t="s">
        <v>3385</v>
      </c>
      <c r="Z4708" s="167" t="s">
        <v>1884</v>
      </c>
      <c r="AA4708" s="176">
        <v>8000</v>
      </c>
      <c r="AB4708" s="167" t="s">
        <v>11254</v>
      </c>
      <c r="AC4708" s="176">
        <v>8000</v>
      </c>
      <c r="AD4708" s="167" t="s">
        <v>11254</v>
      </c>
      <c r="AE4708" s="176">
        <v>268</v>
      </c>
    </row>
    <row r="4709" spans="1:31">
      <c r="A4709" s="178">
        <v>108363709050</v>
      </c>
      <c r="B4709" s="166">
        <v>46195</v>
      </c>
      <c r="C4709" s="167" t="s">
        <v>3524</v>
      </c>
      <c r="D4709" s="167" t="s">
        <v>3525</v>
      </c>
      <c r="E4709" s="167" t="s">
        <v>3526</v>
      </c>
      <c r="F4709" s="167" t="s">
        <v>3501</v>
      </c>
      <c r="G4709" s="167" t="s">
        <v>3502</v>
      </c>
      <c r="H4709" s="168">
        <v>46196</v>
      </c>
      <c r="I4709" s="167"/>
      <c r="J4709" s="169">
        <v>26111</v>
      </c>
      <c r="K4709" s="167" t="s">
        <v>55</v>
      </c>
      <c r="L4709" s="169">
        <v>1</v>
      </c>
      <c r="M4709" s="167" t="s">
        <v>3513</v>
      </c>
      <c r="N4709" s="169">
        <v>0.7</v>
      </c>
      <c r="O4709" s="167" t="s">
        <v>3505</v>
      </c>
      <c r="P4709" s="167"/>
      <c r="Q4709" s="167" t="s">
        <v>3514</v>
      </c>
      <c r="R4709" s="167" t="s">
        <v>3528</v>
      </c>
      <c r="S4709" s="169">
        <v>1</v>
      </c>
      <c r="T4709" s="167" t="s">
        <v>3560</v>
      </c>
      <c r="U4709" s="169" t="s">
        <v>3561</v>
      </c>
      <c r="V4709" s="167" t="s">
        <v>8665</v>
      </c>
      <c r="W4709" s="167" t="s">
        <v>6279</v>
      </c>
      <c r="X4709" s="170" t="s">
        <v>160</v>
      </c>
      <c r="Y4709" s="171" t="s">
        <v>1886</v>
      </c>
      <c r="Z4709" s="167" t="s">
        <v>1887</v>
      </c>
      <c r="AA4709" s="176">
        <v>16000</v>
      </c>
      <c r="AB4709" s="167" t="s">
        <v>11254</v>
      </c>
      <c r="AC4709" s="176">
        <v>16000</v>
      </c>
      <c r="AD4709" s="167" t="s">
        <v>11254</v>
      </c>
      <c r="AE4709" s="176">
        <v>41.6</v>
      </c>
    </row>
    <row r="4710" spans="1:31">
      <c r="A4710" s="178">
        <v>108363737900</v>
      </c>
      <c r="B4710" s="166">
        <v>46195</v>
      </c>
      <c r="C4710" s="167" t="s">
        <v>3524</v>
      </c>
      <c r="D4710" s="167" t="s">
        <v>3525</v>
      </c>
      <c r="E4710" s="167" t="s">
        <v>3526</v>
      </c>
      <c r="F4710" s="167" t="s">
        <v>3501</v>
      </c>
      <c r="G4710" s="167" t="s">
        <v>3502</v>
      </c>
      <c r="H4710" s="168">
        <v>46196</v>
      </c>
      <c r="I4710" s="167"/>
      <c r="J4710" s="169">
        <v>26111</v>
      </c>
      <c r="K4710" s="167" t="s">
        <v>55</v>
      </c>
      <c r="L4710" s="169">
        <v>2</v>
      </c>
      <c r="M4710" s="167" t="s">
        <v>3513</v>
      </c>
      <c r="N4710" s="169">
        <v>1.3</v>
      </c>
      <c r="O4710" s="167" t="s">
        <v>3505</v>
      </c>
      <c r="P4710" s="167"/>
      <c r="Q4710" s="167" t="s">
        <v>3527</v>
      </c>
      <c r="R4710" s="167" t="s">
        <v>3528</v>
      </c>
      <c r="S4710" s="169">
        <v>2</v>
      </c>
      <c r="T4710" s="167" t="s">
        <v>3529</v>
      </c>
      <c r="U4710" s="169" t="s">
        <v>3530</v>
      </c>
      <c r="V4710" s="167" t="s">
        <v>5537</v>
      </c>
      <c r="W4710" s="167" t="s">
        <v>4431</v>
      </c>
      <c r="X4710" s="170" t="s">
        <v>157</v>
      </c>
      <c r="Y4710" s="171" t="s">
        <v>3386</v>
      </c>
      <c r="Z4710" s="167" t="s">
        <v>1890</v>
      </c>
      <c r="AA4710" s="176">
        <v>5000</v>
      </c>
      <c r="AB4710" s="167" t="s">
        <v>11254</v>
      </c>
      <c r="AC4710" s="176">
        <v>5000</v>
      </c>
      <c r="AD4710" s="167" t="s">
        <v>11254</v>
      </c>
      <c r="AE4710" s="176">
        <v>580</v>
      </c>
    </row>
    <row r="4711" spans="1:31">
      <c r="A4711" s="178">
        <v>108363737900</v>
      </c>
      <c r="B4711" s="166">
        <v>46195</v>
      </c>
      <c r="C4711" s="167" t="s">
        <v>3524</v>
      </c>
      <c r="D4711" s="167" t="s">
        <v>3525</v>
      </c>
      <c r="E4711" s="167" t="s">
        <v>3526</v>
      </c>
      <c r="F4711" s="167" t="s">
        <v>3501</v>
      </c>
      <c r="G4711" s="167" t="s">
        <v>3502</v>
      </c>
      <c r="H4711" s="168">
        <v>46196</v>
      </c>
      <c r="I4711" s="167"/>
      <c r="J4711" s="169">
        <v>26111</v>
      </c>
      <c r="K4711" s="167" t="s">
        <v>55</v>
      </c>
      <c r="L4711" s="169">
        <v>2</v>
      </c>
      <c r="M4711" s="167" t="s">
        <v>3513</v>
      </c>
      <c r="N4711" s="169">
        <v>1.3</v>
      </c>
      <c r="O4711" s="167" t="s">
        <v>3505</v>
      </c>
      <c r="P4711" s="167"/>
      <c r="Q4711" s="167" t="s">
        <v>3527</v>
      </c>
      <c r="R4711" s="167" t="s">
        <v>3528</v>
      </c>
      <c r="S4711" s="169">
        <v>1</v>
      </c>
      <c r="T4711" s="167" t="s">
        <v>3529</v>
      </c>
      <c r="U4711" s="169" t="s">
        <v>3530</v>
      </c>
      <c r="V4711" s="167" t="s">
        <v>5537</v>
      </c>
      <c r="W4711" s="167" t="s">
        <v>4431</v>
      </c>
      <c r="X4711" s="170" t="s">
        <v>157</v>
      </c>
      <c r="Y4711" s="171" t="s">
        <v>3386</v>
      </c>
      <c r="Z4711" s="167" t="s">
        <v>1890</v>
      </c>
      <c r="AA4711" s="176">
        <v>10000</v>
      </c>
      <c r="AB4711" s="167" t="s">
        <v>11254</v>
      </c>
      <c r="AC4711" s="176">
        <v>10000</v>
      </c>
      <c r="AD4711" s="167" t="s">
        <v>11254</v>
      </c>
      <c r="AE4711" s="176">
        <v>1160</v>
      </c>
    </row>
    <row r="4712" spans="1:31">
      <c r="A4712" s="178">
        <v>108363789110</v>
      </c>
      <c r="B4712" s="166">
        <v>46195</v>
      </c>
      <c r="C4712" s="167" t="s">
        <v>3524</v>
      </c>
      <c r="D4712" s="167" t="s">
        <v>3525</v>
      </c>
      <c r="E4712" s="167" t="s">
        <v>3526</v>
      </c>
      <c r="F4712" s="167" t="s">
        <v>3501</v>
      </c>
      <c r="G4712" s="167" t="s">
        <v>3502</v>
      </c>
      <c r="H4712" s="168">
        <v>46196</v>
      </c>
      <c r="I4712" s="167"/>
      <c r="J4712" s="169">
        <v>26111</v>
      </c>
      <c r="K4712" s="167" t="s">
        <v>55</v>
      </c>
      <c r="L4712" s="169">
        <v>1</v>
      </c>
      <c r="M4712" s="167" t="s">
        <v>3513</v>
      </c>
      <c r="N4712" s="169">
        <v>0.5</v>
      </c>
      <c r="O4712" s="167" t="s">
        <v>3505</v>
      </c>
      <c r="P4712" s="167"/>
      <c r="Q4712" s="167" t="s">
        <v>3514</v>
      </c>
      <c r="R4712" s="167" t="s">
        <v>3528</v>
      </c>
      <c r="S4712" s="169">
        <v>1</v>
      </c>
      <c r="T4712" s="167" t="s">
        <v>3560</v>
      </c>
      <c r="U4712" s="169" t="s">
        <v>3561</v>
      </c>
      <c r="V4712" s="167" t="s">
        <v>8319</v>
      </c>
      <c r="W4712" s="167" t="s">
        <v>8320</v>
      </c>
      <c r="X4712" s="170" t="s">
        <v>159</v>
      </c>
      <c r="Y4712" s="171" t="s">
        <v>3387</v>
      </c>
      <c r="Z4712" s="167" t="s">
        <v>1892</v>
      </c>
      <c r="AA4712" s="176">
        <v>12000</v>
      </c>
      <c r="AB4712" s="167" t="s">
        <v>11254</v>
      </c>
      <c r="AC4712" s="176">
        <v>12000</v>
      </c>
      <c r="AD4712" s="167" t="s">
        <v>11254</v>
      </c>
      <c r="AE4712" s="176">
        <v>348</v>
      </c>
    </row>
    <row r="4713" spans="1:31">
      <c r="A4713" s="178">
        <v>108363841830</v>
      </c>
      <c r="B4713" s="166">
        <v>46195</v>
      </c>
      <c r="C4713" s="167" t="s">
        <v>3524</v>
      </c>
      <c r="D4713" s="167" t="s">
        <v>3525</v>
      </c>
      <c r="E4713" s="167" t="s">
        <v>3526</v>
      </c>
      <c r="F4713" s="167" t="s">
        <v>3501</v>
      </c>
      <c r="G4713" s="167" t="s">
        <v>3502</v>
      </c>
      <c r="H4713" s="168">
        <v>46196</v>
      </c>
      <c r="I4713" s="167"/>
      <c r="J4713" s="169">
        <v>26111</v>
      </c>
      <c r="K4713" s="167" t="s">
        <v>55</v>
      </c>
      <c r="L4713" s="169">
        <v>1</v>
      </c>
      <c r="M4713" s="167" t="s">
        <v>3513</v>
      </c>
      <c r="N4713" s="169">
        <v>7.7</v>
      </c>
      <c r="O4713" s="167" t="s">
        <v>3505</v>
      </c>
      <c r="P4713" s="167"/>
      <c r="Q4713" s="167" t="s">
        <v>3514</v>
      </c>
      <c r="R4713" s="167" t="s">
        <v>3528</v>
      </c>
      <c r="S4713" s="169">
        <v>1</v>
      </c>
      <c r="T4713" s="167" t="s">
        <v>3529</v>
      </c>
      <c r="U4713" s="169" t="s">
        <v>3530</v>
      </c>
      <c r="V4713" s="167" t="s">
        <v>8666</v>
      </c>
      <c r="W4713" s="167" t="s">
        <v>8667</v>
      </c>
      <c r="X4713" s="170" t="s">
        <v>159</v>
      </c>
      <c r="Y4713" s="171" t="s">
        <v>3388</v>
      </c>
      <c r="Z4713" s="167" t="s">
        <v>1894</v>
      </c>
      <c r="AA4713" s="176">
        <v>1520</v>
      </c>
      <c r="AB4713" s="167" t="s">
        <v>11254</v>
      </c>
      <c r="AC4713" s="176">
        <v>1520</v>
      </c>
      <c r="AD4713" s="167" t="s">
        <v>11254</v>
      </c>
      <c r="AE4713" s="176">
        <v>194560</v>
      </c>
    </row>
    <row r="4714" spans="1:31">
      <c r="A4714" s="178">
        <v>108363875430</v>
      </c>
      <c r="B4714" s="166">
        <v>46195</v>
      </c>
      <c r="C4714" s="167" t="s">
        <v>3524</v>
      </c>
      <c r="D4714" s="167" t="s">
        <v>3525</v>
      </c>
      <c r="E4714" s="167" t="s">
        <v>3526</v>
      </c>
      <c r="F4714" s="167" t="s">
        <v>3501</v>
      </c>
      <c r="G4714" s="167" t="s">
        <v>3502</v>
      </c>
      <c r="H4714" s="168">
        <v>46196</v>
      </c>
      <c r="I4714" s="167"/>
      <c r="J4714" s="169">
        <v>26111</v>
      </c>
      <c r="K4714" s="167" t="s">
        <v>55</v>
      </c>
      <c r="L4714" s="169">
        <v>14</v>
      </c>
      <c r="M4714" s="167" t="s">
        <v>3513</v>
      </c>
      <c r="N4714" s="169">
        <v>85.4</v>
      </c>
      <c r="O4714" s="167" t="s">
        <v>3505</v>
      </c>
      <c r="P4714" s="167"/>
      <c r="Q4714" s="167" t="s">
        <v>3514</v>
      </c>
      <c r="R4714" s="167" t="s">
        <v>3528</v>
      </c>
      <c r="S4714" s="169">
        <v>1</v>
      </c>
      <c r="T4714" s="167" t="s">
        <v>3529</v>
      </c>
      <c r="U4714" s="169" t="s">
        <v>3530</v>
      </c>
      <c r="V4714" s="167" t="s">
        <v>8236</v>
      </c>
      <c r="W4714" s="167" t="s">
        <v>8237</v>
      </c>
      <c r="X4714" s="170" t="s">
        <v>159</v>
      </c>
      <c r="Y4714" s="171" t="s">
        <v>3389</v>
      </c>
      <c r="Z4714" s="167" t="s">
        <v>1897</v>
      </c>
      <c r="AA4714" s="176">
        <v>40320</v>
      </c>
      <c r="AB4714" s="167" t="s">
        <v>11254</v>
      </c>
      <c r="AC4714" s="176">
        <v>40320</v>
      </c>
      <c r="AD4714" s="167" t="s">
        <v>11254</v>
      </c>
      <c r="AE4714" s="176">
        <v>7527744</v>
      </c>
    </row>
    <row r="4715" spans="1:31">
      <c r="A4715" s="178">
        <v>108364034810</v>
      </c>
      <c r="B4715" s="166">
        <v>46195</v>
      </c>
      <c r="C4715" s="167" t="s">
        <v>3500</v>
      </c>
      <c r="D4715" s="167"/>
      <c r="E4715" s="167"/>
      <c r="F4715" s="167" t="s">
        <v>3501</v>
      </c>
      <c r="G4715" s="167" t="s">
        <v>3502</v>
      </c>
      <c r="H4715" s="168"/>
      <c r="I4715" s="167" t="s">
        <v>8668</v>
      </c>
      <c r="J4715" s="169">
        <v>26111</v>
      </c>
      <c r="K4715" s="167" t="s">
        <v>55</v>
      </c>
      <c r="L4715" s="169">
        <v>1</v>
      </c>
      <c r="M4715" s="167" t="s">
        <v>3513</v>
      </c>
      <c r="N4715" s="169">
        <v>0.8</v>
      </c>
      <c r="O4715" s="167" t="s">
        <v>3505</v>
      </c>
      <c r="P4715" s="167"/>
      <c r="Q4715" s="167" t="s">
        <v>3514</v>
      </c>
      <c r="R4715" s="167" t="s">
        <v>3515</v>
      </c>
      <c r="S4715" s="169">
        <v>1</v>
      </c>
      <c r="T4715" s="167" t="s">
        <v>8669</v>
      </c>
      <c r="U4715" s="169" t="s">
        <v>3517</v>
      </c>
      <c r="V4715" s="167" t="s">
        <v>8670</v>
      </c>
      <c r="W4715" s="167" t="s">
        <v>8671</v>
      </c>
      <c r="X4715" s="170" t="s">
        <v>157</v>
      </c>
      <c r="Y4715" s="171" t="s">
        <v>3428</v>
      </c>
      <c r="Z4715" s="167" t="s">
        <v>2005</v>
      </c>
      <c r="AA4715" s="176">
        <v>1</v>
      </c>
      <c r="AB4715" s="167" t="s">
        <v>11254</v>
      </c>
      <c r="AC4715" s="176">
        <v>1</v>
      </c>
      <c r="AD4715" s="167" t="s">
        <v>11254</v>
      </c>
      <c r="AE4715" s="176">
        <v>1937.82</v>
      </c>
    </row>
    <row r="4716" spans="1:31">
      <c r="A4716" s="178">
        <v>108364097110</v>
      </c>
      <c r="B4716" s="166">
        <v>46195</v>
      </c>
      <c r="C4716" s="167" t="s">
        <v>3524</v>
      </c>
      <c r="D4716" s="167" t="s">
        <v>3525</v>
      </c>
      <c r="E4716" s="167" t="s">
        <v>3526</v>
      </c>
      <c r="F4716" s="167" t="s">
        <v>3501</v>
      </c>
      <c r="G4716" s="167" t="s">
        <v>3502</v>
      </c>
      <c r="H4716" s="168">
        <v>46196</v>
      </c>
      <c r="I4716" s="167"/>
      <c r="J4716" s="169">
        <v>26111</v>
      </c>
      <c r="K4716" s="167" t="s">
        <v>55</v>
      </c>
      <c r="L4716" s="169">
        <v>1</v>
      </c>
      <c r="M4716" s="167" t="s">
        <v>3513</v>
      </c>
      <c r="N4716" s="169">
        <v>3.1</v>
      </c>
      <c r="O4716" s="167" t="s">
        <v>3505</v>
      </c>
      <c r="P4716" s="167"/>
      <c r="Q4716" s="167" t="s">
        <v>3527</v>
      </c>
      <c r="R4716" s="167" t="s">
        <v>3528</v>
      </c>
      <c r="S4716" s="169">
        <v>1</v>
      </c>
      <c r="T4716" s="167" t="s">
        <v>3529</v>
      </c>
      <c r="U4716" s="169" t="s">
        <v>3530</v>
      </c>
      <c r="V4716" s="167" t="s">
        <v>8586</v>
      </c>
      <c r="W4716" s="167" t="s">
        <v>7846</v>
      </c>
      <c r="X4716" s="170" t="s">
        <v>3533</v>
      </c>
      <c r="Y4716" s="171" t="s">
        <v>3390</v>
      </c>
      <c r="Z4716" s="167" t="s">
        <v>1899</v>
      </c>
      <c r="AA4716" s="176">
        <v>10000</v>
      </c>
      <c r="AB4716" s="167" t="s">
        <v>11254</v>
      </c>
      <c r="AC4716" s="176">
        <v>10000</v>
      </c>
      <c r="AD4716" s="167" t="s">
        <v>11254</v>
      </c>
      <c r="AE4716" s="176">
        <v>3730</v>
      </c>
    </row>
    <row r="4717" spans="1:31">
      <c r="A4717" s="178">
        <v>108364432260</v>
      </c>
      <c r="B4717" s="166">
        <v>46195</v>
      </c>
      <c r="C4717" s="167" t="s">
        <v>3524</v>
      </c>
      <c r="D4717" s="167" t="s">
        <v>3525</v>
      </c>
      <c r="E4717" s="167" t="s">
        <v>3526</v>
      </c>
      <c r="F4717" s="167" t="s">
        <v>3501</v>
      </c>
      <c r="G4717" s="167" t="s">
        <v>3502</v>
      </c>
      <c r="H4717" s="168">
        <v>46196</v>
      </c>
      <c r="I4717" s="167"/>
      <c r="J4717" s="169">
        <v>26111</v>
      </c>
      <c r="K4717" s="167" t="s">
        <v>55</v>
      </c>
      <c r="L4717" s="169">
        <v>1</v>
      </c>
      <c r="M4717" s="167" t="s">
        <v>3513</v>
      </c>
      <c r="N4717" s="169">
        <v>1.7</v>
      </c>
      <c r="O4717" s="167" t="s">
        <v>3505</v>
      </c>
      <c r="P4717" s="167"/>
      <c r="Q4717" s="167" t="s">
        <v>3514</v>
      </c>
      <c r="R4717" s="167" t="s">
        <v>3528</v>
      </c>
      <c r="S4717" s="169">
        <v>1</v>
      </c>
      <c r="T4717" s="167" t="s">
        <v>3535</v>
      </c>
      <c r="U4717" s="169" t="s">
        <v>3536</v>
      </c>
      <c r="V4717" s="167" t="s">
        <v>8672</v>
      </c>
      <c r="W4717" s="167" t="s">
        <v>3726</v>
      </c>
      <c r="X4717" s="170" t="s">
        <v>157</v>
      </c>
      <c r="Y4717" s="171" t="s">
        <v>3391</v>
      </c>
      <c r="Z4717" s="167" t="s">
        <v>1902</v>
      </c>
      <c r="AA4717" s="176">
        <v>120000</v>
      </c>
      <c r="AB4717" s="167" t="s">
        <v>11254</v>
      </c>
      <c r="AC4717" s="176">
        <v>120000</v>
      </c>
      <c r="AD4717" s="167" t="s">
        <v>11254</v>
      </c>
      <c r="AE4717" s="176">
        <v>30</v>
      </c>
    </row>
    <row r="4718" spans="1:31">
      <c r="A4718" s="178">
        <v>108364569460</v>
      </c>
      <c r="B4718" s="166">
        <v>46195</v>
      </c>
      <c r="C4718" s="167" t="s">
        <v>3781</v>
      </c>
      <c r="D4718" s="167"/>
      <c r="E4718" s="167"/>
      <c r="F4718" s="167" t="s">
        <v>8553</v>
      </c>
      <c r="G4718" s="167" t="s">
        <v>3614</v>
      </c>
      <c r="H4718" s="168"/>
      <c r="I4718" s="167"/>
      <c r="J4718" s="169">
        <v>1</v>
      </c>
      <c r="K4718" s="167" t="s">
        <v>48</v>
      </c>
      <c r="L4718" s="169">
        <v>6</v>
      </c>
      <c r="M4718" s="167" t="s">
        <v>3513</v>
      </c>
      <c r="N4718" s="169">
        <v>58.7</v>
      </c>
      <c r="O4718" s="167" t="s">
        <v>3505</v>
      </c>
      <c r="P4718" s="167" t="s">
        <v>8673</v>
      </c>
      <c r="Q4718" s="167" t="s">
        <v>3506</v>
      </c>
      <c r="R4718" s="167" t="s">
        <v>8674</v>
      </c>
      <c r="S4718" s="169">
        <v>2</v>
      </c>
      <c r="T4718" s="167" t="s">
        <v>5474</v>
      </c>
      <c r="U4718" s="169" t="s">
        <v>5475</v>
      </c>
      <c r="V4718" s="167" t="s">
        <v>8675</v>
      </c>
      <c r="W4718" s="167"/>
      <c r="X4718" s="170" t="s">
        <v>3619</v>
      </c>
      <c r="Y4718" s="171" t="s">
        <v>8676</v>
      </c>
      <c r="Z4718" s="167" t="s">
        <v>2105</v>
      </c>
      <c r="AA4718" s="176">
        <v>2</v>
      </c>
      <c r="AB4718" s="167" t="s">
        <v>11264</v>
      </c>
      <c r="AC4718" s="176">
        <v>9</v>
      </c>
      <c r="AD4718" s="167" t="s">
        <v>11256</v>
      </c>
      <c r="AE4718" s="176">
        <v>61040000</v>
      </c>
    </row>
    <row r="4719" spans="1:31">
      <c r="A4719" s="178">
        <v>108364569460</v>
      </c>
      <c r="B4719" s="166">
        <v>46195</v>
      </c>
      <c r="C4719" s="167" t="s">
        <v>3781</v>
      </c>
      <c r="D4719" s="167"/>
      <c r="E4719" s="167"/>
      <c r="F4719" s="167" t="s">
        <v>8553</v>
      </c>
      <c r="G4719" s="167" t="s">
        <v>3614</v>
      </c>
      <c r="H4719" s="168"/>
      <c r="I4719" s="167"/>
      <c r="J4719" s="169">
        <v>1</v>
      </c>
      <c r="K4719" s="167" t="s">
        <v>48</v>
      </c>
      <c r="L4719" s="169">
        <v>6</v>
      </c>
      <c r="M4719" s="167" t="s">
        <v>3513</v>
      </c>
      <c r="N4719" s="169">
        <v>58.7</v>
      </c>
      <c r="O4719" s="167" t="s">
        <v>3505</v>
      </c>
      <c r="P4719" s="167" t="s">
        <v>8673</v>
      </c>
      <c r="Q4719" s="167" t="s">
        <v>3506</v>
      </c>
      <c r="R4719" s="167" t="s">
        <v>8674</v>
      </c>
      <c r="S4719" s="169">
        <v>1</v>
      </c>
      <c r="T4719" s="167" t="s">
        <v>4201</v>
      </c>
      <c r="U4719" s="169" t="s">
        <v>4202</v>
      </c>
      <c r="V4719" s="167" t="s">
        <v>8677</v>
      </c>
      <c r="W4719" s="167" t="s">
        <v>8678</v>
      </c>
      <c r="X4719" s="170" t="s">
        <v>3533</v>
      </c>
      <c r="Y4719" s="171" t="s">
        <v>8676</v>
      </c>
      <c r="Z4719" s="167" t="s">
        <v>2105</v>
      </c>
      <c r="AA4719" s="176">
        <v>350</v>
      </c>
      <c r="AB4719" s="167" t="s">
        <v>11254</v>
      </c>
      <c r="AC4719" s="176">
        <v>42</v>
      </c>
      <c r="AD4719" s="167" t="s">
        <v>11256</v>
      </c>
      <c r="AE4719" s="176">
        <v>262500000</v>
      </c>
    </row>
    <row r="4720" spans="1:31">
      <c r="A4720" s="178">
        <v>108364787310</v>
      </c>
      <c r="B4720" s="166">
        <v>46195</v>
      </c>
      <c r="C4720" s="167" t="s">
        <v>3610</v>
      </c>
      <c r="D4720" s="167" t="s">
        <v>3525</v>
      </c>
      <c r="E4720" s="167" t="s">
        <v>3526</v>
      </c>
      <c r="F4720" s="167" t="s">
        <v>8553</v>
      </c>
      <c r="G4720" s="167" t="s">
        <v>3614</v>
      </c>
      <c r="H4720" s="168">
        <v>46195</v>
      </c>
      <c r="I4720" s="167"/>
      <c r="J4720" s="169">
        <v>1</v>
      </c>
      <c r="K4720" s="167" t="s">
        <v>48</v>
      </c>
      <c r="L4720" s="169">
        <v>1</v>
      </c>
      <c r="M4720" s="167" t="s">
        <v>3513</v>
      </c>
      <c r="N4720" s="169">
        <v>25</v>
      </c>
      <c r="O4720" s="167" t="s">
        <v>3505</v>
      </c>
      <c r="P4720" s="167" t="s">
        <v>8679</v>
      </c>
      <c r="Q4720" s="167" t="s">
        <v>3506</v>
      </c>
      <c r="R4720" s="167" t="s">
        <v>8680</v>
      </c>
      <c r="S4720" s="169">
        <v>1</v>
      </c>
      <c r="T4720" s="167"/>
      <c r="U4720" s="169" t="s">
        <v>8681</v>
      </c>
      <c r="V4720" s="167" t="s">
        <v>8682</v>
      </c>
      <c r="W4720" s="167"/>
      <c r="X4720" s="170" t="s">
        <v>3619</v>
      </c>
      <c r="Y4720" s="171" t="s">
        <v>8683</v>
      </c>
      <c r="Z4720" s="167" t="s">
        <v>2066</v>
      </c>
      <c r="AA4720" s="176">
        <v>5</v>
      </c>
      <c r="AB4720" s="167" t="s">
        <v>11265</v>
      </c>
      <c r="AC4720" s="176">
        <v>21.5</v>
      </c>
      <c r="AD4720" s="167" t="s">
        <v>11256</v>
      </c>
      <c r="AE4720" s="176">
        <v>25200000</v>
      </c>
    </row>
    <row r="4721" spans="1:31">
      <c r="A4721" s="178">
        <v>108365686110</v>
      </c>
      <c r="B4721" s="166">
        <v>46196</v>
      </c>
      <c r="C4721" s="167" t="s">
        <v>3524</v>
      </c>
      <c r="D4721" s="167" t="s">
        <v>3525</v>
      </c>
      <c r="E4721" s="167" t="s">
        <v>3526</v>
      </c>
      <c r="F4721" s="167" t="s">
        <v>3501</v>
      </c>
      <c r="G4721" s="167" t="s">
        <v>3502</v>
      </c>
      <c r="H4721" s="168">
        <v>46197</v>
      </c>
      <c r="I4721" s="167"/>
      <c r="J4721" s="169">
        <v>26111</v>
      </c>
      <c r="K4721" s="167" t="s">
        <v>55</v>
      </c>
      <c r="L4721" s="169">
        <v>2</v>
      </c>
      <c r="M4721" s="167" t="s">
        <v>3513</v>
      </c>
      <c r="N4721" s="169">
        <v>16</v>
      </c>
      <c r="O4721" s="167" t="s">
        <v>3505</v>
      </c>
      <c r="P4721" s="167"/>
      <c r="Q4721" s="167" t="s">
        <v>3527</v>
      </c>
      <c r="R4721" s="167" t="s">
        <v>3528</v>
      </c>
      <c r="S4721" s="169">
        <v>4</v>
      </c>
      <c r="T4721" s="167" t="s">
        <v>8684</v>
      </c>
      <c r="U4721" s="169" t="s">
        <v>3648</v>
      </c>
      <c r="V4721" s="167" t="s">
        <v>8685</v>
      </c>
      <c r="W4721" s="167" t="s">
        <v>8686</v>
      </c>
      <c r="X4721" s="170" t="s">
        <v>160</v>
      </c>
      <c r="Y4721" s="171" t="s">
        <v>3392</v>
      </c>
      <c r="Z4721" s="167" t="s">
        <v>1905</v>
      </c>
      <c r="AA4721" s="176">
        <v>2000</v>
      </c>
      <c r="AB4721" s="167" t="s">
        <v>11254</v>
      </c>
      <c r="AC4721" s="176">
        <v>2000</v>
      </c>
      <c r="AD4721" s="167" t="s">
        <v>11254</v>
      </c>
      <c r="AE4721" s="176">
        <v>760</v>
      </c>
    </row>
    <row r="4722" spans="1:31">
      <c r="A4722" s="178">
        <v>108365686110</v>
      </c>
      <c r="B4722" s="166">
        <v>46196</v>
      </c>
      <c r="C4722" s="167" t="s">
        <v>3524</v>
      </c>
      <c r="D4722" s="167" t="s">
        <v>3525</v>
      </c>
      <c r="E4722" s="167" t="s">
        <v>3526</v>
      </c>
      <c r="F4722" s="167" t="s">
        <v>3501</v>
      </c>
      <c r="G4722" s="167" t="s">
        <v>3502</v>
      </c>
      <c r="H4722" s="168">
        <v>46197</v>
      </c>
      <c r="I4722" s="167"/>
      <c r="J4722" s="169">
        <v>26111</v>
      </c>
      <c r="K4722" s="167" t="s">
        <v>55</v>
      </c>
      <c r="L4722" s="169">
        <v>2</v>
      </c>
      <c r="M4722" s="167" t="s">
        <v>3513</v>
      </c>
      <c r="N4722" s="169">
        <v>16</v>
      </c>
      <c r="O4722" s="167" t="s">
        <v>3505</v>
      </c>
      <c r="P4722" s="167"/>
      <c r="Q4722" s="167" t="s">
        <v>3527</v>
      </c>
      <c r="R4722" s="167" t="s">
        <v>3528</v>
      </c>
      <c r="S4722" s="169">
        <v>3</v>
      </c>
      <c r="T4722" s="167" t="s">
        <v>8684</v>
      </c>
      <c r="U4722" s="169" t="s">
        <v>3648</v>
      </c>
      <c r="V4722" s="167" t="s">
        <v>8685</v>
      </c>
      <c r="W4722" s="167" t="s">
        <v>8686</v>
      </c>
      <c r="X4722" s="170" t="s">
        <v>160</v>
      </c>
      <c r="Y4722" s="171" t="s">
        <v>3392</v>
      </c>
      <c r="Z4722" s="167" t="s">
        <v>1905</v>
      </c>
      <c r="AA4722" s="176">
        <v>500</v>
      </c>
      <c r="AB4722" s="167" t="s">
        <v>11254</v>
      </c>
      <c r="AC4722" s="176">
        <v>500</v>
      </c>
      <c r="AD4722" s="167" t="s">
        <v>11254</v>
      </c>
      <c r="AE4722" s="176">
        <v>190</v>
      </c>
    </row>
    <row r="4723" spans="1:31">
      <c r="A4723" s="178">
        <v>108365686110</v>
      </c>
      <c r="B4723" s="166">
        <v>46196</v>
      </c>
      <c r="C4723" s="167" t="s">
        <v>3524</v>
      </c>
      <c r="D4723" s="167" t="s">
        <v>3525</v>
      </c>
      <c r="E4723" s="167" t="s">
        <v>3526</v>
      </c>
      <c r="F4723" s="167" t="s">
        <v>3501</v>
      </c>
      <c r="G4723" s="167" t="s">
        <v>3502</v>
      </c>
      <c r="H4723" s="168">
        <v>46197</v>
      </c>
      <c r="I4723" s="167"/>
      <c r="J4723" s="169">
        <v>26111</v>
      </c>
      <c r="K4723" s="167" t="s">
        <v>55</v>
      </c>
      <c r="L4723" s="169">
        <v>2</v>
      </c>
      <c r="M4723" s="167" t="s">
        <v>3513</v>
      </c>
      <c r="N4723" s="169">
        <v>16</v>
      </c>
      <c r="O4723" s="167" t="s">
        <v>3505</v>
      </c>
      <c r="P4723" s="167"/>
      <c r="Q4723" s="167" t="s">
        <v>3527</v>
      </c>
      <c r="R4723" s="167" t="s">
        <v>3528</v>
      </c>
      <c r="S4723" s="169">
        <v>2</v>
      </c>
      <c r="T4723" s="167" t="s">
        <v>8687</v>
      </c>
      <c r="U4723" s="169" t="s">
        <v>5842</v>
      </c>
      <c r="V4723" s="167" t="s">
        <v>8688</v>
      </c>
      <c r="W4723" s="167" t="s">
        <v>8689</v>
      </c>
      <c r="X4723" s="170" t="s">
        <v>160</v>
      </c>
      <c r="Y4723" s="171" t="s">
        <v>3392</v>
      </c>
      <c r="Z4723" s="167" t="s">
        <v>1905</v>
      </c>
      <c r="AA4723" s="176">
        <v>1300</v>
      </c>
      <c r="AB4723" s="167" t="s">
        <v>11254</v>
      </c>
      <c r="AC4723" s="176">
        <v>1300</v>
      </c>
      <c r="AD4723" s="167" t="s">
        <v>11254</v>
      </c>
      <c r="AE4723" s="176">
        <v>4677.3999999999996</v>
      </c>
    </row>
    <row r="4724" spans="1:31">
      <c r="A4724" s="178">
        <v>108365686110</v>
      </c>
      <c r="B4724" s="166">
        <v>46196</v>
      </c>
      <c r="C4724" s="167" t="s">
        <v>3524</v>
      </c>
      <c r="D4724" s="167" t="s">
        <v>3525</v>
      </c>
      <c r="E4724" s="167" t="s">
        <v>3526</v>
      </c>
      <c r="F4724" s="167" t="s">
        <v>3501</v>
      </c>
      <c r="G4724" s="167" t="s">
        <v>3502</v>
      </c>
      <c r="H4724" s="168">
        <v>46197</v>
      </c>
      <c r="I4724" s="167"/>
      <c r="J4724" s="169">
        <v>26111</v>
      </c>
      <c r="K4724" s="167" t="s">
        <v>55</v>
      </c>
      <c r="L4724" s="169">
        <v>2</v>
      </c>
      <c r="M4724" s="167" t="s">
        <v>3513</v>
      </c>
      <c r="N4724" s="169">
        <v>16</v>
      </c>
      <c r="O4724" s="167" t="s">
        <v>3505</v>
      </c>
      <c r="P4724" s="167"/>
      <c r="Q4724" s="167" t="s">
        <v>3527</v>
      </c>
      <c r="R4724" s="167" t="s">
        <v>3528</v>
      </c>
      <c r="S4724" s="169">
        <v>1</v>
      </c>
      <c r="T4724" s="167" t="s">
        <v>8687</v>
      </c>
      <c r="U4724" s="169" t="s">
        <v>5842</v>
      </c>
      <c r="V4724" s="167" t="s">
        <v>8688</v>
      </c>
      <c r="W4724" s="167" t="s">
        <v>8689</v>
      </c>
      <c r="X4724" s="170" t="s">
        <v>160</v>
      </c>
      <c r="Y4724" s="171" t="s">
        <v>3392</v>
      </c>
      <c r="Z4724" s="167" t="s">
        <v>1905</v>
      </c>
      <c r="AA4724" s="176">
        <v>300</v>
      </c>
      <c r="AB4724" s="167" t="s">
        <v>11254</v>
      </c>
      <c r="AC4724" s="176">
        <v>300</v>
      </c>
      <c r="AD4724" s="167" t="s">
        <v>11254</v>
      </c>
      <c r="AE4724" s="176">
        <v>1079.4000000000001</v>
      </c>
    </row>
    <row r="4725" spans="1:31">
      <c r="A4725" s="178">
        <v>108366995330</v>
      </c>
      <c r="B4725" s="166">
        <v>46196</v>
      </c>
      <c r="C4725" s="167" t="s">
        <v>3524</v>
      </c>
      <c r="D4725" s="167" t="s">
        <v>3525</v>
      </c>
      <c r="E4725" s="167" t="s">
        <v>3526</v>
      </c>
      <c r="F4725" s="167" t="s">
        <v>3501</v>
      </c>
      <c r="G4725" s="167" t="s">
        <v>3502</v>
      </c>
      <c r="H4725" s="168">
        <v>46197</v>
      </c>
      <c r="I4725" s="167"/>
      <c r="J4725" s="169">
        <v>26111</v>
      </c>
      <c r="K4725" s="167" t="s">
        <v>55</v>
      </c>
      <c r="L4725" s="169">
        <v>1</v>
      </c>
      <c r="M4725" s="167" t="s">
        <v>3513</v>
      </c>
      <c r="N4725" s="169">
        <v>2.5</v>
      </c>
      <c r="O4725" s="167" t="s">
        <v>3505</v>
      </c>
      <c r="P4725" s="167"/>
      <c r="Q4725" s="167" t="s">
        <v>3514</v>
      </c>
      <c r="R4725" s="167" t="s">
        <v>3528</v>
      </c>
      <c r="S4725" s="169">
        <v>1</v>
      </c>
      <c r="T4725" s="167" t="s">
        <v>3717</v>
      </c>
      <c r="U4725" s="169" t="s">
        <v>3718</v>
      </c>
      <c r="V4725" s="167" t="s">
        <v>8690</v>
      </c>
      <c r="W4725" s="167" t="s">
        <v>4339</v>
      </c>
      <c r="X4725" s="170" t="s">
        <v>160</v>
      </c>
      <c r="Y4725" s="171" t="s">
        <v>3393</v>
      </c>
      <c r="Z4725" s="167" t="s">
        <v>1908</v>
      </c>
      <c r="AA4725" s="176">
        <v>2000</v>
      </c>
      <c r="AB4725" s="167" t="s">
        <v>11254</v>
      </c>
      <c r="AC4725" s="176">
        <v>2000</v>
      </c>
      <c r="AD4725" s="167" t="s">
        <v>11254</v>
      </c>
      <c r="AE4725" s="176">
        <v>428.02</v>
      </c>
    </row>
    <row r="4726" spans="1:31">
      <c r="A4726" s="178">
        <v>108367011540</v>
      </c>
      <c r="B4726" s="166">
        <v>46196</v>
      </c>
      <c r="C4726" s="167" t="s">
        <v>3524</v>
      </c>
      <c r="D4726" s="167" t="s">
        <v>3525</v>
      </c>
      <c r="E4726" s="167" t="s">
        <v>3526</v>
      </c>
      <c r="F4726" s="167" t="s">
        <v>3501</v>
      </c>
      <c r="G4726" s="167" t="s">
        <v>3502</v>
      </c>
      <c r="H4726" s="168">
        <v>46197</v>
      </c>
      <c r="I4726" s="167" t="s">
        <v>8691</v>
      </c>
      <c r="J4726" s="169">
        <v>26111</v>
      </c>
      <c r="K4726" s="167" t="s">
        <v>55</v>
      </c>
      <c r="L4726" s="169">
        <v>10</v>
      </c>
      <c r="M4726" s="167" t="s">
        <v>3513</v>
      </c>
      <c r="N4726" s="169">
        <v>96</v>
      </c>
      <c r="O4726" s="167" t="s">
        <v>3505</v>
      </c>
      <c r="P4726" s="167"/>
      <c r="Q4726" s="167" t="s">
        <v>3506</v>
      </c>
      <c r="R4726" s="167" t="s">
        <v>3528</v>
      </c>
      <c r="S4726" s="169">
        <v>1</v>
      </c>
      <c r="T4726" s="167" t="s">
        <v>3587</v>
      </c>
      <c r="U4726" s="169" t="s">
        <v>3588</v>
      </c>
      <c r="V4726" s="167" t="s">
        <v>7923</v>
      </c>
      <c r="W4726" s="167" t="s">
        <v>6149</v>
      </c>
      <c r="X4726" s="170" t="s">
        <v>3533</v>
      </c>
      <c r="Y4726" s="171" t="s">
        <v>3394</v>
      </c>
      <c r="Z4726" s="167" t="s">
        <v>1910</v>
      </c>
      <c r="AA4726" s="176">
        <v>2100</v>
      </c>
      <c r="AB4726" s="167" t="s">
        <v>11254</v>
      </c>
      <c r="AC4726" s="176">
        <v>2100</v>
      </c>
      <c r="AD4726" s="167" t="s">
        <v>11254</v>
      </c>
      <c r="AE4726" s="176">
        <v>4652.55</v>
      </c>
    </row>
    <row r="4727" spans="1:31">
      <c r="A4727" s="178">
        <v>108367045360</v>
      </c>
      <c r="B4727" s="166">
        <v>46196</v>
      </c>
      <c r="C4727" s="167" t="s">
        <v>3524</v>
      </c>
      <c r="D4727" s="167" t="s">
        <v>3525</v>
      </c>
      <c r="E4727" s="167" t="s">
        <v>3526</v>
      </c>
      <c r="F4727" s="167" t="s">
        <v>3501</v>
      </c>
      <c r="G4727" s="167" t="s">
        <v>3502</v>
      </c>
      <c r="H4727" s="168">
        <v>46197</v>
      </c>
      <c r="I4727" s="167" t="s">
        <v>8691</v>
      </c>
      <c r="J4727" s="169">
        <v>26111</v>
      </c>
      <c r="K4727" s="167" t="s">
        <v>55</v>
      </c>
      <c r="L4727" s="169">
        <v>7</v>
      </c>
      <c r="M4727" s="167" t="s">
        <v>3513</v>
      </c>
      <c r="N4727" s="169">
        <v>40.5</v>
      </c>
      <c r="O4727" s="167" t="s">
        <v>3505</v>
      </c>
      <c r="P4727" s="167"/>
      <c r="Q4727" s="167" t="s">
        <v>3506</v>
      </c>
      <c r="R4727" s="167" t="s">
        <v>3528</v>
      </c>
      <c r="S4727" s="169">
        <v>1</v>
      </c>
      <c r="T4727" s="167" t="s">
        <v>3587</v>
      </c>
      <c r="U4727" s="169" t="s">
        <v>3588</v>
      </c>
      <c r="V4727" s="167" t="s">
        <v>7996</v>
      </c>
      <c r="W4727" s="167" t="s">
        <v>5974</v>
      </c>
      <c r="X4727" s="170" t="s">
        <v>3533</v>
      </c>
      <c r="Y4727" s="171" t="s">
        <v>3395</v>
      </c>
      <c r="Z4727" s="167" t="s">
        <v>1912</v>
      </c>
      <c r="AA4727" s="176">
        <v>1120</v>
      </c>
      <c r="AB4727" s="167" t="s">
        <v>11254</v>
      </c>
      <c r="AC4727" s="176">
        <v>1120</v>
      </c>
      <c r="AD4727" s="167" t="s">
        <v>11254</v>
      </c>
      <c r="AE4727" s="176">
        <v>5482.6239999999998</v>
      </c>
    </row>
    <row r="4728" spans="1:31">
      <c r="A4728" s="178">
        <v>108367547410</v>
      </c>
      <c r="B4728" s="166">
        <v>46196</v>
      </c>
      <c r="C4728" s="167" t="s">
        <v>3524</v>
      </c>
      <c r="D4728" s="167" t="s">
        <v>3525</v>
      </c>
      <c r="E4728" s="167" t="s">
        <v>3526</v>
      </c>
      <c r="F4728" s="167" t="s">
        <v>3501</v>
      </c>
      <c r="G4728" s="167" t="s">
        <v>3502</v>
      </c>
      <c r="H4728" s="168">
        <v>46197</v>
      </c>
      <c r="I4728" s="167"/>
      <c r="J4728" s="169">
        <v>26111</v>
      </c>
      <c r="K4728" s="167" t="s">
        <v>55</v>
      </c>
      <c r="L4728" s="169">
        <v>1</v>
      </c>
      <c r="M4728" s="167" t="s">
        <v>3513</v>
      </c>
      <c r="N4728" s="169">
        <v>14.9</v>
      </c>
      <c r="O4728" s="167" t="s">
        <v>3505</v>
      </c>
      <c r="P4728" s="167"/>
      <c r="Q4728" s="167" t="s">
        <v>3514</v>
      </c>
      <c r="R4728" s="167" t="s">
        <v>3528</v>
      </c>
      <c r="S4728" s="169">
        <v>1</v>
      </c>
      <c r="T4728" s="167" t="s">
        <v>3703</v>
      </c>
      <c r="U4728" s="169" t="s">
        <v>3704</v>
      </c>
      <c r="V4728" s="167" t="s">
        <v>8692</v>
      </c>
      <c r="W4728" s="167" t="s">
        <v>5036</v>
      </c>
      <c r="X4728" s="170" t="s">
        <v>164</v>
      </c>
      <c r="Y4728" s="171" t="s">
        <v>3396</v>
      </c>
      <c r="Z4728" s="167" t="s">
        <v>1914</v>
      </c>
      <c r="AA4728" s="176">
        <v>21</v>
      </c>
      <c r="AB4728" s="167" t="s">
        <v>11254</v>
      </c>
      <c r="AC4728" s="176">
        <v>21</v>
      </c>
      <c r="AD4728" s="167" t="s">
        <v>11254</v>
      </c>
      <c r="AE4728" s="176">
        <v>2577.75</v>
      </c>
    </row>
    <row r="4729" spans="1:31">
      <c r="A4729" s="178">
        <v>108367566420</v>
      </c>
      <c r="B4729" s="166">
        <v>46196</v>
      </c>
      <c r="C4729" s="167" t="s">
        <v>3500</v>
      </c>
      <c r="D4729" s="167"/>
      <c r="E4729" s="167"/>
      <c r="F4729" s="167" t="s">
        <v>3501</v>
      </c>
      <c r="G4729" s="167" t="s">
        <v>3502</v>
      </c>
      <c r="H4729" s="168"/>
      <c r="I4729" s="167" t="s">
        <v>8693</v>
      </c>
      <c r="J4729" s="169">
        <v>26111</v>
      </c>
      <c r="K4729" s="167" t="s">
        <v>55</v>
      </c>
      <c r="L4729" s="169">
        <v>1</v>
      </c>
      <c r="M4729" s="167" t="s">
        <v>3513</v>
      </c>
      <c r="N4729" s="169">
        <v>0.9</v>
      </c>
      <c r="O4729" s="167" t="s">
        <v>3505</v>
      </c>
      <c r="P4729" s="167"/>
      <c r="Q4729" s="167" t="s">
        <v>3514</v>
      </c>
      <c r="R4729" s="167" t="s">
        <v>3515</v>
      </c>
      <c r="S4729" s="169">
        <v>1</v>
      </c>
      <c r="T4729" s="167" t="s">
        <v>8694</v>
      </c>
      <c r="U4729" s="169" t="s">
        <v>3517</v>
      </c>
      <c r="V4729" s="167" t="s">
        <v>8695</v>
      </c>
      <c r="W4729" s="167" t="s">
        <v>8696</v>
      </c>
      <c r="X4729" s="170" t="s">
        <v>157</v>
      </c>
      <c r="Y4729" s="171" t="s">
        <v>3429</v>
      </c>
      <c r="Z4729" s="167" t="s">
        <v>2007</v>
      </c>
      <c r="AA4729" s="176">
        <v>2</v>
      </c>
      <c r="AB4729" s="167" t="s">
        <v>11254</v>
      </c>
      <c r="AC4729" s="176">
        <v>2</v>
      </c>
      <c r="AD4729" s="167" t="s">
        <v>11254</v>
      </c>
      <c r="AE4729" s="176">
        <v>11622.12</v>
      </c>
    </row>
    <row r="4730" spans="1:31">
      <c r="A4730" s="178">
        <v>108367585760</v>
      </c>
      <c r="B4730" s="166">
        <v>46196</v>
      </c>
      <c r="C4730" s="167" t="s">
        <v>3524</v>
      </c>
      <c r="D4730" s="167" t="s">
        <v>3525</v>
      </c>
      <c r="E4730" s="167" t="s">
        <v>3526</v>
      </c>
      <c r="F4730" s="167" t="s">
        <v>3501</v>
      </c>
      <c r="G4730" s="167" t="s">
        <v>3502</v>
      </c>
      <c r="H4730" s="168">
        <v>46197</v>
      </c>
      <c r="I4730" s="167"/>
      <c r="J4730" s="169">
        <v>26111</v>
      </c>
      <c r="K4730" s="167" t="s">
        <v>55</v>
      </c>
      <c r="L4730" s="169">
        <v>7</v>
      </c>
      <c r="M4730" s="167" t="s">
        <v>3513</v>
      </c>
      <c r="N4730" s="169">
        <v>21.7</v>
      </c>
      <c r="O4730" s="167" t="s">
        <v>3505</v>
      </c>
      <c r="P4730" s="167"/>
      <c r="Q4730" s="167" t="s">
        <v>3527</v>
      </c>
      <c r="R4730" s="167" t="s">
        <v>3528</v>
      </c>
      <c r="S4730" s="169">
        <v>6</v>
      </c>
      <c r="T4730" s="167" t="s">
        <v>3529</v>
      </c>
      <c r="U4730" s="169" t="s">
        <v>3530</v>
      </c>
      <c r="V4730" s="167" t="s">
        <v>4441</v>
      </c>
      <c r="W4730" s="167" t="s">
        <v>4442</v>
      </c>
      <c r="X4730" s="170" t="s">
        <v>157</v>
      </c>
      <c r="Y4730" s="171" t="s">
        <v>3397</v>
      </c>
      <c r="Z4730" s="167" t="s">
        <v>1916</v>
      </c>
      <c r="AA4730" s="176">
        <v>10000</v>
      </c>
      <c r="AB4730" s="167" t="s">
        <v>11254</v>
      </c>
      <c r="AC4730" s="176">
        <v>10000</v>
      </c>
      <c r="AD4730" s="167" t="s">
        <v>11254</v>
      </c>
      <c r="AE4730" s="176">
        <v>1150</v>
      </c>
    </row>
    <row r="4731" spans="1:31">
      <c r="A4731" s="178">
        <v>108367585760</v>
      </c>
      <c r="B4731" s="166">
        <v>46196</v>
      </c>
      <c r="C4731" s="167" t="s">
        <v>3524</v>
      </c>
      <c r="D4731" s="167" t="s">
        <v>3525</v>
      </c>
      <c r="E4731" s="167" t="s">
        <v>3526</v>
      </c>
      <c r="F4731" s="167" t="s">
        <v>3501</v>
      </c>
      <c r="G4731" s="167" t="s">
        <v>3502</v>
      </c>
      <c r="H4731" s="168">
        <v>46197</v>
      </c>
      <c r="I4731" s="167"/>
      <c r="J4731" s="169">
        <v>26111</v>
      </c>
      <c r="K4731" s="167" t="s">
        <v>55</v>
      </c>
      <c r="L4731" s="169">
        <v>7</v>
      </c>
      <c r="M4731" s="167" t="s">
        <v>3513</v>
      </c>
      <c r="N4731" s="169">
        <v>21.7</v>
      </c>
      <c r="O4731" s="167" t="s">
        <v>3505</v>
      </c>
      <c r="P4731" s="167"/>
      <c r="Q4731" s="167" t="s">
        <v>3527</v>
      </c>
      <c r="R4731" s="167" t="s">
        <v>3528</v>
      </c>
      <c r="S4731" s="169">
        <v>5</v>
      </c>
      <c r="T4731" s="167" t="s">
        <v>3540</v>
      </c>
      <c r="U4731" s="169" t="s">
        <v>3541</v>
      </c>
      <c r="V4731" s="167" t="s">
        <v>8697</v>
      </c>
      <c r="W4731" s="167" t="s">
        <v>8698</v>
      </c>
      <c r="X4731" s="170" t="s">
        <v>164</v>
      </c>
      <c r="Y4731" s="171" t="s">
        <v>3397</v>
      </c>
      <c r="Z4731" s="167" t="s">
        <v>1916</v>
      </c>
      <c r="AA4731" s="176">
        <v>15000</v>
      </c>
      <c r="AB4731" s="167" t="s">
        <v>11254</v>
      </c>
      <c r="AC4731" s="176">
        <v>15000</v>
      </c>
      <c r="AD4731" s="167" t="s">
        <v>11254</v>
      </c>
      <c r="AE4731" s="176">
        <v>124.5</v>
      </c>
    </row>
    <row r="4732" spans="1:31">
      <c r="A4732" s="178">
        <v>108367585760</v>
      </c>
      <c r="B4732" s="166">
        <v>46196</v>
      </c>
      <c r="C4732" s="167" t="s">
        <v>3524</v>
      </c>
      <c r="D4732" s="167" t="s">
        <v>3525</v>
      </c>
      <c r="E4732" s="167" t="s">
        <v>3526</v>
      </c>
      <c r="F4732" s="167" t="s">
        <v>3501</v>
      </c>
      <c r="G4732" s="167" t="s">
        <v>3502</v>
      </c>
      <c r="H4732" s="168">
        <v>46197</v>
      </c>
      <c r="I4732" s="167"/>
      <c r="J4732" s="169">
        <v>26111</v>
      </c>
      <c r="K4732" s="167" t="s">
        <v>55</v>
      </c>
      <c r="L4732" s="169">
        <v>7</v>
      </c>
      <c r="M4732" s="167" t="s">
        <v>3513</v>
      </c>
      <c r="N4732" s="169">
        <v>21.7</v>
      </c>
      <c r="O4732" s="167" t="s">
        <v>3505</v>
      </c>
      <c r="P4732" s="167"/>
      <c r="Q4732" s="167" t="s">
        <v>3527</v>
      </c>
      <c r="R4732" s="167" t="s">
        <v>3528</v>
      </c>
      <c r="S4732" s="169">
        <v>4</v>
      </c>
      <c r="T4732" s="167" t="s">
        <v>3529</v>
      </c>
      <c r="U4732" s="169" t="s">
        <v>3530</v>
      </c>
      <c r="V4732" s="167" t="s">
        <v>4441</v>
      </c>
      <c r="W4732" s="167" t="s">
        <v>4442</v>
      </c>
      <c r="X4732" s="170" t="s">
        <v>157</v>
      </c>
      <c r="Y4732" s="171" t="s">
        <v>3397</v>
      </c>
      <c r="Z4732" s="167" t="s">
        <v>1916</v>
      </c>
      <c r="AA4732" s="176">
        <v>15000</v>
      </c>
      <c r="AB4732" s="167" t="s">
        <v>11254</v>
      </c>
      <c r="AC4732" s="176">
        <v>15000</v>
      </c>
      <c r="AD4732" s="167" t="s">
        <v>11254</v>
      </c>
      <c r="AE4732" s="176">
        <v>1725</v>
      </c>
    </row>
    <row r="4733" spans="1:31">
      <c r="A4733" s="178">
        <v>108367585760</v>
      </c>
      <c r="B4733" s="166">
        <v>46196</v>
      </c>
      <c r="C4733" s="167" t="s">
        <v>3524</v>
      </c>
      <c r="D4733" s="167" t="s">
        <v>3525</v>
      </c>
      <c r="E4733" s="167" t="s">
        <v>3526</v>
      </c>
      <c r="F4733" s="167" t="s">
        <v>3501</v>
      </c>
      <c r="G4733" s="167" t="s">
        <v>3502</v>
      </c>
      <c r="H4733" s="168">
        <v>46197</v>
      </c>
      <c r="I4733" s="167"/>
      <c r="J4733" s="169">
        <v>26111</v>
      </c>
      <c r="K4733" s="167" t="s">
        <v>55</v>
      </c>
      <c r="L4733" s="169">
        <v>7</v>
      </c>
      <c r="M4733" s="167" t="s">
        <v>3513</v>
      </c>
      <c r="N4733" s="169">
        <v>21.7</v>
      </c>
      <c r="O4733" s="167" t="s">
        <v>3505</v>
      </c>
      <c r="P4733" s="167"/>
      <c r="Q4733" s="167" t="s">
        <v>3527</v>
      </c>
      <c r="R4733" s="167" t="s">
        <v>3528</v>
      </c>
      <c r="S4733" s="169">
        <v>3</v>
      </c>
      <c r="T4733" s="167" t="s">
        <v>3560</v>
      </c>
      <c r="U4733" s="169" t="s">
        <v>3561</v>
      </c>
      <c r="V4733" s="167" t="s">
        <v>8205</v>
      </c>
      <c r="W4733" s="167" t="s">
        <v>7526</v>
      </c>
      <c r="X4733" s="170" t="s">
        <v>159</v>
      </c>
      <c r="Y4733" s="171" t="s">
        <v>3397</v>
      </c>
      <c r="Z4733" s="167" t="s">
        <v>1916</v>
      </c>
      <c r="AA4733" s="176">
        <v>30000</v>
      </c>
      <c r="AB4733" s="167" t="s">
        <v>11254</v>
      </c>
      <c r="AC4733" s="176">
        <v>30000</v>
      </c>
      <c r="AD4733" s="167" t="s">
        <v>11254</v>
      </c>
      <c r="AE4733" s="176">
        <v>72600</v>
      </c>
    </row>
    <row r="4734" spans="1:31">
      <c r="A4734" s="178">
        <v>108367585760</v>
      </c>
      <c r="B4734" s="166">
        <v>46196</v>
      </c>
      <c r="C4734" s="167" t="s">
        <v>3524</v>
      </c>
      <c r="D4734" s="167" t="s">
        <v>3525</v>
      </c>
      <c r="E4734" s="167" t="s">
        <v>3526</v>
      </c>
      <c r="F4734" s="167" t="s">
        <v>3501</v>
      </c>
      <c r="G4734" s="167" t="s">
        <v>3502</v>
      </c>
      <c r="H4734" s="168">
        <v>46197</v>
      </c>
      <c r="I4734" s="167"/>
      <c r="J4734" s="169">
        <v>26111</v>
      </c>
      <c r="K4734" s="167" t="s">
        <v>55</v>
      </c>
      <c r="L4734" s="169">
        <v>7</v>
      </c>
      <c r="M4734" s="167" t="s">
        <v>3513</v>
      </c>
      <c r="N4734" s="169">
        <v>21.7</v>
      </c>
      <c r="O4734" s="167" t="s">
        <v>3505</v>
      </c>
      <c r="P4734" s="167"/>
      <c r="Q4734" s="167" t="s">
        <v>3527</v>
      </c>
      <c r="R4734" s="167" t="s">
        <v>3528</v>
      </c>
      <c r="S4734" s="169">
        <v>2</v>
      </c>
      <c r="T4734" s="167" t="s">
        <v>3529</v>
      </c>
      <c r="U4734" s="169" t="s">
        <v>3530</v>
      </c>
      <c r="V4734" s="167" t="s">
        <v>4441</v>
      </c>
      <c r="W4734" s="167" t="s">
        <v>4442</v>
      </c>
      <c r="X4734" s="170" t="s">
        <v>157</v>
      </c>
      <c r="Y4734" s="171" t="s">
        <v>3397</v>
      </c>
      <c r="Z4734" s="167" t="s">
        <v>1916</v>
      </c>
      <c r="AA4734" s="176">
        <v>10000</v>
      </c>
      <c r="AB4734" s="167" t="s">
        <v>11254</v>
      </c>
      <c r="AC4734" s="176">
        <v>10000</v>
      </c>
      <c r="AD4734" s="167" t="s">
        <v>11254</v>
      </c>
      <c r="AE4734" s="176">
        <v>1150</v>
      </c>
    </row>
    <row r="4735" spans="1:31">
      <c r="A4735" s="178">
        <v>108367585760</v>
      </c>
      <c r="B4735" s="166">
        <v>46196</v>
      </c>
      <c r="C4735" s="167" t="s">
        <v>3524</v>
      </c>
      <c r="D4735" s="167" t="s">
        <v>3525</v>
      </c>
      <c r="E4735" s="167" t="s">
        <v>3526</v>
      </c>
      <c r="F4735" s="167" t="s">
        <v>3501</v>
      </c>
      <c r="G4735" s="167" t="s">
        <v>3502</v>
      </c>
      <c r="H4735" s="168">
        <v>46197</v>
      </c>
      <c r="I4735" s="167"/>
      <c r="J4735" s="169">
        <v>26111</v>
      </c>
      <c r="K4735" s="167" t="s">
        <v>55</v>
      </c>
      <c r="L4735" s="169">
        <v>7</v>
      </c>
      <c r="M4735" s="167" t="s">
        <v>3513</v>
      </c>
      <c r="N4735" s="169">
        <v>21.7</v>
      </c>
      <c r="O4735" s="167" t="s">
        <v>3505</v>
      </c>
      <c r="P4735" s="167"/>
      <c r="Q4735" s="167" t="s">
        <v>3527</v>
      </c>
      <c r="R4735" s="167" t="s">
        <v>3528</v>
      </c>
      <c r="S4735" s="169">
        <v>1</v>
      </c>
      <c r="T4735" s="167" t="s">
        <v>3560</v>
      </c>
      <c r="U4735" s="169" t="s">
        <v>3561</v>
      </c>
      <c r="V4735" s="167" t="s">
        <v>8699</v>
      </c>
      <c r="W4735" s="167" t="s">
        <v>8700</v>
      </c>
      <c r="X4735" s="170" t="s">
        <v>3533</v>
      </c>
      <c r="Y4735" s="171" t="s">
        <v>3397</v>
      </c>
      <c r="Z4735" s="167" t="s">
        <v>1916</v>
      </c>
      <c r="AA4735" s="176">
        <v>10000</v>
      </c>
      <c r="AB4735" s="167" t="s">
        <v>11254</v>
      </c>
      <c r="AC4735" s="176">
        <v>10000</v>
      </c>
      <c r="AD4735" s="167" t="s">
        <v>11254</v>
      </c>
      <c r="AE4735" s="176">
        <v>132.1</v>
      </c>
    </row>
    <row r="4736" spans="1:31">
      <c r="A4736" s="178">
        <v>108367613210</v>
      </c>
      <c r="B4736" s="166">
        <v>46196</v>
      </c>
      <c r="C4736" s="167" t="s">
        <v>3524</v>
      </c>
      <c r="D4736" s="167" t="s">
        <v>3525</v>
      </c>
      <c r="E4736" s="167" t="s">
        <v>3526</v>
      </c>
      <c r="F4736" s="167" t="s">
        <v>3501</v>
      </c>
      <c r="G4736" s="167" t="s">
        <v>3502</v>
      </c>
      <c r="H4736" s="168">
        <v>46197</v>
      </c>
      <c r="I4736" s="167"/>
      <c r="J4736" s="169">
        <v>26111</v>
      </c>
      <c r="K4736" s="167" t="s">
        <v>55</v>
      </c>
      <c r="L4736" s="169">
        <v>1</v>
      </c>
      <c r="M4736" s="167" t="s">
        <v>3513</v>
      </c>
      <c r="N4736" s="169">
        <v>0.6</v>
      </c>
      <c r="O4736" s="167" t="s">
        <v>3505</v>
      </c>
      <c r="P4736" s="167"/>
      <c r="Q4736" s="167" t="s">
        <v>3514</v>
      </c>
      <c r="R4736" s="167" t="s">
        <v>3528</v>
      </c>
      <c r="S4736" s="169">
        <v>1</v>
      </c>
      <c r="T4736" s="167" t="s">
        <v>3560</v>
      </c>
      <c r="U4736" s="169" t="s">
        <v>3561</v>
      </c>
      <c r="V4736" s="167" t="s">
        <v>4167</v>
      </c>
      <c r="W4736" s="167" t="s">
        <v>4168</v>
      </c>
      <c r="X4736" s="170" t="s">
        <v>159</v>
      </c>
      <c r="Y4736" s="171" t="s">
        <v>3398</v>
      </c>
      <c r="Z4736" s="167" t="s">
        <v>1918</v>
      </c>
      <c r="AA4736" s="176">
        <v>20265</v>
      </c>
      <c r="AB4736" s="167" t="s">
        <v>11254</v>
      </c>
      <c r="AC4736" s="176">
        <v>20265</v>
      </c>
      <c r="AD4736" s="167" t="s">
        <v>11254</v>
      </c>
      <c r="AE4736" s="176">
        <v>388.07479999999998</v>
      </c>
    </row>
    <row r="4737" spans="1:31">
      <c r="A4737" s="178">
        <v>108367651600</v>
      </c>
      <c r="B4737" s="166">
        <v>46196</v>
      </c>
      <c r="C4737" s="167" t="s">
        <v>3524</v>
      </c>
      <c r="D4737" s="167" t="s">
        <v>3525</v>
      </c>
      <c r="E4737" s="167" t="s">
        <v>3526</v>
      </c>
      <c r="F4737" s="167" t="s">
        <v>3501</v>
      </c>
      <c r="G4737" s="167" t="s">
        <v>3502</v>
      </c>
      <c r="H4737" s="168">
        <v>46197</v>
      </c>
      <c r="I4737" s="167"/>
      <c r="J4737" s="169">
        <v>26111</v>
      </c>
      <c r="K4737" s="167" t="s">
        <v>55</v>
      </c>
      <c r="L4737" s="169">
        <v>1</v>
      </c>
      <c r="M4737" s="167" t="s">
        <v>3513</v>
      </c>
      <c r="N4737" s="169">
        <v>1</v>
      </c>
      <c r="O4737" s="167" t="s">
        <v>3505</v>
      </c>
      <c r="P4737" s="167"/>
      <c r="Q4737" s="167" t="s">
        <v>3514</v>
      </c>
      <c r="R4737" s="167" t="s">
        <v>3528</v>
      </c>
      <c r="S4737" s="169">
        <v>5</v>
      </c>
      <c r="T4737" s="167" t="s">
        <v>3560</v>
      </c>
      <c r="U4737" s="169" t="s">
        <v>3561</v>
      </c>
      <c r="V4737" s="167" t="s">
        <v>8701</v>
      </c>
      <c r="W4737" s="167" t="s">
        <v>7800</v>
      </c>
      <c r="X4737" s="170" t="s">
        <v>165</v>
      </c>
      <c r="Y4737" s="171" t="s">
        <v>3399</v>
      </c>
      <c r="Z4737" s="167" t="s">
        <v>1920</v>
      </c>
      <c r="AA4737" s="176">
        <v>2800</v>
      </c>
      <c r="AB4737" s="167" t="s">
        <v>11254</v>
      </c>
      <c r="AC4737" s="176">
        <v>2800</v>
      </c>
      <c r="AD4737" s="167" t="s">
        <v>11254</v>
      </c>
      <c r="AE4737" s="176">
        <v>1447.6</v>
      </c>
    </row>
    <row r="4738" spans="1:31">
      <c r="A4738" s="178">
        <v>108367651600</v>
      </c>
      <c r="B4738" s="166">
        <v>46196</v>
      </c>
      <c r="C4738" s="167" t="s">
        <v>3524</v>
      </c>
      <c r="D4738" s="167" t="s">
        <v>3525</v>
      </c>
      <c r="E4738" s="167" t="s">
        <v>3526</v>
      </c>
      <c r="F4738" s="167" t="s">
        <v>3501</v>
      </c>
      <c r="G4738" s="167" t="s">
        <v>3502</v>
      </c>
      <c r="H4738" s="168">
        <v>46197</v>
      </c>
      <c r="I4738" s="167"/>
      <c r="J4738" s="169">
        <v>26111</v>
      </c>
      <c r="K4738" s="167" t="s">
        <v>55</v>
      </c>
      <c r="L4738" s="169">
        <v>1</v>
      </c>
      <c r="M4738" s="167" t="s">
        <v>3513</v>
      </c>
      <c r="N4738" s="169">
        <v>1</v>
      </c>
      <c r="O4738" s="167" t="s">
        <v>3505</v>
      </c>
      <c r="P4738" s="167"/>
      <c r="Q4738" s="167" t="s">
        <v>3514</v>
      </c>
      <c r="R4738" s="167" t="s">
        <v>3528</v>
      </c>
      <c r="S4738" s="169">
        <v>4</v>
      </c>
      <c r="T4738" s="167" t="s">
        <v>3529</v>
      </c>
      <c r="U4738" s="169" t="s">
        <v>3530</v>
      </c>
      <c r="V4738" s="167" t="s">
        <v>8201</v>
      </c>
      <c r="W4738" s="167" t="s">
        <v>5633</v>
      </c>
      <c r="X4738" s="170" t="s">
        <v>157</v>
      </c>
      <c r="Y4738" s="171" t="s">
        <v>3399</v>
      </c>
      <c r="Z4738" s="167" t="s">
        <v>1920</v>
      </c>
      <c r="AA4738" s="176">
        <v>200</v>
      </c>
      <c r="AB4738" s="167" t="s">
        <v>11254</v>
      </c>
      <c r="AC4738" s="176">
        <v>200</v>
      </c>
      <c r="AD4738" s="167" t="s">
        <v>11254</v>
      </c>
      <c r="AE4738" s="176">
        <v>11.294</v>
      </c>
    </row>
    <row r="4739" spans="1:31">
      <c r="A4739" s="178">
        <v>108367651600</v>
      </c>
      <c r="B4739" s="166">
        <v>46196</v>
      </c>
      <c r="C4739" s="167" t="s">
        <v>3524</v>
      </c>
      <c r="D4739" s="167" t="s">
        <v>3525</v>
      </c>
      <c r="E4739" s="167" t="s">
        <v>3526</v>
      </c>
      <c r="F4739" s="167" t="s">
        <v>3501</v>
      </c>
      <c r="G4739" s="167" t="s">
        <v>3502</v>
      </c>
      <c r="H4739" s="168">
        <v>46197</v>
      </c>
      <c r="I4739" s="167"/>
      <c r="J4739" s="169">
        <v>26111</v>
      </c>
      <c r="K4739" s="167" t="s">
        <v>55</v>
      </c>
      <c r="L4739" s="169">
        <v>1</v>
      </c>
      <c r="M4739" s="167" t="s">
        <v>3513</v>
      </c>
      <c r="N4739" s="169">
        <v>1</v>
      </c>
      <c r="O4739" s="167" t="s">
        <v>3505</v>
      </c>
      <c r="P4739" s="167"/>
      <c r="Q4739" s="167" t="s">
        <v>3514</v>
      </c>
      <c r="R4739" s="167" t="s">
        <v>3528</v>
      </c>
      <c r="S4739" s="169">
        <v>3</v>
      </c>
      <c r="T4739" s="167" t="s">
        <v>3717</v>
      </c>
      <c r="U4739" s="169" t="s">
        <v>3718</v>
      </c>
      <c r="V4739" s="167" t="s">
        <v>8412</v>
      </c>
      <c r="W4739" s="167" t="s">
        <v>5943</v>
      </c>
      <c r="X4739" s="170" t="s">
        <v>157</v>
      </c>
      <c r="Y4739" s="171" t="s">
        <v>3399</v>
      </c>
      <c r="Z4739" s="167" t="s">
        <v>1920</v>
      </c>
      <c r="AA4739" s="176">
        <v>387</v>
      </c>
      <c r="AB4739" s="167" t="s">
        <v>11254</v>
      </c>
      <c r="AC4739" s="176">
        <v>387</v>
      </c>
      <c r="AD4739" s="167" t="s">
        <v>11254</v>
      </c>
      <c r="AE4739" s="176">
        <v>39.473999999999997</v>
      </c>
    </row>
    <row r="4740" spans="1:31">
      <c r="A4740" s="178">
        <v>108367651600</v>
      </c>
      <c r="B4740" s="166">
        <v>46196</v>
      </c>
      <c r="C4740" s="167" t="s">
        <v>3524</v>
      </c>
      <c r="D4740" s="167" t="s">
        <v>3525</v>
      </c>
      <c r="E4740" s="167" t="s">
        <v>3526</v>
      </c>
      <c r="F4740" s="167" t="s">
        <v>3501</v>
      </c>
      <c r="G4740" s="167" t="s">
        <v>3502</v>
      </c>
      <c r="H4740" s="168">
        <v>46197</v>
      </c>
      <c r="I4740" s="167"/>
      <c r="J4740" s="169">
        <v>26111</v>
      </c>
      <c r="K4740" s="167" t="s">
        <v>55</v>
      </c>
      <c r="L4740" s="169">
        <v>1</v>
      </c>
      <c r="M4740" s="167" t="s">
        <v>3513</v>
      </c>
      <c r="N4740" s="169">
        <v>1</v>
      </c>
      <c r="O4740" s="167" t="s">
        <v>3505</v>
      </c>
      <c r="P4740" s="167"/>
      <c r="Q4740" s="167" t="s">
        <v>3514</v>
      </c>
      <c r="R4740" s="167" t="s">
        <v>3528</v>
      </c>
      <c r="S4740" s="169">
        <v>2</v>
      </c>
      <c r="T4740" s="167" t="s">
        <v>3529</v>
      </c>
      <c r="U4740" s="169" t="s">
        <v>3530</v>
      </c>
      <c r="V4740" s="167" t="s">
        <v>8201</v>
      </c>
      <c r="W4740" s="167" t="s">
        <v>5633</v>
      </c>
      <c r="X4740" s="170" t="s">
        <v>157</v>
      </c>
      <c r="Y4740" s="171" t="s">
        <v>3399</v>
      </c>
      <c r="Z4740" s="167" t="s">
        <v>1920</v>
      </c>
      <c r="AA4740" s="176">
        <v>200</v>
      </c>
      <c r="AB4740" s="167" t="s">
        <v>11254</v>
      </c>
      <c r="AC4740" s="176">
        <v>200</v>
      </c>
      <c r="AD4740" s="167" t="s">
        <v>11254</v>
      </c>
      <c r="AE4740" s="176">
        <v>11.294</v>
      </c>
    </row>
    <row r="4741" spans="1:31">
      <c r="A4741" s="178">
        <v>108367651600</v>
      </c>
      <c r="B4741" s="166">
        <v>46196</v>
      </c>
      <c r="C4741" s="167" t="s">
        <v>3524</v>
      </c>
      <c r="D4741" s="167" t="s">
        <v>3525</v>
      </c>
      <c r="E4741" s="167" t="s">
        <v>3526</v>
      </c>
      <c r="F4741" s="167" t="s">
        <v>3501</v>
      </c>
      <c r="G4741" s="167" t="s">
        <v>3502</v>
      </c>
      <c r="H4741" s="168">
        <v>46197</v>
      </c>
      <c r="I4741" s="167"/>
      <c r="J4741" s="169">
        <v>26111</v>
      </c>
      <c r="K4741" s="167" t="s">
        <v>55</v>
      </c>
      <c r="L4741" s="169">
        <v>1</v>
      </c>
      <c r="M4741" s="167" t="s">
        <v>3513</v>
      </c>
      <c r="N4741" s="169">
        <v>1</v>
      </c>
      <c r="O4741" s="167" t="s">
        <v>3505</v>
      </c>
      <c r="P4741" s="167"/>
      <c r="Q4741" s="167" t="s">
        <v>3514</v>
      </c>
      <c r="R4741" s="167" t="s">
        <v>3528</v>
      </c>
      <c r="S4741" s="169">
        <v>1</v>
      </c>
      <c r="T4741" s="167" t="s">
        <v>3587</v>
      </c>
      <c r="U4741" s="169" t="s">
        <v>3588</v>
      </c>
      <c r="V4741" s="167" t="s">
        <v>8702</v>
      </c>
      <c r="W4741" s="167" t="s">
        <v>6456</v>
      </c>
      <c r="X4741" s="170" t="s">
        <v>160</v>
      </c>
      <c r="Y4741" s="171" t="s">
        <v>3399</v>
      </c>
      <c r="Z4741" s="167" t="s">
        <v>1920</v>
      </c>
      <c r="AA4741" s="176">
        <v>10</v>
      </c>
      <c r="AB4741" s="167" t="s">
        <v>11254</v>
      </c>
      <c r="AC4741" s="176">
        <v>10</v>
      </c>
      <c r="AD4741" s="167" t="s">
        <v>11254</v>
      </c>
      <c r="AE4741" s="176">
        <v>2.59</v>
      </c>
    </row>
    <row r="4742" spans="1:31">
      <c r="A4742" s="178">
        <v>108367688000</v>
      </c>
      <c r="B4742" s="166">
        <v>46196</v>
      </c>
      <c r="C4742" s="167" t="s">
        <v>3524</v>
      </c>
      <c r="D4742" s="167" t="s">
        <v>3525</v>
      </c>
      <c r="E4742" s="167" t="s">
        <v>3526</v>
      </c>
      <c r="F4742" s="167" t="s">
        <v>3501</v>
      </c>
      <c r="G4742" s="167" t="s">
        <v>3502</v>
      </c>
      <c r="H4742" s="168">
        <v>46197</v>
      </c>
      <c r="I4742" s="167"/>
      <c r="J4742" s="169">
        <v>26111</v>
      </c>
      <c r="K4742" s="167" t="s">
        <v>55</v>
      </c>
      <c r="L4742" s="169">
        <v>2</v>
      </c>
      <c r="M4742" s="167" t="s">
        <v>3513</v>
      </c>
      <c r="N4742" s="169">
        <v>22.1</v>
      </c>
      <c r="O4742" s="167" t="s">
        <v>3505</v>
      </c>
      <c r="P4742" s="167"/>
      <c r="Q4742" s="167" t="s">
        <v>3514</v>
      </c>
      <c r="R4742" s="167" t="s">
        <v>3528</v>
      </c>
      <c r="S4742" s="169">
        <v>1</v>
      </c>
      <c r="T4742" s="167" t="s">
        <v>3529</v>
      </c>
      <c r="U4742" s="169" t="s">
        <v>3530</v>
      </c>
      <c r="V4742" s="167" t="s">
        <v>8236</v>
      </c>
      <c r="W4742" s="167" t="s">
        <v>8237</v>
      </c>
      <c r="X4742" s="170" t="s">
        <v>159</v>
      </c>
      <c r="Y4742" s="171" t="s">
        <v>3400</v>
      </c>
      <c r="Z4742" s="167" t="s">
        <v>1923</v>
      </c>
      <c r="AA4742" s="176">
        <v>10200</v>
      </c>
      <c r="AB4742" s="167" t="s">
        <v>11254</v>
      </c>
      <c r="AC4742" s="176">
        <v>10200</v>
      </c>
      <c r="AD4742" s="167" t="s">
        <v>11254</v>
      </c>
      <c r="AE4742" s="176">
        <v>1904340</v>
      </c>
    </row>
    <row r="4743" spans="1:31">
      <c r="A4743" s="178">
        <v>108367757520</v>
      </c>
      <c r="B4743" s="166">
        <v>46196</v>
      </c>
      <c r="C4743" s="167" t="s">
        <v>3524</v>
      </c>
      <c r="D4743" s="167" t="s">
        <v>3525</v>
      </c>
      <c r="E4743" s="167" t="s">
        <v>3526</v>
      </c>
      <c r="F4743" s="167" t="s">
        <v>3501</v>
      </c>
      <c r="G4743" s="167" t="s">
        <v>3502</v>
      </c>
      <c r="H4743" s="168">
        <v>46197</v>
      </c>
      <c r="I4743" s="167"/>
      <c r="J4743" s="169">
        <v>26111</v>
      </c>
      <c r="K4743" s="167" t="s">
        <v>55</v>
      </c>
      <c r="L4743" s="169">
        <v>1</v>
      </c>
      <c r="M4743" s="167" t="s">
        <v>3513</v>
      </c>
      <c r="N4743" s="169">
        <v>0.5</v>
      </c>
      <c r="O4743" s="167" t="s">
        <v>3505</v>
      </c>
      <c r="P4743" s="167"/>
      <c r="Q4743" s="167" t="s">
        <v>3514</v>
      </c>
      <c r="R4743" s="167" t="s">
        <v>3528</v>
      </c>
      <c r="S4743" s="169">
        <v>1</v>
      </c>
      <c r="T4743" s="167" t="s">
        <v>3545</v>
      </c>
      <c r="U4743" s="169" t="s">
        <v>3546</v>
      </c>
      <c r="V4743" s="167" t="s">
        <v>8703</v>
      </c>
      <c r="W4743" s="167" t="s">
        <v>8704</v>
      </c>
      <c r="X4743" s="170" t="s">
        <v>157</v>
      </c>
      <c r="Y4743" s="171" t="s">
        <v>3401</v>
      </c>
      <c r="Z4743" s="167" t="s">
        <v>1925</v>
      </c>
      <c r="AA4743" s="176">
        <v>3000</v>
      </c>
      <c r="AB4743" s="167" t="s">
        <v>11254</v>
      </c>
      <c r="AC4743" s="176">
        <v>3000</v>
      </c>
      <c r="AD4743" s="167" t="s">
        <v>11254</v>
      </c>
      <c r="AE4743" s="176">
        <v>106.8</v>
      </c>
    </row>
    <row r="4744" spans="1:31">
      <c r="A4744" s="178">
        <v>108367802910</v>
      </c>
      <c r="B4744" s="166">
        <v>46196</v>
      </c>
      <c r="C4744" s="167" t="s">
        <v>3524</v>
      </c>
      <c r="D4744" s="167" t="s">
        <v>3525</v>
      </c>
      <c r="E4744" s="167" t="s">
        <v>3526</v>
      </c>
      <c r="F4744" s="167" t="s">
        <v>3501</v>
      </c>
      <c r="G4744" s="167" t="s">
        <v>3502</v>
      </c>
      <c r="H4744" s="168">
        <v>46197</v>
      </c>
      <c r="I4744" s="167"/>
      <c r="J4744" s="169">
        <v>26111</v>
      </c>
      <c r="K4744" s="167" t="s">
        <v>55</v>
      </c>
      <c r="L4744" s="169">
        <v>3</v>
      </c>
      <c r="M4744" s="167" t="s">
        <v>3513</v>
      </c>
      <c r="N4744" s="169">
        <v>4.5</v>
      </c>
      <c r="O4744" s="167" t="s">
        <v>3505</v>
      </c>
      <c r="P4744" s="167"/>
      <c r="Q4744" s="167" t="s">
        <v>3527</v>
      </c>
      <c r="R4744" s="167" t="s">
        <v>3528</v>
      </c>
      <c r="S4744" s="169">
        <v>4</v>
      </c>
      <c r="T4744" s="167" t="s">
        <v>3529</v>
      </c>
      <c r="U4744" s="169" t="s">
        <v>3530</v>
      </c>
      <c r="V4744" s="167" t="s">
        <v>8705</v>
      </c>
      <c r="W4744" s="167" t="s">
        <v>7171</v>
      </c>
      <c r="X4744" s="170" t="s">
        <v>3533</v>
      </c>
      <c r="Y4744" s="171" t="s">
        <v>8706</v>
      </c>
      <c r="Z4744" s="167" t="s">
        <v>11028</v>
      </c>
      <c r="AA4744" s="176">
        <v>7500</v>
      </c>
      <c r="AB4744" s="167" t="s">
        <v>11254</v>
      </c>
      <c r="AC4744" s="176">
        <v>7500</v>
      </c>
      <c r="AD4744" s="167" t="s">
        <v>11254</v>
      </c>
      <c r="AE4744" s="176">
        <v>1995</v>
      </c>
    </row>
    <row r="4745" spans="1:31">
      <c r="A4745" s="178">
        <v>108367802910</v>
      </c>
      <c r="B4745" s="166">
        <v>46196</v>
      </c>
      <c r="C4745" s="167" t="s">
        <v>3524</v>
      </c>
      <c r="D4745" s="167" t="s">
        <v>3525</v>
      </c>
      <c r="E4745" s="167" t="s">
        <v>3526</v>
      </c>
      <c r="F4745" s="167" t="s">
        <v>3501</v>
      </c>
      <c r="G4745" s="167" t="s">
        <v>3502</v>
      </c>
      <c r="H4745" s="168">
        <v>46197</v>
      </c>
      <c r="I4745" s="167"/>
      <c r="J4745" s="169">
        <v>26111</v>
      </c>
      <c r="K4745" s="167" t="s">
        <v>55</v>
      </c>
      <c r="L4745" s="169">
        <v>3</v>
      </c>
      <c r="M4745" s="167" t="s">
        <v>3513</v>
      </c>
      <c r="N4745" s="169">
        <v>4.5</v>
      </c>
      <c r="O4745" s="167" t="s">
        <v>3505</v>
      </c>
      <c r="P4745" s="167"/>
      <c r="Q4745" s="167" t="s">
        <v>3527</v>
      </c>
      <c r="R4745" s="167" t="s">
        <v>3528</v>
      </c>
      <c r="S4745" s="169">
        <v>3</v>
      </c>
      <c r="T4745" s="167" t="s">
        <v>3529</v>
      </c>
      <c r="U4745" s="169" t="s">
        <v>3530</v>
      </c>
      <c r="V4745" s="167" t="s">
        <v>8707</v>
      </c>
      <c r="W4745" s="167" t="s">
        <v>5690</v>
      </c>
      <c r="X4745" s="170" t="s">
        <v>3533</v>
      </c>
      <c r="Y4745" s="171" t="s">
        <v>8706</v>
      </c>
      <c r="Z4745" s="167" t="s">
        <v>11028</v>
      </c>
      <c r="AA4745" s="176">
        <v>9000</v>
      </c>
      <c r="AB4745" s="167" t="s">
        <v>11254</v>
      </c>
      <c r="AC4745" s="176">
        <v>9000</v>
      </c>
      <c r="AD4745" s="167" t="s">
        <v>11254</v>
      </c>
      <c r="AE4745" s="176">
        <v>2142</v>
      </c>
    </row>
    <row r="4746" spans="1:31">
      <c r="A4746" s="178">
        <v>108367802910</v>
      </c>
      <c r="B4746" s="166">
        <v>46196</v>
      </c>
      <c r="C4746" s="167" t="s">
        <v>3524</v>
      </c>
      <c r="D4746" s="167" t="s">
        <v>3525</v>
      </c>
      <c r="E4746" s="167" t="s">
        <v>3526</v>
      </c>
      <c r="F4746" s="167" t="s">
        <v>3501</v>
      </c>
      <c r="G4746" s="167" t="s">
        <v>3502</v>
      </c>
      <c r="H4746" s="168">
        <v>46197</v>
      </c>
      <c r="I4746" s="167"/>
      <c r="J4746" s="169">
        <v>26111</v>
      </c>
      <c r="K4746" s="167" t="s">
        <v>55</v>
      </c>
      <c r="L4746" s="169">
        <v>3</v>
      </c>
      <c r="M4746" s="167" t="s">
        <v>3513</v>
      </c>
      <c r="N4746" s="169">
        <v>4.5</v>
      </c>
      <c r="O4746" s="167" t="s">
        <v>3505</v>
      </c>
      <c r="P4746" s="167"/>
      <c r="Q4746" s="167" t="s">
        <v>3527</v>
      </c>
      <c r="R4746" s="167" t="s">
        <v>3528</v>
      </c>
      <c r="S4746" s="169">
        <v>2</v>
      </c>
      <c r="T4746" s="167" t="s">
        <v>3529</v>
      </c>
      <c r="U4746" s="169" t="s">
        <v>3530</v>
      </c>
      <c r="V4746" s="167" t="s">
        <v>8708</v>
      </c>
      <c r="W4746" s="167" t="s">
        <v>7831</v>
      </c>
      <c r="X4746" s="170" t="s">
        <v>3533</v>
      </c>
      <c r="Y4746" s="171" t="s">
        <v>8706</v>
      </c>
      <c r="Z4746" s="167" t="s">
        <v>11028</v>
      </c>
      <c r="AA4746" s="176">
        <v>9000</v>
      </c>
      <c r="AB4746" s="167" t="s">
        <v>11254</v>
      </c>
      <c r="AC4746" s="176">
        <v>9000</v>
      </c>
      <c r="AD4746" s="167" t="s">
        <v>11254</v>
      </c>
      <c r="AE4746" s="176">
        <v>9846</v>
      </c>
    </row>
    <row r="4747" spans="1:31">
      <c r="A4747" s="178">
        <v>108367802910</v>
      </c>
      <c r="B4747" s="166">
        <v>46196</v>
      </c>
      <c r="C4747" s="167" t="s">
        <v>3524</v>
      </c>
      <c r="D4747" s="167" t="s">
        <v>3525</v>
      </c>
      <c r="E4747" s="167" t="s">
        <v>3526</v>
      </c>
      <c r="F4747" s="167" t="s">
        <v>3501</v>
      </c>
      <c r="G4747" s="167" t="s">
        <v>3502</v>
      </c>
      <c r="H4747" s="168">
        <v>46197</v>
      </c>
      <c r="I4747" s="167"/>
      <c r="J4747" s="169">
        <v>26111</v>
      </c>
      <c r="K4747" s="167" t="s">
        <v>55</v>
      </c>
      <c r="L4747" s="169">
        <v>3</v>
      </c>
      <c r="M4747" s="167" t="s">
        <v>3513</v>
      </c>
      <c r="N4747" s="169">
        <v>4.5</v>
      </c>
      <c r="O4747" s="167" t="s">
        <v>3505</v>
      </c>
      <c r="P4747" s="167"/>
      <c r="Q4747" s="167" t="s">
        <v>3527</v>
      </c>
      <c r="R4747" s="167" t="s">
        <v>3528</v>
      </c>
      <c r="S4747" s="169">
        <v>1</v>
      </c>
      <c r="T4747" s="167" t="s">
        <v>3529</v>
      </c>
      <c r="U4747" s="169" t="s">
        <v>3530</v>
      </c>
      <c r="V4747" s="167" t="s">
        <v>8708</v>
      </c>
      <c r="W4747" s="167" t="s">
        <v>7831</v>
      </c>
      <c r="X4747" s="170" t="s">
        <v>3533</v>
      </c>
      <c r="Y4747" s="171" t="s">
        <v>8706</v>
      </c>
      <c r="Z4747" s="167" t="s">
        <v>11028</v>
      </c>
      <c r="AA4747" s="176">
        <v>3000</v>
      </c>
      <c r="AB4747" s="167" t="s">
        <v>11254</v>
      </c>
      <c r="AC4747" s="176">
        <v>3000</v>
      </c>
      <c r="AD4747" s="167" t="s">
        <v>11254</v>
      </c>
      <c r="AE4747" s="176">
        <v>3282</v>
      </c>
    </row>
    <row r="4748" spans="1:31">
      <c r="A4748" s="178">
        <v>108367841040</v>
      </c>
      <c r="B4748" s="166">
        <v>46196</v>
      </c>
      <c r="C4748" s="167" t="s">
        <v>3524</v>
      </c>
      <c r="D4748" s="167" t="s">
        <v>3525</v>
      </c>
      <c r="E4748" s="167" t="s">
        <v>3526</v>
      </c>
      <c r="F4748" s="167" t="s">
        <v>3501</v>
      </c>
      <c r="G4748" s="167" t="s">
        <v>3502</v>
      </c>
      <c r="H4748" s="168">
        <v>46197</v>
      </c>
      <c r="I4748" s="167"/>
      <c r="J4748" s="169">
        <v>26111</v>
      </c>
      <c r="K4748" s="167" t="s">
        <v>55</v>
      </c>
      <c r="L4748" s="169">
        <v>1</v>
      </c>
      <c r="M4748" s="167" t="s">
        <v>3513</v>
      </c>
      <c r="N4748" s="169">
        <v>0.8</v>
      </c>
      <c r="O4748" s="167" t="s">
        <v>3505</v>
      </c>
      <c r="P4748" s="167"/>
      <c r="Q4748" s="167" t="s">
        <v>3527</v>
      </c>
      <c r="R4748" s="167" t="s">
        <v>3528</v>
      </c>
      <c r="S4748" s="169">
        <v>1</v>
      </c>
      <c r="T4748" s="167" t="s">
        <v>3560</v>
      </c>
      <c r="U4748" s="169" t="s">
        <v>3561</v>
      </c>
      <c r="V4748" s="167" t="s">
        <v>7878</v>
      </c>
      <c r="W4748" s="167" t="s">
        <v>4465</v>
      </c>
      <c r="X4748" s="170" t="s">
        <v>160</v>
      </c>
      <c r="Y4748" s="171" t="s">
        <v>3402</v>
      </c>
      <c r="Z4748" s="167" t="s">
        <v>1928</v>
      </c>
      <c r="AA4748" s="176">
        <v>14000</v>
      </c>
      <c r="AB4748" s="167" t="s">
        <v>11254</v>
      </c>
      <c r="AC4748" s="176">
        <v>14000</v>
      </c>
      <c r="AD4748" s="167" t="s">
        <v>11254</v>
      </c>
      <c r="AE4748" s="176">
        <v>65.38</v>
      </c>
    </row>
    <row r="4749" spans="1:31">
      <c r="A4749" s="178">
        <v>108367923860</v>
      </c>
      <c r="B4749" s="166">
        <v>46196</v>
      </c>
      <c r="C4749" s="167" t="s">
        <v>3524</v>
      </c>
      <c r="D4749" s="167" t="s">
        <v>3525</v>
      </c>
      <c r="E4749" s="167" t="s">
        <v>3526</v>
      </c>
      <c r="F4749" s="167" t="s">
        <v>3501</v>
      </c>
      <c r="G4749" s="167" t="s">
        <v>3502</v>
      </c>
      <c r="H4749" s="168">
        <v>46197</v>
      </c>
      <c r="I4749" s="167"/>
      <c r="J4749" s="169">
        <v>26111</v>
      </c>
      <c r="K4749" s="167" t="s">
        <v>55</v>
      </c>
      <c r="L4749" s="169">
        <v>1</v>
      </c>
      <c r="M4749" s="167" t="s">
        <v>3513</v>
      </c>
      <c r="N4749" s="169">
        <v>2.2000000000000002</v>
      </c>
      <c r="O4749" s="167" t="s">
        <v>3505</v>
      </c>
      <c r="P4749" s="167"/>
      <c r="Q4749" s="167" t="s">
        <v>3527</v>
      </c>
      <c r="R4749" s="167" t="s">
        <v>3528</v>
      </c>
      <c r="S4749" s="169">
        <v>1</v>
      </c>
      <c r="T4749" s="167" t="s">
        <v>3529</v>
      </c>
      <c r="U4749" s="169" t="s">
        <v>3530</v>
      </c>
      <c r="V4749" s="167" t="s">
        <v>5637</v>
      </c>
      <c r="W4749" s="167" t="s">
        <v>3796</v>
      </c>
      <c r="X4749" s="170" t="s">
        <v>157</v>
      </c>
      <c r="Y4749" s="171" t="s">
        <v>3403</v>
      </c>
      <c r="Z4749" s="167" t="s">
        <v>1930</v>
      </c>
      <c r="AA4749" s="176">
        <v>5000</v>
      </c>
      <c r="AB4749" s="167" t="s">
        <v>11254</v>
      </c>
      <c r="AC4749" s="176">
        <v>5000</v>
      </c>
      <c r="AD4749" s="167" t="s">
        <v>11254</v>
      </c>
      <c r="AE4749" s="176">
        <v>30700</v>
      </c>
    </row>
    <row r="4750" spans="1:31">
      <c r="A4750" s="178">
        <v>108367970060</v>
      </c>
      <c r="B4750" s="166">
        <v>46196</v>
      </c>
      <c r="C4750" s="167" t="s">
        <v>3524</v>
      </c>
      <c r="D4750" s="167" t="s">
        <v>3525</v>
      </c>
      <c r="E4750" s="167" t="s">
        <v>3526</v>
      </c>
      <c r="F4750" s="167" t="s">
        <v>3501</v>
      </c>
      <c r="G4750" s="167" t="s">
        <v>3502</v>
      </c>
      <c r="H4750" s="168">
        <v>46197</v>
      </c>
      <c r="I4750" s="167"/>
      <c r="J4750" s="169">
        <v>26111</v>
      </c>
      <c r="K4750" s="167" t="s">
        <v>55</v>
      </c>
      <c r="L4750" s="169">
        <v>1</v>
      </c>
      <c r="M4750" s="167" t="s">
        <v>3513</v>
      </c>
      <c r="N4750" s="169">
        <v>3.5</v>
      </c>
      <c r="O4750" s="167" t="s">
        <v>3505</v>
      </c>
      <c r="P4750" s="167"/>
      <c r="Q4750" s="167" t="s">
        <v>3527</v>
      </c>
      <c r="R4750" s="167" t="s">
        <v>3528</v>
      </c>
      <c r="S4750" s="169">
        <v>15</v>
      </c>
      <c r="T4750" s="167" t="s">
        <v>3560</v>
      </c>
      <c r="U4750" s="169" t="s">
        <v>3561</v>
      </c>
      <c r="V4750" s="167" t="s">
        <v>8709</v>
      </c>
      <c r="W4750" s="167" t="s">
        <v>5013</v>
      </c>
      <c r="X4750" s="170" t="s">
        <v>160</v>
      </c>
      <c r="Y4750" s="171" t="s">
        <v>3404</v>
      </c>
      <c r="Z4750" s="167" t="s">
        <v>1932</v>
      </c>
      <c r="AA4750" s="176">
        <v>20000</v>
      </c>
      <c r="AB4750" s="167" t="s">
        <v>11254</v>
      </c>
      <c r="AC4750" s="176">
        <v>20000</v>
      </c>
      <c r="AD4750" s="167" t="s">
        <v>11254</v>
      </c>
      <c r="AE4750" s="176">
        <v>8.4</v>
      </c>
    </row>
    <row r="4751" spans="1:31">
      <c r="A4751" s="178">
        <v>108367970060</v>
      </c>
      <c r="B4751" s="166">
        <v>46196</v>
      </c>
      <c r="C4751" s="167" t="s">
        <v>3524</v>
      </c>
      <c r="D4751" s="167" t="s">
        <v>3525</v>
      </c>
      <c r="E4751" s="167" t="s">
        <v>3526</v>
      </c>
      <c r="F4751" s="167" t="s">
        <v>3501</v>
      </c>
      <c r="G4751" s="167" t="s">
        <v>3502</v>
      </c>
      <c r="H4751" s="168">
        <v>46197</v>
      </c>
      <c r="I4751" s="167"/>
      <c r="J4751" s="169">
        <v>26111</v>
      </c>
      <c r="K4751" s="167" t="s">
        <v>55</v>
      </c>
      <c r="L4751" s="169">
        <v>1</v>
      </c>
      <c r="M4751" s="167" t="s">
        <v>3513</v>
      </c>
      <c r="N4751" s="169">
        <v>3.5</v>
      </c>
      <c r="O4751" s="167" t="s">
        <v>3505</v>
      </c>
      <c r="P4751" s="167"/>
      <c r="Q4751" s="167" t="s">
        <v>3527</v>
      </c>
      <c r="R4751" s="167" t="s">
        <v>3528</v>
      </c>
      <c r="S4751" s="169">
        <v>14</v>
      </c>
      <c r="T4751" s="167" t="s">
        <v>3535</v>
      </c>
      <c r="U4751" s="169" t="s">
        <v>3536</v>
      </c>
      <c r="V4751" s="167" t="s">
        <v>8710</v>
      </c>
      <c r="W4751" s="167" t="s">
        <v>3916</v>
      </c>
      <c r="X4751" s="170" t="s">
        <v>157</v>
      </c>
      <c r="Y4751" s="171" t="s">
        <v>3404</v>
      </c>
      <c r="Z4751" s="167" t="s">
        <v>1932</v>
      </c>
      <c r="AA4751" s="176">
        <v>10000</v>
      </c>
      <c r="AB4751" s="167" t="s">
        <v>11254</v>
      </c>
      <c r="AC4751" s="176">
        <v>10000</v>
      </c>
      <c r="AD4751" s="167" t="s">
        <v>11254</v>
      </c>
      <c r="AE4751" s="176">
        <v>70</v>
      </c>
    </row>
    <row r="4752" spans="1:31">
      <c r="A4752" s="178">
        <v>108367970060</v>
      </c>
      <c r="B4752" s="166">
        <v>46196</v>
      </c>
      <c r="C4752" s="167" t="s">
        <v>3524</v>
      </c>
      <c r="D4752" s="167" t="s">
        <v>3525</v>
      </c>
      <c r="E4752" s="167" t="s">
        <v>3526</v>
      </c>
      <c r="F4752" s="167" t="s">
        <v>3501</v>
      </c>
      <c r="G4752" s="167" t="s">
        <v>3502</v>
      </c>
      <c r="H4752" s="168">
        <v>46197</v>
      </c>
      <c r="I4752" s="167"/>
      <c r="J4752" s="169">
        <v>26111</v>
      </c>
      <c r="K4752" s="167" t="s">
        <v>55</v>
      </c>
      <c r="L4752" s="169">
        <v>1</v>
      </c>
      <c r="M4752" s="167" t="s">
        <v>3513</v>
      </c>
      <c r="N4752" s="169">
        <v>3.5</v>
      </c>
      <c r="O4752" s="167" t="s">
        <v>3505</v>
      </c>
      <c r="P4752" s="167"/>
      <c r="Q4752" s="167" t="s">
        <v>3527</v>
      </c>
      <c r="R4752" s="167" t="s">
        <v>3528</v>
      </c>
      <c r="S4752" s="169">
        <v>13</v>
      </c>
      <c r="T4752" s="167" t="s">
        <v>3535</v>
      </c>
      <c r="U4752" s="169" t="s">
        <v>3536</v>
      </c>
      <c r="V4752" s="167" t="s">
        <v>8711</v>
      </c>
      <c r="W4752" s="167" t="s">
        <v>5864</v>
      </c>
      <c r="X4752" s="170" t="s">
        <v>157</v>
      </c>
      <c r="Y4752" s="171" t="s">
        <v>3404</v>
      </c>
      <c r="Z4752" s="167" t="s">
        <v>1932</v>
      </c>
      <c r="AA4752" s="176">
        <v>10000</v>
      </c>
      <c r="AB4752" s="167" t="s">
        <v>11254</v>
      </c>
      <c r="AC4752" s="176">
        <v>10000</v>
      </c>
      <c r="AD4752" s="167" t="s">
        <v>11254</v>
      </c>
      <c r="AE4752" s="176">
        <v>74.900000000000006</v>
      </c>
    </row>
    <row r="4753" spans="1:31">
      <c r="A4753" s="178">
        <v>108367970060</v>
      </c>
      <c r="B4753" s="166">
        <v>46196</v>
      </c>
      <c r="C4753" s="167" t="s">
        <v>3524</v>
      </c>
      <c r="D4753" s="167" t="s">
        <v>3525</v>
      </c>
      <c r="E4753" s="167" t="s">
        <v>3526</v>
      </c>
      <c r="F4753" s="167" t="s">
        <v>3501</v>
      </c>
      <c r="G4753" s="167" t="s">
        <v>3502</v>
      </c>
      <c r="H4753" s="168">
        <v>46197</v>
      </c>
      <c r="I4753" s="167"/>
      <c r="J4753" s="169">
        <v>26111</v>
      </c>
      <c r="K4753" s="167" t="s">
        <v>55</v>
      </c>
      <c r="L4753" s="169">
        <v>1</v>
      </c>
      <c r="M4753" s="167" t="s">
        <v>3513</v>
      </c>
      <c r="N4753" s="169">
        <v>3.5</v>
      </c>
      <c r="O4753" s="167" t="s">
        <v>3505</v>
      </c>
      <c r="P4753" s="167"/>
      <c r="Q4753" s="167" t="s">
        <v>3527</v>
      </c>
      <c r="R4753" s="167" t="s">
        <v>3528</v>
      </c>
      <c r="S4753" s="169">
        <v>12</v>
      </c>
      <c r="T4753" s="167" t="s">
        <v>3535</v>
      </c>
      <c r="U4753" s="169" t="s">
        <v>3536</v>
      </c>
      <c r="V4753" s="167" t="s">
        <v>8710</v>
      </c>
      <c r="W4753" s="167" t="s">
        <v>3916</v>
      </c>
      <c r="X4753" s="170" t="s">
        <v>157</v>
      </c>
      <c r="Y4753" s="171" t="s">
        <v>3404</v>
      </c>
      <c r="Z4753" s="167" t="s">
        <v>1932</v>
      </c>
      <c r="AA4753" s="176">
        <v>10000</v>
      </c>
      <c r="AB4753" s="167" t="s">
        <v>11254</v>
      </c>
      <c r="AC4753" s="176">
        <v>10000</v>
      </c>
      <c r="AD4753" s="167" t="s">
        <v>11254</v>
      </c>
      <c r="AE4753" s="176">
        <v>70</v>
      </c>
    </row>
    <row r="4754" spans="1:31">
      <c r="A4754" s="178">
        <v>108367970060</v>
      </c>
      <c r="B4754" s="166">
        <v>46196</v>
      </c>
      <c r="C4754" s="167" t="s">
        <v>3524</v>
      </c>
      <c r="D4754" s="167" t="s">
        <v>3525</v>
      </c>
      <c r="E4754" s="167" t="s">
        <v>3526</v>
      </c>
      <c r="F4754" s="167" t="s">
        <v>3501</v>
      </c>
      <c r="G4754" s="167" t="s">
        <v>3502</v>
      </c>
      <c r="H4754" s="168">
        <v>46197</v>
      </c>
      <c r="I4754" s="167"/>
      <c r="J4754" s="169">
        <v>26111</v>
      </c>
      <c r="K4754" s="167" t="s">
        <v>55</v>
      </c>
      <c r="L4754" s="169">
        <v>1</v>
      </c>
      <c r="M4754" s="167" t="s">
        <v>3513</v>
      </c>
      <c r="N4754" s="169">
        <v>3.5</v>
      </c>
      <c r="O4754" s="167" t="s">
        <v>3505</v>
      </c>
      <c r="P4754" s="167"/>
      <c r="Q4754" s="167" t="s">
        <v>3527</v>
      </c>
      <c r="R4754" s="167" t="s">
        <v>3528</v>
      </c>
      <c r="S4754" s="169">
        <v>11</v>
      </c>
      <c r="T4754" s="167" t="s">
        <v>3535</v>
      </c>
      <c r="U4754" s="169" t="s">
        <v>3536</v>
      </c>
      <c r="V4754" s="167" t="s">
        <v>8712</v>
      </c>
      <c r="W4754" s="167" t="s">
        <v>4914</v>
      </c>
      <c r="X4754" s="170" t="s">
        <v>157</v>
      </c>
      <c r="Y4754" s="171" t="s">
        <v>3404</v>
      </c>
      <c r="Z4754" s="167" t="s">
        <v>1932</v>
      </c>
      <c r="AA4754" s="176">
        <v>30000</v>
      </c>
      <c r="AB4754" s="167" t="s">
        <v>11254</v>
      </c>
      <c r="AC4754" s="176">
        <v>30000</v>
      </c>
      <c r="AD4754" s="167" t="s">
        <v>11254</v>
      </c>
      <c r="AE4754" s="176">
        <v>210</v>
      </c>
    </row>
    <row r="4755" spans="1:31">
      <c r="A4755" s="178">
        <v>108367970060</v>
      </c>
      <c r="B4755" s="166">
        <v>46196</v>
      </c>
      <c r="C4755" s="167" t="s">
        <v>3524</v>
      </c>
      <c r="D4755" s="167" t="s">
        <v>3525</v>
      </c>
      <c r="E4755" s="167" t="s">
        <v>3526</v>
      </c>
      <c r="F4755" s="167" t="s">
        <v>3501</v>
      </c>
      <c r="G4755" s="167" t="s">
        <v>3502</v>
      </c>
      <c r="H4755" s="168">
        <v>46197</v>
      </c>
      <c r="I4755" s="167"/>
      <c r="J4755" s="169">
        <v>26111</v>
      </c>
      <c r="K4755" s="167" t="s">
        <v>55</v>
      </c>
      <c r="L4755" s="169">
        <v>1</v>
      </c>
      <c r="M4755" s="167" t="s">
        <v>3513</v>
      </c>
      <c r="N4755" s="169">
        <v>3.5</v>
      </c>
      <c r="O4755" s="167" t="s">
        <v>3505</v>
      </c>
      <c r="P4755" s="167"/>
      <c r="Q4755" s="167" t="s">
        <v>3527</v>
      </c>
      <c r="R4755" s="167" t="s">
        <v>3528</v>
      </c>
      <c r="S4755" s="169">
        <v>10</v>
      </c>
      <c r="T4755" s="167" t="s">
        <v>3535</v>
      </c>
      <c r="U4755" s="169" t="s">
        <v>3536</v>
      </c>
      <c r="V4755" s="167" t="s">
        <v>8713</v>
      </c>
      <c r="W4755" s="167" t="s">
        <v>3736</v>
      </c>
      <c r="X4755" s="170" t="s">
        <v>157</v>
      </c>
      <c r="Y4755" s="171" t="s">
        <v>3404</v>
      </c>
      <c r="Z4755" s="167" t="s">
        <v>1932</v>
      </c>
      <c r="AA4755" s="176">
        <v>90000</v>
      </c>
      <c r="AB4755" s="167" t="s">
        <v>11254</v>
      </c>
      <c r="AC4755" s="176">
        <v>90000</v>
      </c>
      <c r="AD4755" s="167" t="s">
        <v>11254</v>
      </c>
      <c r="AE4755" s="176">
        <v>674.1</v>
      </c>
    </row>
    <row r="4756" spans="1:31">
      <c r="A4756" s="178">
        <v>108367970060</v>
      </c>
      <c r="B4756" s="166">
        <v>46196</v>
      </c>
      <c r="C4756" s="167" t="s">
        <v>3524</v>
      </c>
      <c r="D4756" s="167" t="s">
        <v>3525</v>
      </c>
      <c r="E4756" s="167" t="s">
        <v>3526</v>
      </c>
      <c r="F4756" s="167" t="s">
        <v>3501</v>
      </c>
      <c r="G4756" s="167" t="s">
        <v>3502</v>
      </c>
      <c r="H4756" s="168">
        <v>46197</v>
      </c>
      <c r="I4756" s="167"/>
      <c r="J4756" s="169">
        <v>26111</v>
      </c>
      <c r="K4756" s="167" t="s">
        <v>55</v>
      </c>
      <c r="L4756" s="169">
        <v>1</v>
      </c>
      <c r="M4756" s="167" t="s">
        <v>3513</v>
      </c>
      <c r="N4756" s="169">
        <v>3.5</v>
      </c>
      <c r="O4756" s="167" t="s">
        <v>3505</v>
      </c>
      <c r="P4756" s="167"/>
      <c r="Q4756" s="167" t="s">
        <v>3527</v>
      </c>
      <c r="R4756" s="167" t="s">
        <v>3528</v>
      </c>
      <c r="S4756" s="169">
        <v>9</v>
      </c>
      <c r="T4756" s="167" t="s">
        <v>3535</v>
      </c>
      <c r="U4756" s="169" t="s">
        <v>3536</v>
      </c>
      <c r="V4756" s="167" t="s">
        <v>8713</v>
      </c>
      <c r="W4756" s="167" t="s">
        <v>3736</v>
      </c>
      <c r="X4756" s="170" t="s">
        <v>157</v>
      </c>
      <c r="Y4756" s="171" t="s">
        <v>3404</v>
      </c>
      <c r="Z4756" s="167" t="s">
        <v>1932</v>
      </c>
      <c r="AA4756" s="176">
        <v>20000</v>
      </c>
      <c r="AB4756" s="167" t="s">
        <v>11254</v>
      </c>
      <c r="AC4756" s="176">
        <v>20000</v>
      </c>
      <c r="AD4756" s="167" t="s">
        <v>11254</v>
      </c>
      <c r="AE4756" s="176">
        <v>149.80000000000001</v>
      </c>
    </row>
    <row r="4757" spans="1:31">
      <c r="A4757" s="178">
        <v>108367970060</v>
      </c>
      <c r="B4757" s="166">
        <v>46196</v>
      </c>
      <c r="C4757" s="167" t="s">
        <v>3524</v>
      </c>
      <c r="D4757" s="167" t="s">
        <v>3525</v>
      </c>
      <c r="E4757" s="167" t="s">
        <v>3526</v>
      </c>
      <c r="F4757" s="167" t="s">
        <v>3501</v>
      </c>
      <c r="G4757" s="167" t="s">
        <v>3502</v>
      </c>
      <c r="H4757" s="168">
        <v>46197</v>
      </c>
      <c r="I4757" s="167"/>
      <c r="J4757" s="169">
        <v>26111</v>
      </c>
      <c r="K4757" s="167" t="s">
        <v>55</v>
      </c>
      <c r="L4757" s="169">
        <v>1</v>
      </c>
      <c r="M4757" s="167" t="s">
        <v>3513</v>
      </c>
      <c r="N4757" s="169">
        <v>3.5</v>
      </c>
      <c r="O4757" s="167" t="s">
        <v>3505</v>
      </c>
      <c r="P4757" s="167"/>
      <c r="Q4757" s="167" t="s">
        <v>3527</v>
      </c>
      <c r="R4757" s="167" t="s">
        <v>3528</v>
      </c>
      <c r="S4757" s="169">
        <v>8</v>
      </c>
      <c r="T4757" s="167" t="s">
        <v>3535</v>
      </c>
      <c r="U4757" s="169" t="s">
        <v>3536</v>
      </c>
      <c r="V4757" s="167" t="s">
        <v>8711</v>
      </c>
      <c r="W4757" s="167" t="s">
        <v>5864</v>
      </c>
      <c r="X4757" s="170" t="s">
        <v>157</v>
      </c>
      <c r="Y4757" s="171" t="s">
        <v>3404</v>
      </c>
      <c r="Z4757" s="167" t="s">
        <v>1932</v>
      </c>
      <c r="AA4757" s="176">
        <v>20000</v>
      </c>
      <c r="AB4757" s="167" t="s">
        <v>11254</v>
      </c>
      <c r="AC4757" s="176">
        <v>20000</v>
      </c>
      <c r="AD4757" s="167" t="s">
        <v>11254</v>
      </c>
      <c r="AE4757" s="176">
        <v>149.80000000000001</v>
      </c>
    </row>
    <row r="4758" spans="1:31">
      <c r="A4758" s="178">
        <v>108367970060</v>
      </c>
      <c r="B4758" s="166">
        <v>46196</v>
      </c>
      <c r="C4758" s="167" t="s">
        <v>3524</v>
      </c>
      <c r="D4758" s="167" t="s">
        <v>3525</v>
      </c>
      <c r="E4758" s="167" t="s">
        <v>3526</v>
      </c>
      <c r="F4758" s="167" t="s">
        <v>3501</v>
      </c>
      <c r="G4758" s="167" t="s">
        <v>3502</v>
      </c>
      <c r="H4758" s="168">
        <v>46197</v>
      </c>
      <c r="I4758" s="167"/>
      <c r="J4758" s="169">
        <v>26111</v>
      </c>
      <c r="K4758" s="167" t="s">
        <v>55</v>
      </c>
      <c r="L4758" s="169">
        <v>1</v>
      </c>
      <c r="M4758" s="167" t="s">
        <v>3513</v>
      </c>
      <c r="N4758" s="169">
        <v>3.5</v>
      </c>
      <c r="O4758" s="167" t="s">
        <v>3505</v>
      </c>
      <c r="P4758" s="167"/>
      <c r="Q4758" s="167" t="s">
        <v>3527</v>
      </c>
      <c r="R4758" s="167" t="s">
        <v>3528</v>
      </c>
      <c r="S4758" s="169">
        <v>7</v>
      </c>
      <c r="T4758" s="167" t="s">
        <v>3535</v>
      </c>
      <c r="U4758" s="169" t="s">
        <v>3536</v>
      </c>
      <c r="V4758" s="167" t="s">
        <v>8714</v>
      </c>
      <c r="W4758" s="167" t="s">
        <v>5023</v>
      </c>
      <c r="X4758" s="170" t="s">
        <v>157</v>
      </c>
      <c r="Y4758" s="171" t="s">
        <v>3404</v>
      </c>
      <c r="Z4758" s="167" t="s">
        <v>1932</v>
      </c>
      <c r="AA4758" s="176">
        <v>10000</v>
      </c>
      <c r="AB4758" s="167" t="s">
        <v>11254</v>
      </c>
      <c r="AC4758" s="176">
        <v>10000</v>
      </c>
      <c r="AD4758" s="167" t="s">
        <v>11254</v>
      </c>
      <c r="AE4758" s="176">
        <v>2.7</v>
      </c>
    </row>
    <row r="4759" spans="1:31">
      <c r="A4759" s="178">
        <v>108367970060</v>
      </c>
      <c r="B4759" s="166">
        <v>46196</v>
      </c>
      <c r="C4759" s="167" t="s">
        <v>3524</v>
      </c>
      <c r="D4759" s="167" t="s">
        <v>3525</v>
      </c>
      <c r="E4759" s="167" t="s">
        <v>3526</v>
      </c>
      <c r="F4759" s="167" t="s">
        <v>3501</v>
      </c>
      <c r="G4759" s="167" t="s">
        <v>3502</v>
      </c>
      <c r="H4759" s="168">
        <v>46197</v>
      </c>
      <c r="I4759" s="167"/>
      <c r="J4759" s="169">
        <v>26111</v>
      </c>
      <c r="K4759" s="167" t="s">
        <v>55</v>
      </c>
      <c r="L4759" s="169">
        <v>1</v>
      </c>
      <c r="M4759" s="167" t="s">
        <v>3513</v>
      </c>
      <c r="N4759" s="169">
        <v>3.5</v>
      </c>
      <c r="O4759" s="167" t="s">
        <v>3505</v>
      </c>
      <c r="P4759" s="167"/>
      <c r="Q4759" s="167" t="s">
        <v>3527</v>
      </c>
      <c r="R4759" s="167" t="s">
        <v>3528</v>
      </c>
      <c r="S4759" s="169">
        <v>6</v>
      </c>
      <c r="T4759" s="167" t="s">
        <v>3535</v>
      </c>
      <c r="U4759" s="169" t="s">
        <v>3536</v>
      </c>
      <c r="V4759" s="167" t="s">
        <v>8714</v>
      </c>
      <c r="W4759" s="167" t="s">
        <v>5023</v>
      </c>
      <c r="X4759" s="170" t="s">
        <v>157</v>
      </c>
      <c r="Y4759" s="171" t="s">
        <v>3404</v>
      </c>
      <c r="Z4759" s="167" t="s">
        <v>1932</v>
      </c>
      <c r="AA4759" s="176">
        <v>10000</v>
      </c>
      <c r="AB4759" s="167" t="s">
        <v>11254</v>
      </c>
      <c r="AC4759" s="176">
        <v>10000</v>
      </c>
      <c r="AD4759" s="167" t="s">
        <v>11254</v>
      </c>
      <c r="AE4759" s="176">
        <v>2.7</v>
      </c>
    </row>
    <row r="4760" spans="1:31">
      <c r="A4760" s="178">
        <v>108367970060</v>
      </c>
      <c r="B4760" s="166">
        <v>46196</v>
      </c>
      <c r="C4760" s="167" t="s">
        <v>3524</v>
      </c>
      <c r="D4760" s="167" t="s">
        <v>3525</v>
      </c>
      <c r="E4760" s="167" t="s">
        <v>3526</v>
      </c>
      <c r="F4760" s="167" t="s">
        <v>3501</v>
      </c>
      <c r="G4760" s="167" t="s">
        <v>3502</v>
      </c>
      <c r="H4760" s="168">
        <v>46197</v>
      </c>
      <c r="I4760" s="167"/>
      <c r="J4760" s="169">
        <v>26111</v>
      </c>
      <c r="K4760" s="167" t="s">
        <v>55</v>
      </c>
      <c r="L4760" s="169">
        <v>1</v>
      </c>
      <c r="M4760" s="167" t="s">
        <v>3513</v>
      </c>
      <c r="N4760" s="169">
        <v>3.5</v>
      </c>
      <c r="O4760" s="167" t="s">
        <v>3505</v>
      </c>
      <c r="P4760" s="167"/>
      <c r="Q4760" s="167" t="s">
        <v>3527</v>
      </c>
      <c r="R4760" s="167" t="s">
        <v>3528</v>
      </c>
      <c r="S4760" s="169">
        <v>5</v>
      </c>
      <c r="T4760" s="167" t="s">
        <v>3535</v>
      </c>
      <c r="U4760" s="169" t="s">
        <v>3536</v>
      </c>
      <c r="V4760" s="167" t="s">
        <v>8715</v>
      </c>
      <c r="W4760" s="167" t="s">
        <v>8716</v>
      </c>
      <c r="X4760" s="170" t="s">
        <v>157</v>
      </c>
      <c r="Y4760" s="171" t="s">
        <v>3404</v>
      </c>
      <c r="Z4760" s="167" t="s">
        <v>1932</v>
      </c>
      <c r="AA4760" s="176">
        <v>10000</v>
      </c>
      <c r="AB4760" s="167" t="s">
        <v>11254</v>
      </c>
      <c r="AC4760" s="176">
        <v>10000</v>
      </c>
      <c r="AD4760" s="167" t="s">
        <v>11254</v>
      </c>
      <c r="AE4760" s="176">
        <v>71</v>
      </c>
    </row>
    <row r="4761" spans="1:31">
      <c r="A4761" s="178">
        <v>108367970060</v>
      </c>
      <c r="B4761" s="166">
        <v>46196</v>
      </c>
      <c r="C4761" s="167" t="s">
        <v>3524</v>
      </c>
      <c r="D4761" s="167" t="s">
        <v>3525</v>
      </c>
      <c r="E4761" s="167" t="s">
        <v>3526</v>
      </c>
      <c r="F4761" s="167" t="s">
        <v>3501</v>
      </c>
      <c r="G4761" s="167" t="s">
        <v>3502</v>
      </c>
      <c r="H4761" s="168">
        <v>46197</v>
      </c>
      <c r="I4761" s="167"/>
      <c r="J4761" s="169">
        <v>26111</v>
      </c>
      <c r="K4761" s="167" t="s">
        <v>55</v>
      </c>
      <c r="L4761" s="169">
        <v>1</v>
      </c>
      <c r="M4761" s="167" t="s">
        <v>3513</v>
      </c>
      <c r="N4761" s="169">
        <v>3.5</v>
      </c>
      <c r="O4761" s="167" t="s">
        <v>3505</v>
      </c>
      <c r="P4761" s="167"/>
      <c r="Q4761" s="167" t="s">
        <v>3527</v>
      </c>
      <c r="R4761" s="167" t="s">
        <v>3528</v>
      </c>
      <c r="S4761" s="169">
        <v>4</v>
      </c>
      <c r="T4761" s="167" t="s">
        <v>3535</v>
      </c>
      <c r="U4761" s="169" t="s">
        <v>3536</v>
      </c>
      <c r="V4761" s="167" t="s">
        <v>8717</v>
      </c>
      <c r="W4761" s="167" t="s">
        <v>7375</v>
      </c>
      <c r="X4761" s="170" t="s">
        <v>157</v>
      </c>
      <c r="Y4761" s="171" t="s">
        <v>3404</v>
      </c>
      <c r="Z4761" s="167" t="s">
        <v>1932</v>
      </c>
      <c r="AA4761" s="176">
        <v>10000</v>
      </c>
      <c r="AB4761" s="167" t="s">
        <v>11254</v>
      </c>
      <c r="AC4761" s="176">
        <v>10000</v>
      </c>
      <c r="AD4761" s="167" t="s">
        <v>11254</v>
      </c>
      <c r="AE4761" s="176">
        <v>24.7</v>
      </c>
    </row>
    <row r="4762" spans="1:31">
      <c r="A4762" s="178">
        <v>108367970060</v>
      </c>
      <c r="B4762" s="166">
        <v>46196</v>
      </c>
      <c r="C4762" s="167" t="s">
        <v>3524</v>
      </c>
      <c r="D4762" s="167" t="s">
        <v>3525</v>
      </c>
      <c r="E4762" s="167" t="s">
        <v>3526</v>
      </c>
      <c r="F4762" s="167" t="s">
        <v>3501</v>
      </c>
      <c r="G4762" s="167" t="s">
        <v>3502</v>
      </c>
      <c r="H4762" s="168">
        <v>46197</v>
      </c>
      <c r="I4762" s="167"/>
      <c r="J4762" s="169">
        <v>26111</v>
      </c>
      <c r="K4762" s="167" t="s">
        <v>55</v>
      </c>
      <c r="L4762" s="169">
        <v>1</v>
      </c>
      <c r="M4762" s="167" t="s">
        <v>3513</v>
      </c>
      <c r="N4762" s="169">
        <v>3.5</v>
      </c>
      <c r="O4762" s="167" t="s">
        <v>3505</v>
      </c>
      <c r="P4762" s="167"/>
      <c r="Q4762" s="167" t="s">
        <v>3527</v>
      </c>
      <c r="R4762" s="167" t="s">
        <v>3528</v>
      </c>
      <c r="S4762" s="169">
        <v>3</v>
      </c>
      <c r="T4762" s="167" t="s">
        <v>3535</v>
      </c>
      <c r="U4762" s="169" t="s">
        <v>3536</v>
      </c>
      <c r="V4762" s="167" t="s">
        <v>8717</v>
      </c>
      <c r="W4762" s="167" t="s">
        <v>7375</v>
      </c>
      <c r="X4762" s="170" t="s">
        <v>157</v>
      </c>
      <c r="Y4762" s="171" t="s">
        <v>3404</v>
      </c>
      <c r="Z4762" s="167" t="s">
        <v>1932</v>
      </c>
      <c r="AA4762" s="176">
        <v>5000</v>
      </c>
      <c r="AB4762" s="167" t="s">
        <v>11254</v>
      </c>
      <c r="AC4762" s="176">
        <v>5000</v>
      </c>
      <c r="AD4762" s="167" t="s">
        <v>11254</v>
      </c>
      <c r="AE4762" s="176">
        <v>12.35</v>
      </c>
    </row>
    <row r="4763" spans="1:31">
      <c r="A4763" s="178">
        <v>108367970060</v>
      </c>
      <c r="B4763" s="166">
        <v>46196</v>
      </c>
      <c r="C4763" s="167" t="s">
        <v>3524</v>
      </c>
      <c r="D4763" s="167" t="s">
        <v>3525</v>
      </c>
      <c r="E4763" s="167" t="s">
        <v>3526</v>
      </c>
      <c r="F4763" s="167" t="s">
        <v>3501</v>
      </c>
      <c r="G4763" s="167" t="s">
        <v>3502</v>
      </c>
      <c r="H4763" s="168">
        <v>46197</v>
      </c>
      <c r="I4763" s="167"/>
      <c r="J4763" s="169">
        <v>26111</v>
      </c>
      <c r="K4763" s="167" t="s">
        <v>55</v>
      </c>
      <c r="L4763" s="169">
        <v>1</v>
      </c>
      <c r="M4763" s="167" t="s">
        <v>3513</v>
      </c>
      <c r="N4763" s="169">
        <v>3.5</v>
      </c>
      <c r="O4763" s="167" t="s">
        <v>3505</v>
      </c>
      <c r="P4763" s="167"/>
      <c r="Q4763" s="167" t="s">
        <v>3527</v>
      </c>
      <c r="R4763" s="167" t="s">
        <v>3528</v>
      </c>
      <c r="S4763" s="169">
        <v>2</v>
      </c>
      <c r="T4763" s="167" t="s">
        <v>3535</v>
      </c>
      <c r="U4763" s="169" t="s">
        <v>3536</v>
      </c>
      <c r="V4763" s="167" t="s">
        <v>8718</v>
      </c>
      <c r="W4763" s="167" t="s">
        <v>8719</v>
      </c>
      <c r="X4763" s="170" t="s">
        <v>157</v>
      </c>
      <c r="Y4763" s="171" t="s">
        <v>3404</v>
      </c>
      <c r="Z4763" s="167" t="s">
        <v>1932</v>
      </c>
      <c r="AA4763" s="176">
        <v>20000</v>
      </c>
      <c r="AB4763" s="167" t="s">
        <v>11254</v>
      </c>
      <c r="AC4763" s="176">
        <v>20000</v>
      </c>
      <c r="AD4763" s="167" t="s">
        <v>11254</v>
      </c>
      <c r="AE4763" s="176">
        <v>5.8</v>
      </c>
    </row>
    <row r="4764" spans="1:31">
      <c r="A4764" s="178">
        <v>108367970060</v>
      </c>
      <c r="B4764" s="166">
        <v>46196</v>
      </c>
      <c r="C4764" s="167" t="s">
        <v>3524</v>
      </c>
      <c r="D4764" s="167" t="s">
        <v>3525</v>
      </c>
      <c r="E4764" s="167" t="s">
        <v>3526</v>
      </c>
      <c r="F4764" s="167" t="s">
        <v>3501</v>
      </c>
      <c r="G4764" s="167" t="s">
        <v>3502</v>
      </c>
      <c r="H4764" s="168">
        <v>46197</v>
      </c>
      <c r="I4764" s="167"/>
      <c r="J4764" s="169">
        <v>26111</v>
      </c>
      <c r="K4764" s="167" t="s">
        <v>55</v>
      </c>
      <c r="L4764" s="169">
        <v>1</v>
      </c>
      <c r="M4764" s="167" t="s">
        <v>3513</v>
      </c>
      <c r="N4764" s="169">
        <v>3.5</v>
      </c>
      <c r="O4764" s="167" t="s">
        <v>3505</v>
      </c>
      <c r="P4764" s="167"/>
      <c r="Q4764" s="167" t="s">
        <v>3527</v>
      </c>
      <c r="R4764" s="167" t="s">
        <v>3528</v>
      </c>
      <c r="S4764" s="169">
        <v>1</v>
      </c>
      <c r="T4764" s="167" t="s">
        <v>3535</v>
      </c>
      <c r="U4764" s="169" t="s">
        <v>3536</v>
      </c>
      <c r="V4764" s="167" t="s">
        <v>8720</v>
      </c>
      <c r="W4764" s="167" t="s">
        <v>8721</v>
      </c>
      <c r="X4764" s="170" t="s">
        <v>157</v>
      </c>
      <c r="Y4764" s="171" t="s">
        <v>3404</v>
      </c>
      <c r="Z4764" s="167" t="s">
        <v>1932</v>
      </c>
      <c r="AA4764" s="176">
        <v>10000</v>
      </c>
      <c r="AB4764" s="167" t="s">
        <v>11254</v>
      </c>
      <c r="AC4764" s="176">
        <v>10000</v>
      </c>
      <c r="AD4764" s="167" t="s">
        <v>11254</v>
      </c>
      <c r="AE4764" s="176">
        <v>2.9</v>
      </c>
    </row>
    <row r="4765" spans="1:31">
      <c r="A4765" s="178">
        <v>108367978610</v>
      </c>
      <c r="B4765" s="166">
        <v>46196</v>
      </c>
      <c r="C4765" s="167" t="s">
        <v>3524</v>
      </c>
      <c r="D4765" s="167" t="s">
        <v>3525</v>
      </c>
      <c r="E4765" s="167" t="s">
        <v>3526</v>
      </c>
      <c r="F4765" s="167" t="s">
        <v>3501</v>
      </c>
      <c r="G4765" s="167" t="s">
        <v>3502</v>
      </c>
      <c r="H4765" s="168">
        <v>46197</v>
      </c>
      <c r="I4765" s="167"/>
      <c r="J4765" s="169">
        <v>26111</v>
      </c>
      <c r="K4765" s="167" t="s">
        <v>55</v>
      </c>
      <c r="L4765" s="169">
        <v>1</v>
      </c>
      <c r="M4765" s="167" t="s">
        <v>3513</v>
      </c>
      <c r="N4765" s="169">
        <v>1.1000000000000001</v>
      </c>
      <c r="O4765" s="167" t="s">
        <v>3505</v>
      </c>
      <c r="P4765" s="167"/>
      <c r="Q4765" s="167" t="s">
        <v>3527</v>
      </c>
      <c r="R4765" s="167" t="s">
        <v>3528</v>
      </c>
      <c r="S4765" s="169">
        <v>1</v>
      </c>
      <c r="T4765" s="167" t="s">
        <v>3529</v>
      </c>
      <c r="U4765" s="169" t="s">
        <v>3530</v>
      </c>
      <c r="V4765" s="167" t="s">
        <v>4567</v>
      </c>
      <c r="W4765" s="167" t="s">
        <v>4568</v>
      </c>
      <c r="X4765" s="170" t="s">
        <v>3533</v>
      </c>
      <c r="Y4765" s="171" t="s">
        <v>3405</v>
      </c>
      <c r="Z4765" s="167" t="s">
        <v>1935</v>
      </c>
      <c r="AA4765" s="176">
        <v>3000</v>
      </c>
      <c r="AB4765" s="167" t="s">
        <v>11254</v>
      </c>
      <c r="AC4765" s="176">
        <v>3000</v>
      </c>
      <c r="AD4765" s="167" t="s">
        <v>11254</v>
      </c>
      <c r="AE4765" s="176">
        <v>1170</v>
      </c>
    </row>
    <row r="4766" spans="1:31">
      <c r="A4766" s="178">
        <v>108368003330</v>
      </c>
      <c r="B4766" s="166">
        <v>46196</v>
      </c>
      <c r="C4766" s="167" t="s">
        <v>3524</v>
      </c>
      <c r="D4766" s="167" t="s">
        <v>3525</v>
      </c>
      <c r="E4766" s="167" t="s">
        <v>3526</v>
      </c>
      <c r="F4766" s="167" t="s">
        <v>3501</v>
      </c>
      <c r="G4766" s="167" t="s">
        <v>3502</v>
      </c>
      <c r="H4766" s="168">
        <v>46197</v>
      </c>
      <c r="I4766" s="167"/>
      <c r="J4766" s="169">
        <v>26111</v>
      </c>
      <c r="K4766" s="167" t="s">
        <v>55</v>
      </c>
      <c r="L4766" s="169">
        <v>2</v>
      </c>
      <c r="M4766" s="167" t="s">
        <v>3513</v>
      </c>
      <c r="N4766" s="169">
        <v>21.2</v>
      </c>
      <c r="O4766" s="167" t="s">
        <v>3505</v>
      </c>
      <c r="P4766" s="167"/>
      <c r="Q4766" s="167" t="s">
        <v>3527</v>
      </c>
      <c r="R4766" s="167" t="s">
        <v>3528</v>
      </c>
      <c r="S4766" s="169">
        <v>3</v>
      </c>
      <c r="T4766" s="167" t="s">
        <v>3717</v>
      </c>
      <c r="U4766" s="169" t="s">
        <v>3718</v>
      </c>
      <c r="V4766" s="167" t="s">
        <v>8722</v>
      </c>
      <c r="W4766" s="167" t="s">
        <v>8723</v>
      </c>
      <c r="X4766" s="170" t="s">
        <v>3533</v>
      </c>
      <c r="Y4766" s="171" t="s">
        <v>3406</v>
      </c>
      <c r="Z4766" s="167" t="s">
        <v>1938</v>
      </c>
      <c r="AA4766" s="176">
        <v>11750</v>
      </c>
      <c r="AB4766" s="167" t="s">
        <v>11254</v>
      </c>
      <c r="AC4766" s="176">
        <v>11750</v>
      </c>
      <c r="AD4766" s="167" t="s">
        <v>11254</v>
      </c>
      <c r="AE4766" s="176">
        <v>4065.5</v>
      </c>
    </row>
    <row r="4767" spans="1:31">
      <c r="A4767" s="178">
        <v>108368003330</v>
      </c>
      <c r="B4767" s="166">
        <v>46196</v>
      </c>
      <c r="C4767" s="167" t="s">
        <v>3524</v>
      </c>
      <c r="D4767" s="167" t="s">
        <v>3525</v>
      </c>
      <c r="E4767" s="167" t="s">
        <v>3526</v>
      </c>
      <c r="F4767" s="167" t="s">
        <v>3501</v>
      </c>
      <c r="G4767" s="167" t="s">
        <v>3502</v>
      </c>
      <c r="H4767" s="168">
        <v>46197</v>
      </c>
      <c r="I4767" s="167"/>
      <c r="J4767" s="169">
        <v>26111</v>
      </c>
      <c r="K4767" s="167" t="s">
        <v>55</v>
      </c>
      <c r="L4767" s="169">
        <v>2</v>
      </c>
      <c r="M4767" s="167" t="s">
        <v>3513</v>
      </c>
      <c r="N4767" s="169">
        <v>21.2</v>
      </c>
      <c r="O4767" s="167" t="s">
        <v>3505</v>
      </c>
      <c r="P4767" s="167"/>
      <c r="Q4767" s="167" t="s">
        <v>3527</v>
      </c>
      <c r="R4767" s="167" t="s">
        <v>3528</v>
      </c>
      <c r="S4767" s="169">
        <v>2</v>
      </c>
      <c r="T4767" s="167" t="s">
        <v>3717</v>
      </c>
      <c r="U4767" s="169" t="s">
        <v>3718</v>
      </c>
      <c r="V4767" s="167" t="s">
        <v>8636</v>
      </c>
      <c r="W4767" s="167" t="s">
        <v>6427</v>
      </c>
      <c r="X4767" s="170" t="s">
        <v>3533</v>
      </c>
      <c r="Y4767" s="171" t="s">
        <v>3406</v>
      </c>
      <c r="Z4767" s="167" t="s">
        <v>1938</v>
      </c>
      <c r="AA4767" s="176">
        <v>900</v>
      </c>
      <c r="AB4767" s="167" t="s">
        <v>11254</v>
      </c>
      <c r="AC4767" s="176">
        <v>900</v>
      </c>
      <c r="AD4767" s="167" t="s">
        <v>11254</v>
      </c>
      <c r="AE4767" s="176">
        <v>567</v>
      </c>
    </row>
    <row r="4768" spans="1:31">
      <c r="A4768" s="178">
        <v>108368003330</v>
      </c>
      <c r="B4768" s="166">
        <v>46196</v>
      </c>
      <c r="C4768" s="167" t="s">
        <v>3524</v>
      </c>
      <c r="D4768" s="167" t="s">
        <v>3525</v>
      </c>
      <c r="E4768" s="167" t="s">
        <v>3526</v>
      </c>
      <c r="F4768" s="167" t="s">
        <v>3501</v>
      </c>
      <c r="G4768" s="167" t="s">
        <v>3502</v>
      </c>
      <c r="H4768" s="168">
        <v>46197</v>
      </c>
      <c r="I4768" s="167"/>
      <c r="J4768" s="169">
        <v>26111</v>
      </c>
      <c r="K4768" s="167" t="s">
        <v>55</v>
      </c>
      <c r="L4768" s="169">
        <v>2</v>
      </c>
      <c r="M4768" s="167" t="s">
        <v>3513</v>
      </c>
      <c r="N4768" s="169">
        <v>21.2</v>
      </c>
      <c r="O4768" s="167" t="s">
        <v>3505</v>
      </c>
      <c r="P4768" s="167"/>
      <c r="Q4768" s="167" t="s">
        <v>3527</v>
      </c>
      <c r="R4768" s="167" t="s">
        <v>3528</v>
      </c>
      <c r="S4768" s="169">
        <v>1</v>
      </c>
      <c r="T4768" s="167" t="s">
        <v>3717</v>
      </c>
      <c r="U4768" s="169" t="s">
        <v>3718</v>
      </c>
      <c r="V4768" s="167" t="s">
        <v>4903</v>
      </c>
      <c r="W4768" s="167" t="s">
        <v>4904</v>
      </c>
      <c r="X4768" s="170" t="s">
        <v>160</v>
      </c>
      <c r="Y4768" s="171" t="s">
        <v>3406</v>
      </c>
      <c r="Z4768" s="167" t="s">
        <v>1938</v>
      </c>
      <c r="AA4768" s="176">
        <v>500</v>
      </c>
      <c r="AB4768" s="167" t="s">
        <v>11254</v>
      </c>
      <c r="AC4768" s="176">
        <v>500</v>
      </c>
      <c r="AD4768" s="167" t="s">
        <v>11254</v>
      </c>
      <c r="AE4768" s="176">
        <v>265</v>
      </c>
    </row>
    <row r="4769" spans="1:31">
      <c r="A4769" s="178">
        <v>108368130840</v>
      </c>
      <c r="B4769" s="166">
        <v>46196</v>
      </c>
      <c r="C4769" s="167" t="s">
        <v>3524</v>
      </c>
      <c r="D4769" s="167" t="s">
        <v>3525</v>
      </c>
      <c r="E4769" s="167" t="s">
        <v>3526</v>
      </c>
      <c r="F4769" s="167" t="s">
        <v>3501</v>
      </c>
      <c r="G4769" s="167" t="s">
        <v>3502</v>
      </c>
      <c r="H4769" s="168">
        <v>46197</v>
      </c>
      <c r="I4769" s="167"/>
      <c r="J4769" s="169">
        <v>26111</v>
      </c>
      <c r="K4769" s="167" t="s">
        <v>55</v>
      </c>
      <c r="L4769" s="169">
        <v>12</v>
      </c>
      <c r="M4769" s="167" t="s">
        <v>3513</v>
      </c>
      <c r="N4769" s="169">
        <v>37.9</v>
      </c>
      <c r="O4769" s="167" t="s">
        <v>3505</v>
      </c>
      <c r="P4769" s="167"/>
      <c r="Q4769" s="167" t="s">
        <v>3527</v>
      </c>
      <c r="R4769" s="167" t="s">
        <v>3528</v>
      </c>
      <c r="S4769" s="169">
        <v>11</v>
      </c>
      <c r="T4769" s="167" t="s">
        <v>3560</v>
      </c>
      <c r="U4769" s="169" t="s">
        <v>3561</v>
      </c>
      <c r="V4769" s="167" t="s">
        <v>8205</v>
      </c>
      <c r="W4769" s="167" t="s">
        <v>7526</v>
      </c>
      <c r="X4769" s="170" t="s">
        <v>159</v>
      </c>
      <c r="Y4769" s="171" t="s">
        <v>3407</v>
      </c>
      <c r="Z4769" s="167" t="s">
        <v>1940</v>
      </c>
      <c r="AA4769" s="176">
        <v>1600</v>
      </c>
      <c r="AB4769" s="167" t="s">
        <v>11254</v>
      </c>
      <c r="AC4769" s="176">
        <v>1600</v>
      </c>
      <c r="AD4769" s="167" t="s">
        <v>11254</v>
      </c>
      <c r="AE4769" s="176">
        <v>2980</v>
      </c>
    </row>
    <row r="4770" spans="1:31">
      <c r="A4770" s="178">
        <v>108368130840</v>
      </c>
      <c r="B4770" s="166">
        <v>46196</v>
      </c>
      <c r="C4770" s="167" t="s">
        <v>3524</v>
      </c>
      <c r="D4770" s="167" t="s">
        <v>3525</v>
      </c>
      <c r="E4770" s="167" t="s">
        <v>3526</v>
      </c>
      <c r="F4770" s="167" t="s">
        <v>3501</v>
      </c>
      <c r="G4770" s="167" t="s">
        <v>3502</v>
      </c>
      <c r="H4770" s="168">
        <v>46197</v>
      </c>
      <c r="I4770" s="167"/>
      <c r="J4770" s="169">
        <v>26111</v>
      </c>
      <c r="K4770" s="167" t="s">
        <v>55</v>
      </c>
      <c r="L4770" s="169">
        <v>12</v>
      </c>
      <c r="M4770" s="167" t="s">
        <v>3513</v>
      </c>
      <c r="N4770" s="169">
        <v>37.9</v>
      </c>
      <c r="O4770" s="167" t="s">
        <v>3505</v>
      </c>
      <c r="P4770" s="167"/>
      <c r="Q4770" s="167" t="s">
        <v>3527</v>
      </c>
      <c r="R4770" s="167" t="s">
        <v>3528</v>
      </c>
      <c r="S4770" s="169">
        <v>10</v>
      </c>
      <c r="T4770" s="167" t="s">
        <v>3560</v>
      </c>
      <c r="U4770" s="169" t="s">
        <v>3561</v>
      </c>
      <c r="V4770" s="167" t="s">
        <v>8724</v>
      </c>
      <c r="W4770" s="167" t="s">
        <v>5570</v>
      </c>
      <c r="X4770" s="170" t="s">
        <v>160</v>
      </c>
      <c r="Y4770" s="171" t="s">
        <v>3407</v>
      </c>
      <c r="Z4770" s="167" t="s">
        <v>1940</v>
      </c>
      <c r="AA4770" s="176">
        <v>10000</v>
      </c>
      <c r="AB4770" s="167" t="s">
        <v>11254</v>
      </c>
      <c r="AC4770" s="176">
        <v>10000</v>
      </c>
      <c r="AD4770" s="167" t="s">
        <v>11254</v>
      </c>
      <c r="AE4770" s="176">
        <v>20</v>
      </c>
    </row>
    <row r="4771" spans="1:31">
      <c r="A4771" s="178">
        <v>108368130840</v>
      </c>
      <c r="B4771" s="166">
        <v>46196</v>
      </c>
      <c r="C4771" s="167" t="s">
        <v>3524</v>
      </c>
      <c r="D4771" s="167" t="s">
        <v>3525</v>
      </c>
      <c r="E4771" s="167" t="s">
        <v>3526</v>
      </c>
      <c r="F4771" s="167" t="s">
        <v>3501</v>
      </c>
      <c r="G4771" s="167" t="s">
        <v>3502</v>
      </c>
      <c r="H4771" s="168">
        <v>46197</v>
      </c>
      <c r="I4771" s="167"/>
      <c r="J4771" s="169">
        <v>26111</v>
      </c>
      <c r="K4771" s="167" t="s">
        <v>55</v>
      </c>
      <c r="L4771" s="169">
        <v>12</v>
      </c>
      <c r="M4771" s="167" t="s">
        <v>3513</v>
      </c>
      <c r="N4771" s="169">
        <v>37.9</v>
      </c>
      <c r="O4771" s="167" t="s">
        <v>3505</v>
      </c>
      <c r="P4771" s="167"/>
      <c r="Q4771" s="167" t="s">
        <v>3527</v>
      </c>
      <c r="R4771" s="167" t="s">
        <v>3528</v>
      </c>
      <c r="S4771" s="169">
        <v>9</v>
      </c>
      <c r="T4771" s="167" t="s">
        <v>3535</v>
      </c>
      <c r="U4771" s="169" t="s">
        <v>3536</v>
      </c>
      <c r="V4771" s="167" t="s">
        <v>8725</v>
      </c>
      <c r="W4771" s="167" t="s">
        <v>5079</v>
      </c>
      <c r="X4771" s="170" t="s">
        <v>3533</v>
      </c>
      <c r="Y4771" s="171" t="s">
        <v>3407</v>
      </c>
      <c r="Z4771" s="167" t="s">
        <v>1940</v>
      </c>
      <c r="AA4771" s="176">
        <v>9000</v>
      </c>
      <c r="AB4771" s="167" t="s">
        <v>11254</v>
      </c>
      <c r="AC4771" s="176">
        <v>9000</v>
      </c>
      <c r="AD4771" s="167" t="s">
        <v>11254</v>
      </c>
      <c r="AE4771" s="176">
        <v>2305.8000000000002</v>
      </c>
    </row>
    <row r="4772" spans="1:31">
      <c r="A4772" s="178">
        <v>108368130840</v>
      </c>
      <c r="B4772" s="166">
        <v>46196</v>
      </c>
      <c r="C4772" s="167" t="s">
        <v>3524</v>
      </c>
      <c r="D4772" s="167" t="s">
        <v>3525</v>
      </c>
      <c r="E4772" s="167" t="s">
        <v>3526</v>
      </c>
      <c r="F4772" s="167" t="s">
        <v>3501</v>
      </c>
      <c r="G4772" s="167" t="s">
        <v>3502</v>
      </c>
      <c r="H4772" s="168">
        <v>46197</v>
      </c>
      <c r="I4772" s="167"/>
      <c r="J4772" s="169">
        <v>26111</v>
      </c>
      <c r="K4772" s="167" t="s">
        <v>55</v>
      </c>
      <c r="L4772" s="169">
        <v>12</v>
      </c>
      <c r="M4772" s="167" t="s">
        <v>3513</v>
      </c>
      <c r="N4772" s="169">
        <v>37.9</v>
      </c>
      <c r="O4772" s="167" t="s">
        <v>3505</v>
      </c>
      <c r="P4772" s="167"/>
      <c r="Q4772" s="167" t="s">
        <v>3527</v>
      </c>
      <c r="R4772" s="167" t="s">
        <v>3528</v>
      </c>
      <c r="S4772" s="169">
        <v>8</v>
      </c>
      <c r="T4772" s="167" t="s">
        <v>3535</v>
      </c>
      <c r="U4772" s="169" t="s">
        <v>3536</v>
      </c>
      <c r="V4772" s="167" t="s">
        <v>8725</v>
      </c>
      <c r="W4772" s="167" t="s">
        <v>5079</v>
      </c>
      <c r="X4772" s="170" t="s">
        <v>3533</v>
      </c>
      <c r="Y4772" s="171" t="s">
        <v>3407</v>
      </c>
      <c r="Z4772" s="167" t="s">
        <v>1940</v>
      </c>
      <c r="AA4772" s="176">
        <v>1000</v>
      </c>
      <c r="AB4772" s="167" t="s">
        <v>11254</v>
      </c>
      <c r="AC4772" s="176">
        <v>1000</v>
      </c>
      <c r="AD4772" s="167" t="s">
        <v>11254</v>
      </c>
      <c r="AE4772" s="176">
        <v>256.2</v>
      </c>
    </row>
    <row r="4773" spans="1:31">
      <c r="A4773" s="178">
        <v>108368130840</v>
      </c>
      <c r="B4773" s="166">
        <v>46196</v>
      </c>
      <c r="C4773" s="167" t="s">
        <v>3524</v>
      </c>
      <c r="D4773" s="167" t="s">
        <v>3525</v>
      </c>
      <c r="E4773" s="167" t="s">
        <v>3526</v>
      </c>
      <c r="F4773" s="167" t="s">
        <v>3501</v>
      </c>
      <c r="G4773" s="167" t="s">
        <v>3502</v>
      </c>
      <c r="H4773" s="168">
        <v>46197</v>
      </c>
      <c r="I4773" s="167"/>
      <c r="J4773" s="169">
        <v>26111</v>
      </c>
      <c r="K4773" s="167" t="s">
        <v>55</v>
      </c>
      <c r="L4773" s="169">
        <v>12</v>
      </c>
      <c r="M4773" s="167" t="s">
        <v>3513</v>
      </c>
      <c r="N4773" s="169">
        <v>37.9</v>
      </c>
      <c r="O4773" s="167" t="s">
        <v>3505</v>
      </c>
      <c r="P4773" s="167"/>
      <c r="Q4773" s="167" t="s">
        <v>3527</v>
      </c>
      <c r="R4773" s="167" t="s">
        <v>3528</v>
      </c>
      <c r="S4773" s="169">
        <v>7</v>
      </c>
      <c r="T4773" s="167" t="s">
        <v>3560</v>
      </c>
      <c r="U4773" s="169" t="s">
        <v>3561</v>
      </c>
      <c r="V4773" s="167" t="s">
        <v>8726</v>
      </c>
      <c r="W4773" s="167" t="s">
        <v>7267</v>
      </c>
      <c r="X4773" s="170" t="s">
        <v>3533</v>
      </c>
      <c r="Y4773" s="171" t="s">
        <v>3407</v>
      </c>
      <c r="Z4773" s="167" t="s">
        <v>1940</v>
      </c>
      <c r="AA4773" s="176">
        <v>4000</v>
      </c>
      <c r="AB4773" s="167" t="s">
        <v>11254</v>
      </c>
      <c r="AC4773" s="176">
        <v>4000</v>
      </c>
      <c r="AD4773" s="167" t="s">
        <v>11254</v>
      </c>
      <c r="AE4773" s="176">
        <v>18.12</v>
      </c>
    </row>
    <row r="4774" spans="1:31">
      <c r="A4774" s="178">
        <v>108368130840</v>
      </c>
      <c r="B4774" s="166">
        <v>46196</v>
      </c>
      <c r="C4774" s="167" t="s">
        <v>3524</v>
      </c>
      <c r="D4774" s="167" t="s">
        <v>3525</v>
      </c>
      <c r="E4774" s="167" t="s">
        <v>3526</v>
      </c>
      <c r="F4774" s="167" t="s">
        <v>3501</v>
      </c>
      <c r="G4774" s="167" t="s">
        <v>3502</v>
      </c>
      <c r="H4774" s="168">
        <v>46197</v>
      </c>
      <c r="I4774" s="167"/>
      <c r="J4774" s="169">
        <v>26111</v>
      </c>
      <c r="K4774" s="167" t="s">
        <v>55</v>
      </c>
      <c r="L4774" s="169">
        <v>12</v>
      </c>
      <c r="M4774" s="167" t="s">
        <v>3513</v>
      </c>
      <c r="N4774" s="169">
        <v>37.9</v>
      </c>
      <c r="O4774" s="167" t="s">
        <v>3505</v>
      </c>
      <c r="P4774" s="167"/>
      <c r="Q4774" s="167" t="s">
        <v>3527</v>
      </c>
      <c r="R4774" s="167" t="s">
        <v>3528</v>
      </c>
      <c r="S4774" s="169">
        <v>6</v>
      </c>
      <c r="T4774" s="167" t="s">
        <v>3560</v>
      </c>
      <c r="U4774" s="169" t="s">
        <v>3561</v>
      </c>
      <c r="V4774" s="167" t="s">
        <v>8416</v>
      </c>
      <c r="W4774" s="167" t="s">
        <v>7327</v>
      </c>
      <c r="X4774" s="170" t="s">
        <v>157</v>
      </c>
      <c r="Y4774" s="171" t="s">
        <v>3407</v>
      </c>
      <c r="Z4774" s="167" t="s">
        <v>1940</v>
      </c>
      <c r="AA4774" s="176">
        <v>330000</v>
      </c>
      <c r="AB4774" s="167" t="s">
        <v>11254</v>
      </c>
      <c r="AC4774" s="176">
        <v>330000</v>
      </c>
      <c r="AD4774" s="167" t="s">
        <v>11254</v>
      </c>
      <c r="AE4774" s="176">
        <v>330</v>
      </c>
    </row>
    <row r="4775" spans="1:31">
      <c r="A4775" s="178">
        <v>108368130840</v>
      </c>
      <c r="B4775" s="166">
        <v>46196</v>
      </c>
      <c r="C4775" s="167" t="s">
        <v>3524</v>
      </c>
      <c r="D4775" s="167" t="s">
        <v>3525</v>
      </c>
      <c r="E4775" s="167" t="s">
        <v>3526</v>
      </c>
      <c r="F4775" s="167" t="s">
        <v>3501</v>
      </c>
      <c r="G4775" s="167" t="s">
        <v>3502</v>
      </c>
      <c r="H4775" s="168">
        <v>46197</v>
      </c>
      <c r="I4775" s="167"/>
      <c r="J4775" s="169">
        <v>26111</v>
      </c>
      <c r="K4775" s="167" t="s">
        <v>55</v>
      </c>
      <c r="L4775" s="169">
        <v>12</v>
      </c>
      <c r="M4775" s="167" t="s">
        <v>3513</v>
      </c>
      <c r="N4775" s="169">
        <v>37.9</v>
      </c>
      <c r="O4775" s="167" t="s">
        <v>3505</v>
      </c>
      <c r="P4775" s="167"/>
      <c r="Q4775" s="167" t="s">
        <v>3527</v>
      </c>
      <c r="R4775" s="167" t="s">
        <v>3528</v>
      </c>
      <c r="S4775" s="169">
        <v>5</v>
      </c>
      <c r="T4775" s="167" t="s">
        <v>3560</v>
      </c>
      <c r="U4775" s="169" t="s">
        <v>3561</v>
      </c>
      <c r="V4775" s="167" t="s">
        <v>8416</v>
      </c>
      <c r="W4775" s="167" t="s">
        <v>7327</v>
      </c>
      <c r="X4775" s="170" t="s">
        <v>157</v>
      </c>
      <c r="Y4775" s="171" t="s">
        <v>3407</v>
      </c>
      <c r="Z4775" s="167" t="s">
        <v>1940</v>
      </c>
      <c r="AA4775" s="176">
        <v>220000</v>
      </c>
      <c r="AB4775" s="167" t="s">
        <v>11254</v>
      </c>
      <c r="AC4775" s="176">
        <v>220000</v>
      </c>
      <c r="AD4775" s="167" t="s">
        <v>11254</v>
      </c>
      <c r="AE4775" s="176">
        <v>220</v>
      </c>
    </row>
    <row r="4776" spans="1:31">
      <c r="A4776" s="178">
        <v>108368130840</v>
      </c>
      <c r="B4776" s="166">
        <v>46196</v>
      </c>
      <c r="C4776" s="167" t="s">
        <v>3524</v>
      </c>
      <c r="D4776" s="167" t="s">
        <v>3525</v>
      </c>
      <c r="E4776" s="167" t="s">
        <v>3526</v>
      </c>
      <c r="F4776" s="167" t="s">
        <v>3501</v>
      </c>
      <c r="G4776" s="167" t="s">
        <v>3502</v>
      </c>
      <c r="H4776" s="168">
        <v>46197</v>
      </c>
      <c r="I4776" s="167"/>
      <c r="J4776" s="169">
        <v>26111</v>
      </c>
      <c r="K4776" s="167" t="s">
        <v>55</v>
      </c>
      <c r="L4776" s="169">
        <v>12</v>
      </c>
      <c r="M4776" s="167" t="s">
        <v>3513</v>
      </c>
      <c r="N4776" s="169">
        <v>37.9</v>
      </c>
      <c r="O4776" s="167" t="s">
        <v>3505</v>
      </c>
      <c r="P4776" s="167"/>
      <c r="Q4776" s="167" t="s">
        <v>3527</v>
      </c>
      <c r="R4776" s="167" t="s">
        <v>3528</v>
      </c>
      <c r="S4776" s="169">
        <v>4</v>
      </c>
      <c r="T4776" s="167" t="s">
        <v>3587</v>
      </c>
      <c r="U4776" s="169" t="s">
        <v>3588</v>
      </c>
      <c r="V4776" s="167" t="s">
        <v>8727</v>
      </c>
      <c r="W4776" s="167" t="s">
        <v>8728</v>
      </c>
      <c r="X4776" s="170" t="s">
        <v>160</v>
      </c>
      <c r="Y4776" s="171" t="s">
        <v>3407</v>
      </c>
      <c r="Z4776" s="167" t="s">
        <v>1940</v>
      </c>
      <c r="AA4776" s="176">
        <v>1200</v>
      </c>
      <c r="AB4776" s="167" t="s">
        <v>11254</v>
      </c>
      <c r="AC4776" s="176">
        <v>1200</v>
      </c>
      <c r="AD4776" s="167" t="s">
        <v>11254</v>
      </c>
      <c r="AE4776" s="176">
        <v>504.12</v>
      </c>
    </row>
    <row r="4777" spans="1:31">
      <c r="A4777" s="178">
        <v>108368130840</v>
      </c>
      <c r="B4777" s="166">
        <v>46196</v>
      </c>
      <c r="C4777" s="167" t="s">
        <v>3524</v>
      </c>
      <c r="D4777" s="167" t="s">
        <v>3525</v>
      </c>
      <c r="E4777" s="167" t="s">
        <v>3526</v>
      </c>
      <c r="F4777" s="167" t="s">
        <v>3501</v>
      </c>
      <c r="G4777" s="167" t="s">
        <v>3502</v>
      </c>
      <c r="H4777" s="168">
        <v>46197</v>
      </c>
      <c r="I4777" s="167"/>
      <c r="J4777" s="169">
        <v>26111</v>
      </c>
      <c r="K4777" s="167" t="s">
        <v>55</v>
      </c>
      <c r="L4777" s="169">
        <v>12</v>
      </c>
      <c r="M4777" s="167" t="s">
        <v>3513</v>
      </c>
      <c r="N4777" s="169">
        <v>37.9</v>
      </c>
      <c r="O4777" s="167" t="s">
        <v>3505</v>
      </c>
      <c r="P4777" s="167"/>
      <c r="Q4777" s="167" t="s">
        <v>3527</v>
      </c>
      <c r="R4777" s="167" t="s">
        <v>3528</v>
      </c>
      <c r="S4777" s="169">
        <v>3</v>
      </c>
      <c r="T4777" s="167" t="s">
        <v>3560</v>
      </c>
      <c r="U4777" s="169" t="s">
        <v>3561</v>
      </c>
      <c r="V4777" s="167" t="s">
        <v>8416</v>
      </c>
      <c r="W4777" s="167" t="s">
        <v>7327</v>
      </c>
      <c r="X4777" s="170" t="s">
        <v>157</v>
      </c>
      <c r="Y4777" s="171" t="s">
        <v>3407</v>
      </c>
      <c r="Z4777" s="167" t="s">
        <v>1940</v>
      </c>
      <c r="AA4777" s="176">
        <v>420000</v>
      </c>
      <c r="AB4777" s="167" t="s">
        <v>11254</v>
      </c>
      <c r="AC4777" s="176">
        <v>420000</v>
      </c>
      <c r="AD4777" s="167" t="s">
        <v>11254</v>
      </c>
      <c r="AE4777" s="176">
        <v>420</v>
      </c>
    </row>
    <row r="4778" spans="1:31">
      <c r="A4778" s="178">
        <v>108368130840</v>
      </c>
      <c r="B4778" s="166">
        <v>46196</v>
      </c>
      <c r="C4778" s="167" t="s">
        <v>3524</v>
      </c>
      <c r="D4778" s="167" t="s">
        <v>3525</v>
      </c>
      <c r="E4778" s="167" t="s">
        <v>3526</v>
      </c>
      <c r="F4778" s="167" t="s">
        <v>3501</v>
      </c>
      <c r="G4778" s="167" t="s">
        <v>3502</v>
      </c>
      <c r="H4778" s="168">
        <v>46197</v>
      </c>
      <c r="I4778" s="167"/>
      <c r="J4778" s="169">
        <v>26111</v>
      </c>
      <c r="K4778" s="167" t="s">
        <v>55</v>
      </c>
      <c r="L4778" s="169">
        <v>12</v>
      </c>
      <c r="M4778" s="167" t="s">
        <v>3513</v>
      </c>
      <c r="N4778" s="169">
        <v>37.9</v>
      </c>
      <c r="O4778" s="167" t="s">
        <v>3505</v>
      </c>
      <c r="P4778" s="167"/>
      <c r="Q4778" s="167" t="s">
        <v>3527</v>
      </c>
      <c r="R4778" s="167" t="s">
        <v>3528</v>
      </c>
      <c r="S4778" s="169">
        <v>2</v>
      </c>
      <c r="T4778" s="167" t="s">
        <v>3560</v>
      </c>
      <c r="U4778" s="169" t="s">
        <v>3561</v>
      </c>
      <c r="V4778" s="167" t="s">
        <v>8416</v>
      </c>
      <c r="W4778" s="167" t="s">
        <v>7327</v>
      </c>
      <c r="X4778" s="170" t="s">
        <v>157</v>
      </c>
      <c r="Y4778" s="171" t="s">
        <v>3407</v>
      </c>
      <c r="Z4778" s="167" t="s">
        <v>1940</v>
      </c>
      <c r="AA4778" s="176">
        <v>350000</v>
      </c>
      <c r="AB4778" s="167" t="s">
        <v>11254</v>
      </c>
      <c r="AC4778" s="176">
        <v>350000</v>
      </c>
      <c r="AD4778" s="167" t="s">
        <v>11254</v>
      </c>
      <c r="AE4778" s="176">
        <v>350</v>
      </c>
    </row>
    <row r="4779" spans="1:31">
      <c r="A4779" s="178">
        <v>108368130840</v>
      </c>
      <c r="B4779" s="166">
        <v>46196</v>
      </c>
      <c r="C4779" s="167" t="s">
        <v>3524</v>
      </c>
      <c r="D4779" s="167" t="s">
        <v>3525</v>
      </c>
      <c r="E4779" s="167" t="s">
        <v>3526</v>
      </c>
      <c r="F4779" s="167" t="s">
        <v>3501</v>
      </c>
      <c r="G4779" s="167" t="s">
        <v>3502</v>
      </c>
      <c r="H4779" s="168">
        <v>46197</v>
      </c>
      <c r="I4779" s="167"/>
      <c r="J4779" s="169">
        <v>26111</v>
      </c>
      <c r="K4779" s="167" t="s">
        <v>55</v>
      </c>
      <c r="L4779" s="169">
        <v>12</v>
      </c>
      <c r="M4779" s="167" t="s">
        <v>3513</v>
      </c>
      <c r="N4779" s="169">
        <v>37.9</v>
      </c>
      <c r="O4779" s="167" t="s">
        <v>3505</v>
      </c>
      <c r="P4779" s="167"/>
      <c r="Q4779" s="167" t="s">
        <v>3527</v>
      </c>
      <c r="R4779" s="167" t="s">
        <v>3528</v>
      </c>
      <c r="S4779" s="169">
        <v>1</v>
      </c>
      <c r="T4779" s="167" t="s">
        <v>3560</v>
      </c>
      <c r="U4779" s="169" t="s">
        <v>3561</v>
      </c>
      <c r="V4779" s="167" t="s">
        <v>8415</v>
      </c>
      <c r="W4779" s="167" t="s">
        <v>6681</v>
      </c>
      <c r="X4779" s="170" t="s">
        <v>157</v>
      </c>
      <c r="Y4779" s="171" t="s">
        <v>3407</v>
      </c>
      <c r="Z4779" s="167" t="s">
        <v>1940</v>
      </c>
      <c r="AA4779" s="176">
        <v>795000</v>
      </c>
      <c r="AB4779" s="167" t="s">
        <v>11254</v>
      </c>
      <c r="AC4779" s="176">
        <v>795000</v>
      </c>
      <c r="AD4779" s="167" t="s">
        <v>11254</v>
      </c>
      <c r="AE4779" s="176">
        <v>516.75</v>
      </c>
    </row>
    <row r="4780" spans="1:31">
      <c r="A4780" s="178">
        <v>108368290330</v>
      </c>
      <c r="B4780" s="166">
        <v>46196</v>
      </c>
      <c r="C4780" s="167" t="s">
        <v>3524</v>
      </c>
      <c r="D4780" s="167" t="s">
        <v>3525</v>
      </c>
      <c r="E4780" s="167" t="s">
        <v>3526</v>
      </c>
      <c r="F4780" s="167" t="s">
        <v>3501</v>
      </c>
      <c r="G4780" s="167" t="s">
        <v>3502</v>
      </c>
      <c r="H4780" s="168">
        <v>46197</v>
      </c>
      <c r="I4780" s="167"/>
      <c r="J4780" s="169">
        <v>26111</v>
      </c>
      <c r="K4780" s="167" t="s">
        <v>55</v>
      </c>
      <c r="L4780" s="169">
        <v>2</v>
      </c>
      <c r="M4780" s="167" t="s">
        <v>3513</v>
      </c>
      <c r="N4780" s="169">
        <v>3.4</v>
      </c>
      <c r="O4780" s="167" t="s">
        <v>3505</v>
      </c>
      <c r="P4780" s="167"/>
      <c r="Q4780" s="167" t="s">
        <v>3527</v>
      </c>
      <c r="R4780" s="167" t="s">
        <v>3528</v>
      </c>
      <c r="S4780" s="169">
        <v>2</v>
      </c>
      <c r="T4780" s="167" t="s">
        <v>3529</v>
      </c>
      <c r="U4780" s="169" t="s">
        <v>3530</v>
      </c>
      <c r="V4780" s="167" t="s">
        <v>8302</v>
      </c>
      <c r="W4780" s="167" t="s">
        <v>5095</v>
      </c>
      <c r="X4780" s="170" t="s">
        <v>157</v>
      </c>
      <c r="Y4780" s="171" t="s">
        <v>3408</v>
      </c>
      <c r="Z4780" s="167" t="s">
        <v>1942</v>
      </c>
      <c r="AA4780" s="176">
        <v>18000</v>
      </c>
      <c r="AB4780" s="167" t="s">
        <v>11254</v>
      </c>
      <c r="AC4780" s="176">
        <v>18000</v>
      </c>
      <c r="AD4780" s="167" t="s">
        <v>11254</v>
      </c>
      <c r="AE4780" s="176">
        <v>2664</v>
      </c>
    </row>
    <row r="4781" spans="1:31">
      <c r="A4781" s="178">
        <v>108368290330</v>
      </c>
      <c r="B4781" s="166">
        <v>46196</v>
      </c>
      <c r="C4781" s="167" t="s">
        <v>3524</v>
      </c>
      <c r="D4781" s="167" t="s">
        <v>3525</v>
      </c>
      <c r="E4781" s="167" t="s">
        <v>3526</v>
      </c>
      <c r="F4781" s="167" t="s">
        <v>3501</v>
      </c>
      <c r="G4781" s="167" t="s">
        <v>3502</v>
      </c>
      <c r="H4781" s="168">
        <v>46197</v>
      </c>
      <c r="I4781" s="167"/>
      <c r="J4781" s="169">
        <v>26111</v>
      </c>
      <c r="K4781" s="167" t="s">
        <v>55</v>
      </c>
      <c r="L4781" s="169">
        <v>2</v>
      </c>
      <c r="M4781" s="167" t="s">
        <v>3513</v>
      </c>
      <c r="N4781" s="169">
        <v>3.4</v>
      </c>
      <c r="O4781" s="167" t="s">
        <v>3505</v>
      </c>
      <c r="P4781" s="167"/>
      <c r="Q4781" s="167" t="s">
        <v>3527</v>
      </c>
      <c r="R4781" s="167" t="s">
        <v>3528</v>
      </c>
      <c r="S4781" s="169">
        <v>1</v>
      </c>
      <c r="T4781" s="167" t="s">
        <v>3529</v>
      </c>
      <c r="U4781" s="169" t="s">
        <v>3530</v>
      </c>
      <c r="V4781" s="167" t="s">
        <v>8302</v>
      </c>
      <c r="W4781" s="167" t="s">
        <v>5095</v>
      </c>
      <c r="X4781" s="170" t="s">
        <v>157</v>
      </c>
      <c r="Y4781" s="171" t="s">
        <v>3408</v>
      </c>
      <c r="Z4781" s="167" t="s">
        <v>1942</v>
      </c>
      <c r="AA4781" s="176">
        <v>18000</v>
      </c>
      <c r="AB4781" s="167" t="s">
        <v>11254</v>
      </c>
      <c r="AC4781" s="176">
        <v>18000</v>
      </c>
      <c r="AD4781" s="167" t="s">
        <v>11254</v>
      </c>
      <c r="AE4781" s="176">
        <v>2664</v>
      </c>
    </row>
    <row r="4782" spans="1:31">
      <c r="A4782" s="178">
        <v>108368316230</v>
      </c>
      <c r="B4782" s="166">
        <v>46196</v>
      </c>
      <c r="C4782" s="167" t="s">
        <v>3524</v>
      </c>
      <c r="D4782" s="167" t="s">
        <v>3525</v>
      </c>
      <c r="E4782" s="167" t="s">
        <v>3526</v>
      </c>
      <c r="F4782" s="167" t="s">
        <v>3501</v>
      </c>
      <c r="G4782" s="167" t="s">
        <v>3502</v>
      </c>
      <c r="H4782" s="168">
        <v>46197</v>
      </c>
      <c r="I4782" s="167"/>
      <c r="J4782" s="169">
        <v>26111</v>
      </c>
      <c r="K4782" s="167" t="s">
        <v>55</v>
      </c>
      <c r="L4782" s="169">
        <v>1</v>
      </c>
      <c r="M4782" s="167" t="s">
        <v>3513</v>
      </c>
      <c r="N4782" s="169">
        <v>0.6</v>
      </c>
      <c r="O4782" s="167" t="s">
        <v>3505</v>
      </c>
      <c r="P4782" s="167"/>
      <c r="Q4782" s="167" t="s">
        <v>3527</v>
      </c>
      <c r="R4782" s="167" t="s">
        <v>3528</v>
      </c>
      <c r="S4782" s="169">
        <v>1</v>
      </c>
      <c r="T4782" s="167" t="s">
        <v>3529</v>
      </c>
      <c r="U4782" s="169" t="s">
        <v>3530</v>
      </c>
      <c r="V4782" s="167" t="s">
        <v>8707</v>
      </c>
      <c r="W4782" s="167" t="s">
        <v>5690</v>
      </c>
      <c r="X4782" s="170" t="s">
        <v>3533</v>
      </c>
      <c r="Y4782" s="171" t="s">
        <v>3409</v>
      </c>
      <c r="Z4782" s="167" t="s">
        <v>1944</v>
      </c>
      <c r="AA4782" s="176">
        <v>6000</v>
      </c>
      <c r="AB4782" s="167" t="s">
        <v>11254</v>
      </c>
      <c r="AC4782" s="176">
        <v>6000</v>
      </c>
      <c r="AD4782" s="167" t="s">
        <v>11254</v>
      </c>
      <c r="AE4782" s="176">
        <v>1428</v>
      </c>
    </row>
    <row r="4783" spans="1:31">
      <c r="A4783" s="178">
        <v>108368356720</v>
      </c>
      <c r="B4783" s="166">
        <v>46196</v>
      </c>
      <c r="C4783" s="167" t="s">
        <v>3524</v>
      </c>
      <c r="D4783" s="167" t="s">
        <v>3525</v>
      </c>
      <c r="E4783" s="167" t="s">
        <v>3526</v>
      </c>
      <c r="F4783" s="167" t="s">
        <v>3501</v>
      </c>
      <c r="G4783" s="167" t="s">
        <v>3502</v>
      </c>
      <c r="H4783" s="168">
        <v>46197</v>
      </c>
      <c r="I4783" s="167"/>
      <c r="J4783" s="169">
        <v>26111</v>
      </c>
      <c r="K4783" s="167" t="s">
        <v>55</v>
      </c>
      <c r="L4783" s="169">
        <v>1</v>
      </c>
      <c r="M4783" s="167" t="s">
        <v>3513</v>
      </c>
      <c r="N4783" s="169">
        <v>0.5</v>
      </c>
      <c r="O4783" s="167" t="s">
        <v>3505</v>
      </c>
      <c r="P4783" s="167"/>
      <c r="Q4783" s="167" t="s">
        <v>3527</v>
      </c>
      <c r="R4783" s="167" t="s">
        <v>3528</v>
      </c>
      <c r="S4783" s="169">
        <v>1</v>
      </c>
      <c r="T4783" s="167" t="s">
        <v>3529</v>
      </c>
      <c r="U4783" s="169" t="s">
        <v>3530</v>
      </c>
      <c r="V4783" s="167" t="s">
        <v>8729</v>
      </c>
      <c r="W4783" s="167" t="s">
        <v>8730</v>
      </c>
      <c r="X4783" s="170" t="s">
        <v>157</v>
      </c>
      <c r="Y4783" s="171" t="s">
        <v>3410</v>
      </c>
      <c r="Z4783" s="167" t="s">
        <v>1946</v>
      </c>
      <c r="AA4783" s="176">
        <v>3000</v>
      </c>
      <c r="AB4783" s="167" t="s">
        <v>11254</v>
      </c>
      <c r="AC4783" s="176">
        <v>3000</v>
      </c>
      <c r="AD4783" s="167" t="s">
        <v>11254</v>
      </c>
      <c r="AE4783" s="176">
        <v>954</v>
      </c>
    </row>
    <row r="4784" spans="1:31">
      <c r="A4784" s="178">
        <v>108368361510</v>
      </c>
      <c r="B4784" s="166">
        <v>46196</v>
      </c>
      <c r="C4784" s="167" t="s">
        <v>3524</v>
      </c>
      <c r="D4784" s="167" t="s">
        <v>3525</v>
      </c>
      <c r="E4784" s="167" t="s">
        <v>3526</v>
      </c>
      <c r="F4784" s="167" t="s">
        <v>3501</v>
      </c>
      <c r="G4784" s="167" t="s">
        <v>3502</v>
      </c>
      <c r="H4784" s="168">
        <v>46197</v>
      </c>
      <c r="I4784" s="167"/>
      <c r="J4784" s="169">
        <v>26111</v>
      </c>
      <c r="K4784" s="167" t="s">
        <v>55</v>
      </c>
      <c r="L4784" s="169">
        <v>2</v>
      </c>
      <c r="M4784" s="167" t="s">
        <v>3513</v>
      </c>
      <c r="N4784" s="169">
        <v>8</v>
      </c>
      <c r="O4784" s="167" t="s">
        <v>3505</v>
      </c>
      <c r="P4784" s="167"/>
      <c r="Q4784" s="167" t="s">
        <v>3527</v>
      </c>
      <c r="R4784" s="167" t="s">
        <v>3528</v>
      </c>
      <c r="S4784" s="169">
        <v>2</v>
      </c>
      <c r="T4784" s="167" t="s">
        <v>3529</v>
      </c>
      <c r="U4784" s="169" t="s">
        <v>3530</v>
      </c>
      <c r="V4784" s="167" t="s">
        <v>5288</v>
      </c>
      <c r="W4784" s="167" t="s">
        <v>4268</v>
      </c>
      <c r="X4784" s="170" t="s">
        <v>157</v>
      </c>
      <c r="Y4784" s="171" t="s">
        <v>3411</v>
      </c>
      <c r="Z4784" s="167" t="s">
        <v>1948</v>
      </c>
      <c r="AA4784" s="176">
        <v>512</v>
      </c>
      <c r="AB4784" s="167" t="s">
        <v>11254</v>
      </c>
      <c r="AC4784" s="176">
        <v>512</v>
      </c>
      <c r="AD4784" s="167" t="s">
        <v>11254</v>
      </c>
      <c r="AE4784" s="176">
        <v>36802.559999999998</v>
      </c>
    </row>
    <row r="4785" spans="1:31">
      <c r="A4785" s="178">
        <v>108368361510</v>
      </c>
      <c r="B4785" s="166">
        <v>46196</v>
      </c>
      <c r="C4785" s="167" t="s">
        <v>3524</v>
      </c>
      <c r="D4785" s="167" t="s">
        <v>3525</v>
      </c>
      <c r="E4785" s="167" t="s">
        <v>3526</v>
      </c>
      <c r="F4785" s="167" t="s">
        <v>3501</v>
      </c>
      <c r="G4785" s="167" t="s">
        <v>3502</v>
      </c>
      <c r="H4785" s="168">
        <v>46197</v>
      </c>
      <c r="I4785" s="167"/>
      <c r="J4785" s="169">
        <v>26111</v>
      </c>
      <c r="K4785" s="167" t="s">
        <v>55</v>
      </c>
      <c r="L4785" s="169">
        <v>2</v>
      </c>
      <c r="M4785" s="167" t="s">
        <v>3513</v>
      </c>
      <c r="N4785" s="169">
        <v>8</v>
      </c>
      <c r="O4785" s="167" t="s">
        <v>3505</v>
      </c>
      <c r="P4785" s="167"/>
      <c r="Q4785" s="167" t="s">
        <v>3527</v>
      </c>
      <c r="R4785" s="167" t="s">
        <v>3528</v>
      </c>
      <c r="S4785" s="169">
        <v>1</v>
      </c>
      <c r="T4785" s="167" t="s">
        <v>3529</v>
      </c>
      <c r="U4785" s="169" t="s">
        <v>3530</v>
      </c>
      <c r="V4785" s="167" t="s">
        <v>5288</v>
      </c>
      <c r="W4785" s="167" t="s">
        <v>4268</v>
      </c>
      <c r="X4785" s="170" t="s">
        <v>157</v>
      </c>
      <c r="Y4785" s="171" t="s">
        <v>3411</v>
      </c>
      <c r="Z4785" s="167" t="s">
        <v>1948</v>
      </c>
      <c r="AA4785" s="176">
        <v>6411</v>
      </c>
      <c r="AB4785" s="167" t="s">
        <v>11254</v>
      </c>
      <c r="AC4785" s="176">
        <v>6411</v>
      </c>
      <c r="AD4785" s="167" t="s">
        <v>11254</v>
      </c>
      <c r="AE4785" s="176">
        <v>460822.68</v>
      </c>
    </row>
    <row r="4786" spans="1:31">
      <c r="A4786" s="178">
        <v>108368440240</v>
      </c>
      <c r="B4786" s="166">
        <v>46196</v>
      </c>
      <c r="C4786" s="167" t="s">
        <v>3524</v>
      </c>
      <c r="D4786" s="167" t="s">
        <v>3525</v>
      </c>
      <c r="E4786" s="167" t="s">
        <v>3526</v>
      </c>
      <c r="F4786" s="167" t="s">
        <v>3501</v>
      </c>
      <c r="G4786" s="167" t="s">
        <v>3502</v>
      </c>
      <c r="H4786" s="168">
        <v>46197</v>
      </c>
      <c r="I4786" s="167"/>
      <c r="J4786" s="169">
        <v>26111</v>
      </c>
      <c r="K4786" s="167" t="s">
        <v>55</v>
      </c>
      <c r="L4786" s="169">
        <v>1</v>
      </c>
      <c r="M4786" s="167" t="s">
        <v>3513</v>
      </c>
      <c r="N4786" s="169">
        <v>5.8</v>
      </c>
      <c r="O4786" s="167" t="s">
        <v>3505</v>
      </c>
      <c r="P4786" s="167"/>
      <c r="Q4786" s="167" t="s">
        <v>3514</v>
      </c>
      <c r="R4786" s="167" t="s">
        <v>3528</v>
      </c>
      <c r="S4786" s="169">
        <v>8</v>
      </c>
      <c r="T4786" s="167" t="s">
        <v>3529</v>
      </c>
      <c r="U4786" s="169" t="s">
        <v>3530</v>
      </c>
      <c r="V4786" s="167" t="s">
        <v>5537</v>
      </c>
      <c r="W4786" s="167" t="s">
        <v>4431</v>
      </c>
      <c r="X4786" s="170" t="s">
        <v>157</v>
      </c>
      <c r="Y4786" s="171" t="s">
        <v>3412</v>
      </c>
      <c r="Z4786" s="167" t="s">
        <v>1951</v>
      </c>
      <c r="AA4786" s="176">
        <v>17500</v>
      </c>
      <c r="AB4786" s="167" t="s">
        <v>11254</v>
      </c>
      <c r="AC4786" s="176">
        <v>17500</v>
      </c>
      <c r="AD4786" s="167" t="s">
        <v>11254</v>
      </c>
      <c r="AE4786" s="176">
        <v>2030</v>
      </c>
    </row>
    <row r="4787" spans="1:31">
      <c r="A4787" s="178">
        <v>108368440240</v>
      </c>
      <c r="B4787" s="166">
        <v>46196</v>
      </c>
      <c r="C4787" s="167" t="s">
        <v>3524</v>
      </c>
      <c r="D4787" s="167" t="s">
        <v>3525</v>
      </c>
      <c r="E4787" s="167" t="s">
        <v>3526</v>
      </c>
      <c r="F4787" s="167" t="s">
        <v>3501</v>
      </c>
      <c r="G4787" s="167" t="s">
        <v>3502</v>
      </c>
      <c r="H4787" s="168">
        <v>46197</v>
      </c>
      <c r="I4787" s="167"/>
      <c r="J4787" s="169">
        <v>26111</v>
      </c>
      <c r="K4787" s="167" t="s">
        <v>55</v>
      </c>
      <c r="L4787" s="169">
        <v>1</v>
      </c>
      <c r="M4787" s="167" t="s">
        <v>3513</v>
      </c>
      <c r="N4787" s="169">
        <v>5.8</v>
      </c>
      <c r="O4787" s="167" t="s">
        <v>3505</v>
      </c>
      <c r="P4787" s="167"/>
      <c r="Q4787" s="167" t="s">
        <v>3514</v>
      </c>
      <c r="R4787" s="167" t="s">
        <v>3528</v>
      </c>
      <c r="S4787" s="169">
        <v>7</v>
      </c>
      <c r="T4787" s="167" t="s">
        <v>3529</v>
      </c>
      <c r="U4787" s="169" t="s">
        <v>3530</v>
      </c>
      <c r="V4787" s="167" t="s">
        <v>5537</v>
      </c>
      <c r="W4787" s="167" t="s">
        <v>4431</v>
      </c>
      <c r="X4787" s="170" t="s">
        <v>157</v>
      </c>
      <c r="Y4787" s="171" t="s">
        <v>3412</v>
      </c>
      <c r="Z4787" s="167" t="s">
        <v>1951</v>
      </c>
      <c r="AA4787" s="176">
        <v>7500</v>
      </c>
      <c r="AB4787" s="167" t="s">
        <v>11254</v>
      </c>
      <c r="AC4787" s="176">
        <v>7500</v>
      </c>
      <c r="AD4787" s="167" t="s">
        <v>11254</v>
      </c>
      <c r="AE4787" s="176">
        <v>870</v>
      </c>
    </row>
    <row r="4788" spans="1:31">
      <c r="A4788" s="178">
        <v>108368440240</v>
      </c>
      <c r="B4788" s="166">
        <v>46196</v>
      </c>
      <c r="C4788" s="167" t="s">
        <v>3524</v>
      </c>
      <c r="D4788" s="167" t="s">
        <v>3525</v>
      </c>
      <c r="E4788" s="167" t="s">
        <v>3526</v>
      </c>
      <c r="F4788" s="167" t="s">
        <v>3501</v>
      </c>
      <c r="G4788" s="167" t="s">
        <v>3502</v>
      </c>
      <c r="H4788" s="168">
        <v>46197</v>
      </c>
      <c r="I4788" s="167"/>
      <c r="J4788" s="169">
        <v>26111</v>
      </c>
      <c r="K4788" s="167" t="s">
        <v>55</v>
      </c>
      <c r="L4788" s="169">
        <v>1</v>
      </c>
      <c r="M4788" s="167" t="s">
        <v>3513</v>
      </c>
      <c r="N4788" s="169">
        <v>5.8</v>
      </c>
      <c r="O4788" s="167" t="s">
        <v>3505</v>
      </c>
      <c r="P4788" s="167"/>
      <c r="Q4788" s="167" t="s">
        <v>3514</v>
      </c>
      <c r="R4788" s="167" t="s">
        <v>3528</v>
      </c>
      <c r="S4788" s="169">
        <v>6</v>
      </c>
      <c r="T4788" s="167" t="s">
        <v>3971</v>
      </c>
      <c r="U4788" s="169" t="s">
        <v>3972</v>
      </c>
      <c r="V4788" s="167" t="s">
        <v>7924</v>
      </c>
      <c r="W4788" s="167" t="s">
        <v>5479</v>
      </c>
      <c r="X4788" s="170" t="s">
        <v>157</v>
      </c>
      <c r="Y4788" s="171" t="s">
        <v>3412</v>
      </c>
      <c r="Z4788" s="167" t="s">
        <v>1951</v>
      </c>
      <c r="AA4788" s="176">
        <v>14000</v>
      </c>
      <c r="AB4788" s="167" t="s">
        <v>11254</v>
      </c>
      <c r="AC4788" s="176">
        <v>14000</v>
      </c>
      <c r="AD4788" s="167" t="s">
        <v>11254</v>
      </c>
      <c r="AE4788" s="176">
        <v>483</v>
      </c>
    </row>
    <row r="4789" spans="1:31">
      <c r="A4789" s="178">
        <v>108368440240</v>
      </c>
      <c r="B4789" s="166">
        <v>46196</v>
      </c>
      <c r="C4789" s="167" t="s">
        <v>3524</v>
      </c>
      <c r="D4789" s="167" t="s">
        <v>3525</v>
      </c>
      <c r="E4789" s="167" t="s">
        <v>3526</v>
      </c>
      <c r="F4789" s="167" t="s">
        <v>3501</v>
      </c>
      <c r="G4789" s="167" t="s">
        <v>3502</v>
      </c>
      <c r="H4789" s="168">
        <v>46197</v>
      </c>
      <c r="I4789" s="167"/>
      <c r="J4789" s="169">
        <v>26111</v>
      </c>
      <c r="K4789" s="167" t="s">
        <v>55</v>
      </c>
      <c r="L4789" s="169">
        <v>1</v>
      </c>
      <c r="M4789" s="167" t="s">
        <v>3513</v>
      </c>
      <c r="N4789" s="169">
        <v>5.8</v>
      </c>
      <c r="O4789" s="167" t="s">
        <v>3505</v>
      </c>
      <c r="P4789" s="167"/>
      <c r="Q4789" s="167" t="s">
        <v>3514</v>
      </c>
      <c r="R4789" s="167" t="s">
        <v>3528</v>
      </c>
      <c r="S4789" s="169">
        <v>5</v>
      </c>
      <c r="T4789" s="167" t="s">
        <v>3529</v>
      </c>
      <c r="U4789" s="169" t="s">
        <v>3530</v>
      </c>
      <c r="V4789" s="167" t="s">
        <v>8593</v>
      </c>
      <c r="W4789" s="167" t="s">
        <v>4428</v>
      </c>
      <c r="X4789" s="170" t="s">
        <v>157</v>
      </c>
      <c r="Y4789" s="171" t="s">
        <v>3412</v>
      </c>
      <c r="Z4789" s="167" t="s">
        <v>1951</v>
      </c>
      <c r="AA4789" s="176">
        <v>9000</v>
      </c>
      <c r="AB4789" s="167" t="s">
        <v>11254</v>
      </c>
      <c r="AC4789" s="176">
        <v>9000</v>
      </c>
      <c r="AD4789" s="167" t="s">
        <v>11254</v>
      </c>
      <c r="AE4789" s="176">
        <v>990</v>
      </c>
    </row>
    <row r="4790" spans="1:31">
      <c r="A4790" s="178">
        <v>108368440240</v>
      </c>
      <c r="B4790" s="166">
        <v>46196</v>
      </c>
      <c r="C4790" s="167" t="s">
        <v>3524</v>
      </c>
      <c r="D4790" s="167" t="s">
        <v>3525</v>
      </c>
      <c r="E4790" s="167" t="s">
        <v>3526</v>
      </c>
      <c r="F4790" s="167" t="s">
        <v>3501</v>
      </c>
      <c r="G4790" s="167" t="s">
        <v>3502</v>
      </c>
      <c r="H4790" s="168">
        <v>46197</v>
      </c>
      <c r="I4790" s="167"/>
      <c r="J4790" s="169">
        <v>26111</v>
      </c>
      <c r="K4790" s="167" t="s">
        <v>55</v>
      </c>
      <c r="L4790" s="169">
        <v>1</v>
      </c>
      <c r="M4790" s="167" t="s">
        <v>3513</v>
      </c>
      <c r="N4790" s="169">
        <v>5.8</v>
      </c>
      <c r="O4790" s="167" t="s">
        <v>3505</v>
      </c>
      <c r="P4790" s="167"/>
      <c r="Q4790" s="167" t="s">
        <v>3514</v>
      </c>
      <c r="R4790" s="167" t="s">
        <v>3528</v>
      </c>
      <c r="S4790" s="169">
        <v>4</v>
      </c>
      <c r="T4790" s="167" t="s">
        <v>3529</v>
      </c>
      <c r="U4790" s="169" t="s">
        <v>3530</v>
      </c>
      <c r="V4790" s="167" t="s">
        <v>8593</v>
      </c>
      <c r="W4790" s="167" t="s">
        <v>4428</v>
      </c>
      <c r="X4790" s="170" t="s">
        <v>157</v>
      </c>
      <c r="Y4790" s="171" t="s">
        <v>3412</v>
      </c>
      <c r="Z4790" s="167" t="s">
        <v>1951</v>
      </c>
      <c r="AA4790" s="176">
        <v>12000</v>
      </c>
      <c r="AB4790" s="167" t="s">
        <v>11254</v>
      </c>
      <c r="AC4790" s="176">
        <v>12000</v>
      </c>
      <c r="AD4790" s="167" t="s">
        <v>11254</v>
      </c>
      <c r="AE4790" s="176">
        <v>1320</v>
      </c>
    </row>
    <row r="4791" spans="1:31">
      <c r="A4791" s="178">
        <v>108368440240</v>
      </c>
      <c r="B4791" s="166">
        <v>46196</v>
      </c>
      <c r="C4791" s="167" t="s">
        <v>3524</v>
      </c>
      <c r="D4791" s="167" t="s">
        <v>3525</v>
      </c>
      <c r="E4791" s="167" t="s">
        <v>3526</v>
      </c>
      <c r="F4791" s="167" t="s">
        <v>3501</v>
      </c>
      <c r="G4791" s="167" t="s">
        <v>3502</v>
      </c>
      <c r="H4791" s="168">
        <v>46197</v>
      </c>
      <c r="I4791" s="167"/>
      <c r="J4791" s="169">
        <v>26111</v>
      </c>
      <c r="K4791" s="167" t="s">
        <v>55</v>
      </c>
      <c r="L4791" s="169">
        <v>1</v>
      </c>
      <c r="M4791" s="167" t="s">
        <v>3513</v>
      </c>
      <c r="N4791" s="169">
        <v>5.8</v>
      </c>
      <c r="O4791" s="167" t="s">
        <v>3505</v>
      </c>
      <c r="P4791" s="167"/>
      <c r="Q4791" s="167" t="s">
        <v>3514</v>
      </c>
      <c r="R4791" s="167" t="s">
        <v>3528</v>
      </c>
      <c r="S4791" s="169">
        <v>3</v>
      </c>
      <c r="T4791" s="167" t="s">
        <v>3529</v>
      </c>
      <c r="U4791" s="169" t="s">
        <v>3530</v>
      </c>
      <c r="V4791" s="167" t="s">
        <v>8593</v>
      </c>
      <c r="W4791" s="167" t="s">
        <v>4428</v>
      </c>
      <c r="X4791" s="170" t="s">
        <v>157</v>
      </c>
      <c r="Y4791" s="171" t="s">
        <v>3412</v>
      </c>
      <c r="Z4791" s="167" t="s">
        <v>1951</v>
      </c>
      <c r="AA4791" s="176">
        <v>3000</v>
      </c>
      <c r="AB4791" s="167" t="s">
        <v>11254</v>
      </c>
      <c r="AC4791" s="176">
        <v>3000</v>
      </c>
      <c r="AD4791" s="167" t="s">
        <v>11254</v>
      </c>
      <c r="AE4791" s="176">
        <v>330</v>
      </c>
    </row>
    <row r="4792" spans="1:31">
      <c r="A4792" s="178">
        <v>108368440240</v>
      </c>
      <c r="B4792" s="166">
        <v>46196</v>
      </c>
      <c r="C4792" s="167" t="s">
        <v>3524</v>
      </c>
      <c r="D4792" s="167" t="s">
        <v>3525</v>
      </c>
      <c r="E4792" s="167" t="s">
        <v>3526</v>
      </c>
      <c r="F4792" s="167" t="s">
        <v>3501</v>
      </c>
      <c r="G4792" s="167" t="s">
        <v>3502</v>
      </c>
      <c r="H4792" s="168">
        <v>46197</v>
      </c>
      <c r="I4792" s="167"/>
      <c r="J4792" s="169">
        <v>26111</v>
      </c>
      <c r="K4792" s="167" t="s">
        <v>55</v>
      </c>
      <c r="L4792" s="169">
        <v>1</v>
      </c>
      <c r="M4792" s="167" t="s">
        <v>3513</v>
      </c>
      <c r="N4792" s="169">
        <v>5.8</v>
      </c>
      <c r="O4792" s="167" t="s">
        <v>3505</v>
      </c>
      <c r="P4792" s="167"/>
      <c r="Q4792" s="167" t="s">
        <v>3514</v>
      </c>
      <c r="R4792" s="167" t="s">
        <v>3528</v>
      </c>
      <c r="S4792" s="169">
        <v>2</v>
      </c>
      <c r="T4792" s="167" t="s">
        <v>3529</v>
      </c>
      <c r="U4792" s="169" t="s">
        <v>3530</v>
      </c>
      <c r="V4792" s="167" t="s">
        <v>8593</v>
      </c>
      <c r="W4792" s="167" t="s">
        <v>4428</v>
      </c>
      <c r="X4792" s="170" t="s">
        <v>157</v>
      </c>
      <c r="Y4792" s="171" t="s">
        <v>3412</v>
      </c>
      <c r="Z4792" s="167" t="s">
        <v>1951</v>
      </c>
      <c r="AA4792" s="176">
        <v>12000</v>
      </c>
      <c r="AB4792" s="167" t="s">
        <v>11254</v>
      </c>
      <c r="AC4792" s="176">
        <v>12000</v>
      </c>
      <c r="AD4792" s="167" t="s">
        <v>11254</v>
      </c>
      <c r="AE4792" s="176">
        <v>1320</v>
      </c>
    </row>
    <row r="4793" spans="1:31">
      <c r="A4793" s="178">
        <v>108368440240</v>
      </c>
      <c r="B4793" s="166">
        <v>46196</v>
      </c>
      <c r="C4793" s="167" t="s">
        <v>3524</v>
      </c>
      <c r="D4793" s="167" t="s">
        <v>3525</v>
      </c>
      <c r="E4793" s="167" t="s">
        <v>3526</v>
      </c>
      <c r="F4793" s="167" t="s">
        <v>3501</v>
      </c>
      <c r="G4793" s="167" t="s">
        <v>3502</v>
      </c>
      <c r="H4793" s="168">
        <v>46197</v>
      </c>
      <c r="I4793" s="167"/>
      <c r="J4793" s="169">
        <v>26111</v>
      </c>
      <c r="K4793" s="167" t="s">
        <v>55</v>
      </c>
      <c r="L4793" s="169">
        <v>1</v>
      </c>
      <c r="M4793" s="167" t="s">
        <v>3513</v>
      </c>
      <c r="N4793" s="169">
        <v>5.8</v>
      </c>
      <c r="O4793" s="167" t="s">
        <v>3505</v>
      </c>
      <c r="P4793" s="167"/>
      <c r="Q4793" s="167" t="s">
        <v>3514</v>
      </c>
      <c r="R4793" s="167" t="s">
        <v>3528</v>
      </c>
      <c r="S4793" s="169">
        <v>1</v>
      </c>
      <c r="T4793" s="167" t="s">
        <v>3529</v>
      </c>
      <c r="U4793" s="169" t="s">
        <v>3530</v>
      </c>
      <c r="V4793" s="167" t="s">
        <v>8593</v>
      </c>
      <c r="W4793" s="167" t="s">
        <v>4428</v>
      </c>
      <c r="X4793" s="170" t="s">
        <v>157</v>
      </c>
      <c r="Y4793" s="171" t="s">
        <v>3412</v>
      </c>
      <c r="Z4793" s="167" t="s">
        <v>1951</v>
      </c>
      <c r="AA4793" s="176">
        <v>3000</v>
      </c>
      <c r="AB4793" s="167" t="s">
        <v>11254</v>
      </c>
      <c r="AC4793" s="176">
        <v>3000</v>
      </c>
      <c r="AD4793" s="167" t="s">
        <v>11254</v>
      </c>
      <c r="AE4793" s="176">
        <v>330</v>
      </c>
    </row>
    <row r="4794" spans="1:31">
      <c r="A4794" s="178">
        <v>108368452250</v>
      </c>
      <c r="B4794" s="166">
        <v>46196</v>
      </c>
      <c r="C4794" s="167" t="s">
        <v>3524</v>
      </c>
      <c r="D4794" s="167" t="s">
        <v>3525</v>
      </c>
      <c r="E4794" s="167" t="s">
        <v>3526</v>
      </c>
      <c r="F4794" s="167" t="s">
        <v>3501</v>
      </c>
      <c r="G4794" s="167" t="s">
        <v>3502</v>
      </c>
      <c r="H4794" s="168">
        <v>46197</v>
      </c>
      <c r="I4794" s="167"/>
      <c r="J4794" s="169">
        <v>26111</v>
      </c>
      <c r="K4794" s="167" t="s">
        <v>55</v>
      </c>
      <c r="L4794" s="169">
        <v>1</v>
      </c>
      <c r="M4794" s="167" t="s">
        <v>3513</v>
      </c>
      <c r="N4794" s="169">
        <v>1</v>
      </c>
      <c r="O4794" s="167" t="s">
        <v>3505</v>
      </c>
      <c r="P4794" s="167"/>
      <c r="Q4794" s="167" t="s">
        <v>3527</v>
      </c>
      <c r="R4794" s="167" t="s">
        <v>3528</v>
      </c>
      <c r="S4794" s="169">
        <v>1</v>
      </c>
      <c r="T4794" s="167" t="s">
        <v>3560</v>
      </c>
      <c r="U4794" s="169" t="s">
        <v>3561</v>
      </c>
      <c r="V4794" s="167" t="s">
        <v>8205</v>
      </c>
      <c r="W4794" s="167" t="s">
        <v>7526</v>
      </c>
      <c r="X4794" s="170" t="s">
        <v>159</v>
      </c>
      <c r="Y4794" s="171" t="s">
        <v>3413</v>
      </c>
      <c r="Z4794" s="167" t="s">
        <v>1953</v>
      </c>
      <c r="AA4794" s="176">
        <v>544</v>
      </c>
      <c r="AB4794" s="167" t="s">
        <v>11254</v>
      </c>
      <c r="AC4794" s="176">
        <v>544</v>
      </c>
      <c r="AD4794" s="167" t="s">
        <v>11254</v>
      </c>
      <c r="AE4794" s="176">
        <v>1370.0096000000001</v>
      </c>
    </row>
    <row r="4795" spans="1:31">
      <c r="A4795" s="178">
        <v>108368457850</v>
      </c>
      <c r="B4795" s="166">
        <v>46196</v>
      </c>
      <c r="C4795" s="167" t="s">
        <v>3524</v>
      </c>
      <c r="D4795" s="167" t="s">
        <v>3525</v>
      </c>
      <c r="E4795" s="167" t="s">
        <v>3526</v>
      </c>
      <c r="F4795" s="167" t="s">
        <v>3501</v>
      </c>
      <c r="G4795" s="167" t="s">
        <v>3502</v>
      </c>
      <c r="H4795" s="168">
        <v>46197</v>
      </c>
      <c r="I4795" s="167"/>
      <c r="J4795" s="169">
        <v>26111</v>
      </c>
      <c r="K4795" s="167" t="s">
        <v>55</v>
      </c>
      <c r="L4795" s="169">
        <v>1</v>
      </c>
      <c r="M4795" s="167" t="s">
        <v>3513</v>
      </c>
      <c r="N4795" s="169">
        <v>2.4</v>
      </c>
      <c r="O4795" s="167" t="s">
        <v>3505</v>
      </c>
      <c r="P4795" s="167"/>
      <c r="Q4795" s="167" t="s">
        <v>3514</v>
      </c>
      <c r="R4795" s="167" t="s">
        <v>3528</v>
      </c>
      <c r="S4795" s="169">
        <v>1</v>
      </c>
      <c r="T4795" s="167" t="s">
        <v>3529</v>
      </c>
      <c r="U4795" s="169" t="s">
        <v>3530</v>
      </c>
      <c r="V4795" s="167" t="s">
        <v>5637</v>
      </c>
      <c r="W4795" s="167" t="s">
        <v>3796</v>
      </c>
      <c r="X4795" s="170" t="s">
        <v>157</v>
      </c>
      <c r="Y4795" s="171" t="s">
        <v>3414</v>
      </c>
      <c r="Z4795" s="167" t="s">
        <v>1956</v>
      </c>
      <c r="AA4795" s="176">
        <v>5000</v>
      </c>
      <c r="AB4795" s="167" t="s">
        <v>11254</v>
      </c>
      <c r="AC4795" s="176">
        <v>5000</v>
      </c>
      <c r="AD4795" s="167" t="s">
        <v>11254</v>
      </c>
      <c r="AE4795" s="176">
        <v>30700</v>
      </c>
    </row>
    <row r="4796" spans="1:31">
      <c r="A4796" s="178">
        <v>108368584000</v>
      </c>
      <c r="B4796" s="166">
        <v>46196</v>
      </c>
      <c r="C4796" s="167" t="s">
        <v>3524</v>
      </c>
      <c r="D4796" s="167" t="s">
        <v>3525</v>
      </c>
      <c r="E4796" s="167" t="s">
        <v>3526</v>
      </c>
      <c r="F4796" s="167" t="s">
        <v>3501</v>
      </c>
      <c r="G4796" s="167" t="s">
        <v>3502</v>
      </c>
      <c r="H4796" s="168">
        <v>46197</v>
      </c>
      <c r="I4796" s="167"/>
      <c r="J4796" s="169">
        <v>26111</v>
      </c>
      <c r="K4796" s="167" t="s">
        <v>55</v>
      </c>
      <c r="L4796" s="169">
        <v>20</v>
      </c>
      <c r="M4796" s="167" t="s">
        <v>3513</v>
      </c>
      <c r="N4796" s="169">
        <v>48.9</v>
      </c>
      <c r="O4796" s="167" t="s">
        <v>3505</v>
      </c>
      <c r="P4796" s="167"/>
      <c r="Q4796" s="167" t="s">
        <v>3527</v>
      </c>
      <c r="R4796" s="167" t="s">
        <v>3528</v>
      </c>
      <c r="S4796" s="169">
        <v>50</v>
      </c>
      <c r="T4796" s="167" t="s">
        <v>3535</v>
      </c>
      <c r="U4796" s="169" t="s">
        <v>3536</v>
      </c>
      <c r="V4796" s="167" t="s">
        <v>8731</v>
      </c>
      <c r="W4796" s="167" t="s">
        <v>5558</v>
      </c>
      <c r="X4796" s="170" t="s">
        <v>160</v>
      </c>
      <c r="Y4796" s="171" t="s">
        <v>3415</v>
      </c>
      <c r="Z4796" s="167" t="s">
        <v>1958</v>
      </c>
      <c r="AA4796" s="176">
        <v>20000</v>
      </c>
      <c r="AB4796" s="167" t="s">
        <v>11254</v>
      </c>
      <c r="AC4796" s="176">
        <v>20000</v>
      </c>
      <c r="AD4796" s="167" t="s">
        <v>11254</v>
      </c>
      <c r="AE4796" s="176">
        <v>4</v>
      </c>
    </row>
    <row r="4797" spans="1:31">
      <c r="A4797" s="178">
        <v>108368584000</v>
      </c>
      <c r="B4797" s="166">
        <v>46196</v>
      </c>
      <c r="C4797" s="167" t="s">
        <v>3524</v>
      </c>
      <c r="D4797" s="167" t="s">
        <v>3525</v>
      </c>
      <c r="E4797" s="167" t="s">
        <v>3526</v>
      </c>
      <c r="F4797" s="167" t="s">
        <v>3501</v>
      </c>
      <c r="G4797" s="167" t="s">
        <v>3502</v>
      </c>
      <c r="H4797" s="168">
        <v>46197</v>
      </c>
      <c r="I4797" s="167"/>
      <c r="J4797" s="169">
        <v>26111</v>
      </c>
      <c r="K4797" s="167" t="s">
        <v>55</v>
      </c>
      <c r="L4797" s="169">
        <v>20</v>
      </c>
      <c r="M4797" s="167" t="s">
        <v>3513</v>
      </c>
      <c r="N4797" s="169">
        <v>48.9</v>
      </c>
      <c r="O4797" s="167" t="s">
        <v>3505</v>
      </c>
      <c r="P4797" s="167"/>
      <c r="Q4797" s="167" t="s">
        <v>3527</v>
      </c>
      <c r="R4797" s="167" t="s">
        <v>3528</v>
      </c>
      <c r="S4797" s="169">
        <v>49</v>
      </c>
      <c r="T4797" s="167" t="s">
        <v>3535</v>
      </c>
      <c r="U4797" s="169" t="s">
        <v>3536</v>
      </c>
      <c r="V4797" s="167" t="s">
        <v>8065</v>
      </c>
      <c r="W4797" s="167" t="s">
        <v>4015</v>
      </c>
      <c r="X4797" s="170" t="s">
        <v>157</v>
      </c>
      <c r="Y4797" s="171" t="s">
        <v>3415</v>
      </c>
      <c r="Z4797" s="167" t="s">
        <v>1958</v>
      </c>
      <c r="AA4797" s="176">
        <v>30000</v>
      </c>
      <c r="AB4797" s="167" t="s">
        <v>11254</v>
      </c>
      <c r="AC4797" s="176">
        <v>30000</v>
      </c>
      <c r="AD4797" s="167" t="s">
        <v>11254</v>
      </c>
      <c r="AE4797" s="176">
        <v>7.5</v>
      </c>
    </row>
    <row r="4798" spans="1:31">
      <c r="A4798" s="178">
        <v>108368584000</v>
      </c>
      <c r="B4798" s="166">
        <v>46196</v>
      </c>
      <c r="C4798" s="167" t="s">
        <v>3524</v>
      </c>
      <c r="D4798" s="167" t="s">
        <v>3525</v>
      </c>
      <c r="E4798" s="167" t="s">
        <v>3526</v>
      </c>
      <c r="F4798" s="167" t="s">
        <v>3501</v>
      </c>
      <c r="G4798" s="167" t="s">
        <v>3502</v>
      </c>
      <c r="H4798" s="168">
        <v>46197</v>
      </c>
      <c r="I4798" s="167"/>
      <c r="J4798" s="169">
        <v>26111</v>
      </c>
      <c r="K4798" s="167" t="s">
        <v>55</v>
      </c>
      <c r="L4798" s="169">
        <v>20</v>
      </c>
      <c r="M4798" s="167" t="s">
        <v>3513</v>
      </c>
      <c r="N4798" s="169">
        <v>48.9</v>
      </c>
      <c r="O4798" s="167" t="s">
        <v>3505</v>
      </c>
      <c r="P4798" s="167"/>
      <c r="Q4798" s="167" t="s">
        <v>3527</v>
      </c>
      <c r="R4798" s="167" t="s">
        <v>3528</v>
      </c>
      <c r="S4798" s="169">
        <v>48</v>
      </c>
      <c r="T4798" s="167" t="s">
        <v>3535</v>
      </c>
      <c r="U4798" s="169" t="s">
        <v>3536</v>
      </c>
      <c r="V4798" s="167" t="s">
        <v>8065</v>
      </c>
      <c r="W4798" s="167" t="s">
        <v>4015</v>
      </c>
      <c r="X4798" s="170" t="s">
        <v>157</v>
      </c>
      <c r="Y4798" s="171" t="s">
        <v>3415</v>
      </c>
      <c r="Z4798" s="167" t="s">
        <v>1958</v>
      </c>
      <c r="AA4798" s="176">
        <v>30000</v>
      </c>
      <c r="AB4798" s="167" t="s">
        <v>11254</v>
      </c>
      <c r="AC4798" s="176">
        <v>30000</v>
      </c>
      <c r="AD4798" s="167" t="s">
        <v>11254</v>
      </c>
      <c r="AE4798" s="176">
        <v>7.5</v>
      </c>
    </row>
    <row r="4799" spans="1:31">
      <c r="A4799" s="178">
        <v>108368584000</v>
      </c>
      <c r="B4799" s="166">
        <v>46196</v>
      </c>
      <c r="C4799" s="167" t="s">
        <v>3524</v>
      </c>
      <c r="D4799" s="167" t="s">
        <v>3525</v>
      </c>
      <c r="E4799" s="167" t="s">
        <v>3526</v>
      </c>
      <c r="F4799" s="167" t="s">
        <v>3501</v>
      </c>
      <c r="G4799" s="167" t="s">
        <v>3502</v>
      </c>
      <c r="H4799" s="168">
        <v>46197</v>
      </c>
      <c r="I4799" s="167"/>
      <c r="J4799" s="169">
        <v>26111</v>
      </c>
      <c r="K4799" s="167" t="s">
        <v>55</v>
      </c>
      <c r="L4799" s="169">
        <v>20</v>
      </c>
      <c r="M4799" s="167" t="s">
        <v>3513</v>
      </c>
      <c r="N4799" s="169">
        <v>48.9</v>
      </c>
      <c r="O4799" s="167" t="s">
        <v>3505</v>
      </c>
      <c r="P4799" s="167"/>
      <c r="Q4799" s="167" t="s">
        <v>3527</v>
      </c>
      <c r="R4799" s="167" t="s">
        <v>3528</v>
      </c>
      <c r="S4799" s="169">
        <v>47</v>
      </c>
      <c r="T4799" s="167" t="s">
        <v>3535</v>
      </c>
      <c r="U4799" s="169" t="s">
        <v>3536</v>
      </c>
      <c r="V4799" s="167" t="s">
        <v>8065</v>
      </c>
      <c r="W4799" s="167" t="s">
        <v>4015</v>
      </c>
      <c r="X4799" s="170" t="s">
        <v>157</v>
      </c>
      <c r="Y4799" s="171" t="s">
        <v>3415</v>
      </c>
      <c r="Z4799" s="167" t="s">
        <v>1958</v>
      </c>
      <c r="AA4799" s="176">
        <v>20000</v>
      </c>
      <c r="AB4799" s="167" t="s">
        <v>11254</v>
      </c>
      <c r="AC4799" s="176">
        <v>20000</v>
      </c>
      <c r="AD4799" s="167" t="s">
        <v>11254</v>
      </c>
      <c r="AE4799" s="176">
        <v>5</v>
      </c>
    </row>
    <row r="4800" spans="1:31">
      <c r="A4800" s="178">
        <v>108368584000</v>
      </c>
      <c r="B4800" s="166">
        <v>46196</v>
      </c>
      <c r="C4800" s="167" t="s">
        <v>3524</v>
      </c>
      <c r="D4800" s="167" t="s">
        <v>3525</v>
      </c>
      <c r="E4800" s="167" t="s">
        <v>3526</v>
      </c>
      <c r="F4800" s="167" t="s">
        <v>3501</v>
      </c>
      <c r="G4800" s="167" t="s">
        <v>3502</v>
      </c>
      <c r="H4800" s="168">
        <v>46197</v>
      </c>
      <c r="I4800" s="167"/>
      <c r="J4800" s="169">
        <v>26111</v>
      </c>
      <c r="K4800" s="167" t="s">
        <v>55</v>
      </c>
      <c r="L4800" s="169">
        <v>20</v>
      </c>
      <c r="M4800" s="167" t="s">
        <v>3513</v>
      </c>
      <c r="N4800" s="169">
        <v>48.9</v>
      </c>
      <c r="O4800" s="167" t="s">
        <v>3505</v>
      </c>
      <c r="P4800" s="167"/>
      <c r="Q4800" s="167" t="s">
        <v>3527</v>
      </c>
      <c r="R4800" s="167" t="s">
        <v>3528</v>
      </c>
      <c r="S4800" s="169">
        <v>46</v>
      </c>
      <c r="T4800" s="167" t="s">
        <v>3560</v>
      </c>
      <c r="U4800" s="169" t="s">
        <v>3561</v>
      </c>
      <c r="V4800" s="167" t="s">
        <v>7182</v>
      </c>
      <c r="W4800" s="167" t="s">
        <v>6653</v>
      </c>
      <c r="X4800" s="170" t="s">
        <v>159</v>
      </c>
      <c r="Y4800" s="171" t="s">
        <v>3415</v>
      </c>
      <c r="Z4800" s="167" t="s">
        <v>1958</v>
      </c>
      <c r="AA4800" s="176">
        <v>150000</v>
      </c>
      <c r="AB4800" s="167" t="s">
        <v>11254</v>
      </c>
      <c r="AC4800" s="176">
        <v>150000</v>
      </c>
      <c r="AD4800" s="167" t="s">
        <v>11254</v>
      </c>
      <c r="AE4800" s="176">
        <v>397.5</v>
      </c>
    </row>
    <row r="4801" spans="1:31">
      <c r="A4801" s="178">
        <v>108368584000</v>
      </c>
      <c r="B4801" s="166">
        <v>46196</v>
      </c>
      <c r="C4801" s="167" t="s">
        <v>3524</v>
      </c>
      <c r="D4801" s="167" t="s">
        <v>3525</v>
      </c>
      <c r="E4801" s="167" t="s">
        <v>3526</v>
      </c>
      <c r="F4801" s="167" t="s">
        <v>3501</v>
      </c>
      <c r="G4801" s="167" t="s">
        <v>3502</v>
      </c>
      <c r="H4801" s="168">
        <v>46197</v>
      </c>
      <c r="I4801" s="167"/>
      <c r="J4801" s="169">
        <v>26111</v>
      </c>
      <c r="K4801" s="167" t="s">
        <v>55</v>
      </c>
      <c r="L4801" s="169">
        <v>20</v>
      </c>
      <c r="M4801" s="167" t="s">
        <v>3513</v>
      </c>
      <c r="N4801" s="169">
        <v>48.9</v>
      </c>
      <c r="O4801" s="167" t="s">
        <v>3505</v>
      </c>
      <c r="P4801" s="167"/>
      <c r="Q4801" s="167" t="s">
        <v>3527</v>
      </c>
      <c r="R4801" s="167" t="s">
        <v>3528</v>
      </c>
      <c r="S4801" s="169">
        <v>45</v>
      </c>
      <c r="T4801" s="167" t="s">
        <v>3560</v>
      </c>
      <c r="U4801" s="169" t="s">
        <v>3561</v>
      </c>
      <c r="V4801" s="167" t="s">
        <v>7182</v>
      </c>
      <c r="W4801" s="167" t="s">
        <v>6653</v>
      </c>
      <c r="X4801" s="170" t="s">
        <v>159</v>
      </c>
      <c r="Y4801" s="171" t="s">
        <v>3415</v>
      </c>
      <c r="Z4801" s="167" t="s">
        <v>1958</v>
      </c>
      <c r="AA4801" s="176">
        <v>150000</v>
      </c>
      <c r="AB4801" s="167" t="s">
        <v>11254</v>
      </c>
      <c r="AC4801" s="176">
        <v>150000</v>
      </c>
      <c r="AD4801" s="167" t="s">
        <v>11254</v>
      </c>
      <c r="AE4801" s="176">
        <v>397.5</v>
      </c>
    </row>
    <row r="4802" spans="1:31">
      <c r="A4802" s="178">
        <v>108368584000</v>
      </c>
      <c r="B4802" s="166">
        <v>46196</v>
      </c>
      <c r="C4802" s="167" t="s">
        <v>3524</v>
      </c>
      <c r="D4802" s="167" t="s">
        <v>3525</v>
      </c>
      <c r="E4802" s="167" t="s">
        <v>3526</v>
      </c>
      <c r="F4802" s="167" t="s">
        <v>3501</v>
      </c>
      <c r="G4802" s="167" t="s">
        <v>3502</v>
      </c>
      <c r="H4802" s="168">
        <v>46197</v>
      </c>
      <c r="I4802" s="167"/>
      <c r="J4802" s="169">
        <v>26111</v>
      </c>
      <c r="K4802" s="167" t="s">
        <v>55</v>
      </c>
      <c r="L4802" s="169">
        <v>20</v>
      </c>
      <c r="M4802" s="167" t="s">
        <v>3513</v>
      </c>
      <c r="N4802" s="169">
        <v>48.9</v>
      </c>
      <c r="O4802" s="167" t="s">
        <v>3505</v>
      </c>
      <c r="P4802" s="167"/>
      <c r="Q4802" s="167" t="s">
        <v>3527</v>
      </c>
      <c r="R4802" s="167" t="s">
        <v>3528</v>
      </c>
      <c r="S4802" s="169">
        <v>44</v>
      </c>
      <c r="T4802" s="167" t="s">
        <v>3560</v>
      </c>
      <c r="U4802" s="169" t="s">
        <v>3561</v>
      </c>
      <c r="V4802" s="167" t="s">
        <v>8732</v>
      </c>
      <c r="W4802" s="167" t="s">
        <v>7724</v>
      </c>
      <c r="X4802" s="170" t="s">
        <v>159</v>
      </c>
      <c r="Y4802" s="171" t="s">
        <v>3415</v>
      </c>
      <c r="Z4802" s="167" t="s">
        <v>1958</v>
      </c>
      <c r="AA4802" s="176">
        <v>60000</v>
      </c>
      <c r="AB4802" s="167" t="s">
        <v>11254</v>
      </c>
      <c r="AC4802" s="176">
        <v>60000</v>
      </c>
      <c r="AD4802" s="167" t="s">
        <v>11254</v>
      </c>
      <c r="AE4802" s="176">
        <v>80.400000000000006</v>
      </c>
    </row>
    <row r="4803" spans="1:31">
      <c r="A4803" s="178">
        <v>108368584000</v>
      </c>
      <c r="B4803" s="166">
        <v>46196</v>
      </c>
      <c r="C4803" s="167" t="s">
        <v>3524</v>
      </c>
      <c r="D4803" s="167" t="s">
        <v>3525</v>
      </c>
      <c r="E4803" s="167" t="s">
        <v>3526</v>
      </c>
      <c r="F4803" s="167" t="s">
        <v>3501</v>
      </c>
      <c r="G4803" s="167" t="s">
        <v>3502</v>
      </c>
      <c r="H4803" s="168">
        <v>46197</v>
      </c>
      <c r="I4803" s="167"/>
      <c r="J4803" s="169">
        <v>26111</v>
      </c>
      <c r="K4803" s="167" t="s">
        <v>55</v>
      </c>
      <c r="L4803" s="169">
        <v>20</v>
      </c>
      <c r="M4803" s="167" t="s">
        <v>3513</v>
      </c>
      <c r="N4803" s="169">
        <v>48.9</v>
      </c>
      <c r="O4803" s="167" t="s">
        <v>3505</v>
      </c>
      <c r="P4803" s="167"/>
      <c r="Q4803" s="167" t="s">
        <v>3527</v>
      </c>
      <c r="R4803" s="167" t="s">
        <v>3528</v>
      </c>
      <c r="S4803" s="169">
        <v>43</v>
      </c>
      <c r="T4803" s="167" t="s">
        <v>3535</v>
      </c>
      <c r="U4803" s="169" t="s">
        <v>3536</v>
      </c>
      <c r="V4803" s="167" t="s">
        <v>8045</v>
      </c>
      <c r="W4803" s="167" t="s">
        <v>6834</v>
      </c>
      <c r="X4803" s="170" t="s">
        <v>159</v>
      </c>
      <c r="Y4803" s="171" t="s">
        <v>3415</v>
      </c>
      <c r="Z4803" s="167" t="s">
        <v>1958</v>
      </c>
      <c r="AA4803" s="176">
        <v>50000</v>
      </c>
      <c r="AB4803" s="167" t="s">
        <v>11254</v>
      </c>
      <c r="AC4803" s="176">
        <v>50000</v>
      </c>
      <c r="AD4803" s="167" t="s">
        <v>11254</v>
      </c>
      <c r="AE4803" s="176">
        <v>16.5</v>
      </c>
    </row>
    <row r="4804" spans="1:31">
      <c r="A4804" s="178">
        <v>108368584000</v>
      </c>
      <c r="B4804" s="166">
        <v>46196</v>
      </c>
      <c r="C4804" s="167" t="s">
        <v>3524</v>
      </c>
      <c r="D4804" s="167" t="s">
        <v>3525</v>
      </c>
      <c r="E4804" s="167" t="s">
        <v>3526</v>
      </c>
      <c r="F4804" s="167" t="s">
        <v>3501</v>
      </c>
      <c r="G4804" s="167" t="s">
        <v>3502</v>
      </c>
      <c r="H4804" s="168">
        <v>46197</v>
      </c>
      <c r="I4804" s="167"/>
      <c r="J4804" s="169">
        <v>26111</v>
      </c>
      <c r="K4804" s="167" t="s">
        <v>55</v>
      </c>
      <c r="L4804" s="169">
        <v>20</v>
      </c>
      <c r="M4804" s="167" t="s">
        <v>3513</v>
      </c>
      <c r="N4804" s="169">
        <v>48.9</v>
      </c>
      <c r="O4804" s="167" t="s">
        <v>3505</v>
      </c>
      <c r="P4804" s="167"/>
      <c r="Q4804" s="167" t="s">
        <v>3527</v>
      </c>
      <c r="R4804" s="167" t="s">
        <v>3528</v>
      </c>
      <c r="S4804" s="169">
        <v>42</v>
      </c>
      <c r="T4804" s="167" t="s">
        <v>3535</v>
      </c>
      <c r="U4804" s="169" t="s">
        <v>3536</v>
      </c>
      <c r="V4804" s="167" t="s">
        <v>8045</v>
      </c>
      <c r="W4804" s="167" t="s">
        <v>6834</v>
      </c>
      <c r="X4804" s="170" t="s">
        <v>159</v>
      </c>
      <c r="Y4804" s="171" t="s">
        <v>3415</v>
      </c>
      <c r="Z4804" s="167" t="s">
        <v>1958</v>
      </c>
      <c r="AA4804" s="176">
        <v>50000</v>
      </c>
      <c r="AB4804" s="167" t="s">
        <v>11254</v>
      </c>
      <c r="AC4804" s="176">
        <v>50000</v>
      </c>
      <c r="AD4804" s="167" t="s">
        <v>11254</v>
      </c>
      <c r="AE4804" s="176">
        <v>16.5</v>
      </c>
    </row>
    <row r="4805" spans="1:31">
      <c r="A4805" s="178">
        <v>108368584000</v>
      </c>
      <c r="B4805" s="166">
        <v>46196</v>
      </c>
      <c r="C4805" s="167" t="s">
        <v>3524</v>
      </c>
      <c r="D4805" s="167" t="s">
        <v>3525</v>
      </c>
      <c r="E4805" s="167" t="s">
        <v>3526</v>
      </c>
      <c r="F4805" s="167" t="s">
        <v>3501</v>
      </c>
      <c r="G4805" s="167" t="s">
        <v>3502</v>
      </c>
      <c r="H4805" s="168">
        <v>46197</v>
      </c>
      <c r="I4805" s="167"/>
      <c r="J4805" s="169">
        <v>26111</v>
      </c>
      <c r="K4805" s="167" t="s">
        <v>55</v>
      </c>
      <c r="L4805" s="169">
        <v>20</v>
      </c>
      <c r="M4805" s="167" t="s">
        <v>3513</v>
      </c>
      <c r="N4805" s="169">
        <v>48.9</v>
      </c>
      <c r="O4805" s="167" t="s">
        <v>3505</v>
      </c>
      <c r="P4805" s="167"/>
      <c r="Q4805" s="167" t="s">
        <v>3527</v>
      </c>
      <c r="R4805" s="167" t="s">
        <v>3528</v>
      </c>
      <c r="S4805" s="169">
        <v>41</v>
      </c>
      <c r="T4805" s="167" t="s">
        <v>3535</v>
      </c>
      <c r="U4805" s="169" t="s">
        <v>3536</v>
      </c>
      <c r="V4805" s="167" t="s">
        <v>8045</v>
      </c>
      <c r="W4805" s="167" t="s">
        <v>6834</v>
      </c>
      <c r="X4805" s="170" t="s">
        <v>159</v>
      </c>
      <c r="Y4805" s="171" t="s">
        <v>3415</v>
      </c>
      <c r="Z4805" s="167" t="s">
        <v>1958</v>
      </c>
      <c r="AA4805" s="176">
        <v>50000</v>
      </c>
      <c r="AB4805" s="167" t="s">
        <v>11254</v>
      </c>
      <c r="AC4805" s="176">
        <v>50000</v>
      </c>
      <c r="AD4805" s="167" t="s">
        <v>11254</v>
      </c>
      <c r="AE4805" s="176">
        <v>16.5</v>
      </c>
    </row>
    <row r="4806" spans="1:31">
      <c r="A4806" s="178">
        <v>108368584000</v>
      </c>
      <c r="B4806" s="166">
        <v>46196</v>
      </c>
      <c r="C4806" s="167" t="s">
        <v>3524</v>
      </c>
      <c r="D4806" s="167" t="s">
        <v>3525</v>
      </c>
      <c r="E4806" s="167" t="s">
        <v>3526</v>
      </c>
      <c r="F4806" s="167" t="s">
        <v>3501</v>
      </c>
      <c r="G4806" s="167" t="s">
        <v>3502</v>
      </c>
      <c r="H4806" s="168">
        <v>46197</v>
      </c>
      <c r="I4806" s="167"/>
      <c r="J4806" s="169">
        <v>26111</v>
      </c>
      <c r="K4806" s="167" t="s">
        <v>55</v>
      </c>
      <c r="L4806" s="169">
        <v>20</v>
      </c>
      <c r="M4806" s="167" t="s">
        <v>3513</v>
      </c>
      <c r="N4806" s="169">
        <v>48.9</v>
      </c>
      <c r="O4806" s="167" t="s">
        <v>3505</v>
      </c>
      <c r="P4806" s="167"/>
      <c r="Q4806" s="167" t="s">
        <v>3527</v>
      </c>
      <c r="R4806" s="167" t="s">
        <v>3528</v>
      </c>
      <c r="S4806" s="169">
        <v>40</v>
      </c>
      <c r="T4806" s="167" t="s">
        <v>3535</v>
      </c>
      <c r="U4806" s="169" t="s">
        <v>3536</v>
      </c>
      <c r="V4806" s="167" t="s">
        <v>8045</v>
      </c>
      <c r="W4806" s="167" t="s">
        <v>6834</v>
      </c>
      <c r="X4806" s="170" t="s">
        <v>159</v>
      </c>
      <c r="Y4806" s="171" t="s">
        <v>3415</v>
      </c>
      <c r="Z4806" s="167" t="s">
        <v>1958</v>
      </c>
      <c r="AA4806" s="176">
        <v>50000</v>
      </c>
      <c r="AB4806" s="167" t="s">
        <v>11254</v>
      </c>
      <c r="AC4806" s="176">
        <v>50000</v>
      </c>
      <c r="AD4806" s="167" t="s">
        <v>11254</v>
      </c>
      <c r="AE4806" s="176">
        <v>16.5</v>
      </c>
    </row>
    <row r="4807" spans="1:31">
      <c r="A4807" s="178">
        <v>108368584000</v>
      </c>
      <c r="B4807" s="166">
        <v>46196</v>
      </c>
      <c r="C4807" s="167" t="s">
        <v>3524</v>
      </c>
      <c r="D4807" s="167" t="s">
        <v>3525</v>
      </c>
      <c r="E4807" s="167" t="s">
        <v>3526</v>
      </c>
      <c r="F4807" s="167" t="s">
        <v>3501</v>
      </c>
      <c r="G4807" s="167" t="s">
        <v>3502</v>
      </c>
      <c r="H4807" s="168">
        <v>46197</v>
      </c>
      <c r="I4807" s="167"/>
      <c r="J4807" s="169">
        <v>26111</v>
      </c>
      <c r="K4807" s="167" t="s">
        <v>55</v>
      </c>
      <c r="L4807" s="169">
        <v>20</v>
      </c>
      <c r="M4807" s="167" t="s">
        <v>3513</v>
      </c>
      <c r="N4807" s="169">
        <v>48.9</v>
      </c>
      <c r="O4807" s="167" t="s">
        <v>3505</v>
      </c>
      <c r="P4807" s="167"/>
      <c r="Q4807" s="167" t="s">
        <v>3527</v>
      </c>
      <c r="R4807" s="167" t="s">
        <v>3528</v>
      </c>
      <c r="S4807" s="169">
        <v>39</v>
      </c>
      <c r="T4807" s="167" t="s">
        <v>3535</v>
      </c>
      <c r="U4807" s="169" t="s">
        <v>3536</v>
      </c>
      <c r="V4807" s="167" t="s">
        <v>8045</v>
      </c>
      <c r="W4807" s="167" t="s">
        <v>6834</v>
      </c>
      <c r="X4807" s="170" t="s">
        <v>159</v>
      </c>
      <c r="Y4807" s="171" t="s">
        <v>3415</v>
      </c>
      <c r="Z4807" s="167" t="s">
        <v>1958</v>
      </c>
      <c r="AA4807" s="176">
        <v>60000</v>
      </c>
      <c r="AB4807" s="167" t="s">
        <v>11254</v>
      </c>
      <c r="AC4807" s="176">
        <v>60000</v>
      </c>
      <c r="AD4807" s="167" t="s">
        <v>11254</v>
      </c>
      <c r="AE4807" s="176">
        <v>19.8</v>
      </c>
    </row>
    <row r="4808" spans="1:31">
      <c r="A4808" s="178">
        <v>108368584000</v>
      </c>
      <c r="B4808" s="166">
        <v>46196</v>
      </c>
      <c r="C4808" s="167" t="s">
        <v>3524</v>
      </c>
      <c r="D4808" s="167" t="s">
        <v>3525</v>
      </c>
      <c r="E4808" s="167" t="s">
        <v>3526</v>
      </c>
      <c r="F4808" s="167" t="s">
        <v>3501</v>
      </c>
      <c r="G4808" s="167" t="s">
        <v>3502</v>
      </c>
      <c r="H4808" s="168">
        <v>46197</v>
      </c>
      <c r="I4808" s="167"/>
      <c r="J4808" s="169">
        <v>26111</v>
      </c>
      <c r="K4808" s="167" t="s">
        <v>55</v>
      </c>
      <c r="L4808" s="169">
        <v>20</v>
      </c>
      <c r="M4808" s="167" t="s">
        <v>3513</v>
      </c>
      <c r="N4808" s="169">
        <v>48.9</v>
      </c>
      <c r="O4808" s="167" t="s">
        <v>3505</v>
      </c>
      <c r="P4808" s="167"/>
      <c r="Q4808" s="167" t="s">
        <v>3527</v>
      </c>
      <c r="R4808" s="167" t="s">
        <v>3528</v>
      </c>
      <c r="S4808" s="169">
        <v>38</v>
      </c>
      <c r="T4808" s="167" t="s">
        <v>3535</v>
      </c>
      <c r="U4808" s="169" t="s">
        <v>3536</v>
      </c>
      <c r="V4808" s="167" t="s">
        <v>8045</v>
      </c>
      <c r="W4808" s="167" t="s">
        <v>6834</v>
      </c>
      <c r="X4808" s="170" t="s">
        <v>159</v>
      </c>
      <c r="Y4808" s="171" t="s">
        <v>3415</v>
      </c>
      <c r="Z4808" s="167" t="s">
        <v>1958</v>
      </c>
      <c r="AA4808" s="176">
        <v>50000</v>
      </c>
      <c r="AB4808" s="167" t="s">
        <v>11254</v>
      </c>
      <c r="AC4808" s="176">
        <v>50000</v>
      </c>
      <c r="AD4808" s="167" t="s">
        <v>11254</v>
      </c>
      <c r="AE4808" s="176">
        <v>16.5</v>
      </c>
    </row>
    <row r="4809" spans="1:31">
      <c r="A4809" s="178">
        <v>108368584000</v>
      </c>
      <c r="B4809" s="166">
        <v>46196</v>
      </c>
      <c r="C4809" s="167" t="s">
        <v>3524</v>
      </c>
      <c r="D4809" s="167" t="s">
        <v>3525</v>
      </c>
      <c r="E4809" s="167" t="s">
        <v>3526</v>
      </c>
      <c r="F4809" s="167" t="s">
        <v>3501</v>
      </c>
      <c r="G4809" s="167" t="s">
        <v>3502</v>
      </c>
      <c r="H4809" s="168">
        <v>46197</v>
      </c>
      <c r="I4809" s="167"/>
      <c r="J4809" s="169">
        <v>26111</v>
      </c>
      <c r="K4809" s="167" t="s">
        <v>55</v>
      </c>
      <c r="L4809" s="169">
        <v>20</v>
      </c>
      <c r="M4809" s="167" t="s">
        <v>3513</v>
      </c>
      <c r="N4809" s="169">
        <v>48.9</v>
      </c>
      <c r="O4809" s="167" t="s">
        <v>3505</v>
      </c>
      <c r="P4809" s="167"/>
      <c r="Q4809" s="167" t="s">
        <v>3527</v>
      </c>
      <c r="R4809" s="167" t="s">
        <v>3528</v>
      </c>
      <c r="S4809" s="169">
        <v>37</v>
      </c>
      <c r="T4809" s="167" t="s">
        <v>3535</v>
      </c>
      <c r="U4809" s="169" t="s">
        <v>3536</v>
      </c>
      <c r="V4809" s="167" t="s">
        <v>8045</v>
      </c>
      <c r="W4809" s="167" t="s">
        <v>6834</v>
      </c>
      <c r="X4809" s="170" t="s">
        <v>159</v>
      </c>
      <c r="Y4809" s="171" t="s">
        <v>3415</v>
      </c>
      <c r="Z4809" s="167" t="s">
        <v>1958</v>
      </c>
      <c r="AA4809" s="176">
        <v>20000</v>
      </c>
      <c r="AB4809" s="167" t="s">
        <v>11254</v>
      </c>
      <c r="AC4809" s="176">
        <v>20000</v>
      </c>
      <c r="AD4809" s="167" t="s">
        <v>11254</v>
      </c>
      <c r="AE4809" s="176">
        <v>6.6</v>
      </c>
    </row>
    <row r="4810" spans="1:31">
      <c r="A4810" s="178">
        <v>108368584000</v>
      </c>
      <c r="B4810" s="166">
        <v>46196</v>
      </c>
      <c r="C4810" s="167" t="s">
        <v>3524</v>
      </c>
      <c r="D4810" s="167" t="s">
        <v>3525</v>
      </c>
      <c r="E4810" s="167" t="s">
        <v>3526</v>
      </c>
      <c r="F4810" s="167" t="s">
        <v>3501</v>
      </c>
      <c r="G4810" s="167" t="s">
        <v>3502</v>
      </c>
      <c r="H4810" s="168">
        <v>46197</v>
      </c>
      <c r="I4810" s="167"/>
      <c r="J4810" s="169">
        <v>26111</v>
      </c>
      <c r="K4810" s="167" t="s">
        <v>55</v>
      </c>
      <c r="L4810" s="169">
        <v>20</v>
      </c>
      <c r="M4810" s="167" t="s">
        <v>3513</v>
      </c>
      <c r="N4810" s="169">
        <v>48.9</v>
      </c>
      <c r="O4810" s="167" t="s">
        <v>3505</v>
      </c>
      <c r="P4810" s="167"/>
      <c r="Q4810" s="167" t="s">
        <v>3527</v>
      </c>
      <c r="R4810" s="167" t="s">
        <v>3528</v>
      </c>
      <c r="S4810" s="169">
        <v>36</v>
      </c>
      <c r="T4810" s="167" t="s">
        <v>3560</v>
      </c>
      <c r="U4810" s="169" t="s">
        <v>3561</v>
      </c>
      <c r="V4810" s="167" t="s">
        <v>8733</v>
      </c>
      <c r="W4810" s="167" t="s">
        <v>8734</v>
      </c>
      <c r="X4810" s="170" t="s">
        <v>157</v>
      </c>
      <c r="Y4810" s="171" t="s">
        <v>3415</v>
      </c>
      <c r="Z4810" s="167" t="s">
        <v>1958</v>
      </c>
      <c r="AA4810" s="176">
        <v>45000</v>
      </c>
      <c r="AB4810" s="167" t="s">
        <v>11254</v>
      </c>
      <c r="AC4810" s="176">
        <v>45000</v>
      </c>
      <c r="AD4810" s="167" t="s">
        <v>11254</v>
      </c>
      <c r="AE4810" s="176">
        <v>29.25</v>
      </c>
    </row>
    <row r="4811" spans="1:31">
      <c r="A4811" s="178">
        <v>108368584000</v>
      </c>
      <c r="B4811" s="166">
        <v>46196</v>
      </c>
      <c r="C4811" s="167" t="s">
        <v>3524</v>
      </c>
      <c r="D4811" s="167" t="s">
        <v>3525</v>
      </c>
      <c r="E4811" s="167" t="s">
        <v>3526</v>
      </c>
      <c r="F4811" s="167" t="s">
        <v>3501</v>
      </c>
      <c r="G4811" s="167" t="s">
        <v>3502</v>
      </c>
      <c r="H4811" s="168">
        <v>46197</v>
      </c>
      <c r="I4811" s="167"/>
      <c r="J4811" s="169">
        <v>26111</v>
      </c>
      <c r="K4811" s="167" t="s">
        <v>55</v>
      </c>
      <c r="L4811" s="169">
        <v>20</v>
      </c>
      <c r="M4811" s="167" t="s">
        <v>3513</v>
      </c>
      <c r="N4811" s="169">
        <v>48.9</v>
      </c>
      <c r="O4811" s="167" t="s">
        <v>3505</v>
      </c>
      <c r="P4811" s="167"/>
      <c r="Q4811" s="167" t="s">
        <v>3527</v>
      </c>
      <c r="R4811" s="167" t="s">
        <v>3528</v>
      </c>
      <c r="S4811" s="169">
        <v>35</v>
      </c>
      <c r="T4811" s="167" t="s">
        <v>3535</v>
      </c>
      <c r="U4811" s="169" t="s">
        <v>3536</v>
      </c>
      <c r="V4811" s="167" t="s">
        <v>8032</v>
      </c>
      <c r="W4811" s="167" t="s">
        <v>6876</v>
      </c>
      <c r="X4811" s="170" t="s">
        <v>159</v>
      </c>
      <c r="Y4811" s="171" t="s">
        <v>3415</v>
      </c>
      <c r="Z4811" s="167" t="s">
        <v>1958</v>
      </c>
      <c r="AA4811" s="176">
        <v>10000</v>
      </c>
      <c r="AB4811" s="167" t="s">
        <v>11254</v>
      </c>
      <c r="AC4811" s="176">
        <v>10000</v>
      </c>
      <c r="AD4811" s="167" t="s">
        <v>11254</v>
      </c>
      <c r="AE4811" s="176">
        <v>2.2999999999999998</v>
      </c>
    </row>
    <row r="4812" spans="1:31">
      <c r="A4812" s="178">
        <v>108368584000</v>
      </c>
      <c r="B4812" s="166">
        <v>46196</v>
      </c>
      <c r="C4812" s="167" t="s">
        <v>3524</v>
      </c>
      <c r="D4812" s="167" t="s">
        <v>3525</v>
      </c>
      <c r="E4812" s="167" t="s">
        <v>3526</v>
      </c>
      <c r="F4812" s="167" t="s">
        <v>3501</v>
      </c>
      <c r="G4812" s="167" t="s">
        <v>3502</v>
      </c>
      <c r="H4812" s="168">
        <v>46197</v>
      </c>
      <c r="I4812" s="167"/>
      <c r="J4812" s="169">
        <v>26111</v>
      </c>
      <c r="K4812" s="167" t="s">
        <v>55</v>
      </c>
      <c r="L4812" s="169">
        <v>20</v>
      </c>
      <c r="M4812" s="167" t="s">
        <v>3513</v>
      </c>
      <c r="N4812" s="169">
        <v>48.9</v>
      </c>
      <c r="O4812" s="167" t="s">
        <v>3505</v>
      </c>
      <c r="P4812" s="167"/>
      <c r="Q4812" s="167" t="s">
        <v>3527</v>
      </c>
      <c r="R4812" s="167" t="s">
        <v>3528</v>
      </c>
      <c r="S4812" s="169">
        <v>34</v>
      </c>
      <c r="T4812" s="167" t="s">
        <v>3535</v>
      </c>
      <c r="U4812" s="169" t="s">
        <v>3536</v>
      </c>
      <c r="V4812" s="167" t="s">
        <v>8032</v>
      </c>
      <c r="W4812" s="167" t="s">
        <v>6876</v>
      </c>
      <c r="X4812" s="170" t="s">
        <v>159</v>
      </c>
      <c r="Y4812" s="171" t="s">
        <v>3415</v>
      </c>
      <c r="Z4812" s="167" t="s">
        <v>1958</v>
      </c>
      <c r="AA4812" s="176">
        <v>100000</v>
      </c>
      <c r="AB4812" s="167" t="s">
        <v>11254</v>
      </c>
      <c r="AC4812" s="176">
        <v>100000</v>
      </c>
      <c r="AD4812" s="167" t="s">
        <v>11254</v>
      </c>
      <c r="AE4812" s="176">
        <v>23</v>
      </c>
    </row>
    <row r="4813" spans="1:31">
      <c r="A4813" s="178">
        <v>108368584000</v>
      </c>
      <c r="B4813" s="166">
        <v>46196</v>
      </c>
      <c r="C4813" s="167" t="s">
        <v>3524</v>
      </c>
      <c r="D4813" s="167" t="s">
        <v>3525</v>
      </c>
      <c r="E4813" s="167" t="s">
        <v>3526</v>
      </c>
      <c r="F4813" s="167" t="s">
        <v>3501</v>
      </c>
      <c r="G4813" s="167" t="s">
        <v>3502</v>
      </c>
      <c r="H4813" s="168">
        <v>46197</v>
      </c>
      <c r="I4813" s="167"/>
      <c r="J4813" s="169">
        <v>26111</v>
      </c>
      <c r="K4813" s="167" t="s">
        <v>55</v>
      </c>
      <c r="L4813" s="169">
        <v>20</v>
      </c>
      <c r="M4813" s="167" t="s">
        <v>3513</v>
      </c>
      <c r="N4813" s="169">
        <v>48.9</v>
      </c>
      <c r="O4813" s="167" t="s">
        <v>3505</v>
      </c>
      <c r="P4813" s="167"/>
      <c r="Q4813" s="167" t="s">
        <v>3527</v>
      </c>
      <c r="R4813" s="167" t="s">
        <v>3528</v>
      </c>
      <c r="S4813" s="169">
        <v>33</v>
      </c>
      <c r="T4813" s="167" t="s">
        <v>3535</v>
      </c>
      <c r="U4813" s="169" t="s">
        <v>3536</v>
      </c>
      <c r="V4813" s="167" t="s">
        <v>8032</v>
      </c>
      <c r="W4813" s="167" t="s">
        <v>6876</v>
      </c>
      <c r="X4813" s="170" t="s">
        <v>159</v>
      </c>
      <c r="Y4813" s="171" t="s">
        <v>3415</v>
      </c>
      <c r="Z4813" s="167" t="s">
        <v>1958</v>
      </c>
      <c r="AA4813" s="176">
        <v>100000</v>
      </c>
      <c r="AB4813" s="167" t="s">
        <v>11254</v>
      </c>
      <c r="AC4813" s="176">
        <v>100000</v>
      </c>
      <c r="AD4813" s="167" t="s">
        <v>11254</v>
      </c>
      <c r="AE4813" s="176">
        <v>23</v>
      </c>
    </row>
    <row r="4814" spans="1:31">
      <c r="A4814" s="178">
        <v>108368584000</v>
      </c>
      <c r="B4814" s="166">
        <v>46196</v>
      </c>
      <c r="C4814" s="167" t="s">
        <v>3524</v>
      </c>
      <c r="D4814" s="167" t="s">
        <v>3525</v>
      </c>
      <c r="E4814" s="167" t="s">
        <v>3526</v>
      </c>
      <c r="F4814" s="167" t="s">
        <v>3501</v>
      </c>
      <c r="G4814" s="167" t="s">
        <v>3502</v>
      </c>
      <c r="H4814" s="168">
        <v>46197</v>
      </c>
      <c r="I4814" s="167"/>
      <c r="J4814" s="169">
        <v>26111</v>
      </c>
      <c r="K4814" s="167" t="s">
        <v>55</v>
      </c>
      <c r="L4814" s="169">
        <v>20</v>
      </c>
      <c r="M4814" s="167" t="s">
        <v>3513</v>
      </c>
      <c r="N4814" s="169">
        <v>48.9</v>
      </c>
      <c r="O4814" s="167" t="s">
        <v>3505</v>
      </c>
      <c r="P4814" s="167"/>
      <c r="Q4814" s="167" t="s">
        <v>3527</v>
      </c>
      <c r="R4814" s="167" t="s">
        <v>3528</v>
      </c>
      <c r="S4814" s="169">
        <v>32</v>
      </c>
      <c r="T4814" s="167" t="s">
        <v>3535</v>
      </c>
      <c r="U4814" s="169" t="s">
        <v>3536</v>
      </c>
      <c r="V4814" s="167" t="s">
        <v>8032</v>
      </c>
      <c r="W4814" s="167" t="s">
        <v>6876</v>
      </c>
      <c r="X4814" s="170" t="s">
        <v>159</v>
      </c>
      <c r="Y4814" s="171" t="s">
        <v>3415</v>
      </c>
      <c r="Z4814" s="167" t="s">
        <v>1958</v>
      </c>
      <c r="AA4814" s="176">
        <v>10000</v>
      </c>
      <c r="AB4814" s="167" t="s">
        <v>11254</v>
      </c>
      <c r="AC4814" s="176">
        <v>10000</v>
      </c>
      <c r="AD4814" s="167" t="s">
        <v>11254</v>
      </c>
      <c r="AE4814" s="176">
        <v>2.2999999999999998</v>
      </c>
    </row>
    <row r="4815" spans="1:31">
      <c r="A4815" s="178">
        <v>108368584000</v>
      </c>
      <c r="B4815" s="166">
        <v>46196</v>
      </c>
      <c r="C4815" s="167" t="s">
        <v>3524</v>
      </c>
      <c r="D4815" s="167" t="s">
        <v>3525</v>
      </c>
      <c r="E4815" s="167" t="s">
        <v>3526</v>
      </c>
      <c r="F4815" s="167" t="s">
        <v>3501</v>
      </c>
      <c r="G4815" s="167" t="s">
        <v>3502</v>
      </c>
      <c r="H4815" s="168">
        <v>46197</v>
      </c>
      <c r="I4815" s="167"/>
      <c r="J4815" s="169">
        <v>26111</v>
      </c>
      <c r="K4815" s="167" t="s">
        <v>55</v>
      </c>
      <c r="L4815" s="169">
        <v>20</v>
      </c>
      <c r="M4815" s="167" t="s">
        <v>3513</v>
      </c>
      <c r="N4815" s="169">
        <v>48.9</v>
      </c>
      <c r="O4815" s="167" t="s">
        <v>3505</v>
      </c>
      <c r="P4815" s="167"/>
      <c r="Q4815" s="167" t="s">
        <v>3527</v>
      </c>
      <c r="R4815" s="167" t="s">
        <v>3528</v>
      </c>
      <c r="S4815" s="169">
        <v>31</v>
      </c>
      <c r="T4815" s="167" t="s">
        <v>3560</v>
      </c>
      <c r="U4815" s="169" t="s">
        <v>3561</v>
      </c>
      <c r="V4815" s="167" t="s">
        <v>8735</v>
      </c>
      <c r="W4815" s="167" t="s">
        <v>6943</v>
      </c>
      <c r="X4815" s="170" t="s">
        <v>159</v>
      </c>
      <c r="Y4815" s="171" t="s">
        <v>3415</v>
      </c>
      <c r="Z4815" s="167" t="s">
        <v>1958</v>
      </c>
      <c r="AA4815" s="176">
        <v>20000</v>
      </c>
      <c r="AB4815" s="167" t="s">
        <v>11254</v>
      </c>
      <c r="AC4815" s="176">
        <v>20000</v>
      </c>
      <c r="AD4815" s="167" t="s">
        <v>11254</v>
      </c>
      <c r="AE4815" s="176">
        <v>22</v>
      </c>
    </row>
    <row r="4816" spans="1:31">
      <c r="A4816" s="178">
        <v>108368584000</v>
      </c>
      <c r="B4816" s="166">
        <v>46196</v>
      </c>
      <c r="C4816" s="167" t="s">
        <v>3524</v>
      </c>
      <c r="D4816" s="167" t="s">
        <v>3525</v>
      </c>
      <c r="E4816" s="167" t="s">
        <v>3526</v>
      </c>
      <c r="F4816" s="167" t="s">
        <v>3501</v>
      </c>
      <c r="G4816" s="167" t="s">
        <v>3502</v>
      </c>
      <c r="H4816" s="168">
        <v>46197</v>
      </c>
      <c r="I4816" s="167"/>
      <c r="J4816" s="169">
        <v>26111</v>
      </c>
      <c r="K4816" s="167" t="s">
        <v>55</v>
      </c>
      <c r="L4816" s="169">
        <v>20</v>
      </c>
      <c r="M4816" s="167" t="s">
        <v>3513</v>
      </c>
      <c r="N4816" s="169">
        <v>48.9</v>
      </c>
      <c r="O4816" s="167" t="s">
        <v>3505</v>
      </c>
      <c r="P4816" s="167"/>
      <c r="Q4816" s="167" t="s">
        <v>3527</v>
      </c>
      <c r="R4816" s="167" t="s">
        <v>3528</v>
      </c>
      <c r="S4816" s="169">
        <v>30</v>
      </c>
      <c r="T4816" s="167" t="s">
        <v>3560</v>
      </c>
      <c r="U4816" s="169" t="s">
        <v>3561</v>
      </c>
      <c r="V4816" s="167" t="s">
        <v>8033</v>
      </c>
      <c r="W4816" s="167" t="s">
        <v>6878</v>
      </c>
      <c r="X4816" s="170" t="s">
        <v>159</v>
      </c>
      <c r="Y4816" s="171" t="s">
        <v>3415</v>
      </c>
      <c r="Z4816" s="167" t="s">
        <v>1958</v>
      </c>
      <c r="AA4816" s="176">
        <v>60000</v>
      </c>
      <c r="AB4816" s="167" t="s">
        <v>11254</v>
      </c>
      <c r="AC4816" s="176">
        <v>60000</v>
      </c>
      <c r="AD4816" s="167" t="s">
        <v>11254</v>
      </c>
      <c r="AE4816" s="176">
        <v>21</v>
      </c>
    </row>
    <row r="4817" spans="1:31">
      <c r="A4817" s="178">
        <v>108368584000</v>
      </c>
      <c r="B4817" s="166">
        <v>46196</v>
      </c>
      <c r="C4817" s="167" t="s">
        <v>3524</v>
      </c>
      <c r="D4817" s="167" t="s">
        <v>3525</v>
      </c>
      <c r="E4817" s="167" t="s">
        <v>3526</v>
      </c>
      <c r="F4817" s="167" t="s">
        <v>3501</v>
      </c>
      <c r="G4817" s="167" t="s">
        <v>3502</v>
      </c>
      <c r="H4817" s="168">
        <v>46197</v>
      </c>
      <c r="I4817" s="167"/>
      <c r="J4817" s="169">
        <v>26111</v>
      </c>
      <c r="K4817" s="167" t="s">
        <v>55</v>
      </c>
      <c r="L4817" s="169">
        <v>20</v>
      </c>
      <c r="M4817" s="167" t="s">
        <v>3513</v>
      </c>
      <c r="N4817" s="169">
        <v>48.9</v>
      </c>
      <c r="O4817" s="167" t="s">
        <v>3505</v>
      </c>
      <c r="P4817" s="167"/>
      <c r="Q4817" s="167" t="s">
        <v>3527</v>
      </c>
      <c r="R4817" s="167" t="s">
        <v>3528</v>
      </c>
      <c r="S4817" s="169">
        <v>29</v>
      </c>
      <c r="T4817" s="167" t="s">
        <v>3560</v>
      </c>
      <c r="U4817" s="169" t="s">
        <v>3561</v>
      </c>
      <c r="V4817" s="167" t="s">
        <v>8033</v>
      </c>
      <c r="W4817" s="167" t="s">
        <v>6878</v>
      </c>
      <c r="X4817" s="170" t="s">
        <v>159</v>
      </c>
      <c r="Y4817" s="171" t="s">
        <v>3415</v>
      </c>
      <c r="Z4817" s="167" t="s">
        <v>1958</v>
      </c>
      <c r="AA4817" s="176">
        <v>60000</v>
      </c>
      <c r="AB4817" s="167" t="s">
        <v>11254</v>
      </c>
      <c r="AC4817" s="176">
        <v>60000</v>
      </c>
      <c r="AD4817" s="167" t="s">
        <v>11254</v>
      </c>
      <c r="AE4817" s="176">
        <v>21</v>
      </c>
    </row>
    <row r="4818" spans="1:31">
      <c r="A4818" s="178">
        <v>108368584000</v>
      </c>
      <c r="B4818" s="166">
        <v>46196</v>
      </c>
      <c r="C4818" s="167" t="s">
        <v>3524</v>
      </c>
      <c r="D4818" s="167" t="s">
        <v>3525</v>
      </c>
      <c r="E4818" s="167" t="s">
        <v>3526</v>
      </c>
      <c r="F4818" s="167" t="s">
        <v>3501</v>
      </c>
      <c r="G4818" s="167" t="s">
        <v>3502</v>
      </c>
      <c r="H4818" s="168">
        <v>46197</v>
      </c>
      <c r="I4818" s="167"/>
      <c r="J4818" s="169">
        <v>26111</v>
      </c>
      <c r="K4818" s="167" t="s">
        <v>55</v>
      </c>
      <c r="L4818" s="169">
        <v>20</v>
      </c>
      <c r="M4818" s="167" t="s">
        <v>3513</v>
      </c>
      <c r="N4818" s="169">
        <v>48.9</v>
      </c>
      <c r="O4818" s="167" t="s">
        <v>3505</v>
      </c>
      <c r="P4818" s="167"/>
      <c r="Q4818" s="167" t="s">
        <v>3527</v>
      </c>
      <c r="R4818" s="167" t="s">
        <v>3528</v>
      </c>
      <c r="S4818" s="169">
        <v>28</v>
      </c>
      <c r="T4818" s="167" t="s">
        <v>3535</v>
      </c>
      <c r="U4818" s="169" t="s">
        <v>3536</v>
      </c>
      <c r="V4818" s="167" t="s">
        <v>8039</v>
      </c>
      <c r="W4818" s="167" t="s">
        <v>8040</v>
      </c>
      <c r="X4818" s="170" t="s">
        <v>157</v>
      </c>
      <c r="Y4818" s="171" t="s">
        <v>3415</v>
      </c>
      <c r="Z4818" s="167" t="s">
        <v>1958</v>
      </c>
      <c r="AA4818" s="176">
        <v>20000</v>
      </c>
      <c r="AB4818" s="167" t="s">
        <v>11254</v>
      </c>
      <c r="AC4818" s="176">
        <v>20000</v>
      </c>
      <c r="AD4818" s="167" t="s">
        <v>11254</v>
      </c>
      <c r="AE4818" s="176">
        <v>6</v>
      </c>
    </row>
    <row r="4819" spans="1:31">
      <c r="A4819" s="178">
        <v>108368584000</v>
      </c>
      <c r="B4819" s="166">
        <v>46196</v>
      </c>
      <c r="C4819" s="167" t="s">
        <v>3524</v>
      </c>
      <c r="D4819" s="167" t="s">
        <v>3525</v>
      </c>
      <c r="E4819" s="167" t="s">
        <v>3526</v>
      </c>
      <c r="F4819" s="167" t="s">
        <v>3501</v>
      </c>
      <c r="G4819" s="167" t="s">
        <v>3502</v>
      </c>
      <c r="H4819" s="168">
        <v>46197</v>
      </c>
      <c r="I4819" s="167"/>
      <c r="J4819" s="169">
        <v>26111</v>
      </c>
      <c r="K4819" s="167" t="s">
        <v>55</v>
      </c>
      <c r="L4819" s="169">
        <v>20</v>
      </c>
      <c r="M4819" s="167" t="s">
        <v>3513</v>
      </c>
      <c r="N4819" s="169">
        <v>48.9</v>
      </c>
      <c r="O4819" s="167" t="s">
        <v>3505</v>
      </c>
      <c r="P4819" s="167"/>
      <c r="Q4819" s="167" t="s">
        <v>3527</v>
      </c>
      <c r="R4819" s="167" t="s">
        <v>3528</v>
      </c>
      <c r="S4819" s="169">
        <v>27</v>
      </c>
      <c r="T4819" s="167" t="s">
        <v>3535</v>
      </c>
      <c r="U4819" s="169" t="s">
        <v>3536</v>
      </c>
      <c r="V4819" s="167" t="s">
        <v>8039</v>
      </c>
      <c r="W4819" s="167" t="s">
        <v>8040</v>
      </c>
      <c r="X4819" s="170" t="s">
        <v>157</v>
      </c>
      <c r="Y4819" s="171" t="s">
        <v>3415</v>
      </c>
      <c r="Z4819" s="167" t="s">
        <v>1958</v>
      </c>
      <c r="AA4819" s="176">
        <v>10000</v>
      </c>
      <c r="AB4819" s="167" t="s">
        <v>11254</v>
      </c>
      <c r="AC4819" s="176">
        <v>10000</v>
      </c>
      <c r="AD4819" s="167" t="s">
        <v>11254</v>
      </c>
      <c r="AE4819" s="176">
        <v>3</v>
      </c>
    </row>
    <row r="4820" spans="1:31">
      <c r="A4820" s="178">
        <v>108368584000</v>
      </c>
      <c r="B4820" s="166">
        <v>46196</v>
      </c>
      <c r="C4820" s="167" t="s">
        <v>3524</v>
      </c>
      <c r="D4820" s="167" t="s">
        <v>3525</v>
      </c>
      <c r="E4820" s="167" t="s">
        <v>3526</v>
      </c>
      <c r="F4820" s="167" t="s">
        <v>3501</v>
      </c>
      <c r="G4820" s="167" t="s">
        <v>3502</v>
      </c>
      <c r="H4820" s="168">
        <v>46197</v>
      </c>
      <c r="I4820" s="167"/>
      <c r="J4820" s="169">
        <v>26111</v>
      </c>
      <c r="K4820" s="167" t="s">
        <v>55</v>
      </c>
      <c r="L4820" s="169">
        <v>20</v>
      </c>
      <c r="M4820" s="167" t="s">
        <v>3513</v>
      </c>
      <c r="N4820" s="169">
        <v>48.9</v>
      </c>
      <c r="O4820" s="167" t="s">
        <v>3505</v>
      </c>
      <c r="P4820" s="167"/>
      <c r="Q4820" s="167" t="s">
        <v>3527</v>
      </c>
      <c r="R4820" s="167" t="s">
        <v>3528</v>
      </c>
      <c r="S4820" s="169">
        <v>26</v>
      </c>
      <c r="T4820" s="167" t="s">
        <v>3535</v>
      </c>
      <c r="U4820" s="169" t="s">
        <v>3536</v>
      </c>
      <c r="V4820" s="167" t="s">
        <v>8034</v>
      </c>
      <c r="W4820" s="167" t="s">
        <v>8035</v>
      </c>
      <c r="X4820" s="170" t="s">
        <v>159</v>
      </c>
      <c r="Y4820" s="171" t="s">
        <v>3415</v>
      </c>
      <c r="Z4820" s="167" t="s">
        <v>1958</v>
      </c>
      <c r="AA4820" s="176">
        <v>10000</v>
      </c>
      <c r="AB4820" s="167" t="s">
        <v>11254</v>
      </c>
      <c r="AC4820" s="176">
        <v>10000</v>
      </c>
      <c r="AD4820" s="167" t="s">
        <v>11254</v>
      </c>
      <c r="AE4820" s="176">
        <v>2.5</v>
      </c>
    </row>
    <row r="4821" spans="1:31">
      <c r="A4821" s="178">
        <v>108368584000</v>
      </c>
      <c r="B4821" s="166">
        <v>46196</v>
      </c>
      <c r="C4821" s="167" t="s">
        <v>3524</v>
      </c>
      <c r="D4821" s="167" t="s">
        <v>3525</v>
      </c>
      <c r="E4821" s="167" t="s">
        <v>3526</v>
      </c>
      <c r="F4821" s="167" t="s">
        <v>3501</v>
      </c>
      <c r="G4821" s="167" t="s">
        <v>3502</v>
      </c>
      <c r="H4821" s="168">
        <v>46197</v>
      </c>
      <c r="I4821" s="167"/>
      <c r="J4821" s="169">
        <v>26111</v>
      </c>
      <c r="K4821" s="167" t="s">
        <v>55</v>
      </c>
      <c r="L4821" s="169">
        <v>20</v>
      </c>
      <c r="M4821" s="167" t="s">
        <v>3513</v>
      </c>
      <c r="N4821" s="169">
        <v>48.9</v>
      </c>
      <c r="O4821" s="167" t="s">
        <v>3505</v>
      </c>
      <c r="P4821" s="167"/>
      <c r="Q4821" s="167" t="s">
        <v>3527</v>
      </c>
      <c r="R4821" s="167" t="s">
        <v>3528</v>
      </c>
      <c r="S4821" s="169">
        <v>25</v>
      </c>
      <c r="T4821" s="167" t="s">
        <v>3535</v>
      </c>
      <c r="U4821" s="169" t="s">
        <v>3536</v>
      </c>
      <c r="V4821" s="167" t="s">
        <v>8308</v>
      </c>
      <c r="W4821" s="167" t="s">
        <v>4550</v>
      </c>
      <c r="X4821" s="170" t="s">
        <v>157</v>
      </c>
      <c r="Y4821" s="171" t="s">
        <v>3415</v>
      </c>
      <c r="Z4821" s="167" t="s">
        <v>1958</v>
      </c>
      <c r="AA4821" s="176">
        <v>10000</v>
      </c>
      <c r="AB4821" s="167" t="s">
        <v>11254</v>
      </c>
      <c r="AC4821" s="176">
        <v>10000</v>
      </c>
      <c r="AD4821" s="167" t="s">
        <v>11254</v>
      </c>
      <c r="AE4821" s="176">
        <v>2.8</v>
      </c>
    </row>
    <row r="4822" spans="1:31">
      <c r="A4822" s="178">
        <v>108368584000</v>
      </c>
      <c r="B4822" s="166">
        <v>46196</v>
      </c>
      <c r="C4822" s="167" t="s">
        <v>3524</v>
      </c>
      <c r="D4822" s="167" t="s">
        <v>3525</v>
      </c>
      <c r="E4822" s="167" t="s">
        <v>3526</v>
      </c>
      <c r="F4822" s="167" t="s">
        <v>3501</v>
      </c>
      <c r="G4822" s="167" t="s">
        <v>3502</v>
      </c>
      <c r="H4822" s="168">
        <v>46197</v>
      </c>
      <c r="I4822" s="167"/>
      <c r="J4822" s="169">
        <v>26111</v>
      </c>
      <c r="K4822" s="167" t="s">
        <v>55</v>
      </c>
      <c r="L4822" s="169">
        <v>20</v>
      </c>
      <c r="M4822" s="167" t="s">
        <v>3513</v>
      </c>
      <c r="N4822" s="169">
        <v>48.9</v>
      </c>
      <c r="O4822" s="167" t="s">
        <v>3505</v>
      </c>
      <c r="P4822" s="167"/>
      <c r="Q4822" s="167" t="s">
        <v>3527</v>
      </c>
      <c r="R4822" s="167" t="s">
        <v>3528</v>
      </c>
      <c r="S4822" s="169">
        <v>24</v>
      </c>
      <c r="T4822" s="167" t="s">
        <v>3535</v>
      </c>
      <c r="U4822" s="169" t="s">
        <v>3536</v>
      </c>
      <c r="V4822" s="167" t="s">
        <v>8308</v>
      </c>
      <c r="W4822" s="167" t="s">
        <v>4550</v>
      </c>
      <c r="X4822" s="170" t="s">
        <v>157</v>
      </c>
      <c r="Y4822" s="171" t="s">
        <v>3415</v>
      </c>
      <c r="Z4822" s="167" t="s">
        <v>1958</v>
      </c>
      <c r="AA4822" s="176">
        <v>10000</v>
      </c>
      <c r="AB4822" s="167" t="s">
        <v>11254</v>
      </c>
      <c r="AC4822" s="176">
        <v>10000</v>
      </c>
      <c r="AD4822" s="167" t="s">
        <v>11254</v>
      </c>
      <c r="AE4822" s="176">
        <v>2.8</v>
      </c>
    </row>
    <row r="4823" spans="1:31">
      <c r="A4823" s="178">
        <v>108368584000</v>
      </c>
      <c r="B4823" s="166">
        <v>46196</v>
      </c>
      <c r="C4823" s="167" t="s">
        <v>3524</v>
      </c>
      <c r="D4823" s="167" t="s">
        <v>3525</v>
      </c>
      <c r="E4823" s="167" t="s">
        <v>3526</v>
      </c>
      <c r="F4823" s="167" t="s">
        <v>3501</v>
      </c>
      <c r="G4823" s="167" t="s">
        <v>3502</v>
      </c>
      <c r="H4823" s="168">
        <v>46197</v>
      </c>
      <c r="I4823" s="167"/>
      <c r="J4823" s="169">
        <v>26111</v>
      </c>
      <c r="K4823" s="167" t="s">
        <v>55</v>
      </c>
      <c r="L4823" s="169">
        <v>20</v>
      </c>
      <c r="M4823" s="167" t="s">
        <v>3513</v>
      </c>
      <c r="N4823" s="169">
        <v>48.9</v>
      </c>
      <c r="O4823" s="167" t="s">
        <v>3505</v>
      </c>
      <c r="P4823" s="167"/>
      <c r="Q4823" s="167" t="s">
        <v>3527</v>
      </c>
      <c r="R4823" s="167" t="s">
        <v>3528</v>
      </c>
      <c r="S4823" s="169">
        <v>23</v>
      </c>
      <c r="T4823" s="167" t="s">
        <v>3535</v>
      </c>
      <c r="U4823" s="169" t="s">
        <v>3536</v>
      </c>
      <c r="V4823" s="167" t="s">
        <v>8039</v>
      </c>
      <c r="W4823" s="167" t="s">
        <v>8040</v>
      </c>
      <c r="X4823" s="170" t="s">
        <v>157</v>
      </c>
      <c r="Y4823" s="171" t="s">
        <v>3415</v>
      </c>
      <c r="Z4823" s="167" t="s">
        <v>1958</v>
      </c>
      <c r="AA4823" s="176">
        <v>10000</v>
      </c>
      <c r="AB4823" s="167" t="s">
        <v>11254</v>
      </c>
      <c r="AC4823" s="176">
        <v>10000</v>
      </c>
      <c r="AD4823" s="167" t="s">
        <v>11254</v>
      </c>
      <c r="AE4823" s="176">
        <v>3</v>
      </c>
    </row>
    <row r="4824" spans="1:31">
      <c r="A4824" s="178">
        <v>108368584000</v>
      </c>
      <c r="B4824" s="166">
        <v>46196</v>
      </c>
      <c r="C4824" s="167" t="s">
        <v>3524</v>
      </c>
      <c r="D4824" s="167" t="s">
        <v>3525</v>
      </c>
      <c r="E4824" s="167" t="s">
        <v>3526</v>
      </c>
      <c r="F4824" s="167" t="s">
        <v>3501</v>
      </c>
      <c r="G4824" s="167" t="s">
        <v>3502</v>
      </c>
      <c r="H4824" s="168">
        <v>46197</v>
      </c>
      <c r="I4824" s="167"/>
      <c r="J4824" s="169">
        <v>26111</v>
      </c>
      <c r="K4824" s="167" t="s">
        <v>55</v>
      </c>
      <c r="L4824" s="169">
        <v>20</v>
      </c>
      <c r="M4824" s="167" t="s">
        <v>3513</v>
      </c>
      <c r="N4824" s="169">
        <v>48.9</v>
      </c>
      <c r="O4824" s="167" t="s">
        <v>3505</v>
      </c>
      <c r="P4824" s="167"/>
      <c r="Q4824" s="167" t="s">
        <v>3527</v>
      </c>
      <c r="R4824" s="167" t="s">
        <v>3528</v>
      </c>
      <c r="S4824" s="169">
        <v>22</v>
      </c>
      <c r="T4824" s="167" t="s">
        <v>3535</v>
      </c>
      <c r="U4824" s="169" t="s">
        <v>3536</v>
      </c>
      <c r="V4824" s="167" t="s">
        <v>4184</v>
      </c>
      <c r="W4824" s="167" t="s">
        <v>4185</v>
      </c>
      <c r="X4824" s="170" t="s">
        <v>159</v>
      </c>
      <c r="Y4824" s="171" t="s">
        <v>3415</v>
      </c>
      <c r="Z4824" s="167" t="s">
        <v>1958</v>
      </c>
      <c r="AA4824" s="176">
        <v>10000</v>
      </c>
      <c r="AB4824" s="167" t="s">
        <v>11254</v>
      </c>
      <c r="AC4824" s="176">
        <v>10000</v>
      </c>
      <c r="AD4824" s="167" t="s">
        <v>11254</v>
      </c>
      <c r="AE4824" s="176">
        <v>3</v>
      </c>
    </row>
    <row r="4825" spans="1:31">
      <c r="A4825" s="178">
        <v>108368584000</v>
      </c>
      <c r="B4825" s="166">
        <v>46196</v>
      </c>
      <c r="C4825" s="167" t="s">
        <v>3524</v>
      </c>
      <c r="D4825" s="167" t="s">
        <v>3525</v>
      </c>
      <c r="E4825" s="167" t="s">
        <v>3526</v>
      </c>
      <c r="F4825" s="167" t="s">
        <v>3501</v>
      </c>
      <c r="G4825" s="167" t="s">
        <v>3502</v>
      </c>
      <c r="H4825" s="168">
        <v>46197</v>
      </c>
      <c r="I4825" s="167"/>
      <c r="J4825" s="169">
        <v>26111</v>
      </c>
      <c r="K4825" s="167" t="s">
        <v>55</v>
      </c>
      <c r="L4825" s="169">
        <v>20</v>
      </c>
      <c r="M4825" s="167" t="s">
        <v>3513</v>
      </c>
      <c r="N4825" s="169">
        <v>48.9</v>
      </c>
      <c r="O4825" s="167" t="s">
        <v>3505</v>
      </c>
      <c r="P4825" s="167"/>
      <c r="Q4825" s="167" t="s">
        <v>3527</v>
      </c>
      <c r="R4825" s="167" t="s">
        <v>3528</v>
      </c>
      <c r="S4825" s="169">
        <v>21</v>
      </c>
      <c r="T4825" s="167" t="s">
        <v>3535</v>
      </c>
      <c r="U4825" s="169" t="s">
        <v>3536</v>
      </c>
      <c r="V4825" s="167" t="s">
        <v>8043</v>
      </c>
      <c r="W4825" s="167" t="s">
        <v>6851</v>
      </c>
      <c r="X4825" s="170" t="s">
        <v>159</v>
      </c>
      <c r="Y4825" s="171" t="s">
        <v>3415</v>
      </c>
      <c r="Z4825" s="167" t="s">
        <v>1958</v>
      </c>
      <c r="AA4825" s="176">
        <v>20000</v>
      </c>
      <c r="AB4825" s="167" t="s">
        <v>11254</v>
      </c>
      <c r="AC4825" s="176">
        <v>20000</v>
      </c>
      <c r="AD4825" s="167" t="s">
        <v>11254</v>
      </c>
      <c r="AE4825" s="176">
        <v>6.6</v>
      </c>
    </row>
    <row r="4826" spans="1:31">
      <c r="A4826" s="178">
        <v>108368584000</v>
      </c>
      <c r="B4826" s="166">
        <v>46196</v>
      </c>
      <c r="C4826" s="167" t="s">
        <v>3524</v>
      </c>
      <c r="D4826" s="167" t="s">
        <v>3525</v>
      </c>
      <c r="E4826" s="167" t="s">
        <v>3526</v>
      </c>
      <c r="F4826" s="167" t="s">
        <v>3501</v>
      </c>
      <c r="G4826" s="167" t="s">
        <v>3502</v>
      </c>
      <c r="H4826" s="168">
        <v>46197</v>
      </c>
      <c r="I4826" s="167"/>
      <c r="J4826" s="169">
        <v>26111</v>
      </c>
      <c r="K4826" s="167" t="s">
        <v>55</v>
      </c>
      <c r="L4826" s="169">
        <v>20</v>
      </c>
      <c r="M4826" s="167" t="s">
        <v>3513</v>
      </c>
      <c r="N4826" s="169">
        <v>48.9</v>
      </c>
      <c r="O4826" s="167" t="s">
        <v>3505</v>
      </c>
      <c r="P4826" s="167"/>
      <c r="Q4826" s="167" t="s">
        <v>3527</v>
      </c>
      <c r="R4826" s="167" t="s">
        <v>3528</v>
      </c>
      <c r="S4826" s="169">
        <v>20</v>
      </c>
      <c r="T4826" s="167" t="s">
        <v>3535</v>
      </c>
      <c r="U4826" s="169" t="s">
        <v>3536</v>
      </c>
      <c r="V4826" s="167" t="s">
        <v>8736</v>
      </c>
      <c r="W4826" s="167" t="s">
        <v>6853</v>
      </c>
      <c r="X4826" s="170" t="s">
        <v>159</v>
      </c>
      <c r="Y4826" s="171" t="s">
        <v>3415</v>
      </c>
      <c r="Z4826" s="167" t="s">
        <v>1958</v>
      </c>
      <c r="AA4826" s="176">
        <v>20000</v>
      </c>
      <c r="AB4826" s="167" t="s">
        <v>11254</v>
      </c>
      <c r="AC4826" s="176">
        <v>20000</v>
      </c>
      <c r="AD4826" s="167" t="s">
        <v>11254</v>
      </c>
      <c r="AE4826" s="176">
        <v>6.6</v>
      </c>
    </row>
    <row r="4827" spans="1:31">
      <c r="A4827" s="178">
        <v>108368584000</v>
      </c>
      <c r="B4827" s="166">
        <v>46196</v>
      </c>
      <c r="C4827" s="167" t="s">
        <v>3524</v>
      </c>
      <c r="D4827" s="167" t="s">
        <v>3525</v>
      </c>
      <c r="E4827" s="167" t="s">
        <v>3526</v>
      </c>
      <c r="F4827" s="167" t="s">
        <v>3501</v>
      </c>
      <c r="G4827" s="167" t="s">
        <v>3502</v>
      </c>
      <c r="H4827" s="168">
        <v>46197</v>
      </c>
      <c r="I4827" s="167"/>
      <c r="J4827" s="169">
        <v>26111</v>
      </c>
      <c r="K4827" s="167" t="s">
        <v>55</v>
      </c>
      <c r="L4827" s="169">
        <v>20</v>
      </c>
      <c r="M4827" s="167" t="s">
        <v>3513</v>
      </c>
      <c r="N4827" s="169">
        <v>48.9</v>
      </c>
      <c r="O4827" s="167" t="s">
        <v>3505</v>
      </c>
      <c r="P4827" s="167"/>
      <c r="Q4827" s="167" t="s">
        <v>3527</v>
      </c>
      <c r="R4827" s="167" t="s">
        <v>3528</v>
      </c>
      <c r="S4827" s="169">
        <v>19</v>
      </c>
      <c r="T4827" s="167" t="s">
        <v>3535</v>
      </c>
      <c r="U4827" s="169" t="s">
        <v>3536</v>
      </c>
      <c r="V4827" s="167" t="s">
        <v>8737</v>
      </c>
      <c r="W4827" s="167" t="s">
        <v>8738</v>
      </c>
      <c r="X4827" s="170" t="s">
        <v>157</v>
      </c>
      <c r="Y4827" s="171" t="s">
        <v>3415</v>
      </c>
      <c r="Z4827" s="167" t="s">
        <v>1958</v>
      </c>
      <c r="AA4827" s="176">
        <v>60000</v>
      </c>
      <c r="AB4827" s="167" t="s">
        <v>11254</v>
      </c>
      <c r="AC4827" s="176">
        <v>60000</v>
      </c>
      <c r="AD4827" s="167" t="s">
        <v>11254</v>
      </c>
      <c r="AE4827" s="176">
        <v>18</v>
      </c>
    </row>
    <row r="4828" spans="1:31">
      <c r="A4828" s="178">
        <v>108368584000</v>
      </c>
      <c r="B4828" s="166">
        <v>46196</v>
      </c>
      <c r="C4828" s="167" t="s">
        <v>3524</v>
      </c>
      <c r="D4828" s="167" t="s">
        <v>3525</v>
      </c>
      <c r="E4828" s="167" t="s">
        <v>3526</v>
      </c>
      <c r="F4828" s="167" t="s">
        <v>3501</v>
      </c>
      <c r="G4828" s="167" t="s">
        <v>3502</v>
      </c>
      <c r="H4828" s="168">
        <v>46197</v>
      </c>
      <c r="I4828" s="167"/>
      <c r="J4828" s="169">
        <v>26111</v>
      </c>
      <c r="K4828" s="167" t="s">
        <v>55</v>
      </c>
      <c r="L4828" s="169">
        <v>20</v>
      </c>
      <c r="M4828" s="167" t="s">
        <v>3513</v>
      </c>
      <c r="N4828" s="169">
        <v>48.9</v>
      </c>
      <c r="O4828" s="167" t="s">
        <v>3505</v>
      </c>
      <c r="P4828" s="167"/>
      <c r="Q4828" s="167" t="s">
        <v>3527</v>
      </c>
      <c r="R4828" s="167" t="s">
        <v>3528</v>
      </c>
      <c r="S4828" s="169">
        <v>18</v>
      </c>
      <c r="T4828" s="167" t="s">
        <v>3535</v>
      </c>
      <c r="U4828" s="169" t="s">
        <v>3536</v>
      </c>
      <c r="V4828" s="167" t="s">
        <v>7175</v>
      </c>
      <c r="W4828" s="167" t="s">
        <v>5987</v>
      </c>
      <c r="X4828" s="170" t="s">
        <v>159</v>
      </c>
      <c r="Y4828" s="171" t="s">
        <v>3415</v>
      </c>
      <c r="Z4828" s="167" t="s">
        <v>1958</v>
      </c>
      <c r="AA4828" s="176">
        <v>80000</v>
      </c>
      <c r="AB4828" s="167" t="s">
        <v>11254</v>
      </c>
      <c r="AC4828" s="176">
        <v>80000</v>
      </c>
      <c r="AD4828" s="167" t="s">
        <v>11254</v>
      </c>
      <c r="AE4828" s="176">
        <v>26.4</v>
      </c>
    </row>
    <row r="4829" spans="1:31">
      <c r="A4829" s="178">
        <v>108368584000</v>
      </c>
      <c r="B4829" s="166">
        <v>46196</v>
      </c>
      <c r="C4829" s="167" t="s">
        <v>3524</v>
      </c>
      <c r="D4829" s="167" t="s">
        <v>3525</v>
      </c>
      <c r="E4829" s="167" t="s">
        <v>3526</v>
      </c>
      <c r="F4829" s="167" t="s">
        <v>3501</v>
      </c>
      <c r="G4829" s="167" t="s">
        <v>3502</v>
      </c>
      <c r="H4829" s="168">
        <v>46197</v>
      </c>
      <c r="I4829" s="167"/>
      <c r="J4829" s="169">
        <v>26111</v>
      </c>
      <c r="K4829" s="167" t="s">
        <v>55</v>
      </c>
      <c r="L4829" s="169">
        <v>20</v>
      </c>
      <c r="M4829" s="167" t="s">
        <v>3513</v>
      </c>
      <c r="N4829" s="169">
        <v>48.9</v>
      </c>
      <c r="O4829" s="167" t="s">
        <v>3505</v>
      </c>
      <c r="P4829" s="167"/>
      <c r="Q4829" s="167" t="s">
        <v>3527</v>
      </c>
      <c r="R4829" s="167" t="s">
        <v>3528</v>
      </c>
      <c r="S4829" s="169">
        <v>17</v>
      </c>
      <c r="T4829" s="167" t="s">
        <v>3535</v>
      </c>
      <c r="U4829" s="169" t="s">
        <v>3536</v>
      </c>
      <c r="V4829" s="167" t="s">
        <v>8739</v>
      </c>
      <c r="W4829" s="167" t="s">
        <v>6855</v>
      </c>
      <c r="X4829" s="170" t="s">
        <v>159</v>
      </c>
      <c r="Y4829" s="171" t="s">
        <v>3415</v>
      </c>
      <c r="Z4829" s="167" t="s">
        <v>1958</v>
      </c>
      <c r="AA4829" s="176">
        <v>20000</v>
      </c>
      <c r="AB4829" s="167" t="s">
        <v>11254</v>
      </c>
      <c r="AC4829" s="176">
        <v>20000</v>
      </c>
      <c r="AD4829" s="167" t="s">
        <v>11254</v>
      </c>
      <c r="AE4829" s="176">
        <v>6.6</v>
      </c>
    </row>
    <row r="4830" spans="1:31">
      <c r="A4830" s="178">
        <v>108368584000</v>
      </c>
      <c r="B4830" s="166">
        <v>46196</v>
      </c>
      <c r="C4830" s="167" t="s">
        <v>3524</v>
      </c>
      <c r="D4830" s="167" t="s">
        <v>3525</v>
      </c>
      <c r="E4830" s="167" t="s">
        <v>3526</v>
      </c>
      <c r="F4830" s="167" t="s">
        <v>3501</v>
      </c>
      <c r="G4830" s="167" t="s">
        <v>3502</v>
      </c>
      <c r="H4830" s="168">
        <v>46197</v>
      </c>
      <c r="I4830" s="167"/>
      <c r="J4830" s="169">
        <v>26111</v>
      </c>
      <c r="K4830" s="167" t="s">
        <v>55</v>
      </c>
      <c r="L4830" s="169">
        <v>20</v>
      </c>
      <c r="M4830" s="167" t="s">
        <v>3513</v>
      </c>
      <c r="N4830" s="169">
        <v>48.9</v>
      </c>
      <c r="O4830" s="167" t="s">
        <v>3505</v>
      </c>
      <c r="P4830" s="167"/>
      <c r="Q4830" s="167" t="s">
        <v>3527</v>
      </c>
      <c r="R4830" s="167" t="s">
        <v>3528</v>
      </c>
      <c r="S4830" s="169">
        <v>16</v>
      </c>
      <c r="T4830" s="167" t="s">
        <v>3535</v>
      </c>
      <c r="U4830" s="169" t="s">
        <v>3536</v>
      </c>
      <c r="V4830" s="167" t="s">
        <v>8400</v>
      </c>
      <c r="W4830" s="167" t="s">
        <v>8401</v>
      </c>
      <c r="X4830" s="170" t="s">
        <v>159</v>
      </c>
      <c r="Y4830" s="171" t="s">
        <v>3415</v>
      </c>
      <c r="Z4830" s="167" t="s">
        <v>1958</v>
      </c>
      <c r="AA4830" s="176">
        <v>20000</v>
      </c>
      <c r="AB4830" s="167" t="s">
        <v>11254</v>
      </c>
      <c r="AC4830" s="176">
        <v>20000</v>
      </c>
      <c r="AD4830" s="167" t="s">
        <v>11254</v>
      </c>
      <c r="AE4830" s="176">
        <v>6.6</v>
      </c>
    </row>
    <row r="4831" spans="1:31">
      <c r="A4831" s="178">
        <v>108368584000</v>
      </c>
      <c r="B4831" s="166">
        <v>46196</v>
      </c>
      <c r="C4831" s="167" t="s">
        <v>3524</v>
      </c>
      <c r="D4831" s="167" t="s">
        <v>3525</v>
      </c>
      <c r="E4831" s="167" t="s">
        <v>3526</v>
      </c>
      <c r="F4831" s="167" t="s">
        <v>3501</v>
      </c>
      <c r="G4831" s="167" t="s">
        <v>3502</v>
      </c>
      <c r="H4831" s="168">
        <v>46197</v>
      </c>
      <c r="I4831" s="167"/>
      <c r="J4831" s="169">
        <v>26111</v>
      </c>
      <c r="K4831" s="167" t="s">
        <v>55</v>
      </c>
      <c r="L4831" s="169">
        <v>20</v>
      </c>
      <c r="M4831" s="167" t="s">
        <v>3513</v>
      </c>
      <c r="N4831" s="169">
        <v>48.9</v>
      </c>
      <c r="O4831" s="167" t="s">
        <v>3505</v>
      </c>
      <c r="P4831" s="167"/>
      <c r="Q4831" s="167" t="s">
        <v>3527</v>
      </c>
      <c r="R4831" s="167" t="s">
        <v>3528</v>
      </c>
      <c r="S4831" s="169">
        <v>15</v>
      </c>
      <c r="T4831" s="167" t="s">
        <v>3535</v>
      </c>
      <c r="U4831" s="169" t="s">
        <v>3536</v>
      </c>
      <c r="V4831" s="167" t="s">
        <v>8376</v>
      </c>
      <c r="W4831" s="167" t="s">
        <v>8377</v>
      </c>
      <c r="X4831" s="170" t="s">
        <v>159</v>
      </c>
      <c r="Y4831" s="171" t="s">
        <v>3415</v>
      </c>
      <c r="Z4831" s="167" t="s">
        <v>1958</v>
      </c>
      <c r="AA4831" s="176">
        <v>10000</v>
      </c>
      <c r="AB4831" s="167" t="s">
        <v>11254</v>
      </c>
      <c r="AC4831" s="176">
        <v>10000</v>
      </c>
      <c r="AD4831" s="167" t="s">
        <v>11254</v>
      </c>
      <c r="AE4831" s="176">
        <v>3</v>
      </c>
    </row>
    <row r="4832" spans="1:31">
      <c r="A4832" s="178">
        <v>108368584000</v>
      </c>
      <c r="B4832" s="166">
        <v>46196</v>
      </c>
      <c r="C4832" s="167" t="s">
        <v>3524</v>
      </c>
      <c r="D4832" s="167" t="s">
        <v>3525</v>
      </c>
      <c r="E4832" s="167" t="s">
        <v>3526</v>
      </c>
      <c r="F4832" s="167" t="s">
        <v>3501</v>
      </c>
      <c r="G4832" s="167" t="s">
        <v>3502</v>
      </c>
      <c r="H4832" s="168">
        <v>46197</v>
      </c>
      <c r="I4832" s="167"/>
      <c r="J4832" s="169">
        <v>26111</v>
      </c>
      <c r="K4832" s="167" t="s">
        <v>55</v>
      </c>
      <c r="L4832" s="169">
        <v>20</v>
      </c>
      <c r="M4832" s="167" t="s">
        <v>3513</v>
      </c>
      <c r="N4832" s="169">
        <v>48.9</v>
      </c>
      <c r="O4832" s="167" t="s">
        <v>3505</v>
      </c>
      <c r="P4832" s="167"/>
      <c r="Q4832" s="167" t="s">
        <v>3527</v>
      </c>
      <c r="R4832" s="167" t="s">
        <v>3528</v>
      </c>
      <c r="S4832" s="169">
        <v>14</v>
      </c>
      <c r="T4832" s="167" t="s">
        <v>3535</v>
      </c>
      <c r="U4832" s="169" t="s">
        <v>3536</v>
      </c>
      <c r="V4832" s="167" t="s">
        <v>8740</v>
      </c>
      <c r="W4832" s="167" t="s">
        <v>7402</v>
      </c>
      <c r="X4832" s="170" t="s">
        <v>159</v>
      </c>
      <c r="Y4832" s="171" t="s">
        <v>3415</v>
      </c>
      <c r="Z4832" s="167" t="s">
        <v>1958</v>
      </c>
      <c r="AA4832" s="176">
        <v>80000</v>
      </c>
      <c r="AB4832" s="167" t="s">
        <v>11254</v>
      </c>
      <c r="AC4832" s="176">
        <v>80000</v>
      </c>
      <c r="AD4832" s="167" t="s">
        <v>11254</v>
      </c>
      <c r="AE4832" s="176">
        <v>28</v>
      </c>
    </row>
    <row r="4833" spans="1:31">
      <c r="A4833" s="178">
        <v>108368584000</v>
      </c>
      <c r="B4833" s="166">
        <v>46196</v>
      </c>
      <c r="C4833" s="167" t="s">
        <v>3524</v>
      </c>
      <c r="D4833" s="167" t="s">
        <v>3525</v>
      </c>
      <c r="E4833" s="167" t="s">
        <v>3526</v>
      </c>
      <c r="F4833" s="167" t="s">
        <v>3501</v>
      </c>
      <c r="G4833" s="167" t="s">
        <v>3502</v>
      </c>
      <c r="H4833" s="168">
        <v>46197</v>
      </c>
      <c r="I4833" s="167"/>
      <c r="J4833" s="169">
        <v>26111</v>
      </c>
      <c r="K4833" s="167" t="s">
        <v>55</v>
      </c>
      <c r="L4833" s="169">
        <v>20</v>
      </c>
      <c r="M4833" s="167" t="s">
        <v>3513</v>
      </c>
      <c r="N4833" s="169">
        <v>48.9</v>
      </c>
      <c r="O4833" s="167" t="s">
        <v>3505</v>
      </c>
      <c r="P4833" s="167"/>
      <c r="Q4833" s="167" t="s">
        <v>3527</v>
      </c>
      <c r="R4833" s="167" t="s">
        <v>3528</v>
      </c>
      <c r="S4833" s="169">
        <v>13</v>
      </c>
      <c r="T4833" s="167" t="s">
        <v>3535</v>
      </c>
      <c r="U4833" s="169" t="s">
        <v>3536</v>
      </c>
      <c r="V4833" s="167" t="s">
        <v>8740</v>
      </c>
      <c r="W4833" s="167" t="s">
        <v>7402</v>
      </c>
      <c r="X4833" s="170" t="s">
        <v>159</v>
      </c>
      <c r="Y4833" s="171" t="s">
        <v>3415</v>
      </c>
      <c r="Z4833" s="167" t="s">
        <v>1958</v>
      </c>
      <c r="AA4833" s="176">
        <v>80000</v>
      </c>
      <c r="AB4833" s="167" t="s">
        <v>11254</v>
      </c>
      <c r="AC4833" s="176">
        <v>80000</v>
      </c>
      <c r="AD4833" s="167" t="s">
        <v>11254</v>
      </c>
      <c r="AE4833" s="176">
        <v>28</v>
      </c>
    </row>
    <row r="4834" spans="1:31">
      <c r="A4834" s="178">
        <v>108368584000</v>
      </c>
      <c r="B4834" s="166">
        <v>46196</v>
      </c>
      <c r="C4834" s="167" t="s">
        <v>3524</v>
      </c>
      <c r="D4834" s="167" t="s">
        <v>3525</v>
      </c>
      <c r="E4834" s="167" t="s">
        <v>3526</v>
      </c>
      <c r="F4834" s="167" t="s">
        <v>3501</v>
      </c>
      <c r="G4834" s="167" t="s">
        <v>3502</v>
      </c>
      <c r="H4834" s="168">
        <v>46197</v>
      </c>
      <c r="I4834" s="167"/>
      <c r="J4834" s="169">
        <v>26111</v>
      </c>
      <c r="K4834" s="167" t="s">
        <v>55</v>
      </c>
      <c r="L4834" s="169">
        <v>20</v>
      </c>
      <c r="M4834" s="167" t="s">
        <v>3513</v>
      </c>
      <c r="N4834" s="169">
        <v>48.9</v>
      </c>
      <c r="O4834" s="167" t="s">
        <v>3505</v>
      </c>
      <c r="P4834" s="167"/>
      <c r="Q4834" s="167" t="s">
        <v>3527</v>
      </c>
      <c r="R4834" s="167" t="s">
        <v>3528</v>
      </c>
      <c r="S4834" s="169">
        <v>12</v>
      </c>
      <c r="T4834" s="167" t="s">
        <v>3535</v>
      </c>
      <c r="U4834" s="169" t="s">
        <v>3536</v>
      </c>
      <c r="V4834" s="167" t="s">
        <v>8740</v>
      </c>
      <c r="W4834" s="167" t="s">
        <v>7402</v>
      </c>
      <c r="X4834" s="170" t="s">
        <v>159</v>
      </c>
      <c r="Y4834" s="171" t="s">
        <v>3415</v>
      </c>
      <c r="Z4834" s="167" t="s">
        <v>1958</v>
      </c>
      <c r="AA4834" s="176">
        <v>80000</v>
      </c>
      <c r="AB4834" s="167" t="s">
        <v>11254</v>
      </c>
      <c r="AC4834" s="176">
        <v>80000</v>
      </c>
      <c r="AD4834" s="167" t="s">
        <v>11254</v>
      </c>
      <c r="AE4834" s="176">
        <v>28</v>
      </c>
    </row>
    <row r="4835" spans="1:31">
      <c r="A4835" s="178">
        <v>108368584000</v>
      </c>
      <c r="B4835" s="166">
        <v>46196</v>
      </c>
      <c r="C4835" s="167" t="s">
        <v>3524</v>
      </c>
      <c r="D4835" s="167" t="s">
        <v>3525</v>
      </c>
      <c r="E4835" s="167" t="s">
        <v>3526</v>
      </c>
      <c r="F4835" s="167" t="s">
        <v>3501</v>
      </c>
      <c r="G4835" s="167" t="s">
        <v>3502</v>
      </c>
      <c r="H4835" s="168">
        <v>46197</v>
      </c>
      <c r="I4835" s="167"/>
      <c r="J4835" s="169">
        <v>26111</v>
      </c>
      <c r="K4835" s="167" t="s">
        <v>55</v>
      </c>
      <c r="L4835" s="169">
        <v>20</v>
      </c>
      <c r="M4835" s="167" t="s">
        <v>3513</v>
      </c>
      <c r="N4835" s="169">
        <v>48.9</v>
      </c>
      <c r="O4835" s="167" t="s">
        <v>3505</v>
      </c>
      <c r="P4835" s="167"/>
      <c r="Q4835" s="167" t="s">
        <v>3527</v>
      </c>
      <c r="R4835" s="167" t="s">
        <v>3528</v>
      </c>
      <c r="S4835" s="169">
        <v>11</v>
      </c>
      <c r="T4835" s="167" t="s">
        <v>3535</v>
      </c>
      <c r="U4835" s="169" t="s">
        <v>3536</v>
      </c>
      <c r="V4835" s="167" t="s">
        <v>8740</v>
      </c>
      <c r="W4835" s="167" t="s">
        <v>7402</v>
      </c>
      <c r="X4835" s="170" t="s">
        <v>159</v>
      </c>
      <c r="Y4835" s="171" t="s">
        <v>3415</v>
      </c>
      <c r="Z4835" s="167" t="s">
        <v>1958</v>
      </c>
      <c r="AA4835" s="176">
        <v>10000</v>
      </c>
      <c r="AB4835" s="167" t="s">
        <v>11254</v>
      </c>
      <c r="AC4835" s="176">
        <v>10000</v>
      </c>
      <c r="AD4835" s="167" t="s">
        <v>11254</v>
      </c>
      <c r="AE4835" s="176">
        <v>3.5</v>
      </c>
    </row>
    <row r="4836" spans="1:31">
      <c r="A4836" s="178">
        <v>108368584000</v>
      </c>
      <c r="B4836" s="166">
        <v>46196</v>
      </c>
      <c r="C4836" s="167" t="s">
        <v>3524</v>
      </c>
      <c r="D4836" s="167" t="s">
        <v>3525</v>
      </c>
      <c r="E4836" s="167" t="s">
        <v>3526</v>
      </c>
      <c r="F4836" s="167" t="s">
        <v>3501</v>
      </c>
      <c r="G4836" s="167" t="s">
        <v>3502</v>
      </c>
      <c r="H4836" s="168">
        <v>46197</v>
      </c>
      <c r="I4836" s="167"/>
      <c r="J4836" s="169">
        <v>26111</v>
      </c>
      <c r="K4836" s="167" t="s">
        <v>55</v>
      </c>
      <c r="L4836" s="169">
        <v>20</v>
      </c>
      <c r="M4836" s="167" t="s">
        <v>3513</v>
      </c>
      <c r="N4836" s="169">
        <v>48.9</v>
      </c>
      <c r="O4836" s="167" t="s">
        <v>3505</v>
      </c>
      <c r="P4836" s="167"/>
      <c r="Q4836" s="167" t="s">
        <v>3527</v>
      </c>
      <c r="R4836" s="167" t="s">
        <v>3528</v>
      </c>
      <c r="S4836" s="169">
        <v>10</v>
      </c>
      <c r="T4836" s="167" t="s">
        <v>3535</v>
      </c>
      <c r="U4836" s="169" t="s">
        <v>3536</v>
      </c>
      <c r="V4836" s="167" t="s">
        <v>8308</v>
      </c>
      <c r="W4836" s="167" t="s">
        <v>4550</v>
      </c>
      <c r="X4836" s="170" t="s">
        <v>157</v>
      </c>
      <c r="Y4836" s="171" t="s">
        <v>3415</v>
      </c>
      <c r="Z4836" s="167" t="s">
        <v>1958</v>
      </c>
      <c r="AA4836" s="176">
        <v>10000</v>
      </c>
      <c r="AB4836" s="167" t="s">
        <v>11254</v>
      </c>
      <c r="AC4836" s="176">
        <v>10000</v>
      </c>
      <c r="AD4836" s="167" t="s">
        <v>11254</v>
      </c>
      <c r="AE4836" s="176">
        <v>2.8</v>
      </c>
    </row>
    <row r="4837" spans="1:31">
      <c r="A4837" s="178">
        <v>108368584000</v>
      </c>
      <c r="B4837" s="166">
        <v>46196</v>
      </c>
      <c r="C4837" s="167" t="s">
        <v>3524</v>
      </c>
      <c r="D4837" s="167" t="s">
        <v>3525</v>
      </c>
      <c r="E4837" s="167" t="s">
        <v>3526</v>
      </c>
      <c r="F4837" s="167" t="s">
        <v>3501</v>
      </c>
      <c r="G4837" s="167" t="s">
        <v>3502</v>
      </c>
      <c r="H4837" s="168">
        <v>46197</v>
      </c>
      <c r="I4837" s="167"/>
      <c r="J4837" s="169">
        <v>26111</v>
      </c>
      <c r="K4837" s="167" t="s">
        <v>55</v>
      </c>
      <c r="L4837" s="169">
        <v>20</v>
      </c>
      <c r="M4837" s="167" t="s">
        <v>3513</v>
      </c>
      <c r="N4837" s="169">
        <v>48.9</v>
      </c>
      <c r="O4837" s="167" t="s">
        <v>3505</v>
      </c>
      <c r="P4837" s="167"/>
      <c r="Q4837" s="167" t="s">
        <v>3527</v>
      </c>
      <c r="R4837" s="167" t="s">
        <v>3528</v>
      </c>
      <c r="S4837" s="169">
        <v>9</v>
      </c>
      <c r="T4837" s="167" t="s">
        <v>3535</v>
      </c>
      <c r="U4837" s="169" t="s">
        <v>3536</v>
      </c>
      <c r="V4837" s="167" t="s">
        <v>8741</v>
      </c>
      <c r="W4837" s="167" t="s">
        <v>6886</v>
      </c>
      <c r="X4837" s="170" t="s">
        <v>159</v>
      </c>
      <c r="Y4837" s="171" t="s">
        <v>3415</v>
      </c>
      <c r="Z4837" s="167" t="s">
        <v>1958</v>
      </c>
      <c r="AA4837" s="176">
        <v>10000</v>
      </c>
      <c r="AB4837" s="167" t="s">
        <v>11254</v>
      </c>
      <c r="AC4837" s="176">
        <v>10000</v>
      </c>
      <c r="AD4837" s="167" t="s">
        <v>11254</v>
      </c>
      <c r="AE4837" s="176">
        <v>2.5</v>
      </c>
    </row>
    <row r="4838" spans="1:31">
      <c r="A4838" s="178">
        <v>108368584000</v>
      </c>
      <c r="B4838" s="166">
        <v>46196</v>
      </c>
      <c r="C4838" s="167" t="s">
        <v>3524</v>
      </c>
      <c r="D4838" s="167" t="s">
        <v>3525</v>
      </c>
      <c r="E4838" s="167" t="s">
        <v>3526</v>
      </c>
      <c r="F4838" s="167" t="s">
        <v>3501</v>
      </c>
      <c r="G4838" s="167" t="s">
        <v>3502</v>
      </c>
      <c r="H4838" s="168">
        <v>46197</v>
      </c>
      <c r="I4838" s="167"/>
      <c r="J4838" s="169">
        <v>26111</v>
      </c>
      <c r="K4838" s="167" t="s">
        <v>55</v>
      </c>
      <c r="L4838" s="169">
        <v>20</v>
      </c>
      <c r="M4838" s="167" t="s">
        <v>3513</v>
      </c>
      <c r="N4838" s="169">
        <v>48.9</v>
      </c>
      <c r="O4838" s="167" t="s">
        <v>3505</v>
      </c>
      <c r="P4838" s="167"/>
      <c r="Q4838" s="167" t="s">
        <v>3527</v>
      </c>
      <c r="R4838" s="167" t="s">
        <v>3528</v>
      </c>
      <c r="S4838" s="169">
        <v>8</v>
      </c>
      <c r="T4838" s="167" t="s">
        <v>3535</v>
      </c>
      <c r="U4838" s="169" t="s">
        <v>3536</v>
      </c>
      <c r="V4838" s="167" t="s">
        <v>8394</v>
      </c>
      <c r="W4838" s="167" t="s">
        <v>7400</v>
      </c>
      <c r="X4838" s="170" t="s">
        <v>157</v>
      </c>
      <c r="Y4838" s="171" t="s">
        <v>3415</v>
      </c>
      <c r="Z4838" s="167" t="s">
        <v>1958</v>
      </c>
      <c r="AA4838" s="176">
        <v>20000</v>
      </c>
      <c r="AB4838" s="167" t="s">
        <v>11254</v>
      </c>
      <c r="AC4838" s="176">
        <v>20000</v>
      </c>
      <c r="AD4838" s="167" t="s">
        <v>11254</v>
      </c>
      <c r="AE4838" s="176">
        <v>4.2</v>
      </c>
    </row>
    <row r="4839" spans="1:31">
      <c r="A4839" s="178">
        <v>108368584000</v>
      </c>
      <c r="B4839" s="166">
        <v>46196</v>
      </c>
      <c r="C4839" s="167" t="s">
        <v>3524</v>
      </c>
      <c r="D4839" s="167" t="s">
        <v>3525</v>
      </c>
      <c r="E4839" s="167" t="s">
        <v>3526</v>
      </c>
      <c r="F4839" s="167" t="s">
        <v>3501</v>
      </c>
      <c r="G4839" s="167" t="s">
        <v>3502</v>
      </c>
      <c r="H4839" s="168">
        <v>46197</v>
      </c>
      <c r="I4839" s="167"/>
      <c r="J4839" s="169">
        <v>26111</v>
      </c>
      <c r="K4839" s="167" t="s">
        <v>55</v>
      </c>
      <c r="L4839" s="169">
        <v>20</v>
      </c>
      <c r="M4839" s="167" t="s">
        <v>3513</v>
      </c>
      <c r="N4839" s="169">
        <v>48.9</v>
      </c>
      <c r="O4839" s="167" t="s">
        <v>3505</v>
      </c>
      <c r="P4839" s="167"/>
      <c r="Q4839" s="167" t="s">
        <v>3527</v>
      </c>
      <c r="R4839" s="167" t="s">
        <v>3528</v>
      </c>
      <c r="S4839" s="169">
        <v>7</v>
      </c>
      <c r="T4839" s="167" t="s">
        <v>3535</v>
      </c>
      <c r="U4839" s="169" t="s">
        <v>3536</v>
      </c>
      <c r="V4839" s="167" t="s">
        <v>8394</v>
      </c>
      <c r="W4839" s="167" t="s">
        <v>7400</v>
      </c>
      <c r="X4839" s="170" t="s">
        <v>157</v>
      </c>
      <c r="Y4839" s="171" t="s">
        <v>3415</v>
      </c>
      <c r="Z4839" s="167" t="s">
        <v>1958</v>
      </c>
      <c r="AA4839" s="176">
        <v>10000</v>
      </c>
      <c r="AB4839" s="167" t="s">
        <v>11254</v>
      </c>
      <c r="AC4839" s="176">
        <v>10000</v>
      </c>
      <c r="AD4839" s="167" t="s">
        <v>11254</v>
      </c>
      <c r="AE4839" s="176">
        <v>2.1</v>
      </c>
    </row>
    <row r="4840" spans="1:31">
      <c r="A4840" s="178">
        <v>108368584000</v>
      </c>
      <c r="B4840" s="166">
        <v>46196</v>
      </c>
      <c r="C4840" s="167" t="s">
        <v>3524</v>
      </c>
      <c r="D4840" s="167" t="s">
        <v>3525</v>
      </c>
      <c r="E4840" s="167" t="s">
        <v>3526</v>
      </c>
      <c r="F4840" s="167" t="s">
        <v>3501</v>
      </c>
      <c r="G4840" s="167" t="s">
        <v>3502</v>
      </c>
      <c r="H4840" s="168">
        <v>46197</v>
      </c>
      <c r="I4840" s="167"/>
      <c r="J4840" s="169">
        <v>26111</v>
      </c>
      <c r="K4840" s="167" t="s">
        <v>55</v>
      </c>
      <c r="L4840" s="169">
        <v>20</v>
      </c>
      <c r="M4840" s="167" t="s">
        <v>3513</v>
      </c>
      <c r="N4840" s="169">
        <v>48.9</v>
      </c>
      <c r="O4840" s="167" t="s">
        <v>3505</v>
      </c>
      <c r="P4840" s="167"/>
      <c r="Q4840" s="167" t="s">
        <v>3527</v>
      </c>
      <c r="R4840" s="167" t="s">
        <v>3528</v>
      </c>
      <c r="S4840" s="169">
        <v>6</v>
      </c>
      <c r="T4840" s="167" t="s">
        <v>3560</v>
      </c>
      <c r="U4840" s="169" t="s">
        <v>3561</v>
      </c>
      <c r="V4840" s="167" t="s">
        <v>8389</v>
      </c>
      <c r="W4840" s="167" t="s">
        <v>6106</v>
      </c>
      <c r="X4840" s="170" t="s">
        <v>159</v>
      </c>
      <c r="Y4840" s="171" t="s">
        <v>3415</v>
      </c>
      <c r="Z4840" s="167" t="s">
        <v>1958</v>
      </c>
      <c r="AA4840" s="176">
        <v>630000</v>
      </c>
      <c r="AB4840" s="167" t="s">
        <v>11254</v>
      </c>
      <c r="AC4840" s="176">
        <v>630000</v>
      </c>
      <c r="AD4840" s="167" t="s">
        <v>11254</v>
      </c>
      <c r="AE4840" s="176">
        <v>226.8</v>
      </c>
    </row>
    <row r="4841" spans="1:31">
      <c r="A4841" s="178">
        <v>108368584000</v>
      </c>
      <c r="B4841" s="166">
        <v>46196</v>
      </c>
      <c r="C4841" s="167" t="s">
        <v>3524</v>
      </c>
      <c r="D4841" s="167" t="s">
        <v>3525</v>
      </c>
      <c r="E4841" s="167" t="s">
        <v>3526</v>
      </c>
      <c r="F4841" s="167" t="s">
        <v>3501</v>
      </c>
      <c r="G4841" s="167" t="s">
        <v>3502</v>
      </c>
      <c r="H4841" s="168">
        <v>46197</v>
      </c>
      <c r="I4841" s="167"/>
      <c r="J4841" s="169">
        <v>26111</v>
      </c>
      <c r="K4841" s="167" t="s">
        <v>55</v>
      </c>
      <c r="L4841" s="169">
        <v>20</v>
      </c>
      <c r="M4841" s="167" t="s">
        <v>3513</v>
      </c>
      <c r="N4841" s="169">
        <v>48.9</v>
      </c>
      <c r="O4841" s="167" t="s">
        <v>3505</v>
      </c>
      <c r="P4841" s="167"/>
      <c r="Q4841" s="167" t="s">
        <v>3527</v>
      </c>
      <c r="R4841" s="167" t="s">
        <v>3528</v>
      </c>
      <c r="S4841" s="169">
        <v>5</v>
      </c>
      <c r="T4841" s="167" t="s">
        <v>3560</v>
      </c>
      <c r="U4841" s="169" t="s">
        <v>3561</v>
      </c>
      <c r="V4841" s="167" t="s">
        <v>8389</v>
      </c>
      <c r="W4841" s="167" t="s">
        <v>6106</v>
      </c>
      <c r="X4841" s="170" t="s">
        <v>159</v>
      </c>
      <c r="Y4841" s="171" t="s">
        <v>3415</v>
      </c>
      <c r="Z4841" s="167" t="s">
        <v>1958</v>
      </c>
      <c r="AA4841" s="176">
        <v>30000</v>
      </c>
      <c r="AB4841" s="167" t="s">
        <v>11254</v>
      </c>
      <c r="AC4841" s="176">
        <v>30000</v>
      </c>
      <c r="AD4841" s="167" t="s">
        <v>11254</v>
      </c>
      <c r="AE4841" s="176">
        <v>10.8</v>
      </c>
    </row>
    <row r="4842" spans="1:31">
      <c r="A4842" s="178">
        <v>108368584000</v>
      </c>
      <c r="B4842" s="166">
        <v>46196</v>
      </c>
      <c r="C4842" s="167" t="s">
        <v>3524</v>
      </c>
      <c r="D4842" s="167" t="s">
        <v>3525</v>
      </c>
      <c r="E4842" s="167" t="s">
        <v>3526</v>
      </c>
      <c r="F4842" s="167" t="s">
        <v>3501</v>
      </c>
      <c r="G4842" s="167" t="s">
        <v>3502</v>
      </c>
      <c r="H4842" s="168">
        <v>46197</v>
      </c>
      <c r="I4842" s="167"/>
      <c r="J4842" s="169">
        <v>26111</v>
      </c>
      <c r="K4842" s="167" t="s">
        <v>55</v>
      </c>
      <c r="L4842" s="169">
        <v>20</v>
      </c>
      <c r="M4842" s="167" t="s">
        <v>3513</v>
      </c>
      <c r="N4842" s="169">
        <v>48.9</v>
      </c>
      <c r="O4842" s="167" t="s">
        <v>3505</v>
      </c>
      <c r="P4842" s="167"/>
      <c r="Q4842" s="167" t="s">
        <v>3527</v>
      </c>
      <c r="R4842" s="167" t="s">
        <v>3528</v>
      </c>
      <c r="S4842" s="169">
        <v>4</v>
      </c>
      <c r="T4842" s="167" t="s">
        <v>3560</v>
      </c>
      <c r="U4842" s="169" t="s">
        <v>3561</v>
      </c>
      <c r="V4842" s="167" t="s">
        <v>8389</v>
      </c>
      <c r="W4842" s="167" t="s">
        <v>6106</v>
      </c>
      <c r="X4842" s="170" t="s">
        <v>159</v>
      </c>
      <c r="Y4842" s="171" t="s">
        <v>3415</v>
      </c>
      <c r="Z4842" s="167" t="s">
        <v>1958</v>
      </c>
      <c r="AA4842" s="176">
        <v>675000</v>
      </c>
      <c r="AB4842" s="167" t="s">
        <v>11254</v>
      </c>
      <c r="AC4842" s="176">
        <v>675000</v>
      </c>
      <c r="AD4842" s="167" t="s">
        <v>11254</v>
      </c>
      <c r="AE4842" s="176">
        <v>243</v>
      </c>
    </row>
    <row r="4843" spans="1:31">
      <c r="A4843" s="178">
        <v>108368584000</v>
      </c>
      <c r="B4843" s="166">
        <v>46196</v>
      </c>
      <c r="C4843" s="167" t="s">
        <v>3524</v>
      </c>
      <c r="D4843" s="167" t="s">
        <v>3525</v>
      </c>
      <c r="E4843" s="167" t="s">
        <v>3526</v>
      </c>
      <c r="F4843" s="167" t="s">
        <v>3501</v>
      </c>
      <c r="G4843" s="167" t="s">
        <v>3502</v>
      </c>
      <c r="H4843" s="168">
        <v>46197</v>
      </c>
      <c r="I4843" s="167"/>
      <c r="J4843" s="169">
        <v>26111</v>
      </c>
      <c r="K4843" s="167" t="s">
        <v>55</v>
      </c>
      <c r="L4843" s="169">
        <v>20</v>
      </c>
      <c r="M4843" s="167" t="s">
        <v>3513</v>
      </c>
      <c r="N4843" s="169">
        <v>48.9</v>
      </c>
      <c r="O4843" s="167" t="s">
        <v>3505</v>
      </c>
      <c r="P4843" s="167"/>
      <c r="Q4843" s="167" t="s">
        <v>3527</v>
      </c>
      <c r="R4843" s="167" t="s">
        <v>3528</v>
      </c>
      <c r="S4843" s="169">
        <v>3</v>
      </c>
      <c r="T4843" s="167" t="s">
        <v>3560</v>
      </c>
      <c r="U4843" s="169" t="s">
        <v>3561</v>
      </c>
      <c r="V4843" s="167" t="s">
        <v>8389</v>
      </c>
      <c r="W4843" s="167" t="s">
        <v>6106</v>
      </c>
      <c r="X4843" s="170" t="s">
        <v>159</v>
      </c>
      <c r="Y4843" s="171" t="s">
        <v>3415</v>
      </c>
      <c r="Z4843" s="167" t="s">
        <v>1958</v>
      </c>
      <c r="AA4843" s="176">
        <v>60000</v>
      </c>
      <c r="AB4843" s="167" t="s">
        <v>11254</v>
      </c>
      <c r="AC4843" s="176">
        <v>60000</v>
      </c>
      <c r="AD4843" s="167" t="s">
        <v>11254</v>
      </c>
      <c r="AE4843" s="176">
        <v>21.6</v>
      </c>
    </row>
    <row r="4844" spans="1:31">
      <c r="A4844" s="178">
        <v>108368584000</v>
      </c>
      <c r="B4844" s="166">
        <v>46196</v>
      </c>
      <c r="C4844" s="167" t="s">
        <v>3524</v>
      </c>
      <c r="D4844" s="167" t="s">
        <v>3525</v>
      </c>
      <c r="E4844" s="167" t="s">
        <v>3526</v>
      </c>
      <c r="F4844" s="167" t="s">
        <v>3501</v>
      </c>
      <c r="G4844" s="167" t="s">
        <v>3502</v>
      </c>
      <c r="H4844" s="168">
        <v>46197</v>
      </c>
      <c r="I4844" s="167"/>
      <c r="J4844" s="169">
        <v>26111</v>
      </c>
      <c r="K4844" s="167" t="s">
        <v>55</v>
      </c>
      <c r="L4844" s="169">
        <v>20</v>
      </c>
      <c r="M4844" s="167" t="s">
        <v>3513</v>
      </c>
      <c r="N4844" s="169">
        <v>48.9</v>
      </c>
      <c r="O4844" s="167" t="s">
        <v>3505</v>
      </c>
      <c r="P4844" s="167"/>
      <c r="Q4844" s="167" t="s">
        <v>3527</v>
      </c>
      <c r="R4844" s="167" t="s">
        <v>3528</v>
      </c>
      <c r="S4844" s="169">
        <v>2</v>
      </c>
      <c r="T4844" s="167" t="s">
        <v>3560</v>
      </c>
      <c r="U4844" s="169" t="s">
        <v>3561</v>
      </c>
      <c r="V4844" s="167" t="s">
        <v>8389</v>
      </c>
      <c r="W4844" s="167" t="s">
        <v>6106</v>
      </c>
      <c r="X4844" s="170" t="s">
        <v>159</v>
      </c>
      <c r="Y4844" s="171" t="s">
        <v>3415</v>
      </c>
      <c r="Z4844" s="167" t="s">
        <v>1958</v>
      </c>
      <c r="AA4844" s="176">
        <v>60000</v>
      </c>
      <c r="AB4844" s="167" t="s">
        <v>11254</v>
      </c>
      <c r="AC4844" s="176">
        <v>60000</v>
      </c>
      <c r="AD4844" s="167" t="s">
        <v>11254</v>
      </c>
      <c r="AE4844" s="176">
        <v>21.6</v>
      </c>
    </row>
    <row r="4845" spans="1:31">
      <c r="A4845" s="178">
        <v>108368584000</v>
      </c>
      <c r="B4845" s="166">
        <v>46196</v>
      </c>
      <c r="C4845" s="167" t="s">
        <v>3524</v>
      </c>
      <c r="D4845" s="167" t="s">
        <v>3525</v>
      </c>
      <c r="E4845" s="167" t="s">
        <v>3526</v>
      </c>
      <c r="F4845" s="167" t="s">
        <v>3501</v>
      </c>
      <c r="G4845" s="167" t="s">
        <v>3502</v>
      </c>
      <c r="H4845" s="168">
        <v>46197</v>
      </c>
      <c r="I4845" s="167"/>
      <c r="J4845" s="169">
        <v>26111</v>
      </c>
      <c r="K4845" s="167" t="s">
        <v>55</v>
      </c>
      <c r="L4845" s="169">
        <v>20</v>
      </c>
      <c r="M4845" s="167" t="s">
        <v>3513</v>
      </c>
      <c r="N4845" s="169">
        <v>48.9</v>
      </c>
      <c r="O4845" s="167" t="s">
        <v>3505</v>
      </c>
      <c r="P4845" s="167"/>
      <c r="Q4845" s="167" t="s">
        <v>3527</v>
      </c>
      <c r="R4845" s="167" t="s">
        <v>3528</v>
      </c>
      <c r="S4845" s="169">
        <v>1</v>
      </c>
      <c r="T4845" s="167" t="s">
        <v>3560</v>
      </c>
      <c r="U4845" s="169" t="s">
        <v>3561</v>
      </c>
      <c r="V4845" s="167" t="s">
        <v>8389</v>
      </c>
      <c r="W4845" s="167" t="s">
        <v>6106</v>
      </c>
      <c r="X4845" s="170" t="s">
        <v>159</v>
      </c>
      <c r="Y4845" s="171" t="s">
        <v>3415</v>
      </c>
      <c r="Z4845" s="167" t="s">
        <v>1958</v>
      </c>
      <c r="AA4845" s="176">
        <v>30000</v>
      </c>
      <c r="AB4845" s="167" t="s">
        <v>11254</v>
      </c>
      <c r="AC4845" s="176">
        <v>30000</v>
      </c>
      <c r="AD4845" s="167" t="s">
        <v>11254</v>
      </c>
      <c r="AE4845" s="176">
        <v>10.8</v>
      </c>
    </row>
    <row r="4846" spans="1:31">
      <c r="A4846" s="178">
        <v>108368587500</v>
      </c>
      <c r="B4846" s="166">
        <v>46196</v>
      </c>
      <c r="C4846" s="167" t="s">
        <v>3524</v>
      </c>
      <c r="D4846" s="167" t="s">
        <v>3525</v>
      </c>
      <c r="E4846" s="167" t="s">
        <v>3526</v>
      </c>
      <c r="F4846" s="167" t="s">
        <v>3501</v>
      </c>
      <c r="G4846" s="167" t="s">
        <v>3502</v>
      </c>
      <c r="H4846" s="168">
        <v>46197</v>
      </c>
      <c r="I4846" s="167"/>
      <c r="J4846" s="169">
        <v>26111</v>
      </c>
      <c r="K4846" s="167" t="s">
        <v>55</v>
      </c>
      <c r="L4846" s="169">
        <v>20</v>
      </c>
      <c r="M4846" s="167" t="s">
        <v>3513</v>
      </c>
      <c r="N4846" s="169">
        <v>48.9</v>
      </c>
      <c r="O4846" s="167" t="s">
        <v>3505</v>
      </c>
      <c r="P4846" s="167"/>
      <c r="Q4846" s="167" t="s">
        <v>3527</v>
      </c>
      <c r="R4846" s="167" t="s">
        <v>3528</v>
      </c>
      <c r="S4846" s="169">
        <v>2</v>
      </c>
      <c r="T4846" s="167" t="s">
        <v>3717</v>
      </c>
      <c r="U4846" s="169" t="s">
        <v>3718</v>
      </c>
      <c r="V4846" s="167" t="s">
        <v>8399</v>
      </c>
      <c r="W4846" s="167" t="s">
        <v>4039</v>
      </c>
      <c r="X4846" s="170" t="s">
        <v>157</v>
      </c>
      <c r="Y4846" s="171" t="s">
        <v>3415</v>
      </c>
      <c r="Z4846" s="167" t="s">
        <v>1958</v>
      </c>
      <c r="AA4846" s="176">
        <v>9000</v>
      </c>
      <c r="AB4846" s="167" t="s">
        <v>11254</v>
      </c>
      <c r="AC4846" s="176">
        <v>9000</v>
      </c>
      <c r="AD4846" s="167" t="s">
        <v>11254</v>
      </c>
      <c r="AE4846" s="176">
        <v>729</v>
      </c>
    </row>
    <row r="4847" spans="1:31">
      <c r="A4847" s="178">
        <v>108368587500</v>
      </c>
      <c r="B4847" s="166">
        <v>46196</v>
      </c>
      <c r="C4847" s="167" t="s">
        <v>3524</v>
      </c>
      <c r="D4847" s="167" t="s">
        <v>3525</v>
      </c>
      <c r="E4847" s="167" t="s">
        <v>3526</v>
      </c>
      <c r="F4847" s="167" t="s">
        <v>3501</v>
      </c>
      <c r="G4847" s="167" t="s">
        <v>3502</v>
      </c>
      <c r="H4847" s="168">
        <v>46197</v>
      </c>
      <c r="I4847" s="167"/>
      <c r="J4847" s="169">
        <v>26111</v>
      </c>
      <c r="K4847" s="167" t="s">
        <v>55</v>
      </c>
      <c r="L4847" s="169">
        <v>20</v>
      </c>
      <c r="M4847" s="167" t="s">
        <v>3513</v>
      </c>
      <c r="N4847" s="169">
        <v>48.9</v>
      </c>
      <c r="O4847" s="167" t="s">
        <v>3505</v>
      </c>
      <c r="P4847" s="167"/>
      <c r="Q4847" s="167" t="s">
        <v>3527</v>
      </c>
      <c r="R4847" s="167" t="s">
        <v>3528</v>
      </c>
      <c r="S4847" s="169">
        <v>1</v>
      </c>
      <c r="T4847" s="167" t="s">
        <v>3717</v>
      </c>
      <c r="U4847" s="169" t="s">
        <v>3718</v>
      </c>
      <c r="V4847" s="167" t="s">
        <v>8399</v>
      </c>
      <c r="W4847" s="167" t="s">
        <v>4039</v>
      </c>
      <c r="X4847" s="170" t="s">
        <v>157</v>
      </c>
      <c r="Y4847" s="171" t="s">
        <v>3415</v>
      </c>
      <c r="Z4847" s="167" t="s">
        <v>1958</v>
      </c>
      <c r="AA4847" s="176">
        <v>6000</v>
      </c>
      <c r="AB4847" s="167" t="s">
        <v>11254</v>
      </c>
      <c r="AC4847" s="176">
        <v>6000</v>
      </c>
      <c r="AD4847" s="167" t="s">
        <v>11254</v>
      </c>
      <c r="AE4847" s="176">
        <v>486</v>
      </c>
    </row>
    <row r="4848" spans="1:31">
      <c r="A4848" s="178">
        <v>108368596230</v>
      </c>
      <c r="B4848" s="166">
        <v>46196</v>
      </c>
      <c r="C4848" s="167" t="s">
        <v>3524</v>
      </c>
      <c r="D4848" s="167" t="s">
        <v>3525</v>
      </c>
      <c r="E4848" s="167" t="s">
        <v>3526</v>
      </c>
      <c r="F4848" s="167" t="s">
        <v>3501</v>
      </c>
      <c r="G4848" s="167" t="s">
        <v>3502</v>
      </c>
      <c r="H4848" s="168">
        <v>46196</v>
      </c>
      <c r="I4848" s="167"/>
      <c r="J4848" s="169">
        <v>26111</v>
      </c>
      <c r="K4848" s="167" t="s">
        <v>55</v>
      </c>
      <c r="L4848" s="169">
        <v>1</v>
      </c>
      <c r="M4848" s="167" t="s">
        <v>3513</v>
      </c>
      <c r="N4848" s="169">
        <v>0.5</v>
      </c>
      <c r="O4848" s="167" t="s">
        <v>3505</v>
      </c>
      <c r="P4848" s="167"/>
      <c r="Q4848" s="167" t="s">
        <v>3514</v>
      </c>
      <c r="R4848" s="167" t="s">
        <v>3528</v>
      </c>
      <c r="S4848" s="169">
        <v>1</v>
      </c>
      <c r="T4848" s="167" t="s">
        <v>3529</v>
      </c>
      <c r="U4848" s="169" t="s">
        <v>3530</v>
      </c>
      <c r="V4848" s="167" t="s">
        <v>8378</v>
      </c>
      <c r="W4848" s="167" t="s">
        <v>8379</v>
      </c>
      <c r="X4848" s="170" t="s">
        <v>157</v>
      </c>
      <c r="Y4848" s="171" t="s">
        <v>3416</v>
      </c>
      <c r="Z4848" s="167" t="s">
        <v>1387</v>
      </c>
      <c r="AA4848" s="176">
        <v>5</v>
      </c>
      <c r="AB4848" s="167" t="s">
        <v>11254</v>
      </c>
      <c r="AC4848" s="176">
        <v>5</v>
      </c>
      <c r="AD4848" s="167" t="s">
        <v>11254</v>
      </c>
      <c r="AE4848" s="176">
        <v>4.79</v>
      </c>
    </row>
    <row r="4849" spans="1:31">
      <c r="A4849" s="178">
        <v>108368634730</v>
      </c>
      <c r="B4849" s="166">
        <v>46196</v>
      </c>
      <c r="C4849" s="167" t="s">
        <v>3524</v>
      </c>
      <c r="D4849" s="167" t="s">
        <v>3525</v>
      </c>
      <c r="E4849" s="167" t="s">
        <v>3526</v>
      </c>
      <c r="F4849" s="167" t="s">
        <v>3501</v>
      </c>
      <c r="G4849" s="167" t="s">
        <v>3502</v>
      </c>
      <c r="H4849" s="168">
        <v>46197</v>
      </c>
      <c r="I4849" s="167"/>
      <c r="J4849" s="169">
        <v>26111</v>
      </c>
      <c r="K4849" s="167" t="s">
        <v>55</v>
      </c>
      <c r="L4849" s="169">
        <v>1</v>
      </c>
      <c r="M4849" s="167" t="s">
        <v>3513</v>
      </c>
      <c r="N4849" s="169">
        <v>1</v>
      </c>
      <c r="O4849" s="167" t="s">
        <v>3505</v>
      </c>
      <c r="P4849" s="167"/>
      <c r="Q4849" s="167" t="s">
        <v>3527</v>
      </c>
      <c r="R4849" s="167" t="s">
        <v>3528</v>
      </c>
      <c r="S4849" s="169">
        <v>1</v>
      </c>
      <c r="T4849" s="167" t="s">
        <v>3560</v>
      </c>
      <c r="U4849" s="169" t="s">
        <v>3561</v>
      </c>
      <c r="V4849" s="167" t="s">
        <v>4167</v>
      </c>
      <c r="W4849" s="167" t="s">
        <v>4168</v>
      </c>
      <c r="X4849" s="170" t="s">
        <v>159</v>
      </c>
      <c r="Y4849" s="171" t="s">
        <v>3417</v>
      </c>
      <c r="Z4849" s="167" t="s">
        <v>1964</v>
      </c>
      <c r="AA4849" s="176">
        <v>4985</v>
      </c>
      <c r="AB4849" s="167" t="s">
        <v>11254</v>
      </c>
      <c r="AC4849" s="176">
        <v>4985</v>
      </c>
      <c r="AD4849" s="167" t="s">
        <v>11254</v>
      </c>
      <c r="AE4849" s="176">
        <v>95.462800000000001</v>
      </c>
    </row>
    <row r="4850" spans="1:31">
      <c r="A4850" s="178">
        <v>108368641510</v>
      </c>
      <c r="B4850" s="166">
        <v>46196</v>
      </c>
      <c r="C4850" s="167" t="s">
        <v>3524</v>
      </c>
      <c r="D4850" s="167" t="s">
        <v>3525</v>
      </c>
      <c r="E4850" s="167" t="s">
        <v>3526</v>
      </c>
      <c r="F4850" s="167" t="s">
        <v>3501</v>
      </c>
      <c r="G4850" s="167" t="s">
        <v>3502</v>
      </c>
      <c r="H4850" s="168">
        <v>46197</v>
      </c>
      <c r="I4850" s="167"/>
      <c r="J4850" s="169">
        <v>26111</v>
      </c>
      <c r="K4850" s="167" t="s">
        <v>55</v>
      </c>
      <c r="L4850" s="169">
        <v>2</v>
      </c>
      <c r="M4850" s="167" t="s">
        <v>3513</v>
      </c>
      <c r="N4850" s="169">
        <v>7.4</v>
      </c>
      <c r="O4850" s="167" t="s">
        <v>3505</v>
      </c>
      <c r="P4850" s="167"/>
      <c r="Q4850" s="167" t="s">
        <v>3527</v>
      </c>
      <c r="R4850" s="167" t="s">
        <v>3528</v>
      </c>
      <c r="S4850" s="169">
        <v>3</v>
      </c>
      <c r="T4850" s="167" t="s">
        <v>3560</v>
      </c>
      <c r="U4850" s="169" t="s">
        <v>3561</v>
      </c>
      <c r="V4850" s="167" t="s">
        <v>8515</v>
      </c>
      <c r="W4850" s="167" t="s">
        <v>4257</v>
      </c>
      <c r="X4850" s="170" t="s">
        <v>3533</v>
      </c>
      <c r="Y4850" s="171" t="s">
        <v>3418</v>
      </c>
      <c r="Z4850" s="167" t="s">
        <v>1966</v>
      </c>
      <c r="AA4850" s="176">
        <v>20000</v>
      </c>
      <c r="AB4850" s="167" t="s">
        <v>11254</v>
      </c>
      <c r="AC4850" s="176">
        <v>20000</v>
      </c>
      <c r="AD4850" s="167" t="s">
        <v>11254</v>
      </c>
      <c r="AE4850" s="176">
        <v>38.6</v>
      </c>
    </row>
    <row r="4851" spans="1:31">
      <c r="A4851" s="178">
        <v>108368641510</v>
      </c>
      <c r="B4851" s="166">
        <v>46196</v>
      </c>
      <c r="C4851" s="167" t="s">
        <v>3524</v>
      </c>
      <c r="D4851" s="167" t="s">
        <v>3525</v>
      </c>
      <c r="E4851" s="167" t="s">
        <v>3526</v>
      </c>
      <c r="F4851" s="167" t="s">
        <v>3501</v>
      </c>
      <c r="G4851" s="167" t="s">
        <v>3502</v>
      </c>
      <c r="H4851" s="168">
        <v>46197</v>
      </c>
      <c r="I4851" s="167"/>
      <c r="J4851" s="169">
        <v>26111</v>
      </c>
      <c r="K4851" s="167" t="s">
        <v>55</v>
      </c>
      <c r="L4851" s="169">
        <v>2</v>
      </c>
      <c r="M4851" s="167" t="s">
        <v>3513</v>
      </c>
      <c r="N4851" s="169">
        <v>7.4</v>
      </c>
      <c r="O4851" s="167" t="s">
        <v>3505</v>
      </c>
      <c r="P4851" s="167"/>
      <c r="Q4851" s="167" t="s">
        <v>3527</v>
      </c>
      <c r="R4851" s="167" t="s">
        <v>3528</v>
      </c>
      <c r="S4851" s="169">
        <v>2</v>
      </c>
      <c r="T4851" s="167" t="s">
        <v>3717</v>
      </c>
      <c r="U4851" s="169" t="s">
        <v>3718</v>
      </c>
      <c r="V4851" s="167" t="s">
        <v>8742</v>
      </c>
      <c r="W4851" s="167" t="s">
        <v>4476</v>
      </c>
      <c r="X4851" s="170" t="s">
        <v>3533</v>
      </c>
      <c r="Y4851" s="171" t="s">
        <v>3418</v>
      </c>
      <c r="Z4851" s="167" t="s">
        <v>1966</v>
      </c>
      <c r="AA4851" s="176">
        <v>168000</v>
      </c>
      <c r="AB4851" s="167" t="s">
        <v>11254</v>
      </c>
      <c r="AC4851" s="176">
        <v>168000</v>
      </c>
      <c r="AD4851" s="167" t="s">
        <v>11254</v>
      </c>
      <c r="AE4851" s="176">
        <v>966</v>
      </c>
    </row>
    <row r="4852" spans="1:31">
      <c r="A4852" s="178">
        <v>108368641510</v>
      </c>
      <c r="B4852" s="166">
        <v>46196</v>
      </c>
      <c r="C4852" s="167" t="s">
        <v>3524</v>
      </c>
      <c r="D4852" s="167" t="s">
        <v>3525</v>
      </c>
      <c r="E4852" s="167" t="s">
        <v>3526</v>
      </c>
      <c r="F4852" s="167" t="s">
        <v>3501</v>
      </c>
      <c r="G4852" s="167" t="s">
        <v>3502</v>
      </c>
      <c r="H4852" s="168">
        <v>46197</v>
      </c>
      <c r="I4852" s="167"/>
      <c r="J4852" s="169">
        <v>26111</v>
      </c>
      <c r="K4852" s="167" t="s">
        <v>55</v>
      </c>
      <c r="L4852" s="169">
        <v>2</v>
      </c>
      <c r="M4852" s="167" t="s">
        <v>3513</v>
      </c>
      <c r="N4852" s="169">
        <v>7.4</v>
      </c>
      <c r="O4852" s="167" t="s">
        <v>3505</v>
      </c>
      <c r="P4852" s="167"/>
      <c r="Q4852" s="167" t="s">
        <v>3527</v>
      </c>
      <c r="R4852" s="167" t="s">
        <v>3528</v>
      </c>
      <c r="S4852" s="169">
        <v>1</v>
      </c>
      <c r="T4852" s="167" t="s">
        <v>3717</v>
      </c>
      <c r="U4852" s="169" t="s">
        <v>3718</v>
      </c>
      <c r="V4852" s="167" t="s">
        <v>8743</v>
      </c>
      <c r="W4852" s="167" t="s">
        <v>8744</v>
      </c>
      <c r="X4852" s="170" t="s">
        <v>3533</v>
      </c>
      <c r="Y4852" s="171" t="s">
        <v>3418</v>
      </c>
      <c r="Z4852" s="167" t="s">
        <v>1966</v>
      </c>
      <c r="AA4852" s="176">
        <v>20000</v>
      </c>
      <c r="AB4852" s="167" t="s">
        <v>11254</v>
      </c>
      <c r="AC4852" s="176">
        <v>20000</v>
      </c>
      <c r="AD4852" s="167" t="s">
        <v>11254</v>
      </c>
      <c r="AE4852" s="176">
        <v>376</v>
      </c>
    </row>
    <row r="4853" spans="1:31">
      <c r="A4853" s="178">
        <v>108368729560</v>
      </c>
      <c r="B4853" s="166">
        <v>46196</v>
      </c>
      <c r="C4853" s="167" t="s">
        <v>3524</v>
      </c>
      <c r="D4853" s="167" t="s">
        <v>3525</v>
      </c>
      <c r="E4853" s="167" t="s">
        <v>3526</v>
      </c>
      <c r="F4853" s="167" t="s">
        <v>3501</v>
      </c>
      <c r="G4853" s="167" t="s">
        <v>3502</v>
      </c>
      <c r="H4853" s="168">
        <v>46197</v>
      </c>
      <c r="I4853" s="167" t="s">
        <v>8745</v>
      </c>
      <c r="J4853" s="169">
        <v>26111</v>
      </c>
      <c r="K4853" s="167" t="s">
        <v>55</v>
      </c>
      <c r="L4853" s="169">
        <v>1</v>
      </c>
      <c r="M4853" s="167" t="s">
        <v>3513</v>
      </c>
      <c r="N4853" s="169">
        <v>0.5</v>
      </c>
      <c r="O4853" s="167" t="s">
        <v>3505</v>
      </c>
      <c r="P4853" s="167"/>
      <c r="Q4853" s="167" t="s">
        <v>3514</v>
      </c>
      <c r="R4853" s="167" t="s">
        <v>3528</v>
      </c>
      <c r="S4853" s="169">
        <v>1</v>
      </c>
      <c r="T4853" s="167" t="s">
        <v>3560</v>
      </c>
      <c r="U4853" s="169" t="s">
        <v>3561</v>
      </c>
      <c r="V4853" s="167" t="s">
        <v>8386</v>
      </c>
      <c r="W4853" s="167" t="s">
        <v>8387</v>
      </c>
      <c r="X4853" s="170" t="s">
        <v>157</v>
      </c>
      <c r="Y4853" s="171" t="s">
        <v>1968</v>
      </c>
      <c r="Z4853" s="167" t="s">
        <v>1969</v>
      </c>
      <c r="AA4853" s="176">
        <v>15</v>
      </c>
      <c r="AB4853" s="167" t="s">
        <v>11254</v>
      </c>
      <c r="AC4853" s="176">
        <v>15</v>
      </c>
      <c r="AD4853" s="167" t="s">
        <v>11254</v>
      </c>
      <c r="AE4853" s="176">
        <v>2.7E-2</v>
      </c>
    </row>
    <row r="4854" spans="1:31">
      <c r="A4854" s="178">
        <v>108368767360</v>
      </c>
      <c r="B4854" s="166">
        <v>46196</v>
      </c>
      <c r="C4854" s="167" t="s">
        <v>3524</v>
      </c>
      <c r="D4854" s="167" t="s">
        <v>3525</v>
      </c>
      <c r="E4854" s="167" t="s">
        <v>3526</v>
      </c>
      <c r="F4854" s="167" t="s">
        <v>3501</v>
      </c>
      <c r="G4854" s="167" t="s">
        <v>3502</v>
      </c>
      <c r="H4854" s="168">
        <v>46197</v>
      </c>
      <c r="I4854" s="167" t="s">
        <v>8746</v>
      </c>
      <c r="J4854" s="169">
        <v>26111</v>
      </c>
      <c r="K4854" s="167" t="s">
        <v>55</v>
      </c>
      <c r="L4854" s="169">
        <v>34</v>
      </c>
      <c r="M4854" s="167" t="s">
        <v>3513</v>
      </c>
      <c r="N4854" s="169">
        <v>146</v>
      </c>
      <c r="O4854" s="167" t="s">
        <v>3505</v>
      </c>
      <c r="P4854" s="167"/>
      <c r="Q4854" s="167" t="s">
        <v>3506</v>
      </c>
      <c r="R4854" s="167" t="s">
        <v>3528</v>
      </c>
      <c r="S4854" s="169">
        <v>20</v>
      </c>
      <c r="T4854" s="167" t="s">
        <v>3545</v>
      </c>
      <c r="U4854" s="169" t="s">
        <v>3546</v>
      </c>
      <c r="V4854" s="167" t="s">
        <v>8260</v>
      </c>
      <c r="W4854" s="167" t="s">
        <v>7211</v>
      </c>
      <c r="X4854" s="170" t="s">
        <v>157</v>
      </c>
      <c r="Y4854" s="171" t="s">
        <v>1971</v>
      </c>
      <c r="Z4854" s="167" t="s">
        <v>1972</v>
      </c>
      <c r="AA4854" s="176">
        <v>70000</v>
      </c>
      <c r="AB4854" s="167" t="s">
        <v>11254</v>
      </c>
      <c r="AC4854" s="176">
        <v>70000</v>
      </c>
      <c r="AD4854" s="167" t="s">
        <v>11254</v>
      </c>
      <c r="AE4854" s="176">
        <v>8050</v>
      </c>
    </row>
    <row r="4855" spans="1:31">
      <c r="A4855" s="178">
        <v>108368767360</v>
      </c>
      <c r="B4855" s="166">
        <v>46196</v>
      </c>
      <c r="C4855" s="167" t="s">
        <v>3524</v>
      </c>
      <c r="D4855" s="167" t="s">
        <v>3525</v>
      </c>
      <c r="E4855" s="167" t="s">
        <v>3526</v>
      </c>
      <c r="F4855" s="167" t="s">
        <v>3501</v>
      </c>
      <c r="G4855" s="167" t="s">
        <v>3502</v>
      </c>
      <c r="H4855" s="168">
        <v>46197</v>
      </c>
      <c r="I4855" s="167" t="s">
        <v>8746</v>
      </c>
      <c r="J4855" s="169">
        <v>26111</v>
      </c>
      <c r="K4855" s="167" t="s">
        <v>55</v>
      </c>
      <c r="L4855" s="169">
        <v>34</v>
      </c>
      <c r="M4855" s="167" t="s">
        <v>3513</v>
      </c>
      <c r="N4855" s="169">
        <v>146</v>
      </c>
      <c r="O4855" s="167" t="s">
        <v>3505</v>
      </c>
      <c r="P4855" s="167"/>
      <c r="Q4855" s="167" t="s">
        <v>3506</v>
      </c>
      <c r="R4855" s="167" t="s">
        <v>3528</v>
      </c>
      <c r="S4855" s="169">
        <v>19</v>
      </c>
      <c r="T4855" s="167" t="s">
        <v>3560</v>
      </c>
      <c r="U4855" s="169" t="s">
        <v>3561</v>
      </c>
      <c r="V4855" s="167" t="s">
        <v>8747</v>
      </c>
      <c r="W4855" s="167" t="s">
        <v>8748</v>
      </c>
      <c r="X4855" s="170" t="s">
        <v>159</v>
      </c>
      <c r="Y4855" s="171" t="s">
        <v>1971</v>
      </c>
      <c r="Z4855" s="167" t="s">
        <v>1972</v>
      </c>
      <c r="AA4855" s="176">
        <v>40000</v>
      </c>
      <c r="AB4855" s="167" t="s">
        <v>11254</v>
      </c>
      <c r="AC4855" s="176">
        <v>40000</v>
      </c>
      <c r="AD4855" s="167" t="s">
        <v>11254</v>
      </c>
      <c r="AE4855" s="176">
        <v>204</v>
      </c>
    </row>
    <row r="4856" spans="1:31">
      <c r="A4856" s="178">
        <v>108368767360</v>
      </c>
      <c r="B4856" s="166">
        <v>46196</v>
      </c>
      <c r="C4856" s="167" t="s">
        <v>3524</v>
      </c>
      <c r="D4856" s="167" t="s">
        <v>3525</v>
      </c>
      <c r="E4856" s="167" t="s">
        <v>3526</v>
      </c>
      <c r="F4856" s="167" t="s">
        <v>3501</v>
      </c>
      <c r="G4856" s="167" t="s">
        <v>3502</v>
      </c>
      <c r="H4856" s="168">
        <v>46197</v>
      </c>
      <c r="I4856" s="167" t="s">
        <v>8746</v>
      </c>
      <c r="J4856" s="169">
        <v>26111</v>
      </c>
      <c r="K4856" s="167" t="s">
        <v>55</v>
      </c>
      <c r="L4856" s="169">
        <v>34</v>
      </c>
      <c r="M4856" s="167" t="s">
        <v>3513</v>
      </c>
      <c r="N4856" s="169">
        <v>146</v>
      </c>
      <c r="O4856" s="167" t="s">
        <v>3505</v>
      </c>
      <c r="P4856" s="167"/>
      <c r="Q4856" s="167" t="s">
        <v>3506</v>
      </c>
      <c r="R4856" s="167" t="s">
        <v>3528</v>
      </c>
      <c r="S4856" s="169">
        <v>18</v>
      </c>
      <c r="T4856" s="167" t="s">
        <v>3717</v>
      </c>
      <c r="U4856" s="169" t="s">
        <v>3718</v>
      </c>
      <c r="V4856" s="167" t="s">
        <v>8280</v>
      </c>
      <c r="W4856" s="167" t="s">
        <v>3940</v>
      </c>
      <c r="X4856" s="170" t="s">
        <v>157</v>
      </c>
      <c r="Y4856" s="171" t="s">
        <v>1971</v>
      </c>
      <c r="Z4856" s="167" t="s">
        <v>1972</v>
      </c>
      <c r="AA4856" s="176">
        <v>18400</v>
      </c>
      <c r="AB4856" s="167" t="s">
        <v>11254</v>
      </c>
      <c r="AC4856" s="176">
        <v>18400</v>
      </c>
      <c r="AD4856" s="167" t="s">
        <v>11254</v>
      </c>
      <c r="AE4856" s="176">
        <v>4048</v>
      </c>
    </row>
    <row r="4857" spans="1:31">
      <c r="A4857" s="178">
        <v>108368767360</v>
      </c>
      <c r="B4857" s="166">
        <v>46196</v>
      </c>
      <c r="C4857" s="167" t="s">
        <v>3524</v>
      </c>
      <c r="D4857" s="167" t="s">
        <v>3525</v>
      </c>
      <c r="E4857" s="167" t="s">
        <v>3526</v>
      </c>
      <c r="F4857" s="167" t="s">
        <v>3501</v>
      </c>
      <c r="G4857" s="167" t="s">
        <v>3502</v>
      </c>
      <c r="H4857" s="168">
        <v>46197</v>
      </c>
      <c r="I4857" s="167" t="s">
        <v>8746</v>
      </c>
      <c r="J4857" s="169">
        <v>26111</v>
      </c>
      <c r="K4857" s="167" t="s">
        <v>55</v>
      </c>
      <c r="L4857" s="169">
        <v>34</v>
      </c>
      <c r="M4857" s="167" t="s">
        <v>3513</v>
      </c>
      <c r="N4857" s="169">
        <v>146</v>
      </c>
      <c r="O4857" s="167" t="s">
        <v>3505</v>
      </c>
      <c r="P4857" s="167"/>
      <c r="Q4857" s="167" t="s">
        <v>3506</v>
      </c>
      <c r="R4857" s="167" t="s">
        <v>3528</v>
      </c>
      <c r="S4857" s="169">
        <v>17</v>
      </c>
      <c r="T4857" s="167" t="s">
        <v>3717</v>
      </c>
      <c r="U4857" s="169" t="s">
        <v>3718</v>
      </c>
      <c r="V4857" s="167" t="s">
        <v>8498</v>
      </c>
      <c r="W4857" s="167" t="s">
        <v>3930</v>
      </c>
      <c r="X4857" s="170" t="s">
        <v>157</v>
      </c>
      <c r="Y4857" s="171" t="s">
        <v>1971</v>
      </c>
      <c r="Z4857" s="167" t="s">
        <v>1972</v>
      </c>
      <c r="AA4857" s="176">
        <v>13600</v>
      </c>
      <c r="AB4857" s="167" t="s">
        <v>11254</v>
      </c>
      <c r="AC4857" s="176">
        <v>13600</v>
      </c>
      <c r="AD4857" s="167" t="s">
        <v>11254</v>
      </c>
      <c r="AE4857" s="176">
        <v>3536</v>
      </c>
    </row>
    <row r="4858" spans="1:31">
      <c r="A4858" s="178">
        <v>108368767360</v>
      </c>
      <c r="B4858" s="166">
        <v>46196</v>
      </c>
      <c r="C4858" s="167" t="s">
        <v>3524</v>
      </c>
      <c r="D4858" s="167" t="s">
        <v>3525</v>
      </c>
      <c r="E4858" s="167" t="s">
        <v>3526</v>
      </c>
      <c r="F4858" s="167" t="s">
        <v>3501</v>
      </c>
      <c r="G4858" s="167" t="s">
        <v>3502</v>
      </c>
      <c r="H4858" s="168">
        <v>46197</v>
      </c>
      <c r="I4858" s="167" t="s">
        <v>8746</v>
      </c>
      <c r="J4858" s="169">
        <v>26111</v>
      </c>
      <c r="K4858" s="167" t="s">
        <v>55</v>
      </c>
      <c r="L4858" s="169">
        <v>34</v>
      </c>
      <c r="M4858" s="167" t="s">
        <v>3513</v>
      </c>
      <c r="N4858" s="169">
        <v>146</v>
      </c>
      <c r="O4858" s="167" t="s">
        <v>3505</v>
      </c>
      <c r="P4858" s="167"/>
      <c r="Q4858" s="167" t="s">
        <v>3506</v>
      </c>
      <c r="R4858" s="167" t="s">
        <v>3528</v>
      </c>
      <c r="S4858" s="169">
        <v>16</v>
      </c>
      <c r="T4858" s="167" t="s">
        <v>3717</v>
      </c>
      <c r="U4858" s="169" t="s">
        <v>3718</v>
      </c>
      <c r="V4858" s="167" t="s">
        <v>8282</v>
      </c>
      <c r="W4858" s="167" t="s">
        <v>3928</v>
      </c>
      <c r="X4858" s="170" t="s">
        <v>157</v>
      </c>
      <c r="Y4858" s="171" t="s">
        <v>1971</v>
      </c>
      <c r="Z4858" s="167" t="s">
        <v>1972</v>
      </c>
      <c r="AA4858" s="176">
        <v>1600</v>
      </c>
      <c r="AB4858" s="167" t="s">
        <v>11254</v>
      </c>
      <c r="AC4858" s="176">
        <v>1600</v>
      </c>
      <c r="AD4858" s="167" t="s">
        <v>11254</v>
      </c>
      <c r="AE4858" s="176">
        <v>336</v>
      </c>
    </row>
    <row r="4859" spans="1:31">
      <c r="A4859" s="178">
        <v>108368767360</v>
      </c>
      <c r="B4859" s="166">
        <v>46196</v>
      </c>
      <c r="C4859" s="167" t="s">
        <v>3524</v>
      </c>
      <c r="D4859" s="167" t="s">
        <v>3525</v>
      </c>
      <c r="E4859" s="167" t="s">
        <v>3526</v>
      </c>
      <c r="F4859" s="167" t="s">
        <v>3501</v>
      </c>
      <c r="G4859" s="167" t="s">
        <v>3502</v>
      </c>
      <c r="H4859" s="168">
        <v>46197</v>
      </c>
      <c r="I4859" s="167" t="s">
        <v>8746</v>
      </c>
      <c r="J4859" s="169">
        <v>26111</v>
      </c>
      <c r="K4859" s="167" t="s">
        <v>55</v>
      </c>
      <c r="L4859" s="169">
        <v>34</v>
      </c>
      <c r="M4859" s="167" t="s">
        <v>3513</v>
      </c>
      <c r="N4859" s="169">
        <v>146</v>
      </c>
      <c r="O4859" s="167" t="s">
        <v>3505</v>
      </c>
      <c r="P4859" s="167"/>
      <c r="Q4859" s="167" t="s">
        <v>3506</v>
      </c>
      <c r="R4859" s="167" t="s">
        <v>3528</v>
      </c>
      <c r="S4859" s="169">
        <v>15</v>
      </c>
      <c r="T4859" s="167" t="s">
        <v>3535</v>
      </c>
      <c r="U4859" s="169" t="s">
        <v>3536</v>
      </c>
      <c r="V4859" s="167" t="s">
        <v>8258</v>
      </c>
      <c r="W4859" s="167" t="s">
        <v>3582</v>
      </c>
      <c r="X4859" s="170" t="s">
        <v>157</v>
      </c>
      <c r="Y4859" s="171" t="s">
        <v>1971</v>
      </c>
      <c r="Z4859" s="167" t="s">
        <v>1972</v>
      </c>
      <c r="AA4859" s="176">
        <v>10000</v>
      </c>
      <c r="AB4859" s="167" t="s">
        <v>11254</v>
      </c>
      <c r="AC4859" s="176">
        <v>10000</v>
      </c>
      <c r="AD4859" s="167" t="s">
        <v>11254</v>
      </c>
      <c r="AE4859" s="176">
        <v>180</v>
      </c>
    </row>
    <row r="4860" spans="1:31">
      <c r="A4860" s="178">
        <v>108368767360</v>
      </c>
      <c r="B4860" s="166">
        <v>46196</v>
      </c>
      <c r="C4860" s="167" t="s">
        <v>3524</v>
      </c>
      <c r="D4860" s="167" t="s">
        <v>3525</v>
      </c>
      <c r="E4860" s="167" t="s">
        <v>3526</v>
      </c>
      <c r="F4860" s="167" t="s">
        <v>3501</v>
      </c>
      <c r="G4860" s="167" t="s">
        <v>3502</v>
      </c>
      <c r="H4860" s="168">
        <v>46197</v>
      </c>
      <c r="I4860" s="167" t="s">
        <v>8746</v>
      </c>
      <c r="J4860" s="169">
        <v>26111</v>
      </c>
      <c r="K4860" s="167" t="s">
        <v>55</v>
      </c>
      <c r="L4860" s="169">
        <v>34</v>
      </c>
      <c r="M4860" s="167" t="s">
        <v>3513</v>
      </c>
      <c r="N4860" s="169">
        <v>146</v>
      </c>
      <c r="O4860" s="167" t="s">
        <v>3505</v>
      </c>
      <c r="P4860" s="167"/>
      <c r="Q4860" s="167" t="s">
        <v>3506</v>
      </c>
      <c r="R4860" s="167" t="s">
        <v>3528</v>
      </c>
      <c r="S4860" s="169">
        <v>14</v>
      </c>
      <c r="T4860" s="167" t="s">
        <v>3717</v>
      </c>
      <c r="U4860" s="169" t="s">
        <v>3718</v>
      </c>
      <c r="V4860" s="167" t="s">
        <v>8280</v>
      </c>
      <c r="W4860" s="167" t="s">
        <v>3940</v>
      </c>
      <c r="X4860" s="170" t="s">
        <v>157</v>
      </c>
      <c r="Y4860" s="171" t="s">
        <v>1971</v>
      </c>
      <c r="Z4860" s="167" t="s">
        <v>1972</v>
      </c>
      <c r="AA4860" s="176">
        <v>4800</v>
      </c>
      <c r="AB4860" s="167" t="s">
        <v>11254</v>
      </c>
      <c r="AC4860" s="176">
        <v>4800</v>
      </c>
      <c r="AD4860" s="167" t="s">
        <v>11254</v>
      </c>
      <c r="AE4860" s="176">
        <v>1056</v>
      </c>
    </row>
    <row r="4861" spans="1:31">
      <c r="A4861" s="178">
        <v>108368767360</v>
      </c>
      <c r="B4861" s="166">
        <v>46196</v>
      </c>
      <c r="C4861" s="167" t="s">
        <v>3524</v>
      </c>
      <c r="D4861" s="167" t="s">
        <v>3525</v>
      </c>
      <c r="E4861" s="167" t="s">
        <v>3526</v>
      </c>
      <c r="F4861" s="167" t="s">
        <v>3501</v>
      </c>
      <c r="G4861" s="167" t="s">
        <v>3502</v>
      </c>
      <c r="H4861" s="168">
        <v>46197</v>
      </c>
      <c r="I4861" s="167" t="s">
        <v>8746</v>
      </c>
      <c r="J4861" s="169">
        <v>26111</v>
      </c>
      <c r="K4861" s="167" t="s">
        <v>55</v>
      </c>
      <c r="L4861" s="169">
        <v>34</v>
      </c>
      <c r="M4861" s="167" t="s">
        <v>3513</v>
      </c>
      <c r="N4861" s="169">
        <v>146</v>
      </c>
      <c r="O4861" s="167" t="s">
        <v>3505</v>
      </c>
      <c r="P4861" s="167"/>
      <c r="Q4861" s="167" t="s">
        <v>3506</v>
      </c>
      <c r="R4861" s="167" t="s">
        <v>3528</v>
      </c>
      <c r="S4861" s="169">
        <v>13</v>
      </c>
      <c r="T4861" s="167" t="s">
        <v>3717</v>
      </c>
      <c r="U4861" s="169" t="s">
        <v>3718</v>
      </c>
      <c r="V4861" s="167" t="s">
        <v>8498</v>
      </c>
      <c r="W4861" s="167" t="s">
        <v>3930</v>
      </c>
      <c r="X4861" s="170" t="s">
        <v>157</v>
      </c>
      <c r="Y4861" s="171" t="s">
        <v>1971</v>
      </c>
      <c r="Z4861" s="167" t="s">
        <v>1972</v>
      </c>
      <c r="AA4861" s="176">
        <v>4000</v>
      </c>
      <c r="AB4861" s="167" t="s">
        <v>11254</v>
      </c>
      <c r="AC4861" s="176">
        <v>4000</v>
      </c>
      <c r="AD4861" s="167" t="s">
        <v>11254</v>
      </c>
      <c r="AE4861" s="176">
        <v>1040</v>
      </c>
    </row>
    <row r="4862" spans="1:31">
      <c r="A4862" s="178">
        <v>108368767360</v>
      </c>
      <c r="B4862" s="166">
        <v>46196</v>
      </c>
      <c r="C4862" s="167" t="s">
        <v>3524</v>
      </c>
      <c r="D4862" s="167" t="s">
        <v>3525</v>
      </c>
      <c r="E4862" s="167" t="s">
        <v>3526</v>
      </c>
      <c r="F4862" s="167" t="s">
        <v>3501</v>
      </c>
      <c r="G4862" s="167" t="s">
        <v>3502</v>
      </c>
      <c r="H4862" s="168">
        <v>46197</v>
      </c>
      <c r="I4862" s="167" t="s">
        <v>8746</v>
      </c>
      <c r="J4862" s="169">
        <v>26111</v>
      </c>
      <c r="K4862" s="167" t="s">
        <v>55</v>
      </c>
      <c r="L4862" s="169">
        <v>34</v>
      </c>
      <c r="M4862" s="167" t="s">
        <v>3513</v>
      </c>
      <c r="N4862" s="169">
        <v>146</v>
      </c>
      <c r="O4862" s="167" t="s">
        <v>3505</v>
      </c>
      <c r="P4862" s="167"/>
      <c r="Q4862" s="167" t="s">
        <v>3506</v>
      </c>
      <c r="R4862" s="167" t="s">
        <v>3528</v>
      </c>
      <c r="S4862" s="169">
        <v>12</v>
      </c>
      <c r="T4862" s="167" t="s">
        <v>3717</v>
      </c>
      <c r="U4862" s="169" t="s">
        <v>3718</v>
      </c>
      <c r="V4862" s="167" t="s">
        <v>8280</v>
      </c>
      <c r="W4862" s="167" t="s">
        <v>3940</v>
      </c>
      <c r="X4862" s="170" t="s">
        <v>157</v>
      </c>
      <c r="Y4862" s="171" t="s">
        <v>1971</v>
      </c>
      <c r="Z4862" s="167" t="s">
        <v>1972</v>
      </c>
      <c r="AA4862" s="176">
        <v>4800</v>
      </c>
      <c r="AB4862" s="167" t="s">
        <v>11254</v>
      </c>
      <c r="AC4862" s="176">
        <v>4800</v>
      </c>
      <c r="AD4862" s="167" t="s">
        <v>11254</v>
      </c>
      <c r="AE4862" s="176">
        <v>1056</v>
      </c>
    </row>
    <row r="4863" spans="1:31">
      <c r="A4863" s="178">
        <v>108368767360</v>
      </c>
      <c r="B4863" s="166">
        <v>46196</v>
      </c>
      <c r="C4863" s="167" t="s">
        <v>3524</v>
      </c>
      <c r="D4863" s="167" t="s">
        <v>3525</v>
      </c>
      <c r="E4863" s="167" t="s">
        <v>3526</v>
      </c>
      <c r="F4863" s="167" t="s">
        <v>3501</v>
      </c>
      <c r="G4863" s="167" t="s">
        <v>3502</v>
      </c>
      <c r="H4863" s="168">
        <v>46197</v>
      </c>
      <c r="I4863" s="167" t="s">
        <v>8746</v>
      </c>
      <c r="J4863" s="169">
        <v>26111</v>
      </c>
      <c r="K4863" s="167" t="s">
        <v>55</v>
      </c>
      <c r="L4863" s="169">
        <v>34</v>
      </c>
      <c r="M4863" s="167" t="s">
        <v>3513</v>
      </c>
      <c r="N4863" s="169">
        <v>146</v>
      </c>
      <c r="O4863" s="167" t="s">
        <v>3505</v>
      </c>
      <c r="P4863" s="167"/>
      <c r="Q4863" s="167" t="s">
        <v>3506</v>
      </c>
      <c r="R4863" s="167" t="s">
        <v>3528</v>
      </c>
      <c r="S4863" s="169">
        <v>11</v>
      </c>
      <c r="T4863" s="167" t="s">
        <v>3717</v>
      </c>
      <c r="U4863" s="169" t="s">
        <v>3718</v>
      </c>
      <c r="V4863" s="167" t="s">
        <v>8498</v>
      </c>
      <c r="W4863" s="167" t="s">
        <v>3930</v>
      </c>
      <c r="X4863" s="170" t="s">
        <v>157</v>
      </c>
      <c r="Y4863" s="171" t="s">
        <v>1971</v>
      </c>
      <c r="Z4863" s="167" t="s">
        <v>1972</v>
      </c>
      <c r="AA4863" s="176">
        <v>5600</v>
      </c>
      <c r="AB4863" s="167" t="s">
        <v>11254</v>
      </c>
      <c r="AC4863" s="176">
        <v>5600</v>
      </c>
      <c r="AD4863" s="167" t="s">
        <v>11254</v>
      </c>
      <c r="AE4863" s="176">
        <v>1456</v>
      </c>
    </row>
    <row r="4864" spans="1:31">
      <c r="A4864" s="178">
        <v>108368767360</v>
      </c>
      <c r="B4864" s="166">
        <v>46196</v>
      </c>
      <c r="C4864" s="167" t="s">
        <v>3524</v>
      </c>
      <c r="D4864" s="167" t="s">
        <v>3525</v>
      </c>
      <c r="E4864" s="167" t="s">
        <v>3526</v>
      </c>
      <c r="F4864" s="167" t="s">
        <v>3501</v>
      </c>
      <c r="G4864" s="167" t="s">
        <v>3502</v>
      </c>
      <c r="H4864" s="168">
        <v>46197</v>
      </c>
      <c r="I4864" s="167" t="s">
        <v>8746</v>
      </c>
      <c r="J4864" s="169">
        <v>26111</v>
      </c>
      <c r="K4864" s="167" t="s">
        <v>55</v>
      </c>
      <c r="L4864" s="169">
        <v>34</v>
      </c>
      <c r="M4864" s="167" t="s">
        <v>3513</v>
      </c>
      <c r="N4864" s="169">
        <v>146</v>
      </c>
      <c r="O4864" s="167" t="s">
        <v>3505</v>
      </c>
      <c r="P4864" s="167"/>
      <c r="Q4864" s="167" t="s">
        <v>3506</v>
      </c>
      <c r="R4864" s="167" t="s">
        <v>3528</v>
      </c>
      <c r="S4864" s="169">
        <v>10</v>
      </c>
      <c r="T4864" s="167" t="s">
        <v>3717</v>
      </c>
      <c r="U4864" s="169" t="s">
        <v>3718</v>
      </c>
      <c r="V4864" s="167" t="s">
        <v>8749</v>
      </c>
      <c r="W4864" s="167" t="s">
        <v>8182</v>
      </c>
      <c r="X4864" s="170" t="s">
        <v>157</v>
      </c>
      <c r="Y4864" s="171" t="s">
        <v>1971</v>
      </c>
      <c r="Z4864" s="167" t="s">
        <v>1972</v>
      </c>
      <c r="AA4864" s="176">
        <v>9000</v>
      </c>
      <c r="AB4864" s="167" t="s">
        <v>11254</v>
      </c>
      <c r="AC4864" s="176">
        <v>9000</v>
      </c>
      <c r="AD4864" s="167" t="s">
        <v>11254</v>
      </c>
      <c r="AE4864" s="176">
        <v>2160</v>
      </c>
    </row>
    <row r="4865" spans="1:31">
      <c r="A4865" s="178">
        <v>108368767360</v>
      </c>
      <c r="B4865" s="166">
        <v>46196</v>
      </c>
      <c r="C4865" s="167" t="s">
        <v>3524</v>
      </c>
      <c r="D4865" s="167" t="s">
        <v>3525</v>
      </c>
      <c r="E4865" s="167" t="s">
        <v>3526</v>
      </c>
      <c r="F4865" s="167" t="s">
        <v>3501</v>
      </c>
      <c r="G4865" s="167" t="s">
        <v>3502</v>
      </c>
      <c r="H4865" s="168">
        <v>46197</v>
      </c>
      <c r="I4865" s="167" t="s">
        <v>8746</v>
      </c>
      <c r="J4865" s="169">
        <v>26111</v>
      </c>
      <c r="K4865" s="167" t="s">
        <v>55</v>
      </c>
      <c r="L4865" s="169">
        <v>34</v>
      </c>
      <c r="M4865" s="167" t="s">
        <v>3513</v>
      </c>
      <c r="N4865" s="169">
        <v>146</v>
      </c>
      <c r="O4865" s="167" t="s">
        <v>3505</v>
      </c>
      <c r="P4865" s="167"/>
      <c r="Q4865" s="167" t="s">
        <v>3506</v>
      </c>
      <c r="R4865" s="167" t="s">
        <v>3528</v>
      </c>
      <c r="S4865" s="169">
        <v>9</v>
      </c>
      <c r="T4865" s="167" t="s">
        <v>3717</v>
      </c>
      <c r="U4865" s="169" t="s">
        <v>3718</v>
      </c>
      <c r="V4865" s="167" t="s">
        <v>8750</v>
      </c>
      <c r="W4865" s="167" t="s">
        <v>3934</v>
      </c>
      <c r="X4865" s="170" t="s">
        <v>157</v>
      </c>
      <c r="Y4865" s="171" t="s">
        <v>1971</v>
      </c>
      <c r="Z4865" s="167" t="s">
        <v>1972</v>
      </c>
      <c r="AA4865" s="176">
        <v>12000</v>
      </c>
      <c r="AB4865" s="167" t="s">
        <v>11254</v>
      </c>
      <c r="AC4865" s="176">
        <v>12000</v>
      </c>
      <c r="AD4865" s="167" t="s">
        <v>11254</v>
      </c>
      <c r="AE4865" s="176">
        <v>5640</v>
      </c>
    </row>
    <row r="4866" spans="1:31">
      <c r="A4866" s="178">
        <v>108368767360</v>
      </c>
      <c r="B4866" s="166">
        <v>46196</v>
      </c>
      <c r="C4866" s="167" t="s">
        <v>3524</v>
      </c>
      <c r="D4866" s="167" t="s">
        <v>3525</v>
      </c>
      <c r="E4866" s="167" t="s">
        <v>3526</v>
      </c>
      <c r="F4866" s="167" t="s">
        <v>3501</v>
      </c>
      <c r="G4866" s="167" t="s">
        <v>3502</v>
      </c>
      <c r="H4866" s="168">
        <v>46197</v>
      </c>
      <c r="I4866" s="167" t="s">
        <v>8746</v>
      </c>
      <c r="J4866" s="169">
        <v>26111</v>
      </c>
      <c r="K4866" s="167" t="s">
        <v>55</v>
      </c>
      <c r="L4866" s="169">
        <v>34</v>
      </c>
      <c r="M4866" s="167" t="s">
        <v>3513</v>
      </c>
      <c r="N4866" s="169">
        <v>146</v>
      </c>
      <c r="O4866" s="167" t="s">
        <v>3505</v>
      </c>
      <c r="P4866" s="167"/>
      <c r="Q4866" s="167" t="s">
        <v>3506</v>
      </c>
      <c r="R4866" s="167" t="s">
        <v>3528</v>
      </c>
      <c r="S4866" s="169">
        <v>8</v>
      </c>
      <c r="T4866" s="167" t="s">
        <v>3535</v>
      </c>
      <c r="U4866" s="169" t="s">
        <v>3536</v>
      </c>
      <c r="V4866" s="167" t="s">
        <v>8252</v>
      </c>
      <c r="W4866" s="167" t="s">
        <v>4940</v>
      </c>
      <c r="X4866" s="170" t="s">
        <v>3533</v>
      </c>
      <c r="Y4866" s="171" t="s">
        <v>1971</v>
      </c>
      <c r="Z4866" s="167" t="s">
        <v>1972</v>
      </c>
      <c r="AA4866" s="176">
        <v>5000</v>
      </c>
      <c r="AB4866" s="167" t="s">
        <v>11254</v>
      </c>
      <c r="AC4866" s="176">
        <v>5000</v>
      </c>
      <c r="AD4866" s="167" t="s">
        <v>11254</v>
      </c>
      <c r="AE4866" s="176">
        <v>436.5</v>
      </c>
    </row>
    <row r="4867" spans="1:31">
      <c r="A4867" s="178">
        <v>108368767360</v>
      </c>
      <c r="B4867" s="166">
        <v>46196</v>
      </c>
      <c r="C4867" s="167" t="s">
        <v>3524</v>
      </c>
      <c r="D4867" s="167" t="s">
        <v>3525</v>
      </c>
      <c r="E4867" s="167" t="s">
        <v>3526</v>
      </c>
      <c r="F4867" s="167" t="s">
        <v>3501</v>
      </c>
      <c r="G4867" s="167" t="s">
        <v>3502</v>
      </c>
      <c r="H4867" s="168">
        <v>46197</v>
      </c>
      <c r="I4867" s="167" t="s">
        <v>8746</v>
      </c>
      <c r="J4867" s="169">
        <v>26111</v>
      </c>
      <c r="K4867" s="167" t="s">
        <v>55</v>
      </c>
      <c r="L4867" s="169">
        <v>34</v>
      </c>
      <c r="M4867" s="167" t="s">
        <v>3513</v>
      </c>
      <c r="N4867" s="169">
        <v>146</v>
      </c>
      <c r="O4867" s="167" t="s">
        <v>3505</v>
      </c>
      <c r="P4867" s="167"/>
      <c r="Q4867" s="167" t="s">
        <v>3506</v>
      </c>
      <c r="R4867" s="167" t="s">
        <v>3528</v>
      </c>
      <c r="S4867" s="169">
        <v>7</v>
      </c>
      <c r="T4867" s="167" t="s">
        <v>3545</v>
      </c>
      <c r="U4867" s="169" t="s">
        <v>3546</v>
      </c>
      <c r="V4867" s="167" t="s">
        <v>8260</v>
      </c>
      <c r="W4867" s="167" t="s">
        <v>7211</v>
      </c>
      <c r="X4867" s="170" t="s">
        <v>157</v>
      </c>
      <c r="Y4867" s="171" t="s">
        <v>1971</v>
      </c>
      <c r="Z4867" s="167" t="s">
        <v>1972</v>
      </c>
      <c r="AA4867" s="176">
        <v>6000</v>
      </c>
      <c r="AB4867" s="167" t="s">
        <v>11254</v>
      </c>
      <c r="AC4867" s="176">
        <v>6000</v>
      </c>
      <c r="AD4867" s="167" t="s">
        <v>11254</v>
      </c>
      <c r="AE4867" s="176">
        <v>690</v>
      </c>
    </row>
    <row r="4868" spans="1:31">
      <c r="A4868" s="178">
        <v>108368767360</v>
      </c>
      <c r="B4868" s="166">
        <v>46196</v>
      </c>
      <c r="C4868" s="167" t="s">
        <v>3524</v>
      </c>
      <c r="D4868" s="167" t="s">
        <v>3525</v>
      </c>
      <c r="E4868" s="167" t="s">
        <v>3526</v>
      </c>
      <c r="F4868" s="167" t="s">
        <v>3501</v>
      </c>
      <c r="G4868" s="167" t="s">
        <v>3502</v>
      </c>
      <c r="H4868" s="168">
        <v>46197</v>
      </c>
      <c r="I4868" s="167" t="s">
        <v>8746</v>
      </c>
      <c r="J4868" s="169">
        <v>26111</v>
      </c>
      <c r="K4868" s="167" t="s">
        <v>55</v>
      </c>
      <c r="L4868" s="169">
        <v>34</v>
      </c>
      <c r="M4868" s="167" t="s">
        <v>3513</v>
      </c>
      <c r="N4868" s="169">
        <v>146</v>
      </c>
      <c r="O4868" s="167" t="s">
        <v>3505</v>
      </c>
      <c r="P4868" s="167"/>
      <c r="Q4868" s="167" t="s">
        <v>3506</v>
      </c>
      <c r="R4868" s="167" t="s">
        <v>3528</v>
      </c>
      <c r="S4868" s="169">
        <v>6</v>
      </c>
      <c r="T4868" s="167" t="s">
        <v>3529</v>
      </c>
      <c r="U4868" s="169" t="s">
        <v>3530</v>
      </c>
      <c r="V4868" s="167" t="s">
        <v>4630</v>
      </c>
      <c r="W4868" s="167" t="s">
        <v>4131</v>
      </c>
      <c r="X4868" s="170" t="s">
        <v>157</v>
      </c>
      <c r="Y4868" s="171" t="s">
        <v>1971</v>
      </c>
      <c r="Z4868" s="167" t="s">
        <v>1972</v>
      </c>
      <c r="AA4868" s="176">
        <v>6000</v>
      </c>
      <c r="AB4868" s="167" t="s">
        <v>11254</v>
      </c>
      <c r="AC4868" s="176">
        <v>6000</v>
      </c>
      <c r="AD4868" s="167" t="s">
        <v>11254</v>
      </c>
      <c r="AE4868" s="176">
        <v>1452</v>
      </c>
    </row>
    <row r="4869" spans="1:31">
      <c r="A4869" s="178">
        <v>108368767360</v>
      </c>
      <c r="B4869" s="166">
        <v>46196</v>
      </c>
      <c r="C4869" s="167" t="s">
        <v>3524</v>
      </c>
      <c r="D4869" s="167" t="s">
        <v>3525</v>
      </c>
      <c r="E4869" s="167" t="s">
        <v>3526</v>
      </c>
      <c r="F4869" s="167" t="s">
        <v>3501</v>
      </c>
      <c r="G4869" s="167" t="s">
        <v>3502</v>
      </c>
      <c r="H4869" s="168">
        <v>46197</v>
      </c>
      <c r="I4869" s="167" t="s">
        <v>8746</v>
      </c>
      <c r="J4869" s="169">
        <v>26111</v>
      </c>
      <c r="K4869" s="167" t="s">
        <v>55</v>
      </c>
      <c r="L4869" s="169">
        <v>34</v>
      </c>
      <c r="M4869" s="167" t="s">
        <v>3513</v>
      </c>
      <c r="N4869" s="169">
        <v>146</v>
      </c>
      <c r="O4869" s="167" t="s">
        <v>3505</v>
      </c>
      <c r="P4869" s="167"/>
      <c r="Q4869" s="167" t="s">
        <v>3506</v>
      </c>
      <c r="R4869" s="167" t="s">
        <v>3528</v>
      </c>
      <c r="S4869" s="169">
        <v>5</v>
      </c>
      <c r="T4869" s="167" t="s">
        <v>3545</v>
      </c>
      <c r="U4869" s="169" t="s">
        <v>3546</v>
      </c>
      <c r="V4869" s="167" t="s">
        <v>8751</v>
      </c>
      <c r="W4869" s="167" t="s">
        <v>6293</v>
      </c>
      <c r="X4869" s="170" t="s">
        <v>160</v>
      </c>
      <c r="Y4869" s="171" t="s">
        <v>1971</v>
      </c>
      <c r="Z4869" s="167" t="s">
        <v>1972</v>
      </c>
      <c r="AA4869" s="176">
        <v>6000</v>
      </c>
      <c r="AB4869" s="167" t="s">
        <v>11254</v>
      </c>
      <c r="AC4869" s="176">
        <v>6000</v>
      </c>
      <c r="AD4869" s="167" t="s">
        <v>11254</v>
      </c>
      <c r="AE4869" s="176">
        <v>72</v>
      </c>
    </row>
    <row r="4870" spans="1:31">
      <c r="A4870" s="178">
        <v>108368767360</v>
      </c>
      <c r="B4870" s="166">
        <v>46196</v>
      </c>
      <c r="C4870" s="167" t="s">
        <v>3524</v>
      </c>
      <c r="D4870" s="167" t="s">
        <v>3525</v>
      </c>
      <c r="E4870" s="167" t="s">
        <v>3526</v>
      </c>
      <c r="F4870" s="167" t="s">
        <v>3501</v>
      </c>
      <c r="G4870" s="167" t="s">
        <v>3502</v>
      </c>
      <c r="H4870" s="168">
        <v>46197</v>
      </c>
      <c r="I4870" s="167" t="s">
        <v>8746</v>
      </c>
      <c r="J4870" s="169">
        <v>26111</v>
      </c>
      <c r="K4870" s="167" t="s">
        <v>55</v>
      </c>
      <c r="L4870" s="169">
        <v>34</v>
      </c>
      <c r="M4870" s="167" t="s">
        <v>3513</v>
      </c>
      <c r="N4870" s="169">
        <v>146</v>
      </c>
      <c r="O4870" s="167" t="s">
        <v>3505</v>
      </c>
      <c r="P4870" s="167"/>
      <c r="Q4870" s="167" t="s">
        <v>3506</v>
      </c>
      <c r="R4870" s="167" t="s">
        <v>3528</v>
      </c>
      <c r="S4870" s="169">
        <v>4</v>
      </c>
      <c r="T4870" s="167" t="s">
        <v>3529</v>
      </c>
      <c r="U4870" s="169" t="s">
        <v>3530</v>
      </c>
      <c r="V4870" s="167" t="s">
        <v>8201</v>
      </c>
      <c r="W4870" s="167" t="s">
        <v>5633</v>
      </c>
      <c r="X4870" s="170" t="s">
        <v>157</v>
      </c>
      <c r="Y4870" s="171" t="s">
        <v>1971</v>
      </c>
      <c r="Z4870" s="167" t="s">
        <v>1972</v>
      </c>
      <c r="AA4870" s="176">
        <v>12000</v>
      </c>
      <c r="AB4870" s="167" t="s">
        <v>11254</v>
      </c>
      <c r="AC4870" s="176">
        <v>12000</v>
      </c>
      <c r="AD4870" s="167" t="s">
        <v>11254</v>
      </c>
      <c r="AE4870" s="176">
        <v>677.64</v>
      </c>
    </row>
    <row r="4871" spans="1:31">
      <c r="A4871" s="178">
        <v>108368767360</v>
      </c>
      <c r="B4871" s="166">
        <v>46196</v>
      </c>
      <c r="C4871" s="167" t="s">
        <v>3524</v>
      </c>
      <c r="D4871" s="167" t="s">
        <v>3525</v>
      </c>
      <c r="E4871" s="167" t="s">
        <v>3526</v>
      </c>
      <c r="F4871" s="167" t="s">
        <v>3501</v>
      </c>
      <c r="G4871" s="167" t="s">
        <v>3502</v>
      </c>
      <c r="H4871" s="168">
        <v>46197</v>
      </c>
      <c r="I4871" s="167" t="s">
        <v>8746</v>
      </c>
      <c r="J4871" s="169">
        <v>26111</v>
      </c>
      <c r="K4871" s="167" t="s">
        <v>55</v>
      </c>
      <c r="L4871" s="169">
        <v>34</v>
      </c>
      <c r="M4871" s="167" t="s">
        <v>3513</v>
      </c>
      <c r="N4871" s="169">
        <v>146</v>
      </c>
      <c r="O4871" s="167" t="s">
        <v>3505</v>
      </c>
      <c r="P4871" s="167"/>
      <c r="Q4871" s="167" t="s">
        <v>3506</v>
      </c>
      <c r="R4871" s="167" t="s">
        <v>3528</v>
      </c>
      <c r="S4871" s="169">
        <v>3</v>
      </c>
      <c r="T4871" s="167" t="s">
        <v>3535</v>
      </c>
      <c r="U4871" s="169" t="s">
        <v>3536</v>
      </c>
      <c r="V4871" s="167" t="s">
        <v>8258</v>
      </c>
      <c r="W4871" s="167" t="s">
        <v>3582</v>
      </c>
      <c r="X4871" s="170" t="s">
        <v>157</v>
      </c>
      <c r="Y4871" s="171" t="s">
        <v>1971</v>
      </c>
      <c r="Z4871" s="167" t="s">
        <v>1972</v>
      </c>
      <c r="AA4871" s="176">
        <v>10000</v>
      </c>
      <c r="AB4871" s="167" t="s">
        <v>11254</v>
      </c>
      <c r="AC4871" s="176">
        <v>10000</v>
      </c>
      <c r="AD4871" s="167" t="s">
        <v>11254</v>
      </c>
      <c r="AE4871" s="176">
        <v>180</v>
      </c>
    </row>
    <row r="4872" spans="1:31">
      <c r="A4872" s="178">
        <v>108368767360</v>
      </c>
      <c r="B4872" s="166">
        <v>46196</v>
      </c>
      <c r="C4872" s="167" t="s">
        <v>3524</v>
      </c>
      <c r="D4872" s="167" t="s">
        <v>3525</v>
      </c>
      <c r="E4872" s="167" t="s">
        <v>3526</v>
      </c>
      <c r="F4872" s="167" t="s">
        <v>3501</v>
      </c>
      <c r="G4872" s="167" t="s">
        <v>3502</v>
      </c>
      <c r="H4872" s="168">
        <v>46197</v>
      </c>
      <c r="I4872" s="167" t="s">
        <v>8746</v>
      </c>
      <c r="J4872" s="169">
        <v>26111</v>
      </c>
      <c r="K4872" s="167" t="s">
        <v>55</v>
      </c>
      <c r="L4872" s="169">
        <v>34</v>
      </c>
      <c r="M4872" s="167" t="s">
        <v>3513</v>
      </c>
      <c r="N4872" s="169">
        <v>146</v>
      </c>
      <c r="O4872" s="167" t="s">
        <v>3505</v>
      </c>
      <c r="P4872" s="167"/>
      <c r="Q4872" s="167" t="s">
        <v>3506</v>
      </c>
      <c r="R4872" s="167" t="s">
        <v>3528</v>
      </c>
      <c r="S4872" s="169">
        <v>2</v>
      </c>
      <c r="T4872" s="167" t="s">
        <v>3529</v>
      </c>
      <c r="U4872" s="169" t="s">
        <v>3530</v>
      </c>
      <c r="V4872" s="167" t="s">
        <v>8201</v>
      </c>
      <c r="W4872" s="167" t="s">
        <v>5633</v>
      </c>
      <c r="X4872" s="170" t="s">
        <v>157</v>
      </c>
      <c r="Y4872" s="171" t="s">
        <v>1971</v>
      </c>
      <c r="Z4872" s="167" t="s">
        <v>1972</v>
      </c>
      <c r="AA4872" s="176">
        <v>3000</v>
      </c>
      <c r="AB4872" s="167" t="s">
        <v>11254</v>
      </c>
      <c r="AC4872" s="176">
        <v>3000</v>
      </c>
      <c r="AD4872" s="167" t="s">
        <v>11254</v>
      </c>
      <c r="AE4872" s="176">
        <v>169.41</v>
      </c>
    </row>
    <row r="4873" spans="1:31">
      <c r="A4873" s="178">
        <v>108368767360</v>
      </c>
      <c r="B4873" s="166">
        <v>46196</v>
      </c>
      <c r="C4873" s="167" t="s">
        <v>3524</v>
      </c>
      <c r="D4873" s="167" t="s">
        <v>3525</v>
      </c>
      <c r="E4873" s="167" t="s">
        <v>3526</v>
      </c>
      <c r="F4873" s="167" t="s">
        <v>3501</v>
      </c>
      <c r="G4873" s="167" t="s">
        <v>3502</v>
      </c>
      <c r="H4873" s="168">
        <v>46197</v>
      </c>
      <c r="I4873" s="167" t="s">
        <v>8746</v>
      </c>
      <c r="J4873" s="169">
        <v>26111</v>
      </c>
      <c r="K4873" s="167" t="s">
        <v>55</v>
      </c>
      <c r="L4873" s="169">
        <v>34</v>
      </c>
      <c r="M4873" s="167" t="s">
        <v>3513</v>
      </c>
      <c r="N4873" s="169">
        <v>146</v>
      </c>
      <c r="O4873" s="167" t="s">
        <v>3505</v>
      </c>
      <c r="P4873" s="167"/>
      <c r="Q4873" s="167" t="s">
        <v>3506</v>
      </c>
      <c r="R4873" s="167" t="s">
        <v>3528</v>
      </c>
      <c r="S4873" s="169">
        <v>1</v>
      </c>
      <c r="T4873" s="167" t="s">
        <v>3560</v>
      </c>
      <c r="U4873" s="169" t="s">
        <v>3561</v>
      </c>
      <c r="V4873" s="167" t="s">
        <v>8752</v>
      </c>
      <c r="W4873" s="167" t="s">
        <v>5545</v>
      </c>
      <c r="X4873" s="170" t="s">
        <v>160</v>
      </c>
      <c r="Y4873" s="171" t="s">
        <v>1971</v>
      </c>
      <c r="Z4873" s="167" t="s">
        <v>1972</v>
      </c>
      <c r="AA4873" s="176">
        <v>50000</v>
      </c>
      <c r="AB4873" s="167" t="s">
        <v>11254</v>
      </c>
      <c r="AC4873" s="176">
        <v>50000</v>
      </c>
      <c r="AD4873" s="167" t="s">
        <v>11254</v>
      </c>
      <c r="AE4873" s="176">
        <v>33</v>
      </c>
    </row>
    <row r="4874" spans="1:31">
      <c r="A4874" s="178">
        <v>108369852360</v>
      </c>
      <c r="B4874" s="166">
        <v>46198</v>
      </c>
      <c r="C4874" s="167" t="s">
        <v>3610</v>
      </c>
      <c r="D4874" s="167" t="s">
        <v>3525</v>
      </c>
      <c r="E4874" s="167" t="s">
        <v>3526</v>
      </c>
      <c r="F4874" s="167" t="s">
        <v>8753</v>
      </c>
      <c r="G4874" s="167" t="s">
        <v>3614</v>
      </c>
      <c r="H4874" s="168">
        <v>46198</v>
      </c>
      <c r="I4874" s="167"/>
      <c r="J4874" s="169">
        <v>1</v>
      </c>
      <c r="K4874" s="167" t="s">
        <v>48</v>
      </c>
      <c r="L4874" s="169">
        <v>22</v>
      </c>
      <c r="M4874" s="167" t="s">
        <v>3504</v>
      </c>
      <c r="N4874" s="169">
        <v>542.4</v>
      </c>
      <c r="O4874" s="167" t="s">
        <v>3505</v>
      </c>
      <c r="P4874" s="167" t="s">
        <v>8754</v>
      </c>
      <c r="Q4874" s="167" t="s">
        <v>3506</v>
      </c>
      <c r="R4874" s="167" t="s">
        <v>8755</v>
      </c>
      <c r="S4874" s="169">
        <v>8</v>
      </c>
      <c r="T4874" s="167"/>
      <c r="U4874" s="169" t="s">
        <v>3989</v>
      </c>
      <c r="V4874" s="167" t="s">
        <v>8756</v>
      </c>
      <c r="W4874" s="167"/>
      <c r="X4874" s="170" t="s">
        <v>3619</v>
      </c>
      <c r="Y4874" s="171" t="s">
        <v>8757</v>
      </c>
      <c r="Z4874" s="167" t="s">
        <v>11029</v>
      </c>
      <c r="AA4874" s="176">
        <v>60</v>
      </c>
      <c r="AB4874" s="167" t="s">
        <v>11255</v>
      </c>
      <c r="AC4874" s="176">
        <v>12</v>
      </c>
      <c r="AD4874" s="167" t="s">
        <v>11256</v>
      </c>
      <c r="AE4874" s="176">
        <v>1350000</v>
      </c>
    </row>
    <row r="4875" spans="1:31">
      <c r="A4875" s="178">
        <v>108369852360</v>
      </c>
      <c r="B4875" s="166">
        <v>46198</v>
      </c>
      <c r="C4875" s="167" t="s">
        <v>3610</v>
      </c>
      <c r="D4875" s="167" t="s">
        <v>3525</v>
      </c>
      <c r="E4875" s="167" t="s">
        <v>3526</v>
      </c>
      <c r="F4875" s="167" t="s">
        <v>8753</v>
      </c>
      <c r="G4875" s="167" t="s">
        <v>3614</v>
      </c>
      <c r="H4875" s="168">
        <v>46198</v>
      </c>
      <c r="I4875" s="167"/>
      <c r="J4875" s="169">
        <v>1</v>
      </c>
      <c r="K4875" s="167" t="s">
        <v>48</v>
      </c>
      <c r="L4875" s="169">
        <v>22</v>
      </c>
      <c r="M4875" s="167" t="s">
        <v>3504</v>
      </c>
      <c r="N4875" s="169">
        <v>542.4</v>
      </c>
      <c r="O4875" s="167" t="s">
        <v>3505</v>
      </c>
      <c r="P4875" s="167" t="s">
        <v>8754</v>
      </c>
      <c r="Q4875" s="167" t="s">
        <v>3506</v>
      </c>
      <c r="R4875" s="167" t="s">
        <v>8755</v>
      </c>
      <c r="S4875" s="169">
        <v>7</v>
      </c>
      <c r="T4875" s="167"/>
      <c r="U4875" s="169" t="s">
        <v>5415</v>
      </c>
      <c r="V4875" s="167" t="s">
        <v>8758</v>
      </c>
      <c r="W4875" s="167"/>
      <c r="X4875" s="170" t="s">
        <v>3619</v>
      </c>
      <c r="Y4875" s="171" t="s">
        <v>8757</v>
      </c>
      <c r="Z4875" s="167" t="s">
        <v>11029</v>
      </c>
      <c r="AA4875" s="176">
        <v>20</v>
      </c>
      <c r="AB4875" s="167" t="s">
        <v>11263</v>
      </c>
      <c r="AC4875" s="176">
        <v>240</v>
      </c>
      <c r="AD4875" s="167" t="s">
        <v>11254</v>
      </c>
      <c r="AE4875" s="176">
        <v>6000000</v>
      </c>
    </row>
    <row r="4876" spans="1:31">
      <c r="A4876" s="178">
        <v>108369852360</v>
      </c>
      <c r="B4876" s="166">
        <v>46198</v>
      </c>
      <c r="C4876" s="167" t="s">
        <v>3610</v>
      </c>
      <c r="D4876" s="167" t="s">
        <v>3525</v>
      </c>
      <c r="E4876" s="167" t="s">
        <v>3526</v>
      </c>
      <c r="F4876" s="167" t="s">
        <v>8753</v>
      </c>
      <c r="G4876" s="167" t="s">
        <v>3614</v>
      </c>
      <c r="H4876" s="168">
        <v>46198</v>
      </c>
      <c r="I4876" s="167"/>
      <c r="J4876" s="169">
        <v>1</v>
      </c>
      <c r="K4876" s="167" t="s">
        <v>48</v>
      </c>
      <c r="L4876" s="169">
        <v>22</v>
      </c>
      <c r="M4876" s="167" t="s">
        <v>3504</v>
      </c>
      <c r="N4876" s="169">
        <v>542.4</v>
      </c>
      <c r="O4876" s="167" t="s">
        <v>3505</v>
      </c>
      <c r="P4876" s="167" t="s">
        <v>8754</v>
      </c>
      <c r="Q4876" s="167" t="s">
        <v>3506</v>
      </c>
      <c r="R4876" s="167" t="s">
        <v>8755</v>
      </c>
      <c r="S4876" s="169">
        <v>6</v>
      </c>
      <c r="T4876" s="167"/>
      <c r="U4876" s="169" t="s">
        <v>5413</v>
      </c>
      <c r="V4876" s="167" t="s">
        <v>8759</v>
      </c>
      <c r="W4876" s="167"/>
      <c r="X4876" s="170" t="s">
        <v>3619</v>
      </c>
      <c r="Y4876" s="171" t="s">
        <v>8757</v>
      </c>
      <c r="Z4876" s="167" t="s">
        <v>11029</v>
      </c>
      <c r="AA4876" s="176">
        <v>50</v>
      </c>
      <c r="AB4876" s="167" t="s">
        <v>11255</v>
      </c>
      <c r="AC4876" s="176">
        <v>5.5</v>
      </c>
      <c r="AD4876" s="167" t="s">
        <v>11256</v>
      </c>
      <c r="AE4876" s="176">
        <v>440000</v>
      </c>
    </row>
    <row r="4877" spans="1:31">
      <c r="A4877" s="178">
        <v>108369852360</v>
      </c>
      <c r="B4877" s="166">
        <v>46198</v>
      </c>
      <c r="C4877" s="167" t="s">
        <v>3610</v>
      </c>
      <c r="D4877" s="167" t="s">
        <v>3525</v>
      </c>
      <c r="E4877" s="167" t="s">
        <v>3526</v>
      </c>
      <c r="F4877" s="167" t="s">
        <v>8753</v>
      </c>
      <c r="G4877" s="167" t="s">
        <v>3614</v>
      </c>
      <c r="H4877" s="168">
        <v>46198</v>
      </c>
      <c r="I4877" s="167"/>
      <c r="J4877" s="169">
        <v>1</v>
      </c>
      <c r="K4877" s="167" t="s">
        <v>48</v>
      </c>
      <c r="L4877" s="169">
        <v>22</v>
      </c>
      <c r="M4877" s="167" t="s">
        <v>3504</v>
      </c>
      <c r="N4877" s="169">
        <v>542.4</v>
      </c>
      <c r="O4877" s="167" t="s">
        <v>3505</v>
      </c>
      <c r="P4877" s="167" t="s">
        <v>8754</v>
      </c>
      <c r="Q4877" s="167" t="s">
        <v>3506</v>
      </c>
      <c r="R4877" s="167" t="s">
        <v>8755</v>
      </c>
      <c r="S4877" s="169">
        <v>5</v>
      </c>
      <c r="T4877" s="167"/>
      <c r="U4877" s="169" t="s">
        <v>3662</v>
      </c>
      <c r="V4877" s="167" t="s">
        <v>7902</v>
      </c>
      <c r="W4877" s="167"/>
      <c r="X4877" s="170" t="s">
        <v>3619</v>
      </c>
      <c r="Y4877" s="171" t="s">
        <v>8757</v>
      </c>
      <c r="Z4877" s="167" t="s">
        <v>11029</v>
      </c>
      <c r="AA4877" s="176">
        <v>2000</v>
      </c>
      <c r="AB4877" s="167" t="s">
        <v>11257</v>
      </c>
      <c r="AC4877" s="176">
        <v>2000</v>
      </c>
      <c r="AD4877" s="167" t="s">
        <v>11257</v>
      </c>
      <c r="AE4877" s="176">
        <v>9400000</v>
      </c>
    </row>
    <row r="4878" spans="1:31">
      <c r="A4878" s="178">
        <v>108369852360</v>
      </c>
      <c r="B4878" s="166">
        <v>46198</v>
      </c>
      <c r="C4878" s="167" t="s">
        <v>3610</v>
      </c>
      <c r="D4878" s="167" t="s">
        <v>3525</v>
      </c>
      <c r="E4878" s="167" t="s">
        <v>3526</v>
      </c>
      <c r="F4878" s="167" t="s">
        <v>8753</v>
      </c>
      <c r="G4878" s="167" t="s">
        <v>3614</v>
      </c>
      <c r="H4878" s="168">
        <v>46198</v>
      </c>
      <c r="I4878" s="167"/>
      <c r="J4878" s="169">
        <v>1</v>
      </c>
      <c r="K4878" s="167" t="s">
        <v>48</v>
      </c>
      <c r="L4878" s="169">
        <v>22</v>
      </c>
      <c r="M4878" s="167" t="s">
        <v>3504</v>
      </c>
      <c r="N4878" s="169">
        <v>542.4</v>
      </c>
      <c r="O4878" s="167" t="s">
        <v>3505</v>
      </c>
      <c r="P4878" s="167" t="s">
        <v>8754</v>
      </c>
      <c r="Q4878" s="167" t="s">
        <v>3506</v>
      </c>
      <c r="R4878" s="167" t="s">
        <v>8755</v>
      </c>
      <c r="S4878" s="169">
        <v>4</v>
      </c>
      <c r="T4878" s="167"/>
      <c r="U4878" s="169" t="s">
        <v>3648</v>
      </c>
      <c r="V4878" s="167" t="s">
        <v>8760</v>
      </c>
      <c r="W4878" s="167"/>
      <c r="X4878" s="170" t="s">
        <v>3619</v>
      </c>
      <c r="Y4878" s="171" t="s">
        <v>8757</v>
      </c>
      <c r="Z4878" s="167" t="s">
        <v>11029</v>
      </c>
      <c r="AA4878" s="176">
        <v>10</v>
      </c>
      <c r="AB4878" s="167" t="s">
        <v>11255</v>
      </c>
      <c r="AC4878" s="176">
        <v>100</v>
      </c>
      <c r="AD4878" s="167" t="s">
        <v>11256</v>
      </c>
      <c r="AE4878" s="176">
        <v>3900000</v>
      </c>
    </row>
    <row r="4879" spans="1:31">
      <c r="A4879" s="178">
        <v>108369852360</v>
      </c>
      <c r="B4879" s="166">
        <v>46198</v>
      </c>
      <c r="C4879" s="167" t="s">
        <v>3610</v>
      </c>
      <c r="D4879" s="167" t="s">
        <v>3525</v>
      </c>
      <c r="E4879" s="167" t="s">
        <v>3526</v>
      </c>
      <c r="F4879" s="167" t="s">
        <v>8753</v>
      </c>
      <c r="G4879" s="167" t="s">
        <v>3614</v>
      </c>
      <c r="H4879" s="168">
        <v>46198</v>
      </c>
      <c r="I4879" s="167"/>
      <c r="J4879" s="169">
        <v>1</v>
      </c>
      <c r="K4879" s="167" t="s">
        <v>48</v>
      </c>
      <c r="L4879" s="169">
        <v>22</v>
      </c>
      <c r="M4879" s="167" t="s">
        <v>3504</v>
      </c>
      <c r="N4879" s="169">
        <v>542.4</v>
      </c>
      <c r="O4879" s="167" t="s">
        <v>3505</v>
      </c>
      <c r="P4879" s="167" t="s">
        <v>8754</v>
      </c>
      <c r="Q4879" s="167" t="s">
        <v>3506</v>
      </c>
      <c r="R4879" s="167" t="s">
        <v>8755</v>
      </c>
      <c r="S4879" s="169">
        <v>3</v>
      </c>
      <c r="T4879" s="167"/>
      <c r="U4879" s="169" t="s">
        <v>3989</v>
      </c>
      <c r="V4879" s="167" t="s">
        <v>7914</v>
      </c>
      <c r="W4879" s="167"/>
      <c r="X4879" s="170" t="s">
        <v>3619</v>
      </c>
      <c r="Y4879" s="171" t="s">
        <v>8757</v>
      </c>
      <c r="Z4879" s="167" t="s">
        <v>11029</v>
      </c>
      <c r="AA4879" s="176">
        <v>400</v>
      </c>
      <c r="AB4879" s="167" t="s">
        <v>11255</v>
      </c>
      <c r="AC4879" s="176">
        <v>188</v>
      </c>
      <c r="AD4879" s="167" t="s">
        <v>11256</v>
      </c>
      <c r="AE4879" s="176">
        <v>42000000</v>
      </c>
    </row>
    <row r="4880" spans="1:31">
      <c r="A4880" s="178">
        <v>108369852360</v>
      </c>
      <c r="B4880" s="166">
        <v>46198</v>
      </c>
      <c r="C4880" s="167" t="s">
        <v>3610</v>
      </c>
      <c r="D4880" s="167" t="s">
        <v>3525</v>
      </c>
      <c r="E4880" s="167" t="s">
        <v>3526</v>
      </c>
      <c r="F4880" s="167" t="s">
        <v>8753</v>
      </c>
      <c r="G4880" s="167" t="s">
        <v>3614</v>
      </c>
      <c r="H4880" s="168">
        <v>46198</v>
      </c>
      <c r="I4880" s="167"/>
      <c r="J4880" s="169">
        <v>1</v>
      </c>
      <c r="K4880" s="167" t="s">
        <v>48</v>
      </c>
      <c r="L4880" s="169">
        <v>22</v>
      </c>
      <c r="M4880" s="167" t="s">
        <v>3504</v>
      </c>
      <c r="N4880" s="169">
        <v>542.4</v>
      </c>
      <c r="O4880" s="167" t="s">
        <v>3505</v>
      </c>
      <c r="P4880" s="167" t="s">
        <v>8754</v>
      </c>
      <c r="Q4880" s="167" t="s">
        <v>3506</v>
      </c>
      <c r="R4880" s="167" t="s">
        <v>8755</v>
      </c>
      <c r="S4880" s="169">
        <v>2</v>
      </c>
      <c r="T4880" s="167"/>
      <c r="U4880" s="169" t="s">
        <v>5413</v>
      </c>
      <c r="V4880" s="167" t="s">
        <v>8761</v>
      </c>
      <c r="W4880" s="167"/>
      <c r="X4880" s="170" t="s">
        <v>3619</v>
      </c>
      <c r="Y4880" s="171" t="s">
        <v>8757</v>
      </c>
      <c r="Z4880" s="167" t="s">
        <v>11029</v>
      </c>
      <c r="AA4880" s="176">
        <v>300</v>
      </c>
      <c r="AB4880" s="167" t="s">
        <v>11255</v>
      </c>
      <c r="AC4880" s="176">
        <v>8.6999999999999993</v>
      </c>
      <c r="AD4880" s="167" t="s">
        <v>11256</v>
      </c>
      <c r="AE4880" s="176">
        <v>735000</v>
      </c>
    </row>
    <row r="4881" spans="1:31">
      <c r="A4881" s="178">
        <v>108369852360</v>
      </c>
      <c r="B4881" s="166">
        <v>46198</v>
      </c>
      <c r="C4881" s="167" t="s">
        <v>3610</v>
      </c>
      <c r="D4881" s="167" t="s">
        <v>3525</v>
      </c>
      <c r="E4881" s="167" t="s">
        <v>3526</v>
      </c>
      <c r="F4881" s="167" t="s">
        <v>8753</v>
      </c>
      <c r="G4881" s="167" t="s">
        <v>3614</v>
      </c>
      <c r="H4881" s="168">
        <v>46198</v>
      </c>
      <c r="I4881" s="167"/>
      <c r="J4881" s="169">
        <v>1</v>
      </c>
      <c r="K4881" s="167" t="s">
        <v>48</v>
      </c>
      <c r="L4881" s="169">
        <v>22</v>
      </c>
      <c r="M4881" s="167" t="s">
        <v>3504</v>
      </c>
      <c r="N4881" s="169">
        <v>542.4</v>
      </c>
      <c r="O4881" s="167" t="s">
        <v>3505</v>
      </c>
      <c r="P4881" s="167" t="s">
        <v>8754</v>
      </c>
      <c r="Q4881" s="167" t="s">
        <v>3506</v>
      </c>
      <c r="R4881" s="167" t="s">
        <v>8755</v>
      </c>
      <c r="S4881" s="169">
        <v>1</v>
      </c>
      <c r="T4881" s="167"/>
      <c r="U4881" s="169" t="s">
        <v>3660</v>
      </c>
      <c r="V4881" s="167" t="s">
        <v>7903</v>
      </c>
      <c r="W4881" s="167"/>
      <c r="X4881" s="170" t="s">
        <v>3619</v>
      </c>
      <c r="Y4881" s="171" t="s">
        <v>8757</v>
      </c>
      <c r="Z4881" s="167" t="s">
        <v>11029</v>
      </c>
      <c r="AA4881" s="176">
        <v>50</v>
      </c>
      <c r="AB4881" s="167" t="s">
        <v>11255</v>
      </c>
      <c r="AC4881" s="176">
        <v>180</v>
      </c>
      <c r="AD4881" s="167" t="s">
        <v>11256</v>
      </c>
      <c r="AE4881" s="176">
        <v>15500000</v>
      </c>
    </row>
    <row r="4882" spans="1:31">
      <c r="A4882" s="178">
        <v>108370127130</v>
      </c>
      <c r="B4882" s="166">
        <v>46198</v>
      </c>
      <c r="C4882" s="167" t="s">
        <v>3610</v>
      </c>
      <c r="D4882" s="167" t="s">
        <v>3525</v>
      </c>
      <c r="E4882" s="167" t="s">
        <v>3526</v>
      </c>
      <c r="F4882" s="167" t="s">
        <v>3613</v>
      </c>
      <c r="G4882" s="167" t="s">
        <v>3614</v>
      </c>
      <c r="H4882" s="168">
        <v>46198</v>
      </c>
      <c r="I4882" s="167" t="s">
        <v>7950</v>
      </c>
      <c r="J4882" s="169">
        <v>1</v>
      </c>
      <c r="K4882" s="167" t="s">
        <v>48</v>
      </c>
      <c r="L4882" s="169">
        <v>10</v>
      </c>
      <c r="M4882" s="167" t="s">
        <v>3504</v>
      </c>
      <c r="N4882" s="169">
        <v>19.600000000000001</v>
      </c>
      <c r="O4882" s="167" t="s">
        <v>3505</v>
      </c>
      <c r="P4882" s="167" t="s">
        <v>8762</v>
      </c>
      <c r="Q4882" s="167" t="s">
        <v>3506</v>
      </c>
      <c r="R4882" s="167" t="s">
        <v>8763</v>
      </c>
      <c r="S4882" s="169">
        <v>13</v>
      </c>
      <c r="T4882" s="167"/>
      <c r="U4882" s="169" t="s">
        <v>4848</v>
      </c>
      <c r="V4882" s="167" t="s">
        <v>8764</v>
      </c>
      <c r="W4882" s="167"/>
      <c r="X4882" s="170" t="s">
        <v>3619</v>
      </c>
      <c r="Y4882" s="171" t="s">
        <v>8765</v>
      </c>
      <c r="Z4882" s="167" t="s">
        <v>11030</v>
      </c>
      <c r="AA4882" s="176">
        <v>1</v>
      </c>
      <c r="AB4882" s="167" t="s">
        <v>11254</v>
      </c>
      <c r="AC4882" s="176">
        <v>1</v>
      </c>
      <c r="AD4882" s="167" t="s">
        <v>11254</v>
      </c>
      <c r="AE4882" s="176">
        <v>110000</v>
      </c>
    </row>
    <row r="4883" spans="1:31">
      <c r="A4883" s="178">
        <v>108370127130</v>
      </c>
      <c r="B4883" s="166">
        <v>46198</v>
      </c>
      <c r="C4883" s="167" t="s">
        <v>3610</v>
      </c>
      <c r="D4883" s="167" t="s">
        <v>3525</v>
      </c>
      <c r="E4883" s="167" t="s">
        <v>3526</v>
      </c>
      <c r="F4883" s="167" t="s">
        <v>3613</v>
      </c>
      <c r="G4883" s="167" t="s">
        <v>3614</v>
      </c>
      <c r="H4883" s="168">
        <v>46198</v>
      </c>
      <c r="I4883" s="167" t="s">
        <v>7950</v>
      </c>
      <c r="J4883" s="169">
        <v>1</v>
      </c>
      <c r="K4883" s="167" t="s">
        <v>48</v>
      </c>
      <c r="L4883" s="169">
        <v>10</v>
      </c>
      <c r="M4883" s="167" t="s">
        <v>3504</v>
      </c>
      <c r="N4883" s="169">
        <v>19.600000000000001</v>
      </c>
      <c r="O4883" s="167" t="s">
        <v>3505</v>
      </c>
      <c r="P4883" s="167" t="s">
        <v>8762</v>
      </c>
      <c r="Q4883" s="167" t="s">
        <v>3506</v>
      </c>
      <c r="R4883" s="167" t="s">
        <v>8763</v>
      </c>
      <c r="S4883" s="169">
        <v>12</v>
      </c>
      <c r="T4883" s="167"/>
      <c r="U4883" s="169" t="s">
        <v>8766</v>
      </c>
      <c r="V4883" s="167" t="s">
        <v>8767</v>
      </c>
      <c r="W4883" s="167"/>
      <c r="X4883" s="170" t="s">
        <v>3619</v>
      </c>
      <c r="Y4883" s="171" t="s">
        <v>8765</v>
      </c>
      <c r="Z4883" s="167" t="s">
        <v>11030</v>
      </c>
      <c r="AA4883" s="176">
        <v>1</v>
      </c>
      <c r="AB4883" s="167" t="s">
        <v>11254</v>
      </c>
      <c r="AC4883" s="176">
        <v>1</v>
      </c>
      <c r="AD4883" s="167" t="s">
        <v>11254</v>
      </c>
      <c r="AE4883" s="176">
        <v>185000</v>
      </c>
    </row>
    <row r="4884" spans="1:31">
      <c r="A4884" s="178">
        <v>108370127130</v>
      </c>
      <c r="B4884" s="166">
        <v>46198</v>
      </c>
      <c r="C4884" s="167" t="s">
        <v>3610</v>
      </c>
      <c r="D4884" s="167" t="s">
        <v>3525</v>
      </c>
      <c r="E4884" s="167" t="s">
        <v>3526</v>
      </c>
      <c r="F4884" s="167" t="s">
        <v>3613</v>
      </c>
      <c r="G4884" s="167" t="s">
        <v>3614</v>
      </c>
      <c r="H4884" s="168">
        <v>46198</v>
      </c>
      <c r="I4884" s="167" t="s">
        <v>7950</v>
      </c>
      <c r="J4884" s="169">
        <v>1</v>
      </c>
      <c r="K4884" s="167" t="s">
        <v>48</v>
      </c>
      <c r="L4884" s="169">
        <v>10</v>
      </c>
      <c r="M4884" s="167" t="s">
        <v>3504</v>
      </c>
      <c r="N4884" s="169">
        <v>19.600000000000001</v>
      </c>
      <c r="O4884" s="167" t="s">
        <v>3505</v>
      </c>
      <c r="P4884" s="167" t="s">
        <v>8762</v>
      </c>
      <c r="Q4884" s="167" t="s">
        <v>3506</v>
      </c>
      <c r="R4884" s="167" t="s">
        <v>8763</v>
      </c>
      <c r="S4884" s="169">
        <v>11</v>
      </c>
      <c r="T4884" s="167"/>
      <c r="U4884" s="169" t="s">
        <v>7496</v>
      </c>
      <c r="V4884" s="167" t="s">
        <v>8768</v>
      </c>
      <c r="W4884" s="167"/>
      <c r="X4884" s="170" t="s">
        <v>3619</v>
      </c>
      <c r="Y4884" s="171" t="s">
        <v>8765</v>
      </c>
      <c r="Z4884" s="167" t="s">
        <v>11030</v>
      </c>
      <c r="AA4884" s="176">
        <v>1</v>
      </c>
      <c r="AB4884" s="167" t="s">
        <v>11254</v>
      </c>
      <c r="AC4884" s="176">
        <v>1</v>
      </c>
      <c r="AD4884" s="167" t="s">
        <v>11254</v>
      </c>
      <c r="AE4884" s="176">
        <v>2484000</v>
      </c>
    </row>
    <row r="4885" spans="1:31">
      <c r="A4885" s="178">
        <v>108370127130</v>
      </c>
      <c r="B4885" s="166">
        <v>46198</v>
      </c>
      <c r="C4885" s="167" t="s">
        <v>3610</v>
      </c>
      <c r="D4885" s="167" t="s">
        <v>3525</v>
      </c>
      <c r="E4885" s="167" t="s">
        <v>3526</v>
      </c>
      <c r="F4885" s="167" t="s">
        <v>3613</v>
      </c>
      <c r="G4885" s="167" t="s">
        <v>3614</v>
      </c>
      <c r="H4885" s="168">
        <v>46198</v>
      </c>
      <c r="I4885" s="167" t="s">
        <v>7950</v>
      </c>
      <c r="J4885" s="169">
        <v>1</v>
      </c>
      <c r="K4885" s="167" t="s">
        <v>48</v>
      </c>
      <c r="L4885" s="169">
        <v>10</v>
      </c>
      <c r="M4885" s="167" t="s">
        <v>3504</v>
      </c>
      <c r="N4885" s="169">
        <v>19.600000000000001</v>
      </c>
      <c r="O4885" s="167" t="s">
        <v>3505</v>
      </c>
      <c r="P4885" s="167" t="s">
        <v>8762</v>
      </c>
      <c r="Q4885" s="167" t="s">
        <v>3506</v>
      </c>
      <c r="R4885" s="167" t="s">
        <v>8763</v>
      </c>
      <c r="S4885" s="169">
        <v>10</v>
      </c>
      <c r="T4885" s="167"/>
      <c r="U4885" s="169" t="s">
        <v>8769</v>
      </c>
      <c r="V4885" s="167" t="s">
        <v>8770</v>
      </c>
      <c r="W4885" s="167"/>
      <c r="X4885" s="170" t="s">
        <v>3619</v>
      </c>
      <c r="Y4885" s="171" t="s">
        <v>8765</v>
      </c>
      <c r="Z4885" s="167" t="s">
        <v>11030</v>
      </c>
      <c r="AA4885" s="176">
        <v>1</v>
      </c>
      <c r="AB4885" s="167" t="s">
        <v>11254</v>
      </c>
      <c r="AC4885" s="176">
        <v>1</v>
      </c>
      <c r="AD4885" s="167" t="s">
        <v>11254</v>
      </c>
      <c r="AE4885" s="176">
        <v>900000</v>
      </c>
    </row>
    <row r="4886" spans="1:31">
      <c r="A4886" s="178">
        <v>108370127130</v>
      </c>
      <c r="B4886" s="166">
        <v>46198</v>
      </c>
      <c r="C4886" s="167" t="s">
        <v>3610</v>
      </c>
      <c r="D4886" s="167" t="s">
        <v>3525</v>
      </c>
      <c r="E4886" s="167" t="s">
        <v>3526</v>
      </c>
      <c r="F4886" s="167" t="s">
        <v>3613</v>
      </c>
      <c r="G4886" s="167" t="s">
        <v>3614</v>
      </c>
      <c r="H4886" s="168">
        <v>46198</v>
      </c>
      <c r="I4886" s="167" t="s">
        <v>7950</v>
      </c>
      <c r="J4886" s="169">
        <v>1</v>
      </c>
      <c r="K4886" s="167" t="s">
        <v>48</v>
      </c>
      <c r="L4886" s="169">
        <v>10</v>
      </c>
      <c r="M4886" s="167" t="s">
        <v>3504</v>
      </c>
      <c r="N4886" s="169">
        <v>19.600000000000001</v>
      </c>
      <c r="O4886" s="167" t="s">
        <v>3505</v>
      </c>
      <c r="P4886" s="167" t="s">
        <v>8762</v>
      </c>
      <c r="Q4886" s="167" t="s">
        <v>3506</v>
      </c>
      <c r="R4886" s="167" t="s">
        <v>8763</v>
      </c>
      <c r="S4886" s="169">
        <v>9</v>
      </c>
      <c r="T4886" s="167"/>
      <c r="U4886" s="169" t="s">
        <v>7490</v>
      </c>
      <c r="V4886" s="167" t="s">
        <v>8771</v>
      </c>
      <c r="W4886" s="167"/>
      <c r="X4886" s="170" t="s">
        <v>3619</v>
      </c>
      <c r="Y4886" s="171" t="s">
        <v>8765</v>
      </c>
      <c r="Z4886" s="167" t="s">
        <v>11030</v>
      </c>
      <c r="AA4886" s="176">
        <v>1</v>
      </c>
      <c r="AB4886" s="167" t="s">
        <v>11254</v>
      </c>
      <c r="AC4886" s="176">
        <v>1</v>
      </c>
      <c r="AD4886" s="167" t="s">
        <v>11254</v>
      </c>
      <c r="AE4886" s="176">
        <v>1400000</v>
      </c>
    </row>
    <row r="4887" spans="1:31">
      <c r="A4887" s="178">
        <v>108370127130</v>
      </c>
      <c r="B4887" s="166">
        <v>46198</v>
      </c>
      <c r="C4887" s="167" t="s">
        <v>3610</v>
      </c>
      <c r="D4887" s="167" t="s">
        <v>3525</v>
      </c>
      <c r="E4887" s="167" t="s">
        <v>3526</v>
      </c>
      <c r="F4887" s="167" t="s">
        <v>3613</v>
      </c>
      <c r="G4887" s="167" t="s">
        <v>3614</v>
      </c>
      <c r="H4887" s="168">
        <v>46198</v>
      </c>
      <c r="I4887" s="167" t="s">
        <v>7950</v>
      </c>
      <c r="J4887" s="169">
        <v>1</v>
      </c>
      <c r="K4887" s="167" t="s">
        <v>48</v>
      </c>
      <c r="L4887" s="169">
        <v>10</v>
      </c>
      <c r="M4887" s="167" t="s">
        <v>3504</v>
      </c>
      <c r="N4887" s="169">
        <v>19.600000000000001</v>
      </c>
      <c r="O4887" s="167" t="s">
        <v>3505</v>
      </c>
      <c r="P4887" s="167" t="s">
        <v>8762</v>
      </c>
      <c r="Q4887" s="167" t="s">
        <v>3506</v>
      </c>
      <c r="R4887" s="167" t="s">
        <v>8763</v>
      </c>
      <c r="S4887" s="169">
        <v>8</v>
      </c>
      <c r="T4887" s="167"/>
      <c r="U4887" s="169" t="s">
        <v>4992</v>
      </c>
      <c r="V4887" s="167" t="s">
        <v>8772</v>
      </c>
      <c r="W4887" s="167"/>
      <c r="X4887" s="170" t="s">
        <v>3619</v>
      </c>
      <c r="Y4887" s="171" t="s">
        <v>8765</v>
      </c>
      <c r="Z4887" s="167" t="s">
        <v>11030</v>
      </c>
      <c r="AA4887" s="176">
        <v>1</v>
      </c>
      <c r="AB4887" s="167" t="s">
        <v>11254</v>
      </c>
      <c r="AC4887" s="176">
        <v>1</v>
      </c>
      <c r="AD4887" s="167" t="s">
        <v>11254</v>
      </c>
      <c r="AE4887" s="176">
        <v>8900000</v>
      </c>
    </row>
    <row r="4888" spans="1:31">
      <c r="A4888" s="178">
        <v>108370127130</v>
      </c>
      <c r="B4888" s="166">
        <v>46198</v>
      </c>
      <c r="C4888" s="167" t="s">
        <v>3610</v>
      </c>
      <c r="D4888" s="167" t="s">
        <v>3525</v>
      </c>
      <c r="E4888" s="167" t="s">
        <v>3526</v>
      </c>
      <c r="F4888" s="167" t="s">
        <v>3613</v>
      </c>
      <c r="G4888" s="167" t="s">
        <v>3614</v>
      </c>
      <c r="H4888" s="168">
        <v>46198</v>
      </c>
      <c r="I4888" s="167" t="s">
        <v>7950</v>
      </c>
      <c r="J4888" s="169">
        <v>1</v>
      </c>
      <c r="K4888" s="167" t="s">
        <v>48</v>
      </c>
      <c r="L4888" s="169">
        <v>10</v>
      </c>
      <c r="M4888" s="167" t="s">
        <v>3504</v>
      </c>
      <c r="N4888" s="169">
        <v>19.600000000000001</v>
      </c>
      <c r="O4888" s="167" t="s">
        <v>3505</v>
      </c>
      <c r="P4888" s="167" t="s">
        <v>8762</v>
      </c>
      <c r="Q4888" s="167" t="s">
        <v>3506</v>
      </c>
      <c r="R4888" s="167" t="s">
        <v>8763</v>
      </c>
      <c r="S4888" s="169">
        <v>7</v>
      </c>
      <c r="T4888" s="167"/>
      <c r="U4888" s="169" t="s">
        <v>8769</v>
      </c>
      <c r="V4888" s="167" t="s">
        <v>8773</v>
      </c>
      <c r="W4888" s="167"/>
      <c r="X4888" s="170" t="s">
        <v>3619</v>
      </c>
      <c r="Y4888" s="171" t="s">
        <v>8765</v>
      </c>
      <c r="Z4888" s="167" t="s">
        <v>11030</v>
      </c>
      <c r="AA4888" s="176">
        <v>1</v>
      </c>
      <c r="AB4888" s="167" t="s">
        <v>11254</v>
      </c>
      <c r="AC4888" s="176">
        <v>1</v>
      </c>
      <c r="AD4888" s="167" t="s">
        <v>11254</v>
      </c>
      <c r="AE4888" s="176">
        <v>3050000</v>
      </c>
    </row>
    <row r="4889" spans="1:31">
      <c r="A4889" s="178">
        <v>108370127130</v>
      </c>
      <c r="B4889" s="166">
        <v>46198</v>
      </c>
      <c r="C4889" s="167" t="s">
        <v>3610</v>
      </c>
      <c r="D4889" s="167" t="s">
        <v>3525</v>
      </c>
      <c r="E4889" s="167" t="s">
        <v>3526</v>
      </c>
      <c r="F4889" s="167" t="s">
        <v>3613</v>
      </c>
      <c r="G4889" s="167" t="s">
        <v>3614</v>
      </c>
      <c r="H4889" s="168">
        <v>46198</v>
      </c>
      <c r="I4889" s="167" t="s">
        <v>7950</v>
      </c>
      <c r="J4889" s="169">
        <v>1</v>
      </c>
      <c r="K4889" s="167" t="s">
        <v>48</v>
      </c>
      <c r="L4889" s="169">
        <v>10</v>
      </c>
      <c r="M4889" s="167" t="s">
        <v>3504</v>
      </c>
      <c r="N4889" s="169">
        <v>19.600000000000001</v>
      </c>
      <c r="O4889" s="167" t="s">
        <v>3505</v>
      </c>
      <c r="P4889" s="167" t="s">
        <v>8762</v>
      </c>
      <c r="Q4889" s="167" t="s">
        <v>3506</v>
      </c>
      <c r="R4889" s="167" t="s">
        <v>8763</v>
      </c>
      <c r="S4889" s="169">
        <v>6</v>
      </c>
      <c r="T4889" s="167"/>
      <c r="U4889" s="169" t="s">
        <v>5284</v>
      </c>
      <c r="V4889" s="167" t="s">
        <v>8774</v>
      </c>
      <c r="W4889" s="167"/>
      <c r="X4889" s="170" t="s">
        <v>3619</v>
      </c>
      <c r="Y4889" s="171" t="s">
        <v>8765</v>
      </c>
      <c r="Z4889" s="167" t="s">
        <v>11030</v>
      </c>
      <c r="AA4889" s="176">
        <v>2</v>
      </c>
      <c r="AB4889" s="167" t="s">
        <v>11254</v>
      </c>
      <c r="AC4889" s="176">
        <v>2</v>
      </c>
      <c r="AD4889" s="167" t="s">
        <v>11254</v>
      </c>
      <c r="AE4889" s="176">
        <v>7960000</v>
      </c>
    </row>
    <row r="4890" spans="1:31">
      <c r="A4890" s="178">
        <v>108370127130</v>
      </c>
      <c r="B4890" s="166">
        <v>46198</v>
      </c>
      <c r="C4890" s="167" t="s">
        <v>3610</v>
      </c>
      <c r="D4890" s="167" t="s">
        <v>3525</v>
      </c>
      <c r="E4890" s="167" t="s">
        <v>3526</v>
      </c>
      <c r="F4890" s="167" t="s">
        <v>3613</v>
      </c>
      <c r="G4890" s="167" t="s">
        <v>3614</v>
      </c>
      <c r="H4890" s="168">
        <v>46198</v>
      </c>
      <c r="I4890" s="167" t="s">
        <v>7950</v>
      </c>
      <c r="J4890" s="169">
        <v>1</v>
      </c>
      <c r="K4890" s="167" t="s">
        <v>48</v>
      </c>
      <c r="L4890" s="169">
        <v>10</v>
      </c>
      <c r="M4890" s="167" t="s">
        <v>3504</v>
      </c>
      <c r="N4890" s="169">
        <v>19.600000000000001</v>
      </c>
      <c r="O4890" s="167" t="s">
        <v>3505</v>
      </c>
      <c r="P4890" s="167" t="s">
        <v>8762</v>
      </c>
      <c r="Q4890" s="167" t="s">
        <v>3506</v>
      </c>
      <c r="R4890" s="167" t="s">
        <v>8763</v>
      </c>
      <c r="S4890" s="169">
        <v>5</v>
      </c>
      <c r="T4890" s="167"/>
      <c r="U4890" s="169" t="s">
        <v>8775</v>
      </c>
      <c r="V4890" s="167" t="s">
        <v>8776</v>
      </c>
      <c r="W4890" s="167"/>
      <c r="X4890" s="170" t="s">
        <v>3619</v>
      </c>
      <c r="Y4890" s="171" t="s">
        <v>8765</v>
      </c>
      <c r="Z4890" s="167" t="s">
        <v>11030</v>
      </c>
      <c r="AA4890" s="176">
        <v>1</v>
      </c>
      <c r="AB4890" s="167" t="s">
        <v>11254</v>
      </c>
      <c r="AC4890" s="176">
        <v>1</v>
      </c>
      <c r="AD4890" s="167" t="s">
        <v>11254</v>
      </c>
      <c r="AE4890" s="176">
        <v>16800000</v>
      </c>
    </row>
    <row r="4891" spans="1:31">
      <c r="A4891" s="178">
        <v>108370127130</v>
      </c>
      <c r="B4891" s="166">
        <v>46198</v>
      </c>
      <c r="C4891" s="167" t="s">
        <v>3610</v>
      </c>
      <c r="D4891" s="167" t="s">
        <v>3525</v>
      </c>
      <c r="E4891" s="167" t="s">
        <v>3526</v>
      </c>
      <c r="F4891" s="167" t="s">
        <v>3613</v>
      </c>
      <c r="G4891" s="167" t="s">
        <v>3614</v>
      </c>
      <c r="H4891" s="168">
        <v>46198</v>
      </c>
      <c r="I4891" s="167" t="s">
        <v>7950</v>
      </c>
      <c r="J4891" s="169">
        <v>1</v>
      </c>
      <c r="K4891" s="167" t="s">
        <v>48</v>
      </c>
      <c r="L4891" s="169">
        <v>10</v>
      </c>
      <c r="M4891" s="167" t="s">
        <v>3504</v>
      </c>
      <c r="N4891" s="169">
        <v>19.600000000000001</v>
      </c>
      <c r="O4891" s="167" t="s">
        <v>3505</v>
      </c>
      <c r="P4891" s="167" t="s">
        <v>8762</v>
      </c>
      <c r="Q4891" s="167" t="s">
        <v>3506</v>
      </c>
      <c r="R4891" s="167" t="s">
        <v>8763</v>
      </c>
      <c r="S4891" s="169">
        <v>4</v>
      </c>
      <c r="T4891" s="167"/>
      <c r="U4891" s="169" t="s">
        <v>8777</v>
      </c>
      <c r="V4891" s="167" t="s">
        <v>8778</v>
      </c>
      <c r="W4891" s="167"/>
      <c r="X4891" s="170" t="s">
        <v>3619</v>
      </c>
      <c r="Y4891" s="171" t="s">
        <v>8765</v>
      </c>
      <c r="Z4891" s="167" t="s">
        <v>11030</v>
      </c>
      <c r="AA4891" s="176">
        <v>1</v>
      </c>
      <c r="AB4891" s="167" t="s">
        <v>11254</v>
      </c>
      <c r="AC4891" s="176">
        <v>1</v>
      </c>
      <c r="AD4891" s="167" t="s">
        <v>11254</v>
      </c>
      <c r="AE4891" s="176">
        <v>5480000</v>
      </c>
    </row>
    <row r="4892" spans="1:31">
      <c r="A4892" s="178">
        <v>108370127130</v>
      </c>
      <c r="B4892" s="166">
        <v>46198</v>
      </c>
      <c r="C4892" s="167" t="s">
        <v>3610</v>
      </c>
      <c r="D4892" s="167" t="s">
        <v>3525</v>
      </c>
      <c r="E4892" s="167" t="s">
        <v>3526</v>
      </c>
      <c r="F4892" s="167" t="s">
        <v>3613</v>
      </c>
      <c r="G4892" s="167" t="s">
        <v>3614</v>
      </c>
      <c r="H4892" s="168">
        <v>46198</v>
      </c>
      <c r="I4892" s="167" t="s">
        <v>7950</v>
      </c>
      <c r="J4892" s="169">
        <v>1</v>
      </c>
      <c r="K4892" s="167" t="s">
        <v>48</v>
      </c>
      <c r="L4892" s="169">
        <v>10</v>
      </c>
      <c r="M4892" s="167" t="s">
        <v>3504</v>
      </c>
      <c r="N4892" s="169">
        <v>19.600000000000001</v>
      </c>
      <c r="O4892" s="167" t="s">
        <v>3505</v>
      </c>
      <c r="P4892" s="167" t="s">
        <v>8762</v>
      </c>
      <c r="Q4892" s="167" t="s">
        <v>3506</v>
      </c>
      <c r="R4892" s="167" t="s">
        <v>8763</v>
      </c>
      <c r="S4892" s="169">
        <v>3</v>
      </c>
      <c r="T4892" s="167"/>
      <c r="U4892" s="169" t="s">
        <v>8779</v>
      </c>
      <c r="V4892" s="167" t="s">
        <v>8780</v>
      </c>
      <c r="W4892" s="167"/>
      <c r="X4892" s="170" t="s">
        <v>3619</v>
      </c>
      <c r="Y4892" s="171" t="s">
        <v>8765</v>
      </c>
      <c r="Z4892" s="167" t="s">
        <v>11030</v>
      </c>
      <c r="AA4892" s="176">
        <v>1</v>
      </c>
      <c r="AB4892" s="167" t="s">
        <v>11254</v>
      </c>
      <c r="AC4892" s="176">
        <v>1</v>
      </c>
      <c r="AD4892" s="167" t="s">
        <v>11254</v>
      </c>
      <c r="AE4892" s="176">
        <v>41500000</v>
      </c>
    </row>
    <row r="4893" spans="1:31">
      <c r="A4893" s="178">
        <v>108370127130</v>
      </c>
      <c r="B4893" s="166">
        <v>46198</v>
      </c>
      <c r="C4893" s="167" t="s">
        <v>3610</v>
      </c>
      <c r="D4893" s="167" t="s">
        <v>3525</v>
      </c>
      <c r="E4893" s="167" t="s">
        <v>3526</v>
      </c>
      <c r="F4893" s="167" t="s">
        <v>3613</v>
      </c>
      <c r="G4893" s="167" t="s">
        <v>3614</v>
      </c>
      <c r="H4893" s="168">
        <v>46198</v>
      </c>
      <c r="I4893" s="167" t="s">
        <v>7950</v>
      </c>
      <c r="J4893" s="169">
        <v>1</v>
      </c>
      <c r="K4893" s="167" t="s">
        <v>48</v>
      </c>
      <c r="L4893" s="169">
        <v>10</v>
      </c>
      <c r="M4893" s="167" t="s">
        <v>3504</v>
      </c>
      <c r="N4893" s="169">
        <v>19.600000000000001</v>
      </c>
      <c r="O4893" s="167" t="s">
        <v>3505</v>
      </c>
      <c r="P4893" s="167" t="s">
        <v>8762</v>
      </c>
      <c r="Q4893" s="167" t="s">
        <v>3506</v>
      </c>
      <c r="R4893" s="167" t="s">
        <v>8763</v>
      </c>
      <c r="S4893" s="169">
        <v>2</v>
      </c>
      <c r="T4893" s="167"/>
      <c r="U4893" s="169" t="s">
        <v>7496</v>
      </c>
      <c r="V4893" s="167" t="s">
        <v>8781</v>
      </c>
      <c r="W4893" s="167"/>
      <c r="X4893" s="170" t="s">
        <v>3619</v>
      </c>
      <c r="Y4893" s="171" t="s">
        <v>8765</v>
      </c>
      <c r="Z4893" s="167" t="s">
        <v>11030</v>
      </c>
      <c r="AA4893" s="176">
        <v>1</v>
      </c>
      <c r="AB4893" s="167" t="s">
        <v>11254</v>
      </c>
      <c r="AC4893" s="176">
        <v>1</v>
      </c>
      <c r="AD4893" s="167" t="s">
        <v>11254</v>
      </c>
      <c r="AE4893" s="176">
        <v>4750000</v>
      </c>
    </row>
    <row r="4894" spans="1:31">
      <c r="A4894" s="178">
        <v>108370127130</v>
      </c>
      <c r="B4894" s="166">
        <v>46198</v>
      </c>
      <c r="C4894" s="167" t="s">
        <v>3610</v>
      </c>
      <c r="D4894" s="167" t="s">
        <v>3525</v>
      </c>
      <c r="E4894" s="167" t="s">
        <v>3526</v>
      </c>
      <c r="F4894" s="167" t="s">
        <v>3613</v>
      </c>
      <c r="G4894" s="167" t="s">
        <v>3614</v>
      </c>
      <c r="H4894" s="168">
        <v>46198</v>
      </c>
      <c r="I4894" s="167" t="s">
        <v>7950</v>
      </c>
      <c r="J4894" s="169">
        <v>1</v>
      </c>
      <c r="K4894" s="167" t="s">
        <v>48</v>
      </c>
      <c r="L4894" s="169">
        <v>10</v>
      </c>
      <c r="M4894" s="167" t="s">
        <v>3504</v>
      </c>
      <c r="N4894" s="169">
        <v>19.600000000000001</v>
      </c>
      <c r="O4894" s="167" t="s">
        <v>3505</v>
      </c>
      <c r="P4894" s="167" t="s">
        <v>8762</v>
      </c>
      <c r="Q4894" s="167" t="s">
        <v>3506</v>
      </c>
      <c r="R4894" s="167" t="s">
        <v>8763</v>
      </c>
      <c r="S4894" s="169">
        <v>1</v>
      </c>
      <c r="T4894" s="167"/>
      <c r="U4894" s="169" t="s">
        <v>7496</v>
      </c>
      <c r="V4894" s="167" t="s">
        <v>8782</v>
      </c>
      <c r="W4894" s="167"/>
      <c r="X4894" s="170" t="s">
        <v>3619</v>
      </c>
      <c r="Y4894" s="171" t="s">
        <v>8765</v>
      </c>
      <c r="Z4894" s="167" t="s">
        <v>11030</v>
      </c>
      <c r="AA4894" s="176">
        <v>6</v>
      </c>
      <c r="AB4894" s="167" t="s">
        <v>11254</v>
      </c>
      <c r="AC4894" s="176">
        <v>6</v>
      </c>
      <c r="AD4894" s="167" t="s">
        <v>11254</v>
      </c>
      <c r="AE4894" s="176">
        <v>13710000</v>
      </c>
    </row>
    <row r="4895" spans="1:31">
      <c r="A4895" s="178">
        <v>108371688460</v>
      </c>
      <c r="B4895" s="166">
        <v>46197</v>
      </c>
      <c r="C4895" s="167" t="s">
        <v>3524</v>
      </c>
      <c r="D4895" s="167" t="s">
        <v>3525</v>
      </c>
      <c r="E4895" s="167" t="s">
        <v>3526</v>
      </c>
      <c r="F4895" s="167" t="s">
        <v>3501</v>
      </c>
      <c r="G4895" s="167" t="s">
        <v>3502</v>
      </c>
      <c r="H4895" s="168">
        <v>46198</v>
      </c>
      <c r="I4895" s="167"/>
      <c r="J4895" s="169">
        <v>26111</v>
      </c>
      <c r="K4895" s="167" t="s">
        <v>55</v>
      </c>
      <c r="L4895" s="169">
        <v>1</v>
      </c>
      <c r="M4895" s="167" t="s">
        <v>3513</v>
      </c>
      <c r="N4895" s="169">
        <v>1.1000000000000001</v>
      </c>
      <c r="O4895" s="167" t="s">
        <v>3505</v>
      </c>
      <c r="P4895" s="167"/>
      <c r="Q4895" s="167" t="s">
        <v>3514</v>
      </c>
      <c r="R4895" s="167" t="s">
        <v>3528</v>
      </c>
      <c r="S4895" s="169">
        <v>1</v>
      </c>
      <c r="T4895" s="167" t="s">
        <v>3529</v>
      </c>
      <c r="U4895" s="169" t="s">
        <v>3530</v>
      </c>
      <c r="V4895" s="167" t="s">
        <v>8783</v>
      </c>
      <c r="W4895" s="167" t="s">
        <v>8784</v>
      </c>
      <c r="X4895" s="170" t="s">
        <v>159</v>
      </c>
      <c r="Y4895" s="171" t="s">
        <v>8785</v>
      </c>
      <c r="Z4895" s="167" t="s">
        <v>11031</v>
      </c>
      <c r="AA4895" s="176">
        <v>10</v>
      </c>
      <c r="AB4895" s="167" t="s">
        <v>11254</v>
      </c>
      <c r="AC4895" s="176">
        <v>10</v>
      </c>
      <c r="AD4895" s="167" t="s">
        <v>11254</v>
      </c>
      <c r="AE4895" s="176">
        <v>29.509</v>
      </c>
    </row>
    <row r="4896" spans="1:31">
      <c r="A4896" s="178">
        <v>108371744350</v>
      </c>
      <c r="B4896" s="166">
        <v>46197</v>
      </c>
      <c r="C4896" s="167" t="s">
        <v>3524</v>
      </c>
      <c r="D4896" s="167" t="s">
        <v>3525</v>
      </c>
      <c r="E4896" s="167" t="s">
        <v>3526</v>
      </c>
      <c r="F4896" s="167" t="s">
        <v>3501</v>
      </c>
      <c r="G4896" s="167" t="s">
        <v>3502</v>
      </c>
      <c r="H4896" s="168">
        <v>46198</v>
      </c>
      <c r="I4896" s="167"/>
      <c r="J4896" s="169">
        <v>26111</v>
      </c>
      <c r="K4896" s="167" t="s">
        <v>55</v>
      </c>
      <c r="L4896" s="169">
        <v>1</v>
      </c>
      <c r="M4896" s="167" t="s">
        <v>3513</v>
      </c>
      <c r="N4896" s="169">
        <v>3.1</v>
      </c>
      <c r="O4896" s="167" t="s">
        <v>3505</v>
      </c>
      <c r="P4896" s="167"/>
      <c r="Q4896" s="167" t="s">
        <v>3514</v>
      </c>
      <c r="R4896" s="167" t="s">
        <v>3528</v>
      </c>
      <c r="S4896" s="169">
        <v>1</v>
      </c>
      <c r="T4896" s="167" t="s">
        <v>3529</v>
      </c>
      <c r="U4896" s="169" t="s">
        <v>3530</v>
      </c>
      <c r="V4896" s="167" t="s">
        <v>8786</v>
      </c>
      <c r="W4896" s="167" t="s">
        <v>6458</v>
      </c>
      <c r="X4896" s="170" t="s">
        <v>157</v>
      </c>
      <c r="Y4896" s="171" t="s">
        <v>8787</v>
      </c>
      <c r="Z4896" s="167" t="s">
        <v>11032</v>
      </c>
      <c r="AA4896" s="176">
        <v>3024</v>
      </c>
      <c r="AB4896" s="167" t="s">
        <v>11254</v>
      </c>
      <c r="AC4896" s="176">
        <v>3024</v>
      </c>
      <c r="AD4896" s="167" t="s">
        <v>11254</v>
      </c>
      <c r="AE4896" s="176">
        <v>1012586.4</v>
      </c>
    </row>
    <row r="4897" spans="1:31">
      <c r="A4897" s="178">
        <v>108371825550</v>
      </c>
      <c r="B4897" s="166">
        <v>46197</v>
      </c>
      <c r="C4897" s="167" t="s">
        <v>3524</v>
      </c>
      <c r="D4897" s="167" t="s">
        <v>3525</v>
      </c>
      <c r="E4897" s="167" t="s">
        <v>3526</v>
      </c>
      <c r="F4897" s="167" t="s">
        <v>3501</v>
      </c>
      <c r="G4897" s="167" t="s">
        <v>3502</v>
      </c>
      <c r="H4897" s="168">
        <v>46198</v>
      </c>
      <c r="I4897" s="167"/>
      <c r="J4897" s="169">
        <v>26111</v>
      </c>
      <c r="K4897" s="167" t="s">
        <v>55</v>
      </c>
      <c r="L4897" s="169">
        <v>1</v>
      </c>
      <c r="M4897" s="167" t="s">
        <v>3513</v>
      </c>
      <c r="N4897" s="169">
        <v>5.7</v>
      </c>
      <c r="O4897" s="167" t="s">
        <v>3505</v>
      </c>
      <c r="P4897" s="167"/>
      <c r="Q4897" s="167" t="s">
        <v>3514</v>
      </c>
      <c r="R4897" s="167" t="s">
        <v>3528</v>
      </c>
      <c r="S4897" s="169">
        <v>1</v>
      </c>
      <c r="T4897" s="167" t="s">
        <v>3529</v>
      </c>
      <c r="U4897" s="169" t="s">
        <v>3530</v>
      </c>
      <c r="V4897" s="167" t="s">
        <v>8786</v>
      </c>
      <c r="W4897" s="167" t="s">
        <v>6458</v>
      </c>
      <c r="X4897" s="170" t="s">
        <v>157</v>
      </c>
      <c r="Y4897" s="171" t="s">
        <v>8788</v>
      </c>
      <c r="Z4897" s="167" t="s">
        <v>11033</v>
      </c>
      <c r="AA4897" s="176">
        <v>6000</v>
      </c>
      <c r="AB4897" s="167" t="s">
        <v>11254</v>
      </c>
      <c r="AC4897" s="176">
        <v>6000</v>
      </c>
      <c r="AD4897" s="167" t="s">
        <v>11254</v>
      </c>
      <c r="AE4897" s="176">
        <v>2009100</v>
      </c>
    </row>
    <row r="4898" spans="1:31">
      <c r="A4898" s="178">
        <v>108372082340</v>
      </c>
      <c r="B4898" s="166">
        <v>46197</v>
      </c>
      <c r="C4898" s="167" t="s">
        <v>3524</v>
      </c>
      <c r="D4898" s="167" t="s">
        <v>3525</v>
      </c>
      <c r="E4898" s="167" t="s">
        <v>3526</v>
      </c>
      <c r="F4898" s="167" t="s">
        <v>3501</v>
      </c>
      <c r="G4898" s="167" t="s">
        <v>3502</v>
      </c>
      <c r="H4898" s="168">
        <v>46198</v>
      </c>
      <c r="I4898" s="167"/>
      <c r="J4898" s="169">
        <v>26111</v>
      </c>
      <c r="K4898" s="167" t="s">
        <v>55</v>
      </c>
      <c r="L4898" s="169">
        <v>3</v>
      </c>
      <c r="M4898" s="167" t="s">
        <v>3513</v>
      </c>
      <c r="N4898" s="169">
        <v>18.2</v>
      </c>
      <c r="O4898" s="167" t="s">
        <v>3505</v>
      </c>
      <c r="P4898" s="167"/>
      <c r="Q4898" s="167" t="s">
        <v>3527</v>
      </c>
      <c r="R4898" s="167" t="s">
        <v>3528</v>
      </c>
      <c r="S4898" s="169">
        <v>10</v>
      </c>
      <c r="T4898" s="167" t="s">
        <v>3560</v>
      </c>
      <c r="U4898" s="169" t="s">
        <v>3561</v>
      </c>
      <c r="V4898" s="167" t="s">
        <v>8789</v>
      </c>
      <c r="W4898" s="167" t="s">
        <v>4242</v>
      </c>
      <c r="X4898" s="170" t="s">
        <v>157</v>
      </c>
      <c r="Y4898" s="171" t="s">
        <v>8790</v>
      </c>
      <c r="Z4898" s="167" t="s">
        <v>11034</v>
      </c>
      <c r="AA4898" s="176">
        <v>50000</v>
      </c>
      <c r="AB4898" s="167" t="s">
        <v>11254</v>
      </c>
      <c r="AC4898" s="176">
        <v>50000</v>
      </c>
      <c r="AD4898" s="167" t="s">
        <v>11254</v>
      </c>
      <c r="AE4898" s="176">
        <v>27.5</v>
      </c>
    </row>
    <row r="4899" spans="1:31">
      <c r="A4899" s="178">
        <v>108372082340</v>
      </c>
      <c r="B4899" s="166">
        <v>46197</v>
      </c>
      <c r="C4899" s="167" t="s">
        <v>3524</v>
      </c>
      <c r="D4899" s="167" t="s">
        <v>3525</v>
      </c>
      <c r="E4899" s="167" t="s">
        <v>3526</v>
      </c>
      <c r="F4899" s="167" t="s">
        <v>3501</v>
      </c>
      <c r="G4899" s="167" t="s">
        <v>3502</v>
      </c>
      <c r="H4899" s="168">
        <v>46198</v>
      </c>
      <c r="I4899" s="167"/>
      <c r="J4899" s="169">
        <v>26111</v>
      </c>
      <c r="K4899" s="167" t="s">
        <v>55</v>
      </c>
      <c r="L4899" s="169">
        <v>3</v>
      </c>
      <c r="M4899" s="167" t="s">
        <v>3513</v>
      </c>
      <c r="N4899" s="169">
        <v>18.2</v>
      </c>
      <c r="O4899" s="167" t="s">
        <v>3505</v>
      </c>
      <c r="P4899" s="167"/>
      <c r="Q4899" s="167" t="s">
        <v>3527</v>
      </c>
      <c r="R4899" s="167" t="s">
        <v>3528</v>
      </c>
      <c r="S4899" s="169">
        <v>9</v>
      </c>
      <c r="T4899" s="167" t="s">
        <v>3560</v>
      </c>
      <c r="U4899" s="169" t="s">
        <v>3561</v>
      </c>
      <c r="V4899" s="167" t="s">
        <v>8596</v>
      </c>
      <c r="W4899" s="167" t="s">
        <v>4240</v>
      </c>
      <c r="X4899" s="170" t="s">
        <v>157</v>
      </c>
      <c r="Y4899" s="171" t="s">
        <v>8790</v>
      </c>
      <c r="Z4899" s="167" t="s">
        <v>11034</v>
      </c>
      <c r="AA4899" s="176">
        <v>90000</v>
      </c>
      <c r="AB4899" s="167" t="s">
        <v>11254</v>
      </c>
      <c r="AC4899" s="176">
        <v>90000</v>
      </c>
      <c r="AD4899" s="167" t="s">
        <v>11254</v>
      </c>
      <c r="AE4899" s="176">
        <v>117</v>
      </c>
    </row>
    <row r="4900" spans="1:31">
      <c r="A4900" s="178">
        <v>108372082340</v>
      </c>
      <c r="B4900" s="166">
        <v>46197</v>
      </c>
      <c r="C4900" s="167" t="s">
        <v>3524</v>
      </c>
      <c r="D4900" s="167" t="s">
        <v>3525</v>
      </c>
      <c r="E4900" s="167" t="s">
        <v>3526</v>
      </c>
      <c r="F4900" s="167" t="s">
        <v>3501</v>
      </c>
      <c r="G4900" s="167" t="s">
        <v>3502</v>
      </c>
      <c r="H4900" s="168">
        <v>46198</v>
      </c>
      <c r="I4900" s="167"/>
      <c r="J4900" s="169">
        <v>26111</v>
      </c>
      <c r="K4900" s="167" t="s">
        <v>55</v>
      </c>
      <c r="L4900" s="169">
        <v>3</v>
      </c>
      <c r="M4900" s="167" t="s">
        <v>3513</v>
      </c>
      <c r="N4900" s="169">
        <v>18.2</v>
      </c>
      <c r="O4900" s="167" t="s">
        <v>3505</v>
      </c>
      <c r="P4900" s="167"/>
      <c r="Q4900" s="167" t="s">
        <v>3527</v>
      </c>
      <c r="R4900" s="167" t="s">
        <v>3528</v>
      </c>
      <c r="S4900" s="169">
        <v>8</v>
      </c>
      <c r="T4900" s="167" t="s">
        <v>3560</v>
      </c>
      <c r="U4900" s="169" t="s">
        <v>3561</v>
      </c>
      <c r="V4900" s="167" t="s">
        <v>8437</v>
      </c>
      <c r="W4900" s="167" t="s">
        <v>4234</v>
      </c>
      <c r="X4900" s="170" t="s">
        <v>157</v>
      </c>
      <c r="Y4900" s="171" t="s">
        <v>8790</v>
      </c>
      <c r="Z4900" s="167" t="s">
        <v>11034</v>
      </c>
      <c r="AA4900" s="176">
        <v>16000</v>
      </c>
      <c r="AB4900" s="167" t="s">
        <v>11254</v>
      </c>
      <c r="AC4900" s="176">
        <v>16000</v>
      </c>
      <c r="AD4900" s="167" t="s">
        <v>11254</v>
      </c>
      <c r="AE4900" s="176">
        <v>424</v>
      </c>
    </row>
    <row r="4901" spans="1:31">
      <c r="A4901" s="178">
        <v>108372082340</v>
      </c>
      <c r="B4901" s="166">
        <v>46197</v>
      </c>
      <c r="C4901" s="167" t="s">
        <v>3524</v>
      </c>
      <c r="D4901" s="167" t="s">
        <v>3525</v>
      </c>
      <c r="E4901" s="167" t="s">
        <v>3526</v>
      </c>
      <c r="F4901" s="167" t="s">
        <v>3501</v>
      </c>
      <c r="G4901" s="167" t="s">
        <v>3502</v>
      </c>
      <c r="H4901" s="168">
        <v>46198</v>
      </c>
      <c r="I4901" s="167"/>
      <c r="J4901" s="169">
        <v>26111</v>
      </c>
      <c r="K4901" s="167" t="s">
        <v>55</v>
      </c>
      <c r="L4901" s="169">
        <v>3</v>
      </c>
      <c r="M4901" s="167" t="s">
        <v>3513</v>
      </c>
      <c r="N4901" s="169">
        <v>18.2</v>
      </c>
      <c r="O4901" s="167" t="s">
        <v>3505</v>
      </c>
      <c r="P4901" s="167"/>
      <c r="Q4901" s="167" t="s">
        <v>3527</v>
      </c>
      <c r="R4901" s="167" t="s">
        <v>3528</v>
      </c>
      <c r="S4901" s="169">
        <v>7</v>
      </c>
      <c r="T4901" s="167" t="s">
        <v>3560</v>
      </c>
      <c r="U4901" s="169" t="s">
        <v>3561</v>
      </c>
      <c r="V4901" s="167" t="s">
        <v>8439</v>
      </c>
      <c r="W4901" s="167" t="s">
        <v>4236</v>
      </c>
      <c r="X4901" s="170" t="s">
        <v>157</v>
      </c>
      <c r="Y4901" s="171" t="s">
        <v>8790</v>
      </c>
      <c r="Z4901" s="167" t="s">
        <v>11034</v>
      </c>
      <c r="AA4901" s="176">
        <v>120000</v>
      </c>
      <c r="AB4901" s="167" t="s">
        <v>11254</v>
      </c>
      <c r="AC4901" s="176">
        <v>120000</v>
      </c>
      <c r="AD4901" s="167" t="s">
        <v>11254</v>
      </c>
      <c r="AE4901" s="176">
        <v>420</v>
      </c>
    </row>
    <row r="4902" spans="1:31">
      <c r="A4902" s="178">
        <v>108372082340</v>
      </c>
      <c r="B4902" s="166">
        <v>46197</v>
      </c>
      <c r="C4902" s="167" t="s">
        <v>3524</v>
      </c>
      <c r="D4902" s="167" t="s">
        <v>3525</v>
      </c>
      <c r="E4902" s="167" t="s">
        <v>3526</v>
      </c>
      <c r="F4902" s="167" t="s">
        <v>3501</v>
      </c>
      <c r="G4902" s="167" t="s">
        <v>3502</v>
      </c>
      <c r="H4902" s="168">
        <v>46198</v>
      </c>
      <c r="I4902" s="167"/>
      <c r="J4902" s="169">
        <v>26111</v>
      </c>
      <c r="K4902" s="167" t="s">
        <v>55</v>
      </c>
      <c r="L4902" s="169">
        <v>3</v>
      </c>
      <c r="M4902" s="167" t="s">
        <v>3513</v>
      </c>
      <c r="N4902" s="169">
        <v>18.2</v>
      </c>
      <c r="O4902" s="167" t="s">
        <v>3505</v>
      </c>
      <c r="P4902" s="167"/>
      <c r="Q4902" s="167" t="s">
        <v>3527</v>
      </c>
      <c r="R4902" s="167" t="s">
        <v>3528</v>
      </c>
      <c r="S4902" s="169">
        <v>6</v>
      </c>
      <c r="T4902" s="167" t="s">
        <v>3560</v>
      </c>
      <c r="U4902" s="169" t="s">
        <v>3561</v>
      </c>
      <c r="V4902" s="167" t="s">
        <v>8791</v>
      </c>
      <c r="W4902" s="167" t="s">
        <v>8792</v>
      </c>
      <c r="X4902" s="170" t="s">
        <v>157</v>
      </c>
      <c r="Y4902" s="171" t="s">
        <v>8790</v>
      </c>
      <c r="Z4902" s="167" t="s">
        <v>11034</v>
      </c>
      <c r="AA4902" s="176">
        <v>10000</v>
      </c>
      <c r="AB4902" s="167" t="s">
        <v>11254</v>
      </c>
      <c r="AC4902" s="176">
        <v>10000</v>
      </c>
      <c r="AD4902" s="167" t="s">
        <v>11254</v>
      </c>
      <c r="AE4902" s="176">
        <v>13</v>
      </c>
    </row>
    <row r="4903" spans="1:31">
      <c r="A4903" s="178">
        <v>108372082340</v>
      </c>
      <c r="B4903" s="166">
        <v>46197</v>
      </c>
      <c r="C4903" s="167" t="s">
        <v>3524</v>
      </c>
      <c r="D4903" s="167" t="s">
        <v>3525</v>
      </c>
      <c r="E4903" s="167" t="s">
        <v>3526</v>
      </c>
      <c r="F4903" s="167" t="s">
        <v>3501</v>
      </c>
      <c r="G4903" s="167" t="s">
        <v>3502</v>
      </c>
      <c r="H4903" s="168">
        <v>46198</v>
      </c>
      <c r="I4903" s="167"/>
      <c r="J4903" s="169">
        <v>26111</v>
      </c>
      <c r="K4903" s="167" t="s">
        <v>55</v>
      </c>
      <c r="L4903" s="169">
        <v>3</v>
      </c>
      <c r="M4903" s="167" t="s">
        <v>3513</v>
      </c>
      <c r="N4903" s="169">
        <v>18.2</v>
      </c>
      <c r="O4903" s="167" t="s">
        <v>3505</v>
      </c>
      <c r="P4903" s="167"/>
      <c r="Q4903" s="167" t="s">
        <v>3527</v>
      </c>
      <c r="R4903" s="167" t="s">
        <v>3528</v>
      </c>
      <c r="S4903" s="169">
        <v>5</v>
      </c>
      <c r="T4903" s="167" t="s">
        <v>3560</v>
      </c>
      <c r="U4903" s="169" t="s">
        <v>3561</v>
      </c>
      <c r="V4903" s="167" t="s">
        <v>8596</v>
      </c>
      <c r="W4903" s="167" t="s">
        <v>4240</v>
      </c>
      <c r="X4903" s="170" t="s">
        <v>157</v>
      </c>
      <c r="Y4903" s="171" t="s">
        <v>8790</v>
      </c>
      <c r="Z4903" s="167" t="s">
        <v>11034</v>
      </c>
      <c r="AA4903" s="176">
        <v>150000</v>
      </c>
      <c r="AB4903" s="167" t="s">
        <v>11254</v>
      </c>
      <c r="AC4903" s="176">
        <v>150000</v>
      </c>
      <c r="AD4903" s="167" t="s">
        <v>11254</v>
      </c>
      <c r="AE4903" s="176">
        <v>195</v>
      </c>
    </row>
    <row r="4904" spans="1:31">
      <c r="A4904" s="178">
        <v>108372082340</v>
      </c>
      <c r="B4904" s="166">
        <v>46197</v>
      </c>
      <c r="C4904" s="167" t="s">
        <v>3524</v>
      </c>
      <c r="D4904" s="167" t="s">
        <v>3525</v>
      </c>
      <c r="E4904" s="167" t="s">
        <v>3526</v>
      </c>
      <c r="F4904" s="167" t="s">
        <v>3501</v>
      </c>
      <c r="G4904" s="167" t="s">
        <v>3502</v>
      </c>
      <c r="H4904" s="168">
        <v>46198</v>
      </c>
      <c r="I4904" s="167"/>
      <c r="J4904" s="169">
        <v>26111</v>
      </c>
      <c r="K4904" s="167" t="s">
        <v>55</v>
      </c>
      <c r="L4904" s="169">
        <v>3</v>
      </c>
      <c r="M4904" s="167" t="s">
        <v>3513</v>
      </c>
      <c r="N4904" s="169">
        <v>18.2</v>
      </c>
      <c r="O4904" s="167" t="s">
        <v>3505</v>
      </c>
      <c r="P4904" s="167"/>
      <c r="Q4904" s="167" t="s">
        <v>3527</v>
      </c>
      <c r="R4904" s="167" t="s">
        <v>3528</v>
      </c>
      <c r="S4904" s="169">
        <v>4</v>
      </c>
      <c r="T4904" s="167" t="s">
        <v>3560</v>
      </c>
      <c r="U4904" s="169" t="s">
        <v>3561</v>
      </c>
      <c r="V4904" s="167" t="s">
        <v>8444</v>
      </c>
      <c r="W4904" s="167" t="s">
        <v>8445</v>
      </c>
      <c r="X4904" s="170" t="s">
        <v>157</v>
      </c>
      <c r="Y4904" s="171" t="s">
        <v>8790</v>
      </c>
      <c r="Z4904" s="167" t="s">
        <v>11034</v>
      </c>
      <c r="AA4904" s="176">
        <v>30000</v>
      </c>
      <c r="AB4904" s="167" t="s">
        <v>11254</v>
      </c>
      <c r="AC4904" s="176">
        <v>30000</v>
      </c>
      <c r="AD4904" s="167" t="s">
        <v>11254</v>
      </c>
      <c r="AE4904" s="176">
        <v>61.5</v>
      </c>
    </row>
    <row r="4905" spans="1:31">
      <c r="A4905" s="178">
        <v>108372082340</v>
      </c>
      <c r="B4905" s="166">
        <v>46197</v>
      </c>
      <c r="C4905" s="167" t="s">
        <v>3524</v>
      </c>
      <c r="D4905" s="167" t="s">
        <v>3525</v>
      </c>
      <c r="E4905" s="167" t="s">
        <v>3526</v>
      </c>
      <c r="F4905" s="167" t="s">
        <v>3501</v>
      </c>
      <c r="G4905" s="167" t="s">
        <v>3502</v>
      </c>
      <c r="H4905" s="168">
        <v>46198</v>
      </c>
      <c r="I4905" s="167"/>
      <c r="J4905" s="169">
        <v>26111</v>
      </c>
      <c r="K4905" s="167" t="s">
        <v>55</v>
      </c>
      <c r="L4905" s="169">
        <v>3</v>
      </c>
      <c r="M4905" s="167" t="s">
        <v>3513</v>
      </c>
      <c r="N4905" s="169">
        <v>18.2</v>
      </c>
      <c r="O4905" s="167" t="s">
        <v>3505</v>
      </c>
      <c r="P4905" s="167"/>
      <c r="Q4905" s="167" t="s">
        <v>3527</v>
      </c>
      <c r="R4905" s="167" t="s">
        <v>3528</v>
      </c>
      <c r="S4905" s="169">
        <v>3</v>
      </c>
      <c r="T4905" s="167" t="s">
        <v>3560</v>
      </c>
      <c r="U4905" s="169" t="s">
        <v>3561</v>
      </c>
      <c r="V4905" s="167" t="s">
        <v>8793</v>
      </c>
      <c r="W4905" s="167" t="s">
        <v>6108</v>
      </c>
      <c r="X4905" s="170" t="s">
        <v>159</v>
      </c>
      <c r="Y4905" s="171" t="s">
        <v>8790</v>
      </c>
      <c r="Z4905" s="167" t="s">
        <v>11034</v>
      </c>
      <c r="AA4905" s="176">
        <v>200000</v>
      </c>
      <c r="AB4905" s="167" t="s">
        <v>11254</v>
      </c>
      <c r="AC4905" s="176">
        <v>200000</v>
      </c>
      <c r="AD4905" s="167" t="s">
        <v>11254</v>
      </c>
      <c r="AE4905" s="176">
        <v>280</v>
      </c>
    </row>
    <row r="4906" spans="1:31">
      <c r="A4906" s="178">
        <v>108372082340</v>
      </c>
      <c r="B4906" s="166">
        <v>46197</v>
      </c>
      <c r="C4906" s="167" t="s">
        <v>3524</v>
      </c>
      <c r="D4906" s="167" t="s">
        <v>3525</v>
      </c>
      <c r="E4906" s="167" t="s">
        <v>3526</v>
      </c>
      <c r="F4906" s="167" t="s">
        <v>3501</v>
      </c>
      <c r="G4906" s="167" t="s">
        <v>3502</v>
      </c>
      <c r="H4906" s="168">
        <v>46198</v>
      </c>
      <c r="I4906" s="167"/>
      <c r="J4906" s="169">
        <v>26111</v>
      </c>
      <c r="K4906" s="167" t="s">
        <v>55</v>
      </c>
      <c r="L4906" s="169">
        <v>3</v>
      </c>
      <c r="M4906" s="167" t="s">
        <v>3513</v>
      </c>
      <c r="N4906" s="169">
        <v>18.2</v>
      </c>
      <c r="O4906" s="167" t="s">
        <v>3505</v>
      </c>
      <c r="P4906" s="167"/>
      <c r="Q4906" s="167" t="s">
        <v>3527</v>
      </c>
      <c r="R4906" s="167" t="s">
        <v>3528</v>
      </c>
      <c r="S4906" s="169">
        <v>2</v>
      </c>
      <c r="T4906" s="167" t="s">
        <v>3560</v>
      </c>
      <c r="U4906" s="169" t="s">
        <v>3561</v>
      </c>
      <c r="V4906" s="167" t="s">
        <v>8449</v>
      </c>
      <c r="W4906" s="167" t="s">
        <v>6219</v>
      </c>
      <c r="X4906" s="170" t="s">
        <v>157</v>
      </c>
      <c r="Y4906" s="171" t="s">
        <v>8790</v>
      </c>
      <c r="Z4906" s="167" t="s">
        <v>11034</v>
      </c>
      <c r="AA4906" s="176">
        <v>20000</v>
      </c>
      <c r="AB4906" s="167" t="s">
        <v>11254</v>
      </c>
      <c r="AC4906" s="176">
        <v>20000</v>
      </c>
      <c r="AD4906" s="167" t="s">
        <v>11254</v>
      </c>
      <c r="AE4906" s="176">
        <v>18</v>
      </c>
    </row>
    <row r="4907" spans="1:31">
      <c r="A4907" s="178">
        <v>108372082340</v>
      </c>
      <c r="B4907" s="166">
        <v>46197</v>
      </c>
      <c r="C4907" s="167" t="s">
        <v>3524</v>
      </c>
      <c r="D4907" s="167" t="s">
        <v>3525</v>
      </c>
      <c r="E4907" s="167" t="s">
        <v>3526</v>
      </c>
      <c r="F4907" s="167" t="s">
        <v>3501</v>
      </c>
      <c r="G4907" s="167" t="s">
        <v>3502</v>
      </c>
      <c r="H4907" s="168">
        <v>46198</v>
      </c>
      <c r="I4907" s="167"/>
      <c r="J4907" s="169">
        <v>26111</v>
      </c>
      <c r="K4907" s="167" t="s">
        <v>55</v>
      </c>
      <c r="L4907" s="169">
        <v>3</v>
      </c>
      <c r="M4907" s="167" t="s">
        <v>3513</v>
      </c>
      <c r="N4907" s="169">
        <v>18.2</v>
      </c>
      <c r="O4907" s="167" t="s">
        <v>3505</v>
      </c>
      <c r="P4907" s="167"/>
      <c r="Q4907" s="167" t="s">
        <v>3527</v>
      </c>
      <c r="R4907" s="167" t="s">
        <v>3528</v>
      </c>
      <c r="S4907" s="169">
        <v>1</v>
      </c>
      <c r="T4907" s="167" t="s">
        <v>3560</v>
      </c>
      <c r="U4907" s="169" t="s">
        <v>3561</v>
      </c>
      <c r="V4907" s="167" t="s">
        <v>8449</v>
      </c>
      <c r="W4907" s="167" t="s">
        <v>6219</v>
      </c>
      <c r="X4907" s="170" t="s">
        <v>157</v>
      </c>
      <c r="Y4907" s="171" t="s">
        <v>8790</v>
      </c>
      <c r="Z4907" s="167" t="s">
        <v>11034</v>
      </c>
      <c r="AA4907" s="176">
        <v>100000</v>
      </c>
      <c r="AB4907" s="167" t="s">
        <v>11254</v>
      </c>
      <c r="AC4907" s="176">
        <v>100000</v>
      </c>
      <c r="AD4907" s="167" t="s">
        <v>11254</v>
      </c>
      <c r="AE4907" s="176">
        <v>90</v>
      </c>
    </row>
    <row r="4908" spans="1:31">
      <c r="A4908" s="178">
        <v>108372263750</v>
      </c>
      <c r="B4908" s="166">
        <v>46197</v>
      </c>
      <c r="C4908" s="167" t="s">
        <v>3524</v>
      </c>
      <c r="D4908" s="167" t="s">
        <v>3525</v>
      </c>
      <c r="E4908" s="167" t="s">
        <v>3526</v>
      </c>
      <c r="F4908" s="167" t="s">
        <v>3501</v>
      </c>
      <c r="G4908" s="167" t="s">
        <v>3502</v>
      </c>
      <c r="H4908" s="168">
        <v>46198</v>
      </c>
      <c r="I4908" s="167"/>
      <c r="J4908" s="169">
        <v>26111</v>
      </c>
      <c r="K4908" s="167" t="s">
        <v>55</v>
      </c>
      <c r="L4908" s="169">
        <v>1</v>
      </c>
      <c r="M4908" s="167" t="s">
        <v>3513</v>
      </c>
      <c r="N4908" s="169">
        <v>1.5</v>
      </c>
      <c r="O4908" s="167" t="s">
        <v>3505</v>
      </c>
      <c r="P4908" s="167"/>
      <c r="Q4908" s="167" t="s">
        <v>3514</v>
      </c>
      <c r="R4908" s="167" t="s">
        <v>3528</v>
      </c>
      <c r="S4908" s="169">
        <v>3</v>
      </c>
      <c r="T4908" s="167" t="s">
        <v>3529</v>
      </c>
      <c r="U4908" s="169" t="s">
        <v>3530</v>
      </c>
      <c r="V4908" s="167" t="s">
        <v>8794</v>
      </c>
      <c r="W4908" s="167" t="s">
        <v>8795</v>
      </c>
      <c r="X4908" s="170" t="s">
        <v>3533</v>
      </c>
      <c r="Y4908" s="171" t="s">
        <v>8796</v>
      </c>
      <c r="Z4908" s="167" t="s">
        <v>11035</v>
      </c>
      <c r="AA4908" s="176">
        <v>680</v>
      </c>
      <c r="AB4908" s="167" t="s">
        <v>11254</v>
      </c>
      <c r="AC4908" s="176">
        <v>680</v>
      </c>
      <c r="AD4908" s="167" t="s">
        <v>11254</v>
      </c>
      <c r="AE4908" s="176">
        <v>225.08</v>
      </c>
    </row>
    <row r="4909" spans="1:31">
      <c r="A4909" s="178">
        <v>108372263750</v>
      </c>
      <c r="B4909" s="166">
        <v>46197</v>
      </c>
      <c r="C4909" s="167" t="s">
        <v>3524</v>
      </c>
      <c r="D4909" s="167" t="s">
        <v>3525</v>
      </c>
      <c r="E4909" s="167" t="s">
        <v>3526</v>
      </c>
      <c r="F4909" s="167" t="s">
        <v>3501</v>
      </c>
      <c r="G4909" s="167" t="s">
        <v>3502</v>
      </c>
      <c r="H4909" s="168">
        <v>46198</v>
      </c>
      <c r="I4909" s="167"/>
      <c r="J4909" s="169">
        <v>26111</v>
      </c>
      <c r="K4909" s="167" t="s">
        <v>55</v>
      </c>
      <c r="L4909" s="169">
        <v>1</v>
      </c>
      <c r="M4909" s="167" t="s">
        <v>3513</v>
      </c>
      <c r="N4909" s="169">
        <v>1.5</v>
      </c>
      <c r="O4909" s="167" t="s">
        <v>3505</v>
      </c>
      <c r="P4909" s="167"/>
      <c r="Q4909" s="167" t="s">
        <v>3514</v>
      </c>
      <c r="R4909" s="167" t="s">
        <v>3528</v>
      </c>
      <c r="S4909" s="169">
        <v>2</v>
      </c>
      <c r="T4909" s="167" t="s">
        <v>3529</v>
      </c>
      <c r="U4909" s="169" t="s">
        <v>3530</v>
      </c>
      <c r="V4909" s="167" t="s">
        <v>8797</v>
      </c>
      <c r="W4909" s="167" t="s">
        <v>7837</v>
      </c>
      <c r="X4909" s="170" t="s">
        <v>160</v>
      </c>
      <c r="Y4909" s="171" t="s">
        <v>8796</v>
      </c>
      <c r="Z4909" s="167" t="s">
        <v>11035</v>
      </c>
      <c r="AA4909" s="176">
        <v>1000</v>
      </c>
      <c r="AB4909" s="167" t="s">
        <v>11254</v>
      </c>
      <c r="AC4909" s="176">
        <v>1000</v>
      </c>
      <c r="AD4909" s="167" t="s">
        <v>11254</v>
      </c>
      <c r="AE4909" s="176">
        <v>544</v>
      </c>
    </row>
    <row r="4910" spans="1:31">
      <c r="A4910" s="178">
        <v>108372263750</v>
      </c>
      <c r="B4910" s="166">
        <v>46197</v>
      </c>
      <c r="C4910" s="167" t="s">
        <v>3524</v>
      </c>
      <c r="D4910" s="167" t="s">
        <v>3525</v>
      </c>
      <c r="E4910" s="167" t="s">
        <v>3526</v>
      </c>
      <c r="F4910" s="167" t="s">
        <v>3501</v>
      </c>
      <c r="G4910" s="167" t="s">
        <v>3502</v>
      </c>
      <c r="H4910" s="168">
        <v>46198</v>
      </c>
      <c r="I4910" s="167"/>
      <c r="J4910" s="169">
        <v>26111</v>
      </c>
      <c r="K4910" s="167" t="s">
        <v>55</v>
      </c>
      <c r="L4910" s="169">
        <v>1</v>
      </c>
      <c r="M4910" s="167" t="s">
        <v>3513</v>
      </c>
      <c r="N4910" s="169">
        <v>1.5</v>
      </c>
      <c r="O4910" s="167" t="s">
        <v>3505</v>
      </c>
      <c r="P4910" s="167"/>
      <c r="Q4910" s="167" t="s">
        <v>3514</v>
      </c>
      <c r="R4910" s="167" t="s">
        <v>3528</v>
      </c>
      <c r="S4910" s="169">
        <v>1</v>
      </c>
      <c r="T4910" s="167" t="s">
        <v>3529</v>
      </c>
      <c r="U4910" s="169" t="s">
        <v>3530</v>
      </c>
      <c r="V4910" s="167" t="s">
        <v>8798</v>
      </c>
      <c r="W4910" s="167" t="s">
        <v>3771</v>
      </c>
      <c r="X4910" s="170" t="s">
        <v>159</v>
      </c>
      <c r="Y4910" s="171" t="s">
        <v>8796</v>
      </c>
      <c r="Z4910" s="167" t="s">
        <v>11035</v>
      </c>
      <c r="AA4910" s="176">
        <v>1000</v>
      </c>
      <c r="AB4910" s="167" t="s">
        <v>11254</v>
      </c>
      <c r="AC4910" s="176">
        <v>1000</v>
      </c>
      <c r="AD4910" s="167" t="s">
        <v>11254</v>
      </c>
      <c r="AE4910" s="176">
        <v>399</v>
      </c>
    </row>
    <row r="4911" spans="1:31">
      <c r="A4911" s="178">
        <v>108373055710</v>
      </c>
      <c r="B4911" s="166">
        <v>46198</v>
      </c>
      <c r="C4911" s="167" t="s">
        <v>3524</v>
      </c>
      <c r="D4911" s="167" t="s">
        <v>3525</v>
      </c>
      <c r="E4911" s="167" t="s">
        <v>3526</v>
      </c>
      <c r="F4911" s="167" t="s">
        <v>3501</v>
      </c>
      <c r="G4911" s="167" t="s">
        <v>3502</v>
      </c>
      <c r="H4911" s="168">
        <v>46199</v>
      </c>
      <c r="I4911" s="167"/>
      <c r="J4911" s="169">
        <v>26111</v>
      </c>
      <c r="K4911" s="167" t="s">
        <v>55</v>
      </c>
      <c r="L4911" s="169">
        <v>16</v>
      </c>
      <c r="M4911" s="167" t="s">
        <v>3513</v>
      </c>
      <c r="N4911" s="169">
        <v>30</v>
      </c>
      <c r="O4911" s="167" t="s">
        <v>3505</v>
      </c>
      <c r="P4911" s="167"/>
      <c r="Q4911" s="167" t="s">
        <v>3527</v>
      </c>
      <c r="R4911" s="167" t="s">
        <v>3528</v>
      </c>
      <c r="S4911" s="169">
        <v>44</v>
      </c>
      <c r="T4911" s="167" t="s">
        <v>3717</v>
      </c>
      <c r="U4911" s="169" t="s">
        <v>3718</v>
      </c>
      <c r="V4911" s="167" t="s">
        <v>8399</v>
      </c>
      <c r="W4911" s="167" t="s">
        <v>4039</v>
      </c>
      <c r="X4911" s="170" t="s">
        <v>157</v>
      </c>
      <c r="Y4911" s="171" t="s">
        <v>8799</v>
      </c>
      <c r="Z4911" s="167" t="s">
        <v>11036</v>
      </c>
      <c r="AA4911" s="176">
        <v>12000</v>
      </c>
      <c r="AB4911" s="167" t="s">
        <v>11254</v>
      </c>
      <c r="AC4911" s="176">
        <v>12000</v>
      </c>
      <c r="AD4911" s="167" t="s">
        <v>11254</v>
      </c>
      <c r="AE4911" s="176">
        <v>972</v>
      </c>
    </row>
    <row r="4912" spans="1:31">
      <c r="A4912" s="178">
        <v>108373055710</v>
      </c>
      <c r="B4912" s="166">
        <v>46198</v>
      </c>
      <c r="C4912" s="167" t="s">
        <v>3524</v>
      </c>
      <c r="D4912" s="167" t="s">
        <v>3525</v>
      </c>
      <c r="E4912" s="167" t="s">
        <v>3526</v>
      </c>
      <c r="F4912" s="167" t="s">
        <v>3501</v>
      </c>
      <c r="G4912" s="167" t="s">
        <v>3502</v>
      </c>
      <c r="H4912" s="168">
        <v>46199</v>
      </c>
      <c r="I4912" s="167"/>
      <c r="J4912" s="169">
        <v>26111</v>
      </c>
      <c r="K4912" s="167" t="s">
        <v>55</v>
      </c>
      <c r="L4912" s="169">
        <v>16</v>
      </c>
      <c r="M4912" s="167" t="s">
        <v>3513</v>
      </c>
      <c r="N4912" s="169">
        <v>30</v>
      </c>
      <c r="O4912" s="167" t="s">
        <v>3505</v>
      </c>
      <c r="P4912" s="167"/>
      <c r="Q4912" s="167" t="s">
        <v>3527</v>
      </c>
      <c r="R4912" s="167" t="s">
        <v>3528</v>
      </c>
      <c r="S4912" s="169">
        <v>43</v>
      </c>
      <c r="T4912" s="167" t="s">
        <v>3560</v>
      </c>
      <c r="U4912" s="169" t="s">
        <v>3561</v>
      </c>
      <c r="V4912" s="167" t="s">
        <v>8025</v>
      </c>
      <c r="W4912" s="167" t="s">
        <v>4024</v>
      </c>
      <c r="X4912" s="170" t="s">
        <v>157</v>
      </c>
      <c r="Y4912" s="171" t="s">
        <v>8799</v>
      </c>
      <c r="Z4912" s="167" t="s">
        <v>11036</v>
      </c>
      <c r="AA4912" s="176">
        <v>50000</v>
      </c>
      <c r="AB4912" s="167" t="s">
        <v>11254</v>
      </c>
      <c r="AC4912" s="176">
        <v>50000</v>
      </c>
      <c r="AD4912" s="167" t="s">
        <v>11254</v>
      </c>
      <c r="AE4912" s="176">
        <v>18</v>
      </c>
    </row>
    <row r="4913" spans="1:31">
      <c r="A4913" s="178">
        <v>108373055710</v>
      </c>
      <c r="B4913" s="166">
        <v>46198</v>
      </c>
      <c r="C4913" s="167" t="s">
        <v>3524</v>
      </c>
      <c r="D4913" s="167" t="s">
        <v>3525</v>
      </c>
      <c r="E4913" s="167" t="s">
        <v>3526</v>
      </c>
      <c r="F4913" s="167" t="s">
        <v>3501</v>
      </c>
      <c r="G4913" s="167" t="s">
        <v>3502</v>
      </c>
      <c r="H4913" s="168">
        <v>46199</v>
      </c>
      <c r="I4913" s="167"/>
      <c r="J4913" s="169">
        <v>26111</v>
      </c>
      <c r="K4913" s="167" t="s">
        <v>55</v>
      </c>
      <c r="L4913" s="169">
        <v>16</v>
      </c>
      <c r="M4913" s="167" t="s">
        <v>3513</v>
      </c>
      <c r="N4913" s="169">
        <v>30</v>
      </c>
      <c r="O4913" s="167" t="s">
        <v>3505</v>
      </c>
      <c r="P4913" s="167"/>
      <c r="Q4913" s="167" t="s">
        <v>3527</v>
      </c>
      <c r="R4913" s="167" t="s">
        <v>3528</v>
      </c>
      <c r="S4913" s="169">
        <v>42</v>
      </c>
      <c r="T4913" s="167" t="s">
        <v>3535</v>
      </c>
      <c r="U4913" s="169" t="s">
        <v>3536</v>
      </c>
      <c r="V4913" s="167" t="s">
        <v>8366</v>
      </c>
      <c r="W4913" s="167" t="s">
        <v>4547</v>
      </c>
      <c r="X4913" s="170" t="s">
        <v>157</v>
      </c>
      <c r="Y4913" s="171" t="s">
        <v>8799</v>
      </c>
      <c r="Z4913" s="167" t="s">
        <v>11036</v>
      </c>
      <c r="AA4913" s="176">
        <v>130000</v>
      </c>
      <c r="AB4913" s="167" t="s">
        <v>11254</v>
      </c>
      <c r="AC4913" s="176">
        <v>130000</v>
      </c>
      <c r="AD4913" s="167" t="s">
        <v>11254</v>
      </c>
      <c r="AE4913" s="176">
        <v>702</v>
      </c>
    </row>
    <row r="4914" spans="1:31">
      <c r="A4914" s="178">
        <v>108373055710</v>
      </c>
      <c r="B4914" s="166">
        <v>46198</v>
      </c>
      <c r="C4914" s="167" t="s">
        <v>3524</v>
      </c>
      <c r="D4914" s="167" t="s">
        <v>3525</v>
      </c>
      <c r="E4914" s="167" t="s">
        <v>3526</v>
      </c>
      <c r="F4914" s="167" t="s">
        <v>3501</v>
      </c>
      <c r="G4914" s="167" t="s">
        <v>3502</v>
      </c>
      <c r="H4914" s="168">
        <v>46199</v>
      </c>
      <c r="I4914" s="167"/>
      <c r="J4914" s="169">
        <v>26111</v>
      </c>
      <c r="K4914" s="167" t="s">
        <v>55</v>
      </c>
      <c r="L4914" s="169">
        <v>16</v>
      </c>
      <c r="M4914" s="167" t="s">
        <v>3513</v>
      </c>
      <c r="N4914" s="169">
        <v>30</v>
      </c>
      <c r="O4914" s="167" t="s">
        <v>3505</v>
      </c>
      <c r="P4914" s="167"/>
      <c r="Q4914" s="167" t="s">
        <v>3527</v>
      </c>
      <c r="R4914" s="167" t="s">
        <v>3528</v>
      </c>
      <c r="S4914" s="169">
        <v>41</v>
      </c>
      <c r="T4914" s="167" t="s">
        <v>3535</v>
      </c>
      <c r="U4914" s="169" t="s">
        <v>3536</v>
      </c>
      <c r="V4914" s="167" t="s">
        <v>8366</v>
      </c>
      <c r="W4914" s="167" t="s">
        <v>4547</v>
      </c>
      <c r="X4914" s="170" t="s">
        <v>157</v>
      </c>
      <c r="Y4914" s="171" t="s">
        <v>8799</v>
      </c>
      <c r="Z4914" s="167" t="s">
        <v>11036</v>
      </c>
      <c r="AA4914" s="176">
        <v>180000</v>
      </c>
      <c r="AB4914" s="167" t="s">
        <v>11254</v>
      </c>
      <c r="AC4914" s="176">
        <v>180000</v>
      </c>
      <c r="AD4914" s="167" t="s">
        <v>11254</v>
      </c>
      <c r="AE4914" s="176">
        <v>972</v>
      </c>
    </row>
    <row r="4915" spans="1:31">
      <c r="A4915" s="178">
        <v>108373055710</v>
      </c>
      <c r="B4915" s="166">
        <v>46198</v>
      </c>
      <c r="C4915" s="167" t="s">
        <v>3524</v>
      </c>
      <c r="D4915" s="167" t="s">
        <v>3525</v>
      </c>
      <c r="E4915" s="167" t="s">
        <v>3526</v>
      </c>
      <c r="F4915" s="167" t="s">
        <v>3501</v>
      </c>
      <c r="G4915" s="167" t="s">
        <v>3502</v>
      </c>
      <c r="H4915" s="168">
        <v>46199</v>
      </c>
      <c r="I4915" s="167"/>
      <c r="J4915" s="169">
        <v>26111</v>
      </c>
      <c r="K4915" s="167" t="s">
        <v>55</v>
      </c>
      <c r="L4915" s="169">
        <v>16</v>
      </c>
      <c r="M4915" s="167" t="s">
        <v>3513</v>
      </c>
      <c r="N4915" s="169">
        <v>30</v>
      </c>
      <c r="O4915" s="167" t="s">
        <v>3505</v>
      </c>
      <c r="P4915" s="167"/>
      <c r="Q4915" s="167" t="s">
        <v>3527</v>
      </c>
      <c r="R4915" s="167" t="s">
        <v>3528</v>
      </c>
      <c r="S4915" s="169">
        <v>40</v>
      </c>
      <c r="T4915" s="167" t="s">
        <v>3560</v>
      </c>
      <c r="U4915" s="169" t="s">
        <v>3561</v>
      </c>
      <c r="V4915" s="167" t="s">
        <v>8800</v>
      </c>
      <c r="W4915" s="167" t="s">
        <v>8801</v>
      </c>
      <c r="X4915" s="170" t="s">
        <v>164</v>
      </c>
      <c r="Y4915" s="171" t="s">
        <v>8799</v>
      </c>
      <c r="Z4915" s="167" t="s">
        <v>11036</v>
      </c>
      <c r="AA4915" s="176">
        <v>10000</v>
      </c>
      <c r="AB4915" s="167" t="s">
        <v>11254</v>
      </c>
      <c r="AC4915" s="176">
        <v>10000</v>
      </c>
      <c r="AD4915" s="167" t="s">
        <v>11254</v>
      </c>
      <c r="AE4915" s="176">
        <v>9.6999999999999993</v>
      </c>
    </row>
    <row r="4916" spans="1:31">
      <c r="A4916" s="178">
        <v>108373055710</v>
      </c>
      <c r="B4916" s="166">
        <v>46198</v>
      </c>
      <c r="C4916" s="167" t="s">
        <v>3524</v>
      </c>
      <c r="D4916" s="167" t="s">
        <v>3525</v>
      </c>
      <c r="E4916" s="167" t="s">
        <v>3526</v>
      </c>
      <c r="F4916" s="167" t="s">
        <v>3501</v>
      </c>
      <c r="G4916" s="167" t="s">
        <v>3502</v>
      </c>
      <c r="H4916" s="168">
        <v>46199</v>
      </c>
      <c r="I4916" s="167"/>
      <c r="J4916" s="169">
        <v>26111</v>
      </c>
      <c r="K4916" s="167" t="s">
        <v>55</v>
      </c>
      <c r="L4916" s="169">
        <v>16</v>
      </c>
      <c r="M4916" s="167" t="s">
        <v>3513</v>
      </c>
      <c r="N4916" s="169">
        <v>30</v>
      </c>
      <c r="O4916" s="167" t="s">
        <v>3505</v>
      </c>
      <c r="P4916" s="167"/>
      <c r="Q4916" s="167" t="s">
        <v>3527</v>
      </c>
      <c r="R4916" s="167" t="s">
        <v>3528</v>
      </c>
      <c r="S4916" s="169">
        <v>39</v>
      </c>
      <c r="T4916" s="167" t="s">
        <v>3535</v>
      </c>
      <c r="U4916" s="169" t="s">
        <v>3536</v>
      </c>
      <c r="V4916" s="167" t="s">
        <v>8043</v>
      </c>
      <c r="W4916" s="167" t="s">
        <v>6851</v>
      </c>
      <c r="X4916" s="170" t="s">
        <v>159</v>
      </c>
      <c r="Y4916" s="171" t="s">
        <v>8799</v>
      </c>
      <c r="Z4916" s="167" t="s">
        <v>11036</v>
      </c>
      <c r="AA4916" s="176">
        <v>20000</v>
      </c>
      <c r="AB4916" s="167" t="s">
        <v>11254</v>
      </c>
      <c r="AC4916" s="176">
        <v>20000</v>
      </c>
      <c r="AD4916" s="167" t="s">
        <v>11254</v>
      </c>
      <c r="AE4916" s="176">
        <v>6.6</v>
      </c>
    </row>
    <row r="4917" spans="1:31">
      <c r="A4917" s="178">
        <v>108373055710</v>
      </c>
      <c r="B4917" s="166">
        <v>46198</v>
      </c>
      <c r="C4917" s="167" t="s">
        <v>3524</v>
      </c>
      <c r="D4917" s="167" t="s">
        <v>3525</v>
      </c>
      <c r="E4917" s="167" t="s">
        <v>3526</v>
      </c>
      <c r="F4917" s="167" t="s">
        <v>3501</v>
      </c>
      <c r="G4917" s="167" t="s">
        <v>3502</v>
      </c>
      <c r="H4917" s="168">
        <v>46199</v>
      </c>
      <c r="I4917" s="167"/>
      <c r="J4917" s="169">
        <v>26111</v>
      </c>
      <c r="K4917" s="167" t="s">
        <v>55</v>
      </c>
      <c r="L4917" s="169">
        <v>16</v>
      </c>
      <c r="M4917" s="167" t="s">
        <v>3513</v>
      </c>
      <c r="N4917" s="169">
        <v>30</v>
      </c>
      <c r="O4917" s="167" t="s">
        <v>3505</v>
      </c>
      <c r="P4917" s="167"/>
      <c r="Q4917" s="167" t="s">
        <v>3527</v>
      </c>
      <c r="R4917" s="167" t="s">
        <v>3528</v>
      </c>
      <c r="S4917" s="169">
        <v>38</v>
      </c>
      <c r="T4917" s="167" t="s">
        <v>3535</v>
      </c>
      <c r="U4917" s="169" t="s">
        <v>3536</v>
      </c>
      <c r="V4917" s="167" t="s">
        <v>8041</v>
      </c>
      <c r="W4917" s="167" t="s">
        <v>6839</v>
      </c>
      <c r="X4917" s="170" t="s">
        <v>159</v>
      </c>
      <c r="Y4917" s="171" t="s">
        <v>8799</v>
      </c>
      <c r="Z4917" s="167" t="s">
        <v>11036</v>
      </c>
      <c r="AA4917" s="176">
        <v>20000</v>
      </c>
      <c r="AB4917" s="167" t="s">
        <v>11254</v>
      </c>
      <c r="AC4917" s="176">
        <v>20000</v>
      </c>
      <c r="AD4917" s="167" t="s">
        <v>11254</v>
      </c>
      <c r="AE4917" s="176">
        <v>6</v>
      </c>
    </row>
    <row r="4918" spans="1:31">
      <c r="A4918" s="178">
        <v>108373055710</v>
      </c>
      <c r="B4918" s="166">
        <v>46198</v>
      </c>
      <c r="C4918" s="167" t="s">
        <v>3524</v>
      </c>
      <c r="D4918" s="167" t="s">
        <v>3525</v>
      </c>
      <c r="E4918" s="167" t="s">
        <v>3526</v>
      </c>
      <c r="F4918" s="167" t="s">
        <v>3501</v>
      </c>
      <c r="G4918" s="167" t="s">
        <v>3502</v>
      </c>
      <c r="H4918" s="168">
        <v>46199</v>
      </c>
      <c r="I4918" s="167"/>
      <c r="J4918" s="169">
        <v>26111</v>
      </c>
      <c r="K4918" s="167" t="s">
        <v>55</v>
      </c>
      <c r="L4918" s="169">
        <v>16</v>
      </c>
      <c r="M4918" s="167" t="s">
        <v>3513</v>
      </c>
      <c r="N4918" s="169">
        <v>30</v>
      </c>
      <c r="O4918" s="167" t="s">
        <v>3505</v>
      </c>
      <c r="P4918" s="167"/>
      <c r="Q4918" s="167" t="s">
        <v>3527</v>
      </c>
      <c r="R4918" s="167" t="s">
        <v>3528</v>
      </c>
      <c r="S4918" s="169">
        <v>37</v>
      </c>
      <c r="T4918" s="167" t="s">
        <v>3535</v>
      </c>
      <c r="U4918" s="169" t="s">
        <v>3536</v>
      </c>
      <c r="V4918" s="167" t="s">
        <v>8043</v>
      </c>
      <c r="W4918" s="167" t="s">
        <v>6851</v>
      </c>
      <c r="X4918" s="170" t="s">
        <v>159</v>
      </c>
      <c r="Y4918" s="171" t="s">
        <v>8799</v>
      </c>
      <c r="Z4918" s="167" t="s">
        <v>11036</v>
      </c>
      <c r="AA4918" s="176">
        <v>10000</v>
      </c>
      <c r="AB4918" s="167" t="s">
        <v>11254</v>
      </c>
      <c r="AC4918" s="176">
        <v>10000</v>
      </c>
      <c r="AD4918" s="167" t="s">
        <v>11254</v>
      </c>
      <c r="AE4918" s="176">
        <v>3.3</v>
      </c>
    </row>
    <row r="4919" spans="1:31">
      <c r="A4919" s="178">
        <v>108373055710</v>
      </c>
      <c r="B4919" s="166">
        <v>46198</v>
      </c>
      <c r="C4919" s="167" t="s">
        <v>3524</v>
      </c>
      <c r="D4919" s="167" t="s">
        <v>3525</v>
      </c>
      <c r="E4919" s="167" t="s">
        <v>3526</v>
      </c>
      <c r="F4919" s="167" t="s">
        <v>3501</v>
      </c>
      <c r="G4919" s="167" t="s">
        <v>3502</v>
      </c>
      <c r="H4919" s="168">
        <v>46199</v>
      </c>
      <c r="I4919" s="167"/>
      <c r="J4919" s="169">
        <v>26111</v>
      </c>
      <c r="K4919" s="167" t="s">
        <v>55</v>
      </c>
      <c r="L4919" s="169">
        <v>16</v>
      </c>
      <c r="M4919" s="167" t="s">
        <v>3513</v>
      </c>
      <c r="N4919" s="169">
        <v>30</v>
      </c>
      <c r="O4919" s="167" t="s">
        <v>3505</v>
      </c>
      <c r="P4919" s="167"/>
      <c r="Q4919" s="167" t="s">
        <v>3527</v>
      </c>
      <c r="R4919" s="167" t="s">
        <v>3528</v>
      </c>
      <c r="S4919" s="169">
        <v>36</v>
      </c>
      <c r="T4919" s="167" t="s">
        <v>3535</v>
      </c>
      <c r="U4919" s="169" t="s">
        <v>3536</v>
      </c>
      <c r="V4919" s="167" t="s">
        <v>8032</v>
      </c>
      <c r="W4919" s="167" t="s">
        <v>6876</v>
      </c>
      <c r="X4919" s="170" t="s">
        <v>159</v>
      </c>
      <c r="Y4919" s="171" t="s">
        <v>8799</v>
      </c>
      <c r="Z4919" s="167" t="s">
        <v>11036</v>
      </c>
      <c r="AA4919" s="176">
        <v>90000</v>
      </c>
      <c r="AB4919" s="167" t="s">
        <v>11254</v>
      </c>
      <c r="AC4919" s="176">
        <v>90000</v>
      </c>
      <c r="AD4919" s="167" t="s">
        <v>11254</v>
      </c>
      <c r="AE4919" s="176">
        <v>20.7</v>
      </c>
    </row>
    <row r="4920" spans="1:31">
      <c r="A4920" s="178">
        <v>108373055710</v>
      </c>
      <c r="B4920" s="166">
        <v>46198</v>
      </c>
      <c r="C4920" s="167" t="s">
        <v>3524</v>
      </c>
      <c r="D4920" s="167" t="s">
        <v>3525</v>
      </c>
      <c r="E4920" s="167" t="s">
        <v>3526</v>
      </c>
      <c r="F4920" s="167" t="s">
        <v>3501</v>
      </c>
      <c r="G4920" s="167" t="s">
        <v>3502</v>
      </c>
      <c r="H4920" s="168">
        <v>46199</v>
      </c>
      <c r="I4920" s="167"/>
      <c r="J4920" s="169">
        <v>26111</v>
      </c>
      <c r="K4920" s="167" t="s">
        <v>55</v>
      </c>
      <c r="L4920" s="169">
        <v>16</v>
      </c>
      <c r="M4920" s="167" t="s">
        <v>3513</v>
      </c>
      <c r="N4920" s="169">
        <v>30</v>
      </c>
      <c r="O4920" s="167" t="s">
        <v>3505</v>
      </c>
      <c r="P4920" s="167"/>
      <c r="Q4920" s="167" t="s">
        <v>3527</v>
      </c>
      <c r="R4920" s="167" t="s">
        <v>3528</v>
      </c>
      <c r="S4920" s="169">
        <v>35</v>
      </c>
      <c r="T4920" s="167" t="s">
        <v>3535</v>
      </c>
      <c r="U4920" s="169" t="s">
        <v>3536</v>
      </c>
      <c r="V4920" s="167" t="s">
        <v>8802</v>
      </c>
      <c r="W4920" s="167" t="s">
        <v>6874</v>
      </c>
      <c r="X4920" s="170" t="s">
        <v>159</v>
      </c>
      <c r="Y4920" s="171" t="s">
        <v>8799</v>
      </c>
      <c r="Z4920" s="167" t="s">
        <v>11036</v>
      </c>
      <c r="AA4920" s="176">
        <v>20000</v>
      </c>
      <c r="AB4920" s="167" t="s">
        <v>11254</v>
      </c>
      <c r="AC4920" s="176">
        <v>20000</v>
      </c>
      <c r="AD4920" s="167" t="s">
        <v>11254</v>
      </c>
      <c r="AE4920" s="176">
        <v>5</v>
      </c>
    </row>
    <row r="4921" spans="1:31">
      <c r="A4921" s="178">
        <v>108373055710</v>
      </c>
      <c r="B4921" s="166">
        <v>46198</v>
      </c>
      <c r="C4921" s="167" t="s">
        <v>3524</v>
      </c>
      <c r="D4921" s="167" t="s">
        <v>3525</v>
      </c>
      <c r="E4921" s="167" t="s">
        <v>3526</v>
      </c>
      <c r="F4921" s="167" t="s">
        <v>3501</v>
      </c>
      <c r="G4921" s="167" t="s">
        <v>3502</v>
      </c>
      <c r="H4921" s="168">
        <v>46199</v>
      </c>
      <c r="I4921" s="167"/>
      <c r="J4921" s="169">
        <v>26111</v>
      </c>
      <c r="K4921" s="167" t="s">
        <v>55</v>
      </c>
      <c r="L4921" s="169">
        <v>16</v>
      </c>
      <c r="M4921" s="167" t="s">
        <v>3513</v>
      </c>
      <c r="N4921" s="169">
        <v>30</v>
      </c>
      <c r="O4921" s="167" t="s">
        <v>3505</v>
      </c>
      <c r="P4921" s="167"/>
      <c r="Q4921" s="167" t="s">
        <v>3527</v>
      </c>
      <c r="R4921" s="167" t="s">
        <v>3528</v>
      </c>
      <c r="S4921" s="169">
        <v>34</v>
      </c>
      <c r="T4921" s="167" t="s">
        <v>3535</v>
      </c>
      <c r="U4921" s="169" t="s">
        <v>3536</v>
      </c>
      <c r="V4921" s="167" t="s">
        <v>8802</v>
      </c>
      <c r="W4921" s="167" t="s">
        <v>6874</v>
      </c>
      <c r="X4921" s="170" t="s">
        <v>159</v>
      </c>
      <c r="Y4921" s="171" t="s">
        <v>8799</v>
      </c>
      <c r="Z4921" s="167" t="s">
        <v>11036</v>
      </c>
      <c r="AA4921" s="176">
        <v>20000</v>
      </c>
      <c r="AB4921" s="167" t="s">
        <v>11254</v>
      </c>
      <c r="AC4921" s="176">
        <v>20000</v>
      </c>
      <c r="AD4921" s="167" t="s">
        <v>11254</v>
      </c>
      <c r="AE4921" s="176">
        <v>5</v>
      </c>
    </row>
    <row r="4922" spans="1:31">
      <c r="A4922" s="178">
        <v>108373055710</v>
      </c>
      <c r="B4922" s="166">
        <v>46198</v>
      </c>
      <c r="C4922" s="167" t="s">
        <v>3524</v>
      </c>
      <c r="D4922" s="167" t="s">
        <v>3525</v>
      </c>
      <c r="E4922" s="167" t="s">
        <v>3526</v>
      </c>
      <c r="F4922" s="167" t="s">
        <v>3501</v>
      </c>
      <c r="G4922" s="167" t="s">
        <v>3502</v>
      </c>
      <c r="H4922" s="168">
        <v>46199</v>
      </c>
      <c r="I4922" s="167"/>
      <c r="J4922" s="169">
        <v>26111</v>
      </c>
      <c r="K4922" s="167" t="s">
        <v>55</v>
      </c>
      <c r="L4922" s="169">
        <v>16</v>
      </c>
      <c r="M4922" s="167" t="s">
        <v>3513</v>
      </c>
      <c r="N4922" s="169">
        <v>30</v>
      </c>
      <c r="O4922" s="167" t="s">
        <v>3505</v>
      </c>
      <c r="P4922" s="167"/>
      <c r="Q4922" s="167" t="s">
        <v>3527</v>
      </c>
      <c r="R4922" s="167" t="s">
        <v>3528</v>
      </c>
      <c r="S4922" s="169">
        <v>33</v>
      </c>
      <c r="T4922" s="167" t="s">
        <v>3535</v>
      </c>
      <c r="U4922" s="169" t="s">
        <v>3536</v>
      </c>
      <c r="V4922" s="167" t="s">
        <v>8803</v>
      </c>
      <c r="W4922" s="167" t="s">
        <v>8804</v>
      </c>
      <c r="X4922" s="170" t="s">
        <v>164</v>
      </c>
      <c r="Y4922" s="171" t="s">
        <v>8799</v>
      </c>
      <c r="Z4922" s="167" t="s">
        <v>11036</v>
      </c>
      <c r="AA4922" s="176">
        <v>10000</v>
      </c>
      <c r="AB4922" s="167" t="s">
        <v>11254</v>
      </c>
      <c r="AC4922" s="176">
        <v>10000</v>
      </c>
      <c r="AD4922" s="167" t="s">
        <v>11254</v>
      </c>
      <c r="AE4922" s="176">
        <v>2.7</v>
      </c>
    </row>
    <row r="4923" spans="1:31">
      <c r="A4923" s="178">
        <v>108373055710</v>
      </c>
      <c r="B4923" s="166">
        <v>46198</v>
      </c>
      <c r="C4923" s="167" t="s">
        <v>3524</v>
      </c>
      <c r="D4923" s="167" t="s">
        <v>3525</v>
      </c>
      <c r="E4923" s="167" t="s">
        <v>3526</v>
      </c>
      <c r="F4923" s="167" t="s">
        <v>3501</v>
      </c>
      <c r="G4923" s="167" t="s">
        <v>3502</v>
      </c>
      <c r="H4923" s="168">
        <v>46199</v>
      </c>
      <c r="I4923" s="167"/>
      <c r="J4923" s="169">
        <v>26111</v>
      </c>
      <c r="K4923" s="167" t="s">
        <v>55</v>
      </c>
      <c r="L4923" s="169">
        <v>16</v>
      </c>
      <c r="M4923" s="167" t="s">
        <v>3513</v>
      </c>
      <c r="N4923" s="169">
        <v>30</v>
      </c>
      <c r="O4923" s="167" t="s">
        <v>3505</v>
      </c>
      <c r="P4923" s="167"/>
      <c r="Q4923" s="167" t="s">
        <v>3527</v>
      </c>
      <c r="R4923" s="167" t="s">
        <v>3528</v>
      </c>
      <c r="S4923" s="169">
        <v>32</v>
      </c>
      <c r="T4923" s="167" t="s">
        <v>3535</v>
      </c>
      <c r="U4923" s="169" t="s">
        <v>3536</v>
      </c>
      <c r="V4923" s="167" t="s">
        <v>8308</v>
      </c>
      <c r="W4923" s="167" t="s">
        <v>4550</v>
      </c>
      <c r="X4923" s="170" t="s">
        <v>157</v>
      </c>
      <c r="Y4923" s="171" t="s">
        <v>8799</v>
      </c>
      <c r="Z4923" s="167" t="s">
        <v>11036</v>
      </c>
      <c r="AA4923" s="176">
        <v>20000</v>
      </c>
      <c r="AB4923" s="167" t="s">
        <v>11254</v>
      </c>
      <c r="AC4923" s="176">
        <v>20000</v>
      </c>
      <c r="AD4923" s="167" t="s">
        <v>11254</v>
      </c>
      <c r="AE4923" s="176">
        <v>5.6</v>
      </c>
    </row>
    <row r="4924" spans="1:31">
      <c r="A4924" s="178">
        <v>108373055710</v>
      </c>
      <c r="B4924" s="166">
        <v>46198</v>
      </c>
      <c r="C4924" s="167" t="s">
        <v>3524</v>
      </c>
      <c r="D4924" s="167" t="s">
        <v>3525</v>
      </c>
      <c r="E4924" s="167" t="s">
        <v>3526</v>
      </c>
      <c r="F4924" s="167" t="s">
        <v>3501</v>
      </c>
      <c r="G4924" s="167" t="s">
        <v>3502</v>
      </c>
      <c r="H4924" s="168">
        <v>46199</v>
      </c>
      <c r="I4924" s="167"/>
      <c r="J4924" s="169">
        <v>26111</v>
      </c>
      <c r="K4924" s="167" t="s">
        <v>55</v>
      </c>
      <c r="L4924" s="169">
        <v>16</v>
      </c>
      <c r="M4924" s="167" t="s">
        <v>3513</v>
      </c>
      <c r="N4924" s="169">
        <v>30</v>
      </c>
      <c r="O4924" s="167" t="s">
        <v>3505</v>
      </c>
      <c r="P4924" s="167"/>
      <c r="Q4924" s="167" t="s">
        <v>3527</v>
      </c>
      <c r="R4924" s="167" t="s">
        <v>3528</v>
      </c>
      <c r="S4924" s="169">
        <v>31</v>
      </c>
      <c r="T4924" s="167" t="s">
        <v>3535</v>
      </c>
      <c r="U4924" s="169" t="s">
        <v>3536</v>
      </c>
      <c r="V4924" s="167" t="s">
        <v>8308</v>
      </c>
      <c r="W4924" s="167" t="s">
        <v>4550</v>
      </c>
      <c r="X4924" s="170" t="s">
        <v>157</v>
      </c>
      <c r="Y4924" s="171" t="s">
        <v>8799</v>
      </c>
      <c r="Z4924" s="167" t="s">
        <v>11036</v>
      </c>
      <c r="AA4924" s="176">
        <v>10000</v>
      </c>
      <c r="AB4924" s="167" t="s">
        <v>11254</v>
      </c>
      <c r="AC4924" s="176">
        <v>10000</v>
      </c>
      <c r="AD4924" s="167" t="s">
        <v>11254</v>
      </c>
      <c r="AE4924" s="176">
        <v>2.8</v>
      </c>
    </row>
    <row r="4925" spans="1:31">
      <c r="A4925" s="178">
        <v>108373055710</v>
      </c>
      <c r="B4925" s="166">
        <v>46198</v>
      </c>
      <c r="C4925" s="167" t="s">
        <v>3524</v>
      </c>
      <c r="D4925" s="167" t="s">
        <v>3525</v>
      </c>
      <c r="E4925" s="167" t="s">
        <v>3526</v>
      </c>
      <c r="F4925" s="167" t="s">
        <v>3501</v>
      </c>
      <c r="G4925" s="167" t="s">
        <v>3502</v>
      </c>
      <c r="H4925" s="168">
        <v>46199</v>
      </c>
      <c r="I4925" s="167"/>
      <c r="J4925" s="169">
        <v>26111</v>
      </c>
      <c r="K4925" s="167" t="s">
        <v>55</v>
      </c>
      <c r="L4925" s="169">
        <v>16</v>
      </c>
      <c r="M4925" s="167" t="s">
        <v>3513</v>
      </c>
      <c r="N4925" s="169">
        <v>30</v>
      </c>
      <c r="O4925" s="167" t="s">
        <v>3505</v>
      </c>
      <c r="P4925" s="167"/>
      <c r="Q4925" s="167" t="s">
        <v>3527</v>
      </c>
      <c r="R4925" s="167" t="s">
        <v>3528</v>
      </c>
      <c r="S4925" s="169">
        <v>30</v>
      </c>
      <c r="T4925" s="167" t="s">
        <v>3535</v>
      </c>
      <c r="U4925" s="169" t="s">
        <v>3536</v>
      </c>
      <c r="V4925" s="167" t="s">
        <v>8805</v>
      </c>
      <c r="W4925" s="167" t="s">
        <v>8806</v>
      </c>
      <c r="X4925" s="170" t="s">
        <v>164</v>
      </c>
      <c r="Y4925" s="171" t="s">
        <v>8799</v>
      </c>
      <c r="Z4925" s="167" t="s">
        <v>11036</v>
      </c>
      <c r="AA4925" s="176">
        <v>10000</v>
      </c>
      <c r="AB4925" s="167" t="s">
        <v>11254</v>
      </c>
      <c r="AC4925" s="176">
        <v>10000</v>
      </c>
      <c r="AD4925" s="167" t="s">
        <v>11254</v>
      </c>
      <c r="AE4925" s="176">
        <v>3</v>
      </c>
    </row>
    <row r="4926" spans="1:31">
      <c r="A4926" s="178">
        <v>108373055710</v>
      </c>
      <c r="B4926" s="166">
        <v>46198</v>
      </c>
      <c r="C4926" s="167" t="s">
        <v>3524</v>
      </c>
      <c r="D4926" s="167" t="s">
        <v>3525</v>
      </c>
      <c r="E4926" s="167" t="s">
        <v>3526</v>
      </c>
      <c r="F4926" s="167" t="s">
        <v>3501</v>
      </c>
      <c r="G4926" s="167" t="s">
        <v>3502</v>
      </c>
      <c r="H4926" s="168">
        <v>46199</v>
      </c>
      <c r="I4926" s="167"/>
      <c r="J4926" s="169">
        <v>26111</v>
      </c>
      <c r="K4926" s="167" t="s">
        <v>55</v>
      </c>
      <c r="L4926" s="169">
        <v>16</v>
      </c>
      <c r="M4926" s="167" t="s">
        <v>3513</v>
      </c>
      <c r="N4926" s="169">
        <v>30</v>
      </c>
      <c r="O4926" s="167" t="s">
        <v>3505</v>
      </c>
      <c r="P4926" s="167"/>
      <c r="Q4926" s="167" t="s">
        <v>3527</v>
      </c>
      <c r="R4926" s="167" t="s">
        <v>3528</v>
      </c>
      <c r="S4926" s="169">
        <v>29</v>
      </c>
      <c r="T4926" s="167" t="s">
        <v>3535</v>
      </c>
      <c r="U4926" s="169" t="s">
        <v>3536</v>
      </c>
      <c r="V4926" s="167" t="s">
        <v>8807</v>
      </c>
      <c r="W4926" s="167" t="s">
        <v>8808</v>
      </c>
      <c r="X4926" s="170" t="s">
        <v>164</v>
      </c>
      <c r="Y4926" s="171" t="s">
        <v>8799</v>
      </c>
      <c r="Z4926" s="167" t="s">
        <v>11036</v>
      </c>
      <c r="AA4926" s="176">
        <v>90000</v>
      </c>
      <c r="AB4926" s="167" t="s">
        <v>11254</v>
      </c>
      <c r="AC4926" s="176">
        <v>90000</v>
      </c>
      <c r="AD4926" s="167" t="s">
        <v>11254</v>
      </c>
      <c r="AE4926" s="176">
        <v>16.2</v>
      </c>
    </row>
    <row r="4927" spans="1:31">
      <c r="A4927" s="178">
        <v>108373055710</v>
      </c>
      <c r="B4927" s="166">
        <v>46198</v>
      </c>
      <c r="C4927" s="167" t="s">
        <v>3524</v>
      </c>
      <c r="D4927" s="167" t="s">
        <v>3525</v>
      </c>
      <c r="E4927" s="167" t="s">
        <v>3526</v>
      </c>
      <c r="F4927" s="167" t="s">
        <v>3501</v>
      </c>
      <c r="G4927" s="167" t="s">
        <v>3502</v>
      </c>
      <c r="H4927" s="168">
        <v>46199</v>
      </c>
      <c r="I4927" s="167"/>
      <c r="J4927" s="169">
        <v>26111</v>
      </c>
      <c r="K4927" s="167" t="s">
        <v>55</v>
      </c>
      <c r="L4927" s="169">
        <v>16</v>
      </c>
      <c r="M4927" s="167" t="s">
        <v>3513</v>
      </c>
      <c r="N4927" s="169">
        <v>30</v>
      </c>
      <c r="O4927" s="167" t="s">
        <v>3505</v>
      </c>
      <c r="P4927" s="167"/>
      <c r="Q4927" s="167" t="s">
        <v>3527</v>
      </c>
      <c r="R4927" s="167" t="s">
        <v>3528</v>
      </c>
      <c r="S4927" s="169">
        <v>28</v>
      </c>
      <c r="T4927" s="167" t="s">
        <v>3535</v>
      </c>
      <c r="U4927" s="169" t="s">
        <v>3536</v>
      </c>
      <c r="V4927" s="167" t="s">
        <v>8809</v>
      </c>
      <c r="W4927" s="167" t="s">
        <v>8810</v>
      </c>
      <c r="X4927" s="170" t="s">
        <v>157</v>
      </c>
      <c r="Y4927" s="171" t="s">
        <v>8799</v>
      </c>
      <c r="Z4927" s="167" t="s">
        <v>11036</v>
      </c>
      <c r="AA4927" s="176">
        <v>10000</v>
      </c>
      <c r="AB4927" s="167" t="s">
        <v>11254</v>
      </c>
      <c r="AC4927" s="176">
        <v>10000</v>
      </c>
      <c r="AD4927" s="167" t="s">
        <v>11254</v>
      </c>
      <c r="AE4927" s="176">
        <v>2.8</v>
      </c>
    </row>
    <row r="4928" spans="1:31">
      <c r="A4928" s="178">
        <v>108373055710</v>
      </c>
      <c r="B4928" s="166">
        <v>46198</v>
      </c>
      <c r="C4928" s="167" t="s">
        <v>3524</v>
      </c>
      <c r="D4928" s="167" t="s">
        <v>3525</v>
      </c>
      <c r="E4928" s="167" t="s">
        <v>3526</v>
      </c>
      <c r="F4928" s="167" t="s">
        <v>3501</v>
      </c>
      <c r="G4928" s="167" t="s">
        <v>3502</v>
      </c>
      <c r="H4928" s="168">
        <v>46199</v>
      </c>
      <c r="I4928" s="167"/>
      <c r="J4928" s="169">
        <v>26111</v>
      </c>
      <c r="K4928" s="167" t="s">
        <v>55</v>
      </c>
      <c r="L4928" s="169">
        <v>16</v>
      </c>
      <c r="M4928" s="167" t="s">
        <v>3513</v>
      </c>
      <c r="N4928" s="169">
        <v>30</v>
      </c>
      <c r="O4928" s="167" t="s">
        <v>3505</v>
      </c>
      <c r="P4928" s="167"/>
      <c r="Q4928" s="167" t="s">
        <v>3527</v>
      </c>
      <c r="R4928" s="167" t="s">
        <v>3528</v>
      </c>
      <c r="S4928" s="169">
        <v>27</v>
      </c>
      <c r="T4928" s="167" t="s">
        <v>3535</v>
      </c>
      <c r="U4928" s="169" t="s">
        <v>3536</v>
      </c>
      <c r="V4928" s="167" t="s">
        <v>8811</v>
      </c>
      <c r="W4928" s="167" t="s">
        <v>8812</v>
      </c>
      <c r="X4928" s="170" t="s">
        <v>164</v>
      </c>
      <c r="Y4928" s="171" t="s">
        <v>8799</v>
      </c>
      <c r="Z4928" s="167" t="s">
        <v>11036</v>
      </c>
      <c r="AA4928" s="176">
        <v>10000</v>
      </c>
      <c r="AB4928" s="167" t="s">
        <v>11254</v>
      </c>
      <c r="AC4928" s="176">
        <v>10000</v>
      </c>
      <c r="AD4928" s="167" t="s">
        <v>11254</v>
      </c>
      <c r="AE4928" s="176">
        <v>3</v>
      </c>
    </row>
    <row r="4929" spans="1:31">
      <c r="A4929" s="178">
        <v>108373055710</v>
      </c>
      <c r="B4929" s="166">
        <v>46198</v>
      </c>
      <c r="C4929" s="167" t="s">
        <v>3524</v>
      </c>
      <c r="D4929" s="167" t="s">
        <v>3525</v>
      </c>
      <c r="E4929" s="167" t="s">
        <v>3526</v>
      </c>
      <c r="F4929" s="167" t="s">
        <v>3501</v>
      </c>
      <c r="G4929" s="167" t="s">
        <v>3502</v>
      </c>
      <c r="H4929" s="168">
        <v>46199</v>
      </c>
      <c r="I4929" s="167"/>
      <c r="J4929" s="169">
        <v>26111</v>
      </c>
      <c r="K4929" s="167" t="s">
        <v>55</v>
      </c>
      <c r="L4929" s="169">
        <v>16</v>
      </c>
      <c r="M4929" s="167" t="s">
        <v>3513</v>
      </c>
      <c r="N4929" s="169">
        <v>30</v>
      </c>
      <c r="O4929" s="167" t="s">
        <v>3505</v>
      </c>
      <c r="P4929" s="167"/>
      <c r="Q4929" s="167" t="s">
        <v>3527</v>
      </c>
      <c r="R4929" s="167" t="s">
        <v>3528</v>
      </c>
      <c r="S4929" s="169">
        <v>26</v>
      </c>
      <c r="T4929" s="167" t="s">
        <v>3535</v>
      </c>
      <c r="U4929" s="169" t="s">
        <v>3536</v>
      </c>
      <c r="V4929" s="167" t="s">
        <v>8813</v>
      </c>
      <c r="W4929" s="167" t="s">
        <v>8814</v>
      </c>
      <c r="X4929" s="170" t="s">
        <v>164</v>
      </c>
      <c r="Y4929" s="171" t="s">
        <v>8799</v>
      </c>
      <c r="Z4929" s="167" t="s">
        <v>11036</v>
      </c>
      <c r="AA4929" s="176">
        <v>10000</v>
      </c>
      <c r="AB4929" s="167" t="s">
        <v>11254</v>
      </c>
      <c r="AC4929" s="176">
        <v>10000</v>
      </c>
      <c r="AD4929" s="167" t="s">
        <v>11254</v>
      </c>
      <c r="AE4929" s="176">
        <v>3</v>
      </c>
    </row>
    <row r="4930" spans="1:31">
      <c r="A4930" s="178">
        <v>108373055710</v>
      </c>
      <c r="B4930" s="166">
        <v>46198</v>
      </c>
      <c r="C4930" s="167" t="s">
        <v>3524</v>
      </c>
      <c r="D4930" s="167" t="s">
        <v>3525</v>
      </c>
      <c r="E4930" s="167" t="s">
        <v>3526</v>
      </c>
      <c r="F4930" s="167" t="s">
        <v>3501</v>
      </c>
      <c r="G4930" s="167" t="s">
        <v>3502</v>
      </c>
      <c r="H4930" s="168">
        <v>46199</v>
      </c>
      <c r="I4930" s="167"/>
      <c r="J4930" s="169">
        <v>26111</v>
      </c>
      <c r="K4930" s="167" t="s">
        <v>55</v>
      </c>
      <c r="L4930" s="169">
        <v>16</v>
      </c>
      <c r="M4930" s="167" t="s">
        <v>3513</v>
      </c>
      <c r="N4930" s="169">
        <v>30</v>
      </c>
      <c r="O4930" s="167" t="s">
        <v>3505</v>
      </c>
      <c r="P4930" s="167"/>
      <c r="Q4930" s="167" t="s">
        <v>3527</v>
      </c>
      <c r="R4930" s="167" t="s">
        <v>3528</v>
      </c>
      <c r="S4930" s="169">
        <v>25</v>
      </c>
      <c r="T4930" s="167" t="s">
        <v>3535</v>
      </c>
      <c r="U4930" s="169" t="s">
        <v>3536</v>
      </c>
      <c r="V4930" s="167" t="s">
        <v>8047</v>
      </c>
      <c r="W4930" s="167" t="s">
        <v>7163</v>
      </c>
      <c r="X4930" s="170" t="s">
        <v>157</v>
      </c>
      <c r="Y4930" s="171" t="s">
        <v>8799</v>
      </c>
      <c r="Z4930" s="167" t="s">
        <v>11036</v>
      </c>
      <c r="AA4930" s="176">
        <v>15000</v>
      </c>
      <c r="AB4930" s="167" t="s">
        <v>11254</v>
      </c>
      <c r="AC4930" s="176">
        <v>15000</v>
      </c>
      <c r="AD4930" s="167" t="s">
        <v>11254</v>
      </c>
      <c r="AE4930" s="176">
        <v>127.5</v>
      </c>
    </row>
    <row r="4931" spans="1:31">
      <c r="A4931" s="178">
        <v>108373055710</v>
      </c>
      <c r="B4931" s="166">
        <v>46198</v>
      </c>
      <c r="C4931" s="167" t="s">
        <v>3524</v>
      </c>
      <c r="D4931" s="167" t="s">
        <v>3525</v>
      </c>
      <c r="E4931" s="167" t="s">
        <v>3526</v>
      </c>
      <c r="F4931" s="167" t="s">
        <v>3501</v>
      </c>
      <c r="G4931" s="167" t="s">
        <v>3502</v>
      </c>
      <c r="H4931" s="168">
        <v>46199</v>
      </c>
      <c r="I4931" s="167"/>
      <c r="J4931" s="169">
        <v>26111</v>
      </c>
      <c r="K4931" s="167" t="s">
        <v>55</v>
      </c>
      <c r="L4931" s="169">
        <v>16</v>
      </c>
      <c r="M4931" s="167" t="s">
        <v>3513</v>
      </c>
      <c r="N4931" s="169">
        <v>30</v>
      </c>
      <c r="O4931" s="167" t="s">
        <v>3505</v>
      </c>
      <c r="P4931" s="167"/>
      <c r="Q4931" s="167" t="s">
        <v>3527</v>
      </c>
      <c r="R4931" s="167" t="s">
        <v>3528</v>
      </c>
      <c r="S4931" s="169">
        <v>24</v>
      </c>
      <c r="T4931" s="167" t="s">
        <v>3535</v>
      </c>
      <c r="U4931" s="169" t="s">
        <v>3536</v>
      </c>
      <c r="V4931" s="167" t="s">
        <v>8388</v>
      </c>
      <c r="W4931" s="167" t="s">
        <v>3734</v>
      </c>
      <c r="X4931" s="170" t="s">
        <v>157</v>
      </c>
      <c r="Y4931" s="171" t="s">
        <v>8799</v>
      </c>
      <c r="Z4931" s="167" t="s">
        <v>11036</v>
      </c>
      <c r="AA4931" s="176">
        <v>10000</v>
      </c>
      <c r="AB4931" s="167" t="s">
        <v>11254</v>
      </c>
      <c r="AC4931" s="176">
        <v>10000</v>
      </c>
      <c r="AD4931" s="167" t="s">
        <v>11254</v>
      </c>
      <c r="AE4931" s="176">
        <v>70</v>
      </c>
    </row>
    <row r="4932" spans="1:31">
      <c r="A4932" s="178">
        <v>108373055710</v>
      </c>
      <c r="B4932" s="166">
        <v>46198</v>
      </c>
      <c r="C4932" s="167" t="s">
        <v>3524</v>
      </c>
      <c r="D4932" s="167" t="s">
        <v>3525</v>
      </c>
      <c r="E4932" s="167" t="s">
        <v>3526</v>
      </c>
      <c r="F4932" s="167" t="s">
        <v>3501</v>
      </c>
      <c r="G4932" s="167" t="s">
        <v>3502</v>
      </c>
      <c r="H4932" s="168">
        <v>46199</v>
      </c>
      <c r="I4932" s="167"/>
      <c r="J4932" s="169">
        <v>26111</v>
      </c>
      <c r="K4932" s="167" t="s">
        <v>55</v>
      </c>
      <c r="L4932" s="169">
        <v>16</v>
      </c>
      <c r="M4932" s="167" t="s">
        <v>3513</v>
      </c>
      <c r="N4932" s="169">
        <v>30</v>
      </c>
      <c r="O4932" s="167" t="s">
        <v>3505</v>
      </c>
      <c r="P4932" s="167"/>
      <c r="Q4932" s="167" t="s">
        <v>3527</v>
      </c>
      <c r="R4932" s="167" t="s">
        <v>3528</v>
      </c>
      <c r="S4932" s="169">
        <v>23</v>
      </c>
      <c r="T4932" s="167" t="s">
        <v>3535</v>
      </c>
      <c r="U4932" s="169" t="s">
        <v>3536</v>
      </c>
      <c r="V4932" s="167" t="s">
        <v>8815</v>
      </c>
      <c r="W4932" s="167" t="s">
        <v>8816</v>
      </c>
      <c r="X4932" s="170" t="s">
        <v>157</v>
      </c>
      <c r="Y4932" s="171" t="s">
        <v>8799</v>
      </c>
      <c r="Z4932" s="167" t="s">
        <v>11036</v>
      </c>
      <c r="AA4932" s="176">
        <v>10000</v>
      </c>
      <c r="AB4932" s="167" t="s">
        <v>11254</v>
      </c>
      <c r="AC4932" s="176">
        <v>10000</v>
      </c>
      <c r="AD4932" s="167" t="s">
        <v>11254</v>
      </c>
      <c r="AE4932" s="176">
        <v>70</v>
      </c>
    </row>
    <row r="4933" spans="1:31">
      <c r="A4933" s="178">
        <v>108373055710</v>
      </c>
      <c r="B4933" s="166">
        <v>46198</v>
      </c>
      <c r="C4933" s="167" t="s">
        <v>3524</v>
      </c>
      <c r="D4933" s="167" t="s">
        <v>3525</v>
      </c>
      <c r="E4933" s="167" t="s">
        <v>3526</v>
      </c>
      <c r="F4933" s="167" t="s">
        <v>3501</v>
      </c>
      <c r="G4933" s="167" t="s">
        <v>3502</v>
      </c>
      <c r="H4933" s="168">
        <v>46199</v>
      </c>
      <c r="I4933" s="167"/>
      <c r="J4933" s="169">
        <v>26111</v>
      </c>
      <c r="K4933" s="167" t="s">
        <v>55</v>
      </c>
      <c r="L4933" s="169">
        <v>16</v>
      </c>
      <c r="M4933" s="167" t="s">
        <v>3513</v>
      </c>
      <c r="N4933" s="169">
        <v>30</v>
      </c>
      <c r="O4933" s="167" t="s">
        <v>3505</v>
      </c>
      <c r="P4933" s="167"/>
      <c r="Q4933" s="167" t="s">
        <v>3527</v>
      </c>
      <c r="R4933" s="167" t="s">
        <v>3528</v>
      </c>
      <c r="S4933" s="169">
        <v>22</v>
      </c>
      <c r="T4933" s="167" t="s">
        <v>3535</v>
      </c>
      <c r="U4933" s="169" t="s">
        <v>3536</v>
      </c>
      <c r="V4933" s="167" t="s">
        <v>8817</v>
      </c>
      <c r="W4933" s="167" t="s">
        <v>8818</v>
      </c>
      <c r="X4933" s="170" t="s">
        <v>157</v>
      </c>
      <c r="Y4933" s="171" t="s">
        <v>8799</v>
      </c>
      <c r="Z4933" s="167" t="s">
        <v>11036</v>
      </c>
      <c r="AA4933" s="176">
        <v>10000</v>
      </c>
      <c r="AB4933" s="167" t="s">
        <v>11254</v>
      </c>
      <c r="AC4933" s="176">
        <v>10000</v>
      </c>
      <c r="AD4933" s="167" t="s">
        <v>11254</v>
      </c>
      <c r="AE4933" s="176">
        <v>70</v>
      </c>
    </row>
    <row r="4934" spans="1:31">
      <c r="A4934" s="178">
        <v>108373055710</v>
      </c>
      <c r="B4934" s="166">
        <v>46198</v>
      </c>
      <c r="C4934" s="167" t="s">
        <v>3524</v>
      </c>
      <c r="D4934" s="167" t="s">
        <v>3525</v>
      </c>
      <c r="E4934" s="167" t="s">
        <v>3526</v>
      </c>
      <c r="F4934" s="167" t="s">
        <v>3501</v>
      </c>
      <c r="G4934" s="167" t="s">
        <v>3502</v>
      </c>
      <c r="H4934" s="168">
        <v>46199</v>
      </c>
      <c r="I4934" s="167"/>
      <c r="J4934" s="169">
        <v>26111</v>
      </c>
      <c r="K4934" s="167" t="s">
        <v>55</v>
      </c>
      <c r="L4934" s="169">
        <v>16</v>
      </c>
      <c r="M4934" s="167" t="s">
        <v>3513</v>
      </c>
      <c r="N4934" s="169">
        <v>30</v>
      </c>
      <c r="O4934" s="167" t="s">
        <v>3505</v>
      </c>
      <c r="P4934" s="167"/>
      <c r="Q4934" s="167" t="s">
        <v>3527</v>
      </c>
      <c r="R4934" s="167" t="s">
        <v>3528</v>
      </c>
      <c r="S4934" s="169">
        <v>21</v>
      </c>
      <c r="T4934" s="167" t="s">
        <v>3535</v>
      </c>
      <c r="U4934" s="169" t="s">
        <v>3536</v>
      </c>
      <c r="V4934" s="167" t="s">
        <v>8819</v>
      </c>
      <c r="W4934" s="167" t="s">
        <v>8820</v>
      </c>
      <c r="X4934" s="170" t="s">
        <v>157</v>
      </c>
      <c r="Y4934" s="171" t="s">
        <v>8799</v>
      </c>
      <c r="Z4934" s="167" t="s">
        <v>11036</v>
      </c>
      <c r="AA4934" s="176">
        <v>10000</v>
      </c>
      <c r="AB4934" s="167" t="s">
        <v>11254</v>
      </c>
      <c r="AC4934" s="176">
        <v>10000</v>
      </c>
      <c r="AD4934" s="167" t="s">
        <v>11254</v>
      </c>
      <c r="AE4934" s="176">
        <v>70</v>
      </c>
    </row>
    <row r="4935" spans="1:31">
      <c r="A4935" s="178">
        <v>108373055710</v>
      </c>
      <c r="B4935" s="166">
        <v>46198</v>
      </c>
      <c r="C4935" s="167" t="s">
        <v>3524</v>
      </c>
      <c r="D4935" s="167" t="s">
        <v>3525</v>
      </c>
      <c r="E4935" s="167" t="s">
        <v>3526</v>
      </c>
      <c r="F4935" s="167" t="s">
        <v>3501</v>
      </c>
      <c r="G4935" s="167" t="s">
        <v>3502</v>
      </c>
      <c r="H4935" s="168">
        <v>46199</v>
      </c>
      <c r="I4935" s="167"/>
      <c r="J4935" s="169">
        <v>26111</v>
      </c>
      <c r="K4935" s="167" t="s">
        <v>55</v>
      </c>
      <c r="L4935" s="169">
        <v>16</v>
      </c>
      <c r="M4935" s="167" t="s">
        <v>3513</v>
      </c>
      <c r="N4935" s="169">
        <v>30</v>
      </c>
      <c r="O4935" s="167" t="s">
        <v>3505</v>
      </c>
      <c r="P4935" s="167"/>
      <c r="Q4935" s="167" t="s">
        <v>3527</v>
      </c>
      <c r="R4935" s="167" t="s">
        <v>3528</v>
      </c>
      <c r="S4935" s="169">
        <v>20</v>
      </c>
      <c r="T4935" s="167" t="s">
        <v>3535</v>
      </c>
      <c r="U4935" s="169" t="s">
        <v>3536</v>
      </c>
      <c r="V4935" s="167" t="s">
        <v>8374</v>
      </c>
      <c r="W4935" s="167" t="s">
        <v>3740</v>
      </c>
      <c r="X4935" s="170" t="s">
        <v>157</v>
      </c>
      <c r="Y4935" s="171" t="s">
        <v>8799</v>
      </c>
      <c r="Z4935" s="167" t="s">
        <v>11036</v>
      </c>
      <c r="AA4935" s="176">
        <v>15000</v>
      </c>
      <c r="AB4935" s="167" t="s">
        <v>11254</v>
      </c>
      <c r="AC4935" s="176">
        <v>15000</v>
      </c>
      <c r="AD4935" s="167" t="s">
        <v>11254</v>
      </c>
      <c r="AE4935" s="176">
        <v>67.95</v>
      </c>
    </row>
    <row r="4936" spans="1:31">
      <c r="A4936" s="178">
        <v>108373055710</v>
      </c>
      <c r="B4936" s="166">
        <v>46198</v>
      </c>
      <c r="C4936" s="167" t="s">
        <v>3524</v>
      </c>
      <c r="D4936" s="167" t="s">
        <v>3525</v>
      </c>
      <c r="E4936" s="167" t="s">
        <v>3526</v>
      </c>
      <c r="F4936" s="167" t="s">
        <v>3501</v>
      </c>
      <c r="G4936" s="167" t="s">
        <v>3502</v>
      </c>
      <c r="H4936" s="168">
        <v>46199</v>
      </c>
      <c r="I4936" s="167"/>
      <c r="J4936" s="169">
        <v>26111</v>
      </c>
      <c r="K4936" s="167" t="s">
        <v>55</v>
      </c>
      <c r="L4936" s="169">
        <v>16</v>
      </c>
      <c r="M4936" s="167" t="s">
        <v>3513</v>
      </c>
      <c r="N4936" s="169">
        <v>30</v>
      </c>
      <c r="O4936" s="167" t="s">
        <v>3505</v>
      </c>
      <c r="P4936" s="167"/>
      <c r="Q4936" s="167" t="s">
        <v>3527</v>
      </c>
      <c r="R4936" s="167" t="s">
        <v>3528</v>
      </c>
      <c r="S4936" s="169">
        <v>19</v>
      </c>
      <c r="T4936" s="167" t="s">
        <v>3535</v>
      </c>
      <c r="U4936" s="169" t="s">
        <v>3536</v>
      </c>
      <c r="V4936" s="167" t="s">
        <v>8369</v>
      </c>
      <c r="W4936" s="167" t="s">
        <v>4562</v>
      </c>
      <c r="X4936" s="170" t="s">
        <v>157</v>
      </c>
      <c r="Y4936" s="171" t="s">
        <v>8799</v>
      </c>
      <c r="Z4936" s="167" t="s">
        <v>11036</v>
      </c>
      <c r="AA4936" s="176">
        <v>8000</v>
      </c>
      <c r="AB4936" s="167" t="s">
        <v>11254</v>
      </c>
      <c r="AC4936" s="176">
        <v>8000</v>
      </c>
      <c r="AD4936" s="167" t="s">
        <v>11254</v>
      </c>
      <c r="AE4936" s="176">
        <v>236</v>
      </c>
    </row>
    <row r="4937" spans="1:31">
      <c r="A4937" s="178">
        <v>108373055710</v>
      </c>
      <c r="B4937" s="166">
        <v>46198</v>
      </c>
      <c r="C4937" s="167" t="s">
        <v>3524</v>
      </c>
      <c r="D4937" s="167" t="s">
        <v>3525</v>
      </c>
      <c r="E4937" s="167" t="s">
        <v>3526</v>
      </c>
      <c r="F4937" s="167" t="s">
        <v>3501</v>
      </c>
      <c r="G4937" s="167" t="s">
        <v>3502</v>
      </c>
      <c r="H4937" s="168">
        <v>46199</v>
      </c>
      <c r="I4937" s="167"/>
      <c r="J4937" s="169">
        <v>26111</v>
      </c>
      <c r="K4937" s="167" t="s">
        <v>55</v>
      </c>
      <c r="L4937" s="169">
        <v>16</v>
      </c>
      <c r="M4937" s="167" t="s">
        <v>3513</v>
      </c>
      <c r="N4937" s="169">
        <v>30</v>
      </c>
      <c r="O4937" s="167" t="s">
        <v>3505</v>
      </c>
      <c r="P4937" s="167"/>
      <c r="Q4937" s="167" t="s">
        <v>3527</v>
      </c>
      <c r="R4937" s="167" t="s">
        <v>3528</v>
      </c>
      <c r="S4937" s="169">
        <v>18</v>
      </c>
      <c r="T4937" s="167" t="s">
        <v>3535</v>
      </c>
      <c r="U4937" s="169" t="s">
        <v>3536</v>
      </c>
      <c r="V4937" s="167" t="s">
        <v>8369</v>
      </c>
      <c r="W4937" s="167" t="s">
        <v>4562</v>
      </c>
      <c r="X4937" s="170" t="s">
        <v>157</v>
      </c>
      <c r="Y4937" s="171" t="s">
        <v>8799</v>
      </c>
      <c r="Z4937" s="167" t="s">
        <v>11036</v>
      </c>
      <c r="AA4937" s="176">
        <v>12000</v>
      </c>
      <c r="AB4937" s="167" t="s">
        <v>11254</v>
      </c>
      <c r="AC4937" s="176">
        <v>12000</v>
      </c>
      <c r="AD4937" s="167" t="s">
        <v>11254</v>
      </c>
      <c r="AE4937" s="176">
        <v>354</v>
      </c>
    </row>
    <row r="4938" spans="1:31">
      <c r="A4938" s="178">
        <v>108373055710</v>
      </c>
      <c r="B4938" s="166">
        <v>46198</v>
      </c>
      <c r="C4938" s="167" t="s">
        <v>3524</v>
      </c>
      <c r="D4938" s="167" t="s">
        <v>3525</v>
      </c>
      <c r="E4938" s="167" t="s">
        <v>3526</v>
      </c>
      <c r="F4938" s="167" t="s">
        <v>3501</v>
      </c>
      <c r="G4938" s="167" t="s">
        <v>3502</v>
      </c>
      <c r="H4938" s="168">
        <v>46199</v>
      </c>
      <c r="I4938" s="167"/>
      <c r="J4938" s="169">
        <v>26111</v>
      </c>
      <c r="K4938" s="167" t="s">
        <v>55</v>
      </c>
      <c r="L4938" s="169">
        <v>16</v>
      </c>
      <c r="M4938" s="167" t="s">
        <v>3513</v>
      </c>
      <c r="N4938" s="169">
        <v>30</v>
      </c>
      <c r="O4938" s="167" t="s">
        <v>3505</v>
      </c>
      <c r="P4938" s="167"/>
      <c r="Q4938" s="167" t="s">
        <v>3527</v>
      </c>
      <c r="R4938" s="167" t="s">
        <v>3528</v>
      </c>
      <c r="S4938" s="169">
        <v>17</v>
      </c>
      <c r="T4938" s="167" t="s">
        <v>3535</v>
      </c>
      <c r="U4938" s="169" t="s">
        <v>3536</v>
      </c>
      <c r="V4938" s="167" t="s">
        <v>8370</v>
      </c>
      <c r="W4938" s="167" t="s">
        <v>6868</v>
      </c>
      <c r="X4938" s="170" t="s">
        <v>157</v>
      </c>
      <c r="Y4938" s="171" t="s">
        <v>8799</v>
      </c>
      <c r="Z4938" s="167" t="s">
        <v>11036</v>
      </c>
      <c r="AA4938" s="176">
        <v>8000</v>
      </c>
      <c r="AB4938" s="167" t="s">
        <v>11254</v>
      </c>
      <c r="AC4938" s="176">
        <v>8000</v>
      </c>
      <c r="AD4938" s="167" t="s">
        <v>11254</v>
      </c>
      <c r="AE4938" s="176">
        <v>400</v>
      </c>
    </row>
    <row r="4939" spans="1:31">
      <c r="A4939" s="178">
        <v>108373055710</v>
      </c>
      <c r="B4939" s="166">
        <v>46198</v>
      </c>
      <c r="C4939" s="167" t="s">
        <v>3524</v>
      </c>
      <c r="D4939" s="167" t="s">
        <v>3525</v>
      </c>
      <c r="E4939" s="167" t="s">
        <v>3526</v>
      </c>
      <c r="F4939" s="167" t="s">
        <v>3501</v>
      </c>
      <c r="G4939" s="167" t="s">
        <v>3502</v>
      </c>
      <c r="H4939" s="168">
        <v>46199</v>
      </c>
      <c r="I4939" s="167"/>
      <c r="J4939" s="169">
        <v>26111</v>
      </c>
      <c r="K4939" s="167" t="s">
        <v>55</v>
      </c>
      <c r="L4939" s="169">
        <v>16</v>
      </c>
      <c r="M4939" s="167" t="s">
        <v>3513</v>
      </c>
      <c r="N4939" s="169">
        <v>30</v>
      </c>
      <c r="O4939" s="167" t="s">
        <v>3505</v>
      </c>
      <c r="P4939" s="167"/>
      <c r="Q4939" s="167" t="s">
        <v>3527</v>
      </c>
      <c r="R4939" s="167" t="s">
        <v>3528</v>
      </c>
      <c r="S4939" s="169">
        <v>16</v>
      </c>
      <c r="T4939" s="167" t="s">
        <v>3535</v>
      </c>
      <c r="U4939" s="169" t="s">
        <v>3536</v>
      </c>
      <c r="V4939" s="167" t="s">
        <v>8370</v>
      </c>
      <c r="W4939" s="167" t="s">
        <v>6868</v>
      </c>
      <c r="X4939" s="170" t="s">
        <v>157</v>
      </c>
      <c r="Y4939" s="171" t="s">
        <v>8799</v>
      </c>
      <c r="Z4939" s="167" t="s">
        <v>11036</v>
      </c>
      <c r="AA4939" s="176">
        <v>12000</v>
      </c>
      <c r="AB4939" s="167" t="s">
        <v>11254</v>
      </c>
      <c r="AC4939" s="176">
        <v>12000</v>
      </c>
      <c r="AD4939" s="167" t="s">
        <v>11254</v>
      </c>
      <c r="AE4939" s="176">
        <v>600</v>
      </c>
    </row>
    <row r="4940" spans="1:31">
      <c r="A4940" s="178">
        <v>108373055710</v>
      </c>
      <c r="B4940" s="166">
        <v>46198</v>
      </c>
      <c r="C4940" s="167" t="s">
        <v>3524</v>
      </c>
      <c r="D4940" s="167" t="s">
        <v>3525</v>
      </c>
      <c r="E4940" s="167" t="s">
        <v>3526</v>
      </c>
      <c r="F4940" s="167" t="s">
        <v>3501</v>
      </c>
      <c r="G4940" s="167" t="s">
        <v>3502</v>
      </c>
      <c r="H4940" s="168">
        <v>46199</v>
      </c>
      <c r="I4940" s="167"/>
      <c r="J4940" s="169">
        <v>26111</v>
      </c>
      <c r="K4940" s="167" t="s">
        <v>55</v>
      </c>
      <c r="L4940" s="169">
        <v>16</v>
      </c>
      <c r="M4940" s="167" t="s">
        <v>3513</v>
      </c>
      <c r="N4940" s="169">
        <v>30</v>
      </c>
      <c r="O4940" s="167" t="s">
        <v>3505</v>
      </c>
      <c r="P4940" s="167"/>
      <c r="Q4940" s="167" t="s">
        <v>3527</v>
      </c>
      <c r="R4940" s="167" t="s">
        <v>3528</v>
      </c>
      <c r="S4940" s="169">
        <v>15</v>
      </c>
      <c r="T4940" s="167" t="s">
        <v>3535</v>
      </c>
      <c r="U4940" s="169" t="s">
        <v>3536</v>
      </c>
      <c r="V4940" s="167" t="s">
        <v>8821</v>
      </c>
      <c r="W4940" s="167" t="s">
        <v>8822</v>
      </c>
      <c r="X4940" s="170" t="s">
        <v>157</v>
      </c>
      <c r="Y4940" s="171" t="s">
        <v>8799</v>
      </c>
      <c r="Z4940" s="167" t="s">
        <v>11036</v>
      </c>
      <c r="AA4940" s="176">
        <v>5000</v>
      </c>
      <c r="AB4940" s="167" t="s">
        <v>11254</v>
      </c>
      <c r="AC4940" s="176">
        <v>5000</v>
      </c>
      <c r="AD4940" s="167" t="s">
        <v>11254</v>
      </c>
      <c r="AE4940" s="176">
        <v>12.35</v>
      </c>
    </row>
    <row r="4941" spans="1:31">
      <c r="A4941" s="178">
        <v>108373055710</v>
      </c>
      <c r="B4941" s="166">
        <v>46198</v>
      </c>
      <c r="C4941" s="167" t="s">
        <v>3524</v>
      </c>
      <c r="D4941" s="167" t="s">
        <v>3525</v>
      </c>
      <c r="E4941" s="167" t="s">
        <v>3526</v>
      </c>
      <c r="F4941" s="167" t="s">
        <v>3501</v>
      </c>
      <c r="G4941" s="167" t="s">
        <v>3502</v>
      </c>
      <c r="H4941" s="168">
        <v>46199</v>
      </c>
      <c r="I4941" s="167"/>
      <c r="J4941" s="169">
        <v>26111</v>
      </c>
      <c r="K4941" s="167" t="s">
        <v>55</v>
      </c>
      <c r="L4941" s="169">
        <v>16</v>
      </c>
      <c r="M4941" s="167" t="s">
        <v>3513</v>
      </c>
      <c r="N4941" s="169">
        <v>30</v>
      </c>
      <c r="O4941" s="167" t="s">
        <v>3505</v>
      </c>
      <c r="P4941" s="167"/>
      <c r="Q4941" s="167" t="s">
        <v>3527</v>
      </c>
      <c r="R4941" s="167" t="s">
        <v>3528</v>
      </c>
      <c r="S4941" s="169">
        <v>14</v>
      </c>
      <c r="T4941" s="167" t="s">
        <v>3560</v>
      </c>
      <c r="U4941" s="169" t="s">
        <v>3561</v>
      </c>
      <c r="V4941" s="167" t="s">
        <v>8368</v>
      </c>
      <c r="W4941" s="167" t="s">
        <v>4026</v>
      </c>
      <c r="X4941" s="170" t="s">
        <v>157</v>
      </c>
      <c r="Y4941" s="171" t="s">
        <v>8799</v>
      </c>
      <c r="Z4941" s="167" t="s">
        <v>11036</v>
      </c>
      <c r="AA4941" s="176">
        <v>30000</v>
      </c>
      <c r="AB4941" s="167" t="s">
        <v>11254</v>
      </c>
      <c r="AC4941" s="176">
        <v>30000</v>
      </c>
      <c r="AD4941" s="167" t="s">
        <v>11254</v>
      </c>
      <c r="AE4941" s="176">
        <v>16.5</v>
      </c>
    </row>
    <row r="4942" spans="1:31">
      <c r="A4942" s="178">
        <v>108373055710</v>
      </c>
      <c r="B4942" s="166">
        <v>46198</v>
      </c>
      <c r="C4942" s="167" t="s">
        <v>3524</v>
      </c>
      <c r="D4942" s="167" t="s">
        <v>3525</v>
      </c>
      <c r="E4942" s="167" t="s">
        <v>3526</v>
      </c>
      <c r="F4942" s="167" t="s">
        <v>3501</v>
      </c>
      <c r="G4942" s="167" t="s">
        <v>3502</v>
      </c>
      <c r="H4942" s="168">
        <v>46199</v>
      </c>
      <c r="I4942" s="167"/>
      <c r="J4942" s="169">
        <v>26111</v>
      </c>
      <c r="K4942" s="167" t="s">
        <v>55</v>
      </c>
      <c r="L4942" s="169">
        <v>16</v>
      </c>
      <c r="M4942" s="167" t="s">
        <v>3513</v>
      </c>
      <c r="N4942" s="169">
        <v>30</v>
      </c>
      <c r="O4942" s="167" t="s">
        <v>3505</v>
      </c>
      <c r="P4942" s="167"/>
      <c r="Q4942" s="167" t="s">
        <v>3527</v>
      </c>
      <c r="R4942" s="167" t="s">
        <v>3528</v>
      </c>
      <c r="S4942" s="169">
        <v>13</v>
      </c>
      <c r="T4942" s="167" t="s">
        <v>3535</v>
      </c>
      <c r="U4942" s="169" t="s">
        <v>3536</v>
      </c>
      <c r="V4942" s="167" t="s">
        <v>8396</v>
      </c>
      <c r="W4942" s="167" t="s">
        <v>4560</v>
      </c>
      <c r="X4942" s="170" t="s">
        <v>157</v>
      </c>
      <c r="Y4942" s="171" t="s">
        <v>8799</v>
      </c>
      <c r="Z4942" s="167" t="s">
        <v>11036</v>
      </c>
      <c r="AA4942" s="176">
        <v>10000</v>
      </c>
      <c r="AB4942" s="167" t="s">
        <v>11254</v>
      </c>
      <c r="AC4942" s="176">
        <v>10000</v>
      </c>
      <c r="AD4942" s="167" t="s">
        <v>11254</v>
      </c>
      <c r="AE4942" s="176">
        <v>2.5</v>
      </c>
    </row>
    <row r="4943" spans="1:31">
      <c r="A4943" s="178">
        <v>108373055710</v>
      </c>
      <c r="B4943" s="166">
        <v>46198</v>
      </c>
      <c r="C4943" s="167" t="s">
        <v>3524</v>
      </c>
      <c r="D4943" s="167" t="s">
        <v>3525</v>
      </c>
      <c r="E4943" s="167" t="s">
        <v>3526</v>
      </c>
      <c r="F4943" s="167" t="s">
        <v>3501</v>
      </c>
      <c r="G4943" s="167" t="s">
        <v>3502</v>
      </c>
      <c r="H4943" s="168">
        <v>46199</v>
      </c>
      <c r="I4943" s="167"/>
      <c r="J4943" s="169">
        <v>26111</v>
      </c>
      <c r="K4943" s="167" t="s">
        <v>55</v>
      </c>
      <c r="L4943" s="169">
        <v>16</v>
      </c>
      <c r="M4943" s="167" t="s">
        <v>3513</v>
      </c>
      <c r="N4943" s="169">
        <v>30</v>
      </c>
      <c r="O4943" s="167" t="s">
        <v>3505</v>
      </c>
      <c r="P4943" s="167"/>
      <c r="Q4943" s="167" t="s">
        <v>3527</v>
      </c>
      <c r="R4943" s="167" t="s">
        <v>3528</v>
      </c>
      <c r="S4943" s="169">
        <v>12</v>
      </c>
      <c r="T4943" s="167" t="s">
        <v>3535</v>
      </c>
      <c r="U4943" s="169" t="s">
        <v>3536</v>
      </c>
      <c r="V4943" s="167" t="s">
        <v>8823</v>
      </c>
      <c r="W4943" s="167" t="s">
        <v>8824</v>
      </c>
      <c r="X4943" s="170" t="s">
        <v>164</v>
      </c>
      <c r="Y4943" s="171" t="s">
        <v>8799</v>
      </c>
      <c r="Z4943" s="167" t="s">
        <v>11036</v>
      </c>
      <c r="AA4943" s="176">
        <v>10000</v>
      </c>
      <c r="AB4943" s="167" t="s">
        <v>11254</v>
      </c>
      <c r="AC4943" s="176">
        <v>10000</v>
      </c>
      <c r="AD4943" s="167" t="s">
        <v>11254</v>
      </c>
      <c r="AE4943" s="176">
        <v>3</v>
      </c>
    </row>
    <row r="4944" spans="1:31">
      <c r="A4944" s="178">
        <v>108373055710</v>
      </c>
      <c r="B4944" s="166">
        <v>46198</v>
      </c>
      <c r="C4944" s="167" t="s">
        <v>3524</v>
      </c>
      <c r="D4944" s="167" t="s">
        <v>3525</v>
      </c>
      <c r="E4944" s="167" t="s">
        <v>3526</v>
      </c>
      <c r="F4944" s="167" t="s">
        <v>3501</v>
      </c>
      <c r="G4944" s="167" t="s">
        <v>3502</v>
      </c>
      <c r="H4944" s="168">
        <v>46199</v>
      </c>
      <c r="I4944" s="167"/>
      <c r="J4944" s="169">
        <v>26111</v>
      </c>
      <c r="K4944" s="167" t="s">
        <v>55</v>
      </c>
      <c r="L4944" s="169">
        <v>16</v>
      </c>
      <c r="M4944" s="167" t="s">
        <v>3513</v>
      </c>
      <c r="N4944" s="169">
        <v>30</v>
      </c>
      <c r="O4944" s="167" t="s">
        <v>3505</v>
      </c>
      <c r="P4944" s="167"/>
      <c r="Q4944" s="167" t="s">
        <v>3527</v>
      </c>
      <c r="R4944" s="167" t="s">
        <v>3528</v>
      </c>
      <c r="S4944" s="169">
        <v>11</v>
      </c>
      <c r="T4944" s="167" t="s">
        <v>3535</v>
      </c>
      <c r="U4944" s="169" t="s">
        <v>3536</v>
      </c>
      <c r="V4944" s="167" t="s">
        <v>8065</v>
      </c>
      <c r="W4944" s="167" t="s">
        <v>4015</v>
      </c>
      <c r="X4944" s="170" t="s">
        <v>157</v>
      </c>
      <c r="Y4944" s="171" t="s">
        <v>8799</v>
      </c>
      <c r="Z4944" s="167" t="s">
        <v>11036</v>
      </c>
      <c r="AA4944" s="176">
        <v>10000</v>
      </c>
      <c r="AB4944" s="167" t="s">
        <v>11254</v>
      </c>
      <c r="AC4944" s="176">
        <v>10000</v>
      </c>
      <c r="AD4944" s="167" t="s">
        <v>11254</v>
      </c>
      <c r="AE4944" s="176">
        <v>2.5</v>
      </c>
    </row>
    <row r="4945" spans="1:31">
      <c r="A4945" s="178">
        <v>108373055710</v>
      </c>
      <c r="B4945" s="166">
        <v>46198</v>
      </c>
      <c r="C4945" s="167" t="s">
        <v>3524</v>
      </c>
      <c r="D4945" s="167" t="s">
        <v>3525</v>
      </c>
      <c r="E4945" s="167" t="s">
        <v>3526</v>
      </c>
      <c r="F4945" s="167" t="s">
        <v>3501</v>
      </c>
      <c r="G4945" s="167" t="s">
        <v>3502</v>
      </c>
      <c r="H4945" s="168">
        <v>46199</v>
      </c>
      <c r="I4945" s="167"/>
      <c r="J4945" s="169">
        <v>26111</v>
      </c>
      <c r="K4945" s="167" t="s">
        <v>55</v>
      </c>
      <c r="L4945" s="169">
        <v>16</v>
      </c>
      <c r="M4945" s="167" t="s">
        <v>3513</v>
      </c>
      <c r="N4945" s="169">
        <v>30</v>
      </c>
      <c r="O4945" s="167" t="s">
        <v>3505</v>
      </c>
      <c r="P4945" s="167"/>
      <c r="Q4945" s="167" t="s">
        <v>3527</v>
      </c>
      <c r="R4945" s="167" t="s">
        <v>3528</v>
      </c>
      <c r="S4945" s="169">
        <v>10</v>
      </c>
      <c r="T4945" s="167" t="s">
        <v>3535</v>
      </c>
      <c r="U4945" s="169" t="s">
        <v>3536</v>
      </c>
      <c r="V4945" s="167" t="s">
        <v>8065</v>
      </c>
      <c r="W4945" s="167" t="s">
        <v>4015</v>
      </c>
      <c r="X4945" s="170" t="s">
        <v>157</v>
      </c>
      <c r="Y4945" s="171" t="s">
        <v>8799</v>
      </c>
      <c r="Z4945" s="167" t="s">
        <v>11036</v>
      </c>
      <c r="AA4945" s="176">
        <v>50000</v>
      </c>
      <c r="AB4945" s="167" t="s">
        <v>11254</v>
      </c>
      <c r="AC4945" s="176">
        <v>50000</v>
      </c>
      <c r="AD4945" s="167" t="s">
        <v>11254</v>
      </c>
      <c r="AE4945" s="176">
        <v>12.5</v>
      </c>
    </row>
    <row r="4946" spans="1:31">
      <c r="A4946" s="178">
        <v>108373055710</v>
      </c>
      <c r="B4946" s="166">
        <v>46198</v>
      </c>
      <c r="C4946" s="167" t="s">
        <v>3524</v>
      </c>
      <c r="D4946" s="167" t="s">
        <v>3525</v>
      </c>
      <c r="E4946" s="167" t="s">
        <v>3526</v>
      </c>
      <c r="F4946" s="167" t="s">
        <v>3501</v>
      </c>
      <c r="G4946" s="167" t="s">
        <v>3502</v>
      </c>
      <c r="H4946" s="168">
        <v>46199</v>
      </c>
      <c r="I4946" s="167"/>
      <c r="J4946" s="169">
        <v>26111</v>
      </c>
      <c r="K4946" s="167" t="s">
        <v>55</v>
      </c>
      <c r="L4946" s="169">
        <v>16</v>
      </c>
      <c r="M4946" s="167" t="s">
        <v>3513</v>
      </c>
      <c r="N4946" s="169">
        <v>30</v>
      </c>
      <c r="O4946" s="167" t="s">
        <v>3505</v>
      </c>
      <c r="P4946" s="167"/>
      <c r="Q4946" s="167" t="s">
        <v>3527</v>
      </c>
      <c r="R4946" s="167" t="s">
        <v>3528</v>
      </c>
      <c r="S4946" s="169">
        <v>9</v>
      </c>
      <c r="T4946" s="167" t="s">
        <v>3560</v>
      </c>
      <c r="U4946" s="169" t="s">
        <v>3561</v>
      </c>
      <c r="V4946" s="167" t="s">
        <v>8023</v>
      </c>
      <c r="W4946" s="167" t="s">
        <v>4531</v>
      </c>
      <c r="X4946" s="170" t="s">
        <v>157</v>
      </c>
      <c r="Y4946" s="171" t="s">
        <v>8799</v>
      </c>
      <c r="Z4946" s="167" t="s">
        <v>11036</v>
      </c>
      <c r="AA4946" s="176">
        <v>20000</v>
      </c>
      <c r="AB4946" s="167" t="s">
        <v>11254</v>
      </c>
      <c r="AC4946" s="176">
        <v>20000</v>
      </c>
      <c r="AD4946" s="167" t="s">
        <v>11254</v>
      </c>
      <c r="AE4946" s="176">
        <v>8</v>
      </c>
    </row>
    <row r="4947" spans="1:31">
      <c r="A4947" s="178">
        <v>108373055710</v>
      </c>
      <c r="B4947" s="166">
        <v>46198</v>
      </c>
      <c r="C4947" s="167" t="s">
        <v>3524</v>
      </c>
      <c r="D4947" s="167" t="s">
        <v>3525</v>
      </c>
      <c r="E4947" s="167" t="s">
        <v>3526</v>
      </c>
      <c r="F4947" s="167" t="s">
        <v>3501</v>
      </c>
      <c r="G4947" s="167" t="s">
        <v>3502</v>
      </c>
      <c r="H4947" s="168">
        <v>46199</v>
      </c>
      <c r="I4947" s="167"/>
      <c r="J4947" s="169">
        <v>26111</v>
      </c>
      <c r="K4947" s="167" t="s">
        <v>55</v>
      </c>
      <c r="L4947" s="169">
        <v>16</v>
      </c>
      <c r="M4947" s="167" t="s">
        <v>3513</v>
      </c>
      <c r="N4947" s="169">
        <v>30</v>
      </c>
      <c r="O4947" s="167" t="s">
        <v>3505</v>
      </c>
      <c r="P4947" s="167"/>
      <c r="Q4947" s="167" t="s">
        <v>3527</v>
      </c>
      <c r="R4947" s="167" t="s">
        <v>3528</v>
      </c>
      <c r="S4947" s="169">
        <v>8</v>
      </c>
      <c r="T4947" s="167" t="s">
        <v>3560</v>
      </c>
      <c r="U4947" s="169" t="s">
        <v>3561</v>
      </c>
      <c r="V4947" s="167" t="s">
        <v>8023</v>
      </c>
      <c r="W4947" s="167" t="s">
        <v>4531</v>
      </c>
      <c r="X4947" s="170" t="s">
        <v>157</v>
      </c>
      <c r="Y4947" s="171" t="s">
        <v>8799</v>
      </c>
      <c r="Z4947" s="167" t="s">
        <v>11036</v>
      </c>
      <c r="AA4947" s="176">
        <v>10000</v>
      </c>
      <c r="AB4947" s="167" t="s">
        <v>11254</v>
      </c>
      <c r="AC4947" s="176">
        <v>10000</v>
      </c>
      <c r="AD4947" s="167" t="s">
        <v>11254</v>
      </c>
      <c r="AE4947" s="176">
        <v>4</v>
      </c>
    </row>
    <row r="4948" spans="1:31">
      <c r="A4948" s="178">
        <v>108373055710</v>
      </c>
      <c r="B4948" s="166">
        <v>46198</v>
      </c>
      <c r="C4948" s="167" t="s">
        <v>3524</v>
      </c>
      <c r="D4948" s="167" t="s">
        <v>3525</v>
      </c>
      <c r="E4948" s="167" t="s">
        <v>3526</v>
      </c>
      <c r="F4948" s="167" t="s">
        <v>3501</v>
      </c>
      <c r="G4948" s="167" t="s">
        <v>3502</v>
      </c>
      <c r="H4948" s="168">
        <v>46199</v>
      </c>
      <c r="I4948" s="167"/>
      <c r="J4948" s="169">
        <v>26111</v>
      </c>
      <c r="K4948" s="167" t="s">
        <v>55</v>
      </c>
      <c r="L4948" s="169">
        <v>16</v>
      </c>
      <c r="M4948" s="167" t="s">
        <v>3513</v>
      </c>
      <c r="N4948" s="169">
        <v>30</v>
      </c>
      <c r="O4948" s="167" t="s">
        <v>3505</v>
      </c>
      <c r="P4948" s="167"/>
      <c r="Q4948" s="167" t="s">
        <v>3527</v>
      </c>
      <c r="R4948" s="167" t="s">
        <v>3528</v>
      </c>
      <c r="S4948" s="169">
        <v>7</v>
      </c>
      <c r="T4948" s="167" t="s">
        <v>3560</v>
      </c>
      <c r="U4948" s="169" t="s">
        <v>3561</v>
      </c>
      <c r="V4948" s="167" t="s">
        <v>8024</v>
      </c>
      <c r="W4948" s="167" t="s">
        <v>4527</v>
      </c>
      <c r="X4948" s="170" t="s">
        <v>157</v>
      </c>
      <c r="Y4948" s="171" t="s">
        <v>8799</v>
      </c>
      <c r="Z4948" s="167" t="s">
        <v>11036</v>
      </c>
      <c r="AA4948" s="176">
        <v>20000</v>
      </c>
      <c r="AB4948" s="167" t="s">
        <v>11254</v>
      </c>
      <c r="AC4948" s="176">
        <v>20000</v>
      </c>
      <c r="AD4948" s="167" t="s">
        <v>11254</v>
      </c>
      <c r="AE4948" s="176">
        <v>8</v>
      </c>
    </row>
    <row r="4949" spans="1:31">
      <c r="A4949" s="178">
        <v>108373055710</v>
      </c>
      <c r="B4949" s="166">
        <v>46198</v>
      </c>
      <c r="C4949" s="167" t="s">
        <v>3524</v>
      </c>
      <c r="D4949" s="167" t="s">
        <v>3525</v>
      </c>
      <c r="E4949" s="167" t="s">
        <v>3526</v>
      </c>
      <c r="F4949" s="167" t="s">
        <v>3501</v>
      </c>
      <c r="G4949" s="167" t="s">
        <v>3502</v>
      </c>
      <c r="H4949" s="168">
        <v>46199</v>
      </c>
      <c r="I4949" s="167"/>
      <c r="J4949" s="169">
        <v>26111</v>
      </c>
      <c r="K4949" s="167" t="s">
        <v>55</v>
      </c>
      <c r="L4949" s="169">
        <v>16</v>
      </c>
      <c r="M4949" s="167" t="s">
        <v>3513</v>
      </c>
      <c r="N4949" s="169">
        <v>30</v>
      </c>
      <c r="O4949" s="167" t="s">
        <v>3505</v>
      </c>
      <c r="P4949" s="167"/>
      <c r="Q4949" s="167" t="s">
        <v>3527</v>
      </c>
      <c r="R4949" s="167" t="s">
        <v>3528</v>
      </c>
      <c r="S4949" s="169">
        <v>6</v>
      </c>
      <c r="T4949" s="167" t="s">
        <v>3535</v>
      </c>
      <c r="U4949" s="169" t="s">
        <v>3536</v>
      </c>
      <c r="V4949" s="167" t="s">
        <v>8396</v>
      </c>
      <c r="W4949" s="167" t="s">
        <v>4560</v>
      </c>
      <c r="X4949" s="170" t="s">
        <v>157</v>
      </c>
      <c r="Y4949" s="171" t="s">
        <v>8799</v>
      </c>
      <c r="Z4949" s="167" t="s">
        <v>11036</v>
      </c>
      <c r="AA4949" s="176">
        <v>20000</v>
      </c>
      <c r="AB4949" s="167" t="s">
        <v>11254</v>
      </c>
      <c r="AC4949" s="176">
        <v>20000</v>
      </c>
      <c r="AD4949" s="167" t="s">
        <v>11254</v>
      </c>
      <c r="AE4949" s="176">
        <v>5</v>
      </c>
    </row>
    <row r="4950" spans="1:31">
      <c r="A4950" s="178">
        <v>108373055710</v>
      </c>
      <c r="B4950" s="166">
        <v>46198</v>
      </c>
      <c r="C4950" s="167" t="s">
        <v>3524</v>
      </c>
      <c r="D4950" s="167" t="s">
        <v>3525</v>
      </c>
      <c r="E4950" s="167" t="s">
        <v>3526</v>
      </c>
      <c r="F4950" s="167" t="s">
        <v>3501</v>
      </c>
      <c r="G4950" s="167" t="s">
        <v>3502</v>
      </c>
      <c r="H4950" s="168">
        <v>46199</v>
      </c>
      <c r="I4950" s="167"/>
      <c r="J4950" s="169">
        <v>26111</v>
      </c>
      <c r="K4950" s="167" t="s">
        <v>55</v>
      </c>
      <c r="L4950" s="169">
        <v>16</v>
      </c>
      <c r="M4950" s="167" t="s">
        <v>3513</v>
      </c>
      <c r="N4950" s="169">
        <v>30</v>
      </c>
      <c r="O4950" s="167" t="s">
        <v>3505</v>
      </c>
      <c r="P4950" s="167"/>
      <c r="Q4950" s="167" t="s">
        <v>3527</v>
      </c>
      <c r="R4950" s="167" t="s">
        <v>3528</v>
      </c>
      <c r="S4950" s="169">
        <v>5</v>
      </c>
      <c r="T4950" s="167" t="s">
        <v>3535</v>
      </c>
      <c r="U4950" s="169" t="s">
        <v>3536</v>
      </c>
      <c r="V4950" s="167" t="s">
        <v>8825</v>
      </c>
      <c r="W4950" s="167" t="s">
        <v>6872</v>
      </c>
      <c r="X4950" s="170" t="s">
        <v>159</v>
      </c>
      <c r="Y4950" s="171" t="s">
        <v>8799</v>
      </c>
      <c r="Z4950" s="167" t="s">
        <v>11036</v>
      </c>
      <c r="AA4950" s="176">
        <v>30000</v>
      </c>
      <c r="AB4950" s="167" t="s">
        <v>11254</v>
      </c>
      <c r="AC4950" s="176">
        <v>30000</v>
      </c>
      <c r="AD4950" s="167" t="s">
        <v>11254</v>
      </c>
      <c r="AE4950" s="176">
        <v>9.9</v>
      </c>
    </row>
    <row r="4951" spans="1:31">
      <c r="A4951" s="178">
        <v>108373055710</v>
      </c>
      <c r="B4951" s="166">
        <v>46198</v>
      </c>
      <c r="C4951" s="167" t="s">
        <v>3524</v>
      </c>
      <c r="D4951" s="167" t="s">
        <v>3525</v>
      </c>
      <c r="E4951" s="167" t="s">
        <v>3526</v>
      </c>
      <c r="F4951" s="167" t="s">
        <v>3501</v>
      </c>
      <c r="G4951" s="167" t="s">
        <v>3502</v>
      </c>
      <c r="H4951" s="168">
        <v>46199</v>
      </c>
      <c r="I4951" s="167"/>
      <c r="J4951" s="169">
        <v>26111</v>
      </c>
      <c r="K4951" s="167" t="s">
        <v>55</v>
      </c>
      <c r="L4951" s="169">
        <v>16</v>
      </c>
      <c r="M4951" s="167" t="s">
        <v>3513</v>
      </c>
      <c r="N4951" s="169">
        <v>30</v>
      </c>
      <c r="O4951" s="167" t="s">
        <v>3505</v>
      </c>
      <c r="P4951" s="167"/>
      <c r="Q4951" s="167" t="s">
        <v>3527</v>
      </c>
      <c r="R4951" s="167" t="s">
        <v>3528</v>
      </c>
      <c r="S4951" s="169">
        <v>4</v>
      </c>
      <c r="T4951" s="167" t="s">
        <v>3560</v>
      </c>
      <c r="U4951" s="169" t="s">
        <v>3561</v>
      </c>
      <c r="V4951" s="167" t="s">
        <v>8826</v>
      </c>
      <c r="W4951" s="167" t="s">
        <v>8827</v>
      </c>
      <c r="X4951" s="170" t="s">
        <v>157</v>
      </c>
      <c r="Y4951" s="171" t="s">
        <v>8799</v>
      </c>
      <c r="Z4951" s="167" t="s">
        <v>11036</v>
      </c>
      <c r="AA4951" s="176">
        <v>45000</v>
      </c>
      <c r="AB4951" s="167" t="s">
        <v>11254</v>
      </c>
      <c r="AC4951" s="176">
        <v>45000</v>
      </c>
      <c r="AD4951" s="167" t="s">
        <v>11254</v>
      </c>
      <c r="AE4951" s="176">
        <v>36</v>
      </c>
    </row>
    <row r="4952" spans="1:31">
      <c r="A4952" s="178">
        <v>108373055710</v>
      </c>
      <c r="B4952" s="166">
        <v>46198</v>
      </c>
      <c r="C4952" s="167" t="s">
        <v>3524</v>
      </c>
      <c r="D4952" s="167" t="s">
        <v>3525</v>
      </c>
      <c r="E4952" s="167" t="s">
        <v>3526</v>
      </c>
      <c r="F4952" s="167" t="s">
        <v>3501</v>
      </c>
      <c r="G4952" s="167" t="s">
        <v>3502</v>
      </c>
      <c r="H4952" s="168">
        <v>46199</v>
      </c>
      <c r="I4952" s="167"/>
      <c r="J4952" s="169">
        <v>26111</v>
      </c>
      <c r="K4952" s="167" t="s">
        <v>55</v>
      </c>
      <c r="L4952" s="169">
        <v>16</v>
      </c>
      <c r="M4952" s="167" t="s">
        <v>3513</v>
      </c>
      <c r="N4952" s="169">
        <v>30</v>
      </c>
      <c r="O4952" s="167" t="s">
        <v>3505</v>
      </c>
      <c r="P4952" s="167"/>
      <c r="Q4952" s="167" t="s">
        <v>3527</v>
      </c>
      <c r="R4952" s="167" t="s">
        <v>3528</v>
      </c>
      <c r="S4952" s="169">
        <v>3</v>
      </c>
      <c r="T4952" s="167" t="s">
        <v>3560</v>
      </c>
      <c r="U4952" s="169" t="s">
        <v>3561</v>
      </c>
      <c r="V4952" s="167" t="s">
        <v>8402</v>
      </c>
      <c r="W4952" s="167" t="s">
        <v>6841</v>
      </c>
      <c r="X4952" s="170" t="s">
        <v>159</v>
      </c>
      <c r="Y4952" s="171" t="s">
        <v>8799</v>
      </c>
      <c r="Z4952" s="167" t="s">
        <v>11036</v>
      </c>
      <c r="AA4952" s="176">
        <v>210000</v>
      </c>
      <c r="AB4952" s="167" t="s">
        <v>11254</v>
      </c>
      <c r="AC4952" s="176">
        <v>210000</v>
      </c>
      <c r="AD4952" s="167" t="s">
        <v>11254</v>
      </c>
      <c r="AE4952" s="176">
        <v>388.5</v>
      </c>
    </row>
    <row r="4953" spans="1:31">
      <c r="A4953" s="178">
        <v>108373055710</v>
      </c>
      <c r="B4953" s="166">
        <v>46198</v>
      </c>
      <c r="C4953" s="167" t="s">
        <v>3524</v>
      </c>
      <c r="D4953" s="167" t="s">
        <v>3525</v>
      </c>
      <c r="E4953" s="167" t="s">
        <v>3526</v>
      </c>
      <c r="F4953" s="167" t="s">
        <v>3501</v>
      </c>
      <c r="G4953" s="167" t="s">
        <v>3502</v>
      </c>
      <c r="H4953" s="168">
        <v>46199</v>
      </c>
      <c r="I4953" s="167"/>
      <c r="J4953" s="169">
        <v>26111</v>
      </c>
      <c r="K4953" s="167" t="s">
        <v>55</v>
      </c>
      <c r="L4953" s="169">
        <v>16</v>
      </c>
      <c r="M4953" s="167" t="s">
        <v>3513</v>
      </c>
      <c r="N4953" s="169">
        <v>30</v>
      </c>
      <c r="O4953" s="167" t="s">
        <v>3505</v>
      </c>
      <c r="P4953" s="167"/>
      <c r="Q4953" s="167" t="s">
        <v>3527</v>
      </c>
      <c r="R4953" s="167" t="s">
        <v>3528</v>
      </c>
      <c r="S4953" s="169">
        <v>2</v>
      </c>
      <c r="T4953" s="167" t="s">
        <v>3560</v>
      </c>
      <c r="U4953" s="169" t="s">
        <v>3561</v>
      </c>
      <c r="V4953" s="167" t="s">
        <v>8364</v>
      </c>
      <c r="W4953" s="167" t="s">
        <v>7406</v>
      </c>
      <c r="X4953" s="170" t="s">
        <v>159</v>
      </c>
      <c r="Y4953" s="171" t="s">
        <v>8799</v>
      </c>
      <c r="Z4953" s="167" t="s">
        <v>11036</v>
      </c>
      <c r="AA4953" s="176">
        <v>45000</v>
      </c>
      <c r="AB4953" s="167" t="s">
        <v>11254</v>
      </c>
      <c r="AC4953" s="176">
        <v>45000</v>
      </c>
      <c r="AD4953" s="167" t="s">
        <v>11254</v>
      </c>
      <c r="AE4953" s="176">
        <v>22.5</v>
      </c>
    </row>
    <row r="4954" spans="1:31">
      <c r="A4954" s="178">
        <v>108373055710</v>
      </c>
      <c r="B4954" s="166">
        <v>46198</v>
      </c>
      <c r="C4954" s="167" t="s">
        <v>3524</v>
      </c>
      <c r="D4954" s="167" t="s">
        <v>3525</v>
      </c>
      <c r="E4954" s="167" t="s">
        <v>3526</v>
      </c>
      <c r="F4954" s="167" t="s">
        <v>3501</v>
      </c>
      <c r="G4954" s="167" t="s">
        <v>3502</v>
      </c>
      <c r="H4954" s="168">
        <v>46199</v>
      </c>
      <c r="I4954" s="167"/>
      <c r="J4954" s="169">
        <v>26111</v>
      </c>
      <c r="K4954" s="167" t="s">
        <v>55</v>
      </c>
      <c r="L4954" s="169">
        <v>16</v>
      </c>
      <c r="M4954" s="167" t="s">
        <v>3513</v>
      </c>
      <c r="N4954" s="169">
        <v>30</v>
      </c>
      <c r="O4954" s="167" t="s">
        <v>3505</v>
      </c>
      <c r="P4954" s="167"/>
      <c r="Q4954" s="167" t="s">
        <v>3527</v>
      </c>
      <c r="R4954" s="167" t="s">
        <v>3528</v>
      </c>
      <c r="S4954" s="169">
        <v>1</v>
      </c>
      <c r="T4954" s="167" t="s">
        <v>3560</v>
      </c>
      <c r="U4954" s="169" t="s">
        <v>3561</v>
      </c>
      <c r="V4954" s="167" t="s">
        <v>8364</v>
      </c>
      <c r="W4954" s="167" t="s">
        <v>7406</v>
      </c>
      <c r="X4954" s="170" t="s">
        <v>159</v>
      </c>
      <c r="Y4954" s="171" t="s">
        <v>8799</v>
      </c>
      <c r="Z4954" s="167" t="s">
        <v>11036</v>
      </c>
      <c r="AA4954" s="176">
        <v>90000</v>
      </c>
      <c r="AB4954" s="167" t="s">
        <v>11254</v>
      </c>
      <c r="AC4954" s="176">
        <v>90000</v>
      </c>
      <c r="AD4954" s="167" t="s">
        <v>11254</v>
      </c>
      <c r="AE4954" s="176">
        <v>45</v>
      </c>
    </row>
    <row r="4955" spans="1:31">
      <c r="A4955" s="178">
        <v>108373073650</v>
      </c>
      <c r="B4955" s="166">
        <v>46198</v>
      </c>
      <c r="C4955" s="167" t="s">
        <v>3524</v>
      </c>
      <c r="D4955" s="167" t="s">
        <v>3525</v>
      </c>
      <c r="E4955" s="167" t="s">
        <v>3526</v>
      </c>
      <c r="F4955" s="167" t="s">
        <v>3501</v>
      </c>
      <c r="G4955" s="167" t="s">
        <v>3502</v>
      </c>
      <c r="H4955" s="168">
        <v>46198</v>
      </c>
      <c r="I4955" s="167"/>
      <c r="J4955" s="169">
        <v>26111</v>
      </c>
      <c r="K4955" s="167" t="s">
        <v>55</v>
      </c>
      <c r="L4955" s="169">
        <v>2</v>
      </c>
      <c r="M4955" s="167" t="s">
        <v>3513</v>
      </c>
      <c r="N4955" s="169">
        <v>31.6</v>
      </c>
      <c r="O4955" s="167" t="s">
        <v>3505</v>
      </c>
      <c r="P4955" s="167"/>
      <c r="Q4955" s="167" t="s">
        <v>3527</v>
      </c>
      <c r="R4955" s="167" t="s">
        <v>3528</v>
      </c>
      <c r="S4955" s="169">
        <v>3</v>
      </c>
      <c r="T4955" s="167" t="s">
        <v>3678</v>
      </c>
      <c r="U4955" s="169" t="s">
        <v>3679</v>
      </c>
      <c r="V4955" s="167" t="s">
        <v>7177</v>
      </c>
      <c r="W4955" s="167" t="s">
        <v>7178</v>
      </c>
      <c r="X4955" s="170" t="s">
        <v>159</v>
      </c>
      <c r="Y4955" s="171" t="s">
        <v>8828</v>
      </c>
      <c r="Z4955" s="167" t="s">
        <v>11037</v>
      </c>
      <c r="AA4955" s="176">
        <v>4762</v>
      </c>
      <c r="AB4955" s="167" t="s">
        <v>11254</v>
      </c>
      <c r="AC4955" s="176">
        <v>0.51</v>
      </c>
      <c r="AD4955" s="167" t="s">
        <v>11256</v>
      </c>
      <c r="AE4955" s="176">
        <v>47.62</v>
      </c>
    </row>
    <row r="4956" spans="1:31">
      <c r="A4956" s="178">
        <v>108373073650</v>
      </c>
      <c r="B4956" s="166">
        <v>46198</v>
      </c>
      <c r="C4956" s="167" t="s">
        <v>3524</v>
      </c>
      <c r="D4956" s="167" t="s">
        <v>3525</v>
      </c>
      <c r="E4956" s="167" t="s">
        <v>3526</v>
      </c>
      <c r="F4956" s="167" t="s">
        <v>3501</v>
      </c>
      <c r="G4956" s="167" t="s">
        <v>3502</v>
      </c>
      <c r="H4956" s="168">
        <v>46198</v>
      </c>
      <c r="I4956" s="167"/>
      <c r="J4956" s="169">
        <v>26111</v>
      </c>
      <c r="K4956" s="167" t="s">
        <v>55</v>
      </c>
      <c r="L4956" s="169">
        <v>2</v>
      </c>
      <c r="M4956" s="167" t="s">
        <v>3513</v>
      </c>
      <c r="N4956" s="169">
        <v>31.6</v>
      </c>
      <c r="O4956" s="167" t="s">
        <v>3505</v>
      </c>
      <c r="P4956" s="167"/>
      <c r="Q4956" s="167" t="s">
        <v>3527</v>
      </c>
      <c r="R4956" s="167" t="s">
        <v>3528</v>
      </c>
      <c r="S4956" s="169">
        <v>2</v>
      </c>
      <c r="T4956" s="167" t="s">
        <v>4194</v>
      </c>
      <c r="U4956" s="169" t="s">
        <v>3893</v>
      </c>
      <c r="V4956" s="167" t="s">
        <v>8829</v>
      </c>
      <c r="W4956" s="167" t="s">
        <v>8830</v>
      </c>
      <c r="X4956" s="170" t="s">
        <v>159</v>
      </c>
      <c r="Y4956" s="171" t="s">
        <v>8828</v>
      </c>
      <c r="Z4956" s="167" t="s">
        <v>11037</v>
      </c>
      <c r="AA4956" s="176">
        <v>180</v>
      </c>
      <c r="AB4956" s="167" t="s">
        <v>11254</v>
      </c>
      <c r="AC4956" s="176">
        <v>180</v>
      </c>
      <c r="AD4956" s="167" t="s">
        <v>11254</v>
      </c>
      <c r="AE4956" s="176">
        <v>4068</v>
      </c>
    </row>
    <row r="4957" spans="1:31">
      <c r="A4957" s="178">
        <v>108373073650</v>
      </c>
      <c r="B4957" s="166">
        <v>46198</v>
      </c>
      <c r="C4957" s="167" t="s">
        <v>3524</v>
      </c>
      <c r="D4957" s="167" t="s">
        <v>3525</v>
      </c>
      <c r="E4957" s="167" t="s">
        <v>3526</v>
      </c>
      <c r="F4957" s="167" t="s">
        <v>3501</v>
      </c>
      <c r="G4957" s="167" t="s">
        <v>3502</v>
      </c>
      <c r="H4957" s="168">
        <v>46198</v>
      </c>
      <c r="I4957" s="167"/>
      <c r="J4957" s="169">
        <v>26111</v>
      </c>
      <c r="K4957" s="167" t="s">
        <v>55</v>
      </c>
      <c r="L4957" s="169">
        <v>2</v>
      </c>
      <c r="M4957" s="167" t="s">
        <v>3513</v>
      </c>
      <c r="N4957" s="169">
        <v>31.6</v>
      </c>
      <c r="O4957" s="167" t="s">
        <v>3505</v>
      </c>
      <c r="P4957" s="167"/>
      <c r="Q4957" s="167" t="s">
        <v>3527</v>
      </c>
      <c r="R4957" s="167" t="s">
        <v>3528</v>
      </c>
      <c r="S4957" s="169">
        <v>1</v>
      </c>
      <c r="T4957" s="167" t="s">
        <v>4194</v>
      </c>
      <c r="U4957" s="169" t="s">
        <v>3893</v>
      </c>
      <c r="V4957" s="167" t="s">
        <v>8831</v>
      </c>
      <c r="W4957" s="167" t="s">
        <v>8832</v>
      </c>
      <c r="X4957" s="170" t="s">
        <v>159</v>
      </c>
      <c r="Y4957" s="171" t="s">
        <v>8828</v>
      </c>
      <c r="Z4957" s="167" t="s">
        <v>11037</v>
      </c>
      <c r="AA4957" s="176">
        <v>180</v>
      </c>
      <c r="AB4957" s="167" t="s">
        <v>11254</v>
      </c>
      <c r="AC4957" s="176">
        <v>180</v>
      </c>
      <c r="AD4957" s="167" t="s">
        <v>11254</v>
      </c>
      <c r="AE4957" s="176">
        <v>3816</v>
      </c>
    </row>
    <row r="4958" spans="1:31">
      <c r="A4958" s="178">
        <v>108374695550</v>
      </c>
      <c r="B4958" s="166">
        <v>46198</v>
      </c>
      <c r="C4958" s="167" t="s">
        <v>3610</v>
      </c>
      <c r="D4958" s="167" t="s">
        <v>3525</v>
      </c>
      <c r="E4958" s="167" t="s">
        <v>3526</v>
      </c>
      <c r="F4958" s="167" t="s">
        <v>3613</v>
      </c>
      <c r="G4958" s="167" t="s">
        <v>3614</v>
      </c>
      <c r="H4958" s="168">
        <v>46198</v>
      </c>
      <c r="I4958" s="167"/>
      <c r="J4958" s="169">
        <v>1</v>
      </c>
      <c r="K4958" s="167" t="s">
        <v>48</v>
      </c>
      <c r="L4958" s="169">
        <v>1</v>
      </c>
      <c r="M4958" s="167" t="s">
        <v>3513</v>
      </c>
      <c r="N4958" s="169">
        <v>2</v>
      </c>
      <c r="O4958" s="167" t="s">
        <v>3505</v>
      </c>
      <c r="P4958" s="167" t="s">
        <v>8833</v>
      </c>
      <c r="Q4958" s="167" t="s">
        <v>3506</v>
      </c>
      <c r="R4958" s="167" t="s">
        <v>8834</v>
      </c>
      <c r="S4958" s="169">
        <v>1</v>
      </c>
      <c r="T4958" s="167"/>
      <c r="U4958" s="169" t="s">
        <v>8835</v>
      </c>
      <c r="V4958" s="167" t="s">
        <v>8836</v>
      </c>
      <c r="W4958" s="167"/>
      <c r="X4958" s="170" t="s">
        <v>3619</v>
      </c>
      <c r="Y4958" s="171" t="s">
        <v>8837</v>
      </c>
      <c r="Z4958" s="167" t="s">
        <v>11038</v>
      </c>
      <c r="AA4958" s="176">
        <v>5</v>
      </c>
      <c r="AB4958" s="167" t="s">
        <v>11254</v>
      </c>
      <c r="AC4958" s="176">
        <v>5</v>
      </c>
      <c r="AD4958" s="167" t="s">
        <v>11254</v>
      </c>
      <c r="AE4958" s="176">
        <v>57500000</v>
      </c>
    </row>
    <row r="4959" spans="1:31">
      <c r="A4959" s="178">
        <v>108374735820</v>
      </c>
      <c r="B4959" s="166">
        <v>46198</v>
      </c>
      <c r="C4959" s="167" t="s">
        <v>3610</v>
      </c>
      <c r="D4959" s="167" t="s">
        <v>3525</v>
      </c>
      <c r="E4959" s="167" t="s">
        <v>3526</v>
      </c>
      <c r="F4959" s="167" t="s">
        <v>3613</v>
      </c>
      <c r="G4959" s="167" t="s">
        <v>3614</v>
      </c>
      <c r="H4959" s="168">
        <v>46198</v>
      </c>
      <c r="I4959" s="167"/>
      <c r="J4959" s="169">
        <v>1</v>
      </c>
      <c r="K4959" s="167" t="s">
        <v>48</v>
      </c>
      <c r="L4959" s="169">
        <v>3</v>
      </c>
      <c r="M4959" s="167" t="s">
        <v>3504</v>
      </c>
      <c r="N4959" s="169">
        <v>220.9</v>
      </c>
      <c r="O4959" s="167" t="s">
        <v>3505</v>
      </c>
      <c r="P4959" s="167" t="s">
        <v>8838</v>
      </c>
      <c r="Q4959" s="167" t="s">
        <v>3506</v>
      </c>
      <c r="R4959" s="167" t="s">
        <v>8839</v>
      </c>
      <c r="S4959" s="169">
        <v>3</v>
      </c>
      <c r="T4959" s="167"/>
      <c r="U4959" s="169" t="s">
        <v>8840</v>
      </c>
      <c r="V4959" s="167" t="s">
        <v>8841</v>
      </c>
      <c r="W4959" s="167"/>
      <c r="X4959" s="170" t="s">
        <v>3619</v>
      </c>
      <c r="Y4959" s="171" t="s">
        <v>8842</v>
      </c>
      <c r="Z4959" s="167" t="s">
        <v>11039</v>
      </c>
      <c r="AA4959" s="176">
        <v>1</v>
      </c>
      <c r="AB4959" s="167" t="s">
        <v>11254</v>
      </c>
      <c r="AC4959" s="176">
        <v>1</v>
      </c>
      <c r="AD4959" s="167" t="s">
        <v>11254</v>
      </c>
      <c r="AE4959" s="176">
        <v>56700000</v>
      </c>
    </row>
    <row r="4960" spans="1:31">
      <c r="A4960" s="178">
        <v>108374735820</v>
      </c>
      <c r="B4960" s="166">
        <v>46198</v>
      </c>
      <c r="C4960" s="167" t="s">
        <v>3610</v>
      </c>
      <c r="D4960" s="167" t="s">
        <v>3525</v>
      </c>
      <c r="E4960" s="167" t="s">
        <v>3526</v>
      </c>
      <c r="F4960" s="167" t="s">
        <v>3613</v>
      </c>
      <c r="G4960" s="167" t="s">
        <v>3614</v>
      </c>
      <c r="H4960" s="168">
        <v>46198</v>
      </c>
      <c r="I4960" s="167"/>
      <c r="J4960" s="169">
        <v>1</v>
      </c>
      <c r="K4960" s="167" t="s">
        <v>48</v>
      </c>
      <c r="L4960" s="169">
        <v>3</v>
      </c>
      <c r="M4960" s="167" t="s">
        <v>3504</v>
      </c>
      <c r="N4960" s="169">
        <v>220.9</v>
      </c>
      <c r="O4960" s="167" t="s">
        <v>3505</v>
      </c>
      <c r="P4960" s="167" t="s">
        <v>8838</v>
      </c>
      <c r="Q4960" s="167" t="s">
        <v>3506</v>
      </c>
      <c r="R4960" s="167" t="s">
        <v>8839</v>
      </c>
      <c r="S4960" s="169">
        <v>2</v>
      </c>
      <c r="T4960" s="167"/>
      <c r="U4960" s="169" t="s">
        <v>5513</v>
      </c>
      <c r="V4960" s="167" t="s">
        <v>8843</v>
      </c>
      <c r="W4960" s="167"/>
      <c r="X4960" s="170" t="s">
        <v>3619</v>
      </c>
      <c r="Y4960" s="171" t="s">
        <v>8842</v>
      </c>
      <c r="Z4960" s="167" t="s">
        <v>11039</v>
      </c>
      <c r="AA4960" s="176">
        <v>2</v>
      </c>
      <c r="AB4960" s="167" t="s">
        <v>11254</v>
      </c>
      <c r="AC4960" s="176">
        <v>2</v>
      </c>
      <c r="AD4960" s="167" t="s">
        <v>11254</v>
      </c>
      <c r="AE4960" s="176">
        <v>77190000</v>
      </c>
    </row>
    <row r="4961" spans="1:31">
      <c r="A4961" s="178">
        <v>108374735820</v>
      </c>
      <c r="B4961" s="166">
        <v>46198</v>
      </c>
      <c r="C4961" s="167" t="s">
        <v>3610</v>
      </c>
      <c r="D4961" s="167" t="s">
        <v>3525</v>
      </c>
      <c r="E4961" s="167" t="s">
        <v>3526</v>
      </c>
      <c r="F4961" s="167" t="s">
        <v>3613</v>
      </c>
      <c r="G4961" s="167" t="s">
        <v>3614</v>
      </c>
      <c r="H4961" s="168">
        <v>46198</v>
      </c>
      <c r="I4961" s="167"/>
      <c r="J4961" s="169">
        <v>1</v>
      </c>
      <c r="K4961" s="167" t="s">
        <v>48</v>
      </c>
      <c r="L4961" s="169">
        <v>3</v>
      </c>
      <c r="M4961" s="167" t="s">
        <v>3504</v>
      </c>
      <c r="N4961" s="169">
        <v>220.9</v>
      </c>
      <c r="O4961" s="167" t="s">
        <v>3505</v>
      </c>
      <c r="P4961" s="167" t="s">
        <v>8838</v>
      </c>
      <c r="Q4961" s="167" t="s">
        <v>3506</v>
      </c>
      <c r="R4961" s="167" t="s">
        <v>8839</v>
      </c>
      <c r="S4961" s="169">
        <v>1</v>
      </c>
      <c r="T4961" s="167"/>
      <c r="U4961" s="169" t="s">
        <v>8844</v>
      </c>
      <c r="V4961" s="167" t="s">
        <v>8845</v>
      </c>
      <c r="W4961" s="167"/>
      <c r="X4961" s="170" t="s">
        <v>3619</v>
      </c>
      <c r="Y4961" s="171" t="s">
        <v>8842</v>
      </c>
      <c r="Z4961" s="167" t="s">
        <v>11039</v>
      </c>
      <c r="AA4961" s="176">
        <v>10</v>
      </c>
      <c r="AB4961" s="167" t="s">
        <v>11254</v>
      </c>
      <c r="AC4961" s="176">
        <v>10</v>
      </c>
      <c r="AD4961" s="167" t="s">
        <v>11254</v>
      </c>
      <c r="AE4961" s="176">
        <v>190000000</v>
      </c>
    </row>
    <row r="4962" spans="1:31">
      <c r="A4962" s="178">
        <v>108374860200</v>
      </c>
      <c r="B4962" s="166">
        <v>46198</v>
      </c>
      <c r="C4962" s="167" t="s">
        <v>3610</v>
      </c>
      <c r="D4962" s="167" t="s">
        <v>3525</v>
      </c>
      <c r="E4962" s="167" t="s">
        <v>3526</v>
      </c>
      <c r="F4962" s="167" t="s">
        <v>3613</v>
      </c>
      <c r="G4962" s="167" t="s">
        <v>3614</v>
      </c>
      <c r="H4962" s="168">
        <v>46198</v>
      </c>
      <c r="I4962" s="167"/>
      <c r="J4962" s="169">
        <v>1</v>
      </c>
      <c r="K4962" s="167" t="s">
        <v>48</v>
      </c>
      <c r="L4962" s="169">
        <v>1</v>
      </c>
      <c r="M4962" s="167" t="s">
        <v>3504</v>
      </c>
      <c r="N4962" s="169">
        <v>268</v>
      </c>
      <c r="O4962" s="167" t="s">
        <v>3505</v>
      </c>
      <c r="P4962" s="167" t="s">
        <v>8846</v>
      </c>
      <c r="Q4962" s="167" t="s">
        <v>3506</v>
      </c>
      <c r="R4962" s="167" t="s">
        <v>8847</v>
      </c>
      <c r="S4962" s="169">
        <v>1</v>
      </c>
      <c r="T4962" s="167"/>
      <c r="U4962" s="169" t="s">
        <v>3648</v>
      </c>
      <c r="V4962" s="167" t="s">
        <v>8848</v>
      </c>
      <c r="W4962" s="167"/>
      <c r="X4962" s="170" t="s">
        <v>3619</v>
      </c>
      <c r="Y4962" s="171" t="s">
        <v>8849</v>
      </c>
      <c r="Z4962" s="167" t="s">
        <v>11040</v>
      </c>
      <c r="AA4962" s="176">
        <v>100</v>
      </c>
      <c r="AB4962" s="167" t="s">
        <v>11262</v>
      </c>
      <c r="AC4962" s="176">
        <v>100</v>
      </c>
      <c r="AD4962" s="167" t="s">
        <v>11254</v>
      </c>
      <c r="AE4962" s="176">
        <v>22500000</v>
      </c>
    </row>
    <row r="4963" spans="1:31">
      <c r="A4963" s="178">
        <v>108375205520</v>
      </c>
      <c r="B4963" s="166">
        <v>46198</v>
      </c>
      <c r="C4963" s="167" t="s">
        <v>3781</v>
      </c>
      <c r="D4963" s="167"/>
      <c r="E4963" s="167"/>
      <c r="F4963" s="167" t="s">
        <v>5301</v>
      </c>
      <c r="G4963" s="167" t="s">
        <v>3614</v>
      </c>
      <c r="H4963" s="168"/>
      <c r="I4963" s="167"/>
      <c r="J4963" s="169">
        <v>26111</v>
      </c>
      <c r="K4963" s="167" t="s">
        <v>55</v>
      </c>
      <c r="L4963" s="169">
        <v>108</v>
      </c>
      <c r="M4963" s="167" t="s">
        <v>3513</v>
      </c>
      <c r="N4963" s="169">
        <v>120.78</v>
      </c>
      <c r="O4963" s="167" t="s">
        <v>3505</v>
      </c>
      <c r="P4963" s="167" t="s">
        <v>8850</v>
      </c>
      <c r="Q4963" s="167" t="s">
        <v>3506</v>
      </c>
      <c r="R4963" s="167" t="s">
        <v>3528</v>
      </c>
      <c r="S4963" s="169">
        <v>19</v>
      </c>
      <c r="T4963" s="167" t="s">
        <v>4040</v>
      </c>
      <c r="U4963" s="169" t="s">
        <v>4041</v>
      </c>
      <c r="V4963" s="167" t="s">
        <v>8851</v>
      </c>
      <c r="W4963" s="167" t="s">
        <v>8852</v>
      </c>
      <c r="X4963" s="170" t="s">
        <v>159</v>
      </c>
      <c r="Y4963" s="171" t="s">
        <v>8853</v>
      </c>
      <c r="Z4963" s="167" t="s">
        <v>11041</v>
      </c>
      <c r="AA4963" s="176">
        <v>2000</v>
      </c>
      <c r="AB4963" s="167" t="s">
        <v>11254</v>
      </c>
      <c r="AC4963" s="176">
        <v>2000</v>
      </c>
      <c r="AD4963" s="167" t="s">
        <v>11254</v>
      </c>
      <c r="AE4963" s="176">
        <v>210</v>
      </c>
    </row>
    <row r="4964" spans="1:31">
      <c r="A4964" s="178">
        <v>108375205520</v>
      </c>
      <c r="B4964" s="166">
        <v>46198</v>
      </c>
      <c r="C4964" s="167" t="s">
        <v>3781</v>
      </c>
      <c r="D4964" s="167"/>
      <c r="E4964" s="167"/>
      <c r="F4964" s="167" t="s">
        <v>5301</v>
      </c>
      <c r="G4964" s="167" t="s">
        <v>3614</v>
      </c>
      <c r="H4964" s="168"/>
      <c r="I4964" s="167"/>
      <c r="J4964" s="169">
        <v>26111</v>
      </c>
      <c r="K4964" s="167" t="s">
        <v>55</v>
      </c>
      <c r="L4964" s="169">
        <v>108</v>
      </c>
      <c r="M4964" s="167" t="s">
        <v>3513</v>
      </c>
      <c r="N4964" s="169">
        <v>120.78</v>
      </c>
      <c r="O4964" s="167" t="s">
        <v>3505</v>
      </c>
      <c r="P4964" s="167" t="s">
        <v>8850</v>
      </c>
      <c r="Q4964" s="167" t="s">
        <v>3506</v>
      </c>
      <c r="R4964" s="167" t="s">
        <v>3528</v>
      </c>
      <c r="S4964" s="169">
        <v>18</v>
      </c>
      <c r="T4964" s="167" t="s">
        <v>4040</v>
      </c>
      <c r="U4964" s="169" t="s">
        <v>4041</v>
      </c>
      <c r="V4964" s="167" t="s">
        <v>8854</v>
      </c>
      <c r="W4964" s="167" t="s">
        <v>8855</v>
      </c>
      <c r="X4964" s="170" t="s">
        <v>159</v>
      </c>
      <c r="Y4964" s="171" t="s">
        <v>8853</v>
      </c>
      <c r="Z4964" s="167" t="s">
        <v>11041</v>
      </c>
      <c r="AA4964" s="176">
        <v>24000</v>
      </c>
      <c r="AB4964" s="167" t="s">
        <v>11254</v>
      </c>
      <c r="AC4964" s="176">
        <v>24000</v>
      </c>
      <c r="AD4964" s="167" t="s">
        <v>11254</v>
      </c>
      <c r="AE4964" s="176">
        <v>864</v>
      </c>
    </row>
    <row r="4965" spans="1:31">
      <c r="A4965" s="178">
        <v>108375205520</v>
      </c>
      <c r="B4965" s="166">
        <v>46198</v>
      </c>
      <c r="C4965" s="167" t="s">
        <v>3781</v>
      </c>
      <c r="D4965" s="167"/>
      <c r="E4965" s="167"/>
      <c r="F4965" s="167" t="s">
        <v>5301</v>
      </c>
      <c r="G4965" s="167" t="s">
        <v>3614</v>
      </c>
      <c r="H4965" s="168"/>
      <c r="I4965" s="167"/>
      <c r="J4965" s="169">
        <v>26111</v>
      </c>
      <c r="K4965" s="167" t="s">
        <v>55</v>
      </c>
      <c r="L4965" s="169">
        <v>108</v>
      </c>
      <c r="M4965" s="167" t="s">
        <v>3513</v>
      </c>
      <c r="N4965" s="169">
        <v>120.78</v>
      </c>
      <c r="O4965" s="167" t="s">
        <v>3505</v>
      </c>
      <c r="P4965" s="167" t="s">
        <v>8850</v>
      </c>
      <c r="Q4965" s="167" t="s">
        <v>3506</v>
      </c>
      <c r="R4965" s="167" t="s">
        <v>3528</v>
      </c>
      <c r="S4965" s="169">
        <v>17</v>
      </c>
      <c r="T4965" s="167" t="s">
        <v>4040</v>
      </c>
      <c r="U4965" s="169" t="s">
        <v>4041</v>
      </c>
      <c r="V4965" s="167" t="s">
        <v>8856</v>
      </c>
      <c r="W4965" s="167" t="s">
        <v>8857</v>
      </c>
      <c r="X4965" s="170" t="s">
        <v>159</v>
      </c>
      <c r="Y4965" s="171" t="s">
        <v>8853</v>
      </c>
      <c r="Z4965" s="167" t="s">
        <v>11041</v>
      </c>
      <c r="AA4965" s="176">
        <v>7000</v>
      </c>
      <c r="AB4965" s="167" t="s">
        <v>11254</v>
      </c>
      <c r="AC4965" s="176">
        <v>7000</v>
      </c>
      <c r="AD4965" s="167" t="s">
        <v>11254</v>
      </c>
      <c r="AE4965" s="176">
        <v>31.5</v>
      </c>
    </row>
    <row r="4966" spans="1:31">
      <c r="A4966" s="178">
        <v>108375205520</v>
      </c>
      <c r="B4966" s="166">
        <v>46198</v>
      </c>
      <c r="C4966" s="167" t="s">
        <v>3781</v>
      </c>
      <c r="D4966" s="167"/>
      <c r="E4966" s="167"/>
      <c r="F4966" s="167" t="s">
        <v>5301</v>
      </c>
      <c r="G4966" s="167" t="s">
        <v>3614</v>
      </c>
      <c r="H4966" s="168"/>
      <c r="I4966" s="167"/>
      <c r="J4966" s="169">
        <v>26111</v>
      </c>
      <c r="K4966" s="167" t="s">
        <v>55</v>
      </c>
      <c r="L4966" s="169">
        <v>108</v>
      </c>
      <c r="M4966" s="167" t="s">
        <v>3513</v>
      </c>
      <c r="N4966" s="169">
        <v>120.78</v>
      </c>
      <c r="O4966" s="167" t="s">
        <v>3505</v>
      </c>
      <c r="P4966" s="167" t="s">
        <v>8850</v>
      </c>
      <c r="Q4966" s="167" t="s">
        <v>3506</v>
      </c>
      <c r="R4966" s="167" t="s">
        <v>3528</v>
      </c>
      <c r="S4966" s="169">
        <v>16</v>
      </c>
      <c r="T4966" s="167" t="s">
        <v>4040</v>
      </c>
      <c r="U4966" s="169" t="s">
        <v>4041</v>
      </c>
      <c r="V4966" s="167" t="s">
        <v>8858</v>
      </c>
      <c r="W4966" s="167" t="s">
        <v>8859</v>
      </c>
      <c r="X4966" s="170" t="s">
        <v>157</v>
      </c>
      <c r="Y4966" s="171" t="s">
        <v>8853</v>
      </c>
      <c r="Z4966" s="167" t="s">
        <v>11041</v>
      </c>
      <c r="AA4966" s="176">
        <v>2000</v>
      </c>
      <c r="AB4966" s="167" t="s">
        <v>11254</v>
      </c>
      <c r="AC4966" s="176">
        <v>2000</v>
      </c>
      <c r="AD4966" s="167" t="s">
        <v>11254</v>
      </c>
      <c r="AE4966" s="176">
        <v>32</v>
      </c>
    </row>
    <row r="4967" spans="1:31">
      <c r="A4967" s="178">
        <v>108375205520</v>
      </c>
      <c r="B4967" s="166">
        <v>46198</v>
      </c>
      <c r="C4967" s="167" t="s">
        <v>3781</v>
      </c>
      <c r="D4967" s="167"/>
      <c r="E4967" s="167"/>
      <c r="F4967" s="167" t="s">
        <v>5301</v>
      </c>
      <c r="G4967" s="167" t="s">
        <v>3614</v>
      </c>
      <c r="H4967" s="168"/>
      <c r="I4967" s="167"/>
      <c r="J4967" s="169">
        <v>26111</v>
      </c>
      <c r="K4967" s="167" t="s">
        <v>55</v>
      </c>
      <c r="L4967" s="169">
        <v>108</v>
      </c>
      <c r="M4967" s="167" t="s">
        <v>3513</v>
      </c>
      <c r="N4967" s="169">
        <v>120.78</v>
      </c>
      <c r="O4967" s="167" t="s">
        <v>3505</v>
      </c>
      <c r="P4967" s="167" t="s">
        <v>8850</v>
      </c>
      <c r="Q4967" s="167" t="s">
        <v>3506</v>
      </c>
      <c r="R4967" s="167" t="s">
        <v>3528</v>
      </c>
      <c r="S4967" s="169">
        <v>15</v>
      </c>
      <c r="T4967" s="167" t="s">
        <v>4040</v>
      </c>
      <c r="U4967" s="169" t="s">
        <v>4041</v>
      </c>
      <c r="V4967" s="167" t="s">
        <v>8860</v>
      </c>
      <c r="W4967" s="167" t="s">
        <v>8861</v>
      </c>
      <c r="X4967" s="170" t="s">
        <v>157</v>
      </c>
      <c r="Y4967" s="171" t="s">
        <v>8853</v>
      </c>
      <c r="Z4967" s="167" t="s">
        <v>11041</v>
      </c>
      <c r="AA4967" s="176">
        <v>4000</v>
      </c>
      <c r="AB4967" s="167" t="s">
        <v>11254</v>
      </c>
      <c r="AC4967" s="176">
        <v>4000</v>
      </c>
      <c r="AD4967" s="167" t="s">
        <v>11254</v>
      </c>
      <c r="AE4967" s="176">
        <v>64</v>
      </c>
    </row>
    <row r="4968" spans="1:31">
      <c r="A4968" s="178">
        <v>108375205520</v>
      </c>
      <c r="B4968" s="166">
        <v>46198</v>
      </c>
      <c r="C4968" s="167" t="s">
        <v>3781</v>
      </c>
      <c r="D4968" s="167"/>
      <c r="E4968" s="167"/>
      <c r="F4968" s="167" t="s">
        <v>5301</v>
      </c>
      <c r="G4968" s="167" t="s">
        <v>3614</v>
      </c>
      <c r="H4968" s="168"/>
      <c r="I4968" s="167"/>
      <c r="J4968" s="169">
        <v>26111</v>
      </c>
      <c r="K4968" s="167" t="s">
        <v>55</v>
      </c>
      <c r="L4968" s="169">
        <v>108</v>
      </c>
      <c r="M4968" s="167" t="s">
        <v>3513</v>
      </c>
      <c r="N4968" s="169">
        <v>120.78</v>
      </c>
      <c r="O4968" s="167" t="s">
        <v>3505</v>
      </c>
      <c r="P4968" s="167" t="s">
        <v>8850</v>
      </c>
      <c r="Q4968" s="167" t="s">
        <v>3506</v>
      </c>
      <c r="R4968" s="167" t="s">
        <v>3528</v>
      </c>
      <c r="S4968" s="169">
        <v>14</v>
      </c>
      <c r="T4968" s="167" t="s">
        <v>4040</v>
      </c>
      <c r="U4968" s="169" t="s">
        <v>4041</v>
      </c>
      <c r="V4968" s="167" t="s">
        <v>8862</v>
      </c>
      <c r="W4968" s="167" t="s">
        <v>5116</v>
      </c>
      <c r="X4968" s="170" t="s">
        <v>157</v>
      </c>
      <c r="Y4968" s="171" t="s">
        <v>8853</v>
      </c>
      <c r="Z4968" s="167" t="s">
        <v>11041</v>
      </c>
      <c r="AA4968" s="176">
        <v>40000</v>
      </c>
      <c r="AB4968" s="167" t="s">
        <v>11254</v>
      </c>
      <c r="AC4968" s="176">
        <v>40000</v>
      </c>
      <c r="AD4968" s="167" t="s">
        <v>11254</v>
      </c>
      <c r="AE4968" s="176">
        <v>920</v>
      </c>
    </row>
    <row r="4969" spans="1:31">
      <c r="A4969" s="178">
        <v>108375205520</v>
      </c>
      <c r="B4969" s="166">
        <v>46198</v>
      </c>
      <c r="C4969" s="167" t="s">
        <v>3781</v>
      </c>
      <c r="D4969" s="167"/>
      <c r="E4969" s="167"/>
      <c r="F4969" s="167" t="s">
        <v>5301</v>
      </c>
      <c r="G4969" s="167" t="s">
        <v>3614</v>
      </c>
      <c r="H4969" s="168"/>
      <c r="I4969" s="167"/>
      <c r="J4969" s="169">
        <v>26111</v>
      </c>
      <c r="K4969" s="167" t="s">
        <v>55</v>
      </c>
      <c r="L4969" s="169">
        <v>108</v>
      </c>
      <c r="M4969" s="167" t="s">
        <v>3513</v>
      </c>
      <c r="N4969" s="169">
        <v>120.78</v>
      </c>
      <c r="O4969" s="167" t="s">
        <v>3505</v>
      </c>
      <c r="P4969" s="167" t="s">
        <v>8850</v>
      </c>
      <c r="Q4969" s="167" t="s">
        <v>3506</v>
      </c>
      <c r="R4969" s="167" t="s">
        <v>3528</v>
      </c>
      <c r="S4969" s="169">
        <v>13</v>
      </c>
      <c r="T4969" s="167" t="s">
        <v>4040</v>
      </c>
      <c r="U4969" s="169" t="s">
        <v>4041</v>
      </c>
      <c r="V4969" s="167" t="s">
        <v>8863</v>
      </c>
      <c r="W4969" s="167" t="s">
        <v>8864</v>
      </c>
      <c r="X4969" s="170" t="s">
        <v>157</v>
      </c>
      <c r="Y4969" s="171" t="s">
        <v>8853</v>
      </c>
      <c r="Z4969" s="167" t="s">
        <v>11041</v>
      </c>
      <c r="AA4969" s="176">
        <v>1000</v>
      </c>
      <c r="AB4969" s="167" t="s">
        <v>11254</v>
      </c>
      <c r="AC4969" s="176">
        <v>1000</v>
      </c>
      <c r="AD4969" s="167" t="s">
        <v>11254</v>
      </c>
      <c r="AE4969" s="176">
        <v>105</v>
      </c>
    </row>
    <row r="4970" spans="1:31">
      <c r="A4970" s="178">
        <v>108375205520</v>
      </c>
      <c r="B4970" s="166">
        <v>46198</v>
      </c>
      <c r="C4970" s="167" t="s">
        <v>3781</v>
      </c>
      <c r="D4970" s="167"/>
      <c r="E4970" s="167"/>
      <c r="F4970" s="167" t="s">
        <v>5301</v>
      </c>
      <c r="G4970" s="167" t="s">
        <v>3614</v>
      </c>
      <c r="H4970" s="168"/>
      <c r="I4970" s="167"/>
      <c r="J4970" s="169">
        <v>26111</v>
      </c>
      <c r="K4970" s="167" t="s">
        <v>55</v>
      </c>
      <c r="L4970" s="169">
        <v>108</v>
      </c>
      <c r="M4970" s="167" t="s">
        <v>3513</v>
      </c>
      <c r="N4970" s="169">
        <v>120.78</v>
      </c>
      <c r="O4970" s="167" t="s">
        <v>3505</v>
      </c>
      <c r="P4970" s="167" t="s">
        <v>8850</v>
      </c>
      <c r="Q4970" s="167" t="s">
        <v>3506</v>
      </c>
      <c r="R4970" s="167" t="s">
        <v>3528</v>
      </c>
      <c r="S4970" s="169">
        <v>12</v>
      </c>
      <c r="T4970" s="167" t="s">
        <v>4164</v>
      </c>
      <c r="U4970" s="169" t="s">
        <v>3667</v>
      </c>
      <c r="V4970" s="167" t="s">
        <v>8865</v>
      </c>
      <c r="W4970" s="167" t="s">
        <v>5121</v>
      </c>
      <c r="X4970" s="170" t="s">
        <v>3533</v>
      </c>
      <c r="Y4970" s="171" t="s">
        <v>8853</v>
      </c>
      <c r="Z4970" s="167" t="s">
        <v>11041</v>
      </c>
      <c r="AA4970" s="176">
        <v>3000</v>
      </c>
      <c r="AB4970" s="167" t="s">
        <v>11254</v>
      </c>
      <c r="AC4970" s="176">
        <v>3000</v>
      </c>
      <c r="AD4970" s="167" t="s">
        <v>11254</v>
      </c>
      <c r="AE4970" s="176">
        <v>51</v>
      </c>
    </row>
    <row r="4971" spans="1:31">
      <c r="A4971" s="178">
        <v>108375205520</v>
      </c>
      <c r="B4971" s="166">
        <v>46198</v>
      </c>
      <c r="C4971" s="167" t="s">
        <v>3781</v>
      </c>
      <c r="D4971" s="167"/>
      <c r="E4971" s="167"/>
      <c r="F4971" s="167" t="s">
        <v>5301</v>
      </c>
      <c r="G4971" s="167" t="s">
        <v>3614</v>
      </c>
      <c r="H4971" s="168"/>
      <c r="I4971" s="167"/>
      <c r="J4971" s="169">
        <v>26111</v>
      </c>
      <c r="K4971" s="167" t="s">
        <v>55</v>
      </c>
      <c r="L4971" s="169">
        <v>108</v>
      </c>
      <c r="M4971" s="167" t="s">
        <v>3513</v>
      </c>
      <c r="N4971" s="169">
        <v>120.78</v>
      </c>
      <c r="O4971" s="167" t="s">
        <v>3505</v>
      </c>
      <c r="P4971" s="167" t="s">
        <v>8850</v>
      </c>
      <c r="Q4971" s="167" t="s">
        <v>3506</v>
      </c>
      <c r="R4971" s="167" t="s">
        <v>3528</v>
      </c>
      <c r="S4971" s="169">
        <v>11</v>
      </c>
      <c r="T4971" s="167" t="s">
        <v>4040</v>
      </c>
      <c r="U4971" s="169" t="s">
        <v>4041</v>
      </c>
      <c r="V4971" s="167" t="s">
        <v>8866</v>
      </c>
      <c r="W4971" s="167" t="s">
        <v>7100</v>
      </c>
      <c r="X4971" s="170" t="s">
        <v>3533</v>
      </c>
      <c r="Y4971" s="171" t="s">
        <v>8853</v>
      </c>
      <c r="Z4971" s="167" t="s">
        <v>11041</v>
      </c>
      <c r="AA4971" s="176">
        <v>2000</v>
      </c>
      <c r="AB4971" s="167" t="s">
        <v>11254</v>
      </c>
      <c r="AC4971" s="176">
        <v>2000</v>
      </c>
      <c r="AD4971" s="167" t="s">
        <v>11254</v>
      </c>
      <c r="AE4971" s="176">
        <v>580</v>
      </c>
    </row>
    <row r="4972" spans="1:31">
      <c r="A4972" s="178">
        <v>108375205520</v>
      </c>
      <c r="B4972" s="166">
        <v>46198</v>
      </c>
      <c r="C4972" s="167" t="s">
        <v>3781</v>
      </c>
      <c r="D4972" s="167"/>
      <c r="E4972" s="167"/>
      <c r="F4972" s="167" t="s">
        <v>5301</v>
      </c>
      <c r="G4972" s="167" t="s">
        <v>3614</v>
      </c>
      <c r="H4972" s="168"/>
      <c r="I4972" s="167"/>
      <c r="J4972" s="169">
        <v>26111</v>
      </c>
      <c r="K4972" s="167" t="s">
        <v>55</v>
      </c>
      <c r="L4972" s="169">
        <v>108</v>
      </c>
      <c r="M4972" s="167" t="s">
        <v>3513</v>
      </c>
      <c r="N4972" s="169">
        <v>120.78</v>
      </c>
      <c r="O4972" s="167" t="s">
        <v>3505</v>
      </c>
      <c r="P4972" s="167" t="s">
        <v>8850</v>
      </c>
      <c r="Q4972" s="167" t="s">
        <v>3506</v>
      </c>
      <c r="R4972" s="167" t="s">
        <v>3528</v>
      </c>
      <c r="S4972" s="169">
        <v>10</v>
      </c>
      <c r="T4972" s="167" t="s">
        <v>4040</v>
      </c>
      <c r="U4972" s="169" t="s">
        <v>4041</v>
      </c>
      <c r="V4972" s="167" t="s">
        <v>8867</v>
      </c>
      <c r="W4972" s="167" t="s">
        <v>8868</v>
      </c>
      <c r="X4972" s="170" t="s">
        <v>3533</v>
      </c>
      <c r="Y4972" s="171" t="s">
        <v>8853</v>
      </c>
      <c r="Z4972" s="167" t="s">
        <v>11041</v>
      </c>
      <c r="AA4972" s="176">
        <v>10000</v>
      </c>
      <c r="AB4972" s="167" t="s">
        <v>11254</v>
      </c>
      <c r="AC4972" s="176">
        <v>10000</v>
      </c>
      <c r="AD4972" s="167" t="s">
        <v>11254</v>
      </c>
      <c r="AE4972" s="176">
        <v>400</v>
      </c>
    </row>
    <row r="4973" spans="1:31">
      <c r="A4973" s="178">
        <v>108375205520</v>
      </c>
      <c r="B4973" s="166">
        <v>46198</v>
      </c>
      <c r="C4973" s="167" t="s">
        <v>3781</v>
      </c>
      <c r="D4973" s="167"/>
      <c r="E4973" s="167"/>
      <c r="F4973" s="167" t="s">
        <v>5301</v>
      </c>
      <c r="G4973" s="167" t="s">
        <v>3614</v>
      </c>
      <c r="H4973" s="168"/>
      <c r="I4973" s="167"/>
      <c r="J4973" s="169">
        <v>26111</v>
      </c>
      <c r="K4973" s="167" t="s">
        <v>55</v>
      </c>
      <c r="L4973" s="169">
        <v>108</v>
      </c>
      <c r="M4973" s="167" t="s">
        <v>3513</v>
      </c>
      <c r="N4973" s="169">
        <v>120.78</v>
      </c>
      <c r="O4973" s="167" t="s">
        <v>3505</v>
      </c>
      <c r="P4973" s="167" t="s">
        <v>8850</v>
      </c>
      <c r="Q4973" s="167" t="s">
        <v>3506</v>
      </c>
      <c r="R4973" s="167" t="s">
        <v>3528</v>
      </c>
      <c r="S4973" s="169">
        <v>9</v>
      </c>
      <c r="T4973" s="167" t="s">
        <v>4040</v>
      </c>
      <c r="U4973" s="169" t="s">
        <v>4041</v>
      </c>
      <c r="V4973" s="167" t="s">
        <v>8869</v>
      </c>
      <c r="W4973" s="167" t="s">
        <v>7102</v>
      </c>
      <c r="X4973" s="170" t="s">
        <v>3533</v>
      </c>
      <c r="Y4973" s="171" t="s">
        <v>8853</v>
      </c>
      <c r="Z4973" s="167" t="s">
        <v>11041</v>
      </c>
      <c r="AA4973" s="176">
        <v>4500</v>
      </c>
      <c r="AB4973" s="167" t="s">
        <v>11254</v>
      </c>
      <c r="AC4973" s="176">
        <v>4500</v>
      </c>
      <c r="AD4973" s="167" t="s">
        <v>11254</v>
      </c>
      <c r="AE4973" s="176">
        <v>162</v>
      </c>
    </row>
    <row r="4974" spans="1:31">
      <c r="A4974" s="178">
        <v>108375205520</v>
      </c>
      <c r="B4974" s="166">
        <v>46198</v>
      </c>
      <c r="C4974" s="167" t="s">
        <v>3781</v>
      </c>
      <c r="D4974" s="167"/>
      <c r="E4974" s="167"/>
      <c r="F4974" s="167" t="s">
        <v>5301</v>
      </c>
      <c r="G4974" s="167" t="s">
        <v>3614</v>
      </c>
      <c r="H4974" s="168"/>
      <c r="I4974" s="167"/>
      <c r="J4974" s="169">
        <v>26111</v>
      </c>
      <c r="K4974" s="167" t="s">
        <v>55</v>
      </c>
      <c r="L4974" s="169">
        <v>108</v>
      </c>
      <c r="M4974" s="167" t="s">
        <v>3513</v>
      </c>
      <c r="N4974" s="169">
        <v>120.78</v>
      </c>
      <c r="O4974" s="167" t="s">
        <v>3505</v>
      </c>
      <c r="P4974" s="167" t="s">
        <v>8850</v>
      </c>
      <c r="Q4974" s="167" t="s">
        <v>3506</v>
      </c>
      <c r="R4974" s="167" t="s">
        <v>3528</v>
      </c>
      <c r="S4974" s="169">
        <v>8</v>
      </c>
      <c r="T4974" s="167" t="s">
        <v>4040</v>
      </c>
      <c r="U4974" s="169" t="s">
        <v>4041</v>
      </c>
      <c r="V4974" s="167" t="s">
        <v>8870</v>
      </c>
      <c r="W4974" s="167" t="s">
        <v>5125</v>
      </c>
      <c r="X4974" s="170" t="s">
        <v>3533</v>
      </c>
      <c r="Y4974" s="171" t="s">
        <v>8853</v>
      </c>
      <c r="Z4974" s="167" t="s">
        <v>11041</v>
      </c>
      <c r="AA4974" s="176">
        <v>40000</v>
      </c>
      <c r="AB4974" s="167" t="s">
        <v>11254</v>
      </c>
      <c r="AC4974" s="176">
        <v>40000</v>
      </c>
      <c r="AD4974" s="167" t="s">
        <v>11254</v>
      </c>
      <c r="AE4974" s="176">
        <v>600</v>
      </c>
    </row>
    <row r="4975" spans="1:31">
      <c r="A4975" s="178">
        <v>108375205520</v>
      </c>
      <c r="B4975" s="166">
        <v>46198</v>
      </c>
      <c r="C4975" s="167" t="s">
        <v>3781</v>
      </c>
      <c r="D4975" s="167"/>
      <c r="E4975" s="167"/>
      <c r="F4975" s="167" t="s">
        <v>5301</v>
      </c>
      <c r="G4975" s="167" t="s">
        <v>3614</v>
      </c>
      <c r="H4975" s="168"/>
      <c r="I4975" s="167"/>
      <c r="J4975" s="169">
        <v>26111</v>
      </c>
      <c r="K4975" s="167" t="s">
        <v>55</v>
      </c>
      <c r="L4975" s="169">
        <v>108</v>
      </c>
      <c r="M4975" s="167" t="s">
        <v>3513</v>
      </c>
      <c r="N4975" s="169">
        <v>120.78</v>
      </c>
      <c r="O4975" s="167" t="s">
        <v>3505</v>
      </c>
      <c r="P4975" s="167" t="s">
        <v>8850</v>
      </c>
      <c r="Q4975" s="167" t="s">
        <v>3506</v>
      </c>
      <c r="R4975" s="167" t="s">
        <v>3528</v>
      </c>
      <c r="S4975" s="169">
        <v>7</v>
      </c>
      <c r="T4975" s="167" t="s">
        <v>4040</v>
      </c>
      <c r="U4975" s="169" t="s">
        <v>4041</v>
      </c>
      <c r="V4975" s="167" t="s">
        <v>8871</v>
      </c>
      <c r="W4975" s="167" t="s">
        <v>5127</v>
      </c>
      <c r="X4975" s="170" t="s">
        <v>3533</v>
      </c>
      <c r="Y4975" s="171" t="s">
        <v>8853</v>
      </c>
      <c r="Z4975" s="167" t="s">
        <v>11041</v>
      </c>
      <c r="AA4975" s="176">
        <v>10000</v>
      </c>
      <c r="AB4975" s="167" t="s">
        <v>11254</v>
      </c>
      <c r="AC4975" s="176">
        <v>10000</v>
      </c>
      <c r="AD4975" s="167" t="s">
        <v>11254</v>
      </c>
      <c r="AE4975" s="176">
        <v>520</v>
      </c>
    </row>
    <row r="4976" spans="1:31">
      <c r="A4976" s="178">
        <v>108375205520</v>
      </c>
      <c r="B4976" s="166">
        <v>46198</v>
      </c>
      <c r="C4976" s="167" t="s">
        <v>3781</v>
      </c>
      <c r="D4976" s="167"/>
      <c r="E4976" s="167"/>
      <c r="F4976" s="167" t="s">
        <v>5301</v>
      </c>
      <c r="G4976" s="167" t="s">
        <v>3614</v>
      </c>
      <c r="H4976" s="168"/>
      <c r="I4976" s="167"/>
      <c r="J4976" s="169">
        <v>26111</v>
      </c>
      <c r="K4976" s="167" t="s">
        <v>55</v>
      </c>
      <c r="L4976" s="169">
        <v>108</v>
      </c>
      <c r="M4976" s="167" t="s">
        <v>3513</v>
      </c>
      <c r="N4976" s="169">
        <v>120.78</v>
      </c>
      <c r="O4976" s="167" t="s">
        <v>3505</v>
      </c>
      <c r="P4976" s="167" t="s">
        <v>8850</v>
      </c>
      <c r="Q4976" s="167" t="s">
        <v>3506</v>
      </c>
      <c r="R4976" s="167" t="s">
        <v>3528</v>
      </c>
      <c r="S4976" s="169">
        <v>6</v>
      </c>
      <c r="T4976" s="167" t="s">
        <v>4040</v>
      </c>
      <c r="U4976" s="169" t="s">
        <v>4041</v>
      </c>
      <c r="V4976" s="167" t="s">
        <v>7105</v>
      </c>
      <c r="W4976" s="167" t="s">
        <v>7106</v>
      </c>
      <c r="X4976" s="170" t="s">
        <v>157</v>
      </c>
      <c r="Y4976" s="171" t="s">
        <v>8853</v>
      </c>
      <c r="Z4976" s="167" t="s">
        <v>11041</v>
      </c>
      <c r="AA4976" s="176">
        <v>5000</v>
      </c>
      <c r="AB4976" s="167" t="s">
        <v>11254</v>
      </c>
      <c r="AC4976" s="176">
        <v>5000</v>
      </c>
      <c r="AD4976" s="167" t="s">
        <v>11254</v>
      </c>
      <c r="AE4976" s="176">
        <v>525</v>
      </c>
    </row>
    <row r="4977" spans="1:31">
      <c r="A4977" s="178">
        <v>108375205520</v>
      </c>
      <c r="B4977" s="166">
        <v>46198</v>
      </c>
      <c r="C4977" s="167" t="s">
        <v>3781</v>
      </c>
      <c r="D4977" s="167"/>
      <c r="E4977" s="167"/>
      <c r="F4977" s="167" t="s">
        <v>5301</v>
      </c>
      <c r="G4977" s="167" t="s">
        <v>3614</v>
      </c>
      <c r="H4977" s="168"/>
      <c r="I4977" s="167"/>
      <c r="J4977" s="169">
        <v>26111</v>
      </c>
      <c r="K4977" s="167" t="s">
        <v>55</v>
      </c>
      <c r="L4977" s="169">
        <v>108</v>
      </c>
      <c r="M4977" s="167" t="s">
        <v>3513</v>
      </c>
      <c r="N4977" s="169">
        <v>120.78</v>
      </c>
      <c r="O4977" s="167" t="s">
        <v>3505</v>
      </c>
      <c r="P4977" s="167" t="s">
        <v>8850</v>
      </c>
      <c r="Q4977" s="167" t="s">
        <v>3506</v>
      </c>
      <c r="R4977" s="167" t="s">
        <v>3528</v>
      </c>
      <c r="S4977" s="169">
        <v>5</v>
      </c>
      <c r="T4977" s="167" t="s">
        <v>4040</v>
      </c>
      <c r="U4977" s="169" t="s">
        <v>4041</v>
      </c>
      <c r="V4977" s="167" t="s">
        <v>8872</v>
      </c>
      <c r="W4977" s="167" t="s">
        <v>5131</v>
      </c>
      <c r="X4977" s="170" t="s">
        <v>157</v>
      </c>
      <c r="Y4977" s="171" t="s">
        <v>8853</v>
      </c>
      <c r="Z4977" s="167" t="s">
        <v>11041</v>
      </c>
      <c r="AA4977" s="176">
        <v>8000</v>
      </c>
      <c r="AB4977" s="167" t="s">
        <v>11254</v>
      </c>
      <c r="AC4977" s="176">
        <v>8000</v>
      </c>
      <c r="AD4977" s="167" t="s">
        <v>11254</v>
      </c>
      <c r="AE4977" s="176">
        <v>138.4</v>
      </c>
    </row>
    <row r="4978" spans="1:31">
      <c r="A4978" s="178">
        <v>108375205520</v>
      </c>
      <c r="B4978" s="166">
        <v>46198</v>
      </c>
      <c r="C4978" s="167" t="s">
        <v>3781</v>
      </c>
      <c r="D4978" s="167"/>
      <c r="E4978" s="167"/>
      <c r="F4978" s="167" t="s">
        <v>5301</v>
      </c>
      <c r="G4978" s="167" t="s">
        <v>3614</v>
      </c>
      <c r="H4978" s="168"/>
      <c r="I4978" s="167"/>
      <c r="J4978" s="169">
        <v>26111</v>
      </c>
      <c r="K4978" s="167" t="s">
        <v>55</v>
      </c>
      <c r="L4978" s="169">
        <v>108</v>
      </c>
      <c r="M4978" s="167" t="s">
        <v>3513</v>
      </c>
      <c r="N4978" s="169">
        <v>120.78</v>
      </c>
      <c r="O4978" s="167" t="s">
        <v>3505</v>
      </c>
      <c r="P4978" s="167" t="s">
        <v>8850</v>
      </c>
      <c r="Q4978" s="167" t="s">
        <v>3506</v>
      </c>
      <c r="R4978" s="167" t="s">
        <v>3528</v>
      </c>
      <c r="S4978" s="169">
        <v>4</v>
      </c>
      <c r="T4978" s="167" t="s">
        <v>4626</v>
      </c>
      <c r="U4978" s="169" t="s">
        <v>4627</v>
      </c>
      <c r="V4978" s="167" t="s">
        <v>8873</v>
      </c>
      <c r="W4978" s="167" t="s">
        <v>5133</v>
      </c>
      <c r="X4978" s="170" t="s">
        <v>157</v>
      </c>
      <c r="Y4978" s="171" t="s">
        <v>8853</v>
      </c>
      <c r="Z4978" s="167" t="s">
        <v>11041</v>
      </c>
      <c r="AA4978" s="176">
        <v>4000</v>
      </c>
      <c r="AB4978" s="167" t="s">
        <v>11254</v>
      </c>
      <c r="AC4978" s="176">
        <v>4000</v>
      </c>
      <c r="AD4978" s="167" t="s">
        <v>11254</v>
      </c>
      <c r="AE4978" s="176">
        <v>57.6</v>
      </c>
    </row>
    <row r="4979" spans="1:31">
      <c r="A4979" s="178">
        <v>108375205520</v>
      </c>
      <c r="B4979" s="166">
        <v>46198</v>
      </c>
      <c r="C4979" s="167" t="s">
        <v>3781</v>
      </c>
      <c r="D4979" s="167"/>
      <c r="E4979" s="167"/>
      <c r="F4979" s="167" t="s">
        <v>5301</v>
      </c>
      <c r="G4979" s="167" t="s">
        <v>3614</v>
      </c>
      <c r="H4979" s="168"/>
      <c r="I4979" s="167"/>
      <c r="J4979" s="169">
        <v>26111</v>
      </c>
      <c r="K4979" s="167" t="s">
        <v>55</v>
      </c>
      <c r="L4979" s="169">
        <v>108</v>
      </c>
      <c r="M4979" s="167" t="s">
        <v>3513</v>
      </c>
      <c r="N4979" s="169">
        <v>120.78</v>
      </c>
      <c r="O4979" s="167" t="s">
        <v>3505</v>
      </c>
      <c r="P4979" s="167" t="s">
        <v>8850</v>
      </c>
      <c r="Q4979" s="167" t="s">
        <v>3506</v>
      </c>
      <c r="R4979" s="167" t="s">
        <v>3528</v>
      </c>
      <c r="S4979" s="169">
        <v>3</v>
      </c>
      <c r="T4979" s="167" t="s">
        <v>4626</v>
      </c>
      <c r="U4979" s="169" t="s">
        <v>4627</v>
      </c>
      <c r="V4979" s="167" t="s">
        <v>8874</v>
      </c>
      <c r="W4979" s="167" t="s">
        <v>4629</v>
      </c>
      <c r="X4979" s="170" t="s">
        <v>157</v>
      </c>
      <c r="Y4979" s="171" t="s">
        <v>8853</v>
      </c>
      <c r="Z4979" s="167" t="s">
        <v>11041</v>
      </c>
      <c r="AA4979" s="176">
        <v>50000</v>
      </c>
      <c r="AB4979" s="167" t="s">
        <v>11254</v>
      </c>
      <c r="AC4979" s="176">
        <v>50000</v>
      </c>
      <c r="AD4979" s="167" t="s">
        <v>11254</v>
      </c>
      <c r="AE4979" s="176">
        <v>2950</v>
      </c>
    </row>
    <row r="4980" spans="1:31">
      <c r="A4980" s="178">
        <v>108375205520</v>
      </c>
      <c r="B4980" s="166">
        <v>46198</v>
      </c>
      <c r="C4980" s="167" t="s">
        <v>3781</v>
      </c>
      <c r="D4980" s="167"/>
      <c r="E4980" s="167"/>
      <c r="F4980" s="167" t="s">
        <v>5301</v>
      </c>
      <c r="G4980" s="167" t="s">
        <v>3614</v>
      </c>
      <c r="H4980" s="168"/>
      <c r="I4980" s="167"/>
      <c r="J4980" s="169">
        <v>26111</v>
      </c>
      <c r="K4980" s="167" t="s">
        <v>55</v>
      </c>
      <c r="L4980" s="169">
        <v>108</v>
      </c>
      <c r="M4980" s="167" t="s">
        <v>3513</v>
      </c>
      <c r="N4980" s="169">
        <v>120.78</v>
      </c>
      <c r="O4980" s="167" t="s">
        <v>3505</v>
      </c>
      <c r="P4980" s="167" t="s">
        <v>8850</v>
      </c>
      <c r="Q4980" s="167" t="s">
        <v>3506</v>
      </c>
      <c r="R4980" s="167" t="s">
        <v>3528</v>
      </c>
      <c r="S4980" s="169">
        <v>2</v>
      </c>
      <c r="T4980" s="167" t="s">
        <v>4164</v>
      </c>
      <c r="U4980" s="169" t="s">
        <v>3667</v>
      </c>
      <c r="V4980" s="167" t="s">
        <v>8875</v>
      </c>
      <c r="W4980" s="167" t="s">
        <v>5135</v>
      </c>
      <c r="X4980" s="170" t="s">
        <v>157</v>
      </c>
      <c r="Y4980" s="171" t="s">
        <v>8853</v>
      </c>
      <c r="Z4980" s="167" t="s">
        <v>11041</v>
      </c>
      <c r="AA4980" s="176">
        <v>16000</v>
      </c>
      <c r="AB4980" s="167" t="s">
        <v>11254</v>
      </c>
      <c r="AC4980" s="176">
        <v>16000</v>
      </c>
      <c r="AD4980" s="167" t="s">
        <v>11254</v>
      </c>
      <c r="AE4980" s="176">
        <v>267.2</v>
      </c>
    </row>
    <row r="4981" spans="1:31">
      <c r="A4981" s="178">
        <v>108375205520</v>
      </c>
      <c r="B4981" s="166">
        <v>46198</v>
      </c>
      <c r="C4981" s="167" t="s">
        <v>3781</v>
      </c>
      <c r="D4981" s="167"/>
      <c r="E4981" s="167"/>
      <c r="F4981" s="167" t="s">
        <v>5301</v>
      </c>
      <c r="G4981" s="167" t="s">
        <v>3614</v>
      </c>
      <c r="H4981" s="168"/>
      <c r="I4981" s="167"/>
      <c r="J4981" s="169">
        <v>26111</v>
      </c>
      <c r="K4981" s="167" t="s">
        <v>55</v>
      </c>
      <c r="L4981" s="169">
        <v>108</v>
      </c>
      <c r="M4981" s="167" t="s">
        <v>3513</v>
      </c>
      <c r="N4981" s="169">
        <v>120.78</v>
      </c>
      <c r="O4981" s="167" t="s">
        <v>3505</v>
      </c>
      <c r="P4981" s="167" t="s">
        <v>8850</v>
      </c>
      <c r="Q4981" s="167" t="s">
        <v>3506</v>
      </c>
      <c r="R4981" s="167" t="s">
        <v>3528</v>
      </c>
      <c r="S4981" s="169">
        <v>1</v>
      </c>
      <c r="T4981" s="167" t="s">
        <v>4626</v>
      </c>
      <c r="U4981" s="169" t="s">
        <v>4627</v>
      </c>
      <c r="V4981" s="167" t="s">
        <v>7114</v>
      </c>
      <c r="W4981" s="167" t="s">
        <v>7115</v>
      </c>
      <c r="X4981" s="170" t="s">
        <v>159</v>
      </c>
      <c r="Y4981" s="171" t="s">
        <v>8853</v>
      </c>
      <c r="Z4981" s="167" t="s">
        <v>11041</v>
      </c>
      <c r="AA4981" s="176">
        <v>3000</v>
      </c>
      <c r="AB4981" s="167" t="s">
        <v>11254</v>
      </c>
      <c r="AC4981" s="176">
        <v>3000</v>
      </c>
      <c r="AD4981" s="167" t="s">
        <v>11254</v>
      </c>
      <c r="AE4981" s="176">
        <v>11.64</v>
      </c>
    </row>
    <row r="4982" spans="1:31">
      <c r="A4982" s="178">
        <v>108375275630</v>
      </c>
      <c r="B4982" s="166">
        <v>46198</v>
      </c>
      <c r="C4982" s="167" t="s">
        <v>3524</v>
      </c>
      <c r="D4982" s="167" t="s">
        <v>3525</v>
      </c>
      <c r="E4982" s="167" t="s">
        <v>3526</v>
      </c>
      <c r="F4982" s="167" t="s">
        <v>3501</v>
      </c>
      <c r="G4982" s="167" t="s">
        <v>3502</v>
      </c>
      <c r="H4982" s="168">
        <v>46199</v>
      </c>
      <c r="I4982" s="167"/>
      <c r="J4982" s="169">
        <v>26111</v>
      </c>
      <c r="K4982" s="167" t="s">
        <v>55</v>
      </c>
      <c r="L4982" s="169">
        <v>2</v>
      </c>
      <c r="M4982" s="167" t="s">
        <v>3513</v>
      </c>
      <c r="N4982" s="169">
        <v>12.8</v>
      </c>
      <c r="O4982" s="167" t="s">
        <v>3505</v>
      </c>
      <c r="P4982" s="167"/>
      <c r="Q4982" s="167" t="s">
        <v>3514</v>
      </c>
      <c r="R4982" s="167" t="s">
        <v>3528</v>
      </c>
      <c r="S4982" s="169">
        <v>2</v>
      </c>
      <c r="T4982" s="167" t="s">
        <v>3587</v>
      </c>
      <c r="U4982" s="169" t="s">
        <v>3588</v>
      </c>
      <c r="V4982" s="167" t="s">
        <v>8876</v>
      </c>
      <c r="W4982" s="167" t="s">
        <v>5436</v>
      </c>
      <c r="X4982" s="170" t="s">
        <v>3533</v>
      </c>
      <c r="Y4982" s="171" t="s">
        <v>8877</v>
      </c>
      <c r="Z4982" s="167" t="s">
        <v>11042</v>
      </c>
      <c r="AA4982" s="176">
        <v>1350</v>
      </c>
      <c r="AB4982" s="167" t="s">
        <v>11254</v>
      </c>
      <c r="AC4982" s="176">
        <v>1350</v>
      </c>
      <c r="AD4982" s="167" t="s">
        <v>11254</v>
      </c>
      <c r="AE4982" s="176">
        <v>1201.5</v>
      </c>
    </row>
    <row r="4983" spans="1:31">
      <c r="A4983" s="178">
        <v>108375275630</v>
      </c>
      <c r="B4983" s="166">
        <v>46198</v>
      </c>
      <c r="C4983" s="167" t="s">
        <v>3524</v>
      </c>
      <c r="D4983" s="167" t="s">
        <v>3525</v>
      </c>
      <c r="E4983" s="167" t="s">
        <v>3526</v>
      </c>
      <c r="F4983" s="167" t="s">
        <v>3501</v>
      </c>
      <c r="G4983" s="167" t="s">
        <v>3502</v>
      </c>
      <c r="H4983" s="168">
        <v>46199</v>
      </c>
      <c r="I4983" s="167"/>
      <c r="J4983" s="169">
        <v>26111</v>
      </c>
      <c r="K4983" s="167" t="s">
        <v>55</v>
      </c>
      <c r="L4983" s="169">
        <v>2</v>
      </c>
      <c r="M4983" s="167" t="s">
        <v>3513</v>
      </c>
      <c r="N4983" s="169">
        <v>12.8</v>
      </c>
      <c r="O4983" s="167" t="s">
        <v>3505</v>
      </c>
      <c r="P4983" s="167"/>
      <c r="Q4983" s="167" t="s">
        <v>3514</v>
      </c>
      <c r="R4983" s="167" t="s">
        <v>3528</v>
      </c>
      <c r="S4983" s="169">
        <v>1</v>
      </c>
      <c r="T4983" s="167" t="s">
        <v>3587</v>
      </c>
      <c r="U4983" s="169" t="s">
        <v>3588</v>
      </c>
      <c r="V4983" s="167" t="s">
        <v>8878</v>
      </c>
      <c r="W4983" s="167" t="s">
        <v>7820</v>
      </c>
      <c r="X4983" s="170" t="s">
        <v>160</v>
      </c>
      <c r="Y4983" s="171" t="s">
        <v>8877</v>
      </c>
      <c r="Z4983" s="167" t="s">
        <v>11042</v>
      </c>
      <c r="AA4983" s="176">
        <v>560</v>
      </c>
      <c r="AB4983" s="167" t="s">
        <v>11254</v>
      </c>
      <c r="AC4983" s="176">
        <v>560</v>
      </c>
      <c r="AD4983" s="167" t="s">
        <v>11254</v>
      </c>
      <c r="AE4983" s="176">
        <v>288.39999999999998</v>
      </c>
    </row>
    <row r="4984" spans="1:31">
      <c r="A4984" s="178">
        <v>108375347250</v>
      </c>
      <c r="B4984" s="166">
        <v>46198</v>
      </c>
      <c r="C4984" s="167" t="s">
        <v>3524</v>
      </c>
      <c r="D4984" s="167" t="s">
        <v>3525</v>
      </c>
      <c r="E4984" s="167" t="s">
        <v>3526</v>
      </c>
      <c r="F4984" s="167" t="s">
        <v>3501</v>
      </c>
      <c r="G4984" s="167" t="s">
        <v>3502</v>
      </c>
      <c r="H4984" s="168">
        <v>46199</v>
      </c>
      <c r="I4984" s="167"/>
      <c r="J4984" s="169">
        <v>26111</v>
      </c>
      <c r="K4984" s="167" t="s">
        <v>55</v>
      </c>
      <c r="L4984" s="169">
        <v>1</v>
      </c>
      <c r="M4984" s="167" t="s">
        <v>3513</v>
      </c>
      <c r="N4984" s="169">
        <v>1.5</v>
      </c>
      <c r="O4984" s="167" t="s">
        <v>3505</v>
      </c>
      <c r="P4984" s="167"/>
      <c r="Q4984" s="167" t="s">
        <v>3514</v>
      </c>
      <c r="R4984" s="167" t="s">
        <v>3528</v>
      </c>
      <c r="S4984" s="169">
        <v>4</v>
      </c>
      <c r="T4984" s="167" t="s">
        <v>3560</v>
      </c>
      <c r="U4984" s="169" t="s">
        <v>3561</v>
      </c>
      <c r="V4984" s="167" t="s">
        <v>8879</v>
      </c>
      <c r="W4984" s="167" t="s">
        <v>6033</v>
      </c>
      <c r="X4984" s="170" t="s">
        <v>160</v>
      </c>
      <c r="Y4984" s="171" t="s">
        <v>8880</v>
      </c>
      <c r="Z4984" s="167" t="s">
        <v>11043</v>
      </c>
      <c r="AA4984" s="176">
        <v>4000</v>
      </c>
      <c r="AB4984" s="167" t="s">
        <v>11254</v>
      </c>
      <c r="AC4984" s="176">
        <v>4000</v>
      </c>
      <c r="AD4984" s="167" t="s">
        <v>11254</v>
      </c>
      <c r="AE4984" s="176">
        <v>15.52</v>
      </c>
    </row>
    <row r="4985" spans="1:31">
      <c r="A4985" s="178">
        <v>108375347250</v>
      </c>
      <c r="B4985" s="166">
        <v>46198</v>
      </c>
      <c r="C4985" s="167" t="s">
        <v>3524</v>
      </c>
      <c r="D4985" s="167" t="s">
        <v>3525</v>
      </c>
      <c r="E4985" s="167" t="s">
        <v>3526</v>
      </c>
      <c r="F4985" s="167" t="s">
        <v>3501</v>
      </c>
      <c r="G4985" s="167" t="s">
        <v>3502</v>
      </c>
      <c r="H4985" s="168">
        <v>46199</v>
      </c>
      <c r="I4985" s="167"/>
      <c r="J4985" s="169">
        <v>26111</v>
      </c>
      <c r="K4985" s="167" t="s">
        <v>55</v>
      </c>
      <c r="L4985" s="169">
        <v>1</v>
      </c>
      <c r="M4985" s="167" t="s">
        <v>3513</v>
      </c>
      <c r="N4985" s="169">
        <v>1.5</v>
      </c>
      <c r="O4985" s="167" t="s">
        <v>3505</v>
      </c>
      <c r="P4985" s="167"/>
      <c r="Q4985" s="167" t="s">
        <v>3514</v>
      </c>
      <c r="R4985" s="167" t="s">
        <v>3528</v>
      </c>
      <c r="S4985" s="169">
        <v>3</v>
      </c>
      <c r="T4985" s="167" t="s">
        <v>3560</v>
      </c>
      <c r="U4985" s="169" t="s">
        <v>3561</v>
      </c>
      <c r="V4985" s="167" t="s">
        <v>4899</v>
      </c>
      <c r="W4985" s="167" t="s">
        <v>4900</v>
      </c>
      <c r="X4985" s="170" t="s">
        <v>160</v>
      </c>
      <c r="Y4985" s="171" t="s">
        <v>8880</v>
      </c>
      <c r="Z4985" s="167" t="s">
        <v>11043</v>
      </c>
      <c r="AA4985" s="176">
        <v>12000</v>
      </c>
      <c r="AB4985" s="167" t="s">
        <v>11254</v>
      </c>
      <c r="AC4985" s="176">
        <v>12000</v>
      </c>
      <c r="AD4985" s="167" t="s">
        <v>11254</v>
      </c>
      <c r="AE4985" s="176">
        <v>407.16</v>
      </c>
    </row>
    <row r="4986" spans="1:31">
      <c r="A4986" s="178">
        <v>108375347250</v>
      </c>
      <c r="B4986" s="166">
        <v>46198</v>
      </c>
      <c r="C4986" s="167" t="s">
        <v>3524</v>
      </c>
      <c r="D4986" s="167" t="s">
        <v>3525</v>
      </c>
      <c r="E4986" s="167" t="s">
        <v>3526</v>
      </c>
      <c r="F4986" s="167" t="s">
        <v>3501</v>
      </c>
      <c r="G4986" s="167" t="s">
        <v>3502</v>
      </c>
      <c r="H4986" s="168">
        <v>46199</v>
      </c>
      <c r="I4986" s="167"/>
      <c r="J4986" s="169">
        <v>26111</v>
      </c>
      <c r="K4986" s="167" t="s">
        <v>55</v>
      </c>
      <c r="L4986" s="169">
        <v>1</v>
      </c>
      <c r="M4986" s="167" t="s">
        <v>3513</v>
      </c>
      <c r="N4986" s="169">
        <v>1.5</v>
      </c>
      <c r="O4986" s="167" t="s">
        <v>3505</v>
      </c>
      <c r="P4986" s="167"/>
      <c r="Q4986" s="167" t="s">
        <v>3514</v>
      </c>
      <c r="R4986" s="167" t="s">
        <v>3528</v>
      </c>
      <c r="S4986" s="169">
        <v>2</v>
      </c>
      <c r="T4986" s="167" t="s">
        <v>3535</v>
      </c>
      <c r="U4986" s="169" t="s">
        <v>3536</v>
      </c>
      <c r="V4986" s="167" t="s">
        <v>8881</v>
      </c>
      <c r="W4986" s="167" t="s">
        <v>8882</v>
      </c>
      <c r="X4986" s="170" t="s">
        <v>160</v>
      </c>
      <c r="Y4986" s="171" t="s">
        <v>8880</v>
      </c>
      <c r="Z4986" s="167" t="s">
        <v>11043</v>
      </c>
      <c r="AA4986" s="176">
        <v>10000</v>
      </c>
      <c r="AB4986" s="167" t="s">
        <v>11254</v>
      </c>
      <c r="AC4986" s="176">
        <v>10000</v>
      </c>
      <c r="AD4986" s="167" t="s">
        <v>11254</v>
      </c>
      <c r="AE4986" s="176">
        <v>5.3</v>
      </c>
    </row>
    <row r="4987" spans="1:31">
      <c r="A4987" s="178">
        <v>108375347250</v>
      </c>
      <c r="B4987" s="166">
        <v>46198</v>
      </c>
      <c r="C4987" s="167" t="s">
        <v>3524</v>
      </c>
      <c r="D4987" s="167" t="s">
        <v>3525</v>
      </c>
      <c r="E4987" s="167" t="s">
        <v>3526</v>
      </c>
      <c r="F4987" s="167" t="s">
        <v>3501</v>
      </c>
      <c r="G4987" s="167" t="s">
        <v>3502</v>
      </c>
      <c r="H4987" s="168">
        <v>46199</v>
      </c>
      <c r="I4987" s="167"/>
      <c r="J4987" s="169">
        <v>26111</v>
      </c>
      <c r="K4987" s="167" t="s">
        <v>55</v>
      </c>
      <c r="L4987" s="169">
        <v>1</v>
      </c>
      <c r="M4987" s="167" t="s">
        <v>3513</v>
      </c>
      <c r="N4987" s="169">
        <v>1.5</v>
      </c>
      <c r="O4987" s="167" t="s">
        <v>3505</v>
      </c>
      <c r="P4987" s="167"/>
      <c r="Q4987" s="167" t="s">
        <v>3514</v>
      </c>
      <c r="R4987" s="167" t="s">
        <v>3528</v>
      </c>
      <c r="S4987" s="169">
        <v>1</v>
      </c>
      <c r="T4987" s="167" t="s">
        <v>3560</v>
      </c>
      <c r="U4987" s="169" t="s">
        <v>3561</v>
      </c>
      <c r="V4987" s="167" t="s">
        <v>4662</v>
      </c>
      <c r="W4987" s="167" t="s">
        <v>4663</v>
      </c>
      <c r="X4987" s="170" t="s">
        <v>160</v>
      </c>
      <c r="Y4987" s="171" t="s">
        <v>8880</v>
      </c>
      <c r="Z4987" s="167" t="s">
        <v>11043</v>
      </c>
      <c r="AA4987" s="176">
        <v>1000</v>
      </c>
      <c r="AB4987" s="167" t="s">
        <v>11254</v>
      </c>
      <c r="AC4987" s="176">
        <v>1000</v>
      </c>
      <c r="AD4987" s="167" t="s">
        <v>11254</v>
      </c>
      <c r="AE4987" s="176">
        <v>99</v>
      </c>
    </row>
    <row r="4988" spans="1:31">
      <c r="A4988" s="178">
        <v>108375416330</v>
      </c>
      <c r="B4988" s="166">
        <v>46198</v>
      </c>
      <c r="C4988" s="167" t="s">
        <v>3524</v>
      </c>
      <c r="D4988" s="167" t="s">
        <v>3525</v>
      </c>
      <c r="E4988" s="167" t="s">
        <v>3526</v>
      </c>
      <c r="F4988" s="167" t="s">
        <v>3501</v>
      </c>
      <c r="G4988" s="167" t="s">
        <v>3502</v>
      </c>
      <c r="H4988" s="168">
        <v>46199</v>
      </c>
      <c r="I4988" s="167"/>
      <c r="J4988" s="169">
        <v>26111</v>
      </c>
      <c r="K4988" s="167" t="s">
        <v>55</v>
      </c>
      <c r="L4988" s="169">
        <v>1</v>
      </c>
      <c r="M4988" s="167" t="s">
        <v>3513</v>
      </c>
      <c r="N4988" s="169">
        <v>1</v>
      </c>
      <c r="O4988" s="167" t="s">
        <v>3505</v>
      </c>
      <c r="P4988" s="167"/>
      <c r="Q4988" s="167" t="s">
        <v>3514</v>
      </c>
      <c r="R4988" s="167" t="s">
        <v>3528</v>
      </c>
      <c r="S4988" s="169">
        <v>1</v>
      </c>
      <c r="T4988" s="167" t="s">
        <v>4051</v>
      </c>
      <c r="U4988" s="169" t="s">
        <v>4052</v>
      </c>
      <c r="V4988" s="167" t="s">
        <v>8883</v>
      </c>
      <c r="W4988" s="167" t="s">
        <v>8884</v>
      </c>
      <c r="X4988" s="170" t="s">
        <v>160</v>
      </c>
      <c r="Y4988" s="171" t="s">
        <v>8885</v>
      </c>
      <c r="Z4988" s="167" t="s">
        <v>11044</v>
      </c>
      <c r="AA4988" s="176">
        <v>500</v>
      </c>
      <c r="AB4988" s="167" t="s">
        <v>11254</v>
      </c>
      <c r="AC4988" s="176">
        <v>500</v>
      </c>
      <c r="AD4988" s="167" t="s">
        <v>11254</v>
      </c>
      <c r="AE4988" s="176">
        <v>1450</v>
      </c>
    </row>
    <row r="4989" spans="1:31">
      <c r="A4989" s="178">
        <v>108375677060</v>
      </c>
      <c r="B4989" s="166">
        <v>46198</v>
      </c>
      <c r="C4989" s="167" t="s">
        <v>3524</v>
      </c>
      <c r="D4989" s="167" t="s">
        <v>3525</v>
      </c>
      <c r="E4989" s="167" t="s">
        <v>3526</v>
      </c>
      <c r="F4989" s="167" t="s">
        <v>3501</v>
      </c>
      <c r="G4989" s="167" t="s">
        <v>3502</v>
      </c>
      <c r="H4989" s="168">
        <v>46199</v>
      </c>
      <c r="I4989" s="167"/>
      <c r="J4989" s="169">
        <v>26111</v>
      </c>
      <c r="K4989" s="167" t="s">
        <v>55</v>
      </c>
      <c r="L4989" s="169">
        <v>1</v>
      </c>
      <c r="M4989" s="167" t="s">
        <v>3513</v>
      </c>
      <c r="N4989" s="169">
        <v>12</v>
      </c>
      <c r="O4989" s="167" t="s">
        <v>3505</v>
      </c>
      <c r="P4989" s="167"/>
      <c r="Q4989" s="167" t="s">
        <v>3514</v>
      </c>
      <c r="R4989" s="167" t="s">
        <v>3528</v>
      </c>
      <c r="S4989" s="169">
        <v>5</v>
      </c>
      <c r="T4989" s="167" t="s">
        <v>3560</v>
      </c>
      <c r="U4989" s="169" t="s">
        <v>3561</v>
      </c>
      <c r="V4989" s="167" t="s">
        <v>8205</v>
      </c>
      <c r="W4989" s="167" t="s">
        <v>7526</v>
      </c>
      <c r="X4989" s="170" t="s">
        <v>159</v>
      </c>
      <c r="Y4989" s="171" t="s">
        <v>8886</v>
      </c>
      <c r="Z4989" s="167" t="s">
        <v>11045</v>
      </c>
      <c r="AA4989" s="176">
        <v>1000</v>
      </c>
      <c r="AB4989" s="167" t="s">
        <v>11254</v>
      </c>
      <c r="AC4989" s="176">
        <v>1000</v>
      </c>
      <c r="AD4989" s="167" t="s">
        <v>11254</v>
      </c>
      <c r="AE4989" s="176">
        <v>2085</v>
      </c>
    </row>
    <row r="4990" spans="1:31">
      <c r="A4990" s="178">
        <v>108375677060</v>
      </c>
      <c r="B4990" s="166">
        <v>46198</v>
      </c>
      <c r="C4990" s="167" t="s">
        <v>3524</v>
      </c>
      <c r="D4990" s="167" t="s">
        <v>3525</v>
      </c>
      <c r="E4990" s="167" t="s">
        <v>3526</v>
      </c>
      <c r="F4990" s="167" t="s">
        <v>3501</v>
      </c>
      <c r="G4990" s="167" t="s">
        <v>3502</v>
      </c>
      <c r="H4990" s="168">
        <v>46199</v>
      </c>
      <c r="I4990" s="167"/>
      <c r="J4990" s="169">
        <v>26111</v>
      </c>
      <c r="K4990" s="167" t="s">
        <v>55</v>
      </c>
      <c r="L4990" s="169">
        <v>1</v>
      </c>
      <c r="M4990" s="167" t="s">
        <v>3513</v>
      </c>
      <c r="N4990" s="169">
        <v>12</v>
      </c>
      <c r="O4990" s="167" t="s">
        <v>3505</v>
      </c>
      <c r="P4990" s="167"/>
      <c r="Q4990" s="167" t="s">
        <v>3514</v>
      </c>
      <c r="R4990" s="167" t="s">
        <v>3528</v>
      </c>
      <c r="S4990" s="169">
        <v>4</v>
      </c>
      <c r="T4990" s="167" t="s">
        <v>3560</v>
      </c>
      <c r="U4990" s="169" t="s">
        <v>3561</v>
      </c>
      <c r="V4990" s="167" t="s">
        <v>8887</v>
      </c>
      <c r="W4990" s="167" t="s">
        <v>8888</v>
      </c>
      <c r="X4990" s="170" t="s">
        <v>160</v>
      </c>
      <c r="Y4990" s="171" t="s">
        <v>8886</v>
      </c>
      <c r="Z4990" s="167" t="s">
        <v>11045</v>
      </c>
      <c r="AA4990" s="176">
        <v>2000</v>
      </c>
      <c r="AB4990" s="167" t="s">
        <v>11254</v>
      </c>
      <c r="AC4990" s="176">
        <v>2000</v>
      </c>
      <c r="AD4990" s="167" t="s">
        <v>11254</v>
      </c>
      <c r="AE4990" s="176">
        <v>144</v>
      </c>
    </row>
    <row r="4991" spans="1:31">
      <c r="A4991" s="178">
        <v>108375677060</v>
      </c>
      <c r="B4991" s="166">
        <v>46198</v>
      </c>
      <c r="C4991" s="167" t="s">
        <v>3524</v>
      </c>
      <c r="D4991" s="167" t="s">
        <v>3525</v>
      </c>
      <c r="E4991" s="167" t="s">
        <v>3526</v>
      </c>
      <c r="F4991" s="167" t="s">
        <v>3501</v>
      </c>
      <c r="G4991" s="167" t="s">
        <v>3502</v>
      </c>
      <c r="H4991" s="168">
        <v>46199</v>
      </c>
      <c r="I4991" s="167"/>
      <c r="J4991" s="169">
        <v>26111</v>
      </c>
      <c r="K4991" s="167" t="s">
        <v>55</v>
      </c>
      <c r="L4991" s="169">
        <v>1</v>
      </c>
      <c r="M4991" s="167" t="s">
        <v>3513</v>
      </c>
      <c r="N4991" s="169">
        <v>12</v>
      </c>
      <c r="O4991" s="167" t="s">
        <v>3505</v>
      </c>
      <c r="P4991" s="167"/>
      <c r="Q4991" s="167" t="s">
        <v>3514</v>
      </c>
      <c r="R4991" s="167" t="s">
        <v>3528</v>
      </c>
      <c r="S4991" s="169">
        <v>3</v>
      </c>
      <c r="T4991" s="167" t="s">
        <v>3717</v>
      </c>
      <c r="U4991" s="169" t="s">
        <v>3718</v>
      </c>
      <c r="V4991" s="167" t="s">
        <v>8412</v>
      </c>
      <c r="W4991" s="167" t="s">
        <v>5943</v>
      </c>
      <c r="X4991" s="170" t="s">
        <v>157</v>
      </c>
      <c r="Y4991" s="171" t="s">
        <v>8886</v>
      </c>
      <c r="Z4991" s="167" t="s">
        <v>11045</v>
      </c>
      <c r="AA4991" s="176">
        <v>3600</v>
      </c>
      <c r="AB4991" s="167" t="s">
        <v>11254</v>
      </c>
      <c r="AC4991" s="176">
        <v>3600</v>
      </c>
      <c r="AD4991" s="167" t="s">
        <v>11254</v>
      </c>
      <c r="AE4991" s="176">
        <v>367.2</v>
      </c>
    </row>
    <row r="4992" spans="1:31">
      <c r="A4992" s="178">
        <v>108375677060</v>
      </c>
      <c r="B4992" s="166">
        <v>46198</v>
      </c>
      <c r="C4992" s="167" t="s">
        <v>3524</v>
      </c>
      <c r="D4992" s="167" t="s">
        <v>3525</v>
      </c>
      <c r="E4992" s="167" t="s">
        <v>3526</v>
      </c>
      <c r="F4992" s="167" t="s">
        <v>3501</v>
      </c>
      <c r="G4992" s="167" t="s">
        <v>3502</v>
      </c>
      <c r="H4992" s="168">
        <v>46199</v>
      </c>
      <c r="I4992" s="167"/>
      <c r="J4992" s="169">
        <v>26111</v>
      </c>
      <c r="K4992" s="167" t="s">
        <v>55</v>
      </c>
      <c r="L4992" s="169">
        <v>1</v>
      </c>
      <c r="M4992" s="167" t="s">
        <v>3513</v>
      </c>
      <c r="N4992" s="169">
        <v>12</v>
      </c>
      <c r="O4992" s="167" t="s">
        <v>3505</v>
      </c>
      <c r="P4992" s="167"/>
      <c r="Q4992" s="167" t="s">
        <v>3514</v>
      </c>
      <c r="R4992" s="167" t="s">
        <v>3528</v>
      </c>
      <c r="S4992" s="169">
        <v>2</v>
      </c>
      <c r="T4992" s="167" t="s">
        <v>3717</v>
      </c>
      <c r="U4992" s="169" t="s">
        <v>3718</v>
      </c>
      <c r="V4992" s="167" t="s">
        <v>8412</v>
      </c>
      <c r="W4992" s="167" t="s">
        <v>5943</v>
      </c>
      <c r="X4992" s="170" t="s">
        <v>157</v>
      </c>
      <c r="Y4992" s="171" t="s">
        <v>8886</v>
      </c>
      <c r="Z4992" s="167" t="s">
        <v>11045</v>
      </c>
      <c r="AA4992" s="176">
        <v>12000</v>
      </c>
      <c r="AB4992" s="167" t="s">
        <v>11254</v>
      </c>
      <c r="AC4992" s="176">
        <v>12000</v>
      </c>
      <c r="AD4992" s="167" t="s">
        <v>11254</v>
      </c>
      <c r="AE4992" s="176">
        <v>1224</v>
      </c>
    </row>
    <row r="4993" spans="1:31">
      <c r="A4993" s="178">
        <v>108375677060</v>
      </c>
      <c r="B4993" s="166">
        <v>46198</v>
      </c>
      <c r="C4993" s="167" t="s">
        <v>3524</v>
      </c>
      <c r="D4993" s="167" t="s">
        <v>3525</v>
      </c>
      <c r="E4993" s="167" t="s">
        <v>3526</v>
      </c>
      <c r="F4993" s="167" t="s">
        <v>3501</v>
      </c>
      <c r="G4993" s="167" t="s">
        <v>3502</v>
      </c>
      <c r="H4993" s="168">
        <v>46199</v>
      </c>
      <c r="I4993" s="167"/>
      <c r="J4993" s="169">
        <v>26111</v>
      </c>
      <c r="K4993" s="167" t="s">
        <v>55</v>
      </c>
      <c r="L4993" s="169">
        <v>1</v>
      </c>
      <c r="M4993" s="167" t="s">
        <v>3513</v>
      </c>
      <c r="N4993" s="169">
        <v>12</v>
      </c>
      <c r="O4993" s="167" t="s">
        <v>3505</v>
      </c>
      <c r="P4993" s="167"/>
      <c r="Q4993" s="167" t="s">
        <v>3514</v>
      </c>
      <c r="R4993" s="167" t="s">
        <v>3528</v>
      </c>
      <c r="S4993" s="169">
        <v>1</v>
      </c>
      <c r="T4993" s="167" t="s">
        <v>3717</v>
      </c>
      <c r="U4993" s="169" t="s">
        <v>3718</v>
      </c>
      <c r="V4993" s="167" t="s">
        <v>8629</v>
      </c>
      <c r="W4993" s="167" t="s">
        <v>5992</v>
      </c>
      <c r="X4993" s="170" t="s">
        <v>157</v>
      </c>
      <c r="Y4993" s="171" t="s">
        <v>8886</v>
      </c>
      <c r="Z4993" s="167" t="s">
        <v>11045</v>
      </c>
      <c r="AA4993" s="176">
        <v>32000</v>
      </c>
      <c r="AB4993" s="167" t="s">
        <v>11254</v>
      </c>
      <c r="AC4993" s="176">
        <v>32000</v>
      </c>
      <c r="AD4993" s="167" t="s">
        <v>11254</v>
      </c>
      <c r="AE4993" s="176">
        <v>537.28</v>
      </c>
    </row>
    <row r="4994" spans="1:31">
      <c r="A4994" s="178">
        <v>108375696440</v>
      </c>
      <c r="B4994" s="166">
        <v>46198</v>
      </c>
      <c r="C4994" s="167" t="s">
        <v>3524</v>
      </c>
      <c r="D4994" s="167" t="s">
        <v>3525</v>
      </c>
      <c r="E4994" s="167" t="s">
        <v>3526</v>
      </c>
      <c r="F4994" s="167" t="s">
        <v>3501</v>
      </c>
      <c r="G4994" s="167" t="s">
        <v>3502</v>
      </c>
      <c r="H4994" s="168">
        <v>46199</v>
      </c>
      <c r="I4994" s="167"/>
      <c r="J4994" s="169">
        <v>26111</v>
      </c>
      <c r="K4994" s="167" t="s">
        <v>55</v>
      </c>
      <c r="L4994" s="169">
        <v>1</v>
      </c>
      <c r="M4994" s="167" t="s">
        <v>3513</v>
      </c>
      <c r="N4994" s="169">
        <v>2</v>
      </c>
      <c r="O4994" s="167" t="s">
        <v>3505</v>
      </c>
      <c r="P4994" s="167"/>
      <c r="Q4994" s="167" t="s">
        <v>3514</v>
      </c>
      <c r="R4994" s="167" t="s">
        <v>3528</v>
      </c>
      <c r="S4994" s="169">
        <v>1</v>
      </c>
      <c r="T4994" s="167" t="s">
        <v>3587</v>
      </c>
      <c r="U4994" s="169" t="s">
        <v>3588</v>
      </c>
      <c r="V4994" s="167" t="s">
        <v>7861</v>
      </c>
      <c r="W4994" s="167" t="s">
        <v>3757</v>
      </c>
      <c r="X4994" s="170" t="s">
        <v>160</v>
      </c>
      <c r="Y4994" s="171" t="s">
        <v>8889</v>
      </c>
      <c r="Z4994" s="167" t="s">
        <v>11046</v>
      </c>
      <c r="AA4994" s="176">
        <v>450</v>
      </c>
      <c r="AB4994" s="167" t="s">
        <v>11254</v>
      </c>
      <c r="AC4994" s="176">
        <v>450</v>
      </c>
      <c r="AD4994" s="167" t="s">
        <v>11254</v>
      </c>
      <c r="AE4994" s="176">
        <v>199.8</v>
      </c>
    </row>
    <row r="4995" spans="1:31">
      <c r="A4995" s="178">
        <v>108375718400</v>
      </c>
      <c r="B4995" s="166">
        <v>46198</v>
      </c>
      <c r="C4995" s="167" t="s">
        <v>3524</v>
      </c>
      <c r="D4995" s="167" t="s">
        <v>3525</v>
      </c>
      <c r="E4995" s="167" t="s">
        <v>3526</v>
      </c>
      <c r="F4995" s="167" t="s">
        <v>3501</v>
      </c>
      <c r="G4995" s="167" t="s">
        <v>3502</v>
      </c>
      <c r="H4995" s="168">
        <v>46199</v>
      </c>
      <c r="I4995" s="167"/>
      <c r="J4995" s="169">
        <v>26111</v>
      </c>
      <c r="K4995" s="167" t="s">
        <v>55</v>
      </c>
      <c r="L4995" s="169">
        <v>4</v>
      </c>
      <c r="M4995" s="167" t="s">
        <v>3513</v>
      </c>
      <c r="N4995" s="169">
        <v>6.2</v>
      </c>
      <c r="O4995" s="167" t="s">
        <v>3505</v>
      </c>
      <c r="P4995" s="167"/>
      <c r="Q4995" s="167" t="s">
        <v>3527</v>
      </c>
      <c r="R4995" s="167" t="s">
        <v>3528</v>
      </c>
      <c r="S4995" s="169">
        <v>4</v>
      </c>
      <c r="T4995" s="167" t="s">
        <v>3529</v>
      </c>
      <c r="U4995" s="169" t="s">
        <v>3530</v>
      </c>
      <c r="V4995" s="167" t="s">
        <v>5637</v>
      </c>
      <c r="W4995" s="167" t="s">
        <v>3796</v>
      </c>
      <c r="X4995" s="170" t="s">
        <v>157</v>
      </c>
      <c r="Y4995" s="171" t="s">
        <v>8890</v>
      </c>
      <c r="Z4995" s="167" t="s">
        <v>11047</v>
      </c>
      <c r="AA4995" s="176">
        <v>2500</v>
      </c>
      <c r="AB4995" s="167" t="s">
        <v>11254</v>
      </c>
      <c r="AC4995" s="176">
        <v>2500</v>
      </c>
      <c r="AD4995" s="167" t="s">
        <v>11254</v>
      </c>
      <c r="AE4995" s="176">
        <v>15350</v>
      </c>
    </row>
    <row r="4996" spans="1:31">
      <c r="A4996" s="178">
        <v>108375718400</v>
      </c>
      <c r="B4996" s="166">
        <v>46198</v>
      </c>
      <c r="C4996" s="167" t="s">
        <v>3524</v>
      </c>
      <c r="D4996" s="167" t="s">
        <v>3525</v>
      </c>
      <c r="E4996" s="167" t="s">
        <v>3526</v>
      </c>
      <c r="F4996" s="167" t="s">
        <v>3501</v>
      </c>
      <c r="G4996" s="167" t="s">
        <v>3502</v>
      </c>
      <c r="H4996" s="168">
        <v>46199</v>
      </c>
      <c r="I4996" s="167"/>
      <c r="J4996" s="169">
        <v>26111</v>
      </c>
      <c r="K4996" s="167" t="s">
        <v>55</v>
      </c>
      <c r="L4996" s="169">
        <v>4</v>
      </c>
      <c r="M4996" s="167" t="s">
        <v>3513</v>
      </c>
      <c r="N4996" s="169">
        <v>6.2</v>
      </c>
      <c r="O4996" s="167" t="s">
        <v>3505</v>
      </c>
      <c r="P4996" s="167"/>
      <c r="Q4996" s="167" t="s">
        <v>3527</v>
      </c>
      <c r="R4996" s="167" t="s">
        <v>3528</v>
      </c>
      <c r="S4996" s="169">
        <v>3</v>
      </c>
      <c r="T4996" s="167" t="s">
        <v>3529</v>
      </c>
      <c r="U4996" s="169" t="s">
        <v>3530</v>
      </c>
      <c r="V4996" s="167" t="s">
        <v>5637</v>
      </c>
      <c r="W4996" s="167" t="s">
        <v>3796</v>
      </c>
      <c r="X4996" s="170" t="s">
        <v>157</v>
      </c>
      <c r="Y4996" s="171" t="s">
        <v>8890</v>
      </c>
      <c r="Z4996" s="167" t="s">
        <v>11047</v>
      </c>
      <c r="AA4996" s="176">
        <v>2500</v>
      </c>
      <c r="AB4996" s="167" t="s">
        <v>11254</v>
      </c>
      <c r="AC4996" s="176">
        <v>2500</v>
      </c>
      <c r="AD4996" s="167" t="s">
        <v>11254</v>
      </c>
      <c r="AE4996" s="176">
        <v>15350</v>
      </c>
    </row>
    <row r="4997" spans="1:31">
      <c r="A4997" s="178">
        <v>108375718400</v>
      </c>
      <c r="B4997" s="166">
        <v>46198</v>
      </c>
      <c r="C4997" s="167" t="s">
        <v>3524</v>
      </c>
      <c r="D4997" s="167" t="s">
        <v>3525</v>
      </c>
      <c r="E4997" s="167" t="s">
        <v>3526</v>
      </c>
      <c r="F4997" s="167" t="s">
        <v>3501</v>
      </c>
      <c r="G4997" s="167" t="s">
        <v>3502</v>
      </c>
      <c r="H4997" s="168">
        <v>46199</v>
      </c>
      <c r="I4997" s="167"/>
      <c r="J4997" s="169">
        <v>26111</v>
      </c>
      <c r="K4997" s="167" t="s">
        <v>55</v>
      </c>
      <c r="L4997" s="169">
        <v>4</v>
      </c>
      <c r="M4997" s="167" t="s">
        <v>3513</v>
      </c>
      <c r="N4997" s="169">
        <v>6.2</v>
      </c>
      <c r="O4997" s="167" t="s">
        <v>3505</v>
      </c>
      <c r="P4997" s="167"/>
      <c r="Q4997" s="167" t="s">
        <v>3527</v>
      </c>
      <c r="R4997" s="167" t="s">
        <v>3528</v>
      </c>
      <c r="S4997" s="169">
        <v>2</v>
      </c>
      <c r="T4997" s="167" t="s">
        <v>3529</v>
      </c>
      <c r="U4997" s="169" t="s">
        <v>3530</v>
      </c>
      <c r="V4997" s="167" t="s">
        <v>5637</v>
      </c>
      <c r="W4997" s="167" t="s">
        <v>3796</v>
      </c>
      <c r="X4997" s="170" t="s">
        <v>157</v>
      </c>
      <c r="Y4997" s="171" t="s">
        <v>8890</v>
      </c>
      <c r="Z4997" s="167" t="s">
        <v>11047</v>
      </c>
      <c r="AA4997" s="176">
        <v>5000</v>
      </c>
      <c r="AB4997" s="167" t="s">
        <v>11254</v>
      </c>
      <c r="AC4997" s="176">
        <v>5000</v>
      </c>
      <c r="AD4997" s="167" t="s">
        <v>11254</v>
      </c>
      <c r="AE4997" s="176">
        <v>30700</v>
      </c>
    </row>
    <row r="4998" spans="1:31">
      <c r="A4998" s="178">
        <v>108375718400</v>
      </c>
      <c r="B4998" s="166">
        <v>46198</v>
      </c>
      <c r="C4998" s="167" t="s">
        <v>3524</v>
      </c>
      <c r="D4998" s="167" t="s">
        <v>3525</v>
      </c>
      <c r="E4998" s="167" t="s">
        <v>3526</v>
      </c>
      <c r="F4998" s="167" t="s">
        <v>3501</v>
      </c>
      <c r="G4998" s="167" t="s">
        <v>3502</v>
      </c>
      <c r="H4998" s="168">
        <v>46199</v>
      </c>
      <c r="I4998" s="167"/>
      <c r="J4998" s="169">
        <v>26111</v>
      </c>
      <c r="K4998" s="167" t="s">
        <v>55</v>
      </c>
      <c r="L4998" s="169">
        <v>4</v>
      </c>
      <c r="M4998" s="167" t="s">
        <v>3513</v>
      </c>
      <c r="N4998" s="169">
        <v>6.2</v>
      </c>
      <c r="O4998" s="167" t="s">
        <v>3505</v>
      </c>
      <c r="P4998" s="167"/>
      <c r="Q4998" s="167" t="s">
        <v>3527</v>
      </c>
      <c r="R4998" s="167" t="s">
        <v>3528</v>
      </c>
      <c r="S4998" s="169">
        <v>1</v>
      </c>
      <c r="T4998" s="167" t="s">
        <v>3529</v>
      </c>
      <c r="U4998" s="169" t="s">
        <v>3530</v>
      </c>
      <c r="V4998" s="167" t="s">
        <v>5637</v>
      </c>
      <c r="W4998" s="167" t="s">
        <v>3796</v>
      </c>
      <c r="X4998" s="170" t="s">
        <v>157</v>
      </c>
      <c r="Y4998" s="171" t="s">
        <v>8890</v>
      </c>
      <c r="Z4998" s="167" t="s">
        <v>11047</v>
      </c>
      <c r="AA4998" s="176">
        <v>2500</v>
      </c>
      <c r="AB4998" s="167" t="s">
        <v>11254</v>
      </c>
      <c r="AC4998" s="176">
        <v>2500</v>
      </c>
      <c r="AD4998" s="167" t="s">
        <v>11254</v>
      </c>
      <c r="AE4998" s="176">
        <v>15350</v>
      </c>
    </row>
    <row r="4999" spans="1:31">
      <c r="A4999" s="178">
        <v>108375743710</v>
      </c>
      <c r="B4999" s="166">
        <v>46198</v>
      </c>
      <c r="C4999" s="167" t="s">
        <v>3524</v>
      </c>
      <c r="D4999" s="167" t="s">
        <v>3525</v>
      </c>
      <c r="E4999" s="167" t="s">
        <v>3526</v>
      </c>
      <c r="F4999" s="167" t="s">
        <v>3501</v>
      </c>
      <c r="G4999" s="167" t="s">
        <v>3502</v>
      </c>
      <c r="H4999" s="168">
        <v>46199</v>
      </c>
      <c r="I4999" s="167"/>
      <c r="J4999" s="169">
        <v>26111</v>
      </c>
      <c r="K4999" s="167" t="s">
        <v>55</v>
      </c>
      <c r="L4999" s="169">
        <v>1</v>
      </c>
      <c r="M4999" s="167" t="s">
        <v>3513</v>
      </c>
      <c r="N4999" s="169">
        <v>0.6</v>
      </c>
      <c r="O4999" s="167" t="s">
        <v>3505</v>
      </c>
      <c r="P4999" s="167"/>
      <c r="Q4999" s="167" t="s">
        <v>3527</v>
      </c>
      <c r="R4999" s="167" t="s">
        <v>3528</v>
      </c>
      <c r="S4999" s="169">
        <v>1</v>
      </c>
      <c r="T4999" s="167" t="s">
        <v>3529</v>
      </c>
      <c r="U4999" s="169" t="s">
        <v>3530</v>
      </c>
      <c r="V4999" s="167" t="s">
        <v>8891</v>
      </c>
      <c r="W4999" s="167" t="s">
        <v>8892</v>
      </c>
      <c r="X4999" s="170" t="s">
        <v>159</v>
      </c>
      <c r="Y4999" s="171" t="s">
        <v>8893</v>
      </c>
      <c r="Z4999" s="167" t="s">
        <v>11048</v>
      </c>
      <c r="AA4999" s="176">
        <v>2997</v>
      </c>
      <c r="AB4999" s="167" t="s">
        <v>11254</v>
      </c>
      <c r="AC4999" s="176">
        <v>2997</v>
      </c>
      <c r="AD4999" s="167" t="s">
        <v>11254</v>
      </c>
      <c r="AE4999" s="176">
        <v>659.34</v>
      </c>
    </row>
    <row r="5000" spans="1:31">
      <c r="A5000" s="178">
        <v>108375768800</v>
      </c>
      <c r="B5000" s="166">
        <v>46198</v>
      </c>
      <c r="C5000" s="167" t="s">
        <v>3524</v>
      </c>
      <c r="D5000" s="167" t="s">
        <v>3525</v>
      </c>
      <c r="E5000" s="167" t="s">
        <v>3526</v>
      </c>
      <c r="F5000" s="167" t="s">
        <v>3501</v>
      </c>
      <c r="G5000" s="167" t="s">
        <v>3502</v>
      </c>
      <c r="H5000" s="168">
        <v>46199</v>
      </c>
      <c r="I5000" s="167"/>
      <c r="J5000" s="169">
        <v>26111</v>
      </c>
      <c r="K5000" s="167" t="s">
        <v>55</v>
      </c>
      <c r="L5000" s="169">
        <v>1</v>
      </c>
      <c r="M5000" s="167" t="s">
        <v>3513</v>
      </c>
      <c r="N5000" s="169">
        <v>2.6</v>
      </c>
      <c r="O5000" s="167" t="s">
        <v>3505</v>
      </c>
      <c r="P5000" s="167"/>
      <c r="Q5000" s="167" t="s">
        <v>3527</v>
      </c>
      <c r="R5000" s="167" t="s">
        <v>3528</v>
      </c>
      <c r="S5000" s="169">
        <v>1</v>
      </c>
      <c r="T5000" s="167" t="s">
        <v>3529</v>
      </c>
      <c r="U5000" s="169" t="s">
        <v>3530</v>
      </c>
      <c r="V5000" s="167" t="s">
        <v>8894</v>
      </c>
      <c r="W5000" s="167" t="s">
        <v>8895</v>
      </c>
      <c r="X5000" s="170" t="s">
        <v>3533</v>
      </c>
      <c r="Y5000" s="171" t="s">
        <v>8896</v>
      </c>
      <c r="Z5000" s="167" t="s">
        <v>11049</v>
      </c>
      <c r="AA5000" s="176">
        <v>2500</v>
      </c>
      <c r="AB5000" s="167" t="s">
        <v>11254</v>
      </c>
      <c r="AC5000" s="176">
        <v>2500</v>
      </c>
      <c r="AD5000" s="167" t="s">
        <v>11254</v>
      </c>
      <c r="AE5000" s="176">
        <v>13425</v>
      </c>
    </row>
    <row r="5001" spans="1:31">
      <c r="A5001" s="178">
        <v>108376062320</v>
      </c>
      <c r="B5001" s="166">
        <v>46198</v>
      </c>
      <c r="C5001" s="167" t="s">
        <v>3524</v>
      </c>
      <c r="D5001" s="167" t="s">
        <v>3525</v>
      </c>
      <c r="E5001" s="167" t="s">
        <v>3526</v>
      </c>
      <c r="F5001" s="167" t="s">
        <v>3501</v>
      </c>
      <c r="G5001" s="167" t="s">
        <v>3502</v>
      </c>
      <c r="H5001" s="168">
        <v>46199</v>
      </c>
      <c r="I5001" s="167"/>
      <c r="J5001" s="169">
        <v>26111</v>
      </c>
      <c r="K5001" s="167" t="s">
        <v>55</v>
      </c>
      <c r="L5001" s="169">
        <v>25</v>
      </c>
      <c r="M5001" s="167" t="s">
        <v>3513</v>
      </c>
      <c r="N5001" s="169">
        <v>157</v>
      </c>
      <c r="O5001" s="167" t="s">
        <v>3505</v>
      </c>
      <c r="P5001" s="167"/>
      <c r="Q5001" s="167" t="s">
        <v>3527</v>
      </c>
      <c r="R5001" s="167" t="s">
        <v>3528</v>
      </c>
      <c r="S5001" s="169">
        <v>8</v>
      </c>
      <c r="T5001" s="167" t="s">
        <v>4402</v>
      </c>
      <c r="U5001" s="169" t="s">
        <v>4403</v>
      </c>
      <c r="V5001" s="167" t="s">
        <v>7921</v>
      </c>
      <c r="W5001" s="167" t="s">
        <v>4405</v>
      </c>
      <c r="X5001" s="170" t="s">
        <v>157</v>
      </c>
      <c r="Y5001" s="171" t="s">
        <v>8897</v>
      </c>
      <c r="Z5001" s="167" t="s">
        <v>11050</v>
      </c>
      <c r="AA5001" s="176">
        <v>18900</v>
      </c>
      <c r="AB5001" s="167" t="s">
        <v>11254</v>
      </c>
      <c r="AC5001" s="176">
        <v>12.47</v>
      </c>
      <c r="AD5001" s="167" t="s">
        <v>11256</v>
      </c>
      <c r="AE5001" s="176">
        <v>1134</v>
      </c>
    </row>
    <row r="5002" spans="1:31">
      <c r="A5002" s="178">
        <v>108376062320</v>
      </c>
      <c r="B5002" s="166">
        <v>46198</v>
      </c>
      <c r="C5002" s="167" t="s">
        <v>3524</v>
      </c>
      <c r="D5002" s="167" t="s">
        <v>3525</v>
      </c>
      <c r="E5002" s="167" t="s">
        <v>3526</v>
      </c>
      <c r="F5002" s="167" t="s">
        <v>3501</v>
      </c>
      <c r="G5002" s="167" t="s">
        <v>3502</v>
      </c>
      <c r="H5002" s="168">
        <v>46199</v>
      </c>
      <c r="I5002" s="167"/>
      <c r="J5002" s="169">
        <v>26111</v>
      </c>
      <c r="K5002" s="167" t="s">
        <v>55</v>
      </c>
      <c r="L5002" s="169">
        <v>25</v>
      </c>
      <c r="M5002" s="167" t="s">
        <v>3513</v>
      </c>
      <c r="N5002" s="169">
        <v>157</v>
      </c>
      <c r="O5002" s="167" t="s">
        <v>3505</v>
      </c>
      <c r="P5002" s="167"/>
      <c r="Q5002" s="167" t="s">
        <v>3527</v>
      </c>
      <c r="R5002" s="167" t="s">
        <v>3528</v>
      </c>
      <c r="S5002" s="169">
        <v>7</v>
      </c>
      <c r="T5002" s="167" t="s">
        <v>4402</v>
      </c>
      <c r="U5002" s="169" t="s">
        <v>4403</v>
      </c>
      <c r="V5002" s="167" t="s">
        <v>7921</v>
      </c>
      <c r="W5002" s="167" t="s">
        <v>4405</v>
      </c>
      <c r="X5002" s="170" t="s">
        <v>157</v>
      </c>
      <c r="Y5002" s="171" t="s">
        <v>8897</v>
      </c>
      <c r="Z5002" s="167" t="s">
        <v>11050</v>
      </c>
      <c r="AA5002" s="176">
        <v>21600</v>
      </c>
      <c r="AB5002" s="167" t="s">
        <v>11254</v>
      </c>
      <c r="AC5002" s="176">
        <v>14.26</v>
      </c>
      <c r="AD5002" s="167" t="s">
        <v>11256</v>
      </c>
      <c r="AE5002" s="176">
        <v>1296</v>
      </c>
    </row>
    <row r="5003" spans="1:31">
      <c r="A5003" s="178">
        <v>108376062320</v>
      </c>
      <c r="B5003" s="166">
        <v>46198</v>
      </c>
      <c r="C5003" s="167" t="s">
        <v>3524</v>
      </c>
      <c r="D5003" s="167" t="s">
        <v>3525</v>
      </c>
      <c r="E5003" s="167" t="s">
        <v>3526</v>
      </c>
      <c r="F5003" s="167" t="s">
        <v>3501</v>
      </c>
      <c r="G5003" s="167" t="s">
        <v>3502</v>
      </c>
      <c r="H5003" s="168">
        <v>46199</v>
      </c>
      <c r="I5003" s="167"/>
      <c r="J5003" s="169">
        <v>26111</v>
      </c>
      <c r="K5003" s="167" t="s">
        <v>55</v>
      </c>
      <c r="L5003" s="169">
        <v>25</v>
      </c>
      <c r="M5003" s="167" t="s">
        <v>3513</v>
      </c>
      <c r="N5003" s="169">
        <v>157</v>
      </c>
      <c r="O5003" s="167" t="s">
        <v>3505</v>
      </c>
      <c r="P5003" s="167"/>
      <c r="Q5003" s="167" t="s">
        <v>3527</v>
      </c>
      <c r="R5003" s="167" t="s">
        <v>3528</v>
      </c>
      <c r="S5003" s="169">
        <v>6</v>
      </c>
      <c r="T5003" s="167" t="s">
        <v>4402</v>
      </c>
      <c r="U5003" s="169" t="s">
        <v>4403</v>
      </c>
      <c r="V5003" s="167" t="s">
        <v>7921</v>
      </c>
      <c r="W5003" s="167" t="s">
        <v>4405</v>
      </c>
      <c r="X5003" s="170" t="s">
        <v>157</v>
      </c>
      <c r="Y5003" s="171" t="s">
        <v>8897</v>
      </c>
      <c r="Z5003" s="167" t="s">
        <v>11050</v>
      </c>
      <c r="AA5003" s="176">
        <v>2700</v>
      </c>
      <c r="AB5003" s="167" t="s">
        <v>11254</v>
      </c>
      <c r="AC5003" s="176">
        <v>1.78</v>
      </c>
      <c r="AD5003" s="167" t="s">
        <v>11256</v>
      </c>
      <c r="AE5003" s="176">
        <v>162</v>
      </c>
    </row>
    <row r="5004" spans="1:31">
      <c r="A5004" s="178">
        <v>108376062320</v>
      </c>
      <c r="B5004" s="166">
        <v>46198</v>
      </c>
      <c r="C5004" s="167" t="s">
        <v>3524</v>
      </c>
      <c r="D5004" s="167" t="s">
        <v>3525</v>
      </c>
      <c r="E5004" s="167" t="s">
        <v>3526</v>
      </c>
      <c r="F5004" s="167" t="s">
        <v>3501</v>
      </c>
      <c r="G5004" s="167" t="s">
        <v>3502</v>
      </c>
      <c r="H5004" s="168">
        <v>46199</v>
      </c>
      <c r="I5004" s="167"/>
      <c r="J5004" s="169">
        <v>26111</v>
      </c>
      <c r="K5004" s="167" t="s">
        <v>55</v>
      </c>
      <c r="L5004" s="169">
        <v>25</v>
      </c>
      <c r="M5004" s="167" t="s">
        <v>3513</v>
      </c>
      <c r="N5004" s="169">
        <v>157</v>
      </c>
      <c r="O5004" s="167" t="s">
        <v>3505</v>
      </c>
      <c r="P5004" s="167"/>
      <c r="Q5004" s="167" t="s">
        <v>3527</v>
      </c>
      <c r="R5004" s="167" t="s">
        <v>3528</v>
      </c>
      <c r="S5004" s="169">
        <v>5</v>
      </c>
      <c r="T5004" s="167" t="s">
        <v>3708</v>
      </c>
      <c r="U5004" s="169" t="s">
        <v>3709</v>
      </c>
      <c r="V5004" s="167" t="s">
        <v>8600</v>
      </c>
      <c r="W5004" s="167" t="s">
        <v>3711</v>
      </c>
      <c r="X5004" s="170" t="s">
        <v>157</v>
      </c>
      <c r="Y5004" s="171" t="s">
        <v>8897</v>
      </c>
      <c r="Z5004" s="167" t="s">
        <v>11050</v>
      </c>
      <c r="AA5004" s="176">
        <v>20000</v>
      </c>
      <c r="AB5004" s="167" t="s">
        <v>11254</v>
      </c>
      <c r="AC5004" s="176">
        <v>8</v>
      </c>
      <c r="AD5004" s="167" t="s">
        <v>11256</v>
      </c>
      <c r="AE5004" s="176">
        <v>400</v>
      </c>
    </row>
    <row r="5005" spans="1:31">
      <c r="A5005" s="178">
        <v>108376062320</v>
      </c>
      <c r="B5005" s="166">
        <v>46198</v>
      </c>
      <c r="C5005" s="167" t="s">
        <v>3524</v>
      </c>
      <c r="D5005" s="167" t="s">
        <v>3525</v>
      </c>
      <c r="E5005" s="167" t="s">
        <v>3526</v>
      </c>
      <c r="F5005" s="167" t="s">
        <v>3501</v>
      </c>
      <c r="G5005" s="167" t="s">
        <v>3502</v>
      </c>
      <c r="H5005" s="168">
        <v>46199</v>
      </c>
      <c r="I5005" s="167"/>
      <c r="J5005" s="169">
        <v>26111</v>
      </c>
      <c r="K5005" s="167" t="s">
        <v>55</v>
      </c>
      <c r="L5005" s="169">
        <v>25</v>
      </c>
      <c r="M5005" s="167" t="s">
        <v>3513</v>
      </c>
      <c r="N5005" s="169">
        <v>157</v>
      </c>
      <c r="O5005" s="167" t="s">
        <v>3505</v>
      </c>
      <c r="P5005" s="167"/>
      <c r="Q5005" s="167" t="s">
        <v>3527</v>
      </c>
      <c r="R5005" s="167" t="s">
        <v>3528</v>
      </c>
      <c r="S5005" s="169">
        <v>4</v>
      </c>
      <c r="T5005" s="167" t="s">
        <v>4402</v>
      </c>
      <c r="U5005" s="169" t="s">
        <v>4403</v>
      </c>
      <c r="V5005" s="167" t="s">
        <v>7921</v>
      </c>
      <c r="W5005" s="167" t="s">
        <v>4405</v>
      </c>
      <c r="X5005" s="170" t="s">
        <v>157</v>
      </c>
      <c r="Y5005" s="171" t="s">
        <v>8897</v>
      </c>
      <c r="Z5005" s="167" t="s">
        <v>11050</v>
      </c>
      <c r="AA5005" s="176">
        <v>9900</v>
      </c>
      <c r="AB5005" s="167" t="s">
        <v>11254</v>
      </c>
      <c r="AC5005" s="176">
        <v>6.53</v>
      </c>
      <c r="AD5005" s="167" t="s">
        <v>11256</v>
      </c>
      <c r="AE5005" s="176">
        <v>594</v>
      </c>
    </row>
    <row r="5006" spans="1:31">
      <c r="A5006" s="178">
        <v>108376062320</v>
      </c>
      <c r="B5006" s="166">
        <v>46198</v>
      </c>
      <c r="C5006" s="167" t="s">
        <v>3524</v>
      </c>
      <c r="D5006" s="167" t="s">
        <v>3525</v>
      </c>
      <c r="E5006" s="167" t="s">
        <v>3526</v>
      </c>
      <c r="F5006" s="167" t="s">
        <v>3501</v>
      </c>
      <c r="G5006" s="167" t="s">
        <v>3502</v>
      </c>
      <c r="H5006" s="168">
        <v>46199</v>
      </c>
      <c r="I5006" s="167"/>
      <c r="J5006" s="169">
        <v>26111</v>
      </c>
      <c r="K5006" s="167" t="s">
        <v>55</v>
      </c>
      <c r="L5006" s="169">
        <v>25</v>
      </c>
      <c r="M5006" s="167" t="s">
        <v>3513</v>
      </c>
      <c r="N5006" s="169">
        <v>157</v>
      </c>
      <c r="O5006" s="167" t="s">
        <v>3505</v>
      </c>
      <c r="P5006" s="167"/>
      <c r="Q5006" s="167" t="s">
        <v>3527</v>
      </c>
      <c r="R5006" s="167" t="s">
        <v>3528</v>
      </c>
      <c r="S5006" s="169">
        <v>3</v>
      </c>
      <c r="T5006" s="167" t="s">
        <v>4402</v>
      </c>
      <c r="U5006" s="169" t="s">
        <v>4403</v>
      </c>
      <c r="V5006" s="167" t="s">
        <v>7921</v>
      </c>
      <c r="W5006" s="167" t="s">
        <v>4405</v>
      </c>
      <c r="X5006" s="170" t="s">
        <v>157</v>
      </c>
      <c r="Y5006" s="171" t="s">
        <v>8897</v>
      </c>
      <c r="Z5006" s="167" t="s">
        <v>11050</v>
      </c>
      <c r="AA5006" s="176">
        <v>22500</v>
      </c>
      <c r="AB5006" s="167" t="s">
        <v>11254</v>
      </c>
      <c r="AC5006" s="176">
        <v>14.85</v>
      </c>
      <c r="AD5006" s="167" t="s">
        <v>11256</v>
      </c>
      <c r="AE5006" s="176">
        <v>1350</v>
      </c>
    </row>
    <row r="5007" spans="1:31">
      <c r="A5007" s="178">
        <v>108376062320</v>
      </c>
      <c r="B5007" s="166">
        <v>46198</v>
      </c>
      <c r="C5007" s="167" t="s">
        <v>3524</v>
      </c>
      <c r="D5007" s="167" t="s">
        <v>3525</v>
      </c>
      <c r="E5007" s="167" t="s">
        <v>3526</v>
      </c>
      <c r="F5007" s="167" t="s">
        <v>3501</v>
      </c>
      <c r="G5007" s="167" t="s">
        <v>3502</v>
      </c>
      <c r="H5007" s="168">
        <v>46199</v>
      </c>
      <c r="I5007" s="167"/>
      <c r="J5007" s="169">
        <v>26111</v>
      </c>
      <c r="K5007" s="167" t="s">
        <v>55</v>
      </c>
      <c r="L5007" s="169">
        <v>25</v>
      </c>
      <c r="M5007" s="167" t="s">
        <v>3513</v>
      </c>
      <c r="N5007" s="169">
        <v>157</v>
      </c>
      <c r="O5007" s="167" t="s">
        <v>3505</v>
      </c>
      <c r="P5007" s="167"/>
      <c r="Q5007" s="167" t="s">
        <v>3527</v>
      </c>
      <c r="R5007" s="167" t="s">
        <v>3528</v>
      </c>
      <c r="S5007" s="169">
        <v>2</v>
      </c>
      <c r="T5007" s="167" t="s">
        <v>4402</v>
      </c>
      <c r="U5007" s="169" t="s">
        <v>4403</v>
      </c>
      <c r="V5007" s="167" t="s">
        <v>7921</v>
      </c>
      <c r="W5007" s="167" t="s">
        <v>4405</v>
      </c>
      <c r="X5007" s="170" t="s">
        <v>157</v>
      </c>
      <c r="Y5007" s="171" t="s">
        <v>8897</v>
      </c>
      <c r="Z5007" s="167" t="s">
        <v>11050</v>
      </c>
      <c r="AA5007" s="176">
        <v>32400</v>
      </c>
      <c r="AB5007" s="167" t="s">
        <v>11254</v>
      </c>
      <c r="AC5007" s="176">
        <v>21.38</v>
      </c>
      <c r="AD5007" s="167" t="s">
        <v>11256</v>
      </c>
      <c r="AE5007" s="176">
        <v>1944</v>
      </c>
    </row>
    <row r="5008" spans="1:31">
      <c r="A5008" s="178">
        <v>108376062320</v>
      </c>
      <c r="B5008" s="166">
        <v>46198</v>
      </c>
      <c r="C5008" s="167" t="s">
        <v>3524</v>
      </c>
      <c r="D5008" s="167" t="s">
        <v>3525</v>
      </c>
      <c r="E5008" s="167" t="s">
        <v>3526</v>
      </c>
      <c r="F5008" s="167" t="s">
        <v>3501</v>
      </c>
      <c r="G5008" s="167" t="s">
        <v>3502</v>
      </c>
      <c r="H5008" s="168">
        <v>46199</v>
      </c>
      <c r="I5008" s="167"/>
      <c r="J5008" s="169">
        <v>26111</v>
      </c>
      <c r="K5008" s="167" t="s">
        <v>55</v>
      </c>
      <c r="L5008" s="169">
        <v>25</v>
      </c>
      <c r="M5008" s="167" t="s">
        <v>3513</v>
      </c>
      <c r="N5008" s="169">
        <v>157</v>
      </c>
      <c r="O5008" s="167" t="s">
        <v>3505</v>
      </c>
      <c r="P5008" s="167"/>
      <c r="Q5008" s="167" t="s">
        <v>3527</v>
      </c>
      <c r="R5008" s="167" t="s">
        <v>3528</v>
      </c>
      <c r="S5008" s="169">
        <v>1</v>
      </c>
      <c r="T5008" s="167" t="s">
        <v>4402</v>
      </c>
      <c r="U5008" s="169" t="s">
        <v>4403</v>
      </c>
      <c r="V5008" s="167" t="s">
        <v>7921</v>
      </c>
      <c r="W5008" s="167" t="s">
        <v>4405</v>
      </c>
      <c r="X5008" s="170" t="s">
        <v>157</v>
      </c>
      <c r="Y5008" s="171" t="s">
        <v>8897</v>
      </c>
      <c r="Z5008" s="167" t="s">
        <v>11050</v>
      </c>
      <c r="AA5008" s="176">
        <v>21600</v>
      </c>
      <c r="AB5008" s="167" t="s">
        <v>11254</v>
      </c>
      <c r="AC5008" s="176">
        <v>14.26</v>
      </c>
      <c r="AD5008" s="167" t="s">
        <v>11256</v>
      </c>
      <c r="AE5008" s="176">
        <v>1296</v>
      </c>
    </row>
    <row r="5009" spans="1:31">
      <c r="A5009" s="178">
        <v>108376118320</v>
      </c>
      <c r="B5009" s="166">
        <v>46198</v>
      </c>
      <c r="C5009" s="167" t="s">
        <v>3524</v>
      </c>
      <c r="D5009" s="167" t="s">
        <v>3525</v>
      </c>
      <c r="E5009" s="167" t="s">
        <v>3526</v>
      </c>
      <c r="F5009" s="167" t="s">
        <v>3501</v>
      </c>
      <c r="G5009" s="167" t="s">
        <v>3502</v>
      </c>
      <c r="H5009" s="168">
        <v>46199</v>
      </c>
      <c r="I5009" s="167"/>
      <c r="J5009" s="169">
        <v>26111</v>
      </c>
      <c r="K5009" s="167" t="s">
        <v>55</v>
      </c>
      <c r="L5009" s="169">
        <v>1</v>
      </c>
      <c r="M5009" s="167" t="s">
        <v>3513</v>
      </c>
      <c r="N5009" s="169">
        <v>1.9</v>
      </c>
      <c r="O5009" s="167" t="s">
        <v>3505</v>
      </c>
      <c r="P5009" s="167"/>
      <c r="Q5009" s="167" t="s">
        <v>3527</v>
      </c>
      <c r="R5009" s="167" t="s">
        <v>3528</v>
      </c>
      <c r="S5009" s="169">
        <v>1</v>
      </c>
      <c r="T5009" s="167" t="s">
        <v>3529</v>
      </c>
      <c r="U5009" s="169" t="s">
        <v>3530</v>
      </c>
      <c r="V5009" s="167" t="s">
        <v>8292</v>
      </c>
      <c r="W5009" s="167" t="s">
        <v>5701</v>
      </c>
      <c r="X5009" s="170" t="s">
        <v>3533</v>
      </c>
      <c r="Y5009" s="171" t="s">
        <v>8898</v>
      </c>
      <c r="Z5009" s="167" t="s">
        <v>11051</v>
      </c>
      <c r="AA5009" s="176">
        <v>6000</v>
      </c>
      <c r="AB5009" s="167" t="s">
        <v>11254</v>
      </c>
      <c r="AC5009" s="176">
        <v>6000</v>
      </c>
      <c r="AD5009" s="167" t="s">
        <v>11254</v>
      </c>
      <c r="AE5009" s="176">
        <v>2112</v>
      </c>
    </row>
    <row r="5010" spans="1:31">
      <c r="A5010" s="178">
        <v>108376187360</v>
      </c>
      <c r="B5010" s="166">
        <v>46198</v>
      </c>
      <c r="C5010" s="167" t="s">
        <v>3524</v>
      </c>
      <c r="D5010" s="167" t="s">
        <v>3525</v>
      </c>
      <c r="E5010" s="167" t="s">
        <v>3526</v>
      </c>
      <c r="F5010" s="167" t="s">
        <v>3501</v>
      </c>
      <c r="G5010" s="167" t="s">
        <v>3502</v>
      </c>
      <c r="H5010" s="168">
        <v>46199</v>
      </c>
      <c r="I5010" s="167"/>
      <c r="J5010" s="169">
        <v>26111</v>
      </c>
      <c r="K5010" s="167" t="s">
        <v>55</v>
      </c>
      <c r="L5010" s="169">
        <v>1</v>
      </c>
      <c r="M5010" s="167" t="s">
        <v>3513</v>
      </c>
      <c r="N5010" s="169">
        <v>0.6</v>
      </c>
      <c r="O5010" s="167" t="s">
        <v>3505</v>
      </c>
      <c r="P5010" s="167"/>
      <c r="Q5010" s="167" t="s">
        <v>3527</v>
      </c>
      <c r="R5010" s="167" t="s">
        <v>3528</v>
      </c>
      <c r="S5010" s="169">
        <v>1</v>
      </c>
      <c r="T5010" s="167" t="s">
        <v>3529</v>
      </c>
      <c r="U5010" s="169" t="s">
        <v>3530</v>
      </c>
      <c r="V5010" s="167" t="s">
        <v>8899</v>
      </c>
      <c r="W5010" s="167" t="s">
        <v>5729</v>
      </c>
      <c r="X5010" s="170" t="s">
        <v>157</v>
      </c>
      <c r="Y5010" s="171" t="s">
        <v>8900</v>
      </c>
      <c r="Z5010" s="167" t="s">
        <v>11052</v>
      </c>
      <c r="AA5010" s="176">
        <v>6000</v>
      </c>
      <c r="AB5010" s="167" t="s">
        <v>11254</v>
      </c>
      <c r="AC5010" s="176">
        <v>6000</v>
      </c>
      <c r="AD5010" s="167" t="s">
        <v>11254</v>
      </c>
      <c r="AE5010" s="176">
        <v>1332</v>
      </c>
    </row>
    <row r="5011" spans="1:31">
      <c r="A5011" s="178">
        <v>108376237100</v>
      </c>
      <c r="B5011" s="166">
        <v>46198</v>
      </c>
      <c r="C5011" s="167" t="s">
        <v>3524</v>
      </c>
      <c r="D5011" s="167" t="s">
        <v>3525</v>
      </c>
      <c r="E5011" s="167" t="s">
        <v>3526</v>
      </c>
      <c r="F5011" s="167" t="s">
        <v>3501</v>
      </c>
      <c r="G5011" s="167" t="s">
        <v>3502</v>
      </c>
      <c r="H5011" s="168">
        <v>46199</v>
      </c>
      <c r="I5011" s="167"/>
      <c r="J5011" s="169">
        <v>26111</v>
      </c>
      <c r="K5011" s="167" t="s">
        <v>55</v>
      </c>
      <c r="L5011" s="169">
        <v>1</v>
      </c>
      <c r="M5011" s="167" t="s">
        <v>3513</v>
      </c>
      <c r="N5011" s="169">
        <v>0.6</v>
      </c>
      <c r="O5011" s="167" t="s">
        <v>3505</v>
      </c>
      <c r="P5011" s="167"/>
      <c r="Q5011" s="167" t="s">
        <v>3514</v>
      </c>
      <c r="R5011" s="167" t="s">
        <v>3528</v>
      </c>
      <c r="S5011" s="169">
        <v>1</v>
      </c>
      <c r="T5011" s="167" t="s">
        <v>4040</v>
      </c>
      <c r="U5011" s="169" t="s">
        <v>4041</v>
      </c>
      <c r="V5011" s="167" t="s">
        <v>8901</v>
      </c>
      <c r="W5011" s="167" t="s">
        <v>5116</v>
      </c>
      <c r="X5011" s="170" t="s">
        <v>157</v>
      </c>
      <c r="Y5011" s="171" t="s">
        <v>8902</v>
      </c>
      <c r="Z5011" s="167" t="s">
        <v>11053</v>
      </c>
      <c r="AA5011" s="176">
        <v>50</v>
      </c>
      <c r="AB5011" s="167" t="s">
        <v>11254</v>
      </c>
      <c r="AC5011" s="176">
        <v>50</v>
      </c>
      <c r="AD5011" s="167" t="s">
        <v>11254</v>
      </c>
      <c r="AE5011" s="176">
        <v>1.1499999999999999</v>
      </c>
    </row>
    <row r="5012" spans="1:31">
      <c r="A5012" s="178">
        <v>108376242550</v>
      </c>
      <c r="B5012" s="166">
        <v>46198</v>
      </c>
      <c r="C5012" s="167" t="s">
        <v>3524</v>
      </c>
      <c r="D5012" s="167" t="s">
        <v>3525</v>
      </c>
      <c r="E5012" s="167" t="s">
        <v>3526</v>
      </c>
      <c r="F5012" s="167" t="s">
        <v>3501</v>
      </c>
      <c r="G5012" s="167" t="s">
        <v>3502</v>
      </c>
      <c r="H5012" s="168">
        <v>46199</v>
      </c>
      <c r="I5012" s="167"/>
      <c r="J5012" s="169">
        <v>26111</v>
      </c>
      <c r="K5012" s="167" t="s">
        <v>55</v>
      </c>
      <c r="L5012" s="169">
        <v>2</v>
      </c>
      <c r="M5012" s="167" t="s">
        <v>3513</v>
      </c>
      <c r="N5012" s="169">
        <v>32.6</v>
      </c>
      <c r="O5012" s="167" t="s">
        <v>3505</v>
      </c>
      <c r="P5012" s="167"/>
      <c r="Q5012" s="167" t="s">
        <v>3527</v>
      </c>
      <c r="R5012" s="167" t="s">
        <v>3528</v>
      </c>
      <c r="S5012" s="169">
        <v>1</v>
      </c>
      <c r="T5012" s="167" t="s">
        <v>3529</v>
      </c>
      <c r="U5012" s="169" t="s">
        <v>3530</v>
      </c>
      <c r="V5012" s="167" t="s">
        <v>8903</v>
      </c>
      <c r="W5012" s="167" t="s">
        <v>6198</v>
      </c>
      <c r="X5012" s="170" t="s">
        <v>157</v>
      </c>
      <c r="Y5012" s="171" t="s">
        <v>8904</v>
      </c>
      <c r="Z5012" s="167" t="s">
        <v>11054</v>
      </c>
      <c r="AA5012" s="176">
        <v>6660</v>
      </c>
      <c r="AB5012" s="167" t="s">
        <v>11254</v>
      </c>
      <c r="AC5012" s="176">
        <v>6660</v>
      </c>
      <c r="AD5012" s="167" t="s">
        <v>11254</v>
      </c>
      <c r="AE5012" s="176">
        <v>256410</v>
      </c>
    </row>
    <row r="5013" spans="1:31">
      <c r="A5013" s="178">
        <v>108376335100</v>
      </c>
      <c r="B5013" s="166">
        <v>46198</v>
      </c>
      <c r="C5013" s="167" t="s">
        <v>3524</v>
      </c>
      <c r="D5013" s="167" t="s">
        <v>3525</v>
      </c>
      <c r="E5013" s="167" t="s">
        <v>3526</v>
      </c>
      <c r="F5013" s="167" t="s">
        <v>3501</v>
      </c>
      <c r="G5013" s="167" t="s">
        <v>3502</v>
      </c>
      <c r="H5013" s="168">
        <v>46199</v>
      </c>
      <c r="I5013" s="167"/>
      <c r="J5013" s="169">
        <v>26111</v>
      </c>
      <c r="K5013" s="167" t="s">
        <v>55</v>
      </c>
      <c r="L5013" s="169">
        <v>1</v>
      </c>
      <c r="M5013" s="167" t="s">
        <v>3513</v>
      </c>
      <c r="N5013" s="169">
        <v>14.9</v>
      </c>
      <c r="O5013" s="167" t="s">
        <v>3505</v>
      </c>
      <c r="P5013" s="167"/>
      <c r="Q5013" s="167" t="s">
        <v>3527</v>
      </c>
      <c r="R5013" s="167" t="s">
        <v>3528</v>
      </c>
      <c r="S5013" s="169">
        <v>1</v>
      </c>
      <c r="T5013" s="167" t="s">
        <v>3529</v>
      </c>
      <c r="U5013" s="169" t="s">
        <v>3530</v>
      </c>
      <c r="V5013" s="167" t="s">
        <v>5288</v>
      </c>
      <c r="W5013" s="167" t="s">
        <v>4268</v>
      </c>
      <c r="X5013" s="170" t="s">
        <v>157</v>
      </c>
      <c r="Y5013" s="171" t="s">
        <v>8905</v>
      </c>
      <c r="Z5013" s="167" t="s">
        <v>11055</v>
      </c>
      <c r="AA5013" s="176">
        <v>14000</v>
      </c>
      <c r="AB5013" s="167" t="s">
        <v>11254</v>
      </c>
      <c r="AC5013" s="176">
        <v>14000</v>
      </c>
      <c r="AD5013" s="167" t="s">
        <v>11254</v>
      </c>
      <c r="AE5013" s="176">
        <v>1006320</v>
      </c>
    </row>
    <row r="5014" spans="1:31">
      <c r="A5014" s="178">
        <v>108376356760</v>
      </c>
      <c r="B5014" s="166">
        <v>46198</v>
      </c>
      <c r="C5014" s="167" t="s">
        <v>3524</v>
      </c>
      <c r="D5014" s="167" t="s">
        <v>3525</v>
      </c>
      <c r="E5014" s="167" t="s">
        <v>3526</v>
      </c>
      <c r="F5014" s="167" t="s">
        <v>3501</v>
      </c>
      <c r="G5014" s="167" t="s">
        <v>3502</v>
      </c>
      <c r="H5014" s="168">
        <v>46199</v>
      </c>
      <c r="I5014" s="167"/>
      <c r="J5014" s="169">
        <v>26111</v>
      </c>
      <c r="K5014" s="167" t="s">
        <v>55</v>
      </c>
      <c r="L5014" s="169">
        <v>3</v>
      </c>
      <c r="M5014" s="167" t="s">
        <v>3513</v>
      </c>
      <c r="N5014" s="169">
        <v>18.100000000000001</v>
      </c>
      <c r="O5014" s="167" t="s">
        <v>3505</v>
      </c>
      <c r="P5014" s="167"/>
      <c r="Q5014" s="167" t="s">
        <v>3514</v>
      </c>
      <c r="R5014" s="167" t="s">
        <v>3528</v>
      </c>
      <c r="S5014" s="169">
        <v>9</v>
      </c>
      <c r="T5014" s="167" t="s">
        <v>4408</v>
      </c>
      <c r="U5014" s="169" t="s">
        <v>3893</v>
      </c>
      <c r="V5014" s="167" t="s">
        <v>8906</v>
      </c>
      <c r="W5014" s="167" t="s">
        <v>8907</v>
      </c>
      <c r="X5014" s="170" t="s">
        <v>165</v>
      </c>
      <c r="Y5014" s="171" t="s">
        <v>8908</v>
      </c>
      <c r="Z5014" s="167" t="s">
        <v>11056</v>
      </c>
      <c r="AA5014" s="176">
        <v>399</v>
      </c>
      <c r="AB5014" s="167" t="s">
        <v>11254</v>
      </c>
      <c r="AC5014" s="176">
        <v>399</v>
      </c>
      <c r="AD5014" s="167" t="s">
        <v>11254</v>
      </c>
      <c r="AE5014" s="176">
        <v>7820.4</v>
      </c>
    </row>
    <row r="5015" spans="1:31">
      <c r="A5015" s="178">
        <v>108376356760</v>
      </c>
      <c r="B5015" s="166">
        <v>46198</v>
      </c>
      <c r="C5015" s="167" t="s">
        <v>3524</v>
      </c>
      <c r="D5015" s="167" t="s">
        <v>3525</v>
      </c>
      <c r="E5015" s="167" t="s">
        <v>3526</v>
      </c>
      <c r="F5015" s="167" t="s">
        <v>3501</v>
      </c>
      <c r="G5015" s="167" t="s">
        <v>3502</v>
      </c>
      <c r="H5015" s="168">
        <v>46199</v>
      </c>
      <c r="I5015" s="167"/>
      <c r="J5015" s="169">
        <v>26111</v>
      </c>
      <c r="K5015" s="167" t="s">
        <v>55</v>
      </c>
      <c r="L5015" s="169">
        <v>3</v>
      </c>
      <c r="M5015" s="167" t="s">
        <v>3513</v>
      </c>
      <c r="N5015" s="169">
        <v>18.100000000000001</v>
      </c>
      <c r="O5015" s="167" t="s">
        <v>3505</v>
      </c>
      <c r="P5015" s="167"/>
      <c r="Q5015" s="167" t="s">
        <v>3514</v>
      </c>
      <c r="R5015" s="167" t="s">
        <v>3528</v>
      </c>
      <c r="S5015" s="169">
        <v>8</v>
      </c>
      <c r="T5015" s="167" t="s">
        <v>4408</v>
      </c>
      <c r="U5015" s="169" t="s">
        <v>3893</v>
      </c>
      <c r="V5015" s="167" t="s">
        <v>8909</v>
      </c>
      <c r="W5015" s="167" t="s">
        <v>8910</v>
      </c>
      <c r="X5015" s="170" t="s">
        <v>165</v>
      </c>
      <c r="Y5015" s="171" t="s">
        <v>8908</v>
      </c>
      <c r="Z5015" s="167" t="s">
        <v>11056</v>
      </c>
      <c r="AA5015" s="176">
        <v>99</v>
      </c>
      <c r="AB5015" s="167" t="s">
        <v>11254</v>
      </c>
      <c r="AC5015" s="176">
        <v>99</v>
      </c>
      <c r="AD5015" s="167" t="s">
        <v>11254</v>
      </c>
      <c r="AE5015" s="176">
        <v>2364.3526000000002</v>
      </c>
    </row>
    <row r="5016" spans="1:31">
      <c r="A5016" s="178">
        <v>108376356760</v>
      </c>
      <c r="B5016" s="166">
        <v>46198</v>
      </c>
      <c r="C5016" s="167" t="s">
        <v>3524</v>
      </c>
      <c r="D5016" s="167" t="s">
        <v>3525</v>
      </c>
      <c r="E5016" s="167" t="s">
        <v>3526</v>
      </c>
      <c r="F5016" s="167" t="s">
        <v>3501</v>
      </c>
      <c r="G5016" s="167" t="s">
        <v>3502</v>
      </c>
      <c r="H5016" s="168">
        <v>46199</v>
      </c>
      <c r="I5016" s="167"/>
      <c r="J5016" s="169">
        <v>26111</v>
      </c>
      <c r="K5016" s="167" t="s">
        <v>55</v>
      </c>
      <c r="L5016" s="169">
        <v>3</v>
      </c>
      <c r="M5016" s="167" t="s">
        <v>3513</v>
      </c>
      <c r="N5016" s="169">
        <v>18.100000000000001</v>
      </c>
      <c r="O5016" s="167" t="s">
        <v>3505</v>
      </c>
      <c r="P5016" s="167"/>
      <c r="Q5016" s="167" t="s">
        <v>3514</v>
      </c>
      <c r="R5016" s="167" t="s">
        <v>3528</v>
      </c>
      <c r="S5016" s="169">
        <v>7</v>
      </c>
      <c r="T5016" s="167" t="s">
        <v>4408</v>
      </c>
      <c r="U5016" s="169" t="s">
        <v>3893</v>
      </c>
      <c r="V5016" s="167" t="s">
        <v>8911</v>
      </c>
      <c r="W5016" s="167" t="s">
        <v>8912</v>
      </c>
      <c r="X5016" s="170" t="s">
        <v>165</v>
      </c>
      <c r="Y5016" s="171" t="s">
        <v>8908</v>
      </c>
      <c r="Z5016" s="167" t="s">
        <v>11056</v>
      </c>
      <c r="AA5016" s="176">
        <v>399</v>
      </c>
      <c r="AB5016" s="167" t="s">
        <v>11254</v>
      </c>
      <c r="AC5016" s="176">
        <v>399</v>
      </c>
      <c r="AD5016" s="167" t="s">
        <v>11254</v>
      </c>
      <c r="AE5016" s="176">
        <v>7426.0922</v>
      </c>
    </row>
    <row r="5017" spans="1:31">
      <c r="A5017" s="178">
        <v>108376356760</v>
      </c>
      <c r="B5017" s="166">
        <v>46198</v>
      </c>
      <c r="C5017" s="167" t="s">
        <v>3524</v>
      </c>
      <c r="D5017" s="167" t="s">
        <v>3525</v>
      </c>
      <c r="E5017" s="167" t="s">
        <v>3526</v>
      </c>
      <c r="F5017" s="167" t="s">
        <v>3501</v>
      </c>
      <c r="G5017" s="167" t="s">
        <v>3502</v>
      </c>
      <c r="H5017" s="168">
        <v>46199</v>
      </c>
      <c r="I5017" s="167"/>
      <c r="J5017" s="169">
        <v>26111</v>
      </c>
      <c r="K5017" s="167" t="s">
        <v>55</v>
      </c>
      <c r="L5017" s="169">
        <v>3</v>
      </c>
      <c r="M5017" s="167" t="s">
        <v>3513</v>
      </c>
      <c r="N5017" s="169">
        <v>18.100000000000001</v>
      </c>
      <c r="O5017" s="167" t="s">
        <v>3505</v>
      </c>
      <c r="P5017" s="167"/>
      <c r="Q5017" s="167" t="s">
        <v>3514</v>
      </c>
      <c r="R5017" s="167" t="s">
        <v>3528</v>
      </c>
      <c r="S5017" s="169">
        <v>6</v>
      </c>
      <c r="T5017" s="167" t="s">
        <v>4408</v>
      </c>
      <c r="U5017" s="169" t="s">
        <v>3893</v>
      </c>
      <c r="V5017" s="167" t="s">
        <v>8913</v>
      </c>
      <c r="W5017" s="167" t="s">
        <v>8914</v>
      </c>
      <c r="X5017" s="170" t="s">
        <v>165</v>
      </c>
      <c r="Y5017" s="171" t="s">
        <v>8908</v>
      </c>
      <c r="Z5017" s="167" t="s">
        <v>11056</v>
      </c>
      <c r="AA5017" s="176">
        <v>299</v>
      </c>
      <c r="AB5017" s="167" t="s">
        <v>11254</v>
      </c>
      <c r="AC5017" s="176">
        <v>299</v>
      </c>
      <c r="AD5017" s="167" t="s">
        <v>11254</v>
      </c>
      <c r="AE5017" s="176">
        <v>5853.3644999999997</v>
      </c>
    </row>
    <row r="5018" spans="1:31">
      <c r="A5018" s="178">
        <v>108376356760</v>
      </c>
      <c r="B5018" s="166">
        <v>46198</v>
      </c>
      <c r="C5018" s="167" t="s">
        <v>3524</v>
      </c>
      <c r="D5018" s="167" t="s">
        <v>3525</v>
      </c>
      <c r="E5018" s="167" t="s">
        <v>3526</v>
      </c>
      <c r="F5018" s="167" t="s">
        <v>3501</v>
      </c>
      <c r="G5018" s="167" t="s">
        <v>3502</v>
      </c>
      <c r="H5018" s="168">
        <v>46199</v>
      </c>
      <c r="I5018" s="167"/>
      <c r="J5018" s="169">
        <v>26111</v>
      </c>
      <c r="K5018" s="167" t="s">
        <v>55</v>
      </c>
      <c r="L5018" s="169">
        <v>3</v>
      </c>
      <c r="M5018" s="167" t="s">
        <v>3513</v>
      </c>
      <c r="N5018" s="169">
        <v>18.100000000000001</v>
      </c>
      <c r="O5018" s="167" t="s">
        <v>3505</v>
      </c>
      <c r="P5018" s="167"/>
      <c r="Q5018" s="167" t="s">
        <v>3514</v>
      </c>
      <c r="R5018" s="167" t="s">
        <v>3528</v>
      </c>
      <c r="S5018" s="169">
        <v>5</v>
      </c>
      <c r="T5018" s="167" t="s">
        <v>4408</v>
      </c>
      <c r="U5018" s="169" t="s">
        <v>3893</v>
      </c>
      <c r="V5018" s="167" t="s">
        <v>8915</v>
      </c>
      <c r="W5018" s="167" t="s">
        <v>8916</v>
      </c>
      <c r="X5018" s="170" t="s">
        <v>165</v>
      </c>
      <c r="Y5018" s="171" t="s">
        <v>8908</v>
      </c>
      <c r="Z5018" s="167" t="s">
        <v>11056</v>
      </c>
      <c r="AA5018" s="176">
        <v>399</v>
      </c>
      <c r="AB5018" s="167" t="s">
        <v>11254</v>
      </c>
      <c r="AC5018" s="176">
        <v>399</v>
      </c>
      <c r="AD5018" s="167" t="s">
        <v>11254</v>
      </c>
      <c r="AE5018" s="176">
        <v>6515.4345999999996</v>
      </c>
    </row>
    <row r="5019" spans="1:31">
      <c r="A5019" s="178">
        <v>108376356760</v>
      </c>
      <c r="B5019" s="166">
        <v>46198</v>
      </c>
      <c r="C5019" s="167" t="s">
        <v>3524</v>
      </c>
      <c r="D5019" s="167" t="s">
        <v>3525</v>
      </c>
      <c r="E5019" s="167" t="s">
        <v>3526</v>
      </c>
      <c r="F5019" s="167" t="s">
        <v>3501</v>
      </c>
      <c r="G5019" s="167" t="s">
        <v>3502</v>
      </c>
      <c r="H5019" s="168">
        <v>46199</v>
      </c>
      <c r="I5019" s="167"/>
      <c r="J5019" s="169">
        <v>26111</v>
      </c>
      <c r="K5019" s="167" t="s">
        <v>55</v>
      </c>
      <c r="L5019" s="169">
        <v>3</v>
      </c>
      <c r="M5019" s="167" t="s">
        <v>3513</v>
      </c>
      <c r="N5019" s="169">
        <v>18.100000000000001</v>
      </c>
      <c r="O5019" s="167" t="s">
        <v>3505</v>
      </c>
      <c r="P5019" s="167"/>
      <c r="Q5019" s="167" t="s">
        <v>3514</v>
      </c>
      <c r="R5019" s="167" t="s">
        <v>3528</v>
      </c>
      <c r="S5019" s="169">
        <v>4</v>
      </c>
      <c r="T5019" s="167" t="s">
        <v>3560</v>
      </c>
      <c r="U5019" s="169" t="s">
        <v>3561</v>
      </c>
      <c r="V5019" s="167" t="s">
        <v>6061</v>
      </c>
      <c r="W5019" s="167" t="s">
        <v>6062</v>
      </c>
      <c r="X5019" s="170" t="s">
        <v>159</v>
      </c>
      <c r="Y5019" s="171" t="s">
        <v>8908</v>
      </c>
      <c r="Z5019" s="167" t="s">
        <v>11056</v>
      </c>
      <c r="AA5019" s="176">
        <v>2500</v>
      </c>
      <c r="AB5019" s="167" t="s">
        <v>11254</v>
      </c>
      <c r="AC5019" s="176">
        <v>2500</v>
      </c>
      <c r="AD5019" s="167" t="s">
        <v>11254</v>
      </c>
      <c r="AE5019" s="176">
        <v>350</v>
      </c>
    </row>
    <row r="5020" spans="1:31">
      <c r="A5020" s="178">
        <v>108376356760</v>
      </c>
      <c r="B5020" s="166">
        <v>46198</v>
      </c>
      <c r="C5020" s="167" t="s">
        <v>3524</v>
      </c>
      <c r="D5020" s="167" t="s">
        <v>3525</v>
      </c>
      <c r="E5020" s="167" t="s">
        <v>3526</v>
      </c>
      <c r="F5020" s="167" t="s">
        <v>3501</v>
      </c>
      <c r="G5020" s="167" t="s">
        <v>3502</v>
      </c>
      <c r="H5020" s="168">
        <v>46199</v>
      </c>
      <c r="I5020" s="167"/>
      <c r="J5020" s="169">
        <v>26111</v>
      </c>
      <c r="K5020" s="167" t="s">
        <v>55</v>
      </c>
      <c r="L5020" s="169">
        <v>3</v>
      </c>
      <c r="M5020" s="167" t="s">
        <v>3513</v>
      </c>
      <c r="N5020" s="169">
        <v>18.100000000000001</v>
      </c>
      <c r="O5020" s="167" t="s">
        <v>3505</v>
      </c>
      <c r="P5020" s="167"/>
      <c r="Q5020" s="167" t="s">
        <v>3514</v>
      </c>
      <c r="R5020" s="167" t="s">
        <v>3528</v>
      </c>
      <c r="S5020" s="169">
        <v>3</v>
      </c>
      <c r="T5020" s="167" t="s">
        <v>3535</v>
      </c>
      <c r="U5020" s="169" t="s">
        <v>3536</v>
      </c>
      <c r="V5020" s="167" t="s">
        <v>8917</v>
      </c>
      <c r="W5020" s="167" t="s">
        <v>3908</v>
      </c>
      <c r="X5020" s="170" t="s">
        <v>157</v>
      </c>
      <c r="Y5020" s="171" t="s">
        <v>8908</v>
      </c>
      <c r="Z5020" s="167" t="s">
        <v>11056</v>
      </c>
      <c r="AA5020" s="176">
        <v>7000</v>
      </c>
      <c r="AB5020" s="167" t="s">
        <v>11254</v>
      </c>
      <c r="AC5020" s="176">
        <v>7000</v>
      </c>
      <c r="AD5020" s="167" t="s">
        <v>11254</v>
      </c>
      <c r="AE5020" s="176">
        <v>14.7</v>
      </c>
    </row>
    <row r="5021" spans="1:31">
      <c r="A5021" s="178">
        <v>108376356760</v>
      </c>
      <c r="B5021" s="166">
        <v>46198</v>
      </c>
      <c r="C5021" s="167" t="s">
        <v>3524</v>
      </c>
      <c r="D5021" s="167" t="s">
        <v>3525</v>
      </c>
      <c r="E5021" s="167" t="s">
        <v>3526</v>
      </c>
      <c r="F5021" s="167" t="s">
        <v>3501</v>
      </c>
      <c r="G5021" s="167" t="s">
        <v>3502</v>
      </c>
      <c r="H5021" s="168">
        <v>46199</v>
      </c>
      <c r="I5021" s="167"/>
      <c r="J5021" s="169">
        <v>26111</v>
      </c>
      <c r="K5021" s="167" t="s">
        <v>55</v>
      </c>
      <c r="L5021" s="169">
        <v>3</v>
      </c>
      <c r="M5021" s="167" t="s">
        <v>3513</v>
      </c>
      <c r="N5021" s="169">
        <v>18.100000000000001</v>
      </c>
      <c r="O5021" s="167" t="s">
        <v>3505</v>
      </c>
      <c r="P5021" s="167"/>
      <c r="Q5021" s="167" t="s">
        <v>3514</v>
      </c>
      <c r="R5021" s="167" t="s">
        <v>3528</v>
      </c>
      <c r="S5021" s="169">
        <v>2</v>
      </c>
      <c r="T5021" s="167" t="s">
        <v>3529</v>
      </c>
      <c r="U5021" s="169" t="s">
        <v>3530</v>
      </c>
      <c r="V5021" s="167" t="s">
        <v>4187</v>
      </c>
      <c r="W5021" s="167">
        <v>45126100</v>
      </c>
      <c r="X5021" s="170" t="s">
        <v>160</v>
      </c>
      <c r="Y5021" s="171" t="s">
        <v>8908</v>
      </c>
      <c r="Z5021" s="167" t="s">
        <v>11056</v>
      </c>
      <c r="AA5021" s="176">
        <v>1800</v>
      </c>
      <c r="AB5021" s="167" t="s">
        <v>11254</v>
      </c>
      <c r="AC5021" s="176">
        <v>1800</v>
      </c>
      <c r="AD5021" s="167" t="s">
        <v>11254</v>
      </c>
      <c r="AE5021" s="176">
        <v>4608</v>
      </c>
    </row>
    <row r="5022" spans="1:31">
      <c r="A5022" s="178">
        <v>108376356760</v>
      </c>
      <c r="B5022" s="166">
        <v>46198</v>
      </c>
      <c r="C5022" s="167" t="s">
        <v>3524</v>
      </c>
      <c r="D5022" s="167" t="s">
        <v>3525</v>
      </c>
      <c r="E5022" s="167" t="s">
        <v>3526</v>
      </c>
      <c r="F5022" s="167" t="s">
        <v>3501</v>
      </c>
      <c r="G5022" s="167" t="s">
        <v>3502</v>
      </c>
      <c r="H5022" s="168">
        <v>46199</v>
      </c>
      <c r="I5022" s="167"/>
      <c r="J5022" s="169">
        <v>26111</v>
      </c>
      <c r="K5022" s="167" t="s">
        <v>55</v>
      </c>
      <c r="L5022" s="169">
        <v>3</v>
      </c>
      <c r="M5022" s="167" t="s">
        <v>3513</v>
      </c>
      <c r="N5022" s="169">
        <v>18.100000000000001</v>
      </c>
      <c r="O5022" s="167" t="s">
        <v>3505</v>
      </c>
      <c r="P5022" s="167"/>
      <c r="Q5022" s="167" t="s">
        <v>3514</v>
      </c>
      <c r="R5022" s="167" t="s">
        <v>3528</v>
      </c>
      <c r="S5022" s="169">
        <v>1</v>
      </c>
      <c r="T5022" s="167" t="s">
        <v>3529</v>
      </c>
      <c r="U5022" s="169" t="s">
        <v>3530</v>
      </c>
      <c r="V5022" s="167" t="s">
        <v>4895</v>
      </c>
      <c r="W5022" s="167" t="s">
        <v>4506</v>
      </c>
      <c r="X5022" s="170" t="s">
        <v>160</v>
      </c>
      <c r="Y5022" s="171" t="s">
        <v>8908</v>
      </c>
      <c r="Z5022" s="167" t="s">
        <v>11056</v>
      </c>
      <c r="AA5022" s="176">
        <v>2000</v>
      </c>
      <c r="AB5022" s="167" t="s">
        <v>11254</v>
      </c>
      <c r="AC5022" s="176">
        <v>2000</v>
      </c>
      <c r="AD5022" s="167" t="s">
        <v>11254</v>
      </c>
      <c r="AE5022" s="176">
        <v>284</v>
      </c>
    </row>
    <row r="5023" spans="1:31">
      <c r="A5023" s="178">
        <v>108376367520</v>
      </c>
      <c r="B5023" s="166">
        <v>46198</v>
      </c>
      <c r="C5023" s="167" t="s">
        <v>3524</v>
      </c>
      <c r="D5023" s="167" t="s">
        <v>3525</v>
      </c>
      <c r="E5023" s="167" t="s">
        <v>3526</v>
      </c>
      <c r="F5023" s="167" t="s">
        <v>3501</v>
      </c>
      <c r="G5023" s="167" t="s">
        <v>3502</v>
      </c>
      <c r="H5023" s="168">
        <v>46199</v>
      </c>
      <c r="I5023" s="167"/>
      <c r="J5023" s="169">
        <v>26111</v>
      </c>
      <c r="K5023" s="167" t="s">
        <v>55</v>
      </c>
      <c r="L5023" s="169">
        <v>1</v>
      </c>
      <c r="M5023" s="167" t="s">
        <v>3513</v>
      </c>
      <c r="N5023" s="169">
        <v>2</v>
      </c>
      <c r="O5023" s="167" t="s">
        <v>3505</v>
      </c>
      <c r="P5023" s="167"/>
      <c r="Q5023" s="167" t="s">
        <v>3527</v>
      </c>
      <c r="R5023" s="167" t="s">
        <v>3528</v>
      </c>
      <c r="S5023" s="169">
        <v>6</v>
      </c>
      <c r="T5023" s="167" t="s">
        <v>3529</v>
      </c>
      <c r="U5023" s="169" t="s">
        <v>3530</v>
      </c>
      <c r="V5023" s="167" t="s">
        <v>8918</v>
      </c>
      <c r="W5023" s="167" t="s">
        <v>8919</v>
      </c>
      <c r="X5023" s="170" t="s">
        <v>3533</v>
      </c>
      <c r="Y5023" s="171" t="s">
        <v>8920</v>
      </c>
      <c r="Z5023" s="167" t="s">
        <v>11057</v>
      </c>
      <c r="AA5023" s="176">
        <v>3000</v>
      </c>
      <c r="AB5023" s="167" t="s">
        <v>11254</v>
      </c>
      <c r="AC5023" s="176">
        <v>3000</v>
      </c>
      <c r="AD5023" s="167" t="s">
        <v>11254</v>
      </c>
      <c r="AE5023" s="176">
        <v>294</v>
      </c>
    </row>
    <row r="5024" spans="1:31">
      <c r="A5024" s="178">
        <v>108376367520</v>
      </c>
      <c r="B5024" s="166">
        <v>46198</v>
      </c>
      <c r="C5024" s="167" t="s">
        <v>3524</v>
      </c>
      <c r="D5024" s="167" t="s">
        <v>3525</v>
      </c>
      <c r="E5024" s="167" t="s">
        <v>3526</v>
      </c>
      <c r="F5024" s="167" t="s">
        <v>3501</v>
      </c>
      <c r="G5024" s="167" t="s">
        <v>3502</v>
      </c>
      <c r="H5024" s="168">
        <v>46199</v>
      </c>
      <c r="I5024" s="167"/>
      <c r="J5024" s="169">
        <v>26111</v>
      </c>
      <c r="K5024" s="167" t="s">
        <v>55</v>
      </c>
      <c r="L5024" s="169">
        <v>1</v>
      </c>
      <c r="M5024" s="167" t="s">
        <v>3513</v>
      </c>
      <c r="N5024" s="169">
        <v>2</v>
      </c>
      <c r="O5024" s="167" t="s">
        <v>3505</v>
      </c>
      <c r="P5024" s="167"/>
      <c r="Q5024" s="167" t="s">
        <v>3527</v>
      </c>
      <c r="R5024" s="167" t="s">
        <v>3528</v>
      </c>
      <c r="S5024" s="169">
        <v>5</v>
      </c>
      <c r="T5024" s="167" t="s">
        <v>3529</v>
      </c>
      <c r="U5024" s="169" t="s">
        <v>3530</v>
      </c>
      <c r="V5024" s="167" t="s">
        <v>8921</v>
      </c>
      <c r="W5024" s="167" t="s">
        <v>7804</v>
      </c>
      <c r="X5024" s="170" t="s">
        <v>157</v>
      </c>
      <c r="Y5024" s="171" t="s">
        <v>8920</v>
      </c>
      <c r="Z5024" s="167" t="s">
        <v>11057</v>
      </c>
      <c r="AA5024" s="176">
        <v>6000</v>
      </c>
      <c r="AB5024" s="167" t="s">
        <v>11254</v>
      </c>
      <c r="AC5024" s="176">
        <v>6000</v>
      </c>
      <c r="AD5024" s="167" t="s">
        <v>11254</v>
      </c>
      <c r="AE5024" s="176">
        <v>1332</v>
      </c>
    </row>
    <row r="5025" spans="1:31">
      <c r="A5025" s="178">
        <v>108376367520</v>
      </c>
      <c r="B5025" s="166">
        <v>46198</v>
      </c>
      <c r="C5025" s="167" t="s">
        <v>3524</v>
      </c>
      <c r="D5025" s="167" t="s">
        <v>3525</v>
      </c>
      <c r="E5025" s="167" t="s">
        <v>3526</v>
      </c>
      <c r="F5025" s="167" t="s">
        <v>3501</v>
      </c>
      <c r="G5025" s="167" t="s">
        <v>3502</v>
      </c>
      <c r="H5025" s="168">
        <v>46199</v>
      </c>
      <c r="I5025" s="167"/>
      <c r="J5025" s="169">
        <v>26111</v>
      </c>
      <c r="K5025" s="167" t="s">
        <v>55</v>
      </c>
      <c r="L5025" s="169">
        <v>1</v>
      </c>
      <c r="M5025" s="167" t="s">
        <v>3513</v>
      </c>
      <c r="N5025" s="169">
        <v>2</v>
      </c>
      <c r="O5025" s="167" t="s">
        <v>3505</v>
      </c>
      <c r="P5025" s="167"/>
      <c r="Q5025" s="167" t="s">
        <v>3527</v>
      </c>
      <c r="R5025" s="167" t="s">
        <v>3528</v>
      </c>
      <c r="S5025" s="169">
        <v>4</v>
      </c>
      <c r="T5025" s="167" t="s">
        <v>3529</v>
      </c>
      <c r="U5025" s="169" t="s">
        <v>3530</v>
      </c>
      <c r="V5025" s="167" t="s">
        <v>8019</v>
      </c>
      <c r="W5025" s="167" t="s">
        <v>8020</v>
      </c>
      <c r="X5025" s="170" t="s">
        <v>160</v>
      </c>
      <c r="Y5025" s="171" t="s">
        <v>8920</v>
      </c>
      <c r="Z5025" s="167" t="s">
        <v>11057</v>
      </c>
      <c r="AA5025" s="176">
        <v>250</v>
      </c>
      <c r="AB5025" s="167" t="s">
        <v>11254</v>
      </c>
      <c r="AC5025" s="176">
        <v>250</v>
      </c>
      <c r="AD5025" s="167" t="s">
        <v>11254</v>
      </c>
      <c r="AE5025" s="176">
        <v>133.25</v>
      </c>
    </row>
    <row r="5026" spans="1:31">
      <c r="A5026" s="178">
        <v>108376367520</v>
      </c>
      <c r="B5026" s="166">
        <v>46198</v>
      </c>
      <c r="C5026" s="167" t="s">
        <v>3524</v>
      </c>
      <c r="D5026" s="167" t="s">
        <v>3525</v>
      </c>
      <c r="E5026" s="167" t="s">
        <v>3526</v>
      </c>
      <c r="F5026" s="167" t="s">
        <v>3501</v>
      </c>
      <c r="G5026" s="167" t="s">
        <v>3502</v>
      </c>
      <c r="H5026" s="168">
        <v>46199</v>
      </c>
      <c r="I5026" s="167"/>
      <c r="J5026" s="169">
        <v>26111</v>
      </c>
      <c r="K5026" s="167" t="s">
        <v>55</v>
      </c>
      <c r="L5026" s="169">
        <v>1</v>
      </c>
      <c r="M5026" s="167" t="s">
        <v>3513</v>
      </c>
      <c r="N5026" s="169">
        <v>2</v>
      </c>
      <c r="O5026" s="167" t="s">
        <v>3505</v>
      </c>
      <c r="P5026" s="167"/>
      <c r="Q5026" s="167" t="s">
        <v>3527</v>
      </c>
      <c r="R5026" s="167" t="s">
        <v>3528</v>
      </c>
      <c r="S5026" s="169">
        <v>3</v>
      </c>
      <c r="T5026" s="167" t="s">
        <v>3529</v>
      </c>
      <c r="U5026" s="169" t="s">
        <v>3530</v>
      </c>
      <c r="V5026" s="167" t="s">
        <v>8922</v>
      </c>
      <c r="W5026" s="167" t="s">
        <v>5705</v>
      </c>
      <c r="X5026" s="170" t="s">
        <v>3533</v>
      </c>
      <c r="Y5026" s="171" t="s">
        <v>8920</v>
      </c>
      <c r="Z5026" s="167" t="s">
        <v>11057</v>
      </c>
      <c r="AA5026" s="176">
        <v>3000</v>
      </c>
      <c r="AB5026" s="167" t="s">
        <v>11254</v>
      </c>
      <c r="AC5026" s="176">
        <v>3000</v>
      </c>
      <c r="AD5026" s="167" t="s">
        <v>11254</v>
      </c>
      <c r="AE5026" s="176">
        <v>840</v>
      </c>
    </row>
    <row r="5027" spans="1:31">
      <c r="A5027" s="178">
        <v>108376367520</v>
      </c>
      <c r="B5027" s="166">
        <v>46198</v>
      </c>
      <c r="C5027" s="167" t="s">
        <v>3524</v>
      </c>
      <c r="D5027" s="167" t="s">
        <v>3525</v>
      </c>
      <c r="E5027" s="167" t="s">
        <v>3526</v>
      </c>
      <c r="F5027" s="167" t="s">
        <v>3501</v>
      </c>
      <c r="G5027" s="167" t="s">
        <v>3502</v>
      </c>
      <c r="H5027" s="168">
        <v>46199</v>
      </c>
      <c r="I5027" s="167"/>
      <c r="J5027" s="169">
        <v>26111</v>
      </c>
      <c r="K5027" s="167" t="s">
        <v>55</v>
      </c>
      <c r="L5027" s="169">
        <v>1</v>
      </c>
      <c r="M5027" s="167" t="s">
        <v>3513</v>
      </c>
      <c r="N5027" s="169">
        <v>2</v>
      </c>
      <c r="O5027" s="167" t="s">
        <v>3505</v>
      </c>
      <c r="P5027" s="167"/>
      <c r="Q5027" s="167" t="s">
        <v>3527</v>
      </c>
      <c r="R5027" s="167" t="s">
        <v>3528</v>
      </c>
      <c r="S5027" s="169">
        <v>2</v>
      </c>
      <c r="T5027" s="167" t="s">
        <v>3529</v>
      </c>
      <c r="U5027" s="169" t="s">
        <v>3530</v>
      </c>
      <c r="V5027" s="167" t="s">
        <v>8922</v>
      </c>
      <c r="W5027" s="167" t="s">
        <v>5705</v>
      </c>
      <c r="X5027" s="170" t="s">
        <v>3533</v>
      </c>
      <c r="Y5027" s="171" t="s">
        <v>8920</v>
      </c>
      <c r="Z5027" s="167" t="s">
        <v>11057</v>
      </c>
      <c r="AA5027" s="176">
        <v>3000</v>
      </c>
      <c r="AB5027" s="167" t="s">
        <v>11254</v>
      </c>
      <c r="AC5027" s="176">
        <v>3000</v>
      </c>
      <c r="AD5027" s="167" t="s">
        <v>11254</v>
      </c>
      <c r="AE5027" s="176">
        <v>840</v>
      </c>
    </row>
    <row r="5028" spans="1:31">
      <c r="A5028" s="178">
        <v>108376367520</v>
      </c>
      <c r="B5028" s="166">
        <v>46198</v>
      </c>
      <c r="C5028" s="167" t="s">
        <v>3524</v>
      </c>
      <c r="D5028" s="167" t="s">
        <v>3525</v>
      </c>
      <c r="E5028" s="167" t="s">
        <v>3526</v>
      </c>
      <c r="F5028" s="167" t="s">
        <v>3501</v>
      </c>
      <c r="G5028" s="167" t="s">
        <v>3502</v>
      </c>
      <c r="H5028" s="168">
        <v>46199</v>
      </c>
      <c r="I5028" s="167"/>
      <c r="J5028" s="169">
        <v>26111</v>
      </c>
      <c r="K5028" s="167" t="s">
        <v>55</v>
      </c>
      <c r="L5028" s="169">
        <v>1</v>
      </c>
      <c r="M5028" s="167" t="s">
        <v>3513</v>
      </c>
      <c r="N5028" s="169">
        <v>2</v>
      </c>
      <c r="O5028" s="167" t="s">
        <v>3505</v>
      </c>
      <c r="P5028" s="167"/>
      <c r="Q5028" s="167" t="s">
        <v>3527</v>
      </c>
      <c r="R5028" s="167" t="s">
        <v>3528</v>
      </c>
      <c r="S5028" s="169">
        <v>1</v>
      </c>
      <c r="T5028" s="167" t="s">
        <v>3529</v>
      </c>
      <c r="U5028" s="169" t="s">
        <v>3530</v>
      </c>
      <c r="V5028" s="167" t="s">
        <v>8922</v>
      </c>
      <c r="W5028" s="167" t="s">
        <v>5705</v>
      </c>
      <c r="X5028" s="170" t="s">
        <v>3533</v>
      </c>
      <c r="Y5028" s="171" t="s">
        <v>8920</v>
      </c>
      <c r="Z5028" s="167" t="s">
        <v>11057</v>
      </c>
      <c r="AA5028" s="176">
        <v>3000</v>
      </c>
      <c r="AB5028" s="167" t="s">
        <v>11254</v>
      </c>
      <c r="AC5028" s="176">
        <v>3000</v>
      </c>
      <c r="AD5028" s="167" t="s">
        <v>11254</v>
      </c>
      <c r="AE5028" s="176">
        <v>840</v>
      </c>
    </row>
    <row r="5029" spans="1:31">
      <c r="A5029" s="178">
        <v>108376377540</v>
      </c>
      <c r="B5029" s="166">
        <v>46198</v>
      </c>
      <c r="C5029" s="167" t="s">
        <v>3610</v>
      </c>
      <c r="D5029" s="167" t="s">
        <v>3525</v>
      </c>
      <c r="E5029" s="167" t="s">
        <v>3526</v>
      </c>
      <c r="F5029" s="167" t="s">
        <v>3501</v>
      </c>
      <c r="G5029" s="167" t="s">
        <v>3502</v>
      </c>
      <c r="H5029" s="168">
        <v>46199</v>
      </c>
      <c r="I5029" s="167"/>
      <c r="J5029" s="169">
        <v>26111</v>
      </c>
      <c r="K5029" s="167" t="s">
        <v>55</v>
      </c>
      <c r="L5029" s="169">
        <v>3</v>
      </c>
      <c r="M5029" s="167" t="s">
        <v>3513</v>
      </c>
      <c r="N5029" s="169">
        <v>18.100000000000001</v>
      </c>
      <c r="O5029" s="167" t="s">
        <v>3505</v>
      </c>
      <c r="P5029" s="167"/>
      <c r="Q5029" s="167" t="s">
        <v>3514</v>
      </c>
      <c r="R5029" s="167" t="s">
        <v>8923</v>
      </c>
      <c r="S5029" s="169">
        <v>1</v>
      </c>
      <c r="T5029" s="167"/>
      <c r="U5029" s="169" t="s">
        <v>8924</v>
      </c>
      <c r="V5029" s="167" t="s">
        <v>8925</v>
      </c>
      <c r="W5029" s="167"/>
      <c r="X5029" s="170" t="s">
        <v>3619</v>
      </c>
      <c r="Y5029" s="171" t="s">
        <v>8908</v>
      </c>
      <c r="Z5029" s="167" t="s">
        <v>11056</v>
      </c>
      <c r="AA5029" s="176">
        <v>10</v>
      </c>
      <c r="AB5029" s="167" t="s">
        <v>11254</v>
      </c>
      <c r="AC5029" s="176">
        <v>10</v>
      </c>
      <c r="AD5029" s="167" t="s">
        <v>11254</v>
      </c>
      <c r="AE5029" s="176">
        <v>997.5</v>
      </c>
    </row>
    <row r="5030" spans="1:31">
      <c r="A5030" s="178">
        <v>108376949700</v>
      </c>
      <c r="B5030" s="166">
        <v>46199</v>
      </c>
      <c r="C5030" s="167" t="s">
        <v>3524</v>
      </c>
      <c r="D5030" s="167" t="s">
        <v>3525</v>
      </c>
      <c r="E5030" s="167" t="s">
        <v>3526</v>
      </c>
      <c r="F5030" s="167" t="s">
        <v>3501</v>
      </c>
      <c r="G5030" s="167" t="s">
        <v>3502</v>
      </c>
      <c r="H5030" s="168">
        <v>46199</v>
      </c>
      <c r="I5030" s="167" t="s">
        <v>8926</v>
      </c>
      <c r="J5030" s="169">
        <v>26111</v>
      </c>
      <c r="K5030" s="167" t="s">
        <v>55</v>
      </c>
      <c r="L5030" s="169">
        <v>1</v>
      </c>
      <c r="M5030" s="167" t="s">
        <v>3513</v>
      </c>
      <c r="N5030" s="169">
        <v>6.8</v>
      </c>
      <c r="O5030" s="167" t="s">
        <v>3505</v>
      </c>
      <c r="P5030" s="167"/>
      <c r="Q5030" s="167" t="s">
        <v>5141</v>
      </c>
      <c r="R5030" s="167" t="s">
        <v>3528</v>
      </c>
      <c r="S5030" s="169">
        <v>1</v>
      </c>
      <c r="T5030" s="167" t="s">
        <v>3529</v>
      </c>
      <c r="U5030" s="169" t="s">
        <v>3530</v>
      </c>
      <c r="V5030" s="167" t="s">
        <v>8430</v>
      </c>
      <c r="W5030" s="167" t="s">
        <v>5167</v>
      </c>
      <c r="X5030" s="170" t="s">
        <v>157</v>
      </c>
      <c r="Y5030" s="171" t="s">
        <v>8927</v>
      </c>
      <c r="Z5030" s="167" t="s">
        <v>11058</v>
      </c>
      <c r="AA5030" s="176">
        <v>3867</v>
      </c>
      <c r="AB5030" s="167" t="s">
        <v>11254</v>
      </c>
      <c r="AC5030" s="176">
        <v>3867</v>
      </c>
      <c r="AD5030" s="167" t="s">
        <v>11254</v>
      </c>
      <c r="AE5030" s="176">
        <v>473978.19</v>
      </c>
    </row>
    <row r="5031" spans="1:31">
      <c r="A5031" s="178">
        <v>108376980350</v>
      </c>
      <c r="B5031" s="166">
        <v>46199</v>
      </c>
      <c r="C5031" s="167" t="s">
        <v>3524</v>
      </c>
      <c r="D5031" s="167" t="s">
        <v>3525</v>
      </c>
      <c r="E5031" s="167" t="s">
        <v>3526</v>
      </c>
      <c r="F5031" s="167" t="s">
        <v>3501</v>
      </c>
      <c r="G5031" s="167" t="s">
        <v>3502</v>
      </c>
      <c r="H5031" s="168">
        <v>46199</v>
      </c>
      <c r="I5031" s="167" t="s">
        <v>8926</v>
      </c>
      <c r="J5031" s="169">
        <v>26111</v>
      </c>
      <c r="K5031" s="167" t="s">
        <v>55</v>
      </c>
      <c r="L5031" s="169">
        <v>1</v>
      </c>
      <c r="M5031" s="167" t="s">
        <v>3513</v>
      </c>
      <c r="N5031" s="169">
        <v>6.8</v>
      </c>
      <c r="O5031" s="167" t="s">
        <v>3505</v>
      </c>
      <c r="P5031" s="167"/>
      <c r="Q5031" s="167" t="s">
        <v>5141</v>
      </c>
      <c r="R5031" s="167" t="s">
        <v>3528</v>
      </c>
      <c r="S5031" s="169">
        <v>1</v>
      </c>
      <c r="T5031" s="167" t="s">
        <v>3529</v>
      </c>
      <c r="U5031" s="169" t="s">
        <v>3530</v>
      </c>
      <c r="V5031" s="167" t="s">
        <v>8430</v>
      </c>
      <c r="W5031" s="167" t="s">
        <v>5167</v>
      </c>
      <c r="X5031" s="170" t="s">
        <v>157</v>
      </c>
      <c r="Y5031" s="171" t="s">
        <v>8928</v>
      </c>
      <c r="Z5031" s="167" t="s">
        <v>11059</v>
      </c>
      <c r="AA5031" s="176">
        <v>3853</v>
      </c>
      <c r="AB5031" s="167" t="s">
        <v>11254</v>
      </c>
      <c r="AC5031" s="176">
        <v>3853</v>
      </c>
      <c r="AD5031" s="167" t="s">
        <v>11254</v>
      </c>
      <c r="AE5031" s="176">
        <v>472262.21</v>
      </c>
    </row>
    <row r="5032" spans="1:31">
      <c r="A5032" s="178">
        <v>108377015350</v>
      </c>
      <c r="B5032" s="166">
        <v>46199</v>
      </c>
      <c r="C5032" s="167" t="s">
        <v>3524</v>
      </c>
      <c r="D5032" s="167" t="s">
        <v>3525</v>
      </c>
      <c r="E5032" s="167" t="s">
        <v>3526</v>
      </c>
      <c r="F5032" s="167" t="s">
        <v>3501</v>
      </c>
      <c r="G5032" s="167" t="s">
        <v>3502</v>
      </c>
      <c r="H5032" s="168">
        <v>46199</v>
      </c>
      <c r="I5032" s="167" t="s">
        <v>8926</v>
      </c>
      <c r="J5032" s="169">
        <v>26111</v>
      </c>
      <c r="K5032" s="167" t="s">
        <v>55</v>
      </c>
      <c r="L5032" s="169">
        <v>1</v>
      </c>
      <c r="M5032" s="167" t="s">
        <v>3513</v>
      </c>
      <c r="N5032" s="169">
        <v>6.2</v>
      </c>
      <c r="O5032" s="167" t="s">
        <v>3505</v>
      </c>
      <c r="P5032" s="167"/>
      <c r="Q5032" s="167" t="s">
        <v>5141</v>
      </c>
      <c r="R5032" s="167" t="s">
        <v>3528</v>
      </c>
      <c r="S5032" s="169">
        <v>1</v>
      </c>
      <c r="T5032" s="167" t="s">
        <v>3529</v>
      </c>
      <c r="U5032" s="169" t="s">
        <v>3530</v>
      </c>
      <c r="V5032" s="167" t="s">
        <v>8430</v>
      </c>
      <c r="W5032" s="167" t="s">
        <v>5167</v>
      </c>
      <c r="X5032" s="170" t="s">
        <v>157</v>
      </c>
      <c r="Y5032" s="171" t="s">
        <v>8929</v>
      </c>
      <c r="Z5032" s="167" t="s">
        <v>11060</v>
      </c>
      <c r="AA5032" s="176">
        <v>3521</v>
      </c>
      <c r="AB5032" s="167" t="s">
        <v>11254</v>
      </c>
      <c r="AC5032" s="176">
        <v>3521</v>
      </c>
      <c r="AD5032" s="167" t="s">
        <v>11254</v>
      </c>
      <c r="AE5032" s="176">
        <v>431568.97</v>
      </c>
    </row>
    <row r="5033" spans="1:31">
      <c r="A5033" s="178">
        <v>108377332340</v>
      </c>
      <c r="B5033" s="166">
        <v>46199</v>
      </c>
      <c r="C5033" s="167" t="s">
        <v>3524</v>
      </c>
      <c r="D5033" s="167" t="s">
        <v>3525</v>
      </c>
      <c r="E5033" s="167" t="s">
        <v>3526</v>
      </c>
      <c r="F5033" s="167" t="s">
        <v>3628</v>
      </c>
      <c r="G5033" s="167" t="s">
        <v>3603</v>
      </c>
      <c r="H5033" s="168">
        <v>46202</v>
      </c>
      <c r="I5033" s="167"/>
      <c r="J5033" s="169">
        <v>26111</v>
      </c>
      <c r="K5033" s="167" t="s">
        <v>55</v>
      </c>
      <c r="L5033" s="169">
        <v>3</v>
      </c>
      <c r="M5033" s="167" t="s">
        <v>3604</v>
      </c>
      <c r="N5033" s="169">
        <v>1117.6210000000001</v>
      </c>
      <c r="O5033" s="167" t="s">
        <v>3505</v>
      </c>
      <c r="P5033" s="167"/>
      <c r="Q5033" s="167" t="s">
        <v>4490</v>
      </c>
      <c r="R5033" s="167" t="s">
        <v>3528</v>
      </c>
      <c r="S5033" s="169">
        <v>13</v>
      </c>
      <c r="T5033" s="167" t="s">
        <v>3703</v>
      </c>
      <c r="U5033" s="169" t="s">
        <v>3704</v>
      </c>
      <c r="V5033" s="167" t="s">
        <v>8011</v>
      </c>
      <c r="W5033" s="167" t="s">
        <v>4574</v>
      </c>
      <c r="X5033" s="170" t="s">
        <v>157</v>
      </c>
      <c r="Y5033" s="171" t="s">
        <v>8930</v>
      </c>
      <c r="Z5033" s="167" t="s">
        <v>11061</v>
      </c>
      <c r="AA5033" s="176">
        <v>1422</v>
      </c>
      <c r="AB5033" s="167" t="s">
        <v>11254</v>
      </c>
      <c r="AC5033" s="176">
        <v>1422</v>
      </c>
      <c r="AD5033" s="167" t="s">
        <v>11254</v>
      </c>
      <c r="AE5033" s="176">
        <v>1407.78</v>
      </c>
    </row>
    <row r="5034" spans="1:31">
      <c r="A5034" s="178">
        <v>108377332340</v>
      </c>
      <c r="B5034" s="166">
        <v>46199</v>
      </c>
      <c r="C5034" s="167" t="s">
        <v>3524</v>
      </c>
      <c r="D5034" s="167" t="s">
        <v>3525</v>
      </c>
      <c r="E5034" s="167" t="s">
        <v>3526</v>
      </c>
      <c r="F5034" s="167" t="s">
        <v>3628</v>
      </c>
      <c r="G5034" s="167" t="s">
        <v>3603</v>
      </c>
      <c r="H5034" s="168">
        <v>46202</v>
      </c>
      <c r="I5034" s="167"/>
      <c r="J5034" s="169">
        <v>26111</v>
      </c>
      <c r="K5034" s="167" t="s">
        <v>55</v>
      </c>
      <c r="L5034" s="169">
        <v>3</v>
      </c>
      <c r="M5034" s="167" t="s">
        <v>3604</v>
      </c>
      <c r="N5034" s="169">
        <v>1117.6210000000001</v>
      </c>
      <c r="O5034" s="167" t="s">
        <v>3505</v>
      </c>
      <c r="P5034" s="167"/>
      <c r="Q5034" s="167" t="s">
        <v>4490</v>
      </c>
      <c r="R5034" s="167" t="s">
        <v>3528</v>
      </c>
      <c r="S5034" s="169">
        <v>12</v>
      </c>
      <c r="T5034" s="167" t="s">
        <v>3703</v>
      </c>
      <c r="U5034" s="169" t="s">
        <v>3704</v>
      </c>
      <c r="V5034" s="167" t="s">
        <v>8011</v>
      </c>
      <c r="W5034" s="167" t="s">
        <v>4574</v>
      </c>
      <c r="X5034" s="170" t="s">
        <v>157</v>
      </c>
      <c r="Y5034" s="171" t="s">
        <v>8930</v>
      </c>
      <c r="Z5034" s="167" t="s">
        <v>11061</v>
      </c>
      <c r="AA5034" s="176">
        <v>3666</v>
      </c>
      <c r="AB5034" s="167" t="s">
        <v>11254</v>
      </c>
      <c r="AC5034" s="176">
        <v>3666</v>
      </c>
      <c r="AD5034" s="167" t="s">
        <v>11254</v>
      </c>
      <c r="AE5034" s="176">
        <v>3629.34</v>
      </c>
    </row>
    <row r="5035" spans="1:31">
      <c r="A5035" s="178">
        <v>108377332340</v>
      </c>
      <c r="B5035" s="166">
        <v>46199</v>
      </c>
      <c r="C5035" s="167" t="s">
        <v>3524</v>
      </c>
      <c r="D5035" s="167" t="s">
        <v>3525</v>
      </c>
      <c r="E5035" s="167" t="s">
        <v>3526</v>
      </c>
      <c r="F5035" s="167" t="s">
        <v>3628</v>
      </c>
      <c r="G5035" s="167" t="s">
        <v>3603</v>
      </c>
      <c r="H5035" s="168">
        <v>46202</v>
      </c>
      <c r="I5035" s="167"/>
      <c r="J5035" s="169">
        <v>26111</v>
      </c>
      <c r="K5035" s="167" t="s">
        <v>55</v>
      </c>
      <c r="L5035" s="169">
        <v>3</v>
      </c>
      <c r="M5035" s="167" t="s">
        <v>3604</v>
      </c>
      <c r="N5035" s="169">
        <v>1117.6210000000001</v>
      </c>
      <c r="O5035" s="167" t="s">
        <v>3505</v>
      </c>
      <c r="P5035" s="167"/>
      <c r="Q5035" s="167" t="s">
        <v>4490</v>
      </c>
      <c r="R5035" s="167" t="s">
        <v>3528</v>
      </c>
      <c r="S5035" s="169">
        <v>11</v>
      </c>
      <c r="T5035" s="167" t="s">
        <v>3703</v>
      </c>
      <c r="U5035" s="169" t="s">
        <v>3704</v>
      </c>
      <c r="V5035" s="167" t="s">
        <v>8343</v>
      </c>
      <c r="W5035" s="167" t="s">
        <v>8344</v>
      </c>
      <c r="X5035" s="170" t="s">
        <v>157</v>
      </c>
      <c r="Y5035" s="171" t="s">
        <v>8930</v>
      </c>
      <c r="Z5035" s="167" t="s">
        <v>11061</v>
      </c>
      <c r="AA5035" s="176">
        <v>248</v>
      </c>
      <c r="AB5035" s="167" t="s">
        <v>11254</v>
      </c>
      <c r="AC5035" s="176">
        <v>248</v>
      </c>
      <c r="AD5035" s="167" t="s">
        <v>11254</v>
      </c>
      <c r="AE5035" s="176">
        <v>4166.3999999999996</v>
      </c>
    </row>
    <row r="5036" spans="1:31">
      <c r="A5036" s="178">
        <v>108377332340</v>
      </c>
      <c r="B5036" s="166">
        <v>46199</v>
      </c>
      <c r="C5036" s="167" t="s">
        <v>3524</v>
      </c>
      <c r="D5036" s="167" t="s">
        <v>3525</v>
      </c>
      <c r="E5036" s="167" t="s">
        <v>3526</v>
      </c>
      <c r="F5036" s="167" t="s">
        <v>3628</v>
      </c>
      <c r="G5036" s="167" t="s">
        <v>3603</v>
      </c>
      <c r="H5036" s="168">
        <v>46202</v>
      </c>
      <c r="I5036" s="167"/>
      <c r="J5036" s="169">
        <v>26111</v>
      </c>
      <c r="K5036" s="167" t="s">
        <v>55</v>
      </c>
      <c r="L5036" s="169">
        <v>3</v>
      </c>
      <c r="M5036" s="167" t="s">
        <v>3604</v>
      </c>
      <c r="N5036" s="169">
        <v>1117.6210000000001</v>
      </c>
      <c r="O5036" s="167" t="s">
        <v>3505</v>
      </c>
      <c r="P5036" s="167"/>
      <c r="Q5036" s="167" t="s">
        <v>4490</v>
      </c>
      <c r="R5036" s="167" t="s">
        <v>3528</v>
      </c>
      <c r="S5036" s="169">
        <v>10</v>
      </c>
      <c r="T5036" s="167" t="s">
        <v>3703</v>
      </c>
      <c r="U5036" s="169" t="s">
        <v>3704</v>
      </c>
      <c r="V5036" s="167" t="s">
        <v>8343</v>
      </c>
      <c r="W5036" s="167" t="s">
        <v>8344</v>
      </c>
      <c r="X5036" s="170" t="s">
        <v>157</v>
      </c>
      <c r="Y5036" s="171" t="s">
        <v>8930</v>
      </c>
      <c r="Z5036" s="167" t="s">
        <v>11061</v>
      </c>
      <c r="AA5036" s="176">
        <v>1300</v>
      </c>
      <c r="AB5036" s="167" t="s">
        <v>11254</v>
      </c>
      <c r="AC5036" s="176">
        <v>1300</v>
      </c>
      <c r="AD5036" s="167" t="s">
        <v>11254</v>
      </c>
      <c r="AE5036" s="176">
        <v>21840</v>
      </c>
    </row>
    <row r="5037" spans="1:31">
      <c r="A5037" s="178">
        <v>108377332340</v>
      </c>
      <c r="B5037" s="166">
        <v>46199</v>
      </c>
      <c r="C5037" s="167" t="s">
        <v>3524</v>
      </c>
      <c r="D5037" s="167" t="s">
        <v>3525</v>
      </c>
      <c r="E5037" s="167" t="s">
        <v>3526</v>
      </c>
      <c r="F5037" s="167" t="s">
        <v>3628</v>
      </c>
      <c r="G5037" s="167" t="s">
        <v>3603</v>
      </c>
      <c r="H5037" s="168">
        <v>46202</v>
      </c>
      <c r="I5037" s="167"/>
      <c r="J5037" s="169">
        <v>26111</v>
      </c>
      <c r="K5037" s="167" t="s">
        <v>55</v>
      </c>
      <c r="L5037" s="169">
        <v>3</v>
      </c>
      <c r="M5037" s="167" t="s">
        <v>3604</v>
      </c>
      <c r="N5037" s="169">
        <v>1117.6210000000001</v>
      </c>
      <c r="O5037" s="167" t="s">
        <v>3505</v>
      </c>
      <c r="P5037" s="167"/>
      <c r="Q5037" s="167" t="s">
        <v>4490</v>
      </c>
      <c r="R5037" s="167" t="s">
        <v>3528</v>
      </c>
      <c r="S5037" s="169">
        <v>9</v>
      </c>
      <c r="T5037" s="167" t="s">
        <v>3703</v>
      </c>
      <c r="U5037" s="169" t="s">
        <v>3704</v>
      </c>
      <c r="V5037" s="167" t="s">
        <v>8343</v>
      </c>
      <c r="W5037" s="167" t="s">
        <v>8344</v>
      </c>
      <c r="X5037" s="170" t="s">
        <v>157</v>
      </c>
      <c r="Y5037" s="171" t="s">
        <v>8930</v>
      </c>
      <c r="Z5037" s="167" t="s">
        <v>11061</v>
      </c>
      <c r="AA5037" s="176">
        <v>236</v>
      </c>
      <c r="AB5037" s="167" t="s">
        <v>11254</v>
      </c>
      <c r="AC5037" s="176">
        <v>236</v>
      </c>
      <c r="AD5037" s="167" t="s">
        <v>11254</v>
      </c>
      <c r="AE5037" s="176">
        <v>3964.8</v>
      </c>
    </row>
    <row r="5038" spans="1:31">
      <c r="A5038" s="178">
        <v>108377332340</v>
      </c>
      <c r="B5038" s="166">
        <v>46199</v>
      </c>
      <c r="C5038" s="167" t="s">
        <v>3524</v>
      </c>
      <c r="D5038" s="167" t="s">
        <v>3525</v>
      </c>
      <c r="E5038" s="167" t="s">
        <v>3526</v>
      </c>
      <c r="F5038" s="167" t="s">
        <v>3628</v>
      </c>
      <c r="G5038" s="167" t="s">
        <v>3603</v>
      </c>
      <c r="H5038" s="168">
        <v>46202</v>
      </c>
      <c r="I5038" s="167"/>
      <c r="J5038" s="169">
        <v>26111</v>
      </c>
      <c r="K5038" s="167" t="s">
        <v>55</v>
      </c>
      <c r="L5038" s="169">
        <v>3</v>
      </c>
      <c r="M5038" s="167" t="s">
        <v>3604</v>
      </c>
      <c r="N5038" s="169">
        <v>1117.6210000000001</v>
      </c>
      <c r="O5038" s="167" t="s">
        <v>3505</v>
      </c>
      <c r="P5038" s="167"/>
      <c r="Q5038" s="167" t="s">
        <v>4490</v>
      </c>
      <c r="R5038" s="167" t="s">
        <v>3528</v>
      </c>
      <c r="S5038" s="169">
        <v>8</v>
      </c>
      <c r="T5038" s="167" t="s">
        <v>3703</v>
      </c>
      <c r="U5038" s="169" t="s">
        <v>3704</v>
      </c>
      <c r="V5038" s="167" t="s">
        <v>8346</v>
      </c>
      <c r="W5038" s="167" t="s">
        <v>4571</v>
      </c>
      <c r="X5038" s="170" t="s">
        <v>157</v>
      </c>
      <c r="Y5038" s="171" t="s">
        <v>8930</v>
      </c>
      <c r="Z5038" s="167" t="s">
        <v>11061</v>
      </c>
      <c r="AA5038" s="176">
        <v>267</v>
      </c>
      <c r="AB5038" s="167" t="s">
        <v>11254</v>
      </c>
      <c r="AC5038" s="176">
        <v>267</v>
      </c>
      <c r="AD5038" s="167" t="s">
        <v>11254</v>
      </c>
      <c r="AE5038" s="176">
        <v>5727.15</v>
      </c>
    </row>
    <row r="5039" spans="1:31">
      <c r="A5039" s="178">
        <v>108377332340</v>
      </c>
      <c r="B5039" s="166">
        <v>46199</v>
      </c>
      <c r="C5039" s="167" t="s">
        <v>3524</v>
      </c>
      <c r="D5039" s="167" t="s">
        <v>3525</v>
      </c>
      <c r="E5039" s="167" t="s">
        <v>3526</v>
      </c>
      <c r="F5039" s="167" t="s">
        <v>3628</v>
      </c>
      <c r="G5039" s="167" t="s">
        <v>3603</v>
      </c>
      <c r="H5039" s="168">
        <v>46202</v>
      </c>
      <c r="I5039" s="167"/>
      <c r="J5039" s="169">
        <v>26111</v>
      </c>
      <c r="K5039" s="167" t="s">
        <v>55</v>
      </c>
      <c r="L5039" s="169">
        <v>3</v>
      </c>
      <c r="M5039" s="167" t="s">
        <v>3604</v>
      </c>
      <c r="N5039" s="169">
        <v>1117.6210000000001</v>
      </c>
      <c r="O5039" s="167" t="s">
        <v>3505</v>
      </c>
      <c r="P5039" s="167"/>
      <c r="Q5039" s="167" t="s">
        <v>4490</v>
      </c>
      <c r="R5039" s="167" t="s">
        <v>3528</v>
      </c>
      <c r="S5039" s="169">
        <v>7</v>
      </c>
      <c r="T5039" s="167" t="s">
        <v>3703</v>
      </c>
      <c r="U5039" s="169" t="s">
        <v>3704</v>
      </c>
      <c r="V5039" s="167" t="s">
        <v>8346</v>
      </c>
      <c r="W5039" s="167" t="s">
        <v>4571</v>
      </c>
      <c r="X5039" s="170" t="s">
        <v>157</v>
      </c>
      <c r="Y5039" s="171" t="s">
        <v>8930</v>
      </c>
      <c r="Z5039" s="167" t="s">
        <v>11061</v>
      </c>
      <c r="AA5039" s="176">
        <v>356</v>
      </c>
      <c r="AB5039" s="167" t="s">
        <v>11254</v>
      </c>
      <c r="AC5039" s="176">
        <v>356</v>
      </c>
      <c r="AD5039" s="167" t="s">
        <v>11254</v>
      </c>
      <c r="AE5039" s="176">
        <v>7636.2</v>
      </c>
    </row>
    <row r="5040" spans="1:31">
      <c r="A5040" s="178">
        <v>108377332340</v>
      </c>
      <c r="B5040" s="166">
        <v>46199</v>
      </c>
      <c r="C5040" s="167" t="s">
        <v>3524</v>
      </c>
      <c r="D5040" s="167" t="s">
        <v>3525</v>
      </c>
      <c r="E5040" s="167" t="s">
        <v>3526</v>
      </c>
      <c r="F5040" s="167" t="s">
        <v>3628</v>
      </c>
      <c r="G5040" s="167" t="s">
        <v>3603</v>
      </c>
      <c r="H5040" s="168">
        <v>46202</v>
      </c>
      <c r="I5040" s="167"/>
      <c r="J5040" s="169">
        <v>26111</v>
      </c>
      <c r="K5040" s="167" t="s">
        <v>55</v>
      </c>
      <c r="L5040" s="169">
        <v>3</v>
      </c>
      <c r="M5040" s="167" t="s">
        <v>3604</v>
      </c>
      <c r="N5040" s="169">
        <v>1117.6210000000001</v>
      </c>
      <c r="O5040" s="167" t="s">
        <v>3505</v>
      </c>
      <c r="P5040" s="167"/>
      <c r="Q5040" s="167" t="s">
        <v>4490</v>
      </c>
      <c r="R5040" s="167" t="s">
        <v>3528</v>
      </c>
      <c r="S5040" s="169">
        <v>6</v>
      </c>
      <c r="T5040" s="167" t="s">
        <v>3703</v>
      </c>
      <c r="U5040" s="169" t="s">
        <v>3704</v>
      </c>
      <c r="V5040" s="167" t="s">
        <v>8346</v>
      </c>
      <c r="W5040" s="167" t="s">
        <v>4571</v>
      </c>
      <c r="X5040" s="170" t="s">
        <v>157</v>
      </c>
      <c r="Y5040" s="171" t="s">
        <v>8930</v>
      </c>
      <c r="Z5040" s="167" t="s">
        <v>11061</v>
      </c>
      <c r="AA5040" s="176">
        <v>1500</v>
      </c>
      <c r="AB5040" s="167" t="s">
        <v>11254</v>
      </c>
      <c r="AC5040" s="176">
        <v>1500</v>
      </c>
      <c r="AD5040" s="167" t="s">
        <v>11254</v>
      </c>
      <c r="AE5040" s="176">
        <v>32175</v>
      </c>
    </row>
    <row r="5041" spans="1:31">
      <c r="A5041" s="178">
        <v>108377332340</v>
      </c>
      <c r="B5041" s="166">
        <v>46199</v>
      </c>
      <c r="C5041" s="167" t="s">
        <v>3524</v>
      </c>
      <c r="D5041" s="167" t="s">
        <v>3525</v>
      </c>
      <c r="E5041" s="167" t="s">
        <v>3526</v>
      </c>
      <c r="F5041" s="167" t="s">
        <v>3628</v>
      </c>
      <c r="G5041" s="167" t="s">
        <v>3603</v>
      </c>
      <c r="H5041" s="168">
        <v>46202</v>
      </c>
      <c r="I5041" s="167"/>
      <c r="J5041" s="169">
        <v>26111</v>
      </c>
      <c r="K5041" s="167" t="s">
        <v>55</v>
      </c>
      <c r="L5041" s="169">
        <v>3</v>
      </c>
      <c r="M5041" s="167" t="s">
        <v>3604</v>
      </c>
      <c r="N5041" s="169">
        <v>1117.6210000000001</v>
      </c>
      <c r="O5041" s="167" t="s">
        <v>3505</v>
      </c>
      <c r="P5041" s="167"/>
      <c r="Q5041" s="167" t="s">
        <v>4490</v>
      </c>
      <c r="R5041" s="167" t="s">
        <v>3528</v>
      </c>
      <c r="S5041" s="169">
        <v>5</v>
      </c>
      <c r="T5041" s="167" t="s">
        <v>3703</v>
      </c>
      <c r="U5041" s="169" t="s">
        <v>3704</v>
      </c>
      <c r="V5041" s="167" t="s">
        <v>8346</v>
      </c>
      <c r="W5041" s="167" t="s">
        <v>4571</v>
      </c>
      <c r="X5041" s="170" t="s">
        <v>157</v>
      </c>
      <c r="Y5041" s="171" t="s">
        <v>8930</v>
      </c>
      <c r="Z5041" s="167" t="s">
        <v>11061</v>
      </c>
      <c r="AA5041" s="176">
        <v>916</v>
      </c>
      <c r="AB5041" s="167" t="s">
        <v>11254</v>
      </c>
      <c r="AC5041" s="176">
        <v>916</v>
      </c>
      <c r="AD5041" s="167" t="s">
        <v>11254</v>
      </c>
      <c r="AE5041" s="176">
        <v>19648.2</v>
      </c>
    </row>
    <row r="5042" spans="1:31">
      <c r="A5042" s="178">
        <v>108377332340</v>
      </c>
      <c r="B5042" s="166">
        <v>46199</v>
      </c>
      <c r="C5042" s="167" t="s">
        <v>3524</v>
      </c>
      <c r="D5042" s="167" t="s">
        <v>3525</v>
      </c>
      <c r="E5042" s="167" t="s">
        <v>3526</v>
      </c>
      <c r="F5042" s="167" t="s">
        <v>3628</v>
      </c>
      <c r="G5042" s="167" t="s">
        <v>3603</v>
      </c>
      <c r="H5042" s="168">
        <v>46202</v>
      </c>
      <c r="I5042" s="167"/>
      <c r="J5042" s="169">
        <v>26111</v>
      </c>
      <c r="K5042" s="167" t="s">
        <v>55</v>
      </c>
      <c r="L5042" s="169">
        <v>3</v>
      </c>
      <c r="M5042" s="167" t="s">
        <v>3604</v>
      </c>
      <c r="N5042" s="169">
        <v>1117.6210000000001</v>
      </c>
      <c r="O5042" s="167" t="s">
        <v>3505</v>
      </c>
      <c r="P5042" s="167"/>
      <c r="Q5042" s="167" t="s">
        <v>4490</v>
      </c>
      <c r="R5042" s="167" t="s">
        <v>3528</v>
      </c>
      <c r="S5042" s="169">
        <v>4</v>
      </c>
      <c r="T5042" s="167" t="s">
        <v>3703</v>
      </c>
      <c r="U5042" s="169" t="s">
        <v>3704</v>
      </c>
      <c r="V5042" s="167" t="s">
        <v>8295</v>
      </c>
      <c r="W5042" s="167" t="s">
        <v>3706</v>
      </c>
      <c r="X5042" s="170" t="s">
        <v>157</v>
      </c>
      <c r="Y5042" s="171" t="s">
        <v>8930</v>
      </c>
      <c r="Z5042" s="167" t="s">
        <v>11061</v>
      </c>
      <c r="AA5042" s="176">
        <v>904</v>
      </c>
      <c r="AB5042" s="167" t="s">
        <v>11254</v>
      </c>
      <c r="AC5042" s="176">
        <v>904</v>
      </c>
      <c r="AD5042" s="167" t="s">
        <v>11254</v>
      </c>
      <c r="AE5042" s="176">
        <v>8425.2800000000007</v>
      </c>
    </row>
    <row r="5043" spans="1:31">
      <c r="A5043" s="178">
        <v>108377332340</v>
      </c>
      <c r="B5043" s="166">
        <v>46199</v>
      </c>
      <c r="C5043" s="167" t="s">
        <v>3524</v>
      </c>
      <c r="D5043" s="167" t="s">
        <v>3525</v>
      </c>
      <c r="E5043" s="167" t="s">
        <v>3526</v>
      </c>
      <c r="F5043" s="167" t="s">
        <v>3628</v>
      </c>
      <c r="G5043" s="167" t="s">
        <v>3603</v>
      </c>
      <c r="H5043" s="168">
        <v>46202</v>
      </c>
      <c r="I5043" s="167"/>
      <c r="J5043" s="169">
        <v>26111</v>
      </c>
      <c r="K5043" s="167" t="s">
        <v>55</v>
      </c>
      <c r="L5043" s="169">
        <v>3</v>
      </c>
      <c r="M5043" s="167" t="s">
        <v>3604</v>
      </c>
      <c r="N5043" s="169">
        <v>1117.6210000000001</v>
      </c>
      <c r="O5043" s="167" t="s">
        <v>3505</v>
      </c>
      <c r="P5043" s="167"/>
      <c r="Q5043" s="167" t="s">
        <v>4490</v>
      </c>
      <c r="R5043" s="167" t="s">
        <v>3528</v>
      </c>
      <c r="S5043" s="169">
        <v>3</v>
      </c>
      <c r="T5043" s="167" t="s">
        <v>3703</v>
      </c>
      <c r="U5043" s="169" t="s">
        <v>3704</v>
      </c>
      <c r="V5043" s="167" t="s">
        <v>8295</v>
      </c>
      <c r="W5043" s="167" t="s">
        <v>3706</v>
      </c>
      <c r="X5043" s="170" t="s">
        <v>157</v>
      </c>
      <c r="Y5043" s="171" t="s">
        <v>8930</v>
      </c>
      <c r="Z5043" s="167" t="s">
        <v>11061</v>
      </c>
      <c r="AA5043" s="176">
        <v>2500</v>
      </c>
      <c r="AB5043" s="167" t="s">
        <v>11254</v>
      </c>
      <c r="AC5043" s="176">
        <v>2500</v>
      </c>
      <c r="AD5043" s="167" t="s">
        <v>11254</v>
      </c>
      <c r="AE5043" s="176">
        <v>23300</v>
      </c>
    </row>
    <row r="5044" spans="1:31">
      <c r="A5044" s="178">
        <v>108377332340</v>
      </c>
      <c r="B5044" s="166">
        <v>46199</v>
      </c>
      <c r="C5044" s="167" t="s">
        <v>3524</v>
      </c>
      <c r="D5044" s="167" t="s">
        <v>3525</v>
      </c>
      <c r="E5044" s="167" t="s">
        <v>3526</v>
      </c>
      <c r="F5044" s="167" t="s">
        <v>3628</v>
      </c>
      <c r="G5044" s="167" t="s">
        <v>3603</v>
      </c>
      <c r="H5044" s="168">
        <v>46202</v>
      </c>
      <c r="I5044" s="167"/>
      <c r="J5044" s="169">
        <v>26111</v>
      </c>
      <c r="K5044" s="167" t="s">
        <v>55</v>
      </c>
      <c r="L5044" s="169">
        <v>3</v>
      </c>
      <c r="M5044" s="167" t="s">
        <v>3604</v>
      </c>
      <c r="N5044" s="169">
        <v>1117.6210000000001</v>
      </c>
      <c r="O5044" s="167" t="s">
        <v>3505</v>
      </c>
      <c r="P5044" s="167"/>
      <c r="Q5044" s="167" t="s">
        <v>4490</v>
      </c>
      <c r="R5044" s="167" t="s">
        <v>3528</v>
      </c>
      <c r="S5044" s="169">
        <v>2</v>
      </c>
      <c r="T5044" s="167" t="s">
        <v>3703</v>
      </c>
      <c r="U5044" s="169" t="s">
        <v>3704</v>
      </c>
      <c r="V5044" s="167" t="s">
        <v>8295</v>
      </c>
      <c r="W5044" s="167" t="s">
        <v>3706</v>
      </c>
      <c r="X5044" s="170" t="s">
        <v>157</v>
      </c>
      <c r="Y5044" s="171" t="s">
        <v>8930</v>
      </c>
      <c r="Z5044" s="167" t="s">
        <v>11061</v>
      </c>
      <c r="AA5044" s="176">
        <v>2016</v>
      </c>
      <c r="AB5044" s="167" t="s">
        <v>11254</v>
      </c>
      <c r="AC5044" s="176">
        <v>2016</v>
      </c>
      <c r="AD5044" s="167" t="s">
        <v>11254</v>
      </c>
      <c r="AE5044" s="176">
        <v>18789.12</v>
      </c>
    </row>
    <row r="5045" spans="1:31">
      <c r="A5045" s="178">
        <v>108377332340</v>
      </c>
      <c r="B5045" s="166">
        <v>46199</v>
      </c>
      <c r="C5045" s="167" t="s">
        <v>3524</v>
      </c>
      <c r="D5045" s="167" t="s">
        <v>3525</v>
      </c>
      <c r="E5045" s="167" t="s">
        <v>3526</v>
      </c>
      <c r="F5045" s="167" t="s">
        <v>3628</v>
      </c>
      <c r="G5045" s="167" t="s">
        <v>3603</v>
      </c>
      <c r="H5045" s="168">
        <v>46202</v>
      </c>
      <c r="I5045" s="167"/>
      <c r="J5045" s="169">
        <v>26111</v>
      </c>
      <c r="K5045" s="167" t="s">
        <v>55</v>
      </c>
      <c r="L5045" s="169">
        <v>3</v>
      </c>
      <c r="M5045" s="167" t="s">
        <v>3604</v>
      </c>
      <c r="N5045" s="169">
        <v>1117.6210000000001</v>
      </c>
      <c r="O5045" s="167" t="s">
        <v>3505</v>
      </c>
      <c r="P5045" s="167"/>
      <c r="Q5045" s="167" t="s">
        <v>4490</v>
      </c>
      <c r="R5045" s="167" t="s">
        <v>3528</v>
      </c>
      <c r="S5045" s="169">
        <v>1</v>
      </c>
      <c r="T5045" s="167" t="s">
        <v>3703</v>
      </c>
      <c r="U5045" s="169" t="s">
        <v>3704</v>
      </c>
      <c r="V5045" s="167" t="s">
        <v>8295</v>
      </c>
      <c r="W5045" s="167" t="s">
        <v>3706</v>
      </c>
      <c r="X5045" s="170" t="s">
        <v>157</v>
      </c>
      <c r="Y5045" s="171" t="s">
        <v>8930</v>
      </c>
      <c r="Z5045" s="167" t="s">
        <v>11061</v>
      </c>
      <c r="AA5045" s="176">
        <v>1898</v>
      </c>
      <c r="AB5045" s="167" t="s">
        <v>11254</v>
      </c>
      <c r="AC5045" s="176">
        <v>1898</v>
      </c>
      <c r="AD5045" s="167" t="s">
        <v>11254</v>
      </c>
      <c r="AE5045" s="176">
        <v>17689.36</v>
      </c>
    </row>
    <row r="5046" spans="1:31">
      <c r="A5046" s="178">
        <v>108377603830</v>
      </c>
      <c r="B5046" s="166">
        <v>46199</v>
      </c>
      <c r="C5046" s="167" t="s">
        <v>3524</v>
      </c>
      <c r="D5046" s="167" t="s">
        <v>3525</v>
      </c>
      <c r="E5046" s="167" t="s">
        <v>3526</v>
      </c>
      <c r="F5046" s="167" t="s">
        <v>3501</v>
      </c>
      <c r="G5046" s="167" t="s">
        <v>3502</v>
      </c>
      <c r="H5046" s="168">
        <v>46202</v>
      </c>
      <c r="I5046" s="167"/>
      <c r="J5046" s="169">
        <v>26111</v>
      </c>
      <c r="K5046" s="167" t="s">
        <v>55</v>
      </c>
      <c r="L5046" s="169">
        <v>4</v>
      </c>
      <c r="M5046" s="167" t="s">
        <v>3513</v>
      </c>
      <c r="N5046" s="169">
        <v>4</v>
      </c>
      <c r="O5046" s="167" t="s">
        <v>3505</v>
      </c>
      <c r="P5046" s="167"/>
      <c r="Q5046" s="167" t="s">
        <v>3527</v>
      </c>
      <c r="R5046" s="167" t="s">
        <v>3528</v>
      </c>
      <c r="S5046" s="169">
        <v>5</v>
      </c>
      <c r="T5046" s="167" t="s">
        <v>3529</v>
      </c>
      <c r="U5046" s="169" t="s">
        <v>3530</v>
      </c>
      <c r="V5046" s="167" t="s">
        <v>8891</v>
      </c>
      <c r="W5046" s="167" t="s">
        <v>8892</v>
      </c>
      <c r="X5046" s="170" t="s">
        <v>159</v>
      </c>
      <c r="Y5046" s="171" t="s">
        <v>8931</v>
      </c>
      <c r="Z5046" s="167" t="s">
        <v>11062</v>
      </c>
      <c r="AA5046" s="176">
        <v>3000</v>
      </c>
      <c r="AB5046" s="167" t="s">
        <v>11254</v>
      </c>
      <c r="AC5046" s="176">
        <v>3000</v>
      </c>
      <c r="AD5046" s="167" t="s">
        <v>11254</v>
      </c>
      <c r="AE5046" s="176">
        <v>660</v>
      </c>
    </row>
    <row r="5047" spans="1:31">
      <c r="A5047" s="178">
        <v>108377603830</v>
      </c>
      <c r="B5047" s="166">
        <v>46199</v>
      </c>
      <c r="C5047" s="167" t="s">
        <v>3524</v>
      </c>
      <c r="D5047" s="167" t="s">
        <v>3525</v>
      </c>
      <c r="E5047" s="167" t="s">
        <v>3526</v>
      </c>
      <c r="F5047" s="167" t="s">
        <v>3501</v>
      </c>
      <c r="G5047" s="167" t="s">
        <v>3502</v>
      </c>
      <c r="H5047" s="168">
        <v>46202</v>
      </c>
      <c r="I5047" s="167"/>
      <c r="J5047" s="169">
        <v>26111</v>
      </c>
      <c r="K5047" s="167" t="s">
        <v>55</v>
      </c>
      <c r="L5047" s="169">
        <v>4</v>
      </c>
      <c r="M5047" s="167" t="s">
        <v>3513</v>
      </c>
      <c r="N5047" s="169">
        <v>4</v>
      </c>
      <c r="O5047" s="167" t="s">
        <v>3505</v>
      </c>
      <c r="P5047" s="167"/>
      <c r="Q5047" s="167" t="s">
        <v>3527</v>
      </c>
      <c r="R5047" s="167" t="s">
        <v>3528</v>
      </c>
      <c r="S5047" s="169">
        <v>4</v>
      </c>
      <c r="T5047" s="167" t="s">
        <v>3529</v>
      </c>
      <c r="U5047" s="169" t="s">
        <v>3530</v>
      </c>
      <c r="V5047" s="167" t="s">
        <v>3828</v>
      </c>
      <c r="W5047" s="167" t="s">
        <v>3829</v>
      </c>
      <c r="X5047" s="170" t="s">
        <v>159</v>
      </c>
      <c r="Y5047" s="171" t="s">
        <v>8931</v>
      </c>
      <c r="Z5047" s="167" t="s">
        <v>11062</v>
      </c>
      <c r="AA5047" s="176">
        <v>12000</v>
      </c>
      <c r="AB5047" s="167" t="s">
        <v>11254</v>
      </c>
      <c r="AC5047" s="176">
        <v>12000</v>
      </c>
      <c r="AD5047" s="167" t="s">
        <v>11254</v>
      </c>
      <c r="AE5047" s="176">
        <v>2481.6</v>
      </c>
    </row>
    <row r="5048" spans="1:31">
      <c r="A5048" s="178">
        <v>108377603830</v>
      </c>
      <c r="B5048" s="166">
        <v>46199</v>
      </c>
      <c r="C5048" s="167" t="s">
        <v>3524</v>
      </c>
      <c r="D5048" s="167" t="s">
        <v>3525</v>
      </c>
      <c r="E5048" s="167" t="s">
        <v>3526</v>
      </c>
      <c r="F5048" s="167" t="s">
        <v>3501</v>
      </c>
      <c r="G5048" s="167" t="s">
        <v>3502</v>
      </c>
      <c r="H5048" s="168">
        <v>46202</v>
      </c>
      <c r="I5048" s="167"/>
      <c r="J5048" s="169">
        <v>26111</v>
      </c>
      <c r="K5048" s="167" t="s">
        <v>55</v>
      </c>
      <c r="L5048" s="169">
        <v>4</v>
      </c>
      <c r="M5048" s="167" t="s">
        <v>3513</v>
      </c>
      <c r="N5048" s="169">
        <v>4</v>
      </c>
      <c r="O5048" s="167" t="s">
        <v>3505</v>
      </c>
      <c r="P5048" s="167"/>
      <c r="Q5048" s="167" t="s">
        <v>3527</v>
      </c>
      <c r="R5048" s="167" t="s">
        <v>3528</v>
      </c>
      <c r="S5048" s="169">
        <v>3</v>
      </c>
      <c r="T5048" s="167" t="s">
        <v>3529</v>
      </c>
      <c r="U5048" s="169" t="s">
        <v>3530</v>
      </c>
      <c r="V5048" s="167" t="s">
        <v>3828</v>
      </c>
      <c r="W5048" s="167" t="s">
        <v>3829</v>
      </c>
      <c r="X5048" s="170" t="s">
        <v>159</v>
      </c>
      <c r="Y5048" s="171" t="s">
        <v>8931</v>
      </c>
      <c r="Z5048" s="167" t="s">
        <v>11062</v>
      </c>
      <c r="AA5048" s="176">
        <v>6000</v>
      </c>
      <c r="AB5048" s="167" t="s">
        <v>11254</v>
      </c>
      <c r="AC5048" s="176">
        <v>6000</v>
      </c>
      <c r="AD5048" s="167" t="s">
        <v>11254</v>
      </c>
      <c r="AE5048" s="176">
        <v>1240.8</v>
      </c>
    </row>
    <row r="5049" spans="1:31">
      <c r="A5049" s="178">
        <v>108377603830</v>
      </c>
      <c r="B5049" s="166">
        <v>46199</v>
      </c>
      <c r="C5049" s="167" t="s">
        <v>3524</v>
      </c>
      <c r="D5049" s="167" t="s">
        <v>3525</v>
      </c>
      <c r="E5049" s="167" t="s">
        <v>3526</v>
      </c>
      <c r="F5049" s="167" t="s">
        <v>3501</v>
      </c>
      <c r="G5049" s="167" t="s">
        <v>3502</v>
      </c>
      <c r="H5049" s="168">
        <v>46202</v>
      </c>
      <c r="I5049" s="167"/>
      <c r="J5049" s="169">
        <v>26111</v>
      </c>
      <c r="K5049" s="167" t="s">
        <v>55</v>
      </c>
      <c r="L5049" s="169">
        <v>4</v>
      </c>
      <c r="M5049" s="167" t="s">
        <v>3513</v>
      </c>
      <c r="N5049" s="169">
        <v>4</v>
      </c>
      <c r="O5049" s="167" t="s">
        <v>3505</v>
      </c>
      <c r="P5049" s="167"/>
      <c r="Q5049" s="167" t="s">
        <v>3527</v>
      </c>
      <c r="R5049" s="167" t="s">
        <v>3528</v>
      </c>
      <c r="S5049" s="169">
        <v>2</v>
      </c>
      <c r="T5049" s="167" t="s">
        <v>3529</v>
      </c>
      <c r="U5049" s="169" t="s">
        <v>3530</v>
      </c>
      <c r="V5049" s="167" t="s">
        <v>8932</v>
      </c>
      <c r="W5049" s="167" t="s">
        <v>5463</v>
      </c>
      <c r="X5049" s="170" t="s">
        <v>159</v>
      </c>
      <c r="Y5049" s="171" t="s">
        <v>8931</v>
      </c>
      <c r="Z5049" s="167" t="s">
        <v>11062</v>
      </c>
      <c r="AA5049" s="176">
        <v>5000</v>
      </c>
      <c r="AB5049" s="167" t="s">
        <v>11254</v>
      </c>
      <c r="AC5049" s="176">
        <v>5000</v>
      </c>
      <c r="AD5049" s="167" t="s">
        <v>11254</v>
      </c>
      <c r="AE5049" s="176">
        <v>3025</v>
      </c>
    </row>
    <row r="5050" spans="1:31">
      <c r="A5050" s="178">
        <v>108377603830</v>
      </c>
      <c r="B5050" s="166">
        <v>46199</v>
      </c>
      <c r="C5050" s="167" t="s">
        <v>3524</v>
      </c>
      <c r="D5050" s="167" t="s">
        <v>3525</v>
      </c>
      <c r="E5050" s="167" t="s">
        <v>3526</v>
      </c>
      <c r="F5050" s="167" t="s">
        <v>3501</v>
      </c>
      <c r="G5050" s="167" t="s">
        <v>3502</v>
      </c>
      <c r="H5050" s="168">
        <v>46202</v>
      </c>
      <c r="I5050" s="167"/>
      <c r="J5050" s="169">
        <v>26111</v>
      </c>
      <c r="K5050" s="167" t="s">
        <v>55</v>
      </c>
      <c r="L5050" s="169">
        <v>4</v>
      </c>
      <c r="M5050" s="167" t="s">
        <v>3513</v>
      </c>
      <c r="N5050" s="169">
        <v>4</v>
      </c>
      <c r="O5050" s="167" t="s">
        <v>3505</v>
      </c>
      <c r="P5050" s="167"/>
      <c r="Q5050" s="167" t="s">
        <v>3527</v>
      </c>
      <c r="R5050" s="167" t="s">
        <v>3528</v>
      </c>
      <c r="S5050" s="169">
        <v>1</v>
      </c>
      <c r="T5050" s="167" t="s">
        <v>3540</v>
      </c>
      <c r="U5050" s="169" t="s">
        <v>3541</v>
      </c>
      <c r="V5050" s="167" t="s">
        <v>8933</v>
      </c>
      <c r="W5050" s="167" t="s">
        <v>3849</v>
      </c>
      <c r="X5050" s="170" t="s">
        <v>159</v>
      </c>
      <c r="Y5050" s="171" t="s">
        <v>8931</v>
      </c>
      <c r="Z5050" s="167" t="s">
        <v>11062</v>
      </c>
      <c r="AA5050" s="176">
        <v>3000</v>
      </c>
      <c r="AB5050" s="167" t="s">
        <v>11254</v>
      </c>
      <c r="AC5050" s="176">
        <v>3000</v>
      </c>
      <c r="AD5050" s="167" t="s">
        <v>11254</v>
      </c>
      <c r="AE5050" s="176">
        <v>165</v>
      </c>
    </row>
    <row r="5051" spans="1:31">
      <c r="A5051" s="178">
        <v>108379105000</v>
      </c>
      <c r="B5051" s="166">
        <v>46199</v>
      </c>
      <c r="C5051" s="167" t="s">
        <v>3524</v>
      </c>
      <c r="D5051" s="167" t="s">
        <v>3525</v>
      </c>
      <c r="E5051" s="167" t="s">
        <v>3526</v>
      </c>
      <c r="F5051" s="167" t="s">
        <v>3501</v>
      </c>
      <c r="G5051" s="167" t="s">
        <v>3502</v>
      </c>
      <c r="H5051" s="168">
        <v>46202</v>
      </c>
      <c r="I5051" s="167"/>
      <c r="J5051" s="169">
        <v>26111</v>
      </c>
      <c r="K5051" s="167" t="s">
        <v>55</v>
      </c>
      <c r="L5051" s="169">
        <v>1</v>
      </c>
      <c r="M5051" s="167" t="s">
        <v>3513</v>
      </c>
      <c r="N5051" s="169">
        <v>0.6</v>
      </c>
      <c r="O5051" s="167" t="s">
        <v>3505</v>
      </c>
      <c r="P5051" s="167"/>
      <c r="Q5051" s="167" t="s">
        <v>3527</v>
      </c>
      <c r="R5051" s="167" t="s">
        <v>3528</v>
      </c>
      <c r="S5051" s="169">
        <v>1</v>
      </c>
      <c r="T5051" s="167" t="s">
        <v>3717</v>
      </c>
      <c r="U5051" s="169" t="s">
        <v>3718</v>
      </c>
      <c r="V5051" s="167" t="s">
        <v>8934</v>
      </c>
      <c r="W5051" s="167" t="s">
        <v>4680</v>
      </c>
      <c r="X5051" s="170" t="s">
        <v>159</v>
      </c>
      <c r="Y5051" s="171" t="s">
        <v>8935</v>
      </c>
      <c r="Z5051" s="167" t="s">
        <v>11063</v>
      </c>
      <c r="AA5051" s="176">
        <v>9736</v>
      </c>
      <c r="AB5051" s="167" t="s">
        <v>11254</v>
      </c>
      <c r="AC5051" s="176">
        <v>9736</v>
      </c>
      <c r="AD5051" s="167" t="s">
        <v>11254</v>
      </c>
      <c r="AE5051" s="176">
        <v>397.22879999999998</v>
      </c>
    </row>
    <row r="5052" spans="1:31">
      <c r="A5052" s="178">
        <v>108379158420</v>
      </c>
      <c r="B5052" s="166">
        <v>46199</v>
      </c>
      <c r="C5052" s="167" t="s">
        <v>3524</v>
      </c>
      <c r="D5052" s="167" t="s">
        <v>3525</v>
      </c>
      <c r="E5052" s="167" t="s">
        <v>3526</v>
      </c>
      <c r="F5052" s="167" t="s">
        <v>3501</v>
      </c>
      <c r="G5052" s="167" t="s">
        <v>3502</v>
      </c>
      <c r="H5052" s="168">
        <v>46202</v>
      </c>
      <c r="I5052" s="167"/>
      <c r="J5052" s="169">
        <v>26111</v>
      </c>
      <c r="K5052" s="167" t="s">
        <v>55</v>
      </c>
      <c r="L5052" s="169">
        <v>1</v>
      </c>
      <c r="M5052" s="167" t="s">
        <v>3513</v>
      </c>
      <c r="N5052" s="169">
        <v>0.5</v>
      </c>
      <c r="O5052" s="167" t="s">
        <v>3505</v>
      </c>
      <c r="P5052" s="167"/>
      <c r="Q5052" s="167" t="s">
        <v>3514</v>
      </c>
      <c r="R5052" s="167" t="s">
        <v>3528</v>
      </c>
      <c r="S5052" s="169">
        <v>1</v>
      </c>
      <c r="T5052" s="167" t="s">
        <v>6008</v>
      </c>
      <c r="U5052" s="169" t="s">
        <v>5842</v>
      </c>
      <c r="V5052" s="167" t="s">
        <v>6190</v>
      </c>
      <c r="W5052" s="167" t="s">
        <v>6191</v>
      </c>
      <c r="X5052" s="170" t="s">
        <v>160</v>
      </c>
      <c r="Y5052" s="171" t="s">
        <v>8936</v>
      </c>
      <c r="Z5052" s="167" t="s">
        <v>11064</v>
      </c>
      <c r="AA5052" s="176">
        <v>700</v>
      </c>
      <c r="AB5052" s="167" t="s">
        <v>11254</v>
      </c>
      <c r="AC5052" s="176">
        <v>700</v>
      </c>
      <c r="AD5052" s="167" t="s">
        <v>11254</v>
      </c>
      <c r="AE5052" s="176">
        <v>75.739999999999995</v>
      </c>
    </row>
    <row r="5053" spans="1:31">
      <c r="A5053" s="178">
        <v>108379190360</v>
      </c>
      <c r="B5053" s="166">
        <v>46199</v>
      </c>
      <c r="C5053" s="167" t="s">
        <v>3524</v>
      </c>
      <c r="D5053" s="167" t="s">
        <v>3525</v>
      </c>
      <c r="E5053" s="167" t="s">
        <v>3526</v>
      </c>
      <c r="F5053" s="167" t="s">
        <v>3501</v>
      </c>
      <c r="G5053" s="167" t="s">
        <v>3502</v>
      </c>
      <c r="H5053" s="168">
        <v>46202</v>
      </c>
      <c r="I5053" s="167"/>
      <c r="J5053" s="169">
        <v>26111</v>
      </c>
      <c r="K5053" s="167" t="s">
        <v>55</v>
      </c>
      <c r="L5053" s="169">
        <v>1</v>
      </c>
      <c r="M5053" s="167" t="s">
        <v>3513</v>
      </c>
      <c r="N5053" s="169">
        <v>1.9</v>
      </c>
      <c r="O5053" s="167" t="s">
        <v>3505</v>
      </c>
      <c r="P5053" s="167"/>
      <c r="Q5053" s="167" t="s">
        <v>3527</v>
      </c>
      <c r="R5053" s="167" t="s">
        <v>3528</v>
      </c>
      <c r="S5053" s="169">
        <v>1</v>
      </c>
      <c r="T5053" s="167" t="s">
        <v>3587</v>
      </c>
      <c r="U5053" s="169" t="s">
        <v>3588</v>
      </c>
      <c r="V5053" s="167" t="s">
        <v>8937</v>
      </c>
      <c r="W5053" s="167" t="s">
        <v>8938</v>
      </c>
      <c r="X5053" s="170" t="s">
        <v>164</v>
      </c>
      <c r="Y5053" s="171" t="s">
        <v>8939</v>
      </c>
      <c r="Z5053" s="167" t="s">
        <v>11065</v>
      </c>
      <c r="AA5053" s="176">
        <v>7000</v>
      </c>
      <c r="AB5053" s="167" t="s">
        <v>11254</v>
      </c>
      <c r="AC5053" s="176">
        <v>7000</v>
      </c>
      <c r="AD5053" s="167" t="s">
        <v>11254</v>
      </c>
      <c r="AE5053" s="176">
        <v>46.2</v>
      </c>
    </row>
    <row r="5054" spans="1:31">
      <c r="A5054" s="178">
        <v>108379231110</v>
      </c>
      <c r="B5054" s="166">
        <v>46199</v>
      </c>
      <c r="C5054" s="167" t="s">
        <v>3524</v>
      </c>
      <c r="D5054" s="167" t="s">
        <v>3525</v>
      </c>
      <c r="E5054" s="167" t="s">
        <v>3526</v>
      </c>
      <c r="F5054" s="167" t="s">
        <v>3501</v>
      </c>
      <c r="G5054" s="167" t="s">
        <v>3502</v>
      </c>
      <c r="H5054" s="168">
        <v>46202</v>
      </c>
      <c r="I5054" s="167"/>
      <c r="J5054" s="169">
        <v>26111</v>
      </c>
      <c r="K5054" s="167" t="s">
        <v>55</v>
      </c>
      <c r="L5054" s="169">
        <v>1</v>
      </c>
      <c r="M5054" s="167" t="s">
        <v>3513</v>
      </c>
      <c r="N5054" s="169">
        <v>2.1</v>
      </c>
      <c r="O5054" s="167" t="s">
        <v>3505</v>
      </c>
      <c r="P5054" s="167"/>
      <c r="Q5054" s="167" t="s">
        <v>3527</v>
      </c>
      <c r="R5054" s="167" t="s">
        <v>3528</v>
      </c>
      <c r="S5054" s="169">
        <v>1</v>
      </c>
      <c r="T5054" s="167" t="s">
        <v>4402</v>
      </c>
      <c r="U5054" s="169" t="s">
        <v>4403</v>
      </c>
      <c r="V5054" s="167" t="s">
        <v>8940</v>
      </c>
      <c r="W5054" s="167" t="s">
        <v>5493</v>
      </c>
      <c r="X5054" s="170" t="s">
        <v>160</v>
      </c>
      <c r="Y5054" s="171" t="s">
        <v>8941</v>
      </c>
      <c r="Z5054" s="167" t="s">
        <v>11066</v>
      </c>
      <c r="AA5054" s="176">
        <v>1000</v>
      </c>
      <c r="AB5054" s="167" t="s">
        <v>11254</v>
      </c>
      <c r="AC5054" s="176">
        <v>1.73</v>
      </c>
      <c r="AD5054" s="167" t="s">
        <v>11256</v>
      </c>
      <c r="AE5054" s="176">
        <v>120</v>
      </c>
    </row>
    <row r="5055" spans="1:31">
      <c r="A5055" s="178">
        <v>108379327930</v>
      </c>
      <c r="B5055" s="166">
        <v>46199</v>
      </c>
      <c r="C5055" s="167" t="s">
        <v>3524</v>
      </c>
      <c r="D5055" s="167" t="s">
        <v>3525</v>
      </c>
      <c r="E5055" s="167" t="s">
        <v>3526</v>
      </c>
      <c r="F5055" s="167" t="s">
        <v>3501</v>
      </c>
      <c r="G5055" s="167" t="s">
        <v>3502</v>
      </c>
      <c r="H5055" s="168">
        <v>46202</v>
      </c>
      <c r="I5055" s="167"/>
      <c r="J5055" s="169">
        <v>26111</v>
      </c>
      <c r="K5055" s="167" t="s">
        <v>55</v>
      </c>
      <c r="L5055" s="169">
        <v>3</v>
      </c>
      <c r="M5055" s="167" t="s">
        <v>3513</v>
      </c>
      <c r="N5055" s="169">
        <v>17</v>
      </c>
      <c r="O5055" s="167" t="s">
        <v>3505</v>
      </c>
      <c r="P5055" s="167"/>
      <c r="Q5055" s="167" t="s">
        <v>3527</v>
      </c>
      <c r="R5055" s="167" t="s">
        <v>3528</v>
      </c>
      <c r="S5055" s="169">
        <v>14</v>
      </c>
      <c r="T5055" s="167" t="s">
        <v>3717</v>
      </c>
      <c r="U5055" s="169" t="s">
        <v>3718</v>
      </c>
      <c r="V5055" s="167" t="s">
        <v>8942</v>
      </c>
      <c r="W5055" s="167" t="s">
        <v>4682</v>
      </c>
      <c r="X5055" s="170" t="s">
        <v>159</v>
      </c>
      <c r="Y5055" s="171" t="s">
        <v>8943</v>
      </c>
      <c r="Z5055" s="167" t="s">
        <v>11067</v>
      </c>
      <c r="AA5055" s="176">
        <v>8000</v>
      </c>
      <c r="AB5055" s="167" t="s">
        <v>11254</v>
      </c>
      <c r="AC5055" s="176">
        <v>8000</v>
      </c>
      <c r="AD5055" s="167" t="s">
        <v>11254</v>
      </c>
      <c r="AE5055" s="176">
        <v>54.4</v>
      </c>
    </row>
    <row r="5056" spans="1:31">
      <c r="A5056" s="178">
        <v>108379327930</v>
      </c>
      <c r="B5056" s="166">
        <v>46199</v>
      </c>
      <c r="C5056" s="167" t="s">
        <v>3524</v>
      </c>
      <c r="D5056" s="167" t="s">
        <v>3525</v>
      </c>
      <c r="E5056" s="167" t="s">
        <v>3526</v>
      </c>
      <c r="F5056" s="167" t="s">
        <v>3501</v>
      </c>
      <c r="G5056" s="167" t="s">
        <v>3502</v>
      </c>
      <c r="H5056" s="168">
        <v>46202</v>
      </c>
      <c r="I5056" s="167"/>
      <c r="J5056" s="169">
        <v>26111</v>
      </c>
      <c r="K5056" s="167" t="s">
        <v>55</v>
      </c>
      <c r="L5056" s="169">
        <v>3</v>
      </c>
      <c r="M5056" s="167" t="s">
        <v>3513</v>
      </c>
      <c r="N5056" s="169">
        <v>17</v>
      </c>
      <c r="O5056" s="167" t="s">
        <v>3505</v>
      </c>
      <c r="P5056" s="167"/>
      <c r="Q5056" s="167" t="s">
        <v>3527</v>
      </c>
      <c r="R5056" s="167" t="s">
        <v>3528</v>
      </c>
      <c r="S5056" s="169">
        <v>13</v>
      </c>
      <c r="T5056" s="167" t="s">
        <v>3717</v>
      </c>
      <c r="U5056" s="169" t="s">
        <v>3718</v>
      </c>
      <c r="V5056" s="167" t="s">
        <v>8942</v>
      </c>
      <c r="W5056" s="167" t="s">
        <v>4682</v>
      </c>
      <c r="X5056" s="170" t="s">
        <v>159</v>
      </c>
      <c r="Y5056" s="171" t="s">
        <v>8943</v>
      </c>
      <c r="Z5056" s="167" t="s">
        <v>11067</v>
      </c>
      <c r="AA5056" s="176">
        <v>36000</v>
      </c>
      <c r="AB5056" s="167" t="s">
        <v>11254</v>
      </c>
      <c r="AC5056" s="176">
        <v>36000</v>
      </c>
      <c r="AD5056" s="167" t="s">
        <v>11254</v>
      </c>
      <c r="AE5056" s="176">
        <v>244.8</v>
      </c>
    </row>
    <row r="5057" spans="1:31">
      <c r="A5057" s="178">
        <v>108379327930</v>
      </c>
      <c r="B5057" s="166">
        <v>46199</v>
      </c>
      <c r="C5057" s="167" t="s">
        <v>3524</v>
      </c>
      <c r="D5057" s="167" t="s">
        <v>3525</v>
      </c>
      <c r="E5057" s="167" t="s">
        <v>3526</v>
      </c>
      <c r="F5057" s="167" t="s">
        <v>3501</v>
      </c>
      <c r="G5057" s="167" t="s">
        <v>3502</v>
      </c>
      <c r="H5057" s="168">
        <v>46202</v>
      </c>
      <c r="I5057" s="167"/>
      <c r="J5057" s="169">
        <v>26111</v>
      </c>
      <c r="K5057" s="167" t="s">
        <v>55</v>
      </c>
      <c r="L5057" s="169">
        <v>3</v>
      </c>
      <c r="M5057" s="167" t="s">
        <v>3513</v>
      </c>
      <c r="N5057" s="169">
        <v>17</v>
      </c>
      <c r="O5057" s="167" t="s">
        <v>3505</v>
      </c>
      <c r="P5057" s="167"/>
      <c r="Q5057" s="167" t="s">
        <v>3527</v>
      </c>
      <c r="R5057" s="167" t="s">
        <v>3528</v>
      </c>
      <c r="S5057" s="169">
        <v>12</v>
      </c>
      <c r="T5057" s="167" t="s">
        <v>3717</v>
      </c>
      <c r="U5057" s="169" t="s">
        <v>3718</v>
      </c>
      <c r="V5057" s="167" t="s">
        <v>8942</v>
      </c>
      <c r="W5057" s="167" t="s">
        <v>4682</v>
      </c>
      <c r="X5057" s="170" t="s">
        <v>159</v>
      </c>
      <c r="Y5057" s="171" t="s">
        <v>8943</v>
      </c>
      <c r="Z5057" s="167" t="s">
        <v>11067</v>
      </c>
      <c r="AA5057" s="176">
        <v>8000</v>
      </c>
      <c r="AB5057" s="167" t="s">
        <v>11254</v>
      </c>
      <c r="AC5057" s="176">
        <v>8000</v>
      </c>
      <c r="AD5057" s="167" t="s">
        <v>11254</v>
      </c>
      <c r="AE5057" s="176">
        <v>54.4</v>
      </c>
    </row>
    <row r="5058" spans="1:31">
      <c r="A5058" s="178">
        <v>108379327930</v>
      </c>
      <c r="B5058" s="166">
        <v>46199</v>
      </c>
      <c r="C5058" s="167" t="s">
        <v>3524</v>
      </c>
      <c r="D5058" s="167" t="s">
        <v>3525</v>
      </c>
      <c r="E5058" s="167" t="s">
        <v>3526</v>
      </c>
      <c r="F5058" s="167" t="s">
        <v>3501</v>
      </c>
      <c r="G5058" s="167" t="s">
        <v>3502</v>
      </c>
      <c r="H5058" s="168">
        <v>46202</v>
      </c>
      <c r="I5058" s="167"/>
      <c r="J5058" s="169">
        <v>26111</v>
      </c>
      <c r="K5058" s="167" t="s">
        <v>55</v>
      </c>
      <c r="L5058" s="169">
        <v>3</v>
      </c>
      <c r="M5058" s="167" t="s">
        <v>3513</v>
      </c>
      <c r="N5058" s="169">
        <v>17</v>
      </c>
      <c r="O5058" s="167" t="s">
        <v>3505</v>
      </c>
      <c r="P5058" s="167"/>
      <c r="Q5058" s="167" t="s">
        <v>3527</v>
      </c>
      <c r="R5058" s="167" t="s">
        <v>3528</v>
      </c>
      <c r="S5058" s="169">
        <v>11</v>
      </c>
      <c r="T5058" s="167" t="s">
        <v>3717</v>
      </c>
      <c r="U5058" s="169" t="s">
        <v>3718</v>
      </c>
      <c r="V5058" s="167" t="s">
        <v>8942</v>
      </c>
      <c r="W5058" s="167" t="s">
        <v>4682</v>
      </c>
      <c r="X5058" s="170" t="s">
        <v>159</v>
      </c>
      <c r="Y5058" s="171" t="s">
        <v>8943</v>
      </c>
      <c r="Z5058" s="167" t="s">
        <v>11067</v>
      </c>
      <c r="AA5058" s="176">
        <v>4000</v>
      </c>
      <c r="AB5058" s="167" t="s">
        <v>11254</v>
      </c>
      <c r="AC5058" s="176">
        <v>4000</v>
      </c>
      <c r="AD5058" s="167" t="s">
        <v>11254</v>
      </c>
      <c r="AE5058" s="176">
        <v>27.2</v>
      </c>
    </row>
    <row r="5059" spans="1:31">
      <c r="A5059" s="178">
        <v>108379327930</v>
      </c>
      <c r="B5059" s="166">
        <v>46199</v>
      </c>
      <c r="C5059" s="167" t="s">
        <v>3524</v>
      </c>
      <c r="D5059" s="167" t="s">
        <v>3525</v>
      </c>
      <c r="E5059" s="167" t="s">
        <v>3526</v>
      </c>
      <c r="F5059" s="167" t="s">
        <v>3501</v>
      </c>
      <c r="G5059" s="167" t="s">
        <v>3502</v>
      </c>
      <c r="H5059" s="168">
        <v>46202</v>
      </c>
      <c r="I5059" s="167"/>
      <c r="J5059" s="169">
        <v>26111</v>
      </c>
      <c r="K5059" s="167" t="s">
        <v>55</v>
      </c>
      <c r="L5059" s="169">
        <v>3</v>
      </c>
      <c r="M5059" s="167" t="s">
        <v>3513</v>
      </c>
      <c r="N5059" s="169">
        <v>17</v>
      </c>
      <c r="O5059" s="167" t="s">
        <v>3505</v>
      </c>
      <c r="P5059" s="167"/>
      <c r="Q5059" s="167" t="s">
        <v>3527</v>
      </c>
      <c r="R5059" s="167" t="s">
        <v>3528</v>
      </c>
      <c r="S5059" s="169">
        <v>10</v>
      </c>
      <c r="T5059" s="167" t="s">
        <v>3717</v>
      </c>
      <c r="U5059" s="169" t="s">
        <v>3718</v>
      </c>
      <c r="V5059" s="167" t="s">
        <v>8942</v>
      </c>
      <c r="W5059" s="167" t="s">
        <v>4682</v>
      </c>
      <c r="X5059" s="170" t="s">
        <v>159</v>
      </c>
      <c r="Y5059" s="171" t="s">
        <v>8943</v>
      </c>
      <c r="Z5059" s="167" t="s">
        <v>11067</v>
      </c>
      <c r="AA5059" s="176">
        <v>4000</v>
      </c>
      <c r="AB5059" s="167" t="s">
        <v>11254</v>
      </c>
      <c r="AC5059" s="176">
        <v>4000</v>
      </c>
      <c r="AD5059" s="167" t="s">
        <v>11254</v>
      </c>
      <c r="AE5059" s="176">
        <v>27.2</v>
      </c>
    </row>
    <row r="5060" spans="1:31">
      <c r="A5060" s="178">
        <v>108379327930</v>
      </c>
      <c r="B5060" s="166">
        <v>46199</v>
      </c>
      <c r="C5060" s="167" t="s">
        <v>3524</v>
      </c>
      <c r="D5060" s="167" t="s">
        <v>3525</v>
      </c>
      <c r="E5060" s="167" t="s">
        <v>3526</v>
      </c>
      <c r="F5060" s="167" t="s">
        <v>3501</v>
      </c>
      <c r="G5060" s="167" t="s">
        <v>3502</v>
      </c>
      <c r="H5060" s="168">
        <v>46202</v>
      </c>
      <c r="I5060" s="167"/>
      <c r="J5060" s="169">
        <v>26111</v>
      </c>
      <c r="K5060" s="167" t="s">
        <v>55</v>
      </c>
      <c r="L5060" s="169">
        <v>3</v>
      </c>
      <c r="M5060" s="167" t="s">
        <v>3513</v>
      </c>
      <c r="N5060" s="169">
        <v>17</v>
      </c>
      <c r="O5060" s="167" t="s">
        <v>3505</v>
      </c>
      <c r="P5060" s="167"/>
      <c r="Q5060" s="167" t="s">
        <v>3527</v>
      </c>
      <c r="R5060" s="167" t="s">
        <v>3528</v>
      </c>
      <c r="S5060" s="169">
        <v>9</v>
      </c>
      <c r="T5060" s="167" t="s">
        <v>3717</v>
      </c>
      <c r="U5060" s="169" t="s">
        <v>3718</v>
      </c>
      <c r="V5060" s="167" t="s">
        <v>8942</v>
      </c>
      <c r="W5060" s="167" t="s">
        <v>4682</v>
      </c>
      <c r="X5060" s="170" t="s">
        <v>159</v>
      </c>
      <c r="Y5060" s="171" t="s">
        <v>8943</v>
      </c>
      <c r="Z5060" s="167" t="s">
        <v>11067</v>
      </c>
      <c r="AA5060" s="176">
        <v>32000</v>
      </c>
      <c r="AB5060" s="167" t="s">
        <v>11254</v>
      </c>
      <c r="AC5060" s="176">
        <v>32000</v>
      </c>
      <c r="AD5060" s="167" t="s">
        <v>11254</v>
      </c>
      <c r="AE5060" s="176">
        <v>217.6</v>
      </c>
    </row>
    <row r="5061" spans="1:31">
      <c r="A5061" s="178">
        <v>108379327930</v>
      </c>
      <c r="B5061" s="166">
        <v>46199</v>
      </c>
      <c r="C5061" s="167" t="s">
        <v>3524</v>
      </c>
      <c r="D5061" s="167" t="s">
        <v>3525</v>
      </c>
      <c r="E5061" s="167" t="s">
        <v>3526</v>
      </c>
      <c r="F5061" s="167" t="s">
        <v>3501</v>
      </c>
      <c r="G5061" s="167" t="s">
        <v>3502</v>
      </c>
      <c r="H5061" s="168">
        <v>46202</v>
      </c>
      <c r="I5061" s="167"/>
      <c r="J5061" s="169">
        <v>26111</v>
      </c>
      <c r="K5061" s="167" t="s">
        <v>55</v>
      </c>
      <c r="L5061" s="169">
        <v>3</v>
      </c>
      <c r="M5061" s="167" t="s">
        <v>3513</v>
      </c>
      <c r="N5061" s="169">
        <v>17</v>
      </c>
      <c r="O5061" s="167" t="s">
        <v>3505</v>
      </c>
      <c r="P5061" s="167"/>
      <c r="Q5061" s="167" t="s">
        <v>3527</v>
      </c>
      <c r="R5061" s="167" t="s">
        <v>3528</v>
      </c>
      <c r="S5061" s="169">
        <v>8</v>
      </c>
      <c r="T5061" s="167" t="s">
        <v>3717</v>
      </c>
      <c r="U5061" s="169" t="s">
        <v>3718</v>
      </c>
      <c r="V5061" s="167" t="s">
        <v>8286</v>
      </c>
      <c r="W5061" s="167" t="s">
        <v>4672</v>
      </c>
      <c r="X5061" s="170" t="s">
        <v>159</v>
      </c>
      <c r="Y5061" s="171" t="s">
        <v>8943</v>
      </c>
      <c r="Z5061" s="167" t="s">
        <v>11067</v>
      </c>
      <c r="AA5061" s="176">
        <v>500</v>
      </c>
      <c r="AB5061" s="167" t="s">
        <v>11254</v>
      </c>
      <c r="AC5061" s="176">
        <v>500</v>
      </c>
      <c r="AD5061" s="167" t="s">
        <v>11254</v>
      </c>
      <c r="AE5061" s="176">
        <v>63.75</v>
      </c>
    </row>
    <row r="5062" spans="1:31">
      <c r="A5062" s="178">
        <v>108379327930</v>
      </c>
      <c r="B5062" s="166">
        <v>46199</v>
      </c>
      <c r="C5062" s="167" t="s">
        <v>3524</v>
      </c>
      <c r="D5062" s="167" t="s">
        <v>3525</v>
      </c>
      <c r="E5062" s="167" t="s">
        <v>3526</v>
      </c>
      <c r="F5062" s="167" t="s">
        <v>3501</v>
      </c>
      <c r="G5062" s="167" t="s">
        <v>3502</v>
      </c>
      <c r="H5062" s="168">
        <v>46202</v>
      </c>
      <c r="I5062" s="167"/>
      <c r="J5062" s="169">
        <v>26111</v>
      </c>
      <c r="K5062" s="167" t="s">
        <v>55</v>
      </c>
      <c r="L5062" s="169">
        <v>3</v>
      </c>
      <c r="M5062" s="167" t="s">
        <v>3513</v>
      </c>
      <c r="N5062" s="169">
        <v>17</v>
      </c>
      <c r="O5062" s="167" t="s">
        <v>3505</v>
      </c>
      <c r="P5062" s="167"/>
      <c r="Q5062" s="167" t="s">
        <v>3527</v>
      </c>
      <c r="R5062" s="167" t="s">
        <v>3528</v>
      </c>
      <c r="S5062" s="169">
        <v>7</v>
      </c>
      <c r="T5062" s="167" t="s">
        <v>3717</v>
      </c>
      <c r="U5062" s="169" t="s">
        <v>3718</v>
      </c>
      <c r="V5062" s="167" t="s">
        <v>8934</v>
      </c>
      <c r="W5062" s="167" t="s">
        <v>4680</v>
      </c>
      <c r="X5062" s="170" t="s">
        <v>159</v>
      </c>
      <c r="Y5062" s="171" t="s">
        <v>8943</v>
      </c>
      <c r="Z5062" s="167" t="s">
        <v>11067</v>
      </c>
      <c r="AA5062" s="176">
        <v>8000</v>
      </c>
      <c r="AB5062" s="167" t="s">
        <v>11254</v>
      </c>
      <c r="AC5062" s="176">
        <v>8000</v>
      </c>
      <c r="AD5062" s="167" t="s">
        <v>11254</v>
      </c>
      <c r="AE5062" s="176">
        <v>326.39999999999998</v>
      </c>
    </row>
    <row r="5063" spans="1:31">
      <c r="A5063" s="178">
        <v>108379327930</v>
      </c>
      <c r="B5063" s="166">
        <v>46199</v>
      </c>
      <c r="C5063" s="167" t="s">
        <v>3524</v>
      </c>
      <c r="D5063" s="167" t="s">
        <v>3525</v>
      </c>
      <c r="E5063" s="167" t="s">
        <v>3526</v>
      </c>
      <c r="F5063" s="167" t="s">
        <v>3501</v>
      </c>
      <c r="G5063" s="167" t="s">
        <v>3502</v>
      </c>
      <c r="H5063" s="168">
        <v>46202</v>
      </c>
      <c r="I5063" s="167"/>
      <c r="J5063" s="169">
        <v>26111</v>
      </c>
      <c r="K5063" s="167" t="s">
        <v>55</v>
      </c>
      <c r="L5063" s="169">
        <v>3</v>
      </c>
      <c r="M5063" s="167" t="s">
        <v>3513</v>
      </c>
      <c r="N5063" s="169">
        <v>17</v>
      </c>
      <c r="O5063" s="167" t="s">
        <v>3505</v>
      </c>
      <c r="P5063" s="167"/>
      <c r="Q5063" s="167" t="s">
        <v>3527</v>
      </c>
      <c r="R5063" s="167" t="s">
        <v>3528</v>
      </c>
      <c r="S5063" s="169">
        <v>6</v>
      </c>
      <c r="T5063" s="167" t="s">
        <v>3717</v>
      </c>
      <c r="U5063" s="169" t="s">
        <v>3718</v>
      </c>
      <c r="V5063" s="167" t="s">
        <v>8944</v>
      </c>
      <c r="W5063" s="167" t="s">
        <v>4676</v>
      </c>
      <c r="X5063" s="170" t="s">
        <v>159</v>
      </c>
      <c r="Y5063" s="171" t="s">
        <v>8943</v>
      </c>
      <c r="Z5063" s="167" t="s">
        <v>11067</v>
      </c>
      <c r="AA5063" s="176">
        <v>33000</v>
      </c>
      <c r="AB5063" s="167" t="s">
        <v>11254</v>
      </c>
      <c r="AC5063" s="176">
        <v>33000</v>
      </c>
      <c r="AD5063" s="167" t="s">
        <v>11254</v>
      </c>
      <c r="AE5063" s="176">
        <v>1290.3</v>
      </c>
    </row>
    <row r="5064" spans="1:31">
      <c r="A5064" s="178">
        <v>108379327930</v>
      </c>
      <c r="B5064" s="166">
        <v>46199</v>
      </c>
      <c r="C5064" s="167" t="s">
        <v>3524</v>
      </c>
      <c r="D5064" s="167" t="s">
        <v>3525</v>
      </c>
      <c r="E5064" s="167" t="s">
        <v>3526</v>
      </c>
      <c r="F5064" s="167" t="s">
        <v>3501</v>
      </c>
      <c r="G5064" s="167" t="s">
        <v>3502</v>
      </c>
      <c r="H5064" s="168">
        <v>46202</v>
      </c>
      <c r="I5064" s="167"/>
      <c r="J5064" s="169">
        <v>26111</v>
      </c>
      <c r="K5064" s="167" t="s">
        <v>55</v>
      </c>
      <c r="L5064" s="169">
        <v>3</v>
      </c>
      <c r="M5064" s="167" t="s">
        <v>3513</v>
      </c>
      <c r="N5064" s="169">
        <v>17</v>
      </c>
      <c r="O5064" s="167" t="s">
        <v>3505</v>
      </c>
      <c r="P5064" s="167"/>
      <c r="Q5064" s="167" t="s">
        <v>3527</v>
      </c>
      <c r="R5064" s="167" t="s">
        <v>3528</v>
      </c>
      <c r="S5064" s="169">
        <v>5</v>
      </c>
      <c r="T5064" s="167" t="s">
        <v>3717</v>
      </c>
      <c r="U5064" s="169" t="s">
        <v>3718</v>
      </c>
      <c r="V5064" s="167" t="s">
        <v>8944</v>
      </c>
      <c r="W5064" s="167" t="s">
        <v>4676</v>
      </c>
      <c r="X5064" s="170" t="s">
        <v>159</v>
      </c>
      <c r="Y5064" s="171" t="s">
        <v>8943</v>
      </c>
      <c r="Z5064" s="167" t="s">
        <v>11067</v>
      </c>
      <c r="AA5064" s="176">
        <v>6000</v>
      </c>
      <c r="AB5064" s="167" t="s">
        <v>11254</v>
      </c>
      <c r="AC5064" s="176">
        <v>6000</v>
      </c>
      <c r="AD5064" s="167" t="s">
        <v>11254</v>
      </c>
      <c r="AE5064" s="176">
        <v>234.6</v>
      </c>
    </row>
    <row r="5065" spans="1:31">
      <c r="A5065" s="178">
        <v>108379327930</v>
      </c>
      <c r="B5065" s="166">
        <v>46199</v>
      </c>
      <c r="C5065" s="167" t="s">
        <v>3524</v>
      </c>
      <c r="D5065" s="167" t="s">
        <v>3525</v>
      </c>
      <c r="E5065" s="167" t="s">
        <v>3526</v>
      </c>
      <c r="F5065" s="167" t="s">
        <v>3501</v>
      </c>
      <c r="G5065" s="167" t="s">
        <v>3502</v>
      </c>
      <c r="H5065" s="168">
        <v>46202</v>
      </c>
      <c r="I5065" s="167"/>
      <c r="J5065" s="169">
        <v>26111</v>
      </c>
      <c r="K5065" s="167" t="s">
        <v>55</v>
      </c>
      <c r="L5065" s="169">
        <v>3</v>
      </c>
      <c r="M5065" s="167" t="s">
        <v>3513</v>
      </c>
      <c r="N5065" s="169">
        <v>17</v>
      </c>
      <c r="O5065" s="167" t="s">
        <v>3505</v>
      </c>
      <c r="P5065" s="167"/>
      <c r="Q5065" s="167" t="s">
        <v>3527</v>
      </c>
      <c r="R5065" s="167" t="s">
        <v>3528</v>
      </c>
      <c r="S5065" s="169">
        <v>4</v>
      </c>
      <c r="T5065" s="167" t="s">
        <v>3717</v>
      </c>
      <c r="U5065" s="169" t="s">
        <v>3718</v>
      </c>
      <c r="V5065" s="167" t="s">
        <v>8944</v>
      </c>
      <c r="W5065" s="167" t="s">
        <v>4676</v>
      </c>
      <c r="X5065" s="170" t="s">
        <v>159</v>
      </c>
      <c r="Y5065" s="171" t="s">
        <v>8943</v>
      </c>
      <c r="Z5065" s="167" t="s">
        <v>11067</v>
      </c>
      <c r="AA5065" s="176">
        <v>6000</v>
      </c>
      <c r="AB5065" s="167" t="s">
        <v>11254</v>
      </c>
      <c r="AC5065" s="176">
        <v>6000</v>
      </c>
      <c r="AD5065" s="167" t="s">
        <v>11254</v>
      </c>
      <c r="AE5065" s="176">
        <v>234.6</v>
      </c>
    </row>
    <row r="5066" spans="1:31">
      <c r="A5066" s="178">
        <v>108379327930</v>
      </c>
      <c r="B5066" s="166">
        <v>46199</v>
      </c>
      <c r="C5066" s="167" t="s">
        <v>3524</v>
      </c>
      <c r="D5066" s="167" t="s">
        <v>3525</v>
      </c>
      <c r="E5066" s="167" t="s">
        <v>3526</v>
      </c>
      <c r="F5066" s="167" t="s">
        <v>3501</v>
      </c>
      <c r="G5066" s="167" t="s">
        <v>3502</v>
      </c>
      <c r="H5066" s="168">
        <v>46202</v>
      </c>
      <c r="I5066" s="167"/>
      <c r="J5066" s="169">
        <v>26111</v>
      </c>
      <c r="K5066" s="167" t="s">
        <v>55</v>
      </c>
      <c r="L5066" s="169">
        <v>3</v>
      </c>
      <c r="M5066" s="167" t="s">
        <v>3513</v>
      </c>
      <c r="N5066" s="169">
        <v>17</v>
      </c>
      <c r="O5066" s="167" t="s">
        <v>3505</v>
      </c>
      <c r="P5066" s="167"/>
      <c r="Q5066" s="167" t="s">
        <v>3527</v>
      </c>
      <c r="R5066" s="167" t="s">
        <v>3528</v>
      </c>
      <c r="S5066" s="169">
        <v>3</v>
      </c>
      <c r="T5066" s="167" t="s">
        <v>3717</v>
      </c>
      <c r="U5066" s="169" t="s">
        <v>3718</v>
      </c>
      <c r="V5066" s="167" t="s">
        <v>8945</v>
      </c>
      <c r="W5066" s="167" t="s">
        <v>4674</v>
      </c>
      <c r="X5066" s="170" t="s">
        <v>159</v>
      </c>
      <c r="Y5066" s="171" t="s">
        <v>8943</v>
      </c>
      <c r="Z5066" s="167" t="s">
        <v>11067</v>
      </c>
      <c r="AA5066" s="176">
        <v>3000</v>
      </c>
      <c r="AB5066" s="167" t="s">
        <v>11254</v>
      </c>
      <c r="AC5066" s="176">
        <v>3000</v>
      </c>
      <c r="AD5066" s="167" t="s">
        <v>11254</v>
      </c>
      <c r="AE5066" s="176">
        <v>465</v>
      </c>
    </row>
    <row r="5067" spans="1:31">
      <c r="A5067" s="178">
        <v>108379327930</v>
      </c>
      <c r="B5067" s="166">
        <v>46199</v>
      </c>
      <c r="C5067" s="167" t="s">
        <v>3524</v>
      </c>
      <c r="D5067" s="167" t="s">
        <v>3525</v>
      </c>
      <c r="E5067" s="167" t="s">
        <v>3526</v>
      </c>
      <c r="F5067" s="167" t="s">
        <v>3501</v>
      </c>
      <c r="G5067" s="167" t="s">
        <v>3502</v>
      </c>
      <c r="H5067" s="168">
        <v>46202</v>
      </c>
      <c r="I5067" s="167"/>
      <c r="J5067" s="169">
        <v>26111</v>
      </c>
      <c r="K5067" s="167" t="s">
        <v>55</v>
      </c>
      <c r="L5067" s="169">
        <v>3</v>
      </c>
      <c r="M5067" s="167" t="s">
        <v>3513</v>
      </c>
      <c r="N5067" s="169">
        <v>17</v>
      </c>
      <c r="O5067" s="167" t="s">
        <v>3505</v>
      </c>
      <c r="P5067" s="167"/>
      <c r="Q5067" s="167" t="s">
        <v>3527</v>
      </c>
      <c r="R5067" s="167" t="s">
        <v>3528</v>
      </c>
      <c r="S5067" s="169">
        <v>2</v>
      </c>
      <c r="T5067" s="167" t="s">
        <v>3717</v>
      </c>
      <c r="U5067" s="169" t="s">
        <v>3718</v>
      </c>
      <c r="V5067" s="167" t="s">
        <v>8945</v>
      </c>
      <c r="W5067" s="167" t="s">
        <v>4674</v>
      </c>
      <c r="X5067" s="170" t="s">
        <v>159</v>
      </c>
      <c r="Y5067" s="171" t="s">
        <v>8943</v>
      </c>
      <c r="Z5067" s="167" t="s">
        <v>11067</v>
      </c>
      <c r="AA5067" s="176">
        <v>18000</v>
      </c>
      <c r="AB5067" s="167" t="s">
        <v>11254</v>
      </c>
      <c r="AC5067" s="176">
        <v>18000</v>
      </c>
      <c r="AD5067" s="167" t="s">
        <v>11254</v>
      </c>
      <c r="AE5067" s="176">
        <v>2790</v>
      </c>
    </row>
    <row r="5068" spans="1:31">
      <c r="A5068" s="178">
        <v>108379327930</v>
      </c>
      <c r="B5068" s="166">
        <v>46199</v>
      </c>
      <c r="C5068" s="167" t="s">
        <v>3524</v>
      </c>
      <c r="D5068" s="167" t="s">
        <v>3525</v>
      </c>
      <c r="E5068" s="167" t="s">
        <v>3526</v>
      </c>
      <c r="F5068" s="167" t="s">
        <v>3501</v>
      </c>
      <c r="G5068" s="167" t="s">
        <v>3502</v>
      </c>
      <c r="H5068" s="168">
        <v>46202</v>
      </c>
      <c r="I5068" s="167"/>
      <c r="J5068" s="169">
        <v>26111</v>
      </c>
      <c r="K5068" s="167" t="s">
        <v>55</v>
      </c>
      <c r="L5068" s="169">
        <v>3</v>
      </c>
      <c r="M5068" s="167" t="s">
        <v>3513</v>
      </c>
      <c r="N5068" s="169">
        <v>17</v>
      </c>
      <c r="O5068" s="167" t="s">
        <v>3505</v>
      </c>
      <c r="P5068" s="167"/>
      <c r="Q5068" s="167" t="s">
        <v>3527</v>
      </c>
      <c r="R5068" s="167" t="s">
        <v>3528</v>
      </c>
      <c r="S5068" s="169">
        <v>1</v>
      </c>
      <c r="T5068" s="167" t="s">
        <v>3717</v>
      </c>
      <c r="U5068" s="169" t="s">
        <v>3718</v>
      </c>
      <c r="V5068" s="167" t="s">
        <v>8946</v>
      </c>
      <c r="W5068" s="167" t="s">
        <v>6484</v>
      </c>
      <c r="X5068" s="170" t="s">
        <v>159</v>
      </c>
      <c r="Y5068" s="171" t="s">
        <v>8943</v>
      </c>
      <c r="Z5068" s="167" t="s">
        <v>11067</v>
      </c>
      <c r="AA5068" s="176">
        <v>3100</v>
      </c>
      <c r="AB5068" s="167" t="s">
        <v>11254</v>
      </c>
      <c r="AC5068" s="176">
        <v>3100</v>
      </c>
      <c r="AD5068" s="167" t="s">
        <v>11254</v>
      </c>
      <c r="AE5068" s="176">
        <v>452.6</v>
      </c>
    </row>
    <row r="5069" spans="1:31">
      <c r="A5069" s="178">
        <v>108379402240</v>
      </c>
      <c r="B5069" s="166">
        <v>46199</v>
      </c>
      <c r="C5069" s="167" t="s">
        <v>3524</v>
      </c>
      <c r="D5069" s="167" t="s">
        <v>3525</v>
      </c>
      <c r="E5069" s="167" t="s">
        <v>3526</v>
      </c>
      <c r="F5069" s="167" t="s">
        <v>3501</v>
      </c>
      <c r="G5069" s="167" t="s">
        <v>3502</v>
      </c>
      <c r="H5069" s="168">
        <v>46202</v>
      </c>
      <c r="I5069" s="167"/>
      <c r="J5069" s="169">
        <v>26111</v>
      </c>
      <c r="K5069" s="167" t="s">
        <v>55</v>
      </c>
      <c r="L5069" s="169">
        <v>1</v>
      </c>
      <c r="M5069" s="167" t="s">
        <v>3513</v>
      </c>
      <c r="N5069" s="169">
        <v>2.1</v>
      </c>
      <c r="O5069" s="167" t="s">
        <v>3505</v>
      </c>
      <c r="P5069" s="167"/>
      <c r="Q5069" s="167" t="s">
        <v>3527</v>
      </c>
      <c r="R5069" s="167" t="s">
        <v>3528</v>
      </c>
      <c r="S5069" s="169">
        <v>1</v>
      </c>
      <c r="T5069" s="167" t="s">
        <v>3529</v>
      </c>
      <c r="U5069" s="169" t="s">
        <v>3530</v>
      </c>
      <c r="V5069" s="167" t="s">
        <v>8501</v>
      </c>
      <c r="W5069" s="167" t="s">
        <v>8502</v>
      </c>
      <c r="X5069" s="170" t="s">
        <v>165</v>
      </c>
      <c r="Y5069" s="171" t="s">
        <v>8947</v>
      </c>
      <c r="Z5069" s="167" t="s">
        <v>11068</v>
      </c>
      <c r="AA5069" s="176">
        <v>5923</v>
      </c>
      <c r="AB5069" s="167" t="s">
        <v>11254</v>
      </c>
      <c r="AC5069" s="176">
        <v>5923</v>
      </c>
      <c r="AD5069" s="167" t="s">
        <v>11254</v>
      </c>
      <c r="AE5069" s="176">
        <v>5301.085</v>
      </c>
    </row>
    <row r="5070" spans="1:31">
      <c r="A5070" s="178">
        <v>108379595330</v>
      </c>
      <c r="B5070" s="166">
        <v>46199</v>
      </c>
      <c r="C5070" s="167" t="s">
        <v>3524</v>
      </c>
      <c r="D5070" s="167" t="s">
        <v>3525</v>
      </c>
      <c r="E5070" s="167" t="s">
        <v>3526</v>
      </c>
      <c r="F5070" s="167" t="s">
        <v>3501</v>
      </c>
      <c r="G5070" s="167" t="s">
        <v>3502</v>
      </c>
      <c r="H5070" s="168">
        <v>46202</v>
      </c>
      <c r="I5070" s="167"/>
      <c r="J5070" s="169">
        <v>26111</v>
      </c>
      <c r="K5070" s="167" t="s">
        <v>55</v>
      </c>
      <c r="L5070" s="169">
        <v>1</v>
      </c>
      <c r="M5070" s="167" t="s">
        <v>3513</v>
      </c>
      <c r="N5070" s="169">
        <v>2.2000000000000002</v>
      </c>
      <c r="O5070" s="167" t="s">
        <v>3505</v>
      </c>
      <c r="P5070" s="167"/>
      <c r="Q5070" s="167" t="s">
        <v>3514</v>
      </c>
      <c r="R5070" s="167" t="s">
        <v>3528</v>
      </c>
      <c r="S5070" s="169">
        <v>1</v>
      </c>
      <c r="T5070" s="167" t="s">
        <v>3529</v>
      </c>
      <c r="U5070" s="169" t="s">
        <v>3530</v>
      </c>
      <c r="V5070" s="167" t="s">
        <v>8786</v>
      </c>
      <c r="W5070" s="167" t="s">
        <v>6458</v>
      </c>
      <c r="X5070" s="170" t="s">
        <v>157</v>
      </c>
      <c r="Y5070" s="171" t="s">
        <v>8948</v>
      </c>
      <c r="Z5070" s="167" t="s">
        <v>11069</v>
      </c>
      <c r="AA5070" s="176">
        <v>2000</v>
      </c>
      <c r="AB5070" s="167" t="s">
        <v>11254</v>
      </c>
      <c r="AC5070" s="176">
        <v>2000</v>
      </c>
      <c r="AD5070" s="167" t="s">
        <v>11254</v>
      </c>
      <c r="AE5070" s="176">
        <v>669700</v>
      </c>
    </row>
    <row r="5071" spans="1:31">
      <c r="A5071" s="178">
        <v>108379738720</v>
      </c>
      <c r="B5071" s="166">
        <v>46199</v>
      </c>
      <c r="C5071" s="167" t="s">
        <v>3524</v>
      </c>
      <c r="D5071" s="167" t="s">
        <v>3525</v>
      </c>
      <c r="E5071" s="167" t="s">
        <v>3526</v>
      </c>
      <c r="F5071" s="167" t="s">
        <v>3501</v>
      </c>
      <c r="G5071" s="167" t="s">
        <v>3502</v>
      </c>
      <c r="H5071" s="168">
        <v>46202</v>
      </c>
      <c r="I5071" s="167"/>
      <c r="J5071" s="169">
        <v>26111</v>
      </c>
      <c r="K5071" s="167" t="s">
        <v>55</v>
      </c>
      <c r="L5071" s="169">
        <v>1</v>
      </c>
      <c r="M5071" s="167" t="s">
        <v>3513</v>
      </c>
      <c r="N5071" s="169">
        <v>1.6</v>
      </c>
      <c r="O5071" s="167" t="s">
        <v>3505</v>
      </c>
      <c r="P5071" s="167"/>
      <c r="Q5071" s="167" t="s">
        <v>3514</v>
      </c>
      <c r="R5071" s="167" t="s">
        <v>3528</v>
      </c>
      <c r="S5071" s="169">
        <v>1</v>
      </c>
      <c r="T5071" s="167" t="s">
        <v>3717</v>
      </c>
      <c r="U5071" s="169" t="s">
        <v>3718</v>
      </c>
      <c r="V5071" s="167" t="s">
        <v>8286</v>
      </c>
      <c r="W5071" s="167" t="s">
        <v>4672</v>
      </c>
      <c r="X5071" s="170" t="s">
        <v>159</v>
      </c>
      <c r="Y5071" s="171" t="s">
        <v>8949</v>
      </c>
      <c r="Z5071" s="167" t="s">
        <v>11070</v>
      </c>
      <c r="AA5071" s="176">
        <v>3000</v>
      </c>
      <c r="AB5071" s="167" t="s">
        <v>11254</v>
      </c>
      <c r="AC5071" s="176">
        <v>3000</v>
      </c>
      <c r="AD5071" s="167" t="s">
        <v>11254</v>
      </c>
      <c r="AE5071" s="176">
        <v>382.5</v>
      </c>
    </row>
    <row r="5072" spans="1:31">
      <c r="A5072" s="178">
        <v>108379760530</v>
      </c>
      <c r="B5072" s="166">
        <v>46199</v>
      </c>
      <c r="C5072" s="167" t="s">
        <v>3524</v>
      </c>
      <c r="D5072" s="167" t="s">
        <v>3525</v>
      </c>
      <c r="E5072" s="167" t="s">
        <v>3526</v>
      </c>
      <c r="F5072" s="167" t="s">
        <v>3501</v>
      </c>
      <c r="G5072" s="167" t="s">
        <v>3502</v>
      </c>
      <c r="H5072" s="168">
        <v>46202</v>
      </c>
      <c r="I5072" s="167"/>
      <c r="J5072" s="169">
        <v>26111</v>
      </c>
      <c r="K5072" s="167" t="s">
        <v>55</v>
      </c>
      <c r="L5072" s="169">
        <v>1</v>
      </c>
      <c r="M5072" s="167" t="s">
        <v>3513</v>
      </c>
      <c r="N5072" s="169">
        <v>1.4</v>
      </c>
      <c r="O5072" s="167" t="s">
        <v>3505</v>
      </c>
      <c r="P5072" s="167"/>
      <c r="Q5072" s="167" t="s">
        <v>3527</v>
      </c>
      <c r="R5072" s="167" t="s">
        <v>3528</v>
      </c>
      <c r="S5072" s="169">
        <v>1</v>
      </c>
      <c r="T5072" s="167" t="s">
        <v>4051</v>
      </c>
      <c r="U5072" s="169" t="s">
        <v>4052</v>
      </c>
      <c r="V5072" s="167" t="s">
        <v>6069</v>
      </c>
      <c r="W5072" s="167" t="s">
        <v>6070</v>
      </c>
      <c r="X5072" s="170" t="s">
        <v>159</v>
      </c>
      <c r="Y5072" s="171" t="s">
        <v>8950</v>
      </c>
      <c r="Z5072" s="167" t="s">
        <v>11071</v>
      </c>
      <c r="AA5072" s="176">
        <v>15000</v>
      </c>
      <c r="AB5072" s="167" t="s">
        <v>11254</v>
      </c>
      <c r="AC5072" s="176">
        <v>15000</v>
      </c>
      <c r="AD5072" s="167" t="s">
        <v>11254</v>
      </c>
      <c r="AE5072" s="176">
        <v>1800</v>
      </c>
    </row>
    <row r="5073" spans="1:31">
      <c r="A5073" s="178">
        <v>108380112150</v>
      </c>
      <c r="B5073" s="166">
        <v>46199</v>
      </c>
      <c r="C5073" s="167" t="s">
        <v>3524</v>
      </c>
      <c r="D5073" s="167" t="s">
        <v>3525</v>
      </c>
      <c r="E5073" s="167" t="s">
        <v>3526</v>
      </c>
      <c r="F5073" s="167" t="s">
        <v>5267</v>
      </c>
      <c r="G5073" s="167" t="s">
        <v>3603</v>
      </c>
      <c r="H5073" s="168">
        <v>46202</v>
      </c>
      <c r="I5073" s="167"/>
      <c r="J5073" s="169">
        <v>26111</v>
      </c>
      <c r="K5073" s="167" t="s">
        <v>55</v>
      </c>
      <c r="L5073" s="169">
        <v>1</v>
      </c>
      <c r="M5073" s="167" t="s">
        <v>3604</v>
      </c>
      <c r="N5073" s="169">
        <v>557</v>
      </c>
      <c r="O5073" s="167" t="s">
        <v>3505</v>
      </c>
      <c r="P5073" s="167"/>
      <c r="Q5073" s="167" t="s">
        <v>4490</v>
      </c>
      <c r="R5073" s="167" t="s">
        <v>3528</v>
      </c>
      <c r="S5073" s="169">
        <v>2</v>
      </c>
      <c r="T5073" s="167" t="s">
        <v>4194</v>
      </c>
      <c r="U5073" s="169" t="s">
        <v>3893</v>
      </c>
      <c r="V5073" s="167" t="s">
        <v>8951</v>
      </c>
      <c r="W5073" s="167" t="s">
        <v>7046</v>
      </c>
      <c r="X5073" s="170" t="s">
        <v>159</v>
      </c>
      <c r="Y5073" s="171" t="s">
        <v>8952</v>
      </c>
      <c r="Z5073" s="167" t="s">
        <v>11072</v>
      </c>
      <c r="AA5073" s="176">
        <v>3360</v>
      </c>
      <c r="AB5073" s="167" t="s">
        <v>11254</v>
      </c>
      <c r="AC5073" s="176">
        <v>3360</v>
      </c>
      <c r="AD5073" s="167" t="s">
        <v>11254</v>
      </c>
      <c r="AE5073" s="176">
        <v>31382.400000000001</v>
      </c>
    </row>
    <row r="5074" spans="1:31">
      <c r="A5074" s="178">
        <v>108380112150</v>
      </c>
      <c r="B5074" s="166">
        <v>46199</v>
      </c>
      <c r="C5074" s="167" t="s">
        <v>3524</v>
      </c>
      <c r="D5074" s="167" t="s">
        <v>3525</v>
      </c>
      <c r="E5074" s="167" t="s">
        <v>3526</v>
      </c>
      <c r="F5074" s="167" t="s">
        <v>5267</v>
      </c>
      <c r="G5074" s="167" t="s">
        <v>3603</v>
      </c>
      <c r="H5074" s="168">
        <v>46202</v>
      </c>
      <c r="I5074" s="167"/>
      <c r="J5074" s="169">
        <v>26111</v>
      </c>
      <c r="K5074" s="167" t="s">
        <v>55</v>
      </c>
      <c r="L5074" s="169">
        <v>1</v>
      </c>
      <c r="M5074" s="167" t="s">
        <v>3604</v>
      </c>
      <c r="N5074" s="169">
        <v>557</v>
      </c>
      <c r="O5074" s="167" t="s">
        <v>3505</v>
      </c>
      <c r="P5074" s="167"/>
      <c r="Q5074" s="167" t="s">
        <v>4490</v>
      </c>
      <c r="R5074" s="167" t="s">
        <v>3528</v>
      </c>
      <c r="S5074" s="169">
        <v>1</v>
      </c>
      <c r="T5074" s="167" t="s">
        <v>4194</v>
      </c>
      <c r="U5074" s="169" t="s">
        <v>3893</v>
      </c>
      <c r="V5074" s="167" t="s">
        <v>8953</v>
      </c>
      <c r="W5074" s="167" t="s">
        <v>7048</v>
      </c>
      <c r="X5074" s="170" t="s">
        <v>159</v>
      </c>
      <c r="Y5074" s="171" t="s">
        <v>8952</v>
      </c>
      <c r="Z5074" s="167" t="s">
        <v>11072</v>
      </c>
      <c r="AA5074" s="176">
        <v>3360</v>
      </c>
      <c r="AB5074" s="167" t="s">
        <v>11254</v>
      </c>
      <c r="AC5074" s="176">
        <v>3360</v>
      </c>
      <c r="AD5074" s="167" t="s">
        <v>11254</v>
      </c>
      <c r="AE5074" s="176">
        <v>27753.599999999999</v>
      </c>
    </row>
    <row r="5075" spans="1:31">
      <c r="A5075" s="178">
        <v>108380873200</v>
      </c>
      <c r="B5075" s="166">
        <v>46200</v>
      </c>
      <c r="C5075" s="167" t="s">
        <v>3781</v>
      </c>
      <c r="D5075" s="167"/>
      <c r="E5075" s="167"/>
      <c r="F5075" s="167" t="s">
        <v>5301</v>
      </c>
      <c r="G5075" s="167" t="s">
        <v>3614</v>
      </c>
      <c r="H5075" s="168"/>
      <c r="I5075" s="167"/>
      <c r="J5075" s="169">
        <v>26111</v>
      </c>
      <c r="K5075" s="167" t="s">
        <v>55</v>
      </c>
      <c r="L5075" s="169">
        <v>21</v>
      </c>
      <c r="M5075" s="167" t="s">
        <v>3604</v>
      </c>
      <c r="N5075" s="169">
        <v>1816.9</v>
      </c>
      <c r="O5075" s="167" t="s">
        <v>3505</v>
      </c>
      <c r="P5075" s="167" t="s">
        <v>8954</v>
      </c>
      <c r="Q5075" s="167" t="s">
        <v>3506</v>
      </c>
      <c r="R5075" s="167" t="s">
        <v>3528</v>
      </c>
      <c r="S5075" s="169">
        <v>2</v>
      </c>
      <c r="T5075" s="167" t="s">
        <v>5311</v>
      </c>
      <c r="U5075" s="169" t="s">
        <v>5317</v>
      </c>
      <c r="V5075" s="167" t="s">
        <v>7462</v>
      </c>
      <c r="W5075" s="167" t="s">
        <v>7463</v>
      </c>
      <c r="X5075" s="170" t="s">
        <v>157</v>
      </c>
      <c r="Y5075" s="171" t="s">
        <v>8955</v>
      </c>
      <c r="Z5075" s="167" t="s">
        <v>11073</v>
      </c>
      <c r="AA5075" s="176">
        <v>600</v>
      </c>
      <c r="AB5075" s="167" t="s">
        <v>11254</v>
      </c>
      <c r="AC5075" s="176">
        <v>600</v>
      </c>
      <c r="AD5075" s="167" t="s">
        <v>11254</v>
      </c>
      <c r="AE5075" s="176">
        <v>900</v>
      </c>
    </row>
    <row r="5076" spans="1:31">
      <c r="A5076" s="178">
        <v>108380873200</v>
      </c>
      <c r="B5076" s="166">
        <v>46200</v>
      </c>
      <c r="C5076" s="167" t="s">
        <v>3781</v>
      </c>
      <c r="D5076" s="167"/>
      <c r="E5076" s="167"/>
      <c r="F5076" s="167" t="s">
        <v>5301</v>
      </c>
      <c r="G5076" s="167" t="s">
        <v>3614</v>
      </c>
      <c r="H5076" s="168"/>
      <c r="I5076" s="167"/>
      <c r="J5076" s="169">
        <v>26111</v>
      </c>
      <c r="K5076" s="167" t="s">
        <v>55</v>
      </c>
      <c r="L5076" s="169">
        <v>21</v>
      </c>
      <c r="M5076" s="167" t="s">
        <v>3604</v>
      </c>
      <c r="N5076" s="169">
        <v>1816.9</v>
      </c>
      <c r="O5076" s="167" t="s">
        <v>3505</v>
      </c>
      <c r="P5076" s="167" t="s">
        <v>8954</v>
      </c>
      <c r="Q5076" s="167" t="s">
        <v>3506</v>
      </c>
      <c r="R5076" s="167" t="s">
        <v>3528</v>
      </c>
      <c r="S5076" s="169">
        <v>1</v>
      </c>
      <c r="T5076" s="167" t="s">
        <v>5311</v>
      </c>
      <c r="U5076" s="169" t="s">
        <v>5317</v>
      </c>
      <c r="V5076" s="167" t="s">
        <v>7462</v>
      </c>
      <c r="W5076" s="167" t="s">
        <v>7463</v>
      </c>
      <c r="X5076" s="170" t="s">
        <v>157</v>
      </c>
      <c r="Y5076" s="171" t="s">
        <v>8955</v>
      </c>
      <c r="Z5076" s="167" t="s">
        <v>11073</v>
      </c>
      <c r="AA5076" s="176">
        <v>3600</v>
      </c>
      <c r="AB5076" s="167" t="s">
        <v>11254</v>
      </c>
      <c r="AC5076" s="176">
        <v>3600</v>
      </c>
      <c r="AD5076" s="167" t="s">
        <v>11254</v>
      </c>
      <c r="AE5076" s="176">
        <v>5400</v>
      </c>
    </row>
    <row r="5077" spans="1:31">
      <c r="A5077" s="178">
        <v>108380906430</v>
      </c>
      <c r="B5077" s="166">
        <v>46200</v>
      </c>
      <c r="C5077" s="167" t="s">
        <v>3781</v>
      </c>
      <c r="D5077" s="167"/>
      <c r="E5077" s="167"/>
      <c r="F5077" s="167" t="s">
        <v>5301</v>
      </c>
      <c r="G5077" s="167" t="s">
        <v>3614</v>
      </c>
      <c r="H5077" s="168"/>
      <c r="I5077" s="167"/>
      <c r="J5077" s="169">
        <v>26111</v>
      </c>
      <c r="K5077" s="167" t="s">
        <v>55</v>
      </c>
      <c r="L5077" s="169">
        <v>3</v>
      </c>
      <c r="M5077" s="167" t="s">
        <v>3504</v>
      </c>
      <c r="N5077" s="169">
        <v>241.28</v>
      </c>
      <c r="O5077" s="167" t="s">
        <v>3505</v>
      </c>
      <c r="P5077" s="167" t="s">
        <v>8956</v>
      </c>
      <c r="Q5077" s="167" t="s">
        <v>3506</v>
      </c>
      <c r="R5077" s="167" t="s">
        <v>3528</v>
      </c>
      <c r="S5077" s="169">
        <v>2</v>
      </c>
      <c r="T5077" s="167" t="s">
        <v>7477</v>
      </c>
      <c r="U5077" s="169" t="s">
        <v>5365</v>
      </c>
      <c r="V5077" s="167" t="s">
        <v>7478</v>
      </c>
      <c r="W5077" s="167" t="s">
        <v>7479</v>
      </c>
      <c r="X5077" s="170" t="s">
        <v>157</v>
      </c>
      <c r="Y5077" s="171" t="s">
        <v>8957</v>
      </c>
      <c r="Z5077" s="167" t="s">
        <v>11074</v>
      </c>
      <c r="AA5077" s="176">
        <v>1700</v>
      </c>
      <c r="AB5077" s="167" t="s">
        <v>11254</v>
      </c>
      <c r="AC5077" s="176">
        <v>1700</v>
      </c>
      <c r="AD5077" s="167" t="s">
        <v>11254</v>
      </c>
      <c r="AE5077" s="176">
        <v>1105</v>
      </c>
    </row>
    <row r="5078" spans="1:31">
      <c r="A5078" s="178">
        <v>108380906430</v>
      </c>
      <c r="B5078" s="166">
        <v>46200</v>
      </c>
      <c r="C5078" s="167" t="s">
        <v>3781</v>
      </c>
      <c r="D5078" s="167"/>
      <c r="E5078" s="167"/>
      <c r="F5078" s="167" t="s">
        <v>5301</v>
      </c>
      <c r="G5078" s="167" t="s">
        <v>3614</v>
      </c>
      <c r="H5078" s="168"/>
      <c r="I5078" s="167"/>
      <c r="J5078" s="169">
        <v>26111</v>
      </c>
      <c r="K5078" s="167" t="s">
        <v>55</v>
      </c>
      <c r="L5078" s="169">
        <v>3</v>
      </c>
      <c r="M5078" s="167" t="s">
        <v>3504</v>
      </c>
      <c r="N5078" s="169">
        <v>241.28</v>
      </c>
      <c r="O5078" s="167" t="s">
        <v>3505</v>
      </c>
      <c r="P5078" s="167" t="s">
        <v>8956</v>
      </c>
      <c r="Q5078" s="167" t="s">
        <v>3506</v>
      </c>
      <c r="R5078" s="167" t="s">
        <v>3528</v>
      </c>
      <c r="S5078" s="169">
        <v>1</v>
      </c>
      <c r="T5078" s="167" t="s">
        <v>7477</v>
      </c>
      <c r="U5078" s="169" t="s">
        <v>5365</v>
      </c>
      <c r="V5078" s="167" t="s">
        <v>7478</v>
      </c>
      <c r="W5078" s="167" t="s">
        <v>7479</v>
      </c>
      <c r="X5078" s="170" t="s">
        <v>157</v>
      </c>
      <c r="Y5078" s="171" t="s">
        <v>8957</v>
      </c>
      <c r="Z5078" s="167" t="s">
        <v>11074</v>
      </c>
      <c r="AA5078" s="176">
        <v>2300</v>
      </c>
      <c r="AB5078" s="167" t="s">
        <v>11254</v>
      </c>
      <c r="AC5078" s="176">
        <v>2300</v>
      </c>
      <c r="AD5078" s="167" t="s">
        <v>11254</v>
      </c>
      <c r="AE5078" s="176">
        <v>1495</v>
      </c>
    </row>
    <row r="5079" spans="1:31">
      <c r="A5079" s="178">
        <v>108380967440</v>
      </c>
      <c r="B5079" s="166">
        <v>46200</v>
      </c>
      <c r="C5079" s="167" t="s">
        <v>3781</v>
      </c>
      <c r="D5079" s="167"/>
      <c r="E5079" s="167"/>
      <c r="F5079" s="167" t="s">
        <v>5301</v>
      </c>
      <c r="G5079" s="167" t="s">
        <v>3614</v>
      </c>
      <c r="H5079" s="168"/>
      <c r="I5079" s="167"/>
      <c r="J5079" s="169">
        <v>26111</v>
      </c>
      <c r="K5079" s="167" t="s">
        <v>55</v>
      </c>
      <c r="L5079" s="169">
        <v>620</v>
      </c>
      <c r="M5079" s="167" t="s">
        <v>3504</v>
      </c>
      <c r="N5079" s="169">
        <v>2170.8000000000002</v>
      </c>
      <c r="O5079" s="167" t="s">
        <v>3505</v>
      </c>
      <c r="P5079" s="167" t="s">
        <v>8958</v>
      </c>
      <c r="Q5079" s="167" t="s">
        <v>3506</v>
      </c>
      <c r="R5079" s="167" t="s">
        <v>3528</v>
      </c>
      <c r="S5079" s="169">
        <v>5</v>
      </c>
      <c r="T5079" s="167" t="s">
        <v>4633</v>
      </c>
      <c r="U5079" s="169" t="s">
        <v>4634</v>
      </c>
      <c r="V5079" s="167" t="s">
        <v>7471</v>
      </c>
      <c r="W5079" s="167" t="s">
        <v>7472</v>
      </c>
      <c r="X5079" s="170" t="s">
        <v>157</v>
      </c>
      <c r="Y5079" s="171" t="s">
        <v>8959</v>
      </c>
      <c r="Z5079" s="167" t="s">
        <v>11075</v>
      </c>
      <c r="AA5079" s="176">
        <v>3500</v>
      </c>
      <c r="AB5079" s="167" t="s">
        <v>11254</v>
      </c>
      <c r="AC5079" s="176">
        <v>3500</v>
      </c>
      <c r="AD5079" s="167" t="s">
        <v>11254</v>
      </c>
      <c r="AE5079" s="176">
        <v>5145</v>
      </c>
    </row>
    <row r="5080" spans="1:31">
      <c r="A5080" s="178">
        <v>108380967440</v>
      </c>
      <c r="B5080" s="166">
        <v>46200</v>
      </c>
      <c r="C5080" s="167" t="s">
        <v>3781</v>
      </c>
      <c r="D5080" s="167"/>
      <c r="E5080" s="167"/>
      <c r="F5080" s="167" t="s">
        <v>5301</v>
      </c>
      <c r="G5080" s="167" t="s">
        <v>3614</v>
      </c>
      <c r="H5080" s="168"/>
      <c r="I5080" s="167"/>
      <c r="J5080" s="169">
        <v>26111</v>
      </c>
      <c r="K5080" s="167" t="s">
        <v>55</v>
      </c>
      <c r="L5080" s="169">
        <v>620</v>
      </c>
      <c r="M5080" s="167" t="s">
        <v>3504</v>
      </c>
      <c r="N5080" s="169">
        <v>2170.8000000000002</v>
      </c>
      <c r="O5080" s="167" t="s">
        <v>3505</v>
      </c>
      <c r="P5080" s="167" t="s">
        <v>8958</v>
      </c>
      <c r="Q5080" s="167" t="s">
        <v>3506</v>
      </c>
      <c r="R5080" s="167" t="s">
        <v>3528</v>
      </c>
      <c r="S5080" s="169">
        <v>4</v>
      </c>
      <c r="T5080" s="167" t="s">
        <v>4633</v>
      </c>
      <c r="U5080" s="169" t="s">
        <v>4634</v>
      </c>
      <c r="V5080" s="167" t="s">
        <v>7471</v>
      </c>
      <c r="W5080" s="167" t="s">
        <v>7472</v>
      </c>
      <c r="X5080" s="170" t="s">
        <v>157</v>
      </c>
      <c r="Y5080" s="171" t="s">
        <v>8959</v>
      </c>
      <c r="Z5080" s="167" t="s">
        <v>11075</v>
      </c>
      <c r="AA5080" s="176">
        <v>300</v>
      </c>
      <c r="AB5080" s="167" t="s">
        <v>11254</v>
      </c>
      <c r="AC5080" s="176">
        <v>300</v>
      </c>
      <c r="AD5080" s="167" t="s">
        <v>11254</v>
      </c>
      <c r="AE5080" s="176">
        <v>441</v>
      </c>
    </row>
    <row r="5081" spans="1:31">
      <c r="A5081" s="178">
        <v>108380967440</v>
      </c>
      <c r="B5081" s="166">
        <v>46200</v>
      </c>
      <c r="C5081" s="167" t="s">
        <v>3781</v>
      </c>
      <c r="D5081" s="167"/>
      <c r="E5081" s="167"/>
      <c r="F5081" s="167" t="s">
        <v>5301</v>
      </c>
      <c r="G5081" s="167" t="s">
        <v>3614</v>
      </c>
      <c r="H5081" s="168"/>
      <c r="I5081" s="167"/>
      <c r="J5081" s="169">
        <v>26111</v>
      </c>
      <c r="K5081" s="167" t="s">
        <v>55</v>
      </c>
      <c r="L5081" s="169">
        <v>620</v>
      </c>
      <c r="M5081" s="167" t="s">
        <v>3504</v>
      </c>
      <c r="N5081" s="169">
        <v>2170.8000000000002</v>
      </c>
      <c r="O5081" s="167" t="s">
        <v>3505</v>
      </c>
      <c r="P5081" s="167" t="s">
        <v>8958</v>
      </c>
      <c r="Q5081" s="167" t="s">
        <v>3506</v>
      </c>
      <c r="R5081" s="167" t="s">
        <v>3528</v>
      </c>
      <c r="S5081" s="169">
        <v>3</v>
      </c>
      <c r="T5081" s="167" t="s">
        <v>4633</v>
      </c>
      <c r="U5081" s="169" t="s">
        <v>4634</v>
      </c>
      <c r="V5081" s="167" t="s">
        <v>7474</v>
      </c>
      <c r="W5081" s="167" t="s">
        <v>7475</v>
      </c>
      <c r="X5081" s="170" t="s">
        <v>157</v>
      </c>
      <c r="Y5081" s="171" t="s">
        <v>8959</v>
      </c>
      <c r="Z5081" s="167" t="s">
        <v>11075</v>
      </c>
      <c r="AA5081" s="176">
        <v>1500</v>
      </c>
      <c r="AB5081" s="167" t="s">
        <v>11254</v>
      </c>
      <c r="AC5081" s="176">
        <v>1500</v>
      </c>
      <c r="AD5081" s="167" t="s">
        <v>11254</v>
      </c>
      <c r="AE5081" s="176">
        <v>2025</v>
      </c>
    </row>
    <row r="5082" spans="1:31">
      <c r="A5082" s="178">
        <v>108380967440</v>
      </c>
      <c r="B5082" s="166">
        <v>46200</v>
      </c>
      <c r="C5082" s="167" t="s">
        <v>3781</v>
      </c>
      <c r="D5082" s="167"/>
      <c r="E5082" s="167"/>
      <c r="F5082" s="167" t="s">
        <v>5301</v>
      </c>
      <c r="G5082" s="167" t="s">
        <v>3614</v>
      </c>
      <c r="H5082" s="168"/>
      <c r="I5082" s="167"/>
      <c r="J5082" s="169">
        <v>26111</v>
      </c>
      <c r="K5082" s="167" t="s">
        <v>55</v>
      </c>
      <c r="L5082" s="169">
        <v>620</v>
      </c>
      <c r="M5082" s="167" t="s">
        <v>3504</v>
      </c>
      <c r="N5082" s="169">
        <v>2170.8000000000002</v>
      </c>
      <c r="O5082" s="167" t="s">
        <v>3505</v>
      </c>
      <c r="P5082" s="167" t="s">
        <v>8958</v>
      </c>
      <c r="Q5082" s="167" t="s">
        <v>3506</v>
      </c>
      <c r="R5082" s="167" t="s">
        <v>3528</v>
      </c>
      <c r="S5082" s="169">
        <v>2</v>
      </c>
      <c r="T5082" s="167" t="s">
        <v>4633</v>
      </c>
      <c r="U5082" s="169" t="s">
        <v>4634</v>
      </c>
      <c r="V5082" s="167" t="s">
        <v>7474</v>
      </c>
      <c r="W5082" s="167" t="s">
        <v>7475</v>
      </c>
      <c r="X5082" s="170" t="s">
        <v>157</v>
      </c>
      <c r="Y5082" s="171" t="s">
        <v>8959</v>
      </c>
      <c r="Z5082" s="167" t="s">
        <v>11075</v>
      </c>
      <c r="AA5082" s="176">
        <v>6300</v>
      </c>
      <c r="AB5082" s="167" t="s">
        <v>11254</v>
      </c>
      <c r="AC5082" s="176">
        <v>6300</v>
      </c>
      <c r="AD5082" s="167" t="s">
        <v>11254</v>
      </c>
      <c r="AE5082" s="176">
        <v>8505</v>
      </c>
    </row>
    <row r="5083" spans="1:31">
      <c r="A5083" s="178">
        <v>108380967440</v>
      </c>
      <c r="B5083" s="166">
        <v>46200</v>
      </c>
      <c r="C5083" s="167" t="s">
        <v>3781</v>
      </c>
      <c r="D5083" s="167"/>
      <c r="E5083" s="167"/>
      <c r="F5083" s="167" t="s">
        <v>5301</v>
      </c>
      <c r="G5083" s="167" t="s">
        <v>3614</v>
      </c>
      <c r="H5083" s="168"/>
      <c r="I5083" s="167"/>
      <c r="J5083" s="169">
        <v>26111</v>
      </c>
      <c r="K5083" s="167" t="s">
        <v>55</v>
      </c>
      <c r="L5083" s="169">
        <v>620</v>
      </c>
      <c r="M5083" s="167" t="s">
        <v>3504</v>
      </c>
      <c r="N5083" s="169">
        <v>2170.8000000000002</v>
      </c>
      <c r="O5083" s="167" t="s">
        <v>3505</v>
      </c>
      <c r="P5083" s="167" t="s">
        <v>8958</v>
      </c>
      <c r="Q5083" s="167" t="s">
        <v>3506</v>
      </c>
      <c r="R5083" s="167" t="s">
        <v>3528</v>
      </c>
      <c r="S5083" s="169">
        <v>1</v>
      </c>
      <c r="T5083" s="167" t="s">
        <v>4633</v>
      </c>
      <c r="U5083" s="169" t="s">
        <v>4634</v>
      </c>
      <c r="V5083" s="167" t="s">
        <v>7474</v>
      </c>
      <c r="W5083" s="167" t="s">
        <v>7475</v>
      </c>
      <c r="X5083" s="170" t="s">
        <v>157</v>
      </c>
      <c r="Y5083" s="171" t="s">
        <v>8959</v>
      </c>
      <c r="Z5083" s="167" t="s">
        <v>11075</v>
      </c>
      <c r="AA5083" s="176">
        <v>800</v>
      </c>
      <c r="AB5083" s="167" t="s">
        <v>11254</v>
      </c>
      <c r="AC5083" s="176">
        <v>800</v>
      </c>
      <c r="AD5083" s="167" t="s">
        <v>11254</v>
      </c>
      <c r="AE5083" s="176">
        <v>1080</v>
      </c>
    </row>
    <row r="5084" spans="1:31">
      <c r="A5084" s="178">
        <v>108381003840</v>
      </c>
      <c r="B5084" s="166">
        <v>46200</v>
      </c>
      <c r="C5084" s="167" t="s">
        <v>3781</v>
      </c>
      <c r="D5084" s="167"/>
      <c r="E5084" s="167"/>
      <c r="F5084" s="167" t="s">
        <v>5301</v>
      </c>
      <c r="G5084" s="167" t="s">
        <v>3614</v>
      </c>
      <c r="H5084" s="168"/>
      <c r="I5084" s="167"/>
      <c r="J5084" s="169">
        <v>26111</v>
      </c>
      <c r="K5084" s="167" t="s">
        <v>55</v>
      </c>
      <c r="L5084" s="169">
        <v>8</v>
      </c>
      <c r="M5084" s="167" t="s">
        <v>3504</v>
      </c>
      <c r="N5084" s="169">
        <v>26.16</v>
      </c>
      <c r="O5084" s="167" t="s">
        <v>3505</v>
      </c>
      <c r="P5084" s="167" t="s">
        <v>8960</v>
      </c>
      <c r="Q5084" s="167" t="s">
        <v>3506</v>
      </c>
      <c r="R5084" s="167" t="s">
        <v>3528</v>
      </c>
      <c r="S5084" s="169">
        <v>1</v>
      </c>
      <c r="T5084" s="167" t="s">
        <v>8961</v>
      </c>
      <c r="U5084" s="169" t="s">
        <v>5305</v>
      </c>
      <c r="V5084" s="167" t="s">
        <v>8962</v>
      </c>
      <c r="W5084" s="167" t="s">
        <v>8963</v>
      </c>
      <c r="X5084" s="170" t="s">
        <v>159</v>
      </c>
      <c r="Y5084" s="171" t="s">
        <v>8964</v>
      </c>
      <c r="Z5084" s="167" t="s">
        <v>11076</v>
      </c>
      <c r="AA5084" s="176">
        <v>4000</v>
      </c>
      <c r="AB5084" s="167" t="s">
        <v>11254</v>
      </c>
      <c r="AC5084" s="176">
        <v>4000</v>
      </c>
      <c r="AD5084" s="167" t="s">
        <v>11254</v>
      </c>
      <c r="AE5084" s="176">
        <v>420</v>
      </c>
    </row>
    <row r="5085" spans="1:31">
      <c r="A5085" s="178">
        <v>108381059250</v>
      </c>
      <c r="B5085" s="166">
        <v>46200</v>
      </c>
      <c r="C5085" s="167" t="s">
        <v>3610</v>
      </c>
      <c r="D5085" s="167" t="s">
        <v>3525</v>
      </c>
      <c r="E5085" s="167" t="s">
        <v>3526</v>
      </c>
      <c r="F5085" s="167" t="s">
        <v>3613</v>
      </c>
      <c r="G5085" s="167" t="s">
        <v>3614</v>
      </c>
      <c r="H5085" s="168">
        <v>46200</v>
      </c>
      <c r="I5085" s="167" t="s">
        <v>7950</v>
      </c>
      <c r="J5085" s="169">
        <v>1</v>
      </c>
      <c r="K5085" s="167" t="s">
        <v>48</v>
      </c>
      <c r="L5085" s="169">
        <v>4</v>
      </c>
      <c r="M5085" s="167" t="s">
        <v>3504</v>
      </c>
      <c r="N5085" s="169">
        <v>25.6</v>
      </c>
      <c r="O5085" s="167" t="s">
        <v>3505</v>
      </c>
      <c r="P5085" s="167" t="s">
        <v>8965</v>
      </c>
      <c r="Q5085" s="167" t="s">
        <v>3506</v>
      </c>
      <c r="R5085" s="167" t="s">
        <v>8966</v>
      </c>
      <c r="S5085" s="169">
        <v>1</v>
      </c>
      <c r="T5085" s="167"/>
      <c r="U5085" s="169" t="s">
        <v>8967</v>
      </c>
      <c r="V5085" s="167" t="s">
        <v>8968</v>
      </c>
      <c r="W5085" s="167"/>
      <c r="X5085" s="170" t="s">
        <v>3619</v>
      </c>
      <c r="Y5085" s="171" t="s">
        <v>8969</v>
      </c>
      <c r="Z5085" s="167" t="s">
        <v>11077</v>
      </c>
      <c r="AA5085" s="176">
        <v>4</v>
      </c>
      <c r="AB5085" s="167" t="s">
        <v>11254</v>
      </c>
      <c r="AC5085" s="176">
        <v>4</v>
      </c>
      <c r="AD5085" s="167" t="s">
        <v>11254</v>
      </c>
      <c r="AE5085" s="176">
        <v>68600000</v>
      </c>
    </row>
    <row r="5086" spans="1:31">
      <c r="A5086" s="178">
        <v>108381147710</v>
      </c>
      <c r="B5086" s="166">
        <v>46200</v>
      </c>
      <c r="C5086" s="167" t="s">
        <v>3781</v>
      </c>
      <c r="D5086" s="167"/>
      <c r="E5086" s="167"/>
      <c r="F5086" s="167" t="s">
        <v>3782</v>
      </c>
      <c r="G5086" s="167" t="s">
        <v>3614</v>
      </c>
      <c r="H5086" s="168"/>
      <c r="I5086" s="167"/>
      <c r="J5086" s="169">
        <v>26111</v>
      </c>
      <c r="K5086" s="167" t="s">
        <v>55</v>
      </c>
      <c r="L5086" s="169">
        <v>2</v>
      </c>
      <c r="M5086" s="167" t="s">
        <v>3604</v>
      </c>
      <c r="N5086" s="169">
        <v>334.59</v>
      </c>
      <c r="O5086" s="167" t="s">
        <v>3505</v>
      </c>
      <c r="P5086" s="167" t="s">
        <v>8970</v>
      </c>
      <c r="Q5086" s="167" t="s">
        <v>3506</v>
      </c>
      <c r="R5086" s="167" t="s">
        <v>3528</v>
      </c>
      <c r="S5086" s="169">
        <v>4</v>
      </c>
      <c r="T5086" s="167" t="s">
        <v>3892</v>
      </c>
      <c r="U5086" s="169" t="s">
        <v>3893</v>
      </c>
      <c r="V5086" s="167" t="s">
        <v>8971</v>
      </c>
      <c r="W5086" s="167" t="s">
        <v>8972</v>
      </c>
      <c r="X5086" s="170" t="s">
        <v>157</v>
      </c>
      <c r="Y5086" s="171" t="s">
        <v>8973</v>
      </c>
      <c r="Z5086" s="167" t="s">
        <v>11078</v>
      </c>
      <c r="AA5086" s="176">
        <v>500</v>
      </c>
      <c r="AB5086" s="167" t="s">
        <v>11254</v>
      </c>
      <c r="AC5086" s="176">
        <v>500</v>
      </c>
      <c r="AD5086" s="167" t="s">
        <v>11254</v>
      </c>
      <c r="AE5086" s="176">
        <v>1900</v>
      </c>
    </row>
    <row r="5087" spans="1:31">
      <c r="A5087" s="178">
        <v>108381147710</v>
      </c>
      <c r="B5087" s="166">
        <v>46200</v>
      </c>
      <c r="C5087" s="167" t="s">
        <v>3781</v>
      </c>
      <c r="D5087" s="167"/>
      <c r="E5087" s="167"/>
      <c r="F5087" s="167" t="s">
        <v>3782</v>
      </c>
      <c r="G5087" s="167" t="s">
        <v>3614</v>
      </c>
      <c r="H5087" s="168"/>
      <c r="I5087" s="167"/>
      <c r="J5087" s="169">
        <v>26111</v>
      </c>
      <c r="K5087" s="167" t="s">
        <v>55</v>
      </c>
      <c r="L5087" s="169">
        <v>2</v>
      </c>
      <c r="M5087" s="167" t="s">
        <v>3604</v>
      </c>
      <c r="N5087" s="169">
        <v>334.59</v>
      </c>
      <c r="O5087" s="167" t="s">
        <v>3505</v>
      </c>
      <c r="P5087" s="167" t="s">
        <v>8970</v>
      </c>
      <c r="Q5087" s="167" t="s">
        <v>3506</v>
      </c>
      <c r="R5087" s="167" t="s">
        <v>3528</v>
      </c>
      <c r="S5087" s="169">
        <v>3</v>
      </c>
      <c r="T5087" s="167" t="s">
        <v>3892</v>
      </c>
      <c r="U5087" s="169" t="s">
        <v>3893</v>
      </c>
      <c r="V5087" s="167" t="s">
        <v>6165</v>
      </c>
      <c r="W5087" s="167" t="s">
        <v>3901</v>
      </c>
      <c r="X5087" s="170" t="s">
        <v>157</v>
      </c>
      <c r="Y5087" s="171" t="s">
        <v>8973</v>
      </c>
      <c r="Z5087" s="167" t="s">
        <v>11078</v>
      </c>
      <c r="AA5087" s="176">
        <v>2100</v>
      </c>
      <c r="AB5087" s="167" t="s">
        <v>11254</v>
      </c>
      <c r="AC5087" s="176">
        <v>2100</v>
      </c>
      <c r="AD5087" s="167" t="s">
        <v>11254</v>
      </c>
      <c r="AE5087" s="176">
        <v>7980</v>
      </c>
    </row>
    <row r="5088" spans="1:31">
      <c r="A5088" s="178">
        <v>108381147710</v>
      </c>
      <c r="B5088" s="166">
        <v>46200</v>
      </c>
      <c r="C5088" s="167" t="s">
        <v>3781</v>
      </c>
      <c r="D5088" s="167"/>
      <c r="E5088" s="167"/>
      <c r="F5088" s="167" t="s">
        <v>3782</v>
      </c>
      <c r="G5088" s="167" t="s">
        <v>3614</v>
      </c>
      <c r="H5088" s="168"/>
      <c r="I5088" s="167"/>
      <c r="J5088" s="169">
        <v>26111</v>
      </c>
      <c r="K5088" s="167" t="s">
        <v>55</v>
      </c>
      <c r="L5088" s="169">
        <v>2</v>
      </c>
      <c r="M5088" s="167" t="s">
        <v>3604</v>
      </c>
      <c r="N5088" s="169">
        <v>334.59</v>
      </c>
      <c r="O5088" s="167" t="s">
        <v>3505</v>
      </c>
      <c r="P5088" s="167" t="s">
        <v>8970</v>
      </c>
      <c r="Q5088" s="167" t="s">
        <v>3506</v>
      </c>
      <c r="R5088" s="167" t="s">
        <v>3528</v>
      </c>
      <c r="S5088" s="169">
        <v>2</v>
      </c>
      <c r="T5088" s="167" t="s">
        <v>4643</v>
      </c>
      <c r="U5088" s="169" t="s">
        <v>3893</v>
      </c>
      <c r="V5088" s="167" t="s">
        <v>4644</v>
      </c>
      <c r="W5088" s="167" t="s">
        <v>4645</v>
      </c>
      <c r="X5088" s="170" t="s">
        <v>157</v>
      </c>
      <c r="Y5088" s="171" t="s">
        <v>8973</v>
      </c>
      <c r="Z5088" s="167" t="s">
        <v>11078</v>
      </c>
      <c r="AA5088" s="176">
        <v>2468</v>
      </c>
      <c r="AB5088" s="167" t="s">
        <v>11254</v>
      </c>
      <c r="AC5088" s="176">
        <v>2468</v>
      </c>
      <c r="AD5088" s="167" t="s">
        <v>11254</v>
      </c>
      <c r="AE5088" s="176">
        <v>7389.192</v>
      </c>
    </row>
    <row r="5089" spans="1:31">
      <c r="A5089" s="178">
        <v>108381147710</v>
      </c>
      <c r="B5089" s="166">
        <v>46200</v>
      </c>
      <c r="C5089" s="167" t="s">
        <v>3781</v>
      </c>
      <c r="D5089" s="167"/>
      <c r="E5089" s="167"/>
      <c r="F5089" s="167" t="s">
        <v>3782</v>
      </c>
      <c r="G5089" s="167" t="s">
        <v>3614</v>
      </c>
      <c r="H5089" s="168"/>
      <c r="I5089" s="167"/>
      <c r="J5089" s="169">
        <v>26111</v>
      </c>
      <c r="K5089" s="167" t="s">
        <v>55</v>
      </c>
      <c r="L5089" s="169">
        <v>2</v>
      </c>
      <c r="M5089" s="167" t="s">
        <v>3604</v>
      </c>
      <c r="N5089" s="169">
        <v>334.59</v>
      </c>
      <c r="O5089" s="167" t="s">
        <v>3505</v>
      </c>
      <c r="P5089" s="167" t="s">
        <v>8970</v>
      </c>
      <c r="Q5089" s="167" t="s">
        <v>3506</v>
      </c>
      <c r="R5089" s="167" t="s">
        <v>3528</v>
      </c>
      <c r="S5089" s="169">
        <v>1</v>
      </c>
      <c r="T5089" s="167" t="s">
        <v>3892</v>
      </c>
      <c r="U5089" s="169" t="s">
        <v>3893</v>
      </c>
      <c r="V5089" s="167" t="s">
        <v>8626</v>
      </c>
      <c r="W5089" s="167" t="s">
        <v>8627</v>
      </c>
      <c r="X5089" s="170" t="s">
        <v>157</v>
      </c>
      <c r="Y5089" s="171" t="s">
        <v>8973</v>
      </c>
      <c r="Z5089" s="167" t="s">
        <v>11078</v>
      </c>
      <c r="AA5089" s="176">
        <v>2100</v>
      </c>
      <c r="AB5089" s="167" t="s">
        <v>11254</v>
      </c>
      <c r="AC5089" s="176">
        <v>2100</v>
      </c>
      <c r="AD5089" s="167" t="s">
        <v>11254</v>
      </c>
      <c r="AE5089" s="176">
        <v>10995.6</v>
      </c>
    </row>
    <row r="5090" spans="1:31">
      <c r="A5090" s="178">
        <v>108382902020</v>
      </c>
      <c r="B5090" s="166">
        <v>46202</v>
      </c>
      <c r="C5090" s="167" t="s">
        <v>3524</v>
      </c>
      <c r="D5090" s="167" t="s">
        <v>3525</v>
      </c>
      <c r="E5090" s="167" t="s">
        <v>3526</v>
      </c>
      <c r="F5090" s="167" t="s">
        <v>3501</v>
      </c>
      <c r="G5090" s="167" t="s">
        <v>3502</v>
      </c>
      <c r="H5090" s="168">
        <v>46203</v>
      </c>
      <c r="I5090" s="167"/>
      <c r="J5090" s="169">
        <v>26136</v>
      </c>
      <c r="K5090" s="167" t="s">
        <v>55</v>
      </c>
      <c r="L5090" s="169">
        <v>4</v>
      </c>
      <c r="M5090" s="167" t="s">
        <v>3513</v>
      </c>
      <c r="N5090" s="169">
        <v>24.3</v>
      </c>
      <c r="O5090" s="167" t="s">
        <v>3505</v>
      </c>
      <c r="P5090" s="167"/>
      <c r="Q5090" s="167" t="s">
        <v>3514</v>
      </c>
      <c r="R5090" s="167" t="s">
        <v>3528</v>
      </c>
      <c r="S5090" s="169">
        <v>7</v>
      </c>
      <c r="T5090" s="167" t="s">
        <v>3717</v>
      </c>
      <c r="U5090" s="169" t="s">
        <v>3718</v>
      </c>
      <c r="V5090" s="167" t="s">
        <v>8974</v>
      </c>
      <c r="W5090" s="167" t="s">
        <v>5860</v>
      </c>
      <c r="X5090" s="170" t="s">
        <v>160</v>
      </c>
      <c r="Y5090" s="171" t="s">
        <v>8975</v>
      </c>
      <c r="Z5090" s="167" t="s">
        <v>11079</v>
      </c>
      <c r="AA5090" s="176">
        <v>4000</v>
      </c>
      <c r="AB5090" s="167" t="s">
        <v>11254</v>
      </c>
      <c r="AC5090" s="176">
        <v>4000</v>
      </c>
      <c r="AD5090" s="167" t="s">
        <v>11254</v>
      </c>
      <c r="AE5090" s="176">
        <v>28</v>
      </c>
    </row>
    <row r="5091" spans="1:31">
      <c r="A5091" s="178">
        <v>108382902020</v>
      </c>
      <c r="B5091" s="166">
        <v>46202</v>
      </c>
      <c r="C5091" s="167" t="s">
        <v>3524</v>
      </c>
      <c r="D5091" s="167" t="s">
        <v>3525</v>
      </c>
      <c r="E5091" s="167" t="s">
        <v>3526</v>
      </c>
      <c r="F5091" s="167" t="s">
        <v>3501</v>
      </c>
      <c r="G5091" s="167" t="s">
        <v>3502</v>
      </c>
      <c r="H5091" s="168">
        <v>46203</v>
      </c>
      <c r="I5091" s="167"/>
      <c r="J5091" s="169">
        <v>26136</v>
      </c>
      <c r="K5091" s="167" t="s">
        <v>55</v>
      </c>
      <c r="L5091" s="169">
        <v>4</v>
      </c>
      <c r="M5091" s="167" t="s">
        <v>3513</v>
      </c>
      <c r="N5091" s="169">
        <v>24.3</v>
      </c>
      <c r="O5091" s="167" t="s">
        <v>3505</v>
      </c>
      <c r="P5091" s="167"/>
      <c r="Q5091" s="167" t="s">
        <v>3514</v>
      </c>
      <c r="R5091" s="167" t="s">
        <v>3528</v>
      </c>
      <c r="S5091" s="169">
        <v>6</v>
      </c>
      <c r="T5091" s="167" t="s">
        <v>3560</v>
      </c>
      <c r="U5091" s="169" t="s">
        <v>3561</v>
      </c>
      <c r="V5091" s="167" t="s">
        <v>4896</v>
      </c>
      <c r="W5091" s="167" t="s">
        <v>4877</v>
      </c>
      <c r="X5091" s="170" t="s">
        <v>160</v>
      </c>
      <c r="Y5091" s="171" t="s">
        <v>8975</v>
      </c>
      <c r="Z5091" s="167" t="s">
        <v>11079</v>
      </c>
      <c r="AA5091" s="176">
        <v>8000</v>
      </c>
      <c r="AB5091" s="167" t="s">
        <v>11254</v>
      </c>
      <c r="AC5091" s="176">
        <v>8000</v>
      </c>
      <c r="AD5091" s="167" t="s">
        <v>11254</v>
      </c>
      <c r="AE5091" s="176">
        <v>68</v>
      </c>
    </row>
    <row r="5092" spans="1:31">
      <c r="A5092" s="178">
        <v>108382902020</v>
      </c>
      <c r="B5092" s="166">
        <v>46202</v>
      </c>
      <c r="C5092" s="167" t="s">
        <v>3524</v>
      </c>
      <c r="D5092" s="167" t="s">
        <v>3525</v>
      </c>
      <c r="E5092" s="167" t="s">
        <v>3526</v>
      </c>
      <c r="F5092" s="167" t="s">
        <v>3501</v>
      </c>
      <c r="G5092" s="167" t="s">
        <v>3502</v>
      </c>
      <c r="H5092" s="168">
        <v>46203</v>
      </c>
      <c r="I5092" s="167"/>
      <c r="J5092" s="169">
        <v>26136</v>
      </c>
      <c r="K5092" s="167" t="s">
        <v>55</v>
      </c>
      <c r="L5092" s="169">
        <v>4</v>
      </c>
      <c r="M5092" s="167" t="s">
        <v>3513</v>
      </c>
      <c r="N5092" s="169">
        <v>24.3</v>
      </c>
      <c r="O5092" s="167" t="s">
        <v>3505</v>
      </c>
      <c r="P5092" s="167"/>
      <c r="Q5092" s="167" t="s">
        <v>3514</v>
      </c>
      <c r="R5092" s="167" t="s">
        <v>3528</v>
      </c>
      <c r="S5092" s="169">
        <v>5</v>
      </c>
      <c r="T5092" s="167" t="s">
        <v>4051</v>
      </c>
      <c r="U5092" s="169" t="s">
        <v>4052</v>
      </c>
      <c r="V5092" s="167" t="s">
        <v>8976</v>
      </c>
      <c r="W5092" s="167" t="s">
        <v>4930</v>
      </c>
      <c r="X5092" s="170" t="s">
        <v>160</v>
      </c>
      <c r="Y5092" s="171" t="s">
        <v>8975</v>
      </c>
      <c r="Z5092" s="167" t="s">
        <v>11079</v>
      </c>
      <c r="AA5092" s="176">
        <v>1000</v>
      </c>
      <c r="AB5092" s="167" t="s">
        <v>11254</v>
      </c>
      <c r="AC5092" s="176">
        <v>1000</v>
      </c>
      <c r="AD5092" s="167" t="s">
        <v>11254</v>
      </c>
      <c r="AE5092" s="176">
        <v>109.8</v>
      </c>
    </row>
    <row r="5093" spans="1:31">
      <c r="A5093" s="178">
        <v>108382902020</v>
      </c>
      <c r="B5093" s="166">
        <v>46202</v>
      </c>
      <c r="C5093" s="167" t="s">
        <v>3524</v>
      </c>
      <c r="D5093" s="167" t="s">
        <v>3525</v>
      </c>
      <c r="E5093" s="167" t="s">
        <v>3526</v>
      </c>
      <c r="F5093" s="167" t="s">
        <v>3501</v>
      </c>
      <c r="G5093" s="167" t="s">
        <v>3502</v>
      </c>
      <c r="H5093" s="168">
        <v>46203</v>
      </c>
      <c r="I5093" s="167"/>
      <c r="J5093" s="169">
        <v>26136</v>
      </c>
      <c r="K5093" s="167" t="s">
        <v>55</v>
      </c>
      <c r="L5093" s="169">
        <v>4</v>
      </c>
      <c r="M5093" s="167" t="s">
        <v>3513</v>
      </c>
      <c r="N5093" s="169">
        <v>24.3</v>
      </c>
      <c r="O5093" s="167" t="s">
        <v>3505</v>
      </c>
      <c r="P5093" s="167"/>
      <c r="Q5093" s="167" t="s">
        <v>3514</v>
      </c>
      <c r="R5093" s="167" t="s">
        <v>3528</v>
      </c>
      <c r="S5093" s="169">
        <v>4</v>
      </c>
      <c r="T5093" s="167" t="s">
        <v>3535</v>
      </c>
      <c r="U5093" s="169" t="s">
        <v>3536</v>
      </c>
      <c r="V5093" s="167" t="s">
        <v>8977</v>
      </c>
      <c r="W5093" s="167" t="s">
        <v>8978</v>
      </c>
      <c r="X5093" s="170" t="s">
        <v>160</v>
      </c>
      <c r="Y5093" s="171" t="s">
        <v>8975</v>
      </c>
      <c r="Z5093" s="167" t="s">
        <v>11079</v>
      </c>
      <c r="AA5093" s="176">
        <v>4000</v>
      </c>
      <c r="AB5093" s="167" t="s">
        <v>11254</v>
      </c>
      <c r="AC5093" s="176">
        <v>4000</v>
      </c>
      <c r="AD5093" s="167" t="s">
        <v>11254</v>
      </c>
      <c r="AE5093" s="176">
        <v>836.96</v>
      </c>
    </row>
    <row r="5094" spans="1:31">
      <c r="A5094" s="178">
        <v>108382902020</v>
      </c>
      <c r="B5094" s="166">
        <v>46202</v>
      </c>
      <c r="C5094" s="167" t="s">
        <v>3524</v>
      </c>
      <c r="D5094" s="167" t="s">
        <v>3525</v>
      </c>
      <c r="E5094" s="167" t="s">
        <v>3526</v>
      </c>
      <c r="F5094" s="167" t="s">
        <v>3501</v>
      </c>
      <c r="G5094" s="167" t="s">
        <v>3502</v>
      </c>
      <c r="H5094" s="168">
        <v>46203</v>
      </c>
      <c r="I5094" s="167"/>
      <c r="J5094" s="169">
        <v>26136</v>
      </c>
      <c r="K5094" s="167" t="s">
        <v>55</v>
      </c>
      <c r="L5094" s="169">
        <v>4</v>
      </c>
      <c r="M5094" s="167" t="s">
        <v>3513</v>
      </c>
      <c r="N5094" s="169">
        <v>24.3</v>
      </c>
      <c r="O5094" s="167" t="s">
        <v>3505</v>
      </c>
      <c r="P5094" s="167"/>
      <c r="Q5094" s="167" t="s">
        <v>3514</v>
      </c>
      <c r="R5094" s="167" t="s">
        <v>3528</v>
      </c>
      <c r="S5094" s="169">
        <v>3</v>
      </c>
      <c r="T5094" s="167" t="s">
        <v>3560</v>
      </c>
      <c r="U5094" s="169" t="s">
        <v>3561</v>
      </c>
      <c r="V5094" s="167" t="s">
        <v>8979</v>
      </c>
      <c r="W5094" s="167" t="s">
        <v>8980</v>
      </c>
      <c r="X5094" s="170" t="s">
        <v>3533</v>
      </c>
      <c r="Y5094" s="171" t="s">
        <v>8975</v>
      </c>
      <c r="Z5094" s="167" t="s">
        <v>11079</v>
      </c>
      <c r="AA5094" s="176">
        <v>7000</v>
      </c>
      <c r="AB5094" s="167" t="s">
        <v>11254</v>
      </c>
      <c r="AC5094" s="176">
        <v>7000</v>
      </c>
      <c r="AD5094" s="167" t="s">
        <v>11254</v>
      </c>
      <c r="AE5094" s="176">
        <v>1729</v>
      </c>
    </row>
    <row r="5095" spans="1:31">
      <c r="A5095" s="178">
        <v>108382902020</v>
      </c>
      <c r="B5095" s="166">
        <v>46202</v>
      </c>
      <c r="C5095" s="167" t="s">
        <v>3524</v>
      </c>
      <c r="D5095" s="167" t="s">
        <v>3525</v>
      </c>
      <c r="E5095" s="167" t="s">
        <v>3526</v>
      </c>
      <c r="F5095" s="167" t="s">
        <v>3501</v>
      </c>
      <c r="G5095" s="167" t="s">
        <v>3502</v>
      </c>
      <c r="H5095" s="168">
        <v>46203</v>
      </c>
      <c r="I5095" s="167"/>
      <c r="J5095" s="169">
        <v>26136</v>
      </c>
      <c r="K5095" s="167" t="s">
        <v>55</v>
      </c>
      <c r="L5095" s="169">
        <v>4</v>
      </c>
      <c r="M5095" s="167" t="s">
        <v>3513</v>
      </c>
      <c r="N5095" s="169">
        <v>24.3</v>
      </c>
      <c r="O5095" s="167" t="s">
        <v>3505</v>
      </c>
      <c r="P5095" s="167"/>
      <c r="Q5095" s="167" t="s">
        <v>3514</v>
      </c>
      <c r="R5095" s="167" t="s">
        <v>3528</v>
      </c>
      <c r="S5095" s="169">
        <v>2</v>
      </c>
      <c r="T5095" s="167" t="s">
        <v>3535</v>
      </c>
      <c r="U5095" s="169" t="s">
        <v>3536</v>
      </c>
      <c r="V5095" s="167" t="s">
        <v>8981</v>
      </c>
      <c r="W5095" s="167" t="s">
        <v>8982</v>
      </c>
      <c r="X5095" s="170" t="s">
        <v>3533</v>
      </c>
      <c r="Y5095" s="171" t="s">
        <v>8975</v>
      </c>
      <c r="Z5095" s="167" t="s">
        <v>11079</v>
      </c>
      <c r="AA5095" s="176">
        <v>10000</v>
      </c>
      <c r="AB5095" s="167" t="s">
        <v>11254</v>
      </c>
      <c r="AC5095" s="176">
        <v>10000</v>
      </c>
      <c r="AD5095" s="167" t="s">
        <v>11254</v>
      </c>
      <c r="AE5095" s="176">
        <v>400</v>
      </c>
    </row>
    <row r="5096" spans="1:31">
      <c r="A5096" s="178">
        <v>108382902020</v>
      </c>
      <c r="B5096" s="166">
        <v>46202</v>
      </c>
      <c r="C5096" s="167" t="s">
        <v>3524</v>
      </c>
      <c r="D5096" s="167" t="s">
        <v>3525</v>
      </c>
      <c r="E5096" s="167" t="s">
        <v>3526</v>
      </c>
      <c r="F5096" s="167" t="s">
        <v>3501</v>
      </c>
      <c r="G5096" s="167" t="s">
        <v>3502</v>
      </c>
      <c r="H5096" s="168">
        <v>46203</v>
      </c>
      <c r="I5096" s="167"/>
      <c r="J5096" s="169">
        <v>26136</v>
      </c>
      <c r="K5096" s="167" t="s">
        <v>55</v>
      </c>
      <c r="L5096" s="169">
        <v>4</v>
      </c>
      <c r="M5096" s="167" t="s">
        <v>3513</v>
      </c>
      <c r="N5096" s="169">
        <v>24.3</v>
      </c>
      <c r="O5096" s="167" t="s">
        <v>3505</v>
      </c>
      <c r="P5096" s="167"/>
      <c r="Q5096" s="167" t="s">
        <v>3514</v>
      </c>
      <c r="R5096" s="167" t="s">
        <v>3528</v>
      </c>
      <c r="S5096" s="169">
        <v>1</v>
      </c>
      <c r="T5096" s="167" t="s">
        <v>3560</v>
      </c>
      <c r="U5096" s="169" t="s">
        <v>3561</v>
      </c>
      <c r="V5096" s="167" t="s">
        <v>8983</v>
      </c>
      <c r="W5096" s="167" t="s">
        <v>5744</v>
      </c>
      <c r="X5096" s="170" t="s">
        <v>3533</v>
      </c>
      <c r="Y5096" s="171" t="s">
        <v>8975</v>
      </c>
      <c r="Z5096" s="167" t="s">
        <v>11079</v>
      </c>
      <c r="AA5096" s="176">
        <v>9000</v>
      </c>
      <c r="AB5096" s="167" t="s">
        <v>11254</v>
      </c>
      <c r="AC5096" s="176">
        <v>9000</v>
      </c>
      <c r="AD5096" s="167" t="s">
        <v>11254</v>
      </c>
      <c r="AE5096" s="176">
        <v>2196</v>
      </c>
    </row>
    <row r="5097" spans="1:31">
      <c r="A5097" s="178">
        <v>108382978910</v>
      </c>
      <c r="B5097" s="166">
        <v>46202</v>
      </c>
      <c r="C5097" s="167" t="s">
        <v>3524</v>
      </c>
      <c r="D5097" s="167" t="s">
        <v>3525</v>
      </c>
      <c r="E5097" s="167" t="s">
        <v>3526</v>
      </c>
      <c r="F5097" s="167" t="s">
        <v>3501</v>
      </c>
      <c r="G5097" s="167" t="s">
        <v>3502</v>
      </c>
      <c r="H5097" s="168">
        <v>46203</v>
      </c>
      <c r="I5097" s="167" t="s">
        <v>8984</v>
      </c>
      <c r="J5097" s="169">
        <v>26136</v>
      </c>
      <c r="K5097" s="167" t="s">
        <v>55</v>
      </c>
      <c r="L5097" s="169">
        <v>11</v>
      </c>
      <c r="M5097" s="167" t="s">
        <v>3513</v>
      </c>
      <c r="N5097" s="169">
        <v>107</v>
      </c>
      <c r="O5097" s="167" t="s">
        <v>3505</v>
      </c>
      <c r="P5097" s="167"/>
      <c r="Q5097" s="167" t="s">
        <v>3506</v>
      </c>
      <c r="R5097" s="167" t="s">
        <v>3528</v>
      </c>
      <c r="S5097" s="169">
        <v>1</v>
      </c>
      <c r="T5097" s="167" t="s">
        <v>3587</v>
      </c>
      <c r="U5097" s="169" t="s">
        <v>3588</v>
      </c>
      <c r="V5097" s="167" t="s">
        <v>7932</v>
      </c>
      <c r="W5097" s="167" t="s">
        <v>4726</v>
      </c>
      <c r="X5097" s="170" t="s">
        <v>3533</v>
      </c>
      <c r="Y5097" s="171" t="s">
        <v>8985</v>
      </c>
      <c r="Z5097" s="167" t="s">
        <v>11080</v>
      </c>
      <c r="AA5097" s="176">
        <v>3234</v>
      </c>
      <c r="AB5097" s="167" t="s">
        <v>11254</v>
      </c>
      <c r="AC5097" s="176">
        <v>3234</v>
      </c>
      <c r="AD5097" s="167" t="s">
        <v>11254</v>
      </c>
      <c r="AE5097" s="176">
        <v>7002.6449000000002</v>
      </c>
    </row>
    <row r="5098" spans="1:31">
      <c r="A5098" s="178">
        <v>108384845110</v>
      </c>
      <c r="B5098" s="166">
        <v>46202</v>
      </c>
      <c r="C5098" s="167" t="s">
        <v>3524</v>
      </c>
      <c r="D5098" s="167" t="s">
        <v>3525</v>
      </c>
      <c r="E5098" s="167" t="s">
        <v>3526</v>
      </c>
      <c r="F5098" s="167" t="s">
        <v>3501</v>
      </c>
      <c r="G5098" s="167" t="s">
        <v>3502</v>
      </c>
      <c r="H5098" s="168">
        <v>46203</v>
      </c>
      <c r="I5098" s="167"/>
      <c r="J5098" s="169">
        <v>26136</v>
      </c>
      <c r="K5098" s="167" t="s">
        <v>55</v>
      </c>
      <c r="L5098" s="169">
        <v>1</v>
      </c>
      <c r="M5098" s="167" t="s">
        <v>3513</v>
      </c>
      <c r="N5098" s="169">
        <v>0.2</v>
      </c>
      <c r="O5098" s="167" t="s">
        <v>3505</v>
      </c>
      <c r="P5098" s="167"/>
      <c r="Q5098" s="167" t="s">
        <v>3514</v>
      </c>
      <c r="R5098" s="167" t="s">
        <v>3528</v>
      </c>
      <c r="S5098" s="169">
        <v>1</v>
      </c>
      <c r="T5098" s="167" t="s">
        <v>3529</v>
      </c>
      <c r="U5098" s="169" t="s">
        <v>3530</v>
      </c>
      <c r="V5098" s="167" t="s">
        <v>8378</v>
      </c>
      <c r="W5098" s="167" t="s">
        <v>8379</v>
      </c>
      <c r="X5098" s="170" t="s">
        <v>157</v>
      </c>
      <c r="Y5098" s="171" t="s">
        <v>8986</v>
      </c>
      <c r="Z5098" s="167" t="s">
        <v>11081</v>
      </c>
      <c r="AA5098" s="176">
        <v>5</v>
      </c>
      <c r="AB5098" s="167" t="s">
        <v>11254</v>
      </c>
      <c r="AC5098" s="176">
        <v>5</v>
      </c>
      <c r="AD5098" s="167" t="s">
        <v>11254</v>
      </c>
      <c r="AE5098" s="176">
        <v>2.72</v>
      </c>
    </row>
    <row r="5099" spans="1:31">
      <c r="A5099" s="178">
        <v>108384996860</v>
      </c>
      <c r="B5099" s="166">
        <v>46202</v>
      </c>
      <c r="C5099" s="167" t="s">
        <v>3524</v>
      </c>
      <c r="D5099" s="167" t="s">
        <v>3525</v>
      </c>
      <c r="E5099" s="167" t="s">
        <v>3526</v>
      </c>
      <c r="F5099" s="167" t="s">
        <v>3501</v>
      </c>
      <c r="G5099" s="167" t="s">
        <v>3502</v>
      </c>
      <c r="H5099" s="168">
        <v>46203</v>
      </c>
      <c r="I5099" s="167"/>
      <c r="J5099" s="169">
        <v>26136</v>
      </c>
      <c r="K5099" s="167" t="s">
        <v>55</v>
      </c>
      <c r="L5099" s="169">
        <v>1</v>
      </c>
      <c r="M5099" s="167" t="s">
        <v>3513</v>
      </c>
      <c r="N5099" s="169">
        <v>5.0999999999999996</v>
      </c>
      <c r="O5099" s="167" t="s">
        <v>3505</v>
      </c>
      <c r="P5099" s="167"/>
      <c r="Q5099" s="167" t="s">
        <v>3514</v>
      </c>
      <c r="R5099" s="167" t="s">
        <v>3528</v>
      </c>
      <c r="S5099" s="169">
        <v>4</v>
      </c>
      <c r="T5099" s="167" t="s">
        <v>3529</v>
      </c>
      <c r="U5099" s="169" t="s">
        <v>3530</v>
      </c>
      <c r="V5099" s="167" t="s">
        <v>8987</v>
      </c>
      <c r="W5099" s="167" t="s">
        <v>3822</v>
      </c>
      <c r="X5099" s="170" t="s">
        <v>157</v>
      </c>
      <c r="Y5099" s="171" t="s">
        <v>8988</v>
      </c>
      <c r="Z5099" s="167" t="s">
        <v>11082</v>
      </c>
      <c r="AA5099" s="176">
        <v>6000</v>
      </c>
      <c r="AB5099" s="167" t="s">
        <v>11254</v>
      </c>
      <c r="AC5099" s="176">
        <v>6000</v>
      </c>
      <c r="AD5099" s="167" t="s">
        <v>11254</v>
      </c>
      <c r="AE5099" s="176">
        <v>198.6</v>
      </c>
    </row>
    <row r="5100" spans="1:31">
      <c r="A5100" s="178">
        <v>108384996860</v>
      </c>
      <c r="B5100" s="166">
        <v>46202</v>
      </c>
      <c r="C5100" s="167" t="s">
        <v>3524</v>
      </c>
      <c r="D5100" s="167" t="s">
        <v>3525</v>
      </c>
      <c r="E5100" s="167" t="s">
        <v>3526</v>
      </c>
      <c r="F5100" s="167" t="s">
        <v>3501</v>
      </c>
      <c r="G5100" s="167" t="s">
        <v>3502</v>
      </c>
      <c r="H5100" s="168">
        <v>46203</v>
      </c>
      <c r="I5100" s="167"/>
      <c r="J5100" s="169">
        <v>26136</v>
      </c>
      <c r="K5100" s="167" t="s">
        <v>55</v>
      </c>
      <c r="L5100" s="169">
        <v>1</v>
      </c>
      <c r="M5100" s="167" t="s">
        <v>3513</v>
      </c>
      <c r="N5100" s="169">
        <v>5.0999999999999996</v>
      </c>
      <c r="O5100" s="167" t="s">
        <v>3505</v>
      </c>
      <c r="P5100" s="167"/>
      <c r="Q5100" s="167" t="s">
        <v>3514</v>
      </c>
      <c r="R5100" s="167" t="s">
        <v>3528</v>
      </c>
      <c r="S5100" s="169">
        <v>3</v>
      </c>
      <c r="T5100" s="167" t="s">
        <v>3717</v>
      </c>
      <c r="U5100" s="169" t="s">
        <v>3718</v>
      </c>
      <c r="V5100" s="167" t="s">
        <v>8412</v>
      </c>
      <c r="W5100" s="167" t="s">
        <v>5943</v>
      </c>
      <c r="X5100" s="170" t="s">
        <v>157</v>
      </c>
      <c r="Y5100" s="171" t="s">
        <v>8988</v>
      </c>
      <c r="Z5100" s="167" t="s">
        <v>11082</v>
      </c>
      <c r="AA5100" s="176">
        <v>800</v>
      </c>
      <c r="AB5100" s="167" t="s">
        <v>11254</v>
      </c>
      <c r="AC5100" s="176">
        <v>800</v>
      </c>
      <c r="AD5100" s="167" t="s">
        <v>11254</v>
      </c>
      <c r="AE5100" s="176">
        <v>81.599999999999994</v>
      </c>
    </row>
    <row r="5101" spans="1:31">
      <c r="A5101" s="178">
        <v>108384996860</v>
      </c>
      <c r="B5101" s="166">
        <v>46202</v>
      </c>
      <c r="C5101" s="167" t="s">
        <v>3524</v>
      </c>
      <c r="D5101" s="167" t="s">
        <v>3525</v>
      </c>
      <c r="E5101" s="167" t="s">
        <v>3526</v>
      </c>
      <c r="F5101" s="167" t="s">
        <v>3501</v>
      </c>
      <c r="G5101" s="167" t="s">
        <v>3502</v>
      </c>
      <c r="H5101" s="168">
        <v>46203</v>
      </c>
      <c r="I5101" s="167"/>
      <c r="J5101" s="169">
        <v>26136</v>
      </c>
      <c r="K5101" s="167" t="s">
        <v>55</v>
      </c>
      <c r="L5101" s="169">
        <v>1</v>
      </c>
      <c r="M5101" s="167" t="s">
        <v>3513</v>
      </c>
      <c r="N5101" s="169">
        <v>5.0999999999999996</v>
      </c>
      <c r="O5101" s="167" t="s">
        <v>3505</v>
      </c>
      <c r="P5101" s="167"/>
      <c r="Q5101" s="167" t="s">
        <v>3514</v>
      </c>
      <c r="R5101" s="167" t="s">
        <v>3528</v>
      </c>
      <c r="S5101" s="169">
        <v>2</v>
      </c>
      <c r="T5101" s="167" t="s">
        <v>3560</v>
      </c>
      <c r="U5101" s="169" t="s">
        <v>3561</v>
      </c>
      <c r="V5101" s="167" t="s">
        <v>4395</v>
      </c>
      <c r="W5101" s="167" t="s">
        <v>4396</v>
      </c>
      <c r="X5101" s="170" t="s">
        <v>3533</v>
      </c>
      <c r="Y5101" s="171" t="s">
        <v>8988</v>
      </c>
      <c r="Z5101" s="167" t="s">
        <v>11082</v>
      </c>
      <c r="AA5101" s="176">
        <v>1000</v>
      </c>
      <c r="AB5101" s="167" t="s">
        <v>11254</v>
      </c>
      <c r="AC5101" s="176">
        <v>1000</v>
      </c>
      <c r="AD5101" s="167" t="s">
        <v>11254</v>
      </c>
      <c r="AE5101" s="176">
        <v>468</v>
      </c>
    </row>
    <row r="5102" spans="1:31">
      <c r="A5102" s="178">
        <v>108384996860</v>
      </c>
      <c r="B5102" s="166">
        <v>46202</v>
      </c>
      <c r="C5102" s="167" t="s">
        <v>3524</v>
      </c>
      <c r="D5102" s="167" t="s">
        <v>3525</v>
      </c>
      <c r="E5102" s="167" t="s">
        <v>3526</v>
      </c>
      <c r="F5102" s="167" t="s">
        <v>3501</v>
      </c>
      <c r="G5102" s="167" t="s">
        <v>3502</v>
      </c>
      <c r="H5102" s="168">
        <v>46203</v>
      </c>
      <c r="I5102" s="167"/>
      <c r="J5102" s="169">
        <v>26136</v>
      </c>
      <c r="K5102" s="167" t="s">
        <v>55</v>
      </c>
      <c r="L5102" s="169">
        <v>1</v>
      </c>
      <c r="M5102" s="167" t="s">
        <v>3513</v>
      </c>
      <c r="N5102" s="169">
        <v>5.0999999999999996</v>
      </c>
      <c r="O5102" s="167" t="s">
        <v>3505</v>
      </c>
      <c r="P5102" s="167"/>
      <c r="Q5102" s="167" t="s">
        <v>3514</v>
      </c>
      <c r="R5102" s="167" t="s">
        <v>3528</v>
      </c>
      <c r="S5102" s="169">
        <v>1</v>
      </c>
      <c r="T5102" s="167" t="s">
        <v>3529</v>
      </c>
      <c r="U5102" s="169" t="s">
        <v>3530</v>
      </c>
      <c r="V5102" s="167" t="s">
        <v>8987</v>
      </c>
      <c r="W5102" s="167" t="s">
        <v>3822</v>
      </c>
      <c r="X5102" s="170" t="s">
        <v>157</v>
      </c>
      <c r="Y5102" s="171" t="s">
        <v>8988</v>
      </c>
      <c r="Z5102" s="167" t="s">
        <v>11082</v>
      </c>
      <c r="AA5102" s="176">
        <v>6000</v>
      </c>
      <c r="AB5102" s="167" t="s">
        <v>11254</v>
      </c>
      <c r="AC5102" s="176">
        <v>6000</v>
      </c>
      <c r="AD5102" s="167" t="s">
        <v>11254</v>
      </c>
      <c r="AE5102" s="176">
        <v>198.6</v>
      </c>
    </row>
    <row r="5103" spans="1:31">
      <c r="A5103" s="178">
        <v>108385158820</v>
      </c>
      <c r="B5103" s="166">
        <v>46202</v>
      </c>
      <c r="C5103" s="167" t="s">
        <v>3524</v>
      </c>
      <c r="D5103" s="167" t="s">
        <v>3525</v>
      </c>
      <c r="E5103" s="167" t="s">
        <v>3526</v>
      </c>
      <c r="F5103" s="167" t="s">
        <v>3501</v>
      </c>
      <c r="G5103" s="167" t="s">
        <v>3502</v>
      </c>
      <c r="H5103" s="168">
        <v>46203</v>
      </c>
      <c r="I5103" s="167"/>
      <c r="J5103" s="169">
        <v>26136</v>
      </c>
      <c r="K5103" s="167" t="s">
        <v>55</v>
      </c>
      <c r="L5103" s="169">
        <v>1</v>
      </c>
      <c r="M5103" s="167" t="s">
        <v>3513</v>
      </c>
      <c r="N5103" s="169">
        <v>0.5</v>
      </c>
      <c r="O5103" s="167" t="s">
        <v>3505</v>
      </c>
      <c r="P5103" s="167"/>
      <c r="Q5103" s="167" t="s">
        <v>3514</v>
      </c>
      <c r="R5103" s="167" t="s">
        <v>3528</v>
      </c>
      <c r="S5103" s="169">
        <v>1</v>
      </c>
      <c r="T5103" s="167" t="s">
        <v>3971</v>
      </c>
      <c r="U5103" s="169" t="s">
        <v>3972</v>
      </c>
      <c r="V5103" s="167" t="s">
        <v>8664</v>
      </c>
      <c r="W5103" s="167" t="s">
        <v>5383</v>
      </c>
      <c r="X5103" s="170" t="s">
        <v>157</v>
      </c>
      <c r="Y5103" s="171" t="s">
        <v>8989</v>
      </c>
      <c r="Z5103" s="167" t="s">
        <v>11083</v>
      </c>
      <c r="AA5103" s="176">
        <v>2000</v>
      </c>
      <c r="AB5103" s="167" t="s">
        <v>11254</v>
      </c>
      <c r="AC5103" s="176">
        <v>2000</v>
      </c>
      <c r="AD5103" s="167" t="s">
        <v>11254</v>
      </c>
      <c r="AE5103" s="176">
        <v>67</v>
      </c>
    </row>
    <row r="5104" spans="1:31">
      <c r="A5104" s="178">
        <v>108385239060</v>
      </c>
      <c r="B5104" s="166">
        <v>46202</v>
      </c>
      <c r="C5104" s="167" t="s">
        <v>3524</v>
      </c>
      <c r="D5104" s="167" t="s">
        <v>3525</v>
      </c>
      <c r="E5104" s="167" t="s">
        <v>3526</v>
      </c>
      <c r="F5104" s="167" t="s">
        <v>3501</v>
      </c>
      <c r="G5104" s="167" t="s">
        <v>3502</v>
      </c>
      <c r="H5104" s="168">
        <v>46203</v>
      </c>
      <c r="I5104" s="167"/>
      <c r="J5104" s="169">
        <v>26136</v>
      </c>
      <c r="K5104" s="167" t="s">
        <v>55</v>
      </c>
      <c r="L5104" s="169">
        <v>1</v>
      </c>
      <c r="M5104" s="167" t="s">
        <v>3513</v>
      </c>
      <c r="N5104" s="169">
        <v>12.7</v>
      </c>
      <c r="O5104" s="167" t="s">
        <v>3505</v>
      </c>
      <c r="P5104" s="167"/>
      <c r="Q5104" s="167" t="s">
        <v>3514</v>
      </c>
      <c r="R5104" s="167" t="s">
        <v>3528</v>
      </c>
      <c r="S5104" s="169">
        <v>1</v>
      </c>
      <c r="T5104" s="167" t="s">
        <v>3560</v>
      </c>
      <c r="U5104" s="169" t="s">
        <v>3561</v>
      </c>
      <c r="V5104" s="167" t="s">
        <v>8205</v>
      </c>
      <c r="W5104" s="167" t="s">
        <v>7526</v>
      </c>
      <c r="X5104" s="170" t="s">
        <v>159</v>
      </c>
      <c r="Y5104" s="171" t="s">
        <v>8990</v>
      </c>
      <c r="Z5104" s="167" t="s">
        <v>11084</v>
      </c>
      <c r="AA5104" s="176">
        <v>19997</v>
      </c>
      <c r="AB5104" s="167" t="s">
        <v>11254</v>
      </c>
      <c r="AC5104" s="176">
        <v>19997</v>
      </c>
      <c r="AD5104" s="167" t="s">
        <v>11254</v>
      </c>
      <c r="AE5104" s="176">
        <v>35194.720000000001</v>
      </c>
    </row>
    <row r="5105" spans="1:31">
      <c r="A5105" s="178">
        <v>108385271960</v>
      </c>
      <c r="B5105" s="166">
        <v>46202</v>
      </c>
      <c r="C5105" s="167" t="s">
        <v>3524</v>
      </c>
      <c r="D5105" s="167" t="s">
        <v>3525</v>
      </c>
      <c r="E5105" s="167" t="s">
        <v>3526</v>
      </c>
      <c r="F5105" s="167" t="s">
        <v>3501</v>
      </c>
      <c r="G5105" s="167" t="s">
        <v>3502</v>
      </c>
      <c r="H5105" s="168">
        <v>46203</v>
      </c>
      <c r="I5105" s="167"/>
      <c r="J5105" s="169">
        <v>26136</v>
      </c>
      <c r="K5105" s="167" t="s">
        <v>55</v>
      </c>
      <c r="L5105" s="169">
        <v>4</v>
      </c>
      <c r="M5105" s="167" t="s">
        <v>3513</v>
      </c>
      <c r="N5105" s="169">
        <v>19.5</v>
      </c>
      <c r="O5105" s="167" t="s">
        <v>3505</v>
      </c>
      <c r="P5105" s="167"/>
      <c r="Q5105" s="167" t="s">
        <v>3527</v>
      </c>
      <c r="R5105" s="167" t="s">
        <v>3528</v>
      </c>
      <c r="S5105" s="169">
        <v>1</v>
      </c>
      <c r="T5105" s="167" t="s">
        <v>3587</v>
      </c>
      <c r="U5105" s="169" t="s">
        <v>3588</v>
      </c>
      <c r="V5105" s="167" t="s">
        <v>8991</v>
      </c>
      <c r="W5105" s="167" t="s">
        <v>8992</v>
      </c>
      <c r="X5105" s="170" t="s">
        <v>157</v>
      </c>
      <c r="Y5105" s="171" t="s">
        <v>8993</v>
      </c>
      <c r="Z5105" s="167" t="s">
        <v>11085</v>
      </c>
      <c r="AA5105" s="176">
        <v>4200</v>
      </c>
      <c r="AB5105" s="167" t="s">
        <v>11254</v>
      </c>
      <c r="AC5105" s="176">
        <v>4200</v>
      </c>
      <c r="AD5105" s="167" t="s">
        <v>11254</v>
      </c>
      <c r="AE5105" s="176">
        <v>10752</v>
      </c>
    </row>
    <row r="5106" spans="1:31">
      <c r="A5106" s="178">
        <v>108385311860</v>
      </c>
      <c r="B5106" s="166">
        <v>46202</v>
      </c>
      <c r="C5106" s="167" t="s">
        <v>3524</v>
      </c>
      <c r="D5106" s="167" t="s">
        <v>3525</v>
      </c>
      <c r="E5106" s="167" t="s">
        <v>3526</v>
      </c>
      <c r="F5106" s="167" t="s">
        <v>3501</v>
      </c>
      <c r="G5106" s="167" t="s">
        <v>3502</v>
      </c>
      <c r="H5106" s="168">
        <v>46203</v>
      </c>
      <c r="I5106" s="167"/>
      <c r="J5106" s="169">
        <v>26136</v>
      </c>
      <c r="K5106" s="167" t="s">
        <v>55</v>
      </c>
      <c r="L5106" s="169">
        <v>1</v>
      </c>
      <c r="M5106" s="167" t="s">
        <v>3513</v>
      </c>
      <c r="N5106" s="169">
        <v>21.1</v>
      </c>
      <c r="O5106" s="167" t="s">
        <v>3505</v>
      </c>
      <c r="P5106" s="167"/>
      <c r="Q5106" s="167" t="s">
        <v>3514</v>
      </c>
      <c r="R5106" s="167" t="s">
        <v>3528</v>
      </c>
      <c r="S5106" s="169">
        <v>1</v>
      </c>
      <c r="T5106" s="167" t="s">
        <v>3529</v>
      </c>
      <c r="U5106" s="169" t="s">
        <v>3530</v>
      </c>
      <c r="V5106" s="167" t="s">
        <v>3592</v>
      </c>
      <c r="W5106" s="167" t="s">
        <v>3593</v>
      </c>
      <c r="X5106" s="170" t="s">
        <v>160</v>
      </c>
      <c r="Y5106" s="171" t="s">
        <v>8994</v>
      </c>
      <c r="Z5106" s="167" t="s">
        <v>11086</v>
      </c>
      <c r="AA5106" s="176">
        <v>1290</v>
      </c>
      <c r="AB5106" s="167" t="s">
        <v>11254</v>
      </c>
      <c r="AC5106" s="176">
        <v>1290</v>
      </c>
      <c r="AD5106" s="167" t="s">
        <v>11254</v>
      </c>
      <c r="AE5106" s="176">
        <v>67234.8</v>
      </c>
    </row>
    <row r="5107" spans="1:31">
      <c r="A5107" s="178">
        <v>108385344320</v>
      </c>
      <c r="B5107" s="166">
        <v>46202</v>
      </c>
      <c r="C5107" s="167" t="s">
        <v>3524</v>
      </c>
      <c r="D5107" s="167" t="s">
        <v>3525</v>
      </c>
      <c r="E5107" s="167" t="s">
        <v>3526</v>
      </c>
      <c r="F5107" s="167" t="s">
        <v>3501</v>
      </c>
      <c r="G5107" s="167" t="s">
        <v>3502</v>
      </c>
      <c r="H5107" s="168">
        <v>46203</v>
      </c>
      <c r="I5107" s="167"/>
      <c r="J5107" s="169">
        <v>26136</v>
      </c>
      <c r="K5107" s="167" t="s">
        <v>55</v>
      </c>
      <c r="L5107" s="169">
        <v>1</v>
      </c>
      <c r="M5107" s="167" t="s">
        <v>3513</v>
      </c>
      <c r="N5107" s="169">
        <v>2.2000000000000002</v>
      </c>
      <c r="O5107" s="167" t="s">
        <v>3505</v>
      </c>
      <c r="P5107" s="167"/>
      <c r="Q5107" s="167" t="s">
        <v>3527</v>
      </c>
      <c r="R5107" s="167" t="s">
        <v>3528</v>
      </c>
      <c r="S5107" s="169">
        <v>1</v>
      </c>
      <c r="T5107" s="167" t="s">
        <v>3529</v>
      </c>
      <c r="U5107" s="169" t="s">
        <v>3530</v>
      </c>
      <c r="V5107" s="167" t="s">
        <v>5029</v>
      </c>
      <c r="W5107" s="167" t="s">
        <v>5030</v>
      </c>
      <c r="X5107" s="170" t="s">
        <v>157</v>
      </c>
      <c r="Y5107" s="171" t="s">
        <v>8995</v>
      </c>
      <c r="Z5107" s="167" t="s">
        <v>11087</v>
      </c>
      <c r="AA5107" s="176">
        <v>9000</v>
      </c>
      <c r="AB5107" s="167" t="s">
        <v>11254</v>
      </c>
      <c r="AC5107" s="176">
        <v>9000</v>
      </c>
      <c r="AD5107" s="167" t="s">
        <v>11254</v>
      </c>
      <c r="AE5107" s="176">
        <v>4050</v>
      </c>
    </row>
    <row r="5108" spans="1:31">
      <c r="A5108" s="178">
        <v>108385378840</v>
      </c>
      <c r="B5108" s="166">
        <v>46202</v>
      </c>
      <c r="C5108" s="167" t="s">
        <v>3524</v>
      </c>
      <c r="D5108" s="167" t="s">
        <v>3525</v>
      </c>
      <c r="E5108" s="167" t="s">
        <v>3526</v>
      </c>
      <c r="F5108" s="167" t="s">
        <v>3501</v>
      </c>
      <c r="G5108" s="167" t="s">
        <v>3502</v>
      </c>
      <c r="H5108" s="168">
        <v>46203</v>
      </c>
      <c r="I5108" s="167"/>
      <c r="J5108" s="169">
        <v>26136</v>
      </c>
      <c r="K5108" s="167" t="s">
        <v>55</v>
      </c>
      <c r="L5108" s="169">
        <v>1</v>
      </c>
      <c r="M5108" s="167" t="s">
        <v>3513</v>
      </c>
      <c r="N5108" s="169">
        <v>2.2000000000000002</v>
      </c>
      <c r="O5108" s="167" t="s">
        <v>3505</v>
      </c>
      <c r="P5108" s="167"/>
      <c r="Q5108" s="167" t="s">
        <v>3527</v>
      </c>
      <c r="R5108" s="167" t="s">
        <v>3528</v>
      </c>
      <c r="S5108" s="169">
        <v>1</v>
      </c>
      <c r="T5108" s="167" t="s">
        <v>3529</v>
      </c>
      <c r="U5108" s="169" t="s">
        <v>3530</v>
      </c>
      <c r="V5108" s="167" t="s">
        <v>5288</v>
      </c>
      <c r="W5108" s="167" t="s">
        <v>4268</v>
      </c>
      <c r="X5108" s="170" t="s">
        <v>157</v>
      </c>
      <c r="Y5108" s="171" t="s">
        <v>8996</v>
      </c>
      <c r="Z5108" s="167" t="s">
        <v>11088</v>
      </c>
      <c r="AA5108" s="176">
        <v>2000</v>
      </c>
      <c r="AB5108" s="167" t="s">
        <v>11254</v>
      </c>
      <c r="AC5108" s="176">
        <v>2000</v>
      </c>
      <c r="AD5108" s="167" t="s">
        <v>11254</v>
      </c>
      <c r="AE5108" s="176">
        <v>143760</v>
      </c>
    </row>
    <row r="5109" spans="1:31">
      <c r="A5109" s="178">
        <v>108385523520</v>
      </c>
      <c r="B5109" s="166">
        <v>46202</v>
      </c>
      <c r="C5109" s="167" t="s">
        <v>3524</v>
      </c>
      <c r="D5109" s="167" t="s">
        <v>3525</v>
      </c>
      <c r="E5109" s="167" t="s">
        <v>3526</v>
      </c>
      <c r="F5109" s="167" t="s">
        <v>3501</v>
      </c>
      <c r="G5109" s="167" t="s">
        <v>3502</v>
      </c>
      <c r="H5109" s="168">
        <v>46203</v>
      </c>
      <c r="I5109" s="167"/>
      <c r="J5109" s="169">
        <v>26136</v>
      </c>
      <c r="K5109" s="167" t="s">
        <v>55</v>
      </c>
      <c r="L5109" s="169">
        <v>1</v>
      </c>
      <c r="M5109" s="167" t="s">
        <v>3513</v>
      </c>
      <c r="N5109" s="169">
        <v>3</v>
      </c>
      <c r="O5109" s="167" t="s">
        <v>3505</v>
      </c>
      <c r="P5109" s="167"/>
      <c r="Q5109" s="167" t="s">
        <v>3527</v>
      </c>
      <c r="R5109" s="167" t="s">
        <v>3528</v>
      </c>
      <c r="S5109" s="169">
        <v>1</v>
      </c>
      <c r="T5109" s="167" t="s">
        <v>3529</v>
      </c>
      <c r="U5109" s="169" t="s">
        <v>3530</v>
      </c>
      <c r="V5109" s="167" t="s">
        <v>8997</v>
      </c>
      <c r="W5109" s="167" t="s">
        <v>6766</v>
      </c>
      <c r="X5109" s="170" t="s">
        <v>159</v>
      </c>
      <c r="Y5109" s="171" t="s">
        <v>8998</v>
      </c>
      <c r="Z5109" s="167" t="s">
        <v>11089</v>
      </c>
      <c r="AA5109" s="176">
        <v>48000</v>
      </c>
      <c r="AB5109" s="167" t="s">
        <v>11254</v>
      </c>
      <c r="AC5109" s="176">
        <v>48000</v>
      </c>
      <c r="AD5109" s="167" t="s">
        <v>11254</v>
      </c>
      <c r="AE5109" s="176">
        <v>7680</v>
      </c>
    </row>
    <row r="5110" spans="1:31">
      <c r="A5110" s="178">
        <v>108386268320</v>
      </c>
      <c r="B5110" s="166">
        <v>46202</v>
      </c>
      <c r="C5110" s="167" t="s">
        <v>3524</v>
      </c>
      <c r="D5110" s="167" t="s">
        <v>3525</v>
      </c>
      <c r="E5110" s="167" t="s">
        <v>3526</v>
      </c>
      <c r="F5110" s="167" t="s">
        <v>3501</v>
      </c>
      <c r="G5110" s="167" t="s">
        <v>3502</v>
      </c>
      <c r="H5110" s="168">
        <v>46203</v>
      </c>
      <c r="I5110" s="167"/>
      <c r="J5110" s="169">
        <v>26136</v>
      </c>
      <c r="K5110" s="167" t="s">
        <v>55</v>
      </c>
      <c r="L5110" s="169">
        <v>5</v>
      </c>
      <c r="M5110" s="167" t="s">
        <v>3513</v>
      </c>
      <c r="N5110" s="169">
        <v>46.6</v>
      </c>
      <c r="O5110" s="167" t="s">
        <v>3505</v>
      </c>
      <c r="P5110" s="167"/>
      <c r="Q5110" s="167" t="s">
        <v>3527</v>
      </c>
      <c r="R5110" s="167" t="s">
        <v>3528</v>
      </c>
      <c r="S5110" s="169">
        <v>4</v>
      </c>
      <c r="T5110" s="167" t="s">
        <v>3678</v>
      </c>
      <c r="U5110" s="169" t="s">
        <v>3679</v>
      </c>
      <c r="V5110" s="167" t="s">
        <v>4190</v>
      </c>
      <c r="W5110" s="167" t="s">
        <v>4191</v>
      </c>
      <c r="X5110" s="170" t="s">
        <v>159</v>
      </c>
      <c r="Y5110" s="171" t="s">
        <v>8999</v>
      </c>
      <c r="Z5110" s="167" t="s">
        <v>11090</v>
      </c>
      <c r="AA5110" s="176">
        <v>10000</v>
      </c>
      <c r="AB5110" s="167" t="s">
        <v>11254</v>
      </c>
      <c r="AC5110" s="176">
        <v>1.29</v>
      </c>
      <c r="AD5110" s="167" t="s">
        <v>11256</v>
      </c>
      <c r="AE5110" s="176">
        <v>69</v>
      </c>
    </row>
    <row r="5111" spans="1:31">
      <c r="A5111" s="178">
        <v>108386268320</v>
      </c>
      <c r="B5111" s="166">
        <v>46202</v>
      </c>
      <c r="C5111" s="167" t="s">
        <v>3524</v>
      </c>
      <c r="D5111" s="167" t="s">
        <v>3525</v>
      </c>
      <c r="E5111" s="167" t="s">
        <v>3526</v>
      </c>
      <c r="F5111" s="167" t="s">
        <v>3501</v>
      </c>
      <c r="G5111" s="167" t="s">
        <v>3502</v>
      </c>
      <c r="H5111" s="168">
        <v>46203</v>
      </c>
      <c r="I5111" s="167"/>
      <c r="J5111" s="169">
        <v>26136</v>
      </c>
      <c r="K5111" s="167" t="s">
        <v>55</v>
      </c>
      <c r="L5111" s="169">
        <v>5</v>
      </c>
      <c r="M5111" s="167" t="s">
        <v>3513</v>
      </c>
      <c r="N5111" s="169">
        <v>46.6</v>
      </c>
      <c r="O5111" s="167" t="s">
        <v>3505</v>
      </c>
      <c r="P5111" s="167"/>
      <c r="Q5111" s="167" t="s">
        <v>3527</v>
      </c>
      <c r="R5111" s="167" t="s">
        <v>3528</v>
      </c>
      <c r="S5111" s="169">
        <v>3</v>
      </c>
      <c r="T5111" s="167" t="s">
        <v>3678</v>
      </c>
      <c r="U5111" s="169" t="s">
        <v>3679</v>
      </c>
      <c r="V5111" s="167" t="s">
        <v>4192</v>
      </c>
      <c r="W5111" s="167" t="s">
        <v>4193</v>
      </c>
      <c r="X5111" s="170" t="s">
        <v>159</v>
      </c>
      <c r="Y5111" s="171" t="s">
        <v>8999</v>
      </c>
      <c r="Z5111" s="167" t="s">
        <v>11090</v>
      </c>
      <c r="AA5111" s="176">
        <v>10000</v>
      </c>
      <c r="AB5111" s="167" t="s">
        <v>11254</v>
      </c>
      <c r="AC5111" s="176">
        <v>1.29</v>
      </c>
      <c r="AD5111" s="167" t="s">
        <v>11256</v>
      </c>
      <c r="AE5111" s="176">
        <v>81</v>
      </c>
    </row>
    <row r="5112" spans="1:31">
      <c r="A5112" s="178">
        <v>108386268320</v>
      </c>
      <c r="B5112" s="166">
        <v>46202</v>
      </c>
      <c r="C5112" s="167" t="s">
        <v>3524</v>
      </c>
      <c r="D5112" s="167" t="s">
        <v>3525</v>
      </c>
      <c r="E5112" s="167" t="s">
        <v>3526</v>
      </c>
      <c r="F5112" s="167" t="s">
        <v>3501</v>
      </c>
      <c r="G5112" s="167" t="s">
        <v>3502</v>
      </c>
      <c r="H5112" s="168">
        <v>46203</v>
      </c>
      <c r="I5112" s="167"/>
      <c r="J5112" s="169">
        <v>26136</v>
      </c>
      <c r="K5112" s="167" t="s">
        <v>55</v>
      </c>
      <c r="L5112" s="169">
        <v>5</v>
      </c>
      <c r="M5112" s="167" t="s">
        <v>3513</v>
      </c>
      <c r="N5112" s="169">
        <v>46.6</v>
      </c>
      <c r="O5112" s="167" t="s">
        <v>3505</v>
      </c>
      <c r="P5112" s="167"/>
      <c r="Q5112" s="167" t="s">
        <v>3527</v>
      </c>
      <c r="R5112" s="167" t="s">
        <v>3528</v>
      </c>
      <c r="S5112" s="169">
        <v>2</v>
      </c>
      <c r="T5112" s="167" t="s">
        <v>4194</v>
      </c>
      <c r="U5112" s="169" t="s">
        <v>3893</v>
      </c>
      <c r="V5112" s="167" t="s">
        <v>4195</v>
      </c>
      <c r="W5112" s="167" t="s">
        <v>4196</v>
      </c>
      <c r="X5112" s="170" t="s">
        <v>159</v>
      </c>
      <c r="Y5112" s="171" t="s">
        <v>8999</v>
      </c>
      <c r="Z5112" s="167" t="s">
        <v>11090</v>
      </c>
      <c r="AA5112" s="176">
        <v>300</v>
      </c>
      <c r="AB5112" s="167" t="s">
        <v>11254</v>
      </c>
      <c r="AC5112" s="176">
        <v>300</v>
      </c>
      <c r="AD5112" s="167" t="s">
        <v>11254</v>
      </c>
      <c r="AE5112" s="176">
        <v>504</v>
      </c>
    </row>
    <row r="5113" spans="1:31">
      <c r="A5113" s="178">
        <v>108386268320</v>
      </c>
      <c r="B5113" s="166">
        <v>46202</v>
      </c>
      <c r="C5113" s="167" t="s">
        <v>3524</v>
      </c>
      <c r="D5113" s="167" t="s">
        <v>3525</v>
      </c>
      <c r="E5113" s="167" t="s">
        <v>3526</v>
      </c>
      <c r="F5113" s="167" t="s">
        <v>3501</v>
      </c>
      <c r="G5113" s="167" t="s">
        <v>3502</v>
      </c>
      <c r="H5113" s="168">
        <v>46203</v>
      </c>
      <c r="I5113" s="167"/>
      <c r="J5113" s="169">
        <v>26136</v>
      </c>
      <c r="K5113" s="167" t="s">
        <v>55</v>
      </c>
      <c r="L5113" s="169">
        <v>5</v>
      </c>
      <c r="M5113" s="167" t="s">
        <v>3513</v>
      </c>
      <c r="N5113" s="169">
        <v>46.6</v>
      </c>
      <c r="O5113" s="167" t="s">
        <v>3505</v>
      </c>
      <c r="P5113" s="167"/>
      <c r="Q5113" s="167" t="s">
        <v>3527</v>
      </c>
      <c r="R5113" s="167" t="s">
        <v>3528</v>
      </c>
      <c r="S5113" s="169">
        <v>1</v>
      </c>
      <c r="T5113" s="167" t="s">
        <v>4194</v>
      </c>
      <c r="U5113" s="169" t="s">
        <v>3893</v>
      </c>
      <c r="V5113" s="167" t="s">
        <v>4197</v>
      </c>
      <c r="W5113" s="167" t="s">
        <v>4198</v>
      </c>
      <c r="X5113" s="170" t="s">
        <v>159</v>
      </c>
      <c r="Y5113" s="171" t="s">
        <v>8999</v>
      </c>
      <c r="Z5113" s="167" t="s">
        <v>11090</v>
      </c>
      <c r="AA5113" s="176">
        <v>300</v>
      </c>
      <c r="AB5113" s="167" t="s">
        <v>11254</v>
      </c>
      <c r="AC5113" s="176">
        <v>300</v>
      </c>
      <c r="AD5113" s="167" t="s">
        <v>11254</v>
      </c>
      <c r="AE5113" s="176">
        <v>570</v>
      </c>
    </row>
    <row r="5114" spans="1:31">
      <c r="A5114" s="178">
        <v>108386318830</v>
      </c>
      <c r="B5114" s="166">
        <v>46202</v>
      </c>
      <c r="C5114" s="167" t="s">
        <v>3781</v>
      </c>
      <c r="D5114" s="167"/>
      <c r="E5114" s="167"/>
      <c r="F5114" s="167" t="s">
        <v>5301</v>
      </c>
      <c r="G5114" s="167" t="s">
        <v>3614</v>
      </c>
      <c r="H5114" s="168"/>
      <c r="I5114" s="167"/>
      <c r="J5114" s="169">
        <v>26136</v>
      </c>
      <c r="K5114" s="167" t="s">
        <v>55</v>
      </c>
      <c r="L5114" s="169">
        <v>1</v>
      </c>
      <c r="M5114" s="167" t="s">
        <v>3604</v>
      </c>
      <c r="N5114" s="169">
        <v>51</v>
      </c>
      <c r="O5114" s="167" t="s">
        <v>3505</v>
      </c>
      <c r="P5114" s="167" t="s">
        <v>9000</v>
      </c>
      <c r="Q5114" s="167" t="s">
        <v>3506</v>
      </c>
      <c r="R5114" s="167" t="s">
        <v>3528</v>
      </c>
      <c r="S5114" s="169">
        <v>1</v>
      </c>
      <c r="T5114" s="167" t="s">
        <v>3892</v>
      </c>
      <c r="U5114" s="169" t="s">
        <v>3893</v>
      </c>
      <c r="V5114" s="167" t="s">
        <v>5068</v>
      </c>
      <c r="W5114" s="167" t="s">
        <v>5069</v>
      </c>
      <c r="X5114" s="170" t="s">
        <v>157</v>
      </c>
      <c r="Y5114" s="171" t="s">
        <v>9001</v>
      </c>
      <c r="Z5114" s="167" t="s">
        <v>11091</v>
      </c>
      <c r="AA5114" s="176">
        <v>1760</v>
      </c>
      <c r="AB5114" s="167" t="s">
        <v>11254</v>
      </c>
      <c r="AC5114" s="176">
        <v>1760</v>
      </c>
      <c r="AD5114" s="167" t="s">
        <v>11254</v>
      </c>
      <c r="AE5114" s="176">
        <v>7744</v>
      </c>
    </row>
    <row r="5115" spans="1:31">
      <c r="A5115" s="178">
        <v>108386514610</v>
      </c>
      <c r="B5115" s="166">
        <v>46202</v>
      </c>
      <c r="C5115" s="167" t="s">
        <v>3610</v>
      </c>
      <c r="D5115" s="167" t="s">
        <v>3525</v>
      </c>
      <c r="E5115" s="167" t="s">
        <v>3526</v>
      </c>
      <c r="F5115" s="167" t="s">
        <v>3613</v>
      </c>
      <c r="G5115" s="167" t="s">
        <v>3614</v>
      </c>
      <c r="H5115" s="168">
        <v>46202</v>
      </c>
      <c r="I5115" s="167"/>
      <c r="J5115" s="169">
        <v>1</v>
      </c>
      <c r="K5115" s="167" t="s">
        <v>48</v>
      </c>
      <c r="L5115" s="169">
        <v>1</v>
      </c>
      <c r="M5115" s="167" t="s">
        <v>3513</v>
      </c>
      <c r="N5115" s="169">
        <v>6.56</v>
      </c>
      <c r="O5115" s="167" t="s">
        <v>3505</v>
      </c>
      <c r="P5115" s="167" t="s">
        <v>9002</v>
      </c>
      <c r="Q5115" s="167" t="s">
        <v>3506</v>
      </c>
      <c r="R5115" s="167" t="s">
        <v>9003</v>
      </c>
      <c r="S5115" s="169">
        <v>1</v>
      </c>
      <c r="T5115" s="167"/>
      <c r="U5115" s="169" t="s">
        <v>7410</v>
      </c>
      <c r="V5115" s="167" t="s">
        <v>9004</v>
      </c>
      <c r="W5115" s="167"/>
      <c r="X5115" s="170" t="s">
        <v>3619</v>
      </c>
      <c r="Y5115" s="171" t="s">
        <v>9005</v>
      </c>
      <c r="Z5115" s="167" t="s">
        <v>11092</v>
      </c>
      <c r="AA5115" s="176">
        <v>30</v>
      </c>
      <c r="AB5115" s="167" t="s">
        <v>11255</v>
      </c>
      <c r="AC5115" s="176">
        <v>9000</v>
      </c>
      <c r="AD5115" s="167" t="s">
        <v>11258</v>
      </c>
      <c r="AE5115" s="176">
        <v>10350000</v>
      </c>
    </row>
    <row r="5116" spans="1:31">
      <c r="A5116" s="178">
        <v>108386926800</v>
      </c>
      <c r="B5116" s="166">
        <v>46202</v>
      </c>
      <c r="C5116" s="167" t="s">
        <v>3524</v>
      </c>
      <c r="D5116" s="167" t="s">
        <v>3525</v>
      </c>
      <c r="E5116" s="167" t="s">
        <v>3526</v>
      </c>
      <c r="F5116" s="167" t="s">
        <v>3602</v>
      </c>
      <c r="G5116" s="167" t="s">
        <v>3603</v>
      </c>
      <c r="H5116" s="168">
        <v>46203</v>
      </c>
      <c r="I5116" s="167"/>
      <c r="J5116" s="169">
        <v>26136</v>
      </c>
      <c r="K5116" s="167" t="s">
        <v>55</v>
      </c>
      <c r="L5116" s="169">
        <v>1</v>
      </c>
      <c r="M5116" s="167" t="s">
        <v>3604</v>
      </c>
      <c r="N5116" s="169">
        <v>251.25</v>
      </c>
      <c r="O5116" s="167" t="s">
        <v>3505</v>
      </c>
      <c r="P5116" s="167"/>
      <c r="Q5116" s="167" t="s">
        <v>3527</v>
      </c>
      <c r="R5116" s="167" t="s">
        <v>3528</v>
      </c>
      <c r="S5116" s="169">
        <v>6</v>
      </c>
      <c r="T5116" s="167" t="s">
        <v>3703</v>
      </c>
      <c r="U5116" s="169" t="s">
        <v>3704</v>
      </c>
      <c r="V5116" s="167" t="s">
        <v>9006</v>
      </c>
      <c r="W5116" s="167" t="s">
        <v>9007</v>
      </c>
      <c r="X5116" s="170" t="s">
        <v>160</v>
      </c>
      <c r="Y5116" s="171" t="s">
        <v>9008</v>
      </c>
      <c r="Z5116" s="167" t="s">
        <v>11093</v>
      </c>
      <c r="AA5116" s="176">
        <v>406</v>
      </c>
      <c r="AB5116" s="167" t="s">
        <v>11254</v>
      </c>
      <c r="AC5116" s="176">
        <v>406</v>
      </c>
      <c r="AD5116" s="167" t="s">
        <v>11254</v>
      </c>
      <c r="AE5116" s="176">
        <v>6784.26</v>
      </c>
    </row>
    <row r="5117" spans="1:31">
      <c r="A5117" s="178">
        <v>108386926800</v>
      </c>
      <c r="B5117" s="166">
        <v>46202</v>
      </c>
      <c r="C5117" s="167" t="s">
        <v>3524</v>
      </c>
      <c r="D5117" s="167" t="s">
        <v>3525</v>
      </c>
      <c r="E5117" s="167" t="s">
        <v>3526</v>
      </c>
      <c r="F5117" s="167" t="s">
        <v>3602</v>
      </c>
      <c r="G5117" s="167" t="s">
        <v>3603</v>
      </c>
      <c r="H5117" s="168">
        <v>46203</v>
      </c>
      <c r="I5117" s="167"/>
      <c r="J5117" s="169">
        <v>26136</v>
      </c>
      <c r="K5117" s="167" t="s">
        <v>55</v>
      </c>
      <c r="L5117" s="169">
        <v>1</v>
      </c>
      <c r="M5117" s="167" t="s">
        <v>3604</v>
      </c>
      <c r="N5117" s="169">
        <v>251.25</v>
      </c>
      <c r="O5117" s="167" t="s">
        <v>3505</v>
      </c>
      <c r="P5117" s="167"/>
      <c r="Q5117" s="167" t="s">
        <v>3527</v>
      </c>
      <c r="R5117" s="167" t="s">
        <v>3528</v>
      </c>
      <c r="S5117" s="169">
        <v>5</v>
      </c>
      <c r="T5117" s="167" t="s">
        <v>3703</v>
      </c>
      <c r="U5117" s="169" t="s">
        <v>3704</v>
      </c>
      <c r="V5117" s="167" t="s">
        <v>8269</v>
      </c>
      <c r="W5117" s="167" t="s">
        <v>8270</v>
      </c>
      <c r="X5117" s="170" t="s">
        <v>160</v>
      </c>
      <c r="Y5117" s="171" t="s">
        <v>9008</v>
      </c>
      <c r="Z5117" s="167" t="s">
        <v>11093</v>
      </c>
      <c r="AA5117" s="176">
        <v>260</v>
      </c>
      <c r="AB5117" s="167" t="s">
        <v>11254</v>
      </c>
      <c r="AC5117" s="176">
        <v>260</v>
      </c>
      <c r="AD5117" s="167" t="s">
        <v>11254</v>
      </c>
      <c r="AE5117" s="176">
        <v>1508</v>
      </c>
    </row>
    <row r="5118" spans="1:31">
      <c r="A5118" s="178">
        <v>108386926800</v>
      </c>
      <c r="B5118" s="166">
        <v>46202</v>
      </c>
      <c r="C5118" s="167" t="s">
        <v>3524</v>
      </c>
      <c r="D5118" s="167" t="s">
        <v>3525</v>
      </c>
      <c r="E5118" s="167" t="s">
        <v>3526</v>
      </c>
      <c r="F5118" s="167" t="s">
        <v>3602</v>
      </c>
      <c r="G5118" s="167" t="s">
        <v>3603</v>
      </c>
      <c r="H5118" s="168">
        <v>46203</v>
      </c>
      <c r="I5118" s="167"/>
      <c r="J5118" s="169">
        <v>26136</v>
      </c>
      <c r="K5118" s="167" t="s">
        <v>55</v>
      </c>
      <c r="L5118" s="169">
        <v>1</v>
      </c>
      <c r="M5118" s="167" t="s">
        <v>3604</v>
      </c>
      <c r="N5118" s="169">
        <v>251.25</v>
      </c>
      <c r="O5118" s="167" t="s">
        <v>3505</v>
      </c>
      <c r="P5118" s="167"/>
      <c r="Q5118" s="167" t="s">
        <v>3527</v>
      </c>
      <c r="R5118" s="167" t="s">
        <v>3528</v>
      </c>
      <c r="S5118" s="169">
        <v>4</v>
      </c>
      <c r="T5118" s="167" t="s">
        <v>3703</v>
      </c>
      <c r="U5118" s="169" t="s">
        <v>3704</v>
      </c>
      <c r="V5118" s="167" t="s">
        <v>8269</v>
      </c>
      <c r="W5118" s="167" t="s">
        <v>8270</v>
      </c>
      <c r="X5118" s="170" t="s">
        <v>160</v>
      </c>
      <c r="Y5118" s="171" t="s">
        <v>9008</v>
      </c>
      <c r="Z5118" s="167" t="s">
        <v>11093</v>
      </c>
      <c r="AA5118" s="176">
        <v>178</v>
      </c>
      <c r="AB5118" s="167" t="s">
        <v>11254</v>
      </c>
      <c r="AC5118" s="176">
        <v>178</v>
      </c>
      <c r="AD5118" s="167" t="s">
        <v>11254</v>
      </c>
      <c r="AE5118" s="176">
        <v>1032.4000000000001</v>
      </c>
    </row>
    <row r="5119" spans="1:31">
      <c r="A5119" s="178">
        <v>108386926800</v>
      </c>
      <c r="B5119" s="166">
        <v>46202</v>
      </c>
      <c r="C5119" s="167" t="s">
        <v>3524</v>
      </c>
      <c r="D5119" s="167" t="s">
        <v>3525</v>
      </c>
      <c r="E5119" s="167" t="s">
        <v>3526</v>
      </c>
      <c r="F5119" s="167" t="s">
        <v>3602</v>
      </c>
      <c r="G5119" s="167" t="s">
        <v>3603</v>
      </c>
      <c r="H5119" s="168">
        <v>46203</v>
      </c>
      <c r="I5119" s="167"/>
      <c r="J5119" s="169">
        <v>26136</v>
      </c>
      <c r="K5119" s="167" t="s">
        <v>55</v>
      </c>
      <c r="L5119" s="169">
        <v>1</v>
      </c>
      <c r="M5119" s="167" t="s">
        <v>3604</v>
      </c>
      <c r="N5119" s="169">
        <v>251.25</v>
      </c>
      <c r="O5119" s="167" t="s">
        <v>3505</v>
      </c>
      <c r="P5119" s="167"/>
      <c r="Q5119" s="167" t="s">
        <v>3527</v>
      </c>
      <c r="R5119" s="167" t="s">
        <v>3528</v>
      </c>
      <c r="S5119" s="169">
        <v>3</v>
      </c>
      <c r="T5119" s="167" t="s">
        <v>3703</v>
      </c>
      <c r="U5119" s="169" t="s">
        <v>3704</v>
      </c>
      <c r="V5119" s="167" t="s">
        <v>8274</v>
      </c>
      <c r="W5119" s="167" t="s">
        <v>8275</v>
      </c>
      <c r="X5119" s="170" t="s">
        <v>160</v>
      </c>
      <c r="Y5119" s="171" t="s">
        <v>9008</v>
      </c>
      <c r="Z5119" s="167" t="s">
        <v>11093</v>
      </c>
      <c r="AA5119" s="176">
        <v>1680</v>
      </c>
      <c r="AB5119" s="167" t="s">
        <v>11254</v>
      </c>
      <c r="AC5119" s="176">
        <v>1680</v>
      </c>
      <c r="AD5119" s="167" t="s">
        <v>11254</v>
      </c>
      <c r="AE5119" s="176">
        <v>12768</v>
      </c>
    </row>
    <row r="5120" spans="1:31">
      <c r="A5120" s="178">
        <v>108386926800</v>
      </c>
      <c r="B5120" s="166">
        <v>46202</v>
      </c>
      <c r="C5120" s="167" t="s">
        <v>3524</v>
      </c>
      <c r="D5120" s="167" t="s">
        <v>3525</v>
      </c>
      <c r="E5120" s="167" t="s">
        <v>3526</v>
      </c>
      <c r="F5120" s="167" t="s">
        <v>3602</v>
      </c>
      <c r="G5120" s="167" t="s">
        <v>3603</v>
      </c>
      <c r="H5120" s="168">
        <v>46203</v>
      </c>
      <c r="I5120" s="167"/>
      <c r="J5120" s="169">
        <v>26136</v>
      </c>
      <c r="K5120" s="167" t="s">
        <v>55</v>
      </c>
      <c r="L5120" s="169">
        <v>1</v>
      </c>
      <c r="M5120" s="167" t="s">
        <v>3604</v>
      </c>
      <c r="N5120" s="169">
        <v>251.25</v>
      </c>
      <c r="O5120" s="167" t="s">
        <v>3505</v>
      </c>
      <c r="P5120" s="167"/>
      <c r="Q5120" s="167" t="s">
        <v>3527</v>
      </c>
      <c r="R5120" s="167" t="s">
        <v>3528</v>
      </c>
      <c r="S5120" s="169">
        <v>2</v>
      </c>
      <c r="T5120" s="167" t="s">
        <v>3703</v>
      </c>
      <c r="U5120" s="169" t="s">
        <v>3704</v>
      </c>
      <c r="V5120" s="167" t="s">
        <v>4178</v>
      </c>
      <c r="W5120" s="167" t="s">
        <v>4179</v>
      </c>
      <c r="X5120" s="170" t="s">
        <v>160</v>
      </c>
      <c r="Y5120" s="171" t="s">
        <v>9008</v>
      </c>
      <c r="Z5120" s="167" t="s">
        <v>11093</v>
      </c>
      <c r="AA5120" s="176">
        <v>300</v>
      </c>
      <c r="AB5120" s="167" t="s">
        <v>11254</v>
      </c>
      <c r="AC5120" s="176">
        <v>300</v>
      </c>
      <c r="AD5120" s="167" t="s">
        <v>11254</v>
      </c>
      <c r="AE5120" s="176">
        <v>3426</v>
      </c>
    </row>
    <row r="5121" spans="1:31">
      <c r="A5121" s="178">
        <v>108386926800</v>
      </c>
      <c r="B5121" s="166">
        <v>46202</v>
      </c>
      <c r="C5121" s="167" t="s">
        <v>3524</v>
      </c>
      <c r="D5121" s="167" t="s">
        <v>3525</v>
      </c>
      <c r="E5121" s="167" t="s">
        <v>3526</v>
      </c>
      <c r="F5121" s="167" t="s">
        <v>3602</v>
      </c>
      <c r="G5121" s="167" t="s">
        <v>3603</v>
      </c>
      <c r="H5121" s="168">
        <v>46203</v>
      </c>
      <c r="I5121" s="167"/>
      <c r="J5121" s="169">
        <v>26136</v>
      </c>
      <c r="K5121" s="167" t="s">
        <v>55</v>
      </c>
      <c r="L5121" s="169">
        <v>1</v>
      </c>
      <c r="M5121" s="167" t="s">
        <v>3604</v>
      </c>
      <c r="N5121" s="169">
        <v>251.25</v>
      </c>
      <c r="O5121" s="167" t="s">
        <v>3505</v>
      </c>
      <c r="P5121" s="167"/>
      <c r="Q5121" s="167" t="s">
        <v>3527</v>
      </c>
      <c r="R5121" s="167" t="s">
        <v>3528</v>
      </c>
      <c r="S5121" s="169">
        <v>1</v>
      </c>
      <c r="T5121" s="167" t="s">
        <v>3703</v>
      </c>
      <c r="U5121" s="169" t="s">
        <v>3704</v>
      </c>
      <c r="V5121" s="167" t="s">
        <v>8268</v>
      </c>
      <c r="W5121" s="167" t="s">
        <v>3870</v>
      </c>
      <c r="X5121" s="170" t="s">
        <v>160</v>
      </c>
      <c r="Y5121" s="171" t="s">
        <v>9008</v>
      </c>
      <c r="Z5121" s="167" t="s">
        <v>11093</v>
      </c>
      <c r="AA5121" s="176">
        <v>1500</v>
      </c>
      <c r="AB5121" s="167" t="s">
        <v>11254</v>
      </c>
      <c r="AC5121" s="176">
        <v>1500</v>
      </c>
      <c r="AD5121" s="167" t="s">
        <v>11254</v>
      </c>
      <c r="AE5121" s="176">
        <v>11400</v>
      </c>
    </row>
    <row r="5122" spans="1:31">
      <c r="A5122" s="178">
        <v>108387029110</v>
      </c>
      <c r="B5122" s="166">
        <v>46202</v>
      </c>
      <c r="C5122" s="167" t="s">
        <v>3610</v>
      </c>
      <c r="D5122" s="167" t="s">
        <v>3525</v>
      </c>
      <c r="E5122" s="167" t="s">
        <v>3526</v>
      </c>
      <c r="F5122" s="167" t="s">
        <v>3628</v>
      </c>
      <c r="G5122" s="167" t="s">
        <v>5048</v>
      </c>
      <c r="H5122" s="168">
        <v>46203</v>
      </c>
      <c r="I5122" s="167"/>
      <c r="J5122" s="169">
        <v>26136</v>
      </c>
      <c r="K5122" s="167" t="s">
        <v>55</v>
      </c>
      <c r="L5122" s="169">
        <v>3</v>
      </c>
      <c r="M5122" s="167" t="s">
        <v>9009</v>
      </c>
      <c r="N5122" s="169">
        <v>7190</v>
      </c>
      <c r="O5122" s="167" t="s">
        <v>3505</v>
      </c>
      <c r="P5122" s="167"/>
      <c r="Q5122" s="167" t="s">
        <v>3527</v>
      </c>
      <c r="R5122" s="167" t="s">
        <v>5891</v>
      </c>
      <c r="S5122" s="169">
        <v>3</v>
      </c>
      <c r="T5122" s="167"/>
      <c r="U5122" s="169" t="s">
        <v>9010</v>
      </c>
      <c r="V5122" s="167" t="s">
        <v>9011</v>
      </c>
      <c r="W5122" s="167"/>
      <c r="X5122" s="170" t="s">
        <v>3619</v>
      </c>
      <c r="Y5122" s="171" t="s">
        <v>9012</v>
      </c>
      <c r="Z5122" s="167" t="s">
        <v>11094</v>
      </c>
      <c r="AA5122" s="176">
        <v>1</v>
      </c>
      <c r="AB5122" s="167" t="s">
        <v>11254</v>
      </c>
      <c r="AC5122" s="176">
        <v>1</v>
      </c>
      <c r="AD5122" s="167" t="s">
        <v>11254</v>
      </c>
      <c r="AE5122" s="176">
        <v>370218</v>
      </c>
    </row>
    <row r="5123" spans="1:31">
      <c r="A5123" s="178">
        <v>108387029110</v>
      </c>
      <c r="B5123" s="166">
        <v>46202</v>
      </c>
      <c r="C5123" s="167" t="s">
        <v>3610</v>
      </c>
      <c r="D5123" s="167" t="s">
        <v>3525</v>
      </c>
      <c r="E5123" s="167" t="s">
        <v>3526</v>
      </c>
      <c r="F5123" s="167" t="s">
        <v>3628</v>
      </c>
      <c r="G5123" s="167" t="s">
        <v>5048</v>
      </c>
      <c r="H5123" s="168">
        <v>46203</v>
      </c>
      <c r="I5123" s="167"/>
      <c r="J5123" s="169">
        <v>26136</v>
      </c>
      <c r="K5123" s="167" t="s">
        <v>55</v>
      </c>
      <c r="L5123" s="169">
        <v>3</v>
      </c>
      <c r="M5123" s="167" t="s">
        <v>9009</v>
      </c>
      <c r="N5123" s="169">
        <v>7190</v>
      </c>
      <c r="O5123" s="167" t="s">
        <v>3505</v>
      </c>
      <c r="P5123" s="167"/>
      <c r="Q5123" s="167" t="s">
        <v>3527</v>
      </c>
      <c r="R5123" s="167" t="s">
        <v>5891</v>
      </c>
      <c r="S5123" s="169">
        <v>2</v>
      </c>
      <c r="T5123" s="167"/>
      <c r="U5123" s="169" t="s">
        <v>9013</v>
      </c>
      <c r="V5123" s="167" t="s">
        <v>9014</v>
      </c>
      <c r="W5123" s="167"/>
      <c r="X5123" s="170" t="s">
        <v>3619</v>
      </c>
      <c r="Y5123" s="171" t="s">
        <v>9012</v>
      </c>
      <c r="Z5123" s="167" t="s">
        <v>11094</v>
      </c>
      <c r="AA5123" s="176">
        <v>1</v>
      </c>
      <c r="AB5123" s="167" t="s">
        <v>11254</v>
      </c>
      <c r="AC5123" s="176">
        <v>1</v>
      </c>
      <c r="AD5123" s="167" t="s">
        <v>11254</v>
      </c>
      <c r="AE5123" s="176">
        <v>73330</v>
      </c>
    </row>
    <row r="5124" spans="1:31">
      <c r="A5124" s="178">
        <v>108387029110</v>
      </c>
      <c r="B5124" s="166">
        <v>46202</v>
      </c>
      <c r="C5124" s="167" t="s">
        <v>3610</v>
      </c>
      <c r="D5124" s="167" t="s">
        <v>3525</v>
      </c>
      <c r="E5124" s="167" t="s">
        <v>3526</v>
      </c>
      <c r="F5124" s="167" t="s">
        <v>3628</v>
      </c>
      <c r="G5124" s="167" t="s">
        <v>5048</v>
      </c>
      <c r="H5124" s="168">
        <v>46203</v>
      </c>
      <c r="I5124" s="167"/>
      <c r="J5124" s="169">
        <v>26136</v>
      </c>
      <c r="K5124" s="167" t="s">
        <v>55</v>
      </c>
      <c r="L5124" s="169">
        <v>3</v>
      </c>
      <c r="M5124" s="167" t="s">
        <v>9009</v>
      </c>
      <c r="N5124" s="169">
        <v>7190</v>
      </c>
      <c r="O5124" s="167" t="s">
        <v>3505</v>
      </c>
      <c r="P5124" s="167"/>
      <c r="Q5124" s="167" t="s">
        <v>3527</v>
      </c>
      <c r="R5124" s="167" t="s">
        <v>5891</v>
      </c>
      <c r="S5124" s="169">
        <v>1</v>
      </c>
      <c r="T5124" s="167"/>
      <c r="U5124" s="169" t="s">
        <v>9013</v>
      </c>
      <c r="V5124" s="167" t="s">
        <v>9015</v>
      </c>
      <c r="W5124" s="167"/>
      <c r="X5124" s="170" t="s">
        <v>3619</v>
      </c>
      <c r="Y5124" s="171" t="s">
        <v>9012</v>
      </c>
      <c r="Z5124" s="167" t="s">
        <v>11094</v>
      </c>
      <c r="AA5124" s="176">
        <v>1</v>
      </c>
      <c r="AB5124" s="167" t="s">
        <v>11254</v>
      </c>
      <c r="AC5124" s="176">
        <v>1</v>
      </c>
      <c r="AD5124" s="167" t="s">
        <v>11254</v>
      </c>
      <c r="AE5124" s="176">
        <v>73330</v>
      </c>
    </row>
    <row r="5125" spans="1:31">
      <c r="A5125" s="178">
        <v>108387284350</v>
      </c>
      <c r="B5125" s="166">
        <v>46203</v>
      </c>
      <c r="C5125" s="167" t="s">
        <v>3524</v>
      </c>
      <c r="D5125" s="167" t="s">
        <v>3525</v>
      </c>
      <c r="E5125" s="167" t="s">
        <v>3526</v>
      </c>
      <c r="F5125" s="167" t="s">
        <v>3501</v>
      </c>
      <c r="G5125" s="167" t="s">
        <v>3502</v>
      </c>
      <c r="H5125" s="168">
        <v>46204</v>
      </c>
      <c r="I5125" s="167"/>
      <c r="J5125" s="169">
        <v>26136</v>
      </c>
      <c r="K5125" s="167" t="s">
        <v>55</v>
      </c>
      <c r="L5125" s="169">
        <v>4</v>
      </c>
      <c r="M5125" s="167" t="s">
        <v>3513</v>
      </c>
      <c r="N5125" s="169">
        <v>28</v>
      </c>
      <c r="O5125" s="167" t="s">
        <v>3505</v>
      </c>
      <c r="P5125" s="167"/>
      <c r="Q5125" s="167" t="s">
        <v>3514</v>
      </c>
      <c r="R5125" s="167" t="s">
        <v>3528</v>
      </c>
      <c r="S5125" s="169">
        <v>8</v>
      </c>
      <c r="T5125" s="167" t="s">
        <v>3529</v>
      </c>
      <c r="U5125" s="169" t="s">
        <v>3530</v>
      </c>
      <c r="V5125" s="167" t="s">
        <v>8493</v>
      </c>
      <c r="W5125" s="167" t="s">
        <v>4970</v>
      </c>
      <c r="X5125" s="170" t="s">
        <v>3533</v>
      </c>
      <c r="Y5125" s="171" t="s">
        <v>9016</v>
      </c>
      <c r="Z5125" s="167" t="s">
        <v>11095</v>
      </c>
      <c r="AA5125" s="176">
        <v>9000</v>
      </c>
      <c r="AB5125" s="167" t="s">
        <v>11254</v>
      </c>
      <c r="AC5125" s="176">
        <v>9000</v>
      </c>
      <c r="AD5125" s="167" t="s">
        <v>11254</v>
      </c>
      <c r="AE5125" s="176">
        <v>11631.6</v>
      </c>
    </row>
    <row r="5126" spans="1:31">
      <c r="A5126" s="178">
        <v>108387284350</v>
      </c>
      <c r="B5126" s="166">
        <v>46203</v>
      </c>
      <c r="C5126" s="167" t="s">
        <v>3524</v>
      </c>
      <c r="D5126" s="167" t="s">
        <v>3525</v>
      </c>
      <c r="E5126" s="167" t="s">
        <v>3526</v>
      </c>
      <c r="F5126" s="167" t="s">
        <v>3501</v>
      </c>
      <c r="G5126" s="167" t="s">
        <v>3502</v>
      </c>
      <c r="H5126" s="168">
        <v>46204</v>
      </c>
      <c r="I5126" s="167"/>
      <c r="J5126" s="169">
        <v>26136</v>
      </c>
      <c r="K5126" s="167" t="s">
        <v>55</v>
      </c>
      <c r="L5126" s="169">
        <v>4</v>
      </c>
      <c r="M5126" s="167" t="s">
        <v>3513</v>
      </c>
      <c r="N5126" s="169">
        <v>28</v>
      </c>
      <c r="O5126" s="167" t="s">
        <v>3505</v>
      </c>
      <c r="P5126" s="167"/>
      <c r="Q5126" s="167" t="s">
        <v>3514</v>
      </c>
      <c r="R5126" s="167" t="s">
        <v>3528</v>
      </c>
      <c r="S5126" s="169">
        <v>7</v>
      </c>
      <c r="T5126" s="167" t="s">
        <v>3587</v>
      </c>
      <c r="U5126" s="169" t="s">
        <v>3588</v>
      </c>
      <c r="V5126" s="167" t="s">
        <v>9017</v>
      </c>
      <c r="W5126" s="167" t="s">
        <v>7011</v>
      </c>
      <c r="X5126" s="170" t="s">
        <v>3533</v>
      </c>
      <c r="Y5126" s="171" t="s">
        <v>9016</v>
      </c>
      <c r="Z5126" s="167" t="s">
        <v>11095</v>
      </c>
      <c r="AA5126" s="176">
        <v>14000</v>
      </c>
      <c r="AB5126" s="167" t="s">
        <v>11254</v>
      </c>
      <c r="AC5126" s="176">
        <v>14000</v>
      </c>
      <c r="AD5126" s="167" t="s">
        <v>11254</v>
      </c>
      <c r="AE5126" s="176">
        <v>3570</v>
      </c>
    </row>
    <row r="5127" spans="1:31">
      <c r="A5127" s="178">
        <v>108387284350</v>
      </c>
      <c r="B5127" s="166">
        <v>46203</v>
      </c>
      <c r="C5127" s="167" t="s">
        <v>3524</v>
      </c>
      <c r="D5127" s="167" t="s">
        <v>3525</v>
      </c>
      <c r="E5127" s="167" t="s">
        <v>3526</v>
      </c>
      <c r="F5127" s="167" t="s">
        <v>3501</v>
      </c>
      <c r="G5127" s="167" t="s">
        <v>3502</v>
      </c>
      <c r="H5127" s="168">
        <v>46204</v>
      </c>
      <c r="I5127" s="167"/>
      <c r="J5127" s="169">
        <v>26136</v>
      </c>
      <c r="K5127" s="167" t="s">
        <v>55</v>
      </c>
      <c r="L5127" s="169">
        <v>4</v>
      </c>
      <c r="M5127" s="167" t="s">
        <v>3513</v>
      </c>
      <c r="N5127" s="169">
        <v>28</v>
      </c>
      <c r="O5127" s="167" t="s">
        <v>3505</v>
      </c>
      <c r="P5127" s="167"/>
      <c r="Q5127" s="167" t="s">
        <v>3514</v>
      </c>
      <c r="R5127" s="167" t="s">
        <v>3528</v>
      </c>
      <c r="S5127" s="169">
        <v>6</v>
      </c>
      <c r="T5127" s="167" t="s">
        <v>3560</v>
      </c>
      <c r="U5127" s="169" t="s">
        <v>3561</v>
      </c>
      <c r="V5127" s="167" t="s">
        <v>9018</v>
      </c>
      <c r="W5127" s="167" t="s">
        <v>9019</v>
      </c>
      <c r="X5127" s="170" t="s">
        <v>3533</v>
      </c>
      <c r="Y5127" s="171" t="s">
        <v>9016</v>
      </c>
      <c r="Z5127" s="167" t="s">
        <v>11095</v>
      </c>
      <c r="AA5127" s="176">
        <v>10000</v>
      </c>
      <c r="AB5127" s="167" t="s">
        <v>11254</v>
      </c>
      <c r="AC5127" s="176">
        <v>10000</v>
      </c>
      <c r="AD5127" s="167" t="s">
        <v>11254</v>
      </c>
      <c r="AE5127" s="176">
        <v>107</v>
      </c>
    </row>
    <row r="5128" spans="1:31">
      <c r="A5128" s="178">
        <v>108387284350</v>
      </c>
      <c r="B5128" s="166">
        <v>46203</v>
      </c>
      <c r="C5128" s="167" t="s">
        <v>3524</v>
      </c>
      <c r="D5128" s="167" t="s">
        <v>3525</v>
      </c>
      <c r="E5128" s="167" t="s">
        <v>3526</v>
      </c>
      <c r="F5128" s="167" t="s">
        <v>3501</v>
      </c>
      <c r="G5128" s="167" t="s">
        <v>3502</v>
      </c>
      <c r="H5128" s="168">
        <v>46204</v>
      </c>
      <c r="I5128" s="167"/>
      <c r="J5128" s="169">
        <v>26136</v>
      </c>
      <c r="K5128" s="167" t="s">
        <v>55</v>
      </c>
      <c r="L5128" s="169">
        <v>4</v>
      </c>
      <c r="M5128" s="167" t="s">
        <v>3513</v>
      </c>
      <c r="N5128" s="169">
        <v>28</v>
      </c>
      <c r="O5128" s="167" t="s">
        <v>3505</v>
      </c>
      <c r="P5128" s="167"/>
      <c r="Q5128" s="167" t="s">
        <v>3514</v>
      </c>
      <c r="R5128" s="167" t="s">
        <v>3528</v>
      </c>
      <c r="S5128" s="169">
        <v>5</v>
      </c>
      <c r="T5128" s="167" t="s">
        <v>3529</v>
      </c>
      <c r="U5128" s="169" t="s">
        <v>3530</v>
      </c>
      <c r="V5128" s="167" t="s">
        <v>8485</v>
      </c>
      <c r="W5128" s="167" t="s">
        <v>8486</v>
      </c>
      <c r="X5128" s="170" t="s">
        <v>3533</v>
      </c>
      <c r="Y5128" s="171" t="s">
        <v>9016</v>
      </c>
      <c r="Z5128" s="167" t="s">
        <v>11095</v>
      </c>
      <c r="AA5128" s="176">
        <v>2500</v>
      </c>
      <c r="AB5128" s="167" t="s">
        <v>11254</v>
      </c>
      <c r="AC5128" s="176">
        <v>2500</v>
      </c>
      <c r="AD5128" s="167" t="s">
        <v>11254</v>
      </c>
      <c r="AE5128" s="176">
        <v>1541.5</v>
      </c>
    </row>
    <row r="5129" spans="1:31">
      <c r="A5129" s="178">
        <v>108387284350</v>
      </c>
      <c r="B5129" s="166">
        <v>46203</v>
      </c>
      <c r="C5129" s="167" t="s">
        <v>3524</v>
      </c>
      <c r="D5129" s="167" t="s">
        <v>3525</v>
      </c>
      <c r="E5129" s="167" t="s">
        <v>3526</v>
      </c>
      <c r="F5129" s="167" t="s">
        <v>3501</v>
      </c>
      <c r="G5129" s="167" t="s">
        <v>3502</v>
      </c>
      <c r="H5129" s="168">
        <v>46204</v>
      </c>
      <c r="I5129" s="167"/>
      <c r="J5129" s="169">
        <v>26136</v>
      </c>
      <c r="K5129" s="167" t="s">
        <v>55</v>
      </c>
      <c r="L5129" s="169">
        <v>4</v>
      </c>
      <c r="M5129" s="167" t="s">
        <v>3513</v>
      </c>
      <c r="N5129" s="169">
        <v>28</v>
      </c>
      <c r="O5129" s="167" t="s">
        <v>3505</v>
      </c>
      <c r="P5129" s="167"/>
      <c r="Q5129" s="167" t="s">
        <v>3514</v>
      </c>
      <c r="R5129" s="167" t="s">
        <v>3528</v>
      </c>
      <c r="S5129" s="169">
        <v>4</v>
      </c>
      <c r="T5129" s="167" t="s">
        <v>3560</v>
      </c>
      <c r="U5129" s="169" t="s">
        <v>3561</v>
      </c>
      <c r="V5129" s="167" t="s">
        <v>8154</v>
      </c>
      <c r="W5129" s="167" t="s">
        <v>7654</v>
      </c>
      <c r="X5129" s="170" t="s">
        <v>159</v>
      </c>
      <c r="Y5129" s="171" t="s">
        <v>9016</v>
      </c>
      <c r="Z5129" s="167" t="s">
        <v>11095</v>
      </c>
      <c r="AA5129" s="176">
        <v>20000</v>
      </c>
      <c r="AB5129" s="167" t="s">
        <v>11254</v>
      </c>
      <c r="AC5129" s="176">
        <v>20000</v>
      </c>
      <c r="AD5129" s="167" t="s">
        <v>11254</v>
      </c>
      <c r="AE5129" s="176">
        <v>298</v>
      </c>
    </row>
    <row r="5130" spans="1:31">
      <c r="A5130" s="178">
        <v>108387284350</v>
      </c>
      <c r="B5130" s="166">
        <v>46203</v>
      </c>
      <c r="C5130" s="167" t="s">
        <v>3524</v>
      </c>
      <c r="D5130" s="167" t="s">
        <v>3525</v>
      </c>
      <c r="E5130" s="167" t="s">
        <v>3526</v>
      </c>
      <c r="F5130" s="167" t="s">
        <v>3501</v>
      </c>
      <c r="G5130" s="167" t="s">
        <v>3502</v>
      </c>
      <c r="H5130" s="168">
        <v>46204</v>
      </c>
      <c r="I5130" s="167"/>
      <c r="J5130" s="169">
        <v>26136</v>
      </c>
      <c r="K5130" s="167" t="s">
        <v>55</v>
      </c>
      <c r="L5130" s="169">
        <v>4</v>
      </c>
      <c r="M5130" s="167" t="s">
        <v>3513</v>
      </c>
      <c r="N5130" s="169">
        <v>28</v>
      </c>
      <c r="O5130" s="167" t="s">
        <v>3505</v>
      </c>
      <c r="P5130" s="167"/>
      <c r="Q5130" s="167" t="s">
        <v>3514</v>
      </c>
      <c r="R5130" s="167" t="s">
        <v>3528</v>
      </c>
      <c r="S5130" s="169">
        <v>3</v>
      </c>
      <c r="T5130" s="167" t="s">
        <v>3540</v>
      </c>
      <c r="U5130" s="169" t="s">
        <v>3541</v>
      </c>
      <c r="V5130" s="167" t="s">
        <v>9020</v>
      </c>
      <c r="W5130" s="167" t="s">
        <v>6322</v>
      </c>
      <c r="X5130" s="170" t="s">
        <v>160</v>
      </c>
      <c r="Y5130" s="171" t="s">
        <v>9016</v>
      </c>
      <c r="Z5130" s="167" t="s">
        <v>11095</v>
      </c>
      <c r="AA5130" s="176">
        <v>3000</v>
      </c>
      <c r="AB5130" s="167" t="s">
        <v>11254</v>
      </c>
      <c r="AC5130" s="176">
        <v>3000</v>
      </c>
      <c r="AD5130" s="167" t="s">
        <v>11254</v>
      </c>
      <c r="AE5130" s="176">
        <v>24.72</v>
      </c>
    </row>
    <row r="5131" spans="1:31">
      <c r="A5131" s="178">
        <v>108387284350</v>
      </c>
      <c r="B5131" s="166">
        <v>46203</v>
      </c>
      <c r="C5131" s="167" t="s">
        <v>3524</v>
      </c>
      <c r="D5131" s="167" t="s">
        <v>3525</v>
      </c>
      <c r="E5131" s="167" t="s">
        <v>3526</v>
      </c>
      <c r="F5131" s="167" t="s">
        <v>3501</v>
      </c>
      <c r="G5131" s="167" t="s">
        <v>3502</v>
      </c>
      <c r="H5131" s="168">
        <v>46204</v>
      </c>
      <c r="I5131" s="167"/>
      <c r="J5131" s="169">
        <v>26136</v>
      </c>
      <c r="K5131" s="167" t="s">
        <v>55</v>
      </c>
      <c r="L5131" s="169">
        <v>4</v>
      </c>
      <c r="M5131" s="167" t="s">
        <v>3513</v>
      </c>
      <c r="N5131" s="169">
        <v>28</v>
      </c>
      <c r="O5131" s="167" t="s">
        <v>3505</v>
      </c>
      <c r="P5131" s="167"/>
      <c r="Q5131" s="167" t="s">
        <v>3514</v>
      </c>
      <c r="R5131" s="167" t="s">
        <v>3528</v>
      </c>
      <c r="S5131" s="169">
        <v>2</v>
      </c>
      <c r="T5131" s="167" t="s">
        <v>3529</v>
      </c>
      <c r="U5131" s="169" t="s">
        <v>3530</v>
      </c>
      <c r="V5131" s="167" t="s">
        <v>8465</v>
      </c>
      <c r="W5131" s="167" t="s">
        <v>5775</v>
      </c>
      <c r="X5131" s="170" t="s">
        <v>3533</v>
      </c>
      <c r="Y5131" s="171" t="s">
        <v>9016</v>
      </c>
      <c r="Z5131" s="167" t="s">
        <v>11095</v>
      </c>
      <c r="AA5131" s="176">
        <v>12000</v>
      </c>
      <c r="AB5131" s="167" t="s">
        <v>11254</v>
      </c>
      <c r="AC5131" s="176">
        <v>12000</v>
      </c>
      <c r="AD5131" s="167" t="s">
        <v>11254</v>
      </c>
      <c r="AE5131" s="176">
        <v>10698</v>
      </c>
    </row>
    <row r="5132" spans="1:31">
      <c r="A5132" s="178">
        <v>108387284350</v>
      </c>
      <c r="B5132" s="166">
        <v>46203</v>
      </c>
      <c r="C5132" s="167" t="s">
        <v>3524</v>
      </c>
      <c r="D5132" s="167" t="s">
        <v>3525</v>
      </c>
      <c r="E5132" s="167" t="s">
        <v>3526</v>
      </c>
      <c r="F5132" s="167" t="s">
        <v>3501</v>
      </c>
      <c r="G5132" s="167" t="s">
        <v>3502</v>
      </c>
      <c r="H5132" s="168">
        <v>46204</v>
      </c>
      <c r="I5132" s="167"/>
      <c r="J5132" s="169">
        <v>26136</v>
      </c>
      <c r="K5132" s="167" t="s">
        <v>55</v>
      </c>
      <c r="L5132" s="169">
        <v>4</v>
      </c>
      <c r="M5132" s="167" t="s">
        <v>3513</v>
      </c>
      <c r="N5132" s="169">
        <v>28</v>
      </c>
      <c r="O5132" s="167" t="s">
        <v>3505</v>
      </c>
      <c r="P5132" s="167"/>
      <c r="Q5132" s="167" t="s">
        <v>3514</v>
      </c>
      <c r="R5132" s="167" t="s">
        <v>3528</v>
      </c>
      <c r="S5132" s="169">
        <v>1</v>
      </c>
      <c r="T5132" s="167" t="s">
        <v>3529</v>
      </c>
      <c r="U5132" s="169" t="s">
        <v>3530</v>
      </c>
      <c r="V5132" s="167" t="s">
        <v>8476</v>
      </c>
      <c r="W5132" s="167" t="s">
        <v>8477</v>
      </c>
      <c r="X5132" s="170" t="s">
        <v>3533</v>
      </c>
      <c r="Y5132" s="171" t="s">
        <v>9016</v>
      </c>
      <c r="Z5132" s="167" t="s">
        <v>11095</v>
      </c>
      <c r="AA5132" s="176">
        <v>3000</v>
      </c>
      <c r="AB5132" s="167" t="s">
        <v>11254</v>
      </c>
      <c r="AC5132" s="176">
        <v>3000</v>
      </c>
      <c r="AD5132" s="167" t="s">
        <v>11254</v>
      </c>
      <c r="AE5132" s="176">
        <v>1927.5</v>
      </c>
    </row>
    <row r="5133" spans="1:31">
      <c r="A5133" s="178">
        <v>108387289840</v>
      </c>
      <c r="B5133" s="166">
        <v>46203</v>
      </c>
      <c r="C5133" s="167" t="s">
        <v>3524</v>
      </c>
      <c r="D5133" s="167" t="s">
        <v>3525</v>
      </c>
      <c r="E5133" s="167" t="s">
        <v>3526</v>
      </c>
      <c r="F5133" s="167" t="s">
        <v>3501</v>
      </c>
      <c r="G5133" s="167" t="s">
        <v>3502</v>
      </c>
      <c r="H5133" s="168">
        <v>46203</v>
      </c>
      <c r="I5133" s="167" t="s">
        <v>9021</v>
      </c>
      <c r="J5133" s="169">
        <v>26136</v>
      </c>
      <c r="K5133" s="167" t="s">
        <v>55</v>
      </c>
      <c r="L5133" s="169">
        <v>1</v>
      </c>
      <c r="M5133" s="167" t="s">
        <v>3504</v>
      </c>
      <c r="N5133" s="169">
        <v>84</v>
      </c>
      <c r="O5133" s="167" t="s">
        <v>3505</v>
      </c>
      <c r="P5133" s="167"/>
      <c r="Q5133" s="167" t="s">
        <v>3527</v>
      </c>
      <c r="R5133" s="167" t="s">
        <v>3528</v>
      </c>
      <c r="S5133" s="169">
        <v>49</v>
      </c>
      <c r="T5133" s="167" t="s">
        <v>3529</v>
      </c>
      <c r="U5133" s="169" t="s">
        <v>3530</v>
      </c>
      <c r="V5133" s="167" t="s">
        <v>9022</v>
      </c>
      <c r="W5133" s="167" t="s">
        <v>5007</v>
      </c>
      <c r="X5133" s="170" t="s">
        <v>159</v>
      </c>
      <c r="Y5133" s="171" t="s">
        <v>9023</v>
      </c>
      <c r="Z5133" s="167" t="s">
        <v>11096</v>
      </c>
      <c r="AA5133" s="176">
        <v>2013</v>
      </c>
      <c r="AB5133" s="167" t="s">
        <v>11254</v>
      </c>
      <c r="AC5133" s="176">
        <v>2013</v>
      </c>
      <c r="AD5133" s="167" t="s">
        <v>11254</v>
      </c>
      <c r="AE5133" s="176">
        <v>171.10499999999999</v>
      </c>
    </row>
    <row r="5134" spans="1:31">
      <c r="A5134" s="178">
        <v>108387289840</v>
      </c>
      <c r="B5134" s="166">
        <v>46203</v>
      </c>
      <c r="C5134" s="167" t="s">
        <v>3524</v>
      </c>
      <c r="D5134" s="167" t="s">
        <v>3525</v>
      </c>
      <c r="E5134" s="167" t="s">
        <v>3526</v>
      </c>
      <c r="F5134" s="167" t="s">
        <v>3501</v>
      </c>
      <c r="G5134" s="167" t="s">
        <v>3502</v>
      </c>
      <c r="H5134" s="168">
        <v>46203</v>
      </c>
      <c r="I5134" s="167" t="s">
        <v>9021</v>
      </c>
      <c r="J5134" s="169">
        <v>26136</v>
      </c>
      <c r="K5134" s="167" t="s">
        <v>55</v>
      </c>
      <c r="L5134" s="169">
        <v>1</v>
      </c>
      <c r="M5134" s="167" t="s">
        <v>3504</v>
      </c>
      <c r="N5134" s="169">
        <v>84</v>
      </c>
      <c r="O5134" s="167" t="s">
        <v>3505</v>
      </c>
      <c r="P5134" s="167"/>
      <c r="Q5134" s="167" t="s">
        <v>3527</v>
      </c>
      <c r="R5134" s="167" t="s">
        <v>3528</v>
      </c>
      <c r="S5134" s="169">
        <v>48</v>
      </c>
      <c r="T5134" s="167" t="s">
        <v>3529</v>
      </c>
      <c r="U5134" s="169" t="s">
        <v>3530</v>
      </c>
      <c r="V5134" s="167" t="s">
        <v>9022</v>
      </c>
      <c r="W5134" s="167" t="s">
        <v>5007</v>
      </c>
      <c r="X5134" s="170" t="s">
        <v>159</v>
      </c>
      <c r="Y5134" s="171" t="s">
        <v>9023</v>
      </c>
      <c r="Z5134" s="167" t="s">
        <v>11096</v>
      </c>
      <c r="AA5134" s="176">
        <v>2482</v>
      </c>
      <c r="AB5134" s="167" t="s">
        <v>11254</v>
      </c>
      <c r="AC5134" s="176">
        <v>2482</v>
      </c>
      <c r="AD5134" s="167" t="s">
        <v>11254</v>
      </c>
      <c r="AE5134" s="176">
        <v>210.97</v>
      </c>
    </row>
    <row r="5135" spans="1:31">
      <c r="A5135" s="178">
        <v>108387289840</v>
      </c>
      <c r="B5135" s="166">
        <v>46203</v>
      </c>
      <c r="C5135" s="167" t="s">
        <v>3524</v>
      </c>
      <c r="D5135" s="167" t="s">
        <v>3525</v>
      </c>
      <c r="E5135" s="167" t="s">
        <v>3526</v>
      </c>
      <c r="F5135" s="167" t="s">
        <v>3501</v>
      </c>
      <c r="G5135" s="167" t="s">
        <v>3502</v>
      </c>
      <c r="H5135" s="168">
        <v>46203</v>
      </c>
      <c r="I5135" s="167" t="s">
        <v>9021</v>
      </c>
      <c r="J5135" s="169">
        <v>26136</v>
      </c>
      <c r="K5135" s="167" t="s">
        <v>55</v>
      </c>
      <c r="L5135" s="169">
        <v>1</v>
      </c>
      <c r="M5135" s="167" t="s">
        <v>3504</v>
      </c>
      <c r="N5135" s="169">
        <v>84</v>
      </c>
      <c r="O5135" s="167" t="s">
        <v>3505</v>
      </c>
      <c r="P5135" s="167"/>
      <c r="Q5135" s="167" t="s">
        <v>3527</v>
      </c>
      <c r="R5135" s="167" t="s">
        <v>3528</v>
      </c>
      <c r="S5135" s="169">
        <v>47</v>
      </c>
      <c r="T5135" s="167" t="s">
        <v>3529</v>
      </c>
      <c r="U5135" s="169" t="s">
        <v>3530</v>
      </c>
      <c r="V5135" s="167" t="s">
        <v>3828</v>
      </c>
      <c r="W5135" s="167" t="s">
        <v>3829</v>
      </c>
      <c r="X5135" s="170" t="s">
        <v>159</v>
      </c>
      <c r="Y5135" s="171" t="s">
        <v>9023</v>
      </c>
      <c r="Z5135" s="167" t="s">
        <v>11096</v>
      </c>
      <c r="AA5135" s="176">
        <v>9000</v>
      </c>
      <c r="AB5135" s="167" t="s">
        <v>11254</v>
      </c>
      <c r="AC5135" s="176">
        <v>9000</v>
      </c>
      <c r="AD5135" s="167" t="s">
        <v>11254</v>
      </c>
      <c r="AE5135" s="176">
        <v>1861.2</v>
      </c>
    </row>
    <row r="5136" spans="1:31">
      <c r="A5136" s="178">
        <v>108387289840</v>
      </c>
      <c r="B5136" s="166">
        <v>46203</v>
      </c>
      <c r="C5136" s="167" t="s">
        <v>3524</v>
      </c>
      <c r="D5136" s="167" t="s">
        <v>3525</v>
      </c>
      <c r="E5136" s="167" t="s">
        <v>3526</v>
      </c>
      <c r="F5136" s="167" t="s">
        <v>3501</v>
      </c>
      <c r="G5136" s="167" t="s">
        <v>3502</v>
      </c>
      <c r="H5136" s="168">
        <v>46203</v>
      </c>
      <c r="I5136" s="167" t="s">
        <v>9021</v>
      </c>
      <c r="J5136" s="169">
        <v>26136</v>
      </c>
      <c r="K5136" s="167" t="s">
        <v>55</v>
      </c>
      <c r="L5136" s="169">
        <v>1</v>
      </c>
      <c r="M5136" s="167" t="s">
        <v>3504</v>
      </c>
      <c r="N5136" s="169">
        <v>84</v>
      </c>
      <c r="O5136" s="167" t="s">
        <v>3505</v>
      </c>
      <c r="P5136" s="167"/>
      <c r="Q5136" s="167" t="s">
        <v>3527</v>
      </c>
      <c r="R5136" s="167" t="s">
        <v>3528</v>
      </c>
      <c r="S5136" s="169">
        <v>46</v>
      </c>
      <c r="T5136" s="167" t="s">
        <v>4051</v>
      </c>
      <c r="U5136" s="169" t="s">
        <v>4052</v>
      </c>
      <c r="V5136" s="167" t="s">
        <v>9024</v>
      </c>
      <c r="W5136" s="167" t="s">
        <v>4100</v>
      </c>
      <c r="X5136" s="170" t="s">
        <v>159</v>
      </c>
      <c r="Y5136" s="171" t="s">
        <v>9023</v>
      </c>
      <c r="Z5136" s="167" t="s">
        <v>11096</v>
      </c>
      <c r="AA5136" s="176">
        <v>6000</v>
      </c>
      <c r="AB5136" s="167" t="s">
        <v>11254</v>
      </c>
      <c r="AC5136" s="176">
        <v>6000</v>
      </c>
      <c r="AD5136" s="167" t="s">
        <v>11254</v>
      </c>
      <c r="AE5136" s="176">
        <v>462</v>
      </c>
    </row>
    <row r="5137" spans="1:31">
      <c r="A5137" s="178">
        <v>108387289840</v>
      </c>
      <c r="B5137" s="166">
        <v>46203</v>
      </c>
      <c r="C5137" s="167" t="s">
        <v>3524</v>
      </c>
      <c r="D5137" s="167" t="s">
        <v>3525</v>
      </c>
      <c r="E5137" s="167" t="s">
        <v>3526</v>
      </c>
      <c r="F5137" s="167" t="s">
        <v>3501</v>
      </c>
      <c r="G5137" s="167" t="s">
        <v>3502</v>
      </c>
      <c r="H5137" s="168">
        <v>46203</v>
      </c>
      <c r="I5137" s="167" t="s">
        <v>9021</v>
      </c>
      <c r="J5137" s="169">
        <v>26136</v>
      </c>
      <c r="K5137" s="167" t="s">
        <v>55</v>
      </c>
      <c r="L5137" s="169">
        <v>1</v>
      </c>
      <c r="M5137" s="167" t="s">
        <v>3504</v>
      </c>
      <c r="N5137" s="169">
        <v>84</v>
      </c>
      <c r="O5137" s="167" t="s">
        <v>3505</v>
      </c>
      <c r="P5137" s="167"/>
      <c r="Q5137" s="167" t="s">
        <v>3527</v>
      </c>
      <c r="R5137" s="167" t="s">
        <v>3528</v>
      </c>
      <c r="S5137" s="169">
        <v>45</v>
      </c>
      <c r="T5137" s="167" t="s">
        <v>4051</v>
      </c>
      <c r="U5137" s="169" t="s">
        <v>4052</v>
      </c>
      <c r="V5137" s="167" t="s">
        <v>9024</v>
      </c>
      <c r="W5137" s="167" t="s">
        <v>4100</v>
      </c>
      <c r="X5137" s="170" t="s">
        <v>159</v>
      </c>
      <c r="Y5137" s="171" t="s">
        <v>9023</v>
      </c>
      <c r="Z5137" s="167" t="s">
        <v>11096</v>
      </c>
      <c r="AA5137" s="176">
        <v>3000</v>
      </c>
      <c r="AB5137" s="167" t="s">
        <v>11254</v>
      </c>
      <c r="AC5137" s="176">
        <v>3000</v>
      </c>
      <c r="AD5137" s="167" t="s">
        <v>11254</v>
      </c>
      <c r="AE5137" s="176">
        <v>231</v>
      </c>
    </row>
    <row r="5138" spans="1:31">
      <c r="A5138" s="178">
        <v>108387289840</v>
      </c>
      <c r="B5138" s="166">
        <v>46203</v>
      </c>
      <c r="C5138" s="167" t="s">
        <v>3524</v>
      </c>
      <c r="D5138" s="167" t="s">
        <v>3525</v>
      </c>
      <c r="E5138" s="167" t="s">
        <v>3526</v>
      </c>
      <c r="F5138" s="167" t="s">
        <v>3501</v>
      </c>
      <c r="G5138" s="167" t="s">
        <v>3502</v>
      </c>
      <c r="H5138" s="168">
        <v>46203</v>
      </c>
      <c r="I5138" s="167" t="s">
        <v>9021</v>
      </c>
      <c r="J5138" s="169">
        <v>26136</v>
      </c>
      <c r="K5138" s="167" t="s">
        <v>55</v>
      </c>
      <c r="L5138" s="169">
        <v>1</v>
      </c>
      <c r="M5138" s="167" t="s">
        <v>3504</v>
      </c>
      <c r="N5138" s="169">
        <v>84</v>
      </c>
      <c r="O5138" s="167" t="s">
        <v>3505</v>
      </c>
      <c r="P5138" s="167"/>
      <c r="Q5138" s="167" t="s">
        <v>3527</v>
      </c>
      <c r="R5138" s="167" t="s">
        <v>3528</v>
      </c>
      <c r="S5138" s="169">
        <v>44</v>
      </c>
      <c r="T5138" s="167" t="s">
        <v>4051</v>
      </c>
      <c r="U5138" s="169" t="s">
        <v>4052</v>
      </c>
      <c r="V5138" s="167" t="s">
        <v>9024</v>
      </c>
      <c r="W5138" s="167" t="s">
        <v>4100</v>
      </c>
      <c r="X5138" s="170" t="s">
        <v>159</v>
      </c>
      <c r="Y5138" s="171" t="s">
        <v>9023</v>
      </c>
      <c r="Z5138" s="167" t="s">
        <v>11096</v>
      </c>
      <c r="AA5138" s="176">
        <v>6000</v>
      </c>
      <c r="AB5138" s="167" t="s">
        <v>11254</v>
      </c>
      <c r="AC5138" s="176">
        <v>6000</v>
      </c>
      <c r="AD5138" s="167" t="s">
        <v>11254</v>
      </c>
      <c r="AE5138" s="176">
        <v>462</v>
      </c>
    </row>
    <row r="5139" spans="1:31">
      <c r="A5139" s="178">
        <v>108387289840</v>
      </c>
      <c r="B5139" s="166">
        <v>46203</v>
      </c>
      <c r="C5139" s="167" t="s">
        <v>3524</v>
      </c>
      <c r="D5139" s="167" t="s">
        <v>3525</v>
      </c>
      <c r="E5139" s="167" t="s">
        <v>3526</v>
      </c>
      <c r="F5139" s="167" t="s">
        <v>3501</v>
      </c>
      <c r="G5139" s="167" t="s">
        <v>3502</v>
      </c>
      <c r="H5139" s="168">
        <v>46203</v>
      </c>
      <c r="I5139" s="167" t="s">
        <v>9021</v>
      </c>
      <c r="J5139" s="169">
        <v>26136</v>
      </c>
      <c r="K5139" s="167" t="s">
        <v>55</v>
      </c>
      <c r="L5139" s="169">
        <v>1</v>
      </c>
      <c r="M5139" s="167" t="s">
        <v>3504</v>
      </c>
      <c r="N5139" s="169">
        <v>84</v>
      </c>
      <c r="O5139" s="167" t="s">
        <v>3505</v>
      </c>
      <c r="P5139" s="167"/>
      <c r="Q5139" s="167" t="s">
        <v>3527</v>
      </c>
      <c r="R5139" s="167" t="s">
        <v>3528</v>
      </c>
      <c r="S5139" s="169">
        <v>43</v>
      </c>
      <c r="T5139" s="167" t="s">
        <v>3560</v>
      </c>
      <c r="U5139" s="169" t="s">
        <v>3561</v>
      </c>
      <c r="V5139" s="167" t="s">
        <v>8205</v>
      </c>
      <c r="W5139" s="167" t="s">
        <v>7526</v>
      </c>
      <c r="X5139" s="170" t="s">
        <v>159</v>
      </c>
      <c r="Y5139" s="171" t="s">
        <v>9023</v>
      </c>
      <c r="Z5139" s="167" t="s">
        <v>11096</v>
      </c>
      <c r="AA5139" s="176">
        <v>800</v>
      </c>
      <c r="AB5139" s="167" t="s">
        <v>11254</v>
      </c>
      <c r="AC5139" s="176">
        <v>800</v>
      </c>
      <c r="AD5139" s="167" t="s">
        <v>11254</v>
      </c>
      <c r="AE5139" s="176">
        <v>1408</v>
      </c>
    </row>
    <row r="5140" spans="1:31">
      <c r="A5140" s="178">
        <v>108387289840</v>
      </c>
      <c r="B5140" s="166">
        <v>46203</v>
      </c>
      <c r="C5140" s="167" t="s">
        <v>3524</v>
      </c>
      <c r="D5140" s="167" t="s">
        <v>3525</v>
      </c>
      <c r="E5140" s="167" t="s">
        <v>3526</v>
      </c>
      <c r="F5140" s="167" t="s">
        <v>3501</v>
      </c>
      <c r="G5140" s="167" t="s">
        <v>3502</v>
      </c>
      <c r="H5140" s="168">
        <v>46203</v>
      </c>
      <c r="I5140" s="167" t="s">
        <v>9021</v>
      </c>
      <c r="J5140" s="169">
        <v>26136</v>
      </c>
      <c r="K5140" s="167" t="s">
        <v>55</v>
      </c>
      <c r="L5140" s="169">
        <v>1</v>
      </c>
      <c r="M5140" s="167" t="s">
        <v>3504</v>
      </c>
      <c r="N5140" s="169">
        <v>84</v>
      </c>
      <c r="O5140" s="167" t="s">
        <v>3505</v>
      </c>
      <c r="P5140" s="167"/>
      <c r="Q5140" s="167" t="s">
        <v>3527</v>
      </c>
      <c r="R5140" s="167" t="s">
        <v>3528</v>
      </c>
      <c r="S5140" s="169">
        <v>42</v>
      </c>
      <c r="T5140" s="167" t="s">
        <v>3560</v>
      </c>
      <c r="U5140" s="169" t="s">
        <v>3561</v>
      </c>
      <c r="V5140" s="167" t="s">
        <v>8709</v>
      </c>
      <c r="W5140" s="167" t="s">
        <v>5013</v>
      </c>
      <c r="X5140" s="170" t="s">
        <v>160</v>
      </c>
      <c r="Y5140" s="171" t="s">
        <v>9023</v>
      </c>
      <c r="Z5140" s="167" t="s">
        <v>11096</v>
      </c>
      <c r="AA5140" s="176">
        <v>150000</v>
      </c>
      <c r="AB5140" s="167" t="s">
        <v>11254</v>
      </c>
      <c r="AC5140" s="176">
        <v>150000</v>
      </c>
      <c r="AD5140" s="167" t="s">
        <v>11254</v>
      </c>
      <c r="AE5140" s="176">
        <v>63</v>
      </c>
    </row>
    <row r="5141" spans="1:31">
      <c r="A5141" s="178">
        <v>108387289840</v>
      </c>
      <c r="B5141" s="166">
        <v>46203</v>
      </c>
      <c r="C5141" s="167" t="s">
        <v>3524</v>
      </c>
      <c r="D5141" s="167" t="s">
        <v>3525</v>
      </c>
      <c r="E5141" s="167" t="s">
        <v>3526</v>
      </c>
      <c r="F5141" s="167" t="s">
        <v>3501</v>
      </c>
      <c r="G5141" s="167" t="s">
        <v>3502</v>
      </c>
      <c r="H5141" s="168">
        <v>46203</v>
      </c>
      <c r="I5141" s="167" t="s">
        <v>9021</v>
      </c>
      <c r="J5141" s="169">
        <v>26136</v>
      </c>
      <c r="K5141" s="167" t="s">
        <v>55</v>
      </c>
      <c r="L5141" s="169">
        <v>1</v>
      </c>
      <c r="M5141" s="167" t="s">
        <v>3504</v>
      </c>
      <c r="N5141" s="169">
        <v>84</v>
      </c>
      <c r="O5141" s="167" t="s">
        <v>3505</v>
      </c>
      <c r="P5141" s="167"/>
      <c r="Q5141" s="167" t="s">
        <v>3527</v>
      </c>
      <c r="R5141" s="167" t="s">
        <v>3528</v>
      </c>
      <c r="S5141" s="169">
        <v>41</v>
      </c>
      <c r="T5141" s="167" t="s">
        <v>3560</v>
      </c>
      <c r="U5141" s="169" t="s">
        <v>3561</v>
      </c>
      <c r="V5141" s="167" t="s">
        <v>9025</v>
      </c>
      <c r="W5141" s="167" t="s">
        <v>5017</v>
      </c>
      <c r="X5141" s="170" t="s">
        <v>160</v>
      </c>
      <c r="Y5141" s="171" t="s">
        <v>9023</v>
      </c>
      <c r="Z5141" s="167" t="s">
        <v>11096</v>
      </c>
      <c r="AA5141" s="176">
        <v>20000</v>
      </c>
      <c r="AB5141" s="167" t="s">
        <v>11254</v>
      </c>
      <c r="AC5141" s="176">
        <v>20000</v>
      </c>
      <c r="AD5141" s="167" t="s">
        <v>11254</v>
      </c>
      <c r="AE5141" s="176">
        <v>9.4</v>
      </c>
    </row>
    <row r="5142" spans="1:31">
      <c r="A5142" s="178">
        <v>108387289840</v>
      </c>
      <c r="B5142" s="166">
        <v>46203</v>
      </c>
      <c r="C5142" s="167" t="s">
        <v>3524</v>
      </c>
      <c r="D5142" s="167" t="s">
        <v>3525</v>
      </c>
      <c r="E5142" s="167" t="s">
        <v>3526</v>
      </c>
      <c r="F5142" s="167" t="s">
        <v>3501</v>
      </c>
      <c r="G5142" s="167" t="s">
        <v>3502</v>
      </c>
      <c r="H5142" s="168">
        <v>46203</v>
      </c>
      <c r="I5142" s="167" t="s">
        <v>9021</v>
      </c>
      <c r="J5142" s="169">
        <v>26136</v>
      </c>
      <c r="K5142" s="167" t="s">
        <v>55</v>
      </c>
      <c r="L5142" s="169">
        <v>1</v>
      </c>
      <c r="M5142" s="167" t="s">
        <v>3504</v>
      </c>
      <c r="N5142" s="169">
        <v>84</v>
      </c>
      <c r="O5142" s="167" t="s">
        <v>3505</v>
      </c>
      <c r="P5142" s="167"/>
      <c r="Q5142" s="167" t="s">
        <v>3527</v>
      </c>
      <c r="R5142" s="167" t="s">
        <v>3528</v>
      </c>
      <c r="S5142" s="169">
        <v>40</v>
      </c>
      <c r="T5142" s="167" t="s">
        <v>3529</v>
      </c>
      <c r="U5142" s="169" t="s">
        <v>3530</v>
      </c>
      <c r="V5142" s="167" t="s">
        <v>3828</v>
      </c>
      <c r="W5142" s="167" t="s">
        <v>3829</v>
      </c>
      <c r="X5142" s="170" t="s">
        <v>159</v>
      </c>
      <c r="Y5142" s="171" t="s">
        <v>9023</v>
      </c>
      <c r="Z5142" s="167" t="s">
        <v>11096</v>
      </c>
      <c r="AA5142" s="176">
        <v>3000</v>
      </c>
      <c r="AB5142" s="167" t="s">
        <v>11254</v>
      </c>
      <c r="AC5142" s="176">
        <v>3000</v>
      </c>
      <c r="AD5142" s="167" t="s">
        <v>11254</v>
      </c>
      <c r="AE5142" s="176">
        <v>620.4</v>
      </c>
    </row>
    <row r="5143" spans="1:31">
      <c r="A5143" s="178">
        <v>108387289840</v>
      </c>
      <c r="B5143" s="166">
        <v>46203</v>
      </c>
      <c r="C5143" s="167" t="s">
        <v>3524</v>
      </c>
      <c r="D5143" s="167" t="s">
        <v>3525</v>
      </c>
      <c r="E5143" s="167" t="s">
        <v>3526</v>
      </c>
      <c r="F5143" s="167" t="s">
        <v>3501</v>
      </c>
      <c r="G5143" s="167" t="s">
        <v>3502</v>
      </c>
      <c r="H5143" s="168">
        <v>46203</v>
      </c>
      <c r="I5143" s="167" t="s">
        <v>9021</v>
      </c>
      <c r="J5143" s="169">
        <v>26136</v>
      </c>
      <c r="K5143" s="167" t="s">
        <v>55</v>
      </c>
      <c r="L5143" s="169">
        <v>1</v>
      </c>
      <c r="M5143" s="167" t="s">
        <v>3504</v>
      </c>
      <c r="N5143" s="169">
        <v>84</v>
      </c>
      <c r="O5143" s="167" t="s">
        <v>3505</v>
      </c>
      <c r="P5143" s="167"/>
      <c r="Q5143" s="167" t="s">
        <v>3527</v>
      </c>
      <c r="R5143" s="167" t="s">
        <v>3528</v>
      </c>
      <c r="S5143" s="169">
        <v>39</v>
      </c>
      <c r="T5143" s="167" t="s">
        <v>3529</v>
      </c>
      <c r="U5143" s="169" t="s">
        <v>3530</v>
      </c>
      <c r="V5143" s="167" t="s">
        <v>3828</v>
      </c>
      <c r="W5143" s="167" t="s">
        <v>3829</v>
      </c>
      <c r="X5143" s="170" t="s">
        <v>159</v>
      </c>
      <c r="Y5143" s="171" t="s">
        <v>9023</v>
      </c>
      <c r="Z5143" s="167" t="s">
        <v>11096</v>
      </c>
      <c r="AA5143" s="176">
        <v>3000</v>
      </c>
      <c r="AB5143" s="167" t="s">
        <v>11254</v>
      </c>
      <c r="AC5143" s="176">
        <v>3000</v>
      </c>
      <c r="AD5143" s="167" t="s">
        <v>11254</v>
      </c>
      <c r="AE5143" s="176">
        <v>620.4</v>
      </c>
    </row>
    <row r="5144" spans="1:31">
      <c r="A5144" s="178">
        <v>108387289840</v>
      </c>
      <c r="B5144" s="166">
        <v>46203</v>
      </c>
      <c r="C5144" s="167" t="s">
        <v>3524</v>
      </c>
      <c r="D5144" s="167" t="s">
        <v>3525</v>
      </c>
      <c r="E5144" s="167" t="s">
        <v>3526</v>
      </c>
      <c r="F5144" s="167" t="s">
        <v>3501</v>
      </c>
      <c r="G5144" s="167" t="s">
        <v>3502</v>
      </c>
      <c r="H5144" s="168">
        <v>46203</v>
      </c>
      <c r="I5144" s="167" t="s">
        <v>9021</v>
      </c>
      <c r="J5144" s="169">
        <v>26136</v>
      </c>
      <c r="K5144" s="167" t="s">
        <v>55</v>
      </c>
      <c r="L5144" s="169">
        <v>1</v>
      </c>
      <c r="M5144" s="167" t="s">
        <v>3504</v>
      </c>
      <c r="N5144" s="169">
        <v>84</v>
      </c>
      <c r="O5144" s="167" t="s">
        <v>3505</v>
      </c>
      <c r="P5144" s="167"/>
      <c r="Q5144" s="167" t="s">
        <v>3527</v>
      </c>
      <c r="R5144" s="167" t="s">
        <v>3528</v>
      </c>
      <c r="S5144" s="169">
        <v>38</v>
      </c>
      <c r="T5144" s="167" t="s">
        <v>3529</v>
      </c>
      <c r="U5144" s="169" t="s">
        <v>3530</v>
      </c>
      <c r="V5144" s="167" t="s">
        <v>8891</v>
      </c>
      <c r="W5144" s="167" t="s">
        <v>8892</v>
      </c>
      <c r="X5144" s="170" t="s">
        <v>159</v>
      </c>
      <c r="Y5144" s="171" t="s">
        <v>9023</v>
      </c>
      <c r="Z5144" s="167" t="s">
        <v>11096</v>
      </c>
      <c r="AA5144" s="176">
        <v>3000</v>
      </c>
      <c r="AB5144" s="167" t="s">
        <v>11254</v>
      </c>
      <c r="AC5144" s="176">
        <v>3000</v>
      </c>
      <c r="AD5144" s="167" t="s">
        <v>11254</v>
      </c>
      <c r="AE5144" s="176">
        <v>660</v>
      </c>
    </row>
    <row r="5145" spans="1:31">
      <c r="A5145" s="178">
        <v>108387289840</v>
      </c>
      <c r="B5145" s="166">
        <v>46203</v>
      </c>
      <c r="C5145" s="167" t="s">
        <v>3524</v>
      </c>
      <c r="D5145" s="167" t="s">
        <v>3525</v>
      </c>
      <c r="E5145" s="167" t="s">
        <v>3526</v>
      </c>
      <c r="F5145" s="167" t="s">
        <v>3501</v>
      </c>
      <c r="G5145" s="167" t="s">
        <v>3502</v>
      </c>
      <c r="H5145" s="168">
        <v>46203</v>
      </c>
      <c r="I5145" s="167" t="s">
        <v>9021</v>
      </c>
      <c r="J5145" s="169">
        <v>26136</v>
      </c>
      <c r="K5145" s="167" t="s">
        <v>55</v>
      </c>
      <c r="L5145" s="169">
        <v>1</v>
      </c>
      <c r="M5145" s="167" t="s">
        <v>3504</v>
      </c>
      <c r="N5145" s="169">
        <v>84</v>
      </c>
      <c r="O5145" s="167" t="s">
        <v>3505</v>
      </c>
      <c r="P5145" s="167"/>
      <c r="Q5145" s="167" t="s">
        <v>3527</v>
      </c>
      <c r="R5145" s="167" t="s">
        <v>3528</v>
      </c>
      <c r="S5145" s="169">
        <v>37</v>
      </c>
      <c r="T5145" s="167" t="s">
        <v>3529</v>
      </c>
      <c r="U5145" s="169" t="s">
        <v>3530</v>
      </c>
      <c r="V5145" s="167" t="s">
        <v>9026</v>
      </c>
      <c r="W5145" s="167" t="s">
        <v>3793</v>
      </c>
      <c r="X5145" s="170" t="s">
        <v>159</v>
      </c>
      <c r="Y5145" s="171" t="s">
        <v>9023</v>
      </c>
      <c r="Z5145" s="167" t="s">
        <v>11096</v>
      </c>
      <c r="AA5145" s="176">
        <v>10000</v>
      </c>
      <c r="AB5145" s="167" t="s">
        <v>11254</v>
      </c>
      <c r="AC5145" s="176">
        <v>10000</v>
      </c>
      <c r="AD5145" s="167" t="s">
        <v>11254</v>
      </c>
      <c r="AE5145" s="176">
        <v>2200</v>
      </c>
    </row>
    <row r="5146" spans="1:31">
      <c r="A5146" s="178">
        <v>108387289840</v>
      </c>
      <c r="B5146" s="166">
        <v>46203</v>
      </c>
      <c r="C5146" s="167" t="s">
        <v>3524</v>
      </c>
      <c r="D5146" s="167" t="s">
        <v>3525</v>
      </c>
      <c r="E5146" s="167" t="s">
        <v>3526</v>
      </c>
      <c r="F5146" s="167" t="s">
        <v>3501</v>
      </c>
      <c r="G5146" s="167" t="s">
        <v>3502</v>
      </c>
      <c r="H5146" s="168">
        <v>46203</v>
      </c>
      <c r="I5146" s="167" t="s">
        <v>9021</v>
      </c>
      <c r="J5146" s="169">
        <v>26136</v>
      </c>
      <c r="K5146" s="167" t="s">
        <v>55</v>
      </c>
      <c r="L5146" s="169">
        <v>1</v>
      </c>
      <c r="M5146" s="167" t="s">
        <v>3504</v>
      </c>
      <c r="N5146" s="169">
        <v>84</v>
      </c>
      <c r="O5146" s="167" t="s">
        <v>3505</v>
      </c>
      <c r="P5146" s="167"/>
      <c r="Q5146" s="167" t="s">
        <v>3527</v>
      </c>
      <c r="R5146" s="167" t="s">
        <v>3528</v>
      </c>
      <c r="S5146" s="169">
        <v>36</v>
      </c>
      <c r="T5146" s="167" t="s">
        <v>3529</v>
      </c>
      <c r="U5146" s="169" t="s">
        <v>3530</v>
      </c>
      <c r="V5146" s="167" t="s">
        <v>8932</v>
      </c>
      <c r="W5146" s="167" t="s">
        <v>5463</v>
      </c>
      <c r="X5146" s="170" t="s">
        <v>159</v>
      </c>
      <c r="Y5146" s="171" t="s">
        <v>9023</v>
      </c>
      <c r="Z5146" s="167" t="s">
        <v>11096</v>
      </c>
      <c r="AA5146" s="176">
        <v>5000</v>
      </c>
      <c r="AB5146" s="167" t="s">
        <v>11254</v>
      </c>
      <c r="AC5146" s="176">
        <v>5000</v>
      </c>
      <c r="AD5146" s="167" t="s">
        <v>11254</v>
      </c>
      <c r="AE5146" s="176">
        <v>3025</v>
      </c>
    </row>
    <row r="5147" spans="1:31">
      <c r="A5147" s="178">
        <v>108387289840</v>
      </c>
      <c r="B5147" s="166">
        <v>46203</v>
      </c>
      <c r="C5147" s="167" t="s">
        <v>3524</v>
      </c>
      <c r="D5147" s="167" t="s">
        <v>3525</v>
      </c>
      <c r="E5147" s="167" t="s">
        <v>3526</v>
      </c>
      <c r="F5147" s="167" t="s">
        <v>3501</v>
      </c>
      <c r="G5147" s="167" t="s">
        <v>3502</v>
      </c>
      <c r="H5147" s="168">
        <v>46203</v>
      </c>
      <c r="I5147" s="167" t="s">
        <v>9021</v>
      </c>
      <c r="J5147" s="169">
        <v>26136</v>
      </c>
      <c r="K5147" s="167" t="s">
        <v>55</v>
      </c>
      <c r="L5147" s="169">
        <v>1</v>
      </c>
      <c r="M5147" s="167" t="s">
        <v>3504</v>
      </c>
      <c r="N5147" s="169">
        <v>84</v>
      </c>
      <c r="O5147" s="167" t="s">
        <v>3505</v>
      </c>
      <c r="P5147" s="167"/>
      <c r="Q5147" s="167" t="s">
        <v>3527</v>
      </c>
      <c r="R5147" s="167" t="s">
        <v>3528</v>
      </c>
      <c r="S5147" s="169">
        <v>35</v>
      </c>
      <c r="T5147" s="167" t="s">
        <v>3529</v>
      </c>
      <c r="U5147" s="169" t="s">
        <v>3530</v>
      </c>
      <c r="V5147" s="167" t="s">
        <v>9026</v>
      </c>
      <c r="W5147" s="167" t="s">
        <v>3793</v>
      </c>
      <c r="X5147" s="170" t="s">
        <v>159</v>
      </c>
      <c r="Y5147" s="171" t="s">
        <v>9023</v>
      </c>
      <c r="Z5147" s="167" t="s">
        <v>11096</v>
      </c>
      <c r="AA5147" s="176">
        <v>5000</v>
      </c>
      <c r="AB5147" s="167" t="s">
        <v>11254</v>
      </c>
      <c r="AC5147" s="176">
        <v>5000</v>
      </c>
      <c r="AD5147" s="167" t="s">
        <v>11254</v>
      </c>
      <c r="AE5147" s="176">
        <v>1100</v>
      </c>
    </row>
    <row r="5148" spans="1:31">
      <c r="A5148" s="178">
        <v>108387289840</v>
      </c>
      <c r="B5148" s="166">
        <v>46203</v>
      </c>
      <c r="C5148" s="167" t="s">
        <v>3524</v>
      </c>
      <c r="D5148" s="167" t="s">
        <v>3525</v>
      </c>
      <c r="E5148" s="167" t="s">
        <v>3526</v>
      </c>
      <c r="F5148" s="167" t="s">
        <v>3501</v>
      </c>
      <c r="G5148" s="167" t="s">
        <v>3502</v>
      </c>
      <c r="H5148" s="168">
        <v>46203</v>
      </c>
      <c r="I5148" s="167" t="s">
        <v>9021</v>
      </c>
      <c r="J5148" s="169">
        <v>26136</v>
      </c>
      <c r="K5148" s="167" t="s">
        <v>55</v>
      </c>
      <c r="L5148" s="169">
        <v>1</v>
      </c>
      <c r="M5148" s="167" t="s">
        <v>3504</v>
      </c>
      <c r="N5148" s="169">
        <v>84</v>
      </c>
      <c r="O5148" s="167" t="s">
        <v>3505</v>
      </c>
      <c r="P5148" s="167"/>
      <c r="Q5148" s="167" t="s">
        <v>3527</v>
      </c>
      <c r="R5148" s="167" t="s">
        <v>3528</v>
      </c>
      <c r="S5148" s="169">
        <v>34</v>
      </c>
      <c r="T5148" s="167" t="s">
        <v>3560</v>
      </c>
      <c r="U5148" s="169" t="s">
        <v>3561</v>
      </c>
      <c r="V5148" s="167" t="s">
        <v>9027</v>
      </c>
      <c r="W5148" s="167" t="s">
        <v>7364</v>
      </c>
      <c r="X5148" s="170" t="s">
        <v>157</v>
      </c>
      <c r="Y5148" s="171" t="s">
        <v>9023</v>
      </c>
      <c r="Z5148" s="167" t="s">
        <v>11096</v>
      </c>
      <c r="AA5148" s="176">
        <v>10000</v>
      </c>
      <c r="AB5148" s="167" t="s">
        <v>11254</v>
      </c>
      <c r="AC5148" s="176">
        <v>10000</v>
      </c>
      <c r="AD5148" s="167" t="s">
        <v>11254</v>
      </c>
      <c r="AE5148" s="176">
        <v>6.7</v>
      </c>
    </row>
    <row r="5149" spans="1:31">
      <c r="A5149" s="178">
        <v>108387289840</v>
      </c>
      <c r="B5149" s="166">
        <v>46203</v>
      </c>
      <c r="C5149" s="167" t="s">
        <v>3524</v>
      </c>
      <c r="D5149" s="167" t="s">
        <v>3525</v>
      </c>
      <c r="E5149" s="167" t="s">
        <v>3526</v>
      </c>
      <c r="F5149" s="167" t="s">
        <v>3501</v>
      </c>
      <c r="G5149" s="167" t="s">
        <v>3502</v>
      </c>
      <c r="H5149" s="168">
        <v>46203</v>
      </c>
      <c r="I5149" s="167" t="s">
        <v>9021</v>
      </c>
      <c r="J5149" s="169">
        <v>26136</v>
      </c>
      <c r="K5149" s="167" t="s">
        <v>55</v>
      </c>
      <c r="L5149" s="169">
        <v>1</v>
      </c>
      <c r="M5149" s="167" t="s">
        <v>3504</v>
      </c>
      <c r="N5149" s="169">
        <v>84</v>
      </c>
      <c r="O5149" s="167" t="s">
        <v>3505</v>
      </c>
      <c r="P5149" s="167"/>
      <c r="Q5149" s="167" t="s">
        <v>3527</v>
      </c>
      <c r="R5149" s="167" t="s">
        <v>3528</v>
      </c>
      <c r="S5149" s="169">
        <v>33</v>
      </c>
      <c r="T5149" s="167" t="s">
        <v>3560</v>
      </c>
      <c r="U5149" s="169" t="s">
        <v>3561</v>
      </c>
      <c r="V5149" s="167" t="s">
        <v>9028</v>
      </c>
      <c r="W5149" s="167" t="s">
        <v>3860</v>
      </c>
      <c r="X5149" s="170" t="s">
        <v>157</v>
      </c>
      <c r="Y5149" s="171" t="s">
        <v>9023</v>
      </c>
      <c r="Z5149" s="167" t="s">
        <v>11096</v>
      </c>
      <c r="AA5149" s="176">
        <v>350000</v>
      </c>
      <c r="AB5149" s="167" t="s">
        <v>11254</v>
      </c>
      <c r="AC5149" s="176">
        <v>350000</v>
      </c>
      <c r="AD5149" s="167" t="s">
        <v>11254</v>
      </c>
      <c r="AE5149" s="176">
        <v>735</v>
      </c>
    </row>
    <row r="5150" spans="1:31">
      <c r="A5150" s="178">
        <v>108387289840</v>
      </c>
      <c r="B5150" s="166">
        <v>46203</v>
      </c>
      <c r="C5150" s="167" t="s">
        <v>3524</v>
      </c>
      <c r="D5150" s="167" t="s">
        <v>3525</v>
      </c>
      <c r="E5150" s="167" t="s">
        <v>3526</v>
      </c>
      <c r="F5150" s="167" t="s">
        <v>3501</v>
      </c>
      <c r="G5150" s="167" t="s">
        <v>3502</v>
      </c>
      <c r="H5150" s="168">
        <v>46203</v>
      </c>
      <c r="I5150" s="167" t="s">
        <v>9021</v>
      </c>
      <c r="J5150" s="169">
        <v>26136</v>
      </c>
      <c r="K5150" s="167" t="s">
        <v>55</v>
      </c>
      <c r="L5150" s="169">
        <v>1</v>
      </c>
      <c r="M5150" s="167" t="s">
        <v>3504</v>
      </c>
      <c r="N5150" s="169">
        <v>84</v>
      </c>
      <c r="O5150" s="167" t="s">
        <v>3505</v>
      </c>
      <c r="P5150" s="167"/>
      <c r="Q5150" s="167" t="s">
        <v>3527</v>
      </c>
      <c r="R5150" s="167" t="s">
        <v>3528</v>
      </c>
      <c r="S5150" s="169">
        <v>32</v>
      </c>
      <c r="T5150" s="167" t="s">
        <v>3560</v>
      </c>
      <c r="U5150" s="169" t="s">
        <v>3561</v>
      </c>
      <c r="V5150" s="167" t="s">
        <v>9028</v>
      </c>
      <c r="W5150" s="167" t="s">
        <v>3860</v>
      </c>
      <c r="X5150" s="170" t="s">
        <v>157</v>
      </c>
      <c r="Y5150" s="171" t="s">
        <v>9023</v>
      </c>
      <c r="Z5150" s="167" t="s">
        <v>11096</v>
      </c>
      <c r="AA5150" s="176">
        <v>340000</v>
      </c>
      <c r="AB5150" s="167" t="s">
        <v>11254</v>
      </c>
      <c r="AC5150" s="176">
        <v>340000</v>
      </c>
      <c r="AD5150" s="167" t="s">
        <v>11254</v>
      </c>
      <c r="AE5150" s="176">
        <v>714</v>
      </c>
    </row>
    <row r="5151" spans="1:31">
      <c r="A5151" s="178">
        <v>108387289840</v>
      </c>
      <c r="B5151" s="166">
        <v>46203</v>
      </c>
      <c r="C5151" s="167" t="s">
        <v>3524</v>
      </c>
      <c r="D5151" s="167" t="s">
        <v>3525</v>
      </c>
      <c r="E5151" s="167" t="s">
        <v>3526</v>
      </c>
      <c r="F5151" s="167" t="s">
        <v>3501</v>
      </c>
      <c r="G5151" s="167" t="s">
        <v>3502</v>
      </c>
      <c r="H5151" s="168">
        <v>46203</v>
      </c>
      <c r="I5151" s="167" t="s">
        <v>9021</v>
      </c>
      <c r="J5151" s="169">
        <v>26136</v>
      </c>
      <c r="K5151" s="167" t="s">
        <v>55</v>
      </c>
      <c r="L5151" s="169">
        <v>1</v>
      </c>
      <c r="M5151" s="167" t="s">
        <v>3504</v>
      </c>
      <c r="N5151" s="169">
        <v>84</v>
      </c>
      <c r="O5151" s="167" t="s">
        <v>3505</v>
      </c>
      <c r="P5151" s="167"/>
      <c r="Q5151" s="167" t="s">
        <v>3527</v>
      </c>
      <c r="R5151" s="167" t="s">
        <v>3528</v>
      </c>
      <c r="S5151" s="169">
        <v>31</v>
      </c>
      <c r="T5151" s="167" t="s">
        <v>3560</v>
      </c>
      <c r="U5151" s="169" t="s">
        <v>3561</v>
      </c>
      <c r="V5151" s="167" t="s">
        <v>9028</v>
      </c>
      <c r="W5151" s="167" t="s">
        <v>3860</v>
      </c>
      <c r="X5151" s="170" t="s">
        <v>157</v>
      </c>
      <c r="Y5151" s="171" t="s">
        <v>9023</v>
      </c>
      <c r="Z5151" s="167" t="s">
        <v>11096</v>
      </c>
      <c r="AA5151" s="176">
        <v>440000</v>
      </c>
      <c r="AB5151" s="167" t="s">
        <v>11254</v>
      </c>
      <c r="AC5151" s="176">
        <v>440000</v>
      </c>
      <c r="AD5151" s="167" t="s">
        <v>11254</v>
      </c>
      <c r="AE5151" s="176">
        <v>924</v>
      </c>
    </row>
    <row r="5152" spans="1:31">
      <c r="A5152" s="178">
        <v>108387289840</v>
      </c>
      <c r="B5152" s="166">
        <v>46203</v>
      </c>
      <c r="C5152" s="167" t="s">
        <v>3524</v>
      </c>
      <c r="D5152" s="167" t="s">
        <v>3525</v>
      </c>
      <c r="E5152" s="167" t="s">
        <v>3526</v>
      </c>
      <c r="F5152" s="167" t="s">
        <v>3501</v>
      </c>
      <c r="G5152" s="167" t="s">
        <v>3502</v>
      </c>
      <c r="H5152" s="168">
        <v>46203</v>
      </c>
      <c r="I5152" s="167" t="s">
        <v>9021</v>
      </c>
      <c r="J5152" s="169">
        <v>26136</v>
      </c>
      <c r="K5152" s="167" t="s">
        <v>55</v>
      </c>
      <c r="L5152" s="169">
        <v>1</v>
      </c>
      <c r="M5152" s="167" t="s">
        <v>3504</v>
      </c>
      <c r="N5152" s="169">
        <v>84</v>
      </c>
      <c r="O5152" s="167" t="s">
        <v>3505</v>
      </c>
      <c r="P5152" s="167"/>
      <c r="Q5152" s="167" t="s">
        <v>3527</v>
      </c>
      <c r="R5152" s="167" t="s">
        <v>3528</v>
      </c>
      <c r="S5152" s="169">
        <v>30</v>
      </c>
      <c r="T5152" s="167" t="s">
        <v>3535</v>
      </c>
      <c r="U5152" s="169" t="s">
        <v>3536</v>
      </c>
      <c r="V5152" s="167" t="s">
        <v>8714</v>
      </c>
      <c r="W5152" s="167" t="s">
        <v>5023</v>
      </c>
      <c r="X5152" s="170" t="s">
        <v>157</v>
      </c>
      <c r="Y5152" s="171" t="s">
        <v>9023</v>
      </c>
      <c r="Z5152" s="167" t="s">
        <v>11096</v>
      </c>
      <c r="AA5152" s="176">
        <v>10000</v>
      </c>
      <c r="AB5152" s="167" t="s">
        <v>11254</v>
      </c>
      <c r="AC5152" s="176">
        <v>10000</v>
      </c>
      <c r="AD5152" s="167" t="s">
        <v>11254</v>
      </c>
      <c r="AE5152" s="176">
        <v>2.7</v>
      </c>
    </row>
    <row r="5153" spans="1:31">
      <c r="A5153" s="178">
        <v>108387289840</v>
      </c>
      <c r="B5153" s="166">
        <v>46203</v>
      </c>
      <c r="C5153" s="167" t="s">
        <v>3524</v>
      </c>
      <c r="D5153" s="167" t="s">
        <v>3525</v>
      </c>
      <c r="E5153" s="167" t="s">
        <v>3526</v>
      </c>
      <c r="F5153" s="167" t="s">
        <v>3501</v>
      </c>
      <c r="G5153" s="167" t="s">
        <v>3502</v>
      </c>
      <c r="H5153" s="168">
        <v>46203</v>
      </c>
      <c r="I5153" s="167" t="s">
        <v>9021</v>
      </c>
      <c r="J5153" s="169">
        <v>26136</v>
      </c>
      <c r="K5153" s="167" t="s">
        <v>55</v>
      </c>
      <c r="L5153" s="169">
        <v>1</v>
      </c>
      <c r="M5153" s="167" t="s">
        <v>3504</v>
      </c>
      <c r="N5153" s="169">
        <v>84</v>
      </c>
      <c r="O5153" s="167" t="s">
        <v>3505</v>
      </c>
      <c r="P5153" s="167"/>
      <c r="Q5153" s="167" t="s">
        <v>3527</v>
      </c>
      <c r="R5153" s="167" t="s">
        <v>3528</v>
      </c>
      <c r="S5153" s="169">
        <v>29</v>
      </c>
      <c r="T5153" s="167" t="s">
        <v>3560</v>
      </c>
      <c r="U5153" s="169" t="s">
        <v>3561</v>
      </c>
      <c r="V5153" s="167" t="s">
        <v>9029</v>
      </c>
      <c r="W5153" s="167" t="s">
        <v>3856</v>
      </c>
      <c r="X5153" s="170" t="s">
        <v>160</v>
      </c>
      <c r="Y5153" s="171" t="s">
        <v>9023</v>
      </c>
      <c r="Z5153" s="167" t="s">
        <v>11096</v>
      </c>
      <c r="AA5153" s="176">
        <v>30000</v>
      </c>
      <c r="AB5153" s="167" t="s">
        <v>11254</v>
      </c>
      <c r="AC5153" s="176">
        <v>30000</v>
      </c>
      <c r="AD5153" s="167" t="s">
        <v>11254</v>
      </c>
      <c r="AE5153" s="176">
        <v>12</v>
      </c>
    </row>
    <row r="5154" spans="1:31">
      <c r="A5154" s="178">
        <v>108387289840</v>
      </c>
      <c r="B5154" s="166">
        <v>46203</v>
      </c>
      <c r="C5154" s="167" t="s">
        <v>3524</v>
      </c>
      <c r="D5154" s="167" t="s">
        <v>3525</v>
      </c>
      <c r="E5154" s="167" t="s">
        <v>3526</v>
      </c>
      <c r="F5154" s="167" t="s">
        <v>3501</v>
      </c>
      <c r="G5154" s="167" t="s">
        <v>3502</v>
      </c>
      <c r="H5154" s="168">
        <v>46203</v>
      </c>
      <c r="I5154" s="167" t="s">
        <v>9021</v>
      </c>
      <c r="J5154" s="169">
        <v>26136</v>
      </c>
      <c r="K5154" s="167" t="s">
        <v>55</v>
      </c>
      <c r="L5154" s="169">
        <v>1</v>
      </c>
      <c r="M5154" s="167" t="s">
        <v>3504</v>
      </c>
      <c r="N5154" s="169">
        <v>84</v>
      </c>
      <c r="O5154" s="167" t="s">
        <v>3505</v>
      </c>
      <c r="P5154" s="167"/>
      <c r="Q5154" s="167" t="s">
        <v>3527</v>
      </c>
      <c r="R5154" s="167" t="s">
        <v>3528</v>
      </c>
      <c r="S5154" s="169">
        <v>28</v>
      </c>
      <c r="T5154" s="167" t="s">
        <v>3560</v>
      </c>
      <c r="U5154" s="169" t="s">
        <v>3561</v>
      </c>
      <c r="V5154" s="167" t="s">
        <v>9029</v>
      </c>
      <c r="W5154" s="167" t="s">
        <v>3856</v>
      </c>
      <c r="X5154" s="170" t="s">
        <v>160</v>
      </c>
      <c r="Y5154" s="171" t="s">
        <v>9023</v>
      </c>
      <c r="Z5154" s="167" t="s">
        <v>11096</v>
      </c>
      <c r="AA5154" s="176">
        <v>285000</v>
      </c>
      <c r="AB5154" s="167" t="s">
        <v>11254</v>
      </c>
      <c r="AC5154" s="176">
        <v>285000</v>
      </c>
      <c r="AD5154" s="167" t="s">
        <v>11254</v>
      </c>
      <c r="AE5154" s="176">
        <v>114</v>
      </c>
    </row>
    <row r="5155" spans="1:31">
      <c r="A5155" s="178">
        <v>108387289840</v>
      </c>
      <c r="B5155" s="166">
        <v>46203</v>
      </c>
      <c r="C5155" s="167" t="s">
        <v>3524</v>
      </c>
      <c r="D5155" s="167" t="s">
        <v>3525</v>
      </c>
      <c r="E5155" s="167" t="s">
        <v>3526</v>
      </c>
      <c r="F5155" s="167" t="s">
        <v>3501</v>
      </c>
      <c r="G5155" s="167" t="s">
        <v>3502</v>
      </c>
      <c r="H5155" s="168">
        <v>46203</v>
      </c>
      <c r="I5155" s="167" t="s">
        <v>9021</v>
      </c>
      <c r="J5155" s="169">
        <v>26136</v>
      </c>
      <c r="K5155" s="167" t="s">
        <v>55</v>
      </c>
      <c r="L5155" s="169">
        <v>1</v>
      </c>
      <c r="M5155" s="167" t="s">
        <v>3504</v>
      </c>
      <c r="N5155" s="169">
        <v>84</v>
      </c>
      <c r="O5155" s="167" t="s">
        <v>3505</v>
      </c>
      <c r="P5155" s="167"/>
      <c r="Q5155" s="167" t="s">
        <v>3527</v>
      </c>
      <c r="R5155" s="167" t="s">
        <v>3528</v>
      </c>
      <c r="S5155" s="169">
        <v>27</v>
      </c>
      <c r="T5155" s="167" t="s">
        <v>3535</v>
      </c>
      <c r="U5155" s="169" t="s">
        <v>3536</v>
      </c>
      <c r="V5155" s="167" t="s">
        <v>9030</v>
      </c>
      <c r="W5155" s="167" t="s">
        <v>5011</v>
      </c>
      <c r="X5155" s="170" t="s">
        <v>157</v>
      </c>
      <c r="Y5155" s="171" t="s">
        <v>9023</v>
      </c>
      <c r="Z5155" s="167" t="s">
        <v>11096</v>
      </c>
      <c r="AA5155" s="176">
        <v>30000</v>
      </c>
      <c r="AB5155" s="167" t="s">
        <v>11254</v>
      </c>
      <c r="AC5155" s="176">
        <v>30000</v>
      </c>
      <c r="AD5155" s="167" t="s">
        <v>11254</v>
      </c>
      <c r="AE5155" s="176">
        <v>7.8</v>
      </c>
    </row>
    <row r="5156" spans="1:31">
      <c r="A5156" s="178">
        <v>108387289840</v>
      </c>
      <c r="B5156" s="166">
        <v>46203</v>
      </c>
      <c r="C5156" s="167" t="s">
        <v>3524</v>
      </c>
      <c r="D5156" s="167" t="s">
        <v>3525</v>
      </c>
      <c r="E5156" s="167" t="s">
        <v>3526</v>
      </c>
      <c r="F5156" s="167" t="s">
        <v>3501</v>
      </c>
      <c r="G5156" s="167" t="s">
        <v>3502</v>
      </c>
      <c r="H5156" s="168">
        <v>46203</v>
      </c>
      <c r="I5156" s="167" t="s">
        <v>9021</v>
      </c>
      <c r="J5156" s="169">
        <v>26136</v>
      </c>
      <c r="K5156" s="167" t="s">
        <v>55</v>
      </c>
      <c r="L5156" s="169">
        <v>1</v>
      </c>
      <c r="M5156" s="167" t="s">
        <v>3504</v>
      </c>
      <c r="N5156" s="169">
        <v>84</v>
      </c>
      <c r="O5156" s="167" t="s">
        <v>3505</v>
      </c>
      <c r="P5156" s="167"/>
      <c r="Q5156" s="167" t="s">
        <v>3527</v>
      </c>
      <c r="R5156" s="167" t="s">
        <v>3528</v>
      </c>
      <c r="S5156" s="169">
        <v>26</v>
      </c>
      <c r="T5156" s="167" t="s">
        <v>3535</v>
      </c>
      <c r="U5156" s="169" t="s">
        <v>3536</v>
      </c>
      <c r="V5156" s="167" t="s">
        <v>8714</v>
      </c>
      <c r="W5156" s="167" t="s">
        <v>5023</v>
      </c>
      <c r="X5156" s="170" t="s">
        <v>157</v>
      </c>
      <c r="Y5156" s="171" t="s">
        <v>9023</v>
      </c>
      <c r="Z5156" s="167" t="s">
        <v>11096</v>
      </c>
      <c r="AA5156" s="176">
        <v>100000</v>
      </c>
      <c r="AB5156" s="167" t="s">
        <v>11254</v>
      </c>
      <c r="AC5156" s="176">
        <v>100000</v>
      </c>
      <c r="AD5156" s="167" t="s">
        <v>11254</v>
      </c>
      <c r="AE5156" s="176">
        <v>27</v>
      </c>
    </row>
    <row r="5157" spans="1:31">
      <c r="A5157" s="178">
        <v>108387289840</v>
      </c>
      <c r="B5157" s="166">
        <v>46203</v>
      </c>
      <c r="C5157" s="167" t="s">
        <v>3524</v>
      </c>
      <c r="D5157" s="167" t="s">
        <v>3525</v>
      </c>
      <c r="E5157" s="167" t="s">
        <v>3526</v>
      </c>
      <c r="F5157" s="167" t="s">
        <v>3501</v>
      </c>
      <c r="G5157" s="167" t="s">
        <v>3502</v>
      </c>
      <c r="H5157" s="168">
        <v>46203</v>
      </c>
      <c r="I5157" s="167" t="s">
        <v>9021</v>
      </c>
      <c r="J5157" s="169">
        <v>26136</v>
      </c>
      <c r="K5157" s="167" t="s">
        <v>55</v>
      </c>
      <c r="L5157" s="169">
        <v>1</v>
      </c>
      <c r="M5157" s="167" t="s">
        <v>3504</v>
      </c>
      <c r="N5157" s="169">
        <v>84</v>
      </c>
      <c r="O5157" s="167" t="s">
        <v>3505</v>
      </c>
      <c r="P5157" s="167"/>
      <c r="Q5157" s="167" t="s">
        <v>3527</v>
      </c>
      <c r="R5157" s="167" t="s">
        <v>3528</v>
      </c>
      <c r="S5157" s="169">
        <v>25</v>
      </c>
      <c r="T5157" s="167" t="s">
        <v>3560</v>
      </c>
      <c r="U5157" s="169" t="s">
        <v>3561</v>
      </c>
      <c r="V5157" s="167" t="s">
        <v>9027</v>
      </c>
      <c r="W5157" s="167" t="s">
        <v>7364</v>
      </c>
      <c r="X5157" s="170" t="s">
        <v>157</v>
      </c>
      <c r="Y5157" s="171" t="s">
        <v>9023</v>
      </c>
      <c r="Z5157" s="167" t="s">
        <v>11096</v>
      </c>
      <c r="AA5157" s="176">
        <v>20000</v>
      </c>
      <c r="AB5157" s="167" t="s">
        <v>11254</v>
      </c>
      <c r="AC5157" s="176">
        <v>20000</v>
      </c>
      <c r="AD5157" s="167" t="s">
        <v>11254</v>
      </c>
      <c r="AE5157" s="176">
        <v>13.4</v>
      </c>
    </row>
    <row r="5158" spans="1:31">
      <c r="A5158" s="178">
        <v>108387289840</v>
      </c>
      <c r="B5158" s="166">
        <v>46203</v>
      </c>
      <c r="C5158" s="167" t="s">
        <v>3524</v>
      </c>
      <c r="D5158" s="167" t="s">
        <v>3525</v>
      </c>
      <c r="E5158" s="167" t="s">
        <v>3526</v>
      </c>
      <c r="F5158" s="167" t="s">
        <v>3501</v>
      </c>
      <c r="G5158" s="167" t="s">
        <v>3502</v>
      </c>
      <c r="H5158" s="168">
        <v>46203</v>
      </c>
      <c r="I5158" s="167" t="s">
        <v>9021</v>
      </c>
      <c r="J5158" s="169">
        <v>26136</v>
      </c>
      <c r="K5158" s="167" t="s">
        <v>55</v>
      </c>
      <c r="L5158" s="169">
        <v>1</v>
      </c>
      <c r="M5158" s="167" t="s">
        <v>3504</v>
      </c>
      <c r="N5158" s="169">
        <v>84</v>
      </c>
      <c r="O5158" s="167" t="s">
        <v>3505</v>
      </c>
      <c r="P5158" s="167"/>
      <c r="Q5158" s="167" t="s">
        <v>3527</v>
      </c>
      <c r="R5158" s="167" t="s">
        <v>3528</v>
      </c>
      <c r="S5158" s="169">
        <v>24</v>
      </c>
      <c r="T5158" s="167" t="s">
        <v>3560</v>
      </c>
      <c r="U5158" s="169" t="s">
        <v>3561</v>
      </c>
      <c r="V5158" s="167" t="s">
        <v>9028</v>
      </c>
      <c r="W5158" s="167" t="s">
        <v>3860</v>
      </c>
      <c r="X5158" s="170" t="s">
        <v>157</v>
      </c>
      <c r="Y5158" s="171" t="s">
        <v>9023</v>
      </c>
      <c r="Z5158" s="167" t="s">
        <v>11096</v>
      </c>
      <c r="AA5158" s="176">
        <v>90000</v>
      </c>
      <c r="AB5158" s="167" t="s">
        <v>11254</v>
      </c>
      <c r="AC5158" s="176">
        <v>90000</v>
      </c>
      <c r="AD5158" s="167" t="s">
        <v>11254</v>
      </c>
      <c r="AE5158" s="176">
        <v>189</v>
      </c>
    </row>
    <row r="5159" spans="1:31">
      <c r="A5159" s="178">
        <v>108387289840</v>
      </c>
      <c r="B5159" s="166">
        <v>46203</v>
      </c>
      <c r="C5159" s="167" t="s">
        <v>3524</v>
      </c>
      <c r="D5159" s="167" t="s">
        <v>3525</v>
      </c>
      <c r="E5159" s="167" t="s">
        <v>3526</v>
      </c>
      <c r="F5159" s="167" t="s">
        <v>3501</v>
      </c>
      <c r="G5159" s="167" t="s">
        <v>3502</v>
      </c>
      <c r="H5159" s="168">
        <v>46203</v>
      </c>
      <c r="I5159" s="167" t="s">
        <v>9021</v>
      </c>
      <c r="J5159" s="169">
        <v>26136</v>
      </c>
      <c r="K5159" s="167" t="s">
        <v>55</v>
      </c>
      <c r="L5159" s="169">
        <v>1</v>
      </c>
      <c r="M5159" s="167" t="s">
        <v>3504</v>
      </c>
      <c r="N5159" s="169">
        <v>84</v>
      </c>
      <c r="O5159" s="167" t="s">
        <v>3505</v>
      </c>
      <c r="P5159" s="167"/>
      <c r="Q5159" s="167" t="s">
        <v>3527</v>
      </c>
      <c r="R5159" s="167" t="s">
        <v>3528</v>
      </c>
      <c r="S5159" s="169">
        <v>23</v>
      </c>
      <c r="T5159" s="167" t="s">
        <v>3560</v>
      </c>
      <c r="U5159" s="169" t="s">
        <v>3561</v>
      </c>
      <c r="V5159" s="167" t="s">
        <v>9028</v>
      </c>
      <c r="W5159" s="167" t="s">
        <v>3860</v>
      </c>
      <c r="X5159" s="170" t="s">
        <v>157</v>
      </c>
      <c r="Y5159" s="171" t="s">
        <v>9023</v>
      </c>
      <c r="Z5159" s="167" t="s">
        <v>11096</v>
      </c>
      <c r="AA5159" s="176">
        <v>140000</v>
      </c>
      <c r="AB5159" s="167" t="s">
        <v>11254</v>
      </c>
      <c r="AC5159" s="176">
        <v>140000</v>
      </c>
      <c r="AD5159" s="167" t="s">
        <v>11254</v>
      </c>
      <c r="AE5159" s="176">
        <v>294</v>
      </c>
    </row>
    <row r="5160" spans="1:31">
      <c r="A5160" s="178">
        <v>108387289840</v>
      </c>
      <c r="B5160" s="166">
        <v>46203</v>
      </c>
      <c r="C5160" s="167" t="s">
        <v>3524</v>
      </c>
      <c r="D5160" s="167" t="s">
        <v>3525</v>
      </c>
      <c r="E5160" s="167" t="s">
        <v>3526</v>
      </c>
      <c r="F5160" s="167" t="s">
        <v>3501</v>
      </c>
      <c r="G5160" s="167" t="s">
        <v>3502</v>
      </c>
      <c r="H5160" s="168">
        <v>46203</v>
      </c>
      <c r="I5160" s="167" t="s">
        <v>9021</v>
      </c>
      <c r="J5160" s="169">
        <v>26136</v>
      </c>
      <c r="K5160" s="167" t="s">
        <v>55</v>
      </c>
      <c r="L5160" s="169">
        <v>1</v>
      </c>
      <c r="M5160" s="167" t="s">
        <v>3504</v>
      </c>
      <c r="N5160" s="169">
        <v>84</v>
      </c>
      <c r="O5160" s="167" t="s">
        <v>3505</v>
      </c>
      <c r="P5160" s="167"/>
      <c r="Q5160" s="167" t="s">
        <v>3527</v>
      </c>
      <c r="R5160" s="167" t="s">
        <v>3528</v>
      </c>
      <c r="S5160" s="169">
        <v>22</v>
      </c>
      <c r="T5160" s="167" t="s">
        <v>3535</v>
      </c>
      <c r="U5160" s="169" t="s">
        <v>3536</v>
      </c>
      <c r="V5160" s="167" t="s">
        <v>9030</v>
      </c>
      <c r="W5160" s="167" t="s">
        <v>5011</v>
      </c>
      <c r="X5160" s="170" t="s">
        <v>157</v>
      </c>
      <c r="Y5160" s="171" t="s">
        <v>9023</v>
      </c>
      <c r="Z5160" s="167" t="s">
        <v>11096</v>
      </c>
      <c r="AA5160" s="176">
        <v>30000</v>
      </c>
      <c r="AB5160" s="167" t="s">
        <v>11254</v>
      </c>
      <c r="AC5160" s="176">
        <v>30000</v>
      </c>
      <c r="AD5160" s="167" t="s">
        <v>11254</v>
      </c>
      <c r="AE5160" s="176">
        <v>7.8</v>
      </c>
    </row>
    <row r="5161" spans="1:31">
      <c r="A5161" s="178">
        <v>108387289840</v>
      </c>
      <c r="B5161" s="166">
        <v>46203</v>
      </c>
      <c r="C5161" s="167" t="s">
        <v>3524</v>
      </c>
      <c r="D5161" s="167" t="s">
        <v>3525</v>
      </c>
      <c r="E5161" s="167" t="s">
        <v>3526</v>
      </c>
      <c r="F5161" s="167" t="s">
        <v>3501</v>
      </c>
      <c r="G5161" s="167" t="s">
        <v>3502</v>
      </c>
      <c r="H5161" s="168">
        <v>46203</v>
      </c>
      <c r="I5161" s="167" t="s">
        <v>9021</v>
      </c>
      <c r="J5161" s="169">
        <v>26136</v>
      </c>
      <c r="K5161" s="167" t="s">
        <v>55</v>
      </c>
      <c r="L5161" s="169">
        <v>1</v>
      </c>
      <c r="M5161" s="167" t="s">
        <v>3504</v>
      </c>
      <c r="N5161" s="169">
        <v>84</v>
      </c>
      <c r="O5161" s="167" t="s">
        <v>3505</v>
      </c>
      <c r="P5161" s="167"/>
      <c r="Q5161" s="167" t="s">
        <v>3527</v>
      </c>
      <c r="R5161" s="167" t="s">
        <v>3528</v>
      </c>
      <c r="S5161" s="169">
        <v>21</v>
      </c>
      <c r="T5161" s="167" t="s">
        <v>3535</v>
      </c>
      <c r="U5161" s="169" t="s">
        <v>3536</v>
      </c>
      <c r="V5161" s="167" t="s">
        <v>9031</v>
      </c>
      <c r="W5161" s="167" t="s">
        <v>5025</v>
      </c>
      <c r="X5161" s="170" t="s">
        <v>157</v>
      </c>
      <c r="Y5161" s="171" t="s">
        <v>9023</v>
      </c>
      <c r="Z5161" s="167" t="s">
        <v>11096</v>
      </c>
      <c r="AA5161" s="176">
        <v>90000</v>
      </c>
      <c r="AB5161" s="167" t="s">
        <v>11254</v>
      </c>
      <c r="AC5161" s="176">
        <v>90000</v>
      </c>
      <c r="AD5161" s="167" t="s">
        <v>11254</v>
      </c>
      <c r="AE5161" s="176">
        <v>720</v>
      </c>
    </row>
    <row r="5162" spans="1:31">
      <c r="A5162" s="178">
        <v>108387289840</v>
      </c>
      <c r="B5162" s="166">
        <v>46203</v>
      </c>
      <c r="C5162" s="167" t="s">
        <v>3524</v>
      </c>
      <c r="D5162" s="167" t="s">
        <v>3525</v>
      </c>
      <c r="E5162" s="167" t="s">
        <v>3526</v>
      </c>
      <c r="F5162" s="167" t="s">
        <v>3501</v>
      </c>
      <c r="G5162" s="167" t="s">
        <v>3502</v>
      </c>
      <c r="H5162" s="168">
        <v>46203</v>
      </c>
      <c r="I5162" s="167" t="s">
        <v>9021</v>
      </c>
      <c r="J5162" s="169">
        <v>26136</v>
      </c>
      <c r="K5162" s="167" t="s">
        <v>55</v>
      </c>
      <c r="L5162" s="169">
        <v>1</v>
      </c>
      <c r="M5162" s="167" t="s">
        <v>3504</v>
      </c>
      <c r="N5162" s="169">
        <v>84</v>
      </c>
      <c r="O5162" s="167" t="s">
        <v>3505</v>
      </c>
      <c r="P5162" s="167"/>
      <c r="Q5162" s="167" t="s">
        <v>3527</v>
      </c>
      <c r="R5162" s="167" t="s">
        <v>3528</v>
      </c>
      <c r="S5162" s="169">
        <v>20</v>
      </c>
      <c r="T5162" s="167" t="s">
        <v>3535</v>
      </c>
      <c r="U5162" s="169" t="s">
        <v>3536</v>
      </c>
      <c r="V5162" s="167" t="s">
        <v>8714</v>
      </c>
      <c r="W5162" s="167" t="s">
        <v>5023</v>
      </c>
      <c r="X5162" s="170" t="s">
        <v>157</v>
      </c>
      <c r="Y5162" s="171" t="s">
        <v>9023</v>
      </c>
      <c r="Z5162" s="167" t="s">
        <v>11096</v>
      </c>
      <c r="AA5162" s="176">
        <v>200000</v>
      </c>
      <c r="AB5162" s="167" t="s">
        <v>11254</v>
      </c>
      <c r="AC5162" s="176">
        <v>200000</v>
      </c>
      <c r="AD5162" s="167" t="s">
        <v>11254</v>
      </c>
      <c r="AE5162" s="176">
        <v>54</v>
      </c>
    </row>
    <row r="5163" spans="1:31">
      <c r="A5163" s="178">
        <v>108387289840</v>
      </c>
      <c r="B5163" s="166">
        <v>46203</v>
      </c>
      <c r="C5163" s="167" t="s">
        <v>3524</v>
      </c>
      <c r="D5163" s="167" t="s">
        <v>3525</v>
      </c>
      <c r="E5163" s="167" t="s">
        <v>3526</v>
      </c>
      <c r="F5163" s="167" t="s">
        <v>3501</v>
      </c>
      <c r="G5163" s="167" t="s">
        <v>3502</v>
      </c>
      <c r="H5163" s="168">
        <v>46203</v>
      </c>
      <c r="I5163" s="167" t="s">
        <v>9021</v>
      </c>
      <c r="J5163" s="169">
        <v>26136</v>
      </c>
      <c r="K5163" s="167" t="s">
        <v>55</v>
      </c>
      <c r="L5163" s="169">
        <v>1</v>
      </c>
      <c r="M5163" s="167" t="s">
        <v>3504</v>
      </c>
      <c r="N5163" s="169">
        <v>84</v>
      </c>
      <c r="O5163" s="167" t="s">
        <v>3505</v>
      </c>
      <c r="P5163" s="167"/>
      <c r="Q5163" s="167" t="s">
        <v>3527</v>
      </c>
      <c r="R5163" s="167" t="s">
        <v>3528</v>
      </c>
      <c r="S5163" s="169">
        <v>19</v>
      </c>
      <c r="T5163" s="167" t="s">
        <v>3535</v>
      </c>
      <c r="U5163" s="169" t="s">
        <v>3536</v>
      </c>
      <c r="V5163" s="167" t="s">
        <v>8714</v>
      </c>
      <c r="W5163" s="167" t="s">
        <v>5023</v>
      </c>
      <c r="X5163" s="170" t="s">
        <v>157</v>
      </c>
      <c r="Y5163" s="171" t="s">
        <v>9023</v>
      </c>
      <c r="Z5163" s="167" t="s">
        <v>11096</v>
      </c>
      <c r="AA5163" s="176">
        <v>140000</v>
      </c>
      <c r="AB5163" s="167" t="s">
        <v>11254</v>
      </c>
      <c r="AC5163" s="176">
        <v>140000</v>
      </c>
      <c r="AD5163" s="167" t="s">
        <v>11254</v>
      </c>
      <c r="AE5163" s="176">
        <v>37.799999999999997</v>
      </c>
    </row>
    <row r="5164" spans="1:31">
      <c r="A5164" s="178">
        <v>108387289840</v>
      </c>
      <c r="B5164" s="166">
        <v>46203</v>
      </c>
      <c r="C5164" s="167" t="s">
        <v>3524</v>
      </c>
      <c r="D5164" s="167" t="s">
        <v>3525</v>
      </c>
      <c r="E5164" s="167" t="s">
        <v>3526</v>
      </c>
      <c r="F5164" s="167" t="s">
        <v>3501</v>
      </c>
      <c r="G5164" s="167" t="s">
        <v>3502</v>
      </c>
      <c r="H5164" s="168">
        <v>46203</v>
      </c>
      <c r="I5164" s="167" t="s">
        <v>9021</v>
      </c>
      <c r="J5164" s="169">
        <v>26136</v>
      </c>
      <c r="K5164" s="167" t="s">
        <v>55</v>
      </c>
      <c r="L5164" s="169">
        <v>1</v>
      </c>
      <c r="M5164" s="167" t="s">
        <v>3504</v>
      </c>
      <c r="N5164" s="169">
        <v>84</v>
      </c>
      <c r="O5164" s="167" t="s">
        <v>3505</v>
      </c>
      <c r="P5164" s="167"/>
      <c r="Q5164" s="167" t="s">
        <v>3527</v>
      </c>
      <c r="R5164" s="167" t="s">
        <v>3528</v>
      </c>
      <c r="S5164" s="169">
        <v>18</v>
      </c>
      <c r="T5164" s="167" t="s">
        <v>3560</v>
      </c>
      <c r="U5164" s="169" t="s">
        <v>3561</v>
      </c>
      <c r="V5164" s="167" t="s">
        <v>9027</v>
      </c>
      <c r="W5164" s="167" t="s">
        <v>7364</v>
      </c>
      <c r="X5164" s="170" t="s">
        <v>157</v>
      </c>
      <c r="Y5164" s="171" t="s">
        <v>9023</v>
      </c>
      <c r="Z5164" s="167" t="s">
        <v>11096</v>
      </c>
      <c r="AA5164" s="176">
        <v>10000</v>
      </c>
      <c r="AB5164" s="167" t="s">
        <v>11254</v>
      </c>
      <c r="AC5164" s="176">
        <v>10000</v>
      </c>
      <c r="AD5164" s="167" t="s">
        <v>11254</v>
      </c>
      <c r="AE5164" s="176">
        <v>6.7</v>
      </c>
    </row>
    <row r="5165" spans="1:31">
      <c r="A5165" s="178">
        <v>108387289840</v>
      </c>
      <c r="B5165" s="166">
        <v>46203</v>
      </c>
      <c r="C5165" s="167" t="s">
        <v>3524</v>
      </c>
      <c r="D5165" s="167" t="s">
        <v>3525</v>
      </c>
      <c r="E5165" s="167" t="s">
        <v>3526</v>
      </c>
      <c r="F5165" s="167" t="s">
        <v>3501</v>
      </c>
      <c r="G5165" s="167" t="s">
        <v>3502</v>
      </c>
      <c r="H5165" s="168">
        <v>46203</v>
      </c>
      <c r="I5165" s="167" t="s">
        <v>9021</v>
      </c>
      <c r="J5165" s="169">
        <v>26136</v>
      </c>
      <c r="K5165" s="167" t="s">
        <v>55</v>
      </c>
      <c r="L5165" s="169">
        <v>1</v>
      </c>
      <c r="M5165" s="167" t="s">
        <v>3504</v>
      </c>
      <c r="N5165" s="169">
        <v>84</v>
      </c>
      <c r="O5165" s="167" t="s">
        <v>3505</v>
      </c>
      <c r="P5165" s="167"/>
      <c r="Q5165" s="167" t="s">
        <v>3527</v>
      </c>
      <c r="R5165" s="167" t="s">
        <v>3528</v>
      </c>
      <c r="S5165" s="169">
        <v>17</v>
      </c>
      <c r="T5165" s="167" t="s">
        <v>3535</v>
      </c>
      <c r="U5165" s="169" t="s">
        <v>3536</v>
      </c>
      <c r="V5165" s="167" t="s">
        <v>9031</v>
      </c>
      <c r="W5165" s="167" t="s">
        <v>5025</v>
      </c>
      <c r="X5165" s="170" t="s">
        <v>157</v>
      </c>
      <c r="Y5165" s="171" t="s">
        <v>9023</v>
      </c>
      <c r="Z5165" s="167" t="s">
        <v>11096</v>
      </c>
      <c r="AA5165" s="176">
        <v>30000</v>
      </c>
      <c r="AB5165" s="167" t="s">
        <v>11254</v>
      </c>
      <c r="AC5165" s="176">
        <v>30000</v>
      </c>
      <c r="AD5165" s="167" t="s">
        <v>11254</v>
      </c>
      <c r="AE5165" s="176">
        <v>240</v>
      </c>
    </row>
    <row r="5166" spans="1:31">
      <c r="A5166" s="178">
        <v>108387289840</v>
      </c>
      <c r="B5166" s="166">
        <v>46203</v>
      </c>
      <c r="C5166" s="167" t="s">
        <v>3524</v>
      </c>
      <c r="D5166" s="167" t="s">
        <v>3525</v>
      </c>
      <c r="E5166" s="167" t="s">
        <v>3526</v>
      </c>
      <c r="F5166" s="167" t="s">
        <v>3501</v>
      </c>
      <c r="G5166" s="167" t="s">
        <v>3502</v>
      </c>
      <c r="H5166" s="168">
        <v>46203</v>
      </c>
      <c r="I5166" s="167" t="s">
        <v>9021</v>
      </c>
      <c r="J5166" s="169">
        <v>26136</v>
      </c>
      <c r="K5166" s="167" t="s">
        <v>55</v>
      </c>
      <c r="L5166" s="169">
        <v>1</v>
      </c>
      <c r="M5166" s="167" t="s">
        <v>3504</v>
      </c>
      <c r="N5166" s="169">
        <v>84</v>
      </c>
      <c r="O5166" s="167" t="s">
        <v>3505</v>
      </c>
      <c r="P5166" s="167"/>
      <c r="Q5166" s="167" t="s">
        <v>3527</v>
      </c>
      <c r="R5166" s="167" t="s">
        <v>3528</v>
      </c>
      <c r="S5166" s="169">
        <v>16</v>
      </c>
      <c r="T5166" s="167" t="s">
        <v>3560</v>
      </c>
      <c r="U5166" s="169" t="s">
        <v>3561</v>
      </c>
      <c r="V5166" s="167" t="s">
        <v>9028</v>
      </c>
      <c r="W5166" s="167" t="s">
        <v>3860</v>
      </c>
      <c r="X5166" s="170" t="s">
        <v>157</v>
      </c>
      <c r="Y5166" s="171" t="s">
        <v>9023</v>
      </c>
      <c r="Z5166" s="167" t="s">
        <v>11096</v>
      </c>
      <c r="AA5166" s="176">
        <v>360000</v>
      </c>
      <c r="AB5166" s="167" t="s">
        <v>11254</v>
      </c>
      <c r="AC5166" s="176">
        <v>360000</v>
      </c>
      <c r="AD5166" s="167" t="s">
        <v>11254</v>
      </c>
      <c r="AE5166" s="176">
        <v>756</v>
      </c>
    </row>
    <row r="5167" spans="1:31">
      <c r="A5167" s="178">
        <v>108387289840</v>
      </c>
      <c r="B5167" s="166">
        <v>46203</v>
      </c>
      <c r="C5167" s="167" t="s">
        <v>3524</v>
      </c>
      <c r="D5167" s="167" t="s">
        <v>3525</v>
      </c>
      <c r="E5167" s="167" t="s">
        <v>3526</v>
      </c>
      <c r="F5167" s="167" t="s">
        <v>3501</v>
      </c>
      <c r="G5167" s="167" t="s">
        <v>3502</v>
      </c>
      <c r="H5167" s="168">
        <v>46203</v>
      </c>
      <c r="I5167" s="167" t="s">
        <v>9021</v>
      </c>
      <c r="J5167" s="169">
        <v>26136</v>
      </c>
      <c r="K5167" s="167" t="s">
        <v>55</v>
      </c>
      <c r="L5167" s="169">
        <v>1</v>
      </c>
      <c r="M5167" s="167" t="s">
        <v>3504</v>
      </c>
      <c r="N5167" s="169">
        <v>84</v>
      </c>
      <c r="O5167" s="167" t="s">
        <v>3505</v>
      </c>
      <c r="P5167" s="167"/>
      <c r="Q5167" s="167" t="s">
        <v>3527</v>
      </c>
      <c r="R5167" s="167" t="s">
        <v>3528</v>
      </c>
      <c r="S5167" s="169">
        <v>15</v>
      </c>
      <c r="T5167" s="167" t="s">
        <v>3560</v>
      </c>
      <c r="U5167" s="169" t="s">
        <v>3561</v>
      </c>
      <c r="V5167" s="167" t="s">
        <v>9028</v>
      </c>
      <c r="W5167" s="167" t="s">
        <v>3860</v>
      </c>
      <c r="X5167" s="170" t="s">
        <v>157</v>
      </c>
      <c r="Y5167" s="171" t="s">
        <v>9023</v>
      </c>
      <c r="Z5167" s="167" t="s">
        <v>11096</v>
      </c>
      <c r="AA5167" s="176">
        <v>260000</v>
      </c>
      <c r="AB5167" s="167" t="s">
        <v>11254</v>
      </c>
      <c r="AC5167" s="176">
        <v>260000</v>
      </c>
      <c r="AD5167" s="167" t="s">
        <v>11254</v>
      </c>
      <c r="AE5167" s="176">
        <v>546</v>
      </c>
    </row>
    <row r="5168" spans="1:31">
      <c r="A5168" s="178">
        <v>108387289840</v>
      </c>
      <c r="B5168" s="166">
        <v>46203</v>
      </c>
      <c r="C5168" s="167" t="s">
        <v>3524</v>
      </c>
      <c r="D5168" s="167" t="s">
        <v>3525</v>
      </c>
      <c r="E5168" s="167" t="s">
        <v>3526</v>
      </c>
      <c r="F5168" s="167" t="s">
        <v>3501</v>
      </c>
      <c r="G5168" s="167" t="s">
        <v>3502</v>
      </c>
      <c r="H5168" s="168">
        <v>46203</v>
      </c>
      <c r="I5168" s="167" t="s">
        <v>9021</v>
      </c>
      <c r="J5168" s="169">
        <v>26136</v>
      </c>
      <c r="K5168" s="167" t="s">
        <v>55</v>
      </c>
      <c r="L5168" s="169">
        <v>1</v>
      </c>
      <c r="M5168" s="167" t="s">
        <v>3504</v>
      </c>
      <c r="N5168" s="169">
        <v>84</v>
      </c>
      <c r="O5168" s="167" t="s">
        <v>3505</v>
      </c>
      <c r="P5168" s="167"/>
      <c r="Q5168" s="167" t="s">
        <v>3527</v>
      </c>
      <c r="R5168" s="167" t="s">
        <v>3528</v>
      </c>
      <c r="S5168" s="169">
        <v>14</v>
      </c>
      <c r="T5168" s="167" t="s">
        <v>3535</v>
      </c>
      <c r="U5168" s="169" t="s">
        <v>3536</v>
      </c>
      <c r="V5168" s="167" t="s">
        <v>8714</v>
      </c>
      <c r="W5168" s="167" t="s">
        <v>5023</v>
      </c>
      <c r="X5168" s="170" t="s">
        <v>157</v>
      </c>
      <c r="Y5168" s="171" t="s">
        <v>9023</v>
      </c>
      <c r="Z5168" s="167" t="s">
        <v>11096</v>
      </c>
      <c r="AA5168" s="176">
        <v>20000</v>
      </c>
      <c r="AB5168" s="167" t="s">
        <v>11254</v>
      </c>
      <c r="AC5168" s="176">
        <v>20000</v>
      </c>
      <c r="AD5168" s="167" t="s">
        <v>11254</v>
      </c>
      <c r="AE5168" s="176">
        <v>5.4</v>
      </c>
    </row>
    <row r="5169" spans="1:31">
      <c r="A5169" s="178">
        <v>108387289840</v>
      </c>
      <c r="B5169" s="166">
        <v>46203</v>
      </c>
      <c r="C5169" s="167" t="s">
        <v>3524</v>
      </c>
      <c r="D5169" s="167" t="s">
        <v>3525</v>
      </c>
      <c r="E5169" s="167" t="s">
        <v>3526</v>
      </c>
      <c r="F5169" s="167" t="s">
        <v>3501</v>
      </c>
      <c r="G5169" s="167" t="s">
        <v>3502</v>
      </c>
      <c r="H5169" s="168">
        <v>46203</v>
      </c>
      <c r="I5169" s="167" t="s">
        <v>9021</v>
      </c>
      <c r="J5169" s="169">
        <v>26136</v>
      </c>
      <c r="K5169" s="167" t="s">
        <v>55</v>
      </c>
      <c r="L5169" s="169">
        <v>1</v>
      </c>
      <c r="M5169" s="167" t="s">
        <v>3504</v>
      </c>
      <c r="N5169" s="169">
        <v>84</v>
      </c>
      <c r="O5169" s="167" t="s">
        <v>3505</v>
      </c>
      <c r="P5169" s="167"/>
      <c r="Q5169" s="167" t="s">
        <v>3527</v>
      </c>
      <c r="R5169" s="167" t="s">
        <v>3528</v>
      </c>
      <c r="S5169" s="169">
        <v>13</v>
      </c>
      <c r="T5169" s="167" t="s">
        <v>3535</v>
      </c>
      <c r="U5169" s="169" t="s">
        <v>3536</v>
      </c>
      <c r="V5169" s="167" t="s">
        <v>9032</v>
      </c>
      <c r="W5169" s="167" t="s">
        <v>7366</v>
      </c>
      <c r="X5169" s="170" t="s">
        <v>157</v>
      </c>
      <c r="Y5169" s="171" t="s">
        <v>9023</v>
      </c>
      <c r="Z5169" s="167" t="s">
        <v>11096</v>
      </c>
      <c r="AA5169" s="176">
        <v>10000</v>
      </c>
      <c r="AB5169" s="167" t="s">
        <v>11254</v>
      </c>
      <c r="AC5169" s="176">
        <v>10000</v>
      </c>
      <c r="AD5169" s="167" t="s">
        <v>11254</v>
      </c>
      <c r="AE5169" s="176">
        <v>2.8</v>
      </c>
    </row>
    <row r="5170" spans="1:31">
      <c r="A5170" s="178">
        <v>108387289840</v>
      </c>
      <c r="B5170" s="166">
        <v>46203</v>
      </c>
      <c r="C5170" s="167" t="s">
        <v>3524</v>
      </c>
      <c r="D5170" s="167" t="s">
        <v>3525</v>
      </c>
      <c r="E5170" s="167" t="s">
        <v>3526</v>
      </c>
      <c r="F5170" s="167" t="s">
        <v>3501</v>
      </c>
      <c r="G5170" s="167" t="s">
        <v>3502</v>
      </c>
      <c r="H5170" s="168">
        <v>46203</v>
      </c>
      <c r="I5170" s="167" t="s">
        <v>9021</v>
      </c>
      <c r="J5170" s="169">
        <v>26136</v>
      </c>
      <c r="K5170" s="167" t="s">
        <v>55</v>
      </c>
      <c r="L5170" s="169">
        <v>1</v>
      </c>
      <c r="M5170" s="167" t="s">
        <v>3504</v>
      </c>
      <c r="N5170" s="169">
        <v>84</v>
      </c>
      <c r="O5170" s="167" t="s">
        <v>3505</v>
      </c>
      <c r="P5170" s="167"/>
      <c r="Q5170" s="167" t="s">
        <v>3527</v>
      </c>
      <c r="R5170" s="167" t="s">
        <v>3528</v>
      </c>
      <c r="S5170" s="169">
        <v>12</v>
      </c>
      <c r="T5170" s="167" t="s">
        <v>3535</v>
      </c>
      <c r="U5170" s="169" t="s">
        <v>3536</v>
      </c>
      <c r="V5170" s="167" t="s">
        <v>8714</v>
      </c>
      <c r="W5170" s="167" t="s">
        <v>5023</v>
      </c>
      <c r="X5170" s="170" t="s">
        <v>157</v>
      </c>
      <c r="Y5170" s="171" t="s">
        <v>9023</v>
      </c>
      <c r="Z5170" s="167" t="s">
        <v>11096</v>
      </c>
      <c r="AA5170" s="176">
        <v>10000</v>
      </c>
      <c r="AB5170" s="167" t="s">
        <v>11254</v>
      </c>
      <c r="AC5170" s="176">
        <v>10000</v>
      </c>
      <c r="AD5170" s="167" t="s">
        <v>11254</v>
      </c>
      <c r="AE5170" s="176">
        <v>2.7</v>
      </c>
    </row>
    <row r="5171" spans="1:31">
      <c r="A5171" s="178">
        <v>108387289840</v>
      </c>
      <c r="B5171" s="166">
        <v>46203</v>
      </c>
      <c r="C5171" s="167" t="s">
        <v>3524</v>
      </c>
      <c r="D5171" s="167" t="s">
        <v>3525</v>
      </c>
      <c r="E5171" s="167" t="s">
        <v>3526</v>
      </c>
      <c r="F5171" s="167" t="s">
        <v>3501</v>
      </c>
      <c r="G5171" s="167" t="s">
        <v>3502</v>
      </c>
      <c r="H5171" s="168">
        <v>46203</v>
      </c>
      <c r="I5171" s="167" t="s">
        <v>9021</v>
      </c>
      <c r="J5171" s="169">
        <v>26136</v>
      </c>
      <c r="K5171" s="167" t="s">
        <v>55</v>
      </c>
      <c r="L5171" s="169">
        <v>1</v>
      </c>
      <c r="M5171" s="167" t="s">
        <v>3504</v>
      </c>
      <c r="N5171" s="169">
        <v>84</v>
      </c>
      <c r="O5171" s="167" t="s">
        <v>3505</v>
      </c>
      <c r="P5171" s="167"/>
      <c r="Q5171" s="167" t="s">
        <v>3527</v>
      </c>
      <c r="R5171" s="167" t="s">
        <v>3528</v>
      </c>
      <c r="S5171" s="169">
        <v>11</v>
      </c>
      <c r="T5171" s="167" t="s">
        <v>3535</v>
      </c>
      <c r="U5171" s="169" t="s">
        <v>3536</v>
      </c>
      <c r="V5171" s="167" t="s">
        <v>9031</v>
      </c>
      <c r="W5171" s="167" t="s">
        <v>5025</v>
      </c>
      <c r="X5171" s="170" t="s">
        <v>157</v>
      </c>
      <c r="Y5171" s="171" t="s">
        <v>9023</v>
      </c>
      <c r="Z5171" s="167" t="s">
        <v>11096</v>
      </c>
      <c r="AA5171" s="176">
        <v>75000</v>
      </c>
      <c r="AB5171" s="167" t="s">
        <v>11254</v>
      </c>
      <c r="AC5171" s="176">
        <v>75000</v>
      </c>
      <c r="AD5171" s="167" t="s">
        <v>11254</v>
      </c>
      <c r="AE5171" s="176">
        <v>600</v>
      </c>
    </row>
    <row r="5172" spans="1:31">
      <c r="A5172" s="178">
        <v>108387289840</v>
      </c>
      <c r="B5172" s="166">
        <v>46203</v>
      </c>
      <c r="C5172" s="167" t="s">
        <v>3524</v>
      </c>
      <c r="D5172" s="167" t="s">
        <v>3525</v>
      </c>
      <c r="E5172" s="167" t="s">
        <v>3526</v>
      </c>
      <c r="F5172" s="167" t="s">
        <v>3501</v>
      </c>
      <c r="G5172" s="167" t="s">
        <v>3502</v>
      </c>
      <c r="H5172" s="168">
        <v>46203</v>
      </c>
      <c r="I5172" s="167" t="s">
        <v>9021</v>
      </c>
      <c r="J5172" s="169">
        <v>26136</v>
      </c>
      <c r="K5172" s="167" t="s">
        <v>55</v>
      </c>
      <c r="L5172" s="169">
        <v>1</v>
      </c>
      <c r="M5172" s="167" t="s">
        <v>3504</v>
      </c>
      <c r="N5172" s="169">
        <v>84</v>
      </c>
      <c r="O5172" s="167" t="s">
        <v>3505</v>
      </c>
      <c r="P5172" s="167"/>
      <c r="Q5172" s="167" t="s">
        <v>3527</v>
      </c>
      <c r="R5172" s="167" t="s">
        <v>3528</v>
      </c>
      <c r="S5172" s="169">
        <v>10</v>
      </c>
      <c r="T5172" s="167" t="s">
        <v>3535</v>
      </c>
      <c r="U5172" s="169" t="s">
        <v>3536</v>
      </c>
      <c r="V5172" s="167" t="s">
        <v>9033</v>
      </c>
      <c r="W5172" s="167" t="s">
        <v>3862</v>
      </c>
      <c r="X5172" s="170" t="s">
        <v>157</v>
      </c>
      <c r="Y5172" s="171" t="s">
        <v>9023</v>
      </c>
      <c r="Z5172" s="167" t="s">
        <v>11096</v>
      </c>
      <c r="AA5172" s="176">
        <v>10000</v>
      </c>
      <c r="AB5172" s="167" t="s">
        <v>11254</v>
      </c>
      <c r="AC5172" s="176">
        <v>10000</v>
      </c>
      <c r="AD5172" s="167" t="s">
        <v>11254</v>
      </c>
      <c r="AE5172" s="176">
        <v>2.5</v>
      </c>
    </row>
    <row r="5173" spans="1:31">
      <c r="A5173" s="178">
        <v>108387289840</v>
      </c>
      <c r="B5173" s="166">
        <v>46203</v>
      </c>
      <c r="C5173" s="167" t="s">
        <v>3524</v>
      </c>
      <c r="D5173" s="167" t="s">
        <v>3525</v>
      </c>
      <c r="E5173" s="167" t="s">
        <v>3526</v>
      </c>
      <c r="F5173" s="167" t="s">
        <v>3501</v>
      </c>
      <c r="G5173" s="167" t="s">
        <v>3502</v>
      </c>
      <c r="H5173" s="168">
        <v>46203</v>
      </c>
      <c r="I5173" s="167" t="s">
        <v>9021</v>
      </c>
      <c r="J5173" s="169">
        <v>26136</v>
      </c>
      <c r="K5173" s="167" t="s">
        <v>55</v>
      </c>
      <c r="L5173" s="169">
        <v>1</v>
      </c>
      <c r="M5173" s="167" t="s">
        <v>3504</v>
      </c>
      <c r="N5173" s="169">
        <v>84</v>
      </c>
      <c r="O5173" s="167" t="s">
        <v>3505</v>
      </c>
      <c r="P5173" s="167"/>
      <c r="Q5173" s="167" t="s">
        <v>3527</v>
      </c>
      <c r="R5173" s="167" t="s">
        <v>3528</v>
      </c>
      <c r="S5173" s="169">
        <v>9</v>
      </c>
      <c r="T5173" s="167" t="s">
        <v>3535</v>
      </c>
      <c r="U5173" s="169" t="s">
        <v>3536</v>
      </c>
      <c r="V5173" s="167" t="s">
        <v>8714</v>
      </c>
      <c r="W5173" s="167" t="s">
        <v>5023</v>
      </c>
      <c r="X5173" s="170" t="s">
        <v>157</v>
      </c>
      <c r="Y5173" s="171" t="s">
        <v>9023</v>
      </c>
      <c r="Z5173" s="167" t="s">
        <v>11096</v>
      </c>
      <c r="AA5173" s="176">
        <v>10000</v>
      </c>
      <c r="AB5173" s="167" t="s">
        <v>11254</v>
      </c>
      <c r="AC5173" s="176">
        <v>10000</v>
      </c>
      <c r="AD5173" s="167" t="s">
        <v>11254</v>
      </c>
      <c r="AE5173" s="176">
        <v>2.7</v>
      </c>
    </row>
    <row r="5174" spans="1:31">
      <c r="A5174" s="178">
        <v>108387289840</v>
      </c>
      <c r="B5174" s="166">
        <v>46203</v>
      </c>
      <c r="C5174" s="167" t="s">
        <v>3524</v>
      </c>
      <c r="D5174" s="167" t="s">
        <v>3525</v>
      </c>
      <c r="E5174" s="167" t="s">
        <v>3526</v>
      </c>
      <c r="F5174" s="167" t="s">
        <v>3501</v>
      </c>
      <c r="G5174" s="167" t="s">
        <v>3502</v>
      </c>
      <c r="H5174" s="168">
        <v>46203</v>
      </c>
      <c r="I5174" s="167" t="s">
        <v>9021</v>
      </c>
      <c r="J5174" s="169">
        <v>26136</v>
      </c>
      <c r="K5174" s="167" t="s">
        <v>55</v>
      </c>
      <c r="L5174" s="169">
        <v>1</v>
      </c>
      <c r="M5174" s="167" t="s">
        <v>3504</v>
      </c>
      <c r="N5174" s="169">
        <v>84</v>
      </c>
      <c r="O5174" s="167" t="s">
        <v>3505</v>
      </c>
      <c r="P5174" s="167"/>
      <c r="Q5174" s="167" t="s">
        <v>3527</v>
      </c>
      <c r="R5174" s="167" t="s">
        <v>3528</v>
      </c>
      <c r="S5174" s="169">
        <v>8</v>
      </c>
      <c r="T5174" s="167" t="s">
        <v>3535</v>
      </c>
      <c r="U5174" s="169" t="s">
        <v>3536</v>
      </c>
      <c r="V5174" s="167" t="s">
        <v>8714</v>
      </c>
      <c r="W5174" s="167" t="s">
        <v>5023</v>
      </c>
      <c r="X5174" s="170" t="s">
        <v>157</v>
      </c>
      <c r="Y5174" s="171" t="s">
        <v>9023</v>
      </c>
      <c r="Z5174" s="167" t="s">
        <v>11096</v>
      </c>
      <c r="AA5174" s="176">
        <v>40000</v>
      </c>
      <c r="AB5174" s="167" t="s">
        <v>11254</v>
      </c>
      <c r="AC5174" s="176">
        <v>40000</v>
      </c>
      <c r="AD5174" s="167" t="s">
        <v>11254</v>
      </c>
      <c r="AE5174" s="176">
        <v>10.8</v>
      </c>
    </row>
    <row r="5175" spans="1:31">
      <c r="A5175" s="178">
        <v>108387289840</v>
      </c>
      <c r="B5175" s="166">
        <v>46203</v>
      </c>
      <c r="C5175" s="167" t="s">
        <v>3524</v>
      </c>
      <c r="D5175" s="167" t="s">
        <v>3525</v>
      </c>
      <c r="E5175" s="167" t="s">
        <v>3526</v>
      </c>
      <c r="F5175" s="167" t="s">
        <v>3501</v>
      </c>
      <c r="G5175" s="167" t="s">
        <v>3502</v>
      </c>
      <c r="H5175" s="168">
        <v>46203</v>
      </c>
      <c r="I5175" s="167" t="s">
        <v>9021</v>
      </c>
      <c r="J5175" s="169">
        <v>26136</v>
      </c>
      <c r="K5175" s="167" t="s">
        <v>55</v>
      </c>
      <c r="L5175" s="169">
        <v>1</v>
      </c>
      <c r="M5175" s="167" t="s">
        <v>3504</v>
      </c>
      <c r="N5175" s="169">
        <v>84</v>
      </c>
      <c r="O5175" s="167" t="s">
        <v>3505</v>
      </c>
      <c r="P5175" s="167"/>
      <c r="Q5175" s="167" t="s">
        <v>3527</v>
      </c>
      <c r="R5175" s="167" t="s">
        <v>3528</v>
      </c>
      <c r="S5175" s="169">
        <v>7</v>
      </c>
      <c r="T5175" s="167" t="s">
        <v>3535</v>
      </c>
      <c r="U5175" s="169" t="s">
        <v>3536</v>
      </c>
      <c r="V5175" s="167" t="s">
        <v>9031</v>
      </c>
      <c r="W5175" s="167" t="s">
        <v>5025</v>
      </c>
      <c r="X5175" s="170" t="s">
        <v>157</v>
      </c>
      <c r="Y5175" s="171" t="s">
        <v>9023</v>
      </c>
      <c r="Z5175" s="167" t="s">
        <v>11096</v>
      </c>
      <c r="AA5175" s="176">
        <v>10000</v>
      </c>
      <c r="AB5175" s="167" t="s">
        <v>11254</v>
      </c>
      <c r="AC5175" s="176">
        <v>10000</v>
      </c>
      <c r="AD5175" s="167" t="s">
        <v>11254</v>
      </c>
      <c r="AE5175" s="176">
        <v>80</v>
      </c>
    </row>
    <row r="5176" spans="1:31">
      <c r="A5176" s="178">
        <v>108387289840</v>
      </c>
      <c r="B5176" s="166">
        <v>46203</v>
      </c>
      <c r="C5176" s="167" t="s">
        <v>3524</v>
      </c>
      <c r="D5176" s="167" t="s">
        <v>3525</v>
      </c>
      <c r="E5176" s="167" t="s">
        <v>3526</v>
      </c>
      <c r="F5176" s="167" t="s">
        <v>3501</v>
      </c>
      <c r="G5176" s="167" t="s">
        <v>3502</v>
      </c>
      <c r="H5176" s="168">
        <v>46203</v>
      </c>
      <c r="I5176" s="167" t="s">
        <v>9021</v>
      </c>
      <c r="J5176" s="169">
        <v>26136</v>
      </c>
      <c r="K5176" s="167" t="s">
        <v>55</v>
      </c>
      <c r="L5176" s="169">
        <v>1</v>
      </c>
      <c r="M5176" s="167" t="s">
        <v>3504</v>
      </c>
      <c r="N5176" s="169">
        <v>84</v>
      </c>
      <c r="O5176" s="167" t="s">
        <v>3505</v>
      </c>
      <c r="P5176" s="167"/>
      <c r="Q5176" s="167" t="s">
        <v>3527</v>
      </c>
      <c r="R5176" s="167" t="s">
        <v>3528</v>
      </c>
      <c r="S5176" s="169">
        <v>6</v>
      </c>
      <c r="T5176" s="167" t="s">
        <v>3560</v>
      </c>
      <c r="U5176" s="169" t="s">
        <v>3561</v>
      </c>
      <c r="V5176" s="167" t="s">
        <v>9027</v>
      </c>
      <c r="W5176" s="167" t="s">
        <v>7364</v>
      </c>
      <c r="X5176" s="170" t="s">
        <v>157</v>
      </c>
      <c r="Y5176" s="171" t="s">
        <v>9023</v>
      </c>
      <c r="Z5176" s="167" t="s">
        <v>11096</v>
      </c>
      <c r="AA5176" s="176">
        <v>10000</v>
      </c>
      <c r="AB5176" s="167" t="s">
        <v>11254</v>
      </c>
      <c r="AC5176" s="176">
        <v>10000</v>
      </c>
      <c r="AD5176" s="167" t="s">
        <v>11254</v>
      </c>
      <c r="AE5176" s="176">
        <v>6.7</v>
      </c>
    </row>
    <row r="5177" spans="1:31">
      <c r="A5177" s="178">
        <v>108387289840</v>
      </c>
      <c r="B5177" s="166">
        <v>46203</v>
      </c>
      <c r="C5177" s="167" t="s">
        <v>3524</v>
      </c>
      <c r="D5177" s="167" t="s">
        <v>3525</v>
      </c>
      <c r="E5177" s="167" t="s">
        <v>3526</v>
      </c>
      <c r="F5177" s="167" t="s">
        <v>3501</v>
      </c>
      <c r="G5177" s="167" t="s">
        <v>3502</v>
      </c>
      <c r="H5177" s="168">
        <v>46203</v>
      </c>
      <c r="I5177" s="167" t="s">
        <v>9021</v>
      </c>
      <c r="J5177" s="169">
        <v>26136</v>
      </c>
      <c r="K5177" s="167" t="s">
        <v>55</v>
      </c>
      <c r="L5177" s="169">
        <v>1</v>
      </c>
      <c r="M5177" s="167" t="s">
        <v>3504</v>
      </c>
      <c r="N5177" s="169">
        <v>84</v>
      </c>
      <c r="O5177" s="167" t="s">
        <v>3505</v>
      </c>
      <c r="P5177" s="167"/>
      <c r="Q5177" s="167" t="s">
        <v>3527</v>
      </c>
      <c r="R5177" s="167" t="s">
        <v>3528</v>
      </c>
      <c r="S5177" s="169">
        <v>5</v>
      </c>
      <c r="T5177" s="167" t="s">
        <v>3535</v>
      </c>
      <c r="U5177" s="169" t="s">
        <v>3536</v>
      </c>
      <c r="V5177" s="167" t="s">
        <v>9032</v>
      </c>
      <c r="W5177" s="167" t="s">
        <v>7366</v>
      </c>
      <c r="X5177" s="170" t="s">
        <v>157</v>
      </c>
      <c r="Y5177" s="171" t="s">
        <v>9023</v>
      </c>
      <c r="Z5177" s="167" t="s">
        <v>11096</v>
      </c>
      <c r="AA5177" s="176">
        <v>10000</v>
      </c>
      <c r="AB5177" s="167" t="s">
        <v>11254</v>
      </c>
      <c r="AC5177" s="176">
        <v>10000</v>
      </c>
      <c r="AD5177" s="167" t="s">
        <v>11254</v>
      </c>
      <c r="AE5177" s="176">
        <v>2.8</v>
      </c>
    </row>
    <row r="5178" spans="1:31">
      <c r="A5178" s="178">
        <v>108387289840</v>
      </c>
      <c r="B5178" s="166">
        <v>46203</v>
      </c>
      <c r="C5178" s="167" t="s">
        <v>3524</v>
      </c>
      <c r="D5178" s="167" t="s">
        <v>3525</v>
      </c>
      <c r="E5178" s="167" t="s">
        <v>3526</v>
      </c>
      <c r="F5178" s="167" t="s">
        <v>3501</v>
      </c>
      <c r="G5178" s="167" t="s">
        <v>3502</v>
      </c>
      <c r="H5178" s="168">
        <v>46203</v>
      </c>
      <c r="I5178" s="167" t="s">
        <v>9021</v>
      </c>
      <c r="J5178" s="169">
        <v>26136</v>
      </c>
      <c r="K5178" s="167" t="s">
        <v>55</v>
      </c>
      <c r="L5178" s="169">
        <v>1</v>
      </c>
      <c r="M5178" s="167" t="s">
        <v>3504</v>
      </c>
      <c r="N5178" s="169">
        <v>84</v>
      </c>
      <c r="O5178" s="167" t="s">
        <v>3505</v>
      </c>
      <c r="P5178" s="167"/>
      <c r="Q5178" s="167" t="s">
        <v>3527</v>
      </c>
      <c r="R5178" s="167" t="s">
        <v>3528</v>
      </c>
      <c r="S5178" s="169">
        <v>4</v>
      </c>
      <c r="T5178" s="167" t="s">
        <v>3535</v>
      </c>
      <c r="U5178" s="169" t="s">
        <v>3536</v>
      </c>
      <c r="V5178" s="167" t="s">
        <v>9031</v>
      </c>
      <c r="W5178" s="167" t="s">
        <v>5025</v>
      </c>
      <c r="X5178" s="170" t="s">
        <v>157</v>
      </c>
      <c r="Y5178" s="171" t="s">
        <v>9023</v>
      </c>
      <c r="Z5178" s="167" t="s">
        <v>11096</v>
      </c>
      <c r="AA5178" s="176">
        <v>75000</v>
      </c>
      <c r="AB5178" s="167" t="s">
        <v>11254</v>
      </c>
      <c r="AC5178" s="176">
        <v>75000</v>
      </c>
      <c r="AD5178" s="167" t="s">
        <v>11254</v>
      </c>
      <c r="AE5178" s="176">
        <v>600</v>
      </c>
    </row>
    <row r="5179" spans="1:31">
      <c r="A5179" s="178">
        <v>108387289840</v>
      </c>
      <c r="B5179" s="166">
        <v>46203</v>
      </c>
      <c r="C5179" s="167" t="s">
        <v>3524</v>
      </c>
      <c r="D5179" s="167" t="s">
        <v>3525</v>
      </c>
      <c r="E5179" s="167" t="s">
        <v>3526</v>
      </c>
      <c r="F5179" s="167" t="s">
        <v>3501</v>
      </c>
      <c r="G5179" s="167" t="s">
        <v>3502</v>
      </c>
      <c r="H5179" s="168">
        <v>46203</v>
      </c>
      <c r="I5179" s="167" t="s">
        <v>9021</v>
      </c>
      <c r="J5179" s="169">
        <v>26136</v>
      </c>
      <c r="K5179" s="167" t="s">
        <v>55</v>
      </c>
      <c r="L5179" s="169">
        <v>1</v>
      </c>
      <c r="M5179" s="167" t="s">
        <v>3504</v>
      </c>
      <c r="N5179" s="169">
        <v>84</v>
      </c>
      <c r="O5179" s="167" t="s">
        <v>3505</v>
      </c>
      <c r="P5179" s="167"/>
      <c r="Q5179" s="167" t="s">
        <v>3527</v>
      </c>
      <c r="R5179" s="167" t="s">
        <v>3528</v>
      </c>
      <c r="S5179" s="169">
        <v>3</v>
      </c>
      <c r="T5179" s="167" t="s">
        <v>3535</v>
      </c>
      <c r="U5179" s="169" t="s">
        <v>3536</v>
      </c>
      <c r="V5179" s="167" t="s">
        <v>9031</v>
      </c>
      <c r="W5179" s="167" t="s">
        <v>5025</v>
      </c>
      <c r="X5179" s="170" t="s">
        <v>157</v>
      </c>
      <c r="Y5179" s="171" t="s">
        <v>9023</v>
      </c>
      <c r="Z5179" s="167" t="s">
        <v>11096</v>
      </c>
      <c r="AA5179" s="176">
        <v>5000</v>
      </c>
      <c r="AB5179" s="167" t="s">
        <v>11254</v>
      </c>
      <c r="AC5179" s="176">
        <v>5000</v>
      </c>
      <c r="AD5179" s="167" t="s">
        <v>11254</v>
      </c>
      <c r="AE5179" s="176">
        <v>40</v>
      </c>
    </row>
    <row r="5180" spans="1:31">
      <c r="A5180" s="178">
        <v>108387289840</v>
      </c>
      <c r="B5180" s="166">
        <v>46203</v>
      </c>
      <c r="C5180" s="167" t="s">
        <v>3524</v>
      </c>
      <c r="D5180" s="167" t="s">
        <v>3525</v>
      </c>
      <c r="E5180" s="167" t="s">
        <v>3526</v>
      </c>
      <c r="F5180" s="167" t="s">
        <v>3501</v>
      </c>
      <c r="G5180" s="167" t="s">
        <v>3502</v>
      </c>
      <c r="H5180" s="168">
        <v>46203</v>
      </c>
      <c r="I5180" s="167" t="s">
        <v>9021</v>
      </c>
      <c r="J5180" s="169">
        <v>26136</v>
      </c>
      <c r="K5180" s="167" t="s">
        <v>55</v>
      </c>
      <c r="L5180" s="169">
        <v>1</v>
      </c>
      <c r="M5180" s="167" t="s">
        <v>3504</v>
      </c>
      <c r="N5180" s="169">
        <v>84</v>
      </c>
      <c r="O5180" s="167" t="s">
        <v>3505</v>
      </c>
      <c r="P5180" s="167"/>
      <c r="Q5180" s="167" t="s">
        <v>3527</v>
      </c>
      <c r="R5180" s="167" t="s">
        <v>3528</v>
      </c>
      <c r="S5180" s="169">
        <v>2</v>
      </c>
      <c r="T5180" s="167" t="s">
        <v>3535</v>
      </c>
      <c r="U5180" s="169" t="s">
        <v>3536</v>
      </c>
      <c r="V5180" s="167" t="s">
        <v>8714</v>
      </c>
      <c r="W5180" s="167" t="s">
        <v>5023</v>
      </c>
      <c r="X5180" s="170" t="s">
        <v>157</v>
      </c>
      <c r="Y5180" s="171" t="s">
        <v>9023</v>
      </c>
      <c r="Z5180" s="167" t="s">
        <v>11096</v>
      </c>
      <c r="AA5180" s="176">
        <v>10000</v>
      </c>
      <c r="AB5180" s="167" t="s">
        <v>11254</v>
      </c>
      <c r="AC5180" s="176">
        <v>10000</v>
      </c>
      <c r="AD5180" s="167" t="s">
        <v>11254</v>
      </c>
      <c r="AE5180" s="176">
        <v>2.7</v>
      </c>
    </row>
    <row r="5181" spans="1:31">
      <c r="A5181" s="178">
        <v>108387289840</v>
      </c>
      <c r="B5181" s="166">
        <v>46203</v>
      </c>
      <c r="C5181" s="167" t="s">
        <v>3524</v>
      </c>
      <c r="D5181" s="167" t="s">
        <v>3525</v>
      </c>
      <c r="E5181" s="167" t="s">
        <v>3526</v>
      </c>
      <c r="F5181" s="167" t="s">
        <v>3501</v>
      </c>
      <c r="G5181" s="167" t="s">
        <v>3502</v>
      </c>
      <c r="H5181" s="168">
        <v>46203</v>
      </c>
      <c r="I5181" s="167" t="s">
        <v>9021</v>
      </c>
      <c r="J5181" s="169">
        <v>26136</v>
      </c>
      <c r="K5181" s="167" t="s">
        <v>55</v>
      </c>
      <c r="L5181" s="169">
        <v>1</v>
      </c>
      <c r="M5181" s="167" t="s">
        <v>3504</v>
      </c>
      <c r="N5181" s="169">
        <v>84</v>
      </c>
      <c r="O5181" s="167" t="s">
        <v>3505</v>
      </c>
      <c r="P5181" s="167"/>
      <c r="Q5181" s="167" t="s">
        <v>3527</v>
      </c>
      <c r="R5181" s="167" t="s">
        <v>3528</v>
      </c>
      <c r="S5181" s="169">
        <v>1</v>
      </c>
      <c r="T5181" s="167" t="s">
        <v>3560</v>
      </c>
      <c r="U5181" s="169" t="s">
        <v>3561</v>
      </c>
      <c r="V5181" s="167" t="s">
        <v>9034</v>
      </c>
      <c r="W5181" s="167" t="s">
        <v>5467</v>
      </c>
      <c r="X5181" s="170" t="s">
        <v>157</v>
      </c>
      <c r="Y5181" s="171" t="s">
        <v>9023</v>
      </c>
      <c r="Z5181" s="167" t="s">
        <v>11096</v>
      </c>
      <c r="AA5181" s="176">
        <v>150000</v>
      </c>
      <c r="AB5181" s="167" t="s">
        <v>11254</v>
      </c>
      <c r="AC5181" s="176">
        <v>150000</v>
      </c>
      <c r="AD5181" s="167" t="s">
        <v>11254</v>
      </c>
      <c r="AE5181" s="176">
        <v>127.5</v>
      </c>
    </row>
    <row r="5182" spans="1:31">
      <c r="A5182" s="178">
        <v>108387367100</v>
      </c>
      <c r="B5182" s="166">
        <v>46203</v>
      </c>
      <c r="C5182" s="167" t="s">
        <v>3524</v>
      </c>
      <c r="D5182" s="167" t="s">
        <v>3525</v>
      </c>
      <c r="E5182" s="167" t="s">
        <v>3526</v>
      </c>
      <c r="F5182" s="167" t="s">
        <v>3501</v>
      </c>
      <c r="G5182" s="167" t="s">
        <v>3502</v>
      </c>
      <c r="H5182" s="168">
        <v>46203</v>
      </c>
      <c r="I5182" s="167" t="s">
        <v>9035</v>
      </c>
      <c r="J5182" s="169">
        <v>26136</v>
      </c>
      <c r="K5182" s="167" t="s">
        <v>55</v>
      </c>
      <c r="L5182" s="169">
        <v>1</v>
      </c>
      <c r="M5182" s="167" t="s">
        <v>3504</v>
      </c>
      <c r="N5182" s="169">
        <v>188</v>
      </c>
      <c r="O5182" s="167" t="s">
        <v>3505</v>
      </c>
      <c r="P5182" s="167"/>
      <c r="Q5182" s="167" t="s">
        <v>5049</v>
      </c>
      <c r="R5182" s="167" t="s">
        <v>3528</v>
      </c>
      <c r="S5182" s="169">
        <v>37</v>
      </c>
      <c r="T5182" s="167" t="s">
        <v>3560</v>
      </c>
      <c r="U5182" s="169" t="s">
        <v>3561</v>
      </c>
      <c r="V5182" s="167" t="s">
        <v>7878</v>
      </c>
      <c r="W5182" s="167" t="s">
        <v>4465</v>
      </c>
      <c r="X5182" s="170" t="s">
        <v>160</v>
      </c>
      <c r="Y5182" s="171" t="s">
        <v>9036</v>
      </c>
      <c r="Z5182" s="167" t="s">
        <v>11097</v>
      </c>
      <c r="AA5182" s="176">
        <v>42000</v>
      </c>
      <c r="AB5182" s="167" t="s">
        <v>11254</v>
      </c>
      <c r="AC5182" s="176">
        <v>42000</v>
      </c>
      <c r="AD5182" s="167" t="s">
        <v>11254</v>
      </c>
      <c r="AE5182" s="176">
        <v>196.14</v>
      </c>
    </row>
    <row r="5183" spans="1:31">
      <c r="A5183" s="178">
        <v>108387367100</v>
      </c>
      <c r="B5183" s="166">
        <v>46203</v>
      </c>
      <c r="C5183" s="167" t="s">
        <v>3524</v>
      </c>
      <c r="D5183" s="167" t="s">
        <v>3525</v>
      </c>
      <c r="E5183" s="167" t="s">
        <v>3526</v>
      </c>
      <c r="F5183" s="167" t="s">
        <v>3501</v>
      </c>
      <c r="G5183" s="167" t="s">
        <v>3502</v>
      </c>
      <c r="H5183" s="168">
        <v>46203</v>
      </c>
      <c r="I5183" s="167" t="s">
        <v>9035</v>
      </c>
      <c r="J5183" s="169">
        <v>26136</v>
      </c>
      <c r="K5183" s="167" t="s">
        <v>55</v>
      </c>
      <c r="L5183" s="169">
        <v>1</v>
      </c>
      <c r="M5183" s="167" t="s">
        <v>3504</v>
      </c>
      <c r="N5183" s="169">
        <v>188</v>
      </c>
      <c r="O5183" s="167" t="s">
        <v>3505</v>
      </c>
      <c r="P5183" s="167"/>
      <c r="Q5183" s="167" t="s">
        <v>5049</v>
      </c>
      <c r="R5183" s="167" t="s">
        <v>3528</v>
      </c>
      <c r="S5183" s="169">
        <v>36</v>
      </c>
      <c r="T5183" s="167" t="s">
        <v>3560</v>
      </c>
      <c r="U5183" s="169" t="s">
        <v>3561</v>
      </c>
      <c r="V5183" s="167" t="s">
        <v>8448</v>
      </c>
      <c r="W5183" s="167" t="s">
        <v>4229</v>
      </c>
      <c r="X5183" s="170" t="s">
        <v>157</v>
      </c>
      <c r="Y5183" s="171" t="s">
        <v>9036</v>
      </c>
      <c r="Z5183" s="167" t="s">
        <v>11097</v>
      </c>
      <c r="AA5183" s="176">
        <v>16000</v>
      </c>
      <c r="AB5183" s="167" t="s">
        <v>11254</v>
      </c>
      <c r="AC5183" s="176">
        <v>16000</v>
      </c>
      <c r="AD5183" s="167" t="s">
        <v>11254</v>
      </c>
      <c r="AE5183" s="176">
        <v>208</v>
      </c>
    </row>
    <row r="5184" spans="1:31">
      <c r="A5184" s="178">
        <v>108387367100</v>
      </c>
      <c r="B5184" s="166">
        <v>46203</v>
      </c>
      <c r="C5184" s="167" t="s">
        <v>3524</v>
      </c>
      <c r="D5184" s="167" t="s">
        <v>3525</v>
      </c>
      <c r="E5184" s="167" t="s">
        <v>3526</v>
      </c>
      <c r="F5184" s="167" t="s">
        <v>3501</v>
      </c>
      <c r="G5184" s="167" t="s">
        <v>3502</v>
      </c>
      <c r="H5184" s="168">
        <v>46203</v>
      </c>
      <c r="I5184" s="167" t="s">
        <v>9035</v>
      </c>
      <c r="J5184" s="169">
        <v>26136</v>
      </c>
      <c r="K5184" s="167" t="s">
        <v>55</v>
      </c>
      <c r="L5184" s="169">
        <v>1</v>
      </c>
      <c r="M5184" s="167" t="s">
        <v>3504</v>
      </c>
      <c r="N5184" s="169">
        <v>188</v>
      </c>
      <c r="O5184" s="167" t="s">
        <v>3505</v>
      </c>
      <c r="P5184" s="167"/>
      <c r="Q5184" s="167" t="s">
        <v>5049</v>
      </c>
      <c r="R5184" s="167" t="s">
        <v>3528</v>
      </c>
      <c r="S5184" s="169">
        <v>35</v>
      </c>
      <c r="T5184" s="167" t="s">
        <v>3560</v>
      </c>
      <c r="U5184" s="169" t="s">
        <v>3561</v>
      </c>
      <c r="V5184" s="167" t="s">
        <v>9037</v>
      </c>
      <c r="W5184" s="167" t="s">
        <v>9038</v>
      </c>
      <c r="X5184" s="170" t="s">
        <v>3533</v>
      </c>
      <c r="Y5184" s="171" t="s">
        <v>9036</v>
      </c>
      <c r="Z5184" s="167" t="s">
        <v>11097</v>
      </c>
      <c r="AA5184" s="176">
        <v>10000</v>
      </c>
      <c r="AB5184" s="167" t="s">
        <v>11254</v>
      </c>
      <c r="AC5184" s="176">
        <v>10000</v>
      </c>
      <c r="AD5184" s="167" t="s">
        <v>11254</v>
      </c>
      <c r="AE5184" s="176">
        <v>47.5</v>
      </c>
    </row>
    <row r="5185" spans="1:31">
      <c r="A5185" s="178">
        <v>108387367100</v>
      </c>
      <c r="B5185" s="166">
        <v>46203</v>
      </c>
      <c r="C5185" s="167" t="s">
        <v>3524</v>
      </c>
      <c r="D5185" s="167" t="s">
        <v>3525</v>
      </c>
      <c r="E5185" s="167" t="s">
        <v>3526</v>
      </c>
      <c r="F5185" s="167" t="s">
        <v>3501</v>
      </c>
      <c r="G5185" s="167" t="s">
        <v>3502</v>
      </c>
      <c r="H5185" s="168">
        <v>46203</v>
      </c>
      <c r="I5185" s="167" t="s">
        <v>9035</v>
      </c>
      <c r="J5185" s="169">
        <v>26136</v>
      </c>
      <c r="K5185" s="167" t="s">
        <v>55</v>
      </c>
      <c r="L5185" s="169">
        <v>1</v>
      </c>
      <c r="M5185" s="167" t="s">
        <v>3504</v>
      </c>
      <c r="N5185" s="169">
        <v>188</v>
      </c>
      <c r="O5185" s="167" t="s">
        <v>3505</v>
      </c>
      <c r="P5185" s="167"/>
      <c r="Q5185" s="167" t="s">
        <v>5049</v>
      </c>
      <c r="R5185" s="167" t="s">
        <v>3528</v>
      </c>
      <c r="S5185" s="169">
        <v>34</v>
      </c>
      <c r="T5185" s="167" t="s">
        <v>3717</v>
      </c>
      <c r="U5185" s="169" t="s">
        <v>3718</v>
      </c>
      <c r="V5185" s="167" t="s">
        <v>9039</v>
      </c>
      <c r="W5185" s="167" t="s">
        <v>9040</v>
      </c>
      <c r="X5185" s="170" t="s">
        <v>3533</v>
      </c>
      <c r="Y5185" s="171" t="s">
        <v>9036</v>
      </c>
      <c r="Z5185" s="167" t="s">
        <v>11097</v>
      </c>
      <c r="AA5185" s="176">
        <v>4000</v>
      </c>
      <c r="AB5185" s="167" t="s">
        <v>11254</v>
      </c>
      <c r="AC5185" s="176">
        <v>4000</v>
      </c>
      <c r="AD5185" s="167" t="s">
        <v>11254</v>
      </c>
      <c r="AE5185" s="176">
        <v>164</v>
      </c>
    </row>
    <row r="5186" spans="1:31">
      <c r="A5186" s="178">
        <v>108387367100</v>
      </c>
      <c r="B5186" s="166">
        <v>46203</v>
      </c>
      <c r="C5186" s="167" t="s">
        <v>3524</v>
      </c>
      <c r="D5186" s="167" t="s">
        <v>3525</v>
      </c>
      <c r="E5186" s="167" t="s">
        <v>3526</v>
      </c>
      <c r="F5186" s="167" t="s">
        <v>3501</v>
      </c>
      <c r="G5186" s="167" t="s">
        <v>3502</v>
      </c>
      <c r="H5186" s="168">
        <v>46203</v>
      </c>
      <c r="I5186" s="167" t="s">
        <v>9035</v>
      </c>
      <c r="J5186" s="169">
        <v>26136</v>
      </c>
      <c r="K5186" s="167" t="s">
        <v>55</v>
      </c>
      <c r="L5186" s="169">
        <v>1</v>
      </c>
      <c r="M5186" s="167" t="s">
        <v>3504</v>
      </c>
      <c r="N5186" s="169">
        <v>188</v>
      </c>
      <c r="O5186" s="167" t="s">
        <v>3505</v>
      </c>
      <c r="P5186" s="167"/>
      <c r="Q5186" s="167" t="s">
        <v>5049</v>
      </c>
      <c r="R5186" s="167" t="s">
        <v>3528</v>
      </c>
      <c r="S5186" s="169">
        <v>33</v>
      </c>
      <c r="T5186" s="167" t="s">
        <v>3560</v>
      </c>
      <c r="U5186" s="169" t="s">
        <v>3561</v>
      </c>
      <c r="V5186" s="167" t="s">
        <v>9041</v>
      </c>
      <c r="W5186" s="167" t="s">
        <v>6628</v>
      </c>
      <c r="X5186" s="170" t="s">
        <v>3533</v>
      </c>
      <c r="Y5186" s="171" t="s">
        <v>9036</v>
      </c>
      <c r="Z5186" s="167" t="s">
        <v>11097</v>
      </c>
      <c r="AA5186" s="176">
        <v>10000</v>
      </c>
      <c r="AB5186" s="167" t="s">
        <v>11254</v>
      </c>
      <c r="AC5186" s="176">
        <v>10000</v>
      </c>
      <c r="AD5186" s="167" t="s">
        <v>11254</v>
      </c>
      <c r="AE5186" s="176">
        <v>38</v>
      </c>
    </row>
    <row r="5187" spans="1:31">
      <c r="A5187" s="178">
        <v>108387367100</v>
      </c>
      <c r="B5187" s="166">
        <v>46203</v>
      </c>
      <c r="C5187" s="167" t="s">
        <v>3524</v>
      </c>
      <c r="D5187" s="167" t="s">
        <v>3525</v>
      </c>
      <c r="E5187" s="167" t="s">
        <v>3526</v>
      </c>
      <c r="F5187" s="167" t="s">
        <v>3501</v>
      </c>
      <c r="G5187" s="167" t="s">
        <v>3502</v>
      </c>
      <c r="H5187" s="168">
        <v>46203</v>
      </c>
      <c r="I5187" s="167" t="s">
        <v>9035</v>
      </c>
      <c r="J5187" s="169">
        <v>26136</v>
      </c>
      <c r="K5187" s="167" t="s">
        <v>55</v>
      </c>
      <c r="L5187" s="169">
        <v>1</v>
      </c>
      <c r="M5187" s="167" t="s">
        <v>3504</v>
      </c>
      <c r="N5187" s="169">
        <v>188</v>
      </c>
      <c r="O5187" s="167" t="s">
        <v>3505</v>
      </c>
      <c r="P5187" s="167"/>
      <c r="Q5187" s="167" t="s">
        <v>5049</v>
      </c>
      <c r="R5187" s="167" t="s">
        <v>3528</v>
      </c>
      <c r="S5187" s="169">
        <v>32</v>
      </c>
      <c r="T5187" s="167" t="s">
        <v>3560</v>
      </c>
      <c r="U5187" s="169" t="s">
        <v>3561</v>
      </c>
      <c r="V5187" s="167" t="s">
        <v>9042</v>
      </c>
      <c r="W5187" s="167" t="s">
        <v>5665</v>
      </c>
      <c r="X5187" s="170" t="s">
        <v>3533</v>
      </c>
      <c r="Y5187" s="171" t="s">
        <v>9036</v>
      </c>
      <c r="Z5187" s="167" t="s">
        <v>11097</v>
      </c>
      <c r="AA5187" s="176">
        <v>270000</v>
      </c>
      <c r="AB5187" s="167" t="s">
        <v>11254</v>
      </c>
      <c r="AC5187" s="176">
        <v>270000</v>
      </c>
      <c r="AD5187" s="167" t="s">
        <v>11254</v>
      </c>
      <c r="AE5187" s="176">
        <v>405</v>
      </c>
    </row>
    <row r="5188" spans="1:31">
      <c r="A5188" s="178">
        <v>108387367100</v>
      </c>
      <c r="B5188" s="166">
        <v>46203</v>
      </c>
      <c r="C5188" s="167" t="s">
        <v>3524</v>
      </c>
      <c r="D5188" s="167" t="s">
        <v>3525</v>
      </c>
      <c r="E5188" s="167" t="s">
        <v>3526</v>
      </c>
      <c r="F5188" s="167" t="s">
        <v>3501</v>
      </c>
      <c r="G5188" s="167" t="s">
        <v>3502</v>
      </c>
      <c r="H5188" s="168">
        <v>46203</v>
      </c>
      <c r="I5188" s="167" t="s">
        <v>9035</v>
      </c>
      <c r="J5188" s="169">
        <v>26136</v>
      </c>
      <c r="K5188" s="167" t="s">
        <v>55</v>
      </c>
      <c r="L5188" s="169">
        <v>1</v>
      </c>
      <c r="M5188" s="167" t="s">
        <v>3504</v>
      </c>
      <c r="N5188" s="169">
        <v>188</v>
      </c>
      <c r="O5188" s="167" t="s">
        <v>3505</v>
      </c>
      <c r="P5188" s="167"/>
      <c r="Q5188" s="167" t="s">
        <v>5049</v>
      </c>
      <c r="R5188" s="167" t="s">
        <v>3528</v>
      </c>
      <c r="S5188" s="169">
        <v>31</v>
      </c>
      <c r="T5188" s="167" t="s">
        <v>3560</v>
      </c>
      <c r="U5188" s="169" t="s">
        <v>3561</v>
      </c>
      <c r="V5188" s="167" t="s">
        <v>9042</v>
      </c>
      <c r="W5188" s="167" t="s">
        <v>5665</v>
      </c>
      <c r="X5188" s="170" t="s">
        <v>3533</v>
      </c>
      <c r="Y5188" s="171" t="s">
        <v>9036</v>
      </c>
      <c r="Z5188" s="167" t="s">
        <v>11097</v>
      </c>
      <c r="AA5188" s="176">
        <v>10000</v>
      </c>
      <c r="AB5188" s="167" t="s">
        <v>11254</v>
      </c>
      <c r="AC5188" s="176">
        <v>10000</v>
      </c>
      <c r="AD5188" s="167" t="s">
        <v>11254</v>
      </c>
      <c r="AE5188" s="176">
        <v>15</v>
      </c>
    </row>
    <row r="5189" spans="1:31">
      <c r="A5189" s="178">
        <v>108387367100</v>
      </c>
      <c r="B5189" s="166">
        <v>46203</v>
      </c>
      <c r="C5189" s="167" t="s">
        <v>3524</v>
      </c>
      <c r="D5189" s="167" t="s">
        <v>3525</v>
      </c>
      <c r="E5189" s="167" t="s">
        <v>3526</v>
      </c>
      <c r="F5189" s="167" t="s">
        <v>3501</v>
      </c>
      <c r="G5189" s="167" t="s">
        <v>3502</v>
      </c>
      <c r="H5189" s="168">
        <v>46203</v>
      </c>
      <c r="I5189" s="167" t="s">
        <v>9035</v>
      </c>
      <c r="J5189" s="169">
        <v>26136</v>
      </c>
      <c r="K5189" s="167" t="s">
        <v>55</v>
      </c>
      <c r="L5189" s="169">
        <v>1</v>
      </c>
      <c r="M5189" s="167" t="s">
        <v>3504</v>
      </c>
      <c r="N5189" s="169">
        <v>188</v>
      </c>
      <c r="O5189" s="167" t="s">
        <v>3505</v>
      </c>
      <c r="P5189" s="167"/>
      <c r="Q5189" s="167" t="s">
        <v>5049</v>
      </c>
      <c r="R5189" s="167" t="s">
        <v>3528</v>
      </c>
      <c r="S5189" s="169">
        <v>30</v>
      </c>
      <c r="T5189" s="167" t="s">
        <v>3535</v>
      </c>
      <c r="U5189" s="169" t="s">
        <v>3536</v>
      </c>
      <c r="V5189" s="167" t="s">
        <v>9043</v>
      </c>
      <c r="W5189" s="167" t="s">
        <v>9044</v>
      </c>
      <c r="X5189" s="170" t="s">
        <v>3533</v>
      </c>
      <c r="Y5189" s="171" t="s">
        <v>9036</v>
      </c>
      <c r="Z5189" s="167" t="s">
        <v>11097</v>
      </c>
      <c r="AA5189" s="176">
        <v>10000</v>
      </c>
      <c r="AB5189" s="167" t="s">
        <v>11254</v>
      </c>
      <c r="AC5189" s="176">
        <v>10000</v>
      </c>
      <c r="AD5189" s="167" t="s">
        <v>11254</v>
      </c>
      <c r="AE5189" s="176">
        <v>7</v>
      </c>
    </row>
    <row r="5190" spans="1:31">
      <c r="A5190" s="178">
        <v>108387367100</v>
      </c>
      <c r="B5190" s="166">
        <v>46203</v>
      </c>
      <c r="C5190" s="167" t="s">
        <v>3524</v>
      </c>
      <c r="D5190" s="167" t="s">
        <v>3525</v>
      </c>
      <c r="E5190" s="167" t="s">
        <v>3526</v>
      </c>
      <c r="F5190" s="167" t="s">
        <v>3501</v>
      </c>
      <c r="G5190" s="167" t="s">
        <v>3502</v>
      </c>
      <c r="H5190" s="168">
        <v>46203</v>
      </c>
      <c r="I5190" s="167" t="s">
        <v>9035</v>
      </c>
      <c r="J5190" s="169">
        <v>26136</v>
      </c>
      <c r="K5190" s="167" t="s">
        <v>55</v>
      </c>
      <c r="L5190" s="169">
        <v>1</v>
      </c>
      <c r="M5190" s="167" t="s">
        <v>3504</v>
      </c>
      <c r="N5190" s="169">
        <v>188</v>
      </c>
      <c r="O5190" s="167" t="s">
        <v>3505</v>
      </c>
      <c r="P5190" s="167"/>
      <c r="Q5190" s="167" t="s">
        <v>5049</v>
      </c>
      <c r="R5190" s="167" t="s">
        <v>3528</v>
      </c>
      <c r="S5190" s="169">
        <v>29</v>
      </c>
      <c r="T5190" s="167" t="s">
        <v>3535</v>
      </c>
      <c r="U5190" s="169" t="s">
        <v>3536</v>
      </c>
      <c r="V5190" s="167" t="s">
        <v>9045</v>
      </c>
      <c r="W5190" s="167" t="s">
        <v>3872</v>
      </c>
      <c r="X5190" s="170" t="s">
        <v>3533</v>
      </c>
      <c r="Y5190" s="171" t="s">
        <v>9036</v>
      </c>
      <c r="Z5190" s="167" t="s">
        <v>11097</v>
      </c>
      <c r="AA5190" s="176">
        <v>30000</v>
      </c>
      <c r="AB5190" s="167" t="s">
        <v>11254</v>
      </c>
      <c r="AC5190" s="176">
        <v>30000</v>
      </c>
      <c r="AD5190" s="167" t="s">
        <v>11254</v>
      </c>
      <c r="AE5190" s="176">
        <v>21</v>
      </c>
    </row>
    <row r="5191" spans="1:31">
      <c r="A5191" s="178">
        <v>108387367100</v>
      </c>
      <c r="B5191" s="166">
        <v>46203</v>
      </c>
      <c r="C5191" s="167" t="s">
        <v>3524</v>
      </c>
      <c r="D5191" s="167" t="s">
        <v>3525</v>
      </c>
      <c r="E5191" s="167" t="s">
        <v>3526</v>
      </c>
      <c r="F5191" s="167" t="s">
        <v>3501</v>
      </c>
      <c r="G5191" s="167" t="s">
        <v>3502</v>
      </c>
      <c r="H5191" s="168">
        <v>46203</v>
      </c>
      <c r="I5191" s="167" t="s">
        <v>9035</v>
      </c>
      <c r="J5191" s="169">
        <v>26136</v>
      </c>
      <c r="K5191" s="167" t="s">
        <v>55</v>
      </c>
      <c r="L5191" s="169">
        <v>1</v>
      </c>
      <c r="M5191" s="167" t="s">
        <v>3504</v>
      </c>
      <c r="N5191" s="169">
        <v>188</v>
      </c>
      <c r="O5191" s="167" t="s">
        <v>3505</v>
      </c>
      <c r="P5191" s="167"/>
      <c r="Q5191" s="167" t="s">
        <v>5049</v>
      </c>
      <c r="R5191" s="167" t="s">
        <v>3528</v>
      </c>
      <c r="S5191" s="169">
        <v>28</v>
      </c>
      <c r="T5191" s="167" t="s">
        <v>3535</v>
      </c>
      <c r="U5191" s="169" t="s">
        <v>3536</v>
      </c>
      <c r="V5191" s="167" t="s">
        <v>9046</v>
      </c>
      <c r="W5191" s="167" t="s">
        <v>9047</v>
      </c>
      <c r="X5191" s="170" t="s">
        <v>3533</v>
      </c>
      <c r="Y5191" s="171" t="s">
        <v>9036</v>
      </c>
      <c r="Z5191" s="167" t="s">
        <v>11097</v>
      </c>
      <c r="AA5191" s="176">
        <v>10000</v>
      </c>
      <c r="AB5191" s="167" t="s">
        <v>11254</v>
      </c>
      <c r="AC5191" s="176">
        <v>10000</v>
      </c>
      <c r="AD5191" s="167" t="s">
        <v>11254</v>
      </c>
      <c r="AE5191" s="176">
        <v>7</v>
      </c>
    </row>
    <row r="5192" spans="1:31">
      <c r="A5192" s="178">
        <v>108387367100</v>
      </c>
      <c r="B5192" s="166">
        <v>46203</v>
      </c>
      <c r="C5192" s="167" t="s">
        <v>3524</v>
      </c>
      <c r="D5192" s="167" t="s">
        <v>3525</v>
      </c>
      <c r="E5192" s="167" t="s">
        <v>3526</v>
      </c>
      <c r="F5192" s="167" t="s">
        <v>3501</v>
      </c>
      <c r="G5192" s="167" t="s">
        <v>3502</v>
      </c>
      <c r="H5192" s="168">
        <v>46203</v>
      </c>
      <c r="I5192" s="167" t="s">
        <v>9035</v>
      </c>
      <c r="J5192" s="169">
        <v>26136</v>
      </c>
      <c r="K5192" s="167" t="s">
        <v>55</v>
      </c>
      <c r="L5192" s="169">
        <v>1</v>
      </c>
      <c r="M5192" s="167" t="s">
        <v>3504</v>
      </c>
      <c r="N5192" s="169">
        <v>188</v>
      </c>
      <c r="O5192" s="167" t="s">
        <v>3505</v>
      </c>
      <c r="P5192" s="167"/>
      <c r="Q5192" s="167" t="s">
        <v>5049</v>
      </c>
      <c r="R5192" s="167" t="s">
        <v>3528</v>
      </c>
      <c r="S5192" s="169">
        <v>27</v>
      </c>
      <c r="T5192" s="167" t="s">
        <v>3535</v>
      </c>
      <c r="U5192" s="169" t="s">
        <v>3536</v>
      </c>
      <c r="V5192" s="167" t="s">
        <v>9048</v>
      </c>
      <c r="W5192" s="167" t="s">
        <v>3877</v>
      </c>
      <c r="X5192" s="170" t="s">
        <v>3533</v>
      </c>
      <c r="Y5192" s="171" t="s">
        <v>9036</v>
      </c>
      <c r="Z5192" s="167" t="s">
        <v>11097</v>
      </c>
      <c r="AA5192" s="176">
        <v>10000</v>
      </c>
      <c r="AB5192" s="167" t="s">
        <v>11254</v>
      </c>
      <c r="AC5192" s="176">
        <v>10000</v>
      </c>
      <c r="AD5192" s="167" t="s">
        <v>11254</v>
      </c>
      <c r="AE5192" s="176">
        <v>7</v>
      </c>
    </row>
    <row r="5193" spans="1:31">
      <c r="A5193" s="178">
        <v>108387367100</v>
      </c>
      <c r="B5193" s="166">
        <v>46203</v>
      </c>
      <c r="C5193" s="167" t="s">
        <v>3524</v>
      </c>
      <c r="D5193" s="167" t="s">
        <v>3525</v>
      </c>
      <c r="E5193" s="167" t="s">
        <v>3526</v>
      </c>
      <c r="F5193" s="167" t="s">
        <v>3501</v>
      </c>
      <c r="G5193" s="167" t="s">
        <v>3502</v>
      </c>
      <c r="H5193" s="168">
        <v>46203</v>
      </c>
      <c r="I5193" s="167" t="s">
        <v>9035</v>
      </c>
      <c r="J5193" s="169">
        <v>26136</v>
      </c>
      <c r="K5193" s="167" t="s">
        <v>55</v>
      </c>
      <c r="L5193" s="169">
        <v>1</v>
      </c>
      <c r="M5193" s="167" t="s">
        <v>3504</v>
      </c>
      <c r="N5193" s="169">
        <v>188</v>
      </c>
      <c r="O5193" s="167" t="s">
        <v>3505</v>
      </c>
      <c r="P5193" s="167"/>
      <c r="Q5193" s="167" t="s">
        <v>5049</v>
      </c>
      <c r="R5193" s="167" t="s">
        <v>3528</v>
      </c>
      <c r="S5193" s="169">
        <v>26</v>
      </c>
      <c r="T5193" s="167" t="s">
        <v>3535</v>
      </c>
      <c r="U5193" s="169" t="s">
        <v>3536</v>
      </c>
      <c r="V5193" s="167" t="s">
        <v>9049</v>
      </c>
      <c r="W5193" s="167" t="s">
        <v>9050</v>
      </c>
      <c r="X5193" s="170" t="s">
        <v>3533</v>
      </c>
      <c r="Y5193" s="171" t="s">
        <v>9036</v>
      </c>
      <c r="Z5193" s="167" t="s">
        <v>11097</v>
      </c>
      <c r="AA5193" s="176">
        <v>4000</v>
      </c>
      <c r="AB5193" s="167" t="s">
        <v>11254</v>
      </c>
      <c r="AC5193" s="176">
        <v>4000</v>
      </c>
      <c r="AD5193" s="167" t="s">
        <v>11254</v>
      </c>
      <c r="AE5193" s="176">
        <v>22.8</v>
      </c>
    </row>
    <row r="5194" spans="1:31">
      <c r="A5194" s="178">
        <v>108387367100</v>
      </c>
      <c r="B5194" s="166">
        <v>46203</v>
      </c>
      <c r="C5194" s="167" t="s">
        <v>3524</v>
      </c>
      <c r="D5194" s="167" t="s">
        <v>3525</v>
      </c>
      <c r="E5194" s="167" t="s">
        <v>3526</v>
      </c>
      <c r="F5194" s="167" t="s">
        <v>3501</v>
      </c>
      <c r="G5194" s="167" t="s">
        <v>3502</v>
      </c>
      <c r="H5194" s="168">
        <v>46203</v>
      </c>
      <c r="I5194" s="167" t="s">
        <v>9035</v>
      </c>
      <c r="J5194" s="169">
        <v>26136</v>
      </c>
      <c r="K5194" s="167" t="s">
        <v>55</v>
      </c>
      <c r="L5194" s="169">
        <v>1</v>
      </c>
      <c r="M5194" s="167" t="s">
        <v>3504</v>
      </c>
      <c r="N5194" s="169">
        <v>188</v>
      </c>
      <c r="O5194" s="167" t="s">
        <v>3505</v>
      </c>
      <c r="P5194" s="167"/>
      <c r="Q5194" s="167" t="s">
        <v>5049</v>
      </c>
      <c r="R5194" s="167" t="s">
        <v>3528</v>
      </c>
      <c r="S5194" s="169">
        <v>25</v>
      </c>
      <c r="T5194" s="167" t="s">
        <v>3535</v>
      </c>
      <c r="U5194" s="169" t="s">
        <v>3536</v>
      </c>
      <c r="V5194" s="167" t="s">
        <v>9051</v>
      </c>
      <c r="W5194" s="167" t="s">
        <v>6634</v>
      </c>
      <c r="X5194" s="170" t="s">
        <v>3533</v>
      </c>
      <c r="Y5194" s="171" t="s">
        <v>9036</v>
      </c>
      <c r="Z5194" s="167" t="s">
        <v>11097</v>
      </c>
      <c r="AA5194" s="176">
        <v>10000</v>
      </c>
      <c r="AB5194" s="167" t="s">
        <v>11254</v>
      </c>
      <c r="AC5194" s="176">
        <v>10000</v>
      </c>
      <c r="AD5194" s="167" t="s">
        <v>11254</v>
      </c>
      <c r="AE5194" s="176">
        <v>6.3</v>
      </c>
    </row>
    <row r="5195" spans="1:31">
      <c r="A5195" s="178">
        <v>108387367100</v>
      </c>
      <c r="B5195" s="166">
        <v>46203</v>
      </c>
      <c r="C5195" s="167" t="s">
        <v>3524</v>
      </c>
      <c r="D5195" s="167" t="s">
        <v>3525</v>
      </c>
      <c r="E5195" s="167" t="s">
        <v>3526</v>
      </c>
      <c r="F5195" s="167" t="s">
        <v>3501</v>
      </c>
      <c r="G5195" s="167" t="s">
        <v>3502</v>
      </c>
      <c r="H5195" s="168">
        <v>46203</v>
      </c>
      <c r="I5195" s="167" t="s">
        <v>9035</v>
      </c>
      <c r="J5195" s="169">
        <v>26136</v>
      </c>
      <c r="K5195" s="167" t="s">
        <v>55</v>
      </c>
      <c r="L5195" s="169">
        <v>1</v>
      </c>
      <c r="M5195" s="167" t="s">
        <v>3504</v>
      </c>
      <c r="N5195" s="169">
        <v>188</v>
      </c>
      <c r="O5195" s="167" t="s">
        <v>3505</v>
      </c>
      <c r="P5195" s="167"/>
      <c r="Q5195" s="167" t="s">
        <v>5049</v>
      </c>
      <c r="R5195" s="167" t="s">
        <v>3528</v>
      </c>
      <c r="S5195" s="169">
        <v>24</v>
      </c>
      <c r="T5195" s="167" t="s">
        <v>3535</v>
      </c>
      <c r="U5195" s="169" t="s">
        <v>3536</v>
      </c>
      <c r="V5195" s="167" t="s">
        <v>9052</v>
      </c>
      <c r="W5195" s="167" t="s">
        <v>6630</v>
      </c>
      <c r="X5195" s="170" t="s">
        <v>3533</v>
      </c>
      <c r="Y5195" s="171" t="s">
        <v>9036</v>
      </c>
      <c r="Z5195" s="167" t="s">
        <v>11097</v>
      </c>
      <c r="AA5195" s="176">
        <v>5000</v>
      </c>
      <c r="AB5195" s="167" t="s">
        <v>11254</v>
      </c>
      <c r="AC5195" s="176">
        <v>5000</v>
      </c>
      <c r="AD5195" s="167" t="s">
        <v>11254</v>
      </c>
      <c r="AE5195" s="176">
        <v>5</v>
      </c>
    </row>
    <row r="5196" spans="1:31">
      <c r="A5196" s="178">
        <v>108387367100</v>
      </c>
      <c r="B5196" s="166">
        <v>46203</v>
      </c>
      <c r="C5196" s="167" t="s">
        <v>3524</v>
      </c>
      <c r="D5196" s="167" t="s">
        <v>3525</v>
      </c>
      <c r="E5196" s="167" t="s">
        <v>3526</v>
      </c>
      <c r="F5196" s="167" t="s">
        <v>3501</v>
      </c>
      <c r="G5196" s="167" t="s">
        <v>3502</v>
      </c>
      <c r="H5196" s="168">
        <v>46203</v>
      </c>
      <c r="I5196" s="167" t="s">
        <v>9035</v>
      </c>
      <c r="J5196" s="169">
        <v>26136</v>
      </c>
      <c r="K5196" s="167" t="s">
        <v>55</v>
      </c>
      <c r="L5196" s="169">
        <v>1</v>
      </c>
      <c r="M5196" s="167" t="s">
        <v>3504</v>
      </c>
      <c r="N5196" s="169">
        <v>188</v>
      </c>
      <c r="O5196" s="167" t="s">
        <v>3505</v>
      </c>
      <c r="P5196" s="167"/>
      <c r="Q5196" s="167" t="s">
        <v>5049</v>
      </c>
      <c r="R5196" s="167" t="s">
        <v>3528</v>
      </c>
      <c r="S5196" s="169">
        <v>23</v>
      </c>
      <c r="T5196" s="167" t="s">
        <v>3535</v>
      </c>
      <c r="U5196" s="169" t="s">
        <v>3536</v>
      </c>
      <c r="V5196" s="167" t="s">
        <v>9052</v>
      </c>
      <c r="W5196" s="167" t="s">
        <v>6630</v>
      </c>
      <c r="X5196" s="170" t="s">
        <v>3533</v>
      </c>
      <c r="Y5196" s="171" t="s">
        <v>9036</v>
      </c>
      <c r="Z5196" s="167" t="s">
        <v>11097</v>
      </c>
      <c r="AA5196" s="176">
        <v>5000</v>
      </c>
      <c r="AB5196" s="167" t="s">
        <v>11254</v>
      </c>
      <c r="AC5196" s="176">
        <v>5000</v>
      </c>
      <c r="AD5196" s="167" t="s">
        <v>11254</v>
      </c>
      <c r="AE5196" s="176">
        <v>5</v>
      </c>
    </row>
    <row r="5197" spans="1:31">
      <c r="A5197" s="178">
        <v>108387367100</v>
      </c>
      <c r="B5197" s="166">
        <v>46203</v>
      </c>
      <c r="C5197" s="167" t="s">
        <v>3524</v>
      </c>
      <c r="D5197" s="167" t="s">
        <v>3525</v>
      </c>
      <c r="E5197" s="167" t="s">
        <v>3526</v>
      </c>
      <c r="F5197" s="167" t="s">
        <v>3501</v>
      </c>
      <c r="G5197" s="167" t="s">
        <v>3502</v>
      </c>
      <c r="H5197" s="168">
        <v>46203</v>
      </c>
      <c r="I5197" s="167" t="s">
        <v>9035</v>
      </c>
      <c r="J5197" s="169">
        <v>26136</v>
      </c>
      <c r="K5197" s="167" t="s">
        <v>55</v>
      </c>
      <c r="L5197" s="169">
        <v>1</v>
      </c>
      <c r="M5197" s="167" t="s">
        <v>3504</v>
      </c>
      <c r="N5197" s="169">
        <v>188</v>
      </c>
      <c r="O5197" s="167" t="s">
        <v>3505</v>
      </c>
      <c r="P5197" s="167"/>
      <c r="Q5197" s="167" t="s">
        <v>5049</v>
      </c>
      <c r="R5197" s="167" t="s">
        <v>3528</v>
      </c>
      <c r="S5197" s="169">
        <v>22</v>
      </c>
      <c r="T5197" s="167" t="s">
        <v>3535</v>
      </c>
      <c r="U5197" s="169" t="s">
        <v>3536</v>
      </c>
      <c r="V5197" s="167" t="s">
        <v>9053</v>
      </c>
      <c r="W5197" s="167" t="s">
        <v>6636</v>
      </c>
      <c r="X5197" s="170" t="s">
        <v>3533</v>
      </c>
      <c r="Y5197" s="171" t="s">
        <v>9036</v>
      </c>
      <c r="Z5197" s="167" t="s">
        <v>11097</v>
      </c>
      <c r="AA5197" s="176">
        <v>10000</v>
      </c>
      <c r="AB5197" s="167" t="s">
        <v>11254</v>
      </c>
      <c r="AC5197" s="176">
        <v>10000</v>
      </c>
      <c r="AD5197" s="167" t="s">
        <v>11254</v>
      </c>
      <c r="AE5197" s="176">
        <v>7</v>
      </c>
    </row>
    <row r="5198" spans="1:31">
      <c r="A5198" s="178">
        <v>108387367100</v>
      </c>
      <c r="B5198" s="166">
        <v>46203</v>
      </c>
      <c r="C5198" s="167" t="s">
        <v>3524</v>
      </c>
      <c r="D5198" s="167" t="s">
        <v>3525</v>
      </c>
      <c r="E5198" s="167" t="s">
        <v>3526</v>
      </c>
      <c r="F5198" s="167" t="s">
        <v>3501</v>
      </c>
      <c r="G5198" s="167" t="s">
        <v>3502</v>
      </c>
      <c r="H5198" s="168">
        <v>46203</v>
      </c>
      <c r="I5198" s="167" t="s">
        <v>9035</v>
      </c>
      <c r="J5198" s="169">
        <v>26136</v>
      </c>
      <c r="K5198" s="167" t="s">
        <v>55</v>
      </c>
      <c r="L5198" s="169">
        <v>1</v>
      </c>
      <c r="M5198" s="167" t="s">
        <v>3504</v>
      </c>
      <c r="N5198" s="169">
        <v>188</v>
      </c>
      <c r="O5198" s="167" t="s">
        <v>3505</v>
      </c>
      <c r="P5198" s="167"/>
      <c r="Q5198" s="167" t="s">
        <v>5049</v>
      </c>
      <c r="R5198" s="167" t="s">
        <v>3528</v>
      </c>
      <c r="S5198" s="169">
        <v>21</v>
      </c>
      <c r="T5198" s="167" t="s">
        <v>3535</v>
      </c>
      <c r="U5198" s="169" t="s">
        <v>3536</v>
      </c>
      <c r="V5198" s="167" t="s">
        <v>9054</v>
      </c>
      <c r="W5198" s="167" t="s">
        <v>5659</v>
      </c>
      <c r="X5198" s="170" t="s">
        <v>3533</v>
      </c>
      <c r="Y5198" s="171" t="s">
        <v>9036</v>
      </c>
      <c r="Z5198" s="167" t="s">
        <v>11097</v>
      </c>
      <c r="AA5198" s="176">
        <v>10000</v>
      </c>
      <c r="AB5198" s="167" t="s">
        <v>11254</v>
      </c>
      <c r="AC5198" s="176">
        <v>10000</v>
      </c>
      <c r="AD5198" s="167" t="s">
        <v>11254</v>
      </c>
      <c r="AE5198" s="176">
        <v>7</v>
      </c>
    </row>
    <row r="5199" spans="1:31">
      <c r="A5199" s="178">
        <v>108387367100</v>
      </c>
      <c r="B5199" s="166">
        <v>46203</v>
      </c>
      <c r="C5199" s="167" t="s">
        <v>3524</v>
      </c>
      <c r="D5199" s="167" t="s">
        <v>3525</v>
      </c>
      <c r="E5199" s="167" t="s">
        <v>3526</v>
      </c>
      <c r="F5199" s="167" t="s">
        <v>3501</v>
      </c>
      <c r="G5199" s="167" t="s">
        <v>3502</v>
      </c>
      <c r="H5199" s="168">
        <v>46203</v>
      </c>
      <c r="I5199" s="167" t="s">
        <v>9035</v>
      </c>
      <c r="J5199" s="169">
        <v>26136</v>
      </c>
      <c r="K5199" s="167" t="s">
        <v>55</v>
      </c>
      <c r="L5199" s="169">
        <v>1</v>
      </c>
      <c r="M5199" s="167" t="s">
        <v>3504</v>
      </c>
      <c r="N5199" s="169">
        <v>188</v>
      </c>
      <c r="O5199" s="167" t="s">
        <v>3505</v>
      </c>
      <c r="P5199" s="167"/>
      <c r="Q5199" s="167" t="s">
        <v>5049</v>
      </c>
      <c r="R5199" s="167" t="s">
        <v>3528</v>
      </c>
      <c r="S5199" s="169">
        <v>20</v>
      </c>
      <c r="T5199" s="167" t="s">
        <v>3535</v>
      </c>
      <c r="U5199" s="169" t="s">
        <v>3536</v>
      </c>
      <c r="V5199" s="167" t="s">
        <v>9054</v>
      </c>
      <c r="W5199" s="167" t="s">
        <v>5659</v>
      </c>
      <c r="X5199" s="170" t="s">
        <v>3533</v>
      </c>
      <c r="Y5199" s="171" t="s">
        <v>9036</v>
      </c>
      <c r="Z5199" s="167" t="s">
        <v>11097</v>
      </c>
      <c r="AA5199" s="176">
        <v>40000</v>
      </c>
      <c r="AB5199" s="167" t="s">
        <v>11254</v>
      </c>
      <c r="AC5199" s="176">
        <v>40000</v>
      </c>
      <c r="AD5199" s="167" t="s">
        <v>11254</v>
      </c>
      <c r="AE5199" s="176">
        <v>28</v>
      </c>
    </row>
    <row r="5200" spans="1:31">
      <c r="A5200" s="178">
        <v>108387367100</v>
      </c>
      <c r="B5200" s="166">
        <v>46203</v>
      </c>
      <c r="C5200" s="167" t="s">
        <v>3524</v>
      </c>
      <c r="D5200" s="167" t="s">
        <v>3525</v>
      </c>
      <c r="E5200" s="167" t="s">
        <v>3526</v>
      </c>
      <c r="F5200" s="167" t="s">
        <v>3501</v>
      </c>
      <c r="G5200" s="167" t="s">
        <v>3502</v>
      </c>
      <c r="H5200" s="168">
        <v>46203</v>
      </c>
      <c r="I5200" s="167" t="s">
        <v>9035</v>
      </c>
      <c r="J5200" s="169">
        <v>26136</v>
      </c>
      <c r="K5200" s="167" t="s">
        <v>55</v>
      </c>
      <c r="L5200" s="169">
        <v>1</v>
      </c>
      <c r="M5200" s="167" t="s">
        <v>3504</v>
      </c>
      <c r="N5200" s="169">
        <v>188</v>
      </c>
      <c r="O5200" s="167" t="s">
        <v>3505</v>
      </c>
      <c r="P5200" s="167"/>
      <c r="Q5200" s="167" t="s">
        <v>5049</v>
      </c>
      <c r="R5200" s="167" t="s">
        <v>3528</v>
      </c>
      <c r="S5200" s="169">
        <v>19</v>
      </c>
      <c r="T5200" s="167" t="s">
        <v>3535</v>
      </c>
      <c r="U5200" s="169" t="s">
        <v>3536</v>
      </c>
      <c r="V5200" s="167" t="s">
        <v>9048</v>
      </c>
      <c r="W5200" s="167" t="s">
        <v>3877</v>
      </c>
      <c r="X5200" s="170" t="s">
        <v>3533</v>
      </c>
      <c r="Y5200" s="171" t="s">
        <v>9036</v>
      </c>
      <c r="Z5200" s="167" t="s">
        <v>11097</v>
      </c>
      <c r="AA5200" s="176">
        <v>30000</v>
      </c>
      <c r="AB5200" s="167" t="s">
        <v>11254</v>
      </c>
      <c r="AC5200" s="176">
        <v>30000</v>
      </c>
      <c r="AD5200" s="167" t="s">
        <v>11254</v>
      </c>
      <c r="AE5200" s="176">
        <v>21</v>
      </c>
    </row>
    <row r="5201" spans="1:31">
      <c r="A5201" s="178">
        <v>108387367100</v>
      </c>
      <c r="B5201" s="166">
        <v>46203</v>
      </c>
      <c r="C5201" s="167" t="s">
        <v>3524</v>
      </c>
      <c r="D5201" s="167" t="s">
        <v>3525</v>
      </c>
      <c r="E5201" s="167" t="s">
        <v>3526</v>
      </c>
      <c r="F5201" s="167" t="s">
        <v>3501</v>
      </c>
      <c r="G5201" s="167" t="s">
        <v>3502</v>
      </c>
      <c r="H5201" s="168">
        <v>46203</v>
      </c>
      <c r="I5201" s="167" t="s">
        <v>9035</v>
      </c>
      <c r="J5201" s="169">
        <v>26136</v>
      </c>
      <c r="K5201" s="167" t="s">
        <v>55</v>
      </c>
      <c r="L5201" s="169">
        <v>1</v>
      </c>
      <c r="M5201" s="167" t="s">
        <v>3504</v>
      </c>
      <c r="N5201" s="169">
        <v>188</v>
      </c>
      <c r="O5201" s="167" t="s">
        <v>3505</v>
      </c>
      <c r="P5201" s="167"/>
      <c r="Q5201" s="167" t="s">
        <v>5049</v>
      </c>
      <c r="R5201" s="167" t="s">
        <v>3528</v>
      </c>
      <c r="S5201" s="169">
        <v>18</v>
      </c>
      <c r="T5201" s="167" t="s">
        <v>3535</v>
      </c>
      <c r="U5201" s="169" t="s">
        <v>3536</v>
      </c>
      <c r="V5201" s="167" t="s">
        <v>9049</v>
      </c>
      <c r="W5201" s="167" t="s">
        <v>9050</v>
      </c>
      <c r="X5201" s="170" t="s">
        <v>3533</v>
      </c>
      <c r="Y5201" s="171" t="s">
        <v>9036</v>
      </c>
      <c r="Z5201" s="167" t="s">
        <v>11097</v>
      </c>
      <c r="AA5201" s="176">
        <v>44000</v>
      </c>
      <c r="AB5201" s="167" t="s">
        <v>11254</v>
      </c>
      <c r="AC5201" s="176">
        <v>44000</v>
      </c>
      <c r="AD5201" s="167" t="s">
        <v>11254</v>
      </c>
      <c r="AE5201" s="176">
        <v>250.8</v>
      </c>
    </row>
    <row r="5202" spans="1:31">
      <c r="A5202" s="178">
        <v>108387367100</v>
      </c>
      <c r="B5202" s="166">
        <v>46203</v>
      </c>
      <c r="C5202" s="167" t="s">
        <v>3524</v>
      </c>
      <c r="D5202" s="167" t="s">
        <v>3525</v>
      </c>
      <c r="E5202" s="167" t="s">
        <v>3526</v>
      </c>
      <c r="F5202" s="167" t="s">
        <v>3501</v>
      </c>
      <c r="G5202" s="167" t="s">
        <v>3502</v>
      </c>
      <c r="H5202" s="168">
        <v>46203</v>
      </c>
      <c r="I5202" s="167" t="s">
        <v>9035</v>
      </c>
      <c r="J5202" s="169">
        <v>26136</v>
      </c>
      <c r="K5202" s="167" t="s">
        <v>55</v>
      </c>
      <c r="L5202" s="169">
        <v>1</v>
      </c>
      <c r="M5202" s="167" t="s">
        <v>3504</v>
      </c>
      <c r="N5202" s="169">
        <v>188</v>
      </c>
      <c r="O5202" s="167" t="s">
        <v>3505</v>
      </c>
      <c r="P5202" s="167"/>
      <c r="Q5202" s="167" t="s">
        <v>5049</v>
      </c>
      <c r="R5202" s="167" t="s">
        <v>3528</v>
      </c>
      <c r="S5202" s="169">
        <v>17</v>
      </c>
      <c r="T5202" s="167" t="s">
        <v>3535</v>
      </c>
      <c r="U5202" s="169" t="s">
        <v>3536</v>
      </c>
      <c r="V5202" s="167" t="s">
        <v>9049</v>
      </c>
      <c r="W5202" s="167" t="s">
        <v>9050</v>
      </c>
      <c r="X5202" s="170" t="s">
        <v>3533</v>
      </c>
      <c r="Y5202" s="171" t="s">
        <v>9036</v>
      </c>
      <c r="Z5202" s="167" t="s">
        <v>11097</v>
      </c>
      <c r="AA5202" s="176">
        <v>8000</v>
      </c>
      <c r="AB5202" s="167" t="s">
        <v>11254</v>
      </c>
      <c r="AC5202" s="176">
        <v>8000</v>
      </c>
      <c r="AD5202" s="167" t="s">
        <v>11254</v>
      </c>
      <c r="AE5202" s="176">
        <v>45.6</v>
      </c>
    </row>
    <row r="5203" spans="1:31">
      <c r="A5203" s="178">
        <v>108387367100</v>
      </c>
      <c r="B5203" s="166">
        <v>46203</v>
      </c>
      <c r="C5203" s="167" t="s">
        <v>3524</v>
      </c>
      <c r="D5203" s="167" t="s">
        <v>3525</v>
      </c>
      <c r="E5203" s="167" t="s">
        <v>3526</v>
      </c>
      <c r="F5203" s="167" t="s">
        <v>3501</v>
      </c>
      <c r="G5203" s="167" t="s">
        <v>3502</v>
      </c>
      <c r="H5203" s="168">
        <v>46203</v>
      </c>
      <c r="I5203" s="167" t="s">
        <v>9035</v>
      </c>
      <c r="J5203" s="169">
        <v>26136</v>
      </c>
      <c r="K5203" s="167" t="s">
        <v>55</v>
      </c>
      <c r="L5203" s="169">
        <v>1</v>
      </c>
      <c r="M5203" s="167" t="s">
        <v>3504</v>
      </c>
      <c r="N5203" s="169">
        <v>188</v>
      </c>
      <c r="O5203" s="167" t="s">
        <v>3505</v>
      </c>
      <c r="P5203" s="167"/>
      <c r="Q5203" s="167" t="s">
        <v>5049</v>
      </c>
      <c r="R5203" s="167" t="s">
        <v>3528</v>
      </c>
      <c r="S5203" s="169">
        <v>16</v>
      </c>
      <c r="T5203" s="167" t="s">
        <v>3535</v>
      </c>
      <c r="U5203" s="169" t="s">
        <v>3536</v>
      </c>
      <c r="V5203" s="167" t="s">
        <v>9045</v>
      </c>
      <c r="W5203" s="167" t="s">
        <v>3872</v>
      </c>
      <c r="X5203" s="170" t="s">
        <v>3533</v>
      </c>
      <c r="Y5203" s="171" t="s">
        <v>9036</v>
      </c>
      <c r="Z5203" s="167" t="s">
        <v>11097</v>
      </c>
      <c r="AA5203" s="176">
        <v>90000</v>
      </c>
      <c r="AB5203" s="167" t="s">
        <v>11254</v>
      </c>
      <c r="AC5203" s="176">
        <v>90000</v>
      </c>
      <c r="AD5203" s="167" t="s">
        <v>11254</v>
      </c>
      <c r="AE5203" s="176">
        <v>63</v>
      </c>
    </row>
    <row r="5204" spans="1:31">
      <c r="A5204" s="178">
        <v>108387367100</v>
      </c>
      <c r="B5204" s="166">
        <v>46203</v>
      </c>
      <c r="C5204" s="167" t="s">
        <v>3524</v>
      </c>
      <c r="D5204" s="167" t="s">
        <v>3525</v>
      </c>
      <c r="E5204" s="167" t="s">
        <v>3526</v>
      </c>
      <c r="F5204" s="167" t="s">
        <v>3501</v>
      </c>
      <c r="G5204" s="167" t="s">
        <v>3502</v>
      </c>
      <c r="H5204" s="168">
        <v>46203</v>
      </c>
      <c r="I5204" s="167" t="s">
        <v>9035</v>
      </c>
      <c r="J5204" s="169">
        <v>26136</v>
      </c>
      <c r="K5204" s="167" t="s">
        <v>55</v>
      </c>
      <c r="L5204" s="169">
        <v>1</v>
      </c>
      <c r="M5204" s="167" t="s">
        <v>3504</v>
      </c>
      <c r="N5204" s="169">
        <v>188</v>
      </c>
      <c r="O5204" s="167" t="s">
        <v>3505</v>
      </c>
      <c r="P5204" s="167"/>
      <c r="Q5204" s="167" t="s">
        <v>5049</v>
      </c>
      <c r="R5204" s="167" t="s">
        <v>3528</v>
      </c>
      <c r="S5204" s="169">
        <v>15</v>
      </c>
      <c r="T5204" s="167" t="s">
        <v>3535</v>
      </c>
      <c r="U5204" s="169" t="s">
        <v>3536</v>
      </c>
      <c r="V5204" s="167" t="s">
        <v>9055</v>
      </c>
      <c r="W5204" s="167" t="s">
        <v>9056</v>
      </c>
      <c r="X5204" s="170" t="s">
        <v>3533</v>
      </c>
      <c r="Y5204" s="171" t="s">
        <v>9036</v>
      </c>
      <c r="Z5204" s="167" t="s">
        <v>11097</v>
      </c>
      <c r="AA5204" s="176">
        <v>10000</v>
      </c>
      <c r="AB5204" s="167" t="s">
        <v>11254</v>
      </c>
      <c r="AC5204" s="176">
        <v>10000</v>
      </c>
      <c r="AD5204" s="167" t="s">
        <v>11254</v>
      </c>
      <c r="AE5204" s="176">
        <v>7</v>
      </c>
    </row>
    <row r="5205" spans="1:31">
      <c r="A5205" s="178">
        <v>108387367100</v>
      </c>
      <c r="B5205" s="166">
        <v>46203</v>
      </c>
      <c r="C5205" s="167" t="s">
        <v>3524</v>
      </c>
      <c r="D5205" s="167" t="s">
        <v>3525</v>
      </c>
      <c r="E5205" s="167" t="s">
        <v>3526</v>
      </c>
      <c r="F5205" s="167" t="s">
        <v>3501</v>
      </c>
      <c r="G5205" s="167" t="s">
        <v>3502</v>
      </c>
      <c r="H5205" s="168">
        <v>46203</v>
      </c>
      <c r="I5205" s="167" t="s">
        <v>9035</v>
      </c>
      <c r="J5205" s="169">
        <v>26136</v>
      </c>
      <c r="K5205" s="167" t="s">
        <v>55</v>
      </c>
      <c r="L5205" s="169">
        <v>1</v>
      </c>
      <c r="M5205" s="167" t="s">
        <v>3504</v>
      </c>
      <c r="N5205" s="169">
        <v>188</v>
      </c>
      <c r="O5205" s="167" t="s">
        <v>3505</v>
      </c>
      <c r="P5205" s="167"/>
      <c r="Q5205" s="167" t="s">
        <v>5049</v>
      </c>
      <c r="R5205" s="167" t="s">
        <v>3528</v>
      </c>
      <c r="S5205" s="169">
        <v>14</v>
      </c>
      <c r="T5205" s="167" t="s">
        <v>3535</v>
      </c>
      <c r="U5205" s="169" t="s">
        <v>3536</v>
      </c>
      <c r="V5205" s="167" t="s">
        <v>9045</v>
      </c>
      <c r="W5205" s="167" t="s">
        <v>3872</v>
      </c>
      <c r="X5205" s="170" t="s">
        <v>3533</v>
      </c>
      <c r="Y5205" s="171" t="s">
        <v>9036</v>
      </c>
      <c r="Z5205" s="167" t="s">
        <v>11097</v>
      </c>
      <c r="AA5205" s="176">
        <v>10000</v>
      </c>
      <c r="AB5205" s="167" t="s">
        <v>11254</v>
      </c>
      <c r="AC5205" s="176">
        <v>10000</v>
      </c>
      <c r="AD5205" s="167" t="s">
        <v>11254</v>
      </c>
      <c r="AE5205" s="176">
        <v>7</v>
      </c>
    </row>
    <row r="5206" spans="1:31">
      <c r="A5206" s="178">
        <v>108387367100</v>
      </c>
      <c r="B5206" s="166">
        <v>46203</v>
      </c>
      <c r="C5206" s="167" t="s">
        <v>3524</v>
      </c>
      <c r="D5206" s="167" t="s">
        <v>3525</v>
      </c>
      <c r="E5206" s="167" t="s">
        <v>3526</v>
      </c>
      <c r="F5206" s="167" t="s">
        <v>3501</v>
      </c>
      <c r="G5206" s="167" t="s">
        <v>3502</v>
      </c>
      <c r="H5206" s="168">
        <v>46203</v>
      </c>
      <c r="I5206" s="167" t="s">
        <v>9035</v>
      </c>
      <c r="J5206" s="169">
        <v>26136</v>
      </c>
      <c r="K5206" s="167" t="s">
        <v>55</v>
      </c>
      <c r="L5206" s="169">
        <v>1</v>
      </c>
      <c r="M5206" s="167" t="s">
        <v>3504</v>
      </c>
      <c r="N5206" s="169">
        <v>188</v>
      </c>
      <c r="O5206" s="167" t="s">
        <v>3505</v>
      </c>
      <c r="P5206" s="167"/>
      <c r="Q5206" s="167" t="s">
        <v>5049</v>
      </c>
      <c r="R5206" s="167" t="s">
        <v>3528</v>
      </c>
      <c r="S5206" s="169">
        <v>13</v>
      </c>
      <c r="T5206" s="167" t="s">
        <v>3560</v>
      </c>
      <c r="U5206" s="169" t="s">
        <v>3561</v>
      </c>
      <c r="V5206" s="167" t="s">
        <v>9057</v>
      </c>
      <c r="W5206" s="167" t="s">
        <v>8017</v>
      </c>
      <c r="X5206" s="170" t="s">
        <v>157</v>
      </c>
      <c r="Y5206" s="171" t="s">
        <v>9036</v>
      </c>
      <c r="Z5206" s="167" t="s">
        <v>11097</v>
      </c>
      <c r="AA5206" s="176">
        <v>30000</v>
      </c>
      <c r="AB5206" s="167" t="s">
        <v>11254</v>
      </c>
      <c r="AC5206" s="176">
        <v>30000</v>
      </c>
      <c r="AD5206" s="167" t="s">
        <v>11254</v>
      </c>
      <c r="AE5206" s="176">
        <v>25.5</v>
      </c>
    </row>
    <row r="5207" spans="1:31">
      <c r="A5207" s="178">
        <v>108387367100</v>
      </c>
      <c r="B5207" s="166">
        <v>46203</v>
      </c>
      <c r="C5207" s="167" t="s">
        <v>3524</v>
      </c>
      <c r="D5207" s="167" t="s">
        <v>3525</v>
      </c>
      <c r="E5207" s="167" t="s">
        <v>3526</v>
      </c>
      <c r="F5207" s="167" t="s">
        <v>3501</v>
      </c>
      <c r="G5207" s="167" t="s">
        <v>3502</v>
      </c>
      <c r="H5207" s="168">
        <v>46203</v>
      </c>
      <c r="I5207" s="167" t="s">
        <v>9035</v>
      </c>
      <c r="J5207" s="169">
        <v>26136</v>
      </c>
      <c r="K5207" s="167" t="s">
        <v>55</v>
      </c>
      <c r="L5207" s="169">
        <v>1</v>
      </c>
      <c r="M5207" s="167" t="s">
        <v>3504</v>
      </c>
      <c r="N5207" s="169">
        <v>188</v>
      </c>
      <c r="O5207" s="167" t="s">
        <v>3505</v>
      </c>
      <c r="P5207" s="167"/>
      <c r="Q5207" s="167" t="s">
        <v>5049</v>
      </c>
      <c r="R5207" s="167" t="s">
        <v>3528</v>
      </c>
      <c r="S5207" s="169">
        <v>12</v>
      </c>
      <c r="T5207" s="167" t="s">
        <v>3560</v>
      </c>
      <c r="U5207" s="169" t="s">
        <v>3561</v>
      </c>
      <c r="V5207" s="167" t="s">
        <v>9057</v>
      </c>
      <c r="W5207" s="167" t="s">
        <v>8017</v>
      </c>
      <c r="X5207" s="170" t="s">
        <v>157</v>
      </c>
      <c r="Y5207" s="171" t="s">
        <v>9036</v>
      </c>
      <c r="Z5207" s="167" t="s">
        <v>11097</v>
      </c>
      <c r="AA5207" s="176">
        <v>10000</v>
      </c>
      <c r="AB5207" s="167" t="s">
        <v>11254</v>
      </c>
      <c r="AC5207" s="176">
        <v>10000</v>
      </c>
      <c r="AD5207" s="167" t="s">
        <v>11254</v>
      </c>
      <c r="AE5207" s="176">
        <v>8.5</v>
      </c>
    </row>
    <row r="5208" spans="1:31">
      <c r="A5208" s="178">
        <v>108387367100</v>
      </c>
      <c r="B5208" s="166">
        <v>46203</v>
      </c>
      <c r="C5208" s="167" t="s">
        <v>3524</v>
      </c>
      <c r="D5208" s="167" t="s">
        <v>3525</v>
      </c>
      <c r="E5208" s="167" t="s">
        <v>3526</v>
      </c>
      <c r="F5208" s="167" t="s">
        <v>3501</v>
      </c>
      <c r="G5208" s="167" t="s">
        <v>3502</v>
      </c>
      <c r="H5208" s="168">
        <v>46203</v>
      </c>
      <c r="I5208" s="167" t="s">
        <v>9035</v>
      </c>
      <c r="J5208" s="169">
        <v>26136</v>
      </c>
      <c r="K5208" s="167" t="s">
        <v>55</v>
      </c>
      <c r="L5208" s="169">
        <v>1</v>
      </c>
      <c r="M5208" s="167" t="s">
        <v>3504</v>
      </c>
      <c r="N5208" s="169">
        <v>188</v>
      </c>
      <c r="O5208" s="167" t="s">
        <v>3505</v>
      </c>
      <c r="P5208" s="167"/>
      <c r="Q5208" s="167" t="s">
        <v>5049</v>
      </c>
      <c r="R5208" s="167" t="s">
        <v>3528</v>
      </c>
      <c r="S5208" s="169">
        <v>11</v>
      </c>
      <c r="T5208" s="167" t="s">
        <v>3560</v>
      </c>
      <c r="U5208" s="169" t="s">
        <v>3561</v>
      </c>
      <c r="V5208" s="167" t="s">
        <v>9058</v>
      </c>
      <c r="W5208" s="167" t="s">
        <v>5661</v>
      </c>
      <c r="X5208" s="170" t="s">
        <v>3533</v>
      </c>
      <c r="Y5208" s="171" t="s">
        <v>9036</v>
      </c>
      <c r="Z5208" s="167" t="s">
        <v>11097</v>
      </c>
      <c r="AA5208" s="176">
        <v>96000</v>
      </c>
      <c r="AB5208" s="167" t="s">
        <v>11254</v>
      </c>
      <c r="AC5208" s="176">
        <v>96000</v>
      </c>
      <c r="AD5208" s="167" t="s">
        <v>11254</v>
      </c>
      <c r="AE5208" s="176">
        <v>201.6</v>
      </c>
    </row>
    <row r="5209" spans="1:31">
      <c r="A5209" s="178">
        <v>108387367100</v>
      </c>
      <c r="B5209" s="166">
        <v>46203</v>
      </c>
      <c r="C5209" s="167" t="s">
        <v>3524</v>
      </c>
      <c r="D5209" s="167" t="s">
        <v>3525</v>
      </c>
      <c r="E5209" s="167" t="s">
        <v>3526</v>
      </c>
      <c r="F5209" s="167" t="s">
        <v>3501</v>
      </c>
      <c r="G5209" s="167" t="s">
        <v>3502</v>
      </c>
      <c r="H5209" s="168">
        <v>46203</v>
      </c>
      <c r="I5209" s="167" t="s">
        <v>9035</v>
      </c>
      <c r="J5209" s="169">
        <v>26136</v>
      </c>
      <c r="K5209" s="167" t="s">
        <v>55</v>
      </c>
      <c r="L5209" s="169">
        <v>1</v>
      </c>
      <c r="M5209" s="167" t="s">
        <v>3504</v>
      </c>
      <c r="N5209" s="169">
        <v>188</v>
      </c>
      <c r="O5209" s="167" t="s">
        <v>3505</v>
      </c>
      <c r="P5209" s="167"/>
      <c r="Q5209" s="167" t="s">
        <v>5049</v>
      </c>
      <c r="R5209" s="167" t="s">
        <v>3528</v>
      </c>
      <c r="S5209" s="169">
        <v>10</v>
      </c>
      <c r="T5209" s="167" t="s">
        <v>3560</v>
      </c>
      <c r="U5209" s="169" t="s">
        <v>3561</v>
      </c>
      <c r="V5209" s="167" t="s">
        <v>9059</v>
      </c>
      <c r="W5209" s="167" t="s">
        <v>4232</v>
      </c>
      <c r="X5209" s="170" t="s">
        <v>3533</v>
      </c>
      <c r="Y5209" s="171" t="s">
        <v>9036</v>
      </c>
      <c r="Z5209" s="167" t="s">
        <v>11097</v>
      </c>
      <c r="AA5209" s="176">
        <v>8000</v>
      </c>
      <c r="AB5209" s="167" t="s">
        <v>11254</v>
      </c>
      <c r="AC5209" s="176">
        <v>8000</v>
      </c>
      <c r="AD5209" s="167" t="s">
        <v>11254</v>
      </c>
      <c r="AE5209" s="176">
        <v>16</v>
      </c>
    </row>
    <row r="5210" spans="1:31">
      <c r="A5210" s="178">
        <v>108387367100</v>
      </c>
      <c r="B5210" s="166">
        <v>46203</v>
      </c>
      <c r="C5210" s="167" t="s">
        <v>3524</v>
      </c>
      <c r="D5210" s="167" t="s">
        <v>3525</v>
      </c>
      <c r="E5210" s="167" t="s">
        <v>3526</v>
      </c>
      <c r="F5210" s="167" t="s">
        <v>3501</v>
      </c>
      <c r="G5210" s="167" t="s">
        <v>3502</v>
      </c>
      <c r="H5210" s="168">
        <v>46203</v>
      </c>
      <c r="I5210" s="167" t="s">
        <v>9035</v>
      </c>
      <c r="J5210" s="169">
        <v>26136</v>
      </c>
      <c r="K5210" s="167" t="s">
        <v>55</v>
      </c>
      <c r="L5210" s="169">
        <v>1</v>
      </c>
      <c r="M5210" s="167" t="s">
        <v>3504</v>
      </c>
      <c r="N5210" s="169">
        <v>188</v>
      </c>
      <c r="O5210" s="167" t="s">
        <v>3505</v>
      </c>
      <c r="P5210" s="167"/>
      <c r="Q5210" s="167" t="s">
        <v>5049</v>
      </c>
      <c r="R5210" s="167" t="s">
        <v>3528</v>
      </c>
      <c r="S5210" s="169">
        <v>9</v>
      </c>
      <c r="T5210" s="167" t="s">
        <v>3560</v>
      </c>
      <c r="U5210" s="169" t="s">
        <v>3561</v>
      </c>
      <c r="V5210" s="167" t="s">
        <v>9058</v>
      </c>
      <c r="W5210" s="167" t="s">
        <v>5661</v>
      </c>
      <c r="X5210" s="170" t="s">
        <v>3533</v>
      </c>
      <c r="Y5210" s="171" t="s">
        <v>9036</v>
      </c>
      <c r="Z5210" s="167" t="s">
        <v>11097</v>
      </c>
      <c r="AA5210" s="176">
        <v>56000</v>
      </c>
      <c r="AB5210" s="167" t="s">
        <v>11254</v>
      </c>
      <c r="AC5210" s="176">
        <v>56000</v>
      </c>
      <c r="AD5210" s="167" t="s">
        <v>11254</v>
      </c>
      <c r="AE5210" s="176">
        <v>117.6</v>
      </c>
    </row>
    <row r="5211" spans="1:31">
      <c r="A5211" s="178">
        <v>108387367100</v>
      </c>
      <c r="B5211" s="166">
        <v>46203</v>
      </c>
      <c r="C5211" s="167" t="s">
        <v>3524</v>
      </c>
      <c r="D5211" s="167" t="s">
        <v>3525</v>
      </c>
      <c r="E5211" s="167" t="s">
        <v>3526</v>
      </c>
      <c r="F5211" s="167" t="s">
        <v>3501</v>
      </c>
      <c r="G5211" s="167" t="s">
        <v>3502</v>
      </c>
      <c r="H5211" s="168">
        <v>46203</v>
      </c>
      <c r="I5211" s="167" t="s">
        <v>9035</v>
      </c>
      <c r="J5211" s="169">
        <v>26136</v>
      </c>
      <c r="K5211" s="167" t="s">
        <v>55</v>
      </c>
      <c r="L5211" s="169">
        <v>1</v>
      </c>
      <c r="M5211" s="167" t="s">
        <v>3504</v>
      </c>
      <c r="N5211" s="169">
        <v>188</v>
      </c>
      <c r="O5211" s="167" t="s">
        <v>3505</v>
      </c>
      <c r="P5211" s="167"/>
      <c r="Q5211" s="167" t="s">
        <v>5049</v>
      </c>
      <c r="R5211" s="167" t="s">
        <v>3528</v>
      </c>
      <c r="S5211" s="169">
        <v>8</v>
      </c>
      <c r="T5211" s="167" t="s">
        <v>3560</v>
      </c>
      <c r="U5211" s="169" t="s">
        <v>3561</v>
      </c>
      <c r="V5211" s="167" t="s">
        <v>9059</v>
      </c>
      <c r="W5211" s="167" t="s">
        <v>4232</v>
      </c>
      <c r="X5211" s="170" t="s">
        <v>3533</v>
      </c>
      <c r="Y5211" s="171" t="s">
        <v>9036</v>
      </c>
      <c r="Z5211" s="167" t="s">
        <v>11097</v>
      </c>
      <c r="AA5211" s="176">
        <v>948000</v>
      </c>
      <c r="AB5211" s="167" t="s">
        <v>11254</v>
      </c>
      <c r="AC5211" s="176">
        <v>948000</v>
      </c>
      <c r="AD5211" s="167" t="s">
        <v>11254</v>
      </c>
      <c r="AE5211" s="176">
        <v>1896</v>
      </c>
    </row>
    <row r="5212" spans="1:31">
      <c r="A5212" s="178">
        <v>108387367100</v>
      </c>
      <c r="B5212" s="166">
        <v>46203</v>
      </c>
      <c r="C5212" s="167" t="s">
        <v>3524</v>
      </c>
      <c r="D5212" s="167" t="s">
        <v>3525</v>
      </c>
      <c r="E5212" s="167" t="s">
        <v>3526</v>
      </c>
      <c r="F5212" s="167" t="s">
        <v>3501</v>
      </c>
      <c r="G5212" s="167" t="s">
        <v>3502</v>
      </c>
      <c r="H5212" s="168">
        <v>46203</v>
      </c>
      <c r="I5212" s="167" t="s">
        <v>9035</v>
      </c>
      <c r="J5212" s="169">
        <v>26136</v>
      </c>
      <c r="K5212" s="167" t="s">
        <v>55</v>
      </c>
      <c r="L5212" s="169">
        <v>1</v>
      </c>
      <c r="M5212" s="167" t="s">
        <v>3504</v>
      </c>
      <c r="N5212" s="169">
        <v>188</v>
      </c>
      <c r="O5212" s="167" t="s">
        <v>3505</v>
      </c>
      <c r="P5212" s="167"/>
      <c r="Q5212" s="167" t="s">
        <v>5049</v>
      </c>
      <c r="R5212" s="167" t="s">
        <v>3528</v>
      </c>
      <c r="S5212" s="169">
        <v>7</v>
      </c>
      <c r="T5212" s="167" t="s">
        <v>3560</v>
      </c>
      <c r="U5212" s="169" t="s">
        <v>3561</v>
      </c>
      <c r="V5212" s="167" t="s">
        <v>9059</v>
      </c>
      <c r="W5212" s="167" t="s">
        <v>4232</v>
      </c>
      <c r="X5212" s="170" t="s">
        <v>3533</v>
      </c>
      <c r="Y5212" s="171" t="s">
        <v>9036</v>
      </c>
      <c r="Z5212" s="167" t="s">
        <v>11097</v>
      </c>
      <c r="AA5212" s="176">
        <v>520000</v>
      </c>
      <c r="AB5212" s="167" t="s">
        <v>11254</v>
      </c>
      <c r="AC5212" s="176">
        <v>520000</v>
      </c>
      <c r="AD5212" s="167" t="s">
        <v>11254</v>
      </c>
      <c r="AE5212" s="176">
        <v>1040</v>
      </c>
    </row>
    <row r="5213" spans="1:31">
      <c r="A5213" s="178">
        <v>108387367100</v>
      </c>
      <c r="B5213" s="166">
        <v>46203</v>
      </c>
      <c r="C5213" s="167" t="s">
        <v>3524</v>
      </c>
      <c r="D5213" s="167" t="s">
        <v>3525</v>
      </c>
      <c r="E5213" s="167" t="s">
        <v>3526</v>
      </c>
      <c r="F5213" s="167" t="s">
        <v>3501</v>
      </c>
      <c r="G5213" s="167" t="s">
        <v>3502</v>
      </c>
      <c r="H5213" s="168">
        <v>46203</v>
      </c>
      <c r="I5213" s="167" t="s">
        <v>9035</v>
      </c>
      <c r="J5213" s="169">
        <v>26136</v>
      </c>
      <c r="K5213" s="167" t="s">
        <v>55</v>
      </c>
      <c r="L5213" s="169">
        <v>1</v>
      </c>
      <c r="M5213" s="167" t="s">
        <v>3504</v>
      </c>
      <c r="N5213" s="169">
        <v>188</v>
      </c>
      <c r="O5213" s="167" t="s">
        <v>3505</v>
      </c>
      <c r="P5213" s="167"/>
      <c r="Q5213" s="167" t="s">
        <v>5049</v>
      </c>
      <c r="R5213" s="167" t="s">
        <v>3528</v>
      </c>
      <c r="S5213" s="169">
        <v>6</v>
      </c>
      <c r="T5213" s="167" t="s">
        <v>3560</v>
      </c>
      <c r="U5213" s="169" t="s">
        <v>3561</v>
      </c>
      <c r="V5213" s="167" t="s">
        <v>9060</v>
      </c>
      <c r="W5213" s="167" t="s">
        <v>5075</v>
      </c>
      <c r="X5213" s="170" t="s">
        <v>3533</v>
      </c>
      <c r="Y5213" s="171" t="s">
        <v>9036</v>
      </c>
      <c r="Z5213" s="167" t="s">
        <v>11097</v>
      </c>
      <c r="AA5213" s="176">
        <v>28000</v>
      </c>
      <c r="AB5213" s="167" t="s">
        <v>11254</v>
      </c>
      <c r="AC5213" s="176">
        <v>28000</v>
      </c>
      <c r="AD5213" s="167" t="s">
        <v>11254</v>
      </c>
      <c r="AE5213" s="176">
        <v>3561.04</v>
      </c>
    </row>
    <row r="5214" spans="1:31">
      <c r="A5214" s="178">
        <v>108387367100</v>
      </c>
      <c r="B5214" s="166">
        <v>46203</v>
      </c>
      <c r="C5214" s="167" t="s">
        <v>3524</v>
      </c>
      <c r="D5214" s="167" t="s">
        <v>3525</v>
      </c>
      <c r="E5214" s="167" t="s">
        <v>3526</v>
      </c>
      <c r="F5214" s="167" t="s">
        <v>3501</v>
      </c>
      <c r="G5214" s="167" t="s">
        <v>3502</v>
      </c>
      <c r="H5214" s="168">
        <v>46203</v>
      </c>
      <c r="I5214" s="167" t="s">
        <v>9035</v>
      </c>
      <c r="J5214" s="169">
        <v>26136</v>
      </c>
      <c r="K5214" s="167" t="s">
        <v>55</v>
      </c>
      <c r="L5214" s="169">
        <v>1</v>
      </c>
      <c r="M5214" s="167" t="s">
        <v>3504</v>
      </c>
      <c r="N5214" s="169">
        <v>188</v>
      </c>
      <c r="O5214" s="167" t="s">
        <v>3505</v>
      </c>
      <c r="P5214" s="167"/>
      <c r="Q5214" s="167" t="s">
        <v>5049</v>
      </c>
      <c r="R5214" s="167" t="s">
        <v>3528</v>
      </c>
      <c r="S5214" s="169">
        <v>5</v>
      </c>
      <c r="T5214" s="167" t="s">
        <v>3529</v>
      </c>
      <c r="U5214" s="169" t="s">
        <v>3530</v>
      </c>
      <c r="V5214" s="167" t="s">
        <v>9061</v>
      </c>
      <c r="W5214" s="167" t="s">
        <v>4463</v>
      </c>
      <c r="X5214" s="170" t="s">
        <v>3533</v>
      </c>
      <c r="Y5214" s="171" t="s">
        <v>9036</v>
      </c>
      <c r="Z5214" s="167" t="s">
        <v>11097</v>
      </c>
      <c r="AA5214" s="176">
        <v>240</v>
      </c>
      <c r="AB5214" s="167" t="s">
        <v>11254</v>
      </c>
      <c r="AC5214" s="176">
        <v>240</v>
      </c>
      <c r="AD5214" s="167" t="s">
        <v>11254</v>
      </c>
      <c r="AE5214" s="176">
        <v>38180.879999999997</v>
      </c>
    </row>
    <row r="5215" spans="1:31">
      <c r="A5215" s="178">
        <v>108387367100</v>
      </c>
      <c r="B5215" s="166">
        <v>46203</v>
      </c>
      <c r="C5215" s="167" t="s">
        <v>3524</v>
      </c>
      <c r="D5215" s="167" t="s">
        <v>3525</v>
      </c>
      <c r="E5215" s="167" t="s">
        <v>3526</v>
      </c>
      <c r="F5215" s="167" t="s">
        <v>3501</v>
      </c>
      <c r="G5215" s="167" t="s">
        <v>3502</v>
      </c>
      <c r="H5215" s="168">
        <v>46203</v>
      </c>
      <c r="I5215" s="167" t="s">
        <v>9035</v>
      </c>
      <c r="J5215" s="169">
        <v>26136</v>
      </c>
      <c r="K5215" s="167" t="s">
        <v>55</v>
      </c>
      <c r="L5215" s="169">
        <v>1</v>
      </c>
      <c r="M5215" s="167" t="s">
        <v>3504</v>
      </c>
      <c r="N5215" s="169">
        <v>188</v>
      </c>
      <c r="O5215" s="167" t="s">
        <v>3505</v>
      </c>
      <c r="P5215" s="167"/>
      <c r="Q5215" s="167" t="s">
        <v>5049</v>
      </c>
      <c r="R5215" s="167" t="s">
        <v>3528</v>
      </c>
      <c r="S5215" s="169">
        <v>4</v>
      </c>
      <c r="T5215" s="167" t="s">
        <v>3529</v>
      </c>
      <c r="U5215" s="169" t="s">
        <v>3530</v>
      </c>
      <c r="V5215" s="167" t="s">
        <v>9061</v>
      </c>
      <c r="W5215" s="167" t="s">
        <v>4463</v>
      </c>
      <c r="X5215" s="170" t="s">
        <v>3533</v>
      </c>
      <c r="Y5215" s="171" t="s">
        <v>9036</v>
      </c>
      <c r="Z5215" s="167" t="s">
        <v>11097</v>
      </c>
      <c r="AA5215" s="176">
        <v>840</v>
      </c>
      <c r="AB5215" s="167" t="s">
        <v>11254</v>
      </c>
      <c r="AC5215" s="176">
        <v>840</v>
      </c>
      <c r="AD5215" s="167" t="s">
        <v>11254</v>
      </c>
      <c r="AE5215" s="176">
        <v>133633.07999999999</v>
      </c>
    </row>
    <row r="5216" spans="1:31">
      <c r="A5216" s="178">
        <v>108387367100</v>
      </c>
      <c r="B5216" s="166">
        <v>46203</v>
      </c>
      <c r="C5216" s="167" t="s">
        <v>3524</v>
      </c>
      <c r="D5216" s="167" t="s">
        <v>3525</v>
      </c>
      <c r="E5216" s="167" t="s">
        <v>3526</v>
      </c>
      <c r="F5216" s="167" t="s">
        <v>3501</v>
      </c>
      <c r="G5216" s="167" t="s">
        <v>3502</v>
      </c>
      <c r="H5216" s="168">
        <v>46203</v>
      </c>
      <c r="I5216" s="167" t="s">
        <v>9035</v>
      </c>
      <c r="J5216" s="169">
        <v>26136</v>
      </c>
      <c r="K5216" s="167" t="s">
        <v>55</v>
      </c>
      <c r="L5216" s="169">
        <v>1</v>
      </c>
      <c r="M5216" s="167" t="s">
        <v>3504</v>
      </c>
      <c r="N5216" s="169">
        <v>188</v>
      </c>
      <c r="O5216" s="167" t="s">
        <v>3505</v>
      </c>
      <c r="P5216" s="167"/>
      <c r="Q5216" s="167" t="s">
        <v>5049</v>
      </c>
      <c r="R5216" s="167" t="s">
        <v>3528</v>
      </c>
      <c r="S5216" s="169">
        <v>3</v>
      </c>
      <c r="T5216" s="167" t="s">
        <v>3529</v>
      </c>
      <c r="U5216" s="169" t="s">
        <v>3530</v>
      </c>
      <c r="V5216" s="167" t="s">
        <v>9061</v>
      </c>
      <c r="W5216" s="167" t="s">
        <v>4463</v>
      </c>
      <c r="X5216" s="170" t="s">
        <v>3533</v>
      </c>
      <c r="Y5216" s="171" t="s">
        <v>9036</v>
      </c>
      <c r="Z5216" s="167" t="s">
        <v>11097</v>
      </c>
      <c r="AA5216" s="176">
        <v>720</v>
      </c>
      <c r="AB5216" s="167" t="s">
        <v>11254</v>
      </c>
      <c r="AC5216" s="176">
        <v>720</v>
      </c>
      <c r="AD5216" s="167" t="s">
        <v>11254</v>
      </c>
      <c r="AE5216" s="176">
        <v>114542.64</v>
      </c>
    </row>
    <row r="5217" spans="1:31">
      <c r="A5217" s="178">
        <v>108387367100</v>
      </c>
      <c r="B5217" s="166">
        <v>46203</v>
      </c>
      <c r="C5217" s="167" t="s">
        <v>3524</v>
      </c>
      <c r="D5217" s="167" t="s">
        <v>3525</v>
      </c>
      <c r="E5217" s="167" t="s">
        <v>3526</v>
      </c>
      <c r="F5217" s="167" t="s">
        <v>3501</v>
      </c>
      <c r="G5217" s="167" t="s">
        <v>3502</v>
      </c>
      <c r="H5217" s="168">
        <v>46203</v>
      </c>
      <c r="I5217" s="167" t="s">
        <v>9035</v>
      </c>
      <c r="J5217" s="169">
        <v>26136</v>
      </c>
      <c r="K5217" s="167" t="s">
        <v>55</v>
      </c>
      <c r="L5217" s="169">
        <v>1</v>
      </c>
      <c r="M5217" s="167" t="s">
        <v>3504</v>
      </c>
      <c r="N5217" s="169">
        <v>188</v>
      </c>
      <c r="O5217" s="167" t="s">
        <v>3505</v>
      </c>
      <c r="P5217" s="167"/>
      <c r="Q5217" s="167" t="s">
        <v>5049</v>
      </c>
      <c r="R5217" s="167" t="s">
        <v>3528</v>
      </c>
      <c r="S5217" s="169">
        <v>2</v>
      </c>
      <c r="T5217" s="167" t="s">
        <v>3529</v>
      </c>
      <c r="U5217" s="169" t="s">
        <v>3530</v>
      </c>
      <c r="V5217" s="167" t="s">
        <v>9062</v>
      </c>
      <c r="W5217" s="167" t="s">
        <v>5673</v>
      </c>
      <c r="X5217" s="170" t="s">
        <v>3533</v>
      </c>
      <c r="Y5217" s="171" t="s">
        <v>9036</v>
      </c>
      <c r="Z5217" s="167" t="s">
        <v>11097</v>
      </c>
      <c r="AA5217" s="176">
        <v>5000</v>
      </c>
      <c r="AB5217" s="167" t="s">
        <v>11254</v>
      </c>
      <c r="AC5217" s="176">
        <v>5000</v>
      </c>
      <c r="AD5217" s="167" t="s">
        <v>11254</v>
      </c>
      <c r="AE5217" s="176">
        <v>741</v>
      </c>
    </row>
    <row r="5218" spans="1:31">
      <c r="A5218" s="178">
        <v>108387367100</v>
      </c>
      <c r="B5218" s="166">
        <v>46203</v>
      </c>
      <c r="C5218" s="167" t="s">
        <v>3524</v>
      </c>
      <c r="D5218" s="167" t="s">
        <v>3525</v>
      </c>
      <c r="E5218" s="167" t="s">
        <v>3526</v>
      </c>
      <c r="F5218" s="167" t="s">
        <v>3501</v>
      </c>
      <c r="G5218" s="167" t="s">
        <v>3502</v>
      </c>
      <c r="H5218" s="168">
        <v>46203</v>
      </c>
      <c r="I5218" s="167" t="s">
        <v>9035</v>
      </c>
      <c r="J5218" s="169">
        <v>26136</v>
      </c>
      <c r="K5218" s="167" t="s">
        <v>55</v>
      </c>
      <c r="L5218" s="169">
        <v>1</v>
      </c>
      <c r="M5218" s="167" t="s">
        <v>3504</v>
      </c>
      <c r="N5218" s="169">
        <v>188</v>
      </c>
      <c r="O5218" s="167" t="s">
        <v>3505</v>
      </c>
      <c r="P5218" s="167"/>
      <c r="Q5218" s="167" t="s">
        <v>5049</v>
      </c>
      <c r="R5218" s="167" t="s">
        <v>3528</v>
      </c>
      <c r="S5218" s="169">
        <v>1</v>
      </c>
      <c r="T5218" s="167" t="s">
        <v>3545</v>
      </c>
      <c r="U5218" s="169" t="s">
        <v>3546</v>
      </c>
      <c r="V5218" s="167" t="s">
        <v>9063</v>
      </c>
      <c r="W5218" s="167" t="s">
        <v>7503</v>
      </c>
      <c r="X5218" s="170" t="s">
        <v>3533</v>
      </c>
      <c r="Y5218" s="171" t="s">
        <v>9036</v>
      </c>
      <c r="Z5218" s="167" t="s">
        <v>11097</v>
      </c>
      <c r="AA5218" s="176">
        <v>6000</v>
      </c>
      <c r="AB5218" s="167" t="s">
        <v>11254</v>
      </c>
      <c r="AC5218" s="176">
        <v>6000</v>
      </c>
      <c r="AD5218" s="167" t="s">
        <v>11254</v>
      </c>
      <c r="AE5218" s="176">
        <v>14194.8</v>
      </c>
    </row>
    <row r="5219" spans="1:31">
      <c r="A5219" s="178">
        <v>108387634500</v>
      </c>
      <c r="B5219" s="166">
        <v>46203</v>
      </c>
      <c r="C5219" s="167" t="s">
        <v>3524</v>
      </c>
      <c r="D5219" s="167" t="s">
        <v>3525</v>
      </c>
      <c r="E5219" s="167" t="s">
        <v>3526</v>
      </c>
      <c r="F5219" s="167" t="s">
        <v>3501</v>
      </c>
      <c r="G5219" s="167" t="s">
        <v>3502</v>
      </c>
      <c r="H5219" s="168">
        <v>46204</v>
      </c>
      <c r="I5219" s="167"/>
      <c r="J5219" s="169">
        <v>26136</v>
      </c>
      <c r="K5219" s="167" t="s">
        <v>55</v>
      </c>
      <c r="L5219" s="169">
        <v>2</v>
      </c>
      <c r="M5219" s="167" t="s">
        <v>3513</v>
      </c>
      <c r="N5219" s="169">
        <v>0.6</v>
      </c>
      <c r="O5219" s="167" t="s">
        <v>3505</v>
      </c>
      <c r="P5219" s="167"/>
      <c r="Q5219" s="167" t="s">
        <v>3527</v>
      </c>
      <c r="R5219" s="167" t="s">
        <v>3528</v>
      </c>
      <c r="S5219" s="169">
        <v>2</v>
      </c>
      <c r="T5219" s="167" t="s">
        <v>4051</v>
      </c>
      <c r="U5219" s="169" t="s">
        <v>4052</v>
      </c>
      <c r="V5219" s="167" t="s">
        <v>9064</v>
      </c>
      <c r="W5219" s="167" t="s">
        <v>5651</v>
      </c>
      <c r="X5219" s="170" t="s">
        <v>3533</v>
      </c>
      <c r="Y5219" s="171" t="s">
        <v>9065</v>
      </c>
      <c r="Z5219" s="167" t="s">
        <v>11098</v>
      </c>
      <c r="AA5219" s="176">
        <v>2000</v>
      </c>
      <c r="AB5219" s="167" t="s">
        <v>11254</v>
      </c>
      <c r="AC5219" s="176">
        <v>2000</v>
      </c>
      <c r="AD5219" s="167" t="s">
        <v>11254</v>
      </c>
      <c r="AE5219" s="176">
        <v>1160</v>
      </c>
    </row>
    <row r="5220" spans="1:31">
      <c r="A5220" s="178">
        <v>108387634500</v>
      </c>
      <c r="B5220" s="166">
        <v>46203</v>
      </c>
      <c r="C5220" s="167" t="s">
        <v>3524</v>
      </c>
      <c r="D5220" s="167" t="s">
        <v>3525</v>
      </c>
      <c r="E5220" s="167" t="s">
        <v>3526</v>
      </c>
      <c r="F5220" s="167" t="s">
        <v>3501</v>
      </c>
      <c r="G5220" s="167" t="s">
        <v>3502</v>
      </c>
      <c r="H5220" s="168">
        <v>46204</v>
      </c>
      <c r="I5220" s="167"/>
      <c r="J5220" s="169">
        <v>26136</v>
      </c>
      <c r="K5220" s="167" t="s">
        <v>55</v>
      </c>
      <c r="L5220" s="169">
        <v>2</v>
      </c>
      <c r="M5220" s="167" t="s">
        <v>3513</v>
      </c>
      <c r="N5220" s="169">
        <v>0.6</v>
      </c>
      <c r="O5220" s="167" t="s">
        <v>3505</v>
      </c>
      <c r="P5220" s="167"/>
      <c r="Q5220" s="167" t="s">
        <v>3527</v>
      </c>
      <c r="R5220" s="167" t="s">
        <v>3528</v>
      </c>
      <c r="S5220" s="169">
        <v>1</v>
      </c>
      <c r="T5220" s="167" t="s">
        <v>4051</v>
      </c>
      <c r="U5220" s="169" t="s">
        <v>4052</v>
      </c>
      <c r="V5220" s="167" t="s">
        <v>9064</v>
      </c>
      <c r="W5220" s="167" t="s">
        <v>5651</v>
      </c>
      <c r="X5220" s="170" t="s">
        <v>3533</v>
      </c>
      <c r="Y5220" s="171" t="s">
        <v>9065</v>
      </c>
      <c r="Z5220" s="167" t="s">
        <v>11098</v>
      </c>
      <c r="AA5220" s="176">
        <v>1000</v>
      </c>
      <c r="AB5220" s="167" t="s">
        <v>11254</v>
      </c>
      <c r="AC5220" s="176">
        <v>1000</v>
      </c>
      <c r="AD5220" s="167" t="s">
        <v>11254</v>
      </c>
      <c r="AE5220" s="176">
        <v>580</v>
      </c>
    </row>
    <row r="5221" spans="1:31">
      <c r="A5221" s="178">
        <v>108388004650</v>
      </c>
      <c r="B5221" s="166">
        <v>46203</v>
      </c>
      <c r="C5221" s="167" t="s">
        <v>3524</v>
      </c>
      <c r="D5221" s="167" t="s">
        <v>3525</v>
      </c>
      <c r="E5221" s="167" t="s">
        <v>3526</v>
      </c>
      <c r="F5221" s="167" t="s">
        <v>3501</v>
      </c>
      <c r="G5221" s="167" t="s">
        <v>3502</v>
      </c>
      <c r="H5221" s="168">
        <v>46204</v>
      </c>
      <c r="I5221" s="167"/>
      <c r="J5221" s="169">
        <v>26136</v>
      </c>
      <c r="K5221" s="167" t="s">
        <v>55</v>
      </c>
      <c r="L5221" s="169">
        <v>5</v>
      </c>
      <c r="M5221" s="167" t="s">
        <v>3513</v>
      </c>
      <c r="N5221" s="169">
        <v>36.4</v>
      </c>
      <c r="O5221" s="167" t="s">
        <v>3505</v>
      </c>
      <c r="P5221" s="167"/>
      <c r="Q5221" s="167" t="s">
        <v>3514</v>
      </c>
      <c r="R5221" s="167" t="s">
        <v>3528</v>
      </c>
      <c r="S5221" s="169">
        <v>1</v>
      </c>
      <c r="T5221" s="167" t="s">
        <v>4643</v>
      </c>
      <c r="U5221" s="169" t="s">
        <v>3893</v>
      </c>
      <c r="V5221" s="167" t="s">
        <v>9066</v>
      </c>
      <c r="W5221" s="167" t="s">
        <v>9067</v>
      </c>
      <c r="X5221" s="170" t="s">
        <v>157</v>
      </c>
      <c r="Y5221" s="171" t="s">
        <v>9068</v>
      </c>
      <c r="Z5221" s="167" t="s">
        <v>11099</v>
      </c>
      <c r="AA5221" s="176">
        <v>560</v>
      </c>
      <c r="AB5221" s="167" t="s">
        <v>11254</v>
      </c>
      <c r="AC5221" s="176">
        <v>560</v>
      </c>
      <c r="AD5221" s="167" t="s">
        <v>11254</v>
      </c>
      <c r="AE5221" s="176">
        <v>10360</v>
      </c>
    </row>
    <row r="5222" spans="1:31">
      <c r="A5222" s="178">
        <v>108388077930</v>
      </c>
      <c r="B5222" s="166">
        <v>46203</v>
      </c>
      <c r="C5222" s="167" t="s">
        <v>3524</v>
      </c>
      <c r="D5222" s="167" t="s">
        <v>3525</v>
      </c>
      <c r="E5222" s="167" t="s">
        <v>3526</v>
      </c>
      <c r="F5222" s="167" t="s">
        <v>3501</v>
      </c>
      <c r="G5222" s="167" t="s">
        <v>3502</v>
      </c>
      <c r="H5222" s="168">
        <v>46204</v>
      </c>
      <c r="I5222" s="167"/>
      <c r="J5222" s="169">
        <v>26136</v>
      </c>
      <c r="K5222" s="167" t="s">
        <v>55</v>
      </c>
      <c r="L5222" s="169">
        <v>2</v>
      </c>
      <c r="M5222" s="167" t="s">
        <v>3513</v>
      </c>
      <c r="N5222" s="169">
        <v>5</v>
      </c>
      <c r="O5222" s="167" t="s">
        <v>3505</v>
      </c>
      <c r="P5222" s="167"/>
      <c r="Q5222" s="167" t="s">
        <v>3527</v>
      </c>
      <c r="R5222" s="167" t="s">
        <v>3528</v>
      </c>
      <c r="S5222" s="169">
        <v>2</v>
      </c>
      <c r="T5222" s="167" t="s">
        <v>4820</v>
      </c>
      <c r="U5222" s="169" t="s">
        <v>3660</v>
      </c>
      <c r="V5222" s="167" t="s">
        <v>9069</v>
      </c>
      <c r="W5222" s="167" t="s">
        <v>4822</v>
      </c>
      <c r="X5222" s="170" t="s">
        <v>3533</v>
      </c>
      <c r="Y5222" s="171" t="s">
        <v>9070</v>
      </c>
      <c r="Z5222" s="167" t="s">
        <v>11100</v>
      </c>
      <c r="AA5222" s="176">
        <v>2000</v>
      </c>
      <c r="AB5222" s="167" t="s">
        <v>11254</v>
      </c>
      <c r="AC5222" s="176">
        <v>2000</v>
      </c>
      <c r="AD5222" s="167" t="s">
        <v>11254</v>
      </c>
      <c r="AE5222" s="176">
        <v>1012</v>
      </c>
    </row>
    <row r="5223" spans="1:31">
      <c r="A5223" s="178">
        <v>108388077930</v>
      </c>
      <c r="B5223" s="166">
        <v>46203</v>
      </c>
      <c r="C5223" s="167" t="s">
        <v>3524</v>
      </c>
      <c r="D5223" s="167" t="s">
        <v>3525</v>
      </c>
      <c r="E5223" s="167" t="s">
        <v>3526</v>
      </c>
      <c r="F5223" s="167" t="s">
        <v>3501</v>
      </c>
      <c r="G5223" s="167" t="s">
        <v>3502</v>
      </c>
      <c r="H5223" s="168">
        <v>46204</v>
      </c>
      <c r="I5223" s="167"/>
      <c r="J5223" s="169">
        <v>26136</v>
      </c>
      <c r="K5223" s="167" t="s">
        <v>55</v>
      </c>
      <c r="L5223" s="169">
        <v>2</v>
      </c>
      <c r="M5223" s="167" t="s">
        <v>3513</v>
      </c>
      <c r="N5223" s="169">
        <v>5</v>
      </c>
      <c r="O5223" s="167" t="s">
        <v>3505</v>
      </c>
      <c r="P5223" s="167"/>
      <c r="Q5223" s="167" t="s">
        <v>3527</v>
      </c>
      <c r="R5223" s="167" t="s">
        <v>3528</v>
      </c>
      <c r="S5223" s="169">
        <v>1</v>
      </c>
      <c r="T5223" s="167" t="s">
        <v>3587</v>
      </c>
      <c r="U5223" s="169" t="s">
        <v>3588</v>
      </c>
      <c r="V5223" s="167" t="s">
        <v>9071</v>
      </c>
      <c r="W5223" s="167" t="s">
        <v>4825</v>
      </c>
      <c r="X5223" s="170" t="s">
        <v>160</v>
      </c>
      <c r="Y5223" s="171" t="s">
        <v>9070</v>
      </c>
      <c r="Z5223" s="167" t="s">
        <v>11100</v>
      </c>
      <c r="AA5223" s="176">
        <v>750</v>
      </c>
      <c r="AB5223" s="167" t="s">
        <v>11254</v>
      </c>
      <c r="AC5223" s="176">
        <v>750</v>
      </c>
      <c r="AD5223" s="167" t="s">
        <v>11254</v>
      </c>
      <c r="AE5223" s="176">
        <v>548.25</v>
      </c>
    </row>
    <row r="5224" spans="1:31">
      <c r="A5224" s="178">
        <v>108388442260</v>
      </c>
      <c r="B5224" s="166">
        <v>46203</v>
      </c>
      <c r="C5224" s="167" t="s">
        <v>3524</v>
      </c>
      <c r="D5224" s="167" t="s">
        <v>3525</v>
      </c>
      <c r="E5224" s="167" t="s">
        <v>3526</v>
      </c>
      <c r="F5224" s="167" t="s">
        <v>5374</v>
      </c>
      <c r="G5224" s="167" t="s">
        <v>3603</v>
      </c>
      <c r="H5224" s="168">
        <v>46203</v>
      </c>
      <c r="I5224" s="167"/>
      <c r="J5224" s="169">
        <v>26136</v>
      </c>
      <c r="K5224" s="167" t="s">
        <v>55</v>
      </c>
      <c r="L5224" s="169">
        <v>2</v>
      </c>
      <c r="M5224" s="167" t="s">
        <v>3604</v>
      </c>
      <c r="N5224" s="169">
        <v>281.76</v>
      </c>
      <c r="O5224" s="167" t="s">
        <v>3505</v>
      </c>
      <c r="P5224" s="167"/>
      <c r="Q5224" s="167" t="s">
        <v>4490</v>
      </c>
      <c r="R5224" s="167" t="s">
        <v>3528</v>
      </c>
      <c r="S5224" s="169">
        <v>6</v>
      </c>
      <c r="T5224" s="167" t="s">
        <v>3892</v>
      </c>
      <c r="U5224" s="169" t="s">
        <v>3893</v>
      </c>
      <c r="V5224" s="167" t="s">
        <v>9072</v>
      </c>
      <c r="W5224" s="167" t="s">
        <v>5376</v>
      </c>
      <c r="X5224" s="170" t="s">
        <v>157</v>
      </c>
      <c r="Y5224" s="171" t="s">
        <v>9073</v>
      </c>
      <c r="Z5224" s="167" t="s">
        <v>11101</v>
      </c>
      <c r="AA5224" s="176">
        <v>799</v>
      </c>
      <c r="AB5224" s="167" t="s">
        <v>11254</v>
      </c>
      <c r="AC5224" s="176">
        <v>799</v>
      </c>
      <c r="AD5224" s="167" t="s">
        <v>11254</v>
      </c>
      <c r="AE5224" s="176">
        <v>1535.6780000000001</v>
      </c>
    </row>
    <row r="5225" spans="1:31">
      <c r="A5225" s="178">
        <v>108388442260</v>
      </c>
      <c r="B5225" s="166">
        <v>46203</v>
      </c>
      <c r="C5225" s="167" t="s">
        <v>3524</v>
      </c>
      <c r="D5225" s="167" t="s">
        <v>3525</v>
      </c>
      <c r="E5225" s="167" t="s">
        <v>3526</v>
      </c>
      <c r="F5225" s="167" t="s">
        <v>5374</v>
      </c>
      <c r="G5225" s="167" t="s">
        <v>3603</v>
      </c>
      <c r="H5225" s="168">
        <v>46203</v>
      </c>
      <c r="I5225" s="167"/>
      <c r="J5225" s="169">
        <v>26136</v>
      </c>
      <c r="K5225" s="167" t="s">
        <v>55</v>
      </c>
      <c r="L5225" s="169">
        <v>2</v>
      </c>
      <c r="M5225" s="167" t="s">
        <v>3604</v>
      </c>
      <c r="N5225" s="169">
        <v>281.76</v>
      </c>
      <c r="O5225" s="167" t="s">
        <v>3505</v>
      </c>
      <c r="P5225" s="167"/>
      <c r="Q5225" s="167" t="s">
        <v>4490</v>
      </c>
      <c r="R5225" s="167" t="s">
        <v>3528</v>
      </c>
      <c r="S5225" s="169">
        <v>5</v>
      </c>
      <c r="T5225" s="167" t="s">
        <v>3892</v>
      </c>
      <c r="U5225" s="169" t="s">
        <v>3893</v>
      </c>
      <c r="V5225" s="167" t="s">
        <v>9074</v>
      </c>
      <c r="W5225" s="167" t="s">
        <v>5379</v>
      </c>
      <c r="X5225" s="170" t="s">
        <v>157</v>
      </c>
      <c r="Y5225" s="171" t="s">
        <v>9073</v>
      </c>
      <c r="Z5225" s="167" t="s">
        <v>11101</v>
      </c>
      <c r="AA5225" s="176">
        <v>148</v>
      </c>
      <c r="AB5225" s="167" t="s">
        <v>11254</v>
      </c>
      <c r="AC5225" s="176">
        <v>148</v>
      </c>
      <c r="AD5225" s="167" t="s">
        <v>11254</v>
      </c>
      <c r="AE5225" s="176">
        <v>277.94400000000002</v>
      </c>
    </row>
    <row r="5226" spans="1:31">
      <c r="A5226" s="178">
        <v>108388442260</v>
      </c>
      <c r="B5226" s="166">
        <v>46203</v>
      </c>
      <c r="C5226" s="167" t="s">
        <v>3524</v>
      </c>
      <c r="D5226" s="167" t="s">
        <v>3525</v>
      </c>
      <c r="E5226" s="167" t="s">
        <v>3526</v>
      </c>
      <c r="F5226" s="167" t="s">
        <v>5374</v>
      </c>
      <c r="G5226" s="167" t="s">
        <v>3603</v>
      </c>
      <c r="H5226" s="168">
        <v>46203</v>
      </c>
      <c r="I5226" s="167"/>
      <c r="J5226" s="169">
        <v>26136</v>
      </c>
      <c r="K5226" s="167" t="s">
        <v>55</v>
      </c>
      <c r="L5226" s="169">
        <v>2</v>
      </c>
      <c r="M5226" s="167" t="s">
        <v>3604</v>
      </c>
      <c r="N5226" s="169">
        <v>281.76</v>
      </c>
      <c r="O5226" s="167" t="s">
        <v>3505</v>
      </c>
      <c r="P5226" s="167"/>
      <c r="Q5226" s="167" t="s">
        <v>4490</v>
      </c>
      <c r="R5226" s="167" t="s">
        <v>3528</v>
      </c>
      <c r="S5226" s="169">
        <v>4</v>
      </c>
      <c r="T5226" s="167" t="s">
        <v>3892</v>
      </c>
      <c r="U5226" s="169" t="s">
        <v>3893</v>
      </c>
      <c r="V5226" s="167" t="s">
        <v>9074</v>
      </c>
      <c r="W5226" s="167" t="s">
        <v>5379</v>
      </c>
      <c r="X5226" s="170" t="s">
        <v>157</v>
      </c>
      <c r="Y5226" s="171" t="s">
        <v>9073</v>
      </c>
      <c r="Z5226" s="167" t="s">
        <v>11101</v>
      </c>
      <c r="AA5226" s="176">
        <v>2797</v>
      </c>
      <c r="AB5226" s="167" t="s">
        <v>11254</v>
      </c>
      <c r="AC5226" s="176">
        <v>2797</v>
      </c>
      <c r="AD5226" s="167" t="s">
        <v>11254</v>
      </c>
      <c r="AE5226" s="176">
        <v>5252.7659999999996</v>
      </c>
    </row>
    <row r="5227" spans="1:31">
      <c r="A5227" s="178">
        <v>108388442260</v>
      </c>
      <c r="B5227" s="166">
        <v>46203</v>
      </c>
      <c r="C5227" s="167" t="s">
        <v>3524</v>
      </c>
      <c r="D5227" s="167" t="s">
        <v>3525</v>
      </c>
      <c r="E5227" s="167" t="s">
        <v>3526</v>
      </c>
      <c r="F5227" s="167" t="s">
        <v>5374</v>
      </c>
      <c r="G5227" s="167" t="s">
        <v>3603</v>
      </c>
      <c r="H5227" s="168">
        <v>46203</v>
      </c>
      <c r="I5227" s="167"/>
      <c r="J5227" s="169">
        <v>26136</v>
      </c>
      <c r="K5227" s="167" t="s">
        <v>55</v>
      </c>
      <c r="L5227" s="169">
        <v>2</v>
      </c>
      <c r="M5227" s="167" t="s">
        <v>3604</v>
      </c>
      <c r="N5227" s="169">
        <v>281.76</v>
      </c>
      <c r="O5227" s="167" t="s">
        <v>3505</v>
      </c>
      <c r="P5227" s="167"/>
      <c r="Q5227" s="167" t="s">
        <v>4490</v>
      </c>
      <c r="R5227" s="167" t="s">
        <v>3528</v>
      </c>
      <c r="S5227" s="169">
        <v>3</v>
      </c>
      <c r="T5227" s="167" t="s">
        <v>3892</v>
      </c>
      <c r="U5227" s="169" t="s">
        <v>3893</v>
      </c>
      <c r="V5227" s="167" t="s">
        <v>9075</v>
      </c>
      <c r="W5227" s="167" t="s">
        <v>5381</v>
      </c>
      <c r="X5227" s="170" t="s">
        <v>157</v>
      </c>
      <c r="Y5227" s="171" t="s">
        <v>9073</v>
      </c>
      <c r="Z5227" s="167" t="s">
        <v>11101</v>
      </c>
      <c r="AA5227" s="176">
        <v>223</v>
      </c>
      <c r="AB5227" s="167" t="s">
        <v>11254</v>
      </c>
      <c r="AC5227" s="176">
        <v>223</v>
      </c>
      <c r="AD5227" s="167" t="s">
        <v>11254</v>
      </c>
      <c r="AE5227" s="176">
        <v>438.41800000000001</v>
      </c>
    </row>
    <row r="5228" spans="1:31">
      <c r="A5228" s="178">
        <v>108388442260</v>
      </c>
      <c r="B5228" s="166">
        <v>46203</v>
      </c>
      <c r="C5228" s="167" t="s">
        <v>3524</v>
      </c>
      <c r="D5228" s="167" t="s">
        <v>3525</v>
      </c>
      <c r="E5228" s="167" t="s">
        <v>3526</v>
      </c>
      <c r="F5228" s="167" t="s">
        <v>5374</v>
      </c>
      <c r="G5228" s="167" t="s">
        <v>3603</v>
      </c>
      <c r="H5228" s="168">
        <v>46203</v>
      </c>
      <c r="I5228" s="167"/>
      <c r="J5228" s="169">
        <v>26136</v>
      </c>
      <c r="K5228" s="167" t="s">
        <v>55</v>
      </c>
      <c r="L5228" s="169">
        <v>2</v>
      </c>
      <c r="M5228" s="167" t="s">
        <v>3604</v>
      </c>
      <c r="N5228" s="169">
        <v>281.76</v>
      </c>
      <c r="O5228" s="167" t="s">
        <v>3505</v>
      </c>
      <c r="P5228" s="167"/>
      <c r="Q5228" s="167" t="s">
        <v>4490</v>
      </c>
      <c r="R5228" s="167" t="s">
        <v>3528</v>
      </c>
      <c r="S5228" s="169">
        <v>2</v>
      </c>
      <c r="T5228" s="167" t="s">
        <v>3892</v>
      </c>
      <c r="U5228" s="169" t="s">
        <v>3893</v>
      </c>
      <c r="V5228" s="167" t="s">
        <v>9075</v>
      </c>
      <c r="W5228" s="167" t="s">
        <v>5381</v>
      </c>
      <c r="X5228" s="170" t="s">
        <v>157</v>
      </c>
      <c r="Y5228" s="171" t="s">
        <v>9073</v>
      </c>
      <c r="Z5228" s="167" t="s">
        <v>11101</v>
      </c>
      <c r="AA5228" s="176">
        <v>5000</v>
      </c>
      <c r="AB5228" s="167" t="s">
        <v>11254</v>
      </c>
      <c r="AC5228" s="176">
        <v>5000</v>
      </c>
      <c r="AD5228" s="167" t="s">
        <v>11254</v>
      </c>
      <c r="AE5228" s="176">
        <v>9830</v>
      </c>
    </row>
    <row r="5229" spans="1:31">
      <c r="A5229" s="178">
        <v>108388442260</v>
      </c>
      <c r="B5229" s="166">
        <v>46203</v>
      </c>
      <c r="C5229" s="167" t="s">
        <v>3524</v>
      </c>
      <c r="D5229" s="167" t="s">
        <v>3525</v>
      </c>
      <c r="E5229" s="167" t="s">
        <v>3526</v>
      </c>
      <c r="F5229" s="167" t="s">
        <v>5374</v>
      </c>
      <c r="G5229" s="167" t="s">
        <v>3603</v>
      </c>
      <c r="H5229" s="168">
        <v>46203</v>
      </c>
      <c r="I5229" s="167"/>
      <c r="J5229" s="169">
        <v>26136</v>
      </c>
      <c r="K5229" s="167" t="s">
        <v>55</v>
      </c>
      <c r="L5229" s="169">
        <v>2</v>
      </c>
      <c r="M5229" s="167" t="s">
        <v>3604</v>
      </c>
      <c r="N5229" s="169">
        <v>281.76</v>
      </c>
      <c r="O5229" s="167" t="s">
        <v>3505</v>
      </c>
      <c r="P5229" s="167"/>
      <c r="Q5229" s="167" t="s">
        <v>4490</v>
      </c>
      <c r="R5229" s="167" t="s">
        <v>3528</v>
      </c>
      <c r="S5229" s="169">
        <v>1</v>
      </c>
      <c r="T5229" s="167" t="s">
        <v>3892</v>
      </c>
      <c r="U5229" s="169" t="s">
        <v>3893</v>
      </c>
      <c r="V5229" s="167" t="s">
        <v>9075</v>
      </c>
      <c r="W5229" s="167" t="s">
        <v>5381</v>
      </c>
      <c r="X5229" s="170" t="s">
        <v>157</v>
      </c>
      <c r="Y5229" s="171" t="s">
        <v>9073</v>
      </c>
      <c r="Z5229" s="167" t="s">
        <v>11101</v>
      </c>
      <c r="AA5229" s="176">
        <v>4537</v>
      </c>
      <c r="AB5229" s="167" t="s">
        <v>11254</v>
      </c>
      <c r="AC5229" s="176">
        <v>4537</v>
      </c>
      <c r="AD5229" s="167" t="s">
        <v>11254</v>
      </c>
      <c r="AE5229" s="176">
        <v>8919.7420000000002</v>
      </c>
    </row>
    <row r="5230" spans="1:31">
      <c r="A5230" s="178">
        <v>108388518820</v>
      </c>
      <c r="B5230" s="166">
        <v>46203</v>
      </c>
      <c r="C5230" s="167" t="s">
        <v>3610</v>
      </c>
      <c r="D5230" s="167" t="s">
        <v>3525</v>
      </c>
      <c r="E5230" s="167" t="s">
        <v>3526</v>
      </c>
      <c r="F5230" s="167" t="s">
        <v>3613</v>
      </c>
      <c r="G5230" s="167" t="s">
        <v>3614</v>
      </c>
      <c r="H5230" s="168">
        <v>46203</v>
      </c>
      <c r="I5230" s="167" t="s">
        <v>9076</v>
      </c>
      <c r="J5230" s="169">
        <v>1</v>
      </c>
      <c r="K5230" s="167" t="s">
        <v>48</v>
      </c>
      <c r="L5230" s="169">
        <v>1</v>
      </c>
      <c r="M5230" s="167" t="s">
        <v>3513</v>
      </c>
      <c r="N5230" s="169">
        <v>1</v>
      </c>
      <c r="O5230" s="167" t="s">
        <v>3505</v>
      </c>
      <c r="P5230" s="167"/>
      <c r="Q5230" s="167" t="s">
        <v>3506</v>
      </c>
      <c r="R5230" s="167" t="s">
        <v>8421</v>
      </c>
      <c r="S5230" s="169">
        <v>1</v>
      </c>
      <c r="T5230" s="167" t="s">
        <v>2058</v>
      </c>
      <c r="U5230" s="169" t="s">
        <v>5583</v>
      </c>
      <c r="V5230" s="167" t="s">
        <v>9077</v>
      </c>
      <c r="W5230" s="167"/>
      <c r="X5230" s="170" t="s">
        <v>3619</v>
      </c>
      <c r="Y5230" s="171" t="s">
        <v>9078</v>
      </c>
      <c r="Z5230" s="167" t="s">
        <v>11102</v>
      </c>
      <c r="AA5230" s="176">
        <v>10</v>
      </c>
      <c r="AB5230" s="167" t="s">
        <v>11264</v>
      </c>
      <c r="AC5230" s="176">
        <v>0.36</v>
      </c>
      <c r="AD5230" s="167" t="s">
        <v>11256</v>
      </c>
      <c r="AE5230" s="176">
        <v>16100000</v>
      </c>
    </row>
    <row r="5231" spans="1:31">
      <c r="A5231" s="178">
        <v>108388779660</v>
      </c>
      <c r="B5231" s="166">
        <v>46203</v>
      </c>
      <c r="C5231" s="167" t="s">
        <v>3610</v>
      </c>
      <c r="D5231" s="167" t="s">
        <v>3525</v>
      </c>
      <c r="E5231" s="167" t="s">
        <v>3526</v>
      </c>
      <c r="F5231" s="167" t="s">
        <v>3613</v>
      </c>
      <c r="G5231" s="167" t="s">
        <v>3614</v>
      </c>
      <c r="H5231" s="168">
        <v>46203</v>
      </c>
      <c r="I5231" s="167"/>
      <c r="J5231" s="169">
        <v>1</v>
      </c>
      <c r="K5231" s="167" t="s">
        <v>48</v>
      </c>
      <c r="L5231" s="169">
        <v>59</v>
      </c>
      <c r="M5231" s="167" t="s">
        <v>3504</v>
      </c>
      <c r="N5231" s="169">
        <v>420.39</v>
      </c>
      <c r="O5231" s="167" t="s">
        <v>3505</v>
      </c>
      <c r="P5231" s="167" t="s">
        <v>9079</v>
      </c>
      <c r="Q5231" s="167" t="s">
        <v>3506</v>
      </c>
      <c r="R5231" s="167" t="s">
        <v>9080</v>
      </c>
      <c r="S5231" s="169">
        <v>3</v>
      </c>
      <c r="T5231" s="167"/>
      <c r="U5231" s="169" t="s">
        <v>5305</v>
      </c>
      <c r="V5231" s="167" t="s">
        <v>9081</v>
      </c>
      <c r="W5231" s="167"/>
      <c r="X5231" s="170" t="s">
        <v>3619</v>
      </c>
      <c r="Y5231" s="171" t="s">
        <v>9082</v>
      </c>
      <c r="Z5231" s="167" t="s">
        <v>11103</v>
      </c>
      <c r="AA5231" s="176">
        <v>100</v>
      </c>
      <c r="AB5231" s="167" t="s">
        <v>11254</v>
      </c>
      <c r="AC5231" s="176">
        <v>100</v>
      </c>
      <c r="AD5231" s="167" t="s">
        <v>11254</v>
      </c>
      <c r="AE5231" s="176">
        <v>6560000</v>
      </c>
    </row>
    <row r="5232" spans="1:31">
      <c r="A5232" s="178">
        <v>108388779660</v>
      </c>
      <c r="B5232" s="166">
        <v>46203</v>
      </c>
      <c r="C5232" s="167" t="s">
        <v>3610</v>
      </c>
      <c r="D5232" s="167" t="s">
        <v>3525</v>
      </c>
      <c r="E5232" s="167" t="s">
        <v>3526</v>
      </c>
      <c r="F5232" s="167" t="s">
        <v>3613</v>
      </c>
      <c r="G5232" s="167" t="s">
        <v>3614</v>
      </c>
      <c r="H5232" s="168">
        <v>46203</v>
      </c>
      <c r="I5232" s="167"/>
      <c r="J5232" s="169">
        <v>1</v>
      </c>
      <c r="K5232" s="167" t="s">
        <v>48</v>
      </c>
      <c r="L5232" s="169">
        <v>59</v>
      </c>
      <c r="M5232" s="167" t="s">
        <v>3504</v>
      </c>
      <c r="N5232" s="169">
        <v>420.39</v>
      </c>
      <c r="O5232" s="167" t="s">
        <v>3505</v>
      </c>
      <c r="P5232" s="167" t="s">
        <v>9079</v>
      </c>
      <c r="Q5232" s="167" t="s">
        <v>3506</v>
      </c>
      <c r="R5232" s="167" t="s">
        <v>9080</v>
      </c>
      <c r="S5232" s="169">
        <v>2</v>
      </c>
      <c r="T5232" s="167"/>
      <c r="U5232" s="169" t="s">
        <v>5305</v>
      </c>
      <c r="V5232" s="167" t="s">
        <v>9083</v>
      </c>
      <c r="W5232" s="167"/>
      <c r="X5232" s="170" t="s">
        <v>3619</v>
      </c>
      <c r="Y5232" s="171" t="s">
        <v>9082</v>
      </c>
      <c r="Z5232" s="167" t="s">
        <v>11103</v>
      </c>
      <c r="AA5232" s="176">
        <v>720</v>
      </c>
      <c r="AB5232" s="167" t="s">
        <v>11254</v>
      </c>
      <c r="AC5232" s="176">
        <v>720</v>
      </c>
      <c r="AD5232" s="167" t="s">
        <v>11254</v>
      </c>
      <c r="AE5232" s="176">
        <v>20520000</v>
      </c>
    </row>
    <row r="5233" spans="1:31">
      <c r="A5233" s="178">
        <v>108388779660</v>
      </c>
      <c r="B5233" s="166">
        <v>46203</v>
      </c>
      <c r="C5233" s="167" t="s">
        <v>3610</v>
      </c>
      <c r="D5233" s="167" t="s">
        <v>3525</v>
      </c>
      <c r="E5233" s="167" t="s">
        <v>3526</v>
      </c>
      <c r="F5233" s="167" t="s">
        <v>3613</v>
      </c>
      <c r="G5233" s="167" t="s">
        <v>3614</v>
      </c>
      <c r="H5233" s="168">
        <v>46203</v>
      </c>
      <c r="I5233" s="167"/>
      <c r="J5233" s="169">
        <v>1</v>
      </c>
      <c r="K5233" s="167" t="s">
        <v>48</v>
      </c>
      <c r="L5233" s="169">
        <v>59</v>
      </c>
      <c r="M5233" s="167" t="s">
        <v>3504</v>
      </c>
      <c r="N5233" s="169">
        <v>420.39</v>
      </c>
      <c r="O5233" s="167" t="s">
        <v>3505</v>
      </c>
      <c r="P5233" s="167" t="s">
        <v>9079</v>
      </c>
      <c r="Q5233" s="167" t="s">
        <v>3506</v>
      </c>
      <c r="R5233" s="167" t="s">
        <v>9080</v>
      </c>
      <c r="S5233" s="169">
        <v>1</v>
      </c>
      <c r="T5233" s="167"/>
      <c r="U5233" s="169" t="s">
        <v>5305</v>
      </c>
      <c r="V5233" s="167" t="s">
        <v>9084</v>
      </c>
      <c r="W5233" s="167"/>
      <c r="X5233" s="170" t="s">
        <v>3619</v>
      </c>
      <c r="Y5233" s="171" t="s">
        <v>9082</v>
      </c>
      <c r="Z5233" s="167" t="s">
        <v>11103</v>
      </c>
      <c r="AA5233" s="176">
        <v>1008</v>
      </c>
      <c r="AB5233" s="167" t="s">
        <v>11254</v>
      </c>
      <c r="AC5233" s="176">
        <v>1008</v>
      </c>
      <c r="AD5233" s="167" t="s">
        <v>11254</v>
      </c>
      <c r="AE5233" s="176">
        <v>25502400</v>
      </c>
    </row>
    <row r="5234" spans="1:31">
      <c r="A5234" s="178">
        <v>108388934250</v>
      </c>
      <c r="B5234" s="166">
        <v>46203</v>
      </c>
      <c r="C5234" s="167" t="s">
        <v>3610</v>
      </c>
      <c r="D5234" s="167" t="s">
        <v>3525</v>
      </c>
      <c r="E5234" s="167" t="s">
        <v>3526</v>
      </c>
      <c r="F5234" s="167" t="s">
        <v>3613</v>
      </c>
      <c r="G5234" s="167" t="s">
        <v>3614</v>
      </c>
      <c r="H5234" s="168">
        <v>46203</v>
      </c>
      <c r="I5234" s="167"/>
      <c r="J5234" s="169">
        <v>1</v>
      </c>
      <c r="K5234" s="167" t="s">
        <v>48</v>
      </c>
      <c r="L5234" s="169">
        <v>1</v>
      </c>
      <c r="M5234" s="167" t="s">
        <v>4084</v>
      </c>
      <c r="N5234" s="169">
        <v>20.6</v>
      </c>
      <c r="O5234" s="167" t="s">
        <v>3505</v>
      </c>
      <c r="P5234" s="167" t="s">
        <v>9085</v>
      </c>
      <c r="Q5234" s="167" t="s">
        <v>3506</v>
      </c>
      <c r="R5234" s="167" t="s">
        <v>9086</v>
      </c>
      <c r="S5234" s="169">
        <v>1</v>
      </c>
      <c r="T5234" s="167"/>
      <c r="U5234" s="169" t="s">
        <v>9087</v>
      </c>
      <c r="V5234" s="167" t="s">
        <v>9088</v>
      </c>
      <c r="W5234" s="167"/>
      <c r="X5234" s="170" t="s">
        <v>3619</v>
      </c>
      <c r="Y5234" s="171" t="s">
        <v>9089</v>
      </c>
      <c r="Z5234" s="167" t="s">
        <v>11104</v>
      </c>
      <c r="AA5234" s="176">
        <v>1</v>
      </c>
      <c r="AB5234" s="167" t="s">
        <v>11254</v>
      </c>
      <c r="AC5234" s="176">
        <v>1</v>
      </c>
      <c r="AD5234" s="167" t="s">
        <v>11254</v>
      </c>
      <c r="AE5234" s="176">
        <v>55324297</v>
      </c>
    </row>
    <row r="5235" spans="1:31">
      <c r="A5235" s="178">
        <v>108388946040</v>
      </c>
      <c r="B5235" s="166">
        <v>46203</v>
      </c>
      <c r="C5235" s="167" t="s">
        <v>3781</v>
      </c>
      <c r="D5235" s="167"/>
      <c r="E5235" s="167"/>
      <c r="F5235" s="167" t="s">
        <v>5301</v>
      </c>
      <c r="G5235" s="167" t="s">
        <v>3614</v>
      </c>
      <c r="H5235" s="168"/>
      <c r="I5235" s="167"/>
      <c r="J5235" s="169">
        <v>26136</v>
      </c>
      <c r="K5235" s="167" t="s">
        <v>55</v>
      </c>
      <c r="L5235" s="169">
        <v>467</v>
      </c>
      <c r="M5235" s="167" t="s">
        <v>3504</v>
      </c>
      <c r="N5235" s="169">
        <v>2620.79</v>
      </c>
      <c r="O5235" s="167" t="s">
        <v>3505</v>
      </c>
      <c r="P5235" s="167" t="s">
        <v>9090</v>
      </c>
      <c r="Q5235" s="167" t="s">
        <v>3506</v>
      </c>
      <c r="R5235" s="167" t="s">
        <v>3528</v>
      </c>
      <c r="S5235" s="169">
        <v>33</v>
      </c>
      <c r="T5235" s="167" t="s">
        <v>5304</v>
      </c>
      <c r="U5235" s="169" t="s">
        <v>5305</v>
      </c>
      <c r="V5235" s="167" t="s">
        <v>5306</v>
      </c>
      <c r="W5235" s="167" t="s">
        <v>5307</v>
      </c>
      <c r="X5235" s="170" t="s">
        <v>3533</v>
      </c>
      <c r="Y5235" s="171" t="s">
        <v>9091</v>
      </c>
      <c r="Z5235" s="167" t="s">
        <v>11105</v>
      </c>
      <c r="AA5235" s="176">
        <v>150</v>
      </c>
      <c r="AB5235" s="167" t="s">
        <v>11254</v>
      </c>
      <c r="AC5235" s="176">
        <v>150</v>
      </c>
      <c r="AD5235" s="167" t="s">
        <v>11254</v>
      </c>
      <c r="AE5235" s="176">
        <v>62.97</v>
      </c>
    </row>
    <row r="5236" spans="1:31">
      <c r="A5236" s="178">
        <v>108388946040</v>
      </c>
      <c r="B5236" s="166">
        <v>46203</v>
      </c>
      <c r="C5236" s="167" t="s">
        <v>3781</v>
      </c>
      <c r="D5236" s="167"/>
      <c r="E5236" s="167"/>
      <c r="F5236" s="167" t="s">
        <v>5301</v>
      </c>
      <c r="G5236" s="167" t="s">
        <v>3614</v>
      </c>
      <c r="H5236" s="168"/>
      <c r="I5236" s="167"/>
      <c r="J5236" s="169">
        <v>26136</v>
      </c>
      <c r="K5236" s="167" t="s">
        <v>55</v>
      </c>
      <c r="L5236" s="169">
        <v>467</v>
      </c>
      <c r="M5236" s="167" t="s">
        <v>3504</v>
      </c>
      <c r="N5236" s="169">
        <v>2620.79</v>
      </c>
      <c r="O5236" s="167" t="s">
        <v>3505</v>
      </c>
      <c r="P5236" s="167" t="s">
        <v>9090</v>
      </c>
      <c r="Q5236" s="167" t="s">
        <v>3506</v>
      </c>
      <c r="R5236" s="167" t="s">
        <v>3528</v>
      </c>
      <c r="S5236" s="169">
        <v>32</v>
      </c>
      <c r="T5236" s="167" t="s">
        <v>5304</v>
      </c>
      <c r="U5236" s="169" t="s">
        <v>5305</v>
      </c>
      <c r="V5236" s="167" t="s">
        <v>5306</v>
      </c>
      <c r="W5236" s="167" t="s">
        <v>5307</v>
      </c>
      <c r="X5236" s="170" t="s">
        <v>3533</v>
      </c>
      <c r="Y5236" s="171" t="s">
        <v>9091</v>
      </c>
      <c r="Z5236" s="167" t="s">
        <v>11105</v>
      </c>
      <c r="AA5236" s="176">
        <v>350</v>
      </c>
      <c r="AB5236" s="167" t="s">
        <v>11254</v>
      </c>
      <c r="AC5236" s="176">
        <v>350</v>
      </c>
      <c r="AD5236" s="167" t="s">
        <v>11254</v>
      </c>
      <c r="AE5236" s="176">
        <v>136.15</v>
      </c>
    </row>
    <row r="5237" spans="1:31">
      <c r="A5237" s="178">
        <v>108388946040</v>
      </c>
      <c r="B5237" s="166">
        <v>46203</v>
      </c>
      <c r="C5237" s="167" t="s">
        <v>3781</v>
      </c>
      <c r="D5237" s="167"/>
      <c r="E5237" s="167"/>
      <c r="F5237" s="167" t="s">
        <v>5301</v>
      </c>
      <c r="G5237" s="167" t="s">
        <v>3614</v>
      </c>
      <c r="H5237" s="168"/>
      <c r="I5237" s="167"/>
      <c r="J5237" s="169">
        <v>26136</v>
      </c>
      <c r="K5237" s="167" t="s">
        <v>55</v>
      </c>
      <c r="L5237" s="169">
        <v>467</v>
      </c>
      <c r="M5237" s="167" t="s">
        <v>3504</v>
      </c>
      <c r="N5237" s="169">
        <v>2620.79</v>
      </c>
      <c r="O5237" s="167" t="s">
        <v>3505</v>
      </c>
      <c r="P5237" s="167" t="s">
        <v>9090</v>
      </c>
      <c r="Q5237" s="167" t="s">
        <v>3506</v>
      </c>
      <c r="R5237" s="167" t="s">
        <v>3528</v>
      </c>
      <c r="S5237" s="169">
        <v>31</v>
      </c>
      <c r="T5237" s="167" t="s">
        <v>5311</v>
      </c>
      <c r="U5237" s="169" t="s">
        <v>5312</v>
      </c>
      <c r="V5237" s="167" t="s">
        <v>9092</v>
      </c>
      <c r="W5237" s="167" t="s">
        <v>5314</v>
      </c>
      <c r="X5237" s="170" t="s">
        <v>3533</v>
      </c>
      <c r="Y5237" s="171" t="s">
        <v>9091</v>
      </c>
      <c r="Z5237" s="167" t="s">
        <v>11105</v>
      </c>
      <c r="AA5237" s="176">
        <v>400</v>
      </c>
      <c r="AB5237" s="167" t="s">
        <v>11254</v>
      </c>
      <c r="AC5237" s="176">
        <v>400</v>
      </c>
      <c r="AD5237" s="167" t="s">
        <v>11254</v>
      </c>
      <c r="AE5237" s="176">
        <v>14.68</v>
      </c>
    </row>
    <row r="5238" spans="1:31">
      <c r="A5238" s="178">
        <v>108388946040</v>
      </c>
      <c r="B5238" s="166">
        <v>46203</v>
      </c>
      <c r="C5238" s="167" t="s">
        <v>3781</v>
      </c>
      <c r="D5238" s="167"/>
      <c r="E5238" s="167"/>
      <c r="F5238" s="167" t="s">
        <v>5301</v>
      </c>
      <c r="G5238" s="167" t="s">
        <v>3614</v>
      </c>
      <c r="H5238" s="168"/>
      <c r="I5238" s="167"/>
      <c r="J5238" s="169">
        <v>26136</v>
      </c>
      <c r="K5238" s="167" t="s">
        <v>55</v>
      </c>
      <c r="L5238" s="169">
        <v>467</v>
      </c>
      <c r="M5238" s="167" t="s">
        <v>3504</v>
      </c>
      <c r="N5238" s="169">
        <v>2620.79</v>
      </c>
      <c r="O5238" s="167" t="s">
        <v>3505</v>
      </c>
      <c r="P5238" s="167" t="s">
        <v>9090</v>
      </c>
      <c r="Q5238" s="167" t="s">
        <v>3506</v>
      </c>
      <c r="R5238" s="167" t="s">
        <v>3528</v>
      </c>
      <c r="S5238" s="169">
        <v>30</v>
      </c>
      <c r="T5238" s="167" t="s">
        <v>5311</v>
      </c>
      <c r="U5238" s="169" t="s">
        <v>5312</v>
      </c>
      <c r="V5238" s="167" t="s">
        <v>9093</v>
      </c>
      <c r="W5238" s="167" t="s">
        <v>5316</v>
      </c>
      <c r="X5238" s="170" t="s">
        <v>3533</v>
      </c>
      <c r="Y5238" s="171" t="s">
        <v>9091</v>
      </c>
      <c r="Z5238" s="167" t="s">
        <v>11105</v>
      </c>
      <c r="AA5238" s="176">
        <v>600</v>
      </c>
      <c r="AB5238" s="167" t="s">
        <v>11254</v>
      </c>
      <c r="AC5238" s="176">
        <v>600</v>
      </c>
      <c r="AD5238" s="167" t="s">
        <v>11254</v>
      </c>
      <c r="AE5238" s="176">
        <v>62.04</v>
      </c>
    </row>
    <row r="5239" spans="1:31">
      <c r="A5239" s="178">
        <v>108388946040</v>
      </c>
      <c r="B5239" s="166">
        <v>46203</v>
      </c>
      <c r="C5239" s="167" t="s">
        <v>3781</v>
      </c>
      <c r="D5239" s="167"/>
      <c r="E5239" s="167"/>
      <c r="F5239" s="167" t="s">
        <v>5301</v>
      </c>
      <c r="G5239" s="167" t="s">
        <v>3614</v>
      </c>
      <c r="H5239" s="168"/>
      <c r="I5239" s="167"/>
      <c r="J5239" s="169">
        <v>26136</v>
      </c>
      <c r="K5239" s="167" t="s">
        <v>55</v>
      </c>
      <c r="L5239" s="169">
        <v>467</v>
      </c>
      <c r="M5239" s="167" t="s">
        <v>3504</v>
      </c>
      <c r="N5239" s="169">
        <v>2620.79</v>
      </c>
      <c r="O5239" s="167" t="s">
        <v>3505</v>
      </c>
      <c r="P5239" s="167" t="s">
        <v>9090</v>
      </c>
      <c r="Q5239" s="167" t="s">
        <v>3506</v>
      </c>
      <c r="R5239" s="167" t="s">
        <v>3528</v>
      </c>
      <c r="S5239" s="169">
        <v>29</v>
      </c>
      <c r="T5239" s="167" t="s">
        <v>5311</v>
      </c>
      <c r="U5239" s="169" t="s">
        <v>5312</v>
      </c>
      <c r="V5239" s="167" t="s">
        <v>9094</v>
      </c>
      <c r="W5239" s="167" t="s">
        <v>9095</v>
      </c>
      <c r="X5239" s="170" t="s">
        <v>3533</v>
      </c>
      <c r="Y5239" s="171" t="s">
        <v>9091</v>
      </c>
      <c r="Z5239" s="167" t="s">
        <v>11105</v>
      </c>
      <c r="AA5239" s="176">
        <v>800</v>
      </c>
      <c r="AB5239" s="167" t="s">
        <v>11254</v>
      </c>
      <c r="AC5239" s="176">
        <v>800</v>
      </c>
      <c r="AD5239" s="167" t="s">
        <v>11254</v>
      </c>
      <c r="AE5239" s="176">
        <v>29.2</v>
      </c>
    </row>
    <row r="5240" spans="1:31">
      <c r="A5240" s="178">
        <v>108388946040</v>
      </c>
      <c r="B5240" s="166">
        <v>46203</v>
      </c>
      <c r="C5240" s="167" t="s">
        <v>3781</v>
      </c>
      <c r="D5240" s="167"/>
      <c r="E5240" s="167"/>
      <c r="F5240" s="167" t="s">
        <v>5301</v>
      </c>
      <c r="G5240" s="167" t="s">
        <v>3614</v>
      </c>
      <c r="H5240" s="168"/>
      <c r="I5240" s="167"/>
      <c r="J5240" s="169">
        <v>26136</v>
      </c>
      <c r="K5240" s="167" t="s">
        <v>55</v>
      </c>
      <c r="L5240" s="169">
        <v>467</v>
      </c>
      <c r="M5240" s="167" t="s">
        <v>3504</v>
      </c>
      <c r="N5240" s="169">
        <v>2620.79</v>
      </c>
      <c r="O5240" s="167" t="s">
        <v>3505</v>
      </c>
      <c r="P5240" s="167" t="s">
        <v>9090</v>
      </c>
      <c r="Q5240" s="167" t="s">
        <v>3506</v>
      </c>
      <c r="R5240" s="167" t="s">
        <v>3528</v>
      </c>
      <c r="S5240" s="169">
        <v>28</v>
      </c>
      <c r="T5240" s="167" t="s">
        <v>5311</v>
      </c>
      <c r="U5240" s="169" t="s">
        <v>5312</v>
      </c>
      <c r="V5240" s="167" t="s">
        <v>9096</v>
      </c>
      <c r="W5240" s="167" t="s">
        <v>9097</v>
      </c>
      <c r="X5240" s="170" t="s">
        <v>3533</v>
      </c>
      <c r="Y5240" s="171" t="s">
        <v>9091</v>
      </c>
      <c r="Z5240" s="167" t="s">
        <v>11105</v>
      </c>
      <c r="AA5240" s="176">
        <v>300</v>
      </c>
      <c r="AB5240" s="167" t="s">
        <v>11254</v>
      </c>
      <c r="AC5240" s="176">
        <v>300</v>
      </c>
      <c r="AD5240" s="167" t="s">
        <v>11254</v>
      </c>
      <c r="AE5240" s="176">
        <v>31.17</v>
      </c>
    </row>
    <row r="5241" spans="1:31">
      <c r="A5241" s="178">
        <v>108388946040</v>
      </c>
      <c r="B5241" s="166">
        <v>46203</v>
      </c>
      <c r="C5241" s="167" t="s">
        <v>3781</v>
      </c>
      <c r="D5241" s="167"/>
      <c r="E5241" s="167"/>
      <c r="F5241" s="167" t="s">
        <v>5301</v>
      </c>
      <c r="G5241" s="167" t="s">
        <v>3614</v>
      </c>
      <c r="H5241" s="168"/>
      <c r="I5241" s="167"/>
      <c r="J5241" s="169">
        <v>26136</v>
      </c>
      <c r="K5241" s="167" t="s">
        <v>55</v>
      </c>
      <c r="L5241" s="169">
        <v>467</v>
      </c>
      <c r="M5241" s="167" t="s">
        <v>3504</v>
      </c>
      <c r="N5241" s="169">
        <v>2620.79</v>
      </c>
      <c r="O5241" s="167" t="s">
        <v>3505</v>
      </c>
      <c r="P5241" s="167" t="s">
        <v>9090</v>
      </c>
      <c r="Q5241" s="167" t="s">
        <v>3506</v>
      </c>
      <c r="R5241" s="167" t="s">
        <v>3528</v>
      </c>
      <c r="S5241" s="169">
        <v>27</v>
      </c>
      <c r="T5241" s="167" t="s">
        <v>5304</v>
      </c>
      <c r="U5241" s="169" t="s">
        <v>5305</v>
      </c>
      <c r="V5241" s="167" t="s">
        <v>9098</v>
      </c>
      <c r="W5241" s="167" t="s">
        <v>9099</v>
      </c>
      <c r="X5241" s="170" t="s">
        <v>3533</v>
      </c>
      <c r="Y5241" s="171" t="s">
        <v>9091</v>
      </c>
      <c r="Z5241" s="167" t="s">
        <v>11105</v>
      </c>
      <c r="AA5241" s="176">
        <v>100</v>
      </c>
      <c r="AB5241" s="167" t="s">
        <v>11254</v>
      </c>
      <c r="AC5241" s="176">
        <v>100</v>
      </c>
      <c r="AD5241" s="167" t="s">
        <v>11254</v>
      </c>
      <c r="AE5241" s="176">
        <v>729.32</v>
      </c>
    </row>
    <row r="5242" spans="1:31">
      <c r="A5242" s="178">
        <v>108388946040</v>
      </c>
      <c r="B5242" s="166">
        <v>46203</v>
      </c>
      <c r="C5242" s="167" t="s">
        <v>3781</v>
      </c>
      <c r="D5242" s="167"/>
      <c r="E5242" s="167"/>
      <c r="F5242" s="167" t="s">
        <v>5301</v>
      </c>
      <c r="G5242" s="167" t="s">
        <v>3614</v>
      </c>
      <c r="H5242" s="168"/>
      <c r="I5242" s="167"/>
      <c r="J5242" s="169">
        <v>26136</v>
      </c>
      <c r="K5242" s="167" t="s">
        <v>55</v>
      </c>
      <c r="L5242" s="169">
        <v>467</v>
      </c>
      <c r="M5242" s="167" t="s">
        <v>3504</v>
      </c>
      <c r="N5242" s="169">
        <v>2620.79</v>
      </c>
      <c r="O5242" s="167" t="s">
        <v>3505</v>
      </c>
      <c r="P5242" s="167" t="s">
        <v>9090</v>
      </c>
      <c r="Q5242" s="167" t="s">
        <v>3506</v>
      </c>
      <c r="R5242" s="167" t="s">
        <v>3528</v>
      </c>
      <c r="S5242" s="169">
        <v>26</v>
      </c>
      <c r="T5242" s="167" t="s">
        <v>5304</v>
      </c>
      <c r="U5242" s="169" t="s">
        <v>5305</v>
      </c>
      <c r="V5242" s="167" t="s">
        <v>9100</v>
      </c>
      <c r="W5242" s="167" t="s">
        <v>9101</v>
      </c>
      <c r="X5242" s="170" t="s">
        <v>3533</v>
      </c>
      <c r="Y5242" s="171" t="s">
        <v>9091</v>
      </c>
      <c r="Z5242" s="167" t="s">
        <v>11105</v>
      </c>
      <c r="AA5242" s="176">
        <v>100</v>
      </c>
      <c r="AB5242" s="167" t="s">
        <v>11254</v>
      </c>
      <c r="AC5242" s="176">
        <v>100</v>
      </c>
      <c r="AD5242" s="167" t="s">
        <v>11254</v>
      </c>
      <c r="AE5242" s="176">
        <v>118.31</v>
      </c>
    </row>
    <row r="5243" spans="1:31">
      <c r="A5243" s="178">
        <v>108388946040</v>
      </c>
      <c r="B5243" s="166">
        <v>46203</v>
      </c>
      <c r="C5243" s="167" t="s">
        <v>3781</v>
      </c>
      <c r="D5243" s="167"/>
      <c r="E5243" s="167"/>
      <c r="F5243" s="167" t="s">
        <v>5301</v>
      </c>
      <c r="G5243" s="167" t="s">
        <v>3614</v>
      </c>
      <c r="H5243" s="168"/>
      <c r="I5243" s="167"/>
      <c r="J5243" s="169">
        <v>26136</v>
      </c>
      <c r="K5243" s="167" t="s">
        <v>55</v>
      </c>
      <c r="L5243" s="169">
        <v>467</v>
      </c>
      <c r="M5243" s="167" t="s">
        <v>3504</v>
      </c>
      <c r="N5243" s="169">
        <v>2620.79</v>
      </c>
      <c r="O5243" s="167" t="s">
        <v>3505</v>
      </c>
      <c r="P5243" s="167" t="s">
        <v>9090</v>
      </c>
      <c r="Q5243" s="167" t="s">
        <v>3506</v>
      </c>
      <c r="R5243" s="167" t="s">
        <v>3528</v>
      </c>
      <c r="S5243" s="169">
        <v>25</v>
      </c>
      <c r="T5243" s="167" t="s">
        <v>5311</v>
      </c>
      <c r="U5243" s="169" t="s">
        <v>5317</v>
      </c>
      <c r="V5243" s="167" t="s">
        <v>5318</v>
      </c>
      <c r="W5243" s="167" t="s">
        <v>5319</v>
      </c>
      <c r="X5243" s="170" t="s">
        <v>3533</v>
      </c>
      <c r="Y5243" s="171" t="s">
        <v>9091</v>
      </c>
      <c r="Z5243" s="167" t="s">
        <v>11105</v>
      </c>
      <c r="AA5243" s="176">
        <v>100</v>
      </c>
      <c r="AB5243" s="167" t="s">
        <v>11254</v>
      </c>
      <c r="AC5243" s="176">
        <v>100</v>
      </c>
      <c r="AD5243" s="167" t="s">
        <v>11254</v>
      </c>
      <c r="AE5243" s="176">
        <v>128.16</v>
      </c>
    </row>
    <row r="5244" spans="1:31">
      <c r="A5244" s="178">
        <v>108388946040</v>
      </c>
      <c r="B5244" s="166">
        <v>46203</v>
      </c>
      <c r="C5244" s="167" t="s">
        <v>3781</v>
      </c>
      <c r="D5244" s="167"/>
      <c r="E5244" s="167"/>
      <c r="F5244" s="167" t="s">
        <v>5301</v>
      </c>
      <c r="G5244" s="167" t="s">
        <v>3614</v>
      </c>
      <c r="H5244" s="168"/>
      <c r="I5244" s="167"/>
      <c r="J5244" s="169">
        <v>26136</v>
      </c>
      <c r="K5244" s="167" t="s">
        <v>55</v>
      </c>
      <c r="L5244" s="169">
        <v>467</v>
      </c>
      <c r="M5244" s="167" t="s">
        <v>3504</v>
      </c>
      <c r="N5244" s="169">
        <v>2620.79</v>
      </c>
      <c r="O5244" s="167" t="s">
        <v>3505</v>
      </c>
      <c r="P5244" s="167" t="s">
        <v>9090</v>
      </c>
      <c r="Q5244" s="167" t="s">
        <v>3506</v>
      </c>
      <c r="R5244" s="167" t="s">
        <v>3528</v>
      </c>
      <c r="S5244" s="169">
        <v>24</v>
      </c>
      <c r="T5244" s="167" t="s">
        <v>5304</v>
      </c>
      <c r="U5244" s="169" t="s">
        <v>5305</v>
      </c>
      <c r="V5244" s="167" t="s">
        <v>5320</v>
      </c>
      <c r="W5244" s="167" t="s">
        <v>5321</v>
      </c>
      <c r="X5244" s="170" t="s">
        <v>3533</v>
      </c>
      <c r="Y5244" s="171" t="s">
        <v>9091</v>
      </c>
      <c r="Z5244" s="167" t="s">
        <v>11105</v>
      </c>
      <c r="AA5244" s="176">
        <v>150</v>
      </c>
      <c r="AB5244" s="167" t="s">
        <v>11254</v>
      </c>
      <c r="AC5244" s="176">
        <v>150</v>
      </c>
      <c r="AD5244" s="167" t="s">
        <v>11254</v>
      </c>
      <c r="AE5244" s="176">
        <v>707.79</v>
      </c>
    </row>
    <row r="5245" spans="1:31">
      <c r="A5245" s="178">
        <v>108388946040</v>
      </c>
      <c r="B5245" s="166">
        <v>46203</v>
      </c>
      <c r="C5245" s="167" t="s">
        <v>3781</v>
      </c>
      <c r="D5245" s="167"/>
      <c r="E5245" s="167"/>
      <c r="F5245" s="167" t="s">
        <v>5301</v>
      </c>
      <c r="G5245" s="167" t="s">
        <v>3614</v>
      </c>
      <c r="H5245" s="168"/>
      <c r="I5245" s="167"/>
      <c r="J5245" s="169">
        <v>26136</v>
      </c>
      <c r="K5245" s="167" t="s">
        <v>55</v>
      </c>
      <c r="L5245" s="169">
        <v>467</v>
      </c>
      <c r="M5245" s="167" t="s">
        <v>3504</v>
      </c>
      <c r="N5245" s="169">
        <v>2620.79</v>
      </c>
      <c r="O5245" s="167" t="s">
        <v>3505</v>
      </c>
      <c r="P5245" s="167" t="s">
        <v>9090</v>
      </c>
      <c r="Q5245" s="167" t="s">
        <v>3506</v>
      </c>
      <c r="R5245" s="167" t="s">
        <v>3528</v>
      </c>
      <c r="S5245" s="169">
        <v>23</v>
      </c>
      <c r="T5245" s="167" t="s">
        <v>5304</v>
      </c>
      <c r="U5245" s="169" t="s">
        <v>5305</v>
      </c>
      <c r="V5245" s="167" t="s">
        <v>5322</v>
      </c>
      <c r="W5245" s="167" t="s">
        <v>5323</v>
      </c>
      <c r="X5245" s="170" t="s">
        <v>3533</v>
      </c>
      <c r="Y5245" s="171" t="s">
        <v>9091</v>
      </c>
      <c r="Z5245" s="167" t="s">
        <v>11105</v>
      </c>
      <c r="AA5245" s="176">
        <v>150</v>
      </c>
      <c r="AB5245" s="167" t="s">
        <v>11254</v>
      </c>
      <c r="AC5245" s="176">
        <v>150</v>
      </c>
      <c r="AD5245" s="167" t="s">
        <v>11254</v>
      </c>
      <c r="AE5245" s="176">
        <v>1694.325</v>
      </c>
    </row>
    <row r="5246" spans="1:31">
      <c r="A5246" s="178">
        <v>108388946040</v>
      </c>
      <c r="B5246" s="166">
        <v>46203</v>
      </c>
      <c r="C5246" s="167" t="s">
        <v>3781</v>
      </c>
      <c r="D5246" s="167"/>
      <c r="E5246" s="167"/>
      <c r="F5246" s="167" t="s">
        <v>5301</v>
      </c>
      <c r="G5246" s="167" t="s">
        <v>3614</v>
      </c>
      <c r="H5246" s="168"/>
      <c r="I5246" s="167"/>
      <c r="J5246" s="169">
        <v>26136</v>
      </c>
      <c r="K5246" s="167" t="s">
        <v>55</v>
      </c>
      <c r="L5246" s="169">
        <v>467</v>
      </c>
      <c r="M5246" s="167" t="s">
        <v>3504</v>
      </c>
      <c r="N5246" s="169">
        <v>2620.79</v>
      </c>
      <c r="O5246" s="167" t="s">
        <v>3505</v>
      </c>
      <c r="P5246" s="167" t="s">
        <v>9090</v>
      </c>
      <c r="Q5246" s="167" t="s">
        <v>3506</v>
      </c>
      <c r="R5246" s="167" t="s">
        <v>3528</v>
      </c>
      <c r="S5246" s="169">
        <v>22</v>
      </c>
      <c r="T5246" s="167" t="s">
        <v>5311</v>
      </c>
      <c r="U5246" s="169" t="s">
        <v>5312</v>
      </c>
      <c r="V5246" s="167" t="s">
        <v>9102</v>
      </c>
      <c r="W5246" s="167" t="s">
        <v>5325</v>
      </c>
      <c r="X5246" s="170" t="s">
        <v>3533</v>
      </c>
      <c r="Y5246" s="171" t="s">
        <v>9091</v>
      </c>
      <c r="Z5246" s="167" t="s">
        <v>11105</v>
      </c>
      <c r="AA5246" s="176">
        <v>100</v>
      </c>
      <c r="AB5246" s="167" t="s">
        <v>11254</v>
      </c>
      <c r="AC5246" s="176">
        <v>100</v>
      </c>
      <c r="AD5246" s="167" t="s">
        <v>11254</v>
      </c>
      <c r="AE5246" s="176">
        <v>6.8</v>
      </c>
    </row>
    <row r="5247" spans="1:31">
      <c r="A5247" s="178">
        <v>108388946040</v>
      </c>
      <c r="B5247" s="166">
        <v>46203</v>
      </c>
      <c r="C5247" s="167" t="s">
        <v>3781</v>
      </c>
      <c r="D5247" s="167"/>
      <c r="E5247" s="167"/>
      <c r="F5247" s="167" t="s">
        <v>5301</v>
      </c>
      <c r="G5247" s="167" t="s">
        <v>3614</v>
      </c>
      <c r="H5247" s="168"/>
      <c r="I5247" s="167"/>
      <c r="J5247" s="169">
        <v>26136</v>
      </c>
      <c r="K5247" s="167" t="s">
        <v>55</v>
      </c>
      <c r="L5247" s="169">
        <v>467</v>
      </c>
      <c r="M5247" s="167" t="s">
        <v>3504</v>
      </c>
      <c r="N5247" s="169">
        <v>2620.79</v>
      </c>
      <c r="O5247" s="167" t="s">
        <v>3505</v>
      </c>
      <c r="P5247" s="167" t="s">
        <v>9090</v>
      </c>
      <c r="Q5247" s="167" t="s">
        <v>3506</v>
      </c>
      <c r="R5247" s="167" t="s">
        <v>3528</v>
      </c>
      <c r="S5247" s="169">
        <v>21</v>
      </c>
      <c r="T5247" s="167" t="s">
        <v>5311</v>
      </c>
      <c r="U5247" s="169" t="s">
        <v>5312</v>
      </c>
      <c r="V5247" s="167" t="s">
        <v>9103</v>
      </c>
      <c r="W5247" s="167" t="s">
        <v>5327</v>
      </c>
      <c r="X5247" s="170" t="s">
        <v>3533</v>
      </c>
      <c r="Y5247" s="171" t="s">
        <v>9091</v>
      </c>
      <c r="Z5247" s="167" t="s">
        <v>11105</v>
      </c>
      <c r="AA5247" s="176">
        <v>100</v>
      </c>
      <c r="AB5247" s="167" t="s">
        <v>11254</v>
      </c>
      <c r="AC5247" s="176">
        <v>100</v>
      </c>
      <c r="AD5247" s="167" t="s">
        <v>11254</v>
      </c>
      <c r="AE5247" s="176">
        <v>2.27</v>
      </c>
    </row>
    <row r="5248" spans="1:31">
      <c r="A5248" s="178">
        <v>108388946040</v>
      </c>
      <c r="B5248" s="166">
        <v>46203</v>
      </c>
      <c r="C5248" s="167" t="s">
        <v>3781</v>
      </c>
      <c r="D5248" s="167"/>
      <c r="E5248" s="167"/>
      <c r="F5248" s="167" t="s">
        <v>5301</v>
      </c>
      <c r="G5248" s="167" t="s">
        <v>3614</v>
      </c>
      <c r="H5248" s="168"/>
      <c r="I5248" s="167"/>
      <c r="J5248" s="169">
        <v>26136</v>
      </c>
      <c r="K5248" s="167" t="s">
        <v>55</v>
      </c>
      <c r="L5248" s="169">
        <v>467</v>
      </c>
      <c r="M5248" s="167" t="s">
        <v>3504</v>
      </c>
      <c r="N5248" s="169">
        <v>2620.79</v>
      </c>
      <c r="O5248" s="167" t="s">
        <v>3505</v>
      </c>
      <c r="P5248" s="167" t="s">
        <v>9090</v>
      </c>
      <c r="Q5248" s="167" t="s">
        <v>3506</v>
      </c>
      <c r="R5248" s="167" t="s">
        <v>3528</v>
      </c>
      <c r="S5248" s="169">
        <v>20</v>
      </c>
      <c r="T5248" s="167" t="s">
        <v>5311</v>
      </c>
      <c r="U5248" s="169" t="s">
        <v>5312</v>
      </c>
      <c r="V5248" s="167" t="s">
        <v>9104</v>
      </c>
      <c r="W5248" s="167" t="s">
        <v>5329</v>
      </c>
      <c r="X5248" s="170" t="s">
        <v>3533</v>
      </c>
      <c r="Y5248" s="171" t="s">
        <v>9091</v>
      </c>
      <c r="Z5248" s="167" t="s">
        <v>11105</v>
      </c>
      <c r="AA5248" s="176">
        <v>300</v>
      </c>
      <c r="AB5248" s="167" t="s">
        <v>11254</v>
      </c>
      <c r="AC5248" s="176">
        <v>300</v>
      </c>
      <c r="AD5248" s="167" t="s">
        <v>11254</v>
      </c>
      <c r="AE5248" s="176">
        <v>56.25</v>
      </c>
    </row>
    <row r="5249" spans="1:31">
      <c r="A5249" s="178">
        <v>108388946040</v>
      </c>
      <c r="B5249" s="166">
        <v>46203</v>
      </c>
      <c r="C5249" s="167" t="s">
        <v>3781</v>
      </c>
      <c r="D5249" s="167"/>
      <c r="E5249" s="167"/>
      <c r="F5249" s="167" t="s">
        <v>5301</v>
      </c>
      <c r="G5249" s="167" t="s">
        <v>3614</v>
      </c>
      <c r="H5249" s="168"/>
      <c r="I5249" s="167"/>
      <c r="J5249" s="169">
        <v>26136</v>
      </c>
      <c r="K5249" s="167" t="s">
        <v>55</v>
      </c>
      <c r="L5249" s="169">
        <v>467</v>
      </c>
      <c r="M5249" s="167" t="s">
        <v>3504</v>
      </c>
      <c r="N5249" s="169">
        <v>2620.79</v>
      </c>
      <c r="O5249" s="167" t="s">
        <v>3505</v>
      </c>
      <c r="P5249" s="167" t="s">
        <v>9090</v>
      </c>
      <c r="Q5249" s="167" t="s">
        <v>3506</v>
      </c>
      <c r="R5249" s="167" t="s">
        <v>3528</v>
      </c>
      <c r="S5249" s="169">
        <v>19</v>
      </c>
      <c r="T5249" s="167" t="s">
        <v>5311</v>
      </c>
      <c r="U5249" s="169" t="s">
        <v>5312</v>
      </c>
      <c r="V5249" s="167" t="s">
        <v>9105</v>
      </c>
      <c r="W5249" s="167" t="s">
        <v>5331</v>
      </c>
      <c r="X5249" s="170" t="s">
        <v>3533</v>
      </c>
      <c r="Y5249" s="171" t="s">
        <v>9091</v>
      </c>
      <c r="Z5249" s="167" t="s">
        <v>11105</v>
      </c>
      <c r="AA5249" s="176">
        <v>300</v>
      </c>
      <c r="AB5249" s="167" t="s">
        <v>11254</v>
      </c>
      <c r="AC5249" s="176">
        <v>300</v>
      </c>
      <c r="AD5249" s="167" t="s">
        <v>11254</v>
      </c>
      <c r="AE5249" s="176">
        <v>56.25</v>
      </c>
    </row>
    <row r="5250" spans="1:31">
      <c r="A5250" s="178">
        <v>108388946040</v>
      </c>
      <c r="B5250" s="166">
        <v>46203</v>
      </c>
      <c r="C5250" s="167" t="s">
        <v>3781</v>
      </c>
      <c r="D5250" s="167"/>
      <c r="E5250" s="167"/>
      <c r="F5250" s="167" t="s">
        <v>5301</v>
      </c>
      <c r="G5250" s="167" t="s">
        <v>3614</v>
      </c>
      <c r="H5250" s="168"/>
      <c r="I5250" s="167"/>
      <c r="J5250" s="169">
        <v>26136</v>
      </c>
      <c r="K5250" s="167" t="s">
        <v>55</v>
      </c>
      <c r="L5250" s="169">
        <v>467</v>
      </c>
      <c r="M5250" s="167" t="s">
        <v>3504</v>
      </c>
      <c r="N5250" s="169">
        <v>2620.79</v>
      </c>
      <c r="O5250" s="167" t="s">
        <v>3505</v>
      </c>
      <c r="P5250" s="167" t="s">
        <v>9090</v>
      </c>
      <c r="Q5250" s="167" t="s">
        <v>3506</v>
      </c>
      <c r="R5250" s="167" t="s">
        <v>3528</v>
      </c>
      <c r="S5250" s="169">
        <v>18</v>
      </c>
      <c r="T5250" s="167" t="s">
        <v>5311</v>
      </c>
      <c r="U5250" s="169" t="s">
        <v>5312</v>
      </c>
      <c r="V5250" s="167" t="s">
        <v>9106</v>
      </c>
      <c r="W5250" s="167" t="s">
        <v>5333</v>
      </c>
      <c r="X5250" s="170" t="s">
        <v>3533</v>
      </c>
      <c r="Y5250" s="171" t="s">
        <v>9091</v>
      </c>
      <c r="Z5250" s="167" t="s">
        <v>11105</v>
      </c>
      <c r="AA5250" s="176">
        <v>100</v>
      </c>
      <c r="AB5250" s="167" t="s">
        <v>11254</v>
      </c>
      <c r="AC5250" s="176">
        <v>100</v>
      </c>
      <c r="AD5250" s="167" t="s">
        <v>11254</v>
      </c>
      <c r="AE5250" s="176">
        <v>12.3</v>
      </c>
    </row>
    <row r="5251" spans="1:31">
      <c r="A5251" s="178">
        <v>108388946040</v>
      </c>
      <c r="B5251" s="166">
        <v>46203</v>
      </c>
      <c r="C5251" s="167" t="s">
        <v>3781</v>
      </c>
      <c r="D5251" s="167"/>
      <c r="E5251" s="167"/>
      <c r="F5251" s="167" t="s">
        <v>5301</v>
      </c>
      <c r="G5251" s="167" t="s">
        <v>3614</v>
      </c>
      <c r="H5251" s="168"/>
      <c r="I5251" s="167"/>
      <c r="J5251" s="169">
        <v>26136</v>
      </c>
      <c r="K5251" s="167" t="s">
        <v>55</v>
      </c>
      <c r="L5251" s="169">
        <v>467</v>
      </c>
      <c r="M5251" s="167" t="s">
        <v>3504</v>
      </c>
      <c r="N5251" s="169">
        <v>2620.79</v>
      </c>
      <c r="O5251" s="167" t="s">
        <v>3505</v>
      </c>
      <c r="P5251" s="167" t="s">
        <v>9090</v>
      </c>
      <c r="Q5251" s="167" t="s">
        <v>3506</v>
      </c>
      <c r="R5251" s="167" t="s">
        <v>3528</v>
      </c>
      <c r="S5251" s="169">
        <v>17</v>
      </c>
      <c r="T5251" s="167" t="s">
        <v>5311</v>
      </c>
      <c r="U5251" s="169" t="s">
        <v>5312</v>
      </c>
      <c r="V5251" s="167" t="s">
        <v>9107</v>
      </c>
      <c r="W5251" s="167" t="s">
        <v>5335</v>
      </c>
      <c r="X5251" s="170" t="s">
        <v>3533</v>
      </c>
      <c r="Y5251" s="171" t="s">
        <v>9091</v>
      </c>
      <c r="Z5251" s="167" t="s">
        <v>11105</v>
      </c>
      <c r="AA5251" s="176">
        <v>500</v>
      </c>
      <c r="AB5251" s="167" t="s">
        <v>11254</v>
      </c>
      <c r="AC5251" s="176">
        <v>500</v>
      </c>
      <c r="AD5251" s="167" t="s">
        <v>11254</v>
      </c>
      <c r="AE5251" s="176">
        <v>126.05</v>
      </c>
    </row>
    <row r="5252" spans="1:31">
      <c r="A5252" s="178">
        <v>108388946040</v>
      </c>
      <c r="B5252" s="166">
        <v>46203</v>
      </c>
      <c r="C5252" s="167" t="s">
        <v>3781</v>
      </c>
      <c r="D5252" s="167"/>
      <c r="E5252" s="167"/>
      <c r="F5252" s="167" t="s">
        <v>5301</v>
      </c>
      <c r="G5252" s="167" t="s">
        <v>3614</v>
      </c>
      <c r="H5252" s="168"/>
      <c r="I5252" s="167"/>
      <c r="J5252" s="169">
        <v>26136</v>
      </c>
      <c r="K5252" s="167" t="s">
        <v>55</v>
      </c>
      <c r="L5252" s="169">
        <v>467</v>
      </c>
      <c r="M5252" s="167" t="s">
        <v>3504</v>
      </c>
      <c r="N5252" s="169">
        <v>2620.79</v>
      </c>
      <c r="O5252" s="167" t="s">
        <v>3505</v>
      </c>
      <c r="P5252" s="167" t="s">
        <v>9090</v>
      </c>
      <c r="Q5252" s="167" t="s">
        <v>3506</v>
      </c>
      <c r="R5252" s="167" t="s">
        <v>3528</v>
      </c>
      <c r="S5252" s="169">
        <v>16</v>
      </c>
      <c r="T5252" s="167" t="s">
        <v>5311</v>
      </c>
      <c r="U5252" s="169" t="s">
        <v>5312</v>
      </c>
      <c r="V5252" s="167" t="s">
        <v>9108</v>
      </c>
      <c r="W5252" s="167" t="s">
        <v>5341</v>
      </c>
      <c r="X5252" s="170" t="s">
        <v>3533</v>
      </c>
      <c r="Y5252" s="171" t="s">
        <v>9091</v>
      </c>
      <c r="Z5252" s="167" t="s">
        <v>11105</v>
      </c>
      <c r="AA5252" s="176">
        <v>100</v>
      </c>
      <c r="AB5252" s="167" t="s">
        <v>11254</v>
      </c>
      <c r="AC5252" s="176">
        <v>100</v>
      </c>
      <c r="AD5252" s="167" t="s">
        <v>11254</v>
      </c>
      <c r="AE5252" s="176">
        <v>20.6</v>
      </c>
    </row>
    <row r="5253" spans="1:31">
      <c r="A5253" s="178">
        <v>108388946040</v>
      </c>
      <c r="B5253" s="166">
        <v>46203</v>
      </c>
      <c r="C5253" s="167" t="s">
        <v>3781</v>
      </c>
      <c r="D5253" s="167"/>
      <c r="E5253" s="167"/>
      <c r="F5253" s="167" t="s">
        <v>5301</v>
      </c>
      <c r="G5253" s="167" t="s">
        <v>3614</v>
      </c>
      <c r="H5253" s="168"/>
      <c r="I5253" s="167"/>
      <c r="J5253" s="169">
        <v>26136</v>
      </c>
      <c r="K5253" s="167" t="s">
        <v>55</v>
      </c>
      <c r="L5253" s="169">
        <v>467</v>
      </c>
      <c r="M5253" s="167" t="s">
        <v>3504</v>
      </c>
      <c r="N5253" s="169">
        <v>2620.79</v>
      </c>
      <c r="O5253" s="167" t="s">
        <v>3505</v>
      </c>
      <c r="P5253" s="167" t="s">
        <v>9090</v>
      </c>
      <c r="Q5253" s="167" t="s">
        <v>3506</v>
      </c>
      <c r="R5253" s="167" t="s">
        <v>3528</v>
      </c>
      <c r="S5253" s="169">
        <v>15</v>
      </c>
      <c r="T5253" s="167" t="s">
        <v>5311</v>
      </c>
      <c r="U5253" s="169" t="s">
        <v>5312</v>
      </c>
      <c r="V5253" s="167" t="s">
        <v>9109</v>
      </c>
      <c r="W5253" s="167" t="s">
        <v>5343</v>
      </c>
      <c r="X5253" s="170" t="s">
        <v>3533</v>
      </c>
      <c r="Y5253" s="171" t="s">
        <v>9091</v>
      </c>
      <c r="Z5253" s="167" t="s">
        <v>11105</v>
      </c>
      <c r="AA5253" s="176">
        <v>200</v>
      </c>
      <c r="AB5253" s="167" t="s">
        <v>11254</v>
      </c>
      <c r="AC5253" s="176">
        <v>200</v>
      </c>
      <c r="AD5253" s="167" t="s">
        <v>11254</v>
      </c>
      <c r="AE5253" s="176">
        <v>23.42</v>
      </c>
    </row>
    <row r="5254" spans="1:31">
      <c r="A5254" s="178">
        <v>108388946040</v>
      </c>
      <c r="B5254" s="166">
        <v>46203</v>
      </c>
      <c r="C5254" s="167" t="s">
        <v>3781</v>
      </c>
      <c r="D5254" s="167"/>
      <c r="E5254" s="167"/>
      <c r="F5254" s="167" t="s">
        <v>5301</v>
      </c>
      <c r="G5254" s="167" t="s">
        <v>3614</v>
      </c>
      <c r="H5254" s="168"/>
      <c r="I5254" s="167"/>
      <c r="J5254" s="169">
        <v>26136</v>
      </c>
      <c r="K5254" s="167" t="s">
        <v>55</v>
      </c>
      <c r="L5254" s="169">
        <v>467</v>
      </c>
      <c r="M5254" s="167" t="s">
        <v>3504</v>
      </c>
      <c r="N5254" s="169">
        <v>2620.79</v>
      </c>
      <c r="O5254" s="167" t="s">
        <v>3505</v>
      </c>
      <c r="P5254" s="167" t="s">
        <v>9090</v>
      </c>
      <c r="Q5254" s="167" t="s">
        <v>3506</v>
      </c>
      <c r="R5254" s="167" t="s">
        <v>3528</v>
      </c>
      <c r="S5254" s="169">
        <v>14</v>
      </c>
      <c r="T5254" s="167" t="s">
        <v>5311</v>
      </c>
      <c r="U5254" s="169" t="s">
        <v>5312</v>
      </c>
      <c r="V5254" s="167" t="s">
        <v>9110</v>
      </c>
      <c r="W5254" s="167" t="s">
        <v>5345</v>
      </c>
      <c r="X5254" s="170" t="s">
        <v>3533</v>
      </c>
      <c r="Y5254" s="171" t="s">
        <v>9091</v>
      </c>
      <c r="Z5254" s="167" t="s">
        <v>11105</v>
      </c>
      <c r="AA5254" s="176">
        <v>500</v>
      </c>
      <c r="AB5254" s="167" t="s">
        <v>11254</v>
      </c>
      <c r="AC5254" s="176">
        <v>500</v>
      </c>
      <c r="AD5254" s="167" t="s">
        <v>11254</v>
      </c>
      <c r="AE5254" s="176">
        <v>116.4</v>
      </c>
    </row>
    <row r="5255" spans="1:31">
      <c r="A5255" s="178">
        <v>108388946040</v>
      </c>
      <c r="B5255" s="166">
        <v>46203</v>
      </c>
      <c r="C5255" s="167" t="s">
        <v>3781</v>
      </c>
      <c r="D5255" s="167"/>
      <c r="E5255" s="167"/>
      <c r="F5255" s="167" t="s">
        <v>5301</v>
      </c>
      <c r="G5255" s="167" t="s">
        <v>3614</v>
      </c>
      <c r="H5255" s="168"/>
      <c r="I5255" s="167"/>
      <c r="J5255" s="169">
        <v>26136</v>
      </c>
      <c r="K5255" s="167" t="s">
        <v>55</v>
      </c>
      <c r="L5255" s="169">
        <v>467</v>
      </c>
      <c r="M5255" s="167" t="s">
        <v>3504</v>
      </c>
      <c r="N5255" s="169">
        <v>2620.79</v>
      </c>
      <c r="O5255" s="167" t="s">
        <v>3505</v>
      </c>
      <c r="P5255" s="167" t="s">
        <v>9090</v>
      </c>
      <c r="Q5255" s="167" t="s">
        <v>3506</v>
      </c>
      <c r="R5255" s="167" t="s">
        <v>3528</v>
      </c>
      <c r="S5255" s="169">
        <v>13</v>
      </c>
      <c r="T5255" s="167" t="s">
        <v>5311</v>
      </c>
      <c r="U5255" s="169" t="s">
        <v>5312</v>
      </c>
      <c r="V5255" s="167" t="s">
        <v>9111</v>
      </c>
      <c r="W5255" s="167" t="s">
        <v>5347</v>
      </c>
      <c r="X5255" s="170" t="s">
        <v>3533</v>
      </c>
      <c r="Y5255" s="171" t="s">
        <v>9091</v>
      </c>
      <c r="Z5255" s="167" t="s">
        <v>11105</v>
      </c>
      <c r="AA5255" s="176">
        <v>1100</v>
      </c>
      <c r="AB5255" s="167" t="s">
        <v>11254</v>
      </c>
      <c r="AC5255" s="176">
        <v>1100</v>
      </c>
      <c r="AD5255" s="167" t="s">
        <v>11254</v>
      </c>
      <c r="AE5255" s="176">
        <v>126.28</v>
      </c>
    </row>
    <row r="5256" spans="1:31">
      <c r="A5256" s="178">
        <v>108388946040</v>
      </c>
      <c r="B5256" s="166">
        <v>46203</v>
      </c>
      <c r="C5256" s="167" t="s">
        <v>3781</v>
      </c>
      <c r="D5256" s="167"/>
      <c r="E5256" s="167"/>
      <c r="F5256" s="167" t="s">
        <v>5301</v>
      </c>
      <c r="G5256" s="167" t="s">
        <v>3614</v>
      </c>
      <c r="H5256" s="168"/>
      <c r="I5256" s="167"/>
      <c r="J5256" s="169">
        <v>26136</v>
      </c>
      <c r="K5256" s="167" t="s">
        <v>55</v>
      </c>
      <c r="L5256" s="169">
        <v>467</v>
      </c>
      <c r="M5256" s="167" t="s">
        <v>3504</v>
      </c>
      <c r="N5256" s="169">
        <v>2620.79</v>
      </c>
      <c r="O5256" s="167" t="s">
        <v>3505</v>
      </c>
      <c r="P5256" s="167" t="s">
        <v>9090</v>
      </c>
      <c r="Q5256" s="167" t="s">
        <v>3506</v>
      </c>
      <c r="R5256" s="167" t="s">
        <v>3528</v>
      </c>
      <c r="S5256" s="169">
        <v>12</v>
      </c>
      <c r="T5256" s="167" t="s">
        <v>5311</v>
      </c>
      <c r="U5256" s="169" t="s">
        <v>5312</v>
      </c>
      <c r="V5256" s="167" t="s">
        <v>9112</v>
      </c>
      <c r="W5256" s="167" t="s">
        <v>5349</v>
      </c>
      <c r="X5256" s="170" t="s">
        <v>3533</v>
      </c>
      <c r="Y5256" s="171" t="s">
        <v>9091</v>
      </c>
      <c r="Z5256" s="167" t="s">
        <v>11105</v>
      </c>
      <c r="AA5256" s="176">
        <v>800</v>
      </c>
      <c r="AB5256" s="167" t="s">
        <v>11254</v>
      </c>
      <c r="AC5256" s="176">
        <v>800</v>
      </c>
      <c r="AD5256" s="167" t="s">
        <v>11254</v>
      </c>
      <c r="AE5256" s="176">
        <v>136.72</v>
      </c>
    </row>
    <row r="5257" spans="1:31">
      <c r="A5257" s="178">
        <v>108388946040</v>
      </c>
      <c r="B5257" s="166">
        <v>46203</v>
      </c>
      <c r="C5257" s="167" t="s">
        <v>3781</v>
      </c>
      <c r="D5257" s="167"/>
      <c r="E5257" s="167"/>
      <c r="F5257" s="167" t="s">
        <v>5301</v>
      </c>
      <c r="G5257" s="167" t="s">
        <v>3614</v>
      </c>
      <c r="H5257" s="168"/>
      <c r="I5257" s="167"/>
      <c r="J5257" s="169">
        <v>26136</v>
      </c>
      <c r="K5257" s="167" t="s">
        <v>55</v>
      </c>
      <c r="L5257" s="169">
        <v>467</v>
      </c>
      <c r="M5257" s="167" t="s">
        <v>3504</v>
      </c>
      <c r="N5257" s="169">
        <v>2620.79</v>
      </c>
      <c r="O5257" s="167" t="s">
        <v>3505</v>
      </c>
      <c r="P5257" s="167" t="s">
        <v>9090</v>
      </c>
      <c r="Q5257" s="167" t="s">
        <v>3506</v>
      </c>
      <c r="R5257" s="167" t="s">
        <v>3528</v>
      </c>
      <c r="S5257" s="169">
        <v>11</v>
      </c>
      <c r="T5257" s="167" t="s">
        <v>5311</v>
      </c>
      <c r="U5257" s="169" t="s">
        <v>5312</v>
      </c>
      <c r="V5257" s="167" t="s">
        <v>9113</v>
      </c>
      <c r="W5257" s="167" t="s">
        <v>5351</v>
      </c>
      <c r="X5257" s="170" t="s">
        <v>3533</v>
      </c>
      <c r="Y5257" s="171" t="s">
        <v>9091</v>
      </c>
      <c r="Z5257" s="167" t="s">
        <v>11105</v>
      </c>
      <c r="AA5257" s="176">
        <v>400</v>
      </c>
      <c r="AB5257" s="167" t="s">
        <v>11254</v>
      </c>
      <c r="AC5257" s="176">
        <v>400</v>
      </c>
      <c r="AD5257" s="167" t="s">
        <v>11254</v>
      </c>
      <c r="AE5257" s="176">
        <v>38.840000000000003</v>
      </c>
    </row>
    <row r="5258" spans="1:31">
      <c r="A5258" s="178">
        <v>108388946040</v>
      </c>
      <c r="B5258" s="166">
        <v>46203</v>
      </c>
      <c r="C5258" s="167" t="s">
        <v>3781</v>
      </c>
      <c r="D5258" s="167"/>
      <c r="E5258" s="167"/>
      <c r="F5258" s="167" t="s">
        <v>5301</v>
      </c>
      <c r="G5258" s="167" t="s">
        <v>3614</v>
      </c>
      <c r="H5258" s="168"/>
      <c r="I5258" s="167"/>
      <c r="J5258" s="169">
        <v>26136</v>
      </c>
      <c r="K5258" s="167" t="s">
        <v>55</v>
      </c>
      <c r="L5258" s="169">
        <v>467</v>
      </c>
      <c r="M5258" s="167" t="s">
        <v>3504</v>
      </c>
      <c r="N5258" s="169">
        <v>2620.79</v>
      </c>
      <c r="O5258" s="167" t="s">
        <v>3505</v>
      </c>
      <c r="P5258" s="167" t="s">
        <v>9090</v>
      </c>
      <c r="Q5258" s="167" t="s">
        <v>3506</v>
      </c>
      <c r="R5258" s="167" t="s">
        <v>3528</v>
      </c>
      <c r="S5258" s="169">
        <v>10</v>
      </c>
      <c r="T5258" s="167" t="s">
        <v>5311</v>
      </c>
      <c r="U5258" s="169" t="s">
        <v>5312</v>
      </c>
      <c r="V5258" s="167" t="s">
        <v>9114</v>
      </c>
      <c r="W5258" s="167" t="s">
        <v>5353</v>
      </c>
      <c r="X5258" s="170" t="s">
        <v>3533</v>
      </c>
      <c r="Y5258" s="171" t="s">
        <v>9091</v>
      </c>
      <c r="Z5258" s="167" t="s">
        <v>11105</v>
      </c>
      <c r="AA5258" s="176">
        <v>200</v>
      </c>
      <c r="AB5258" s="167" t="s">
        <v>11254</v>
      </c>
      <c r="AC5258" s="176">
        <v>200</v>
      </c>
      <c r="AD5258" s="167" t="s">
        <v>11254</v>
      </c>
      <c r="AE5258" s="176">
        <v>20.96</v>
      </c>
    </row>
    <row r="5259" spans="1:31">
      <c r="A5259" s="178">
        <v>108388946040</v>
      </c>
      <c r="B5259" s="166">
        <v>46203</v>
      </c>
      <c r="C5259" s="167" t="s">
        <v>3781</v>
      </c>
      <c r="D5259" s="167"/>
      <c r="E5259" s="167"/>
      <c r="F5259" s="167" t="s">
        <v>5301</v>
      </c>
      <c r="G5259" s="167" t="s">
        <v>3614</v>
      </c>
      <c r="H5259" s="168"/>
      <c r="I5259" s="167"/>
      <c r="J5259" s="169">
        <v>26136</v>
      </c>
      <c r="K5259" s="167" t="s">
        <v>55</v>
      </c>
      <c r="L5259" s="169">
        <v>467</v>
      </c>
      <c r="M5259" s="167" t="s">
        <v>3504</v>
      </c>
      <c r="N5259" s="169">
        <v>2620.79</v>
      </c>
      <c r="O5259" s="167" t="s">
        <v>3505</v>
      </c>
      <c r="P5259" s="167" t="s">
        <v>9090</v>
      </c>
      <c r="Q5259" s="167" t="s">
        <v>3506</v>
      </c>
      <c r="R5259" s="167" t="s">
        <v>3528</v>
      </c>
      <c r="S5259" s="169">
        <v>9</v>
      </c>
      <c r="T5259" s="167" t="s">
        <v>5311</v>
      </c>
      <c r="U5259" s="169" t="s">
        <v>5312</v>
      </c>
      <c r="V5259" s="167" t="s">
        <v>9115</v>
      </c>
      <c r="W5259" s="167" t="s">
        <v>5355</v>
      </c>
      <c r="X5259" s="170" t="s">
        <v>3533</v>
      </c>
      <c r="Y5259" s="171" t="s">
        <v>9091</v>
      </c>
      <c r="Z5259" s="167" t="s">
        <v>11105</v>
      </c>
      <c r="AA5259" s="176">
        <v>300</v>
      </c>
      <c r="AB5259" s="167" t="s">
        <v>11254</v>
      </c>
      <c r="AC5259" s="176">
        <v>300</v>
      </c>
      <c r="AD5259" s="167" t="s">
        <v>11254</v>
      </c>
      <c r="AE5259" s="176">
        <v>60.27</v>
      </c>
    </row>
    <row r="5260" spans="1:31">
      <c r="A5260" s="178">
        <v>108388946040</v>
      </c>
      <c r="B5260" s="166">
        <v>46203</v>
      </c>
      <c r="C5260" s="167" t="s">
        <v>3781</v>
      </c>
      <c r="D5260" s="167"/>
      <c r="E5260" s="167"/>
      <c r="F5260" s="167" t="s">
        <v>5301</v>
      </c>
      <c r="G5260" s="167" t="s">
        <v>3614</v>
      </c>
      <c r="H5260" s="168"/>
      <c r="I5260" s="167"/>
      <c r="J5260" s="169">
        <v>26136</v>
      </c>
      <c r="K5260" s="167" t="s">
        <v>55</v>
      </c>
      <c r="L5260" s="169">
        <v>467</v>
      </c>
      <c r="M5260" s="167" t="s">
        <v>3504</v>
      </c>
      <c r="N5260" s="169">
        <v>2620.79</v>
      </c>
      <c r="O5260" s="167" t="s">
        <v>3505</v>
      </c>
      <c r="P5260" s="167" t="s">
        <v>9090</v>
      </c>
      <c r="Q5260" s="167" t="s">
        <v>3506</v>
      </c>
      <c r="R5260" s="167" t="s">
        <v>3528</v>
      </c>
      <c r="S5260" s="169">
        <v>8</v>
      </c>
      <c r="T5260" s="167" t="s">
        <v>5304</v>
      </c>
      <c r="U5260" s="169" t="s">
        <v>5305</v>
      </c>
      <c r="V5260" s="167" t="s">
        <v>5356</v>
      </c>
      <c r="W5260" s="167" t="s">
        <v>5357</v>
      </c>
      <c r="X5260" s="170" t="s">
        <v>3533</v>
      </c>
      <c r="Y5260" s="171" t="s">
        <v>9091</v>
      </c>
      <c r="Z5260" s="167" t="s">
        <v>11105</v>
      </c>
      <c r="AA5260" s="176">
        <v>1300</v>
      </c>
      <c r="AB5260" s="167" t="s">
        <v>11254</v>
      </c>
      <c r="AC5260" s="176">
        <v>1300</v>
      </c>
      <c r="AD5260" s="167" t="s">
        <v>11254</v>
      </c>
      <c r="AE5260" s="176">
        <v>1336.53</v>
      </c>
    </row>
    <row r="5261" spans="1:31">
      <c r="A5261" s="178">
        <v>108388946040</v>
      </c>
      <c r="B5261" s="166">
        <v>46203</v>
      </c>
      <c r="C5261" s="167" t="s">
        <v>3781</v>
      </c>
      <c r="D5261" s="167"/>
      <c r="E5261" s="167"/>
      <c r="F5261" s="167" t="s">
        <v>5301</v>
      </c>
      <c r="G5261" s="167" t="s">
        <v>3614</v>
      </c>
      <c r="H5261" s="168"/>
      <c r="I5261" s="167"/>
      <c r="J5261" s="169">
        <v>26136</v>
      </c>
      <c r="K5261" s="167" t="s">
        <v>55</v>
      </c>
      <c r="L5261" s="169">
        <v>467</v>
      </c>
      <c r="M5261" s="167" t="s">
        <v>3504</v>
      </c>
      <c r="N5261" s="169">
        <v>2620.79</v>
      </c>
      <c r="O5261" s="167" t="s">
        <v>3505</v>
      </c>
      <c r="P5261" s="167" t="s">
        <v>9090</v>
      </c>
      <c r="Q5261" s="167" t="s">
        <v>3506</v>
      </c>
      <c r="R5261" s="167" t="s">
        <v>3528</v>
      </c>
      <c r="S5261" s="169">
        <v>7</v>
      </c>
      <c r="T5261" s="167" t="s">
        <v>5311</v>
      </c>
      <c r="U5261" s="169" t="s">
        <v>5312</v>
      </c>
      <c r="V5261" s="167" t="s">
        <v>9116</v>
      </c>
      <c r="W5261" s="167" t="s">
        <v>5359</v>
      </c>
      <c r="X5261" s="170" t="s">
        <v>3533</v>
      </c>
      <c r="Y5261" s="171" t="s">
        <v>9091</v>
      </c>
      <c r="Z5261" s="167" t="s">
        <v>11105</v>
      </c>
      <c r="AA5261" s="176">
        <v>280</v>
      </c>
      <c r="AB5261" s="167" t="s">
        <v>11254</v>
      </c>
      <c r="AC5261" s="176">
        <v>280</v>
      </c>
      <c r="AD5261" s="167" t="s">
        <v>11254</v>
      </c>
      <c r="AE5261" s="176">
        <v>159.65600000000001</v>
      </c>
    </row>
    <row r="5262" spans="1:31">
      <c r="A5262" s="178">
        <v>108388946040</v>
      </c>
      <c r="B5262" s="166">
        <v>46203</v>
      </c>
      <c r="C5262" s="167" t="s">
        <v>3781</v>
      </c>
      <c r="D5262" s="167"/>
      <c r="E5262" s="167"/>
      <c r="F5262" s="167" t="s">
        <v>5301</v>
      </c>
      <c r="G5262" s="167" t="s">
        <v>3614</v>
      </c>
      <c r="H5262" s="168"/>
      <c r="I5262" s="167"/>
      <c r="J5262" s="169">
        <v>26136</v>
      </c>
      <c r="K5262" s="167" t="s">
        <v>55</v>
      </c>
      <c r="L5262" s="169">
        <v>467</v>
      </c>
      <c r="M5262" s="167" t="s">
        <v>3504</v>
      </c>
      <c r="N5262" s="169">
        <v>2620.79</v>
      </c>
      <c r="O5262" s="167" t="s">
        <v>3505</v>
      </c>
      <c r="P5262" s="167" t="s">
        <v>9090</v>
      </c>
      <c r="Q5262" s="167" t="s">
        <v>3506</v>
      </c>
      <c r="R5262" s="167" t="s">
        <v>3528</v>
      </c>
      <c r="S5262" s="169">
        <v>6</v>
      </c>
      <c r="T5262" s="167" t="s">
        <v>5311</v>
      </c>
      <c r="U5262" s="169" t="s">
        <v>5312</v>
      </c>
      <c r="V5262" s="167" t="s">
        <v>9117</v>
      </c>
      <c r="W5262" s="167" t="s">
        <v>5361</v>
      </c>
      <c r="X5262" s="170" t="s">
        <v>3533</v>
      </c>
      <c r="Y5262" s="171" t="s">
        <v>9091</v>
      </c>
      <c r="Z5262" s="167" t="s">
        <v>11105</v>
      </c>
      <c r="AA5262" s="176">
        <v>480</v>
      </c>
      <c r="AB5262" s="167" t="s">
        <v>11254</v>
      </c>
      <c r="AC5262" s="176">
        <v>480</v>
      </c>
      <c r="AD5262" s="167" t="s">
        <v>11254</v>
      </c>
      <c r="AE5262" s="176">
        <v>204.43199999999999</v>
      </c>
    </row>
    <row r="5263" spans="1:31">
      <c r="A5263" s="178">
        <v>108388946040</v>
      </c>
      <c r="B5263" s="166">
        <v>46203</v>
      </c>
      <c r="C5263" s="167" t="s">
        <v>3781</v>
      </c>
      <c r="D5263" s="167"/>
      <c r="E5263" s="167"/>
      <c r="F5263" s="167" t="s">
        <v>5301</v>
      </c>
      <c r="G5263" s="167" t="s">
        <v>3614</v>
      </c>
      <c r="H5263" s="168"/>
      <c r="I5263" s="167"/>
      <c r="J5263" s="169">
        <v>26136</v>
      </c>
      <c r="K5263" s="167" t="s">
        <v>55</v>
      </c>
      <c r="L5263" s="169">
        <v>467</v>
      </c>
      <c r="M5263" s="167" t="s">
        <v>3504</v>
      </c>
      <c r="N5263" s="169">
        <v>2620.79</v>
      </c>
      <c r="O5263" s="167" t="s">
        <v>3505</v>
      </c>
      <c r="P5263" s="167" t="s">
        <v>9090</v>
      </c>
      <c r="Q5263" s="167" t="s">
        <v>3506</v>
      </c>
      <c r="R5263" s="167" t="s">
        <v>3528</v>
      </c>
      <c r="S5263" s="169">
        <v>5</v>
      </c>
      <c r="T5263" s="167" t="s">
        <v>5311</v>
      </c>
      <c r="U5263" s="169" t="s">
        <v>5312</v>
      </c>
      <c r="V5263" s="167" t="s">
        <v>9118</v>
      </c>
      <c r="W5263" s="167" t="s">
        <v>5363</v>
      </c>
      <c r="X5263" s="170" t="s">
        <v>3533</v>
      </c>
      <c r="Y5263" s="171" t="s">
        <v>9091</v>
      </c>
      <c r="Z5263" s="167" t="s">
        <v>11105</v>
      </c>
      <c r="AA5263" s="176">
        <v>600</v>
      </c>
      <c r="AB5263" s="167" t="s">
        <v>11254</v>
      </c>
      <c r="AC5263" s="176">
        <v>600</v>
      </c>
      <c r="AD5263" s="167" t="s">
        <v>11254</v>
      </c>
      <c r="AE5263" s="176">
        <v>107.46</v>
      </c>
    </row>
    <row r="5264" spans="1:31">
      <c r="A5264" s="178">
        <v>108388946040</v>
      </c>
      <c r="B5264" s="166">
        <v>46203</v>
      </c>
      <c r="C5264" s="167" t="s">
        <v>3781</v>
      </c>
      <c r="D5264" s="167"/>
      <c r="E5264" s="167"/>
      <c r="F5264" s="167" t="s">
        <v>5301</v>
      </c>
      <c r="G5264" s="167" t="s">
        <v>3614</v>
      </c>
      <c r="H5264" s="168"/>
      <c r="I5264" s="167"/>
      <c r="J5264" s="169">
        <v>26136</v>
      </c>
      <c r="K5264" s="167" t="s">
        <v>55</v>
      </c>
      <c r="L5264" s="169">
        <v>467</v>
      </c>
      <c r="M5264" s="167" t="s">
        <v>3504</v>
      </c>
      <c r="N5264" s="169">
        <v>2620.79</v>
      </c>
      <c r="O5264" s="167" t="s">
        <v>3505</v>
      </c>
      <c r="P5264" s="167" t="s">
        <v>9090</v>
      </c>
      <c r="Q5264" s="167" t="s">
        <v>3506</v>
      </c>
      <c r="R5264" s="167" t="s">
        <v>3528</v>
      </c>
      <c r="S5264" s="169">
        <v>4</v>
      </c>
      <c r="T5264" s="167" t="s">
        <v>5364</v>
      </c>
      <c r="U5264" s="169" t="s">
        <v>5365</v>
      </c>
      <c r="V5264" s="167" t="s">
        <v>5366</v>
      </c>
      <c r="W5264" s="167" t="s">
        <v>5367</v>
      </c>
      <c r="X5264" s="170" t="s">
        <v>3533</v>
      </c>
      <c r="Y5264" s="171" t="s">
        <v>9091</v>
      </c>
      <c r="Z5264" s="167" t="s">
        <v>11105</v>
      </c>
      <c r="AA5264" s="176">
        <v>200</v>
      </c>
      <c r="AB5264" s="167" t="s">
        <v>11254</v>
      </c>
      <c r="AC5264" s="176">
        <v>200</v>
      </c>
      <c r="AD5264" s="167" t="s">
        <v>11254</v>
      </c>
      <c r="AE5264" s="176">
        <v>222.48</v>
      </c>
    </row>
    <row r="5265" spans="1:31">
      <c r="A5265" s="178">
        <v>108388946040</v>
      </c>
      <c r="B5265" s="166">
        <v>46203</v>
      </c>
      <c r="C5265" s="167" t="s">
        <v>3781</v>
      </c>
      <c r="D5265" s="167"/>
      <c r="E5265" s="167"/>
      <c r="F5265" s="167" t="s">
        <v>5301</v>
      </c>
      <c r="G5265" s="167" t="s">
        <v>3614</v>
      </c>
      <c r="H5265" s="168"/>
      <c r="I5265" s="167"/>
      <c r="J5265" s="169">
        <v>26136</v>
      </c>
      <c r="K5265" s="167" t="s">
        <v>55</v>
      </c>
      <c r="L5265" s="169">
        <v>467</v>
      </c>
      <c r="M5265" s="167" t="s">
        <v>3504</v>
      </c>
      <c r="N5265" s="169">
        <v>2620.79</v>
      </c>
      <c r="O5265" s="167" t="s">
        <v>3505</v>
      </c>
      <c r="P5265" s="167" t="s">
        <v>9090</v>
      </c>
      <c r="Q5265" s="167" t="s">
        <v>3506</v>
      </c>
      <c r="R5265" s="167" t="s">
        <v>3528</v>
      </c>
      <c r="S5265" s="169">
        <v>3</v>
      </c>
      <c r="T5265" s="167" t="s">
        <v>5364</v>
      </c>
      <c r="U5265" s="169" t="s">
        <v>5365</v>
      </c>
      <c r="V5265" s="167" t="s">
        <v>5368</v>
      </c>
      <c r="W5265" s="167" t="s">
        <v>5369</v>
      </c>
      <c r="X5265" s="170" t="s">
        <v>3533</v>
      </c>
      <c r="Y5265" s="171" t="s">
        <v>9091</v>
      </c>
      <c r="Z5265" s="167" t="s">
        <v>11105</v>
      </c>
      <c r="AA5265" s="176">
        <v>1000</v>
      </c>
      <c r="AB5265" s="167" t="s">
        <v>11254</v>
      </c>
      <c r="AC5265" s="176">
        <v>1000</v>
      </c>
      <c r="AD5265" s="167" t="s">
        <v>11254</v>
      </c>
      <c r="AE5265" s="176">
        <v>975.8</v>
      </c>
    </row>
    <row r="5266" spans="1:31">
      <c r="A5266" s="178">
        <v>108388946040</v>
      </c>
      <c r="B5266" s="166">
        <v>46203</v>
      </c>
      <c r="C5266" s="167" t="s">
        <v>3781</v>
      </c>
      <c r="D5266" s="167"/>
      <c r="E5266" s="167"/>
      <c r="F5266" s="167" t="s">
        <v>5301</v>
      </c>
      <c r="G5266" s="167" t="s">
        <v>3614</v>
      </c>
      <c r="H5266" s="168"/>
      <c r="I5266" s="167"/>
      <c r="J5266" s="169">
        <v>26136</v>
      </c>
      <c r="K5266" s="167" t="s">
        <v>55</v>
      </c>
      <c r="L5266" s="169">
        <v>467</v>
      </c>
      <c r="M5266" s="167" t="s">
        <v>3504</v>
      </c>
      <c r="N5266" s="169">
        <v>2620.79</v>
      </c>
      <c r="O5266" s="167" t="s">
        <v>3505</v>
      </c>
      <c r="P5266" s="167" t="s">
        <v>9090</v>
      </c>
      <c r="Q5266" s="167" t="s">
        <v>3506</v>
      </c>
      <c r="R5266" s="167" t="s">
        <v>3528</v>
      </c>
      <c r="S5266" s="169">
        <v>2</v>
      </c>
      <c r="T5266" s="167" t="s">
        <v>5311</v>
      </c>
      <c r="U5266" s="169" t="s">
        <v>5317</v>
      </c>
      <c r="V5266" s="167" t="s">
        <v>5370</v>
      </c>
      <c r="W5266" s="167" t="s">
        <v>5371</v>
      </c>
      <c r="X5266" s="170" t="s">
        <v>3533</v>
      </c>
      <c r="Y5266" s="171" t="s">
        <v>9091</v>
      </c>
      <c r="Z5266" s="167" t="s">
        <v>11105</v>
      </c>
      <c r="AA5266" s="176">
        <v>200</v>
      </c>
      <c r="AB5266" s="167" t="s">
        <v>11254</v>
      </c>
      <c r="AC5266" s="176">
        <v>200</v>
      </c>
      <c r="AD5266" s="167" t="s">
        <v>11254</v>
      </c>
      <c r="AE5266" s="176">
        <v>815.3</v>
      </c>
    </row>
    <row r="5267" spans="1:31">
      <c r="A5267" s="178">
        <v>108388946040</v>
      </c>
      <c r="B5267" s="166">
        <v>46203</v>
      </c>
      <c r="C5267" s="167" t="s">
        <v>3781</v>
      </c>
      <c r="D5267" s="167"/>
      <c r="E5267" s="167"/>
      <c r="F5267" s="167" t="s">
        <v>5301</v>
      </c>
      <c r="G5267" s="167" t="s">
        <v>3614</v>
      </c>
      <c r="H5267" s="168"/>
      <c r="I5267" s="167"/>
      <c r="J5267" s="169">
        <v>26136</v>
      </c>
      <c r="K5267" s="167" t="s">
        <v>55</v>
      </c>
      <c r="L5267" s="169">
        <v>467</v>
      </c>
      <c r="M5267" s="167" t="s">
        <v>3504</v>
      </c>
      <c r="N5267" s="169">
        <v>2620.79</v>
      </c>
      <c r="O5267" s="167" t="s">
        <v>3505</v>
      </c>
      <c r="P5267" s="167" t="s">
        <v>9090</v>
      </c>
      <c r="Q5267" s="167" t="s">
        <v>3506</v>
      </c>
      <c r="R5267" s="167" t="s">
        <v>3528</v>
      </c>
      <c r="S5267" s="169">
        <v>1</v>
      </c>
      <c r="T5267" s="167" t="s">
        <v>5311</v>
      </c>
      <c r="U5267" s="169" t="s">
        <v>5317</v>
      </c>
      <c r="V5267" s="167" t="s">
        <v>5372</v>
      </c>
      <c r="W5267" s="167" t="s">
        <v>5373</v>
      </c>
      <c r="X5267" s="170" t="s">
        <v>3533</v>
      </c>
      <c r="Y5267" s="171" t="s">
        <v>9091</v>
      </c>
      <c r="Z5267" s="167" t="s">
        <v>11105</v>
      </c>
      <c r="AA5267" s="176">
        <v>500</v>
      </c>
      <c r="AB5267" s="167" t="s">
        <v>11254</v>
      </c>
      <c r="AC5267" s="176">
        <v>500</v>
      </c>
      <c r="AD5267" s="167" t="s">
        <v>11254</v>
      </c>
      <c r="AE5267" s="176">
        <v>1150.8</v>
      </c>
    </row>
    <row r="5268" spans="1:31">
      <c r="A5268" s="178">
        <v>108389058740</v>
      </c>
      <c r="B5268" s="166">
        <v>46203</v>
      </c>
      <c r="C5268" s="167" t="s">
        <v>3524</v>
      </c>
      <c r="D5268" s="167" t="s">
        <v>3525</v>
      </c>
      <c r="E5268" s="167" t="s">
        <v>3526</v>
      </c>
      <c r="F5268" s="167" t="s">
        <v>3501</v>
      </c>
      <c r="G5268" s="167" t="s">
        <v>3502</v>
      </c>
      <c r="H5268" s="168">
        <v>46204</v>
      </c>
      <c r="I5268" s="167"/>
      <c r="J5268" s="169">
        <v>26136</v>
      </c>
      <c r="K5268" s="167" t="s">
        <v>55</v>
      </c>
      <c r="L5268" s="169">
        <v>3</v>
      </c>
      <c r="M5268" s="167" t="s">
        <v>3513</v>
      </c>
      <c r="N5268" s="169">
        <v>4</v>
      </c>
      <c r="O5268" s="167" t="s">
        <v>3505</v>
      </c>
      <c r="P5268" s="167"/>
      <c r="Q5268" s="167" t="s">
        <v>3527</v>
      </c>
      <c r="R5268" s="167" t="s">
        <v>3528</v>
      </c>
      <c r="S5268" s="169">
        <v>2</v>
      </c>
      <c r="T5268" s="167" t="s">
        <v>3529</v>
      </c>
      <c r="U5268" s="169" t="s">
        <v>3530</v>
      </c>
      <c r="V5268" s="167" t="s">
        <v>8302</v>
      </c>
      <c r="W5268" s="167" t="s">
        <v>5095</v>
      </c>
      <c r="X5268" s="170" t="s">
        <v>157</v>
      </c>
      <c r="Y5268" s="171" t="s">
        <v>9119</v>
      </c>
      <c r="Z5268" s="167" t="s">
        <v>11106</v>
      </c>
      <c r="AA5268" s="176">
        <v>27000</v>
      </c>
      <c r="AB5268" s="167" t="s">
        <v>11254</v>
      </c>
      <c r="AC5268" s="176">
        <v>27000</v>
      </c>
      <c r="AD5268" s="167" t="s">
        <v>11254</v>
      </c>
      <c r="AE5268" s="176">
        <v>4671</v>
      </c>
    </row>
    <row r="5269" spans="1:31">
      <c r="A5269" s="178">
        <v>108389058740</v>
      </c>
      <c r="B5269" s="166">
        <v>46203</v>
      </c>
      <c r="C5269" s="167" t="s">
        <v>3524</v>
      </c>
      <c r="D5269" s="167" t="s">
        <v>3525</v>
      </c>
      <c r="E5269" s="167" t="s">
        <v>3526</v>
      </c>
      <c r="F5269" s="167" t="s">
        <v>3501</v>
      </c>
      <c r="G5269" s="167" t="s">
        <v>3502</v>
      </c>
      <c r="H5269" s="168">
        <v>46204</v>
      </c>
      <c r="I5269" s="167"/>
      <c r="J5269" s="169">
        <v>26136</v>
      </c>
      <c r="K5269" s="167" t="s">
        <v>55</v>
      </c>
      <c r="L5269" s="169">
        <v>3</v>
      </c>
      <c r="M5269" s="167" t="s">
        <v>3513</v>
      </c>
      <c r="N5269" s="169">
        <v>4</v>
      </c>
      <c r="O5269" s="167" t="s">
        <v>3505</v>
      </c>
      <c r="P5269" s="167"/>
      <c r="Q5269" s="167" t="s">
        <v>3527</v>
      </c>
      <c r="R5269" s="167" t="s">
        <v>3528</v>
      </c>
      <c r="S5269" s="169">
        <v>1</v>
      </c>
      <c r="T5269" s="167" t="s">
        <v>3529</v>
      </c>
      <c r="U5269" s="169" t="s">
        <v>3530</v>
      </c>
      <c r="V5269" s="167" t="s">
        <v>8305</v>
      </c>
      <c r="W5269" s="167" t="s">
        <v>8306</v>
      </c>
      <c r="X5269" s="170" t="s">
        <v>157</v>
      </c>
      <c r="Y5269" s="171" t="s">
        <v>9119</v>
      </c>
      <c r="Z5269" s="167" t="s">
        <v>11106</v>
      </c>
      <c r="AA5269" s="176">
        <v>15000</v>
      </c>
      <c r="AB5269" s="167" t="s">
        <v>11254</v>
      </c>
      <c r="AC5269" s="176">
        <v>15000</v>
      </c>
      <c r="AD5269" s="167" t="s">
        <v>11254</v>
      </c>
      <c r="AE5269" s="176">
        <v>540</v>
      </c>
    </row>
    <row r="5270" spans="1:31">
      <c r="A5270" s="178">
        <v>108389188720</v>
      </c>
      <c r="B5270" s="166">
        <v>46203</v>
      </c>
      <c r="C5270" s="167" t="s">
        <v>3524</v>
      </c>
      <c r="D5270" s="167" t="s">
        <v>3525</v>
      </c>
      <c r="E5270" s="167" t="s">
        <v>3526</v>
      </c>
      <c r="F5270" s="167" t="s">
        <v>3501</v>
      </c>
      <c r="G5270" s="167" t="s">
        <v>3502</v>
      </c>
      <c r="H5270" s="168">
        <v>46204</v>
      </c>
      <c r="I5270" s="167"/>
      <c r="J5270" s="169">
        <v>26136</v>
      </c>
      <c r="K5270" s="167" t="s">
        <v>55</v>
      </c>
      <c r="L5270" s="169">
        <v>1</v>
      </c>
      <c r="M5270" s="167" t="s">
        <v>3513</v>
      </c>
      <c r="N5270" s="169">
        <v>0.5</v>
      </c>
      <c r="O5270" s="167" t="s">
        <v>3505</v>
      </c>
      <c r="P5270" s="167"/>
      <c r="Q5270" s="167" t="s">
        <v>3514</v>
      </c>
      <c r="R5270" s="167" t="s">
        <v>3528</v>
      </c>
      <c r="S5270" s="169">
        <v>1</v>
      </c>
      <c r="T5270" s="167" t="s">
        <v>4051</v>
      </c>
      <c r="U5270" s="169" t="s">
        <v>4052</v>
      </c>
      <c r="V5270" s="167" t="s">
        <v>5495</v>
      </c>
      <c r="W5270" s="167" t="s">
        <v>5496</v>
      </c>
      <c r="X5270" s="170" t="s">
        <v>160</v>
      </c>
      <c r="Y5270" s="171" t="s">
        <v>9120</v>
      </c>
      <c r="Z5270" s="167" t="s">
        <v>11107</v>
      </c>
      <c r="AA5270" s="176">
        <v>600</v>
      </c>
      <c r="AB5270" s="167" t="s">
        <v>11254</v>
      </c>
      <c r="AC5270" s="176">
        <v>600</v>
      </c>
      <c r="AD5270" s="167" t="s">
        <v>11254</v>
      </c>
      <c r="AE5270" s="176">
        <v>210</v>
      </c>
    </row>
    <row r="5271" spans="1:31">
      <c r="A5271" s="178">
        <v>108389225450</v>
      </c>
      <c r="B5271" s="166">
        <v>46203</v>
      </c>
      <c r="C5271" s="167" t="s">
        <v>3524</v>
      </c>
      <c r="D5271" s="167" t="s">
        <v>3525</v>
      </c>
      <c r="E5271" s="167" t="s">
        <v>3526</v>
      </c>
      <c r="F5271" s="167" t="s">
        <v>3501</v>
      </c>
      <c r="G5271" s="167" t="s">
        <v>3502</v>
      </c>
      <c r="H5271" s="168">
        <v>46204</v>
      </c>
      <c r="I5271" s="167"/>
      <c r="J5271" s="169">
        <v>26136</v>
      </c>
      <c r="K5271" s="167" t="s">
        <v>55</v>
      </c>
      <c r="L5271" s="169">
        <v>1</v>
      </c>
      <c r="M5271" s="167" t="s">
        <v>3513</v>
      </c>
      <c r="N5271" s="169">
        <v>1.6</v>
      </c>
      <c r="O5271" s="167" t="s">
        <v>3505</v>
      </c>
      <c r="P5271" s="167"/>
      <c r="Q5271" s="167" t="s">
        <v>3514</v>
      </c>
      <c r="R5271" s="167" t="s">
        <v>3528</v>
      </c>
      <c r="S5271" s="169">
        <v>3</v>
      </c>
      <c r="T5271" s="167" t="s">
        <v>3560</v>
      </c>
      <c r="U5271" s="169" t="s">
        <v>3561</v>
      </c>
      <c r="V5271" s="167" t="s">
        <v>4167</v>
      </c>
      <c r="W5271" s="167" t="s">
        <v>4168</v>
      </c>
      <c r="X5271" s="170" t="s">
        <v>159</v>
      </c>
      <c r="Y5271" s="171" t="s">
        <v>9121</v>
      </c>
      <c r="Z5271" s="167" t="s">
        <v>11108</v>
      </c>
      <c r="AA5271" s="176">
        <v>66685</v>
      </c>
      <c r="AB5271" s="167" t="s">
        <v>11254</v>
      </c>
      <c r="AC5271" s="176">
        <v>66685</v>
      </c>
      <c r="AD5271" s="167" t="s">
        <v>11254</v>
      </c>
      <c r="AE5271" s="176">
        <v>1277.0178000000001</v>
      </c>
    </row>
    <row r="5272" spans="1:31">
      <c r="A5272" s="178">
        <v>108389225450</v>
      </c>
      <c r="B5272" s="166">
        <v>46203</v>
      </c>
      <c r="C5272" s="167" t="s">
        <v>3524</v>
      </c>
      <c r="D5272" s="167" t="s">
        <v>3525</v>
      </c>
      <c r="E5272" s="167" t="s">
        <v>3526</v>
      </c>
      <c r="F5272" s="167" t="s">
        <v>3501</v>
      </c>
      <c r="G5272" s="167" t="s">
        <v>3502</v>
      </c>
      <c r="H5272" s="168">
        <v>46204</v>
      </c>
      <c r="I5272" s="167"/>
      <c r="J5272" s="169">
        <v>26136</v>
      </c>
      <c r="K5272" s="167" t="s">
        <v>55</v>
      </c>
      <c r="L5272" s="169">
        <v>1</v>
      </c>
      <c r="M5272" s="167" t="s">
        <v>3513</v>
      </c>
      <c r="N5272" s="169">
        <v>1.6</v>
      </c>
      <c r="O5272" s="167" t="s">
        <v>3505</v>
      </c>
      <c r="P5272" s="167"/>
      <c r="Q5272" s="167" t="s">
        <v>3514</v>
      </c>
      <c r="R5272" s="167" t="s">
        <v>3528</v>
      </c>
      <c r="S5272" s="169">
        <v>2</v>
      </c>
      <c r="T5272" s="167" t="s">
        <v>3535</v>
      </c>
      <c r="U5272" s="169" t="s">
        <v>3536</v>
      </c>
      <c r="V5272" s="167" t="s">
        <v>8212</v>
      </c>
      <c r="W5272" s="167" t="s">
        <v>8213</v>
      </c>
      <c r="X5272" s="170" t="s">
        <v>159</v>
      </c>
      <c r="Y5272" s="171" t="s">
        <v>9121</v>
      </c>
      <c r="Z5272" s="167" t="s">
        <v>11108</v>
      </c>
      <c r="AA5272" s="176">
        <v>2000</v>
      </c>
      <c r="AB5272" s="167" t="s">
        <v>11254</v>
      </c>
      <c r="AC5272" s="176">
        <v>2000</v>
      </c>
      <c r="AD5272" s="167" t="s">
        <v>11254</v>
      </c>
      <c r="AE5272" s="176">
        <v>0.6</v>
      </c>
    </row>
    <row r="5273" spans="1:31">
      <c r="A5273" s="178">
        <v>108389225450</v>
      </c>
      <c r="B5273" s="166">
        <v>46203</v>
      </c>
      <c r="C5273" s="167" t="s">
        <v>3524</v>
      </c>
      <c r="D5273" s="167" t="s">
        <v>3525</v>
      </c>
      <c r="E5273" s="167" t="s">
        <v>3526</v>
      </c>
      <c r="F5273" s="167" t="s">
        <v>3501</v>
      </c>
      <c r="G5273" s="167" t="s">
        <v>3502</v>
      </c>
      <c r="H5273" s="168">
        <v>46204</v>
      </c>
      <c r="I5273" s="167"/>
      <c r="J5273" s="169">
        <v>26136</v>
      </c>
      <c r="K5273" s="167" t="s">
        <v>55</v>
      </c>
      <c r="L5273" s="169">
        <v>1</v>
      </c>
      <c r="M5273" s="167" t="s">
        <v>3513</v>
      </c>
      <c r="N5273" s="169">
        <v>1.6</v>
      </c>
      <c r="O5273" s="167" t="s">
        <v>3505</v>
      </c>
      <c r="P5273" s="167"/>
      <c r="Q5273" s="167" t="s">
        <v>3514</v>
      </c>
      <c r="R5273" s="167" t="s">
        <v>3528</v>
      </c>
      <c r="S5273" s="169">
        <v>1</v>
      </c>
      <c r="T5273" s="167" t="s">
        <v>3529</v>
      </c>
      <c r="U5273" s="169" t="s">
        <v>3530</v>
      </c>
      <c r="V5273" s="167" t="s">
        <v>8513</v>
      </c>
      <c r="W5273" s="167" t="s">
        <v>6462</v>
      </c>
      <c r="X5273" s="170" t="s">
        <v>157</v>
      </c>
      <c r="Y5273" s="171" t="s">
        <v>9121</v>
      </c>
      <c r="Z5273" s="167" t="s">
        <v>11108</v>
      </c>
      <c r="AA5273" s="176">
        <v>300</v>
      </c>
      <c r="AB5273" s="167" t="s">
        <v>11254</v>
      </c>
      <c r="AC5273" s="176">
        <v>300</v>
      </c>
      <c r="AD5273" s="167" t="s">
        <v>11254</v>
      </c>
      <c r="AE5273" s="176">
        <v>699</v>
      </c>
    </row>
    <row r="5274" spans="1:31">
      <c r="A5274" s="178">
        <v>108389251350</v>
      </c>
      <c r="B5274" s="166">
        <v>46203</v>
      </c>
      <c r="C5274" s="167" t="s">
        <v>3524</v>
      </c>
      <c r="D5274" s="167" t="s">
        <v>3525</v>
      </c>
      <c r="E5274" s="167" t="s">
        <v>3526</v>
      </c>
      <c r="F5274" s="167" t="s">
        <v>3501</v>
      </c>
      <c r="G5274" s="167" t="s">
        <v>3502</v>
      </c>
      <c r="H5274" s="168">
        <v>46204</v>
      </c>
      <c r="I5274" s="167"/>
      <c r="J5274" s="169">
        <v>26136</v>
      </c>
      <c r="K5274" s="167" t="s">
        <v>55</v>
      </c>
      <c r="L5274" s="169">
        <v>1</v>
      </c>
      <c r="M5274" s="167" t="s">
        <v>3513</v>
      </c>
      <c r="N5274" s="169">
        <v>1.2</v>
      </c>
      <c r="O5274" s="167" t="s">
        <v>3505</v>
      </c>
      <c r="P5274" s="167"/>
      <c r="Q5274" s="167" t="s">
        <v>3514</v>
      </c>
      <c r="R5274" s="167" t="s">
        <v>3528</v>
      </c>
      <c r="S5274" s="169">
        <v>1</v>
      </c>
      <c r="T5274" s="167" t="s">
        <v>3971</v>
      </c>
      <c r="U5274" s="169" t="s">
        <v>3972</v>
      </c>
      <c r="V5274" s="167" t="s">
        <v>4121</v>
      </c>
      <c r="W5274" s="167" t="s">
        <v>4122</v>
      </c>
      <c r="X5274" s="170" t="s">
        <v>157</v>
      </c>
      <c r="Y5274" s="171" t="s">
        <v>9122</v>
      </c>
      <c r="Z5274" s="167" t="s">
        <v>11109</v>
      </c>
      <c r="AA5274" s="176">
        <v>12000</v>
      </c>
      <c r="AB5274" s="167" t="s">
        <v>11254</v>
      </c>
      <c r="AC5274" s="176">
        <v>12000</v>
      </c>
      <c r="AD5274" s="167" t="s">
        <v>11254</v>
      </c>
      <c r="AE5274" s="176">
        <v>402</v>
      </c>
    </row>
    <row r="5275" spans="1:31">
      <c r="A5275" s="178">
        <v>108389439540</v>
      </c>
      <c r="B5275" s="166">
        <v>46203</v>
      </c>
      <c r="C5275" s="167" t="s">
        <v>3524</v>
      </c>
      <c r="D5275" s="167" t="s">
        <v>3525</v>
      </c>
      <c r="E5275" s="167" t="s">
        <v>3526</v>
      </c>
      <c r="F5275" s="167" t="s">
        <v>3501</v>
      </c>
      <c r="G5275" s="167" t="s">
        <v>3502</v>
      </c>
      <c r="H5275" s="168">
        <v>46204</v>
      </c>
      <c r="I5275" s="167"/>
      <c r="J5275" s="169">
        <v>26136</v>
      </c>
      <c r="K5275" s="167" t="s">
        <v>55</v>
      </c>
      <c r="L5275" s="169">
        <v>2</v>
      </c>
      <c r="M5275" s="167" t="s">
        <v>3513</v>
      </c>
      <c r="N5275" s="169">
        <v>6.2</v>
      </c>
      <c r="O5275" s="167" t="s">
        <v>3505</v>
      </c>
      <c r="P5275" s="167"/>
      <c r="Q5275" s="167" t="s">
        <v>3514</v>
      </c>
      <c r="R5275" s="167" t="s">
        <v>3528</v>
      </c>
      <c r="S5275" s="169">
        <v>1</v>
      </c>
      <c r="T5275" s="167" t="s">
        <v>3529</v>
      </c>
      <c r="U5275" s="169" t="s">
        <v>3530</v>
      </c>
      <c r="V5275" s="167" t="s">
        <v>4897</v>
      </c>
      <c r="W5275" s="167" t="s">
        <v>4898</v>
      </c>
      <c r="X5275" s="170" t="s">
        <v>160</v>
      </c>
      <c r="Y5275" s="171" t="s">
        <v>9123</v>
      </c>
      <c r="Z5275" s="167" t="s">
        <v>11110</v>
      </c>
      <c r="AA5275" s="176">
        <v>15000</v>
      </c>
      <c r="AB5275" s="167" t="s">
        <v>11254</v>
      </c>
      <c r="AC5275" s="176">
        <v>15000</v>
      </c>
      <c r="AD5275" s="167" t="s">
        <v>11254</v>
      </c>
      <c r="AE5275" s="176">
        <v>10500</v>
      </c>
    </row>
    <row r="5276" spans="1:31">
      <c r="A5276" s="178">
        <v>108389448640</v>
      </c>
      <c r="B5276" s="166">
        <v>46203</v>
      </c>
      <c r="C5276" s="167" t="s">
        <v>3524</v>
      </c>
      <c r="D5276" s="167" t="s">
        <v>3525</v>
      </c>
      <c r="E5276" s="167" t="s">
        <v>3526</v>
      </c>
      <c r="F5276" s="167" t="s">
        <v>3501</v>
      </c>
      <c r="G5276" s="167" t="s">
        <v>3502</v>
      </c>
      <c r="H5276" s="168">
        <v>46204</v>
      </c>
      <c r="I5276" s="167"/>
      <c r="J5276" s="169">
        <v>26136</v>
      </c>
      <c r="K5276" s="167" t="s">
        <v>55</v>
      </c>
      <c r="L5276" s="169">
        <v>1</v>
      </c>
      <c r="M5276" s="167" t="s">
        <v>3513</v>
      </c>
      <c r="N5276" s="169">
        <v>1.5</v>
      </c>
      <c r="O5276" s="167" t="s">
        <v>3505</v>
      </c>
      <c r="P5276" s="167"/>
      <c r="Q5276" s="167" t="s">
        <v>3527</v>
      </c>
      <c r="R5276" s="167" t="s">
        <v>3528</v>
      </c>
      <c r="S5276" s="169">
        <v>4</v>
      </c>
      <c r="T5276" s="167" t="s">
        <v>3540</v>
      </c>
      <c r="U5276" s="169" t="s">
        <v>3541</v>
      </c>
      <c r="V5276" s="167" t="s">
        <v>9124</v>
      </c>
      <c r="W5276" s="167" t="s">
        <v>9125</v>
      </c>
      <c r="X5276" s="170" t="s">
        <v>160</v>
      </c>
      <c r="Y5276" s="171" t="s">
        <v>9126</v>
      </c>
      <c r="Z5276" s="167" t="s">
        <v>11111</v>
      </c>
      <c r="AA5276" s="176">
        <v>3000</v>
      </c>
      <c r="AB5276" s="167" t="s">
        <v>11254</v>
      </c>
      <c r="AC5276" s="176">
        <v>3000</v>
      </c>
      <c r="AD5276" s="167" t="s">
        <v>11254</v>
      </c>
      <c r="AE5276" s="176">
        <v>255</v>
      </c>
    </row>
    <row r="5277" spans="1:31">
      <c r="A5277" s="178">
        <v>108389448640</v>
      </c>
      <c r="B5277" s="166">
        <v>46203</v>
      </c>
      <c r="C5277" s="167" t="s">
        <v>3524</v>
      </c>
      <c r="D5277" s="167" t="s">
        <v>3525</v>
      </c>
      <c r="E5277" s="167" t="s">
        <v>3526</v>
      </c>
      <c r="F5277" s="167" t="s">
        <v>3501</v>
      </c>
      <c r="G5277" s="167" t="s">
        <v>3502</v>
      </c>
      <c r="H5277" s="168">
        <v>46204</v>
      </c>
      <c r="I5277" s="167"/>
      <c r="J5277" s="169">
        <v>26136</v>
      </c>
      <c r="K5277" s="167" t="s">
        <v>55</v>
      </c>
      <c r="L5277" s="169">
        <v>1</v>
      </c>
      <c r="M5277" s="167" t="s">
        <v>3513</v>
      </c>
      <c r="N5277" s="169">
        <v>1.5</v>
      </c>
      <c r="O5277" s="167" t="s">
        <v>3505</v>
      </c>
      <c r="P5277" s="167"/>
      <c r="Q5277" s="167" t="s">
        <v>3527</v>
      </c>
      <c r="R5277" s="167" t="s">
        <v>3528</v>
      </c>
      <c r="S5277" s="169">
        <v>3</v>
      </c>
      <c r="T5277" s="167" t="s">
        <v>3540</v>
      </c>
      <c r="U5277" s="169" t="s">
        <v>3541</v>
      </c>
      <c r="V5277" s="167" t="s">
        <v>9124</v>
      </c>
      <c r="W5277" s="167" t="s">
        <v>9125</v>
      </c>
      <c r="X5277" s="170" t="s">
        <v>160</v>
      </c>
      <c r="Y5277" s="171" t="s">
        <v>9126</v>
      </c>
      <c r="Z5277" s="167" t="s">
        <v>11111</v>
      </c>
      <c r="AA5277" s="176">
        <v>3000</v>
      </c>
      <c r="AB5277" s="167" t="s">
        <v>11254</v>
      </c>
      <c r="AC5277" s="176">
        <v>3000</v>
      </c>
      <c r="AD5277" s="167" t="s">
        <v>11254</v>
      </c>
      <c r="AE5277" s="176">
        <v>255</v>
      </c>
    </row>
    <row r="5278" spans="1:31">
      <c r="A5278" s="178">
        <v>108389448640</v>
      </c>
      <c r="B5278" s="166">
        <v>46203</v>
      </c>
      <c r="C5278" s="167" t="s">
        <v>3524</v>
      </c>
      <c r="D5278" s="167" t="s">
        <v>3525</v>
      </c>
      <c r="E5278" s="167" t="s">
        <v>3526</v>
      </c>
      <c r="F5278" s="167" t="s">
        <v>3501</v>
      </c>
      <c r="G5278" s="167" t="s">
        <v>3502</v>
      </c>
      <c r="H5278" s="168">
        <v>46204</v>
      </c>
      <c r="I5278" s="167"/>
      <c r="J5278" s="169">
        <v>26136</v>
      </c>
      <c r="K5278" s="167" t="s">
        <v>55</v>
      </c>
      <c r="L5278" s="169">
        <v>1</v>
      </c>
      <c r="M5278" s="167" t="s">
        <v>3513</v>
      </c>
      <c r="N5278" s="169">
        <v>1.5</v>
      </c>
      <c r="O5278" s="167" t="s">
        <v>3505</v>
      </c>
      <c r="P5278" s="167"/>
      <c r="Q5278" s="167" t="s">
        <v>3527</v>
      </c>
      <c r="R5278" s="167" t="s">
        <v>3528</v>
      </c>
      <c r="S5278" s="169">
        <v>2</v>
      </c>
      <c r="T5278" s="167" t="s">
        <v>3540</v>
      </c>
      <c r="U5278" s="169" t="s">
        <v>3541</v>
      </c>
      <c r="V5278" s="167" t="s">
        <v>9124</v>
      </c>
      <c r="W5278" s="167" t="s">
        <v>9125</v>
      </c>
      <c r="X5278" s="170" t="s">
        <v>160</v>
      </c>
      <c r="Y5278" s="171" t="s">
        <v>9126</v>
      </c>
      <c r="Z5278" s="167" t="s">
        <v>11111</v>
      </c>
      <c r="AA5278" s="176">
        <v>9000</v>
      </c>
      <c r="AB5278" s="167" t="s">
        <v>11254</v>
      </c>
      <c r="AC5278" s="176">
        <v>9000</v>
      </c>
      <c r="AD5278" s="167" t="s">
        <v>11254</v>
      </c>
      <c r="AE5278" s="176">
        <v>765</v>
      </c>
    </row>
    <row r="5279" spans="1:31">
      <c r="A5279" s="178">
        <v>108389448640</v>
      </c>
      <c r="B5279" s="166">
        <v>46203</v>
      </c>
      <c r="C5279" s="167" t="s">
        <v>3524</v>
      </c>
      <c r="D5279" s="167" t="s">
        <v>3525</v>
      </c>
      <c r="E5279" s="167" t="s">
        <v>3526</v>
      </c>
      <c r="F5279" s="167" t="s">
        <v>3501</v>
      </c>
      <c r="G5279" s="167" t="s">
        <v>3502</v>
      </c>
      <c r="H5279" s="168">
        <v>46204</v>
      </c>
      <c r="I5279" s="167"/>
      <c r="J5279" s="169">
        <v>26136</v>
      </c>
      <c r="K5279" s="167" t="s">
        <v>55</v>
      </c>
      <c r="L5279" s="169">
        <v>1</v>
      </c>
      <c r="M5279" s="167" t="s">
        <v>3513</v>
      </c>
      <c r="N5279" s="169">
        <v>1.5</v>
      </c>
      <c r="O5279" s="167" t="s">
        <v>3505</v>
      </c>
      <c r="P5279" s="167"/>
      <c r="Q5279" s="167" t="s">
        <v>3527</v>
      </c>
      <c r="R5279" s="167" t="s">
        <v>3528</v>
      </c>
      <c r="S5279" s="169">
        <v>1</v>
      </c>
      <c r="T5279" s="167" t="s">
        <v>3540</v>
      </c>
      <c r="U5279" s="169" t="s">
        <v>3541</v>
      </c>
      <c r="V5279" s="167" t="s">
        <v>9124</v>
      </c>
      <c r="W5279" s="167" t="s">
        <v>9125</v>
      </c>
      <c r="X5279" s="170" t="s">
        <v>160</v>
      </c>
      <c r="Y5279" s="171" t="s">
        <v>9126</v>
      </c>
      <c r="Z5279" s="167" t="s">
        <v>11111</v>
      </c>
      <c r="AA5279" s="176">
        <v>6000</v>
      </c>
      <c r="AB5279" s="167" t="s">
        <v>11254</v>
      </c>
      <c r="AC5279" s="176">
        <v>6000</v>
      </c>
      <c r="AD5279" s="167" t="s">
        <v>11254</v>
      </c>
      <c r="AE5279" s="176">
        <v>510</v>
      </c>
    </row>
    <row r="5280" spans="1:31">
      <c r="A5280" s="178">
        <v>108389521110</v>
      </c>
      <c r="B5280" s="166">
        <v>46203</v>
      </c>
      <c r="C5280" s="167" t="s">
        <v>3524</v>
      </c>
      <c r="D5280" s="167" t="s">
        <v>3525</v>
      </c>
      <c r="E5280" s="167" t="s">
        <v>3526</v>
      </c>
      <c r="F5280" s="167" t="s">
        <v>3501</v>
      </c>
      <c r="G5280" s="167" t="s">
        <v>3502</v>
      </c>
      <c r="H5280" s="168">
        <v>46204</v>
      </c>
      <c r="I5280" s="167"/>
      <c r="J5280" s="169">
        <v>26136</v>
      </c>
      <c r="K5280" s="167" t="s">
        <v>55</v>
      </c>
      <c r="L5280" s="169">
        <v>1</v>
      </c>
      <c r="M5280" s="167" t="s">
        <v>3513</v>
      </c>
      <c r="N5280" s="169">
        <v>0.8</v>
      </c>
      <c r="O5280" s="167" t="s">
        <v>3505</v>
      </c>
      <c r="P5280" s="167"/>
      <c r="Q5280" s="167" t="s">
        <v>3527</v>
      </c>
      <c r="R5280" s="167" t="s">
        <v>3528</v>
      </c>
      <c r="S5280" s="169">
        <v>1</v>
      </c>
      <c r="T5280" s="167" t="s">
        <v>3529</v>
      </c>
      <c r="U5280" s="169" t="s">
        <v>3530</v>
      </c>
      <c r="V5280" s="167" t="s">
        <v>8921</v>
      </c>
      <c r="W5280" s="167" t="s">
        <v>7804</v>
      </c>
      <c r="X5280" s="170" t="s">
        <v>157</v>
      </c>
      <c r="Y5280" s="171" t="s">
        <v>9127</v>
      </c>
      <c r="Z5280" s="167" t="s">
        <v>11112</v>
      </c>
      <c r="AA5280" s="176">
        <v>9000</v>
      </c>
      <c r="AB5280" s="167" t="s">
        <v>11254</v>
      </c>
      <c r="AC5280" s="176">
        <v>9000</v>
      </c>
      <c r="AD5280" s="167" t="s">
        <v>11254</v>
      </c>
      <c r="AE5280" s="176">
        <v>1998</v>
      </c>
    </row>
    <row r="5281" spans="1:31">
      <c r="A5281" s="178">
        <v>108389706610</v>
      </c>
      <c r="B5281" s="166">
        <v>46203</v>
      </c>
      <c r="C5281" s="167" t="s">
        <v>3524</v>
      </c>
      <c r="D5281" s="167" t="s">
        <v>3525</v>
      </c>
      <c r="E5281" s="167" t="s">
        <v>3526</v>
      </c>
      <c r="F5281" s="167" t="s">
        <v>3501</v>
      </c>
      <c r="G5281" s="167" t="s">
        <v>3502</v>
      </c>
      <c r="H5281" s="168">
        <v>46204</v>
      </c>
      <c r="I5281" s="167"/>
      <c r="J5281" s="169">
        <v>26136</v>
      </c>
      <c r="K5281" s="167" t="s">
        <v>55</v>
      </c>
      <c r="L5281" s="169">
        <v>1</v>
      </c>
      <c r="M5281" s="167" t="s">
        <v>3513</v>
      </c>
      <c r="N5281" s="169">
        <v>4.9000000000000004</v>
      </c>
      <c r="O5281" s="167" t="s">
        <v>3505</v>
      </c>
      <c r="P5281" s="167"/>
      <c r="Q5281" s="167" t="s">
        <v>3514</v>
      </c>
      <c r="R5281" s="167" t="s">
        <v>3528</v>
      </c>
      <c r="S5281" s="169">
        <v>8</v>
      </c>
      <c r="T5281" s="167" t="s">
        <v>3529</v>
      </c>
      <c r="U5281" s="169" t="s">
        <v>3530</v>
      </c>
      <c r="V5281" s="167" t="s">
        <v>5537</v>
      </c>
      <c r="W5281" s="167" t="s">
        <v>4431</v>
      </c>
      <c r="X5281" s="170" t="s">
        <v>157</v>
      </c>
      <c r="Y5281" s="171" t="s">
        <v>9128</v>
      </c>
      <c r="Z5281" s="167" t="s">
        <v>11113</v>
      </c>
      <c r="AA5281" s="176">
        <v>7500</v>
      </c>
      <c r="AB5281" s="167" t="s">
        <v>11254</v>
      </c>
      <c r="AC5281" s="176">
        <v>7500</v>
      </c>
      <c r="AD5281" s="167" t="s">
        <v>11254</v>
      </c>
      <c r="AE5281" s="176">
        <v>870</v>
      </c>
    </row>
    <row r="5282" spans="1:31">
      <c r="A5282" s="178">
        <v>108389706610</v>
      </c>
      <c r="B5282" s="166">
        <v>46203</v>
      </c>
      <c r="C5282" s="167" t="s">
        <v>3524</v>
      </c>
      <c r="D5282" s="167" t="s">
        <v>3525</v>
      </c>
      <c r="E5282" s="167" t="s">
        <v>3526</v>
      </c>
      <c r="F5282" s="167" t="s">
        <v>3501</v>
      </c>
      <c r="G5282" s="167" t="s">
        <v>3502</v>
      </c>
      <c r="H5282" s="168">
        <v>46204</v>
      </c>
      <c r="I5282" s="167"/>
      <c r="J5282" s="169">
        <v>26136</v>
      </c>
      <c r="K5282" s="167" t="s">
        <v>55</v>
      </c>
      <c r="L5282" s="169">
        <v>1</v>
      </c>
      <c r="M5282" s="167" t="s">
        <v>3513</v>
      </c>
      <c r="N5282" s="169">
        <v>4.9000000000000004</v>
      </c>
      <c r="O5282" s="167" t="s">
        <v>3505</v>
      </c>
      <c r="P5282" s="167"/>
      <c r="Q5282" s="167" t="s">
        <v>3514</v>
      </c>
      <c r="R5282" s="167" t="s">
        <v>3528</v>
      </c>
      <c r="S5282" s="169">
        <v>7</v>
      </c>
      <c r="T5282" s="167" t="s">
        <v>3529</v>
      </c>
      <c r="U5282" s="169" t="s">
        <v>3530</v>
      </c>
      <c r="V5282" s="167" t="s">
        <v>5537</v>
      </c>
      <c r="W5282" s="167" t="s">
        <v>4431</v>
      </c>
      <c r="X5282" s="170" t="s">
        <v>157</v>
      </c>
      <c r="Y5282" s="171" t="s">
        <v>9128</v>
      </c>
      <c r="Z5282" s="167" t="s">
        <v>11113</v>
      </c>
      <c r="AA5282" s="176">
        <v>5000</v>
      </c>
      <c r="AB5282" s="167" t="s">
        <v>11254</v>
      </c>
      <c r="AC5282" s="176">
        <v>5000</v>
      </c>
      <c r="AD5282" s="167" t="s">
        <v>11254</v>
      </c>
      <c r="AE5282" s="176">
        <v>580</v>
      </c>
    </row>
    <row r="5283" spans="1:31">
      <c r="A5283" s="178">
        <v>108389706610</v>
      </c>
      <c r="B5283" s="166">
        <v>46203</v>
      </c>
      <c r="C5283" s="167" t="s">
        <v>3524</v>
      </c>
      <c r="D5283" s="167" t="s">
        <v>3525</v>
      </c>
      <c r="E5283" s="167" t="s">
        <v>3526</v>
      </c>
      <c r="F5283" s="167" t="s">
        <v>3501</v>
      </c>
      <c r="G5283" s="167" t="s">
        <v>3502</v>
      </c>
      <c r="H5283" s="168">
        <v>46204</v>
      </c>
      <c r="I5283" s="167"/>
      <c r="J5283" s="169">
        <v>26136</v>
      </c>
      <c r="K5283" s="167" t="s">
        <v>55</v>
      </c>
      <c r="L5283" s="169">
        <v>1</v>
      </c>
      <c r="M5283" s="167" t="s">
        <v>3513</v>
      </c>
      <c r="N5283" s="169">
        <v>4.9000000000000004</v>
      </c>
      <c r="O5283" s="167" t="s">
        <v>3505</v>
      </c>
      <c r="P5283" s="167"/>
      <c r="Q5283" s="167" t="s">
        <v>3514</v>
      </c>
      <c r="R5283" s="167" t="s">
        <v>3528</v>
      </c>
      <c r="S5283" s="169">
        <v>6</v>
      </c>
      <c r="T5283" s="167" t="s">
        <v>3529</v>
      </c>
      <c r="U5283" s="169" t="s">
        <v>3530</v>
      </c>
      <c r="V5283" s="167" t="s">
        <v>5537</v>
      </c>
      <c r="W5283" s="167" t="s">
        <v>4431</v>
      </c>
      <c r="X5283" s="170" t="s">
        <v>157</v>
      </c>
      <c r="Y5283" s="171" t="s">
        <v>9128</v>
      </c>
      <c r="Z5283" s="167" t="s">
        <v>11113</v>
      </c>
      <c r="AA5283" s="176">
        <v>10000</v>
      </c>
      <c r="AB5283" s="167" t="s">
        <v>11254</v>
      </c>
      <c r="AC5283" s="176">
        <v>10000</v>
      </c>
      <c r="AD5283" s="167" t="s">
        <v>11254</v>
      </c>
      <c r="AE5283" s="176">
        <v>1160</v>
      </c>
    </row>
    <row r="5284" spans="1:31">
      <c r="A5284" s="178">
        <v>108389706610</v>
      </c>
      <c r="B5284" s="166">
        <v>46203</v>
      </c>
      <c r="C5284" s="167" t="s">
        <v>3524</v>
      </c>
      <c r="D5284" s="167" t="s">
        <v>3525</v>
      </c>
      <c r="E5284" s="167" t="s">
        <v>3526</v>
      </c>
      <c r="F5284" s="167" t="s">
        <v>3501</v>
      </c>
      <c r="G5284" s="167" t="s">
        <v>3502</v>
      </c>
      <c r="H5284" s="168">
        <v>46204</v>
      </c>
      <c r="I5284" s="167"/>
      <c r="J5284" s="169">
        <v>26136</v>
      </c>
      <c r="K5284" s="167" t="s">
        <v>55</v>
      </c>
      <c r="L5284" s="169">
        <v>1</v>
      </c>
      <c r="M5284" s="167" t="s">
        <v>3513</v>
      </c>
      <c r="N5284" s="169">
        <v>4.9000000000000004</v>
      </c>
      <c r="O5284" s="167" t="s">
        <v>3505</v>
      </c>
      <c r="P5284" s="167"/>
      <c r="Q5284" s="167" t="s">
        <v>3514</v>
      </c>
      <c r="R5284" s="167" t="s">
        <v>3528</v>
      </c>
      <c r="S5284" s="169">
        <v>5</v>
      </c>
      <c r="T5284" s="167" t="s">
        <v>3529</v>
      </c>
      <c r="U5284" s="169" t="s">
        <v>3530</v>
      </c>
      <c r="V5284" s="167" t="s">
        <v>5537</v>
      </c>
      <c r="W5284" s="167" t="s">
        <v>4431</v>
      </c>
      <c r="X5284" s="170" t="s">
        <v>157</v>
      </c>
      <c r="Y5284" s="171" t="s">
        <v>9128</v>
      </c>
      <c r="Z5284" s="167" t="s">
        <v>11113</v>
      </c>
      <c r="AA5284" s="176">
        <v>15000</v>
      </c>
      <c r="AB5284" s="167" t="s">
        <v>11254</v>
      </c>
      <c r="AC5284" s="176">
        <v>15000</v>
      </c>
      <c r="AD5284" s="167" t="s">
        <v>11254</v>
      </c>
      <c r="AE5284" s="176">
        <v>1740</v>
      </c>
    </row>
    <row r="5285" spans="1:31">
      <c r="A5285" s="178">
        <v>108389706610</v>
      </c>
      <c r="B5285" s="166">
        <v>46203</v>
      </c>
      <c r="C5285" s="167" t="s">
        <v>3524</v>
      </c>
      <c r="D5285" s="167" t="s">
        <v>3525</v>
      </c>
      <c r="E5285" s="167" t="s">
        <v>3526</v>
      </c>
      <c r="F5285" s="167" t="s">
        <v>3501</v>
      </c>
      <c r="G5285" s="167" t="s">
        <v>3502</v>
      </c>
      <c r="H5285" s="168">
        <v>46204</v>
      </c>
      <c r="I5285" s="167"/>
      <c r="J5285" s="169">
        <v>26136</v>
      </c>
      <c r="K5285" s="167" t="s">
        <v>55</v>
      </c>
      <c r="L5285" s="169">
        <v>1</v>
      </c>
      <c r="M5285" s="167" t="s">
        <v>3513</v>
      </c>
      <c r="N5285" s="169">
        <v>4.9000000000000004</v>
      </c>
      <c r="O5285" s="167" t="s">
        <v>3505</v>
      </c>
      <c r="P5285" s="167"/>
      <c r="Q5285" s="167" t="s">
        <v>3514</v>
      </c>
      <c r="R5285" s="167" t="s">
        <v>3528</v>
      </c>
      <c r="S5285" s="169">
        <v>4</v>
      </c>
      <c r="T5285" s="167" t="s">
        <v>4051</v>
      </c>
      <c r="U5285" s="169" t="s">
        <v>4052</v>
      </c>
      <c r="V5285" s="167" t="s">
        <v>8976</v>
      </c>
      <c r="W5285" s="167" t="s">
        <v>4930</v>
      </c>
      <c r="X5285" s="170" t="s">
        <v>160</v>
      </c>
      <c r="Y5285" s="171" t="s">
        <v>9128</v>
      </c>
      <c r="Z5285" s="167" t="s">
        <v>11113</v>
      </c>
      <c r="AA5285" s="176">
        <v>1000</v>
      </c>
      <c r="AB5285" s="167" t="s">
        <v>11254</v>
      </c>
      <c r="AC5285" s="176">
        <v>1000</v>
      </c>
      <c r="AD5285" s="167" t="s">
        <v>11254</v>
      </c>
      <c r="AE5285" s="176">
        <v>109.8</v>
      </c>
    </row>
    <row r="5286" spans="1:31">
      <c r="A5286" s="178">
        <v>108389706610</v>
      </c>
      <c r="B5286" s="166">
        <v>46203</v>
      </c>
      <c r="C5286" s="167" t="s">
        <v>3524</v>
      </c>
      <c r="D5286" s="167" t="s">
        <v>3525</v>
      </c>
      <c r="E5286" s="167" t="s">
        <v>3526</v>
      </c>
      <c r="F5286" s="167" t="s">
        <v>3501</v>
      </c>
      <c r="G5286" s="167" t="s">
        <v>3502</v>
      </c>
      <c r="H5286" s="168">
        <v>46204</v>
      </c>
      <c r="I5286" s="167"/>
      <c r="J5286" s="169">
        <v>26136</v>
      </c>
      <c r="K5286" s="167" t="s">
        <v>55</v>
      </c>
      <c r="L5286" s="169">
        <v>1</v>
      </c>
      <c r="M5286" s="167" t="s">
        <v>3513</v>
      </c>
      <c r="N5286" s="169">
        <v>4.9000000000000004</v>
      </c>
      <c r="O5286" s="167" t="s">
        <v>3505</v>
      </c>
      <c r="P5286" s="167"/>
      <c r="Q5286" s="167" t="s">
        <v>3514</v>
      </c>
      <c r="R5286" s="167" t="s">
        <v>3528</v>
      </c>
      <c r="S5286" s="169">
        <v>3</v>
      </c>
      <c r="T5286" s="167" t="s">
        <v>3529</v>
      </c>
      <c r="U5286" s="169" t="s">
        <v>3530</v>
      </c>
      <c r="V5286" s="167" t="s">
        <v>9129</v>
      </c>
      <c r="W5286" s="167" t="s">
        <v>9130</v>
      </c>
      <c r="X5286" s="170" t="s">
        <v>160</v>
      </c>
      <c r="Y5286" s="171" t="s">
        <v>9128</v>
      </c>
      <c r="Z5286" s="167" t="s">
        <v>11113</v>
      </c>
      <c r="AA5286" s="176">
        <v>3000</v>
      </c>
      <c r="AB5286" s="167" t="s">
        <v>11254</v>
      </c>
      <c r="AC5286" s="176">
        <v>3000</v>
      </c>
      <c r="AD5286" s="167" t="s">
        <v>11254</v>
      </c>
      <c r="AE5286" s="176">
        <v>156</v>
      </c>
    </row>
    <row r="5287" spans="1:31">
      <c r="A5287" s="178">
        <v>108389706610</v>
      </c>
      <c r="B5287" s="166">
        <v>46203</v>
      </c>
      <c r="C5287" s="167" t="s">
        <v>3524</v>
      </c>
      <c r="D5287" s="167" t="s">
        <v>3525</v>
      </c>
      <c r="E5287" s="167" t="s">
        <v>3526</v>
      </c>
      <c r="F5287" s="167" t="s">
        <v>3501</v>
      </c>
      <c r="G5287" s="167" t="s">
        <v>3502</v>
      </c>
      <c r="H5287" s="168">
        <v>46204</v>
      </c>
      <c r="I5287" s="167"/>
      <c r="J5287" s="169">
        <v>26136</v>
      </c>
      <c r="K5287" s="167" t="s">
        <v>55</v>
      </c>
      <c r="L5287" s="169">
        <v>1</v>
      </c>
      <c r="M5287" s="167" t="s">
        <v>3513</v>
      </c>
      <c r="N5287" s="169">
        <v>4.9000000000000004</v>
      </c>
      <c r="O5287" s="167" t="s">
        <v>3505</v>
      </c>
      <c r="P5287" s="167"/>
      <c r="Q5287" s="167" t="s">
        <v>3514</v>
      </c>
      <c r="R5287" s="167" t="s">
        <v>3528</v>
      </c>
      <c r="S5287" s="169">
        <v>2</v>
      </c>
      <c r="T5287" s="167" t="s">
        <v>3971</v>
      </c>
      <c r="U5287" s="169" t="s">
        <v>3972</v>
      </c>
      <c r="V5287" s="167" t="s">
        <v>7924</v>
      </c>
      <c r="W5287" s="167" t="s">
        <v>5479</v>
      </c>
      <c r="X5287" s="170" t="s">
        <v>157</v>
      </c>
      <c r="Y5287" s="171" t="s">
        <v>9128</v>
      </c>
      <c r="Z5287" s="167" t="s">
        <v>11113</v>
      </c>
      <c r="AA5287" s="176">
        <v>4000</v>
      </c>
      <c r="AB5287" s="167" t="s">
        <v>11254</v>
      </c>
      <c r="AC5287" s="176">
        <v>4000</v>
      </c>
      <c r="AD5287" s="167" t="s">
        <v>11254</v>
      </c>
      <c r="AE5287" s="176">
        <v>138</v>
      </c>
    </row>
    <row r="5288" spans="1:31">
      <c r="A5288" s="178">
        <v>108389706610</v>
      </c>
      <c r="B5288" s="166">
        <v>46203</v>
      </c>
      <c r="C5288" s="167" t="s">
        <v>3524</v>
      </c>
      <c r="D5288" s="167" t="s">
        <v>3525</v>
      </c>
      <c r="E5288" s="167" t="s">
        <v>3526</v>
      </c>
      <c r="F5288" s="167" t="s">
        <v>3501</v>
      </c>
      <c r="G5288" s="167" t="s">
        <v>3502</v>
      </c>
      <c r="H5288" s="168">
        <v>46204</v>
      </c>
      <c r="I5288" s="167"/>
      <c r="J5288" s="169">
        <v>26136</v>
      </c>
      <c r="K5288" s="167" t="s">
        <v>55</v>
      </c>
      <c r="L5288" s="169">
        <v>1</v>
      </c>
      <c r="M5288" s="167" t="s">
        <v>3513</v>
      </c>
      <c r="N5288" s="169">
        <v>4.9000000000000004</v>
      </c>
      <c r="O5288" s="167" t="s">
        <v>3505</v>
      </c>
      <c r="P5288" s="167"/>
      <c r="Q5288" s="167" t="s">
        <v>3514</v>
      </c>
      <c r="R5288" s="167" t="s">
        <v>3528</v>
      </c>
      <c r="S5288" s="169">
        <v>1</v>
      </c>
      <c r="T5288" s="167" t="s">
        <v>3529</v>
      </c>
      <c r="U5288" s="169" t="s">
        <v>3530</v>
      </c>
      <c r="V5288" s="167" t="s">
        <v>8593</v>
      </c>
      <c r="W5288" s="167" t="s">
        <v>4428</v>
      </c>
      <c r="X5288" s="170" t="s">
        <v>157</v>
      </c>
      <c r="Y5288" s="171" t="s">
        <v>9128</v>
      </c>
      <c r="Z5288" s="167" t="s">
        <v>11113</v>
      </c>
      <c r="AA5288" s="176">
        <v>15000</v>
      </c>
      <c r="AB5288" s="167" t="s">
        <v>11254</v>
      </c>
      <c r="AC5288" s="176">
        <v>15000</v>
      </c>
      <c r="AD5288" s="167" t="s">
        <v>11254</v>
      </c>
      <c r="AE5288" s="176">
        <v>1650</v>
      </c>
    </row>
    <row r="5289" spans="1:31">
      <c r="A5289" s="178">
        <v>108389909720</v>
      </c>
      <c r="B5289" s="166">
        <v>46203</v>
      </c>
      <c r="C5289" s="167" t="s">
        <v>3524</v>
      </c>
      <c r="D5289" s="167" t="s">
        <v>3525</v>
      </c>
      <c r="E5289" s="167" t="s">
        <v>3526</v>
      </c>
      <c r="F5289" s="167" t="s">
        <v>3501</v>
      </c>
      <c r="G5289" s="167" t="s">
        <v>3502</v>
      </c>
      <c r="H5289" s="168">
        <v>46204</v>
      </c>
      <c r="I5289" s="167"/>
      <c r="J5289" s="169">
        <v>26136</v>
      </c>
      <c r="K5289" s="167" t="s">
        <v>55</v>
      </c>
      <c r="L5289" s="169">
        <v>18</v>
      </c>
      <c r="M5289" s="167" t="s">
        <v>3513</v>
      </c>
      <c r="N5289" s="169">
        <v>16.2</v>
      </c>
      <c r="O5289" s="167" t="s">
        <v>3505</v>
      </c>
      <c r="P5289" s="167"/>
      <c r="Q5289" s="167" t="s">
        <v>3527</v>
      </c>
      <c r="R5289" s="167" t="s">
        <v>3528</v>
      </c>
      <c r="S5289" s="169">
        <v>18</v>
      </c>
      <c r="T5289" s="167" t="s">
        <v>3560</v>
      </c>
      <c r="U5289" s="169" t="s">
        <v>3561</v>
      </c>
      <c r="V5289" s="167" t="s">
        <v>8709</v>
      </c>
      <c r="W5289" s="167" t="s">
        <v>5013</v>
      </c>
      <c r="X5289" s="170" t="s">
        <v>160</v>
      </c>
      <c r="Y5289" s="171" t="s">
        <v>9131</v>
      </c>
      <c r="Z5289" s="167" t="s">
        <v>11114</v>
      </c>
      <c r="AA5289" s="176">
        <v>10000</v>
      </c>
      <c r="AB5289" s="167" t="s">
        <v>11254</v>
      </c>
      <c r="AC5289" s="176">
        <v>10000</v>
      </c>
      <c r="AD5289" s="167" t="s">
        <v>11254</v>
      </c>
      <c r="AE5289" s="176">
        <v>4.2</v>
      </c>
    </row>
    <row r="5290" spans="1:31">
      <c r="A5290" s="178">
        <v>108389909720</v>
      </c>
      <c r="B5290" s="166">
        <v>46203</v>
      </c>
      <c r="C5290" s="167" t="s">
        <v>3524</v>
      </c>
      <c r="D5290" s="167" t="s">
        <v>3525</v>
      </c>
      <c r="E5290" s="167" t="s">
        <v>3526</v>
      </c>
      <c r="F5290" s="167" t="s">
        <v>3501</v>
      </c>
      <c r="G5290" s="167" t="s">
        <v>3502</v>
      </c>
      <c r="H5290" s="168">
        <v>46204</v>
      </c>
      <c r="I5290" s="167"/>
      <c r="J5290" s="169">
        <v>26136</v>
      </c>
      <c r="K5290" s="167" t="s">
        <v>55</v>
      </c>
      <c r="L5290" s="169">
        <v>18</v>
      </c>
      <c r="M5290" s="167" t="s">
        <v>3513</v>
      </c>
      <c r="N5290" s="169">
        <v>16.2</v>
      </c>
      <c r="O5290" s="167" t="s">
        <v>3505</v>
      </c>
      <c r="P5290" s="167"/>
      <c r="Q5290" s="167" t="s">
        <v>3527</v>
      </c>
      <c r="R5290" s="167" t="s">
        <v>3528</v>
      </c>
      <c r="S5290" s="169">
        <v>17</v>
      </c>
      <c r="T5290" s="167" t="s">
        <v>3560</v>
      </c>
      <c r="U5290" s="169" t="s">
        <v>3561</v>
      </c>
      <c r="V5290" s="167" t="s">
        <v>8709</v>
      </c>
      <c r="W5290" s="167" t="s">
        <v>5013</v>
      </c>
      <c r="X5290" s="170" t="s">
        <v>160</v>
      </c>
      <c r="Y5290" s="171" t="s">
        <v>9131</v>
      </c>
      <c r="Z5290" s="167" t="s">
        <v>11114</v>
      </c>
      <c r="AA5290" s="176">
        <v>10000</v>
      </c>
      <c r="AB5290" s="167" t="s">
        <v>11254</v>
      </c>
      <c r="AC5290" s="176">
        <v>10000</v>
      </c>
      <c r="AD5290" s="167" t="s">
        <v>11254</v>
      </c>
      <c r="AE5290" s="176">
        <v>4.2</v>
      </c>
    </row>
    <row r="5291" spans="1:31">
      <c r="A5291" s="178">
        <v>108389909720</v>
      </c>
      <c r="B5291" s="166">
        <v>46203</v>
      </c>
      <c r="C5291" s="167" t="s">
        <v>3524</v>
      </c>
      <c r="D5291" s="167" t="s">
        <v>3525</v>
      </c>
      <c r="E5291" s="167" t="s">
        <v>3526</v>
      </c>
      <c r="F5291" s="167" t="s">
        <v>3501</v>
      </c>
      <c r="G5291" s="167" t="s">
        <v>3502</v>
      </c>
      <c r="H5291" s="168">
        <v>46204</v>
      </c>
      <c r="I5291" s="167"/>
      <c r="J5291" s="169">
        <v>26136</v>
      </c>
      <c r="K5291" s="167" t="s">
        <v>55</v>
      </c>
      <c r="L5291" s="169">
        <v>18</v>
      </c>
      <c r="M5291" s="167" t="s">
        <v>3513</v>
      </c>
      <c r="N5291" s="169">
        <v>16.2</v>
      </c>
      <c r="O5291" s="167" t="s">
        <v>3505</v>
      </c>
      <c r="P5291" s="167"/>
      <c r="Q5291" s="167" t="s">
        <v>3527</v>
      </c>
      <c r="R5291" s="167" t="s">
        <v>3528</v>
      </c>
      <c r="S5291" s="169">
        <v>16</v>
      </c>
      <c r="T5291" s="167" t="s">
        <v>3560</v>
      </c>
      <c r="U5291" s="169" t="s">
        <v>3561</v>
      </c>
      <c r="V5291" s="167" t="s">
        <v>9027</v>
      </c>
      <c r="W5291" s="167" t="s">
        <v>7364</v>
      </c>
      <c r="X5291" s="170" t="s">
        <v>157</v>
      </c>
      <c r="Y5291" s="171" t="s">
        <v>9131</v>
      </c>
      <c r="Z5291" s="167" t="s">
        <v>11114</v>
      </c>
      <c r="AA5291" s="176">
        <v>30000</v>
      </c>
      <c r="AB5291" s="167" t="s">
        <v>11254</v>
      </c>
      <c r="AC5291" s="176">
        <v>30000</v>
      </c>
      <c r="AD5291" s="167" t="s">
        <v>11254</v>
      </c>
      <c r="AE5291" s="176">
        <v>20.100000000000001</v>
      </c>
    </row>
    <row r="5292" spans="1:31">
      <c r="A5292" s="178">
        <v>108389909720</v>
      </c>
      <c r="B5292" s="166">
        <v>46203</v>
      </c>
      <c r="C5292" s="167" t="s">
        <v>3524</v>
      </c>
      <c r="D5292" s="167" t="s">
        <v>3525</v>
      </c>
      <c r="E5292" s="167" t="s">
        <v>3526</v>
      </c>
      <c r="F5292" s="167" t="s">
        <v>3501</v>
      </c>
      <c r="G5292" s="167" t="s">
        <v>3502</v>
      </c>
      <c r="H5292" s="168">
        <v>46204</v>
      </c>
      <c r="I5292" s="167"/>
      <c r="J5292" s="169">
        <v>26136</v>
      </c>
      <c r="K5292" s="167" t="s">
        <v>55</v>
      </c>
      <c r="L5292" s="169">
        <v>18</v>
      </c>
      <c r="M5292" s="167" t="s">
        <v>3513</v>
      </c>
      <c r="N5292" s="169">
        <v>16.2</v>
      </c>
      <c r="O5292" s="167" t="s">
        <v>3505</v>
      </c>
      <c r="P5292" s="167"/>
      <c r="Q5292" s="167" t="s">
        <v>3527</v>
      </c>
      <c r="R5292" s="167" t="s">
        <v>3528</v>
      </c>
      <c r="S5292" s="169">
        <v>15</v>
      </c>
      <c r="T5292" s="167" t="s">
        <v>3529</v>
      </c>
      <c r="U5292" s="169" t="s">
        <v>3530</v>
      </c>
      <c r="V5292" s="167" t="s">
        <v>9022</v>
      </c>
      <c r="W5292" s="167" t="s">
        <v>5007</v>
      </c>
      <c r="X5292" s="170" t="s">
        <v>159</v>
      </c>
      <c r="Y5292" s="171" t="s">
        <v>9131</v>
      </c>
      <c r="Z5292" s="167" t="s">
        <v>11114</v>
      </c>
      <c r="AA5292" s="176">
        <v>12000</v>
      </c>
      <c r="AB5292" s="167" t="s">
        <v>11254</v>
      </c>
      <c r="AC5292" s="176">
        <v>12000</v>
      </c>
      <c r="AD5292" s="167" t="s">
        <v>11254</v>
      </c>
      <c r="AE5292" s="176">
        <v>1020</v>
      </c>
    </row>
    <row r="5293" spans="1:31">
      <c r="A5293" s="178">
        <v>108389909720</v>
      </c>
      <c r="B5293" s="166">
        <v>46203</v>
      </c>
      <c r="C5293" s="167" t="s">
        <v>3524</v>
      </c>
      <c r="D5293" s="167" t="s">
        <v>3525</v>
      </c>
      <c r="E5293" s="167" t="s">
        <v>3526</v>
      </c>
      <c r="F5293" s="167" t="s">
        <v>3501</v>
      </c>
      <c r="G5293" s="167" t="s">
        <v>3502</v>
      </c>
      <c r="H5293" s="168">
        <v>46204</v>
      </c>
      <c r="I5293" s="167"/>
      <c r="J5293" s="169">
        <v>26136</v>
      </c>
      <c r="K5293" s="167" t="s">
        <v>55</v>
      </c>
      <c r="L5293" s="169">
        <v>18</v>
      </c>
      <c r="M5293" s="167" t="s">
        <v>3513</v>
      </c>
      <c r="N5293" s="169">
        <v>16.2</v>
      </c>
      <c r="O5293" s="167" t="s">
        <v>3505</v>
      </c>
      <c r="P5293" s="167"/>
      <c r="Q5293" s="167" t="s">
        <v>3527</v>
      </c>
      <c r="R5293" s="167" t="s">
        <v>3528</v>
      </c>
      <c r="S5293" s="169">
        <v>14</v>
      </c>
      <c r="T5293" s="167" t="s">
        <v>3529</v>
      </c>
      <c r="U5293" s="169" t="s">
        <v>3530</v>
      </c>
      <c r="V5293" s="167" t="s">
        <v>9132</v>
      </c>
      <c r="W5293" s="167" t="s">
        <v>7362</v>
      </c>
      <c r="X5293" s="170" t="s">
        <v>159</v>
      </c>
      <c r="Y5293" s="171" t="s">
        <v>9131</v>
      </c>
      <c r="Z5293" s="167" t="s">
        <v>11114</v>
      </c>
      <c r="AA5293" s="176">
        <v>3000</v>
      </c>
      <c r="AB5293" s="167" t="s">
        <v>11254</v>
      </c>
      <c r="AC5293" s="176">
        <v>3000</v>
      </c>
      <c r="AD5293" s="167" t="s">
        <v>11254</v>
      </c>
      <c r="AE5293" s="176">
        <v>1155</v>
      </c>
    </row>
    <row r="5294" spans="1:31">
      <c r="A5294" s="178">
        <v>108389909720</v>
      </c>
      <c r="B5294" s="166">
        <v>46203</v>
      </c>
      <c r="C5294" s="167" t="s">
        <v>3524</v>
      </c>
      <c r="D5294" s="167" t="s">
        <v>3525</v>
      </c>
      <c r="E5294" s="167" t="s">
        <v>3526</v>
      </c>
      <c r="F5294" s="167" t="s">
        <v>3501</v>
      </c>
      <c r="G5294" s="167" t="s">
        <v>3502</v>
      </c>
      <c r="H5294" s="168">
        <v>46204</v>
      </c>
      <c r="I5294" s="167"/>
      <c r="J5294" s="169">
        <v>26136</v>
      </c>
      <c r="K5294" s="167" t="s">
        <v>55</v>
      </c>
      <c r="L5294" s="169">
        <v>18</v>
      </c>
      <c r="M5294" s="167" t="s">
        <v>3513</v>
      </c>
      <c r="N5294" s="169">
        <v>16.2</v>
      </c>
      <c r="O5294" s="167" t="s">
        <v>3505</v>
      </c>
      <c r="P5294" s="167"/>
      <c r="Q5294" s="167" t="s">
        <v>3527</v>
      </c>
      <c r="R5294" s="167" t="s">
        <v>3528</v>
      </c>
      <c r="S5294" s="169">
        <v>13</v>
      </c>
      <c r="T5294" s="167" t="s">
        <v>3560</v>
      </c>
      <c r="U5294" s="169" t="s">
        <v>3561</v>
      </c>
      <c r="V5294" s="167" t="s">
        <v>8709</v>
      </c>
      <c r="W5294" s="167" t="s">
        <v>5013</v>
      </c>
      <c r="X5294" s="170" t="s">
        <v>160</v>
      </c>
      <c r="Y5294" s="171" t="s">
        <v>9131</v>
      </c>
      <c r="Z5294" s="167" t="s">
        <v>11114</v>
      </c>
      <c r="AA5294" s="176">
        <v>10000</v>
      </c>
      <c r="AB5294" s="167" t="s">
        <v>11254</v>
      </c>
      <c r="AC5294" s="176">
        <v>10000</v>
      </c>
      <c r="AD5294" s="167" t="s">
        <v>11254</v>
      </c>
      <c r="AE5294" s="176">
        <v>4.2</v>
      </c>
    </row>
    <row r="5295" spans="1:31">
      <c r="A5295" s="178">
        <v>108389909720</v>
      </c>
      <c r="B5295" s="166">
        <v>46203</v>
      </c>
      <c r="C5295" s="167" t="s">
        <v>3524</v>
      </c>
      <c r="D5295" s="167" t="s">
        <v>3525</v>
      </c>
      <c r="E5295" s="167" t="s">
        <v>3526</v>
      </c>
      <c r="F5295" s="167" t="s">
        <v>3501</v>
      </c>
      <c r="G5295" s="167" t="s">
        <v>3502</v>
      </c>
      <c r="H5295" s="168">
        <v>46204</v>
      </c>
      <c r="I5295" s="167"/>
      <c r="J5295" s="169">
        <v>26136</v>
      </c>
      <c r="K5295" s="167" t="s">
        <v>55</v>
      </c>
      <c r="L5295" s="169">
        <v>18</v>
      </c>
      <c r="M5295" s="167" t="s">
        <v>3513</v>
      </c>
      <c r="N5295" s="169">
        <v>16.2</v>
      </c>
      <c r="O5295" s="167" t="s">
        <v>3505</v>
      </c>
      <c r="P5295" s="167"/>
      <c r="Q5295" s="167" t="s">
        <v>3527</v>
      </c>
      <c r="R5295" s="167" t="s">
        <v>3528</v>
      </c>
      <c r="S5295" s="169">
        <v>12</v>
      </c>
      <c r="T5295" s="167" t="s">
        <v>3529</v>
      </c>
      <c r="U5295" s="169" t="s">
        <v>3530</v>
      </c>
      <c r="V5295" s="167" t="s">
        <v>4383</v>
      </c>
      <c r="W5295" s="167" t="s">
        <v>4384</v>
      </c>
      <c r="X5295" s="170" t="s">
        <v>159</v>
      </c>
      <c r="Y5295" s="171" t="s">
        <v>9131</v>
      </c>
      <c r="Z5295" s="167" t="s">
        <v>11114</v>
      </c>
      <c r="AA5295" s="176">
        <v>3000</v>
      </c>
      <c r="AB5295" s="167" t="s">
        <v>11254</v>
      </c>
      <c r="AC5295" s="176">
        <v>3000</v>
      </c>
      <c r="AD5295" s="167" t="s">
        <v>11254</v>
      </c>
      <c r="AE5295" s="176">
        <v>330</v>
      </c>
    </row>
    <row r="5296" spans="1:31">
      <c r="A5296" s="178">
        <v>108389909720</v>
      </c>
      <c r="B5296" s="166">
        <v>46203</v>
      </c>
      <c r="C5296" s="167" t="s">
        <v>3524</v>
      </c>
      <c r="D5296" s="167" t="s">
        <v>3525</v>
      </c>
      <c r="E5296" s="167" t="s">
        <v>3526</v>
      </c>
      <c r="F5296" s="167" t="s">
        <v>3501</v>
      </c>
      <c r="G5296" s="167" t="s">
        <v>3502</v>
      </c>
      <c r="H5296" s="168">
        <v>46204</v>
      </c>
      <c r="I5296" s="167"/>
      <c r="J5296" s="169">
        <v>26136</v>
      </c>
      <c r="K5296" s="167" t="s">
        <v>55</v>
      </c>
      <c r="L5296" s="169">
        <v>18</v>
      </c>
      <c r="M5296" s="167" t="s">
        <v>3513</v>
      </c>
      <c r="N5296" s="169">
        <v>16.2</v>
      </c>
      <c r="O5296" s="167" t="s">
        <v>3505</v>
      </c>
      <c r="P5296" s="167"/>
      <c r="Q5296" s="167" t="s">
        <v>3527</v>
      </c>
      <c r="R5296" s="167" t="s">
        <v>3528</v>
      </c>
      <c r="S5296" s="169">
        <v>11</v>
      </c>
      <c r="T5296" s="167" t="s">
        <v>3529</v>
      </c>
      <c r="U5296" s="169" t="s">
        <v>3530</v>
      </c>
      <c r="V5296" s="167" t="s">
        <v>9022</v>
      </c>
      <c r="W5296" s="167" t="s">
        <v>5007</v>
      </c>
      <c r="X5296" s="170" t="s">
        <v>159</v>
      </c>
      <c r="Y5296" s="171" t="s">
        <v>9131</v>
      </c>
      <c r="Z5296" s="167" t="s">
        <v>11114</v>
      </c>
      <c r="AA5296" s="176">
        <v>3000</v>
      </c>
      <c r="AB5296" s="167" t="s">
        <v>11254</v>
      </c>
      <c r="AC5296" s="176">
        <v>3000</v>
      </c>
      <c r="AD5296" s="167" t="s">
        <v>11254</v>
      </c>
      <c r="AE5296" s="176">
        <v>255</v>
      </c>
    </row>
    <row r="5297" spans="1:31">
      <c r="A5297" s="178">
        <v>108389909720</v>
      </c>
      <c r="B5297" s="166">
        <v>46203</v>
      </c>
      <c r="C5297" s="167" t="s">
        <v>3524</v>
      </c>
      <c r="D5297" s="167" t="s">
        <v>3525</v>
      </c>
      <c r="E5297" s="167" t="s">
        <v>3526</v>
      </c>
      <c r="F5297" s="167" t="s">
        <v>3501</v>
      </c>
      <c r="G5297" s="167" t="s">
        <v>3502</v>
      </c>
      <c r="H5297" s="168">
        <v>46204</v>
      </c>
      <c r="I5297" s="167"/>
      <c r="J5297" s="169">
        <v>26136</v>
      </c>
      <c r="K5297" s="167" t="s">
        <v>55</v>
      </c>
      <c r="L5297" s="169">
        <v>18</v>
      </c>
      <c r="M5297" s="167" t="s">
        <v>3513</v>
      </c>
      <c r="N5297" s="169">
        <v>16.2</v>
      </c>
      <c r="O5297" s="167" t="s">
        <v>3505</v>
      </c>
      <c r="P5297" s="167"/>
      <c r="Q5297" s="167" t="s">
        <v>3527</v>
      </c>
      <c r="R5297" s="167" t="s">
        <v>3528</v>
      </c>
      <c r="S5297" s="169">
        <v>10</v>
      </c>
      <c r="T5297" s="167" t="s">
        <v>3529</v>
      </c>
      <c r="U5297" s="169" t="s">
        <v>3530</v>
      </c>
      <c r="V5297" s="167" t="s">
        <v>9132</v>
      </c>
      <c r="W5297" s="167" t="s">
        <v>7362</v>
      </c>
      <c r="X5297" s="170" t="s">
        <v>159</v>
      </c>
      <c r="Y5297" s="171" t="s">
        <v>9131</v>
      </c>
      <c r="Z5297" s="167" t="s">
        <v>11114</v>
      </c>
      <c r="AA5297" s="176">
        <v>3000</v>
      </c>
      <c r="AB5297" s="167" t="s">
        <v>11254</v>
      </c>
      <c r="AC5297" s="176">
        <v>3000</v>
      </c>
      <c r="AD5297" s="167" t="s">
        <v>11254</v>
      </c>
      <c r="AE5297" s="176">
        <v>1155</v>
      </c>
    </row>
    <row r="5298" spans="1:31">
      <c r="A5298" s="178">
        <v>108389909720</v>
      </c>
      <c r="B5298" s="166">
        <v>46203</v>
      </c>
      <c r="C5298" s="167" t="s">
        <v>3524</v>
      </c>
      <c r="D5298" s="167" t="s">
        <v>3525</v>
      </c>
      <c r="E5298" s="167" t="s">
        <v>3526</v>
      </c>
      <c r="F5298" s="167" t="s">
        <v>3501</v>
      </c>
      <c r="G5298" s="167" t="s">
        <v>3502</v>
      </c>
      <c r="H5298" s="168">
        <v>46204</v>
      </c>
      <c r="I5298" s="167"/>
      <c r="J5298" s="169">
        <v>26136</v>
      </c>
      <c r="K5298" s="167" t="s">
        <v>55</v>
      </c>
      <c r="L5298" s="169">
        <v>18</v>
      </c>
      <c r="M5298" s="167" t="s">
        <v>3513</v>
      </c>
      <c r="N5298" s="169">
        <v>16.2</v>
      </c>
      <c r="O5298" s="167" t="s">
        <v>3505</v>
      </c>
      <c r="P5298" s="167"/>
      <c r="Q5298" s="167" t="s">
        <v>3527</v>
      </c>
      <c r="R5298" s="167" t="s">
        <v>3528</v>
      </c>
      <c r="S5298" s="169">
        <v>9</v>
      </c>
      <c r="T5298" s="167" t="s">
        <v>3529</v>
      </c>
      <c r="U5298" s="169" t="s">
        <v>3530</v>
      </c>
      <c r="V5298" s="167" t="s">
        <v>4383</v>
      </c>
      <c r="W5298" s="167" t="s">
        <v>4384</v>
      </c>
      <c r="X5298" s="170" t="s">
        <v>159</v>
      </c>
      <c r="Y5298" s="171" t="s">
        <v>9131</v>
      </c>
      <c r="Z5298" s="167" t="s">
        <v>11114</v>
      </c>
      <c r="AA5298" s="176">
        <v>9000</v>
      </c>
      <c r="AB5298" s="167" t="s">
        <v>11254</v>
      </c>
      <c r="AC5298" s="176">
        <v>9000</v>
      </c>
      <c r="AD5298" s="167" t="s">
        <v>11254</v>
      </c>
      <c r="AE5298" s="176">
        <v>990</v>
      </c>
    </row>
    <row r="5299" spans="1:31">
      <c r="A5299" s="178">
        <v>108389909720</v>
      </c>
      <c r="B5299" s="166">
        <v>46203</v>
      </c>
      <c r="C5299" s="167" t="s">
        <v>3524</v>
      </c>
      <c r="D5299" s="167" t="s">
        <v>3525</v>
      </c>
      <c r="E5299" s="167" t="s">
        <v>3526</v>
      </c>
      <c r="F5299" s="167" t="s">
        <v>3501</v>
      </c>
      <c r="G5299" s="167" t="s">
        <v>3502</v>
      </c>
      <c r="H5299" s="168">
        <v>46204</v>
      </c>
      <c r="I5299" s="167"/>
      <c r="J5299" s="169">
        <v>26136</v>
      </c>
      <c r="K5299" s="167" t="s">
        <v>55</v>
      </c>
      <c r="L5299" s="169">
        <v>18</v>
      </c>
      <c r="M5299" s="167" t="s">
        <v>3513</v>
      </c>
      <c r="N5299" s="169">
        <v>16.2</v>
      </c>
      <c r="O5299" s="167" t="s">
        <v>3505</v>
      </c>
      <c r="P5299" s="167"/>
      <c r="Q5299" s="167" t="s">
        <v>3527</v>
      </c>
      <c r="R5299" s="167" t="s">
        <v>3528</v>
      </c>
      <c r="S5299" s="169">
        <v>8</v>
      </c>
      <c r="T5299" s="167" t="s">
        <v>3529</v>
      </c>
      <c r="U5299" s="169" t="s">
        <v>3530</v>
      </c>
      <c r="V5299" s="167" t="s">
        <v>9132</v>
      </c>
      <c r="W5299" s="167" t="s">
        <v>7362</v>
      </c>
      <c r="X5299" s="170" t="s">
        <v>159</v>
      </c>
      <c r="Y5299" s="171" t="s">
        <v>9131</v>
      </c>
      <c r="Z5299" s="167" t="s">
        <v>11114</v>
      </c>
      <c r="AA5299" s="176">
        <v>15000</v>
      </c>
      <c r="AB5299" s="167" t="s">
        <v>11254</v>
      </c>
      <c r="AC5299" s="176">
        <v>15000</v>
      </c>
      <c r="AD5299" s="167" t="s">
        <v>11254</v>
      </c>
      <c r="AE5299" s="176">
        <v>5775</v>
      </c>
    </row>
    <row r="5300" spans="1:31">
      <c r="A5300" s="178">
        <v>108389909720</v>
      </c>
      <c r="B5300" s="166">
        <v>46203</v>
      </c>
      <c r="C5300" s="167" t="s">
        <v>3524</v>
      </c>
      <c r="D5300" s="167" t="s">
        <v>3525</v>
      </c>
      <c r="E5300" s="167" t="s">
        <v>3526</v>
      </c>
      <c r="F5300" s="167" t="s">
        <v>3501</v>
      </c>
      <c r="G5300" s="167" t="s">
        <v>3502</v>
      </c>
      <c r="H5300" s="168">
        <v>46204</v>
      </c>
      <c r="I5300" s="167"/>
      <c r="J5300" s="169">
        <v>26136</v>
      </c>
      <c r="K5300" s="167" t="s">
        <v>55</v>
      </c>
      <c r="L5300" s="169">
        <v>18</v>
      </c>
      <c r="M5300" s="167" t="s">
        <v>3513</v>
      </c>
      <c r="N5300" s="169">
        <v>16.2</v>
      </c>
      <c r="O5300" s="167" t="s">
        <v>3505</v>
      </c>
      <c r="P5300" s="167"/>
      <c r="Q5300" s="167" t="s">
        <v>3527</v>
      </c>
      <c r="R5300" s="167" t="s">
        <v>3528</v>
      </c>
      <c r="S5300" s="169">
        <v>7</v>
      </c>
      <c r="T5300" s="167" t="s">
        <v>3540</v>
      </c>
      <c r="U5300" s="169" t="s">
        <v>3541</v>
      </c>
      <c r="V5300" s="167" t="s">
        <v>8933</v>
      </c>
      <c r="W5300" s="167" t="s">
        <v>3849</v>
      </c>
      <c r="X5300" s="170" t="s">
        <v>159</v>
      </c>
      <c r="Y5300" s="171" t="s">
        <v>9131</v>
      </c>
      <c r="Z5300" s="167" t="s">
        <v>11114</v>
      </c>
      <c r="AA5300" s="176">
        <v>3000</v>
      </c>
      <c r="AB5300" s="167" t="s">
        <v>11254</v>
      </c>
      <c r="AC5300" s="176">
        <v>3000</v>
      </c>
      <c r="AD5300" s="167" t="s">
        <v>11254</v>
      </c>
      <c r="AE5300" s="176">
        <v>165</v>
      </c>
    </row>
    <row r="5301" spans="1:31">
      <c r="A5301" s="178">
        <v>108389909720</v>
      </c>
      <c r="B5301" s="166">
        <v>46203</v>
      </c>
      <c r="C5301" s="167" t="s">
        <v>3524</v>
      </c>
      <c r="D5301" s="167" t="s">
        <v>3525</v>
      </c>
      <c r="E5301" s="167" t="s">
        <v>3526</v>
      </c>
      <c r="F5301" s="167" t="s">
        <v>3501</v>
      </c>
      <c r="G5301" s="167" t="s">
        <v>3502</v>
      </c>
      <c r="H5301" s="168">
        <v>46204</v>
      </c>
      <c r="I5301" s="167"/>
      <c r="J5301" s="169">
        <v>26136</v>
      </c>
      <c r="K5301" s="167" t="s">
        <v>55</v>
      </c>
      <c r="L5301" s="169">
        <v>18</v>
      </c>
      <c r="M5301" s="167" t="s">
        <v>3513</v>
      </c>
      <c r="N5301" s="169">
        <v>16.2</v>
      </c>
      <c r="O5301" s="167" t="s">
        <v>3505</v>
      </c>
      <c r="P5301" s="167"/>
      <c r="Q5301" s="167" t="s">
        <v>3527</v>
      </c>
      <c r="R5301" s="167" t="s">
        <v>3528</v>
      </c>
      <c r="S5301" s="169">
        <v>6</v>
      </c>
      <c r="T5301" s="167" t="s">
        <v>3529</v>
      </c>
      <c r="U5301" s="169" t="s">
        <v>3530</v>
      </c>
      <c r="V5301" s="167" t="s">
        <v>9133</v>
      </c>
      <c r="W5301" s="167" t="s">
        <v>3852</v>
      </c>
      <c r="X5301" s="170" t="s">
        <v>159</v>
      </c>
      <c r="Y5301" s="171" t="s">
        <v>9131</v>
      </c>
      <c r="Z5301" s="167" t="s">
        <v>11114</v>
      </c>
      <c r="AA5301" s="176">
        <v>6000</v>
      </c>
      <c r="AB5301" s="167" t="s">
        <v>11254</v>
      </c>
      <c r="AC5301" s="176">
        <v>6000</v>
      </c>
      <c r="AD5301" s="167" t="s">
        <v>11254</v>
      </c>
      <c r="AE5301" s="176">
        <v>508.2</v>
      </c>
    </row>
    <row r="5302" spans="1:31">
      <c r="A5302" s="178">
        <v>108389909720</v>
      </c>
      <c r="B5302" s="166">
        <v>46203</v>
      </c>
      <c r="C5302" s="167" t="s">
        <v>3524</v>
      </c>
      <c r="D5302" s="167" t="s">
        <v>3525</v>
      </c>
      <c r="E5302" s="167" t="s">
        <v>3526</v>
      </c>
      <c r="F5302" s="167" t="s">
        <v>3501</v>
      </c>
      <c r="G5302" s="167" t="s">
        <v>3502</v>
      </c>
      <c r="H5302" s="168">
        <v>46204</v>
      </c>
      <c r="I5302" s="167"/>
      <c r="J5302" s="169">
        <v>26136</v>
      </c>
      <c r="K5302" s="167" t="s">
        <v>55</v>
      </c>
      <c r="L5302" s="169">
        <v>18</v>
      </c>
      <c r="M5302" s="167" t="s">
        <v>3513</v>
      </c>
      <c r="N5302" s="169">
        <v>16.2</v>
      </c>
      <c r="O5302" s="167" t="s">
        <v>3505</v>
      </c>
      <c r="P5302" s="167"/>
      <c r="Q5302" s="167" t="s">
        <v>3527</v>
      </c>
      <c r="R5302" s="167" t="s">
        <v>3528</v>
      </c>
      <c r="S5302" s="169">
        <v>5</v>
      </c>
      <c r="T5302" s="167" t="s">
        <v>3529</v>
      </c>
      <c r="U5302" s="169" t="s">
        <v>3530</v>
      </c>
      <c r="V5302" s="167" t="s">
        <v>3828</v>
      </c>
      <c r="W5302" s="167" t="s">
        <v>3829</v>
      </c>
      <c r="X5302" s="170" t="s">
        <v>159</v>
      </c>
      <c r="Y5302" s="171" t="s">
        <v>9131</v>
      </c>
      <c r="Z5302" s="167" t="s">
        <v>11114</v>
      </c>
      <c r="AA5302" s="176">
        <v>15000</v>
      </c>
      <c r="AB5302" s="167" t="s">
        <v>11254</v>
      </c>
      <c r="AC5302" s="176">
        <v>15000</v>
      </c>
      <c r="AD5302" s="167" t="s">
        <v>11254</v>
      </c>
      <c r="AE5302" s="176">
        <v>3102</v>
      </c>
    </row>
    <row r="5303" spans="1:31">
      <c r="A5303" s="178">
        <v>108389909720</v>
      </c>
      <c r="B5303" s="166">
        <v>46203</v>
      </c>
      <c r="C5303" s="167" t="s">
        <v>3524</v>
      </c>
      <c r="D5303" s="167" t="s">
        <v>3525</v>
      </c>
      <c r="E5303" s="167" t="s">
        <v>3526</v>
      </c>
      <c r="F5303" s="167" t="s">
        <v>3501</v>
      </c>
      <c r="G5303" s="167" t="s">
        <v>3502</v>
      </c>
      <c r="H5303" s="168">
        <v>46204</v>
      </c>
      <c r="I5303" s="167"/>
      <c r="J5303" s="169">
        <v>26136</v>
      </c>
      <c r="K5303" s="167" t="s">
        <v>55</v>
      </c>
      <c r="L5303" s="169">
        <v>18</v>
      </c>
      <c r="M5303" s="167" t="s">
        <v>3513</v>
      </c>
      <c r="N5303" s="169">
        <v>16.2</v>
      </c>
      <c r="O5303" s="167" t="s">
        <v>3505</v>
      </c>
      <c r="P5303" s="167"/>
      <c r="Q5303" s="167" t="s">
        <v>3527</v>
      </c>
      <c r="R5303" s="167" t="s">
        <v>3528</v>
      </c>
      <c r="S5303" s="169">
        <v>4</v>
      </c>
      <c r="T5303" s="167" t="s">
        <v>3560</v>
      </c>
      <c r="U5303" s="169" t="s">
        <v>3561</v>
      </c>
      <c r="V5303" s="167" t="s">
        <v>8709</v>
      </c>
      <c r="W5303" s="167" t="s">
        <v>5013</v>
      </c>
      <c r="X5303" s="170" t="s">
        <v>160</v>
      </c>
      <c r="Y5303" s="171" t="s">
        <v>9131</v>
      </c>
      <c r="Z5303" s="167" t="s">
        <v>11114</v>
      </c>
      <c r="AA5303" s="176">
        <v>10000</v>
      </c>
      <c r="AB5303" s="167" t="s">
        <v>11254</v>
      </c>
      <c r="AC5303" s="176">
        <v>10000</v>
      </c>
      <c r="AD5303" s="167" t="s">
        <v>11254</v>
      </c>
      <c r="AE5303" s="176">
        <v>4.2</v>
      </c>
    </row>
    <row r="5304" spans="1:31">
      <c r="A5304" s="178">
        <v>108389909720</v>
      </c>
      <c r="B5304" s="166">
        <v>46203</v>
      </c>
      <c r="C5304" s="167" t="s">
        <v>3524</v>
      </c>
      <c r="D5304" s="167" t="s">
        <v>3525</v>
      </c>
      <c r="E5304" s="167" t="s">
        <v>3526</v>
      </c>
      <c r="F5304" s="167" t="s">
        <v>3501</v>
      </c>
      <c r="G5304" s="167" t="s">
        <v>3502</v>
      </c>
      <c r="H5304" s="168">
        <v>46204</v>
      </c>
      <c r="I5304" s="167"/>
      <c r="J5304" s="169">
        <v>26136</v>
      </c>
      <c r="K5304" s="167" t="s">
        <v>55</v>
      </c>
      <c r="L5304" s="169">
        <v>18</v>
      </c>
      <c r="M5304" s="167" t="s">
        <v>3513</v>
      </c>
      <c r="N5304" s="169">
        <v>16.2</v>
      </c>
      <c r="O5304" s="167" t="s">
        <v>3505</v>
      </c>
      <c r="P5304" s="167"/>
      <c r="Q5304" s="167" t="s">
        <v>3527</v>
      </c>
      <c r="R5304" s="167" t="s">
        <v>3528</v>
      </c>
      <c r="S5304" s="169">
        <v>3</v>
      </c>
      <c r="T5304" s="167" t="s">
        <v>3535</v>
      </c>
      <c r="U5304" s="169" t="s">
        <v>3536</v>
      </c>
      <c r="V5304" s="167" t="s">
        <v>9031</v>
      </c>
      <c r="W5304" s="167" t="s">
        <v>5025</v>
      </c>
      <c r="X5304" s="170" t="s">
        <v>157</v>
      </c>
      <c r="Y5304" s="171" t="s">
        <v>9131</v>
      </c>
      <c r="Z5304" s="167" t="s">
        <v>11114</v>
      </c>
      <c r="AA5304" s="176">
        <v>45000</v>
      </c>
      <c r="AB5304" s="167" t="s">
        <v>11254</v>
      </c>
      <c r="AC5304" s="176">
        <v>45000</v>
      </c>
      <c r="AD5304" s="167" t="s">
        <v>11254</v>
      </c>
      <c r="AE5304" s="176">
        <v>360</v>
      </c>
    </row>
    <row r="5305" spans="1:31">
      <c r="A5305" s="178">
        <v>108389909720</v>
      </c>
      <c r="B5305" s="166">
        <v>46203</v>
      </c>
      <c r="C5305" s="167" t="s">
        <v>3524</v>
      </c>
      <c r="D5305" s="167" t="s">
        <v>3525</v>
      </c>
      <c r="E5305" s="167" t="s">
        <v>3526</v>
      </c>
      <c r="F5305" s="167" t="s">
        <v>3501</v>
      </c>
      <c r="G5305" s="167" t="s">
        <v>3502</v>
      </c>
      <c r="H5305" s="168">
        <v>46204</v>
      </c>
      <c r="I5305" s="167"/>
      <c r="J5305" s="169">
        <v>26136</v>
      </c>
      <c r="K5305" s="167" t="s">
        <v>55</v>
      </c>
      <c r="L5305" s="169">
        <v>18</v>
      </c>
      <c r="M5305" s="167" t="s">
        <v>3513</v>
      </c>
      <c r="N5305" s="169">
        <v>16.2</v>
      </c>
      <c r="O5305" s="167" t="s">
        <v>3505</v>
      </c>
      <c r="P5305" s="167"/>
      <c r="Q5305" s="167" t="s">
        <v>3527</v>
      </c>
      <c r="R5305" s="167" t="s">
        <v>3528</v>
      </c>
      <c r="S5305" s="169">
        <v>2</v>
      </c>
      <c r="T5305" s="167" t="s">
        <v>3560</v>
      </c>
      <c r="U5305" s="169" t="s">
        <v>3561</v>
      </c>
      <c r="V5305" s="167" t="s">
        <v>9028</v>
      </c>
      <c r="W5305" s="167" t="s">
        <v>3860</v>
      </c>
      <c r="X5305" s="170" t="s">
        <v>157</v>
      </c>
      <c r="Y5305" s="171" t="s">
        <v>9131</v>
      </c>
      <c r="Z5305" s="167" t="s">
        <v>11114</v>
      </c>
      <c r="AA5305" s="176">
        <v>240000</v>
      </c>
      <c r="AB5305" s="167" t="s">
        <v>11254</v>
      </c>
      <c r="AC5305" s="176">
        <v>240000</v>
      </c>
      <c r="AD5305" s="167" t="s">
        <v>11254</v>
      </c>
      <c r="AE5305" s="176">
        <v>652.79999999999995</v>
      </c>
    </row>
    <row r="5306" spans="1:31">
      <c r="A5306" s="178">
        <v>108389909720</v>
      </c>
      <c r="B5306" s="166">
        <v>46203</v>
      </c>
      <c r="C5306" s="167" t="s">
        <v>3524</v>
      </c>
      <c r="D5306" s="167" t="s">
        <v>3525</v>
      </c>
      <c r="E5306" s="167" t="s">
        <v>3526</v>
      </c>
      <c r="F5306" s="167" t="s">
        <v>3501</v>
      </c>
      <c r="G5306" s="167" t="s">
        <v>3502</v>
      </c>
      <c r="H5306" s="168">
        <v>46204</v>
      </c>
      <c r="I5306" s="167"/>
      <c r="J5306" s="169">
        <v>26136</v>
      </c>
      <c r="K5306" s="167" t="s">
        <v>55</v>
      </c>
      <c r="L5306" s="169">
        <v>18</v>
      </c>
      <c r="M5306" s="167" t="s">
        <v>3513</v>
      </c>
      <c r="N5306" s="169">
        <v>16.2</v>
      </c>
      <c r="O5306" s="167" t="s">
        <v>3505</v>
      </c>
      <c r="P5306" s="167"/>
      <c r="Q5306" s="167" t="s">
        <v>3527</v>
      </c>
      <c r="R5306" s="167" t="s">
        <v>3528</v>
      </c>
      <c r="S5306" s="169">
        <v>1</v>
      </c>
      <c r="T5306" s="167" t="s">
        <v>3535</v>
      </c>
      <c r="U5306" s="169" t="s">
        <v>3536</v>
      </c>
      <c r="V5306" s="167" t="s">
        <v>9134</v>
      </c>
      <c r="W5306" s="167" t="s">
        <v>9135</v>
      </c>
      <c r="X5306" s="170" t="s">
        <v>157</v>
      </c>
      <c r="Y5306" s="171" t="s">
        <v>9131</v>
      </c>
      <c r="Z5306" s="167" t="s">
        <v>11114</v>
      </c>
      <c r="AA5306" s="176">
        <v>50000</v>
      </c>
      <c r="AB5306" s="167" t="s">
        <v>11254</v>
      </c>
      <c r="AC5306" s="176">
        <v>50000</v>
      </c>
      <c r="AD5306" s="167" t="s">
        <v>11254</v>
      </c>
      <c r="AE5306" s="176">
        <v>13.5</v>
      </c>
    </row>
    <row r="5307" spans="1:31">
      <c r="A5307" s="178">
        <v>108390052040</v>
      </c>
      <c r="B5307" s="166">
        <v>46203</v>
      </c>
      <c r="C5307" s="167" t="s">
        <v>3524</v>
      </c>
      <c r="D5307" s="167" t="s">
        <v>3525</v>
      </c>
      <c r="E5307" s="167" t="s">
        <v>3526</v>
      </c>
      <c r="F5307" s="167" t="s">
        <v>3501</v>
      </c>
      <c r="G5307" s="167" t="s">
        <v>3502</v>
      </c>
      <c r="H5307" s="168">
        <v>46204</v>
      </c>
      <c r="I5307" s="167"/>
      <c r="J5307" s="169">
        <v>26136</v>
      </c>
      <c r="K5307" s="167" t="s">
        <v>55</v>
      </c>
      <c r="L5307" s="169">
        <v>1</v>
      </c>
      <c r="M5307" s="167" t="s">
        <v>3513</v>
      </c>
      <c r="N5307" s="169">
        <v>5.5</v>
      </c>
      <c r="O5307" s="167" t="s">
        <v>3505</v>
      </c>
      <c r="P5307" s="167"/>
      <c r="Q5307" s="167" t="s">
        <v>3527</v>
      </c>
      <c r="R5307" s="167" t="s">
        <v>3528</v>
      </c>
      <c r="S5307" s="169">
        <v>1</v>
      </c>
      <c r="T5307" s="167" t="s">
        <v>3717</v>
      </c>
      <c r="U5307" s="169" t="s">
        <v>3718</v>
      </c>
      <c r="V5307" s="167" t="s">
        <v>9136</v>
      </c>
      <c r="W5307" s="167" t="s">
        <v>9137</v>
      </c>
      <c r="X5307" s="170" t="s">
        <v>160</v>
      </c>
      <c r="Y5307" s="171" t="s">
        <v>9138</v>
      </c>
      <c r="Z5307" s="167" t="s">
        <v>11115</v>
      </c>
      <c r="AA5307" s="176">
        <v>200</v>
      </c>
      <c r="AB5307" s="167" t="s">
        <v>11254</v>
      </c>
      <c r="AC5307" s="176">
        <v>200</v>
      </c>
      <c r="AD5307" s="167" t="s">
        <v>11254</v>
      </c>
      <c r="AE5307" s="176">
        <v>1236</v>
      </c>
    </row>
    <row r="5308" spans="1:31">
      <c r="A5308" s="178">
        <v>108390096620</v>
      </c>
      <c r="B5308" s="166">
        <v>46203</v>
      </c>
      <c r="C5308" s="167" t="s">
        <v>3781</v>
      </c>
      <c r="D5308" s="167"/>
      <c r="E5308" s="167"/>
      <c r="F5308" s="167" t="s">
        <v>5301</v>
      </c>
      <c r="G5308" s="167" t="s">
        <v>3614</v>
      </c>
      <c r="H5308" s="168"/>
      <c r="I5308" s="167"/>
      <c r="J5308" s="169">
        <v>26136</v>
      </c>
      <c r="K5308" s="167" t="s">
        <v>55</v>
      </c>
      <c r="L5308" s="169">
        <v>22</v>
      </c>
      <c r="M5308" s="167" t="s">
        <v>3504</v>
      </c>
      <c r="N5308" s="169">
        <v>752.8</v>
      </c>
      <c r="O5308" s="167" t="s">
        <v>3505</v>
      </c>
      <c r="P5308" s="167" t="s">
        <v>9139</v>
      </c>
      <c r="Q5308" s="167" t="s">
        <v>3506</v>
      </c>
      <c r="R5308" s="167" t="s">
        <v>3528</v>
      </c>
      <c r="S5308" s="169">
        <v>2</v>
      </c>
      <c r="T5308" s="167" t="s">
        <v>7466</v>
      </c>
      <c r="U5308" s="169" t="s">
        <v>4202</v>
      </c>
      <c r="V5308" s="167" t="s">
        <v>7467</v>
      </c>
      <c r="W5308" s="167" t="s">
        <v>7468</v>
      </c>
      <c r="X5308" s="170" t="s">
        <v>157</v>
      </c>
      <c r="Y5308" s="171" t="s">
        <v>9140</v>
      </c>
      <c r="Z5308" s="167" t="s">
        <v>11116</v>
      </c>
      <c r="AA5308" s="176">
        <v>6300</v>
      </c>
      <c r="AB5308" s="167" t="s">
        <v>11254</v>
      </c>
      <c r="AC5308" s="176">
        <v>176.4</v>
      </c>
      <c r="AD5308" s="167" t="s">
        <v>11256</v>
      </c>
      <c r="AE5308" s="176">
        <v>1764</v>
      </c>
    </row>
    <row r="5309" spans="1:31">
      <c r="A5309" s="178">
        <v>108390096620</v>
      </c>
      <c r="B5309" s="166">
        <v>46203</v>
      </c>
      <c r="C5309" s="167" t="s">
        <v>3781</v>
      </c>
      <c r="D5309" s="167"/>
      <c r="E5309" s="167"/>
      <c r="F5309" s="167" t="s">
        <v>5301</v>
      </c>
      <c r="G5309" s="167" t="s">
        <v>3614</v>
      </c>
      <c r="H5309" s="168"/>
      <c r="I5309" s="167"/>
      <c r="J5309" s="169">
        <v>26136</v>
      </c>
      <c r="K5309" s="167" t="s">
        <v>55</v>
      </c>
      <c r="L5309" s="169">
        <v>22</v>
      </c>
      <c r="M5309" s="167" t="s">
        <v>3504</v>
      </c>
      <c r="N5309" s="169">
        <v>752.8</v>
      </c>
      <c r="O5309" s="167" t="s">
        <v>3505</v>
      </c>
      <c r="P5309" s="167" t="s">
        <v>9139</v>
      </c>
      <c r="Q5309" s="167" t="s">
        <v>3506</v>
      </c>
      <c r="R5309" s="167" t="s">
        <v>3528</v>
      </c>
      <c r="S5309" s="169">
        <v>1</v>
      </c>
      <c r="T5309" s="167" t="s">
        <v>7466</v>
      </c>
      <c r="U5309" s="169" t="s">
        <v>4202</v>
      </c>
      <c r="V5309" s="167" t="s">
        <v>9141</v>
      </c>
      <c r="W5309" s="167" t="s">
        <v>9142</v>
      </c>
      <c r="X5309" s="170" t="s">
        <v>157</v>
      </c>
      <c r="Y5309" s="171" t="s">
        <v>9140</v>
      </c>
      <c r="Z5309" s="167" t="s">
        <v>11116</v>
      </c>
      <c r="AA5309" s="176">
        <v>6300</v>
      </c>
      <c r="AB5309" s="167" t="s">
        <v>11254</v>
      </c>
      <c r="AC5309" s="176">
        <v>176.4</v>
      </c>
      <c r="AD5309" s="167" t="s">
        <v>11256</v>
      </c>
      <c r="AE5309" s="176">
        <v>1764</v>
      </c>
    </row>
    <row r="5310" spans="1:31">
      <c r="A5310" s="178">
        <v>108390406610</v>
      </c>
      <c r="B5310" s="166">
        <v>46203</v>
      </c>
      <c r="C5310" s="167" t="s">
        <v>3524</v>
      </c>
      <c r="D5310" s="167" t="s">
        <v>3525</v>
      </c>
      <c r="E5310" s="167" t="s">
        <v>3526</v>
      </c>
      <c r="F5310" s="167" t="s">
        <v>3501</v>
      </c>
      <c r="G5310" s="167" t="s">
        <v>3502</v>
      </c>
      <c r="H5310" s="168">
        <v>46204</v>
      </c>
      <c r="I5310" s="167"/>
      <c r="J5310" s="169">
        <v>26136</v>
      </c>
      <c r="K5310" s="167" t="s">
        <v>55</v>
      </c>
      <c r="L5310" s="169">
        <v>2</v>
      </c>
      <c r="M5310" s="167" t="s">
        <v>3513</v>
      </c>
      <c r="N5310" s="169">
        <v>15</v>
      </c>
      <c r="O5310" s="167" t="s">
        <v>3505</v>
      </c>
      <c r="P5310" s="167"/>
      <c r="Q5310" s="167" t="s">
        <v>3527</v>
      </c>
      <c r="R5310" s="167" t="s">
        <v>3528</v>
      </c>
      <c r="S5310" s="169">
        <v>2</v>
      </c>
      <c r="T5310" s="167" t="s">
        <v>3529</v>
      </c>
      <c r="U5310" s="169" t="s">
        <v>3530</v>
      </c>
      <c r="V5310" s="167" t="s">
        <v>5288</v>
      </c>
      <c r="W5310" s="167" t="s">
        <v>4268</v>
      </c>
      <c r="X5310" s="170" t="s">
        <v>157</v>
      </c>
      <c r="Y5310" s="171" t="s">
        <v>9143</v>
      </c>
      <c r="Z5310" s="167" t="s">
        <v>11117</v>
      </c>
      <c r="AA5310" s="176">
        <v>1677</v>
      </c>
      <c r="AB5310" s="167" t="s">
        <v>11254</v>
      </c>
      <c r="AC5310" s="176">
        <v>1677</v>
      </c>
      <c r="AD5310" s="167" t="s">
        <v>11254</v>
      </c>
      <c r="AE5310" s="176">
        <v>120542.76</v>
      </c>
    </row>
    <row r="5311" spans="1:31">
      <c r="A5311" s="178">
        <v>108390406610</v>
      </c>
      <c r="B5311" s="166">
        <v>46203</v>
      </c>
      <c r="C5311" s="167" t="s">
        <v>3524</v>
      </c>
      <c r="D5311" s="167" t="s">
        <v>3525</v>
      </c>
      <c r="E5311" s="167" t="s">
        <v>3526</v>
      </c>
      <c r="F5311" s="167" t="s">
        <v>3501</v>
      </c>
      <c r="G5311" s="167" t="s">
        <v>3502</v>
      </c>
      <c r="H5311" s="168">
        <v>46204</v>
      </c>
      <c r="I5311" s="167"/>
      <c r="J5311" s="169">
        <v>26136</v>
      </c>
      <c r="K5311" s="167" t="s">
        <v>55</v>
      </c>
      <c r="L5311" s="169">
        <v>2</v>
      </c>
      <c r="M5311" s="167" t="s">
        <v>3513</v>
      </c>
      <c r="N5311" s="169">
        <v>15</v>
      </c>
      <c r="O5311" s="167" t="s">
        <v>3505</v>
      </c>
      <c r="P5311" s="167"/>
      <c r="Q5311" s="167" t="s">
        <v>3527</v>
      </c>
      <c r="R5311" s="167" t="s">
        <v>3528</v>
      </c>
      <c r="S5311" s="169">
        <v>1</v>
      </c>
      <c r="T5311" s="167" t="s">
        <v>3529</v>
      </c>
      <c r="U5311" s="169" t="s">
        <v>3530</v>
      </c>
      <c r="V5311" s="167" t="s">
        <v>5288</v>
      </c>
      <c r="W5311" s="167" t="s">
        <v>4268</v>
      </c>
      <c r="X5311" s="170" t="s">
        <v>157</v>
      </c>
      <c r="Y5311" s="171" t="s">
        <v>9143</v>
      </c>
      <c r="Z5311" s="167" t="s">
        <v>11117</v>
      </c>
      <c r="AA5311" s="176">
        <v>12323</v>
      </c>
      <c r="AB5311" s="167" t="s">
        <v>11254</v>
      </c>
      <c r="AC5311" s="176">
        <v>12323</v>
      </c>
      <c r="AD5311" s="167" t="s">
        <v>11254</v>
      </c>
      <c r="AE5311" s="176">
        <v>885777.24</v>
      </c>
    </row>
    <row r="5312" spans="1:31">
      <c r="A5312" s="178">
        <v>308384046630</v>
      </c>
      <c r="B5312" s="166">
        <v>46114</v>
      </c>
      <c r="C5312" s="167" t="s">
        <v>9144</v>
      </c>
      <c r="D5312" s="167" t="s">
        <v>9145</v>
      </c>
      <c r="E5312" s="167" t="s">
        <v>9146</v>
      </c>
      <c r="F5312" s="167" t="s">
        <v>9147</v>
      </c>
      <c r="G5312" s="167" t="s">
        <v>3502</v>
      </c>
      <c r="H5312" s="168">
        <v>46114</v>
      </c>
      <c r="I5312" s="167" t="s">
        <v>9148</v>
      </c>
      <c r="J5312" s="169">
        <v>26137</v>
      </c>
      <c r="K5312" s="167" t="s">
        <v>55</v>
      </c>
      <c r="L5312" s="169">
        <v>4</v>
      </c>
      <c r="M5312" s="167" t="s">
        <v>4084</v>
      </c>
      <c r="N5312" s="169">
        <v>15.7</v>
      </c>
      <c r="O5312" s="167" t="s">
        <v>3505</v>
      </c>
      <c r="P5312" s="167"/>
      <c r="Q5312" s="167" t="s">
        <v>5049</v>
      </c>
      <c r="R5312" s="167" t="s">
        <v>9149</v>
      </c>
      <c r="S5312" s="169">
        <v>4</v>
      </c>
      <c r="T5312" s="167" t="s">
        <v>9150</v>
      </c>
      <c r="U5312" s="169" t="s">
        <v>5389</v>
      </c>
      <c r="V5312" s="167" t="s">
        <v>9151</v>
      </c>
      <c r="W5312" s="167" t="s">
        <v>9152</v>
      </c>
      <c r="X5312" s="170" t="s">
        <v>164</v>
      </c>
      <c r="Y5312" s="171" t="s">
        <v>9153</v>
      </c>
      <c r="Z5312" s="167" t="s">
        <v>11118</v>
      </c>
      <c r="AA5312" s="176">
        <v>1</v>
      </c>
      <c r="AB5312" s="167" t="s">
        <v>11254</v>
      </c>
      <c r="AC5312" s="176">
        <v>1</v>
      </c>
      <c r="AD5312" s="167" t="s">
        <v>11254</v>
      </c>
      <c r="AE5312" s="176">
        <v>503.02</v>
      </c>
    </row>
    <row r="5313" spans="1:31">
      <c r="A5313" s="178">
        <v>308384046630</v>
      </c>
      <c r="B5313" s="166">
        <v>46114</v>
      </c>
      <c r="C5313" s="167" t="s">
        <v>9144</v>
      </c>
      <c r="D5313" s="167" t="s">
        <v>9145</v>
      </c>
      <c r="E5313" s="167" t="s">
        <v>9146</v>
      </c>
      <c r="F5313" s="167" t="s">
        <v>9147</v>
      </c>
      <c r="G5313" s="167" t="s">
        <v>3502</v>
      </c>
      <c r="H5313" s="168">
        <v>46114</v>
      </c>
      <c r="I5313" s="167" t="s">
        <v>9148</v>
      </c>
      <c r="J5313" s="169">
        <v>26137</v>
      </c>
      <c r="K5313" s="167" t="s">
        <v>55</v>
      </c>
      <c r="L5313" s="169">
        <v>4</v>
      </c>
      <c r="M5313" s="167" t="s">
        <v>4084</v>
      </c>
      <c r="N5313" s="169">
        <v>15.7</v>
      </c>
      <c r="O5313" s="167" t="s">
        <v>3505</v>
      </c>
      <c r="P5313" s="167"/>
      <c r="Q5313" s="167" t="s">
        <v>5049</v>
      </c>
      <c r="R5313" s="167" t="s">
        <v>9149</v>
      </c>
      <c r="S5313" s="169">
        <v>3</v>
      </c>
      <c r="T5313" s="167" t="s">
        <v>9150</v>
      </c>
      <c r="U5313" s="169" t="s">
        <v>5389</v>
      </c>
      <c r="V5313" s="167" t="s">
        <v>9151</v>
      </c>
      <c r="W5313" s="167" t="s">
        <v>9152</v>
      </c>
      <c r="X5313" s="170" t="s">
        <v>164</v>
      </c>
      <c r="Y5313" s="171" t="s">
        <v>9153</v>
      </c>
      <c r="Z5313" s="167" t="s">
        <v>11118</v>
      </c>
      <c r="AA5313" s="176">
        <v>2</v>
      </c>
      <c r="AB5313" s="167" t="s">
        <v>11254</v>
      </c>
      <c r="AC5313" s="176">
        <v>2</v>
      </c>
      <c r="AD5313" s="167" t="s">
        <v>11254</v>
      </c>
      <c r="AE5313" s="176">
        <v>1006.04</v>
      </c>
    </row>
    <row r="5314" spans="1:31">
      <c r="A5314" s="178">
        <v>308384046630</v>
      </c>
      <c r="B5314" s="166">
        <v>46114</v>
      </c>
      <c r="C5314" s="167" t="s">
        <v>9144</v>
      </c>
      <c r="D5314" s="167" t="s">
        <v>9145</v>
      </c>
      <c r="E5314" s="167" t="s">
        <v>9146</v>
      </c>
      <c r="F5314" s="167" t="s">
        <v>9147</v>
      </c>
      <c r="G5314" s="167" t="s">
        <v>3502</v>
      </c>
      <c r="H5314" s="168">
        <v>46114</v>
      </c>
      <c r="I5314" s="167" t="s">
        <v>9148</v>
      </c>
      <c r="J5314" s="169">
        <v>26137</v>
      </c>
      <c r="K5314" s="167" t="s">
        <v>55</v>
      </c>
      <c r="L5314" s="169">
        <v>4</v>
      </c>
      <c r="M5314" s="167" t="s">
        <v>4084</v>
      </c>
      <c r="N5314" s="169">
        <v>15.7</v>
      </c>
      <c r="O5314" s="167" t="s">
        <v>3505</v>
      </c>
      <c r="P5314" s="167"/>
      <c r="Q5314" s="167" t="s">
        <v>5049</v>
      </c>
      <c r="R5314" s="167" t="s">
        <v>9149</v>
      </c>
      <c r="S5314" s="169">
        <v>2</v>
      </c>
      <c r="T5314" s="167" t="s">
        <v>9154</v>
      </c>
      <c r="U5314" s="169" t="s">
        <v>5389</v>
      </c>
      <c r="V5314" s="167" t="s">
        <v>9155</v>
      </c>
      <c r="W5314" s="167" t="s">
        <v>9156</v>
      </c>
      <c r="X5314" s="170" t="s">
        <v>164</v>
      </c>
      <c r="Y5314" s="171" t="s">
        <v>9153</v>
      </c>
      <c r="Z5314" s="167" t="s">
        <v>11118</v>
      </c>
      <c r="AA5314" s="176">
        <v>2</v>
      </c>
      <c r="AB5314" s="167" t="s">
        <v>11254</v>
      </c>
      <c r="AC5314" s="176">
        <v>2</v>
      </c>
      <c r="AD5314" s="167" t="s">
        <v>11254</v>
      </c>
      <c r="AE5314" s="176">
        <v>840.68</v>
      </c>
    </row>
    <row r="5315" spans="1:31">
      <c r="A5315" s="178">
        <v>308384046630</v>
      </c>
      <c r="B5315" s="166">
        <v>46114</v>
      </c>
      <c r="C5315" s="167" t="s">
        <v>9144</v>
      </c>
      <c r="D5315" s="167" t="s">
        <v>9145</v>
      </c>
      <c r="E5315" s="167" t="s">
        <v>9146</v>
      </c>
      <c r="F5315" s="167" t="s">
        <v>9147</v>
      </c>
      <c r="G5315" s="167" t="s">
        <v>3502</v>
      </c>
      <c r="H5315" s="168">
        <v>46114</v>
      </c>
      <c r="I5315" s="167" t="s">
        <v>9148</v>
      </c>
      <c r="J5315" s="169">
        <v>26137</v>
      </c>
      <c r="K5315" s="167" t="s">
        <v>55</v>
      </c>
      <c r="L5315" s="169">
        <v>4</v>
      </c>
      <c r="M5315" s="167" t="s">
        <v>4084</v>
      </c>
      <c r="N5315" s="169">
        <v>15.7</v>
      </c>
      <c r="O5315" s="167" t="s">
        <v>3505</v>
      </c>
      <c r="P5315" s="167"/>
      <c r="Q5315" s="167" t="s">
        <v>5049</v>
      </c>
      <c r="R5315" s="167" t="s">
        <v>9149</v>
      </c>
      <c r="S5315" s="169">
        <v>1</v>
      </c>
      <c r="T5315" s="167" t="s">
        <v>9157</v>
      </c>
      <c r="U5315" s="169" t="s">
        <v>5389</v>
      </c>
      <c r="V5315" s="167" t="s">
        <v>9158</v>
      </c>
      <c r="W5315" s="167" t="s">
        <v>9159</v>
      </c>
      <c r="X5315" s="170" t="s">
        <v>164</v>
      </c>
      <c r="Y5315" s="171" t="s">
        <v>9153</v>
      </c>
      <c r="Z5315" s="167" t="s">
        <v>11118</v>
      </c>
      <c r="AA5315" s="176">
        <v>3</v>
      </c>
      <c r="AB5315" s="167" t="s">
        <v>11254</v>
      </c>
      <c r="AC5315" s="176">
        <v>3</v>
      </c>
      <c r="AD5315" s="167" t="s">
        <v>11254</v>
      </c>
      <c r="AE5315" s="176">
        <v>1479.33</v>
      </c>
    </row>
    <row r="5316" spans="1:31">
      <c r="A5316" s="178">
        <v>308384076621</v>
      </c>
      <c r="B5316" s="166">
        <v>46114</v>
      </c>
      <c r="C5316" s="167" t="s">
        <v>9160</v>
      </c>
      <c r="D5316" s="167" t="s">
        <v>9145</v>
      </c>
      <c r="E5316" s="167" t="s">
        <v>9146</v>
      </c>
      <c r="F5316" s="167" t="s">
        <v>9147</v>
      </c>
      <c r="G5316" s="167" t="s">
        <v>3502</v>
      </c>
      <c r="H5316" s="168">
        <v>46114</v>
      </c>
      <c r="I5316" s="167" t="s">
        <v>9161</v>
      </c>
      <c r="J5316" s="169">
        <v>26137</v>
      </c>
      <c r="K5316" s="167" t="s">
        <v>55</v>
      </c>
      <c r="L5316" s="169">
        <v>2</v>
      </c>
      <c r="M5316" s="167" t="s">
        <v>4084</v>
      </c>
      <c r="N5316" s="169">
        <v>4.8</v>
      </c>
      <c r="O5316" s="167" t="s">
        <v>3505</v>
      </c>
      <c r="P5316" s="167"/>
      <c r="Q5316" s="167" t="s">
        <v>5049</v>
      </c>
      <c r="R5316" s="167" t="s">
        <v>9162</v>
      </c>
      <c r="S5316" s="169">
        <v>1</v>
      </c>
      <c r="T5316" s="167" t="s">
        <v>5402</v>
      </c>
      <c r="U5316" s="169" t="s">
        <v>5389</v>
      </c>
      <c r="V5316" s="167" t="s">
        <v>9163</v>
      </c>
      <c r="W5316" s="167" t="s">
        <v>5404</v>
      </c>
      <c r="X5316" s="170" t="s">
        <v>164</v>
      </c>
      <c r="Y5316" s="171" t="s">
        <v>9164</v>
      </c>
      <c r="Z5316" s="167" t="s">
        <v>11119</v>
      </c>
      <c r="AA5316" s="176">
        <v>2</v>
      </c>
      <c r="AB5316" s="167" t="s">
        <v>11254</v>
      </c>
      <c r="AC5316" s="176">
        <v>2</v>
      </c>
      <c r="AD5316" s="167" t="s">
        <v>11254</v>
      </c>
      <c r="AE5316" s="176">
        <v>1109.98</v>
      </c>
    </row>
    <row r="5317" spans="1:31">
      <c r="A5317" s="178">
        <v>308387571350</v>
      </c>
      <c r="B5317" s="166">
        <v>46114</v>
      </c>
      <c r="C5317" s="167" t="s">
        <v>9144</v>
      </c>
      <c r="D5317" s="167" t="s">
        <v>9165</v>
      </c>
      <c r="E5317" s="167" t="s">
        <v>9166</v>
      </c>
      <c r="F5317" s="167" t="s">
        <v>9167</v>
      </c>
      <c r="G5317" s="167" t="s">
        <v>5048</v>
      </c>
      <c r="H5317" s="168">
        <v>46114</v>
      </c>
      <c r="I5317" s="167" t="s">
        <v>9168</v>
      </c>
      <c r="J5317" s="169">
        <v>26137</v>
      </c>
      <c r="K5317" s="167" t="s">
        <v>55</v>
      </c>
      <c r="L5317" s="169">
        <v>18</v>
      </c>
      <c r="M5317" s="167" t="s">
        <v>3604</v>
      </c>
      <c r="N5317" s="169">
        <v>2884.8</v>
      </c>
      <c r="O5317" s="167" t="s">
        <v>3505</v>
      </c>
      <c r="P5317" s="167"/>
      <c r="Q5317" s="167" t="s">
        <v>5049</v>
      </c>
      <c r="R5317" s="167" t="s">
        <v>9169</v>
      </c>
      <c r="S5317" s="169">
        <v>9</v>
      </c>
      <c r="T5317" s="167" t="s">
        <v>9170</v>
      </c>
      <c r="U5317" s="169" t="s">
        <v>6692</v>
      </c>
      <c r="V5317" s="167" t="s">
        <v>9171</v>
      </c>
      <c r="W5317" s="167" t="s">
        <v>9172</v>
      </c>
      <c r="X5317" s="170" t="s">
        <v>3533</v>
      </c>
      <c r="Y5317" s="171" t="s">
        <v>9173</v>
      </c>
      <c r="Z5317" s="167" t="s">
        <v>11120</v>
      </c>
      <c r="AA5317" s="176">
        <v>864</v>
      </c>
      <c r="AB5317" s="167" t="s">
        <v>11254</v>
      </c>
      <c r="AC5317" s="176">
        <v>864</v>
      </c>
      <c r="AD5317" s="167" t="s">
        <v>11254</v>
      </c>
      <c r="AE5317" s="176">
        <v>48202.559999999998</v>
      </c>
    </row>
    <row r="5318" spans="1:31">
      <c r="A5318" s="178">
        <v>308387571350</v>
      </c>
      <c r="B5318" s="166">
        <v>46114</v>
      </c>
      <c r="C5318" s="167" t="s">
        <v>9144</v>
      </c>
      <c r="D5318" s="167" t="s">
        <v>9165</v>
      </c>
      <c r="E5318" s="167" t="s">
        <v>9166</v>
      </c>
      <c r="F5318" s="167" t="s">
        <v>9167</v>
      </c>
      <c r="G5318" s="167" t="s">
        <v>5048</v>
      </c>
      <c r="H5318" s="168">
        <v>46114</v>
      </c>
      <c r="I5318" s="167" t="s">
        <v>9168</v>
      </c>
      <c r="J5318" s="169">
        <v>26137</v>
      </c>
      <c r="K5318" s="167" t="s">
        <v>55</v>
      </c>
      <c r="L5318" s="169">
        <v>18</v>
      </c>
      <c r="M5318" s="167" t="s">
        <v>3604</v>
      </c>
      <c r="N5318" s="169">
        <v>2884.8</v>
      </c>
      <c r="O5318" s="167" t="s">
        <v>3505</v>
      </c>
      <c r="P5318" s="167"/>
      <c r="Q5318" s="167" t="s">
        <v>5049</v>
      </c>
      <c r="R5318" s="167" t="s">
        <v>9169</v>
      </c>
      <c r="S5318" s="169">
        <v>8</v>
      </c>
      <c r="T5318" s="167" t="s">
        <v>9174</v>
      </c>
      <c r="U5318" s="169" t="s">
        <v>6692</v>
      </c>
      <c r="V5318" s="167" t="s">
        <v>9175</v>
      </c>
      <c r="W5318" s="167" t="s">
        <v>9176</v>
      </c>
      <c r="X5318" s="170" t="s">
        <v>3533</v>
      </c>
      <c r="Y5318" s="171" t="s">
        <v>9173</v>
      </c>
      <c r="Z5318" s="167" t="s">
        <v>11120</v>
      </c>
      <c r="AA5318" s="176">
        <v>144</v>
      </c>
      <c r="AB5318" s="167" t="s">
        <v>11254</v>
      </c>
      <c r="AC5318" s="176">
        <v>144</v>
      </c>
      <c r="AD5318" s="167" t="s">
        <v>11254</v>
      </c>
      <c r="AE5318" s="176">
        <v>22750.560000000001</v>
      </c>
    </row>
    <row r="5319" spans="1:31">
      <c r="A5319" s="178">
        <v>308387571350</v>
      </c>
      <c r="B5319" s="166">
        <v>46114</v>
      </c>
      <c r="C5319" s="167" t="s">
        <v>9144</v>
      </c>
      <c r="D5319" s="167" t="s">
        <v>9165</v>
      </c>
      <c r="E5319" s="167" t="s">
        <v>9166</v>
      </c>
      <c r="F5319" s="167" t="s">
        <v>9167</v>
      </c>
      <c r="G5319" s="167" t="s">
        <v>5048</v>
      </c>
      <c r="H5319" s="168">
        <v>46114</v>
      </c>
      <c r="I5319" s="167" t="s">
        <v>9168</v>
      </c>
      <c r="J5319" s="169">
        <v>26137</v>
      </c>
      <c r="K5319" s="167" t="s">
        <v>55</v>
      </c>
      <c r="L5319" s="169">
        <v>18</v>
      </c>
      <c r="M5319" s="167" t="s">
        <v>3604</v>
      </c>
      <c r="N5319" s="169">
        <v>2884.8</v>
      </c>
      <c r="O5319" s="167" t="s">
        <v>3505</v>
      </c>
      <c r="P5319" s="167"/>
      <c r="Q5319" s="167" t="s">
        <v>5049</v>
      </c>
      <c r="R5319" s="167" t="s">
        <v>9169</v>
      </c>
      <c r="S5319" s="169">
        <v>7</v>
      </c>
      <c r="T5319" s="167" t="s">
        <v>9177</v>
      </c>
      <c r="U5319" s="169" t="s">
        <v>6692</v>
      </c>
      <c r="V5319" s="167" t="s">
        <v>9178</v>
      </c>
      <c r="W5319" s="167" t="s">
        <v>9179</v>
      </c>
      <c r="X5319" s="170" t="s">
        <v>3533</v>
      </c>
      <c r="Y5319" s="171" t="s">
        <v>9173</v>
      </c>
      <c r="Z5319" s="167" t="s">
        <v>11120</v>
      </c>
      <c r="AA5319" s="176">
        <v>144</v>
      </c>
      <c r="AB5319" s="167" t="s">
        <v>11254</v>
      </c>
      <c r="AC5319" s="176">
        <v>144</v>
      </c>
      <c r="AD5319" s="167" t="s">
        <v>11254</v>
      </c>
      <c r="AE5319" s="176">
        <v>23238.720000000001</v>
      </c>
    </row>
    <row r="5320" spans="1:31">
      <c r="A5320" s="178">
        <v>308387571350</v>
      </c>
      <c r="B5320" s="166">
        <v>46114</v>
      </c>
      <c r="C5320" s="167" t="s">
        <v>9144</v>
      </c>
      <c r="D5320" s="167" t="s">
        <v>9165</v>
      </c>
      <c r="E5320" s="167" t="s">
        <v>9166</v>
      </c>
      <c r="F5320" s="167" t="s">
        <v>9167</v>
      </c>
      <c r="G5320" s="167" t="s">
        <v>5048</v>
      </c>
      <c r="H5320" s="168">
        <v>46114</v>
      </c>
      <c r="I5320" s="167" t="s">
        <v>9168</v>
      </c>
      <c r="J5320" s="169">
        <v>26137</v>
      </c>
      <c r="K5320" s="167" t="s">
        <v>55</v>
      </c>
      <c r="L5320" s="169">
        <v>18</v>
      </c>
      <c r="M5320" s="167" t="s">
        <v>3604</v>
      </c>
      <c r="N5320" s="169">
        <v>2884.8</v>
      </c>
      <c r="O5320" s="167" t="s">
        <v>3505</v>
      </c>
      <c r="P5320" s="167"/>
      <c r="Q5320" s="167" t="s">
        <v>5049</v>
      </c>
      <c r="R5320" s="167" t="s">
        <v>9169</v>
      </c>
      <c r="S5320" s="169">
        <v>6</v>
      </c>
      <c r="T5320" s="167" t="s">
        <v>9180</v>
      </c>
      <c r="U5320" s="169" t="s">
        <v>6692</v>
      </c>
      <c r="V5320" s="167" t="s">
        <v>9181</v>
      </c>
      <c r="W5320" s="167" t="s">
        <v>9182</v>
      </c>
      <c r="X5320" s="170" t="s">
        <v>3533</v>
      </c>
      <c r="Y5320" s="171" t="s">
        <v>9173</v>
      </c>
      <c r="Z5320" s="167" t="s">
        <v>11120</v>
      </c>
      <c r="AA5320" s="176">
        <v>288</v>
      </c>
      <c r="AB5320" s="167" t="s">
        <v>11254</v>
      </c>
      <c r="AC5320" s="176">
        <v>288</v>
      </c>
      <c r="AD5320" s="167" t="s">
        <v>11254</v>
      </c>
      <c r="AE5320" s="176">
        <v>90930.240000000005</v>
      </c>
    </row>
    <row r="5321" spans="1:31">
      <c r="A5321" s="178">
        <v>308387571350</v>
      </c>
      <c r="B5321" s="166">
        <v>46114</v>
      </c>
      <c r="C5321" s="167" t="s">
        <v>9144</v>
      </c>
      <c r="D5321" s="167" t="s">
        <v>9165</v>
      </c>
      <c r="E5321" s="167" t="s">
        <v>9166</v>
      </c>
      <c r="F5321" s="167" t="s">
        <v>9167</v>
      </c>
      <c r="G5321" s="167" t="s">
        <v>5048</v>
      </c>
      <c r="H5321" s="168">
        <v>46114</v>
      </c>
      <c r="I5321" s="167" t="s">
        <v>9168</v>
      </c>
      <c r="J5321" s="169">
        <v>26137</v>
      </c>
      <c r="K5321" s="167" t="s">
        <v>55</v>
      </c>
      <c r="L5321" s="169">
        <v>18</v>
      </c>
      <c r="M5321" s="167" t="s">
        <v>3604</v>
      </c>
      <c r="N5321" s="169">
        <v>2884.8</v>
      </c>
      <c r="O5321" s="167" t="s">
        <v>3505</v>
      </c>
      <c r="P5321" s="167"/>
      <c r="Q5321" s="167" t="s">
        <v>5049</v>
      </c>
      <c r="R5321" s="167" t="s">
        <v>9169</v>
      </c>
      <c r="S5321" s="169">
        <v>5</v>
      </c>
      <c r="T5321" s="167" t="s">
        <v>9183</v>
      </c>
      <c r="U5321" s="169" t="s">
        <v>6692</v>
      </c>
      <c r="V5321" s="167" t="s">
        <v>9184</v>
      </c>
      <c r="W5321" s="167" t="s">
        <v>9185</v>
      </c>
      <c r="X5321" s="170" t="s">
        <v>3533</v>
      </c>
      <c r="Y5321" s="171" t="s">
        <v>9173</v>
      </c>
      <c r="Z5321" s="167" t="s">
        <v>11120</v>
      </c>
      <c r="AA5321" s="176">
        <v>600</v>
      </c>
      <c r="AB5321" s="167" t="s">
        <v>11254</v>
      </c>
      <c r="AC5321" s="176">
        <v>600</v>
      </c>
      <c r="AD5321" s="167" t="s">
        <v>11254</v>
      </c>
      <c r="AE5321" s="176">
        <v>136086</v>
      </c>
    </row>
    <row r="5322" spans="1:31">
      <c r="A5322" s="178">
        <v>308387571350</v>
      </c>
      <c r="B5322" s="166">
        <v>46114</v>
      </c>
      <c r="C5322" s="167" t="s">
        <v>9144</v>
      </c>
      <c r="D5322" s="167" t="s">
        <v>9165</v>
      </c>
      <c r="E5322" s="167" t="s">
        <v>9166</v>
      </c>
      <c r="F5322" s="167" t="s">
        <v>9167</v>
      </c>
      <c r="G5322" s="167" t="s">
        <v>5048</v>
      </c>
      <c r="H5322" s="168">
        <v>46114</v>
      </c>
      <c r="I5322" s="167" t="s">
        <v>9168</v>
      </c>
      <c r="J5322" s="169">
        <v>26137</v>
      </c>
      <c r="K5322" s="167" t="s">
        <v>55</v>
      </c>
      <c r="L5322" s="169">
        <v>18</v>
      </c>
      <c r="M5322" s="167" t="s">
        <v>3604</v>
      </c>
      <c r="N5322" s="169">
        <v>2884.8</v>
      </c>
      <c r="O5322" s="167" t="s">
        <v>3505</v>
      </c>
      <c r="P5322" s="167"/>
      <c r="Q5322" s="167" t="s">
        <v>5049</v>
      </c>
      <c r="R5322" s="167" t="s">
        <v>9169</v>
      </c>
      <c r="S5322" s="169">
        <v>4</v>
      </c>
      <c r="T5322" s="167" t="s">
        <v>9186</v>
      </c>
      <c r="U5322" s="169" t="s">
        <v>6692</v>
      </c>
      <c r="V5322" s="167" t="s">
        <v>9187</v>
      </c>
      <c r="W5322" s="167" t="s">
        <v>9188</v>
      </c>
      <c r="X5322" s="170" t="s">
        <v>3533</v>
      </c>
      <c r="Y5322" s="171" t="s">
        <v>9173</v>
      </c>
      <c r="Z5322" s="167" t="s">
        <v>11120</v>
      </c>
      <c r="AA5322" s="176">
        <v>1</v>
      </c>
      <c r="AB5322" s="167" t="s">
        <v>11254</v>
      </c>
      <c r="AC5322" s="176">
        <v>1</v>
      </c>
      <c r="AD5322" s="167" t="s">
        <v>11254</v>
      </c>
      <c r="AE5322" s="176">
        <v>628.09</v>
      </c>
    </row>
    <row r="5323" spans="1:31">
      <c r="A5323" s="178">
        <v>308387571350</v>
      </c>
      <c r="B5323" s="166">
        <v>46114</v>
      </c>
      <c r="C5323" s="167" t="s">
        <v>9144</v>
      </c>
      <c r="D5323" s="167" t="s">
        <v>9165</v>
      </c>
      <c r="E5323" s="167" t="s">
        <v>9166</v>
      </c>
      <c r="F5323" s="167" t="s">
        <v>9167</v>
      </c>
      <c r="G5323" s="167" t="s">
        <v>5048</v>
      </c>
      <c r="H5323" s="168">
        <v>46114</v>
      </c>
      <c r="I5323" s="167" t="s">
        <v>9168</v>
      </c>
      <c r="J5323" s="169">
        <v>26137</v>
      </c>
      <c r="K5323" s="167" t="s">
        <v>55</v>
      </c>
      <c r="L5323" s="169">
        <v>18</v>
      </c>
      <c r="M5323" s="167" t="s">
        <v>3604</v>
      </c>
      <c r="N5323" s="169">
        <v>2884.8</v>
      </c>
      <c r="O5323" s="167" t="s">
        <v>3505</v>
      </c>
      <c r="P5323" s="167"/>
      <c r="Q5323" s="167" t="s">
        <v>5049</v>
      </c>
      <c r="R5323" s="167" t="s">
        <v>9169</v>
      </c>
      <c r="S5323" s="169">
        <v>3</v>
      </c>
      <c r="T5323" s="167" t="s">
        <v>9186</v>
      </c>
      <c r="U5323" s="169" t="s">
        <v>6692</v>
      </c>
      <c r="V5323" s="167" t="s">
        <v>9187</v>
      </c>
      <c r="W5323" s="167" t="s">
        <v>9188</v>
      </c>
      <c r="X5323" s="170" t="s">
        <v>3533</v>
      </c>
      <c r="Y5323" s="171" t="s">
        <v>9173</v>
      </c>
      <c r="Z5323" s="167" t="s">
        <v>11120</v>
      </c>
      <c r="AA5323" s="176">
        <v>196</v>
      </c>
      <c r="AB5323" s="167" t="s">
        <v>11254</v>
      </c>
      <c r="AC5323" s="176">
        <v>196</v>
      </c>
      <c r="AD5323" s="167" t="s">
        <v>11254</v>
      </c>
      <c r="AE5323" s="176">
        <v>123105.64</v>
      </c>
    </row>
    <row r="5324" spans="1:31">
      <c r="A5324" s="178">
        <v>308387571350</v>
      </c>
      <c r="B5324" s="166">
        <v>46114</v>
      </c>
      <c r="C5324" s="167" t="s">
        <v>9144</v>
      </c>
      <c r="D5324" s="167" t="s">
        <v>9165</v>
      </c>
      <c r="E5324" s="167" t="s">
        <v>9166</v>
      </c>
      <c r="F5324" s="167" t="s">
        <v>9167</v>
      </c>
      <c r="G5324" s="167" t="s">
        <v>5048</v>
      </c>
      <c r="H5324" s="168">
        <v>46114</v>
      </c>
      <c r="I5324" s="167" t="s">
        <v>9168</v>
      </c>
      <c r="J5324" s="169">
        <v>26137</v>
      </c>
      <c r="K5324" s="167" t="s">
        <v>55</v>
      </c>
      <c r="L5324" s="169">
        <v>18</v>
      </c>
      <c r="M5324" s="167" t="s">
        <v>3604</v>
      </c>
      <c r="N5324" s="169">
        <v>2884.8</v>
      </c>
      <c r="O5324" s="167" t="s">
        <v>3505</v>
      </c>
      <c r="P5324" s="167"/>
      <c r="Q5324" s="167" t="s">
        <v>5049</v>
      </c>
      <c r="R5324" s="167" t="s">
        <v>9169</v>
      </c>
      <c r="S5324" s="169">
        <v>2</v>
      </c>
      <c r="T5324" s="167" t="s">
        <v>9186</v>
      </c>
      <c r="U5324" s="169" t="s">
        <v>6692</v>
      </c>
      <c r="V5324" s="167" t="s">
        <v>9187</v>
      </c>
      <c r="W5324" s="167" t="s">
        <v>9188</v>
      </c>
      <c r="X5324" s="170" t="s">
        <v>3533</v>
      </c>
      <c r="Y5324" s="171" t="s">
        <v>9173</v>
      </c>
      <c r="Z5324" s="167" t="s">
        <v>11120</v>
      </c>
      <c r="AA5324" s="176">
        <v>67</v>
      </c>
      <c r="AB5324" s="167" t="s">
        <v>11254</v>
      </c>
      <c r="AC5324" s="176">
        <v>67</v>
      </c>
      <c r="AD5324" s="167" t="s">
        <v>11254</v>
      </c>
      <c r="AE5324" s="176">
        <v>42082.03</v>
      </c>
    </row>
    <row r="5325" spans="1:31">
      <c r="A5325" s="178">
        <v>308387571350</v>
      </c>
      <c r="B5325" s="166">
        <v>46114</v>
      </c>
      <c r="C5325" s="167" t="s">
        <v>9144</v>
      </c>
      <c r="D5325" s="167" t="s">
        <v>9165</v>
      </c>
      <c r="E5325" s="167" t="s">
        <v>9166</v>
      </c>
      <c r="F5325" s="167" t="s">
        <v>9167</v>
      </c>
      <c r="G5325" s="167" t="s">
        <v>5048</v>
      </c>
      <c r="H5325" s="168">
        <v>46114</v>
      </c>
      <c r="I5325" s="167" t="s">
        <v>9168</v>
      </c>
      <c r="J5325" s="169">
        <v>26137</v>
      </c>
      <c r="K5325" s="167" t="s">
        <v>55</v>
      </c>
      <c r="L5325" s="169">
        <v>18</v>
      </c>
      <c r="M5325" s="167" t="s">
        <v>3604</v>
      </c>
      <c r="N5325" s="169">
        <v>2884.8</v>
      </c>
      <c r="O5325" s="167" t="s">
        <v>3505</v>
      </c>
      <c r="P5325" s="167"/>
      <c r="Q5325" s="167" t="s">
        <v>5049</v>
      </c>
      <c r="R5325" s="167" t="s">
        <v>9169</v>
      </c>
      <c r="S5325" s="169">
        <v>1</v>
      </c>
      <c r="T5325" s="167" t="s">
        <v>9189</v>
      </c>
      <c r="U5325" s="169" t="s">
        <v>6692</v>
      </c>
      <c r="V5325" s="167" t="s">
        <v>9190</v>
      </c>
      <c r="W5325" s="167" t="s">
        <v>9191</v>
      </c>
      <c r="X5325" s="170" t="s">
        <v>3533</v>
      </c>
      <c r="Y5325" s="171" t="s">
        <v>9173</v>
      </c>
      <c r="Z5325" s="167" t="s">
        <v>11120</v>
      </c>
      <c r="AA5325" s="176">
        <v>120</v>
      </c>
      <c r="AB5325" s="167" t="s">
        <v>11254</v>
      </c>
      <c r="AC5325" s="176">
        <v>120</v>
      </c>
      <c r="AD5325" s="167" t="s">
        <v>11254</v>
      </c>
      <c r="AE5325" s="176">
        <v>25455.599999999999</v>
      </c>
    </row>
    <row r="5326" spans="1:31">
      <c r="A5326" s="178">
        <v>308389816251</v>
      </c>
      <c r="B5326" s="166">
        <v>46113</v>
      </c>
      <c r="C5326" s="167" t="s">
        <v>9160</v>
      </c>
      <c r="D5326" s="167" t="s">
        <v>9145</v>
      </c>
      <c r="E5326" s="167" t="s">
        <v>9146</v>
      </c>
      <c r="F5326" s="167" t="s">
        <v>9147</v>
      </c>
      <c r="G5326" s="167" t="s">
        <v>3502</v>
      </c>
      <c r="H5326" s="168">
        <v>46114</v>
      </c>
      <c r="I5326" s="167" t="s">
        <v>9192</v>
      </c>
      <c r="J5326" s="169">
        <v>26137</v>
      </c>
      <c r="K5326" s="167" t="s">
        <v>55</v>
      </c>
      <c r="L5326" s="169">
        <v>3</v>
      </c>
      <c r="M5326" s="167" t="s">
        <v>4084</v>
      </c>
      <c r="N5326" s="169">
        <v>2.2999999999999998</v>
      </c>
      <c r="O5326" s="167" t="s">
        <v>3505</v>
      </c>
      <c r="P5326" s="167"/>
      <c r="Q5326" s="167" t="s">
        <v>3506</v>
      </c>
      <c r="R5326" s="167" t="s">
        <v>9193</v>
      </c>
      <c r="S5326" s="169">
        <v>2</v>
      </c>
      <c r="T5326" s="167" t="s">
        <v>6144</v>
      </c>
      <c r="U5326" s="169" t="s">
        <v>5284</v>
      </c>
      <c r="V5326" s="167" t="s">
        <v>9194</v>
      </c>
      <c r="W5326" s="167" t="s">
        <v>6146</v>
      </c>
      <c r="X5326" s="170" t="s">
        <v>159</v>
      </c>
      <c r="Y5326" s="171" t="s">
        <v>9195</v>
      </c>
      <c r="Z5326" s="167" t="s">
        <v>11121</v>
      </c>
      <c r="AA5326" s="176">
        <v>1</v>
      </c>
      <c r="AB5326" s="167" t="s">
        <v>11254</v>
      </c>
      <c r="AC5326" s="176">
        <v>1</v>
      </c>
      <c r="AD5326" s="167" t="s">
        <v>11254</v>
      </c>
      <c r="AE5326" s="176">
        <v>78.14</v>
      </c>
    </row>
    <row r="5327" spans="1:31">
      <c r="A5327" s="178">
        <v>308389816251</v>
      </c>
      <c r="B5327" s="166">
        <v>46113</v>
      </c>
      <c r="C5327" s="167" t="s">
        <v>9160</v>
      </c>
      <c r="D5327" s="167" t="s">
        <v>9145</v>
      </c>
      <c r="E5327" s="167" t="s">
        <v>9146</v>
      </c>
      <c r="F5327" s="167" t="s">
        <v>9147</v>
      </c>
      <c r="G5327" s="167" t="s">
        <v>3502</v>
      </c>
      <c r="H5327" s="168">
        <v>46114</v>
      </c>
      <c r="I5327" s="167" t="s">
        <v>9192</v>
      </c>
      <c r="J5327" s="169">
        <v>26137</v>
      </c>
      <c r="K5327" s="167" t="s">
        <v>55</v>
      </c>
      <c r="L5327" s="169">
        <v>3</v>
      </c>
      <c r="M5327" s="167" t="s">
        <v>4084</v>
      </c>
      <c r="N5327" s="169">
        <v>2.2999999999999998</v>
      </c>
      <c r="O5327" s="167" t="s">
        <v>3505</v>
      </c>
      <c r="P5327" s="167"/>
      <c r="Q5327" s="167" t="s">
        <v>3506</v>
      </c>
      <c r="R5327" s="167" t="s">
        <v>9193</v>
      </c>
      <c r="S5327" s="169">
        <v>1</v>
      </c>
      <c r="T5327" s="167" t="s">
        <v>6140</v>
      </c>
      <c r="U5327" s="169" t="s">
        <v>5284</v>
      </c>
      <c r="V5327" s="167" t="s">
        <v>9196</v>
      </c>
      <c r="W5327" s="167" t="s">
        <v>6142</v>
      </c>
      <c r="X5327" s="170" t="s">
        <v>159</v>
      </c>
      <c r="Y5327" s="171" t="s">
        <v>9195</v>
      </c>
      <c r="Z5327" s="167" t="s">
        <v>11121</v>
      </c>
      <c r="AA5327" s="176">
        <v>13</v>
      </c>
      <c r="AB5327" s="167" t="s">
        <v>11254</v>
      </c>
      <c r="AC5327" s="176">
        <v>13</v>
      </c>
      <c r="AD5327" s="167" t="s">
        <v>11254</v>
      </c>
      <c r="AE5327" s="176">
        <v>480.74</v>
      </c>
    </row>
    <row r="5328" spans="1:31">
      <c r="A5328" s="178">
        <v>308389853241</v>
      </c>
      <c r="B5328" s="166">
        <v>46113</v>
      </c>
      <c r="C5328" s="167" t="s">
        <v>9160</v>
      </c>
      <c r="D5328" s="167" t="s">
        <v>9145</v>
      </c>
      <c r="E5328" s="167" t="s">
        <v>9146</v>
      </c>
      <c r="F5328" s="167" t="s">
        <v>9147</v>
      </c>
      <c r="G5328" s="167" t="s">
        <v>3502</v>
      </c>
      <c r="H5328" s="168">
        <v>46114</v>
      </c>
      <c r="I5328" s="167" t="s">
        <v>9197</v>
      </c>
      <c r="J5328" s="169">
        <v>26137</v>
      </c>
      <c r="K5328" s="167" t="s">
        <v>55</v>
      </c>
      <c r="L5328" s="169">
        <v>3</v>
      </c>
      <c r="M5328" s="167" t="s">
        <v>4084</v>
      </c>
      <c r="N5328" s="169">
        <v>2.2999999999999998</v>
      </c>
      <c r="O5328" s="167" t="s">
        <v>3505</v>
      </c>
      <c r="P5328" s="167"/>
      <c r="Q5328" s="167" t="s">
        <v>3506</v>
      </c>
      <c r="R5328" s="167" t="s">
        <v>9193</v>
      </c>
      <c r="S5328" s="169">
        <v>1</v>
      </c>
      <c r="T5328" s="167" t="s">
        <v>9198</v>
      </c>
      <c r="U5328" s="169" t="s">
        <v>5284</v>
      </c>
      <c r="V5328" s="167" t="s">
        <v>9199</v>
      </c>
      <c r="W5328" s="167" t="s">
        <v>9200</v>
      </c>
      <c r="X5328" s="170" t="s">
        <v>162</v>
      </c>
      <c r="Y5328" s="171" t="s">
        <v>9195</v>
      </c>
      <c r="Z5328" s="167" t="s">
        <v>11121</v>
      </c>
      <c r="AA5328" s="176">
        <v>1</v>
      </c>
      <c r="AB5328" s="167" t="s">
        <v>11254</v>
      </c>
      <c r="AC5328" s="176">
        <v>1</v>
      </c>
      <c r="AD5328" s="167" t="s">
        <v>11254</v>
      </c>
      <c r="AE5328" s="176">
        <v>227.9</v>
      </c>
    </row>
    <row r="5329" spans="1:31">
      <c r="A5329" s="178">
        <v>308390222621</v>
      </c>
      <c r="B5329" s="166">
        <v>46114</v>
      </c>
      <c r="C5329" s="167" t="s">
        <v>9201</v>
      </c>
      <c r="D5329" s="167" t="s">
        <v>9145</v>
      </c>
      <c r="E5329" s="167" t="s">
        <v>9146</v>
      </c>
      <c r="F5329" s="167" t="s">
        <v>9202</v>
      </c>
      <c r="G5329" s="167" t="s">
        <v>3502</v>
      </c>
      <c r="H5329" s="168">
        <v>46114</v>
      </c>
      <c r="I5329" s="167" t="s">
        <v>9203</v>
      </c>
      <c r="J5329" s="169">
        <v>26137</v>
      </c>
      <c r="K5329" s="167" t="s">
        <v>55</v>
      </c>
      <c r="L5329" s="169">
        <v>1</v>
      </c>
      <c r="M5329" s="167" t="s">
        <v>4084</v>
      </c>
      <c r="N5329" s="169">
        <v>3.8</v>
      </c>
      <c r="O5329" s="167" t="s">
        <v>3505</v>
      </c>
      <c r="P5329" s="167"/>
      <c r="Q5329" s="167" t="s">
        <v>5049</v>
      </c>
      <c r="R5329" s="167" t="s">
        <v>9204</v>
      </c>
      <c r="S5329" s="169">
        <v>3</v>
      </c>
      <c r="T5329" s="167" t="s">
        <v>3529</v>
      </c>
      <c r="U5329" s="169" t="s">
        <v>3530</v>
      </c>
      <c r="V5329" s="167" t="s">
        <v>9205</v>
      </c>
      <c r="W5329" s="167" t="s">
        <v>9206</v>
      </c>
      <c r="X5329" s="170" t="s">
        <v>159</v>
      </c>
      <c r="Y5329" s="171" t="s">
        <v>9207</v>
      </c>
      <c r="Z5329" s="167" t="s">
        <v>3157</v>
      </c>
      <c r="AA5329" s="176">
        <v>163</v>
      </c>
      <c r="AB5329" s="167" t="s">
        <v>11254</v>
      </c>
      <c r="AC5329" s="176">
        <v>163</v>
      </c>
      <c r="AD5329" s="167" t="s">
        <v>11254</v>
      </c>
      <c r="AE5329" s="176">
        <v>570.5</v>
      </c>
    </row>
    <row r="5330" spans="1:31">
      <c r="A5330" s="178">
        <v>308390222621</v>
      </c>
      <c r="B5330" s="166">
        <v>46114</v>
      </c>
      <c r="C5330" s="167" t="s">
        <v>9201</v>
      </c>
      <c r="D5330" s="167" t="s">
        <v>9145</v>
      </c>
      <c r="E5330" s="167" t="s">
        <v>9146</v>
      </c>
      <c r="F5330" s="167" t="s">
        <v>9202</v>
      </c>
      <c r="G5330" s="167" t="s">
        <v>3502</v>
      </c>
      <c r="H5330" s="168">
        <v>46114</v>
      </c>
      <c r="I5330" s="167" t="s">
        <v>9203</v>
      </c>
      <c r="J5330" s="169">
        <v>26137</v>
      </c>
      <c r="K5330" s="167" t="s">
        <v>55</v>
      </c>
      <c r="L5330" s="169">
        <v>1</v>
      </c>
      <c r="M5330" s="167" t="s">
        <v>4084</v>
      </c>
      <c r="N5330" s="169">
        <v>3.8</v>
      </c>
      <c r="O5330" s="167" t="s">
        <v>3505</v>
      </c>
      <c r="P5330" s="167"/>
      <c r="Q5330" s="167" t="s">
        <v>5049</v>
      </c>
      <c r="R5330" s="167" t="s">
        <v>9204</v>
      </c>
      <c r="S5330" s="169">
        <v>2</v>
      </c>
      <c r="T5330" s="167" t="s">
        <v>3529</v>
      </c>
      <c r="U5330" s="169" t="s">
        <v>3530</v>
      </c>
      <c r="V5330" s="167" t="s">
        <v>9208</v>
      </c>
      <c r="W5330" s="167" t="s">
        <v>9209</v>
      </c>
      <c r="X5330" s="170" t="s">
        <v>159</v>
      </c>
      <c r="Y5330" s="171" t="s">
        <v>9207</v>
      </c>
      <c r="Z5330" s="167" t="s">
        <v>3157</v>
      </c>
      <c r="AA5330" s="176">
        <v>490</v>
      </c>
      <c r="AB5330" s="167" t="s">
        <v>11254</v>
      </c>
      <c r="AC5330" s="176">
        <v>490</v>
      </c>
      <c r="AD5330" s="167" t="s">
        <v>11254</v>
      </c>
      <c r="AE5330" s="176">
        <v>1347.5</v>
      </c>
    </row>
    <row r="5331" spans="1:31">
      <c r="A5331" s="178">
        <v>308390222621</v>
      </c>
      <c r="B5331" s="166">
        <v>46114</v>
      </c>
      <c r="C5331" s="167" t="s">
        <v>9201</v>
      </c>
      <c r="D5331" s="167" t="s">
        <v>9145</v>
      </c>
      <c r="E5331" s="167" t="s">
        <v>9146</v>
      </c>
      <c r="F5331" s="167" t="s">
        <v>9202</v>
      </c>
      <c r="G5331" s="167" t="s">
        <v>3502</v>
      </c>
      <c r="H5331" s="168">
        <v>46114</v>
      </c>
      <c r="I5331" s="167" t="s">
        <v>9203</v>
      </c>
      <c r="J5331" s="169">
        <v>26137</v>
      </c>
      <c r="K5331" s="167" t="s">
        <v>55</v>
      </c>
      <c r="L5331" s="169">
        <v>1</v>
      </c>
      <c r="M5331" s="167" t="s">
        <v>4084</v>
      </c>
      <c r="N5331" s="169">
        <v>3.8</v>
      </c>
      <c r="O5331" s="167" t="s">
        <v>3505</v>
      </c>
      <c r="P5331" s="167"/>
      <c r="Q5331" s="167" t="s">
        <v>5049</v>
      </c>
      <c r="R5331" s="167" t="s">
        <v>9204</v>
      </c>
      <c r="S5331" s="169">
        <v>1</v>
      </c>
      <c r="T5331" s="167" t="s">
        <v>3529</v>
      </c>
      <c r="U5331" s="169" t="s">
        <v>3530</v>
      </c>
      <c r="V5331" s="167" t="s">
        <v>9210</v>
      </c>
      <c r="W5331" s="167" t="s">
        <v>9209</v>
      </c>
      <c r="X5331" s="170" t="s">
        <v>159</v>
      </c>
      <c r="Y5331" s="171" t="s">
        <v>9207</v>
      </c>
      <c r="Z5331" s="167" t="s">
        <v>3157</v>
      </c>
      <c r="AA5331" s="176">
        <v>500</v>
      </c>
      <c r="AB5331" s="167" t="s">
        <v>11254</v>
      </c>
      <c r="AC5331" s="176">
        <v>500</v>
      </c>
      <c r="AD5331" s="167" t="s">
        <v>11254</v>
      </c>
      <c r="AE5331" s="176">
        <v>1375</v>
      </c>
    </row>
    <row r="5332" spans="1:31">
      <c r="A5332" s="178">
        <v>308390624751</v>
      </c>
      <c r="B5332" s="166">
        <v>46114</v>
      </c>
      <c r="C5332" s="167" t="s">
        <v>9201</v>
      </c>
      <c r="D5332" s="167" t="s">
        <v>9145</v>
      </c>
      <c r="E5332" s="167" t="s">
        <v>9146</v>
      </c>
      <c r="F5332" s="167" t="s">
        <v>9211</v>
      </c>
      <c r="G5332" s="167" t="s">
        <v>3502</v>
      </c>
      <c r="H5332" s="168">
        <v>46114</v>
      </c>
      <c r="I5332" s="167" t="s">
        <v>9212</v>
      </c>
      <c r="J5332" s="169">
        <v>26137</v>
      </c>
      <c r="K5332" s="167" t="s">
        <v>55</v>
      </c>
      <c r="L5332" s="169">
        <v>1</v>
      </c>
      <c r="M5332" s="167" t="s">
        <v>4084</v>
      </c>
      <c r="N5332" s="169">
        <v>2.6</v>
      </c>
      <c r="O5332" s="167" t="s">
        <v>3505</v>
      </c>
      <c r="P5332" s="167"/>
      <c r="Q5332" s="167" t="s">
        <v>5049</v>
      </c>
      <c r="R5332" s="167" t="s">
        <v>9213</v>
      </c>
      <c r="S5332" s="169">
        <v>7</v>
      </c>
      <c r="T5332" s="167" t="s">
        <v>3529</v>
      </c>
      <c r="U5332" s="169" t="s">
        <v>3530</v>
      </c>
      <c r="V5332" s="167" t="s">
        <v>9214</v>
      </c>
      <c r="W5332" s="167" t="s">
        <v>6490</v>
      </c>
      <c r="X5332" s="170" t="s">
        <v>160</v>
      </c>
      <c r="Y5332" s="171" t="s">
        <v>9215</v>
      </c>
      <c r="Z5332" s="167" t="s">
        <v>3159</v>
      </c>
      <c r="AA5332" s="176">
        <v>20</v>
      </c>
      <c r="AB5332" s="167" t="s">
        <v>11254</v>
      </c>
      <c r="AC5332" s="176">
        <v>20</v>
      </c>
      <c r="AD5332" s="167" t="s">
        <v>11254</v>
      </c>
      <c r="AE5332" s="176">
        <v>180.8</v>
      </c>
    </row>
    <row r="5333" spans="1:31">
      <c r="A5333" s="178">
        <v>308390624751</v>
      </c>
      <c r="B5333" s="166">
        <v>46114</v>
      </c>
      <c r="C5333" s="167" t="s">
        <v>9201</v>
      </c>
      <c r="D5333" s="167" t="s">
        <v>9145</v>
      </c>
      <c r="E5333" s="167" t="s">
        <v>9146</v>
      </c>
      <c r="F5333" s="167" t="s">
        <v>9211</v>
      </c>
      <c r="G5333" s="167" t="s">
        <v>3502</v>
      </c>
      <c r="H5333" s="168">
        <v>46114</v>
      </c>
      <c r="I5333" s="167" t="s">
        <v>9212</v>
      </c>
      <c r="J5333" s="169">
        <v>26137</v>
      </c>
      <c r="K5333" s="167" t="s">
        <v>55</v>
      </c>
      <c r="L5333" s="169">
        <v>1</v>
      </c>
      <c r="M5333" s="167" t="s">
        <v>4084</v>
      </c>
      <c r="N5333" s="169">
        <v>2.6</v>
      </c>
      <c r="O5333" s="167" t="s">
        <v>3505</v>
      </c>
      <c r="P5333" s="167"/>
      <c r="Q5333" s="167" t="s">
        <v>5049</v>
      </c>
      <c r="R5333" s="167" t="s">
        <v>9213</v>
      </c>
      <c r="S5333" s="169">
        <v>6</v>
      </c>
      <c r="T5333" s="167" t="s">
        <v>3540</v>
      </c>
      <c r="U5333" s="169" t="s">
        <v>3541</v>
      </c>
      <c r="V5333" s="167" t="s">
        <v>9216</v>
      </c>
      <c r="W5333" s="167" t="s">
        <v>8184</v>
      </c>
      <c r="X5333" s="170" t="s">
        <v>160</v>
      </c>
      <c r="Y5333" s="171" t="s">
        <v>9215</v>
      </c>
      <c r="Z5333" s="167" t="s">
        <v>3159</v>
      </c>
      <c r="AA5333" s="176">
        <v>100</v>
      </c>
      <c r="AB5333" s="167" t="s">
        <v>11254</v>
      </c>
      <c r="AC5333" s="176">
        <v>100</v>
      </c>
      <c r="AD5333" s="167" t="s">
        <v>11254</v>
      </c>
      <c r="AE5333" s="176">
        <v>3.95</v>
      </c>
    </row>
    <row r="5334" spans="1:31">
      <c r="A5334" s="178">
        <v>308390624751</v>
      </c>
      <c r="B5334" s="166">
        <v>46114</v>
      </c>
      <c r="C5334" s="167" t="s">
        <v>9201</v>
      </c>
      <c r="D5334" s="167" t="s">
        <v>9145</v>
      </c>
      <c r="E5334" s="167" t="s">
        <v>9146</v>
      </c>
      <c r="F5334" s="167" t="s">
        <v>9211</v>
      </c>
      <c r="G5334" s="167" t="s">
        <v>3502</v>
      </c>
      <c r="H5334" s="168">
        <v>46114</v>
      </c>
      <c r="I5334" s="167" t="s">
        <v>9212</v>
      </c>
      <c r="J5334" s="169">
        <v>26137</v>
      </c>
      <c r="K5334" s="167" t="s">
        <v>55</v>
      </c>
      <c r="L5334" s="169">
        <v>1</v>
      </c>
      <c r="M5334" s="167" t="s">
        <v>4084</v>
      </c>
      <c r="N5334" s="169">
        <v>2.6</v>
      </c>
      <c r="O5334" s="167" t="s">
        <v>3505</v>
      </c>
      <c r="P5334" s="167"/>
      <c r="Q5334" s="167" t="s">
        <v>5049</v>
      </c>
      <c r="R5334" s="167" t="s">
        <v>9213</v>
      </c>
      <c r="S5334" s="169">
        <v>5</v>
      </c>
      <c r="T5334" s="167" t="s">
        <v>3529</v>
      </c>
      <c r="U5334" s="169" t="s">
        <v>3530</v>
      </c>
      <c r="V5334" s="167" t="s">
        <v>9217</v>
      </c>
      <c r="W5334" s="167" t="s">
        <v>4360</v>
      </c>
      <c r="X5334" s="170" t="s">
        <v>160</v>
      </c>
      <c r="Y5334" s="171" t="s">
        <v>9215</v>
      </c>
      <c r="Z5334" s="167" t="s">
        <v>3159</v>
      </c>
      <c r="AA5334" s="176">
        <v>100</v>
      </c>
      <c r="AB5334" s="167" t="s">
        <v>11254</v>
      </c>
      <c r="AC5334" s="176">
        <v>100</v>
      </c>
      <c r="AD5334" s="167" t="s">
        <v>11254</v>
      </c>
      <c r="AE5334" s="176">
        <v>161.80000000000001</v>
      </c>
    </row>
    <row r="5335" spans="1:31">
      <c r="A5335" s="178">
        <v>308390624751</v>
      </c>
      <c r="B5335" s="166">
        <v>46114</v>
      </c>
      <c r="C5335" s="167" t="s">
        <v>9201</v>
      </c>
      <c r="D5335" s="167" t="s">
        <v>9145</v>
      </c>
      <c r="E5335" s="167" t="s">
        <v>9146</v>
      </c>
      <c r="F5335" s="167" t="s">
        <v>9211</v>
      </c>
      <c r="G5335" s="167" t="s">
        <v>3502</v>
      </c>
      <c r="H5335" s="168">
        <v>46114</v>
      </c>
      <c r="I5335" s="167" t="s">
        <v>9212</v>
      </c>
      <c r="J5335" s="169">
        <v>26137</v>
      </c>
      <c r="K5335" s="167" t="s">
        <v>55</v>
      </c>
      <c r="L5335" s="169">
        <v>1</v>
      </c>
      <c r="M5335" s="167" t="s">
        <v>4084</v>
      </c>
      <c r="N5335" s="169">
        <v>2.6</v>
      </c>
      <c r="O5335" s="167" t="s">
        <v>3505</v>
      </c>
      <c r="P5335" s="167"/>
      <c r="Q5335" s="167" t="s">
        <v>5049</v>
      </c>
      <c r="R5335" s="167" t="s">
        <v>9213</v>
      </c>
      <c r="S5335" s="169">
        <v>4</v>
      </c>
      <c r="T5335" s="167" t="s">
        <v>3535</v>
      </c>
      <c r="U5335" s="169" t="s">
        <v>3536</v>
      </c>
      <c r="V5335" s="167" t="s">
        <v>9218</v>
      </c>
      <c r="W5335" s="167" t="s">
        <v>4556</v>
      </c>
      <c r="X5335" s="170" t="s">
        <v>160</v>
      </c>
      <c r="Y5335" s="171" t="s">
        <v>9215</v>
      </c>
      <c r="Z5335" s="167" t="s">
        <v>3159</v>
      </c>
      <c r="AA5335" s="176">
        <v>200</v>
      </c>
      <c r="AB5335" s="167" t="s">
        <v>11254</v>
      </c>
      <c r="AC5335" s="176">
        <v>200</v>
      </c>
      <c r="AD5335" s="167" t="s">
        <v>11254</v>
      </c>
      <c r="AE5335" s="176">
        <v>0.08</v>
      </c>
    </row>
    <row r="5336" spans="1:31">
      <c r="A5336" s="178">
        <v>308390624751</v>
      </c>
      <c r="B5336" s="166">
        <v>46114</v>
      </c>
      <c r="C5336" s="167" t="s">
        <v>9201</v>
      </c>
      <c r="D5336" s="167" t="s">
        <v>9145</v>
      </c>
      <c r="E5336" s="167" t="s">
        <v>9146</v>
      </c>
      <c r="F5336" s="167" t="s">
        <v>9211</v>
      </c>
      <c r="G5336" s="167" t="s">
        <v>3502</v>
      </c>
      <c r="H5336" s="168">
        <v>46114</v>
      </c>
      <c r="I5336" s="167" t="s">
        <v>9212</v>
      </c>
      <c r="J5336" s="169">
        <v>26137</v>
      </c>
      <c r="K5336" s="167" t="s">
        <v>55</v>
      </c>
      <c r="L5336" s="169">
        <v>1</v>
      </c>
      <c r="M5336" s="167" t="s">
        <v>4084</v>
      </c>
      <c r="N5336" s="169">
        <v>2.6</v>
      </c>
      <c r="O5336" s="167" t="s">
        <v>3505</v>
      </c>
      <c r="P5336" s="167"/>
      <c r="Q5336" s="167" t="s">
        <v>5049</v>
      </c>
      <c r="R5336" s="167" t="s">
        <v>9213</v>
      </c>
      <c r="S5336" s="169">
        <v>3</v>
      </c>
      <c r="T5336" s="167" t="s">
        <v>3529</v>
      </c>
      <c r="U5336" s="169" t="s">
        <v>3530</v>
      </c>
      <c r="V5336" s="167" t="s">
        <v>9219</v>
      </c>
      <c r="W5336" s="167" t="s">
        <v>3593</v>
      </c>
      <c r="X5336" s="170" t="s">
        <v>160</v>
      </c>
      <c r="Y5336" s="171" t="s">
        <v>9215</v>
      </c>
      <c r="Z5336" s="167" t="s">
        <v>3159</v>
      </c>
      <c r="AA5336" s="176">
        <v>15</v>
      </c>
      <c r="AB5336" s="167" t="s">
        <v>11254</v>
      </c>
      <c r="AC5336" s="176">
        <v>15</v>
      </c>
      <c r="AD5336" s="167" t="s">
        <v>11254</v>
      </c>
      <c r="AE5336" s="176">
        <v>781.8</v>
      </c>
    </row>
    <row r="5337" spans="1:31">
      <c r="A5337" s="178">
        <v>308390624751</v>
      </c>
      <c r="B5337" s="166">
        <v>46114</v>
      </c>
      <c r="C5337" s="167" t="s">
        <v>9201</v>
      </c>
      <c r="D5337" s="167" t="s">
        <v>9145</v>
      </c>
      <c r="E5337" s="167" t="s">
        <v>9146</v>
      </c>
      <c r="F5337" s="167" t="s">
        <v>9211</v>
      </c>
      <c r="G5337" s="167" t="s">
        <v>3502</v>
      </c>
      <c r="H5337" s="168">
        <v>46114</v>
      </c>
      <c r="I5337" s="167" t="s">
        <v>9212</v>
      </c>
      <c r="J5337" s="169">
        <v>26137</v>
      </c>
      <c r="K5337" s="167" t="s">
        <v>55</v>
      </c>
      <c r="L5337" s="169">
        <v>1</v>
      </c>
      <c r="M5337" s="167" t="s">
        <v>4084</v>
      </c>
      <c r="N5337" s="169">
        <v>2.6</v>
      </c>
      <c r="O5337" s="167" t="s">
        <v>3505</v>
      </c>
      <c r="P5337" s="167"/>
      <c r="Q5337" s="167" t="s">
        <v>5049</v>
      </c>
      <c r="R5337" s="167" t="s">
        <v>9213</v>
      </c>
      <c r="S5337" s="169">
        <v>2</v>
      </c>
      <c r="T5337" s="167" t="s">
        <v>3529</v>
      </c>
      <c r="U5337" s="169" t="s">
        <v>3530</v>
      </c>
      <c r="V5337" s="167" t="s">
        <v>9220</v>
      </c>
      <c r="W5337" s="167" t="s">
        <v>9221</v>
      </c>
      <c r="X5337" s="170" t="s">
        <v>160</v>
      </c>
      <c r="Y5337" s="171" t="s">
        <v>9215</v>
      </c>
      <c r="Z5337" s="167" t="s">
        <v>3159</v>
      </c>
      <c r="AA5337" s="176">
        <v>10</v>
      </c>
      <c r="AB5337" s="167" t="s">
        <v>11254</v>
      </c>
      <c r="AC5337" s="176">
        <v>10</v>
      </c>
      <c r="AD5337" s="167" t="s">
        <v>11254</v>
      </c>
      <c r="AE5337" s="176">
        <v>563.1</v>
      </c>
    </row>
    <row r="5338" spans="1:31">
      <c r="A5338" s="178">
        <v>308390624751</v>
      </c>
      <c r="B5338" s="166">
        <v>46114</v>
      </c>
      <c r="C5338" s="167" t="s">
        <v>9201</v>
      </c>
      <c r="D5338" s="167" t="s">
        <v>9145</v>
      </c>
      <c r="E5338" s="167" t="s">
        <v>9146</v>
      </c>
      <c r="F5338" s="167" t="s">
        <v>9211</v>
      </c>
      <c r="G5338" s="167" t="s">
        <v>3502</v>
      </c>
      <c r="H5338" s="168">
        <v>46114</v>
      </c>
      <c r="I5338" s="167" t="s">
        <v>9212</v>
      </c>
      <c r="J5338" s="169">
        <v>26137</v>
      </c>
      <c r="K5338" s="167" t="s">
        <v>55</v>
      </c>
      <c r="L5338" s="169">
        <v>1</v>
      </c>
      <c r="M5338" s="167" t="s">
        <v>4084</v>
      </c>
      <c r="N5338" s="169">
        <v>2.6</v>
      </c>
      <c r="O5338" s="167" t="s">
        <v>3505</v>
      </c>
      <c r="P5338" s="167"/>
      <c r="Q5338" s="167" t="s">
        <v>5049</v>
      </c>
      <c r="R5338" s="167" t="s">
        <v>9213</v>
      </c>
      <c r="S5338" s="169">
        <v>1</v>
      </c>
      <c r="T5338" s="167" t="s">
        <v>3529</v>
      </c>
      <c r="U5338" s="169" t="s">
        <v>3530</v>
      </c>
      <c r="V5338" s="167" t="s">
        <v>9222</v>
      </c>
      <c r="W5338" s="167" t="s">
        <v>9223</v>
      </c>
      <c r="X5338" s="170" t="s">
        <v>160</v>
      </c>
      <c r="Y5338" s="171" t="s">
        <v>9215</v>
      </c>
      <c r="Z5338" s="167" t="s">
        <v>3159</v>
      </c>
      <c r="AA5338" s="176">
        <v>10</v>
      </c>
      <c r="AB5338" s="167" t="s">
        <v>11254</v>
      </c>
      <c r="AC5338" s="176">
        <v>10</v>
      </c>
      <c r="AD5338" s="167" t="s">
        <v>11254</v>
      </c>
      <c r="AE5338" s="176">
        <v>135.9</v>
      </c>
    </row>
    <row r="5339" spans="1:31">
      <c r="A5339" s="178">
        <v>308391372020</v>
      </c>
      <c r="B5339" s="166">
        <v>46115</v>
      </c>
      <c r="C5339" s="167" t="s">
        <v>9144</v>
      </c>
      <c r="D5339" s="167" t="s">
        <v>9165</v>
      </c>
      <c r="E5339" s="167" t="s">
        <v>9166</v>
      </c>
      <c r="F5339" s="167" t="s">
        <v>9167</v>
      </c>
      <c r="G5339" s="167" t="s">
        <v>5048</v>
      </c>
      <c r="H5339" s="168">
        <v>46115</v>
      </c>
      <c r="I5339" s="167" t="s">
        <v>9168</v>
      </c>
      <c r="J5339" s="169">
        <v>26137</v>
      </c>
      <c r="K5339" s="167" t="s">
        <v>55</v>
      </c>
      <c r="L5339" s="169">
        <v>20</v>
      </c>
      <c r="M5339" s="167" t="s">
        <v>3604</v>
      </c>
      <c r="N5339" s="169">
        <v>3795.6</v>
      </c>
      <c r="O5339" s="167" t="s">
        <v>3505</v>
      </c>
      <c r="P5339" s="167"/>
      <c r="Q5339" s="167" t="s">
        <v>5049</v>
      </c>
      <c r="R5339" s="167" t="s">
        <v>9224</v>
      </c>
      <c r="S5339" s="169">
        <v>3</v>
      </c>
      <c r="T5339" s="167" t="s">
        <v>9225</v>
      </c>
      <c r="U5339" s="169" t="s">
        <v>6692</v>
      </c>
      <c r="V5339" s="167" t="s">
        <v>9226</v>
      </c>
      <c r="W5339" s="167" t="s">
        <v>9227</v>
      </c>
      <c r="X5339" s="170" t="s">
        <v>3533</v>
      </c>
      <c r="Y5339" s="171" t="s">
        <v>9228</v>
      </c>
      <c r="Z5339" s="167" t="s">
        <v>11122</v>
      </c>
      <c r="AA5339" s="176">
        <v>432</v>
      </c>
      <c r="AB5339" s="167" t="s">
        <v>11254</v>
      </c>
      <c r="AC5339" s="176">
        <v>432</v>
      </c>
      <c r="AD5339" s="167" t="s">
        <v>11254</v>
      </c>
      <c r="AE5339" s="176">
        <v>48608.639999999999</v>
      </c>
    </row>
    <row r="5340" spans="1:31">
      <c r="A5340" s="178">
        <v>308391372020</v>
      </c>
      <c r="B5340" s="166">
        <v>46115</v>
      </c>
      <c r="C5340" s="167" t="s">
        <v>9144</v>
      </c>
      <c r="D5340" s="167" t="s">
        <v>9165</v>
      </c>
      <c r="E5340" s="167" t="s">
        <v>9166</v>
      </c>
      <c r="F5340" s="167" t="s">
        <v>9167</v>
      </c>
      <c r="G5340" s="167" t="s">
        <v>5048</v>
      </c>
      <c r="H5340" s="168">
        <v>46115</v>
      </c>
      <c r="I5340" s="167" t="s">
        <v>9168</v>
      </c>
      <c r="J5340" s="169">
        <v>26137</v>
      </c>
      <c r="K5340" s="167" t="s">
        <v>55</v>
      </c>
      <c r="L5340" s="169">
        <v>20</v>
      </c>
      <c r="M5340" s="167" t="s">
        <v>3604</v>
      </c>
      <c r="N5340" s="169">
        <v>3795.6</v>
      </c>
      <c r="O5340" s="167" t="s">
        <v>3505</v>
      </c>
      <c r="P5340" s="167"/>
      <c r="Q5340" s="167" t="s">
        <v>5049</v>
      </c>
      <c r="R5340" s="167" t="s">
        <v>9224</v>
      </c>
      <c r="S5340" s="169">
        <v>2</v>
      </c>
      <c r="T5340" s="167" t="s">
        <v>9229</v>
      </c>
      <c r="U5340" s="169" t="s">
        <v>6692</v>
      </c>
      <c r="V5340" s="167" t="s">
        <v>9230</v>
      </c>
      <c r="W5340" s="167" t="s">
        <v>9231</v>
      </c>
      <c r="X5340" s="170" t="s">
        <v>3533</v>
      </c>
      <c r="Y5340" s="171" t="s">
        <v>9228</v>
      </c>
      <c r="Z5340" s="167" t="s">
        <v>11122</v>
      </c>
      <c r="AA5340" s="176">
        <v>642</v>
      </c>
      <c r="AB5340" s="167" t="s">
        <v>11254</v>
      </c>
      <c r="AC5340" s="176">
        <v>642</v>
      </c>
      <c r="AD5340" s="167" t="s">
        <v>11254</v>
      </c>
      <c r="AE5340" s="176">
        <v>222973.02</v>
      </c>
    </row>
    <row r="5341" spans="1:31">
      <c r="A5341" s="178">
        <v>308391372020</v>
      </c>
      <c r="B5341" s="166">
        <v>46115</v>
      </c>
      <c r="C5341" s="167" t="s">
        <v>9144</v>
      </c>
      <c r="D5341" s="167" t="s">
        <v>9165</v>
      </c>
      <c r="E5341" s="167" t="s">
        <v>9166</v>
      </c>
      <c r="F5341" s="167" t="s">
        <v>9167</v>
      </c>
      <c r="G5341" s="167" t="s">
        <v>5048</v>
      </c>
      <c r="H5341" s="168">
        <v>46115</v>
      </c>
      <c r="I5341" s="167" t="s">
        <v>9168</v>
      </c>
      <c r="J5341" s="169">
        <v>26137</v>
      </c>
      <c r="K5341" s="167" t="s">
        <v>55</v>
      </c>
      <c r="L5341" s="169">
        <v>20</v>
      </c>
      <c r="M5341" s="167" t="s">
        <v>3604</v>
      </c>
      <c r="N5341" s="169">
        <v>3795.6</v>
      </c>
      <c r="O5341" s="167" t="s">
        <v>3505</v>
      </c>
      <c r="P5341" s="167"/>
      <c r="Q5341" s="167" t="s">
        <v>5049</v>
      </c>
      <c r="R5341" s="167" t="s">
        <v>9224</v>
      </c>
      <c r="S5341" s="169">
        <v>1</v>
      </c>
      <c r="T5341" s="167" t="s">
        <v>9229</v>
      </c>
      <c r="U5341" s="169" t="s">
        <v>6692</v>
      </c>
      <c r="V5341" s="167" t="s">
        <v>9230</v>
      </c>
      <c r="W5341" s="167" t="s">
        <v>9231</v>
      </c>
      <c r="X5341" s="170" t="s">
        <v>3533</v>
      </c>
      <c r="Y5341" s="171" t="s">
        <v>9228</v>
      </c>
      <c r="Z5341" s="167" t="s">
        <v>11122</v>
      </c>
      <c r="AA5341" s="176">
        <v>6</v>
      </c>
      <c r="AB5341" s="167" t="s">
        <v>11254</v>
      </c>
      <c r="AC5341" s="176">
        <v>6</v>
      </c>
      <c r="AD5341" s="167" t="s">
        <v>11254</v>
      </c>
      <c r="AE5341" s="176">
        <v>2083.86</v>
      </c>
    </row>
    <row r="5342" spans="1:31">
      <c r="A5342" s="178">
        <v>308391410960</v>
      </c>
      <c r="B5342" s="166">
        <v>46115</v>
      </c>
      <c r="C5342" s="167" t="s">
        <v>9144</v>
      </c>
      <c r="D5342" s="167" t="s">
        <v>9232</v>
      </c>
      <c r="E5342" s="167" t="s">
        <v>9233</v>
      </c>
      <c r="F5342" s="167" t="s">
        <v>9234</v>
      </c>
      <c r="G5342" s="167" t="s">
        <v>3502</v>
      </c>
      <c r="H5342" s="168">
        <v>46115</v>
      </c>
      <c r="I5342" s="167" t="s">
        <v>9235</v>
      </c>
      <c r="J5342" s="169">
        <v>26137</v>
      </c>
      <c r="K5342" s="167" t="s">
        <v>55</v>
      </c>
      <c r="L5342" s="169">
        <v>2</v>
      </c>
      <c r="M5342" s="167" t="s">
        <v>3604</v>
      </c>
      <c r="N5342" s="169">
        <v>350.4</v>
      </c>
      <c r="O5342" s="167" t="s">
        <v>3505</v>
      </c>
      <c r="P5342" s="167"/>
      <c r="Q5342" s="167" t="s">
        <v>5049</v>
      </c>
      <c r="R5342" s="167" t="s">
        <v>9236</v>
      </c>
      <c r="S5342" s="169">
        <v>2</v>
      </c>
      <c r="T5342" s="167" t="s">
        <v>9237</v>
      </c>
      <c r="U5342" s="169" t="s">
        <v>6692</v>
      </c>
      <c r="V5342" s="167" t="s">
        <v>9238</v>
      </c>
      <c r="W5342" s="167" t="s">
        <v>9239</v>
      </c>
      <c r="X5342" s="170" t="s">
        <v>3533</v>
      </c>
      <c r="Y5342" s="171" t="s">
        <v>9240</v>
      </c>
      <c r="Z5342" s="167" t="s">
        <v>11123</v>
      </c>
      <c r="AA5342" s="176">
        <v>288</v>
      </c>
      <c r="AB5342" s="167" t="s">
        <v>11254</v>
      </c>
      <c r="AC5342" s="176">
        <v>288</v>
      </c>
      <c r="AD5342" s="167" t="s">
        <v>11254</v>
      </c>
      <c r="AE5342" s="176">
        <v>26925.119999999999</v>
      </c>
    </row>
    <row r="5343" spans="1:31">
      <c r="A5343" s="178">
        <v>308391410960</v>
      </c>
      <c r="B5343" s="166">
        <v>46115</v>
      </c>
      <c r="C5343" s="167" t="s">
        <v>9144</v>
      </c>
      <c r="D5343" s="167" t="s">
        <v>9232</v>
      </c>
      <c r="E5343" s="167" t="s">
        <v>9233</v>
      </c>
      <c r="F5343" s="167" t="s">
        <v>9234</v>
      </c>
      <c r="G5343" s="167" t="s">
        <v>3502</v>
      </c>
      <c r="H5343" s="168">
        <v>46115</v>
      </c>
      <c r="I5343" s="167" t="s">
        <v>9235</v>
      </c>
      <c r="J5343" s="169">
        <v>26137</v>
      </c>
      <c r="K5343" s="167" t="s">
        <v>55</v>
      </c>
      <c r="L5343" s="169">
        <v>2</v>
      </c>
      <c r="M5343" s="167" t="s">
        <v>3604</v>
      </c>
      <c r="N5343" s="169">
        <v>350.4</v>
      </c>
      <c r="O5343" s="167" t="s">
        <v>3505</v>
      </c>
      <c r="P5343" s="167"/>
      <c r="Q5343" s="167" t="s">
        <v>5049</v>
      </c>
      <c r="R5343" s="167" t="s">
        <v>9236</v>
      </c>
      <c r="S5343" s="169">
        <v>1</v>
      </c>
      <c r="T5343" s="167" t="s">
        <v>9241</v>
      </c>
      <c r="U5343" s="169" t="s">
        <v>6692</v>
      </c>
      <c r="V5343" s="167" t="s">
        <v>9242</v>
      </c>
      <c r="W5343" s="167" t="s">
        <v>9243</v>
      </c>
      <c r="X5343" s="170" t="s">
        <v>3533</v>
      </c>
      <c r="Y5343" s="171" t="s">
        <v>9240</v>
      </c>
      <c r="Z5343" s="167" t="s">
        <v>11123</v>
      </c>
      <c r="AA5343" s="176">
        <v>288</v>
      </c>
      <c r="AB5343" s="167" t="s">
        <v>11254</v>
      </c>
      <c r="AC5343" s="176">
        <v>288</v>
      </c>
      <c r="AD5343" s="167" t="s">
        <v>11254</v>
      </c>
      <c r="AE5343" s="176">
        <v>26925.119999999999</v>
      </c>
    </row>
    <row r="5344" spans="1:31">
      <c r="A5344" s="178">
        <v>308392702240</v>
      </c>
      <c r="B5344" s="166">
        <v>46114</v>
      </c>
      <c r="C5344" s="167" t="s">
        <v>9144</v>
      </c>
      <c r="D5344" s="167" t="s">
        <v>9145</v>
      </c>
      <c r="E5344" s="167" t="s">
        <v>9146</v>
      </c>
      <c r="F5344" s="167" t="s">
        <v>9211</v>
      </c>
      <c r="G5344" s="167" t="s">
        <v>3502</v>
      </c>
      <c r="H5344" s="168">
        <v>46114</v>
      </c>
      <c r="I5344" s="167" t="s">
        <v>9244</v>
      </c>
      <c r="J5344" s="169">
        <v>26137</v>
      </c>
      <c r="K5344" s="167" t="s">
        <v>55</v>
      </c>
      <c r="L5344" s="169">
        <v>1</v>
      </c>
      <c r="M5344" s="167" t="s">
        <v>4084</v>
      </c>
      <c r="N5344" s="169">
        <v>10.4</v>
      </c>
      <c r="O5344" s="167" t="s">
        <v>3505</v>
      </c>
      <c r="P5344" s="167"/>
      <c r="Q5344" s="167" t="s">
        <v>5049</v>
      </c>
      <c r="R5344" s="167" t="s">
        <v>9245</v>
      </c>
      <c r="S5344" s="169">
        <v>2</v>
      </c>
      <c r="T5344" s="167" t="s">
        <v>9246</v>
      </c>
      <c r="U5344" s="169" t="s">
        <v>3517</v>
      </c>
      <c r="V5344" s="167" t="s">
        <v>9247</v>
      </c>
      <c r="W5344" s="167" t="s">
        <v>9248</v>
      </c>
      <c r="X5344" s="170" t="s">
        <v>157</v>
      </c>
      <c r="Y5344" s="171" t="s">
        <v>9249</v>
      </c>
      <c r="Z5344" s="167" t="s">
        <v>11124</v>
      </c>
      <c r="AA5344" s="176">
        <v>1</v>
      </c>
      <c r="AB5344" s="167" t="s">
        <v>11254</v>
      </c>
      <c r="AC5344" s="176">
        <v>1</v>
      </c>
      <c r="AD5344" s="167" t="s">
        <v>11254</v>
      </c>
      <c r="AE5344" s="176">
        <v>4185.01</v>
      </c>
    </row>
    <row r="5345" spans="1:31">
      <c r="A5345" s="178">
        <v>308392702240</v>
      </c>
      <c r="B5345" s="166">
        <v>46114</v>
      </c>
      <c r="C5345" s="167" t="s">
        <v>9144</v>
      </c>
      <c r="D5345" s="167" t="s">
        <v>9145</v>
      </c>
      <c r="E5345" s="167" t="s">
        <v>9146</v>
      </c>
      <c r="F5345" s="167" t="s">
        <v>9211</v>
      </c>
      <c r="G5345" s="167" t="s">
        <v>3502</v>
      </c>
      <c r="H5345" s="168">
        <v>46114</v>
      </c>
      <c r="I5345" s="167" t="s">
        <v>9244</v>
      </c>
      <c r="J5345" s="169">
        <v>26137</v>
      </c>
      <c r="K5345" s="167" t="s">
        <v>55</v>
      </c>
      <c r="L5345" s="169">
        <v>1</v>
      </c>
      <c r="M5345" s="167" t="s">
        <v>4084</v>
      </c>
      <c r="N5345" s="169">
        <v>10.4</v>
      </c>
      <c r="O5345" s="167" t="s">
        <v>3505</v>
      </c>
      <c r="P5345" s="167"/>
      <c r="Q5345" s="167" t="s">
        <v>5049</v>
      </c>
      <c r="R5345" s="167" t="s">
        <v>9245</v>
      </c>
      <c r="S5345" s="169">
        <v>1</v>
      </c>
      <c r="T5345" s="167" t="s">
        <v>9250</v>
      </c>
      <c r="U5345" s="169" t="s">
        <v>3517</v>
      </c>
      <c r="V5345" s="167" t="s">
        <v>9251</v>
      </c>
      <c r="W5345" s="167" t="s">
        <v>9252</v>
      </c>
      <c r="X5345" s="170" t="s">
        <v>157</v>
      </c>
      <c r="Y5345" s="171" t="s">
        <v>9249</v>
      </c>
      <c r="Z5345" s="167" t="s">
        <v>11124</v>
      </c>
      <c r="AA5345" s="176">
        <v>1</v>
      </c>
      <c r="AB5345" s="167" t="s">
        <v>11254</v>
      </c>
      <c r="AC5345" s="176">
        <v>1</v>
      </c>
      <c r="AD5345" s="167" t="s">
        <v>11254</v>
      </c>
      <c r="AE5345" s="176">
        <v>4213.41</v>
      </c>
    </row>
    <row r="5346" spans="1:31">
      <c r="A5346" s="178">
        <v>308394898400</v>
      </c>
      <c r="B5346" s="166">
        <v>46115</v>
      </c>
      <c r="C5346" s="167" t="s">
        <v>9144</v>
      </c>
      <c r="D5346" s="167" t="s">
        <v>9165</v>
      </c>
      <c r="E5346" s="167" t="s">
        <v>9166</v>
      </c>
      <c r="F5346" s="167" t="s">
        <v>9167</v>
      </c>
      <c r="G5346" s="167" t="s">
        <v>5048</v>
      </c>
      <c r="H5346" s="168">
        <v>46115</v>
      </c>
      <c r="I5346" s="167" t="s">
        <v>9168</v>
      </c>
      <c r="J5346" s="169">
        <v>26137</v>
      </c>
      <c r="K5346" s="167" t="s">
        <v>55</v>
      </c>
      <c r="L5346" s="169">
        <v>20</v>
      </c>
      <c r="M5346" s="167" t="s">
        <v>3604</v>
      </c>
      <c r="N5346" s="169">
        <v>3249.6</v>
      </c>
      <c r="O5346" s="167" t="s">
        <v>3505</v>
      </c>
      <c r="P5346" s="167"/>
      <c r="Q5346" s="167" t="s">
        <v>5049</v>
      </c>
      <c r="R5346" s="167" t="s">
        <v>9253</v>
      </c>
      <c r="S5346" s="169">
        <v>11</v>
      </c>
      <c r="T5346" s="167" t="s">
        <v>9170</v>
      </c>
      <c r="U5346" s="169" t="s">
        <v>6692</v>
      </c>
      <c r="V5346" s="167" t="s">
        <v>9171</v>
      </c>
      <c r="W5346" s="167" t="s">
        <v>9172</v>
      </c>
      <c r="X5346" s="170" t="s">
        <v>3533</v>
      </c>
      <c r="Y5346" s="171" t="s">
        <v>9254</v>
      </c>
      <c r="Z5346" s="167" t="s">
        <v>11125</v>
      </c>
      <c r="AA5346" s="176">
        <v>864</v>
      </c>
      <c r="AB5346" s="167" t="s">
        <v>11254</v>
      </c>
      <c r="AC5346" s="176">
        <v>864</v>
      </c>
      <c r="AD5346" s="167" t="s">
        <v>11254</v>
      </c>
      <c r="AE5346" s="176">
        <v>48202.559999999998</v>
      </c>
    </row>
    <row r="5347" spans="1:31">
      <c r="A5347" s="178">
        <v>308394898400</v>
      </c>
      <c r="B5347" s="166">
        <v>46115</v>
      </c>
      <c r="C5347" s="167" t="s">
        <v>9144</v>
      </c>
      <c r="D5347" s="167" t="s">
        <v>9165</v>
      </c>
      <c r="E5347" s="167" t="s">
        <v>9166</v>
      </c>
      <c r="F5347" s="167" t="s">
        <v>9167</v>
      </c>
      <c r="G5347" s="167" t="s">
        <v>5048</v>
      </c>
      <c r="H5347" s="168">
        <v>46115</v>
      </c>
      <c r="I5347" s="167" t="s">
        <v>9168</v>
      </c>
      <c r="J5347" s="169">
        <v>26137</v>
      </c>
      <c r="K5347" s="167" t="s">
        <v>55</v>
      </c>
      <c r="L5347" s="169">
        <v>20</v>
      </c>
      <c r="M5347" s="167" t="s">
        <v>3604</v>
      </c>
      <c r="N5347" s="169">
        <v>3249.6</v>
      </c>
      <c r="O5347" s="167" t="s">
        <v>3505</v>
      </c>
      <c r="P5347" s="167"/>
      <c r="Q5347" s="167" t="s">
        <v>5049</v>
      </c>
      <c r="R5347" s="167" t="s">
        <v>9253</v>
      </c>
      <c r="S5347" s="169">
        <v>10</v>
      </c>
      <c r="T5347" s="167" t="s">
        <v>9174</v>
      </c>
      <c r="U5347" s="169" t="s">
        <v>6692</v>
      </c>
      <c r="V5347" s="167" t="s">
        <v>9175</v>
      </c>
      <c r="W5347" s="167" t="s">
        <v>9176</v>
      </c>
      <c r="X5347" s="170" t="s">
        <v>3533</v>
      </c>
      <c r="Y5347" s="171" t="s">
        <v>9254</v>
      </c>
      <c r="Z5347" s="167" t="s">
        <v>11125</v>
      </c>
      <c r="AA5347" s="176">
        <v>13</v>
      </c>
      <c r="AB5347" s="167" t="s">
        <v>11254</v>
      </c>
      <c r="AC5347" s="176">
        <v>13</v>
      </c>
      <c r="AD5347" s="167" t="s">
        <v>11254</v>
      </c>
      <c r="AE5347" s="176">
        <v>2053.87</v>
      </c>
    </row>
    <row r="5348" spans="1:31">
      <c r="A5348" s="178">
        <v>308394898400</v>
      </c>
      <c r="B5348" s="166">
        <v>46115</v>
      </c>
      <c r="C5348" s="167" t="s">
        <v>9144</v>
      </c>
      <c r="D5348" s="167" t="s">
        <v>9165</v>
      </c>
      <c r="E5348" s="167" t="s">
        <v>9166</v>
      </c>
      <c r="F5348" s="167" t="s">
        <v>9167</v>
      </c>
      <c r="G5348" s="167" t="s">
        <v>5048</v>
      </c>
      <c r="H5348" s="168">
        <v>46115</v>
      </c>
      <c r="I5348" s="167" t="s">
        <v>9168</v>
      </c>
      <c r="J5348" s="169">
        <v>26137</v>
      </c>
      <c r="K5348" s="167" t="s">
        <v>55</v>
      </c>
      <c r="L5348" s="169">
        <v>20</v>
      </c>
      <c r="M5348" s="167" t="s">
        <v>3604</v>
      </c>
      <c r="N5348" s="169">
        <v>3249.6</v>
      </c>
      <c r="O5348" s="167" t="s">
        <v>3505</v>
      </c>
      <c r="P5348" s="167"/>
      <c r="Q5348" s="167" t="s">
        <v>5049</v>
      </c>
      <c r="R5348" s="167" t="s">
        <v>9253</v>
      </c>
      <c r="S5348" s="169">
        <v>9</v>
      </c>
      <c r="T5348" s="167" t="s">
        <v>9174</v>
      </c>
      <c r="U5348" s="169" t="s">
        <v>6692</v>
      </c>
      <c r="V5348" s="167" t="s">
        <v>9175</v>
      </c>
      <c r="W5348" s="167" t="s">
        <v>9176</v>
      </c>
      <c r="X5348" s="170" t="s">
        <v>3533</v>
      </c>
      <c r="Y5348" s="171" t="s">
        <v>9254</v>
      </c>
      <c r="Z5348" s="167" t="s">
        <v>11125</v>
      </c>
      <c r="AA5348" s="176">
        <v>275</v>
      </c>
      <c r="AB5348" s="167" t="s">
        <v>11254</v>
      </c>
      <c r="AC5348" s="176">
        <v>275</v>
      </c>
      <c r="AD5348" s="167" t="s">
        <v>11254</v>
      </c>
      <c r="AE5348" s="176">
        <v>43447.25</v>
      </c>
    </row>
    <row r="5349" spans="1:31">
      <c r="A5349" s="178">
        <v>308394898400</v>
      </c>
      <c r="B5349" s="166">
        <v>46115</v>
      </c>
      <c r="C5349" s="167" t="s">
        <v>9144</v>
      </c>
      <c r="D5349" s="167" t="s">
        <v>9165</v>
      </c>
      <c r="E5349" s="167" t="s">
        <v>9166</v>
      </c>
      <c r="F5349" s="167" t="s">
        <v>9167</v>
      </c>
      <c r="G5349" s="167" t="s">
        <v>5048</v>
      </c>
      <c r="H5349" s="168">
        <v>46115</v>
      </c>
      <c r="I5349" s="167" t="s">
        <v>9168</v>
      </c>
      <c r="J5349" s="169">
        <v>26137</v>
      </c>
      <c r="K5349" s="167" t="s">
        <v>55</v>
      </c>
      <c r="L5349" s="169">
        <v>20</v>
      </c>
      <c r="M5349" s="167" t="s">
        <v>3604</v>
      </c>
      <c r="N5349" s="169">
        <v>3249.6</v>
      </c>
      <c r="O5349" s="167" t="s">
        <v>3505</v>
      </c>
      <c r="P5349" s="167"/>
      <c r="Q5349" s="167" t="s">
        <v>5049</v>
      </c>
      <c r="R5349" s="167" t="s">
        <v>9253</v>
      </c>
      <c r="S5349" s="169">
        <v>8</v>
      </c>
      <c r="T5349" s="167" t="s">
        <v>9177</v>
      </c>
      <c r="U5349" s="169" t="s">
        <v>6692</v>
      </c>
      <c r="V5349" s="167" t="s">
        <v>9178</v>
      </c>
      <c r="W5349" s="167" t="s">
        <v>9179</v>
      </c>
      <c r="X5349" s="170" t="s">
        <v>3533</v>
      </c>
      <c r="Y5349" s="171" t="s">
        <v>9254</v>
      </c>
      <c r="Z5349" s="167" t="s">
        <v>11125</v>
      </c>
      <c r="AA5349" s="176">
        <v>288</v>
      </c>
      <c r="AB5349" s="167" t="s">
        <v>11254</v>
      </c>
      <c r="AC5349" s="176">
        <v>288</v>
      </c>
      <c r="AD5349" s="167" t="s">
        <v>11254</v>
      </c>
      <c r="AE5349" s="176">
        <v>46477.440000000002</v>
      </c>
    </row>
    <row r="5350" spans="1:31">
      <c r="A5350" s="178">
        <v>308394898400</v>
      </c>
      <c r="B5350" s="166">
        <v>46115</v>
      </c>
      <c r="C5350" s="167" t="s">
        <v>9144</v>
      </c>
      <c r="D5350" s="167" t="s">
        <v>9165</v>
      </c>
      <c r="E5350" s="167" t="s">
        <v>9166</v>
      </c>
      <c r="F5350" s="167" t="s">
        <v>9167</v>
      </c>
      <c r="G5350" s="167" t="s">
        <v>5048</v>
      </c>
      <c r="H5350" s="168">
        <v>46115</v>
      </c>
      <c r="I5350" s="167" t="s">
        <v>9168</v>
      </c>
      <c r="J5350" s="169">
        <v>26137</v>
      </c>
      <c r="K5350" s="167" t="s">
        <v>55</v>
      </c>
      <c r="L5350" s="169">
        <v>20</v>
      </c>
      <c r="M5350" s="167" t="s">
        <v>3604</v>
      </c>
      <c r="N5350" s="169">
        <v>3249.6</v>
      </c>
      <c r="O5350" s="167" t="s">
        <v>3505</v>
      </c>
      <c r="P5350" s="167"/>
      <c r="Q5350" s="167" t="s">
        <v>5049</v>
      </c>
      <c r="R5350" s="167" t="s">
        <v>9253</v>
      </c>
      <c r="S5350" s="169">
        <v>7</v>
      </c>
      <c r="T5350" s="167" t="s">
        <v>9180</v>
      </c>
      <c r="U5350" s="169" t="s">
        <v>6692</v>
      </c>
      <c r="V5350" s="167" t="s">
        <v>9181</v>
      </c>
      <c r="W5350" s="167" t="s">
        <v>9182</v>
      </c>
      <c r="X5350" s="170" t="s">
        <v>3533</v>
      </c>
      <c r="Y5350" s="171" t="s">
        <v>9254</v>
      </c>
      <c r="Z5350" s="167" t="s">
        <v>11125</v>
      </c>
      <c r="AA5350" s="176">
        <v>288</v>
      </c>
      <c r="AB5350" s="167" t="s">
        <v>11254</v>
      </c>
      <c r="AC5350" s="176">
        <v>288</v>
      </c>
      <c r="AD5350" s="167" t="s">
        <v>11254</v>
      </c>
      <c r="AE5350" s="176">
        <v>90930.240000000005</v>
      </c>
    </row>
    <row r="5351" spans="1:31">
      <c r="A5351" s="178">
        <v>308394898400</v>
      </c>
      <c r="B5351" s="166">
        <v>46115</v>
      </c>
      <c r="C5351" s="167" t="s">
        <v>9144</v>
      </c>
      <c r="D5351" s="167" t="s">
        <v>9165</v>
      </c>
      <c r="E5351" s="167" t="s">
        <v>9166</v>
      </c>
      <c r="F5351" s="167" t="s">
        <v>9167</v>
      </c>
      <c r="G5351" s="167" t="s">
        <v>5048</v>
      </c>
      <c r="H5351" s="168">
        <v>46115</v>
      </c>
      <c r="I5351" s="167" t="s">
        <v>9168</v>
      </c>
      <c r="J5351" s="169">
        <v>26137</v>
      </c>
      <c r="K5351" s="167" t="s">
        <v>55</v>
      </c>
      <c r="L5351" s="169">
        <v>20</v>
      </c>
      <c r="M5351" s="167" t="s">
        <v>3604</v>
      </c>
      <c r="N5351" s="169">
        <v>3249.6</v>
      </c>
      <c r="O5351" s="167" t="s">
        <v>3505</v>
      </c>
      <c r="P5351" s="167"/>
      <c r="Q5351" s="167" t="s">
        <v>5049</v>
      </c>
      <c r="R5351" s="167" t="s">
        <v>9253</v>
      </c>
      <c r="S5351" s="169">
        <v>6</v>
      </c>
      <c r="T5351" s="167" t="s">
        <v>9183</v>
      </c>
      <c r="U5351" s="169" t="s">
        <v>6692</v>
      </c>
      <c r="V5351" s="167" t="s">
        <v>9184</v>
      </c>
      <c r="W5351" s="167" t="s">
        <v>9185</v>
      </c>
      <c r="X5351" s="170" t="s">
        <v>3533</v>
      </c>
      <c r="Y5351" s="171" t="s">
        <v>9254</v>
      </c>
      <c r="Z5351" s="167" t="s">
        <v>11125</v>
      </c>
      <c r="AA5351" s="176">
        <v>240</v>
      </c>
      <c r="AB5351" s="167" t="s">
        <v>11254</v>
      </c>
      <c r="AC5351" s="176">
        <v>240</v>
      </c>
      <c r="AD5351" s="167" t="s">
        <v>11254</v>
      </c>
      <c r="AE5351" s="176">
        <v>54434.400000000001</v>
      </c>
    </row>
    <row r="5352" spans="1:31">
      <c r="A5352" s="178">
        <v>308394898400</v>
      </c>
      <c r="B5352" s="166">
        <v>46115</v>
      </c>
      <c r="C5352" s="167" t="s">
        <v>9144</v>
      </c>
      <c r="D5352" s="167" t="s">
        <v>9165</v>
      </c>
      <c r="E5352" s="167" t="s">
        <v>9166</v>
      </c>
      <c r="F5352" s="167" t="s">
        <v>9167</v>
      </c>
      <c r="G5352" s="167" t="s">
        <v>5048</v>
      </c>
      <c r="H5352" s="168">
        <v>46115</v>
      </c>
      <c r="I5352" s="167" t="s">
        <v>9168</v>
      </c>
      <c r="J5352" s="169">
        <v>26137</v>
      </c>
      <c r="K5352" s="167" t="s">
        <v>55</v>
      </c>
      <c r="L5352" s="169">
        <v>20</v>
      </c>
      <c r="M5352" s="167" t="s">
        <v>3604</v>
      </c>
      <c r="N5352" s="169">
        <v>3249.6</v>
      </c>
      <c r="O5352" s="167" t="s">
        <v>3505</v>
      </c>
      <c r="P5352" s="167"/>
      <c r="Q5352" s="167" t="s">
        <v>5049</v>
      </c>
      <c r="R5352" s="167" t="s">
        <v>9253</v>
      </c>
      <c r="S5352" s="169">
        <v>5</v>
      </c>
      <c r="T5352" s="167" t="s">
        <v>9186</v>
      </c>
      <c r="U5352" s="169" t="s">
        <v>6692</v>
      </c>
      <c r="V5352" s="167" t="s">
        <v>9187</v>
      </c>
      <c r="W5352" s="167" t="s">
        <v>9188</v>
      </c>
      <c r="X5352" s="170" t="s">
        <v>3533</v>
      </c>
      <c r="Y5352" s="171" t="s">
        <v>9254</v>
      </c>
      <c r="Z5352" s="167" t="s">
        <v>11125</v>
      </c>
      <c r="AA5352" s="176">
        <v>264</v>
      </c>
      <c r="AB5352" s="167" t="s">
        <v>11254</v>
      </c>
      <c r="AC5352" s="176">
        <v>264</v>
      </c>
      <c r="AD5352" s="167" t="s">
        <v>11254</v>
      </c>
      <c r="AE5352" s="176">
        <v>165815.76</v>
      </c>
    </row>
    <row r="5353" spans="1:31">
      <c r="A5353" s="178">
        <v>308394898400</v>
      </c>
      <c r="B5353" s="166">
        <v>46115</v>
      </c>
      <c r="C5353" s="167" t="s">
        <v>9144</v>
      </c>
      <c r="D5353" s="167" t="s">
        <v>9165</v>
      </c>
      <c r="E5353" s="167" t="s">
        <v>9166</v>
      </c>
      <c r="F5353" s="167" t="s">
        <v>9167</v>
      </c>
      <c r="G5353" s="167" t="s">
        <v>5048</v>
      </c>
      <c r="H5353" s="168">
        <v>46115</v>
      </c>
      <c r="I5353" s="167" t="s">
        <v>9168</v>
      </c>
      <c r="J5353" s="169">
        <v>26137</v>
      </c>
      <c r="K5353" s="167" t="s">
        <v>55</v>
      </c>
      <c r="L5353" s="169">
        <v>20</v>
      </c>
      <c r="M5353" s="167" t="s">
        <v>3604</v>
      </c>
      <c r="N5353" s="169">
        <v>3249.6</v>
      </c>
      <c r="O5353" s="167" t="s">
        <v>3505</v>
      </c>
      <c r="P5353" s="167"/>
      <c r="Q5353" s="167" t="s">
        <v>5049</v>
      </c>
      <c r="R5353" s="167" t="s">
        <v>9253</v>
      </c>
      <c r="S5353" s="169">
        <v>4</v>
      </c>
      <c r="T5353" s="167" t="s">
        <v>9255</v>
      </c>
      <c r="U5353" s="169" t="s">
        <v>6692</v>
      </c>
      <c r="V5353" s="167" t="s">
        <v>9256</v>
      </c>
      <c r="W5353" s="167" t="s">
        <v>9257</v>
      </c>
      <c r="X5353" s="170" t="s">
        <v>3533</v>
      </c>
      <c r="Y5353" s="171" t="s">
        <v>9254</v>
      </c>
      <c r="Z5353" s="167" t="s">
        <v>11125</v>
      </c>
      <c r="AA5353" s="176">
        <v>112</v>
      </c>
      <c r="AB5353" s="167" t="s">
        <v>11254</v>
      </c>
      <c r="AC5353" s="176">
        <v>112</v>
      </c>
      <c r="AD5353" s="167" t="s">
        <v>11254</v>
      </c>
      <c r="AE5353" s="176">
        <v>19344.64</v>
      </c>
    </row>
    <row r="5354" spans="1:31">
      <c r="A5354" s="178">
        <v>308394898400</v>
      </c>
      <c r="B5354" s="166">
        <v>46115</v>
      </c>
      <c r="C5354" s="167" t="s">
        <v>9144</v>
      </c>
      <c r="D5354" s="167" t="s">
        <v>9165</v>
      </c>
      <c r="E5354" s="167" t="s">
        <v>9166</v>
      </c>
      <c r="F5354" s="167" t="s">
        <v>9167</v>
      </c>
      <c r="G5354" s="167" t="s">
        <v>5048</v>
      </c>
      <c r="H5354" s="168">
        <v>46115</v>
      </c>
      <c r="I5354" s="167" t="s">
        <v>9168</v>
      </c>
      <c r="J5354" s="169">
        <v>26137</v>
      </c>
      <c r="K5354" s="167" t="s">
        <v>55</v>
      </c>
      <c r="L5354" s="169">
        <v>20</v>
      </c>
      <c r="M5354" s="167" t="s">
        <v>3604</v>
      </c>
      <c r="N5354" s="169">
        <v>3249.6</v>
      </c>
      <c r="O5354" s="167" t="s">
        <v>3505</v>
      </c>
      <c r="P5354" s="167"/>
      <c r="Q5354" s="167" t="s">
        <v>5049</v>
      </c>
      <c r="R5354" s="167" t="s">
        <v>9253</v>
      </c>
      <c r="S5354" s="169">
        <v>3</v>
      </c>
      <c r="T5354" s="167" t="s">
        <v>9255</v>
      </c>
      <c r="U5354" s="169" t="s">
        <v>6692</v>
      </c>
      <c r="V5354" s="167" t="s">
        <v>9256</v>
      </c>
      <c r="W5354" s="167" t="s">
        <v>9257</v>
      </c>
      <c r="X5354" s="170" t="s">
        <v>3533</v>
      </c>
      <c r="Y5354" s="171" t="s">
        <v>9254</v>
      </c>
      <c r="Z5354" s="167" t="s">
        <v>11125</v>
      </c>
      <c r="AA5354" s="176">
        <v>56</v>
      </c>
      <c r="AB5354" s="167" t="s">
        <v>11254</v>
      </c>
      <c r="AC5354" s="176">
        <v>56</v>
      </c>
      <c r="AD5354" s="167" t="s">
        <v>11254</v>
      </c>
      <c r="AE5354" s="176">
        <v>9672.32</v>
      </c>
    </row>
    <row r="5355" spans="1:31">
      <c r="A5355" s="178">
        <v>308394898400</v>
      </c>
      <c r="B5355" s="166">
        <v>46115</v>
      </c>
      <c r="C5355" s="167" t="s">
        <v>9144</v>
      </c>
      <c r="D5355" s="167" t="s">
        <v>9165</v>
      </c>
      <c r="E5355" s="167" t="s">
        <v>9166</v>
      </c>
      <c r="F5355" s="167" t="s">
        <v>9167</v>
      </c>
      <c r="G5355" s="167" t="s">
        <v>5048</v>
      </c>
      <c r="H5355" s="168">
        <v>46115</v>
      </c>
      <c r="I5355" s="167" t="s">
        <v>9168</v>
      </c>
      <c r="J5355" s="169">
        <v>26137</v>
      </c>
      <c r="K5355" s="167" t="s">
        <v>55</v>
      </c>
      <c r="L5355" s="169">
        <v>20</v>
      </c>
      <c r="M5355" s="167" t="s">
        <v>3604</v>
      </c>
      <c r="N5355" s="169">
        <v>3249.6</v>
      </c>
      <c r="O5355" s="167" t="s">
        <v>3505</v>
      </c>
      <c r="P5355" s="167"/>
      <c r="Q5355" s="167" t="s">
        <v>5049</v>
      </c>
      <c r="R5355" s="167" t="s">
        <v>9253</v>
      </c>
      <c r="S5355" s="169">
        <v>2</v>
      </c>
      <c r="T5355" s="167" t="s">
        <v>9189</v>
      </c>
      <c r="U5355" s="169" t="s">
        <v>6692</v>
      </c>
      <c r="V5355" s="167" t="s">
        <v>9190</v>
      </c>
      <c r="W5355" s="167" t="s">
        <v>9191</v>
      </c>
      <c r="X5355" s="170" t="s">
        <v>3533</v>
      </c>
      <c r="Y5355" s="171" t="s">
        <v>9254</v>
      </c>
      <c r="Z5355" s="167" t="s">
        <v>11125</v>
      </c>
      <c r="AA5355" s="176">
        <v>350</v>
      </c>
      <c r="AB5355" s="167" t="s">
        <v>11254</v>
      </c>
      <c r="AC5355" s="176">
        <v>350</v>
      </c>
      <c r="AD5355" s="167" t="s">
        <v>11254</v>
      </c>
      <c r="AE5355" s="176">
        <v>74245.5</v>
      </c>
    </row>
    <row r="5356" spans="1:31">
      <c r="A5356" s="178">
        <v>308394898400</v>
      </c>
      <c r="B5356" s="166">
        <v>46115</v>
      </c>
      <c r="C5356" s="167" t="s">
        <v>9144</v>
      </c>
      <c r="D5356" s="167" t="s">
        <v>9165</v>
      </c>
      <c r="E5356" s="167" t="s">
        <v>9166</v>
      </c>
      <c r="F5356" s="167" t="s">
        <v>9167</v>
      </c>
      <c r="G5356" s="167" t="s">
        <v>5048</v>
      </c>
      <c r="H5356" s="168">
        <v>46115</v>
      </c>
      <c r="I5356" s="167" t="s">
        <v>9168</v>
      </c>
      <c r="J5356" s="169">
        <v>26137</v>
      </c>
      <c r="K5356" s="167" t="s">
        <v>55</v>
      </c>
      <c r="L5356" s="169">
        <v>20</v>
      </c>
      <c r="M5356" s="167" t="s">
        <v>3604</v>
      </c>
      <c r="N5356" s="169">
        <v>3249.6</v>
      </c>
      <c r="O5356" s="167" t="s">
        <v>3505</v>
      </c>
      <c r="P5356" s="167"/>
      <c r="Q5356" s="167" t="s">
        <v>5049</v>
      </c>
      <c r="R5356" s="167" t="s">
        <v>9253</v>
      </c>
      <c r="S5356" s="169">
        <v>1</v>
      </c>
      <c r="T5356" s="167" t="s">
        <v>9189</v>
      </c>
      <c r="U5356" s="169" t="s">
        <v>6692</v>
      </c>
      <c r="V5356" s="167" t="s">
        <v>9190</v>
      </c>
      <c r="W5356" s="167" t="s">
        <v>9191</v>
      </c>
      <c r="X5356" s="170" t="s">
        <v>3533</v>
      </c>
      <c r="Y5356" s="171" t="s">
        <v>9254</v>
      </c>
      <c r="Z5356" s="167" t="s">
        <v>11125</v>
      </c>
      <c r="AA5356" s="176">
        <v>10</v>
      </c>
      <c r="AB5356" s="167" t="s">
        <v>11254</v>
      </c>
      <c r="AC5356" s="176">
        <v>10</v>
      </c>
      <c r="AD5356" s="167" t="s">
        <v>11254</v>
      </c>
      <c r="AE5356" s="176">
        <v>2121.3000000000002</v>
      </c>
    </row>
    <row r="5357" spans="1:31">
      <c r="A5357" s="178">
        <v>308395310810</v>
      </c>
      <c r="B5357" s="166">
        <v>46115</v>
      </c>
      <c r="C5357" s="167" t="s">
        <v>9144</v>
      </c>
      <c r="D5357" s="167" t="s">
        <v>9258</v>
      </c>
      <c r="E5357" s="167" t="s">
        <v>9259</v>
      </c>
      <c r="F5357" s="167" t="s">
        <v>9260</v>
      </c>
      <c r="G5357" s="167" t="s">
        <v>3502</v>
      </c>
      <c r="H5357" s="168">
        <v>46115</v>
      </c>
      <c r="I5357" s="167" t="s">
        <v>9261</v>
      </c>
      <c r="J5357" s="169">
        <v>26137</v>
      </c>
      <c r="K5357" s="167" t="s">
        <v>55</v>
      </c>
      <c r="L5357" s="169">
        <v>1</v>
      </c>
      <c r="M5357" s="167" t="s">
        <v>3604</v>
      </c>
      <c r="N5357" s="169">
        <v>275.5</v>
      </c>
      <c r="O5357" s="167" t="s">
        <v>3505</v>
      </c>
      <c r="P5357" s="167"/>
      <c r="Q5357" s="167" t="s">
        <v>3527</v>
      </c>
      <c r="R5357" s="167" t="s">
        <v>9262</v>
      </c>
      <c r="S5357" s="169">
        <v>7</v>
      </c>
      <c r="T5357" s="167" t="s">
        <v>9263</v>
      </c>
      <c r="U5357" s="169" t="s">
        <v>3517</v>
      </c>
      <c r="V5357" s="167" t="s">
        <v>9264</v>
      </c>
      <c r="W5357" s="167" t="s">
        <v>9265</v>
      </c>
      <c r="X5357" s="170" t="s">
        <v>157</v>
      </c>
      <c r="Y5357" s="171" t="s">
        <v>9266</v>
      </c>
      <c r="Z5357" s="167" t="s">
        <v>11126</v>
      </c>
      <c r="AA5357" s="176">
        <v>18</v>
      </c>
      <c r="AB5357" s="167" t="s">
        <v>11254</v>
      </c>
      <c r="AC5357" s="176">
        <v>18</v>
      </c>
      <c r="AD5357" s="167" t="s">
        <v>11254</v>
      </c>
      <c r="AE5357" s="176">
        <v>112179.6</v>
      </c>
    </row>
    <row r="5358" spans="1:31">
      <c r="A5358" s="178">
        <v>308395310810</v>
      </c>
      <c r="B5358" s="166">
        <v>46115</v>
      </c>
      <c r="C5358" s="167" t="s">
        <v>9144</v>
      </c>
      <c r="D5358" s="167" t="s">
        <v>9258</v>
      </c>
      <c r="E5358" s="167" t="s">
        <v>9259</v>
      </c>
      <c r="F5358" s="167" t="s">
        <v>9260</v>
      </c>
      <c r="G5358" s="167" t="s">
        <v>3502</v>
      </c>
      <c r="H5358" s="168">
        <v>46115</v>
      </c>
      <c r="I5358" s="167" t="s">
        <v>9261</v>
      </c>
      <c r="J5358" s="169">
        <v>26137</v>
      </c>
      <c r="K5358" s="167" t="s">
        <v>55</v>
      </c>
      <c r="L5358" s="169">
        <v>1</v>
      </c>
      <c r="M5358" s="167" t="s">
        <v>3604</v>
      </c>
      <c r="N5358" s="169">
        <v>275.5</v>
      </c>
      <c r="O5358" s="167" t="s">
        <v>3505</v>
      </c>
      <c r="P5358" s="167"/>
      <c r="Q5358" s="167" t="s">
        <v>3527</v>
      </c>
      <c r="R5358" s="167" t="s">
        <v>9262</v>
      </c>
      <c r="S5358" s="169">
        <v>6</v>
      </c>
      <c r="T5358" s="167" t="s">
        <v>9263</v>
      </c>
      <c r="U5358" s="169" t="s">
        <v>3517</v>
      </c>
      <c r="V5358" s="167" t="s">
        <v>9264</v>
      </c>
      <c r="W5358" s="167" t="s">
        <v>9265</v>
      </c>
      <c r="X5358" s="170" t="s">
        <v>157</v>
      </c>
      <c r="Y5358" s="171" t="s">
        <v>9266</v>
      </c>
      <c r="Z5358" s="167" t="s">
        <v>11126</v>
      </c>
      <c r="AA5358" s="176">
        <v>2</v>
      </c>
      <c r="AB5358" s="167" t="s">
        <v>11254</v>
      </c>
      <c r="AC5358" s="176">
        <v>2</v>
      </c>
      <c r="AD5358" s="167" t="s">
        <v>11254</v>
      </c>
      <c r="AE5358" s="176">
        <v>12464.4</v>
      </c>
    </row>
    <row r="5359" spans="1:31">
      <c r="A5359" s="178">
        <v>308395310810</v>
      </c>
      <c r="B5359" s="166">
        <v>46115</v>
      </c>
      <c r="C5359" s="167" t="s">
        <v>9144</v>
      </c>
      <c r="D5359" s="167" t="s">
        <v>9258</v>
      </c>
      <c r="E5359" s="167" t="s">
        <v>9259</v>
      </c>
      <c r="F5359" s="167" t="s">
        <v>9260</v>
      </c>
      <c r="G5359" s="167" t="s">
        <v>3502</v>
      </c>
      <c r="H5359" s="168">
        <v>46115</v>
      </c>
      <c r="I5359" s="167" t="s">
        <v>9261</v>
      </c>
      <c r="J5359" s="169">
        <v>26137</v>
      </c>
      <c r="K5359" s="167" t="s">
        <v>55</v>
      </c>
      <c r="L5359" s="169">
        <v>1</v>
      </c>
      <c r="M5359" s="167" t="s">
        <v>3604</v>
      </c>
      <c r="N5359" s="169">
        <v>275.5</v>
      </c>
      <c r="O5359" s="167" t="s">
        <v>3505</v>
      </c>
      <c r="P5359" s="167"/>
      <c r="Q5359" s="167" t="s">
        <v>3527</v>
      </c>
      <c r="R5359" s="167" t="s">
        <v>9262</v>
      </c>
      <c r="S5359" s="169">
        <v>5</v>
      </c>
      <c r="T5359" s="167" t="s">
        <v>6516</v>
      </c>
      <c r="U5359" s="169" t="s">
        <v>3517</v>
      </c>
      <c r="V5359" s="167" t="s">
        <v>9267</v>
      </c>
      <c r="W5359" s="167" t="s">
        <v>6518</v>
      </c>
      <c r="X5359" s="170" t="s">
        <v>157</v>
      </c>
      <c r="Y5359" s="171" t="s">
        <v>9266</v>
      </c>
      <c r="Z5359" s="167" t="s">
        <v>11126</v>
      </c>
      <c r="AA5359" s="176">
        <v>230</v>
      </c>
      <c r="AB5359" s="167" t="s">
        <v>11254</v>
      </c>
      <c r="AC5359" s="176">
        <v>230</v>
      </c>
      <c r="AD5359" s="167" t="s">
        <v>11254</v>
      </c>
      <c r="AE5359" s="176">
        <v>63132.7</v>
      </c>
    </row>
    <row r="5360" spans="1:31">
      <c r="A5360" s="178">
        <v>308395310810</v>
      </c>
      <c r="B5360" s="166">
        <v>46115</v>
      </c>
      <c r="C5360" s="167" t="s">
        <v>9144</v>
      </c>
      <c r="D5360" s="167" t="s">
        <v>9258</v>
      </c>
      <c r="E5360" s="167" t="s">
        <v>9259</v>
      </c>
      <c r="F5360" s="167" t="s">
        <v>9260</v>
      </c>
      <c r="G5360" s="167" t="s">
        <v>3502</v>
      </c>
      <c r="H5360" s="168">
        <v>46115</v>
      </c>
      <c r="I5360" s="167" t="s">
        <v>9261</v>
      </c>
      <c r="J5360" s="169">
        <v>26137</v>
      </c>
      <c r="K5360" s="167" t="s">
        <v>55</v>
      </c>
      <c r="L5360" s="169">
        <v>1</v>
      </c>
      <c r="M5360" s="167" t="s">
        <v>3604</v>
      </c>
      <c r="N5360" s="169">
        <v>275.5</v>
      </c>
      <c r="O5360" s="167" t="s">
        <v>3505</v>
      </c>
      <c r="P5360" s="167"/>
      <c r="Q5360" s="167" t="s">
        <v>3527</v>
      </c>
      <c r="R5360" s="167" t="s">
        <v>9262</v>
      </c>
      <c r="S5360" s="169">
        <v>4</v>
      </c>
      <c r="T5360" s="167" t="s">
        <v>9268</v>
      </c>
      <c r="U5360" s="169" t="s">
        <v>3517</v>
      </c>
      <c r="V5360" s="167" t="s">
        <v>9269</v>
      </c>
      <c r="W5360" s="167" t="s">
        <v>6518</v>
      </c>
      <c r="X5360" s="170" t="s">
        <v>157</v>
      </c>
      <c r="Y5360" s="171" t="s">
        <v>9266</v>
      </c>
      <c r="Z5360" s="167" t="s">
        <v>11126</v>
      </c>
      <c r="AA5360" s="176">
        <v>60</v>
      </c>
      <c r="AB5360" s="167" t="s">
        <v>11254</v>
      </c>
      <c r="AC5360" s="176">
        <v>60</v>
      </c>
      <c r="AD5360" s="167" t="s">
        <v>11254</v>
      </c>
      <c r="AE5360" s="176">
        <v>16469.400000000001</v>
      </c>
    </row>
    <row r="5361" spans="1:31">
      <c r="A5361" s="178">
        <v>308395310810</v>
      </c>
      <c r="B5361" s="166">
        <v>46115</v>
      </c>
      <c r="C5361" s="167" t="s">
        <v>9144</v>
      </c>
      <c r="D5361" s="167" t="s">
        <v>9258</v>
      </c>
      <c r="E5361" s="167" t="s">
        <v>9259</v>
      </c>
      <c r="F5361" s="167" t="s">
        <v>9260</v>
      </c>
      <c r="G5361" s="167" t="s">
        <v>3502</v>
      </c>
      <c r="H5361" s="168">
        <v>46115</v>
      </c>
      <c r="I5361" s="167" t="s">
        <v>9261</v>
      </c>
      <c r="J5361" s="169">
        <v>26137</v>
      </c>
      <c r="K5361" s="167" t="s">
        <v>55</v>
      </c>
      <c r="L5361" s="169">
        <v>1</v>
      </c>
      <c r="M5361" s="167" t="s">
        <v>3604</v>
      </c>
      <c r="N5361" s="169">
        <v>275.5</v>
      </c>
      <c r="O5361" s="167" t="s">
        <v>3505</v>
      </c>
      <c r="P5361" s="167"/>
      <c r="Q5361" s="167" t="s">
        <v>3527</v>
      </c>
      <c r="R5361" s="167" t="s">
        <v>9262</v>
      </c>
      <c r="S5361" s="169">
        <v>3</v>
      </c>
      <c r="T5361" s="167" t="s">
        <v>9270</v>
      </c>
      <c r="U5361" s="169" t="s">
        <v>3517</v>
      </c>
      <c r="V5361" s="167" t="s">
        <v>9271</v>
      </c>
      <c r="W5361" s="167" t="s">
        <v>9272</v>
      </c>
      <c r="X5361" s="170" t="s">
        <v>157</v>
      </c>
      <c r="Y5361" s="171" t="s">
        <v>9266</v>
      </c>
      <c r="Z5361" s="167" t="s">
        <v>11126</v>
      </c>
      <c r="AA5361" s="176">
        <v>140</v>
      </c>
      <c r="AB5361" s="167" t="s">
        <v>11254</v>
      </c>
      <c r="AC5361" s="176">
        <v>140</v>
      </c>
      <c r="AD5361" s="167" t="s">
        <v>11254</v>
      </c>
      <c r="AE5361" s="176">
        <v>205279.2</v>
      </c>
    </row>
    <row r="5362" spans="1:31">
      <c r="A5362" s="178">
        <v>308395310810</v>
      </c>
      <c r="B5362" s="166">
        <v>46115</v>
      </c>
      <c r="C5362" s="167" t="s">
        <v>9144</v>
      </c>
      <c r="D5362" s="167" t="s">
        <v>9258</v>
      </c>
      <c r="E5362" s="167" t="s">
        <v>9259</v>
      </c>
      <c r="F5362" s="167" t="s">
        <v>9260</v>
      </c>
      <c r="G5362" s="167" t="s">
        <v>3502</v>
      </c>
      <c r="H5362" s="168">
        <v>46115</v>
      </c>
      <c r="I5362" s="167" t="s">
        <v>9261</v>
      </c>
      <c r="J5362" s="169">
        <v>26137</v>
      </c>
      <c r="K5362" s="167" t="s">
        <v>55</v>
      </c>
      <c r="L5362" s="169">
        <v>1</v>
      </c>
      <c r="M5362" s="167" t="s">
        <v>3604</v>
      </c>
      <c r="N5362" s="169">
        <v>275.5</v>
      </c>
      <c r="O5362" s="167" t="s">
        <v>3505</v>
      </c>
      <c r="P5362" s="167"/>
      <c r="Q5362" s="167" t="s">
        <v>3527</v>
      </c>
      <c r="R5362" s="167" t="s">
        <v>9262</v>
      </c>
      <c r="S5362" s="169">
        <v>2</v>
      </c>
      <c r="T5362" s="167" t="s">
        <v>6522</v>
      </c>
      <c r="U5362" s="169" t="s">
        <v>3517</v>
      </c>
      <c r="V5362" s="167" t="s">
        <v>9273</v>
      </c>
      <c r="W5362" s="167" t="s">
        <v>6524</v>
      </c>
      <c r="X5362" s="170" t="s">
        <v>157</v>
      </c>
      <c r="Y5362" s="171" t="s">
        <v>9266</v>
      </c>
      <c r="Z5362" s="167" t="s">
        <v>11126</v>
      </c>
      <c r="AA5362" s="176">
        <v>240</v>
      </c>
      <c r="AB5362" s="167" t="s">
        <v>11254</v>
      </c>
      <c r="AC5362" s="176">
        <v>240</v>
      </c>
      <c r="AD5362" s="167" t="s">
        <v>11254</v>
      </c>
      <c r="AE5362" s="176">
        <v>111319.2</v>
      </c>
    </row>
    <row r="5363" spans="1:31">
      <c r="A5363" s="178">
        <v>308395310810</v>
      </c>
      <c r="B5363" s="166">
        <v>46115</v>
      </c>
      <c r="C5363" s="167" t="s">
        <v>9144</v>
      </c>
      <c r="D5363" s="167" t="s">
        <v>9258</v>
      </c>
      <c r="E5363" s="167" t="s">
        <v>9259</v>
      </c>
      <c r="F5363" s="167" t="s">
        <v>9260</v>
      </c>
      <c r="G5363" s="167" t="s">
        <v>3502</v>
      </c>
      <c r="H5363" s="168">
        <v>46115</v>
      </c>
      <c r="I5363" s="167" t="s">
        <v>9261</v>
      </c>
      <c r="J5363" s="169">
        <v>26137</v>
      </c>
      <c r="K5363" s="167" t="s">
        <v>55</v>
      </c>
      <c r="L5363" s="169">
        <v>1</v>
      </c>
      <c r="M5363" s="167" t="s">
        <v>3604</v>
      </c>
      <c r="N5363" s="169">
        <v>275.5</v>
      </c>
      <c r="O5363" s="167" t="s">
        <v>3505</v>
      </c>
      <c r="P5363" s="167"/>
      <c r="Q5363" s="167" t="s">
        <v>3527</v>
      </c>
      <c r="R5363" s="167" t="s">
        <v>9262</v>
      </c>
      <c r="S5363" s="169">
        <v>1</v>
      </c>
      <c r="T5363" s="167" t="s">
        <v>9274</v>
      </c>
      <c r="U5363" s="169" t="s">
        <v>3517</v>
      </c>
      <c r="V5363" s="167" t="s">
        <v>9275</v>
      </c>
      <c r="W5363" s="167" t="s">
        <v>9276</v>
      </c>
      <c r="X5363" s="170" t="s">
        <v>157</v>
      </c>
      <c r="Y5363" s="171" t="s">
        <v>9266</v>
      </c>
      <c r="Z5363" s="167" t="s">
        <v>11126</v>
      </c>
      <c r="AA5363" s="176">
        <v>90</v>
      </c>
      <c r="AB5363" s="167" t="s">
        <v>11254</v>
      </c>
      <c r="AC5363" s="176">
        <v>90</v>
      </c>
      <c r="AD5363" s="167" t="s">
        <v>11254</v>
      </c>
      <c r="AE5363" s="176">
        <v>191612.7</v>
      </c>
    </row>
    <row r="5364" spans="1:31">
      <c r="A5364" s="178">
        <v>308396043710</v>
      </c>
      <c r="B5364" s="166">
        <v>46115</v>
      </c>
      <c r="C5364" s="167" t="s">
        <v>9144</v>
      </c>
      <c r="D5364" s="167" t="s">
        <v>9232</v>
      </c>
      <c r="E5364" s="167" t="s">
        <v>9233</v>
      </c>
      <c r="F5364" s="167" t="s">
        <v>9277</v>
      </c>
      <c r="G5364" s="167" t="s">
        <v>3502</v>
      </c>
      <c r="H5364" s="168">
        <v>46115</v>
      </c>
      <c r="I5364" s="167" t="s">
        <v>9278</v>
      </c>
      <c r="J5364" s="169">
        <v>26137</v>
      </c>
      <c r="K5364" s="167" t="s">
        <v>55</v>
      </c>
      <c r="L5364" s="169">
        <v>3</v>
      </c>
      <c r="M5364" s="167" t="s">
        <v>3604</v>
      </c>
      <c r="N5364" s="169">
        <v>1091.4000000000001</v>
      </c>
      <c r="O5364" s="167" t="s">
        <v>9279</v>
      </c>
      <c r="P5364" s="167" t="s">
        <v>2058</v>
      </c>
      <c r="Q5364" s="167" t="s">
        <v>3527</v>
      </c>
      <c r="R5364" s="167" t="s">
        <v>9280</v>
      </c>
      <c r="S5364" s="169">
        <v>33</v>
      </c>
      <c r="T5364" s="167" t="s">
        <v>9281</v>
      </c>
      <c r="U5364" s="169" t="s">
        <v>3517</v>
      </c>
      <c r="V5364" s="167" t="s">
        <v>9282</v>
      </c>
      <c r="W5364" s="167" t="s">
        <v>9283</v>
      </c>
      <c r="X5364" s="170" t="s">
        <v>157</v>
      </c>
      <c r="Y5364" s="171" t="s">
        <v>9284</v>
      </c>
      <c r="Z5364" s="167" t="s">
        <v>11127</v>
      </c>
      <c r="AA5364" s="176">
        <v>10</v>
      </c>
      <c r="AB5364" s="167" t="s">
        <v>11254</v>
      </c>
      <c r="AC5364" s="176">
        <v>10</v>
      </c>
      <c r="AD5364" s="167" t="s">
        <v>11254</v>
      </c>
      <c r="AE5364" s="176">
        <v>23057.4</v>
      </c>
    </row>
    <row r="5365" spans="1:31">
      <c r="A5365" s="178">
        <v>308396043710</v>
      </c>
      <c r="B5365" s="166">
        <v>46115</v>
      </c>
      <c r="C5365" s="167" t="s">
        <v>9144</v>
      </c>
      <c r="D5365" s="167" t="s">
        <v>9232</v>
      </c>
      <c r="E5365" s="167" t="s">
        <v>9233</v>
      </c>
      <c r="F5365" s="167" t="s">
        <v>9277</v>
      </c>
      <c r="G5365" s="167" t="s">
        <v>3502</v>
      </c>
      <c r="H5365" s="168">
        <v>46115</v>
      </c>
      <c r="I5365" s="167" t="s">
        <v>9278</v>
      </c>
      <c r="J5365" s="169">
        <v>26137</v>
      </c>
      <c r="K5365" s="167" t="s">
        <v>55</v>
      </c>
      <c r="L5365" s="169">
        <v>3</v>
      </c>
      <c r="M5365" s="167" t="s">
        <v>3604</v>
      </c>
      <c r="N5365" s="169">
        <v>1091.4000000000001</v>
      </c>
      <c r="O5365" s="167" t="s">
        <v>9279</v>
      </c>
      <c r="P5365" s="167" t="s">
        <v>2058</v>
      </c>
      <c r="Q5365" s="167" t="s">
        <v>3527</v>
      </c>
      <c r="R5365" s="167" t="s">
        <v>9280</v>
      </c>
      <c r="S5365" s="169">
        <v>32</v>
      </c>
      <c r="T5365" s="167" t="s">
        <v>9285</v>
      </c>
      <c r="U5365" s="169" t="s">
        <v>3517</v>
      </c>
      <c r="V5365" s="167" t="s">
        <v>9286</v>
      </c>
      <c r="W5365" s="167" t="s">
        <v>9287</v>
      </c>
      <c r="X5365" s="170" t="s">
        <v>157</v>
      </c>
      <c r="Y5365" s="171" t="s">
        <v>9284</v>
      </c>
      <c r="Z5365" s="167" t="s">
        <v>11127</v>
      </c>
      <c r="AA5365" s="176">
        <v>10</v>
      </c>
      <c r="AB5365" s="167" t="s">
        <v>11254</v>
      </c>
      <c r="AC5365" s="176">
        <v>10</v>
      </c>
      <c r="AD5365" s="167" t="s">
        <v>11254</v>
      </c>
      <c r="AE5365" s="176">
        <v>12014.9</v>
      </c>
    </row>
    <row r="5366" spans="1:31">
      <c r="A5366" s="178">
        <v>308396043710</v>
      </c>
      <c r="B5366" s="166">
        <v>46115</v>
      </c>
      <c r="C5366" s="167" t="s">
        <v>9144</v>
      </c>
      <c r="D5366" s="167" t="s">
        <v>9232</v>
      </c>
      <c r="E5366" s="167" t="s">
        <v>9233</v>
      </c>
      <c r="F5366" s="167" t="s">
        <v>9277</v>
      </c>
      <c r="G5366" s="167" t="s">
        <v>3502</v>
      </c>
      <c r="H5366" s="168">
        <v>46115</v>
      </c>
      <c r="I5366" s="167" t="s">
        <v>9278</v>
      </c>
      <c r="J5366" s="169">
        <v>26137</v>
      </c>
      <c r="K5366" s="167" t="s">
        <v>55</v>
      </c>
      <c r="L5366" s="169">
        <v>3</v>
      </c>
      <c r="M5366" s="167" t="s">
        <v>3604</v>
      </c>
      <c r="N5366" s="169">
        <v>1091.4000000000001</v>
      </c>
      <c r="O5366" s="167" t="s">
        <v>9279</v>
      </c>
      <c r="P5366" s="167" t="s">
        <v>2058</v>
      </c>
      <c r="Q5366" s="167" t="s">
        <v>3527</v>
      </c>
      <c r="R5366" s="167" t="s">
        <v>9280</v>
      </c>
      <c r="S5366" s="169">
        <v>31</v>
      </c>
      <c r="T5366" s="167" t="s">
        <v>9288</v>
      </c>
      <c r="U5366" s="169" t="s">
        <v>3517</v>
      </c>
      <c r="V5366" s="167" t="s">
        <v>9289</v>
      </c>
      <c r="W5366" s="167" t="s">
        <v>6514</v>
      </c>
      <c r="X5366" s="170" t="s">
        <v>157</v>
      </c>
      <c r="Y5366" s="171" t="s">
        <v>9284</v>
      </c>
      <c r="Z5366" s="167" t="s">
        <v>11127</v>
      </c>
      <c r="AA5366" s="176">
        <v>290</v>
      </c>
      <c r="AB5366" s="167" t="s">
        <v>11254</v>
      </c>
      <c r="AC5366" s="176">
        <v>290</v>
      </c>
      <c r="AD5366" s="167" t="s">
        <v>11254</v>
      </c>
      <c r="AE5366" s="176">
        <v>118024.2</v>
      </c>
    </row>
    <row r="5367" spans="1:31">
      <c r="A5367" s="178">
        <v>308396043710</v>
      </c>
      <c r="B5367" s="166">
        <v>46115</v>
      </c>
      <c r="C5367" s="167" t="s">
        <v>9144</v>
      </c>
      <c r="D5367" s="167" t="s">
        <v>9232</v>
      </c>
      <c r="E5367" s="167" t="s">
        <v>9233</v>
      </c>
      <c r="F5367" s="167" t="s">
        <v>9277</v>
      </c>
      <c r="G5367" s="167" t="s">
        <v>3502</v>
      </c>
      <c r="H5367" s="168">
        <v>46115</v>
      </c>
      <c r="I5367" s="167" t="s">
        <v>9278</v>
      </c>
      <c r="J5367" s="169">
        <v>26137</v>
      </c>
      <c r="K5367" s="167" t="s">
        <v>55</v>
      </c>
      <c r="L5367" s="169">
        <v>3</v>
      </c>
      <c r="M5367" s="167" t="s">
        <v>3604</v>
      </c>
      <c r="N5367" s="169">
        <v>1091.4000000000001</v>
      </c>
      <c r="O5367" s="167" t="s">
        <v>9279</v>
      </c>
      <c r="P5367" s="167" t="s">
        <v>2058</v>
      </c>
      <c r="Q5367" s="167" t="s">
        <v>3527</v>
      </c>
      <c r="R5367" s="167" t="s">
        <v>9280</v>
      </c>
      <c r="S5367" s="169">
        <v>30</v>
      </c>
      <c r="T5367" s="167" t="s">
        <v>9288</v>
      </c>
      <c r="U5367" s="169" t="s">
        <v>3517</v>
      </c>
      <c r="V5367" s="167" t="s">
        <v>9289</v>
      </c>
      <c r="W5367" s="167" t="s">
        <v>6514</v>
      </c>
      <c r="X5367" s="170" t="s">
        <v>157</v>
      </c>
      <c r="Y5367" s="171" t="s">
        <v>9284</v>
      </c>
      <c r="Z5367" s="167" t="s">
        <v>11127</v>
      </c>
      <c r="AA5367" s="176">
        <v>10</v>
      </c>
      <c r="AB5367" s="167" t="s">
        <v>11254</v>
      </c>
      <c r="AC5367" s="176">
        <v>10</v>
      </c>
      <c r="AD5367" s="167" t="s">
        <v>11254</v>
      </c>
      <c r="AE5367" s="176">
        <v>4069.8</v>
      </c>
    </row>
    <row r="5368" spans="1:31">
      <c r="A5368" s="178">
        <v>308396043710</v>
      </c>
      <c r="B5368" s="166">
        <v>46115</v>
      </c>
      <c r="C5368" s="167" t="s">
        <v>9144</v>
      </c>
      <c r="D5368" s="167" t="s">
        <v>9232</v>
      </c>
      <c r="E5368" s="167" t="s">
        <v>9233</v>
      </c>
      <c r="F5368" s="167" t="s">
        <v>9277</v>
      </c>
      <c r="G5368" s="167" t="s">
        <v>3502</v>
      </c>
      <c r="H5368" s="168">
        <v>46115</v>
      </c>
      <c r="I5368" s="167" t="s">
        <v>9278</v>
      </c>
      <c r="J5368" s="169">
        <v>26137</v>
      </c>
      <c r="K5368" s="167" t="s">
        <v>55</v>
      </c>
      <c r="L5368" s="169">
        <v>3</v>
      </c>
      <c r="M5368" s="167" t="s">
        <v>3604</v>
      </c>
      <c r="N5368" s="169">
        <v>1091.4000000000001</v>
      </c>
      <c r="O5368" s="167" t="s">
        <v>9279</v>
      </c>
      <c r="P5368" s="167" t="s">
        <v>2058</v>
      </c>
      <c r="Q5368" s="167" t="s">
        <v>3527</v>
      </c>
      <c r="R5368" s="167" t="s">
        <v>9280</v>
      </c>
      <c r="S5368" s="169">
        <v>29</v>
      </c>
      <c r="T5368" s="167" t="s">
        <v>9268</v>
      </c>
      <c r="U5368" s="169" t="s">
        <v>3517</v>
      </c>
      <c r="V5368" s="167" t="s">
        <v>9290</v>
      </c>
      <c r="W5368" s="167" t="s">
        <v>6518</v>
      </c>
      <c r="X5368" s="170" t="s">
        <v>157</v>
      </c>
      <c r="Y5368" s="171" t="s">
        <v>9284</v>
      </c>
      <c r="Z5368" s="167" t="s">
        <v>11127</v>
      </c>
      <c r="AA5368" s="176">
        <v>270</v>
      </c>
      <c r="AB5368" s="167" t="s">
        <v>11254</v>
      </c>
      <c r="AC5368" s="176">
        <v>270</v>
      </c>
      <c r="AD5368" s="167" t="s">
        <v>11254</v>
      </c>
      <c r="AE5368" s="176">
        <v>74112.3</v>
      </c>
    </row>
    <row r="5369" spans="1:31">
      <c r="A5369" s="178">
        <v>308396043710</v>
      </c>
      <c r="B5369" s="166">
        <v>46115</v>
      </c>
      <c r="C5369" s="167" t="s">
        <v>9144</v>
      </c>
      <c r="D5369" s="167" t="s">
        <v>9232</v>
      </c>
      <c r="E5369" s="167" t="s">
        <v>9233</v>
      </c>
      <c r="F5369" s="167" t="s">
        <v>9277</v>
      </c>
      <c r="G5369" s="167" t="s">
        <v>3502</v>
      </c>
      <c r="H5369" s="168">
        <v>46115</v>
      </c>
      <c r="I5369" s="167" t="s">
        <v>9278</v>
      </c>
      <c r="J5369" s="169">
        <v>26137</v>
      </c>
      <c r="K5369" s="167" t="s">
        <v>55</v>
      </c>
      <c r="L5369" s="169">
        <v>3</v>
      </c>
      <c r="M5369" s="167" t="s">
        <v>3604</v>
      </c>
      <c r="N5369" s="169">
        <v>1091.4000000000001</v>
      </c>
      <c r="O5369" s="167" t="s">
        <v>9279</v>
      </c>
      <c r="P5369" s="167" t="s">
        <v>2058</v>
      </c>
      <c r="Q5369" s="167" t="s">
        <v>3527</v>
      </c>
      <c r="R5369" s="167" t="s">
        <v>9280</v>
      </c>
      <c r="S5369" s="169">
        <v>28</v>
      </c>
      <c r="T5369" s="167" t="s">
        <v>9268</v>
      </c>
      <c r="U5369" s="169" t="s">
        <v>3517</v>
      </c>
      <c r="V5369" s="167" t="s">
        <v>9290</v>
      </c>
      <c r="W5369" s="167" t="s">
        <v>6518</v>
      </c>
      <c r="X5369" s="170" t="s">
        <v>157</v>
      </c>
      <c r="Y5369" s="171" t="s">
        <v>9284</v>
      </c>
      <c r="Z5369" s="167" t="s">
        <v>11127</v>
      </c>
      <c r="AA5369" s="176">
        <v>140</v>
      </c>
      <c r="AB5369" s="167" t="s">
        <v>11254</v>
      </c>
      <c r="AC5369" s="176">
        <v>140</v>
      </c>
      <c r="AD5369" s="167" t="s">
        <v>11254</v>
      </c>
      <c r="AE5369" s="176">
        <v>38428.6</v>
      </c>
    </row>
    <row r="5370" spans="1:31">
      <c r="A5370" s="178">
        <v>308396043710</v>
      </c>
      <c r="B5370" s="166">
        <v>46115</v>
      </c>
      <c r="C5370" s="167" t="s">
        <v>9144</v>
      </c>
      <c r="D5370" s="167" t="s">
        <v>9232</v>
      </c>
      <c r="E5370" s="167" t="s">
        <v>9233</v>
      </c>
      <c r="F5370" s="167" t="s">
        <v>9277</v>
      </c>
      <c r="G5370" s="167" t="s">
        <v>3502</v>
      </c>
      <c r="H5370" s="168">
        <v>46115</v>
      </c>
      <c r="I5370" s="167" t="s">
        <v>9278</v>
      </c>
      <c r="J5370" s="169">
        <v>26137</v>
      </c>
      <c r="K5370" s="167" t="s">
        <v>55</v>
      </c>
      <c r="L5370" s="169">
        <v>3</v>
      </c>
      <c r="M5370" s="167" t="s">
        <v>3604</v>
      </c>
      <c r="N5370" s="169">
        <v>1091.4000000000001</v>
      </c>
      <c r="O5370" s="167" t="s">
        <v>9279</v>
      </c>
      <c r="P5370" s="167" t="s">
        <v>2058</v>
      </c>
      <c r="Q5370" s="167" t="s">
        <v>3527</v>
      </c>
      <c r="R5370" s="167" t="s">
        <v>9280</v>
      </c>
      <c r="S5370" s="169">
        <v>27</v>
      </c>
      <c r="T5370" s="167" t="s">
        <v>9268</v>
      </c>
      <c r="U5370" s="169" t="s">
        <v>3517</v>
      </c>
      <c r="V5370" s="167" t="s">
        <v>9290</v>
      </c>
      <c r="W5370" s="167" t="s">
        <v>6518</v>
      </c>
      <c r="X5370" s="170" t="s">
        <v>157</v>
      </c>
      <c r="Y5370" s="171" t="s">
        <v>9284</v>
      </c>
      <c r="Z5370" s="167" t="s">
        <v>11127</v>
      </c>
      <c r="AA5370" s="176">
        <v>390</v>
      </c>
      <c r="AB5370" s="167" t="s">
        <v>11254</v>
      </c>
      <c r="AC5370" s="176">
        <v>390</v>
      </c>
      <c r="AD5370" s="167" t="s">
        <v>11254</v>
      </c>
      <c r="AE5370" s="176">
        <v>107051.1</v>
      </c>
    </row>
    <row r="5371" spans="1:31">
      <c r="A5371" s="178">
        <v>308396043710</v>
      </c>
      <c r="B5371" s="166">
        <v>46115</v>
      </c>
      <c r="C5371" s="167" t="s">
        <v>9144</v>
      </c>
      <c r="D5371" s="167" t="s">
        <v>9232</v>
      </c>
      <c r="E5371" s="167" t="s">
        <v>9233</v>
      </c>
      <c r="F5371" s="167" t="s">
        <v>9277</v>
      </c>
      <c r="G5371" s="167" t="s">
        <v>3502</v>
      </c>
      <c r="H5371" s="168">
        <v>46115</v>
      </c>
      <c r="I5371" s="167" t="s">
        <v>9278</v>
      </c>
      <c r="J5371" s="169">
        <v>26137</v>
      </c>
      <c r="K5371" s="167" t="s">
        <v>55</v>
      </c>
      <c r="L5371" s="169">
        <v>3</v>
      </c>
      <c r="M5371" s="167" t="s">
        <v>3604</v>
      </c>
      <c r="N5371" s="169">
        <v>1091.4000000000001</v>
      </c>
      <c r="O5371" s="167" t="s">
        <v>9279</v>
      </c>
      <c r="P5371" s="167" t="s">
        <v>2058</v>
      </c>
      <c r="Q5371" s="167" t="s">
        <v>3527</v>
      </c>
      <c r="R5371" s="167" t="s">
        <v>9280</v>
      </c>
      <c r="S5371" s="169">
        <v>26</v>
      </c>
      <c r="T5371" s="167" t="s">
        <v>9291</v>
      </c>
      <c r="U5371" s="169" t="s">
        <v>3517</v>
      </c>
      <c r="V5371" s="167" t="s">
        <v>9292</v>
      </c>
      <c r="W5371" s="167" t="s">
        <v>9293</v>
      </c>
      <c r="X5371" s="170" t="s">
        <v>157</v>
      </c>
      <c r="Y5371" s="171" t="s">
        <v>9284</v>
      </c>
      <c r="Z5371" s="167" t="s">
        <v>11127</v>
      </c>
      <c r="AA5371" s="176">
        <v>10</v>
      </c>
      <c r="AB5371" s="167" t="s">
        <v>11254</v>
      </c>
      <c r="AC5371" s="176">
        <v>10</v>
      </c>
      <c r="AD5371" s="167" t="s">
        <v>11254</v>
      </c>
      <c r="AE5371" s="176">
        <v>9725.1</v>
      </c>
    </row>
    <row r="5372" spans="1:31">
      <c r="A5372" s="178">
        <v>308396043710</v>
      </c>
      <c r="B5372" s="166">
        <v>46115</v>
      </c>
      <c r="C5372" s="167" t="s">
        <v>9144</v>
      </c>
      <c r="D5372" s="167" t="s">
        <v>9232</v>
      </c>
      <c r="E5372" s="167" t="s">
        <v>9233</v>
      </c>
      <c r="F5372" s="167" t="s">
        <v>9277</v>
      </c>
      <c r="G5372" s="167" t="s">
        <v>3502</v>
      </c>
      <c r="H5372" s="168">
        <v>46115</v>
      </c>
      <c r="I5372" s="167" t="s">
        <v>9278</v>
      </c>
      <c r="J5372" s="169">
        <v>26137</v>
      </c>
      <c r="K5372" s="167" t="s">
        <v>55</v>
      </c>
      <c r="L5372" s="169">
        <v>3</v>
      </c>
      <c r="M5372" s="167" t="s">
        <v>3604</v>
      </c>
      <c r="N5372" s="169">
        <v>1091.4000000000001</v>
      </c>
      <c r="O5372" s="167" t="s">
        <v>9279</v>
      </c>
      <c r="P5372" s="167" t="s">
        <v>2058</v>
      </c>
      <c r="Q5372" s="167" t="s">
        <v>3527</v>
      </c>
      <c r="R5372" s="167" t="s">
        <v>9280</v>
      </c>
      <c r="S5372" s="169">
        <v>25</v>
      </c>
      <c r="T5372" s="167" t="s">
        <v>9270</v>
      </c>
      <c r="U5372" s="169" t="s">
        <v>3517</v>
      </c>
      <c r="V5372" s="167" t="s">
        <v>9294</v>
      </c>
      <c r="W5372" s="167" t="s">
        <v>9272</v>
      </c>
      <c r="X5372" s="170" t="s">
        <v>157</v>
      </c>
      <c r="Y5372" s="171" t="s">
        <v>9284</v>
      </c>
      <c r="Z5372" s="167" t="s">
        <v>11127</v>
      </c>
      <c r="AA5372" s="176">
        <v>360</v>
      </c>
      <c r="AB5372" s="167" t="s">
        <v>11254</v>
      </c>
      <c r="AC5372" s="176">
        <v>360</v>
      </c>
      <c r="AD5372" s="167" t="s">
        <v>11254</v>
      </c>
      <c r="AE5372" s="176">
        <v>527860.80000000005</v>
      </c>
    </row>
    <row r="5373" spans="1:31">
      <c r="A5373" s="178">
        <v>308396043710</v>
      </c>
      <c r="B5373" s="166">
        <v>46115</v>
      </c>
      <c r="C5373" s="167" t="s">
        <v>9144</v>
      </c>
      <c r="D5373" s="167" t="s">
        <v>9232</v>
      </c>
      <c r="E5373" s="167" t="s">
        <v>9233</v>
      </c>
      <c r="F5373" s="167" t="s">
        <v>9277</v>
      </c>
      <c r="G5373" s="167" t="s">
        <v>3502</v>
      </c>
      <c r="H5373" s="168">
        <v>46115</v>
      </c>
      <c r="I5373" s="167" t="s">
        <v>9278</v>
      </c>
      <c r="J5373" s="169">
        <v>26137</v>
      </c>
      <c r="K5373" s="167" t="s">
        <v>55</v>
      </c>
      <c r="L5373" s="169">
        <v>3</v>
      </c>
      <c r="M5373" s="167" t="s">
        <v>3604</v>
      </c>
      <c r="N5373" s="169">
        <v>1091.4000000000001</v>
      </c>
      <c r="O5373" s="167" t="s">
        <v>9279</v>
      </c>
      <c r="P5373" s="167" t="s">
        <v>2058</v>
      </c>
      <c r="Q5373" s="167" t="s">
        <v>3527</v>
      </c>
      <c r="R5373" s="167" t="s">
        <v>9280</v>
      </c>
      <c r="S5373" s="169">
        <v>24</v>
      </c>
      <c r="T5373" s="167" t="s">
        <v>9270</v>
      </c>
      <c r="U5373" s="169" t="s">
        <v>3517</v>
      </c>
      <c r="V5373" s="167" t="s">
        <v>9294</v>
      </c>
      <c r="W5373" s="167" t="s">
        <v>9272</v>
      </c>
      <c r="X5373" s="170" t="s">
        <v>157</v>
      </c>
      <c r="Y5373" s="171" t="s">
        <v>9284</v>
      </c>
      <c r="Z5373" s="167" t="s">
        <v>11127</v>
      </c>
      <c r="AA5373" s="176">
        <v>10</v>
      </c>
      <c r="AB5373" s="167" t="s">
        <v>11254</v>
      </c>
      <c r="AC5373" s="176">
        <v>10</v>
      </c>
      <c r="AD5373" s="167" t="s">
        <v>11254</v>
      </c>
      <c r="AE5373" s="176">
        <v>14662.8</v>
      </c>
    </row>
    <row r="5374" spans="1:31">
      <c r="A5374" s="178">
        <v>308396043710</v>
      </c>
      <c r="B5374" s="166">
        <v>46115</v>
      </c>
      <c r="C5374" s="167" t="s">
        <v>9144</v>
      </c>
      <c r="D5374" s="167" t="s">
        <v>9232</v>
      </c>
      <c r="E5374" s="167" t="s">
        <v>9233</v>
      </c>
      <c r="F5374" s="167" t="s">
        <v>9277</v>
      </c>
      <c r="G5374" s="167" t="s">
        <v>3502</v>
      </c>
      <c r="H5374" s="168">
        <v>46115</v>
      </c>
      <c r="I5374" s="167" t="s">
        <v>9278</v>
      </c>
      <c r="J5374" s="169">
        <v>26137</v>
      </c>
      <c r="K5374" s="167" t="s">
        <v>55</v>
      </c>
      <c r="L5374" s="169">
        <v>3</v>
      </c>
      <c r="M5374" s="167" t="s">
        <v>3604</v>
      </c>
      <c r="N5374" s="169">
        <v>1091.4000000000001</v>
      </c>
      <c r="O5374" s="167" t="s">
        <v>9279</v>
      </c>
      <c r="P5374" s="167" t="s">
        <v>2058</v>
      </c>
      <c r="Q5374" s="167" t="s">
        <v>3527</v>
      </c>
      <c r="R5374" s="167" t="s">
        <v>9280</v>
      </c>
      <c r="S5374" s="169">
        <v>23</v>
      </c>
      <c r="T5374" s="167" t="s">
        <v>9295</v>
      </c>
      <c r="U5374" s="169" t="s">
        <v>3517</v>
      </c>
      <c r="V5374" s="167" t="s">
        <v>9296</v>
      </c>
      <c r="W5374" s="167" t="s">
        <v>6521</v>
      </c>
      <c r="X5374" s="170" t="s">
        <v>157</v>
      </c>
      <c r="Y5374" s="171" t="s">
        <v>9284</v>
      </c>
      <c r="Z5374" s="167" t="s">
        <v>11127</v>
      </c>
      <c r="AA5374" s="176">
        <v>8</v>
      </c>
      <c r="AB5374" s="167" t="s">
        <v>11254</v>
      </c>
      <c r="AC5374" s="176">
        <v>8</v>
      </c>
      <c r="AD5374" s="167" t="s">
        <v>11254</v>
      </c>
      <c r="AE5374" s="176">
        <v>6260.08</v>
      </c>
    </row>
    <row r="5375" spans="1:31">
      <c r="A5375" s="178">
        <v>308396043710</v>
      </c>
      <c r="B5375" s="166">
        <v>46115</v>
      </c>
      <c r="C5375" s="167" t="s">
        <v>9144</v>
      </c>
      <c r="D5375" s="167" t="s">
        <v>9232</v>
      </c>
      <c r="E5375" s="167" t="s">
        <v>9233</v>
      </c>
      <c r="F5375" s="167" t="s">
        <v>9277</v>
      </c>
      <c r="G5375" s="167" t="s">
        <v>3502</v>
      </c>
      <c r="H5375" s="168">
        <v>46115</v>
      </c>
      <c r="I5375" s="167" t="s">
        <v>9278</v>
      </c>
      <c r="J5375" s="169">
        <v>26137</v>
      </c>
      <c r="K5375" s="167" t="s">
        <v>55</v>
      </c>
      <c r="L5375" s="169">
        <v>3</v>
      </c>
      <c r="M5375" s="167" t="s">
        <v>3604</v>
      </c>
      <c r="N5375" s="169">
        <v>1091.4000000000001</v>
      </c>
      <c r="O5375" s="167" t="s">
        <v>9279</v>
      </c>
      <c r="P5375" s="167" t="s">
        <v>2058</v>
      </c>
      <c r="Q5375" s="167" t="s">
        <v>3527</v>
      </c>
      <c r="R5375" s="167" t="s">
        <v>9280</v>
      </c>
      <c r="S5375" s="169">
        <v>22</v>
      </c>
      <c r="T5375" s="167" t="s">
        <v>9297</v>
      </c>
      <c r="U5375" s="169" t="s">
        <v>3517</v>
      </c>
      <c r="V5375" s="167" t="s">
        <v>9298</v>
      </c>
      <c r="W5375" s="167" t="s">
        <v>6524</v>
      </c>
      <c r="X5375" s="170" t="s">
        <v>157</v>
      </c>
      <c r="Y5375" s="171" t="s">
        <v>9284</v>
      </c>
      <c r="Z5375" s="167" t="s">
        <v>11127</v>
      </c>
      <c r="AA5375" s="176">
        <v>70</v>
      </c>
      <c r="AB5375" s="167" t="s">
        <v>11254</v>
      </c>
      <c r="AC5375" s="176">
        <v>70</v>
      </c>
      <c r="AD5375" s="167" t="s">
        <v>11254</v>
      </c>
      <c r="AE5375" s="176">
        <v>32468.1</v>
      </c>
    </row>
    <row r="5376" spans="1:31">
      <c r="A5376" s="178">
        <v>308396043710</v>
      </c>
      <c r="B5376" s="166">
        <v>46115</v>
      </c>
      <c r="C5376" s="167" t="s">
        <v>9144</v>
      </c>
      <c r="D5376" s="167" t="s">
        <v>9232</v>
      </c>
      <c r="E5376" s="167" t="s">
        <v>9233</v>
      </c>
      <c r="F5376" s="167" t="s">
        <v>9277</v>
      </c>
      <c r="G5376" s="167" t="s">
        <v>3502</v>
      </c>
      <c r="H5376" s="168">
        <v>46115</v>
      </c>
      <c r="I5376" s="167" t="s">
        <v>9278</v>
      </c>
      <c r="J5376" s="169">
        <v>26137</v>
      </c>
      <c r="K5376" s="167" t="s">
        <v>55</v>
      </c>
      <c r="L5376" s="169">
        <v>3</v>
      </c>
      <c r="M5376" s="167" t="s">
        <v>3604</v>
      </c>
      <c r="N5376" s="169">
        <v>1091.4000000000001</v>
      </c>
      <c r="O5376" s="167" t="s">
        <v>9279</v>
      </c>
      <c r="P5376" s="167" t="s">
        <v>2058</v>
      </c>
      <c r="Q5376" s="167" t="s">
        <v>3527</v>
      </c>
      <c r="R5376" s="167" t="s">
        <v>9280</v>
      </c>
      <c r="S5376" s="169">
        <v>21</v>
      </c>
      <c r="T5376" s="167" t="s">
        <v>6522</v>
      </c>
      <c r="U5376" s="169" t="s">
        <v>3517</v>
      </c>
      <c r="V5376" s="167" t="s">
        <v>9299</v>
      </c>
      <c r="W5376" s="167" t="s">
        <v>6524</v>
      </c>
      <c r="X5376" s="170" t="s">
        <v>157</v>
      </c>
      <c r="Y5376" s="171" t="s">
        <v>9284</v>
      </c>
      <c r="Z5376" s="167" t="s">
        <v>11127</v>
      </c>
      <c r="AA5376" s="176">
        <v>240</v>
      </c>
      <c r="AB5376" s="167" t="s">
        <v>11254</v>
      </c>
      <c r="AC5376" s="176">
        <v>240</v>
      </c>
      <c r="AD5376" s="167" t="s">
        <v>11254</v>
      </c>
      <c r="AE5376" s="176">
        <v>111319.2</v>
      </c>
    </row>
    <row r="5377" spans="1:31">
      <c r="A5377" s="178">
        <v>308396043710</v>
      </c>
      <c r="B5377" s="166">
        <v>46115</v>
      </c>
      <c r="C5377" s="167" t="s">
        <v>9144</v>
      </c>
      <c r="D5377" s="167" t="s">
        <v>9232</v>
      </c>
      <c r="E5377" s="167" t="s">
        <v>9233</v>
      </c>
      <c r="F5377" s="167" t="s">
        <v>9277</v>
      </c>
      <c r="G5377" s="167" t="s">
        <v>3502</v>
      </c>
      <c r="H5377" s="168">
        <v>46115</v>
      </c>
      <c r="I5377" s="167" t="s">
        <v>9278</v>
      </c>
      <c r="J5377" s="169">
        <v>26137</v>
      </c>
      <c r="K5377" s="167" t="s">
        <v>55</v>
      </c>
      <c r="L5377" s="169">
        <v>3</v>
      </c>
      <c r="M5377" s="167" t="s">
        <v>3604</v>
      </c>
      <c r="N5377" s="169">
        <v>1091.4000000000001</v>
      </c>
      <c r="O5377" s="167" t="s">
        <v>9279</v>
      </c>
      <c r="P5377" s="167" t="s">
        <v>2058</v>
      </c>
      <c r="Q5377" s="167" t="s">
        <v>3527</v>
      </c>
      <c r="R5377" s="167" t="s">
        <v>9280</v>
      </c>
      <c r="S5377" s="169">
        <v>20</v>
      </c>
      <c r="T5377" s="167" t="s">
        <v>9297</v>
      </c>
      <c r="U5377" s="169" t="s">
        <v>3517</v>
      </c>
      <c r="V5377" s="167" t="s">
        <v>9298</v>
      </c>
      <c r="W5377" s="167" t="s">
        <v>6524</v>
      </c>
      <c r="X5377" s="170" t="s">
        <v>157</v>
      </c>
      <c r="Y5377" s="171" t="s">
        <v>9284</v>
      </c>
      <c r="Z5377" s="167" t="s">
        <v>11127</v>
      </c>
      <c r="AA5377" s="176">
        <v>10</v>
      </c>
      <c r="AB5377" s="167" t="s">
        <v>11254</v>
      </c>
      <c r="AC5377" s="176">
        <v>10</v>
      </c>
      <c r="AD5377" s="167" t="s">
        <v>11254</v>
      </c>
      <c r="AE5377" s="176">
        <v>4638.3</v>
      </c>
    </row>
    <row r="5378" spans="1:31">
      <c r="A5378" s="178">
        <v>308396043710</v>
      </c>
      <c r="B5378" s="166">
        <v>46115</v>
      </c>
      <c r="C5378" s="167" t="s">
        <v>9144</v>
      </c>
      <c r="D5378" s="167" t="s">
        <v>9232</v>
      </c>
      <c r="E5378" s="167" t="s">
        <v>9233</v>
      </c>
      <c r="F5378" s="167" t="s">
        <v>9277</v>
      </c>
      <c r="G5378" s="167" t="s">
        <v>3502</v>
      </c>
      <c r="H5378" s="168">
        <v>46115</v>
      </c>
      <c r="I5378" s="167" t="s">
        <v>9278</v>
      </c>
      <c r="J5378" s="169">
        <v>26137</v>
      </c>
      <c r="K5378" s="167" t="s">
        <v>55</v>
      </c>
      <c r="L5378" s="169">
        <v>3</v>
      </c>
      <c r="M5378" s="167" t="s">
        <v>3604</v>
      </c>
      <c r="N5378" s="169">
        <v>1091.4000000000001</v>
      </c>
      <c r="O5378" s="167" t="s">
        <v>9279</v>
      </c>
      <c r="P5378" s="167" t="s">
        <v>2058</v>
      </c>
      <c r="Q5378" s="167" t="s">
        <v>3527</v>
      </c>
      <c r="R5378" s="167" t="s">
        <v>9280</v>
      </c>
      <c r="S5378" s="169">
        <v>19</v>
      </c>
      <c r="T5378" s="167" t="s">
        <v>9300</v>
      </c>
      <c r="U5378" s="169" t="s">
        <v>3517</v>
      </c>
      <c r="V5378" s="167" t="s">
        <v>9301</v>
      </c>
      <c r="W5378" s="167" t="s">
        <v>9302</v>
      </c>
      <c r="X5378" s="170" t="s">
        <v>157</v>
      </c>
      <c r="Y5378" s="171" t="s">
        <v>9284</v>
      </c>
      <c r="Z5378" s="167" t="s">
        <v>11127</v>
      </c>
      <c r="AA5378" s="176">
        <v>10</v>
      </c>
      <c r="AB5378" s="167" t="s">
        <v>11254</v>
      </c>
      <c r="AC5378" s="176">
        <v>10</v>
      </c>
      <c r="AD5378" s="167" t="s">
        <v>11254</v>
      </c>
      <c r="AE5378" s="176">
        <v>2936</v>
      </c>
    </row>
    <row r="5379" spans="1:31">
      <c r="A5379" s="178">
        <v>308396043710</v>
      </c>
      <c r="B5379" s="166">
        <v>46115</v>
      </c>
      <c r="C5379" s="167" t="s">
        <v>9144</v>
      </c>
      <c r="D5379" s="167" t="s">
        <v>9232</v>
      </c>
      <c r="E5379" s="167" t="s">
        <v>9233</v>
      </c>
      <c r="F5379" s="167" t="s">
        <v>9277</v>
      </c>
      <c r="G5379" s="167" t="s">
        <v>3502</v>
      </c>
      <c r="H5379" s="168">
        <v>46115</v>
      </c>
      <c r="I5379" s="167" t="s">
        <v>9278</v>
      </c>
      <c r="J5379" s="169">
        <v>26137</v>
      </c>
      <c r="K5379" s="167" t="s">
        <v>55</v>
      </c>
      <c r="L5379" s="169">
        <v>3</v>
      </c>
      <c r="M5379" s="167" t="s">
        <v>3604</v>
      </c>
      <c r="N5379" s="169">
        <v>1091.4000000000001</v>
      </c>
      <c r="O5379" s="167" t="s">
        <v>9279</v>
      </c>
      <c r="P5379" s="167" t="s">
        <v>2058</v>
      </c>
      <c r="Q5379" s="167" t="s">
        <v>3527</v>
      </c>
      <c r="R5379" s="167" t="s">
        <v>9280</v>
      </c>
      <c r="S5379" s="169">
        <v>18</v>
      </c>
      <c r="T5379" s="167" t="s">
        <v>9303</v>
      </c>
      <c r="U5379" s="169" t="s">
        <v>3517</v>
      </c>
      <c r="V5379" s="167" t="s">
        <v>9304</v>
      </c>
      <c r="W5379" s="167" t="s">
        <v>9305</v>
      </c>
      <c r="X5379" s="170" t="s">
        <v>157</v>
      </c>
      <c r="Y5379" s="171" t="s">
        <v>9284</v>
      </c>
      <c r="Z5379" s="167" t="s">
        <v>11127</v>
      </c>
      <c r="AA5379" s="176">
        <v>310</v>
      </c>
      <c r="AB5379" s="167" t="s">
        <v>11254</v>
      </c>
      <c r="AC5379" s="176">
        <v>310</v>
      </c>
      <c r="AD5379" s="167" t="s">
        <v>11254</v>
      </c>
      <c r="AE5379" s="176">
        <v>882235.2</v>
      </c>
    </row>
    <row r="5380" spans="1:31">
      <c r="A5380" s="178">
        <v>308396043710</v>
      </c>
      <c r="B5380" s="166">
        <v>46115</v>
      </c>
      <c r="C5380" s="167" t="s">
        <v>9144</v>
      </c>
      <c r="D5380" s="167" t="s">
        <v>9232</v>
      </c>
      <c r="E5380" s="167" t="s">
        <v>9233</v>
      </c>
      <c r="F5380" s="167" t="s">
        <v>9277</v>
      </c>
      <c r="G5380" s="167" t="s">
        <v>3502</v>
      </c>
      <c r="H5380" s="168">
        <v>46115</v>
      </c>
      <c r="I5380" s="167" t="s">
        <v>9278</v>
      </c>
      <c r="J5380" s="169">
        <v>26137</v>
      </c>
      <c r="K5380" s="167" t="s">
        <v>55</v>
      </c>
      <c r="L5380" s="169">
        <v>3</v>
      </c>
      <c r="M5380" s="167" t="s">
        <v>3604</v>
      </c>
      <c r="N5380" s="169">
        <v>1091.4000000000001</v>
      </c>
      <c r="O5380" s="167" t="s">
        <v>9279</v>
      </c>
      <c r="P5380" s="167" t="s">
        <v>2058</v>
      </c>
      <c r="Q5380" s="167" t="s">
        <v>3527</v>
      </c>
      <c r="R5380" s="167" t="s">
        <v>9280</v>
      </c>
      <c r="S5380" s="169">
        <v>17</v>
      </c>
      <c r="T5380" s="167" t="s">
        <v>7025</v>
      </c>
      <c r="U5380" s="169" t="s">
        <v>3517</v>
      </c>
      <c r="V5380" s="167" t="s">
        <v>9306</v>
      </c>
      <c r="W5380" s="167" t="s">
        <v>7027</v>
      </c>
      <c r="X5380" s="170" t="s">
        <v>157</v>
      </c>
      <c r="Y5380" s="171" t="s">
        <v>9284</v>
      </c>
      <c r="Z5380" s="167" t="s">
        <v>11127</v>
      </c>
      <c r="AA5380" s="176">
        <v>8</v>
      </c>
      <c r="AB5380" s="167" t="s">
        <v>11254</v>
      </c>
      <c r="AC5380" s="176">
        <v>8</v>
      </c>
      <c r="AD5380" s="167" t="s">
        <v>11254</v>
      </c>
      <c r="AE5380" s="176">
        <v>4761.12</v>
      </c>
    </row>
    <row r="5381" spans="1:31">
      <c r="A5381" s="178">
        <v>308396043710</v>
      </c>
      <c r="B5381" s="166">
        <v>46115</v>
      </c>
      <c r="C5381" s="167" t="s">
        <v>9144</v>
      </c>
      <c r="D5381" s="167" t="s">
        <v>9232</v>
      </c>
      <c r="E5381" s="167" t="s">
        <v>9233</v>
      </c>
      <c r="F5381" s="167" t="s">
        <v>9277</v>
      </c>
      <c r="G5381" s="167" t="s">
        <v>3502</v>
      </c>
      <c r="H5381" s="168">
        <v>46115</v>
      </c>
      <c r="I5381" s="167" t="s">
        <v>9278</v>
      </c>
      <c r="J5381" s="169">
        <v>26137</v>
      </c>
      <c r="K5381" s="167" t="s">
        <v>55</v>
      </c>
      <c r="L5381" s="169">
        <v>3</v>
      </c>
      <c r="M5381" s="167" t="s">
        <v>3604</v>
      </c>
      <c r="N5381" s="169">
        <v>1091.4000000000001</v>
      </c>
      <c r="O5381" s="167" t="s">
        <v>9279</v>
      </c>
      <c r="P5381" s="167" t="s">
        <v>2058</v>
      </c>
      <c r="Q5381" s="167" t="s">
        <v>3527</v>
      </c>
      <c r="R5381" s="167" t="s">
        <v>9280</v>
      </c>
      <c r="S5381" s="169">
        <v>16</v>
      </c>
      <c r="T5381" s="167" t="s">
        <v>9307</v>
      </c>
      <c r="U5381" s="169" t="s">
        <v>3517</v>
      </c>
      <c r="V5381" s="167" t="s">
        <v>9308</v>
      </c>
      <c r="W5381" s="167" t="s">
        <v>9309</v>
      </c>
      <c r="X5381" s="170" t="s">
        <v>157</v>
      </c>
      <c r="Y5381" s="171" t="s">
        <v>9284</v>
      </c>
      <c r="Z5381" s="167" t="s">
        <v>11127</v>
      </c>
      <c r="AA5381" s="176">
        <v>5</v>
      </c>
      <c r="AB5381" s="167" t="s">
        <v>11254</v>
      </c>
      <c r="AC5381" s="176">
        <v>5</v>
      </c>
      <c r="AD5381" s="167" t="s">
        <v>11254</v>
      </c>
      <c r="AE5381" s="176">
        <v>7686.25</v>
      </c>
    </row>
    <row r="5382" spans="1:31">
      <c r="A5382" s="178">
        <v>308396043710</v>
      </c>
      <c r="B5382" s="166">
        <v>46115</v>
      </c>
      <c r="C5382" s="167" t="s">
        <v>9144</v>
      </c>
      <c r="D5382" s="167" t="s">
        <v>9232</v>
      </c>
      <c r="E5382" s="167" t="s">
        <v>9233</v>
      </c>
      <c r="F5382" s="167" t="s">
        <v>9277</v>
      </c>
      <c r="G5382" s="167" t="s">
        <v>3502</v>
      </c>
      <c r="H5382" s="168">
        <v>46115</v>
      </c>
      <c r="I5382" s="167" t="s">
        <v>9278</v>
      </c>
      <c r="J5382" s="169">
        <v>26137</v>
      </c>
      <c r="K5382" s="167" t="s">
        <v>55</v>
      </c>
      <c r="L5382" s="169">
        <v>3</v>
      </c>
      <c r="M5382" s="167" t="s">
        <v>3604</v>
      </c>
      <c r="N5382" s="169">
        <v>1091.4000000000001</v>
      </c>
      <c r="O5382" s="167" t="s">
        <v>9279</v>
      </c>
      <c r="P5382" s="167" t="s">
        <v>2058</v>
      </c>
      <c r="Q5382" s="167" t="s">
        <v>3527</v>
      </c>
      <c r="R5382" s="167" t="s">
        <v>9280</v>
      </c>
      <c r="S5382" s="169">
        <v>15</v>
      </c>
      <c r="T5382" s="167" t="s">
        <v>9310</v>
      </c>
      <c r="U5382" s="169" t="s">
        <v>3517</v>
      </c>
      <c r="V5382" s="167" t="s">
        <v>9311</v>
      </c>
      <c r="W5382" s="167" t="s">
        <v>9312</v>
      </c>
      <c r="X5382" s="170" t="s">
        <v>157</v>
      </c>
      <c r="Y5382" s="171" t="s">
        <v>9284</v>
      </c>
      <c r="Z5382" s="167" t="s">
        <v>11127</v>
      </c>
      <c r="AA5382" s="176">
        <v>15</v>
      </c>
      <c r="AB5382" s="167" t="s">
        <v>11254</v>
      </c>
      <c r="AC5382" s="176">
        <v>15</v>
      </c>
      <c r="AD5382" s="167" t="s">
        <v>11254</v>
      </c>
      <c r="AE5382" s="176">
        <v>44142.15</v>
      </c>
    </row>
    <row r="5383" spans="1:31">
      <c r="A5383" s="178">
        <v>308396043710</v>
      </c>
      <c r="B5383" s="166">
        <v>46115</v>
      </c>
      <c r="C5383" s="167" t="s">
        <v>9144</v>
      </c>
      <c r="D5383" s="167" t="s">
        <v>9232</v>
      </c>
      <c r="E5383" s="167" t="s">
        <v>9233</v>
      </c>
      <c r="F5383" s="167" t="s">
        <v>9277</v>
      </c>
      <c r="G5383" s="167" t="s">
        <v>3502</v>
      </c>
      <c r="H5383" s="168">
        <v>46115</v>
      </c>
      <c r="I5383" s="167" t="s">
        <v>9278</v>
      </c>
      <c r="J5383" s="169">
        <v>26137</v>
      </c>
      <c r="K5383" s="167" t="s">
        <v>55</v>
      </c>
      <c r="L5383" s="169">
        <v>3</v>
      </c>
      <c r="M5383" s="167" t="s">
        <v>3604</v>
      </c>
      <c r="N5383" s="169">
        <v>1091.4000000000001</v>
      </c>
      <c r="O5383" s="167" t="s">
        <v>9279</v>
      </c>
      <c r="P5383" s="167" t="s">
        <v>2058</v>
      </c>
      <c r="Q5383" s="167" t="s">
        <v>3527</v>
      </c>
      <c r="R5383" s="167" t="s">
        <v>9280</v>
      </c>
      <c r="S5383" s="169">
        <v>14</v>
      </c>
      <c r="T5383" s="167" t="s">
        <v>9313</v>
      </c>
      <c r="U5383" s="169" t="s">
        <v>3517</v>
      </c>
      <c r="V5383" s="167" t="s">
        <v>9314</v>
      </c>
      <c r="W5383" s="167" t="s">
        <v>9312</v>
      </c>
      <c r="X5383" s="170" t="s">
        <v>157</v>
      </c>
      <c r="Y5383" s="171" t="s">
        <v>9284</v>
      </c>
      <c r="Z5383" s="167" t="s">
        <v>11127</v>
      </c>
      <c r="AA5383" s="176">
        <v>55</v>
      </c>
      <c r="AB5383" s="167" t="s">
        <v>11254</v>
      </c>
      <c r="AC5383" s="176">
        <v>55</v>
      </c>
      <c r="AD5383" s="167" t="s">
        <v>11254</v>
      </c>
      <c r="AE5383" s="176">
        <v>161854.54999999999</v>
      </c>
    </row>
    <row r="5384" spans="1:31">
      <c r="A5384" s="178">
        <v>308396043710</v>
      </c>
      <c r="B5384" s="166">
        <v>46115</v>
      </c>
      <c r="C5384" s="167" t="s">
        <v>9144</v>
      </c>
      <c r="D5384" s="167" t="s">
        <v>9232</v>
      </c>
      <c r="E5384" s="167" t="s">
        <v>9233</v>
      </c>
      <c r="F5384" s="167" t="s">
        <v>9277</v>
      </c>
      <c r="G5384" s="167" t="s">
        <v>3502</v>
      </c>
      <c r="H5384" s="168">
        <v>46115</v>
      </c>
      <c r="I5384" s="167" t="s">
        <v>9278</v>
      </c>
      <c r="J5384" s="169">
        <v>26137</v>
      </c>
      <c r="K5384" s="167" t="s">
        <v>55</v>
      </c>
      <c r="L5384" s="169">
        <v>3</v>
      </c>
      <c r="M5384" s="167" t="s">
        <v>3604</v>
      </c>
      <c r="N5384" s="169">
        <v>1091.4000000000001</v>
      </c>
      <c r="O5384" s="167" t="s">
        <v>9279</v>
      </c>
      <c r="P5384" s="167" t="s">
        <v>2058</v>
      </c>
      <c r="Q5384" s="167" t="s">
        <v>3527</v>
      </c>
      <c r="R5384" s="167" t="s">
        <v>9280</v>
      </c>
      <c r="S5384" s="169">
        <v>13</v>
      </c>
      <c r="T5384" s="167" t="s">
        <v>9315</v>
      </c>
      <c r="U5384" s="169" t="s">
        <v>3517</v>
      </c>
      <c r="V5384" s="167" t="s">
        <v>9316</v>
      </c>
      <c r="W5384" s="167" t="s">
        <v>9317</v>
      </c>
      <c r="X5384" s="170" t="s">
        <v>157</v>
      </c>
      <c r="Y5384" s="171" t="s">
        <v>9284</v>
      </c>
      <c r="Z5384" s="167" t="s">
        <v>11127</v>
      </c>
      <c r="AA5384" s="176">
        <v>200</v>
      </c>
      <c r="AB5384" s="167" t="s">
        <v>11254</v>
      </c>
      <c r="AC5384" s="176">
        <v>200</v>
      </c>
      <c r="AD5384" s="167" t="s">
        <v>11254</v>
      </c>
      <c r="AE5384" s="176">
        <v>313220</v>
      </c>
    </row>
    <row r="5385" spans="1:31">
      <c r="A5385" s="178">
        <v>308396043710</v>
      </c>
      <c r="B5385" s="166">
        <v>46115</v>
      </c>
      <c r="C5385" s="167" t="s">
        <v>9144</v>
      </c>
      <c r="D5385" s="167" t="s">
        <v>9232</v>
      </c>
      <c r="E5385" s="167" t="s">
        <v>9233</v>
      </c>
      <c r="F5385" s="167" t="s">
        <v>9277</v>
      </c>
      <c r="G5385" s="167" t="s">
        <v>3502</v>
      </c>
      <c r="H5385" s="168">
        <v>46115</v>
      </c>
      <c r="I5385" s="167" t="s">
        <v>9278</v>
      </c>
      <c r="J5385" s="169">
        <v>26137</v>
      </c>
      <c r="K5385" s="167" t="s">
        <v>55</v>
      </c>
      <c r="L5385" s="169">
        <v>3</v>
      </c>
      <c r="M5385" s="167" t="s">
        <v>3604</v>
      </c>
      <c r="N5385" s="169">
        <v>1091.4000000000001</v>
      </c>
      <c r="O5385" s="167" t="s">
        <v>9279</v>
      </c>
      <c r="P5385" s="167" t="s">
        <v>2058</v>
      </c>
      <c r="Q5385" s="167" t="s">
        <v>3527</v>
      </c>
      <c r="R5385" s="167" t="s">
        <v>9280</v>
      </c>
      <c r="S5385" s="169">
        <v>12</v>
      </c>
      <c r="T5385" s="167" t="s">
        <v>9318</v>
      </c>
      <c r="U5385" s="169" t="s">
        <v>3517</v>
      </c>
      <c r="V5385" s="167" t="s">
        <v>9319</v>
      </c>
      <c r="W5385" s="167" t="s">
        <v>9320</v>
      </c>
      <c r="X5385" s="170" t="s">
        <v>157</v>
      </c>
      <c r="Y5385" s="171" t="s">
        <v>9284</v>
      </c>
      <c r="Z5385" s="167" t="s">
        <v>11127</v>
      </c>
      <c r="AA5385" s="176">
        <v>220</v>
      </c>
      <c r="AB5385" s="167" t="s">
        <v>11254</v>
      </c>
      <c r="AC5385" s="176">
        <v>220</v>
      </c>
      <c r="AD5385" s="167" t="s">
        <v>11254</v>
      </c>
      <c r="AE5385" s="176">
        <v>325373.40000000002</v>
      </c>
    </row>
    <row r="5386" spans="1:31">
      <c r="A5386" s="178">
        <v>308396043710</v>
      </c>
      <c r="B5386" s="166">
        <v>46115</v>
      </c>
      <c r="C5386" s="167" t="s">
        <v>9144</v>
      </c>
      <c r="D5386" s="167" t="s">
        <v>9232</v>
      </c>
      <c r="E5386" s="167" t="s">
        <v>9233</v>
      </c>
      <c r="F5386" s="167" t="s">
        <v>9277</v>
      </c>
      <c r="G5386" s="167" t="s">
        <v>3502</v>
      </c>
      <c r="H5386" s="168">
        <v>46115</v>
      </c>
      <c r="I5386" s="167" t="s">
        <v>9278</v>
      </c>
      <c r="J5386" s="169">
        <v>26137</v>
      </c>
      <c r="K5386" s="167" t="s">
        <v>55</v>
      </c>
      <c r="L5386" s="169">
        <v>3</v>
      </c>
      <c r="M5386" s="167" t="s">
        <v>3604</v>
      </c>
      <c r="N5386" s="169">
        <v>1091.4000000000001</v>
      </c>
      <c r="O5386" s="167" t="s">
        <v>9279</v>
      </c>
      <c r="P5386" s="167" t="s">
        <v>2058</v>
      </c>
      <c r="Q5386" s="167" t="s">
        <v>3527</v>
      </c>
      <c r="R5386" s="167" t="s">
        <v>9280</v>
      </c>
      <c r="S5386" s="169">
        <v>11</v>
      </c>
      <c r="T5386" s="167" t="s">
        <v>9321</v>
      </c>
      <c r="U5386" s="169" t="s">
        <v>3517</v>
      </c>
      <c r="V5386" s="167" t="s">
        <v>9322</v>
      </c>
      <c r="W5386" s="167" t="s">
        <v>9323</v>
      </c>
      <c r="X5386" s="170" t="s">
        <v>157</v>
      </c>
      <c r="Y5386" s="171" t="s">
        <v>9284</v>
      </c>
      <c r="Z5386" s="167" t="s">
        <v>11127</v>
      </c>
      <c r="AA5386" s="176">
        <v>30</v>
      </c>
      <c r="AB5386" s="167" t="s">
        <v>11254</v>
      </c>
      <c r="AC5386" s="176">
        <v>30</v>
      </c>
      <c r="AD5386" s="167" t="s">
        <v>11254</v>
      </c>
      <c r="AE5386" s="176">
        <v>22883.7</v>
      </c>
    </row>
    <row r="5387" spans="1:31">
      <c r="A5387" s="178">
        <v>308396043710</v>
      </c>
      <c r="B5387" s="166">
        <v>46115</v>
      </c>
      <c r="C5387" s="167" t="s">
        <v>9144</v>
      </c>
      <c r="D5387" s="167" t="s">
        <v>9232</v>
      </c>
      <c r="E5387" s="167" t="s">
        <v>9233</v>
      </c>
      <c r="F5387" s="167" t="s">
        <v>9277</v>
      </c>
      <c r="G5387" s="167" t="s">
        <v>3502</v>
      </c>
      <c r="H5387" s="168">
        <v>46115</v>
      </c>
      <c r="I5387" s="167" t="s">
        <v>9278</v>
      </c>
      <c r="J5387" s="169">
        <v>26137</v>
      </c>
      <c r="K5387" s="167" t="s">
        <v>55</v>
      </c>
      <c r="L5387" s="169">
        <v>3</v>
      </c>
      <c r="M5387" s="167" t="s">
        <v>3604</v>
      </c>
      <c r="N5387" s="169">
        <v>1091.4000000000001</v>
      </c>
      <c r="O5387" s="167" t="s">
        <v>9279</v>
      </c>
      <c r="P5387" s="167" t="s">
        <v>2058</v>
      </c>
      <c r="Q5387" s="167" t="s">
        <v>3527</v>
      </c>
      <c r="R5387" s="167" t="s">
        <v>9280</v>
      </c>
      <c r="S5387" s="169">
        <v>10</v>
      </c>
      <c r="T5387" s="167" t="s">
        <v>9324</v>
      </c>
      <c r="U5387" s="169" t="s">
        <v>3517</v>
      </c>
      <c r="V5387" s="167" t="s">
        <v>9325</v>
      </c>
      <c r="W5387" s="167" t="s">
        <v>9326</v>
      </c>
      <c r="X5387" s="170" t="s">
        <v>157</v>
      </c>
      <c r="Y5387" s="171" t="s">
        <v>9284</v>
      </c>
      <c r="Z5387" s="167" t="s">
        <v>11127</v>
      </c>
      <c r="AA5387" s="176">
        <v>9</v>
      </c>
      <c r="AB5387" s="167" t="s">
        <v>11254</v>
      </c>
      <c r="AC5387" s="176">
        <v>9</v>
      </c>
      <c r="AD5387" s="167" t="s">
        <v>11254</v>
      </c>
      <c r="AE5387" s="176">
        <v>4364.6400000000003</v>
      </c>
    </row>
    <row r="5388" spans="1:31">
      <c r="A5388" s="178">
        <v>308396043710</v>
      </c>
      <c r="B5388" s="166">
        <v>46115</v>
      </c>
      <c r="C5388" s="167" t="s">
        <v>9144</v>
      </c>
      <c r="D5388" s="167" t="s">
        <v>9232</v>
      </c>
      <c r="E5388" s="167" t="s">
        <v>9233</v>
      </c>
      <c r="F5388" s="167" t="s">
        <v>9277</v>
      </c>
      <c r="G5388" s="167" t="s">
        <v>3502</v>
      </c>
      <c r="H5388" s="168">
        <v>46115</v>
      </c>
      <c r="I5388" s="167" t="s">
        <v>9278</v>
      </c>
      <c r="J5388" s="169">
        <v>26137</v>
      </c>
      <c r="K5388" s="167" t="s">
        <v>55</v>
      </c>
      <c r="L5388" s="169">
        <v>3</v>
      </c>
      <c r="M5388" s="167" t="s">
        <v>3604</v>
      </c>
      <c r="N5388" s="169">
        <v>1091.4000000000001</v>
      </c>
      <c r="O5388" s="167" t="s">
        <v>9279</v>
      </c>
      <c r="P5388" s="167" t="s">
        <v>2058</v>
      </c>
      <c r="Q5388" s="167" t="s">
        <v>3527</v>
      </c>
      <c r="R5388" s="167" t="s">
        <v>9280</v>
      </c>
      <c r="S5388" s="169">
        <v>9</v>
      </c>
      <c r="T5388" s="167" t="s">
        <v>9327</v>
      </c>
      <c r="U5388" s="169" t="s">
        <v>3517</v>
      </c>
      <c r="V5388" s="167" t="s">
        <v>9328</v>
      </c>
      <c r="W5388" s="167" t="s">
        <v>9326</v>
      </c>
      <c r="X5388" s="170" t="s">
        <v>157</v>
      </c>
      <c r="Y5388" s="171" t="s">
        <v>9284</v>
      </c>
      <c r="Z5388" s="167" t="s">
        <v>11127</v>
      </c>
      <c r="AA5388" s="176">
        <v>1</v>
      </c>
      <c r="AB5388" s="167" t="s">
        <v>11254</v>
      </c>
      <c r="AC5388" s="176">
        <v>1</v>
      </c>
      <c r="AD5388" s="167" t="s">
        <v>11254</v>
      </c>
      <c r="AE5388" s="176">
        <v>484.96</v>
      </c>
    </row>
    <row r="5389" spans="1:31">
      <c r="A5389" s="178">
        <v>308396043710</v>
      </c>
      <c r="B5389" s="166">
        <v>46115</v>
      </c>
      <c r="C5389" s="167" t="s">
        <v>9144</v>
      </c>
      <c r="D5389" s="167" t="s">
        <v>9232</v>
      </c>
      <c r="E5389" s="167" t="s">
        <v>9233</v>
      </c>
      <c r="F5389" s="167" t="s">
        <v>9277</v>
      </c>
      <c r="G5389" s="167" t="s">
        <v>3502</v>
      </c>
      <c r="H5389" s="168">
        <v>46115</v>
      </c>
      <c r="I5389" s="167" t="s">
        <v>9278</v>
      </c>
      <c r="J5389" s="169">
        <v>26137</v>
      </c>
      <c r="K5389" s="167" t="s">
        <v>55</v>
      </c>
      <c r="L5389" s="169">
        <v>3</v>
      </c>
      <c r="M5389" s="167" t="s">
        <v>3604</v>
      </c>
      <c r="N5389" s="169">
        <v>1091.4000000000001</v>
      </c>
      <c r="O5389" s="167" t="s">
        <v>9279</v>
      </c>
      <c r="P5389" s="167" t="s">
        <v>2058</v>
      </c>
      <c r="Q5389" s="167" t="s">
        <v>3527</v>
      </c>
      <c r="R5389" s="167" t="s">
        <v>9280</v>
      </c>
      <c r="S5389" s="169">
        <v>8</v>
      </c>
      <c r="T5389" s="167" t="s">
        <v>9329</v>
      </c>
      <c r="U5389" s="169" t="s">
        <v>3517</v>
      </c>
      <c r="V5389" s="167" t="s">
        <v>9330</v>
      </c>
      <c r="W5389" s="167" t="s">
        <v>9331</v>
      </c>
      <c r="X5389" s="170" t="s">
        <v>157</v>
      </c>
      <c r="Y5389" s="171" t="s">
        <v>9284</v>
      </c>
      <c r="Z5389" s="167" t="s">
        <v>11127</v>
      </c>
      <c r="AA5389" s="176">
        <v>10</v>
      </c>
      <c r="AB5389" s="167" t="s">
        <v>11254</v>
      </c>
      <c r="AC5389" s="176">
        <v>10</v>
      </c>
      <c r="AD5389" s="167" t="s">
        <v>11254</v>
      </c>
      <c r="AE5389" s="176">
        <v>28690</v>
      </c>
    </row>
    <row r="5390" spans="1:31">
      <c r="A5390" s="178">
        <v>308396043710</v>
      </c>
      <c r="B5390" s="166">
        <v>46115</v>
      </c>
      <c r="C5390" s="167" t="s">
        <v>9144</v>
      </c>
      <c r="D5390" s="167" t="s">
        <v>9232</v>
      </c>
      <c r="E5390" s="167" t="s">
        <v>9233</v>
      </c>
      <c r="F5390" s="167" t="s">
        <v>9277</v>
      </c>
      <c r="G5390" s="167" t="s">
        <v>3502</v>
      </c>
      <c r="H5390" s="168">
        <v>46115</v>
      </c>
      <c r="I5390" s="167" t="s">
        <v>9278</v>
      </c>
      <c r="J5390" s="169">
        <v>26137</v>
      </c>
      <c r="K5390" s="167" t="s">
        <v>55</v>
      </c>
      <c r="L5390" s="169">
        <v>3</v>
      </c>
      <c r="M5390" s="167" t="s">
        <v>3604</v>
      </c>
      <c r="N5390" s="169">
        <v>1091.4000000000001</v>
      </c>
      <c r="O5390" s="167" t="s">
        <v>9279</v>
      </c>
      <c r="P5390" s="167" t="s">
        <v>2058</v>
      </c>
      <c r="Q5390" s="167" t="s">
        <v>3527</v>
      </c>
      <c r="R5390" s="167" t="s">
        <v>9280</v>
      </c>
      <c r="S5390" s="169">
        <v>7</v>
      </c>
      <c r="T5390" s="167" t="s">
        <v>9329</v>
      </c>
      <c r="U5390" s="169" t="s">
        <v>3517</v>
      </c>
      <c r="V5390" s="167" t="s">
        <v>9330</v>
      </c>
      <c r="W5390" s="167" t="s">
        <v>9331</v>
      </c>
      <c r="X5390" s="170" t="s">
        <v>157</v>
      </c>
      <c r="Y5390" s="171" t="s">
        <v>9284</v>
      </c>
      <c r="Z5390" s="167" t="s">
        <v>11127</v>
      </c>
      <c r="AA5390" s="176">
        <v>180</v>
      </c>
      <c r="AB5390" s="167" t="s">
        <v>11254</v>
      </c>
      <c r="AC5390" s="176">
        <v>180</v>
      </c>
      <c r="AD5390" s="167" t="s">
        <v>11254</v>
      </c>
      <c r="AE5390" s="176">
        <v>516420</v>
      </c>
    </row>
    <row r="5391" spans="1:31">
      <c r="A5391" s="178">
        <v>308396043710</v>
      </c>
      <c r="B5391" s="166">
        <v>46115</v>
      </c>
      <c r="C5391" s="167" t="s">
        <v>9144</v>
      </c>
      <c r="D5391" s="167" t="s">
        <v>9232</v>
      </c>
      <c r="E5391" s="167" t="s">
        <v>9233</v>
      </c>
      <c r="F5391" s="167" t="s">
        <v>9277</v>
      </c>
      <c r="G5391" s="167" t="s">
        <v>3502</v>
      </c>
      <c r="H5391" s="168">
        <v>46115</v>
      </c>
      <c r="I5391" s="167" t="s">
        <v>9278</v>
      </c>
      <c r="J5391" s="169">
        <v>26137</v>
      </c>
      <c r="K5391" s="167" t="s">
        <v>55</v>
      </c>
      <c r="L5391" s="169">
        <v>3</v>
      </c>
      <c r="M5391" s="167" t="s">
        <v>3604</v>
      </c>
      <c r="N5391" s="169">
        <v>1091.4000000000001</v>
      </c>
      <c r="O5391" s="167" t="s">
        <v>9279</v>
      </c>
      <c r="P5391" s="167" t="s">
        <v>2058</v>
      </c>
      <c r="Q5391" s="167" t="s">
        <v>3527</v>
      </c>
      <c r="R5391" s="167" t="s">
        <v>9280</v>
      </c>
      <c r="S5391" s="169">
        <v>6</v>
      </c>
      <c r="T5391" s="167" t="s">
        <v>9332</v>
      </c>
      <c r="U5391" s="169" t="s">
        <v>3517</v>
      </c>
      <c r="V5391" s="167" t="s">
        <v>9333</v>
      </c>
      <c r="W5391" s="167" t="s">
        <v>9331</v>
      </c>
      <c r="X5391" s="170" t="s">
        <v>157</v>
      </c>
      <c r="Y5391" s="171" t="s">
        <v>9284</v>
      </c>
      <c r="Z5391" s="167" t="s">
        <v>11127</v>
      </c>
      <c r="AA5391" s="176">
        <v>7</v>
      </c>
      <c r="AB5391" s="167" t="s">
        <v>11254</v>
      </c>
      <c r="AC5391" s="176">
        <v>7</v>
      </c>
      <c r="AD5391" s="167" t="s">
        <v>11254</v>
      </c>
      <c r="AE5391" s="176">
        <v>20083</v>
      </c>
    </row>
    <row r="5392" spans="1:31">
      <c r="A5392" s="178">
        <v>308396043710</v>
      </c>
      <c r="B5392" s="166">
        <v>46115</v>
      </c>
      <c r="C5392" s="167" t="s">
        <v>9144</v>
      </c>
      <c r="D5392" s="167" t="s">
        <v>9232</v>
      </c>
      <c r="E5392" s="167" t="s">
        <v>9233</v>
      </c>
      <c r="F5392" s="167" t="s">
        <v>9277</v>
      </c>
      <c r="G5392" s="167" t="s">
        <v>3502</v>
      </c>
      <c r="H5392" s="168">
        <v>46115</v>
      </c>
      <c r="I5392" s="167" t="s">
        <v>9278</v>
      </c>
      <c r="J5392" s="169">
        <v>26137</v>
      </c>
      <c r="K5392" s="167" t="s">
        <v>55</v>
      </c>
      <c r="L5392" s="169">
        <v>3</v>
      </c>
      <c r="M5392" s="167" t="s">
        <v>3604</v>
      </c>
      <c r="N5392" s="169">
        <v>1091.4000000000001</v>
      </c>
      <c r="O5392" s="167" t="s">
        <v>9279</v>
      </c>
      <c r="P5392" s="167" t="s">
        <v>2058</v>
      </c>
      <c r="Q5392" s="167" t="s">
        <v>3527</v>
      </c>
      <c r="R5392" s="167" t="s">
        <v>9280</v>
      </c>
      <c r="S5392" s="169">
        <v>5</v>
      </c>
      <c r="T5392" s="167" t="s">
        <v>9332</v>
      </c>
      <c r="U5392" s="169" t="s">
        <v>3517</v>
      </c>
      <c r="V5392" s="167" t="s">
        <v>9333</v>
      </c>
      <c r="W5392" s="167" t="s">
        <v>9331</v>
      </c>
      <c r="X5392" s="170" t="s">
        <v>157</v>
      </c>
      <c r="Y5392" s="171" t="s">
        <v>9284</v>
      </c>
      <c r="Z5392" s="167" t="s">
        <v>11127</v>
      </c>
      <c r="AA5392" s="176">
        <v>10</v>
      </c>
      <c r="AB5392" s="167" t="s">
        <v>11254</v>
      </c>
      <c r="AC5392" s="176">
        <v>10</v>
      </c>
      <c r="AD5392" s="167" t="s">
        <v>11254</v>
      </c>
      <c r="AE5392" s="176">
        <v>28690</v>
      </c>
    </row>
    <row r="5393" spans="1:31">
      <c r="A5393" s="178">
        <v>308396043710</v>
      </c>
      <c r="B5393" s="166">
        <v>46115</v>
      </c>
      <c r="C5393" s="167" t="s">
        <v>9144</v>
      </c>
      <c r="D5393" s="167" t="s">
        <v>9232</v>
      </c>
      <c r="E5393" s="167" t="s">
        <v>9233</v>
      </c>
      <c r="F5393" s="167" t="s">
        <v>9277</v>
      </c>
      <c r="G5393" s="167" t="s">
        <v>3502</v>
      </c>
      <c r="H5393" s="168">
        <v>46115</v>
      </c>
      <c r="I5393" s="167" t="s">
        <v>9278</v>
      </c>
      <c r="J5393" s="169">
        <v>26137</v>
      </c>
      <c r="K5393" s="167" t="s">
        <v>55</v>
      </c>
      <c r="L5393" s="169">
        <v>3</v>
      </c>
      <c r="M5393" s="167" t="s">
        <v>3604</v>
      </c>
      <c r="N5393" s="169">
        <v>1091.4000000000001</v>
      </c>
      <c r="O5393" s="167" t="s">
        <v>9279</v>
      </c>
      <c r="P5393" s="167" t="s">
        <v>2058</v>
      </c>
      <c r="Q5393" s="167" t="s">
        <v>3527</v>
      </c>
      <c r="R5393" s="167" t="s">
        <v>9280</v>
      </c>
      <c r="S5393" s="169">
        <v>4</v>
      </c>
      <c r="T5393" s="167" t="s">
        <v>9332</v>
      </c>
      <c r="U5393" s="169" t="s">
        <v>3517</v>
      </c>
      <c r="V5393" s="167" t="s">
        <v>9333</v>
      </c>
      <c r="W5393" s="167" t="s">
        <v>9331</v>
      </c>
      <c r="X5393" s="170" t="s">
        <v>157</v>
      </c>
      <c r="Y5393" s="171" t="s">
        <v>9284</v>
      </c>
      <c r="Z5393" s="167" t="s">
        <v>11127</v>
      </c>
      <c r="AA5393" s="176">
        <v>3</v>
      </c>
      <c r="AB5393" s="167" t="s">
        <v>11254</v>
      </c>
      <c r="AC5393" s="176">
        <v>3</v>
      </c>
      <c r="AD5393" s="167" t="s">
        <v>11254</v>
      </c>
      <c r="AE5393" s="176">
        <v>8607</v>
      </c>
    </row>
    <row r="5394" spans="1:31">
      <c r="A5394" s="178">
        <v>308396043710</v>
      </c>
      <c r="B5394" s="166">
        <v>46115</v>
      </c>
      <c r="C5394" s="167" t="s">
        <v>9144</v>
      </c>
      <c r="D5394" s="167" t="s">
        <v>9232</v>
      </c>
      <c r="E5394" s="167" t="s">
        <v>9233</v>
      </c>
      <c r="F5394" s="167" t="s">
        <v>9277</v>
      </c>
      <c r="G5394" s="167" t="s">
        <v>3502</v>
      </c>
      <c r="H5394" s="168">
        <v>46115</v>
      </c>
      <c r="I5394" s="167" t="s">
        <v>9278</v>
      </c>
      <c r="J5394" s="169">
        <v>26137</v>
      </c>
      <c r="K5394" s="167" t="s">
        <v>55</v>
      </c>
      <c r="L5394" s="169">
        <v>3</v>
      </c>
      <c r="M5394" s="167" t="s">
        <v>3604</v>
      </c>
      <c r="N5394" s="169">
        <v>1091.4000000000001</v>
      </c>
      <c r="O5394" s="167" t="s">
        <v>9279</v>
      </c>
      <c r="P5394" s="167" t="s">
        <v>2058</v>
      </c>
      <c r="Q5394" s="167" t="s">
        <v>3527</v>
      </c>
      <c r="R5394" s="167" t="s">
        <v>9280</v>
      </c>
      <c r="S5394" s="169">
        <v>3</v>
      </c>
      <c r="T5394" s="167" t="s">
        <v>9274</v>
      </c>
      <c r="U5394" s="169" t="s">
        <v>3517</v>
      </c>
      <c r="V5394" s="167" t="s">
        <v>9334</v>
      </c>
      <c r="W5394" s="167" t="s">
        <v>9276</v>
      </c>
      <c r="X5394" s="170" t="s">
        <v>157</v>
      </c>
      <c r="Y5394" s="171" t="s">
        <v>9284</v>
      </c>
      <c r="Z5394" s="167" t="s">
        <v>11127</v>
      </c>
      <c r="AA5394" s="176">
        <v>140</v>
      </c>
      <c r="AB5394" s="167" t="s">
        <v>11254</v>
      </c>
      <c r="AC5394" s="176">
        <v>140</v>
      </c>
      <c r="AD5394" s="167" t="s">
        <v>11254</v>
      </c>
      <c r="AE5394" s="176">
        <v>298064.2</v>
      </c>
    </row>
    <row r="5395" spans="1:31">
      <c r="A5395" s="178">
        <v>308396043710</v>
      </c>
      <c r="B5395" s="166">
        <v>46115</v>
      </c>
      <c r="C5395" s="167" t="s">
        <v>9144</v>
      </c>
      <c r="D5395" s="167" t="s">
        <v>9232</v>
      </c>
      <c r="E5395" s="167" t="s">
        <v>9233</v>
      </c>
      <c r="F5395" s="167" t="s">
        <v>9277</v>
      </c>
      <c r="G5395" s="167" t="s">
        <v>3502</v>
      </c>
      <c r="H5395" s="168">
        <v>46115</v>
      </c>
      <c r="I5395" s="167" t="s">
        <v>9278</v>
      </c>
      <c r="J5395" s="169">
        <v>26137</v>
      </c>
      <c r="K5395" s="167" t="s">
        <v>55</v>
      </c>
      <c r="L5395" s="169">
        <v>3</v>
      </c>
      <c r="M5395" s="167" t="s">
        <v>3604</v>
      </c>
      <c r="N5395" s="169">
        <v>1091.4000000000001</v>
      </c>
      <c r="O5395" s="167" t="s">
        <v>9279</v>
      </c>
      <c r="P5395" s="167" t="s">
        <v>2058</v>
      </c>
      <c r="Q5395" s="167" t="s">
        <v>3527</v>
      </c>
      <c r="R5395" s="167" t="s">
        <v>9280</v>
      </c>
      <c r="S5395" s="169">
        <v>2</v>
      </c>
      <c r="T5395" s="167" t="s">
        <v>9335</v>
      </c>
      <c r="U5395" s="169" t="s">
        <v>3517</v>
      </c>
      <c r="V5395" s="167" t="s">
        <v>9336</v>
      </c>
      <c r="W5395" s="167" t="s">
        <v>9276</v>
      </c>
      <c r="X5395" s="170" t="s">
        <v>157</v>
      </c>
      <c r="Y5395" s="171" t="s">
        <v>9284</v>
      </c>
      <c r="Z5395" s="167" t="s">
        <v>11127</v>
      </c>
      <c r="AA5395" s="176">
        <v>2</v>
      </c>
      <c r="AB5395" s="167" t="s">
        <v>11254</v>
      </c>
      <c r="AC5395" s="176">
        <v>2</v>
      </c>
      <c r="AD5395" s="167" t="s">
        <v>11254</v>
      </c>
      <c r="AE5395" s="176">
        <v>4258.0600000000004</v>
      </c>
    </row>
    <row r="5396" spans="1:31">
      <c r="A5396" s="178">
        <v>308396043710</v>
      </c>
      <c r="B5396" s="166">
        <v>46115</v>
      </c>
      <c r="C5396" s="167" t="s">
        <v>9144</v>
      </c>
      <c r="D5396" s="167" t="s">
        <v>9232</v>
      </c>
      <c r="E5396" s="167" t="s">
        <v>9233</v>
      </c>
      <c r="F5396" s="167" t="s">
        <v>9277</v>
      </c>
      <c r="G5396" s="167" t="s">
        <v>3502</v>
      </c>
      <c r="H5396" s="168">
        <v>46115</v>
      </c>
      <c r="I5396" s="167" t="s">
        <v>9278</v>
      </c>
      <c r="J5396" s="169">
        <v>26137</v>
      </c>
      <c r="K5396" s="167" t="s">
        <v>55</v>
      </c>
      <c r="L5396" s="169">
        <v>3</v>
      </c>
      <c r="M5396" s="167" t="s">
        <v>3604</v>
      </c>
      <c r="N5396" s="169">
        <v>1091.4000000000001</v>
      </c>
      <c r="O5396" s="167" t="s">
        <v>9279</v>
      </c>
      <c r="P5396" s="167" t="s">
        <v>2058</v>
      </c>
      <c r="Q5396" s="167" t="s">
        <v>3527</v>
      </c>
      <c r="R5396" s="167" t="s">
        <v>9280</v>
      </c>
      <c r="S5396" s="169">
        <v>1</v>
      </c>
      <c r="T5396" s="167" t="s">
        <v>9335</v>
      </c>
      <c r="U5396" s="169" t="s">
        <v>3517</v>
      </c>
      <c r="V5396" s="167" t="s">
        <v>9336</v>
      </c>
      <c r="W5396" s="167" t="s">
        <v>9276</v>
      </c>
      <c r="X5396" s="170" t="s">
        <v>157</v>
      </c>
      <c r="Y5396" s="171" t="s">
        <v>9284</v>
      </c>
      <c r="Z5396" s="167" t="s">
        <v>11127</v>
      </c>
      <c r="AA5396" s="176">
        <v>8</v>
      </c>
      <c r="AB5396" s="167" t="s">
        <v>11254</v>
      </c>
      <c r="AC5396" s="176">
        <v>8</v>
      </c>
      <c r="AD5396" s="167" t="s">
        <v>11254</v>
      </c>
      <c r="AE5396" s="176">
        <v>17032.240000000002</v>
      </c>
    </row>
    <row r="5397" spans="1:31">
      <c r="A5397" s="178">
        <v>308396909500</v>
      </c>
      <c r="B5397" s="166">
        <v>46115</v>
      </c>
      <c r="C5397" s="167" t="s">
        <v>9144</v>
      </c>
      <c r="D5397" s="167" t="s">
        <v>9337</v>
      </c>
      <c r="E5397" s="167" t="s">
        <v>9338</v>
      </c>
      <c r="F5397" s="167" t="s">
        <v>9339</v>
      </c>
      <c r="G5397" s="167" t="s">
        <v>3502</v>
      </c>
      <c r="H5397" s="168">
        <v>46115</v>
      </c>
      <c r="I5397" s="167" t="s">
        <v>9340</v>
      </c>
      <c r="J5397" s="169">
        <v>26137</v>
      </c>
      <c r="K5397" s="167" t="s">
        <v>55</v>
      </c>
      <c r="L5397" s="169">
        <v>1</v>
      </c>
      <c r="M5397" s="167" t="s">
        <v>3604</v>
      </c>
      <c r="N5397" s="169">
        <v>122.6</v>
      </c>
      <c r="O5397" s="167" t="s">
        <v>3505</v>
      </c>
      <c r="P5397" s="167"/>
      <c r="Q5397" s="167" t="s">
        <v>5049</v>
      </c>
      <c r="R5397" s="167" t="s">
        <v>9341</v>
      </c>
      <c r="S5397" s="169">
        <v>8</v>
      </c>
      <c r="T5397" s="167" t="s">
        <v>9183</v>
      </c>
      <c r="U5397" s="169" t="s">
        <v>6692</v>
      </c>
      <c r="V5397" s="167" t="s">
        <v>9342</v>
      </c>
      <c r="W5397" s="167" t="s">
        <v>9185</v>
      </c>
      <c r="X5397" s="170" t="s">
        <v>3533</v>
      </c>
      <c r="Y5397" s="171" t="s">
        <v>9343</v>
      </c>
      <c r="Z5397" s="167" t="s">
        <v>11128</v>
      </c>
      <c r="AA5397" s="176">
        <v>6</v>
      </c>
      <c r="AB5397" s="167" t="s">
        <v>11254</v>
      </c>
      <c r="AC5397" s="176">
        <v>6</v>
      </c>
      <c r="AD5397" s="167" t="s">
        <v>11254</v>
      </c>
      <c r="AE5397" s="176">
        <v>1360.86</v>
      </c>
    </row>
    <row r="5398" spans="1:31">
      <c r="A5398" s="178">
        <v>308396909500</v>
      </c>
      <c r="B5398" s="166">
        <v>46115</v>
      </c>
      <c r="C5398" s="167" t="s">
        <v>9144</v>
      </c>
      <c r="D5398" s="167" t="s">
        <v>9337</v>
      </c>
      <c r="E5398" s="167" t="s">
        <v>9338</v>
      </c>
      <c r="F5398" s="167" t="s">
        <v>9339</v>
      </c>
      <c r="G5398" s="167" t="s">
        <v>3502</v>
      </c>
      <c r="H5398" s="168">
        <v>46115</v>
      </c>
      <c r="I5398" s="167" t="s">
        <v>9340</v>
      </c>
      <c r="J5398" s="169">
        <v>26137</v>
      </c>
      <c r="K5398" s="167" t="s">
        <v>55</v>
      </c>
      <c r="L5398" s="169">
        <v>1</v>
      </c>
      <c r="M5398" s="167" t="s">
        <v>3604</v>
      </c>
      <c r="N5398" s="169">
        <v>122.6</v>
      </c>
      <c r="O5398" s="167" t="s">
        <v>3505</v>
      </c>
      <c r="P5398" s="167"/>
      <c r="Q5398" s="167" t="s">
        <v>5049</v>
      </c>
      <c r="R5398" s="167" t="s">
        <v>9341</v>
      </c>
      <c r="S5398" s="169">
        <v>7</v>
      </c>
      <c r="T5398" s="167" t="s">
        <v>9183</v>
      </c>
      <c r="U5398" s="169" t="s">
        <v>6692</v>
      </c>
      <c r="V5398" s="167" t="s">
        <v>9342</v>
      </c>
      <c r="W5398" s="167" t="s">
        <v>9185</v>
      </c>
      <c r="X5398" s="170" t="s">
        <v>3533</v>
      </c>
      <c r="Y5398" s="171" t="s">
        <v>9343</v>
      </c>
      <c r="Z5398" s="167" t="s">
        <v>11128</v>
      </c>
      <c r="AA5398" s="176">
        <v>6</v>
      </c>
      <c r="AB5398" s="167" t="s">
        <v>11254</v>
      </c>
      <c r="AC5398" s="176">
        <v>6</v>
      </c>
      <c r="AD5398" s="167" t="s">
        <v>11254</v>
      </c>
      <c r="AE5398" s="176">
        <v>1360.86</v>
      </c>
    </row>
    <row r="5399" spans="1:31">
      <c r="A5399" s="178">
        <v>308396909500</v>
      </c>
      <c r="B5399" s="166">
        <v>46115</v>
      </c>
      <c r="C5399" s="167" t="s">
        <v>9144</v>
      </c>
      <c r="D5399" s="167" t="s">
        <v>9337</v>
      </c>
      <c r="E5399" s="167" t="s">
        <v>9338</v>
      </c>
      <c r="F5399" s="167" t="s">
        <v>9339</v>
      </c>
      <c r="G5399" s="167" t="s">
        <v>3502</v>
      </c>
      <c r="H5399" s="168">
        <v>46115</v>
      </c>
      <c r="I5399" s="167" t="s">
        <v>9340</v>
      </c>
      <c r="J5399" s="169">
        <v>26137</v>
      </c>
      <c r="K5399" s="167" t="s">
        <v>55</v>
      </c>
      <c r="L5399" s="169">
        <v>1</v>
      </c>
      <c r="M5399" s="167" t="s">
        <v>3604</v>
      </c>
      <c r="N5399" s="169">
        <v>122.6</v>
      </c>
      <c r="O5399" s="167" t="s">
        <v>3505</v>
      </c>
      <c r="P5399" s="167"/>
      <c r="Q5399" s="167" t="s">
        <v>5049</v>
      </c>
      <c r="R5399" s="167" t="s">
        <v>9341</v>
      </c>
      <c r="S5399" s="169">
        <v>6</v>
      </c>
      <c r="T5399" s="167" t="s">
        <v>9344</v>
      </c>
      <c r="U5399" s="169" t="s">
        <v>6692</v>
      </c>
      <c r="V5399" s="167" t="s">
        <v>9345</v>
      </c>
      <c r="W5399" s="167" t="s">
        <v>9346</v>
      </c>
      <c r="X5399" s="170" t="s">
        <v>3533</v>
      </c>
      <c r="Y5399" s="171" t="s">
        <v>9343</v>
      </c>
      <c r="Z5399" s="167" t="s">
        <v>11128</v>
      </c>
      <c r="AA5399" s="176">
        <v>6</v>
      </c>
      <c r="AB5399" s="167" t="s">
        <v>11254</v>
      </c>
      <c r="AC5399" s="176">
        <v>6</v>
      </c>
      <c r="AD5399" s="167" t="s">
        <v>11254</v>
      </c>
      <c r="AE5399" s="176">
        <v>1266.9000000000001</v>
      </c>
    </row>
    <row r="5400" spans="1:31">
      <c r="A5400" s="178">
        <v>308396909500</v>
      </c>
      <c r="B5400" s="166">
        <v>46115</v>
      </c>
      <c r="C5400" s="167" t="s">
        <v>9144</v>
      </c>
      <c r="D5400" s="167" t="s">
        <v>9337</v>
      </c>
      <c r="E5400" s="167" t="s">
        <v>9338</v>
      </c>
      <c r="F5400" s="167" t="s">
        <v>9339</v>
      </c>
      <c r="G5400" s="167" t="s">
        <v>3502</v>
      </c>
      <c r="H5400" s="168">
        <v>46115</v>
      </c>
      <c r="I5400" s="167" t="s">
        <v>9340</v>
      </c>
      <c r="J5400" s="169">
        <v>26137</v>
      </c>
      <c r="K5400" s="167" t="s">
        <v>55</v>
      </c>
      <c r="L5400" s="169">
        <v>1</v>
      </c>
      <c r="M5400" s="167" t="s">
        <v>3604</v>
      </c>
      <c r="N5400" s="169">
        <v>122.6</v>
      </c>
      <c r="O5400" s="167" t="s">
        <v>3505</v>
      </c>
      <c r="P5400" s="167"/>
      <c r="Q5400" s="167" t="s">
        <v>5049</v>
      </c>
      <c r="R5400" s="167" t="s">
        <v>9341</v>
      </c>
      <c r="S5400" s="169">
        <v>5</v>
      </c>
      <c r="T5400" s="167" t="s">
        <v>9344</v>
      </c>
      <c r="U5400" s="169" t="s">
        <v>6692</v>
      </c>
      <c r="V5400" s="167" t="s">
        <v>9345</v>
      </c>
      <c r="W5400" s="167" t="s">
        <v>9346</v>
      </c>
      <c r="X5400" s="170" t="s">
        <v>3533</v>
      </c>
      <c r="Y5400" s="171" t="s">
        <v>9343</v>
      </c>
      <c r="Z5400" s="167" t="s">
        <v>11128</v>
      </c>
      <c r="AA5400" s="176">
        <v>6</v>
      </c>
      <c r="AB5400" s="167" t="s">
        <v>11254</v>
      </c>
      <c r="AC5400" s="176">
        <v>6</v>
      </c>
      <c r="AD5400" s="167" t="s">
        <v>11254</v>
      </c>
      <c r="AE5400" s="176">
        <v>1266.9000000000001</v>
      </c>
    </row>
    <row r="5401" spans="1:31">
      <c r="A5401" s="178">
        <v>308396909500</v>
      </c>
      <c r="B5401" s="166">
        <v>46115</v>
      </c>
      <c r="C5401" s="167" t="s">
        <v>9144</v>
      </c>
      <c r="D5401" s="167" t="s">
        <v>9337</v>
      </c>
      <c r="E5401" s="167" t="s">
        <v>9338</v>
      </c>
      <c r="F5401" s="167" t="s">
        <v>9339</v>
      </c>
      <c r="G5401" s="167" t="s">
        <v>3502</v>
      </c>
      <c r="H5401" s="168">
        <v>46115</v>
      </c>
      <c r="I5401" s="167" t="s">
        <v>9340</v>
      </c>
      <c r="J5401" s="169">
        <v>26137</v>
      </c>
      <c r="K5401" s="167" t="s">
        <v>55</v>
      </c>
      <c r="L5401" s="169">
        <v>1</v>
      </c>
      <c r="M5401" s="167" t="s">
        <v>3604</v>
      </c>
      <c r="N5401" s="169">
        <v>122.6</v>
      </c>
      <c r="O5401" s="167" t="s">
        <v>3505</v>
      </c>
      <c r="P5401" s="167"/>
      <c r="Q5401" s="167" t="s">
        <v>5049</v>
      </c>
      <c r="R5401" s="167" t="s">
        <v>9341</v>
      </c>
      <c r="S5401" s="169">
        <v>4</v>
      </c>
      <c r="T5401" s="167" t="s">
        <v>9189</v>
      </c>
      <c r="U5401" s="169" t="s">
        <v>6692</v>
      </c>
      <c r="V5401" s="167" t="s">
        <v>9347</v>
      </c>
      <c r="W5401" s="167" t="s">
        <v>9191</v>
      </c>
      <c r="X5401" s="170" t="s">
        <v>3533</v>
      </c>
      <c r="Y5401" s="171" t="s">
        <v>9343</v>
      </c>
      <c r="Z5401" s="167" t="s">
        <v>11128</v>
      </c>
      <c r="AA5401" s="176">
        <v>6</v>
      </c>
      <c r="AB5401" s="167" t="s">
        <v>11254</v>
      </c>
      <c r="AC5401" s="176">
        <v>6</v>
      </c>
      <c r="AD5401" s="167" t="s">
        <v>11254</v>
      </c>
      <c r="AE5401" s="176">
        <v>1272.78</v>
      </c>
    </row>
    <row r="5402" spans="1:31">
      <c r="A5402" s="178">
        <v>308396909500</v>
      </c>
      <c r="B5402" s="166">
        <v>46115</v>
      </c>
      <c r="C5402" s="167" t="s">
        <v>9144</v>
      </c>
      <c r="D5402" s="167" t="s">
        <v>9337</v>
      </c>
      <c r="E5402" s="167" t="s">
        <v>9338</v>
      </c>
      <c r="F5402" s="167" t="s">
        <v>9339</v>
      </c>
      <c r="G5402" s="167" t="s">
        <v>3502</v>
      </c>
      <c r="H5402" s="168">
        <v>46115</v>
      </c>
      <c r="I5402" s="167" t="s">
        <v>9340</v>
      </c>
      <c r="J5402" s="169">
        <v>26137</v>
      </c>
      <c r="K5402" s="167" t="s">
        <v>55</v>
      </c>
      <c r="L5402" s="169">
        <v>1</v>
      </c>
      <c r="M5402" s="167" t="s">
        <v>3604</v>
      </c>
      <c r="N5402" s="169">
        <v>122.6</v>
      </c>
      <c r="O5402" s="167" t="s">
        <v>3505</v>
      </c>
      <c r="P5402" s="167"/>
      <c r="Q5402" s="167" t="s">
        <v>5049</v>
      </c>
      <c r="R5402" s="167" t="s">
        <v>9341</v>
      </c>
      <c r="S5402" s="169">
        <v>3</v>
      </c>
      <c r="T5402" s="167" t="s">
        <v>9189</v>
      </c>
      <c r="U5402" s="169" t="s">
        <v>6692</v>
      </c>
      <c r="V5402" s="167" t="s">
        <v>9347</v>
      </c>
      <c r="W5402" s="167" t="s">
        <v>9191</v>
      </c>
      <c r="X5402" s="170" t="s">
        <v>3533</v>
      </c>
      <c r="Y5402" s="171" t="s">
        <v>9343</v>
      </c>
      <c r="Z5402" s="167" t="s">
        <v>11128</v>
      </c>
      <c r="AA5402" s="176">
        <v>6</v>
      </c>
      <c r="AB5402" s="167" t="s">
        <v>11254</v>
      </c>
      <c r="AC5402" s="176">
        <v>6</v>
      </c>
      <c r="AD5402" s="167" t="s">
        <v>11254</v>
      </c>
      <c r="AE5402" s="176">
        <v>1272.78</v>
      </c>
    </row>
    <row r="5403" spans="1:31">
      <c r="A5403" s="178">
        <v>308396909500</v>
      </c>
      <c r="B5403" s="166">
        <v>46115</v>
      </c>
      <c r="C5403" s="167" t="s">
        <v>9144</v>
      </c>
      <c r="D5403" s="167" t="s">
        <v>9337</v>
      </c>
      <c r="E5403" s="167" t="s">
        <v>9338</v>
      </c>
      <c r="F5403" s="167" t="s">
        <v>9339</v>
      </c>
      <c r="G5403" s="167" t="s">
        <v>3502</v>
      </c>
      <c r="H5403" s="168">
        <v>46115</v>
      </c>
      <c r="I5403" s="167" t="s">
        <v>9340</v>
      </c>
      <c r="J5403" s="169">
        <v>26137</v>
      </c>
      <c r="K5403" s="167" t="s">
        <v>55</v>
      </c>
      <c r="L5403" s="169">
        <v>1</v>
      </c>
      <c r="M5403" s="167" t="s">
        <v>3604</v>
      </c>
      <c r="N5403" s="169">
        <v>122.6</v>
      </c>
      <c r="O5403" s="167" t="s">
        <v>3505</v>
      </c>
      <c r="P5403" s="167"/>
      <c r="Q5403" s="167" t="s">
        <v>5049</v>
      </c>
      <c r="R5403" s="167" t="s">
        <v>9341</v>
      </c>
      <c r="S5403" s="169">
        <v>2</v>
      </c>
      <c r="T5403" s="167" t="s">
        <v>9229</v>
      </c>
      <c r="U5403" s="169" t="s">
        <v>6692</v>
      </c>
      <c r="V5403" s="167" t="s">
        <v>9348</v>
      </c>
      <c r="W5403" s="167" t="s">
        <v>9231</v>
      </c>
      <c r="X5403" s="170" t="s">
        <v>3533</v>
      </c>
      <c r="Y5403" s="171" t="s">
        <v>9343</v>
      </c>
      <c r="Z5403" s="167" t="s">
        <v>11128</v>
      </c>
      <c r="AA5403" s="176">
        <v>6</v>
      </c>
      <c r="AB5403" s="167" t="s">
        <v>11254</v>
      </c>
      <c r="AC5403" s="176">
        <v>6</v>
      </c>
      <c r="AD5403" s="167" t="s">
        <v>11254</v>
      </c>
      <c r="AE5403" s="176">
        <v>2083.86</v>
      </c>
    </row>
    <row r="5404" spans="1:31">
      <c r="A5404" s="178">
        <v>308396909500</v>
      </c>
      <c r="B5404" s="166">
        <v>46115</v>
      </c>
      <c r="C5404" s="167" t="s">
        <v>9144</v>
      </c>
      <c r="D5404" s="167" t="s">
        <v>9337</v>
      </c>
      <c r="E5404" s="167" t="s">
        <v>9338</v>
      </c>
      <c r="F5404" s="167" t="s">
        <v>9339</v>
      </c>
      <c r="G5404" s="167" t="s">
        <v>3502</v>
      </c>
      <c r="H5404" s="168">
        <v>46115</v>
      </c>
      <c r="I5404" s="167" t="s">
        <v>9340</v>
      </c>
      <c r="J5404" s="169">
        <v>26137</v>
      </c>
      <c r="K5404" s="167" t="s">
        <v>55</v>
      </c>
      <c r="L5404" s="169">
        <v>1</v>
      </c>
      <c r="M5404" s="167" t="s">
        <v>3604</v>
      </c>
      <c r="N5404" s="169">
        <v>122.6</v>
      </c>
      <c r="O5404" s="167" t="s">
        <v>3505</v>
      </c>
      <c r="P5404" s="167"/>
      <c r="Q5404" s="167" t="s">
        <v>5049</v>
      </c>
      <c r="R5404" s="167" t="s">
        <v>9341</v>
      </c>
      <c r="S5404" s="169">
        <v>1</v>
      </c>
      <c r="T5404" s="167" t="s">
        <v>9229</v>
      </c>
      <c r="U5404" s="169" t="s">
        <v>6692</v>
      </c>
      <c r="V5404" s="167" t="s">
        <v>9348</v>
      </c>
      <c r="W5404" s="167" t="s">
        <v>9231</v>
      </c>
      <c r="X5404" s="170" t="s">
        <v>3533</v>
      </c>
      <c r="Y5404" s="171" t="s">
        <v>9343</v>
      </c>
      <c r="Z5404" s="167" t="s">
        <v>11128</v>
      </c>
      <c r="AA5404" s="176">
        <v>6</v>
      </c>
      <c r="AB5404" s="167" t="s">
        <v>11254</v>
      </c>
      <c r="AC5404" s="176">
        <v>6</v>
      </c>
      <c r="AD5404" s="167" t="s">
        <v>11254</v>
      </c>
      <c r="AE5404" s="176">
        <v>2083.86</v>
      </c>
    </row>
    <row r="5405" spans="1:31">
      <c r="A5405" s="178">
        <v>308397419651</v>
      </c>
      <c r="B5405" s="166">
        <v>46116</v>
      </c>
      <c r="C5405" s="167" t="s">
        <v>9201</v>
      </c>
      <c r="D5405" s="167" t="s">
        <v>9349</v>
      </c>
      <c r="E5405" s="167" t="s">
        <v>9350</v>
      </c>
      <c r="F5405" s="167" t="s">
        <v>9351</v>
      </c>
      <c r="G5405" s="167" t="s">
        <v>3502</v>
      </c>
      <c r="H5405" s="168">
        <v>46118</v>
      </c>
      <c r="I5405" s="167" t="s">
        <v>9352</v>
      </c>
      <c r="J5405" s="169">
        <v>26137</v>
      </c>
      <c r="K5405" s="167" t="s">
        <v>55</v>
      </c>
      <c r="L5405" s="169">
        <v>1</v>
      </c>
      <c r="M5405" s="167" t="s">
        <v>4084</v>
      </c>
      <c r="N5405" s="169">
        <v>3.6</v>
      </c>
      <c r="O5405" s="167" t="s">
        <v>3505</v>
      </c>
      <c r="P5405" s="167"/>
      <c r="Q5405" s="167" t="s">
        <v>3527</v>
      </c>
      <c r="R5405" s="167" t="s">
        <v>9353</v>
      </c>
      <c r="S5405" s="169">
        <v>2</v>
      </c>
      <c r="T5405" s="167" t="s">
        <v>3529</v>
      </c>
      <c r="U5405" s="169" t="s">
        <v>3530</v>
      </c>
      <c r="V5405" s="167" t="s">
        <v>9354</v>
      </c>
      <c r="W5405" s="167" t="s">
        <v>9355</v>
      </c>
      <c r="X5405" s="170" t="s">
        <v>157</v>
      </c>
      <c r="Y5405" s="171" t="s">
        <v>9356</v>
      </c>
      <c r="Z5405" s="167" t="s">
        <v>2715</v>
      </c>
      <c r="AA5405" s="176">
        <v>45</v>
      </c>
      <c r="AB5405" s="167" t="s">
        <v>11254</v>
      </c>
      <c r="AC5405" s="176">
        <v>45</v>
      </c>
      <c r="AD5405" s="167" t="s">
        <v>11254</v>
      </c>
      <c r="AE5405" s="176">
        <v>4618.8</v>
      </c>
    </row>
    <row r="5406" spans="1:31">
      <c r="A5406" s="178">
        <v>308397419651</v>
      </c>
      <c r="B5406" s="166">
        <v>46116</v>
      </c>
      <c r="C5406" s="167" t="s">
        <v>9201</v>
      </c>
      <c r="D5406" s="167" t="s">
        <v>9349</v>
      </c>
      <c r="E5406" s="167" t="s">
        <v>9350</v>
      </c>
      <c r="F5406" s="167" t="s">
        <v>9351</v>
      </c>
      <c r="G5406" s="167" t="s">
        <v>3502</v>
      </c>
      <c r="H5406" s="168">
        <v>46118</v>
      </c>
      <c r="I5406" s="167" t="s">
        <v>9352</v>
      </c>
      <c r="J5406" s="169">
        <v>26137</v>
      </c>
      <c r="K5406" s="167" t="s">
        <v>55</v>
      </c>
      <c r="L5406" s="169">
        <v>1</v>
      </c>
      <c r="M5406" s="167" t="s">
        <v>4084</v>
      </c>
      <c r="N5406" s="169">
        <v>3.6</v>
      </c>
      <c r="O5406" s="167" t="s">
        <v>3505</v>
      </c>
      <c r="P5406" s="167"/>
      <c r="Q5406" s="167" t="s">
        <v>3527</v>
      </c>
      <c r="R5406" s="167" t="s">
        <v>9353</v>
      </c>
      <c r="S5406" s="169">
        <v>1</v>
      </c>
      <c r="T5406" s="167" t="s">
        <v>3529</v>
      </c>
      <c r="U5406" s="169" t="s">
        <v>3530</v>
      </c>
      <c r="V5406" s="167" t="s">
        <v>9357</v>
      </c>
      <c r="W5406" s="167" t="s">
        <v>3670</v>
      </c>
      <c r="X5406" s="170" t="s">
        <v>157</v>
      </c>
      <c r="Y5406" s="171" t="s">
        <v>9356</v>
      </c>
      <c r="Z5406" s="167" t="s">
        <v>2715</v>
      </c>
      <c r="AA5406" s="176">
        <v>29</v>
      </c>
      <c r="AB5406" s="167" t="s">
        <v>11254</v>
      </c>
      <c r="AC5406" s="176">
        <v>29</v>
      </c>
      <c r="AD5406" s="167" t="s">
        <v>11254</v>
      </c>
      <c r="AE5406" s="176">
        <v>2976.56</v>
      </c>
    </row>
    <row r="5407" spans="1:31">
      <c r="A5407" s="178">
        <v>308397496761</v>
      </c>
      <c r="B5407" s="166">
        <v>46116</v>
      </c>
      <c r="C5407" s="167" t="s">
        <v>9201</v>
      </c>
      <c r="D5407" s="167" t="s">
        <v>9145</v>
      </c>
      <c r="E5407" s="167" t="s">
        <v>9146</v>
      </c>
      <c r="F5407" s="167" t="s">
        <v>9358</v>
      </c>
      <c r="G5407" s="167" t="s">
        <v>3502</v>
      </c>
      <c r="H5407" s="168">
        <v>46118</v>
      </c>
      <c r="I5407" s="167" t="s">
        <v>9359</v>
      </c>
      <c r="J5407" s="169">
        <v>26137</v>
      </c>
      <c r="K5407" s="167" t="s">
        <v>55</v>
      </c>
      <c r="L5407" s="169">
        <v>1</v>
      </c>
      <c r="M5407" s="167" t="s">
        <v>4084</v>
      </c>
      <c r="N5407" s="169">
        <v>0.1</v>
      </c>
      <c r="O5407" s="167" t="s">
        <v>3505</v>
      </c>
      <c r="P5407" s="167"/>
      <c r="Q5407" s="167" t="s">
        <v>5049</v>
      </c>
      <c r="R5407" s="167" t="s">
        <v>9360</v>
      </c>
      <c r="S5407" s="169">
        <v>3</v>
      </c>
      <c r="T5407" s="167" t="s">
        <v>3529</v>
      </c>
      <c r="U5407" s="169" t="s">
        <v>3530</v>
      </c>
      <c r="V5407" s="167" t="s">
        <v>9361</v>
      </c>
      <c r="W5407" s="167" t="s">
        <v>6645</v>
      </c>
      <c r="X5407" s="170" t="s">
        <v>157</v>
      </c>
      <c r="Y5407" s="171" t="s">
        <v>9362</v>
      </c>
      <c r="Z5407" s="167" t="s">
        <v>2717</v>
      </c>
      <c r="AA5407" s="176">
        <v>1</v>
      </c>
      <c r="AB5407" s="167" t="s">
        <v>11254</v>
      </c>
      <c r="AC5407" s="176">
        <v>1</v>
      </c>
      <c r="AD5407" s="167" t="s">
        <v>11254</v>
      </c>
      <c r="AE5407" s="176">
        <v>384.2</v>
      </c>
    </row>
    <row r="5408" spans="1:31">
      <c r="A5408" s="178">
        <v>308397496761</v>
      </c>
      <c r="B5408" s="166">
        <v>46116</v>
      </c>
      <c r="C5408" s="167" t="s">
        <v>9201</v>
      </c>
      <c r="D5408" s="167" t="s">
        <v>9145</v>
      </c>
      <c r="E5408" s="167" t="s">
        <v>9146</v>
      </c>
      <c r="F5408" s="167" t="s">
        <v>9358</v>
      </c>
      <c r="G5408" s="167" t="s">
        <v>3502</v>
      </c>
      <c r="H5408" s="168">
        <v>46118</v>
      </c>
      <c r="I5408" s="167" t="s">
        <v>9359</v>
      </c>
      <c r="J5408" s="169">
        <v>26137</v>
      </c>
      <c r="K5408" s="167" t="s">
        <v>55</v>
      </c>
      <c r="L5408" s="169">
        <v>1</v>
      </c>
      <c r="M5408" s="167" t="s">
        <v>4084</v>
      </c>
      <c r="N5408" s="169">
        <v>0.1</v>
      </c>
      <c r="O5408" s="167" t="s">
        <v>3505</v>
      </c>
      <c r="P5408" s="167"/>
      <c r="Q5408" s="167" t="s">
        <v>5049</v>
      </c>
      <c r="R5408" s="167" t="s">
        <v>9360</v>
      </c>
      <c r="S5408" s="169">
        <v>2</v>
      </c>
      <c r="T5408" s="167" t="s">
        <v>3529</v>
      </c>
      <c r="U5408" s="169" t="s">
        <v>3530</v>
      </c>
      <c r="V5408" s="167" t="s">
        <v>9363</v>
      </c>
      <c r="W5408" s="167" t="s">
        <v>6466</v>
      </c>
      <c r="X5408" s="170" t="s">
        <v>157</v>
      </c>
      <c r="Y5408" s="171" t="s">
        <v>9362</v>
      </c>
      <c r="Z5408" s="167" t="s">
        <v>2717</v>
      </c>
      <c r="AA5408" s="176">
        <v>1</v>
      </c>
      <c r="AB5408" s="167" t="s">
        <v>11254</v>
      </c>
      <c r="AC5408" s="176">
        <v>1</v>
      </c>
      <c r="AD5408" s="167" t="s">
        <v>11254</v>
      </c>
      <c r="AE5408" s="176">
        <v>225.89</v>
      </c>
    </row>
    <row r="5409" spans="1:31">
      <c r="A5409" s="178">
        <v>308397496761</v>
      </c>
      <c r="B5409" s="166">
        <v>46116</v>
      </c>
      <c r="C5409" s="167" t="s">
        <v>9201</v>
      </c>
      <c r="D5409" s="167" t="s">
        <v>9145</v>
      </c>
      <c r="E5409" s="167" t="s">
        <v>9146</v>
      </c>
      <c r="F5409" s="167" t="s">
        <v>9358</v>
      </c>
      <c r="G5409" s="167" t="s">
        <v>3502</v>
      </c>
      <c r="H5409" s="168">
        <v>46118</v>
      </c>
      <c r="I5409" s="167" t="s">
        <v>9359</v>
      </c>
      <c r="J5409" s="169">
        <v>26137</v>
      </c>
      <c r="K5409" s="167" t="s">
        <v>55</v>
      </c>
      <c r="L5409" s="169">
        <v>1</v>
      </c>
      <c r="M5409" s="167" t="s">
        <v>4084</v>
      </c>
      <c r="N5409" s="169">
        <v>0.1</v>
      </c>
      <c r="O5409" s="167" t="s">
        <v>3505</v>
      </c>
      <c r="P5409" s="167"/>
      <c r="Q5409" s="167" t="s">
        <v>5049</v>
      </c>
      <c r="R5409" s="167" t="s">
        <v>9360</v>
      </c>
      <c r="S5409" s="169">
        <v>1</v>
      </c>
      <c r="T5409" s="167" t="s">
        <v>3529</v>
      </c>
      <c r="U5409" s="169" t="s">
        <v>3530</v>
      </c>
      <c r="V5409" s="167" t="s">
        <v>9364</v>
      </c>
      <c r="W5409" s="167" t="s">
        <v>4653</v>
      </c>
      <c r="X5409" s="170" t="s">
        <v>157</v>
      </c>
      <c r="Y5409" s="171" t="s">
        <v>9362</v>
      </c>
      <c r="Z5409" s="167" t="s">
        <v>2717</v>
      </c>
      <c r="AA5409" s="176">
        <v>2</v>
      </c>
      <c r="AB5409" s="167" t="s">
        <v>11254</v>
      </c>
      <c r="AC5409" s="176">
        <v>2</v>
      </c>
      <c r="AD5409" s="167" t="s">
        <v>11254</v>
      </c>
      <c r="AE5409" s="176">
        <v>133.08000000000001</v>
      </c>
    </row>
    <row r="5410" spans="1:31">
      <c r="A5410" s="178">
        <v>308397647961</v>
      </c>
      <c r="B5410" s="166">
        <v>46116</v>
      </c>
      <c r="C5410" s="167" t="s">
        <v>9160</v>
      </c>
      <c r="D5410" s="167" t="s">
        <v>9145</v>
      </c>
      <c r="E5410" s="167" t="s">
        <v>9146</v>
      </c>
      <c r="F5410" s="167" t="s">
        <v>9202</v>
      </c>
      <c r="G5410" s="167" t="s">
        <v>3502</v>
      </c>
      <c r="H5410" s="168">
        <v>46118</v>
      </c>
      <c r="I5410" s="167" t="s">
        <v>9365</v>
      </c>
      <c r="J5410" s="169">
        <v>26137</v>
      </c>
      <c r="K5410" s="167" t="s">
        <v>55</v>
      </c>
      <c r="L5410" s="169">
        <v>1</v>
      </c>
      <c r="M5410" s="167" t="s">
        <v>4084</v>
      </c>
      <c r="N5410" s="169">
        <v>31.5</v>
      </c>
      <c r="O5410" s="167" t="s">
        <v>3505</v>
      </c>
      <c r="P5410" s="167"/>
      <c r="Q5410" s="167" t="s">
        <v>5049</v>
      </c>
      <c r="R5410" s="167" t="s">
        <v>9366</v>
      </c>
      <c r="S5410" s="169">
        <v>1</v>
      </c>
      <c r="T5410" s="167" t="s">
        <v>9367</v>
      </c>
      <c r="U5410" s="169" t="s">
        <v>3509</v>
      </c>
      <c r="V5410" s="167" t="s">
        <v>9368</v>
      </c>
      <c r="W5410" s="167"/>
      <c r="X5410" s="170" t="s">
        <v>159</v>
      </c>
      <c r="Y5410" s="171" t="s">
        <v>9369</v>
      </c>
      <c r="Z5410" s="167" t="s">
        <v>11129</v>
      </c>
      <c r="AA5410" s="176">
        <v>10</v>
      </c>
      <c r="AB5410" s="167" t="s">
        <v>11254</v>
      </c>
      <c r="AC5410" s="176">
        <v>10</v>
      </c>
      <c r="AD5410" s="167" t="s">
        <v>11254</v>
      </c>
      <c r="AE5410" s="176">
        <v>6300</v>
      </c>
    </row>
    <row r="5411" spans="1:31">
      <c r="A5411" s="178">
        <v>308397723601</v>
      </c>
      <c r="B5411" s="166">
        <v>46116</v>
      </c>
      <c r="C5411" s="167" t="s">
        <v>9201</v>
      </c>
      <c r="D5411" s="167" t="s">
        <v>9145</v>
      </c>
      <c r="E5411" s="167" t="s">
        <v>9146</v>
      </c>
      <c r="F5411" s="167" t="s">
        <v>9202</v>
      </c>
      <c r="G5411" s="167" t="s">
        <v>3502</v>
      </c>
      <c r="H5411" s="168">
        <v>46118</v>
      </c>
      <c r="I5411" s="167" t="s">
        <v>9370</v>
      </c>
      <c r="J5411" s="169">
        <v>26137</v>
      </c>
      <c r="K5411" s="167" t="s">
        <v>55</v>
      </c>
      <c r="L5411" s="169">
        <v>1</v>
      </c>
      <c r="M5411" s="167" t="s">
        <v>4084</v>
      </c>
      <c r="N5411" s="169">
        <v>10</v>
      </c>
      <c r="O5411" s="167" t="s">
        <v>3505</v>
      </c>
      <c r="P5411" s="167"/>
      <c r="Q5411" s="167" t="s">
        <v>5049</v>
      </c>
      <c r="R5411" s="167" t="s">
        <v>9371</v>
      </c>
      <c r="S5411" s="169">
        <v>4</v>
      </c>
      <c r="T5411" s="167"/>
      <c r="U5411" s="169" t="s">
        <v>9372</v>
      </c>
      <c r="V5411" s="167" t="s">
        <v>9373</v>
      </c>
      <c r="W5411" s="167"/>
      <c r="X5411" s="170" t="s">
        <v>2224</v>
      </c>
      <c r="Y5411" s="171" t="s">
        <v>9374</v>
      </c>
      <c r="Z5411" s="167" t="s">
        <v>11130</v>
      </c>
      <c r="AA5411" s="176">
        <v>1</v>
      </c>
      <c r="AB5411" s="167" t="s">
        <v>11254</v>
      </c>
      <c r="AC5411" s="176">
        <v>1</v>
      </c>
      <c r="AD5411" s="167" t="s">
        <v>11254</v>
      </c>
      <c r="AE5411" s="176">
        <v>200</v>
      </c>
    </row>
    <row r="5412" spans="1:31">
      <c r="A5412" s="178">
        <v>308397723601</v>
      </c>
      <c r="B5412" s="166">
        <v>46116</v>
      </c>
      <c r="C5412" s="167" t="s">
        <v>9201</v>
      </c>
      <c r="D5412" s="167" t="s">
        <v>9145</v>
      </c>
      <c r="E5412" s="167" t="s">
        <v>9146</v>
      </c>
      <c r="F5412" s="167" t="s">
        <v>9202</v>
      </c>
      <c r="G5412" s="167" t="s">
        <v>3502</v>
      </c>
      <c r="H5412" s="168">
        <v>46118</v>
      </c>
      <c r="I5412" s="167" t="s">
        <v>9370</v>
      </c>
      <c r="J5412" s="169">
        <v>26137</v>
      </c>
      <c r="K5412" s="167" t="s">
        <v>55</v>
      </c>
      <c r="L5412" s="169">
        <v>1</v>
      </c>
      <c r="M5412" s="167" t="s">
        <v>4084</v>
      </c>
      <c r="N5412" s="169">
        <v>10</v>
      </c>
      <c r="O5412" s="167" t="s">
        <v>3505</v>
      </c>
      <c r="P5412" s="167"/>
      <c r="Q5412" s="167" t="s">
        <v>5049</v>
      </c>
      <c r="R5412" s="167" t="s">
        <v>9371</v>
      </c>
      <c r="S5412" s="169">
        <v>3</v>
      </c>
      <c r="T5412" s="167"/>
      <c r="U5412" s="169" t="s">
        <v>5969</v>
      </c>
      <c r="V5412" s="167" t="s">
        <v>9375</v>
      </c>
      <c r="W5412" s="167"/>
      <c r="X5412" s="170" t="s">
        <v>2224</v>
      </c>
      <c r="Y5412" s="171" t="s">
        <v>9374</v>
      </c>
      <c r="Z5412" s="167" t="s">
        <v>11130</v>
      </c>
      <c r="AA5412" s="176">
        <v>20</v>
      </c>
      <c r="AB5412" s="167" t="s">
        <v>11254</v>
      </c>
      <c r="AC5412" s="176">
        <v>20</v>
      </c>
      <c r="AD5412" s="167" t="s">
        <v>11254</v>
      </c>
      <c r="AE5412" s="176">
        <v>7</v>
      </c>
    </row>
    <row r="5413" spans="1:31">
      <c r="A5413" s="178">
        <v>308397723601</v>
      </c>
      <c r="B5413" s="166">
        <v>46116</v>
      </c>
      <c r="C5413" s="167" t="s">
        <v>9201</v>
      </c>
      <c r="D5413" s="167" t="s">
        <v>9145</v>
      </c>
      <c r="E5413" s="167" t="s">
        <v>9146</v>
      </c>
      <c r="F5413" s="167" t="s">
        <v>9202</v>
      </c>
      <c r="G5413" s="167" t="s">
        <v>3502</v>
      </c>
      <c r="H5413" s="168">
        <v>46118</v>
      </c>
      <c r="I5413" s="167" t="s">
        <v>9370</v>
      </c>
      <c r="J5413" s="169">
        <v>26137</v>
      </c>
      <c r="K5413" s="167" t="s">
        <v>55</v>
      </c>
      <c r="L5413" s="169">
        <v>1</v>
      </c>
      <c r="M5413" s="167" t="s">
        <v>4084</v>
      </c>
      <c r="N5413" s="169">
        <v>10</v>
      </c>
      <c r="O5413" s="167" t="s">
        <v>3505</v>
      </c>
      <c r="P5413" s="167"/>
      <c r="Q5413" s="167" t="s">
        <v>5049</v>
      </c>
      <c r="R5413" s="167" t="s">
        <v>9371</v>
      </c>
      <c r="S5413" s="169">
        <v>2</v>
      </c>
      <c r="T5413" s="167"/>
      <c r="U5413" s="169" t="s">
        <v>9372</v>
      </c>
      <c r="V5413" s="167" t="s">
        <v>9376</v>
      </c>
      <c r="W5413" s="167"/>
      <c r="X5413" s="170" t="s">
        <v>2224</v>
      </c>
      <c r="Y5413" s="171" t="s">
        <v>9374</v>
      </c>
      <c r="Z5413" s="167" t="s">
        <v>11130</v>
      </c>
      <c r="AA5413" s="176">
        <v>1</v>
      </c>
      <c r="AB5413" s="167" t="s">
        <v>11254</v>
      </c>
      <c r="AC5413" s="176">
        <v>1</v>
      </c>
      <c r="AD5413" s="167" t="s">
        <v>11254</v>
      </c>
      <c r="AE5413" s="176">
        <v>200</v>
      </c>
    </row>
    <row r="5414" spans="1:31">
      <c r="A5414" s="178">
        <v>308397723601</v>
      </c>
      <c r="B5414" s="166">
        <v>46116</v>
      </c>
      <c r="C5414" s="167" t="s">
        <v>9201</v>
      </c>
      <c r="D5414" s="167" t="s">
        <v>9145</v>
      </c>
      <c r="E5414" s="167" t="s">
        <v>9146</v>
      </c>
      <c r="F5414" s="167" t="s">
        <v>9202</v>
      </c>
      <c r="G5414" s="167" t="s">
        <v>3502</v>
      </c>
      <c r="H5414" s="168">
        <v>46118</v>
      </c>
      <c r="I5414" s="167" t="s">
        <v>9370</v>
      </c>
      <c r="J5414" s="169">
        <v>26137</v>
      </c>
      <c r="K5414" s="167" t="s">
        <v>55</v>
      </c>
      <c r="L5414" s="169">
        <v>1</v>
      </c>
      <c r="M5414" s="167" t="s">
        <v>4084</v>
      </c>
      <c r="N5414" s="169">
        <v>10</v>
      </c>
      <c r="O5414" s="167" t="s">
        <v>3505</v>
      </c>
      <c r="P5414" s="167"/>
      <c r="Q5414" s="167" t="s">
        <v>5049</v>
      </c>
      <c r="R5414" s="167" t="s">
        <v>9371</v>
      </c>
      <c r="S5414" s="169">
        <v>1</v>
      </c>
      <c r="T5414" s="167"/>
      <c r="U5414" s="169" t="s">
        <v>9377</v>
      </c>
      <c r="V5414" s="167" t="s">
        <v>9378</v>
      </c>
      <c r="W5414" s="167"/>
      <c r="X5414" s="170" t="s">
        <v>2224</v>
      </c>
      <c r="Y5414" s="171" t="s">
        <v>9374</v>
      </c>
      <c r="Z5414" s="167" t="s">
        <v>11130</v>
      </c>
      <c r="AA5414" s="176">
        <v>2</v>
      </c>
      <c r="AB5414" s="167" t="s">
        <v>11254</v>
      </c>
      <c r="AC5414" s="176">
        <v>2</v>
      </c>
      <c r="AD5414" s="167" t="s">
        <v>11254</v>
      </c>
      <c r="AE5414" s="176">
        <v>83.68</v>
      </c>
    </row>
    <row r="5415" spans="1:31">
      <c r="A5415" s="178">
        <v>308403572210</v>
      </c>
      <c r="B5415" s="166">
        <v>46119</v>
      </c>
      <c r="C5415" s="167" t="s">
        <v>9379</v>
      </c>
      <c r="D5415" s="167" t="s">
        <v>3611</v>
      </c>
      <c r="E5415" s="167" t="s">
        <v>3612</v>
      </c>
      <c r="F5415" s="167" t="s">
        <v>9380</v>
      </c>
      <c r="G5415" s="167" t="s">
        <v>3614</v>
      </c>
      <c r="H5415" s="168">
        <v>46119</v>
      </c>
      <c r="I5415" s="167" t="s">
        <v>9381</v>
      </c>
      <c r="J5415" s="169">
        <v>1</v>
      </c>
      <c r="K5415" s="167" t="s">
        <v>48</v>
      </c>
      <c r="L5415" s="169">
        <v>1</v>
      </c>
      <c r="M5415" s="167" t="s">
        <v>6037</v>
      </c>
      <c r="N5415" s="169">
        <v>22064.5</v>
      </c>
      <c r="O5415" s="167" t="s">
        <v>3505</v>
      </c>
      <c r="P5415" s="167" t="s">
        <v>9382</v>
      </c>
      <c r="Q5415" s="167" t="s">
        <v>3527</v>
      </c>
      <c r="R5415" s="167" t="s">
        <v>9383</v>
      </c>
      <c r="S5415" s="169">
        <v>11</v>
      </c>
      <c r="T5415" s="167" t="s">
        <v>9384</v>
      </c>
      <c r="U5415" s="169" t="s">
        <v>9385</v>
      </c>
      <c r="V5415" s="167" t="s">
        <v>9386</v>
      </c>
      <c r="W5415" s="167"/>
      <c r="X5415" s="170" t="s">
        <v>2224</v>
      </c>
      <c r="Y5415" s="171" t="s">
        <v>9387</v>
      </c>
      <c r="Z5415" s="167" t="s">
        <v>11131</v>
      </c>
      <c r="AA5415" s="176">
        <v>9.5</v>
      </c>
      <c r="AB5415" s="167" t="s">
        <v>11256</v>
      </c>
      <c r="AC5415" s="176">
        <v>9.5</v>
      </c>
      <c r="AD5415" s="167" t="s">
        <v>11256</v>
      </c>
      <c r="AE5415" s="176">
        <v>3800</v>
      </c>
    </row>
    <row r="5416" spans="1:31">
      <c r="A5416" s="178">
        <v>308403572210</v>
      </c>
      <c r="B5416" s="166">
        <v>46119</v>
      </c>
      <c r="C5416" s="167" t="s">
        <v>9379</v>
      </c>
      <c r="D5416" s="167" t="s">
        <v>3611</v>
      </c>
      <c r="E5416" s="167" t="s">
        <v>3612</v>
      </c>
      <c r="F5416" s="167" t="s">
        <v>9380</v>
      </c>
      <c r="G5416" s="167" t="s">
        <v>3614</v>
      </c>
      <c r="H5416" s="168">
        <v>46119</v>
      </c>
      <c r="I5416" s="167" t="s">
        <v>9381</v>
      </c>
      <c r="J5416" s="169">
        <v>1</v>
      </c>
      <c r="K5416" s="167" t="s">
        <v>48</v>
      </c>
      <c r="L5416" s="169">
        <v>1</v>
      </c>
      <c r="M5416" s="167" t="s">
        <v>6037</v>
      </c>
      <c r="N5416" s="169">
        <v>22064.5</v>
      </c>
      <c r="O5416" s="167" t="s">
        <v>3505</v>
      </c>
      <c r="P5416" s="167" t="s">
        <v>9382</v>
      </c>
      <c r="Q5416" s="167" t="s">
        <v>3527</v>
      </c>
      <c r="R5416" s="167" t="s">
        <v>9383</v>
      </c>
      <c r="S5416" s="169">
        <v>10</v>
      </c>
      <c r="T5416" s="167"/>
      <c r="U5416" s="169" t="s">
        <v>9388</v>
      </c>
      <c r="V5416" s="167" t="s">
        <v>9389</v>
      </c>
      <c r="W5416" s="167"/>
      <c r="X5416" s="170" t="s">
        <v>2224</v>
      </c>
      <c r="Y5416" s="171" t="s">
        <v>9387</v>
      </c>
      <c r="Z5416" s="167" t="s">
        <v>11131</v>
      </c>
      <c r="AA5416" s="176">
        <v>330</v>
      </c>
      <c r="AB5416" s="167" t="s">
        <v>11256</v>
      </c>
      <c r="AC5416" s="176">
        <v>330</v>
      </c>
      <c r="AD5416" s="167" t="s">
        <v>11256</v>
      </c>
      <c r="AE5416" s="176">
        <v>3300000</v>
      </c>
    </row>
    <row r="5417" spans="1:31">
      <c r="A5417" s="178">
        <v>308403572210</v>
      </c>
      <c r="B5417" s="166">
        <v>46119</v>
      </c>
      <c r="C5417" s="167" t="s">
        <v>9379</v>
      </c>
      <c r="D5417" s="167" t="s">
        <v>3611</v>
      </c>
      <c r="E5417" s="167" t="s">
        <v>3612</v>
      </c>
      <c r="F5417" s="167" t="s">
        <v>9380</v>
      </c>
      <c r="G5417" s="167" t="s">
        <v>3614</v>
      </c>
      <c r="H5417" s="168">
        <v>46119</v>
      </c>
      <c r="I5417" s="167" t="s">
        <v>9381</v>
      </c>
      <c r="J5417" s="169">
        <v>1</v>
      </c>
      <c r="K5417" s="167" t="s">
        <v>48</v>
      </c>
      <c r="L5417" s="169">
        <v>1</v>
      </c>
      <c r="M5417" s="167" t="s">
        <v>6037</v>
      </c>
      <c r="N5417" s="169">
        <v>22064.5</v>
      </c>
      <c r="O5417" s="167" t="s">
        <v>3505</v>
      </c>
      <c r="P5417" s="167" t="s">
        <v>9382</v>
      </c>
      <c r="Q5417" s="167" t="s">
        <v>3527</v>
      </c>
      <c r="R5417" s="167" t="s">
        <v>9383</v>
      </c>
      <c r="S5417" s="169">
        <v>9</v>
      </c>
      <c r="T5417" s="167" t="s">
        <v>9384</v>
      </c>
      <c r="U5417" s="169" t="s">
        <v>9388</v>
      </c>
      <c r="V5417" s="167" t="s">
        <v>9390</v>
      </c>
      <c r="W5417" s="167"/>
      <c r="X5417" s="170" t="s">
        <v>2224</v>
      </c>
      <c r="Y5417" s="171" t="s">
        <v>9387</v>
      </c>
      <c r="Z5417" s="167" t="s">
        <v>11131</v>
      </c>
      <c r="AA5417" s="176">
        <v>72</v>
      </c>
      <c r="AB5417" s="167" t="s">
        <v>11256</v>
      </c>
      <c r="AC5417" s="176">
        <v>72</v>
      </c>
      <c r="AD5417" s="167" t="s">
        <v>11256</v>
      </c>
      <c r="AE5417" s="176">
        <v>432000</v>
      </c>
    </row>
    <row r="5418" spans="1:31">
      <c r="A5418" s="178">
        <v>308403572210</v>
      </c>
      <c r="B5418" s="166">
        <v>46119</v>
      </c>
      <c r="C5418" s="167" t="s">
        <v>9379</v>
      </c>
      <c r="D5418" s="167" t="s">
        <v>3611</v>
      </c>
      <c r="E5418" s="167" t="s">
        <v>3612</v>
      </c>
      <c r="F5418" s="167" t="s">
        <v>9380</v>
      </c>
      <c r="G5418" s="167" t="s">
        <v>3614</v>
      </c>
      <c r="H5418" s="168">
        <v>46119</v>
      </c>
      <c r="I5418" s="167" t="s">
        <v>9381</v>
      </c>
      <c r="J5418" s="169">
        <v>1</v>
      </c>
      <c r="K5418" s="167" t="s">
        <v>48</v>
      </c>
      <c r="L5418" s="169">
        <v>1</v>
      </c>
      <c r="M5418" s="167" t="s">
        <v>6037</v>
      </c>
      <c r="N5418" s="169">
        <v>22064.5</v>
      </c>
      <c r="O5418" s="167" t="s">
        <v>3505</v>
      </c>
      <c r="P5418" s="167" t="s">
        <v>9382</v>
      </c>
      <c r="Q5418" s="167" t="s">
        <v>3527</v>
      </c>
      <c r="R5418" s="167" t="s">
        <v>9383</v>
      </c>
      <c r="S5418" s="169">
        <v>8</v>
      </c>
      <c r="T5418" s="167" t="s">
        <v>9384</v>
      </c>
      <c r="U5418" s="169" t="s">
        <v>9388</v>
      </c>
      <c r="V5418" s="167" t="s">
        <v>9391</v>
      </c>
      <c r="W5418" s="167"/>
      <c r="X5418" s="170" t="s">
        <v>2224</v>
      </c>
      <c r="Y5418" s="171" t="s">
        <v>9387</v>
      </c>
      <c r="Z5418" s="167" t="s">
        <v>11131</v>
      </c>
      <c r="AA5418" s="176">
        <v>3795</v>
      </c>
      <c r="AB5418" s="167" t="s">
        <v>11256</v>
      </c>
      <c r="AC5418" s="176">
        <v>3795</v>
      </c>
      <c r="AD5418" s="167" t="s">
        <v>11256</v>
      </c>
      <c r="AE5418" s="176">
        <v>32257500</v>
      </c>
    </row>
    <row r="5419" spans="1:31">
      <c r="A5419" s="178">
        <v>308403572210</v>
      </c>
      <c r="B5419" s="166">
        <v>46119</v>
      </c>
      <c r="C5419" s="167" t="s">
        <v>9379</v>
      </c>
      <c r="D5419" s="167" t="s">
        <v>3611</v>
      </c>
      <c r="E5419" s="167" t="s">
        <v>3612</v>
      </c>
      <c r="F5419" s="167" t="s">
        <v>9380</v>
      </c>
      <c r="G5419" s="167" t="s">
        <v>3614</v>
      </c>
      <c r="H5419" s="168">
        <v>46119</v>
      </c>
      <c r="I5419" s="167" t="s">
        <v>9381</v>
      </c>
      <c r="J5419" s="169">
        <v>1</v>
      </c>
      <c r="K5419" s="167" t="s">
        <v>48</v>
      </c>
      <c r="L5419" s="169">
        <v>1</v>
      </c>
      <c r="M5419" s="167" t="s">
        <v>6037</v>
      </c>
      <c r="N5419" s="169">
        <v>22064.5</v>
      </c>
      <c r="O5419" s="167" t="s">
        <v>3505</v>
      </c>
      <c r="P5419" s="167" t="s">
        <v>9382</v>
      </c>
      <c r="Q5419" s="167" t="s">
        <v>3527</v>
      </c>
      <c r="R5419" s="167" t="s">
        <v>9383</v>
      </c>
      <c r="S5419" s="169">
        <v>7</v>
      </c>
      <c r="T5419" s="167" t="s">
        <v>9384</v>
      </c>
      <c r="U5419" s="169" t="s">
        <v>9392</v>
      </c>
      <c r="V5419" s="167" t="s">
        <v>9393</v>
      </c>
      <c r="W5419" s="167"/>
      <c r="X5419" s="170" t="s">
        <v>2224</v>
      </c>
      <c r="Y5419" s="171" t="s">
        <v>9387</v>
      </c>
      <c r="Z5419" s="167" t="s">
        <v>11131</v>
      </c>
      <c r="AA5419" s="176">
        <v>420</v>
      </c>
      <c r="AB5419" s="167" t="s">
        <v>11256</v>
      </c>
      <c r="AC5419" s="176">
        <v>420</v>
      </c>
      <c r="AD5419" s="167" t="s">
        <v>11256</v>
      </c>
      <c r="AE5419" s="176">
        <v>2520000</v>
      </c>
    </row>
    <row r="5420" spans="1:31">
      <c r="A5420" s="178">
        <v>308403572210</v>
      </c>
      <c r="B5420" s="166">
        <v>46119</v>
      </c>
      <c r="C5420" s="167" t="s">
        <v>9379</v>
      </c>
      <c r="D5420" s="167" t="s">
        <v>3611</v>
      </c>
      <c r="E5420" s="167" t="s">
        <v>3612</v>
      </c>
      <c r="F5420" s="167" t="s">
        <v>9380</v>
      </c>
      <c r="G5420" s="167" t="s">
        <v>3614</v>
      </c>
      <c r="H5420" s="168">
        <v>46119</v>
      </c>
      <c r="I5420" s="167" t="s">
        <v>9381</v>
      </c>
      <c r="J5420" s="169">
        <v>1</v>
      </c>
      <c r="K5420" s="167" t="s">
        <v>48</v>
      </c>
      <c r="L5420" s="169">
        <v>1</v>
      </c>
      <c r="M5420" s="167" t="s">
        <v>6037</v>
      </c>
      <c r="N5420" s="169">
        <v>22064.5</v>
      </c>
      <c r="O5420" s="167" t="s">
        <v>3505</v>
      </c>
      <c r="P5420" s="167" t="s">
        <v>9382</v>
      </c>
      <c r="Q5420" s="167" t="s">
        <v>3527</v>
      </c>
      <c r="R5420" s="167" t="s">
        <v>9383</v>
      </c>
      <c r="S5420" s="169">
        <v>6</v>
      </c>
      <c r="T5420" s="167" t="s">
        <v>9384</v>
      </c>
      <c r="U5420" s="169" t="s">
        <v>9385</v>
      </c>
      <c r="V5420" s="167" t="s">
        <v>9394</v>
      </c>
      <c r="W5420" s="167"/>
      <c r="X5420" s="170" t="s">
        <v>2224</v>
      </c>
      <c r="Y5420" s="171" t="s">
        <v>9387</v>
      </c>
      <c r="Z5420" s="167" t="s">
        <v>11131</v>
      </c>
      <c r="AA5420" s="176">
        <v>1075</v>
      </c>
      <c r="AB5420" s="167" t="s">
        <v>11256</v>
      </c>
      <c r="AC5420" s="176">
        <v>1075</v>
      </c>
      <c r="AD5420" s="167" t="s">
        <v>11256</v>
      </c>
      <c r="AE5420" s="176">
        <v>430000</v>
      </c>
    </row>
    <row r="5421" spans="1:31">
      <c r="A5421" s="178">
        <v>308403572210</v>
      </c>
      <c r="B5421" s="166">
        <v>46119</v>
      </c>
      <c r="C5421" s="167" t="s">
        <v>9379</v>
      </c>
      <c r="D5421" s="167" t="s">
        <v>3611</v>
      </c>
      <c r="E5421" s="167" t="s">
        <v>3612</v>
      </c>
      <c r="F5421" s="167" t="s">
        <v>9380</v>
      </c>
      <c r="G5421" s="167" t="s">
        <v>3614</v>
      </c>
      <c r="H5421" s="168">
        <v>46119</v>
      </c>
      <c r="I5421" s="167" t="s">
        <v>9381</v>
      </c>
      <c r="J5421" s="169">
        <v>1</v>
      </c>
      <c r="K5421" s="167" t="s">
        <v>48</v>
      </c>
      <c r="L5421" s="169">
        <v>1</v>
      </c>
      <c r="M5421" s="167" t="s">
        <v>6037</v>
      </c>
      <c r="N5421" s="169">
        <v>22064.5</v>
      </c>
      <c r="O5421" s="167" t="s">
        <v>3505</v>
      </c>
      <c r="P5421" s="167" t="s">
        <v>9382</v>
      </c>
      <c r="Q5421" s="167" t="s">
        <v>3527</v>
      </c>
      <c r="R5421" s="167" t="s">
        <v>9383</v>
      </c>
      <c r="S5421" s="169">
        <v>5</v>
      </c>
      <c r="T5421" s="167" t="s">
        <v>9384</v>
      </c>
      <c r="U5421" s="169" t="s">
        <v>9388</v>
      </c>
      <c r="V5421" s="167" t="s">
        <v>9395</v>
      </c>
      <c r="W5421" s="167"/>
      <c r="X5421" s="170" t="s">
        <v>2224</v>
      </c>
      <c r="Y5421" s="171" t="s">
        <v>9387</v>
      </c>
      <c r="Z5421" s="167" t="s">
        <v>11131</v>
      </c>
      <c r="AA5421" s="176">
        <v>415.5</v>
      </c>
      <c r="AB5421" s="167" t="s">
        <v>11256</v>
      </c>
      <c r="AC5421" s="176">
        <v>415.5</v>
      </c>
      <c r="AD5421" s="167" t="s">
        <v>11256</v>
      </c>
      <c r="AE5421" s="176">
        <v>2908500</v>
      </c>
    </row>
    <row r="5422" spans="1:31">
      <c r="A5422" s="178">
        <v>308403572210</v>
      </c>
      <c r="B5422" s="166">
        <v>46119</v>
      </c>
      <c r="C5422" s="167" t="s">
        <v>9379</v>
      </c>
      <c r="D5422" s="167" t="s">
        <v>3611</v>
      </c>
      <c r="E5422" s="167" t="s">
        <v>3612</v>
      </c>
      <c r="F5422" s="167" t="s">
        <v>9380</v>
      </c>
      <c r="G5422" s="167" t="s">
        <v>3614</v>
      </c>
      <c r="H5422" s="168">
        <v>46119</v>
      </c>
      <c r="I5422" s="167" t="s">
        <v>9381</v>
      </c>
      <c r="J5422" s="169">
        <v>1</v>
      </c>
      <c r="K5422" s="167" t="s">
        <v>48</v>
      </c>
      <c r="L5422" s="169">
        <v>1</v>
      </c>
      <c r="M5422" s="167" t="s">
        <v>6037</v>
      </c>
      <c r="N5422" s="169">
        <v>22064.5</v>
      </c>
      <c r="O5422" s="167" t="s">
        <v>3505</v>
      </c>
      <c r="P5422" s="167" t="s">
        <v>9382</v>
      </c>
      <c r="Q5422" s="167" t="s">
        <v>3527</v>
      </c>
      <c r="R5422" s="167" t="s">
        <v>9383</v>
      </c>
      <c r="S5422" s="169">
        <v>4</v>
      </c>
      <c r="T5422" s="167" t="s">
        <v>9384</v>
      </c>
      <c r="U5422" s="169" t="s">
        <v>9388</v>
      </c>
      <c r="V5422" s="167" t="s">
        <v>9396</v>
      </c>
      <c r="W5422" s="167"/>
      <c r="X5422" s="170" t="s">
        <v>2224</v>
      </c>
      <c r="Y5422" s="171" t="s">
        <v>9387</v>
      </c>
      <c r="Z5422" s="167" t="s">
        <v>11131</v>
      </c>
      <c r="AA5422" s="176">
        <v>378.5</v>
      </c>
      <c r="AB5422" s="167" t="s">
        <v>11256</v>
      </c>
      <c r="AC5422" s="176">
        <v>378.5</v>
      </c>
      <c r="AD5422" s="167" t="s">
        <v>11256</v>
      </c>
      <c r="AE5422" s="176">
        <v>3785000</v>
      </c>
    </row>
    <row r="5423" spans="1:31">
      <c r="A5423" s="178">
        <v>308403572210</v>
      </c>
      <c r="B5423" s="166">
        <v>46119</v>
      </c>
      <c r="C5423" s="167" t="s">
        <v>9379</v>
      </c>
      <c r="D5423" s="167" t="s">
        <v>3611</v>
      </c>
      <c r="E5423" s="167" t="s">
        <v>3612</v>
      </c>
      <c r="F5423" s="167" t="s">
        <v>9380</v>
      </c>
      <c r="G5423" s="167" t="s">
        <v>3614</v>
      </c>
      <c r="H5423" s="168">
        <v>46119</v>
      </c>
      <c r="I5423" s="167" t="s">
        <v>9381</v>
      </c>
      <c r="J5423" s="169">
        <v>1</v>
      </c>
      <c r="K5423" s="167" t="s">
        <v>48</v>
      </c>
      <c r="L5423" s="169">
        <v>1</v>
      </c>
      <c r="M5423" s="167" t="s">
        <v>6037</v>
      </c>
      <c r="N5423" s="169">
        <v>22064.5</v>
      </c>
      <c r="O5423" s="167" t="s">
        <v>3505</v>
      </c>
      <c r="P5423" s="167" t="s">
        <v>9382</v>
      </c>
      <c r="Q5423" s="167" t="s">
        <v>3527</v>
      </c>
      <c r="R5423" s="167" t="s">
        <v>9383</v>
      </c>
      <c r="S5423" s="169">
        <v>3</v>
      </c>
      <c r="T5423" s="167" t="s">
        <v>9384</v>
      </c>
      <c r="U5423" s="169" t="s">
        <v>9388</v>
      </c>
      <c r="V5423" s="167" t="s">
        <v>9397</v>
      </c>
      <c r="W5423" s="167"/>
      <c r="X5423" s="170" t="s">
        <v>2224</v>
      </c>
      <c r="Y5423" s="171" t="s">
        <v>9387</v>
      </c>
      <c r="Z5423" s="167" t="s">
        <v>11131</v>
      </c>
      <c r="AA5423" s="176">
        <v>38</v>
      </c>
      <c r="AB5423" s="167" t="s">
        <v>11256</v>
      </c>
      <c r="AC5423" s="176">
        <v>38</v>
      </c>
      <c r="AD5423" s="167" t="s">
        <v>11256</v>
      </c>
      <c r="AE5423" s="176">
        <v>463600</v>
      </c>
    </row>
    <row r="5424" spans="1:31">
      <c r="A5424" s="178">
        <v>308403572210</v>
      </c>
      <c r="B5424" s="166">
        <v>46119</v>
      </c>
      <c r="C5424" s="167" t="s">
        <v>9379</v>
      </c>
      <c r="D5424" s="167" t="s">
        <v>3611</v>
      </c>
      <c r="E5424" s="167" t="s">
        <v>3612</v>
      </c>
      <c r="F5424" s="167" t="s">
        <v>9380</v>
      </c>
      <c r="G5424" s="167" t="s">
        <v>3614</v>
      </c>
      <c r="H5424" s="168">
        <v>46119</v>
      </c>
      <c r="I5424" s="167" t="s">
        <v>9381</v>
      </c>
      <c r="J5424" s="169">
        <v>1</v>
      </c>
      <c r="K5424" s="167" t="s">
        <v>48</v>
      </c>
      <c r="L5424" s="169">
        <v>1</v>
      </c>
      <c r="M5424" s="167" t="s">
        <v>6037</v>
      </c>
      <c r="N5424" s="169">
        <v>22064.5</v>
      </c>
      <c r="O5424" s="167" t="s">
        <v>3505</v>
      </c>
      <c r="P5424" s="167" t="s">
        <v>9382</v>
      </c>
      <c r="Q5424" s="167" t="s">
        <v>3527</v>
      </c>
      <c r="R5424" s="167" t="s">
        <v>9383</v>
      </c>
      <c r="S5424" s="169">
        <v>2</v>
      </c>
      <c r="T5424" s="167" t="s">
        <v>9384</v>
      </c>
      <c r="U5424" s="169" t="s">
        <v>9388</v>
      </c>
      <c r="V5424" s="167" t="s">
        <v>9398</v>
      </c>
      <c r="W5424" s="167"/>
      <c r="X5424" s="170" t="s">
        <v>2224</v>
      </c>
      <c r="Y5424" s="171" t="s">
        <v>9387</v>
      </c>
      <c r="Z5424" s="167" t="s">
        <v>11131</v>
      </c>
      <c r="AA5424" s="176">
        <v>842.5</v>
      </c>
      <c r="AB5424" s="167" t="s">
        <v>11256</v>
      </c>
      <c r="AC5424" s="176">
        <v>842.5</v>
      </c>
      <c r="AD5424" s="167" t="s">
        <v>11256</v>
      </c>
      <c r="AE5424" s="176">
        <v>5055000</v>
      </c>
    </row>
    <row r="5425" spans="1:31">
      <c r="A5425" s="178">
        <v>308403572210</v>
      </c>
      <c r="B5425" s="166">
        <v>46119</v>
      </c>
      <c r="C5425" s="167" t="s">
        <v>9379</v>
      </c>
      <c r="D5425" s="167" t="s">
        <v>3611</v>
      </c>
      <c r="E5425" s="167" t="s">
        <v>3612</v>
      </c>
      <c r="F5425" s="167" t="s">
        <v>9380</v>
      </c>
      <c r="G5425" s="167" t="s">
        <v>3614</v>
      </c>
      <c r="H5425" s="168">
        <v>46119</v>
      </c>
      <c r="I5425" s="167" t="s">
        <v>9381</v>
      </c>
      <c r="J5425" s="169">
        <v>1</v>
      </c>
      <c r="K5425" s="167" t="s">
        <v>48</v>
      </c>
      <c r="L5425" s="169">
        <v>1</v>
      </c>
      <c r="M5425" s="167" t="s">
        <v>6037</v>
      </c>
      <c r="N5425" s="169">
        <v>22064.5</v>
      </c>
      <c r="O5425" s="167" t="s">
        <v>3505</v>
      </c>
      <c r="P5425" s="167" t="s">
        <v>9382</v>
      </c>
      <c r="Q5425" s="167" t="s">
        <v>3527</v>
      </c>
      <c r="R5425" s="167" t="s">
        <v>9383</v>
      </c>
      <c r="S5425" s="169">
        <v>1</v>
      </c>
      <c r="T5425" s="167" t="s">
        <v>9384</v>
      </c>
      <c r="U5425" s="169" t="s">
        <v>9399</v>
      </c>
      <c r="V5425" s="167" t="s">
        <v>9400</v>
      </c>
      <c r="W5425" s="167"/>
      <c r="X5425" s="170" t="s">
        <v>2224</v>
      </c>
      <c r="Y5425" s="171" t="s">
        <v>9387</v>
      </c>
      <c r="Z5425" s="167" t="s">
        <v>11131</v>
      </c>
      <c r="AA5425" s="176">
        <v>14688.5</v>
      </c>
      <c r="AB5425" s="167" t="s">
        <v>11256</v>
      </c>
      <c r="AC5425" s="176">
        <v>14688.5</v>
      </c>
      <c r="AD5425" s="167" t="s">
        <v>11256</v>
      </c>
      <c r="AE5425" s="176">
        <v>47003200</v>
      </c>
    </row>
    <row r="5426" spans="1:31">
      <c r="A5426" s="178">
        <v>308405207960</v>
      </c>
      <c r="B5426" s="166">
        <v>46119</v>
      </c>
      <c r="C5426" s="167" t="s">
        <v>9144</v>
      </c>
      <c r="D5426" s="167" t="s">
        <v>9401</v>
      </c>
      <c r="E5426" s="167" t="s">
        <v>9402</v>
      </c>
      <c r="F5426" s="167" t="s">
        <v>9403</v>
      </c>
      <c r="G5426" s="167" t="s">
        <v>5048</v>
      </c>
      <c r="H5426" s="168">
        <v>46119</v>
      </c>
      <c r="I5426" s="167" t="s">
        <v>9168</v>
      </c>
      <c r="J5426" s="169">
        <v>26142</v>
      </c>
      <c r="K5426" s="167" t="s">
        <v>55</v>
      </c>
      <c r="L5426" s="169">
        <v>18</v>
      </c>
      <c r="M5426" s="167" t="s">
        <v>3604</v>
      </c>
      <c r="N5426" s="169">
        <v>3009.4</v>
      </c>
      <c r="O5426" s="167" t="s">
        <v>3505</v>
      </c>
      <c r="P5426" s="167"/>
      <c r="Q5426" s="167" t="s">
        <v>5049</v>
      </c>
      <c r="R5426" s="167" t="s">
        <v>9404</v>
      </c>
      <c r="S5426" s="169">
        <v>13</v>
      </c>
      <c r="T5426" s="167" t="s">
        <v>9170</v>
      </c>
      <c r="U5426" s="169" t="s">
        <v>6692</v>
      </c>
      <c r="V5426" s="167" t="s">
        <v>9171</v>
      </c>
      <c r="W5426" s="167" t="s">
        <v>9172</v>
      </c>
      <c r="X5426" s="170" t="s">
        <v>3533</v>
      </c>
      <c r="Y5426" s="171" t="s">
        <v>9405</v>
      </c>
      <c r="Z5426" s="167" t="s">
        <v>11132</v>
      </c>
      <c r="AA5426" s="176">
        <v>828</v>
      </c>
      <c r="AB5426" s="167" t="s">
        <v>11254</v>
      </c>
      <c r="AC5426" s="176">
        <v>828</v>
      </c>
      <c r="AD5426" s="167" t="s">
        <v>11254</v>
      </c>
      <c r="AE5426" s="176">
        <v>46194.12</v>
      </c>
    </row>
    <row r="5427" spans="1:31">
      <c r="A5427" s="178">
        <v>308405207960</v>
      </c>
      <c r="B5427" s="166">
        <v>46119</v>
      </c>
      <c r="C5427" s="167" t="s">
        <v>9144</v>
      </c>
      <c r="D5427" s="167" t="s">
        <v>9401</v>
      </c>
      <c r="E5427" s="167" t="s">
        <v>9402</v>
      </c>
      <c r="F5427" s="167" t="s">
        <v>9403</v>
      </c>
      <c r="G5427" s="167" t="s">
        <v>5048</v>
      </c>
      <c r="H5427" s="168">
        <v>46119</v>
      </c>
      <c r="I5427" s="167" t="s">
        <v>9168</v>
      </c>
      <c r="J5427" s="169">
        <v>26142</v>
      </c>
      <c r="K5427" s="167" t="s">
        <v>55</v>
      </c>
      <c r="L5427" s="169">
        <v>18</v>
      </c>
      <c r="M5427" s="167" t="s">
        <v>3604</v>
      </c>
      <c r="N5427" s="169">
        <v>3009.4</v>
      </c>
      <c r="O5427" s="167" t="s">
        <v>3505</v>
      </c>
      <c r="P5427" s="167"/>
      <c r="Q5427" s="167" t="s">
        <v>5049</v>
      </c>
      <c r="R5427" s="167" t="s">
        <v>9404</v>
      </c>
      <c r="S5427" s="169">
        <v>12</v>
      </c>
      <c r="T5427" s="167" t="s">
        <v>9170</v>
      </c>
      <c r="U5427" s="169" t="s">
        <v>6692</v>
      </c>
      <c r="V5427" s="167" t="s">
        <v>9171</v>
      </c>
      <c r="W5427" s="167" t="s">
        <v>9172</v>
      </c>
      <c r="X5427" s="170" t="s">
        <v>3533</v>
      </c>
      <c r="Y5427" s="171" t="s">
        <v>9405</v>
      </c>
      <c r="Z5427" s="167" t="s">
        <v>11132</v>
      </c>
      <c r="AA5427" s="176">
        <v>36</v>
      </c>
      <c r="AB5427" s="167" t="s">
        <v>11254</v>
      </c>
      <c r="AC5427" s="176">
        <v>36</v>
      </c>
      <c r="AD5427" s="167" t="s">
        <v>11254</v>
      </c>
      <c r="AE5427" s="176">
        <v>2008.44</v>
      </c>
    </row>
    <row r="5428" spans="1:31">
      <c r="A5428" s="178">
        <v>308405207960</v>
      </c>
      <c r="B5428" s="166">
        <v>46119</v>
      </c>
      <c r="C5428" s="167" t="s">
        <v>9144</v>
      </c>
      <c r="D5428" s="167" t="s">
        <v>9401</v>
      </c>
      <c r="E5428" s="167" t="s">
        <v>9402</v>
      </c>
      <c r="F5428" s="167" t="s">
        <v>9403</v>
      </c>
      <c r="G5428" s="167" t="s">
        <v>5048</v>
      </c>
      <c r="H5428" s="168">
        <v>46119</v>
      </c>
      <c r="I5428" s="167" t="s">
        <v>9168</v>
      </c>
      <c r="J5428" s="169">
        <v>26142</v>
      </c>
      <c r="K5428" s="167" t="s">
        <v>55</v>
      </c>
      <c r="L5428" s="169">
        <v>18</v>
      </c>
      <c r="M5428" s="167" t="s">
        <v>3604</v>
      </c>
      <c r="N5428" s="169">
        <v>3009.4</v>
      </c>
      <c r="O5428" s="167" t="s">
        <v>3505</v>
      </c>
      <c r="P5428" s="167"/>
      <c r="Q5428" s="167" t="s">
        <v>5049</v>
      </c>
      <c r="R5428" s="167" t="s">
        <v>9404</v>
      </c>
      <c r="S5428" s="169">
        <v>11</v>
      </c>
      <c r="T5428" s="167" t="s">
        <v>9174</v>
      </c>
      <c r="U5428" s="169" t="s">
        <v>6692</v>
      </c>
      <c r="V5428" s="167" t="s">
        <v>9175</v>
      </c>
      <c r="W5428" s="167" t="s">
        <v>9176</v>
      </c>
      <c r="X5428" s="170" t="s">
        <v>3533</v>
      </c>
      <c r="Y5428" s="171" t="s">
        <v>9405</v>
      </c>
      <c r="Z5428" s="167" t="s">
        <v>11132</v>
      </c>
      <c r="AA5428" s="176">
        <v>144</v>
      </c>
      <c r="AB5428" s="167" t="s">
        <v>11254</v>
      </c>
      <c r="AC5428" s="176">
        <v>144</v>
      </c>
      <c r="AD5428" s="167" t="s">
        <v>11254</v>
      </c>
      <c r="AE5428" s="176">
        <v>22750.560000000001</v>
      </c>
    </row>
    <row r="5429" spans="1:31">
      <c r="A5429" s="178">
        <v>308405207960</v>
      </c>
      <c r="B5429" s="166">
        <v>46119</v>
      </c>
      <c r="C5429" s="167" t="s">
        <v>9144</v>
      </c>
      <c r="D5429" s="167" t="s">
        <v>9401</v>
      </c>
      <c r="E5429" s="167" t="s">
        <v>9402</v>
      </c>
      <c r="F5429" s="167" t="s">
        <v>9403</v>
      </c>
      <c r="G5429" s="167" t="s">
        <v>5048</v>
      </c>
      <c r="H5429" s="168">
        <v>46119</v>
      </c>
      <c r="I5429" s="167" t="s">
        <v>9168</v>
      </c>
      <c r="J5429" s="169">
        <v>26142</v>
      </c>
      <c r="K5429" s="167" t="s">
        <v>55</v>
      </c>
      <c r="L5429" s="169">
        <v>18</v>
      </c>
      <c r="M5429" s="167" t="s">
        <v>3604</v>
      </c>
      <c r="N5429" s="169">
        <v>3009.4</v>
      </c>
      <c r="O5429" s="167" t="s">
        <v>3505</v>
      </c>
      <c r="P5429" s="167"/>
      <c r="Q5429" s="167" t="s">
        <v>5049</v>
      </c>
      <c r="R5429" s="167" t="s">
        <v>9404</v>
      </c>
      <c r="S5429" s="169">
        <v>10</v>
      </c>
      <c r="T5429" s="167" t="s">
        <v>9177</v>
      </c>
      <c r="U5429" s="169" t="s">
        <v>6692</v>
      </c>
      <c r="V5429" s="167" t="s">
        <v>9178</v>
      </c>
      <c r="W5429" s="167" t="s">
        <v>9179</v>
      </c>
      <c r="X5429" s="170" t="s">
        <v>3533</v>
      </c>
      <c r="Y5429" s="171" t="s">
        <v>9405</v>
      </c>
      <c r="Z5429" s="167" t="s">
        <v>11132</v>
      </c>
      <c r="AA5429" s="176">
        <v>60</v>
      </c>
      <c r="AB5429" s="167" t="s">
        <v>11254</v>
      </c>
      <c r="AC5429" s="176">
        <v>60</v>
      </c>
      <c r="AD5429" s="167" t="s">
        <v>11254</v>
      </c>
      <c r="AE5429" s="176">
        <v>9682.7999999999993</v>
      </c>
    </row>
    <row r="5430" spans="1:31">
      <c r="A5430" s="178">
        <v>308405207960</v>
      </c>
      <c r="B5430" s="166">
        <v>46119</v>
      </c>
      <c r="C5430" s="167" t="s">
        <v>9144</v>
      </c>
      <c r="D5430" s="167" t="s">
        <v>9401</v>
      </c>
      <c r="E5430" s="167" t="s">
        <v>9402</v>
      </c>
      <c r="F5430" s="167" t="s">
        <v>9403</v>
      </c>
      <c r="G5430" s="167" t="s">
        <v>5048</v>
      </c>
      <c r="H5430" s="168">
        <v>46119</v>
      </c>
      <c r="I5430" s="167" t="s">
        <v>9168</v>
      </c>
      <c r="J5430" s="169">
        <v>26142</v>
      </c>
      <c r="K5430" s="167" t="s">
        <v>55</v>
      </c>
      <c r="L5430" s="169">
        <v>18</v>
      </c>
      <c r="M5430" s="167" t="s">
        <v>3604</v>
      </c>
      <c r="N5430" s="169">
        <v>3009.4</v>
      </c>
      <c r="O5430" s="167" t="s">
        <v>3505</v>
      </c>
      <c r="P5430" s="167"/>
      <c r="Q5430" s="167" t="s">
        <v>5049</v>
      </c>
      <c r="R5430" s="167" t="s">
        <v>9404</v>
      </c>
      <c r="S5430" s="169">
        <v>9</v>
      </c>
      <c r="T5430" s="167" t="s">
        <v>9177</v>
      </c>
      <c r="U5430" s="169" t="s">
        <v>6692</v>
      </c>
      <c r="V5430" s="167" t="s">
        <v>9178</v>
      </c>
      <c r="W5430" s="167" t="s">
        <v>9179</v>
      </c>
      <c r="X5430" s="170" t="s">
        <v>3533</v>
      </c>
      <c r="Y5430" s="171" t="s">
        <v>9405</v>
      </c>
      <c r="Z5430" s="167" t="s">
        <v>11132</v>
      </c>
      <c r="AA5430" s="176">
        <v>228</v>
      </c>
      <c r="AB5430" s="167" t="s">
        <v>11254</v>
      </c>
      <c r="AC5430" s="176">
        <v>228</v>
      </c>
      <c r="AD5430" s="167" t="s">
        <v>11254</v>
      </c>
      <c r="AE5430" s="176">
        <v>36794.639999999999</v>
      </c>
    </row>
    <row r="5431" spans="1:31">
      <c r="A5431" s="178">
        <v>308405207960</v>
      </c>
      <c r="B5431" s="166">
        <v>46119</v>
      </c>
      <c r="C5431" s="167" t="s">
        <v>9144</v>
      </c>
      <c r="D5431" s="167" t="s">
        <v>9401</v>
      </c>
      <c r="E5431" s="167" t="s">
        <v>9402</v>
      </c>
      <c r="F5431" s="167" t="s">
        <v>9403</v>
      </c>
      <c r="G5431" s="167" t="s">
        <v>5048</v>
      </c>
      <c r="H5431" s="168">
        <v>46119</v>
      </c>
      <c r="I5431" s="167" t="s">
        <v>9168</v>
      </c>
      <c r="J5431" s="169">
        <v>26142</v>
      </c>
      <c r="K5431" s="167" t="s">
        <v>55</v>
      </c>
      <c r="L5431" s="169">
        <v>18</v>
      </c>
      <c r="M5431" s="167" t="s">
        <v>3604</v>
      </c>
      <c r="N5431" s="169">
        <v>3009.4</v>
      </c>
      <c r="O5431" s="167" t="s">
        <v>3505</v>
      </c>
      <c r="P5431" s="167"/>
      <c r="Q5431" s="167" t="s">
        <v>5049</v>
      </c>
      <c r="R5431" s="167" t="s">
        <v>9404</v>
      </c>
      <c r="S5431" s="169">
        <v>8</v>
      </c>
      <c r="T5431" s="167" t="s">
        <v>9180</v>
      </c>
      <c r="U5431" s="169" t="s">
        <v>6692</v>
      </c>
      <c r="V5431" s="167" t="s">
        <v>9181</v>
      </c>
      <c r="W5431" s="167" t="s">
        <v>9182</v>
      </c>
      <c r="X5431" s="170" t="s">
        <v>3533</v>
      </c>
      <c r="Y5431" s="171" t="s">
        <v>9405</v>
      </c>
      <c r="Z5431" s="167" t="s">
        <v>11132</v>
      </c>
      <c r="AA5431" s="176">
        <v>48</v>
      </c>
      <c r="AB5431" s="167" t="s">
        <v>11254</v>
      </c>
      <c r="AC5431" s="176">
        <v>48</v>
      </c>
      <c r="AD5431" s="167" t="s">
        <v>11254</v>
      </c>
      <c r="AE5431" s="176">
        <v>15155.04</v>
      </c>
    </row>
    <row r="5432" spans="1:31">
      <c r="A5432" s="178">
        <v>308405207960</v>
      </c>
      <c r="B5432" s="166">
        <v>46119</v>
      </c>
      <c r="C5432" s="167" t="s">
        <v>9144</v>
      </c>
      <c r="D5432" s="167" t="s">
        <v>9401</v>
      </c>
      <c r="E5432" s="167" t="s">
        <v>9402</v>
      </c>
      <c r="F5432" s="167" t="s">
        <v>9403</v>
      </c>
      <c r="G5432" s="167" t="s">
        <v>5048</v>
      </c>
      <c r="H5432" s="168">
        <v>46119</v>
      </c>
      <c r="I5432" s="167" t="s">
        <v>9168</v>
      </c>
      <c r="J5432" s="169">
        <v>26142</v>
      </c>
      <c r="K5432" s="167" t="s">
        <v>55</v>
      </c>
      <c r="L5432" s="169">
        <v>18</v>
      </c>
      <c r="M5432" s="167" t="s">
        <v>3604</v>
      </c>
      <c r="N5432" s="169">
        <v>3009.4</v>
      </c>
      <c r="O5432" s="167" t="s">
        <v>3505</v>
      </c>
      <c r="P5432" s="167"/>
      <c r="Q5432" s="167" t="s">
        <v>5049</v>
      </c>
      <c r="R5432" s="167" t="s">
        <v>9404</v>
      </c>
      <c r="S5432" s="169">
        <v>7</v>
      </c>
      <c r="T5432" s="167" t="s">
        <v>9180</v>
      </c>
      <c r="U5432" s="169" t="s">
        <v>6692</v>
      </c>
      <c r="V5432" s="167" t="s">
        <v>9181</v>
      </c>
      <c r="W5432" s="167" t="s">
        <v>9182</v>
      </c>
      <c r="X5432" s="170" t="s">
        <v>3533</v>
      </c>
      <c r="Y5432" s="171" t="s">
        <v>9405</v>
      </c>
      <c r="Z5432" s="167" t="s">
        <v>11132</v>
      </c>
      <c r="AA5432" s="176">
        <v>240</v>
      </c>
      <c r="AB5432" s="167" t="s">
        <v>11254</v>
      </c>
      <c r="AC5432" s="176">
        <v>240</v>
      </c>
      <c r="AD5432" s="167" t="s">
        <v>11254</v>
      </c>
      <c r="AE5432" s="176">
        <v>75775.199999999997</v>
      </c>
    </row>
    <row r="5433" spans="1:31">
      <c r="A5433" s="178">
        <v>308405207960</v>
      </c>
      <c r="B5433" s="166">
        <v>46119</v>
      </c>
      <c r="C5433" s="167" t="s">
        <v>9144</v>
      </c>
      <c r="D5433" s="167" t="s">
        <v>9401</v>
      </c>
      <c r="E5433" s="167" t="s">
        <v>9402</v>
      </c>
      <c r="F5433" s="167" t="s">
        <v>9403</v>
      </c>
      <c r="G5433" s="167" t="s">
        <v>5048</v>
      </c>
      <c r="H5433" s="168">
        <v>46119</v>
      </c>
      <c r="I5433" s="167" t="s">
        <v>9168</v>
      </c>
      <c r="J5433" s="169">
        <v>26142</v>
      </c>
      <c r="K5433" s="167" t="s">
        <v>55</v>
      </c>
      <c r="L5433" s="169">
        <v>18</v>
      </c>
      <c r="M5433" s="167" t="s">
        <v>3604</v>
      </c>
      <c r="N5433" s="169">
        <v>3009.4</v>
      </c>
      <c r="O5433" s="167" t="s">
        <v>3505</v>
      </c>
      <c r="P5433" s="167"/>
      <c r="Q5433" s="167" t="s">
        <v>5049</v>
      </c>
      <c r="R5433" s="167" t="s">
        <v>9404</v>
      </c>
      <c r="S5433" s="169">
        <v>6</v>
      </c>
      <c r="T5433" s="167" t="s">
        <v>9183</v>
      </c>
      <c r="U5433" s="169" t="s">
        <v>6692</v>
      </c>
      <c r="V5433" s="167" t="s">
        <v>9184</v>
      </c>
      <c r="W5433" s="167" t="s">
        <v>9185</v>
      </c>
      <c r="X5433" s="170" t="s">
        <v>3533</v>
      </c>
      <c r="Y5433" s="171" t="s">
        <v>9405</v>
      </c>
      <c r="Z5433" s="167" t="s">
        <v>11132</v>
      </c>
      <c r="AA5433" s="176">
        <v>80</v>
      </c>
      <c r="AB5433" s="167" t="s">
        <v>11254</v>
      </c>
      <c r="AC5433" s="176">
        <v>80</v>
      </c>
      <c r="AD5433" s="167" t="s">
        <v>11254</v>
      </c>
      <c r="AE5433" s="176">
        <v>18144.8</v>
      </c>
    </row>
    <row r="5434" spans="1:31">
      <c r="A5434" s="178">
        <v>308405207960</v>
      </c>
      <c r="B5434" s="166">
        <v>46119</v>
      </c>
      <c r="C5434" s="167" t="s">
        <v>9144</v>
      </c>
      <c r="D5434" s="167" t="s">
        <v>9401</v>
      </c>
      <c r="E5434" s="167" t="s">
        <v>9402</v>
      </c>
      <c r="F5434" s="167" t="s">
        <v>9403</v>
      </c>
      <c r="G5434" s="167" t="s">
        <v>5048</v>
      </c>
      <c r="H5434" s="168">
        <v>46119</v>
      </c>
      <c r="I5434" s="167" t="s">
        <v>9168</v>
      </c>
      <c r="J5434" s="169">
        <v>26142</v>
      </c>
      <c r="K5434" s="167" t="s">
        <v>55</v>
      </c>
      <c r="L5434" s="169">
        <v>18</v>
      </c>
      <c r="M5434" s="167" t="s">
        <v>3604</v>
      </c>
      <c r="N5434" s="169">
        <v>3009.4</v>
      </c>
      <c r="O5434" s="167" t="s">
        <v>3505</v>
      </c>
      <c r="P5434" s="167"/>
      <c r="Q5434" s="167" t="s">
        <v>5049</v>
      </c>
      <c r="R5434" s="167" t="s">
        <v>9404</v>
      </c>
      <c r="S5434" s="169">
        <v>5</v>
      </c>
      <c r="T5434" s="167" t="s">
        <v>9183</v>
      </c>
      <c r="U5434" s="169" t="s">
        <v>6692</v>
      </c>
      <c r="V5434" s="167" t="s">
        <v>9184</v>
      </c>
      <c r="W5434" s="167" t="s">
        <v>9185</v>
      </c>
      <c r="X5434" s="170" t="s">
        <v>3533</v>
      </c>
      <c r="Y5434" s="171" t="s">
        <v>9405</v>
      </c>
      <c r="Z5434" s="167" t="s">
        <v>11132</v>
      </c>
      <c r="AA5434" s="176">
        <v>160</v>
      </c>
      <c r="AB5434" s="167" t="s">
        <v>11254</v>
      </c>
      <c r="AC5434" s="176">
        <v>160</v>
      </c>
      <c r="AD5434" s="167" t="s">
        <v>11254</v>
      </c>
      <c r="AE5434" s="176">
        <v>36289.599999999999</v>
      </c>
    </row>
    <row r="5435" spans="1:31">
      <c r="A5435" s="178">
        <v>308405207960</v>
      </c>
      <c r="B5435" s="166">
        <v>46119</v>
      </c>
      <c r="C5435" s="167" t="s">
        <v>9144</v>
      </c>
      <c r="D5435" s="167" t="s">
        <v>9401</v>
      </c>
      <c r="E5435" s="167" t="s">
        <v>9402</v>
      </c>
      <c r="F5435" s="167" t="s">
        <v>9403</v>
      </c>
      <c r="G5435" s="167" t="s">
        <v>5048</v>
      </c>
      <c r="H5435" s="168">
        <v>46119</v>
      </c>
      <c r="I5435" s="167" t="s">
        <v>9168</v>
      </c>
      <c r="J5435" s="169">
        <v>26142</v>
      </c>
      <c r="K5435" s="167" t="s">
        <v>55</v>
      </c>
      <c r="L5435" s="169">
        <v>18</v>
      </c>
      <c r="M5435" s="167" t="s">
        <v>3604</v>
      </c>
      <c r="N5435" s="169">
        <v>3009.4</v>
      </c>
      <c r="O5435" s="167" t="s">
        <v>3505</v>
      </c>
      <c r="P5435" s="167"/>
      <c r="Q5435" s="167" t="s">
        <v>5049</v>
      </c>
      <c r="R5435" s="167" t="s">
        <v>9404</v>
      </c>
      <c r="S5435" s="169">
        <v>4</v>
      </c>
      <c r="T5435" s="167" t="s">
        <v>9186</v>
      </c>
      <c r="U5435" s="169" t="s">
        <v>6692</v>
      </c>
      <c r="V5435" s="167" t="s">
        <v>9187</v>
      </c>
      <c r="W5435" s="167" t="s">
        <v>9188</v>
      </c>
      <c r="X5435" s="170" t="s">
        <v>3533</v>
      </c>
      <c r="Y5435" s="171" t="s">
        <v>9405</v>
      </c>
      <c r="Z5435" s="167" t="s">
        <v>11132</v>
      </c>
      <c r="AA5435" s="176">
        <v>264</v>
      </c>
      <c r="AB5435" s="167" t="s">
        <v>11254</v>
      </c>
      <c r="AC5435" s="176">
        <v>264</v>
      </c>
      <c r="AD5435" s="167" t="s">
        <v>11254</v>
      </c>
      <c r="AE5435" s="176">
        <v>165815.76</v>
      </c>
    </row>
    <row r="5436" spans="1:31">
      <c r="A5436" s="178">
        <v>308405207960</v>
      </c>
      <c r="B5436" s="166">
        <v>46119</v>
      </c>
      <c r="C5436" s="167" t="s">
        <v>9144</v>
      </c>
      <c r="D5436" s="167" t="s">
        <v>9401</v>
      </c>
      <c r="E5436" s="167" t="s">
        <v>9402</v>
      </c>
      <c r="F5436" s="167" t="s">
        <v>9403</v>
      </c>
      <c r="G5436" s="167" t="s">
        <v>5048</v>
      </c>
      <c r="H5436" s="168">
        <v>46119</v>
      </c>
      <c r="I5436" s="167" t="s">
        <v>9168</v>
      </c>
      <c r="J5436" s="169">
        <v>26142</v>
      </c>
      <c r="K5436" s="167" t="s">
        <v>55</v>
      </c>
      <c r="L5436" s="169">
        <v>18</v>
      </c>
      <c r="M5436" s="167" t="s">
        <v>3604</v>
      </c>
      <c r="N5436" s="169">
        <v>3009.4</v>
      </c>
      <c r="O5436" s="167" t="s">
        <v>3505</v>
      </c>
      <c r="P5436" s="167"/>
      <c r="Q5436" s="167" t="s">
        <v>5049</v>
      </c>
      <c r="R5436" s="167" t="s">
        <v>9404</v>
      </c>
      <c r="S5436" s="169">
        <v>3</v>
      </c>
      <c r="T5436" s="167" t="s">
        <v>9255</v>
      </c>
      <c r="U5436" s="169" t="s">
        <v>6692</v>
      </c>
      <c r="V5436" s="167" t="s">
        <v>9256</v>
      </c>
      <c r="W5436" s="167" t="s">
        <v>9257</v>
      </c>
      <c r="X5436" s="170" t="s">
        <v>3533</v>
      </c>
      <c r="Y5436" s="171" t="s">
        <v>9405</v>
      </c>
      <c r="Z5436" s="167" t="s">
        <v>11132</v>
      </c>
      <c r="AA5436" s="176">
        <v>168</v>
      </c>
      <c r="AB5436" s="167" t="s">
        <v>11254</v>
      </c>
      <c r="AC5436" s="176">
        <v>168</v>
      </c>
      <c r="AD5436" s="167" t="s">
        <v>11254</v>
      </c>
      <c r="AE5436" s="176">
        <v>29016.959999999999</v>
      </c>
    </row>
    <row r="5437" spans="1:31">
      <c r="A5437" s="178">
        <v>308405207960</v>
      </c>
      <c r="B5437" s="166">
        <v>46119</v>
      </c>
      <c r="C5437" s="167" t="s">
        <v>9144</v>
      </c>
      <c r="D5437" s="167" t="s">
        <v>9401</v>
      </c>
      <c r="E5437" s="167" t="s">
        <v>9402</v>
      </c>
      <c r="F5437" s="167" t="s">
        <v>9403</v>
      </c>
      <c r="G5437" s="167" t="s">
        <v>5048</v>
      </c>
      <c r="H5437" s="168">
        <v>46119</v>
      </c>
      <c r="I5437" s="167" t="s">
        <v>9168</v>
      </c>
      <c r="J5437" s="169">
        <v>26142</v>
      </c>
      <c r="K5437" s="167" t="s">
        <v>55</v>
      </c>
      <c r="L5437" s="169">
        <v>18</v>
      </c>
      <c r="M5437" s="167" t="s">
        <v>3604</v>
      </c>
      <c r="N5437" s="169">
        <v>3009.4</v>
      </c>
      <c r="O5437" s="167" t="s">
        <v>3505</v>
      </c>
      <c r="P5437" s="167"/>
      <c r="Q5437" s="167" t="s">
        <v>5049</v>
      </c>
      <c r="R5437" s="167" t="s">
        <v>9404</v>
      </c>
      <c r="S5437" s="169">
        <v>2</v>
      </c>
      <c r="T5437" s="167" t="s">
        <v>9189</v>
      </c>
      <c r="U5437" s="169" t="s">
        <v>6692</v>
      </c>
      <c r="V5437" s="167" t="s">
        <v>9190</v>
      </c>
      <c r="W5437" s="167" t="s">
        <v>9191</v>
      </c>
      <c r="X5437" s="170" t="s">
        <v>3533</v>
      </c>
      <c r="Y5437" s="171" t="s">
        <v>9405</v>
      </c>
      <c r="Z5437" s="167" t="s">
        <v>11132</v>
      </c>
      <c r="AA5437" s="176">
        <v>40</v>
      </c>
      <c r="AB5437" s="167" t="s">
        <v>11254</v>
      </c>
      <c r="AC5437" s="176">
        <v>40</v>
      </c>
      <c r="AD5437" s="167" t="s">
        <v>11254</v>
      </c>
      <c r="AE5437" s="176">
        <v>8485.2000000000007</v>
      </c>
    </row>
    <row r="5438" spans="1:31">
      <c r="A5438" s="178">
        <v>308405207960</v>
      </c>
      <c r="B5438" s="166">
        <v>46119</v>
      </c>
      <c r="C5438" s="167" t="s">
        <v>9144</v>
      </c>
      <c r="D5438" s="167" t="s">
        <v>9401</v>
      </c>
      <c r="E5438" s="167" t="s">
        <v>9402</v>
      </c>
      <c r="F5438" s="167" t="s">
        <v>9403</v>
      </c>
      <c r="G5438" s="167" t="s">
        <v>5048</v>
      </c>
      <c r="H5438" s="168">
        <v>46119</v>
      </c>
      <c r="I5438" s="167" t="s">
        <v>9168</v>
      </c>
      <c r="J5438" s="169">
        <v>26142</v>
      </c>
      <c r="K5438" s="167" t="s">
        <v>55</v>
      </c>
      <c r="L5438" s="169">
        <v>18</v>
      </c>
      <c r="M5438" s="167" t="s">
        <v>3604</v>
      </c>
      <c r="N5438" s="169">
        <v>3009.4</v>
      </c>
      <c r="O5438" s="167" t="s">
        <v>3505</v>
      </c>
      <c r="P5438" s="167"/>
      <c r="Q5438" s="167" t="s">
        <v>5049</v>
      </c>
      <c r="R5438" s="167" t="s">
        <v>9404</v>
      </c>
      <c r="S5438" s="169">
        <v>1</v>
      </c>
      <c r="T5438" s="167" t="s">
        <v>9189</v>
      </c>
      <c r="U5438" s="169" t="s">
        <v>6692</v>
      </c>
      <c r="V5438" s="167" t="s">
        <v>9190</v>
      </c>
      <c r="W5438" s="167" t="s">
        <v>9191</v>
      </c>
      <c r="X5438" s="170" t="s">
        <v>3533</v>
      </c>
      <c r="Y5438" s="171" t="s">
        <v>9405</v>
      </c>
      <c r="Z5438" s="167" t="s">
        <v>11132</v>
      </c>
      <c r="AA5438" s="176">
        <v>200</v>
      </c>
      <c r="AB5438" s="167" t="s">
        <v>11254</v>
      </c>
      <c r="AC5438" s="176">
        <v>200</v>
      </c>
      <c r="AD5438" s="167" t="s">
        <v>11254</v>
      </c>
      <c r="AE5438" s="176">
        <v>42426</v>
      </c>
    </row>
    <row r="5439" spans="1:31">
      <c r="A5439" s="178">
        <v>308408278310</v>
      </c>
      <c r="B5439" s="166">
        <v>46120</v>
      </c>
      <c r="C5439" s="167" t="s">
        <v>9144</v>
      </c>
      <c r="D5439" s="167" t="s">
        <v>9401</v>
      </c>
      <c r="E5439" s="167" t="s">
        <v>9402</v>
      </c>
      <c r="F5439" s="167" t="s">
        <v>9403</v>
      </c>
      <c r="G5439" s="167" t="s">
        <v>5048</v>
      </c>
      <c r="H5439" s="168">
        <v>46120</v>
      </c>
      <c r="I5439" s="167" t="s">
        <v>9168</v>
      </c>
      <c r="J5439" s="169">
        <v>26142</v>
      </c>
      <c r="K5439" s="167" t="s">
        <v>55</v>
      </c>
      <c r="L5439" s="169">
        <v>10</v>
      </c>
      <c r="M5439" s="167" t="s">
        <v>3604</v>
      </c>
      <c r="N5439" s="169">
        <v>1678.8</v>
      </c>
      <c r="O5439" s="167" t="s">
        <v>3505</v>
      </c>
      <c r="P5439" s="167"/>
      <c r="Q5439" s="167" t="s">
        <v>5049</v>
      </c>
      <c r="R5439" s="167" t="s">
        <v>9406</v>
      </c>
      <c r="S5439" s="169">
        <v>9</v>
      </c>
      <c r="T5439" s="167" t="s">
        <v>9170</v>
      </c>
      <c r="U5439" s="169" t="s">
        <v>6692</v>
      </c>
      <c r="V5439" s="167" t="s">
        <v>9171</v>
      </c>
      <c r="W5439" s="167" t="s">
        <v>9172</v>
      </c>
      <c r="X5439" s="170" t="s">
        <v>3533</v>
      </c>
      <c r="Y5439" s="171" t="s">
        <v>9407</v>
      </c>
      <c r="Z5439" s="167" t="s">
        <v>11133</v>
      </c>
      <c r="AA5439" s="176">
        <v>432</v>
      </c>
      <c r="AB5439" s="167" t="s">
        <v>11254</v>
      </c>
      <c r="AC5439" s="176">
        <v>432</v>
      </c>
      <c r="AD5439" s="167" t="s">
        <v>11254</v>
      </c>
      <c r="AE5439" s="176">
        <v>24101.279999999999</v>
      </c>
    </row>
    <row r="5440" spans="1:31">
      <c r="A5440" s="178">
        <v>308408278310</v>
      </c>
      <c r="B5440" s="166">
        <v>46120</v>
      </c>
      <c r="C5440" s="167" t="s">
        <v>9144</v>
      </c>
      <c r="D5440" s="167" t="s">
        <v>9401</v>
      </c>
      <c r="E5440" s="167" t="s">
        <v>9402</v>
      </c>
      <c r="F5440" s="167" t="s">
        <v>9403</v>
      </c>
      <c r="G5440" s="167" t="s">
        <v>5048</v>
      </c>
      <c r="H5440" s="168">
        <v>46120</v>
      </c>
      <c r="I5440" s="167" t="s">
        <v>9168</v>
      </c>
      <c r="J5440" s="169">
        <v>26142</v>
      </c>
      <c r="K5440" s="167" t="s">
        <v>55</v>
      </c>
      <c r="L5440" s="169">
        <v>10</v>
      </c>
      <c r="M5440" s="167" t="s">
        <v>3604</v>
      </c>
      <c r="N5440" s="169">
        <v>1678.8</v>
      </c>
      <c r="O5440" s="167" t="s">
        <v>3505</v>
      </c>
      <c r="P5440" s="167"/>
      <c r="Q5440" s="167" t="s">
        <v>5049</v>
      </c>
      <c r="R5440" s="167" t="s">
        <v>9406</v>
      </c>
      <c r="S5440" s="169">
        <v>8</v>
      </c>
      <c r="T5440" s="167" t="s">
        <v>9174</v>
      </c>
      <c r="U5440" s="169" t="s">
        <v>6692</v>
      </c>
      <c r="V5440" s="167" t="s">
        <v>9175</v>
      </c>
      <c r="W5440" s="167" t="s">
        <v>9176</v>
      </c>
      <c r="X5440" s="170" t="s">
        <v>3533</v>
      </c>
      <c r="Y5440" s="171" t="s">
        <v>9407</v>
      </c>
      <c r="Z5440" s="167" t="s">
        <v>11133</v>
      </c>
      <c r="AA5440" s="176">
        <v>72</v>
      </c>
      <c r="AB5440" s="167" t="s">
        <v>11254</v>
      </c>
      <c r="AC5440" s="176">
        <v>72</v>
      </c>
      <c r="AD5440" s="167" t="s">
        <v>11254</v>
      </c>
      <c r="AE5440" s="176">
        <v>11375.28</v>
      </c>
    </row>
    <row r="5441" spans="1:31">
      <c r="A5441" s="178">
        <v>308408278310</v>
      </c>
      <c r="B5441" s="166">
        <v>46120</v>
      </c>
      <c r="C5441" s="167" t="s">
        <v>9144</v>
      </c>
      <c r="D5441" s="167" t="s">
        <v>9401</v>
      </c>
      <c r="E5441" s="167" t="s">
        <v>9402</v>
      </c>
      <c r="F5441" s="167" t="s">
        <v>9403</v>
      </c>
      <c r="G5441" s="167" t="s">
        <v>5048</v>
      </c>
      <c r="H5441" s="168">
        <v>46120</v>
      </c>
      <c r="I5441" s="167" t="s">
        <v>9168</v>
      </c>
      <c r="J5441" s="169">
        <v>26142</v>
      </c>
      <c r="K5441" s="167" t="s">
        <v>55</v>
      </c>
      <c r="L5441" s="169">
        <v>10</v>
      </c>
      <c r="M5441" s="167" t="s">
        <v>3604</v>
      </c>
      <c r="N5441" s="169">
        <v>1678.8</v>
      </c>
      <c r="O5441" s="167" t="s">
        <v>3505</v>
      </c>
      <c r="P5441" s="167"/>
      <c r="Q5441" s="167" t="s">
        <v>5049</v>
      </c>
      <c r="R5441" s="167" t="s">
        <v>9406</v>
      </c>
      <c r="S5441" s="169">
        <v>7</v>
      </c>
      <c r="T5441" s="167" t="s">
        <v>9174</v>
      </c>
      <c r="U5441" s="169" t="s">
        <v>6692</v>
      </c>
      <c r="V5441" s="167" t="s">
        <v>9175</v>
      </c>
      <c r="W5441" s="167" t="s">
        <v>9176</v>
      </c>
      <c r="X5441" s="170" t="s">
        <v>3533</v>
      </c>
      <c r="Y5441" s="171" t="s">
        <v>9407</v>
      </c>
      <c r="Z5441" s="167" t="s">
        <v>11133</v>
      </c>
      <c r="AA5441" s="176">
        <v>72</v>
      </c>
      <c r="AB5441" s="167" t="s">
        <v>11254</v>
      </c>
      <c r="AC5441" s="176">
        <v>72</v>
      </c>
      <c r="AD5441" s="167" t="s">
        <v>11254</v>
      </c>
      <c r="AE5441" s="176">
        <v>11375.28</v>
      </c>
    </row>
    <row r="5442" spans="1:31">
      <c r="A5442" s="178">
        <v>308408278310</v>
      </c>
      <c r="B5442" s="166">
        <v>46120</v>
      </c>
      <c r="C5442" s="167" t="s">
        <v>9144</v>
      </c>
      <c r="D5442" s="167" t="s">
        <v>9401</v>
      </c>
      <c r="E5442" s="167" t="s">
        <v>9402</v>
      </c>
      <c r="F5442" s="167" t="s">
        <v>9403</v>
      </c>
      <c r="G5442" s="167" t="s">
        <v>5048</v>
      </c>
      <c r="H5442" s="168">
        <v>46120</v>
      </c>
      <c r="I5442" s="167" t="s">
        <v>9168</v>
      </c>
      <c r="J5442" s="169">
        <v>26142</v>
      </c>
      <c r="K5442" s="167" t="s">
        <v>55</v>
      </c>
      <c r="L5442" s="169">
        <v>10</v>
      </c>
      <c r="M5442" s="167" t="s">
        <v>3604</v>
      </c>
      <c r="N5442" s="169">
        <v>1678.8</v>
      </c>
      <c r="O5442" s="167" t="s">
        <v>3505</v>
      </c>
      <c r="P5442" s="167"/>
      <c r="Q5442" s="167" t="s">
        <v>5049</v>
      </c>
      <c r="R5442" s="167" t="s">
        <v>9406</v>
      </c>
      <c r="S5442" s="169">
        <v>6</v>
      </c>
      <c r="T5442" s="167" t="s">
        <v>9177</v>
      </c>
      <c r="U5442" s="169" t="s">
        <v>6692</v>
      </c>
      <c r="V5442" s="167" t="s">
        <v>9178</v>
      </c>
      <c r="W5442" s="167" t="s">
        <v>9179</v>
      </c>
      <c r="X5442" s="170" t="s">
        <v>3533</v>
      </c>
      <c r="Y5442" s="171" t="s">
        <v>9407</v>
      </c>
      <c r="Z5442" s="167" t="s">
        <v>11133</v>
      </c>
      <c r="AA5442" s="176">
        <v>144</v>
      </c>
      <c r="AB5442" s="167" t="s">
        <v>11254</v>
      </c>
      <c r="AC5442" s="176">
        <v>144</v>
      </c>
      <c r="AD5442" s="167" t="s">
        <v>11254</v>
      </c>
      <c r="AE5442" s="176">
        <v>23238.720000000001</v>
      </c>
    </row>
    <row r="5443" spans="1:31">
      <c r="A5443" s="178">
        <v>308408278310</v>
      </c>
      <c r="B5443" s="166">
        <v>46120</v>
      </c>
      <c r="C5443" s="167" t="s">
        <v>9144</v>
      </c>
      <c r="D5443" s="167" t="s">
        <v>9401</v>
      </c>
      <c r="E5443" s="167" t="s">
        <v>9402</v>
      </c>
      <c r="F5443" s="167" t="s">
        <v>9403</v>
      </c>
      <c r="G5443" s="167" t="s">
        <v>5048</v>
      </c>
      <c r="H5443" s="168">
        <v>46120</v>
      </c>
      <c r="I5443" s="167" t="s">
        <v>9168</v>
      </c>
      <c r="J5443" s="169">
        <v>26142</v>
      </c>
      <c r="K5443" s="167" t="s">
        <v>55</v>
      </c>
      <c r="L5443" s="169">
        <v>10</v>
      </c>
      <c r="M5443" s="167" t="s">
        <v>3604</v>
      </c>
      <c r="N5443" s="169">
        <v>1678.8</v>
      </c>
      <c r="O5443" s="167" t="s">
        <v>3505</v>
      </c>
      <c r="P5443" s="167"/>
      <c r="Q5443" s="167" t="s">
        <v>5049</v>
      </c>
      <c r="R5443" s="167" t="s">
        <v>9406</v>
      </c>
      <c r="S5443" s="169">
        <v>5</v>
      </c>
      <c r="T5443" s="167" t="s">
        <v>9180</v>
      </c>
      <c r="U5443" s="169" t="s">
        <v>6692</v>
      </c>
      <c r="V5443" s="167" t="s">
        <v>9181</v>
      </c>
      <c r="W5443" s="167" t="s">
        <v>9182</v>
      </c>
      <c r="X5443" s="170" t="s">
        <v>3533</v>
      </c>
      <c r="Y5443" s="171" t="s">
        <v>9407</v>
      </c>
      <c r="Z5443" s="167" t="s">
        <v>11133</v>
      </c>
      <c r="AA5443" s="176">
        <v>96</v>
      </c>
      <c r="AB5443" s="167" t="s">
        <v>11254</v>
      </c>
      <c r="AC5443" s="176">
        <v>96</v>
      </c>
      <c r="AD5443" s="167" t="s">
        <v>11254</v>
      </c>
      <c r="AE5443" s="176">
        <v>30310.080000000002</v>
      </c>
    </row>
    <row r="5444" spans="1:31">
      <c r="A5444" s="178">
        <v>308408278310</v>
      </c>
      <c r="B5444" s="166">
        <v>46120</v>
      </c>
      <c r="C5444" s="167" t="s">
        <v>9144</v>
      </c>
      <c r="D5444" s="167" t="s">
        <v>9401</v>
      </c>
      <c r="E5444" s="167" t="s">
        <v>9402</v>
      </c>
      <c r="F5444" s="167" t="s">
        <v>9403</v>
      </c>
      <c r="G5444" s="167" t="s">
        <v>5048</v>
      </c>
      <c r="H5444" s="168">
        <v>46120</v>
      </c>
      <c r="I5444" s="167" t="s">
        <v>9168</v>
      </c>
      <c r="J5444" s="169">
        <v>26142</v>
      </c>
      <c r="K5444" s="167" t="s">
        <v>55</v>
      </c>
      <c r="L5444" s="169">
        <v>10</v>
      </c>
      <c r="M5444" s="167" t="s">
        <v>3604</v>
      </c>
      <c r="N5444" s="169">
        <v>1678.8</v>
      </c>
      <c r="O5444" s="167" t="s">
        <v>3505</v>
      </c>
      <c r="P5444" s="167"/>
      <c r="Q5444" s="167" t="s">
        <v>5049</v>
      </c>
      <c r="R5444" s="167" t="s">
        <v>9406</v>
      </c>
      <c r="S5444" s="169">
        <v>4</v>
      </c>
      <c r="T5444" s="167" t="s">
        <v>9183</v>
      </c>
      <c r="U5444" s="169" t="s">
        <v>6692</v>
      </c>
      <c r="V5444" s="167" t="s">
        <v>9184</v>
      </c>
      <c r="W5444" s="167" t="s">
        <v>9185</v>
      </c>
      <c r="X5444" s="170" t="s">
        <v>3533</v>
      </c>
      <c r="Y5444" s="171" t="s">
        <v>9407</v>
      </c>
      <c r="Z5444" s="167" t="s">
        <v>11133</v>
      </c>
      <c r="AA5444" s="176">
        <v>120</v>
      </c>
      <c r="AB5444" s="167" t="s">
        <v>11254</v>
      </c>
      <c r="AC5444" s="176">
        <v>120</v>
      </c>
      <c r="AD5444" s="167" t="s">
        <v>11254</v>
      </c>
      <c r="AE5444" s="176">
        <v>27217.200000000001</v>
      </c>
    </row>
    <row r="5445" spans="1:31">
      <c r="A5445" s="178">
        <v>308408278310</v>
      </c>
      <c r="B5445" s="166">
        <v>46120</v>
      </c>
      <c r="C5445" s="167" t="s">
        <v>9144</v>
      </c>
      <c r="D5445" s="167" t="s">
        <v>9401</v>
      </c>
      <c r="E5445" s="167" t="s">
        <v>9402</v>
      </c>
      <c r="F5445" s="167" t="s">
        <v>9403</v>
      </c>
      <c r="G5445" s="167" t="s">
        <v>5048</v>
      </c>
      <c r="H5445" s="168">
        <v>46120</v>
      </c>
      <c r="I5445" s="167" t="s">
        <v>9168</v>
      </c>
      <c r="J5445" s="169">
        <v>26142</v>
      </c>
      <c r="K5445" s="167" t="s">
        <v>55</v>
      </c>
      <c r="L5445" s="169">
        <v>10</v>
      </c>
      <c r="M5445" s="167" t="s">
        <v>3604</v>
      </c>
      <c r="N5445" s="169">
        <v>1678.8</v>
      </c>
      <c r="O5445" s="167" t="s">
        <v>3505</v>
      </c>
      <c r="P5445" s="167"/>
      <c r="Q5445" s="167" t="s">
        <v>5049</v>
      </c>
      <c r="R5445" s="167" t="s">
        <v>9406</v>
      </c>
      <c r="S5445" s="169">
        <v>3</v>
      </c>
      <c r="T5445" s="167" t="s">
        <v>9186</v>
      </c>
      <c r="U5445" s="169" t="s">
        <v>6692</v>
      </c>
      <c r="V5445" s="167" t="s">
        <v>9187</v>
      </c>
      <c r="W5445" s="167" t="s">
        <v>9188</v>
      </c>
      <c r="X5445" s="170" t="s">
        <v>3533</v>
      </c>
      <c r="Y5445" s="171" t="s">
        <v>9407</v>
      </c>
      <c r="Z5445" s="167" t="s">
        <v>11133</v>
      </c>
      <c r="AA5445" s="176">
        <v>132</v>
      </c>
      <c r="AB5445" s="167" t="s">
        <v>11254</v>
      </c>
      <c r="AC5445" s="176">
        <v>132</v>
      </c>
      <c r="AD5445" s="167" t="s">
        <v>11254</v>
      </c>
      <c r="AE5445" s="176">
        <v>82907.88</v>
      </c>
    </row>
    <row r="5446" spans="1:31">
      <c r="A5446" s="178">
        <v>308408278310</v>
      </c>
      <c r="B5446" s="166">
        <v>46120</v>
      </c>
      <c r="C5446" s="167" t="s">
        <v>9144</v>
      </c>
      <c r="D5446" s="167" t="s">
        <v>9401</v>
      </c>
      <c r="E5446" s="167" t="s">
        <v>9402</v>
      </c>
      <c r="F5446" s="167" t="s">
        <v>9403</v>
      </c>
      <c r="G5446" s="167" t="s">
        <v>5048</v>
      </c>
      <c r="H5446" s="168">
        <v>46120</v>
      </c>
      <c r="I5446" s="167" t="s">
        <v>9168</v>
      </c>
      <c r="J5446" s="169">
        <v>26142</v>
      </c>
      <c r="K5446" s="167" t="s">
        <v>55</v>
      </c>
      <c r="L5446" s="169">
        <v>10</v>
      </c>
      <c r="M5446" s="167" t="s">
        <v>3604</v>
      </c>
      <c r="N5446" s="169">
        <v>1678.8</v>
      </c>
      <c r="O5446" s="167" t="s">
        <v>3505</v>
      </c>
      <c r="P5446" s="167"/>
      <c r="Q5446" s="167" t="s">
        <v>5049</v>
      </c>
      <c r="R5446" s="167" t="s">
        <v>9406</v>
      </c>
      <c r="S5446" s="169">
        <v>2</v>
      </c>
      <c r="T5446" s="167" t="s">
        <v>9255</v>
      </c>
      <c r="U5446" s="169" t="s">
        <v>6692</v>
      </c>
      <c r="V5446" s="167" t="s">
        <v>9256</v>
      </c>
      <c r="W5446" s="167" t="s">
        <v>9257</v>
      </c>
      <c r="X5446" s="170" t="s">
        <v>3533</v>
      </c>
      <c r="Y5446" s="171" t="s">
        <v>9407</v>
      </c>
      <c r="Z5446" s="167" t="s">
        <v>11133</v>
      </c>
      <c r="AA5446" s="176">
        <v>168</v>
      </c>
      <c r="AB5446" s="167" t="s">
        <v>11254</v>
      </c>
      <c r="AC5446" s="176">
        <v>168</v>
      </c>
      <c r="AD5446" s="167" t="s">
        <v>11254</v>
      </c>
      <c r="AE5446" s="176">
        <v>29016.959999999999</v>
      </c>
    </row>
    <row r="5447" spans="1:31">
      <c r="A5447" s="178">
        <v>308408278310</v>
      </c>
      <c r="B5447" s="166">
        <v>46120</v>
      </c>
      <c r="C5447" s="167" t="s">
        <v>9144</v>
      </c>
      <c r="D5447" s="167" t="s">
        <v>9401</v>
      </c>
      <c r="E5447" s="167" t="s">
        <v>9402</v>
      </c>
      <c r="F5447" s="167" t="s">
        <v>9403</v>
      </c>
      <c r="G5447" s="167" t="s">
        <v>5048</v>
      </c>
      <c r="H5447" s="168">
        <v>46120</v>
      </c>
      <c r="I5447" s="167" t="s">
        <v>9168</v>
      </c>
      <c r="J5447" s="169">
        <v>26142</v>
      </c>
      <c r="K5447" s="167" t="s">
        <v>55</v>
      </c>
      <c r="L5447" s="169">
        <v>10</v>
      </c>
      <c r="M5447" s="167" t="s">
        <v>3604</v>
      </c>
      <c r="N5447" s="169">
        <v>1678.8</v>
      </c>
      <c r="O5447" s="167" t="s">
        <v>3505</v>
      </c>
      <c r="P5447" s="167"/>
      <c r="Q5447" s="167" t="s">
        <v>5049</v>
      </c>
      <c r="R5447" s="167" t="s">
        <v>9406</v>
      </c>
      <c r="S5447" s="169">
        <v>1</v>
      </c>
      <c r="T5447" s="167" t="s">
        <v>9189</v>
      </c>
      <c r="U5447" s="169" t="s">
        <v>6692</v>
      </c>
      <c r="V5447" s="167" t="s">
        <v>9190</v>
      </c>
      <c r="W5447" s="167" t="s">
        <v>9191</v>
      </c>
      <c r="X5447" s="170" t="s">
        <v>3533</v>
      </c>
      <c r="Y5447" s="171" t="s">
        <v>9407</v>
      </c>
      <c r="Z5447" s="167" t="s">
        <v>11133</v>
      </c>
      <c r="AA5447" s="176">
        <v>240</v>
      </c>
      <c r="AB5447" s="167" t="s">
        <v>11254</v>
      </c>
      <c r="AC5447" s="176">
        <v>240</v>
      </c>
      <c r="AD5447" s="167" t="s">
        <v>11254</v>
      </c>
      <c r="AE5447" s="176">
        <v>50911.199999999997</v>
      </c>
    </row>
    <row r="5448" spans="1:31">
      <c r="A5448" s="178">
        <v>308416598140</v>
      </c>
      <c r="B5448" s="166">
        <v>46122</v>
      </c>
      <c r="C5448" s="167" t="s">
        <v>9144</v>
      </c>
      <c r="D5448" s="167" t="s">
        <v>9258</v>
      </c>
      <c r="E5448" s="167" t="s">
        <v>9259</v>
      </c>
      <c r="F5448" s="167" t="s">
        <v>9260</v>
      </c>
      <c r="G5448" s="167" t="s">
        <v>3502</v>
      </c>
      <c r="H5448" s="168">
        <v>46122</v>
      </c>
      <c r="I5448" s="167" t="s">
        <v>9408</v>
      </c>
      <c r="J5448" s="169">
        <v>26142</v>
      </c>
      <c r="K5448" s="167" t="s">
        <v>55</v>
      </c>
      <c r="L5448" s="169">
        <v>1</v>
      </c>
      <c r="M5448" s="167" t="s">
        <v>3604</v>
      </c>
      <c r="N5448" s="169">
        <v>387.9</v>
      </c>
      <c r="O5448" s="167" t="s">
        <v>3505</v>
      </c>
      <c r="P5448" s="167"/>
      <c r="Q5448" s="167" t="s">
        <v>3527</v>
      </c>
      <c r="R5448" s="167" t="s">
        <v>9409</v>
      </c>
      <c r="S5448" s="169">
        <v>8</v>
      </c>
      <c r="T5448" s="167" t="s">
        <v>8694</v>
      </c>
      <c r="U5448" s="169" t="s">
        <v>3517</v>
      </c>
      <c r="V5448" s="167" t="s">
        <v>9410</v>
      </c>
      <c r="W5448" s="167" t="s">
        <v>8696</v>
      </c>
      <c r="X5448" s="170" t="s">
        <v>157</v>
      </c>
      <c r="Y5448" s="171" t="s">
        <v>9411</v>
      </c>
      <c r="Z5448" s="167" t="s">
        <v>11134</v>
      </c>
      <c r="AA5448" s="176">
        <v>200</v>
      </c>
      <c r="AB5448" s="167" t="s">
        <v>11254</v>
      </c>
      <c r="AC5448" s="176">
        <v>200</v>
      </c>
      <c r="AD5448" s="167" t="s">
        <v>11254</v>
      </c>
      <c r="AE5448" s="176">
        <v>1162212</v>
      </c>
    </row>
    <row r="5449" spans="1:31">
      <c r="A5449" s="178">
        <v>308416598140</v>
      </c>
      <c r="B5449" s="166">
        <v>46122</v>
      </c>
      <c r="C5449" s="167" t="s">
        <v>9144</v>
      </c>
      <c r="D5449" s="167" t="s">
        <v>9258</v>
      </c>
      <c r="E5449" s="167" t="s">
        <v>9259</v>
      </c>
      <c r="F5449" s="167" t="s">
        <v>9260</v>
      </c>
      <c r="G5449" s="167" t="s">
        <v>3502</v>
      </c>
      <c r="H5449" s="168">
        <v>46122</v>
      </c>
      <c r="I5449" s="167" t="s">
        <v>9408</v>
      </c>
      <c r="J5449" s="169">
        <v>26142</v>
      </c>
      <c r="K5449" s="167" t="s">
        <v>55</v>
      </c>
      <c r="L5449" s="169">
        <v>1</v>
      </c>
      <c r="M5449" s="167" t="s">
        <v>3604</v>
      </c>
      <c r="N5449" s="169">
        <v>387.9</v>
      </c>
      <c r="O5449" s="167" t="s">
        <v>3505</v>
      </c>
      <c r="P5449" s="167"/>
      <c r="Q5449" s="167" t="s">
        <v>3527</v>
      </c>
      <c r="R5449" s="167" t="s">
        <v>9409</v>
      </c>
      <c r="S5449" s="169">
        <v>7</v>
      </c>
      <c r="T5449" s="167" t="s">
        <v>9412</v>
      </c>
      <c r="U5449" s="169" t="s">
        <v>3517</v>
      </c>
      <c r="V5449" s="167" t="s">
        <v>9413</v>
      </c>
      <c r="W5449" s="167" t="s">
        <v>9414</v>
      </c>
      <c r="X5449" s="170" t="s">
        <v>157</v>
      </c>
      <c r="Y5449" s="171" t="s">
        <v>9411</v>
      </c>
      <c r="Z5449" s="167" t="s">
        <v>11134</v>
      </c>
      <c r="AA5449" s="176">
        <v>80</v>
      </c>
      <c r="AB5449" s="167" t="s">
        <v>11254</v>
      </c>
      <c r="AC5449" s="176">
        <v>80</v>
      </c>
      <c r="AD5449" s="167" t="s">
        <v>11254</v>
      </c>
      <c r="AE5449" s="176">
        <v>53739.199999999997</v>
      </c>
    </row>
    <row r="5450" spans="1:31">
      <c r="A5450" s="178">
        <v>308416598140</v>
      </c>
      <c r="B5450" s="166">
        <v>46122</v>
      </c>
      <c r="C5450" s="167" t="s">
        <v>9144</v>
      </c>
      <c r="D5450" s="167" t="s">
        <v>9258</v>
      </c>
      <c r="E5450" s="167" t="s">
        <v>9259</v>
      </c>
      <c r="F5450" s="167" t="s">
        <v>9260</v>
      </c>
      <c r="G5450" s="167" t="s">
        <v>3502</v>
      </c>
      <c r="H5450" s="168">
        <v>46122</v>
      </c>
      <c r="I5450" s="167" t="s">
        <v>9408</v>
      </c>
      <c r="J5450" s="169">
        <v>26142</v>
      </c>
      <c r="K5450" s="167" t="s">
        <v>55</v>
      </c>
      <c r="L5450" s="169">
        <v>1</v>
      </c>
      <c r="M5450" s="167" t="s">
        <v>3604</v>
      </c>
      <c r="N5450" s="169">
        <v>387.9</v>
      </c>
      <c r="O5450" s="167" t="s">
        <v>3505</v>
      </c>
      <c r="P5450" s="167"/>
      <c r="Q5450" s="167" t="s">
        <v>3527</v>
      </c>
      <c r="R5450" s="167" t="s">
        <v>9409</v>
      </c>
      <c r="S5450" s="169">
        <v>6</v>
      </c>
      <c r="T5450" s="167" t="s">
        <v>6512</v>
      </c>
      <c r="U5450" s="169" t="s">
        <v>3517</v>
      </c>
      <c r="V5450" s="167" t="s">
        <v>9415</v>
      </c>
      <c r="W5450" s="167" t="s">
        <v>6514</v>
      </c>
      <c r="X5450" s="170" t="s">
        <v>157</v>
      </c>
      <c r="Y5450" s="171" t="s">
        <v>9411</v>
      </c>
      <c r="Z5450" s="167" t="s">
        <v>11134</v>
      </c>
      <c r="AA5450" s="176">
        <v>170</v>
      </c>
      <c r="AB5450" s="167" t="s">
        <v>11254</v>
      </c>
      <c r="AC5450" s="176">
        <v>170</v>
      </c>
      <c r="AD5450" s="167" t="s">
        <v>11254</v>
      </c>
      <c r="AE5450" s="176">
        <v>69186.600000000006</v>
      </c>
    </row>
    <row r="5451" spans="1:31">
      <c r="A5451" s="178">
        <v>308416598140</v>
      </c>
      <c r="B5451" s="166">
        <v>46122</v>
      </c>
      <c r="C5451" s="167" t="s">
        <v>9144</v>
      </c>
      <c r="D5451" s="167" t="s">
        <v>9258</v>
      </c>
      <c r="E5451" s="167" t="s">
        <v>9259</v>
      </c>
      <c r="F5451" s="167" t="s">
        <v>9260</v>
      </c>
      <c r="G5451" s="167" t="s">
        <v>3502</v>
      </c>
      <c r="H5451" s="168">
        <v>46122</v>
      </c>
      <c r="I5451" s="167" t="s">
        <v>9408</v>
      </c>
      <c r="J5451" s="169">
        <v>26142</v>
      </c>
      <c r="K5451" s="167" t="s">
        <v>55</v>
      </c>
      <c r="L5451" s="169">
        <v>1</v>
      </c>
      <c r="M5451" s="167" t="s">
        <v>3604</v>
      </c>
      <c r="N5451" s="169">
        <v>387.9</v>
      </c>
      <c r="O5451" s="167" t="s">
        <v>3505</v>
      </c>
      <c r="P5451" s="167"/>
      <c r="Q5451" s="167" t="s">
        <v>3527</v>
      </c>
      <c r="R5451" s="167" t="s">
        <v>9409</v>
      </c>
      <c r="S5451" s="169">
        <v>5</v>
      </c>
      <c r="T5451" s="167" t="s">
        <v>6516</v>
      </c>
      <c r="U5451" s="169" t="s">
        <v>3517</v>
      </c>
      <c r="V5451" s="167" t="s">
        <v>9267</v>
      </c>
      <c r="W5451" s="167" t="s">
        <v>6518</v>
      </c>
      <c r="X5451" s="170" t="s">
        <v>157</v>
      </c>
      <c r="Y5451" s="171" t="s">
        <v>9411</v>
      </c>
      <c r="Z5451" s="167" t="s">
        <v>11134</v>
      </c>
      <c r="AA5451" s="176">
        <v>20</v>
      </c>
      <c r="AB5451" s="167" t="s">
        <v>11254</v>
      </c>
      <c r="AC5451" s="176">
        <v>20</v>
      </c>
      <c r="AD5451" s="167" t="s">
        <v>11254</v>
      </c>
      <c r="AE5451" s="176">
        <v>5489.8</v>
      </c>
    </row>
    <row r="5452" spans="1:31">
      <c r="A5452" s="178">
        <v>308416598140</v>
      </c>
      <c r="B5452" s="166">
        <v>46122</v>
      </c>
      <c r="C5452" s="167" t="s">
        <v>9144</v>
      </c>
      <c r="D5452" s="167" t="s">
        <v>9258</v>
      </c>
      <c r="E5452" s="167" t="s">
        <v>9259</v>
      </c>
      <c r="F5452" s="167" t="s">
        <v>9260</v>
      </c>
      <c r="G5452" s="167" t="s">
        <v>3502</v>
      </c>
      <c r="H5452" s="168">
        <v>46122</v>
      </c>
      <c r="I5452" s="167" t="s">
        <v>9408</v>
      </c>
      <c r="J5452" s="169">
        <v>26142</v>
      </c>
      <c r="K5452" s="167" t="s">
        <v>55</v>
      </c>
      <c r="L5452" s="169">
        <v>1</v>
      </c>
      <c r="M5452" s="167" t="s">
        <v>3604</v>
      </c>
      <c r="N5452" s="169">
        <v>387.9</v>
      </c>
      <c r="O5452" s="167" t="s">
        <v>3505</v>
      </c>
      <c r="P5452" s="167"/>
      <c r="Q5452" s="167" t="s">
        <v>3527</v>
      </c>
      <c r="R5452" s="167" t="s">
        <v>9409</v>
      </c>
      <c r="S5452" s="169">
        <v>4</v>
      </c>
      <c r="T5452" s="167" t="s">
        <v>9416</v>
      </c>
      <c r="U5452" s="169" t="s">
        <v>3517</v>
      </c>
      <c r="V5452" s="167" t="s">
        <v>9417</v>
      </c>
      <c r="W5452" s="167" t="s">
        <v>9293</v>
      </c>
      <c r="X5452" s="170" t="s">
        <v>157</v>
      </c>
      <c r="Y5452" s="171" t="s">
        <v>9411</v>
      </c>
      <c r="Z5452" s="167" t="s">
        <v>11134</v>
      </c>
      <c r="AA5452" s="176">
        <v>190</v>
      </c>
      <c r="AB5452" s="167" t="s">
        <v>11254</v>
      </c>
      <c r="AC5452" s="176">
        <v>190</v>
      </c>
      <c r="AD5452" s="167" t="s">
        <v>11254</v>
      </c>
      <c r="AE5452" s="176">
        <v>184776.9</v>
      </c>
    </row>
    <row r="5453" spans="1:31">
      <c r="A5453" s="178">
        <v>308416598140</v>
      </c>
      <c r="B5453" s="166">
        <v>46122</v>
      </c>
      <c r="C5453" s="167" t="s">
        <v>9144</v>
      </c>
      <c r="D5453" s="167" t="s">
        <v>9258</v>
      </c>
      <c r="E5453" s="167" t="s">
        <v>9259</v>
      </c>
      <c r="F5453" s="167" t="s">
        <v>9260</v>
      </c>
      <c r="G5453" s="167" t="s">
        <v>3502</v>
      </c>
      <c r="H5453" s="168">
        <v>46122</v>
      </c>
      <c r="I5453" s="167" t="s">
        <v>9408</v>
      </c>
      <c r="J5453" s="169">
        <v>26142</v>
      </c>
      <c r="K5453" s="167" t="s">
        <v>55</v>
      </c>
      <c r="L5453" s="169">
        <v>1</v>
      </c>
      <c r="M5453" s="167" t="s">
        <v>3604</v>
      </c>
      <c r="N5453" s="169">
        <v>387.9</v>
      </c>
      <c r="O5453" s="167" t="s">
        <v>3505</v>
      </c>
      <c r="P5453" s="167"/>
      <c r="Q5453" s="167" t="s">
        <v>3527</v>
      </c>
      <c r="R5453" s="167" t="s">
        <v>9409</v>
      </c>
      <c r="S5453" s="169">
        <v>3</v>
      </c>
      <c r="T5453" s="167" t="s">
        <v>9270</v>
      </c>
      <c r="U5453" s="169" t="s">
        <v>3517</v>
      </c>
      <c r="V5453" s="167" t="s">
        <v>9271</v>
      </c>
      <c r="W5453" s="167" t="s">
        <v>9272</v>
      </c>
      <c r="X5453" s="170" t="s">
        <v>157</v>
      </c>
      <c r="Y5453" s="171" t="s">
        <v>9411</v>
      </c>
      <c r="Z5453" s="167" t="s">
        <v>11134</v>
      </c>
      <c r="AA5453" s="176">
        <v>200</v>
      </c>
      <c r="AB5453" s="167" t="s">
        <v>11254</v>
      </c>
      <c r="AC5453" s="176">
        <v>200</v>
      </c>
      <c r="AD5453" s="167" t="s">
        <v>11254</v>
      </c>
      <c r="AE5453" s="176">
        <v>293256</v>
      </c>
    </row>
    <row r="5454" spans="1:31">
      <c r="A5454" s="178">
        <v>308416598140</v>
      </c>
      <c r="B5454" s="166">
        <v>46122</v>
      </c>
      <c r="C5454" s="167" t="s">
        <v>9144</v>
      </c>
      <c r="D5454" s="167" t="s">
        <v>9258</v>
      </c>
      <c r="E5454" s="167" t="s">
        <v>9259</v>
      </c>
      <c r="F5454" s="167" t="s">
        <v>9260</v>
      </c>
      <c r="G5454" s="167" t="s">
        <v>3502</v>
      </c>
      <c r="H5454" s="168">
        <v>46122</v>
      </c>
      <c r="I5454" s="167" t="s">
        <v>9408</v>
      </c>
      <c r="J5454" s="169">
        <v>26142</v>
      </c>
      <c r="K5454" s="167" t="s">
        <v>55</v>
      </c>
      <c r="L5454" s="169">
        <v>1</v>
      </c>
      <c r="M5454" s="167" t="s">
        <v>3604</v>
      </c>
      <c r="N5454" s="169">
        <v>387.9</v>
      </c>
      <c r="O5454" s="167" t="s">
        <v>3505</v>
      </c>
      <c r="P5454" s="167"/>
      <c r="Q5454" s="167" t="s">
        <v>3527</v>
      </c>
      <c r="R5454" s="167" t="s">
        <v>9409</v>
      </c>
      <c r="S5454" s="169">
        <v>2</v>
      </c>
      <c r="T5454" s="167" t="s">
        <v>9303</v>
      </c>
      <c r="U5454" s="169" t="s">
        <v>3517</v>
      </c>
      <c r="V5454" s="167" t="s">
        <v>9418</v>
      </c>
      <c r="W5454" s="167" t="s">
        <v>9305</v>
      </c>
      <c r="X5454" s="170" t="s">
        <v>157</v>
      </c>
      <c r="Y5454" s="171" t="s">
        <v>9411</v>
      </c>
      <c r="Z5454" s="167" t="s">
        <v>11134</v>
      </c>
      <c r="AA5454" s="176">
        <v>60</v>
      </c>
      <c r="AB5454" s="167" t="s">
        <v>11254</v>
      </c>
      <c r="AC5454" s="176">
        <v>60</v>
      </c>
      <c r="AD5454" s="167" t="s">
        <v>11254</v>
      </c>
      <c r="AE5454" s="176">
        <v>170755.20000000001</v>
      </c>
    </row>
    <row r="5455" spans="1:31">
      <c r="A5455" s="178">
        <v>308416598140</v>
      </c>
      <c r="B5455" s="166">
        <v>46122</v>
      </c>
      <c r="C5455" s="167" t="s">
        <v>9144</v>
      </c>
      <c r="D5455" s="167" t="s">
        <v>9258</v>
      </c>
      <c r="E5455" s="167" t="s">
        <v>9259</v>
      </c>
      <c r="F5455" s="167" t="s">
        <v>9260</v>
      </c>
      <c r="G5455" s="167" t="s">
        <v>3502</v>
      </c>
      <c r="H5455" s="168">
        <v>46122</v>
      </c>
      <c r="I5455" s="167" t="s">
        <v>9408</v>
      </c>
      <c r="J5455" s="169">
        <v>26142</v>
      </c>
      <c r="K5455" s="167" t="s">
        <v>55</v>
      </c>
      <c r="L5455" s="169">
        <v>1</v>
      </c>
      <c r="M5455" s="167" t="s">
        <v>3604</v>
      </c>
      <c r="N5455" s="169">
        <v>387.9</v>
      </c>
      <c r="O5455" s="167" t="s">
        <v>3505</v>
      </c>
      <c r="P5455" s="167"/>
      <c r="Q5455" s="167" t="s">
        <v>3527</v>
      </c>
      <c r="R5455" s="167" t="s">
        <v>9409</v>
      </c>
      <c r="S5455" s="169">
        <v>1</v>
      </c>
      <c r="T5455" s="167" t="s">
        <v>8290</v>
      </c>
      <c r="U5455" s="169" t="s">
        <v>3517</v>
      </c>
      <c r="V5455" s="167" t="s">
        <v>9419</v>
      </c>
      <c r="W5455" s="167" t="s">
        <v>7027</v>
      </c>
      <c r="X5455" s="170" t="s">
        <v>157</v>
      </c>
      <c r="Y5455" s="171" t="s">
        <v>9411</v>
      </c>
      <c r="Z5455" s="167" t="s">
        <v>11134</v>
      </c>
      <c r="AA5455" s="176">
        <v>160</v>
      </c>
      <c r="AB5455" s="167" t="s">
        <v>11254</v>
      </c>
      <c r="AC5455" s="176">
        <v>160</v>
      </c>
      <c r="AD5455" s="167" t="s">
        <v>11254</v>
      </c>
      <c r="AE5455" s="176">
        <v>95222.399999999994</v>
      </c>
    </row>
    <row r="5456" spans="1:31">
      <c r="A5456" s="178">
        <v>308416747721</v>
      </c>
      <c r="B5456" s="166">
        <v>46122</v>
      </c>
      <c r="C5456" s="167" t="s">
        <v>9160</v>
      </c>
      <c r="D5456" s="167" t="s">
        <v>9258</v>
      </c>
      <c r="E5456" s="167" t="s">
        <v>9259</v>
      </c>
      <c r="F5456" s="167" t="s">
        <v>9260</v>
      </c>
      <c r="G5456" s="167" t="s">
        <v>3502</v>
      </c>
      <c r="H5456" s="168">
        <v>46122</v>
      </c>
      <c r="I5456" s="167" t="s">
        <v>9420</v>
      </c>
      <c r="J5456" s="169">
        <v>26142</v>
      </c>
      <c r="K5456" s="167" t="s">
        <v>55</v>
      </c>
      <c r="L5456" s="169">
        <v>1</v>
      </c>
      <c r="M5456" s="167" t="s">
        <v>3513</v>
      </c>
      <c r="N5456" s="169">
        <v>13.2</v>
      </c>
      <c r="O5456" s="167" t="s">
        <v>3505</v>
      </c>
      <c r="P5456" s="167"/>
      <c r="Q5456" s="167" t="s">
        <v>3527</v>
      </c>
      <c r="R5456" s="167" t="s">
        <v>9421</v>
      </c>
      <c r="S5456" s="169">
        <v>6</v>
      </c>
      <c r="T5456" s="167" t="s">
        <v>6516</v>
      </c>
      <c r="U5456" s="169" t="s">
        <v>3517</v>
      </c>
      <c r="V5456" s="167" t="s">
        <v>9422</v>
      </c>
      <c r="W5456" s="167" t="s">
        <v>6518</v>
      </c>
      <c r="X5456" s="170" t="s">
        <v>157</v>
      </c>
      <c r="Y5456" s="171" t="s">
        <v>9423</v>
      </c>
      <c r="Z5456" s="167" t="s">
        <v>11135</v>
      </c>
      <c r="AA5456" s="176">
        <v>1</v>
      </c>
      <c r="AB5456" s="167" t="s">
        <v>11254</v>
      </c>
      <c r="AC5456" s="176">
        <v>1</v>
      </c>
      <c r="AD5456" s="167" t="s">
        <v>11254</v>
      </c>
      <c r="AE5456" s="176">
        <v>274.49</v>
      </c>
    </row>
    <row r="5457" spans="1:31">
      <c r="A5457" s="178">
        <v>308416747721</v>
      </c>
      <c r="B5457" s="166">
        <v>46122</v>
      </c>
      <c r="C5457" s="167" t="s">
        <v>9160</v>
      </c>
      <c r="D5457" s="167" t="s">
        <v>9258</v>
      </c>
      <c r="E5457" s="167" t="s">
        <v>9259</v>
      </c>
      <c r="F5457" s="167" t="s">
        <v>9260</v>
      </c>
      <c r="G5457" s="167" t="s">
        <v>3502</v>
      </c>
      <c r="H5457" s="168">
        <v>46122</v>
      </c>
      <c r="I5457" s="167" t="s">
        <v>9420</v>
      </c>
      <c r="J5457" s="169">
        <v>26142</v>
      </c>
      <c r="K5457" s="167" t="s">
        <v>55</v>
      </c>
      <c r="L5457" s="169">
        <v>1</v>
      </c>
      <c r="M5457" s="167" t="s">
        <v>3513</v>
      </c>
      <c r="N5457" s="169">
        <v>13.2</v>
      </c>
      <c r="O5457" s="167" t="s">
        <v>3505</v>
      </c>
      <c r="P5457" s="167"/>
      <c r="Q5457" s="167" t="s">
        <v>3527</v>
      </c>
      <c r="R5457" s="167" t="s">
        <v>9421</v>
      </c>
      <c r="S5457" s="169">
        <v>5</v>
      </c>
      <c r="T5457" s="167" t="s">
        <v>6522</v>
      </c>
      <c r="U5457" s="169" t="s">
        <v>3517</v>
      </c>
      <c r="V5457" s="167" t="s">
        <v>9424</v>
      </c>
      <c r="W5457" s="167" t="s">
        <v>6524</v>
      </c>
      <c r="X5457" s="170" t="s">
        <v>157</v>
      </c>
      <c r="Y5457" s="171" t="s">
        <v>9423</v>
      </c>
      <c r="Z5457" s="167" t="s">
        <v>11135</v>
      </c>
      <c r="AA5457" s="176">
        <v>1</v>
      </c>
      <c r="AB5457" s="167" t="s">
        <v>11254</v>
      </c>
      <c r="AC5457" s="176">
        <v>1</v>
      </c>
      <c r="AD5457" s="167" t="s">
        <v>11254</v>
      </c>
      <c r="AE5457" s="176">
        <v>463.83</v>
      </c>
    </row>
    <row r="5458" spans="1:31">
      <c r="A5458" s="178">
        <v>308416747721</v>
      </c>
      <c r="B5458" s="166">
        <v>46122</v>
      </c>
      <c r="C5458" s="167" t="s">
        <v>9160</v>
      </c>
      <c r="D5458" s="167" t="s">
        <v>9258</v>
      </c>
      <c r="E5458" s="167" t="s">
        <v>9259</v>
      </c>
      <c r="F5458" s="167" t="s">
        <v>9260</v>
      </c>
      <c r="G5458" s="167" t="s">
        <v>3502</v>
      </c>
      <c r="H5458" s="168">
        <v>46122</v>
      </c>
      <c r="I5458" s="167" t="s">
        <v>9420</v>
      </c>
      <c r="J5458" s="169">
        <v>26142</v>
      </c>
      <c r="K5458" s="167" t="s">
        <v>55</v>
      </c>
      <c r="L5458" s="169">
        <v>1</v>
      </c>
      <c r="M5458" s="167" t="s">
        <v>3513</v>
      </c>
      <c r="N5458" s="169">
        <v>13.2</v>
      </c>
      <c r="O5458" s="167" t="s">
        <v>3505</v>
      </c>
      <c r="P5458" s="167"/>
      <c r="Q5458" s="167" t="s">
        <v>3527</v>
      </c>
      <c r="R5458" s="167" t="s">
        <v>9421</v>
      </c>
      <c r="S5458" s="169">
        <v>4</v>
      </c>
      <c r="T5458" s="167" t="s">
        <v>6522</v>
      </c>
      <c r="U5458" s="169" t="s">
        <v>3517</v>
      </c>
      <c r="V5458" s="167" t="s">
        <v>9424</v>
      </c>
      <c r="W5458" s="167" t="s">
        <v>6524</v>
      </c>
      <c r="X5458" s="170" t="s">
        <v>157</v>
      </c>
      <c r="Y5458" s="171" t="s">
        <v>9423</v>
      </c>
      <c r="Z5458" s="167" t="s">
        <v>11135</v>
      </c>
      <c r="AA5458" s="176">
        <v>1</v>
      </c>
      <c r="AB5458" s="167" t="s">
        <v>11254</v>
      </c>
      <c r="AC5458" s="176">
        <v>1</v>
      </c>
      <c r="AD5458" s="167" t="s">
        <v>11254</v>
      </c>
      <c r="AE5458" s="176">
        <v>463.83</v>
      </c>
    </row>
    <row r="5459" spans="1:31">
      <c r="A5459" s="178">
        <v>308416747721</v>
      </c>
      <c r="B5459" s="166">
        <v>46122</v>
      </c>
      <c r="C5459" s="167" t="s">
        <v>9160</v>
      </c>
      <c r="D5459" s="167" t="s">
        <v>9258</v>
      </c>
      <c r="E5459" s="167" t="s">
        <v>9259</v>
      </c>
      <c r="F5459" s="167" t="s">
        <v>9260</v>
      </c>
      <c r="G5459" s="167" t="s">
        <v>3502</v>
      </c>
      <c r="H5459" s="168">
        <v>46122</v>
      </c>
      <c r="I5459" s="167" t="s">
        <v>9420</v>
      </c>
      <c r="J5459" s="169">
        <v>26142</v>
      </c>
      <c r="K5459" s="167" t="s">
        <v>55</v>
      </c>
      <c r="L5459" s="169">
        <v>1</v>
      </c>
      <c r="M5459" s="167" t="s">
        <v>3513</v>
      </c>
      <c r="N5459" s="169">
        <v>13.2</v>
      </c>
      <c r="O5459" s="167" t="s">
        <v>3505</v>
      </c>
      <c r="P5459" s="167"/>
      <c r="Q5459" s="167" t="s">
        <v>3527</v>
      </c>
      <c r="R5459" s="167" t="s">
        <v>9421</v>
      </c>
      <c r="S5459" s="169">
        <v>3</v>
      </c>
      <c r="T5459" s="167" t="s">
        <v>9327</v>
      </c>
      <c r="U5459" s="169" t="s">
        <v>3517</v>
      </c>
      <c r="V5459" s="167" t="s">
        <v>9425</v>
      </c>
      <c r="W5459" s="167" t="s">
        <v>9326</v>
      </c>
      <c r="X5459" s="170" t="s">
        <v>157</v>
      </c>
      <c r="Y5459" s="171" t="s">
        <v>9423</v>
      </c>
      <c r="Z5459" s="167" t="s">
        <v>11135</v>
      </c>
      <c r="AA5459" s="176">
        <v>1</v>
      </c>
      <c r="AB5459" s="167" t="s">
        <v>11254</v>
      </c>
      <c r="AC5459" s="176">
        <v>1</v>
      </c>
      <c r="AD5459" s="167" t="s">
        <v>11254</v>
      </c>
      <c r="AE5459" s="176">
        <v>484.96</v>
      </c>
    </row>
    <row r="5460" spans="1:31">
      <c r="A5460" s="178">
        <v>308416747721</v>
      </c>
      <c r="B5460" s="166">
        <v>46122</v>
      </c>
      <c r="C5460" s="167" t="s">
        <v>9160</v>
      </c>
      <c r="D5460" s="167" t="s">
        <v>9258</v>
      </c>
      <c r="E5460" s="167" t="s">
        <v>9259</v>
      </c>
      <c r="F5460" s="167" t="s">
        <v>9260</v>
      </c>
      <c r="G5460" s="167" t="s">
        <v>3502</v>
      </c>
      <c r="H5460" s="168">
        <v>46122</v>
      </c>
      <c r="I5460" s="167" t="s">
        <v>9420</v>
      </c>
      <c r="J5460" s="169">
        <v>26142</v>
      </c>
      <c r="K5460" s="167" t="s">
        <v>55</v>
      </c>
      <c r="L5460" s="169">
        <v>1</v>
      </c>
      <c r="M5460" s="167" t="s">
        <v>3513</v>
      </c>
      <c r="N5460" s="169">
        <v>13.2</v>
      </c>
      <c r="O5460" s="167" t="s">
        <v>3505</v>
      </c>
      <c r="P5460" s="167"/>
      <c r="Q5460" s="167" t="s">
        <v>3527</v>
      </c>
      <c r="R5460" s="167" t="s">
        <v>9421</v>
      </c>
      <c r="S5460" s="169">
        <v>2</v>
      </c>
      <c r="T5460" s="167" t="s">
        <v>9426</v>
      </c>
      <c r="U5460" s="169" t="s">
        <v>3517</v>
      </c>
      <c r="V5460" s="167" t="s">
        <v>9427</v>
      </c>
      <c r="W5460" s="167" t="s">
        <v>7024</v>
      </c>
      <c r="X5460" s="170" t="s">
        <v>157</v>
      </c>
      <c r="Y5460" s="171" t="s">
        <v>9423</v>
      </c>
      <c r="Z5460" s="167" t="s">
        <v>11135</v>
      </c>
      <c r="AA5460" s="176">
        <v>1</v>
      </c>
      <c r="AB5460" s="167" t="s">
        <v>11254</v>
      </c>
      <c r="AC5460" s="176">
        <v>1</v>
      </c>
      <c r="AD5460" s="167" t="s">
        <v>11254</v>
      </c>
      <c r="AE5460" s="176">
        <v>319.2</v>
      </c>
    </row>
    <row r="5461" spans="1:31">
      <c r="A5461" s="178">
        <v>308416747721</v>
      </c>
      <c r="B5461" s="166">
        <v>46122</v>
      </c>
      <c r="C5461" s="167" t="s">
        <v>9160</v>
      </c>
      <c r="D5461" s="167" t="s">
        <v>9258</v>
      </c>
      <c r="E5461" s="167" t="s">
        <v>9259</v>
      </c>
      <c r="F5461" s="167" t="s">
        <v>9260</v>
      </c>
      <c r="G5461" s="167" t="s">
        <v>3502</v>
      </c>
      <c r="H5461" s="168">
        <v>46122</v>
      </c>
      <c r="I5461" s="167" t="s">
        <v>9420</v>
      </c>
      <c r="J5461" s="169">
        <v>26142</v>
      </c>
      <c r="K5461" s="167" t="s">
        <v>55</v>
      </c>
      <c r="L5461" s="169">
        <v>1</v>
      </c>
      <c r="M5461" s="167" t="s">
        <v>3513</v>
      </c>
      <c r="N5461" s="169">
        <v>13.2</v>
      </c>
      <c r="O5461" s="167" t="s">
        <v>3505</v>
      </c>
      <c r="P5461" s="167"/>
      <c r="Q5461" s="167" t="s">
        <v>3527</v>
      </c>
      <c r="R5461" s="167" t="s">
        <v>9421</v>
      </c>
      <c r="S5461" s="169">
        <v>1</v>
      </c>
      <c r="T5461" s="167" t="s">
        <v>9426</v>
      </c>
      <c r="U5461" s="169" t="s">
        <v>3517</v>
      </c>
      <c r="V5461" s="167" t="s">
        <v>9427</v>
      </c>
      <c r="W5461" s="167" t="s">
        <v>7024</v>
      </c>
      <c r="X5461" s="170" t="s">
        <v>157</v>
      </c>
      <c r="Y5461" s="171" t="s">
        <v>9423</v>
      </c>
      <c r="Z5461" s="167" t="s">
        <v>11135</v>
      </c>
      <c r="AA5461" s="176">
        <v>1</v>
      </c>
      <c r="AB5461" s="167" t="s">
        <v>11254</v>
      </c>
      <c r="AC5461" s="176">
        <v>1</v>
      </c>
      <c r="AD5461" s="167" t="s">
        <v>11254</v>
      </c>
      <c r="AE5461" s="176">
        <v>319.2</v>
      </c>
    </row>
    <row r="5462" spans="1:31">
      <c r="A5462" s="178">
        <v>308418460360</v>
      </c>
      <c r="B5462" s="166">
        <v>46125</v>
      </c>
      <c r="C5462" s="167" t="s">
        <v>9144</v>
      </c>
      <c r="D5462" s="167" t="s">
        <v>9401</v>
      </c>
      <c r="E5462" s="167" t="s">
        <v>9402</v>
      </c>
      <c r="F5462" s="167" t="s">
        <v>9403</v>
      </c>
      <c r="G5462" s="167" t="s">
        <v>5048</v>
      </c>
      <c r="H5462" s="168">
        <v>46125</v>
      </c>
      <c r="I5462" s="167" t="s">
        <v>9168</v>
      </c>
      <c r="J5462" s="169">
        <v>26117</v>
      </c>
      <c r="K5462" s="167" t="s">
        <v>55</v>
      </c>
      <c r="L5462" s="169">
        <v>19</v>
      </c>
      <c r="M5462" s="167" t="s">
        <v>3604</v>
      </c>
      <c r="N5462" s="169">
        <v>3826.4</v>
      </c>
      <c r="O5462" s="167" t="s">
        <v>3505</v>
      </c>
      <c r="P5462" s="167"/>
      <c r="Q5462" s="167" t="s">
        <v>5049</v>
      </c>
      <c r="R5462" s="167" t="s">
        <v>9428</v>
      </c>
      <c r="S5462" s="169">
        <v>13</v>
      </c>
      <c r="T5462" s="167" t="s">
        <v>9225</v>
      </c>
      <c r="U5462" s="169" t="s">
        <v>6692</v>
      </c>
      <c r="V5462" s="167" t="s">
        <v>9226</v>
      </c>
      <c r="W5462" s="167" t="s">
        <v>9227</v>
      </c>
      <c r="X5462" s="170" t="s">
        <v>3533</v>
      </c>
      <c r="Y5462" s="171" t="s">
        <v>9429</v>
      </c>
      <c r="Z5462" s="167" t="s">
        <v>11136</v>
      </c>
      <c r="AA5462" s="176">
        <v>168</v>
      </c>
      <c r="AB5462" s="167" t="s">
        <v>11254</v>
      </c>
      <c r="AC5462" s="176">
        <v>168</v>
      </c>
      <c r="AD5462" s="167" t="s">
        <v>11254</v>
      </c>
      <c r="AE5462" s="176">
        <v>18903.36</v>
      </c>
    </row>
    <row r="5463" spans="1:31">
      <c r="A5463" s="178">
        <v>308418460360</v>
      </c>
      <c r="B5463" s="166">
        <v>46125</v>
      </c>
      <c r="C5463" s="167" t="s">
        <v>9144</v>
      </c>
      <c r="D5463" s="167" t="s">
        <v>9401</v>
      </c>
      <c r="E5463" s="167" t="s">
        <v>9402</v>
      </c>
      <c r="F5463" s="167" t="s">
        <v>9403</v>
      </c>
      <c r="G5463" s="167" t="s">
        <v>5048</v>
      </c>
      <c r="H5463" s="168">
        <v>46125</v>
      </c>
      <c r="I5463" s="167" t="s">
        <v>9168</v>
      </c>
      <c r="J5463" s="169">
        <v>26117</v>
      </c>
      <c r="K5463" s="167" t="s">
        <v>55</v>
      </c>
      <c r="L5463" s="169">
        <v>19</v>
      </c>
      <c r="M5463" s="167" t="s">
        <v>3604</v>
      </c>
      <c r="N5463" s="169">
        <v>3826.4</v>
      </c>
      <c r="O5463" s="167" t="s">
        <v>3505</v>
      </c>
      <c r="P5463" s="167"/>
      <c r="Q5463" s="167" t="s">
        <v>5049</v>
      </c>
      <c r="R5463" s="167" t="s">
        <v>9428</v>
      </c>
      <c r="S5463" s="169">
        <v>12</v>
      </c>
      <c r="T5463" s="167" t="s">
        <v>9430</v>
      </c>
      <c r="U5463" s="169" t="s">
        <v>6692</v>
      </c>
      <c r="V5463" s="167" t="s">
        <v>9431</v>
      </c>
      <c r="W5463" s="167" t="s">
        <v>9432</v>
      </c>
      <c r="X5463" s="170" t="s">
        <v>3533</v>
      </c>
      <c r="Y5463" s="171" t="s">
        <v>9429</v>
      </c>
      <c r="Z5463" s="167" t="s">
        <v>11136</v>
      </c>
      <c r="AA5463" s="176">
        <v>549</v>
      </c>
      <c r="AB5463" s="167" t="s">
        <v>11254</v>
      </c>
      <c r="AC5463" s="176">
        <v>549</v>
      </c>
      <c r="AD5463" s="167" t="s">
        <v>11254</v>
      </c>
      <c r="AE5463" s="176">
        <v>55042.74</v>
      </c>
    </row>
    <row r="5464" spans="1:31">
      <c r="A5464" s="178">
        <v>308418460360</v>
      </c>
      <c r="B5464" s="166">
        <v>46125</v>
      </c>
      <c r="C5464" s="167" t="s">
        <v>9144</v>
      </c>
      <c r="D5464" s="167" t="s">
        <v>9401</v>
      </c>
      <c r="E5464" s="167" t="s">
        <v>9402</v>
      </c>
      <c r="F5464" s="167" t="s">
        <v>9403</v>
      </c>
      <c r="G5464" s="167" t="s">
        <v>5048</v>
      </c>
      <c r="H5464" s="168">
        <v>46125</v>
      </c>
      <c r="I5464" s="167" t="s">
        <v>9168</v>
      </c>
      <c r="J5464" s="169">
        <v>26117</v>
      </c>
      <c r="K5464" s="167" t="s">
        <v>55</v>
      </c>
      <c r="L5464" s="169">
        <v>19</v>
      </c>
      <c r="M5464" s="167" t="s">
        <v>3604</v>
      </c>
      <c r="N5464" s="169">
        <v>3826.4</v>
      </c>
      <c r="O5464" s="167" t="s">
        <v>3505</v>
      </c>
      <c r="P5464" s="167"/>
      <c r="Q5464" s="167" t="s">
        <v>5049</v>
      </c>
      <c r="R5464" s="167" t="s">
        <v>9428</v>
      </c>
      <c r="S5464" s="169">
        <v>11</v>
      </c>
      <c r="T5464" s="167" t="s">
        <v>9430</v>
      </c>
      <c r="U5464" s="169" t="s">
        <v>6692</v>
      </c>
      <c r="V5464" s="167" t="s">
        <v>9431</v>
      </c>
      <c r="W5464" s="167" t="s">
        <v>9432</v>
      </c>
      <c r="X5464" s="170" t="s">
        <v>3533</v>
      </c>
      <c r="Y5464" s="171" t="s">
        <v>9429</v>
      </c>
      <c r="Z5464" s="167" t="s">
        <v>11136</v>
      </c>
      <c r="AA5464" s="176">
        <v>3</v>
      </c>
      <c r="AB5464" s="167" t="s">
        <v>11254</v>
      </c>
      <c r="AC5464" s="176">
        <v>3</v>
      </c>
      <c r="AD5464" s="167" t="s">
        <v>11254</v>
      </c>
      <c r="AE5464" s="176">
        <v>300.77999999999997</v>
      </c>
    </row>
    <row r="5465" spans="1:31">
      <c r="A5465" s="178">
        <v>308418460360</v>
      </c>
      <c r="B5465" s="166">
        <v>46125</v>
      </c>
      <c r="C5465" s="167" t="s">
        <v>9144</v>
      </c>
      <c r="D5465" s="167" t="s">
        <v>9401</v>
      </c>
      <c r="E5465" s="167" t="s">
        <v>9402</v>
      </c>
      <c r="F5465" s="167" t="s">
        <v>9403</v>
      </c>
      <c r="G5465" s="167" t="s">
        <v>5048</v>
      </c>
      <c r="H5465" s="168">
        <v>46125</v>
      </c>
      <c r="I5465" s="167" t="s">
        <v>9168</v>
      </c>
      <c r="J5465" s="169">
        <v>26117</v>
      </c>
      <c r="K5465" s="167" t="s">
        <v>55</v>
      </c>
      <c r="L5465" s="169">
        <v>19</v>
      </c>
      <c r="M5465" s="167" t="s">
        <v>3604</v>
      </c>
      <c r="N5465" s="169">
        <v>3826.4</v>
      </c>
      <c r="O5465" s="167" t="s">
        <v>3505</v>
      </c>
      <c r="P5465" s="167"/>
      <c r="Q5465" s="167" t="s">
        <v>5049</v>
      </c>
      <c r="R5465" s="167" t="s">
        <v>9428</v>
      </c>
      <c r="S5465" s="169">
        <v>10</v>
      </c>
      <c r="T5465" s="167" t="s">
        <v>9229</v>
      </c>
      <c r="U5465" s="169" t="s">
        <v>6692</v>
      </c>
      <c r="V5465" s="167" t="s">
        <v>9230</v>
      </c>
      <c r="W5465" s="167" t="s">
        <v>9231</v>
      </c>
      <c r="X5465" s="170" t="s">
        <v>3533</v>
      </c>
      <c r="Y5465" s="171" t="s">
        <v>9429</v>
      </c>
      <c r="Z5465" s="167" t="s">
        <v>11136</v>
      </c>
      <c r="AA5465" s="176">
        <v>162</v>
      </c>
      <c r="AB5465" s="167" t="s">
        <v>11254</v>
      </c>
      <c r="AC5465" s="176">
        <v>162</v>
      </c>
      <c r="AD5465" s="167" t="s">
        <v>11254</v>
      </c>
      <c r="AE5465" s="176">
        <v>56264.22</v>
      </c>
    </row>
    <row r="5466" spans="1:31">
      <c r="A5466" s="178">
        <v>308418460360</v>
      </c>
      <c r="B5466" s="166">
        <v>46125</v>
      </c>
      <c r="C5466" s="167" t="s">
        <v>9144</v>
      </c>
      <c r="D5466" s="167" t="s">
        <v>9401</v>
      </c>
      <c r="E5466" s="167" t="s">
        <v>9402</v>
      </c>
      <c r="F5466" s="167" t="s">
        <v>9403</v>
      </c>
      <c r="G5466" s="167" t="s">
        <v>5048</v>
      </c>
      <c r="H5466" s="168">
        <v>46125</v>
      </c>
      <c r="I5466" s="167" t="s">
        <v>9168</v>
      </c>
      <c r="J5466" s="169">
        <v>26117</v>
      </c>
      <c r="K5466" s="167" t="s">
        <v>55</v>
      </c>
      <c r="L5466" s="169">
        <v>19</v>
      </c>
      <c r="M5466" s="167" t="s">
        <v>3604</v>
      </c>
      <c r="N5466" s="169">
        <v>3826.4</v>
      </c>
      <c r="O5466" s="167" t="s">
        <v>3505</v>
      </c>
      <c r="P5466" s="167"/>
      <c r="Q5466" s="167" t="s">
        <v>5049</v>
      </c>
      <c r="R5466" s="167" t="s">
        <v>9428</v>
      </c>
      <c r="S5466" s="169">
        <v>9</v>
      </c>
      <c r="T5466" s="167" t="s">
        <v>9229</v>
      </c>
      <c r="U5466" s="169" t="s">
        <v>6692</v>
      </c>
      <c r="V5466" s="167" t="s">
        <v>9230</v>
      </c>
      <c r="W5466" s="167" t="s">
        <v>9231</v>
      </c>
      <c r="X5466" s="170" t="s">
        <v>3533</v>
      </c>
      <c r="Y5466" s="171" t="s">
        <v>9429</v>
      </c>
      <c r="Z5466" s="167" t="s">
        <v>11136</v>
      </c>
      <c r="AA5466" s="176">
        <v>378</v>
      </c>
      <c r="AB5466" s="167" t="s">
        <v>11254</v>
      </c>
      <c r="AC5466" s="176">
        <v>378</v>
      </c>
      <c r="AD5466" s="167" t="s">
        <v>11254</v>
      </c>
      <c r="AE5466" s="176">
        <v>131283.18</v>
      </c>
    </row>
    <row r="5467" spans="1:31">
      <c r="A5467" s="178">
        <v>308418460360</v>
      </c>
      <c r="B5467" s="166">
        <v>46125</v>
      </c>
      <c r="C5467" s="167" t="s">
        <v>9144</v>
      </c>
      <c r="D5467" s="167" t="s">
        <v>9401</v>
      </c>
      <c r="E5467" s="167" t="s">
        <v>9402</v>
      </c>
      <c r="F5467" s="167" t="s">
        <v>9403</v>
      </c>
      <c r="G5467" s="167" t="s">
        <v>5048</v>
      </c>
      <c r="H5467" s="168">
        <v>46125</v>
      </c>
      <c r="I5467" s="167" t="s">
        <v>9168</v>
      </c>
      <c r="J5467" s="169">
        <v>26117</v>
      </c>
      <c r="K5467" s="167" t="s">
        <v>55</v>
      </c>
      <c r="L5467" s="169">
        <v>19</v>
      </c>
      <c r="M5467" s="167" t="s">
        <v>3604</v>
      </c>
      <c r="N5467" s="169">
        <v>3826.4</v>
      </c>
      <c r="O5467" s="167" t="s">
        <v>3505</v>
      </c>
      <c r="P5467" s="167"/>
      <c r="Q5467" s="167" t="s">
        <v>5049</v>
      </c>
      <c r="R5467" s="167" t="s">
        <v>9428</v>
      </c>
      <c r="S5467" s="169">
        <v>8</v>
      </c>
      <c r="T5467" s="167" t="s">
        <v>9433</v>
      </c>
      <c r="U5467" s="169" t="s">
        <v>6692</v>
      </c>
      <c r="V5467" s="167" t="s">
        <v>9434</v>
      </c>
      <c r="W5467" s="167" t="s">
        <v>9435</v>
      </c>
      <c r="X5467" s="170" t="s">
        <v>3533</v>
      </c>
      <c r="Y5467" s="171" t="s">
        <v>9429</v>
      </c>
      <c r="Z5467" s="167" t="s">
        <v>11136</v>
      </c>
      <c r="AA5467" s="176">
        <v>15</v>
      </c>
      <c r="AB5467" s="167" t="s">
        <v>11254</v>
      </c>
      <c r="AC5467" s="176">
        <v>15</v>
      </c>
      <c r="AD5467" s="167" t="s">
        <v>11254</v>
      </c>
      <c r="AE5467" s="176">
        <v>6388.8</v>
      </c>
    </row>
    <row r="5468" spans="1:31">
      <c r="A5468" s="178">
        <v>308418460360</v>
      </c>
      <c r="B5468" s="166">
        <v>46125</v>
      </c>
      <c r="C5468" s="167" t="s">
        <v>9144</v>
      </c>
      <c r="D5468" s="167" t="s">
        <v>9401</v>
      </c>
      <c r="E5468" s="167" t="s">
        <v>9402</v>
      </c>
      <c r="F5468" s="167" t="s">
        <v>9403</v>
      </c>
      <c r="G5468" s="167" t="s">
        <v>5048</v>
      </c>
      <c r="H5468" s="168">
        <v>46125</v>
      </c>
      <c r="I5468" s="167" t="s">
        <v>9168</v>
      </c>
      <c r="J5468" s="169">
        <v>26117</v>
      </c>
      <c r="K5468" s="167" t="s">
        <v>55</v>
      </c>
      <c r="L5468" s="169">
        <v>19</v>
      </c>
      <c r="M5468" s="167" t="s">
        <v>3604</v>
      </c>
      <c r="N5468" s="169">
        <v>3826.4</v>
      </c>
      <c r="O5468" s="167" t="s">
        <v>3505</v>
      </c>
      <c r="P5468" s="167"/>
      <c r="Q5468" s="167" t="s">
        <v>5049</v>
      </c>
      <c r="R5468" s="167" t="s">
        <v>9428</v>
      </c>
      <c r="S5468" s="169">
        <v>7</v>
      </c>
      <c r="T5468" s="167" t="s">
        <v>9433</v>
      </c>
      <c r="U5468" s="169" t="s">
        <v>6692</v>
      </c>
      <c r="V5468" s="167" t="s">
        <v>9434</v>
      </c>
      <c r="W5468" s="167" t="s">
        <v>9435</v>
      </c>
      <c r="X5468" s="170" t="s">
        <v>3533</v>
      </c>
      <c r="Y5468" s="171" t="s">
        <v>9429</v>
      </c>
      <c r="Z5468" s="167" t="s">
        <v>11136</v>
      </c>
      <c r="AA5468" s="176">
        <v>3</v>
      </c>
      <c r="AB5468" s="167" t="s">
        <v>11254</v>
      </c>
      <c r="AC5468" s="176">
        <v>3</v>
      </c>
      <c r="AD5468" s="167" t="s">
        <v>11254</v>
      </c>
      <c r="AE5468" s="176">
        <v>1277.76</v>
      </c>
    </row>
    <row r="5469" spans="1:31">
      <c r="A5469" s="178">
        <v>308418460360</v>
      </c>
      <c r="B5469" s="166">
        <v>46125</v>
      </c>
      <c r="C5469" s="167" t="s">
        <v>9144</v>
      </c>
      <c r="D5469" s="167" t="s">
        <v>9401</v>
      </c>
      <c r="E5469" s="167" t="s">
        <v>9402</v>
      </c>
      <c r="F5469" s="167" t="s">
        <v>9403</v>
      </c>
      <c r="G5469" s="167" t="s">
        <v>5048</v>
      </c>
      <c r="H5469" s="168">
        <v>46125</v>
      </c>
      <c r="I5469" s="167" t="s">
        <v>9168</v>
      </c>
      <c r="J5469" s="169">
        <v>26117</v>
      </c>
      <c r="K5469" s="167" t="s">
        <v>55</v>
      </c>
      <c r="L5469" s="169">
        <v>19</v>
      </c>
      <c r="M5469" s="167" t="s">
        <v>3604</v>
      </c>
      <c r="N5469" s="169">
        <v>3826.4</v>
      </c>
      <c r="O5469" s="167" t="s">
        <v>3505</v>
      </c>
      <c r="P5469" s="167"/>
      <c r="Q5469" s="167" t="s">
        <v>5049</v>
      </c>
      <c r="R5469" s="167" t="s">
        <v>9428</v>
      </c>
      <c r="S5469" s="169">
        <v>6</v>
      </c>
      <c r="T5469" s="167" t="s">
        <v>9433</v>
      </c>
      <c r="U5469" s="169" t="s">
        <v>6692</v>
      </c>
      <c r="V5469" s="167" t="s">
        <v>9434</v>
      </c>
      <c r="W5469" s="167" t="s">
        <v>9435</v>
      </c>
      <c r="X5469" s="170" t="s">
        <v>3533</v>
      </c>
      <c r="Y5469" s="171" t="s">
        <v>9429</v>
      </c>
      <c r="Z5469" s="167" t="s">
        <v>11136</v>
      </c>
      <c r="AA5469" s="176">
        <v>4</v>
      </c>
      <c r="AB5469" s="167" t="s">
        <v>11254</v>
      </c>
      <c r="AC5469" s="176">
        <v>4</v>
      </c>
      <c r="AD5469" s="167" t="s">
        <v>11254</v>
      </c>
      <c r="AE5469" s="176">
        <v>1703.68</v>
      </c>
    </row>
    <row r="5470" spans="1:31">
      <c r="A5470" s="178">
        <v>308418460360</v>
      </c>
      <c r="B5470" s="166">
        <v>46125</v>
      </c>
      <c r="C5470" s="167" t="s">
        <v>9144</v>
      </c>
      <c r="D5470" s="167" t="s">
        <v>9401</v>
      </c>
      <c r="E5470" s="167" t="s">
        <v>9402</v>
      </c>
      <c r="F5470" s="167" t="s">
        <v>9403</v>
      </c>
      <c r="G5470" s="167" t="s">
        <v>5048</v>
      </c>
      <c r="H5470" s="168">
        <v>46125</v>
      </c>
      <c r="I5470" s="167" t="s">
        <v>9168</v>
      </c>
      <c r="J5470" s="169">
        <v>26117</v>
      </c>
      <c r="K5470" s="167" t="s">
        <v>55</v>
      </c>
      <c r="L5470" s="169">
        <v>19</v>
      </c>
      <c r="M5470" s="167" t="s">
        <v>3604</v>
      </c>
      <c r="N5470" s="169">
        <v>3826.4</v>
      </c>
      <c r="O5470" s="167" t="s">
        <v>3505</v>
      </c>
      <c r="P5470" s="167"/>
      <c r="Q5470" s="167" t="s">
        <v>5049</v>
      </c>
      <c r="R5470" s="167" t="s">
        <v>9428</v>
      </c>
      <c r="S5470" s="169">
        <v>5</v>
      </c>
      <c r="T5470" s="167" t="s">
        <v>9433</v>
      </c>
      <c r="U5470" s="169" t="s">
        <v>6692</v>
      </c>
      <c r="V5470" s="167" t="s">
        <v>9434</v>
      </c>
      <c r="W5470" s="167" t="s">
        <v>9435</v>
      </c>
      <c r="X5470" s="170" t="s">
        <v>3533</v>
      </c>
      <c r="Y5470" s="171" t="s">
        <v>9429</v>
      </c>
      <c r="Z5470" s="167" t="s">
        <v>11136</v>
      </c>
      <c r="AA5470" s="176">
        <v>8</v>
      </c>
      <c r="AB5470" s="167" t="s">
        <v>11254</v>
      </c>
      <c r="AC5470" s="176">
        <v>8</v>
      </c>
      <c r="AD5470" s="167" t="s">
        <v>11254</v>
      </c>
      <c r="AE5470" s="176">
        <v>3407.36</v>
      </c>
    </row>
    <row r="5471" spans="1:31">
      <c r="A5471" s="178">
        <v>308418460360</v>
      </c>
      <c r="B5471" s="166">
        <v>46125</v>
      </c>
      <c r="C5471" s="167" t="s">
        <v>9144</v>
      </c>
      <c r="D5471" s="167" t="s">
        <v>9401</v>
      </c>
      <c r="E5471" s="167" t="s">
        <v>9402</v>
      </c>
      <c r="F5471" s="167" t="s">
        <v>9403</v>
      </c>
      <c r="G5471" s="167" t="s">
        <v>5048</v>
      </c>
      <c r="H5471" s="168">
        <v>46125</v>
      </c>
      <c r="I5471" s="167" t="s">
        <v>9168</v>
      </c>
      <c r="J5471" s="169">
        <v>26117</v>
      </c>
      <c r="K5471" s="167" t="s">
        <v>55</v>
      </c>
      <c r="L5471" s="169">
        <v>19</v>
      </c>
      <c r="M5471" s="167" t="s">
        <v>3604</v>
      </c>
      <c r="N5471" s="169">
        <v>3826.4</v>
      </c>
      <c r="O5471" s="167" t="s">
        <v>3505</v>
      </c>
      <c r="P5471" s="167"/>
      <c r="Q5471" s="167" t="s">
        <v>5049</v>
      </c>
      <c r="R5471" s="167" t="s">
        <v>9428</v>
      </c>
      <c r="S5471" s="169">
        <v>4</v>
      </c>
      <c r="T5471" s="167" t="s">
        <v>9436</v>
      </c>
      <c r="U5471" s="169" t="s">
        <v>6692</v>
      </c>
      <c r="V5471" s="167" t="s">
        <v>9437</v>
      </c>
      <c r="W5471" s="167" t="s">
        <v>9438</v>
      </c>
      <c r="X5471" s="170" t="s">
        <v>3533</v>
      </c>
      <c r="Y5471" s="171" t="s">
        <v>9429</v>
      </c>
      <c r="Z5471" s="167" t="s">
        <v>11136</v>
      </c>
      <c r="AA5471" s="176">
        <v>26</v>
      </c>
      <c r="AB5471" s="167" t="s">
        <v>11254</v>
      </c>
      <c r="AC5471" s="176">
        <v>26</v>
      </c>
      <c r="AD5471" s="167" t="s">
        <v>11254</v>
      </c>
      <c r="AE5471" s="176">
        <v>8065.2</v>
      </c>
    </row>
    <row r="5472" spans="1:31">
      <c r="A5472" s="178">
        <v>308418460360</v>
      </c>
      <c r="B5472" s="166">
        <v>46125</v>
      </c>
      <c r="C5472" s="167" t="s">
        <v>9144</v>
      </c>
      <c r="D5472" s="167" t="s">
        <v>9401</v>
      </c>
      <c r="E5472" s="167" t="s">
        <v>9402</v>
      </c>
      <c r="F5472" s="167" t="s">
        <v>9403</v>
      </c>
      <c r="G5472" s="167" t="s">
        <v>5048</v>
      </c>
      <c r="H5472" s="168">
        <v>46125</v>
      </c>
      <c r="I5472" s="167" t="s">
        <v>9168</v>
      </c>
      <c r="J5472" s="169">
        <v>26117</v>
      </c>
      <c r="K5472" s="167" t="s">
        <v>55</v>
      </c>
      <c r="L5472" s="169">
        <v>19</v>
      </c>
      <c r="M5472" s="167" t="s">
        <v>3604</v>
      </c>
      <c r="N5472" s="169">
        <v>3826.4</v>
      </c>
      <c r="O5472" s="167" t="s">
        <v>3505</v>
      </c>
      <c r="P5472" s="167"/>
      <c r="Q5472" s="167" t="s">
        <v>5049</v>
      </c>
      <c r="R5472" s="167" t="s">
        <v>9428</v>
      </c>
      <c r="S5472" s="169">
        <v>3</v>
      </c>
      <c r="T5472" s="167" t="s">
        <v>9436</v>
      </c>
      <c r="U5472" s="169" t="s">
        <v>6692</v>
      </c>
      <c r="V5472" s="167" t="s">
        <v>9437</v>
      </c>
      <c r="W5472" s="167" t="s">
        <v>9438</v>
      </c>
      <c r="X5472" s="170" t="s">
        <v>3533</v>
      </c>
      <c r="Y5472" s="171" t="s">
        <v>9429</v>
      </c>
      <c r="Z5472" s="167" t="s">
        <v>11136</v>
      </c>
      <c r="AA5472" s="176">
        <v>29</v>
      </c>
      <c r="AB5472" s="167" t="s">
        <v>11254</v>
      </c>
      <c r="AC5472" s="176">
        <v>29</v>
      </c>
      <c r="AD5472" s="167" t="s">
        <v>11254</v>
      </c>
      <c r="AE5472" s="176">
        <v>8995.7999999999993</v>
      </c>
    </row>
    <row r="5473" spans="1:31">
      <c r="A5473" s="178">
        <v>308418460360</v>
      </c>
      <c r="B5473" s="166">
        <v>46125</v>
      </c>
      <c r="C5473" s="167" t="s">
        <v>9144</v>
      </c>
      <c r="D5473" s="167" t="s">
        <v>9401</v>
      </c>
      <c r="E5473" s="167" t="s">
        <v>9402</v>
      </c>
      <c r="F5473" s="167" t="s">
        <v>9403</v>
      </c>
      <c r="G5473" s="167" t="s">
        <v>5048</v>
      </c>
      <c r="H5473" s="168">
        <v>46125</v>
      </c>
      <c r="I5473" s="167" t="s">
        <v>9168</v>
      </c>
      <c r="J5473" s="169">
        <v>26117</v>
      </c>
      <c r="K5473" s="167" t="s">
        <v>55</v>
      </c>
      <c r="L5473" s="169">
        <v>19</v>
      </c>
      <c r="M5473" s="167" t="s">
        <v>3604</v>
      </c>
      <c r="N5473" s="169">
        <v>3826.4</v>
      </c>
      <c r="O5473" s="167" t="s">
        <v>3505</v>
      </c>
      <c r="P5473" s="167"/>
      <c r="Q5473" s="167" t="s">
        <v>5049</v>
      </c>
      <c r="R5473" s="167" t="s">
        <v>9428</v>
      </c>
      <c r="S5473" s="169">
        <v>2</v>
      </c>
      <c r="T5473" s="167" t="s">
        <v>9436</v>
      </c>
      <c r="U5473" s="169" t="s">
        <v>6692</v>
      </c>
      <c r="V5473" s="167" t="s">
        <v>9437</v>
      </c>
      <c r="W5473" s="167" t="s">
        <v>9438</v>
      </c>
      <c r="X5473" s="170" t="s">
        <v>3533</v>
      </c>
      <c r="Y5473" s="171" t="s">
        <v>9429</v>
      </c>
      <c r="Z5473" s="167" t="s">
        <v>11136</v>
      </c>
      <c r="AA5473" s="176">
        <v>4</v>
      </c>
      <c r="AB5473" s="167" t="s">
        <v>11254</v>
      </c>
      <c r="AC5473" s="176">
        <v>4</v>
      </c>
      <c r="AD5473" s="167" t="s">
        <v>11254</v>
      </c>
      <c r="AE5473" s="176">
        <v>1240.8</v>
      </c>
    </row>
    <row r="5474" spans="1:31">
      <c r="A5474" s="178">
        <v>308418460360</v>
      </c>
      <c r="B5474" s="166">
        <v>46125</v>
      </c>
      <c r="C5474" s="167" t="s">
        <v>9144</v>
      </c>
      <c r="D5474" s="167" t="s">
        <v>9401</v>
      </c>
      <c r="E5474" s="167" t="s">
        <v>9402</v>
      </c>
      <c r="F5474" s="167" t="s">
        <v>9403</v>
      </c>
      <c r="G5474" s="167" t="s">
        <v>5048</v>
      </c>
      <c r="H5474" s="168">
        <v>46125</v>
      </c>
      <c r="I5474" s="167" t="s">
        <v>9168</v>
      </c>
      <c r="J5474" s="169">
        <v>26117</v>
      </c>
      <c r="K5474" s="167" t="s">
        <v>55</v>
      </c>
      <c r="L5474" s="169">
        <v>19</v>
      </c>
      <c r="M5474" s="167" t="s">
        <v>3604</v>
      </c>
      <c r="N5474" s="169">
        <v>3826.4</v>
      </c>
      <c r="O5474" s="167" t="s">
        <v>3505</v>
      </c>
      <c r="P5474" s="167"/>
      <c r="Q5474" s="167" t="s">
        <v>5049</v>
      </c>
      <c r="R5474" s="167" t="s">
        <v>9428</v>
      </c>
      <c r="S5474" s="169">
        <v>1</v>
      </c>
      <c r="T5474" s="167" t="s">
        <v>9436</v>
      </c>
      <c r="U5474" s="169" t="s">
        <v>6692</v>
      </c>
      <c r="V5474" s="167" t="s">
        <v>9437</v>
      </c>
      <c r="W5474" s="167" t="s">
        <v>9438</v>
      </c>
      <c r="X5474" s="170" t="s">
        <v>3533</v>
      </c>
      <c r="Y5474" s="171" t="s">
        <v>9429</v>
      </c>
      <c r="Z5474" s="167" t="s">
        <v>11136</v>
      </c>
      <c r="AA5474" s="176">
        <v>1</v>
      </c>
      <c r="AB5474" s="167" t="s">
        <v>11254</v>
      </c>
      <c r="AC5474" s="176">
        <v>1</v>
      </c>
      <c r="AD5474" s="167" t="s">
        <v>11254</v>
      </c>
      <c r="AE5474" s="176">
        <v>310.2</v>
      </c>
    </row>
    <row r="5475" spans="1:31">
      <c r="A5475" s="178">
        <v>308418573320</v>
      </c>
      <c r="B5475" s="166">
        <v>46122</v>
      </c>
      <c r="C5475" s="167" t="s">
        <v>9144</v>
      </c>
      <c r="D5475" s="167" t="s">
        <v>9232</v>
      </c>
      <c r="E5475" s="167" t="s">
        <v>9233</v>
      </c>
      <c r="F5475" s="167" t="s">
        <v>9277</v>
      </c>
      <c r="G5475" s="167" t="s">
        <v>3502</v>
      </c>
      <c r="H5475" s="168">
        <v>46122</v>
      </c>
      <c r="I5475" s="167" t="s">
        <v>9278</v>
      </c>
      <c r="J5475" s="169">
        <v>26142</v>
      </c>
      <c r="K5475" s="167" t="s">
        <v>55</v>
      </c>
      <c r="L5475" s="169">
        <v>4</v>
      </c>
      <c r="M5475" s="167" t="s">
        <v>3604</v>
      </c>
      <c r="N5475" s="169">
        <v>1408.2</v>
      </c>
      <c r="O5475" s="167" t="s">
        <v>3505</v>
      </c>
      <c r="P5475" s="167"/>
      <c r="Q5475" s="167" t="s">
        <v>3527</v>
      </c>
      <c r="R5475" s="167" t="s">
        <v>9439</v>
      </c>
      <c r="S5475" s="169">
        <v>29</v>
      </c>
      <c r="T5475" s="167" t="s">
        <v>8694</v>
      </c>
      <c r="U5475" s="169" t="s">
        <v>3517</v>
      </c>
      <c r="V5475" s="167" t="s">
        <v>9440</v>
      </c>
      <c r="W5475" s="167" t="s">
        <v>8696</v>
      </c>
      <c r="X5475" s="170" t="s">
        <v>157</v>
      </c>
      <c r="Y5475" s="171" t="s">
        <v>9441</v>
      </c>
      <c r="Z5475" s="167" t="s">
        <v>11137</v>
      </c>
      <c r="AA5475" s="176">
        <v>290</v>
      </c>
      <c r="AB5475" s="167" t="s">
        <v>11254</v>
      </c>
      <c r="AC5475" s="176">
        <v>290</v>
      </c>
      <c r="AD5475" s="167" t="s">
        <v>11254</v>
      </c>
      <c r="AE5475" s="176">
        <v>1685207.4</v>
      </c>
    </row>
    <row r="5476" spans="1:31">
      <c r="A5476" s="178">
        <v>308418573320</v>
      </c>
      <c r="B5476" s="166">
        <v>46122</v>
      </c>
      <c r="C5476" s="167" t="s">
        <v>9144</v>
      </c>
      <c r="D5476" s="167" t="s">
        <v>9232</v>
      </c>
      <c r="E5476" s="167" t="s">
        <v>9233</v>
      </c>
      <c r="F5476" s="167" t="s">
        <v>9277</v>
      </c>
      <c r="G5476" s="167" t="s">
        <v>3502</v>
      </c>
      <c r="H5476" s="168">
        <v>46122</v>
      </c>
      <c r="I5476" s="167" t="s">
        <v>9278</v>
      </c>
      <c r="J5476" s="169">
        <v>26142</v>
      </c>
      <c r="K5476" s="167" t="s">
        <v>55</v>
      </c>
      <c r="L5476" s="169">
        <v>4</v>
      </c>
      <c r="M5476" s="167" t="s">
        <v>3604</v>
      </c>
      <c r="N5476" s="169">
        <v>1408.2</v>
      </c>
      <c r="O5476" s="167" t="s">
        <v>3505</v>
      </c>
      <c r="P5476" s="167"/>
      <c r="Q5476" s="167" t="s">
        <v>3527</v>
      </c>
      <c r="R5476" s="167" t="s">
        <v>9439</v>
      </c>
      <c r="S5476" s="169">
        <v>28</v>
      </c>
      <c r="T5476" s="167" t="s">
        <v>8694</v>
      </c>
      <c r="U5476" s="169" t="s">
        <v>3517</v>
      </c>
      <c r="V5476" s="167" t="s">
        <v>9440</v>
      </c>
      <c r="W5476" s="167" t="s">
        <v>8696</v>
      </c>
      <c r="X5476" s="170" t="s">
        <v>157</v>
      </c>
      <c r="Y5476" s="171" t="s">
        <v>9441</v>
      </c>
      <c r="Z5476" s="167" t="s">
        <v>11137</v>
      </c>
      <c r="AA5476" s="176">
        <v>8</v>
      </c>
      <c r="AB5476" s="167" t="s">
        <v>11254</v>
      </c>
      <c r="AC5476" s="176">
        <v>8</v>
      </c>
      <c r="AD5476" s="167" t="s">
        <v>11254</v>
      </c>
      <c r="AE5476" s="176">
        <v>46488.480000000003</v>
      </c>
    </row>
    <row r="5477" spans="1:31">
      <c r="A5477" s="178">
        <v>308418573320</v>
      </c>
      <c r="B5477" s="166">
        <v>46122</v>
      </c>
      <c r="C5477" s="167" t="s">
        <v>9144</v>
      </c>
      <c r="D5477" s="167" t="s">
        <v>9232</v>
      </c>
      <c r="E5477" s="167" t="s">
        <v>9233</v>
      </c>
      <c r="F5477" s="167" t="s">
        <v>9277</v>
      </c>
      <c r="G5477" s="167" t="s">
        <v>3502</v>
      </c>
      <c r="H5477" s="168">
        <v>46122</v>
      </c>
      <c r="I5477" s="167" t="s">
        <v>9278</v>
      </c>
      <c r="J5477" s="169">
        <v>26142</v>
      </c>
      <c r="K5477" s="167" t="s">
        <v>55</v>
      </c>
      <c r="L5477" s="169">
        <v>4</v>
      </c>
      <c r="M5477" s="167" t="s">
        <v>3604</v>
      </c>
      <c r="N5477" s="169">
        <v>1408.2</v>
      </c>
      <c r="O5477" s="167" t="s">
        <v>3505</v>
      </c>
      <c r="P5477" s="167"/>
      <c r="Q5477" s="167" t="s">
        <v>3527</v>
      </c>
      <c r="R5477" s="167" t="s">
        <v>9439</v>
      </c>
      <c r="S5477" s="169">
        <v>27</v>
      </c>
      <c r="T5477" s="167" t="s">
        <v>8694</v>
      </c>
      <c r="U5477" s="169" t="s">
        <v>3517</v>
      </c>
      <c r="V5477" s="167" t="s">
        <v>9440</v>
      </c>
      <c r="W5477" s="167" t="s">
        <v>8696</v>
      </c>
      <c r="X5477" s="170" t="s">
        <v>157</v>
      </c>
      <c r="Y5477" s="171" t="s">
        <v>9441</v>
      </c>
      <c r="Z5477" s="167" t="s">
        <v>11137</v>
      </c>
      <c r="AA5477" s="176">
        <v>2</v>
      </c>
      <c r="AB5477" s="167" t="s">
        <v>11254</v>
      </c>
      <c r="AC5477" s="176">
        <v>2</v>
      </c>
      <c r="AD5477" s="167" t="s">
        <v>11254</v>
      </c>
      <c r="AE5477" s="176">
        <v>11622.12</v>
      </c>
    </row>
    <row r="5478" spans="1:31">
      <c r="A5478" s="178">
        <v>308418573320</v>
      </c>
      <c r="B5478" s="166">
        <v>46122</v>
      </c>
      <c r="C5478" s="167" t="s">
        <v>9144</v>
      </c>
      <c r="D5478" s="167" t="s">
        <v>9232</v>
      </c>
      <c r="E5478" s="167" t="s">
        <v>9233</v>
      </c>
      <c r="F5478" s="167" t="s">
        <v>9277</v>
      </c>
      <c r="G5478" s="167" t="s">
        <v>3502</v>
      </c>
      <c r="H5478" s="168">
        <v>46122</v>
      </c>
      <c r="I5478" s="167" t="s">
        <v>9278</v>
      </c>
      <c r="J5478" s="169">
        <v>26142</v>
      </c>
      <c r="K5478" s="167" t="s">
        <v>55</v>
      </c>
      <c r="L5478" s="169">
        <v>4</v>
      </c>
      <c r="M5478" s="167" t="s">
        <v>3604</v>
      </c>
      <c r="N5478" s="169">
        <v>1408.2</v>
      </c>
      <c r="O5478" s="167" t="s">
        <v>3505</v>
      </c>
      <c r="P5478" s="167"/>
      <c r="Q5478" s="167" t="s">
        <v>3527</v>
      </c>
      <c r="R5478" s="167" t="s">
        <v>9439</v>
      </c>
      <c r="S5478" s="169">
        <v>26</v>
      </c>
      <c r="T5478" s="167" t="s">
        <v>9412</v>
      </c>
      <c r="U5478" s="169" t="s">
        <v>3517</v>
      </c>
      <c r="V5478" s="167" t="s">
        <v>9442</v>
      </c>
      <c r="W5478" s="167" t="s">
        <v>9414</v>
      </c>
      <c r="X5478" s="170" t="s">
        <v>157</v>
      </c>
      <c r="Y5478" s="171" t="s">
        <v>9441</v>
      </c>
      <c r="Z5478" s="167" t="s">
        <v>11137</v>
      </c>
      <c r="AA5478" s="176">
        <v>10</v>
      </c>
      <c r="AB5478" s="167" t="s">
        <v>11254</v>
      </c>
      <c r="AC5478" s="176">
        <v>10</v>
      </c>
      <c r="AD5478" s="167" t="s">
        <v>11254</v>
      </c>
      <c r="AE5478" s="176">
        <v>6717.4</v>
      </c>
    </row>
    <row r="5479" spans="1:31">
      <c r="A5479" s="178">
        <v>308418573320</v>
      </c>
      <c r="B5479" s="166">
        <v>46122</v>
      </c>
      <c r="C5479" s="167" t="s">
        <v>9144</v>
      </c>
      <c r="D5479" s="167" t="s">
        <v>9232</v>
      </c>
      <c r="E5479" s="167" t="s">
        <v>9233</v>
      </c>
      <c r="F5479" s="167" t="s">
        <v>9277</v>
      </c>
      <c r="G5479" s="167" t="s">
        <v>3502</v>
      </c>
      <c r="H5479" s="168">
        <v>46122</v>
      </c>
      <c r="I5479" s="167" t="s">
        <v>9278</v>
      </c>
      <c r="J5479" s="169">
        <v>26142</v>
      </c>
      <c r="K5479" s="167" t="s">
        <v>55</v>
      </c>
      <c r="L5479" s="169">
        <v>4</v>
      </c>
      <c r="M5479" s="167" t="s">
        <v>3604</v>
      </c>
      <c r="N5479" s="169">
        <v>1408.2</v>
      </c>
      <c r="O5479" s="167" t="s">
        <v>3505</v>
      </c>
      <c r="P5479" s="167"/>
      <c r="Q5479" s="167" t="s">
        <v>3527</v>
      </c>
      <c r="R5479" s="167" t="s">
        <v>9439</v>
      </c>
      <c r="S5479" s="169">
        <v>25</v>
      </c>
      <c r="T5479" s="167" t="s">
        <v>9412</v>
      </c>
      <c r="U5479" s="169" t="s">
        <v>3517</v>
      </c>
      <c r="V5479" s="167" t="s">
        <v>9442</v>
      </c>
      <c r="W5479" s="167" t="s">
        <v>9414</v>
      </c>
      <c r="X5479" s="170" t="s">
        <v>157</v>
      </c>
      <c r="Y5479" s="171" t="s">
        <v>9441</v>
      </c>
      <c r="Z5479" s="167" t="s">
        <v>11137</v>
      </c>
      <c r="AA5479" s="176">
        <v>10</v>
      </c>
      <c r="AB5479" s="167" t="s">
        <v>11254</v>
      </c>
      <c r="AC5479" s="176">
        <v>10</v>
      </c>
      <c r="AD5479" s="167" t="s">
        <v>11254</v>
      </c>
      <c r="AE5479" s="176">
        <v>6717.4</v>
      </c>
    </row>
    <row r="5480" spans="1:31">
      <c r="A5480" s="178">
        <v>308418573320</v>
      </c>
      <c r="B5480" s="166">
        <v>46122</v>
      </c>
      <c r="C5480" s="167" t="s">
        <v>9144</v>
      </c>
      <c r="D5480" s="167" t="s">
        <v>9232</v>
      </c>
      <c r="E5480" s="167" t="s">
        <v>9233</v>
      </c>
      <c r="F5480" s="167" t="s">
        <v>9277</v>
      </c>
      <c r="G5480" s="167" t="s">
        <v>3502</v>
      </c>
      <c r="H5480" s="168">
        <v>46122</v>
      </c>
      <c r="I5480" s="167" t="s">
        <v>9278</v>
      </c>
      <c r="J5480" s="169">
        <v>26142</v>
      </c>
      <c r="K5480" s="167" t="s">
        <v>55</v>
      </c>
      <c r="L5480" s="169">
        <v>4</v>
      </c>
      <c r="M5480" s="167" t="s">
        <v>3604</v>
      </c>
      <c r="N5480" s="169">
        <v>1408.2</v>
      </c>
      <c r="O5480" s="167" t="s">
        <v>3505</v>
      </c>
      <c r="P5480" s="167"/>
      <c r="Q5480" s="167" t="s">
        <v>3527</v>
      </c>
      <c r="R5480" s="167" t="s">
        <v>9439</v>
      </c>
      <c r="S5480" s="169">
        <v>24</v>
      </c>
      <c r="T5480" s="167" t="s">
        <v>9288</v>
      </c>
      <c r="U5480" s="169" t="s">
        <v>3517</v>
      </c>
      <c r="V5480" s="167" t="s">
        <v>9443</v>
      </c>
      <c r="W5480" s="167" t="s">
        <v>6514</v>
      </c>
      <c r="X5480" s="170" t="s">
        <v>157</v>
      </c>
      <c r="Y5480" s="171" t="s">
        <v>9441</v>
      </c>
      <c r="Z5480" s="167" t="s">
        <v>11137</v>
      </c>
      <c r="AA5480" s="176">
        <v>70</v>
      </c>
      <c r="AB5480" s="167" t="s">
        <v>11254</v>
      </c>
      <c r="AC5480" s="176">
        <v>70</v>
      </c>
      <c r="AD5480" s="167" t="s">
        <v>11254</v>
      </c>
      <c r="AE5480" s="176">
        <v>28488.6</v>
      </c>
    </row>
    <row r="5481" spans="1:31">
      <c r="A5481" s="178">
        <v>308418573320</v>
      </c>
      <c r="B5481" s="166">
        <v>46122</v>
      </c>
      <c r="C5481" s="167" t="s">
        <v>9144</v>
      </c>
      <c r="D5481" s="167" t="s">
        <v>9232</v>
      </c>
      <c r="E5481" s="167" t="s">
        <v>9233</v>
      </c>
      <c r="F5481" s="167" t="s">
        <v>9277</v>
      </c>
      <c r="G5481" s="167" t="s">
        <v>3502</v>
      </c>
      <c r="H5481" s="168">
        <v>46122</v>
      </c>
      <c r="I5481" s="167" t="s">
        <v>9278</v>
      </c>
      <c r="J5481" s="169">
        <v>26142</v>
      </c>
      <c r="K5481" s="167" t="s">
        <v>55</v>
      </c>
      <c r="L5481" s="169">
        <v>4</v>
      </c>
      <c r="M5481" s="167" t="s">
        <v>3604</v>
      </c>
      <c r="N5481" s="169">
        <v>1408.2</v>
      </c>
      <c r="O5481" s="167" t="s">
        <v>3505</v>
      </c>
      <c r="P5481" s="167"/>
      <c r="Q5481" s="167" t="s">
        <v>3527</v>
      </c>
      <c r="R5481" s="167" t="s">
        <v>9439</v>
      </c>
      <c r="S5481" s="169">
        <v>23</v>
      </c>
      <c r="T5481" s="167" t="s">
        <v>6512</v>
      </c>
      <c r="U5481" s="169" t="s">
        <v>3517</v>
      </c>
      <c r="V5481" s="167" t="s">
        <v>9444</v>
      </c>
      <c r="W5481" s="167" t="s">
        <v>6514</v>
      </c>
      <c r="X5481" s="170" t="s">
        <v>157</v>
      </c>
      <c r="Y5481" s="171" t="s">
        <v>9441</v>
      </c>
      <c r="Z5481" s="167" t="s">
        <v>11137</v>
      </c>
      <c r="AA5481" s="176">
        <v>200</v>
      </c>
      <c r="AB5481" s="167" t="s">
        <v>11254</v>
      </c>
      <c r="AC5481" s="176">
        <v>200</v>
      </c>
      <c r="AD5481" s="167" t="s">
        <v>11254</v>
      </c>
      <c r="AE5481" s="176">
        <v>81396</v>
      </c>
    </row>
    <row r="5482" spans="1:31">
      <c r="A5482" s="178">
        <v>308418573320</v>
      </c>
      <c r="B5482" s="166">
        <v>46122</v>
      </c>
      <c r="C5482" s="167" t="s">
        <v>9144</v>
      </c>
      <c r="D5482" s="167" t="s">
        <v>9232</v>
      </c>
      <c r="E5482" s="167" t="s">
        <v>9233</v>
      </c>
      <c r="F5482" s="167" t="s">
        <v>9277</v>
      </c>
      <c r="G5482" s="167" t="s">
        <v>3502</v>
      </c>
      <c r="H5482" s="168">
        <v>46122</v>
      </c>
      <c r="I5482" s="167" t="s">
        <v>9278</v>
      </c>
      <c r="J5482" s="169">
        <v>26142</v>
      </c>
      <c r="K5482" s="167" t="s">
        <v>55</v>
      </c>
      <c r="L5482" s="169">
        <v>4</v>
      </c>
      <c r="M5482" s="167" t="s">
        <v>3604</v>
      </c>
      <c r="N5482" s="169">
        <v>1408.2</v>
      </c>
      <c r="O5482" s="167" t="s">
        <v>3505</v>
      </c>
      <c r="P5482" s="167"/>
      <c r="Q5482" s="167" t="s">
        <v>3527</v>
      </c>
      <c r="R5482" s="167" t="s">
        <v>9439</v>
      </c>
      <c r="S5482" s="169">
        <v>22</v>
      </c>
      <c r="T5482" s="167" t="s">
        <v>6512</v>
      </c>
      <c r="U5482" s="169" t="s">
        <v>3517</v>
      </c>
      <c r="V5482" s="167" t="s">
        <v>9444</v>
      </c>
      <c r="W5482" s="167" t="s">
        <v>6514</v>
      </c>
      <c r="X5482" s="170" t="s">
        <v>157</v>
      </c>
      <c r="Y5482" s="171" t="s">
        <v>9441</v>
      </c>
      <c r="Z5482" s="167" t="s">
        <v>11137</v>
      </c>
      <c r="AA5482" s="176">
        <v>10</v>
      </c>
      <c r="AB5482" s="167" t="s">
        <v>11254</v>
      </c>
      <c r="AC5482" s="176">
        <v>10</v>
      </c>
      <c r="AD5482" s="167" t="s">
        <v>11254</v>
      </c>
      <c r="AE5482" s="176">
        <v>4069.8</v>
      </c>
    </row>
    <row r="5483" spans="1:31">
      <c r="A5483" s="178">
        <v>308418573320</v>
      </c>
      <c r="B5483" s="166">
        <v>46122</v>
      </c>
      <c r="C5483" s="167" t="s">
        <v>9144</v>
      </c>
      <c r="D5483" s="167" t="s">
        <v>9232</v>
      </c>
      <c r="E5483" s="167" t="s">
        <v>9233</v>
      </c>
      <c r="F5483" s="167" t="s">
        <v>9277</v>
      </c>
      <c r="G5483" s="167" t="s">
        <v>3502</v>
      </c>
      <c r="H5483" s="168">
        <v>46122</v>
      </c>
      <c r="I5483" s="167" t="s">
        <v>9278</v>
      </c>
      <c r="J5483" s="169">
        <v>26142</v>
      </c>
      <c r="K5483" s="167" t="s">
        <v>55</v>
      </c>
      <c r="L5483" s="169">
        <v>4</v>
      </c>
      <c r="M5483" s="167" t="s">
        <v>3604</v>
      </c>
      <c r="N5483" s="169">
        <v>1408.2</v>
      </c>
      <c r="O5483" s="167" t="s">
        <v>3505</v>
      </c>
      <c r="P5483" s="167"/>
      <c r="Q5483" s="167" t="s">
        <v>3527</v>
      </c>
      <c r="R5483" s="167" t="s">
        <v>9439</v>
      </c>
      <c r="S5483" s="169">
        <v>21</v>
      </c>
      <c r="T5483" s="167" t="s">
        <v>6516</v>
      </c>
      <c r="U5483" s="169" t="s">
        <v>3517</v>
      </c>
      <c r="V5483" s="167" t="s">
        <v>9445</v>
      </c>
      <c r="W5483" s="167" t="s">
        <v>6518</v>
      </c>
      <c r="X5483" s="170" t="s">
        <v>157</v>
      </c>
      <c r="Y5483" s="171" t="s">
        <v>9441</v>
      </c>
      <c r="Z5483" s="167" t="s">
        <v>11137</v>
      </c>
      <c r="AA5483" s="176">
        <v>120</v>
      </c>
      <c r="AB5483" s="167" t="s">
        <v>11254</v>
      </c>
      <c r="AC5483" s="176">
        <v>120</v>
      </c>
      <c r="AD5483" s="167" t="s">
        <v>11254</v>
      </c>
      <c r="AE5483" s="176">
        <v>32938.800000000003</v>
      </c>
    </row>
    <row r="5484" spans="1:31">
      <c r="A5484" s="178">
        <v>308418573320</v>
      </c>
      <c r="B5484" s="166">
        <v>46122</v>
      </c>
      <c r="C5484" s="167" t="s">
        <v>9144</v>
      </c>
      <c r="D5484" s="167" t="s">
        <v>9232</v>
      </c>
      <c r="E5484" s="167" t="s">
        <v>9233</v>
      </c>
      <c r="F5484" s="167" t="s">
        <v>9277</v>
      </c>
      <c r="G5484" s="167" t="s">
        <v>3502</v>
      </c>
      <c r="H5484" s="168">
        <v>46122</v>
      </c>
      <c r="I5484" s="167" t="s">
        <v>9278</v>
      </c>
      <c r="J5484" s="169">
        <v>26142</v>
      </c>
      <c r="K5484" s="167" t="s">
        <v>55</v>
      </c>
      <c r="L5484" s="169">
        <v>4</v>
      </c>
      <c r="M5484" s="167" t="s">
        <v>3604</v>
      </c>
      <c r="N5484" s="169">
        <v>1408.2</v>
      </c>
      <c r="O5484" s="167" t="s">
        <v>3505</v>
      </c>
      <c r="P5484" s="167"/>
      <c r="Q5484" s="167" t="s">
        <v>3527</v>
      </c>
      <c r="R5484" s="167" t="s">
        <v>9439</v>
      </c>
      <c r="S5484" s="169">
        <v>20</v>
      </c>
      <c r="T5484" s="167" t="s">
        <v>6516</v>
      </c>
      <c r="U5484" s="169" t="s">
        <v>3517</v>
      </c>
      <c r="V5484" s="167" t="s">
        <v>9445</v>
      </c>
      <c r="W5484" s="167" t="s">
        <v>6518</v>
      </c>
      <c r="X5484" s="170" t="s">
        <v>157</v>
      </c>
      <c r="Y5484" s="171" t="s">
        <v>9441</v>
      </c>
      <c r="Z5484" s="167" t="s">
        <v>11137</v>
      </c>
      <c r="AA5484" s="176">
        <v>30</v>
      </c>
      <c r="AB5484" s="167" t="s">
        <v>11254</v>
      </c>
      <c r="AC5484" s="176">
        <v>30</v>
      </c>
      <c r="AD5484" s="167" t="s">
        <v>11254</v>
      </c>
      <c r="AE5484" s="176">
        <v>8234.7000000000007</v>
      </c>
    </row>
    <row r="5485" spans="1:31">
      <c r="A5485" s="178">
        <v>308418573320</v>
      </c>
      <c r="B5485" s="166">
        <v>46122</v>
      </c>
      <c r="C5485" s="167" t="s">
        <v>9144</v>
      </c>
      <c r="D5485" s="167" t="s">
        <v>9232</v>
      </c>
      <c r="E5485" s="167" t="s">
        <v>9233</v>
      </c>
      <c r="F5485" s="167" t="s">
        <v>9277</v>
      </c>
      <c r="G5485" s="167" t="s">
        <v>3502</v>
      </c>
      <c r="H5485" s="168">
        <v>46122</v>
      </c>
      <c r="I5485" s="167" t="s">
        <v>9278</v>
      </c>
      <c r="J5485" s="169">
        <v>26142</v>
      </c>
      <c r="K5485" s="167" t="s">
        <v>55</v>
      </c>
      <c r="L5485" s="169">
        <v>4</v>
      </c>
      <c r="M5485" s="167" t="s">
        <v>3604</v>
      </c>
      <c r="N5485" s="169">
        <v>1408.2</v>
      </c>
      <c r="O5485" s="167" t="s">
        <v>3505</v>
      </c>
      <c r="P5485" s="167"/>
      <c r="Q5485" s="167" t="s">
        <v>3527</v>
      </c>
      <c r="R5485" s="167" t="s">
        <v>9439</v>
      </c>
      <c r="S5485" s="169">
        <v>19</v>
      </c>
      <c r="T5485" s="167" t="s">
        <v>6516</v>
      </c>
      <c r="U5485" s="169" t="s">
        <v>3517</v>
      </c>
      <c r="V5485" s="167" t="s">
        <v>9445</v>
      </c>
      <c r="W5485" s="167" t="s">
        <v>6518</v>
      </c>
      <c r="X5485" s="170" t="s">
        <v>157</v>
      </c>
      <c r="Y5485" s="171" t="s">
        <v>9441</v>
      </c>
      <c r="Z5485" s="167" t="s">
        <v>11137</v>
      </c>
      <c r="AA5485" s="176">
        <v>10</v>
      </c>
      <c r="AB5485" s="167" t="s">
        <v>11254</v>
      </c>
      <c r="AC5485" s="176">
        <v>10</v>
      </c>
      <c r="AD5485" s="167" t="s">
        <v>11254</v>
      </c>
      <c r="AE5485" s="176">
        <v>2744.9</v>
      </c>
    </row>
    <row r="5486" spans="1:31">
      <c r="A5486" s="178">
        <v>308418573320</v>
      </c>
      <c r="B5486" s="166">
        <v>46122</v>
      </c>
      <c r="C5486" s="167" t="s">
        <v>9144</v>
      </c>
      <c r="D5486" s="167" t="s">
        <v>9232</v>
      </c>
      <c r="E5486" s="167" t="s">
        <v>9233</v>
      </c>
      <c r="F5486" s="167" t="s">
        <v>9277</v>
      </c>
      <c r="G5486" s="167" t="s">
        <v>3502</v>
      </c>
      <c r="H5486" s="168">
        <v>46122</v>
      </c>
      <c r="I5486" s="167" t="s">
        <v>9278</v>
      </c>
      <c r="J5486" s="169">
        <v>26142</v>
      </c>
      <c r="K5486" s="167" t="s">
        <v>55</v>
      </c>
      <c r="L5486" s="169">
        <v>4</v>
      </c>
      <c r="M5486" s="167" t="s">
        <v>3604</v>
      </c>
      <c r="N5486" s="169">
        <v>1408.2</v>
      </c>
      <c r="O5486" s="167" t="s">
        <v>3505</v>
      </c>
      <c r="P5486" s="167"/>
      <c r="Q5486" s="167" t="s">
        <v>3527</v>
      </c>
      <c r="R5486" s="167" t="s">
        <v>9439</v>
      </c>
      <c r="S5486" s="169">
        <v>18</v>
      </c>
      <c r="T5486" s="167" t="s">
        <v>9291</v>
      </c>
      <c r="U5486" s="169" t="s">
        <v>3517</v>
      </c>
      <c r="V5486" s="167" t="s">
        <v>9446</v>
      </c>
      <c r="W5486" s="167" t="s">
        <v>9293</v>
      </c>
      <c r="X5486" s="170" t="s">
        <v>157</v>
      </c>
      <c r="Y5486" s="171" t="s">
        <v>9441</v>
      </c>
      <c r="Z5486" s="167" t="s">
        <v>11137</v>
      </c>
      <c r="AA5486" s="176">
        <v>10</v>
      </c>
      <c r="AB5486" s="167" t="s">
        <v>11254</v>
      </c>
      <c r="AC5486" s="176">
        <v>10</v>
      </c>
      <c r="AD5486" s="167" t="s">
        <v>11254</v>
      </c>
      <c r="AE5486" s="176">
        <v>9725.1</v>
      </c>
    </row>
    <row r="5487" spans="1:31">
      <c r="A5487" s="178">
        <v>308418573320</v>
      </c>
      <c r="B5487" s="166">
        <v>46122</v>
      </c>
      <c r="C5487" s="167" t="s">
        <v>9144</v>
      </c>
      <c r="D5487" s="167" t="s">
        <v>9232</v>
      </c>
      <c r="E5487" s="167" t="s">
        <v>9233</v>
      </c>
      <c r="F5487" s="167" t="s">
        <v>9277</v>
      </c>
      <c r="G5487" s="167" t="s">
        <v>3502</v>
      </c>
      <c r="H5487" s="168">
        <v>46122</v>
      </c>
      <c r="I5487" s="167" t="s">
        <v>9278</v>
      </c>
      <c r="J5487" s="169">
        <v>26142</v>
      </c>
      <c r="K5487" s="167" t="s">
        <v>55</v>
      </c>
      <c r="L5487" s="169">
        <v>4</v>
      </c>
      <c r="M5487" s="167" t="s">
        <v>3604</v>
      </c>
      <c r="N5487" s="169">
        <v>1408.2</v>
      </c>
      <c r="O5487" s="167" t="s">
        <v>3505</v>
      </c>
      <c r="P5487" s="167"/>
      <c r="Q5487" s="167" t="s">
        <v>3527</v>
      </c>
      <c r="R5487" s="167" t="s">
        <v>9439</v>
      </c>
      <c r="S5487" s="169">
        <v>17</v>
      </c>
      <c r="T5487" s="167" t="s">
        <v>9416</v>
      </c>
      <c r="U5487" s="169" t="s">
        <v>3517</v>
      </c>
      <c r="V5487" s="167" t="s">
        <v>9447</v>
      </c>
      <c r="W5487" s="167" t="s">
        <v>9293</v>
      </c>
      <c r="X5487" s="170" t="s">
        <v>157</v>
      </c>
      <c r="Y5487" s="171" t="s">
        <v>9441</v>
      </c>
      <c r="Z5487" s="167" t="s">
        <v>11137</v>
      </c>
      <c r="AA5487" s="176">
        <v>700</v>
      </c>
      <c r="AB5487" s="167" t="s">
        <v>11254</v>
      </c>
      <c r="AC5487" s="176">
        <v>700</v>
      </c>
      <c r="AD5487" s="167" t="s">
        <v>11254</v>
      </c>
      <c r="AE5487" s="176">
        <v>680757</v>
      </c>
    </row>
    <row r="5488" spans="1:31">
      <c r="A5488" s="178">
        <v>308418573320</v>
      </c>
      <c r="B5488" s="166">
        <v>46122</v>
      </c>
      <c r="C5488" s="167" t="s">
        <v>9144</v>
      </c>
      <c r="D5488" s="167" t="s">
        <v>9232</v>
      </c>
      <c r="E5488" s="167" t="s">
        <v>9233</v>
      </c>
      <c r="F5488" s="167" t="s">
        <v>9277</v>
      </c>
      <c r="G5488" s="167" t="s">
        <v>3502</v>
      </c>
      <c r="H5488" s="168">
        <v>46122</v>
      </c>
      <c r="I5488" s="167" t="s">
        <v>9278</v>
      </c>
      <c r="J5488" s="169">
        <v>26142</v>
      </c>
      <c r="K5488" s="167" t="s">
        <v>55</v>
      </c>
      <c r="L5488" s="169">
        <v>4</v>
      </c>
      <c r="M5488" s="167" t="s">
        <v>3604</v>
      </c>
      <c r="N5488" s="169">
        <v>1408.2</v>
      </c>
      <c r="O5488" s="167" t="s">
        <v>3505</v>
      </c>
      <c r="P5488" s="167"/>
      <c r="Q5488" s="167" t="s">
        <v>3527</v>
      </c>
      <c r="R5488" s="167" t="s">
        <v>9439</v>
      </c>
      <c r="S5488" s="169">
        <v>16</v>
      </c>
      <c r="T5488" s="167" t="s">
        <v>9291</v>
      </c>
      <c r="U5488" s="169" t="s">
        <v>3517</v>
      </c>
      <c r="V5488" s="167" t="s">
        <v>9446</v>
      </c>
      <c r="W5488" s="167" t="s">
        <v>9293</v>
      </c>
      <c r="X5488" s="170" t="s">
        <v>157</v>
      </c>
      <c r="Y5488" s="171" t="s">
        <v>9441</v>
      </c>
      <c r="Z5488" s="167" t="s">
        <v>11137</v>
      </c>
      <c r="AA5488" s="176">
        <v>10</v>
      </c>
      <c r="AB5488" s="167" t="s">
        <v>11254</v>
      </c>
      <c r="AC5488" s="176">
        <v>10</v>
      </c>
      <c r="AD5488" s="167" t="s">
        <v>11254</v>
      </c>
      <c r="AE5488" s="176">
        <v>9725.1</v>
      </c>
    </row>
    <row r="5489" spans="1:31">
      <c r="A5489" s="178">
        <v>308418573320</v>
      </c>
      <c r="B5489" s="166">
        <v>46122</v>
      </c>
      <c r="C5489" s="167" t="s">
        <v>9144</v>
      </c>
      <c r="D5489" s="167" t="s">
        <v>9232</v>
      </c>
      <c r="E5489" s="167" t="s">
        <v>9233</v>
      </c>
      <c r="F5489" s="167" t="s">
        <v>9277</v>
      </c>
      <c r="G5489" s="167" t="s">
        <v>3502</v>
      </c>
      <c r="H5489" s="168">
        <v>46122</v>
      </c>
      <c r="I5489" s="167" t="s">
        <v>9278</v>
      </c>
      <c r="J5489" s="169">
        <v>26142</v>
      </c>
      <c r="K5489" s="167" t="s">
        <v>55</v>
      </c>
      <c r="L5489" s="169">
        <v>4</v>
      </c>
      <c r="M5489" s="167" t="s">
        <v>3604</v>
      </c>
      <c r="N5489" s="169">
        <v>1408.2</v>
      </c>
      <c r="O5489" s="167" t="s">
        <v>3505</v>
      </c>
      <c r="P5489" s="167"/>
      <c r="Q5489" s="167" t="s">
        <v>3527</v>
      </c>
      <c r="R5489" s="167" t="s">
        <v>9439</v>
      </c>
      <c r="S5489" s="169">
        <v>15</v>
      </c>
      <c r="T5489" s="167" t="s">
        <v>6522</v>
      </c>
      <c r="U5489" s="169" t="s">
        <v>3517</v>
      </c>
      <c r="V5489" s="167" t="s">
        <v>9448</v>
      </c>
      <c r="W5489" s="167" t="s">
        <v>6524</v>
      </c>
      <c r="X5489" s="170" t="s">
        <v>157</v>
      </c>
      <c r="Y5489" s="171" t="s">
        <v>9441</v>
      </c>
      <c r="Z5489" s="167" t="s">
        <v>11137</v>
      </c>
      <c r="AA5489" s="176">
        <v>20</v>
      </c>
      <c r="AB5489" s="167" t="s">
        <v>11254</v>
      </c>
      <c r="AC5489" s="176">
        <v>20</v>
      </c>
      <c r="AD5489" s="167" t="s">
        <v>11254</v>
      </c>
      <c r="AE5489" s="176">
        <v>9276.6</v>
      </c>
    </row>
    <row r="5490" spans="1:31">
      <c r="A5490" s="178">
        <v>308418573320</v>
      </c>
      <c r="B5490" s="166">
        <v>46122</v>
      </c>
      <c r="C5490" s="167" t="s">
        <v>9144</v>
      </c>
      <c r="D5490" s="167" t="s">
        <v>9232</v>
      </c>
      <c r="E5490" s="167" t="s">
        <v>9233</v>
      </c>
      <c r="F5490" s="167" t="s">
        <v>9277</v>
      </c>
      <c r="G5490" s="167" t="s">
        <v>3502</v>
      </c>
      <c r="H5490" s="168">
        <v>46122</v>
      </c>
      <c r="I5490" s="167" t="s">
        <v>9278</v>
      </c>
      <c r="J5490" s="169">
        <v>26142</v>
      </c>
      <c r="K5490" s="167" t="s">
        <v>55</v>
      </c>
      <c r="L5490" s="169">
        <v>4</v>
      </c>
      <c r="M5490" s="167" t="s">
        <v>3604</v>
      </c>
      <c r="N5490" s="169">
        <v>1408.2</v>
      </c>
      <c r="O5490" s="167" t="s">
        <v>3505</v>
      </c>
      <c r="P5490" s="167"/>
      <c r="Q5490" s="167" t="s">
        <v>3527</v>
      </c>
      <c r="R5490" s="167" t="s">
        <v>9439</v>
      </c>
      <c r="S5490" s="169">
        <v>14</v>
      </c>
      <c r="T5490" s="167" t="s">
        <v>6522</v>
      </c>
      <c r="U5490" s="169" t="s">
        <v>3517</v>
      </c>
      <c r="V5490" s="167" t="s">
        <v>9448</v>
      </c>
      <c r="W5490" s="167" t="s">
        <v>6524</v>
      </c>
      <c r="X5490" s="170" t="s">
        <v>157</v>
      </c>
      <c r="Y5490" s="171" t="s">
        <v>9441</v>
      </c>
      <c r="Z5490" s="167" t="s">
        <v>11137</v>
      </c>
      <c r="AA5490" s="176">
        <v>8</v>
      </c>
      <c r="AB5490" s="167" t="s">
        <v>11254</v>
      </c>
      <c r="AC5490" s="176">
        <v>8</v>
      </c>
      <c r="AD5490" s="167" t="s">
        <v>11254</v>
      </c>
      <c r="AE5490" s="176">
        <v>3710.64</v>
      </c>
    </row>
    <row r="5491" spans="1:31">
      <c r="A5491" s="178">
        <v>308418573320</v>
      </c>
      <c r="B5491" s="166">
        <v>46122</v>
      </c>
      <c r="C5491" s="167" t="s">
        <v>9144</v>
      </c>
      <c r="D5491" s="167" t="s">
        <v>9232</v>
      </c>
      <c r="E5491" s="167" t="s">
        <v>9233</v>
      </c>
      <c r="F5491" s="167" t="s">
        <v>9277</v>
      </c>
      <c r="G5491" s="167" t="s">
        <v>3502</v>
      </c>
      <c r="H5491" s="168">
        <v>46122</v>
      </c>
      <c r="I5491" s="167" t="s">
        <v>9278</v>
      </c>
      <c r="J5491" s="169">
        <v>26142</v>
      </c>
      <c r="K5491" s="167" t="s">
        <v>55</v>
      </c>
      <c r="L5491" s="169">
        <v>4</v>
      </c>
      <c r="M5491" s="167" t="s">
        <v>3604</v>
      </c>
      <c r="N5491" s="169">
        <v>1408.2</v>
      </c>
      <c r="O5491" s="167" t="s">
        <v>3505</v>
      </c>
      <c r="P5491" s="167"/>
      <c r="Q5491" s="167" t="s">
        <v>3527</v>
      </c>
      <c r="R5491" s="167" t="s">
        <v>9439</v>
      </c>
      <c r="S5491" s="169">
        <v>13</v>
      </c>
      <c r="T5491" s="167" t="s">
        <v>6522</v>
      </c>
      <c r="U5491" s="169" t="s">
        <v>3517</v>
      </c>
      <c r="V5491" s="167" t="s">
        <v>9448</v>
      </c>
      <c r="W5491" s="167" t="s">
        <v>6524</v>
      </c>
      <c r="X5491" s="170" t="s">
        <v>157</v>
      </c>
      <c r="Y5491" s="171" t="s">
        <v>9441</v>
      </c>
      <c r="Z5491" s="167" t="s">
        <v>11137</v>
      </c>
      <c r="AA5491" s="176">
        <v>2</v>
      </c>
      <c r="AB5491" s="167" t="s">
        <v>11254</v>
      </c>
      <c r="AC5491" s="176">
        <v>2</v>
      </c>
      <c r="AD5491" s="167" t="s">
        <v>11254</v>
      </c>
      <c r="AE5491" s="176">
        <v>927.66</v>
      </c>
    </row>
    <row r="5492" spans="1:31">
      <c r="A5492" s="178">
        <v>308418573320</v>
      </c>
      <c r="B5492" s="166">
        <v>46122</v>
      </c>
      <c r="C5492" s="167" t="s">
        <v>9144</v>
      </c>
      <c r="D5492" s="167" t="s">
        <v>9232</v>
      </c>
      <c r="E5492" s="167" t="s">
        <v>9233</v>
      </c>
      <c r="F5492" s="167" t="s">
        <v>9277</v>
      </c>
      <c r="G5492" s="167" t="s">
        <v>3502</v>
      </c>
      <c r="H5492" s="168">
        <v>46122</v>
      </c>
      <c r="I5492" s="167" t="s">
        <v>9278</v>
      </c>
      <c r="J5492" s="169">
        <v>26142</v>
      </c>
      <c r="K5492" s="167" t="s">
        <v>55</v>
      </c>
      <c r="L5492" s="169">
        <v>4</v>
      </c>
      <c r="M5492" s="167" t="s">
        <v>3604</v>
      </c>
      <c r="N5492" s="169">
        <v>1408.2</v>
      </c>
      <c r="O5492" s="167" t="s">
        <v>3505</v>
      </c>
      <c r="P5492" s="167"/>
      <c r="Q5492" s="167" t="s">
        <v>3527</v>
      </c>
      <c r="R5492" s="167" t="s">
        <v>9439</v>
      </c>
      <c r="S5492" s="169">
        <v>12</v>
      </c>
      <c r="T5492" s="167" t="s">
        <v>8290</v>
      </c>
      <c r="U5492" s="169" t="s">
        <v>3517</v>
      </c>
      <c r="V5492" s="167" t="s">
        <v>9449</v>
      </c>
      <c r="W5492" s="167" t="s">
        <v>7027</v>
      </c>
      <c r="X5492" s="170" t="s">
        <v>157</v>
      </c>
      <c r="Y5492" s="171" t="s">
        <v>9441</v>
      </c>
      <c r="Z5492" s="167" t="s">
        <v>11137</v>
      </c>
      <c r="AA5492" s="176">
        <v>730</v>
      </c>
      <c r="AB5492" s="167" t="s">
        <v>11254</v>
      </c>
      <c r="AC5492" s="176">
        <v>730</v>
      </c>
      <c r="AD5492" s="167" t="s">
        <v>11254</v>
      </c>
      <c r="AE5492" s="176">
        <v>434452.2</v>
      </c>
    </row>
    <row r="5493" spans="1:31">
      <c r="A5493" s="178">
        <v>308418573320</v>
      </c>
      <c r="B5493" s="166">
        <v>46122</v>
      </c>
      <c r="C5493" s="167" t="s">
        <v>9144</v>
      </c>
      <c r="D5493" s="167" t="s">
        <v>9232</v>
      </c>
      <c r="E5493" s="167" t="s">
        <v>9233</v>
      </c>
      <c r="F5493" s="167" t="s">
        <v>9277</v>
      </c>
      <c r="G5493" s="167" t="s">
        <v>3502</v>
      </c>
      <c r="H5493" s="168">
        <v>46122</v>
      </c>
      <c r="I5493" s="167" t="s">
        <v>9278</v>
      </c>
      <c r="J5493" s="169">
        <v>26142</v>
      </c>
      <c r="K5493" s="167" t="s">
        <v>55</v>
      </c>
      <c r="L5493" s="169">
        <v>4</v>
      </c>
      <c r="M5493" s="167" t="s">
        <v>3604</v>
      </c>
      <c r="N5493" s="169">
        <v>1408.2</v>
      </c>
      <c r="O5493" s="167" t="s">
        <v>3505</v>
      </c>
      <c r="P5493" s="167"/>
      <c r="Q5493" s="167" t="s">
        <v>3527</v>
      </c>
      <c r="R5493" s="167" t="s">
        <v>9439</v>
      </c>
      <c r="S5493" s="169">
        <v>11</v>
      </c>
      <c r="T5493" s="167" t="s">
        <v>7025</v>
      </c>
      <c r="U5493" s="169" t="s">
        <v>3517</v>
      </c>
      <c r="V5493" s="167" t="s">
        <v>9450</v>
      </c>
      <c r="W5493" s="167" t="s">
        <v>7027</v>
      </c>
      <c r="X5493" s="170" t="s">
        <v>157</v>
      </c>
      <c r="Y5493" s="171" t="s">
        <v>9441</v>
      </c>
      <c r="Z5493" s="167" t="s">
        <v>11137</v>
      </c>
      <c r="AA5493" s="176">
        <v>4</v>
      </c>
      <c r="AB5493" s="167" t="s">
        <v>11254</v>
      </c>
      <c r="AC5493" s="176">
        <v>4</v>
      </c>
      <c r="AD5493" s="167" t="s">
        <v>11254</v>
      </c>
      <c r="AE5493" s="176">
        <v>2380.56</v>
      </c>
    </row>
    <row r="5494" spans="1:31">
      <c r="A5494" s="178">
        <v>308418573320</v>
      </c>
      <c r="B5494" s="166">
        <v>46122</v>
      </c>
      <c r="C5494" s="167" t="s">
        <v>9144</v>
      </c>
      <c r="D5494" s="167" t="s">
        <v>9232</v>
      </c>
      <c r="E5494" s="167" t="s">
        <v>9233</v>
      </c>
      <c r="F5494" s="167" t="s">
        <v>9277</v>
      </c>
      <c r="G5494" s="167" t="s">
        <v>3502</v>
      </c>
      <c r="H5494" s="168">
        <v>46122</v>
      </c>
      <c r="I5494" s="167" t="s">
        <v>9278</v>
      </c>
      <c r="J5494" s="169">
        <v>26142</v>
      </c>
      <c r="K5494" s="167" t="s">
        <v>55</v>
      </c>
      <c r="L5494" s="169">
        <v>4</v>
      </c>
      <c r="M5494" s="167" t="s">
        <v>3604</v>
      </c>
      <c r="N5494" s="169">
        <v>1408.2</v>
      </c>
      <c r="O5494" s="167" t="s">
        <v>3505</v>
      </c>
      <c r="P5494" s="167"/>
      <c r="Q5494" s="167" t="s">
        <v>3527</v>
      </c>
      <c r="R5494" s="167" t="s">
        <v>9439</v>
      </c>
      <c r="S5494" s="169">
        <v>10</v>
      </c>
      <c r="T5494" s="167" t="s">
        <v>7025</v>
      </c>
      <c r="U5494" s="169" t="s">
        <v>3517</v>
      </c>
      <c r="V5494" s="167" t="s">
        <v>9450</v>
      </c>
      <c r="W5494" s="167" t="s">
        <v>7027</v>
      </c>
      <c r="X5494" s="170" t="s">
        <v>157</v>
      </c>
      <c r="Y5494" s="171" t="s">
        <v>9441</v>
      </c>
      <c r="Z5494" s="167" t="s">
        <v>11137</v>
      </c>
      <c r="AA5494" s="176">
        <v>10</v>
      </c>
      <c r="AB5494" s="167" t="s">
        <v>11254</v>
      </c>
      <c r="AC5494" s="176">
        <v>10</v>
      </c>
      <c r="AD5494" s="167" t="s">
        <v>11254</v>
      </c>
      <c r="AE5494" s="176">
        <v>5951.4</v>
      </c>
    </row>
    <row r="5495" spans="1:31">
      <c r="A5495" s="178">
        <v>308418573320</v>
      </c>
      <c r="B5495" s="166">
        <v>46122</v>
      </c>
      <c r="C5495" s="167" t="s">
        <v>9144</v>
      </c>
      <c r="D5495" s="167" t="s">
        <v>9232</v>
      </c>
      <c r="E5495" s="167" t="s">
        <v>9233</v>
      </c>
      <c r="F5495" s="167" t="s">
        <v>9277</v>
      </c>
      <c r="G5495" s="167" t="s">
        <v>3502</v>
      </c>
      <c r="H5495" s="168">
        <v>46122</v>
      </c>
      <c r="I5495" s="167" t="s">
        <v>9278</v>
      </c>
      <c r="J5495" s="169">
        <v>26142</v>
      </c>
      <c r="K5495" s="167" t="s">
        <v>55</v>
      </c>
      <c r="L5495" s="169">
        <v>4</v>
      </c>
      <c r="M5495" s="167" t="s">
        <v>3604</v>
      </c>
      <c r="N5495" s="169">
        <v>1408.2</v>
      </c>
      <c r="O5495" s="167" t="s">
        <v>3505</v>
      </c>
      <c r="P5495" s="167"/>
      <c r="Q5495" s="167" t="s">
        <v>3527</v>
      </c>
      <c r="R5495" s="167" t="s">
        <v>9439</v>
      </c>
      <c r="S5495" s="169">
        <v>9</v>
      </c>
      <c r="T5495" s="167" t="s">
        <v>7025</v>
      </c>
      <c r="U5495" s="169" t="s">
        <v>3517</v>
      </c>
      <c r="V5495" s="167" t="s">
        <v>9450</v>
      </c>
      <c r="W5495" s="167" t="s">
        <v>7027</v>
      </c>
      <c r="X5495" s="170" t="s">
        <v>157</v>
      </c>
      <c r="Y5495" s="171" t="s">
        <v>9441</v>
      </c>
      <c r="Z5495" s="167" t="s">
        <v>11137</v>
      </c>
      <c r="AA5495" s="176">
        <v>6</v>
      </c>
      <c r="AB5495" s="167" t="s">
        <v>11254</v>
      </c>
      <c r="AC5495" s="176">
        <v>6</v>
      </c>
      <c r="AD5495" s="167" t="s">
        <v>11254</v>
      </c>
      <c r="AE5495" s="176">
        <v>3570.84</v>
      </c>
    </row>
    <row r="5496" spans="1:31">
      <c r="A5496" s="178">
        <v>308418573320</v>
      </c>
      <c r="B5496" s="166">
        <v>46122</v>
      </c>
      <c r="C5496" s="167" t="s">
        <v>9144</v>
      </c>
      <c r="D5496" s="167" t="s">
        <v>9232</v>
      </c>
      <c r="E5496" s="167" t="s">
        <v>9233</v>
      </c>
      <c r="F5496" s="167" t="s">
        <v>9277</v>
      </c>
      <c r="G5496" s="167" t="s">
        <v>3502</v>
      </c>
      <c r="H5496" s="168">
        <v>46122</v>
      </c>
      <c r="I5496" s="167" t="s">
        <v>9278</v>
      </c>
      <c r="J5496" s="169">
        <v>26142</v>
      </c>
      <c r="K5496" s="167" t="s">
        <v>55</v>
      </c>
      <c r="L5496" s="169">
        <v>4</v>
      </c>
      <c r="M5496" s="167" t="s">
        <v>3604</v>
      </c>
      <c r="N5496" s="169">
        <v>1408.2</v>
      </c>
      <c r="O5496" s="167" t="s">
        <v>3505</v>
      </c>
      <c r="P5496" s="167"/>
      <c r="Q5496" s="167" t="s">
        <v>3527</v>
      </c>
      <c r="R5496" s="167" t="s">
        <v>9439</v>
      </c>
      <c r="S5496" s="169">
        <v>8</v>
      </c>
      <c r="T5496" s="167" t="s">
        <v>9310</v>
      </c>
      <c r="U5496" s="169" t="s">
        <v>3517</v>
      </c>
      <c r="V5496" s="167" t="s">
        <v>9451</v>
      </c>
      <c r="W5496" s="167" t="s">
        <v>9312</v>
      </c>
      <c r="X5496" s="170" t="s">
        <v>157</v>
      </c>
      <c r="Y5496" s="171" t="s">
        <v>9441</v>
      </c>
      <c r="Z5496" s="167" t="s">
        <v>11137</v>
      </c>
      <c r="AA5496" s="176">
        <v>270</v>
      </c>
      <c r="AB5496" s="167" t="s">
        <v>11254</v>
      </c>
      <c r="AC5496" s="176">
        <v>270</v>
      </c>
      <c r="AD5496" s="167" t="s">
        <v>11254</v>
      </c>
      <c r="AE5496" s="176">
        <v>794558.7</v>
      </c>
    </row>
    <row r="5497" spans="1:31">
      <c r="A5497" s="178">
        <v>308418573320</v>
      </c>
      <c r="B5497" s="166">
        <v>46122</v>
      </c>
      <c r="C5497" s="167" t="s">
        <v>9144</v>
      </c>
      <c r="D5497" s="167" t="s">
        <v>9232</v>
      </c>
      <c r="E5497" s="167" t="s">
        <v>9233</v>
      </c>
      <c r="F5497" s="167" t="s">
        <v>9277</v>
      </c>
      <c r="G5497" s="167" t="s">
        <v>3502</v>
      </c>
      <c r="H5497" s="168">
        <v>46122</v>
      </c>
      <c r="I5497" s="167" t="s">
        <v>9278</v>
      </c>
      <c r="J5497" s="169">
        <v>26142</v>
      </c>
      <c r="K5497" s="167" t="s">
        <v>55</v>
      </c>
      <c r="L5497" s="169">
        <v>4</v>
      </c>
      <c r="M5497" s="167" t="s">
        <v>3604</v>
      </c>
      <c r="N5497" s="169">
        <v>1408.2</v>
      </c>
      <c r="O5497" s="167" t="s">
        <v>3505</v>
      </c>
      <c r="P5497" s="167"/>
      <c r="Q5497" s="167" t="s">
        <v>3527</v>
      </c>
      <c r="R5497" s="167" t="s">
        <v>9439</v>
      </c>
      <c r="S5497" s="169">
        <v>7</v>
      </c>
      <c r="T5497" s="167" t="s">
        <v>9452</v>
      </c>
      <c r="U5497" s="169" t="s">
        <v>3517</v>
      </c>
      <c r="V5497" s="167" t="s">
        <v>9453</v>
      </c>
      <c r="W5497" s="167" t="s">
        <v>9317</v>
      </c>
      <c r="X5497" s="170" t="s">
        <v>157</v>
      </c>
      <c r="Y5497" s="171" t="s">
        <v>9441</v>
      </c>
      <c r="Z5497" s="167" t="s">
        <v>11137</v>
      </c>
      <c r="AA5497" s="176">
        <v>90</v>
      </c>
      <c r="AB5497" s="167" t="s">
        <v>11254</v>
      </c>
      <c r="AC5497" s="176">
        <v>90</v>
      </c>
      <c r="AD5497" s="167" t="s">
        <v>11254</v>
      </c>
      <c r="AE5497" s="176">
        <v>140949</v>
      </c>
    </row>
    <row r="5498" spans="1:31">
      <c r="A5498" s="178">
        <v>308418573320</v>
      </c>
      <c r="B5498" s="166">
        <v>46122</v>
      </c>
      <c r="C5498" s="167" t="s">
        <v>9144</v>
      </c>
      <c r="D5498" s="167" t="s">
        <v>9232</v>
      </c>
      <c r="E5498" s="167" t="s">
        <v>9233</v>
      </c>
      <c r="F5498" s="167" t="s">
        <v>9277</v>
      </c>
      <c r="G5498" s="167" t="s">
        <v>3502</v>
      </c>
      <c r="H5498" s="168">
        <v>46122</v>
      </c>
      <c r="I5498" s="167" t="s">
        <v>9278</v>
      </c>
      <c r="J5498" s="169">
        <v>26142</v>
      </c>
      <c r="K5498" s="167" t="s">
        <v>55</v>
      </c>
      <c r="L5498" s="169">
        <v>4</v>
      </c>
      <c r="M5498" s="167" t="s">
        <v>3604</v>
      </c>
      <c r="N5498" s="169">
        <v>1408.2</v>
      </c>
      <c r="O5498" s="167" t="s">
        <v>3505</v>
      </c>
      <c r="P5498" s="167"/>
      <c r="Q5498" s="167" t="s">
        <v>3527</v>
      </c>
      <c r="R5498" s="167" t="s">
        <v>9439</v>
      </c>
      <c r="S5498" s="169">
        <v>6</v>
      </c>
      <c r="T5498" s="167" t="s">
        <v>9452</v>
      </c>
      <c r="U5498" s="169" t="s">
        <v>3517</v>
      </c>
      <c r="V5498" s="167" t="s">
        <v>9453</v>
      </c>
      <c r="W5498" s="167" t="s">
        <v>9317</v>
      </c>
      <c r="X5498" s="170" t="s">
        <v>157</v>
      </c>
      <c r="Y5498" s="171" t="s">
        <v>9441</v>
      </c>
      <c r="Z5498" s="167" t="s">
        <v>11137</v>
      </c>
      <c r="AA5498" s="176">
        <v>690</v>
      </c>
      <c r="AB5498" s="167" t="s">
        <v>11254</v>
      </c>
      <c r="AC5498" s="176">
        <v>690</v>
      </c>
      <c r="AD5498" s="167" t="s">
        <v>11254</v>
      </c>
      <c r="AE5498" s="176">
        <v>1080609</v>
      </c>
    </row>
    <row r="5499" spans="1:31">
      <c r="A5499" s="178">
        <v>308418573320</v>
      </c>
      <c r="B5499" s="166">
        <v>46122</v>
      </c>
      <c r="C5499" s="167" t="s">
        <v>9144</v>
      </c>
      <c r="D5499" s="167" t="s">
        <v>9232</v>
      </c>
      <c r="E5499" s="167" t="s">
        <v>9233</v>
      </c>
      <c r="F5499" s="167" t="s">
        <v>9277</v>
      </c>
      <c r="G5499" s="167" t="s">
        <v>3502</v>
      </c>
      <c r="H5499" s="168">
        <v>46122</v>
      </c>
      <c r="I5499" s="167" t="s">
        <v>9278</v>
      </c>
      <c r="J5499" s="169">
        <v>26142</v>
      </c>
      <c r="K5499" s="167" t="s">
        <v>55</v>
      </c>
      <c r="L5499" s="169">
        <v>4</v>
      </c>
      <c r="M5499" s="167" t="s">
        <v>3604</v>
      </c>
      <c r="N5499" s="169">
        <v>1408.2</v>
      </c>
      <c r="O5499" s="167" t="s">
        <v>3505</v>
      </c>
      <c r="P5499" s="167"/>
      <c r="Q5499" s="167" t="s">
        <v>3527</v>
      </c>
      <c r="R5499" s="167" t="s">
        <v>9439</v>
      </c>
      <c r="S5499" s="169">
        <v>5</v>
      </c>
      <c r="T5499" s="167" t="s">
        <v>9315</v>
      </c>
      <c r="U5499" s="169" t="s">
        <v>3517</v>
      </c>
      <c r="V5499" s="167" t="s">
        <v>9454</v>
      </c>
      <c r="W5499" s="167" t="s">
        <v>9317</v>
      </c>
      <c r="X5499" s="170" t="s">
        <v>157</v>
      </c>
      <c r="Y5499" s="171" t="s">
        <v>9441</v>
      </c>
      <c r="Z5499" s="167" t="s">
        <v>11137</v>
      </c>
      <c r="AA5499" s="176">
        <v>210</v>
      </c>
      <c r="AB5499" s="167" t="s">
        <v>11254</v>
      </c>
      <c r="AC5499" s="176">
        <v>210</v>
      </c>
      <c r="AD5499" s="167" t="s">
        <v>11254</v>
      </c>
      <c r="AE5499" s="176">
        <v>328881</v>
      </c>
    </row>
    <row r="5500" spans="1:31">
      <c r="A5500" s="178">
        <v>308418573320</v>
      </c>
      <c r="B5500" s="166">
        <v>46122</v>
      </c>
      <c r="C5500" s="167" t="s">
        <v>9144</v>
      </c>
      <c r="D5500" s="167" t="s">
        <v>9232</v>
      </c>
      <c r="E5500" s="167" t="s">
        <v>9233</v>
      </c>
      <c r="F5500" s="167" t="s">
        <v>9277</v>
      </c>
      <c r="G5500" s="167" t="s">
        <v>3502</v>
      </c>
      <c r="H5500" s="168">
        <v>46122</v>
      </c>
      <c r="I5500" s="167" t="s">
        <v>9278</v>
      </c>
      <c r="J5500" s="169">
        <v>26142</v>
      </c>
      <c r="K5500" s="167" t="s">
        <v>55</v>
      </c>
      <c r="L5500" s="169">
        <v>4</v>
      </c>
      <c r="M5500" s="167" t="s">
        <v>3604</v>
      </c>
      <c r="N5500" s="169">
        <v>1408.2</v>
      </c>
      <c r="O5500" s="167" t="s">
        <v>3505</v>
      </c>
      <c r="P5500" s="167"/>
      <c r="Q5500" s="167" t="s">
        <v>3527</v>
      </c>
      <c r="R5500" s="167" t="s">
        <v>9439</v>
      </c>
      <c r="S5500" s="169">
        <v>4</v>
      </c>
      <c r="T5500" s="167" t="s">
        <v>9315</v>
      </c>
      <c r="U5500" s="169" t="s">
        <v>3517</v>
      </c>
      <c r="V5500" s="167" t="s">
        <v>9454</v>
      </c>
      <c r="W5500" s="167" t="s">
        <v>9317</v>
      </c>
      <c r="X5500" s="170" t="s">
        <v>157</v>
      </c>
      <c r="Y5500" s="171" t="s">
        <v>9441</v>
      </c>
      <c r="Z5500" s="167" t="s">
        <v>11137</v>
      </c>
      <c r="AA5500" s="176">
        <v>9</v>
      </c>
      <c r="AB5500" s="167" t="s">
        <v>11254</v>
      </c>
      <c r="AC5500" s="176">
        <v>9</v>
      </c>
      <c r="AD5500" s="167" t="s">
        <v>11254</v>
      </c>
      <c r="AE5500" s="176">
        <v>14094.9</v>
      </c>
    </row>
    <row r="5501" spans="1:31">
      <c r="A5501" s="178">
        <v>308418573320</v>
      </c>
      <c r="B5501" s="166">
        <v>46122</v>
      </c>
      <c r="C5501" s="167" t="s">
        <v>9144</v>
      </c>
      <c r="D5501" s="167" t="s">
        <v>9232</v>
      </c>
      <c r="E5501" s="167" t="s">
        <v>9233</v>
      </c>
      <c r="F5501" s="167" t="s">
        <v>9277</v>
      </c>
      <c r="G5501" s="167" t="s">
        <v>3502</v>
      </c>
      <c r="H5501" s="168">
        <v>46122</v>
      </c>
      <c r="I5501" s="167" t="s">
        <v>9278</v>
      </c>
      <c r="J5501" s="169">
        <v>26142</v>
      </c>
      <c r="K5501" s="167" t="s">
        <v>55</v>
      </c>
      <c r="L5501" s="169">
        <v>4</v>
      </c>
      <c r="M5501" s="167" t="s">
        <v>3604</v>
      </c>
      <c r="N5501" s="169">
        <v>1408.2</v>
      </c>
      <c r="O5501" s="167" t="s">
        <v>3505</v>
      </c>
      <c r="P5501" s="167"/>
      <c r="Q5501" s="167" t="s">
        <v>3527</v>
      </c>
      <c r="R5501" s="167" t="s">
        <v>9439</v>
      </c>
      <c r="S5501" s="169">
        <v>3</v>
      </c>
      <c r="T5501" s="167" t="s">
        <v>9315</v>
      </c>
      <c r="U5501" s="169" t="s">
        <v>3517</v>
      </c>
      <c r="V5501" s="167" t="s">
        <v>9454</v>
      </c>
      <c r="W5501" s="167" t="s">
        <v>9317</v>
      </c>
      <c r="X5501" s="170" t="s">
        <v>157</v>
      </c>
      <c r="Y5501" s="171" t="s">
        <v>9441</v>
      </c>
      <c r="Z5501" s="167" t="s">
        <v>11137</v>
      </c>
      <c r="AA5501" s="176">
        <v>1</v>
      </c>
      <c r="AB5501" s="167" t="s">
        <v>11254</v>
      </c>
      <c r="AC5501" s="176">
        <v>1</v>
      </c>
      <c r="AD5501" s="167" t="s">
        <v>11254</v>
      </c>
      <c r="AE5501" s="176">
        <v>1566.1</v>
      </c>
    </row>
    <row r="5502" spans="1:31">
      <c r="A5502" s="178">
        <v>308418573320</v>
      </c>
      <c r="B5502" s="166">
        <v>46122</v>
      </c>
      <c r="C5502" s="167" t="s">
        <v>9144</v>
      </c>
      <c r="D5502" s="167" t="s">
        <v>9232</v>
      </c>
      <c r="E5502" s="167" t="s">
        <v>9233</v>
      </c>
      <c r="F5502" s="167" t="s">
        <v>9277</v>
      </c>
      <c r="G5502" s="167" t="s">
        <v>3502</v>
      </c>
      <c r="H5502" s="168">
        <v>46122</v>
      </c>
      <c r="I5502" s="167" t="s">
        <v>9278</v>
      </c>
      <c r="J5502" s="169">
        <v>26142</v>
      </c>
      <c r="K5502" s="167" t="s">
        <v>55</v>
      </c>
      <c r="L5502" s="169">
        <v>4</v>
      </c>
      <c r="M5502" s="167" t="s">
        <v>3604</v>
      </c>
      <c r="N5502" s="169">
        <v>1408.2</v>
      </c>
      <c r="O5502" s="167" t="s">
        <v>3505</v>
      </c>
      <c r="P5502" s="167"/>
      <c r="Q5502" s="167" t="s">
        <v>3527</v>
      </c>
      <c r="R5502" s="167" t="s">
        <v>9439</v>
      </c>
      <c r="S5502" s="169">
        <v>2</v>
      </c>
      <c r="T5502" s="167" t="s">
        <v>9274</v>
      </c>
      <c r="U5502" s="169" t="s">
        <v>3517</v>
      </c>
      <c r="V5502" s="167" t="s">
        <v>9455</v>
      </c>
      <c r="W5502" s="167" t="s">
        <v>9276</v>
      </c>
      <c r="X5502" s="170" t="s">
        <v>157</v>
      </c>
      <c r="Y5502" s="171" t="s">
        <v>9441</v>
      </c>
      <c r="Z5502" s="167" t="s">
        <v>11137</v>
      </c>
      <c r="AA5502" s="176">
        <v>340</v>
      </c>
      <c r="AB5502" s="167" t="s">
        <v>11254</v>
      </c>
      <c r="AC5502" s="176">
        <v>340</v>
      </c>
      <c r="AD5502" s="167" t="s">
        <v>11254</v>
      </c>
      <c r="AE5502" s="176">
        <v>723870.2</v>
      </c>
    </row>
    <row r="5503" spans="1:31">
      <c r="A5503" s="178">
        <v>308418573320</v>
      </c>
      <c r="B5503" s="166">
        <v>46122</v>
      </c>
      <c r="C5503" s="167" t="s">
        <v>9144</v>
      </c>
      <c r="D5503" s="167" t="s">
        <v>9232</v>
      </c>
      <c r="E5503" s="167" t="s">
        <v>9233</v>
      </c>
      <c r="F5503" s="167" t="s">
        <v>9277</v>
      </c>
      <c r="G5503" s="167" t="s">
        <v>3502</v>
      </c>
      <c r="H5503" s="168">
        <v>46122</v>
      </c>
      <c r="I5503" s="167" t="s">
        <v>9278</v>
      </c>
      <c r="J5503" s="169">
        <v>26142</v>
      </c>
      <c r="K5503" s="167" t="s">
        <v>55</v>
      </c>
      <c r="L5503" s="169">
        <v>4</v>
      </c>
      <c r="M5503" s="167" t="s">
        <v>3604</v>
      </c>
      <c r="N5503" s="169">
        <v>1408.2</v>
      </c>
      <c r="O5503" s="167" t="s">
        <v>3505</v>
      </c>
      <c r="P5503" s="167"/>
      <c r="Q5503" s="167" t="s">
        <v>3527</v>
      </c>
      <c r="R5503" s="167" t="s">
        <v>9439</v>
      </c>
      <c r="S5503" s="169">
        <v>1</v>
      </c>
      <c r="T5503" s="167" t="s">
        <v>9456</v>
      </c>
      <c r="U5503" s="169" t="s">
        <v>3517</v>
      </c>
      <c r="V5503" s="167" t="s">
        <v>9457</v>
      </c>
      <c r="W5503" s="167" t="s">
        <v>9458</v>
      </c>
      <c r="X5503" s="170" t="s">
        <v>157</v>
      </c>
      <c r="Y5503" s="171" t="s">
        <v>9441</v>
      </c>
      <c r="Z5503" s="167" t="s">
        <v>11137</v>
      </c>
      <c r="AA5503" s="176">
        <v>30</v>
      </c>
      <c r="AB5503" s="167" t="s">
        <v>11254</v>
      </c>
      <c r="AC5503" s="176">
        <v>30</v>
      </c>
      <c r="AD5503" s="167" t="s">
        <v>11254</v>
      </c>
      <c r="AE5503" s="176">
        <v>97697.4</v>
      </c>
    </row>
    <row r="5504" spans="1:31">
      <c r="A5504" s="178">
        <v>308419181250</v>
      </c>
      <c r="B5504" s="166">
        <v>46125</v>
      </c>
      <c r="C5504" s="167" t="s">
        <v>9144</v>
      </c>
      <c r="D5504" s="167" t="s">
        <v>9401</v>
      </c>
      <c r="E5504" s="167" t="s">
        <v>9402</v>
      </c>
      <c r="F5504" s="167" t="s">
        <v>9403</v>
      </c>
      <c r="G5504" s="167" t="s">
        <v>5048</v>
      </c>
      <c r="H5504" s="168">
        <v>46125</v>
      </c>
      <c r="I5504" s="167" t="s">
        <v>9459</v>
      </c>
      <c r="J5504" s="169">
        <v>26117</v>
      </c>
      <c r="K5504" s="167" t="s">
        <v>55</v>
      </c>
      <c r="L5504" s="169">
        <v>21</v>
      </c>
      <c r="M5504" s="167" t="s">
        <v>3604</v>
      </c>
      <c r="N5504" s="169">
        <v>3528</v>
      </c>
      <c r="O5504" s="167" t="s">
        <v>3505</v>
      </c>
      <c r="P5504" s="167"/>
      <c r="Q5504" s="167" t="s">
        <v>5049</v>
      </c>
      <c r="R5504" s="167" t="s">
        <v>9460</v>
      </c>
      <c r="S5504" s="169">
        <v>17</v>
      </c>
      <c r="T5504" s="167" t="s">
        <v>9170</v>
      </c>
      <c r="U5504" s="169" t="s">
        <v>6692</v>
      </c>
      <c r="V5504" s="167" t="s">
        <v>9461</v>
      </c>
      <c r="W5504" s="167" t="s">
        <v>9172</v>
      </c>
      <c r="X5504" s="170" t="s">
        <v>3533</v>
      </c>
      <c r="Y5504" s="171" t="s">
        <v>9462</v>
      </c>
      <c r="Z5504" s="167" t="s">
        <v>11138</v>
      </c>
      <c r="AA5504" s="176">
        <v>864</v>
      </c>
      <c r="AB5504" s="167" t="s">
        <v>11254</v>
      </c>
      <c r="AC5504" s="176">
        <v>864</v>
      </c>
      <c r="AD5504" s="167" t="s">
        <v>11254</v>
      </c>
      <c r="AE5504" s="176">
        <v>48202.559999999998</v>
      </c>
    </row>
    <row r="5505" spans="1:31">
      <c r="A5505" s="178">
        <v>308419181250</v>
      </c>
      <c r="B5505" s="166">
        <v>46125</v>
      </c>
      <c r="C5505" s="167" t="s">
        <v>9144</v>
      </c>
      <c r="D5505" s="167" t="s">
        <v>9401</v>
      </c>
      <c r="E5505" s="167" t="s">
        <v>9402</v>
      </c>
      <c r="F5505" s="167" t="s">
        <v>9403</v>
      </c>
      <c r="G5505" s="167" t="s">
        <v>5048</v>
      </c>
      <c r="H5505" s="168">
        <v>46125</v>
      </c>
      <c r="I5505" s="167" t="s">
        <v>9459</v>
      </c>
      <c r="J5505" s="169">
        <v>26117</v>
      </c>
      <c r="K5505" s="167" t="s">
        <v>55</v>
      </c>
      <c r="L5505" s="169">
        <v>21</v>
      </c>
      <c r="M5505" s="167" t="s">
        <v>3604</v>
      </c>
      <c r="N5505" s="169">
        <v>3528</v>
      </c>
      <c r="O5505" s="167" t="s">
        <v>3505</v>
      </c>
      <c r="P5505" s="167"/>
      <c r="Q5505" s="167" t="s">
        <v>5049</v>
      </c>
      <c r="R5505" s="167" t="s">
        <v>9460</v>
      </c>
      <c r="S5505" s="169">
        <v>16</v>
      </c>
      <c r="T5505" s="167" t="s">
        <v>9174</v>
      </c>
      <c r="U5505" s="169" t="s">
        <v>6692</v>
      </c>
      <c r="V5505" s="167" t="s">
        <v>9463</v>
      </c>
      <c r="W5505" s="167" t="s">
        <v>9176</v>
      </c>
      <c r="X5505" s="170" t="s">
        <v>3533</v>
      </c>
      <c r="Y5505" s="171" t="s">
        <v>9462</v>
      </c>
      <c r="Z5505" s="167" t="s">
        <v>11138</v>
      </c>
      <c r="AA5505" s="176">
        <v>288</v>
      </c>
      <c r="AB5505" s="167" t="s">
        <v>11254</v>
      </c>
      <c r="AC5505" s="176">
        <v>288</v>
      </c>
      <c r="AD5505" s="167" t="s">
        <v>11254</v>
      </c>
      <c r="AE5505" s="176">
        <v>45501.120000000003</v>
      </c>
    </row>
    <row r="5506" spans="1:31">
      <c r="A5506" s="178">
        <v>308419181250</v>
      </c>
      <c r="B5506" s="166">
        <v>46125</v>
      </c>
      <c r="C5506" s="167" t="s">
        <v>9144</v>
      </c>
      <c r="D5506" s="167" t="s">
        <v>9401</v>
      </c>
      <c r="E5506" s="167" t="s">
        <v>9402</v>
      </c>
      <c r="F5506" s="167" t="s">
        <v>9403</v>
      </c>
      <c r="G5506" s="167" t="s">
        <v>5048</v>
      </c>
      <c r="H5506" s="168">
        <v>46125</v>
      </c>
      <c r="I5506" s="167" t="s">
        <v>9459</v>
      </c>
      <c r="J5506" s="169">
        <v>26117</v>
      </c>
      <c r="K5506" s="167" t="s">
        <v>55</v>
      </c>
      <c r="L5506" s="169">
        <v>21</v>
      </c>
      <c r="M5506" s="167" t="s">
        <v>3604</v>
      </c>
      <c r="N5506" s="169">
        <v>3528</v>
      </c>
      <c r="O5506" s="167" t="s">
        <v>3505</v>
      </c>
      <c r="P5506" s="167"/>
      <c r="Q5506" s="167" t="s">
        <v>5049</v>
      </c>
      <c r="R5506" s="167" t="s">
        <v>9460</v>
      </c>
      <c r="S5506" s="169">
        <v>15</v>
      </c>
      <c r="T5506" s="167" t="s">
        <v>9177</v>
      </c>
      <c r="U5506" s="169" t="s">
        <v>6692</v>
      </c>
      <c r="V5506" s="167" t="s">
        <v>9464</v>
      </c>
      <c r="W5506" s="167" t="s">
        <v>9179</v>
      </c>
      <c r="X5506" s="170" t="s">
        <v>3533</v>
      </c>
      <c r="Y5506" s="171" t="s">
        <v>9462</v>
      </c>
      <c r="Z5506" s="167" t="s">
        <v>11138</v>
      </c>
      <c r="AA5506" s="176">
        <v>288</v>
      </c>
      <c r="AB5506" s="167" t="s">
        <v>11254</v>
      </c>
      <c r="AC5506" s="176">
        <v>288</v>
      </c>
      <c r="AD5506" s="167" t="s">
        <v>11254</v>
      </c>
      <c r="AE5506" s="176">
        <v>46477.440000000002</v>
      </c>
    </row>
    <row r="5507" spans="1:31">
      <c r="A5507" s="178">
        <v>308419181250</v>
      </c>
      <c r="B5507" s="166">
        <v>46125</v>
      </c>
      <c r="C5507" s="167" t="s">
        <v>9144</v>
      </c>
      <c r="D5507" s="167" t="s">
        <v>9401</v>
      </c>
      <c r="E5507" s="167" t="s">
        <v>9402</v>
      </c>
      <c r="F5507" s="167" t="s">
        <v>9403</v>
      </c>
      <c r="G5507" s="167" t="s">
        <v>5048</v>
      </c>
      <c r="H5507" s="168">
        <v>46125</v>
      </c>
      <c r="I5507" s="167" t="s">
        <v>9459</v>
      </c>
      <c r="J5507" s="169">
        <v>26117</v>
      </c>
      <c r="K5507" s="167" t="s">
        <v>55</v>
      </c>
      <c r="L5507" s="169">
        <v>21</v>
      </c>
      <c r="M5507" s="167" t="s">
        <v>3604</v>
      </c>
      <c r="N5507" s="169">
        <v>3528</v>
      </c>
      <c r="O5507" s="167" t="s">
        <v>3505</v>
      </c>
      <c r="P5507" s="167"/>
      <c r="Q5507" s="167" t="s">
        <v>5049</v>
      </c>
      <c r="R5507" s="167" t="s">
        <v>9460</v>
      </c>
      <c r="S5507" s="169">
        <v>14</v>
      </c>
      <c r="T5507" s="167" t="s">
        <v>9180</v>
      </c>
      <c r="U5507" s="169" t="s">
        <v>6692</v>
      </c>
      <c r="V5507" s="167" t="s">
        <v>9465</v>
      </c>
      <c r="W5507" s="167" t="s">
        <v>9182</v>
      </c>
      <c r="X5507" s="170" t="s">
        <v>3533</v>
      </c>
      <c r="Y5507" s="171" t="s">
        <v>9462</v>
      </c>
      <c r="Z5507" s="167" t="s">
        <v>11138</v>
      </c>
      <c r="AA5507" s="176">
        <v>336</v>
      </c>
      <c r="AB5507" s="167" t="s">
        <v>11254</v>
      </c>
      <c r="AC5507" s="176">
        <v>336</v>
      </c>
      <c r="AD5507" s="167" t="s">
        <v>11254</v>
      </c>
      <c r="AE5507" s="176">
        <v>106085.28</v>
      </c>
    </row>
    <row r="5508" spans="1:31">
      <c r="A5508" s="178">
        <v>308419181250</v>
      </c>
      <c r="B5508" s="166">
        <v>46125</v>
      </c>
      <c r="C5508" s="167" t="s">
        <v>9144</v>
      </c>
      <c r="D5508" s="167" t="s">
        <v>9401</v>
      </c>
      <c r="E5508" s="167" t="s">
        <v>9402</v>
      </c>
      <c r="F5508" s="167" t="s">
        <v>9403</v>
      </c>
      <c r="G5508" s="167" t="s">
        <v>5048</v>
      </c>
      <c r="H5508" s="168">
        <v>46125</v>
      </c>
      <c r="I5508" s="167" t="s">
        <v>9459</v>
      </c>
      <c r="J5508" s="169">
        <v>26117</v>
      </c>
      <c r="K5508" s="167" t="s">
        <v>55</v>
      </c>
      <c r="L5508" s="169">
        <v>21</v>
      </c>
      <c r="M5508" s="167" t="s">
        <v>3604</v>
      </c>
      <c r="N5508" s="169">
        <v>3528</v>
      </c>
      <c r="O5508" s="167" t="s">
        <v>3505</v>
      </c>
      <c r="P5508" s="167"/>
      <c r="Q5508" s="167" t="s">
        <v>5049</v>
      </c>
      <c r="R5508" s="167" t="s">
        <v>9460</v>
      </c>
      <c r="S5508" s="169">
        <v>13</v>
      </c>
      <c r="T5508" s="167" t="s">
        <v>9183</v>
      </c>
      <c r="U5508" s="169" t="s">
        <v>6692</v>
      </c>
      <c r="V5508" s="167" t="s">
        <v>9466</v>
      </c>
      <c r="W5508" s="167" t="s">
        <v>9185</v>
      </c>
      <c r="X5508" s="170" t="s">
        <v>3533</v>
      </c>
      <c r="Y5508" s="171" t="s">
        <v>9462</v>
      </c>
      <c r="Z5508" s="167" t="s">
        <v>11138</v>
      </c>
      <c r="AA5508" s="176">
        <v>7</v>
      </c>
      <c r="AB5508" s="167" t="s">
        <v>11254</v>
      </c>
      <c r="AC5508" s="176">
        <v>7</v>
      </c>
      <c r="AD5508" s="167" t="s">
        <v>11254</v>
      </c>
      <c r="AE5508" s="176">
        <v>1587.67</v>
      </c>
    </row>
    <row r="5509" spans="1:31">
      <c r="A5509" s="178">
        <v>308419181250</v>
      </c>
      <c r="B5509" s="166">
        <v>46125</v>
      </c>
      <c r="C5509" s="167" t="s">
        <v>9144</v>
      </c>
      <c r="D5509" s="167" t="s">
        <v>9401</v>
      </c>
      <c r="E5509" s="167" t="s">
        <v>9402</v>
      </c>
      <c r="F5509" s="167" t="s">
        <v>9403</v>
      </c>
      <c r="G5509" s="167" t="s">
        <v>5048</v>
      </c>
      <c r="H5509" s="168">
        <v>46125</v>
      </c>
      <c r="I5509" s="167" t="s">
        <v>9459</v>
      </c>
      <c r="J5509" s="169">
        <v>26117</v>
      </c>
      <c r="K5509" s="167" t="s">
        <v>55</v>
      </c>
      <c r="L5509" s="169">
        <v>21</v>
      </c>
      <c r="M5509" s="167" t="s">
        <v>3604</v>
      </c>
      <c r="N5509" s="169">
        <v>3528</v>
      </c>
      <c r="O5509" s="167" t="s">
        <v>3505</v>
      </c>
      <c r="P5509" s="167"/>
      <c r="Q5509" s="167" t="s">
        <v>5049</v>
      </c>
      <c r="R5509" s="167" t="s">
        <v>9460</v>
      </c>
      <c r="S5509" s="169">
        <v>12</v>
      </c>
      <c r="T5509" s="167" t="s">
        <v>9183</v>
      </c>
      <c r="U5509" s="169" t="s">
        <v>6692</v>
      </c>
      <c r="V5509" s="167" t="s">
        <v>9466</v>
      </c>
      <c r="W5509" s="167" t="s">
        <v>9185</v>
      </c>
      <c r="X5509" s="170" t="s">
        <v>3533</v>
      </c>
      <c r="Y5509" s="171" t="s">
        <v>9462</v>
      </c>
      <c r="Z5509" s="167" t="s">
        <v>11138</v>
      </c>
      <c r="AA5509" s="176">
        <v>210</v>
      </c>
      <c r="AB5509" s="167" t="s">
        <v>11254</v>
      </c>
      <c r="AC5509" s="176">
        <v>210</v>
      </c>
      <c r="AD5509" s="167" t="s">
        <v>11254</v>
      </c>
      <c r="AE5509" s="176">
        <v>47630.1</v>
      </c>
    </row>
    <row r="5510" spans="1:31">
      <c r="A5510" s="178">
        <v>308419181250</v>
      </c>
      <c r="B5510" s="166">
        <v>46125</v>
      </c>
      <c r="C5510" s="167" t="s">
        <v>9144</v>
      </c>
      <c r="D5510" s="167" t="s">
        <v>9401</v>
      </c>
      <c r="E5510" s="167" t="s">
        <v>9402</v>
      </c>
      <c r="F5510" s="167" t="s">
        <v>9403</v>
      </c>
      <c r="G5510" s="167" t="s">
        <v>5048</v>
      </c>
      <c r="H5510" s="168">
        <v>46125</v>
      </c>
      <c r="I5510" s="167" t="s">
        <v>9459</v>
      </c>
      <c r="J5510" s="169">
        <v>26117</v>
      </c>
      <c r="K5510" s="167" t="s">
        <v>55</v>
      </c>
      <c r="L5510" s="169">
        <v>21</v>
      </c>
      <c r="M5510" s="167" t="s">
        <v>3604</v>
      </c>
      <c r="N5510" s="169">
        <v>3528</v>
      </c>
      <c r="O5510" s="167" t="s">
        <v>3505</v>
      </c>
      <c r="P5510" s="167"/>
      <c r="Q5510" s="167" t="s">
        <v>5049</v>
      </c>
      <c r="R5510" s="167" t="s">
        <v>9460</v>
      </c>
      <c r="S5510" s="169">
        <v>11</v>
      </c>
      <c r="T5510" s="167" t="s">
        <v>9183</v>
      </c>
      <c r="U5510" s="169" t="s">
        <v>6692</v>
      </c>
      <c r="V5510" s="167" t="s">
        <v>9466</v>
      </c>
      <c r="W5510" s="167" t="s">
        <v>9185</v>
      </c>
      <c r="X5510" s="170" t="s">
        <v>3533</v>
      </c>
      <c r="Y5510" s="171" t="s">
        <v>9462</v>
      </c>
      <c r="Z5510" s="167" t="s">
        <v>11138</v>
      </c>
      <c r="AA5510" s="176">
        <v>1</v>
      </c>
      <c r="AB5510" s="167" t="s">
        <v>11254</v>
      </c>
      <c r="AC5510" s="176">
        <v>1</v>
      </c>
      <c r="AD5510" s="167" t="s">
        <v>11254</v>
      </c>
      <c r="AE5510" s="176">
        <v>226.81</v>
      </c>
    </row>
    <row r="5511" spans="1:31">
      <c r="A5511" s="178">
        <v>308419181250</v>
      </c>
      <c r="B5511" s="166">
        <v>46125</v>
      </c>
      <c r="C5511" s="167" t="s">
        <v>9144</v>
      </c>
      <c r="D5511" s="167" t="s">
        <v>9401</v>
      </c>
      <c r="E5511" s="167" t="s">
        <v>9402</v>
      </c>
      <c r="F5511" s="167" t="s">
        <v>9403</v>
      </c>
      <c r="G5511" s="167" t="s">
        <v>5048</v>
      </c>
      <c r="H5511" s="168">
        <v>46125</v>
      </c>
      <c r="I5511" s="167" t="s">
        <v>9459</v>
      </c>
      <c r="J5511" s="169">
        <v>26117</v>
      </c>
      <c r="K5511" s="167" t="s">
        <v>55</v>
      </c>
      <c r="L5511" s="169">
        <v>21</v>
      </c>
      <c r="M5511" s="167" t="s">
        <v>3604</v>
      </c>
      <c r="N5511" s="169">
        <v>3528</v>
      </c>
      <c r="O5511" s="167" t="s">
        <v>3505</v>
      </c>
      <c r="P5511" s="167"/>
      <c r="Q5511" s="167" t="s">
        <v>5049</v>
      </c>
      <c r="R5511" s="167" t="s">
        <v>9460</v>
      </c>
      <c r="S5511" s="169">
        <v>10</v>
      </c>
      <c r="T5511" s="167" t="s">
        <v>9183</v>
      </c>
      <c r="U5511" s="169" t="s">
        <v>6692</v>
      </c>
      <c r="V5511" s="167" t="s">
        <v>9466</v>
      </c>
      <c r="W5511" s="167" t="s">
        <v>9185</v>
      </c>
      <c r="X5511" s="170" t="s">
        <v>3533</v>
      </c>
      <c r="Y5511" s="171" t="s">
        <v>9462</v>
      </c>
      <c r="Z5511" s="167" t="s">
        <v>11138</v>
      </c>
      <c r="AA5511" s="176">
        <v>9</v>
      </c>
      <c r="AB5511" s="167" t="s">
        <v>11254</v>
      </c>
      <c r="AC5511" s="176">
        <v>9</v>
      </c>
      <c r="AD5511" s="167" t="s">
        <v>11254</v>
      </c>
      <c r="AE5511" s="176">
        <v>2041.29</v>
      </c>
    </row>
    <row r="5512" spans="1:31">
      <c r="A5512" s="178">
        <v>308419181250</v>
      </c>
      <c r="B5512" s="166">
        <v>46125</v>
      </c>
      <c r="C5512" s="167" t="s">
        <v>9144</v>
      </c>
      <c r="D5512" s="167" t="s">
        <v>9401</v>
      </c>
      <c r="E5512" s="167" t="s">
        <v>9402</v>
      </c>
      <c r="F5512" s="167" t="s">
        <v>9403</v>
      </c>
      <c r="G5512" s="167" t="s">
        <v>5048</v>
      </c>
      <c r="H5512" s="168">
        <v>46125</v>
      </c>
      <c r="I5512" s="167" t="s">
        <v>9459</v>
      </c>
      <c r="J5512" s="169">
        <v>26117</v>
      </c>
      <c r="K5512" s="167" t="s">
        <v>55</v>
      </c>
      <c r="L5512" s="169">
        <v>21</v>
      </c>
      <c r="M5512" s="167" t="s">
        <v>3604</v>
      </c>
      <c r="N5512" s="169">
        <v>3528</v>
      </c>
      <c r="O5512" s="167" t="s">
        <v>3505</v>
      </c>
      <c r="P5512" s="167"/>
      <c r="Q5512" s="167" t="s">
        <v>5049</v>
      </c>
      <c r="R5512" s="167" t="s">
        <v>9460</v>
      </c>
      <c r="S5512" s="169">
        <v>9</v>
      </c>
      <c r="T5512" s="167" t="s">
        <v>9183</v>
      </c>
      <c r="U5512" s="169" t="s">
        <v>6692</v>
      </c>
      <c r="V5512" s="167" t="s">
        <v>9466</v>
      </c>
      <c r="W5512" s="167" t="s">
        <v>9185</v>
      </c>
      <c r="X5512" s="170" t="s">
        <v>3533</v>
      </c>
      <c r="Y5512" s="171" t="s">
        <v>9462</v>
      </c>
      <c r="Z5512" s="167" t="s">
        <v>11138</v>
      </c>
      <c r="AA5512" s="176">
        <v>1</v>
      </c>
      <c r="AB5512" s="167" t="s">
        <v>11254</v>
      </c>
      <c r="AC5512" s="176">
        <v>1</v>
      </c>
      <c r="AD5512" s="167" t="s">
        <v>11254</v>
      </c>
      <c r="AE5512" s="176">
        <v>226.81</v>
      </c>
    </row>
    <row r="5513" spans="1:31">
      <c r="A5513" s="178">
        <v>308419181250</v>
      </c>
      <c r="B5513" s="166">
        <v>46125</v>
      </c>
      <c r="C5513" s="167" t="s">
        <v>9144</v>
      </c>
      <c r="D5513" s="167" t="s">
        <v>9401</v>
      </c>
      <c r="E5513" s="167" t="s">
        <v>9402</v>
      </c>
      <c r="F5513" s="167" t="s">
        <v>9403</v>
      </c>
      <c r="G5513" s="167" t="s">
        <v>5048</v>
      </c>
      <c r="H5513" s="168">
        <v>46125</v>
      </c>
      <c r="I5513" s="167" t="s">
        <v>9459</v>
      </c>
      <c r="J5513" s="169">
        <v>26117</v>
      </c>
      <c r="K5513" s="167" t="s">
        <v>55</v>
      </c>
      <c r="L5513" s="169">
        <v>21</v>
      </c>
      <c r="M5513" s="167" t="s">
        <v>3604</v>
      </c>
      <c r="N5513" s="169">
        <v>3528</v>
      </c>
      <c r="O5513" s="167" t="s">
        <v>3505</v>
      </c>
      <c r="P5513" s="167"/>
      <c r="Q5513" s="167" t="s">
        <v>5049</v>
      </c>
      <c r="R5513" s="167" t="s">
        <v>9460</v>
      </c>
      <c r="S5513" s="169">
        <v>8</v>
      </c>
      <c r="T5513" s="167" t="s">
        <v>9186</v>
      </c>
      <c r="U5513" s="169" t="s">
        <v>6692</v>
      </c>
      <c r="V5513" s="167" t="s">
        <v>9467</v>
      </c>
      <c r="W5513" s="167" t="s">
        <v>9188</v>
      </c>
      <c r="X5513" s="170" t="s">
        <v>3533</v>
      </c>
      <c r="Y5513" s="171" t="s">
        <v>9462</v>
      </c>
      <c r="Z5513" s="167" t="s">
        <v>11138</v>
      </c>
      <c r="AA5513" s="176">
        <v>264</v>
      </c>
      <c r="AB5513" s="167" t="s">
        <v>11254</v>
      </c>
      <c r="AC5513" s="176">
        <v>264</v>
      </c>
      <c r="AD5513" s="167" t="s">
        <v>11254</v>
      </c>
      <c r="AE5513" s="176">
        <v>165815.76</v>
      </c>
    </row>
    <row r="5514" spans="1:31">
      <c r="A5514" s="178">
        <v>308419181250</v>
      </c>
      <c r="B5514" s="166">
        <v>46125</v>
      </c>
      <c r="C5514" s="167" t="s">
        <v>9144</v>
      </c>
      <c r="D5514" s="167" t="s">
        <v>9401</v>
      </c>
      <c r="E5514" s="167" t="s">
        <v>9402</v>
      </c>
      <c r="F5514" s="167" t="s">
        <v>9403</v>
      </c>
      <c r="G5514" s="167" t="s">
        <v>5048</v>
      </c>
      <c r="H5514" s="168">
        <v>46125</v>
      </c>
      <c r="I5514" s="167" t="s">
        <v>9459</v>
      </c>
      <c r="J5514" s="169">
        <v>26117</v>
      </c>
      <c r="K5514" s="167" t="s">
        <v>55</v>
      </c>
      <c r="L5514" s="169">
        <v>21</v>
      </c>
      <c r="M5514" s="167" t="s">
        <v>3604</v>
      </c>
      <c r="N5514" s="169">
        <v>3528</v>
      </c>
      <c r="O5514" s="167" t="s">
        <v>3505</v>
      </c>
      <c r="P5514" s="167"/>
      <c r="Q5514" s="167" t="s">
        <v>5049</v>
      </c>
      <c r="R5514" s="167" t="s">
        <v>9460</v>
      </c>
      <c r="S5514" s="169">
        <v>7</v>
      </c>
      <c r="T5514" s="167" t="s">
        <v>9344</v>
      </c>
      <c r="U5514" s="169" t="s">
        <v>6692</v>
      </c>
      <c r="V5514" s="167" t="s">
        <v>9468</v>
      </c>
      <c r="W5514" s="167" t="s">
        <v>9346</v>
      </c>
      <c r="X5514" s="170" t="s">
        <v>3533</v>
      </c>
      <c r="Y5514" s="171" t="s">
        <v>9462</v>
      </c>
      <c r="Z5514" s="167" t="s">
        <v>11138</v>
      </c>
      <c r="AA5514" s="176">
        <v>90</v>
      </c>
      <c r="AB5514" s="167" t="s">
        <v>11254</v>
      </c>
      <c r="AC5514" s="176">
        <v>90</v>
      </c>
      <c r="AD5514" s="167" t="s">
        <v>11254</v>
      </c>
      <c r="AE5514" s="176">
        <v>19003.5</v>
      </c>
    </row>
    <row r="5515" spans="1:31">
      <c r="A5515" s="178">
        <v>308419181250</v>
      </c>
      <c r="B5515" s="166">
        <v>46125</v>
      </c>
      <c r="C5515" s="167" t="s">
        <v>9144</v>
      </c>
      <c r="D5515" s="167" t="s">
        <v>9401</v>
      </c>
      <c r="E5515" s="167" t="s">
        <v>9402</v>
      </c>
      <c r="F5515" s="167" t="s">
        <v>9403</v>
      </c>
      <c r="G5515" s="167" t="s">
        <v>5048</v>
      </c>
      <c r="H5515" s="168">
        <v>46125</v>
      </c>
      <c r="I5515" s="167" t="s">
        <v>9459</v>
      </c>
      <c r="J5515" s="169">
        <v>26117</v>
      </c>
      <c r="K5515" s="167" t="s">
        <v>55</v>
      </c>
      <c r="L5515" s="169">
        <v>21</v>
      </c>
      <c r="M5515" s="167" t="s">
        <v>3604</v>
      </c>
      <c r="N5515" s="169">
        <v>3528</v>
      </c>
      <c r="O5515" s="167" t="s">
        <v>3505</v>
      </c>
      <c r="P5515" s="167"/>
      <c r="Q5515" s="167" t="s">
        <v>5049</v>
      </c>
      <c r="R5515" s="167" t="s">
        <v>9460</v>
      </c>
      <c r="S5515" s="169">
        <v>6</v>
      </c>
      <c r="T5515" s="167" t="s">
        <v>9344</v>
      </c>
      <c r="U5515" s="169" t="s">
        <v>6692</v>
      </c>
      <c r="V5515" s="167" t="s">
        <v>9468</v>
      </c>
      <c r="W5515" s="167" t="s">
        <v>9346</v>
      </c>
      <c r="X5515" s="170" t="s">
        <v>3533</v>
      </c>
      <c r="Y5515" s="171" t="s">
        <v>9462</v>
      </c>
      <c r="Z5515" s="167" t="s">
        <v>11138</v>
      </c>
      <c r="AA5515" s="176">
        <v>2</v>
      </c>
      <c r="AB5515" s="167" t="s">
        <v>11254</v>
      </c>
      <c r="AC5515" s="176">
        <v>2</v>
      </c>
      <c r="AD5515" s="167" t="s">
        <v>11254</v>
      </c>
      <c r="AE5515" s="176">
        <v>422.3</v>
      </c>
    </row>
    <row r="5516" spans="1:31">
      <c r="A5516" s="178">
        <v>308419181250</v>
      </c>
      <c r="B5516" s="166">
        <v>46125</v>
      </c>
      <c r="C5516" s="167" t="s">
        <v>9144</v>
      </c>
      <c r="D5516" s="167" t="s">
        <v>9401</v>
      </c>
      <c r="E5516" s="167" t="s">
        <v>9402</v>
      </c>
      <c r="F5516" s="167" t="s">
        <v>9403</v>
      </c>
      <c r="G5516" s="167" t="s">
        <v>5048</v>
      </c>
      <c r="H5516" s="168">
        <v>46125</v>
      </c>
      <c r="I5516" s="167" t="s">
        <v>9459</v>
      </c>
      <c r="J5516" s="169">
        <v>26117</v>
      </c>
      <c r="K5516" s="167" t="s">
        <v>55</v>
      </c>
      <c r="L5516" s="169">
        <v>21</v>
      </c>
      <c r="M5516" s="167" t="s">
        <v>3604</v>
      </c>
      <c r="N5516" s="169">
        <v>3528</v>
      </c>
      <c r="O5516" s="167" t="s">
        <v>3505</v>
      </c>
      <c r="P5516" s="167"/>
      <c r="Q5516" s="167" t="s">
        <v>5049</v>
      </c>
      <c r="R5516" s="167" t="s">
        <v>9460</v>
      </c>
      <c r="S5516" s="169">
        <v>5</v>
      </c>
      <c r="T5516" s="167" t="s">
        <v>9344</v>
      </c>
      <c r="U5516" s="169" t="s">
        <v>6692</v>
      </c>
      <c r="V5516" s="167" t="s">
        <v>9468</v>
      </c>
      <c r="W5516" s="167" t="s">
        <v>9346</v>
      </c>
      <c r="X5516" s="170" t="s">
        <v>3533</v>
      </c>
      <c r="Y5516" s="171" t="s">
        <v>9462</v>
      </c>
      <c r="Z5516" s="167" t="s">
        <v>11138</v>
      </c>
      <c r="AA5516" s="176">
        <v>30</v>
      </c>
      <c r="AB5516" s="167" t="s">
        <v>11254</v>
      </c>
      <c r="AC5516" s="176">
        <v>30</v>
      </c>
      <c r="AD5516" s="167" t="s">
        <v>11254</v>
      </c>
      <c r="AE5516" s="176">
        <v>6334.5</v>
      </c>
    </row>
    <row r="5517" spans="1:31">
      <c r="A5517" s="178">
        <v>308419181250</v>
      </c>
      <c r="B5517" s="166">
        <v>46125</v>
      </c>
      <c r="C5517" s="167" t="s">
        <v>9144</v>
      </c>
      <c r="D5517" s="167" t="s">
        <v>9401</v>
      </c>
      <c r="E5517" s="167" t="s">
        <v>9402</v>
      </c>
      <c r="F5517" s="167" t="s">
        <v>9403</v>
      </c>
      <c r="G5517" s="167" t="s">
        <v>5048</v>
      </c>
      <c r="H5517" s="168">
        <v>46125</v>
      </c>
      <c r="I5517" s="167" t="s">
        <v>9459</v>
      </c>
      <c r="J5517" s="169">
        <v>26117</v>
      </c>
      <c r="K5517" s="167" t="s">
        <v>55</v>
      </c>
      <c r="L5517" s="169">
        <v>21</v>
      </c>
      <c r="M5517" s="167" t="s">
        <v>3604</v>
      </c>
      <c r="N5517" s="169">
        <v>3528</v>
      </c>
      <c r="O5517" s="167" t="s">
        <v>3505</v>
      </c>
      <c r="P5517" s="167"/>
      <c r="Q5517" s="167" t="s">
        <v>5049</v>
      </c>
      <c r="R5517" s="167" t="s">
        <v>9460</v>
      </c>
      <c r="S5517" s="169">
        <v>4</v>
      </c>
      <c r="T5517" s="167" t="s">
        <v>9344</v>
      </c>
      <c r="U5517" s="169" t="s">
        <v>6692</v>
      </c>
      <c r="V5517" s="167" t="s">
        <v>9468</v>
      </c>
      <c r="W5517" s="167" t="s">
        <v>9346</v>
      </c>
      <c r="X5517" s="170" t="s">
        <v>3533</v>
      </c>
      <c r="Y5517" s="171" t="s">
        <v>9462</v>
      </c>
      <c r="Z5517" s="167" t="s">
        <v>11138</v>
      </c>
      <c r="AA5517" s="176">
        <v>1</v>
      </c>
      <c r="AB5517" s="167" t="s">
        <v>11254</v>
      </c>
      <c r="AC5517" s="176">
        <v>1</v>
      </c>
      <c r="AD5517" s="167" t="s">
        <v>11254</v>
      </c>
      <c r="AE5517" s="176">
        <v>211.15</v>
      </c>
    </row>
    <row r="5518" spans="1:31">
      <c r="A5518" s="178">
        <v>308419181250</v>
      </c>
      <c r="B5518" s="166">
        <v>46125</v>
      </c>
      <c r="C5518" s="167" t="s">
        <v>9144</v>
      </c>
      <c r="D5518" s="167" t="s">
        <v>9401</v>
      </c>
      <c r="E5518" s="167" t="s">
        <v>9402</v>
      </c>
      <c r="F5518" s="167" t="s">
        <v>9403</v>
      </c>
      <c r="G5518" s="167" t="s">
        <v>5048</v>
      </c>
      <c r="H5518" s="168">
        <v>46125</v>
      </c>
      <c r="I5518" s="167" t="s">
        <v>9459</v>
      </c>
      <c r="J5518" s="169">
        <v>26117</v>
      </c>
      <c r="K5518" s="167" t="s">
        <v>55</v>
      </c>
      <c r="L5518" s="169">
        <v>21</v>
      </c>
      <c r="M5518" s="167" t="s">
        <v>3604</v>
      </c>
      <c r="N5518" s="169">
        <v>3528</v>
      </c>
      <c r="O5518" s="167" t="s">
        <v>3505</v>
      </c>
      <c r="P5518" s="167"/>
      <c r="Q5518" s="167" t="s">
        <v>5049</v>
      </c>
      <c r="R5518" s="167" t="s">
        <v>9460</v>
      </c>
      <c r="S5518" s="169">
        <v>3</v>
      </c>
      <c r="T5518" s="167" t="s">
        <v>9255</v>
      </c>
      <c r="U5518" s="169" t="s">
        <v>6692</v>
      </c>
      <c r="V5518" s="167" t="s">
        <v>9469</v>
      </c>
      <c r="W5518" s="167" t="s">
        <v>9257</v>
      </c>
      <c r="X5518" s="170" t="s">
        <v>3533</v>
      </c>
      <c r="Y5518" s="171" t="s">
        <v>9462</v>
      </c>
      <c r="Z5518" s="167" t="s">
        <v>11138</v>
      </c>
      <c r="AA5518" s="176">
        <v>116</v>
      </c>
      <c r="AB5518" s="167" t="s">
        <v>11254</v>
      </c>
      <c r="AC5518" s="176">
        <v>116</v>
      </c>
      <c r="AD5518" s="167" t="s">
        <v>11254</v>
      </c>
      <c r="AE5518" s="176">
        <v>20035.52</v>
      </c>
    </row>
    <row r="5519" spans="1:31">
      <c r="A5519" s="178">
        <v>308419181250</v>
      </c>
      <c r="B5519" s="166">
        <v>46125</v>
      </c>
      <c r="C5519" s="167" t="s">
        <v>9144</v>
      </c>
      <c r="D5519" s="167" t="s">
        <v>9401</v>
      </c>
      <c r="E5519" s="167" t="s">
        <v>9402</v>
      </c>
      <c r="F5519" s="167" t="s">
        <v>9403</v>
      </c>
      <c r="G5519" s="167" t="s">
        <v>5048</v>
      </c>
      <c r="H5519" s="168">
        <v>46125</v>
      </c>
      <c r="I5519" s="167" t="s">
        <v>9459</v>
      </c>
      <c r="J5519" s="169">
        <v>26117</v>
      </c>
      <c r="K5519" s="167" t="s">
        <v>55</v>
      </c>
      <c r="L5519" s="169">
        <v>21</v>
      </c>
      <c r="M5519" s="167" t="s">
        <v>3604</v>
      </c>
      <c r="N5519" s="169">
        <v>3528</v>
      </c>
      <c r="O5519" s="167" t="s">
        <v>3505</v>
      </c>
      <c r="P5519" s="167"/>
      <c r="Q5519" s="167" t="s">
        <v>5049</v>
      </c>
      <c r="R5519" s="167" t="s">
        <v>9460</v>
      </c>
      <c r="S5519" s="169">
        <v>2</v>
      </c>
      <c r="T5519" s="167" t="s">
        <v>9255</v>
      </c>
      <c r="U5519" s="169" t="s">
        <v>6692</v>
      </c>
      <c r="V5519" s="167" t="s">
        <v>9469</v>
      </c>
      <c r="W5519" s="167" t="s">
        <v>9257</v>
      </c>
      <c r="X5519" s="170" t="s">
        <v>3533</v>
      </c>
      <c r="Y5519" s="171" t="s">
        <v>9462</v>
      </c>
      <c r="Z5519" s="167" t="s">
        <v>11138</v>
      </c>
      <c r="AA5519" s="176">
        <v>52</v>
      </c>
      <c r="AB5519" s="167" t="s">
        <v>11254</v>
      </c>
      <c r="AC5519" s="176">
        <v>52</v>
      </c>
      <c r="AD5519" s="167" t="s">
        <v>11254</v>
      </c>
      <c r="AE5519" s="176">
        <v>8981.44</v>
      </c>
    </row>
    <row r="5520" spans="1:31">
      <c r="A5520" s="178">
        <v>308419181250</v>
      </c>
      <c r="B5520" s="166">
        <v>46125</v>
      </c>
      <c r="C5520" s="167" t="s">
        <v>9144</v>
      </c>
      <c r="D5520" s="167" t="s">
        <v>9401</v>
      </c>
      <c r="E5520" s="167" t="s">
        <v>9402</v>
      </c>
      <c r="F5520" s="167" t="s">
        <v>9403</v>
      </c>
      <c r="G5520" s="167" t="s">
        <v>5048</v>
      </c>
      <c r="H5520" s="168">
        <v>46125</v>
      </c>
      <c r="I5520" s="167" t="s">
        <v>9459</v>
      </c>
      <c r="J5520" s="169">
        <v>26117</v>
      </c>
      <c r="K5520" s="167" t="s">
        <v>55</v>
      </c>
      <c r="L5520" s="169">
        <v>21</v>
      </c>
      <c r="M5520" s="167" t="s">
        <v>3604</v>
      </c>
      <c r="N5520" s="169">
        <v>3528</v>
      </c>
      <c r="O5520" s="167" t="s">
        <v>3505</v>
      </c>
      <c r="P5520" s="167"/>
      <c r="Q5520" s="167" t="s">
        <v>5049</v>
      </c>
      <c r="R5520" s="167" t="s">
        <v>9460</v>
      </c>
      <c r="S5520" s="169">
        <v>1</v>
      </c>
      <c r="T5520" s="167" t="s">
        <v>9189</v>
      </c>
      <c r="U5520" s="169" t="s">
        <v>6692</v>
      </c>
      <c r="V5520" s="167" t="s">
        <v>9470</v>
      </c>
      <c r="W5520" s="167" t="s">
        <v>9191</v>
      </c>
      <c r="X5520" s="170" t="s">
        <v>3533</v>
      </c>
      <c r="Y5520" s="171" t="s">
        <v>9462</v>
      </c>
      <c r="Z5520" s="167" t="s">
        <v>11138</v>
      </c>
      <c r="AA5520" s="176">
        <v>240</v>
      </c>
      <c r="AB5520" s="167" t="s">
        <v>11254</v>
      </c>
      <c r="AC5520" s="176">
        <v>240</v>
      </c>
      <c r="AD5520" s="167" t="s">
        <v>11254</v>
      </c>
      <c r="AE5520" s="176">
        <v>50911.199999999997</v>
      </c>
    </row>
    <row r="5521" spans="1:31">
      <c r="A5521" s="178">
        <v>308429883330</v>
      </c>
      <c r="B5521" s="166">
        <v>46127</v>
      </c>
      <c r="C5521" s="167" t="s">
        <v>9144</v>
      </c>
      <c r="D5521" s="167" t="s">
        <v>9145</v>
      </c>
      <c r="E5521" s="167" t="s">
        <v>9146</v>
      </c>
      <c r="F5521" s="167" t="s">
        <v>9211</v>
      </c>
      <c r="G5521" s="167" t="s">
        <v>3502</v>
      </c>
      <c r="H5521" s="168">
        <v>46127</v>
      </c>
      <c r="I5521" s="167" t="s">
        <v>9244</v>
      </c>
      <c r="J5521" s="169">
        <v>26117</v>
      </c>
      <c r="K5521" s="167" t="s">
        <v>55</v>
      </c>
      <c r="L5521" s="169">
        <v>1</v>
      </c>
      <c r="M5521" s="167" t="s">
        <v>4084</v>
      </c>
      <c r="N5521" s="169">
        <v>15.6</v>
      </c>
      <c r="O5521" s="167" t="s">
        <v>3505</v>
      </c>
      <c r="P5521" s="167"/>
      <c r="Q5521" s="167" t="s">
        <v>5049</v>
      </c>
      <c r="R5521" s="167" t="s">
        <v>9471</v>
      </c>
      <c r="S5521" s="169">
        <v>1</v>
      </c>
      <c r="T5521" s="167" t="s">
        <v>9250</v>
      </c>
      <c r="U5521" s="169" t="s">
        <v>3517</v>
      </c>
      <c r="V5521" s="167" t="s">
        <v>9472</v>
      </c>
      <c r="W5521" s="167" t="s">
        <v>9252</v>
      </c>
      <c r="X5521" s="170" t="s">
        <v>157</v>
      </c>
      <c r="Y5521" s="171" t="s">
        <v>9473</v>
      </c>
      <c r="Z5521" s="167" t="s">
        <v>11139</v>
      </c>
      <c r="AA5521" s="176">
        <v>17</v>
      </c>
      <c r="AB5521" s="167" t="s">
        <v>11254</v>
      </c>
      <c r="AC5521" s="176">
        <v>17</v>
      </c>
      <c r="AD5521" s="167" t="s">
        <v>11254</v>
      </c>
      <c r="AE5521" s="176">
        <v>71627.97</v>
      </c>
    </row>
    <row r="5522" spans="1:31">
      <c r="A5522" s="178">
        <v>308430138610</v>
      </c>
      <c r="B5522" s="166">
        <v>46127</v>
      </c>
      <c r="C5522" s="167" t="s">
        <v>9144</v>
      </c>
      <c r="D5522" s="167" t="s">
        <v>9401</v>
      </c>
      <c r="E5522" s="167" t="s">
        <v>9402</v>
      </c>
      <c r="F5522" s="167" t="s">
        <v>9403</v>
      </c>
      <c r="G5522" s="167" t="s">
        <v>5048</v>
      </c>
      <c r="H5522" s="168">
        <v>46127</v>
      </c>
      <c r="I5522" s="167" t="s">
        <v>9168</v>
      </c>
      <c r="J5522" s="169">
        <v>26117</v>
      </c>
      <c r="K5522" s="167" t="s">
        <v>55</v>
      </c>
      <c r="L5522" s="169">
        <v>22</v>
      </c>
      <c r="M5522" s="167" t="s">
        <v>3604</v>
      </c>
      <c r="N5522" s="169">
        <v>3668.8</v>
      </c>
      <c r="O5522" s="167" t="s">
        <v>3505</v>
      </c>
      <c r="P5522" s="167"/>
      <c r="Q5522" s="167" t="s">
        <v>5049</v>
      </c>
      <c r="R5522" s="167" t="s">
        <v>9474</v>
      </c>
      <c r="S5522" s="169">
        <v>8</v>
      </c>
      <c r="T5522" s="167" t="s">
        <v>9174</v>
      </c>
      <c r="U5522" s="169" t="s">
        <v>6692</v>
      </c>
      <c r="V5522" s="167" t="s">
        <v>9175</v>
      </c>
      <c r="W5522" s="167" t="s">
        <v>9176</v>
      </c>
      <c r="X5522" s="170" t="s">
        <v>3533</v>
      </c>
      <c r="Y5522" s="171" t="s">
        <v>9475</v>
      </c>
      <c r="Z5522" s="167" t="s">
        <v>11140</v>
      </c>
      <c r="AA5522" s="176">
        <v>576</v>
      </c>
      <c r="AB5522" s="167" t="s">
        <v>11254</v>
      </c>
      <c r="AC5522" s="176">
        <v>576</v>
      </c>
      <c r="AD5522" s="167" t="s">
        <v>11254</v>
      </c>
      <c r="AE5522" s="176">
        <v>91002.240000000005</v>
      </c>
    </row>
    <row r="5523" spans="1:31">
      <c r="A5523" s="178">
        <v>308430138610</v>
      </c>
      <c r="B5523" s="166">
        <v>46127</v>
      </c>
      <c r="C5523" s="167" t="s">
        <v>9144</v>
      </c>
      <c r="D5523" s="167" t="s">
        <v>9401</v>
      </c>
      <c r="E5523" s="167" t="s">
        <v>9402</v>
      </c>
      <c r="F5523" s="167" t="s">
        <v>9403</v>
      </c>
      <c r="G5523" s="167" t="s">
        <v>5048</v>
      </c>
      <c r="H5523" s="168">
        <v>46127</v>
      </c>
      <c r="I5523" s="167" t="s">
        <v>9168</v>
      </c>
      <c r="J5523" s="169">
        <v>26117</v>
      </c>
      <c r="K5523" s="167" t="s">
        <v>55</v>
      </c>
      <c r="L5523" s="169">
        <v>22</v>
      </c>
      <c r="M5523" s="167" t="s">
        <v>3604</v>
      </c>
      <c r="N5523" s="169">
        <v>3668.8</v>
      </c>
      <c r="O5523" s="167" t="s">
        <v>3505</v>
      </c>
      <c r="P5523" s="167"/>
      <c r="Q5523" s="167" t="s">
        <v>5049</v>
      </c>
      <c r="R5523" s="167" t="s">
        <v>9474</v>
      </c>
      <c r="S5523" s="169">
        <v>7</v>
      </c>
      <c r="T5523" s="167" t="s">
        <v>9177</v>
      </c>
      <c r="U5523" s="169" t="s">
        <v>6692</v>
      </c>
      <c r="V5523" s="167" t="s">
        <v>9178</v>
      </c>
      <c r="W5523" s="167" t="s">
        <v>9179</v>
      </c>
      <c r="X5523" s="170" t="s">
        <v>3533</v>
      </c>
      <c r="Y5523" s="171" t="s">
        <v>9475</v>
      </c>
      <c r="Z5523" s="167" t="s">
        <v>11140</v>
      </c>
      <c r="AA5523" s="176">
        <v>288</v>
      </c>
      <c r="AB5523" s="167" t="s">
        <v>11254</v>
      </c>
      <c r="AC5523" s="176">
        <v>288</v>
      </c>
      <c r="AD5523" s="167" t="s">
        <v>11254</v>
      </c>
      <c r="AE5523" s="176">
        <v>46477.440000000002</v>
      </c>
    </row>
    <row r="5524" spans="1:31">
      <c r="A5524" s="178">
        <v>308430138610</v>
      </c>
      <c r="B5524" s="166">
        <v>46127</v>
      </c>
      <c r="C5524" s="167" t="s">
        <v>9144</v>
      </c>
      <c r="D5524" s="167" t="s">
        <v>9401</v>
      </c>
      <c r="E5524" s="167" t="s">
        <v>9402</v>
      </c>
      <c r="F5524" s="167" t="s">
        <v>9403</v>
      </c>
      <c r="G5524" s="167" t="s">
        <v>5048</v>
      </c>
      <c r="H5524" s="168">
        <v>46127</v>
      </c>
      <c r="I5524" s="167" t="s">
        <v>9168</v>
      </c>
      <c r="J5524" s="169">
        <v>26117</v>
      </c>
      <c r="K5524" s="167" t="s">
        <v>55</v>
      </c>
      <c r="L5524" s="169">
        <v>22</v>
      </c>
      <c r="M5524" s="167" t="s">
        <v>3604</v>
      </c>
      <c r="N5524" s="169">
        <v>3668.8</v>
      </c>
      <c r="O5524" s="167" t="s">
        <v>3505</v>
      </c>
      <c r="P5524" s="167"/>
      <c r="Q5524" s="167" t="s">
        <v>5049</v>
      </c>
      <c r="R5524" s="167" t="s">
        <v>9474</v>
      </c>
      <c r="S5524" s="169">
        <v>6</v>
      </c>
      <c r="T5524" s="167" t="s">
        <v>9180</v>
      </c>
      <c r="U5524" s="169" t="s">
        <v>6692</v>
      </c>
      <c r="V5524" s="167" t="s">
        <v>9181</v>
      </c>
      <c r="W5524" s="167" t="s">
        <v>9182</v>
      </c>
      <c r="X5524" s="170" t="s">
        <v>3533</v>
      </c>
      <c r="Y5524" s="171" t="s">
        <v>9475</v>
      </c>
      <c r="Z5524" s="167" t="s">
        <v>11140</v>
      </c>
      <c r="AA5524" s="176">
        <v>240</v>
      </c>
      <c r="AB5524" s="167" t="s">
        <v>11254</v>
      </c>
      <c r="AC5524" s="176">
        <v>240</v>
      </c>
      <c r="AD5524" s="167" t="s">
        <v>11254</v>
      </c>
      <c r="AE5524" s="176">
        <v>75775.199999999997</v>
      </c>
    </row>
    <row r="5525" spans="1:31">
      <c r="A5525" s="178">
        <v>308430138610</v>
      </c>
      <c r="B5525" s="166">
        <v>46127</v>
      </c>
      <c r="C5525" s="167" t="s">
        <v>9144</v>
      </c>
      <c r="D5525" s="167" t="s">
        <v>9401</v>
      </c>
      <c r="E5525" s="167" t="s">
        <v>9402</v>
      </c>
      <c r="F5525" s="167" t="s">
        <v>9403</v>
      </c>
      <c r="G5525" s="167" t="s">
        <v>5048</v>
      </c>
      <c r="H5525" s="168">
        <v>46127</v>
      </c>
      <c r="I5525" s="167" t="s">
        <v>9168</v>
      </c>
      <c r="J5525" s="169">
        <v>26117</v>
      </c>
      <c r="K5525" s="167" t="s">
        <v>55</v>
      </c>
      <c r="L5525" s="169">
        <v>22</v>
      </c>
      <c r="M5525" s="167" t="s">
        <v>3604</v>
      </c>
      <c r="N5525" s="169">
        <v>3668.8</v>
      </c>
      <c r="O5525" s="167" t="s">
        <v>3505</v>
      </c>
      <c r="P5525" s="167"/>
      <c r="Q5525" s="167" t="s">
        <v>5049</v>
      </c>
      <c r="R5525" s="167" t="s">
        <v>9474</v>
      </c>
      <c r="S5525" s="169">
        <v>5</v>
      </c>
      <c r="T5525" s="167" t="s">
        <v>9183</v>
      </c>
      <c r="U5525" s="169" t="s">
        <v>6692</v>
      </c>
      <c r="V5525" s="167" t="s">
        <v>9184</v>
      </c>
      <c r="W5525" s="167" t="s">
        <v>9185</v>
      </c>
      <c r="X5525" s="170" t="s">
        <v>3533</v>
      </c>
      <c r="Y5525" s="171" t="s">
        <v>9475</v>
      </c>
      <c r="Z5525" s="167" t="s">
        <v>11140</v>
      </c>
      <c r="AA5525" s="176">
        <v>350</v>
      </c>
      <c r="AB5525" s="167" t="s">
        <v>11254</v>
      </c>
      <c r="AC5525" s="176">
        <v>350</v>
      </c>
      <c r="AD5525" s="167" t="s">
        <v>11254</v>
      </c>
      <c r="AE5525" s="176">
        <v>79383.5</v>
      </c>
    </row>
    <row r="5526" spans="1:31">
      <c r="A5526" s="178">
        <v>308430138610</v>
      </c>
      <c r="B5526" s="166">
        <v>46127</v>
      </c>
      <c r="C5526" s="167" t="s">
        <v>9144</v>
      </c>
      <c r="D5526" s="167" t="s">
        <v>9401</v>
      </c>
      <c r="E5526" s="167" t="s">
        <v>9402</v>
      </c>
      <c r="F5526" s="167" t="s">
        <v>9403</v>
      </c>
      <c r="G5526" s="167" t="s">
        <v>5048</v>
      </c>
      <c r="H5526" s="168">
        <v>46127</v>
      </c>
      <c r="I5526" s="167" t="s">
        <v>9168</v>
      </c>
      <c r="J5526" s="169">
        <v>26117</v>
      </c>
      <c r="K5526" s="167" t="s">
        <v>55</v>
      </c>
      <c r="L5526" s="169">
        <v>22</v>
      </c>
      <c r="M5526" s="167" t="s">
        <v>3604</v>
      </c>
      <c r="N5526" s="169">
        <v>3668.8</v>
      </c>
      <c r="O5526" s="167" t="s">
        <v>3505</v>
      </c>
      <c r="P5526" s="167"/>
      <c r="Q5526" s="167" t="s">
        <v>5049</v>
      </c>
      <c r="R5526" s="167" t="s">
        <v>9474</v>
      </c>
      <c r="S5526" s="169">
        <v>4</v>
      </c>
      <c r="T5526" s="167" t="s">
        <v>9183</v>
      </c>
      <c r="U5526" s="169" t="s">
        <v>6692</v>
      </c>
      <c r="V5526" s="167" t="s">
        <v>9184</v>
      </c>
      <c r="W5526" s="167" t="s">
        <v>9185</v>
      </c>
      <c r="X5526" s="170" t="s">
        <v>3533</v>
      </c>
      <c r="Y5526" s="171" t="s">
        <v>9475</v>
      </c>
      <c r="Z5526" s="167" t="s">
        <v>11140</v>
      </c>
      <c r="AA5526" s="176">
        <v>10</v>
      </c>
      <c r="AB5526" s="167" t="s">
        <v>11254</v>
      </c>
      <c r="AC5526" s="176">
        <v>10</v>
      </c>
      <c r="AD5526" s="167" t="s">
        <v>11254</v>
      </c>
      <c r="AE5526" s="176">
        <v>2268.1</v>
      </c>
    </row>
    <row r="5527" spans="1:31">
      <c r="A5527" s="178">
        <v>308430138610</v>
      </c>
      <c r="B5527" s="166">
        <v>46127</v>
      </c>
      <c r="C5527" s="167" t="s">
        <v>9144</v>
      </c>
      <c r="D5527" s="167" t="s">
        <v>9401</v>
      </c>
      <c r="E5527" s="167" t="s">
        <v>9402</v>
      </c>
      <c r="F5527" s="167" t="s">
        <v>9403</v>
      </c>
      <c r="G5527" s="167" t="s">
        <v>5048</v>
      </c>
      <c r="H5527" s="168">
        <v>46127</v>
      </c>
      <c r="I5527" s="167" t="s">
        <v>9168</v>
      </c>
      <c r="J5527" s="169">
        <v>26117</v>
      </c>
      <c r="K5527" s="167" t="s">
        <v>55</v>
      </c>
      <c r="L5527" s="169">
        <v>22</v>
      </c>
      <c r="M5527" s="167" t="s">
        <v>3604</v>
      </c>
      <c r="N5527" s="169">
        <v>3668.8</v>
      </c>
      <c r="O5527" s="167" t="s">
        <v>3505</v>
      </c>
      <c r="P5527" s="167"/>
      <c r="Q5527" s="167" t="s">
        <v>5049</v>
      </c>
      <c r="R5527" s="167" t="s">
        <v>9474</v>
      </c>
      <c r="S5527" s="169">
        <v>3</v>
      </c>
      <c r="T5527" s="167" t="s">
        <v>9186</v>
      </c>
      <c r="U5527" s="169" t="s">
        <v>6692</v>
      </c>
      <c r="V5527" s="167" t="s">
        <v>9187</v>
      </c>
      <c r="W5527" s="167" t="s">
        <v>9188</v>
      </c>
      <c r="X5527" s="170" t="s">
        <v>3533</v>
      </c>
      <c r="Y5527" s="171" t="s">
        <v>9475</v>
      </c>
      <c r="Z5527" s="167" t="s">
        <v>11140</v>
      </c>
      <c r="AA5527" s="176">
        <v>132</v>
      </c>
      <c r="AB5527" s="167" t="s">
        <v>11254</v>
      </c>
      <c r="AC5527" s="176">
        <v>132</v>
      </c>
      <c r="AD5527" s="167" t="s">
        <v>11254</v>
      </c>
      <c r="AE5527" s="176">
        <v>82907.88</v>
      </c>
    </row>
    <row r="5528" spans="1:31">
      <c r="A5528" s="178">
        <v>308430138610</v>
      </c>
      <c r="B5528" s="166">
        <v>46127</v>
      </c>
      <c r="C5528" s="167" t="s">
        <v>9144</v>
      </c>
      <c r="D5528" s="167" t="s">
        <v>9401</v>
      </c>
      <c r="E5528" s="167" t="s">
        <v>9402</v>
      </c>
      <c r="F5528" s="167" t="s">
        <v>9403</v>
      </c>
      <c r="G5528" s="167" t="s">
        <v>5048</v>
      </c>
      <c r="H5528" s="168">
        <v>46127</v>
      </c>
      <c r="I5528" s="167" t="s">
        <v>9168</v>
      </c>
      <c r="J5528" s="169">
        <v>26117</v>
      </c>
      <c r="K5528" s="167" t="s">
        <v>55</v>
      </c>
      <c r="L5528" s="169">
        <v>22</v>
      </c>
      <c r="M5528" s="167" t="s">
        <v>3604</v>
      </c>
      <c r="N5528" s="169">
        <v>3668.8</v>
      </c>
      <c r="O5528" s="167" t="s">
        <v>3505</v>
      </c>
      <c r="P5528" s="167"/>
      <c r="Q5528" s="167" t="s">
        <v>5049</v>
      </c>
      <c r="R5528" s="167" t="s">
        <v>9474</v>
      </c>
      <c r="S5528" s="169">
        <v>2</v>
      </c>
      <c r="T5528" s="167" t="s">
        <v>9344</v>
      </c>
      <c r="U5528" s="169" t="s">
        <v>6692</v>
      </c>
      <c r="V5528" s="167" t="s">
        <v>9476</v>
      </c>
      <c r="W5528" s="167" t="s">
        <v>9346</v>
      </c>
      <c r="X5528" s="170" t="s">
        <v>3533</v>
      </c>
      <c r="Y5528" s="171" t="s">
        <v>9475</v>
      </c>
      <c r="Z5528" s="167" t="s">
        <v>11140</v>
      </c>
      <c r="AA5528" s="176">
        <v>720</v>
      </c>
      <c r="AB5528" s="167" t="s">
        <v>11254</v>
      </c>
      <c r="AC5528" s="176">
        <v>720</v>
      </c>
      <c r="AD5528" s="167" t="s">
        <v>11254</v>
      </c>
      <c r="AE5528" s="176">
        <v>152028</v>
      </c>
    </row>
    <row r="5529" spans="1:31">
      <c r="A5529" s="178">
        <v>308430138610</v>
      </c>
      <c r="B5529" s="166">
        <v>46127</v>
      </c>
      <c r="C5529" s="167" t="s">
        <v>9144</v>
      </c>
      <c r="D5529" s="167" t="s">
        <v>9401</v>
      </c>
      <c r="E5529" s="167" t="s">
        <v>9402</v>
      </c>
      <c r="F5529" s="167" t="s">
        <v>9403</v>
      </c>
      <c r="G5529" s="167" t="s">
        <v>5048</v>
      </c>
      <c r="H5529" s="168">
        <v>46127</v>
      </c>
      <c r="I5529" s="167" t="s">
        <v>9168</v>
      </c>
      <c r="J5529" s="169">
        <v>26117</v>
      </c>
      <c r="K5529" s="167" t="s">
        <v>55</v>
      </c>
      <c r="L5529" s="169">
        <v>22</v>
      </c>
      <c r="M5529" s="167" t="s">
        <v>3604</v>
      </c>
      <c r="N5529" s="169">
        <v>3668.8</v>
      </c>
      <c r="O5529" s="167" t="s">
        <v>3505</v>
      </c>
      <c r="P5529" s="167"/>
      <c r="Q5529" s="167" t="s">
        <v>5049</v>
      </c>
      <c r="R5529" s="167" t="s">
        <v>9474</v>
      </c>
      <c r="S5529" s="169">
        <v>1</v>
      </c>
      <c r="T5529" s="167" t="s">
        <v>9189</v>
      </c>
      <c r="U5529" s="169" t="s">
        <v>6692</v>
      </c>
      <c r="V5529" s="167" t="s">
        <v>9190</v>
      </c>
      <c r="W5529" s="167" t="s">
        <v>9191</v>
      </c>
      <c r="X5529" s="170" t="s">
        <v>3533</v>
      </c>
      <c r="Y5529" s="171" t="s">
        <v>9475</v>
      </c>
      <c r="Z5529" s="167" t="s">
        <v>11140</v>
      </c>
      <c r="AA5529" s="176">
        <v>120</v>
      </c>
      <c r="AB5529" s="167" t="s">
        <v>11254</v>
      </c>
      <c r="AC5529" s="176">
        <v>120</v>
      </c>
      <c r="AD5529" s="167" t="s">
        <v>11254</v>
      </c>
      <c r="AE5529" s="176">
        <v>25455.599999999999</v>
      </c>
    </row>
    <row r="5530" spans="1:31">
      <c r="A5530" s="178">
        <v>308431907731</v>
      </c>
      <c r="B5530" s="166">
        <v>46126</v>
      </c>
      <c r="C5530" s="167" t="s">
        <v>9201</v>
      </c>
      <c r="D5530" s="167" t="s">
        <v>9349</v>
      </c>
      <c r="E5530" s="167" t="s">
        <v>9350</v>
      </c>
      <c r="F5530" s="167" t="s">
        <v>9147</v>
      </c>
      <c r="G5530" s="167" t="s">
        <v>3502</v>
      </c>
      <c r="H5530" s="168">
        <v>46127</v>
      </c>
      <c r="I5530" s="167" t="s">
        <v>9477</v>
      </c>
      <c r="J5530" s="169">
        <v>26117</v>
      </c>
      <c r="K5530" s="167" t="s">
        <v>55</v>
      </c>
      <c r="L5530" s="169">
        <v>1</v>
      </c>
      <c r="M5530" s="167" t="s">
        <v>4084</v>
      </c>
      <c r="N5530" s="169">
        <v>1.5</v>
      </c>
      <c r="O5530" s="167" t="s">
        <v>3505</v>
      </c>
      <c r="P5530" s="167"/>
      <c r="Q5530" s="167" t="s">
        <v>5049</v>
      </c>
      <c r="R5530" s="167" t="s">
        <v>9478</v>
      </c>
      <c r="S5530" s="169">
        <v>1</v>
      </c>
      <c r="T5530" s="167" t="s">
        <v>3529</v>
      </c>
      <c r="U5530" s="169" t="s">
        <v>3530</v>
      </c>
      <c r="V5530" s="167" t="s">
        <v>9479</v>
      </c>
      <c r="W5530" s="167" t="s">
        <v>3670</v>
      </c>
      <c r="X5530" s="170" t="s">
        <v>157</v>
      </c>
      <c r="Y5530" s="171" t="s">
        <v>9480</v>
      </c>
      <c r="Z5530" s="167" t="s">
        <v>2742</v>
      </c>
      <c r="AA5530" s="176">
        <v>7</v>
      </c>
      <c r="AB5530" s="167" t="s">
        <v>11254</v>
      </c>
      <c r="AC5530" s="176">
        <v>7</v>
      </c>
      <c r="AD5530" s="167" t="s">
        <v>11254</v>
      </c>
      <c r="AE5530" s="176">
        <v>718.48</v>
      </c>
    </row>
    <row r="5531" spans="1:31">
      <c r="A5531" s="178">
        <v>308434340600</v>
      </c>
      <c r="B5531" s="166">
        <v>46127</v>
      </c>
      <c r="C5531" s="167" t="s">
        <v>9144</v>
      </c>
      <c r="D5531" s="167" t="s">
        <v>9258</v>
      </c>
      <c r="E5531" s="167" t="s">
        <v>9259</v>
      </c>
      <c r="F5531" s="167" t="s">
        <v>9481</v>
      </c>
      <c r="G5531" s="167" t="s">
        <v>3502</v>
      </c>
      <c r="H5531" s="168">
        <v>46127</v>
      </c>
      <c r="I5531" s="167" t="s">
        <v>9482</v>
      </c>
      <c r="J5531" s="169">
        <v>26117</v>
      </c>
      <c r="K5531" s="167" t="s">
        <v>55</v>
      </c>
      <c r="L5531" s="169">
        <v>2</v>
      </c>
      <c r="M5531" s="167" t="s">
        <v>3504</v>
      </c>
      <c r="N5531" s="169">
        <v>456.4</v>
      </c>
      <c r="O5531" s="167" t="s">
        <v>3505</v>
      </c>
      <c r="P5531" s="167"/>
      <c r="Q5531" s="167" t="s">
        <v>3527</v>
      </c>
      <c r="R5531" s="167" t="s">
        <v>9483</v>
      </c>
      <c r="S5531" s="169">
        <v>1</v>
      </c>
      <c r="T5531" s="167" t="s">
        <v>9484</v>
      </c>
      <c r="U5531" s="169" t="s">
        <v>3517</v>
      </c>
      <c r="V5531" s="167" t="s">
        <v>9485</v>
      </c>
      <c r="W5531" s="167" t="s">
        <v>9486</v>
      </c>
      <c r="X5531" s="170" t="s">
        <v>157</v>
      </c>
      <c r="Y5531" s="171" t="s">
        <v>9487</v>
      </c>
      <c r="Z5531" s="167" t="s">
        <v>11141</v>
      </c>
      <c r="AA5531" s="176">
        <v>1163</v>
      </c>
      <c r="AB5531" s="167" t="s">
        <v>11254</v>
      </c>
      <c r="AC5531" s="176">
        <v>1163</v>
      </c>
      <c r="AD5531" s="167" t="s">
        <v>11254</v>
      </c>
      <c r="AE5531" s="176">
        <v>3021869.42</v>
      </c>
    </row>
    <row r="5532" spans="1:31">
      <c r="A5532" s="178">
        <v>308435572711</v>
      </c>
      <c r="B5532" s="166">
        <v>46127</v>
      </c>
      <c r="C5532" s="167" t="s">
        <v>9201</v>
      </c>
      <c r="D5532" s="167" t="s">
        <v>9145</v>
      </c>
      <c r="E5532" s="167" t="s">
        <v>9146</v>
      </c>
      <c r="F5532" s="167" t="s">
        <v>9202</v>
      </c>
      <c r="G5532" s="167" t="s">
        <v>3502</v>
      </c>
      <c r="H5532" s="168">
        <v>46128</v>
      </c>
      <c r="I5532" s="167" t="s">
        <v>9488</v>
      </c>
      <c r="J5532" s="169">
        <v>26117</v>
      </c>
      <c r="K5532" s="167" t="s">
        <v>55</v>
      </c>
      <c r="L5532" s="169">
        <v>1</v>
      </c>
      <c r="M5532" s="167" t="s">
        <v>4084</v>
      </c>
      <c r="N5532" s="169">
        <v>2</v>
      </c>
      <c r="O5532" s="167" t="s">
        <v>3505</v>
      </c>
      <c r="P5532" s="167"/>
      <c r="Q5532" s="167" t="s">
        <v>5049</v>
      </c>
      <c r="R5532" s="167" t="s">
        <v>9489</v>
      </c>
      <c r="S5532" s="169">
        <v>4</v>
      </c>
      <c r="T5532" s="167" t="s">
        <v>3560</v>
      </c>
      <c r="U5532" s="169" t="s">
        <v>3561</v>
      </c>
      <c r="V5532" s="167" t="s">
        <v>9490</v>
      </c>
      <c r="W5532" s="167" t="s">
        <v>9491</v>
      </c>
      <c r="X5532" s="170" t="s">
        <v>159</v>
      </c>
      <c r="Y5532" s="171" t="s">
        <v>9492</v>
      </c>
      <c r="Z5532" s="167" t="s">
        <v>2746</v>
      </c>
      <c r="AA5532" s="176">
        <v>10000</v>
      </c>
      <c r="AB5532" s="167" t="s">
        <v>11254</v>
      </c>
      <c r="AC5532" s="176">
        <v>10000</v>
      </c>
      <c r="AD5532" s="167" t="s">
        <v>11254</v>
      </c>
      <c r="AE5532" s="176">
        <v>11</v>
      </c>
    </row>
    <row r="5533" spans="1:31">
      <c r="A5533" s="178">
        <v>308435572711</v>
      </c>
      <c r="B5533" s="166">
        <v>46127</v>
      </c>
      <c r="C5533" s="167" t="s">
        <v>9201</v>
      </c>
      <c r="D5533" s="167" t="s">
        <v>9145</v>
      </c>
      <c r="E5533" s="167" t="s">
        <v>9146</v>
      </c>
      <c r="F5533" s="167" t="s">
        <v>9202</v>
      </c>
      <c r="G5533" s="167" t="s">
        <v>3502</v>
      </c>
      <c r="H5533" s="168">
        <v>46128</v>
      </c>
      <c r="I5533" s="167" t="s">
        <v>9488</v>
      </c>
      <c r="J5533" s="169">
        <v>26117</v>
      </c>
      <c r="K5533" s="167" t="s">
        <v>55</v>
      </c>
      <c r="L5533" s="169">
        <v>1</v>
      </c>
      <c r="M5533" s="167" t="s">
        <v>4084</v>
      </c>
      <c r="N5533" s="169">
        <v>2</v>
      </c>
      <c r="O5533" s="167" t="s">
        <v>3505</v>
      </c>
      <c r="P5533" s="167"/>
      <c r="Q5533" s="167" t="s">
        <v>5049</v>
      </c>
      <c r="R5533" s="167" t="s">
        <v>9489</v>
      </c>
      <c r="S5533" s="169">
        <v>3</v>
      </c>
      <c r="T5533" s="167" t="s">
        <v>3560</v>
      </c>
      <c r="U5533" s="169" t="s">
        <v>3561</v>
      </c>
      <c r="V5533" s="167" t="s">
        <v>9493</v>
      </c>
      <c r="W5533" s="167" t="s">
        <v>9494</v>
      </c>
      <c r="X5533" s="170" t="s">
        <v>159</v>
      </c>
      <c r="Y5533" s="171" t="s">
        <v>9492</v>
      </c>
      <c r="Z5533" s="167" t="s">
        <v>2746</v>
      </c>
      <c r="AA5533" s="176">
        <v>4000</v>
      </c>
      <c r="AB5533" s="167" t="s">
        <v>11254</v>
      </c>
      <c r="AC5533" s="176">
        <v>4000</v>
      </c>
      <c r="AD5533" s="167" t="s">
        <v>11254</v>
      </c>
      <c r="AE5533" s="176">
        <v>48</v>
      </c>
    </row>
    <row r="5534" spans="1:31">
      <c r="A5534" s="178">
        <v>308435572711</v>
      </c>
      <c r="B5534" s="166">
        <v>46127</v>
      </c>
      <c r="C5534" s="167" t="s">
        <v>9201</v>
      </c>
      <c r="D5534" s="167" t="s">
        <v>9145</v>
      </c>
      <c r="E5534" s="167" t="s">
        <v>9146</v>
      </c>
      <c r="F5534" s="167" t="s">
        <v>9202</v>
      </c>
      <c r="G5534" s="167" t="s">
        <v>3502</v>
      </c>
      <c r="H5534" s="168">
        <v>46128</v>
      </c>
      <c r="I5534" s="167" t="s">
        <v>9488</v>
      </c>
      <c r="J5534" s="169">
        <v>26117</v>
      </c>
      <c r="K5534" s="167" t="s">
        <v>55</v>
      </c>
      <c r="L5534" s="169">
        <v>1</v>
      </c>
      <c r="M5534" s="167" t="s">
        <v>4084</v>
      </c>
      <c r="N5534" s="169">
        <v>2</v>
      </c>
      <c r="O5534" s="167" t="s">
        <v>3505</v>
      </c>
      <c r="P5534" s="167"/>
      <c r="Q5534" s="167" t="s">
        <v>5049</v>
      </c>
      <c r="R5534" s="167" t="s">
        <v>9489</v>
      </c>
      <c r="S5534" s="169">
        <v>2</v>
      </c>
      <c r="T5534" s="167" t="s">
        <v>3971</v>
      </c>
      <c r="U5534" s="169" t="s">
        <v>3972</v>
      </c>
      <c r="V5534" s="167" t="s">
        <v>9495</v>
      </c>
      <c r="W5534" s="167" t="s">
        <v>9496</v>
      </c>
      <c r="X5534" s="170" t="s">
        <v>159</v>
      </c>
      <c r="Y5534" s="171" t="s">
        <v>9492</v>
      </c>
      <c r="Z5534" s="167" t="s">
        <v>2746</v>
      </c>
      <c r="AA5534" s="176">
        <v>10000</v>
      </c>
      <c r="AB5534" s="167" t="s">
        <v>11254</v>
      </c>
      <c r="AC5534" s="176">
        <v>10000</v>
      </c>
      <c r="AD5534" s="167" t="s">
        <v>11254</v>
      </c>
      <c r="AE5534" s="176">
        <v>464</v>
      </c>
    </row>
    <row r="5535" spans="1:31">
      <c r="A5535" s="178">
        <v>308435572711</v>
      </c>
      <c r="B5535" s="166">
        <v>46127</v>
      </c>
      <c r="C5535" s="167" t="s">
        <v>9201</v>
      </c>
      <c r="D5535" s="167" t="s">
        <v>9145</v>
      </c>
      <c r="E5535" s="167" t="s">
        <v>9146</v>
      </c>
      <c r="F5535" s="167" t="s">
        <v>9202</v>
      </c>
      <c r="G5535" s="167" t="s">
        <v>3502</v>
      </c>
      <c r="H5535" s="168">
        <v>46128</v>
      </c>
      <c r="I5535" s="167" t="s">
        <v>9488</v>
      </c>
      <c r="J5535" s="169">
        <v>26117</v>
      </c>
      <c r="K5535" s="167" t="s">
        <v>55</v>
      </c>
      <c r="L5535" s="169">
        <v>1</v>
      </c>
      <c r="M5535" s="167" t="s">
        <v>4084</v>
      </c>
      <c r="N5535" s="169">
        <v>2</v>
      </c>
      <c r="O5535" s="167" t="s">
        <v>3505</v>
      </c>
      <c r="P5535" s="167"/>
      <c r="Q5535" s="167" t="s">
        <v>5049</v>
      </c>
      <c r="R5535" s="167" t="s">
        <v>9489</v>
      </c>
      <c r="S5535" s="169">
        <v>1</v>
      </c>
      <c r="T5535" s="167" t="s">
        <v>3529</v>
      </c>
      <c r="U5535" s="169" t="s">
        <v>3530</v>
      </c>
      <c r="V5535" s="167" t="s">
        <v>9497</v>
      </c>
      <c r="W5535" s="167" t="s">
        <v>9498</v>
      </c>
      <c r="X5535" s="170" t="s">
        <v>159</v>
      </c>
      <c r="Y5535" s="171" t="s">
        <v>9492</v>
      </c>
      <c r="Z5535" s="167" t="s">
        <v>2746</v>
      </c>
      <c r="AA5535" s="176">
        <v>50</v>
      </c>
      <c r="AB5535" s="167" t="s">
        <v>11254</v>
      </c>
      <c r="AC5535" s="176">
        <v>50</v>
      </c>
      <c r="AD5535" s="167" t="s">
        <v>11254</v>
      </c>
      <c r="AE5535" s="176">
        <v>492.5</v>
      </c>
    </row>
    <row r="5536" spans="1:31">
      <c r="A5536" s="178">
        <v>308436973851</v>
      </c>
      <c r="B5536" s="166">
        <v>46128</v>
      </c>
      <c r="C5536" s="167" t="s">
        <v>9201</v>
      </c>
      <c r="D5536" s="167" t="s">
        <v>9145</v>
      </c>
      <c r="E5536" s="167" t="s">
        <v>9146</v>
      </c>
      <c r="F5536" s="167" t="s">
        <v>9211</v>
      </c>
      <c r="G5536" s="167" t="s">
        <v>3502</v>
      </c>
      <c r="H5536" s="168">
        <v>46129</v>
      </c>
      <c r="I5536" s="167" t="s">
        <v>9499</v>
      </c>
      <c r="J5536" s="169">
        <v>26117</v>
      </c>
      <c r="K5536" s="167" t="s">
        <v>55</v>
      </c>
      <c r="L5536" s="169">
        <v>7</v>
      </c>
      <c r="M5536" s="167" t="s">
        <v>4084</v>
      </c>
      <c r="N5536" s="169">
        <v>58</v>
      </c>
      <c r="O5536" s="167" t="s">
        <v>3505</v>
      </c>
      <c r="P5536" s="167"/>
      <c r="Q5536" s="167" t="s">
        <v>3506</v>
      </c>
      <c r="R5536" s="167" t="s">
        <v>9500</v>
      </c>
      <c r="S5536" s="169">
        <v>16</v>
      </c>
      <c r="T5536" s="167" t="s">
        <v>3717</v>
      </c>
      <c r="U5536" s="169" t="s">
        <v>3718</v>
      </c>
      <c r="V5536" s="167" t="s">
        <v>9501</v>
      </c>
      <c r="W5536" s="167" t="s">
        <v>7759</v>
      </c>
      <c r="X5536" s="170" t="s">
        <v>3533</v>
      </c>
      <c r="Y5536" s="171" t="s">
        <v>9502</v>
      </c>
      <c r="Z5536" s="167" t="s">
        <v>2748</v>
      </c>
      <c r="AA5536" s="176">
        <v>900</v>
      </c>
      <c r="AB5536" s="167" t="s">
        <v>11254</v>
      </c>
      <c r="AC5536" s="176">
        <v>900</v>
      </c>
      <c r="AD5536" s="167" t="s">
        <v>11254</v>
      </c>
      <c r="AE5536" s="176">
        <v>423</v>
      </c>
    </row>
    <row r="5537" spans="1:31">
      <c r="A5537" s="178">
        <v>308436973851</v>
      </c>
      <c r="B5537" s="166">
        <v>46128</v>
      </c>
      <c r="C5537" s="167" t="s">
        <v>9201</v>
      </c>
      <c r="D5537" s="167" t="s">
        <v>9145</v>
      </c>
      <c r="E5537" s="167" t="s">
        <v>9146</v>
      </c>
      <c r="F5537" s="167" t="s">
        <v>9211</v>
      </c>
      <c r="G5537" s="167" t="s">
        <v>3502</v>
      </c>
      <c r="H5537" s="168">
        <v>46129</v>
      </c>
      <c r="I5537" s="167" t="s">
        <v>9499</v>
      </c>
      <c r="J5537" s="169">
        <v>26117</v>
      </c>
      <c r="K5537" s="167" t="s">
        <v>55</v>
      </c>
      <c r="L5537" s="169">
        <v>7</v>
      </c>
      <c r="M5537" s="167" t="s">
        <v>4084</v>
      </c>
      <c r="N5537" s="169">
        <v>58</v>
      </c>
      <c r="O5537" s="167" t="s">
        <v>3505</v>
      </c>
      <c r="P5537" s="167"/>
      <c r="Q5537" s="167" t="s">
        <v>3506</v>
      </c>
      <c r="R5537" s="167" t="s">
        <v>9500</v>
      </c>
      <c r="S5537" s="169">
        <v>15</v>
      </c>
      <c r="T5537" s="167" t="s">
        <v>4402</v>
      </c>
      <c r="U5537" s="169" t="s">
        <v>4403</v>
      </c>
      <c r="V5537" s="167" t="s">
        <v>9503</v>
      </c>
      <c r="W5537" s="167" t="s">
        <v>4405</v>
      </c>
      <c r="X5537" s="170" t="s">
        <v>157</v>
      </c>
      <c r="Y5537" s="171" t="s">
        <v>9502</v>
      </c>
      <c r="Z5537" s="167" t="s">
        <v>2748</v>
      </c>
      <c r="AA5537" s="176">
        <v>50</v>
      </c>
      <c r="AB5537" s="167" t="s">
        <v>11254</v>
      </c>
      <c r="AC5537" s="176">
        <v>0.03</v>
      </c>
      <c r="AD5537" s="167" t="s">
        <v>11256</v>
      </c>
      <c r="AE5537" s="176">
        <v>3</v>
      </c>
    </row>
    <row r="5538" spans="1:31">
      <c r="A5538" s="178">
        <v>308436973851</v>
      </c>
      <c r="B5538" s="166">
        <v>46128</v>
      </c>
      <c r="C5538" s="167" t="s">
        <v>9201</v>
      </c>
      <c r="D5538" s="167" t="s">
        <v>9145</v>
      </c>
      <c r="E5538" s="167" t="s">
        <v>9146</v>
      </c>
      <c r="F5538" s="167" t="s">
        <v>9211</v>
      </c>
      <c r="G5538" s="167" t="s">
        <v>3502</v>
      </c>
      <c r="H5538" s="168">
        <v>46129</v>
      </c>
      <c r="I5538" s="167" t="s">
        <v>9499</v>
      </c>
      <c r="J5538" s="169">
        <v>26117</v>
      </c>
      <c r="K5538" s="167" t="s">
        <v>55</v>
      </c>
      <c r="L5538" s="169">
        <v>7</v>
      </c>
      <c r="M5538" s="167" t="s">
        <v>4084</v>
      </c>
      <c r="N5538" s="169">
        <v>58</v>
      </c>
      <c r="O5538" s="167" t="s">
        <v>3505</v>
      </c>
      <c r="P5538" s="167"/>
      <c r="Q5538" s="167" t="s">
        <v>3506</v>
      </c>
      <c r="R5538" s="167" t="s">
        <v>9500</v>
      </c>
      <c r="S5538" s="169">
        <v>14</v>
      </c>
      <c r="T5538" s="167" t="s">
        <v>3717</v>
      </c>
      <c r="U5538" s="169" t="s">
        <v>3718</v>
      </c>
      <c r="V5538" s="167" t="s">
        <v>9504</v>
      </c>
      <c r="W5538" s="167" t="s">
        <v>4039</v>
      </c>
      <c r="X5538" s="170" t="s">
        <v>157</v>
      </c>
      <c r="Y5538" s="171" t="s">
        <v>9502</v>
      </c>
      <c r="Z5538" s="167" t="s">
        <v>2748</v>
      </c>
      <c r="AA5538" s="176">
        <v>50</v>
      </c>
      <c r="AB5538" s="167" t="s">
        <v>11254</v>
      </c>
      <c r="AC5538" s="176">
        <v>50</v>
      </c>
      <c r="AD5538" s="167" t="s">
        <v>11254</v>
      </c>
      <c r="AE5538" s="176">
        <v>4.53</v>
      </c>
    </row>
    <row r="5539" spans="1:31">
      <c r="A5539" s="178">
        <v>308436973851</v>
      </c>
      <c r="B5539" s="166">
        <v>46128</v>
      </c>
      <c r="C5539" s="167" t="s">
        <v>9201</v>
      </c>
      <c r="D5539" s="167" t="s">
        <v>9145</v>
      </c>
      <c r="E5539" s="167" t="s">
        <v>9146</v>
      </c>
      <c r="F5539" s="167" t="s">
        <v>9211</v>
      </c>
      <c r="G5539" s="167" t="s">
        <v>3502</v>
      </c>
      <c r="H5539" s="168">
        <v>46129</v>
      </c>
      <c r="I5539" s="167" t="s">
        <v>9499</v>
      </c>
      <c r="J5539" s="169">
        <v>26117</v>
      </c>
      <c r="K5539" s="167" t="s">
        <v>55</v>
      </c>
      <c r="L5539" s="169">
        <v>7</v>
      </c>
      <c r="M5539" s="167" t="s">
        <v>4084</v>
      </c>
      <c r="N5539" s="169">
        <v>58</v>
      </c>
      <c r="O5539" s="167" t="s">
        <v>3505</v>
      </c>
      <c r="P5539" s="167"/>
      <c r="Q5539" s="167" t="s">
        <v>3506</v>
      </c>
      <c r="R5539" s="167" t="s">
        <v>9500</v>
      </c>
      <c r="S5539" s="169">
        <v>13</v>
      </c>
      <c r="T5539" s="167" t="s">
        <v>3717</v>
      </c>
      <c r="U5539" s="169" t="s">
        <v>3718</v>
      </c>
      <c r="V5539" s="167" t="s">
        <v>9505</v>
      </c>
      <c r="W5539" s="167" t="s">
        <v>5943</v>
      </c>
      <c r="X5539" s="170" t="s">
        <v>157</v>
      </c>
      <c r="Y5539" s="171" t="s">
        <v>9502</v>
      </c>
      <c r="Z5539" s="167" t="s">
        <v>2748</v>
      </c>
      <c r="AA5539" s="176">
        <v>50</v>
      </c>
      <c r="AB5539" s="167" t="s">
        <v>11254</v>
      </c>
      <c r="AC5539" s="176">
        <v>50</v>
      </c>
      <c r="AD5539" s="167" t="s">
        <v>11254</v>
      </c>
      <c r="AE5539" s="176">
        <v>5.0999999999999996</v>
      </c>
    </row>
    <row r="5540" spans="1:31">
      <c r="A5540" s="178">
        <v>308436973851</v>
      </c>
      <c r="B5540" s="166">
        <v>46128</v>
      </c>
      <c r="C5540" s="167" t="s">
        <v>9201</v>
      </c>
      <c r="D5540" s="167" t="s">
        <v>9145</v>
      </c>
      <c r="E5540" s="167" t="s">
        <v>9146</v>
      </c>
      <c r="F5540" s="167" t="s">
        <v>9211</v>
      </c>
      <c r="G5540" s="167" t="s">
        <v>3502</v>
      </c>
      <c r="H5540" s="168">
        <v>46129</v>
      </c>
      <c r="I5540" s="167" t="s">
        <v>9499</v>
      </c>
      <c r="J5540" s="169">
        <v>26117</v>
      </c>
      <c r="K5540" s="167" t="s">
        <v>55</v>
      </c>
      <c r="L5540" s="169">
        <v>7</v>
      </c>
      <c r="M5540" s="167" t="s">
        <v>4084</v>
      </c>
      <c r="N5540" s="169">
        <v>58</v>
      </c>
      <c r="O5540" s="167" t="s">
        <v>3505</v>
      </c>
      <c r="P5540" s="167"/>
      <c r="Q5540" s="167" t="s">
        <v>3506</v>
      </c>
      <c r="R5540" s="167" t="s">
        <v>9500</v>
      </c>
      <c r="S5540" s="169">
        <v>12</v>
      </c>
      <c r="T5540" s="167" t="s">
        <v>3587</v>
      </c>
      <c r="U5540" s="169" t="s">
        <v>3588</v>
      </c>
      <c r="V5540" s="167" t="s">
        <v>9506</v>
      </c>
      <c r="W5540" s="167" t="s">
        <v>3590</v>
      </c>
      <c r="X5540" s="170" t="s">
        <v>157</v>
      </c>
      <c r="Y5540" s="171" t="s">
        <v>9502</v>
      </c>
      <c r="Z5540" s="167" t="s">
        <v>2748</v>
      </c>
      <c r="AA5540" s="176">
        <v>50</v>
      </c>
      <c r="AB5540" s="167" t="s">
        <v>11254</v>
      </c>
      <c r="AC5540" s="176">
        <v>50</v>
      </c>
      <c r="AD5540" s="167" t="s">
        <v>11254</v>
      </c>
      <c r="AE5540" s="176">
        <v>27</v>
      </c>
    </row>
    <row r="5541" spans="1:31">
      <c r="A5541" s="178">
        <v>308436973851</v>
      </c>
      <c r="B5541" s="166">
        <v>46128</v>
      </c>
      <c r="C5541" s="167" t="s">
        <v>9201</v>
      </c>
      <c r="D5541" s="167" t="s">
        <v>9145</v>
      </c>
      <c r="E5541" s="167" t="s">
        <v>9146</v>
      </c>
      <c r="F5541" s="167" t="s">
        <v>9211</v>
      </c>
      <c r="G5541" s="167" t="s">
        <v>3502</v>
      </c>
      <c r="H5541" s="168">
        <v>46129</v>
      </c>
      <c r="I5541" s="167" t="s">
        <v>9499</v>
      </c>
      <c r="J5541" s="169">
        <v>26117</v>
      </c>
      <c r="K5541" s="167" t="s">
        <v>55</v>
      </c>
      <c r="L5541" s="169">
        <v>7</v>
      </c>
      <c r="M5541" s="167" t="s">
        <v>4084</v>
      </c>
      <c r="N5541" s="169">
        <v>58</v>
      </c>
      <c r="O5541" s="167" t="s">
        <v>3505</v>
      </c>
      <c r="P5541" s="167"/>
      <c r="Q5541" s="167" t="s">
        <v>3506</v>
      </c>
      <c r="R5541" s="167" t="s">
        <v>9500</v>
      </c>
      <c r="S5541" s="169">
        <v>11</v>
      </c>
      <c r="T5541" s="167" t="s">
        <v>3717</v>
      </c>
      <c r="U5541" s="169" t="s">
        <v>3718</v>
      </c>
      <c r="V5541" s="167" t="s">
        <v>9507</v>
      </c>
      <c r="W5541" s="167" t="s">
        <v>9508</v>
      </c>
      <c r="X5541" s="170" t="s">
        <v>157</v>
      </c>
      <c r="Y5541" s="171" t="s">
        <v>9502</v>
      </c>
      <c r="Z5541" s="167" t="s">
        <v>2748</v>
      </c>
      <c r="AA5541" s="176">
        <v>20</v>
      </c>
      <c r="AB5541" s="167" t="s">
        <v>11254</v>
      </c>
      <c r="AC5541" s="176">
        <v>20</v>
      </c>
      <c r="AD5541" s="167" t="s">
        <v>11254</v>
      </c>
      <c r="AE5541" s="176">
        <v>5.2</v>
      </c>
    </row>
    <row r="5542" spans="1:31">
      <c r="A5542" s="178">
        <v>308436973851</v>
      </c>
      <c r="B5542" s="166">
        <v>46128</v>
      </c>
      <c r="C5542" s="167" t="s">
        <v>9201</v>
      </c>
      <c r="D5542" s="167" t="s">
        <v>9145</v>
      </c>
      <c r="E5542" s="167" t="s">
        <v>9146</v>
      </c>
      <c r="F5542" s="167" t="s">
        <v>9211</v>
      </c>
      <c r="G5542" s="167" t="s">
        <v>3502</v>
      </c>
      <c r="H5542" s="168">
        <v>46129</v>
      </c>
      <c r="I5542" s="167" t="s">
        <v>9499</v>
      </c>
      <c r="J5542" s="169">
        <v>26117</v>
      </c>
      <c r="K5542" s="167" t="s">
        <v>55</v>
      </c>
      <c r="L5542" s="169">
        <v>7</v>
      </c>
      <c r="M5542" s="167" t="s">
        <v>4084</v>
      </c>
      <c r="N5542" s="169">
        <v>58</v>
      </c>
      <c r="O5542" s="167" t="s">
        <v>3505</v>
      </c>
      <c r="P5542" s="167"/>
      <c r="Q5542" s="167" t="s">
        <v>3506</v>
      </c>
      <c r="R5542" s="167" t="s">
        <v>9500</v>
      </c>
      <c r="S5542" s="169">
        <v>10</v>
      </c>
      <c r="T5542" s="167" t="s">
        <v>3529</v>
      </c>
      <c r="U5542" s="169" t="s">
        <v>3530</v>
      </c>
      <c r="V5542" s="167" t="s">
        <v>9509</v>
      </c>
      <c r="W5542" s="167" t="s">
        <v>4223</v>
      </c>
      <c r="X5542" s="170" t="s">
        <v>157</v>
      </c>
      <c r="Y5542" s="171" t="s">
        <v>9502</v>
      </c>
      <c r="Z5542" s="167" t="s">
        <v>2748</v>
      </c>
      <c r="AA5542" s="176">
        <v>50</v>
      </c>
      <c r="AB5542" s="167" t="s">
        <v>11254</v>
      </c>
      <c r="AC5542" s="176">
        <v>50</v>
      </c>
      <c r="AD5542" s="167" t="s">
        <v>11254</v>
      </c>
      <c r="AE5542" s="176">
        <v>22.5</v>
      </c>
    </row>
    <row r="5543" spans="1:31">
      <c r="A5543" s="178">
        <v>308436973851</v>
      </c>
      <c r="B5543" s="166">
        <v>46128</v>
      </c>
      <c r="C5543" s="167" t="s">
        <v>9201</v>
      </c>
      <c r="D5543" s="167" t="s">
        <v>9145</v>
      </c>
      <c r="E5543" s="167" t="s">
        <v>9146</v>
      </c>
      <c r="F5543" s="167" t="s">
        <v>9211</v>
      </c>
      <c r="G5543" s="167" t="s">
        <v>3502</v>
      </c>
      <c r="H5543" s="168">
        <v>46129</v>
      </c>
      <c r="I5543" s="167" t="s">
        <v>9499</v>
      </c>
      <c r="J5543" s="169">
        <v>26117</v>
      </c>
      <c r="K5543" s="167" t="s">
        <v>55</v>
      </c>
      <c r="L5543" s="169">
        <v>7</v>
      </c>
      <c r="M5543" s="167" t="s">
        <v>4084</v>
      </c>
      <c r="N5543" s="169">
        <v>58</v>
      </c>
      <c r="O5543" s="167" t="s">
        <v>3505</v>
      </c>
      <c r="P5543" s="167"/>
      <c r="Q5543" s="167" t="s">
        <v>3506</v>
      </c>
      <c r="R5543" s="167" t="s">
        <v>9500</v>
      </c>
      <c r="S5543" s="169">
        <v>9</v>
      </c>
      <c r="T5543" s="167" t="s">
        <v>3892</v>
      </c>
      <c r="U5543" s="169" t="s">
        <v>3893</v>
      </c>
      <c r="V5543" s="167" t="s">
        <v>9510</v>
      </c>
      <c r="W5543" s="167" t="s">
        <v>5069</v>
      </c>
      <c r="X5543" s="170" t="s">
        <v>157</v>
      </c>
      <c r="Y5543" s="171" t="s">
        <v>9502</v>
      </c>
      <c r="Z5543" s="167" t="s">
        <v>2748</v>
      </c>
      <c r="AA5543" s="176">
        <v>15</v>
      </c>
      <c r="AB5543" s="167" t="s">
        <v>11254</v>
      </c>
      <c r="AC5543" s="176">
        <v>15</v>
      </c>
      <c r="AD5543" s="167" t="s">
        <v>11254</v>
      </c>
      <c r="AE5543" s="176">
        <v>82.5</v>
      </c>
    </row>
    <row r="5544" spans="1:31">
      <c r="A5544" s="178">
        <v>308436973851</v>
      </c>
      <c r="B5544" s="166">
        <v>46128</v>
      </c>
      <c r="C5544" s="167" t="s">
        <v>9201</v>
      </c>
      <c r="D5544" s="167" t="s">
        <v>9145</v>
      </c>
      <c r="E5544" s="167" t="s">
        <v>9146</v>
      </c>
      <c r="F5544" s="167" t="s">
        <v>9211</v>
      </c>
      <c r="G5544" s="167" t="s">
        <v>3502</v>
      </c>
      <c r="H5544" s="168">
        <v>46129</v>
      </c>
      <c r="I5544" s="167" t="s">
        <v>9499</v>
      </c>
      <c r="J5544" s="169">
        <v>26117</v>
      </c>
      <c r="K5544" s="167" t="s">
        <v>55</v>
      </c>
      <c r="L5544" s="169">
        <v>7</v>
      </c>
      <c r="M5544" s="167" t="s">
        <v>4084</v>
      </c>
      <c r="N5544" s="169">
        <v>58</v>
      </c>
      <c r="O5544" s="167" t="s">
        <v>3505</v>
      </c>
      <c r="P5544" s="167"/>
      <c r="Q5544" s="167" t="s">
        <v>3506</v>
      </c>
      <c r="R5544" s="167" t="s">
        <v>9500</v>
      </c>
      <c r="S5544" s="169">
        <v>8</v>
      </c>
      <c r="T5544" s="167" t="s">
        <v>3892</v>
      </c>
      <c r="U5544" s="169" t="s">
        <v>3893</v>
      </c>
      <c r="V5544" s="167" t="s">
        <v>9511</v>
      </c>
      <c r="W5544" s="167" t="s">
        <v>5379</v>
      </c>
      <c r="X5544" s="170" t="s">
        <v>157</v>
      </c>
      <c r="Y5544" s="171" t="s">
        <v>9502</v>
      </c>
      <c r="Z5544" s="167" t="s">
        <v>2748</v>
      </c>
      <c r="AA5544" s="176">
        <v>20</v>
      </c>
      <c r="AB5544" s="167" t="s">
        <v>11254</v>
      </c>
      <c r="AC5544" s="176">
        <v>20</v>
      </c>
      <c r="AD5544" s="167" t="s">
        <v>11254</v>
      </c>
      <c r="AE5544" s="176">
        <v>37.56</v>
      </c>
    </row>
    <row r="5545" spans="1:31">
      <c r="A5545" s="178">
        <v>308436973851</v>
      </c>
      <c r="B5545" s="166">
        <v>46128</v>
      </c>
      <c r="C5545" s="167" t="s">
        <v>9201</v>
      </c>
      <c r="D5545" s="167" t="s">
        <v>9145</v>
      </c>
      <c r="E5545" s="167" t="s">
        <v>9146</v>
      </c>
      <c r="F5545" s="167" t="s">
        <v>9211</v>
      </c>
      <c r="G5545" s="167" t="s">
        <v>3502</v>
      </c>
      <c r="H5545" s="168">
        <v>46129</v>
      </c>
      <c r="I5545" s="167" t="s">
        <v>9499</v>
      </c>
      <c r="J5545" s="169">
        <v>26117</v>
      </c>
      <c r="K5545" s="167" t="s">
        <v>55</v>
      </c>
      <c r="L5545" s="169">
        <v>7</v>
      </c>
      <c r="M5545" s="167" t="s">
        <v>4084</v>
      </c>
      <c r="N5545" s="169">
        <v>58</v>
      </c>
      <c r="O5545" s="167" t="s">
        <v>3505</v>
      </c>
      <c r="P5545" s="167"/>
      <c r="Q5545" s="167" t="s">
        <v>3506</v>
      </c>
      <c r="R5545" s="167" t="s">
        <v>9500</v>
      </c>
      <c r="S5545" s="169">
        <v>7</v>
      </c>
      <c r="T5545" s="167" t="s">
        <v>4643</v>
      </c>
      <c r="U5545" s="169" t="s">
        <v>3893</v>
      </c>
      <c r="V5545" s="167" t="s">
        <v>9512</v>
      </c>
      <c r="W5545" s="167" t="s">
        <v>6160</v>
      </c>
      <c r="X5545" s="170" t="s">
        <v>157</v>
      </c>
      <c r="Y5545" s="171" t="s">
        <v>9502</v>
      </c>
      <c r="Z5545" s="167" t="s">
        <v>2748</v>
      </c>
      <c r="AA5545" s="176">
        <v>45</v>
      </c>
      <c r="AB5545" s="167" t="s">
        <v>11254</v>
      </c>
      <c r="AC5545" s="176">
        <v>45</v>
      </c>
      <c r="AD5545" s="167" t="s">
        <v>11254</v>
      </c>
      <c r="AE5545" s="176">
        <v>180.45</v>
      </c>
    </row>
    <row r="5546" spans="1:31">
      <c r="A5546" s="178">
        <v>308436973851</v>
      </c>
      <c r="B5546" s="166">
        <v>46128</v>
      </c>
      <c r="C5546" s="167" t="s">
        <v>9201</v>
      </c>
      <c r="D5546" s="167" t="s">
        <v>9145</v>
      </c>
      <c r="E5546" s="167" t="s">
        <v>9146</v>
      </c>
      <c r="F5546" s="167" t="s">
        <v>9211</v>
      </c>
      <c r="G5546" s="167" t="s">
        <v>3502</v>
      </c>
      <c r="H5546" s="168">
        <v>46129</v>
      </c>
      <c r="I5546" s="167" t="s">
        <v>9499</v>
      </c>
      <c r="J5546" s="169">
        <v>26117</v>
      </c>
      <c r="K5546" s="167" t="s">
        <v>55</v>
      </c>
      <c r="L5546" s="169">
        <v>7</v>
      </c>
      <c r="M5546" s="167" t="s">
        <v>4084</v>
      </c>
      <c r="N5546" s="169">
        <v>58</v>
      </c>
      <c r="O5546" s="167" t="s">
        <v>3505</v>
      </c>
      <c r="P5546" s="167"/>
      <c r="Q5546" s="167" t="s">
        <v>3506</v>
      </c>
      <c r="R5546" s="167" t="s">
        <v>9500</v>
      </c>
      <c r="S5546" s="169">
        <v>6</v>
      </c>
      <c r="T5546" s="167" t="s">
        <v>3529</v>
      </c>
      <c r="U5546" s="169" t="s">
        <v>3530</v>
      </c>
      <c r="V5546" s="167" t="s">
        <v>9513</v>
      </c>
      <c r="W5546" s="167" t="s">
        <v>5101</v>
      </c>
      <c r="X5546" s="170" t="s">
        <v>157</v>
      </c>
      <c r="Y5546" s="171" t="s">
        <v>9502</v>
      </c>
      <c r="Z5546" s="167" t="s">
        <v>2748</v>
      </c>
      <c r="AA5546" s="176">
        <v>20</v>
      </c>
      <c r="AB5546" s="167" t="s">
        <v>11254</v>
      </c>
      <c r="AC5546" s="176">
        <v>20</v>
      </c>
      <c r="AD5546" s="167" t="s">
        <v>11254</v>
      </c>
      <c r="AE5546" s="176">
        <v>1920.4</v>
      </c>
    </row>
    <row r="5547" spans="1:31">
      <c r="A5547" s="178">
        <v>308436973851</v>
      </c>
      <c r="B5547" s="166">
        <v>46128</v>
      </c>
      <c r="C5547" s="167" t="s">
        <v>9201</v>
      </c>
      <c r="D5547" s="167" t="s">
        <v>9145</v>
      </c>
      <c r="E5547" s="167" t="s">
        <v>9146</v>
      </c>
      <c r="F5547" s="167" t="s">
        <v>9211</v>
      </c>
      <c r="G5547" s="167" t="s">
        <v>3502</v>
      </c>
      <c r="H5547" s="168">
        <v>46129</v>
      </c>
      <c r="I5547" s="167" t="s">
        <v>9499</v>
      </c>
      <c r="J5547" s="169">
        <v>26117</v>
      </c>
      <c r="K5547" s="167" t="s">
        <v>55</v>
      </c>
      <c r="L5547" s="169">
        <v>7</v>
      </c>
      <c r="M5547" s="167" t="s">
        <v>4084</v>
      </c>
      <c r="N5547" s="169">
        <v>58</v>
      </c>
      <c r="O5547" s="167" t="s">
        <v>3505</v>
      </c>
      <c r="P5547" s="167"/>
      <c r="Q5547" s="167" t="s">
        <v>3506</v>
      </c>
      <c r="R5547" s="167" t="s">
        <v>9500</v>
      </c>
      <c r="S5547" s="169">
        <v>5</v>
      </c>
      <c r="T5547" s="167" t="s">
        <v>3529</v>
      </c>
      <c r="U5547" s="169" t="s">
        <v>3530</v>
      </c>
      <c r="V5547" s="167" t="s">
        <v>9514</v>
      </c>
      <c r="W5547" s="167" t="s">
        <v>6462</v>
      </c>
      <c r="X5547" s="170" t="s">
        <v>157</v>
      </c>
      <c r="Y5547" s="171" t="s">
        <v>9502</v>
      </c>
      <c r="Z5547" s="167" t="s">
        <v>2748</v>
      </c>
      <c r="AA5547" s="176">
        <v>518</v>
      </c>
      <c r="AB5547" s="167" t="s">
        <v>11254</v>
      </c>
      <c r="AC5547" s="176">
        <v>518</v>
      </c>
      <c r="AD5547" s="167" t="s">
        <v>11254</v>
      </c>
      <c r="AE5547" s="176">
        <v>247.50040000000001</v>
      </c>
    </row>
    <row r="5548" spans="1:31">
      <c r="A5548" s="178">
        <v>308436973851</v>
      </c>
      <c r="B5548" s="166">
        <v>46128</v>
      </c>
      <c r="C5548" s="167" t="s">
        <v>9201</v>
      </c>
      <c r="D5548" s="167" t="s">
        <v>9145</v>
      </c>
      <c r="E5548" s="167" t="s">
        <v>9146</v>
      </c>
      <c r="F5548" s="167" t="s">
        <v>9211</v>
      </c>
      <c r="G5548" s="167" t="s">
        <v>3502</v>
      </c>
      <c r="H5548" s="168">
        <v>46129</v>
      </c>
      <c r="I5548" s="167" t="s">
        <v>9499</v>
      </c>
      <c r="J5548" s="169">
        <v>26117</v>
      </c>
      <c r="K5548" s="167" t="s">
        <v>55</v>
      </c>
      <c r="L5548" s="169">
        <v>7</v>
      </c>
      <c r="M5548" s="167" t="s">
        <v>4084</v>
      </c>
      <c r="N5548" s="169">
        <v>58</v>
      </c>
      <c r="O5548" s="167" t="s">
        <v>3505</v>
      </c>
      <c r="P5548" s="167"/>
      <c r="Q5548" s="167" t="s">
        <v>3506</v>
      </c>
      <c r="R5548" s="167" t="s">
        <v>9500</v>
      </c>
      <c r="S5548" s="169">
        <v>4</v>
      </c>
      <c r="T5548" s="167" t="s">
        <v>3535</v>
      </c>
      <c r="U5548" s="169" t="s">
        <v>3536</v>
      </c>
      <c r="V5548" s="167" t="s">
        <v>9515</v>
      </c>
      <c r="W5548" s="167" t="s">
        <v>9516</v>
      </c>
      <c r="X5548" s="170" t="s">
        <v>160</v>
      </c>
      <c r="Y5548" s="171" t="s">
        <v>9502</v>
      </c>
      <c r="Z5548" s="167" t="s">
        <v>2748</v>
      </c>
      <c r="AA5548" s="176">
        <v>2000</v>
      </c>
      <c r="AB5548" s="167" t="s">
        <v>11254</v>
      </c>
      <c r="AC5548" s="176">
        <v>2000</v>
      </c>
      <c r="AD5548" s="167" t="s">
        <v>11254</v>
      </c>
      <c r="AE5548" s="176">
        <v>2.2000000000000002</v>
      </c>
    </row>
    <row r="5549" spans="1:31">
      <c r="A5549" s="178">
        <v>308436973851</v>
      </c>
      <c r="B5549" s="166">
        <v>46128</v>
      </c>
      <c r="C5549" s="167" t="s">
        <v>9201</v>
      </c>
      <c r="D5549" s="167" t="s">
        <v>9145</v>
      </c>
      <c r="E5549" s="167" t="s">
        <v>9146</v>
      </c>
      <c r="F5549" s="167" t="s">
        <v>9211</v>
      </c>
      <c r="G5549" s="167" t="s">
        <v>3502</v>
      </c>
      <c r="H5549" s="168">
        <v>46129</v>
      </c>
      <c r="I5549" s="167" t="s">
        <v>9499</v>
      </c>
      <c r="J5549" s="169">
        <v>26117</v>
      </c>
      <c r="K5549" s="167" t="s">
        <v>55</v>
      </c>
      <c r="L5549" s="169">
        <v>7</v>
      </c>
      <c r="M5549" s="167" t="s">
        <v>4084</v>
      </c>
      <c r="N5549" s="169">
        <v>58</v>
      </c>
      <c r="O5549" s="167" t="s">
        <v>3505</v>
      </c>
      <c r="P5549" s="167"/>
      <c r="Q5549" s="167" t="s">
        <v>3506</v>
      </c>
      <c r="R5549" s="167" t="s">
        <v>9500</v>
      </c>
      <c r="S5549" s="169">
        <v>3</v>
      </c>
      <c r="T5549" s="167" t="s">
        <v>3560</v>
      </c>
      <c r="U5549" s="169" t="s">
        <v>3561</v>
      </c>
      <c r="V5549" s="167" t="s">
        <v>9517</v>
      </c>
      <c r="W5549" s="167" t="s">
        <v>4234</v>
      </c>
      <c r="X5549" s="170" t="s">
        <v>157</v>
      </c>
      <c r="Y5549" s="171" t="s">
        <v>9502</v>
      </c>
      <c r="Z5549" s="167" t="s">
        <v>2748</v>
      </c>
      <c r="AA5549" s="176">
        <v>1000</v>
      </c>
      <c r="AB5549" s="167" t="s">
        <v>11254</v>
      </c>
      <c r="AC5549" s="176">
        <v>1000</v>
      </c>
      <c r="AD5549" s="167" t="s">
        <v>11254</v>
      </c>
      <c r="AE5549" s="176">
        <v>26.5</v>
      </c>
    </row>
    <row r="5550" spans="1:31">
      <c r="A5550" s="178">
        <v>308436973851</v>
      </c>
      <c r="B5550" s="166">
        <v>46128</v>
      </c>
      <c r="C5550" s="167" t="s">
        <v>9201</v>
      </c>
      <c r="D5550" s="167" t="s">
        <v>9145</v>
      </c>
      <c r="E5550" s="167" t="s">
        <v>9146</v>
      </c>
      <c r="F5550" s="167" t="s">
        <v>9211</v>
      </c>
      <c r="G5550" s="167" t="s">
        <v>3502</v>
      </c>
      <c r="H5550" s="168">
        <v>46129</v>
      </c>
      <c r="I5550" s="167" t="s">
        <v>9499</v>
      </c>
      <c r="J5550" s="169">
        <v>26117</v>
      </c>
      <c r="K5550" s="167" t="s">
        <v>55</v>
      </c>
      <c r="L5550" s="169">
        <v>7</v>
      </c>
      <c r="M5550" s="167" t="s">
        <v>4084</v>
      </c>
      <c r="N5550" s="169">
        <v>58</v>
      </c>
      <c r="O5550" s="167" t="s">
        <v>3505</v>
      </c>
      <c r="P5550" s="167"/>
      <c r="Q5550" s="167" t="s">
        <v>3506</v>
      </c>
      <c r="R5550" s="167" t="s">
        <v>9500</v>
      </c>
      <c r="S5550" s="169">
        <v>2</v>
      </c>
      <c r="T5550" s="167" t="s">
        <v>3717</v>
      </c>
      <c r="U5550" s="169" t="s">
        <v>3718</v>
      </c>
      <c r="V5550" s="167" t="s">
        <v>9518</v>
      </c>
      <c r="W5550" s="167" t="s">
        <v>3932</v>
      </c>
      <c r="X5550" s="170" t="s">
        <v>157</v>
      </c>
      <c r="Y5550" s="171" t="s">
        <v>9502</v>
      </c>
      <c r="Z5550" s="167" t="s">
        <v>2748</v>
      </c>
      <c r="AA5550" s="176">
        <v>500</v>
      </c>
      <c r="AB5550" s="167" t="s">
        <v>11254</v>
      </c>
      <c r="AC5550" s="176">
        <v>500</v>
      </c>
      <c r="AD5550" s="167" t="s">
        <v>11254</v>
      </c>
      <c r="AE5550" s="176">
        <v>235</v>
      </c>
    </row>
    <row r="5551" spans="1:31">
      <c r="A5551" s="178">
        <v>308436973851</v>
      </c>
      <c r="B5551" s="166">
        <v>46128</v>
      </c>
      <c r="C5551" s="167" t="s">
        <v>9201</v>
      </c>
      <c r="D5551" s="167" t="s">
        <v>9145</v>
      </c>
      <c r="E5551" s="167" t="s">
        <v>9146</v>
      </c>
      <c r="F5551" s="167" t="s">
        <v>9211</v>
      </c>
      <c r="G5551" s="167" t="s">
        <v>3502</v>
      </c>
      <c r="H5551" s="168">
        <v>46129</v>
      </c>
      <c r="I5551" s="167" t="s">
        <v>9499</v>
      </c>
      <c r="J5551" s="169">
        <v>26117</v>
      </c>
      <c r="K5551" s="167" t="s">
        <v>55</v>
      </c>
      <c r="L5551" s="169">
        <v>7</v>
      </c>
      <c r="M5551" s="167" t="s">
        <v>4084</v>
      </c>
      <c r="N5551" s="169">
        <v>58</v>
      </c>
      <c r="O5551" s="167" t="s">
        <v>3505</v>
      </c>
      <c r="P5551" s="167"/>
      <c r="Q5551" s="167" t="s">
        <v>3506</v>
      </c>
      <c r="R5551" s="167" t="s">
        <v>9500</v>
      </c>
      <c r="S5551" s="169">
        <v>1</v>
      </c>
      <c r="T5551" s="167" t="s">
        <v>3629</v>
      </c>
      <c r="U5551" s="169" t="s">
        <v>3630</v>
      </c>
      <c r="V5551" s="167" t="s">
        <v>9519</v>
      </c>
      <c r="W5551" s="167" t="s">
        <v>9520</v>
      </c>
      <c r="X5551" s="170" t="s">
        <v>157</v>
      </c>
      <c r="Y5551" s="171" t="s">
        <v>9502</v>
      </c>
      <c r="Z5551" s="167" t="s">
        <v>2748</v>
      </c>
      <c r="AA5551" s="176">
        <v>300</v>
      </c>
      <c r="AB5551" s="167" t="s">
        <v>11254</v>
      </c>
      <c r="AC5551" s="176">
        <v>300</v>
      </c>
      <c r="AD5551" s="167" t="s">
        <v>11254</v>
      </c>
      <c r="AE5551" s="176">
        <v>1833</v>
      </c>
    </row>
    <row r="5552" spans="1:31">
      <c r="A5552" s="178">
        <v>308440146400</v>
      </c>
      <c r="B5552" s="166">
        <v>46129</v>
      </c>
      <c r="C5552" s="167" t="s">
        <v>9144</v>
      </c>
      <c r="D5552" s="167" t="s">
        <v>9401</v>
      </c>
      <c r="E5552" s="167" t="s">
        <v>9402</v>
      </c>
      <c r="F5552" s="167" t="s">
        <v>9167</v>
      </c>
      <c r="G5552" s="167" t="s">
        <v>5048</v>
      </c>
      <c r="H5552" s="168">
        <v>46129</v>
      </c>
      <c r="I5552" s="167" t="s">
        <v>9168</v>
      </c>
      <c r="J5552" s="169">
        <v>26117</v>
      </c>
      <c r="K5552" s="167" t="s">
        <v>55</v>
      </c>
      <c r="L5552" s="169">
        <v>21</v>
      </c>
      <c r="M5552" s="167" t="s">
        <v>3604</v>
      </c>
      <c r="N5552" s="169">
        <v>3480</v>
      </c>
      <c r="O5552" s="167" t="s">
        <v>3505</v>
      </c>
      <c r="P5552" s="167"/>
      <c r="Q5552" s="167" t="s">
        <v>5049</v>
      </c>
      <c r="R5552" s="167" t="s">
        <v>9521</v>
      </c>
      <c r="S5552" s="169">
        <v>16</v>
      </c>
      <c r="T5552" s="167" t="s">
        <v>9170</v>
      </c>
      <c r="U5552" s="169" t="s">
        <v>6692</v>
      </c>
      <c r="V5552" s="167" t="s">
        <v>9522</v>
      </c>
      <c r="W5552" s="167" t="s">
        <v>9172</v>
      </c>
      <c r="X5552" s="170" t="s">
        <v>3533</v>
      </c>
      <c r="Y5552" s="171" t="s">
        <v>9523</v>
      </c>
      <c r="Z5552" s="167" t="s">
        <v>11142</v>
      </c>
      <c r="AA5552" s="176">
        <v>864</v>
      </c>
      <c r="AB5552" s="167" t="s">
        <v>11254</v>
      </c>
      <c r="AC5552" s="176">
        <v>864</v>
      </c>
      <c r="AD5552" s="167" t="s">
        <v>11254</v>
      </c>
      <c r="AE5552" s="176">
        <v>48202.559999999998</v>
      </c>
    </row>
    <row r="5553" spans="1:31">
      <c r="A5553" s="178">
        <v>308440146400</v>
      </c>
      <c r="B5553" s="166">
        <v>46129</v>
      </c>
      <c r="C5553" s="167" t="s">
        <v>9144</v>
      </c>
      <c r="D5553" s="167" t="s">
        <v>9401</v>
      </c>
      <c r="E5553" s="167" t="s">
        <v>9402</v>
      </c>
      <c r="F5553" s="167" t="s">
        <v>9167</v>
      </c>
      <c r="G5553" s="167" t="s">
        <v>5048</v>
      </c>
      <c r="H5553" s="168">
        <v>46129</v>
      </c>
      <c r="I5553" s="167" t="s">
        <v>9168</v>
      </c>
      <c r="J5553" s="169">
        <v>26117</v>
      </c>
      <c r="K5553" s="167" t="s">
        <v>55</v>
      </c>
      <c r="L5553" s="169">
        <v>21</v>
      </c>
      <c r="M5553" s="167" t="s">
        <v>3604</v>
      </c>
      <c r="N5553" s="169">
        <v>3480</v>
      </c>
      <c r="O5553" s="167" t="s">
        <v>3505</v>
      </c>
      <c r="P5553" s="167"/>
      <c r="Q5553" s="167" t="s">
        <v>5049</v>
      </c>
      <c r="R5553" s="167" t="s">
        <v>9521</v>
      </c>
      <c r="S5553" s="169">
        <v>15</v>
      </c>
      <c r="T5553" s="167" t="s">
        <v>9174</v>
      </c>
      <c r="U5553" s="169" t="s">
        <v>6692</v>
      </c>
      <c r="V5553" s="167" t="s">
        <v>9524</v>
      </c>
      <c r="W5553" s="167" t="s">
        <v>9176</v>
      </c>
      <c r="X5553" s="170" t="s">
        <v>3533</v>
      </c>
      <c r="Y5553" s="171" t="s">
        <v>9523</v>
      </c>
      <c r="Z5553" s="167" t="s">
        <v>11142</v>
      </c>
      <c r="AA5553" s="176">
        <v>288</v>
      </c>
      <c r="AB5553" s="167" t="s">
        <v>11254</v>
      </c>
      <c r="AC5553" s="176">
        <v>288</v>
      </c>
      <c r="AD5553" s="167" t="s">
        <v>11254</v>
      </c>
      <c r="AE5553" s="176">
        <v>45501.120000000003</v>
      </c>
    </row>
    <row r="5554" spans="1:31">
      <c r="A5554" s="178">
        <v>308440146400</v>
      </c>
      <c r="B5554" s="166">
        <v>46129</v>
      </c>
      <c r="C5554" s="167" t="s">
        <v>9144</v>
      </c>
      <c r="D5554" s="167" t="s">
        <v>9401</v>
      </c>
      <c r="E5554" s="167" t="s">
        <v>9402</v>
      </c>
      <c r="F5554" s="167" t="s">
        <v>9167</v>
      </c>
      <c r="G5554" s="167" t="s">
        <v>5048</v>
      </c>
      <c r="H5554" s="168">
        <v>46129</v>
      </c>
      <c r="I5554" s="167" t="s">
        <v>9168</v>
      </c>
      <c r="J5554" s="169">
        <v>26117</v>
      </c>
      <c r="K5554" s="167" t="s">
        <v>55</v>
      </c>
      <c r="L5554" s="169">
        <v>21</v>
      </c>
      <c r="M5554" s="167" t="s">
        <v>3604</v>
      </c>
      <c r="N5554" s="169">
        <v>3480</v>
      </c>
      <c r="O5554" s="167" t="s">
        <v>3505</v>
      </c>
      <c r="P5554" s="167"/>
      <c r="Q5554" s="167" t="s">
        <v>5049</v>
      </c>
      <c r="R5554" s="167" t="s">
        <v>9521</v>
      </c>
      <c r="S5554" s="169">
        <v>14</v>
      </c>
      <c r="T5554" s="167" t="s">
        <v>9177</v>
      </c>
      <c r="U5554" s="169" t="s">
        <v>6692</v>
      </c>
      <c r="V5554" s="167" t="s">
        <v>9525</v>
      </c>
      <c r="W5554" s="167" t="s">
        <v>9179</v>
      </c>
      <c r="X5554" s="170" t="s">
        <v>3533</v>
      </c>
      <c r="Y5554" s="171" t="s">
        <v>9523</v>
      </c>
      <c r="Z5554" s="167" t="s">
        <v>11142</v>
      </c>
      <c r="AA5554" s="176">
        <v>432</v>
      </c>
      <c r="AB5554" s="167" t="s">
        <v>11254</v>
      </c>
      <c r="AC5554" s="176">
        <v>432</v>
      </c>
      <c r="AD5554" s="167" t="s">
        <v>11254</v>
      </c>
      <c r="AE5554" s="176">
        <v>69716.160000000003</v>
      </c>
    </row>
    <row r="5555" spans="1:31">
      <c r="A5555" s="178">
        <v>308440146400</v>
      </c>
      <c r="B5555" s="166">
        <v>46129</v>
      </c>
      <c r="C5555" s="167" t="s">
        <v>9144</v>
      </c>
      <c r="D5555" s="167" t="s">
        <v>9401</v>
      </c>
      <c r="E5555" s="167" t="s">
        <v>9402</v>
      </c>
      <c r="F5555" s="167" t="s">
        <v>9167</v>
      </c>
      <c r="G5555" s="167" t="s">
        <v>5048</v>
      </c>
      <c r="H5555" s="168">
        <v>46129</v>
      </c>
      <c r="I5555" s="167" t="s">
        <v>9168</v>
      </c>
      <c r="J5555" s="169">
        <v>26117</v>
      </c>
      <c r="K5555" s="167" t="s">
        <v>55</v>
      </c>
      <c r="L5555" s="169">
        <v>21</v>
      </c>
      <c r="M5555" s="167" t="s">
        <v>3604</v>
      </c>
      <c r="N5555" s="169">
        <v>3480</v>
      </c>
      <c r="O5555" s="167" t="s">
        <v>3505</v>
      </c>
      <c r="P5555" s="167"/>
      <c r="Q5555" s="167" t="s">
        <v>5049</v>
      </c>
      <c r="R5555" s="167" t="s">
        <v>9521</v>
      </c>
      <c r="S5555" s="169">
        <v>13</v>
      </c>
      <c r="T5555" s="167" t="s">
        <v>9180</v>
      </c>
      <c r="U5555" s="169" t="s">
        <v>6692</v>
      </c>
      <c r="V5555" s="167" t="s">
        <v>9526</v>
      </c>
      <c r="W5555" s="167" t="s">
        <v>9182</v>
      </c>
      <c r="X5555" s="170" t="s">
        <v>3533</v>
      </c>
      <c r="Y5555" s="171" t="s">
        <v>9523</v>
      </c>
      <c r="Z5555" s="167" t="s">
        <v>11142</v>
      </c>
      <c r="AA5555" s="176">
        <v>336</v>
      </c>
      <c r="AB5555" s="167" t="s">
        <v>11254</v>
      </c>
      <c r="AC5555" s="176">
        <v>336</v>
      </c>
      <c r="AD5555" s="167" t="s">
        <v>11254</v>
      </c>
      <c r="AE5555" s="176">
        <v>106085.28</v>
      </c>
    </row>
    <row r="5556" spans="1:31">
      <c r="A5556" s="178">
        <v>308440146400</v>
      </c>
      <c r="B5556" s="166">
        <v>46129</v>
      </c>
      <c r="C5556" s="167" t="s">
        <v>9144</v>
      </c>
      <c r="D5556" s="167" t="s">
        <v>9401</v>
      </c>
      <c r="E5556" s="167" t="s">
        <v>9402</v>
      </c>
      <c r="F5556" s="167" t="s">
        <v>9167</v>
      </c>
      <c r="G5556" s="167" t="s">
        <v>5048</v>
      </c>
      <c r="H5556" s="168">
        <v>46129</v>
      </c>
      <c r="I5556" s="167" t="s">
        <v>9168</v>
      </c>
      <c r="J5556" s="169">
        <v>26117</v>
      </c>
      <c r="K5556" s="167" t="s">
        <v>55</v>
      </c>
      <c r="L5556" s="169">
        <v>21</v>
      </c>
      <c r="M5556" s="167" t="s">
        <v>3604</v>
      </c>
      <c r="N5556" s="169">
        <v>3480</v>
      </c>
      <c r="O5556" s="167" t="s">
        <v>3505</v>
      </c>
      <c r="P5556" s="167"/>
      <c r="Q5556" s="167" t="s">
        <v>5049</v>
      </c>
      <c r="R5556" s="167" t="s">
        <v>9521</v>
      </c>
      <c r="S5556" s="169">
        <v>12</v>
      </c>
      <c r="T5556" s="167" t="s">
        <v>9183</v>
      </c>
      <c r="U5556" s="169" t="s">
        <v>6692</v>
      </c>
      <c r="V5556" s="167" t="s">
        <v>9527</v>
      </c>
      <c r="W5556" s="167" t="s">
        <v>9185</v>
      </c>
      <c r="X5556" s="170" t="s">
        <v>3533</v>
      </c>
      <c r="Y5556" s="171" t="s">
        <v>9523</v>
      </c>
      <c r="Z5556" s="167" t="s">
        <v>11142</v>
      </c>
      <c r="AA5556" s="176">
        <v>120</v>
      </c>
      <c r="AB5556" s="167" t="s">
        <v>11254</v>
      </c>
      <c r="AC5556" s="176">
        <v>120</v>
      </c>
      <c r="AD5556" s="167" t="s">
        <v>11254</v>
      </c>
      <c r="AE5556" s="176">
        <v>27217.200000000001</v>
      </c>
    </row>
    <row r="5557" spans="1:31">
      <c r="A5557" s="178">
        <v>308440146400</v>
      </c>
      <c r="B5557" s="166">
        <v>46129</v>
      </c>
      <c r="C5557" s="167" t="s">
        <v>9144</v>
      </c>
      <c r="D5557" s="167" t="s">
        <v>9401</v>
      </c>
      <c r="E5557" s="167" t="s">
        <v>9402</v>
      </c>
      <c r="F5557" s="167" t="s">
        <v>9167</v>
      </c>
      <c r="G5557" s="167" t="s">
        <v>5048</v>
      </c>
      <c r="H5557" s="168">
        <v>46129</v>
      </c>
      <c r="I5557" s="167" t="s">
        <v>9168</v>
      </c>
      <c r="J5557" s="169">
        <v>26117</v>
      </c>
      <c r="K5557" s="167" t="s">
        <v>55</v>
      </c>
      <c r="L5557" s="169">
        <v>21</v>
      </c>
      <c r="M5557" s="167" t="s">
        <v>3604</v>
      </c>
      <c r="N5557" s="169">
        <v>3480</v>
      </c>
      <c r="O5557" s="167" t="s">
        <v>3505</v>
      </c>
      <c r="P5557" s="167"/>
      <c r="Q5557" s="167" t="s">
        <v>5049</v>
      </c>
      <c r="R5557" s="167" t="s">
        <v>9521</v>
      </c>
      <c r="S5557" s="169">
        <v>11</v>
      </c>
      <c r="T5557" s="167" t="s">
        <v>9186</v>
      </c>
      <c r="U5557" s="169" t="s">
        <v>6692</v>
      </c>
      <c r="V5557" s="167" t="s">
        <v>9528</v>
      </c>
      <c r="W5557" s="167" t="s">
        <v>9188</v>
      </c>
      <c r="X5557" s="170" t="s">
        <v>3533</v>
      </c>
      <c r="Y5557" s="171" t="s">
        <v>9523</v>
      </c>
      <c r="Z5557" s="167" t="s">
        <v>11142</v>
      </c>
      <c r="AA5557" s="176">
        <v>69</v>
      </c>
      <c r="AB5557" s="167" t="s">
        <v>11254</v>
      </c>
      <c r="AC5557" s="176">
        <v>69</v>
      </c>
      <c r="AD5557" s="167" t="s">
        <v>11254</v>
      </c>
      <c r="AE5557" s="176">
        <v>43338.21</v>
      </c>
    </row>
    <row r="5558" spans="1:31">
      <c r="A5558" s="178">
        <v>308440146400</v>
      </c>
      <c r="B5558" s="166">
        <v>46129</v>
      </c>
      <c r="C5558" s="167" t="s">
        <v>9144</v>
      </c>
      <c r="D5558" s="167" t="s">
        <v>9401</v>
      </c>
      <c r="E5558" s="167" t="s">
        <v>9402</v>
      </c>
      <c r="F5558" s="167" t="s">
        <v>9167</v>
      </c>
      <c r="G5558" s="167" t="s">
        <v>5048</v>
      </c>
      <c r="H5558" s="168">
        <v>46129</v>
      </c>
      <c r="I5558" s="167" t="s">
        <v>9168</v>
      </c>
      <c r="J5558" s="169">
        <v>26117</v>
      </c>
      <c r="K5558" s="167" t="s">
        <v>55</v>
      </c>
      <c r="L5558" s="169">
        <v>21</v>
      </c>
      <c r="M5558" s="167" t="s">
        <v>3604</v>
      </c>
      <c r="N5558" s="169">
        <v>3480</v>
      </c>
      <c r="O5558" s="167" t="s">
        <v>3505</v>
      </c>
      <c r="P5558" s="167"/>
      <c r="Q5558" s="167" t="s">
        <v>5049</v>
      </c>
      <c r="R5558" s="167" t="s">
        <v>9521</v>
      </c>
      <c r="S5558" s="169">
        <v>10</v>
      </c>
      <c r="T5558" s="167" t="s">
        <v>9186</v>
      </c>
      <c r="U5558" s="169" t="s">
        <v>6692</v>
      </c>
      <c r="V5558" s="167" t="s">
        <v>9528</v>
      </c>
      <c r="W5558" s="167" t="s">
        <v>9188</v>
      </c>
      <c r="X5558" s="170" t="s">
        <v>3533</v>
      </c>
      <c r="Y5558" s="171" t="s">
        <v>9523</v>
      </c>
      <c r="Z5558" s="167" t="s">
        <v>11142</v>
      </c>
      <c r="AA5558" s="176">
        <v>13</v>
      </c>
      <c r="AB5558" s="167" t="s">
        <v>11254</v>
      </c>
      <c r="AC5558" s="176">
        <v>13</v>
      </c>
      <c r="AD5558" s="167" t="s">
        <v>11254</v>
      </c>
      <c r="AE5558" s="176">
        <v>8165.17</v>
      </c>
    </row>
    <row r="5559" spans="1:31">
      <c r="A5559" s="178">
        <v>308440146400</v>
      </c>
      <c r="B5559" s="166">
        <v>46129</v>
      </c>
      <c r="C5559" s="167" t="s">
        <v>9144</v>
      </c>
      <c r="D5559" s="167" t="s">
        <v>9401</v>
      </c>
      <c r="E5559" s="167" t="s">
        <v>9402</v>
      </c>
      <c r="F5559" s="167" t="s">
        <v>9167</v>
      </c>
      <c r="G5559" s="167" t="s">
        <v>5048</v>
      </c>
      <c r="H5559" s="168">
        <v>46129</v>
      </c>
      <c r="I5559" s="167" t="s">
        <v>9168</v>
      </c>
      <c r="J5559" s="169">
        <v>26117</v>
      </c>
      <c r="K5559" s="167" t="s">
        <v>55</v>
      </c>
      <c r="L5559" s="169">
        <v>21</v>
      </c>
      <c r="M5559" s="167" t="s">
        <v>3604</v>
      </c>
      <c r="N5559" s="169">
        <v>3480</v>
      </c>
      <c r="O5559" s="167" t="s">
        <v>3505</v>
      </c>
      <c r="P5559" s="167"/>
      <c r="Q5559" s="167" t="s">
        <v>5049</v>
      </c>
      <c r="R5559" s="167" t="s">
        <v>9521</v>
      </c>
      <c r="S5559" s="169">
        <v>9</v>
      </c>
      <c r="T5559" s="167" t="s">
        <v>9186</v>
      </c>
      <c r="U5559" s="169" t="s">
        <v>6692</v>
      </c>
      <c r="V5559" s="167" t="s">
        <v>9528</v>
      </c>
      <c r="W5559" s="167" t="s">
        <v>9188</v>
      </c>
      <c r="X5559" s="170" t="s">
        <v>3533</v>
      </c>
      <c r="Y5559" s="171" t="s">
        <v>9523</v>
      </c>
      <c r="Z5559" s="167" t="s">
        <v>11142</v>
      </c>
      <c r="AA5559" s="176">
        <v>4</v>
      </c>
      <c r="AB5559" s="167" t="s">
        <v>11254</v>
      </c>
      <c r="AC5559" s="176">
        <v>4</v>
      </c>
      <c r="AD5559" s="167" t="s">
        <v>11254</v>
      </c>
      <c r="AE5559" s="176">
        <v>2512.36</v>
      </c>
    </row>
    <row r="5560" spans="1:31">
      <c r="A5560" s="178">
        <v>308440146400</v>
      </c>
      <c r="B5560" s="166">
        <v>46129</v>
      </c>
      <c r="C5560" s="167" t="s">
        <v>9144</v>
      </c>
      <c r="D5560" s="167" t="s">
        <v>9401</v>
      </c>
      <c r="E5560" s="167" t="s">
        <v>9402</v>
      </c>
      <c r="F5560" s="167" t="s">
        <v>9167</v>
      </c>
      <c r="G5560" s="167" t="s">
        <v>5048</v>
      </c>
      <c r="H5560" s="168">
        <v>46129</v>
      </c>
      <c r="I5560" s="167" t="s">
        <v>9168</v>
      </c>
      <c r="J5560" s="169">
        <v>26117</v>
      </c>
      <c r="K5560" s="167" t="s">
        <v>55</v>
      </c>
      <c r="L5560" s="169">
        <v>21</v>
      </c>
      <c r="M5560" s="167" t="s">
        <v>3604</v>
      </c>
      <c r="N5560" s="169">
        <v>3480</v>
      </c>
      <c r="O5560" s="167" t="s">
        <v>3505</v>
      </c>
      <c r="P5560" s="167"/>
      <c r="Q5560" s="167" t="s">
        <v>5049</v>
      </c>
      <c r="R5560" s="167" t="s">
        <v>9521</v>
      </c>
      <c r="S5560" s="169">
        <v>8</v>
      </c>
      <c r="T5560" s="167" t="s">
        <v>9186</v>
      </c>
      <c r="U5560" s="169" t="s">
        <v>6692</v>
      </c>
      <c r="V5560" s="167" t="s">
        <v>9528</v>
      </c>
      <c r="W5560" s="167" t="s">
        <v>9188</v>
      </c>
      <c r="X5560" s="170" t="s">
        <v>3533</v>
      </c>
      <c r="Y5560" s="171" t="s">
        <v>9523</v>
      </c>
      <c r="Z5560" s="167" t="s">
        <v>11142</v>
      </c>
      <c r="AA5560" s="176">
        <v>6</v>
      </c>
      <c r="AB5560" s="167" t="s">
        <v>11254</v>
      </c>
      <c r="AC5560" s="176">
        <v>6</v>
      </c>
      <c r="AD5560" s="167" t="s">
        <v>11254</v>
      </c>
      <c r="AE5560" s="176">
        <v>3768.54</v>
      </c>
    </row>
    <row r="5561" spans="1:31">
      <c r="A5561" s="178">
        <v>308440146400</v>
      </c>
      <c r="B5561" s="166">
        <v>46129</v>
      </c>
      <c r="C5561" s="167" t="s">
        <v>9144</v>
      </c>
      <c r="D5561" s="167" t="s">
        <v>9401</v>
      </c>
      <c r="E5561" s="167" t="s">
        <v>9402</v>
      </c>
      <c r="F5561" s="167" t="s">
        <v>9167</v>
      </c>
      <c r="G5561" s="167" t="s">
        <v>5048</v>
      </c>
      <c r="H5561" s="168">
        <v>46129</v>
      </c>
      <c r="I5561" s="167" t="s">
        <v>9168</v>
      </c>
      <c r="J5561" s="169">
        <v>26117</v>
      </c>
      <c r="K5561" s="167" t="s">
        <v>55</v>
      </c>
      <c r="L5561" s="169">
        <v>21</v>
      </c>
      <c r="M5561" s="167" t="s">
        <v>3604</v>
      </c>
      <c r="N5561" s="169">
        <v>3480</v>
      </c>
      <c r="O5561" s="167" t="s">
        <v>3505</v>
      </c>
      <c r="P5561" s="167"/>
      <c r="Q5561" s="167" t="s">
        <v>5049</v>
      </c>
      <c r="R5561" s="167" t="s">
        <v>9521</v>
      </c>
      <c r="S5561" s="169">
        <v>7</v>
      </c>
      <c r="T5561" s="167" t="s">
        <v>9186</v>
      </c>
      <c r="U5561" s="169" t="s">
        <v>6692</v>
      </c>
      <c r="V5561" s="167" t="s">
        <v>9528</v>
      </c>
      <c r="W5561" s="167" t="s">
        <v>9188</v>
      </c>
      <c r="X5561" s="170" t="s">
        <v>3533</v>
      </c>
      <c r="Y5561" s="171" t="s">
        <v>9523</v>
      </c>
      <c r="Z5561" s="167" t="s">
        <v>11142</v>
      </c>
      <c r="AA5561" s="176">
        <v>5</v>
      </c>
      <c r="AB5561" s="167" t="s">
        <v>11254</v>
      </c>
      <c r="AC5561" s="176">
        <v>5</v>
      </c>
      <c r="AD5561" s="167" t="s">
        <v>11254</v>
      </c>
      <c r="AE5561" s="176">
        <v>3140.45</v>
      </c>
    </row>
    <row r="5562" spans="1:31">
      <c r="A5562" s="178">
        <v>308440146400</v>
      </c>
      <c r="B5562" s="166">
        <v>46129</v>
      </c>
      <c r="C5562" s="167" t="s">
        <v>9144</v>
      </c>
      <c r="D5562" s="167" t="s">
        <v>9401</v>
      </c>
      <c r="E5562" s="167" t="s">
        <v>9402</v>
      </c>
      <c r="F5562" s="167" t="s">
        <v>9167</v>
      </c>
      <c r="G5562" s="167" t="s">
        <v>5048</v>
      </c>
      <c r="H5562" s="168">
        <v>46129</v>
      </c>
      <c r="I5562" s="167" t="s">
        <v>9168</v>
      </c>
      <c r="J5562" s="169">
        <v>26117</v>
      </c>
      <c r="K5562" s="167" t="s">
        <v>55</v>
      </c>
      <c r="L5562" s="169">
        <v>21</v>
      </c>
      <c r="M5562" s="167" t="s">
        <v>3604</v>
      </c>
      <c r="N5562" s="169">
        <v>3480</v>
      </c>
      <c r="O5562" s="167" t="s">
        <v>3505</v>
      </c>
      <c r="P5562" s="167"/>
      <c r="Q5562" s="167" t="s">
        <v>5049</v>
      </c>
      <c r="R5562" s="167" t="s">
        <v>9521</v>
      </c>
      <c r="S5562" s="169">
        <v>6</v>
      </c>
      <c r="T5562" s="167" t="s">
        <v>9186</v>
      </c>
      <c r="U5562" s="169" t="s">
        <v>6692</v>
      </c>
      <c r="V5562" s="167" t="s">
        <v>9528</v>
      </c>
      <c r="W5562" s="167" t="s">
        <v>9188</v>
      </c>
      <c r="X5562" s="170" t="s">
        <v>3533</v>
      </c>
      <c r="Y5562" s="171" t="s">
        <v>9523</v>
      </c>
      <c r="Z5562" s="167" t="s">
        <v>11142</v>
      </c>
      <c r="AA5562" s="176">
        <v>2</v>
      </c>
      <c r="AB5562" s="167" t="s">
        <v>11254</v>
      </c>
      <c r="AC5562" s="176">
        <v>2</v>
      </c>
      <c r="AD5562" s="167" t="s">
        <v>11254</v>
      </c>
      <c r="AE5562" s="176">
        <v>1256.18</v>
      </c>
    </row>
    <row r="5563" spans="1:31">
      <c r="A5563" s="178">
        <v>308440146400</v>
      </c>
      <c r="B5563" s="166">
        <v>46129</v>
      </c>
      <c r="C5563" s="167" t="s">
        <v>9144</v>
      </c>
      <c r="D5563" s="167" t="s">
        <v>9401</v>
      </c>
      <c r="E5563" s="167" t="s">
        <v>9402</v>
      </c>
      <c r="F5563" s="167" t="s">
        <v>9167</v>
      </c>
      <c r="G5563" s="167" t="s">
        <v>5048</v>
      </c>
      <c r="H5563" s="168">
        <v>46129</v>
      </c>
      <c r="I5563" s="167" t="s">
        <v>9168</v>
      </c>
      <c r="J5563" s="169">
        <v>26117</v>
      </c>
      <c r="K5563" s="167" t="s">
        <v>55</v>
      </c>
      <c r="L5563" s="169">
        <v>21</v>
      </c>
      <c r="M5563" s="167" t="s">
        <v>3604</v>
      </c>
      <c r="N5563" s="169">
        <v>3480</v>
      </c>
      <c r="O5563" s="167" t="s">
        <v>3505</v>
      </c>
      <c r="P5563" s="167"/>
      <c r="Q5563" s="167" t="s">
        <v>5049</v>
      </c>
      <c r="R5563" s="167" t="s">
        <v>9521</v>
      </c>
      <c r="S5563" s="169">
        <v>5</v>
      </c>
      <c r="T5563" s="167" t="s">
        <v>9344</v>
      </c>
      <c r="U5563" s="169" t="s">
        <v>6692</v>
      </c>
      <c r="V5563" s="167" t="s">
        <v>9529</v>
      </c>
      <c r="W5563" s="167" t="s">
        <v>9346</v>
      </c>
      <c r="X5563" s="170" t="s">
        <v>3533</v>
      </c>
      <c r="Y5563" s="171" t="s">
        <v>9523</v>
      </c>
      <c r="Z5563" s="167" t="s">
        <v>11142</v>
      </c>
      <c r="AA5563" s="176">
        <v>89</v>
      </c>
      <c r="AB5563" s="167" t="s">
        <v>11254</v>
      </c>
      <c r="AC5563" s="176">
        <v>89</v>
      </c>
      <c r="AD5563" s="167" t="s">
        <v>11254</v>
      </c>
      <c r="AE5563" s="176">
        <v>18792.349999999999</v>
      </c>
    </row>
    <row r="5564" spans="1:31">
      <c r="A5564" s="178">
        <v>308440146400</v>
      </c>
      <c r="B5564" s="166">
        <v>46129</v>
      </c>
      <c r="C5564" s="167" t="s">
        <v>9144</v>
      </c>
      <c r="D5564" s="167" t="s">
        <v>9401</v>
      </c>
      <c r="E5564" s="167" t="s">
        <v>9402</v>
      </c>
      <c r="F5564" s="167" t="s">
        <v>9167</v>
      </c>
      <c r="G5564" s="167" t="s">
        <v>5048</v>
      </c>
      <c r="H5564" s="168">
        <v>46129</v>
      </c>
      <c r="I5564" s="167" t="s">
        <v>9168</v>
      </c>
      <c r="J5564" s="169">
        <v>26117</v>
      </c>
      <c r="K5564" s="167" t="s">
        <v>55</v>
      </c>
      <c r="L5564" s="169">
        <v>21</v>
      </c>
      <c r="M5564" s="167" t="s">
        <v>3604</v>
      </c>
      <c r="N5564" s="169">
        <v>3480</v>
      </c>
      <c r="O5564" s="167" t="s">
        <v>3505</v>
      </c>
      <c r="P5564" s="167"/>
      <c r="Q5564" s="167" t="s">
        <v>5049</v>
      </c>
      <c r="R5564" s="167" t="s">
        <v>9521</v>
      </c>
      <c r="S5564" s="169">
        <v>4</v>
      </c>
      <c r="T5564" s="167" t="s">
        <v>9344</v>
      </c>
      <c r="U5564" s="169" t="s">
        <v>6692</v>
      </c>
      <c r="V5564" s="167" t="s">
        <v>9529</v>
      </c>
      <c r="W5564" s="167" t="s">
        <v>9346</v>
      </c>
      <c r="X5564" s="170" t="s">
        <v>3533</v>
      </c>
      <c r="Y5564" s="171" t="s">
        <v>9523</v>
      </c>
      <c r="Z5564" s="167" t="s">
        <v>11142</v>
      </c>
      <c r="AA5564" s="176">
        <v>271</v>
      </c>
      <c r="AB5564" s="167" t="s">
        <v>11254</v>
      </c>
      <c r="AC5564" s="176">
        <v>271</v>
      </c>
      <c r="AD5564" s="167" t="s">
        <v>11254</v>
      </c>
      <c r="AE5564" s="176">
        <v>57221.65</v>
      </c>
    </row>
    <row r="5565" spans="1:31">
      <c r="A5565" s="178">
        <v>308440146400</v>
      </c>
      <c r="B5565" s="166">
        <v>46129</v>
      </c>
      <c r="C5565" s="167" t="s">
        <v>9144</v>
      </c>
      <c r="D5565" s="167" t="s">
        <v>9401</v>
      </c>
      <c r="E5565" s="167" t="s">
        <v>9402</v>
      </c>
      <c r="F5565" s="167" t="s">
        <v>9167</v>
      </c>
      <c r="G5565" s="167" t="s">
        <v>5048</v>
      </c>
      <c r="H5565" s="168">
        <v>46129</v>
      </c>
      <c r="I5565" s="167" t="s">
        <v>9168</v>
      </c>
      <c r="J5565" s="169">
        <v>26117</v>
      </c>
      <c r="K5565" s="167" t="s">
        <v>55</v>
      </c>
      <c r="L5565" s="169">
        <v>21</v>
      </c>
      <c r="M5565" s="167" t="s">
        <v>3604</v>
      </c>
      <c r="N5565" s="169">
        <v>3480</v>
      </c>
      <c r="O5565" s="167" t="s">
        <v>3505</v>
      </c>
      <c r="P5565" s="167"/>
      <c r="Q5565" s="167" t="s">
        <v>5049</v>
      </c>
      <c r="R5565" s="167" t="s">
        <v>9521</v>
      </c>
      <c r="S5565" s="169">
        <v>3</v>
      </c>
      <c r="T5565" s="167" t="s">
        <v>9255</v>
      </c>
      <c r="U5565" s="169" t="s">
        <v>6692</v>
      </c>
      <c r="V5565" s="167" t="s">
        <v>9530</v>
      </c>
      <c r="W5565" s="167" t="s">
        <v>9257</v>
      </c>
      <c r="X5565" s="170" t="s">
        <v>3533</v>
      </c>
      <c r="Y5565" s="171" t="s">
        <v>9523</v>
      </c>
      <c r="Z5565" s="167" t="s">
        <v>11142</v>
      </c>
      <c r="AA5565" s="176">
        <v>252</v>
      </c>
      <c r="AB5565" s="167" t="s">
        <v>11254</v>
      </c>
      <c r="AC5565" s="176">
        <v>252</v>
      </c>
      <c r="AD5565" s="167" t="s">
        <v>11254</v>
      </c>
      <c r="AE5565" s="176">
        <v>43525.440000000002</v>
      </c>
    </row>
    <row r="5566" spans="1:31">
      <c r="A5566" s="178">
        <v>308440146400</v>
      </c>
      <c r="B5566" s="166">
        <v>46129</v>
      </c>
      <c r="C5566" s="167" t="s">
        <v>9144</v>
      </c>
      <c r="D5566" s="167" t="s">
        <v>9401</v>
      </c>
      <c r="E5566" s="167" t="s">
        <v>9402</v>
      </c>
      <c r="F5566" s="167" t="s">
        <v>9167</v>
      </c>
      <c r="G5566" s="167" t="s">
        <v>5048</v>
      </c>
      <c r="H5566" s="168">
        <v>46129</v>
      </c>
      <c r="I5566" s="167" t="s">
        <v>9168</v>
      </c>
      <c r="J5566" s="169">
        <v>26117</v>
      </c>
      <c r="K5566" s="167" t="s">
        <v>55</v>
      </c>
      <c r="L5566" s="169">
        <v>21</v>
      </c>
      <c r="M5566" s="167" t="s">
        <v>3604</v>
      </c>
      <c r="N5566" s="169">
        <v>3480</v>
      </c>
      <c r="O5566" s="167" t="s">
        <v>3505</v>
      </c>
      <c r="P5566" s="167"/>
      <c r="Q5566" s="167" t="s">
        <v>5049</v>
      </c>
      <c r="R5566" s="167" t="s">
        <v>9521</v>
      </c>
      <c r="S5566" s="169">
        <v>2</v>
      </c>
      <c r="T5566" s="167" t="s">
        <v>9255</v>
      </c>
      <c r="U5566" s="169" t="s">
        <v>6692</v>
      </c>
      <c r="V5566" s="167" t="s">
        <v>9530</v>
      </c>
      <c r="W5566" s="167" t="s">
        <v>9257</v>
      </c>
      <c r="X5566" s="170" t="s">
        <v>3533</v>
      </c>
      <c r="Y5566" s="171" t="s">
        <v>9523</v>
      </c>
      <c r="Z5566" s="167" t="s">
        <v>11142</v>
      </c>
      <c r="AA5566" s="176">
        <v>84</v>
      </c>
      <c r="AB5566" s="167" t="s">
        <v>11254</v>
      </c>
      <c r="AC5566" s="176">
        <v>84</v>
      </c>
      <c r="AD5566" s="167" t="s">
        <v>11254</v>
      </c>
      <c r="AE5566" s="176">
        <v>14508.48</v>
      </c>
    </row>
    <row r="5567" spans="1:31">
      <c r="A5567" s="178">
        <v>308440146400</v>
      </c>
      <c r="B5567" s="166">
        <v>46129</v>
      </c>
      <c r="C5567" s="167" t="s">
        <v>9144</v>
      </c>
      <c r="D5567" s="167" t="s">
        <v>9401</v>
      </c>
      <c r="E5567" s="167" t="s">
        <v>9402</v>
      </c>
      <c r="F5567" s="167" t="s">
        <v>9167</v>
      </c>
      <c r="G5567" s="167" t="s">
        <v>5048</v>
      </c>
      <c r="H5567" s="168">
        <v>46129</v>
      </c>
      <c r="I5567" s="167" t="s">
        <v>9168</v>
      </c>
      <c r="J5567" s="169">
        <v>26117</v>
      </c>
      <c r="K5567" s="167" t="s">
        <v>55</v>
      </c>
      <c r="L5567" s="169">
        <v>21</v>
      </c>
      <c r="M5567" s="167" t="s">
        <v>3604</v>
      </c>
      <c r="N5567" s="169">
        <v>3480</v>
      </c>
      <c r="O5567" s="167" t="s">
        <v>3505</v>
      </c>
      <c r="P5567" s="167"/>
      <c r="Q5567" s="167" t="s">
        <v>5049</v>
      </c>
      <c r="R5567" s="167" t="s">
        <v>9521</v>
      </c>
      <c r="S5567" s="169">
        <v>1</v>
      </c>
      <c r="T5567" s="167" t="s">
        <v>9189</v>
      </c>
      <c r="U5567" s="169" t="s">
        <v>6692</v>
      </c>
      <c r="V5567" s="167" t="s">
        <v>9531</v>
      </c>
      <c r="W5567" s="167" t="s">
        <v>9191</v>
      </c>
      <c r="X5567" s="170" t="s">
        <v>3533</v>
      </c>
      <c r="Y5567" s="171" t="s">
        <v>9523</v>
      </c>
      <c r="Z5567" s="167" t="s">
        <v>11142</v>
      </c>
      <c r="AA5567" s="176">
        <v>30</v>
      </c>
      <c r="AB5567" s="167" t="s">
        <v>11254</v>
      </c>
      <c r="AC5567" s="176">
        <v>30</v>
      </c>
      <c r="AD5567" s="167" t="s">
        <v>11254</v>
      </c>
      <c r="AE5567" s="176">
        <v>6363.9</v>
      </c>
    </row>
    <row r="5568" spans="1:31">
      <c r="A5568" s="178">
        <v>308440491610</v>
      </c>
      <c r="B5568" s="166">
        <v>46129</v>
      </c>
      <c r="C5568" s="167" t="s">
        <v>9144</v>
      </c>
      <c r="D5568" s="167" t="s">
        <v>9401</v>
      </c>
      <c r="E5568" s="167" t="s">
        <v>9402</v>
      </c>
      <c r="F5568" s="167" t="s">
        <v>9167</v>
      </c>
      <c r="G5568" s="167" t="s">
        <v>5048</v>
      </c>
      <c r="H5568" s="168">
        <v>46129</v>
      </c>
      <c r="I5568" s="167" t="s">
        <v>9168</v>
      </c>
      <c r="J5568" s="169">
        <v>26117</v>
      </c>
      <c r="K5568" s="167" t="s">
        <v>55</v>
      </c>
      <c r="L5568" s="169">
        <v>20</v>
      </c>
      <c r="M5568" s="167" t="s">
        <v>3604</v>
      </c>
      <c r="N5568" s="169">
        <v>3873.8</v>
      </c>
      <c r="O5568" s="167" t="s">
        <v>3505</v>
      </c>
      <c r="P5568" s="167"/>
      <c r="Q5568" s="167" t="s">
        <v>5049</v>
      </c>
      <c r="R5568" s="167" t="s">
        <v>9532</v>
      </c>
      <c r="S5568" s="169">
        <v>6</v>
      </c>
      <c r="T5568" s="167" t="s">
        <v>9225</v>
      </c>
      <c r="U5568" s="169" t="s">
        <v>6692</v>
      </c>
      <c r="V5568" s="167" t="s">
        <v>9226</v>
      </c>
      <c r="W5568" s="167" t="s">
        <v>9227</v>
      </c>
      <c r="X5568" s="170" t="s">
        <v>3533</v>
      </c>
      <c r="Y5568" s="171" t="s">
        <v>9533</v>
      </c>
      <c r="Z5568" s="167" t="s">
        <v>11143</v>
      </c>
      <c r="AA5568" s="176">
        <v>216</v>
      </c>
      <c r="AB5568" s="167" t="s">
        <v>11254</v>
      </c>
      <c r="AC5568" s="176">
        <v>216</v>
      </c>
      <c r="AD5568" s="167" t="s">
        <v>11254</v>
      </c>
      <c r="AE5568" s="176">
        <v>24304.32</v>
      </c>
    </row>
    <row r="5569" spans="1:31">
      <c r="A5569" s="178">
        <v>308440491610</v>
      </c>
      <c r="B5569" s="166">
        <v>46129</v>
      </c>
      <c r="C5569" s="167" t="s">
        <v>9144</v>
      </c>
      <c r="D5569" s="167" t="s">
        <v>9401</v>
      </c>
      <c r="E5569" s="167" t="s">
        <v>9402</v>
      </c>
      <c r="F5569" s="167" t="s">
        <v>9167</v>
      </c>
      <c r="G5569" s="167" t="s">
        <v>5048</v>
      </c>
      <c r="H5569" s="168">
        <v>46129</v>
      </c>
      <c r="I5569" s="167" t="s">
        <v>9168</v>
      </c>
      <c r="J5569" s="169">
        <v>26117</v>
      </c>
      <c r="K5569" s="167" t="s">
        <v>55</v>
      </c>
      <c r="L5569" s="169">
        <v>20</v>
      </c>
      <c r="M5569" s="167" t="s">
        <v>3604</v>
      </c>
      <c r="N5569" s="169">
        <v>3873.8</v>
      </c>
      <c r="O5569" s="167" t="s">
        <v>3505</v>
      </c>
      <c r="P5569" s="167"/>
      <c r="Q5569" s="167" t="s">
        <v>5049</v>
      </c>
      <c r="R5569" s="167" t="s">
        <v>9532</v>
      </c>
      <c r="S5569" s="169">
        <v>5</v>
      </c>
      <c r="T5569" s="167" t="s">
        <v>9229</v>
      </c>
      <c r="U5569" s="169" t="s">
        <v>6692</v>
      </c>
      <c r="V5569" s="167" t="s">
        <v>9230</v>
      </c>
      <c r="W5569" s="167" t="s">
        <v>9231</v>
      </c>
      <c r="X5569" s="170" t="s">
        <v>3533</v>
      </c>
      <c r="Y5569" s="171" t="s">
        <v>9533</v>
      </c>
      <c r="Z5569" s="167" t="s">
        <v>11143</v>
      </c>
      <c r="AA5569" s="176">
        <v>108</v>
      </c>
      <c r="AB5569" s="167" t="s">
        <v>11254</v>
      </c>
      <c r="AC5569" s="176">
        <v>108</v>
      </c>
      <c r="AD5569" s="167" t="s">
        <v>11254</v>
      </c>
      <c r="AE5569" s="176">
        <v>37509.480000000003</v>
      </c>
    </row>
    <row r="5570" spans="1:31">
      <c r="A5570" s="178">
        <v>308440491610</v>
      </c>
      <c r="B5570" s="166">
        <v>46129</v>
      </c>
      <c r="C5570" s="167" t="s">
        <v>9144</v>
      </c>
      <c r="D5570" s="167" t="s">
        <v>9401</v>
      </c>
      <c r="E5570" s="167" t="s">
        <v>9402</v>
      </c>
      <c r="F5570" s="167" t="s">
        <v>9167</v>
      </c>
      <c r="G5570" s="167" t="s">
        <v>5048</v>
      </c>
      <c r="H5570" s="168">
        <v>46129</v>
      </c>
      <c r="I5570" s="167" t="s">
        <v>9168</v>
      </c>
      <c r="J5570" s="169">
        <v>26117</v>
      </c>
      <c r="K5570" s="167" t="s">
        <v>55</v>
      </c>
      <c r="L5570" s="169">
        <v>20</v>
      </c>
      <c r="M5570" s="167" t="s">
        <v>3604</v>
      </c>
      <c r="N5570" s="169">
        <v>3873.8</v>
      </c>
      <c r="O5570" s="167" t="s">
        <v>3505</v>
      </c>
      <c r="P5570" s="167"/>
      <c r="Q5570" s="167" t="s">
        <v>5049</v>
      </c>
      <c r="R5570" s="167" t="s">
        <v>9532</v>
      </c>
      <c r="S5570" s="169">
        <v>4</v>
      </c>
      <c r="T5570" s="167" t="s">
        <v>9229</v>
      </c>
      <c r="U5570" s="169" t="s">
        <v>6692</v>
      </c>
      <c r="V5570" s="167" t="s">
        <v>9230</v>
      </c>
      <c r="W5570" s="167" t="s">
        <v>9231</v>
      </c>
      <c r="X5570" s="170" t="s">
        <v>3533</v>
      </c>
      <c r="Y5570" s="171" t="s">
        <v>9533</v>
      </c>
      <c r="Z5570" s="167" t="s">
        <v>11143</v>
      </c>
      <c r="AA5570" s="176">
        <v>498</v>
      </c>
      <c r="AB5570" s="167" t="s">
        <v>11254</v>
      </c>
      <c r="AC5570" s="176">
        <v>498</v>
      </c>
      <c r="AD5570" s="167" t="s">
        <v>11254</v>
      </c>
      <c r="AE5570" s="176">
        <v>172960.38</v>
      </c>
    </row>
    <row r="5571" spans="1:31">
      <c r="A5571" s="178">
        <v>308440491610</v>
      </c>
      <c r="B5571" s="166">
        <v>46129</v>
      </c>
      <c r="C5571" s="167" t="s">
        <v>9144</v>
      </c>
      <c r="D5571" s="167" t="s">
        <v>9401</v>
      </c>
      <c r="E5571" s="167" t="s">
        <v>9402</v>
      </c>
      <c r="F5571" s="167" t="s">
        <v>9167</v>
      </c>
      <c r="G5571" s="167" t="s">
        <v>5048</v>
      </c>
      <c r="H5571" s="168">
        <v>46129</v>
      </c>
      <c r="I5571" s="167" t="s">
        <v>9168</v>
      </c>
      <c r="J5571" s="169">
        <v>26117</v>
      </c>
      <c r="K5571" s="167" t="s">
        <v>55</v>
      </c>
      <c r="L5571" s="169">
        <v>20</v>
      </c>
      <c r="M5571" s="167" t="s">
        <v>3604</v>
      </c>
      <c r="N5571" s="169">
        <v>3873.8</v>
      </c>
      <c r="O5571" s="167" t="s">
        <v>3505</v>
      </c>
      <c r="P5571" s="167"/>
      <c r="Q5571" s="167" t="s">
        <v>5049</v>
      </c>
      <c r="R5571" s="167" t="s">
        <v>9532</v>
      </c>
      <c r="S5571" s="169">
        <v>3</v>
      </c>
      <c r="T5571" s="167" t="s">
        <v>9229</v>
      </c>
      <c r="U5571" s="169" t="s">
        <v>6692</v>
      </c>
      <c r="V5571" s="167" t="s">
        <v>9230</v>
      </c>
      <c r="W5571" s="167" t="s">
        <v>9231</v>
      </c>
      <c r="X5571" s="170" t="s">
        <v>3533</v>
      </c>
      <c r="Y5571" s="171" t="s">
        <v>9533</v>
      </c>
      <c r="Z5571" s="167" t="s">
        <v>11143</v>
      </c>
      <c r="AA5571" s="176">
        <v>6</v>
      </c>
      <c r="AB5571" s="167" t="s">
        <v>11254</v>
      </c>
      <c r="AC5571" s="176">
        <v>6</v>
      </c>
      <c r="AD5571" s="167" t="s">
        <v>11254</v>
      </c>
      <c r="AE5571" s="176">
        <v>2083.86</v>
      </c>
    </row>
    <row r="5572" spans="1:31">
      <c r="A5572" s="178">
        <v>308440491610</v>
      </c>
      <c r="B5572" s="166">
        <v>46129</v>
      </c>
      <c r="C5572" s="167" t="s">
        <v>9144</v>
      </c>
      <c r="D5572" s="167" t="s">
        <v>9401</v>
      </c>
      <c r="E5572" s="167" t="s">
        <v>9402</v>
      </c>
      <c r="F5572" s="167" t="s">
        <v>9167</v>
      </c>
      <c r="G5572" s="167" t="s">
        <v>5048</v>
      </c>
      <c r="H5572" s="168">
        <v>46129</v>
      </c>
      <c r="I5572" s="167" t="s">
        <v>9168</v>
      </c>
      <c r="J5572" s="169">
        <v>26117</v>
      </c>
      <c r="K5572" s="167" t="s">
        <v>55</v>
      </c>
      <c r="L5572" s="169">
        <v>20</v>
      </c>
      <c r="M5572" s="167" t="s">
        <v>3604</v>
      </c>
      <c r="N5572" s="169">
        <v>3873.8</v>
      </c>
      <c r="O5572" s="167" t="s">
        <v>3505</v>
      </c>
      <c r="P5572" s="167"/>
      <c r="Q5572" s="167" t="s">
        <v>5049</v>
      </c>
      <c r="R5572" s="167" t="s">
        <v>9532</v>
      </c>
      <c r="S5572" s="169">
        <v>2</v>
      </c>
      <c r="T5572" s="167" t="s">
        <v>9433</v>
      </c>
      <c r="U5572" s="169" t="s">
        <v>6692</v>
      </c>
      <c r="V5572" s="167" t="s">
        <v>9434</v>
      </c>
      <c r="W5572" s="167" t="s">
        <v>9435</v>
      </c>
      <c r="X5572" s="170" t="s">
        <v>3533</v>
      </c>
      <c r="Y5572" s="171" t="s">
        <v>9533</v>
      </c>
      <c r="Z5572" s="167" t="s">
        <v>11143</v>
      </c>
      <c r="AA5572" s="176">
        <v>270</v>
      </c>
      <c r="AB5572" s="167" t="s">
        <v>11254</v>
      </c>
      <c r="AC5572" s="176">
        <v>270</v>
      </c>
      <c r="AD5572" s="167" t="s">
        <v>11254</v>
      </c>
      <c r="AE5572" s="176">
        <v>114998.39999999999</v>
      </c>
    </row>
    <row r="5573" spans="1:31">
      <c r="A5573" s="178">
        <v>308440491610</v>
      </c>
      <c r="B5573" s="166">
        <v>46129</v>
      </c>
      <c r="C5573" s="167" t="s">
        <v>9144</v>
      </c>
      <c r="D5573" s="167" t="s">
        <v>9401</v>
      </c>
      <c r="E5573" s="167" t="s">
        <v>9402</v>
      </c>
      <c r="F5573" s="167" t="s">
        <v>9167</v>
      </c>
      <c r="G5573" s="167" t="s">
        <v>5048</v>
      </c>
      <c r="H5573" s="168">
        <v>46129</v>
      </c>
      <c r="I5573" s="167" t="s">
        <v>9168</v>
      </c>
      <c r="J5573" s="169">
        <v>26117</v>
      </c>
      <c r="K5573" s="167" t="s">
        <v>55</v>
      </c>
      <c r="L5573" s="169">
        <v>20</v>
      </c>
      <c r="M5573" s="167" t="s">
        <v>3604</v>
      </c>
      <c r="N5573" s="169">
        <v>3873.8</v>
      </c>
      <c r="O5573" s="167" t="s">
        <v>3505</v>
      </c>
      <c r="P5573" s="167"/>
      <c r="Q5573" s="167" t="s">
        <v>5049</v>
      </c>
      <c r="R5573" s="167" t="s">
        <v>9532</v>
      </c>
      <c r="S5573" s="169">
        <v>1</v>
      </c>
      <c r="T5573" s="167" t="s">
        <v>9436</v>
      </c>
      <c r="U5573" s="169" t="s">
        <v>6692</v>
      </c>
      <c r="V5573" s="167" t="s">
        <v>9437</v>
      </c>
      <c r="W5573" s="167" t="s">
        <v>9438</v>
      </c>
      <c r="X5573" s="170" t="s">
        <v>3533</v>
      </c>
      <c r="Y5573" s="171" t="s">
        <v>9533</v>
      </c>
      <c r="Z5573" s="167" t="s">
        <v>11143</v>
      </c>
      <c r="AA5573" s="176">
        <v>270</v>
      </c>
      <c r="AB5573" s="167" t="s">
        <v>11254</v>
      </c>
      <c r="AC5573" s="176">
        <v>270</v>
      </c>
      <c r="AD5573" s="167" t="s">
        <v>11254</v>
      </c>
      <c r="AE5573" s="176">
        <v>83754</v>
      </c>
    </row>
    <row r="5574" spans="1:31">
      <c r="A5574" s="178">
        <v>308443220800</v>
      </c>
      <c r="B5574" s="166">
        <v>46129</v>
      </c>
      <c r="C5574" s="167" t="s">
        <v>9144</v>
      </c>
      <c r="D5574" s="167" t="s">
        <v>9232</v>
      </c>
      <c r="E5574" s="167" t="s">
        <v>9233</v>
      </c>
      <c r="F5574" s="167" t="s">
        <v>9260</v>
      </c>
      <c r="G5574" s="167" t="s">
        <v>3502</v>
      </c>
      <c r="H5574" s="168">
        <v>46129</v>
      </c>
      <c r="I5574" s="167" t="s">
        <v>9261</v>
      </c>
      <c r="J5574" s="169">
        <v>26117</v>
      </c>
      <c r="K5574" s="167" t="s">
        <v>55</v>
      </c>
      <c r="L5574" s="169">
        <v>1</v>
      </c>
      <c r="M5574" s="167" t="s">
        <v>3604</v>
      </c>
      <c r="N5574" s="169">
        <v>298.10000000000002</v>
      </c>
      <c r="O5574" s="167" t="s">
        <v>3505</v>
      </c>
      <c r="P5574" s="167"/>
      <c r="Q5574" s="167" t="s">
        <v>3527</v>
      </c>
      <c r="R5574" s="167" t="s">
        <v>9534</v>
      </c>
      <c r="S5574" s="169">
        <v>16</v>
      </c>
      <c r="T5574" s="167" t="s">
        <v>8694</v>
      </c>
      <c r="U5574" s="169" t="s">
        <v>3517</v>
      </c>
      <c r="V5574" s="167" t="s">
        <v>9410</v>
      </c>
      <c r="W5574" s="167" t="s">
        <v>8696</v>
      </c>
      <c r="X5574" s="170" t="s">
        <v>157</v>
      </c>
      <c r="Y5574" s="171" t="s">
        <v>9535</v>
      </c>
      <c r="Z5574" s="167" t="s">
        <v>11144</v>
      </c>
      <c r="AA5574" s="176">
        <v>100</v>
      </c>
      <c r="AB5574" s="167" t="s">
        <v>11254</v>
      </c>
      <c r="AC5574" s="176">
        <v>100</v>
      </c>
      <c r="AD5574" s="167" t="s">
        <v>11254</v>
      </c>
      <c r="AE5574" s="176">
        <v>581106</v>
      </c>
    </row>
    <row r="5575" spans="1:31">
      <c r="A5575" s="178">
        <v>308443220800</v>
      </c>
      <c r="B5575" s="166">
        <v>46129</v>
      </c>
      <c r="C5575" s="167" t="s">
        <v>9144</v>
      </c>
      <c r="D5575" s="167" t="s">
        <v>9232</v>
      </c>
      <c r="E5575" s="167" t="s">
        <v>9233</v>
      </c>
      <c r="F5575" s="167" t="s">
        <v>9260</v>
      </c>
      <c r="G5575" s="167" t="s">
        <v>3502</v>
      </c>
      <c r="H5575" s="168">
        <v>46129</v>
      </c>
      <c r="I5575" s="167" t="s">
        <v>9261</v>
      </c>
      <c r="J5575" s="169">
        <v>26117</v>
      </c>
      <c r="K5575" s="167" t="s">
        <v>55</v>
      </c>
      <c r="L5575" s="169">
        <v>1</v>
      </c>
      <c r="M5575" s="167" t="s">
        <v>3604</v>
      </c>
      <c r="N5575" s="169">
        <v>298.10000000000002</v>
      </c>
      <c r="O5575" s="167" t="s">
        <v>3505</v>
      </c>
      <c r="P5575" s="167"/>
      <c r="Q5575" s="167" t="s">
        <v>3527</v>
      </c>
      <c r="R5575" s="167" t="s">
        <v>9534</v>
      </c>
      <c r="S5575" s="169">
        <v>15</v>
      </c>
      <c r="T5575" s="167" t="s">
        <v>9416</v>
      </c>
      <c r="U5575" s="169" t="s">
        <v>3517</v>
      </c>
      <c r="V5575" s="167" t="s">
        <v>9417</v>
      </c>
      <c r="W5575" s="167" t="s">
        <v>9293</v>
      </c>
      <c r="X5575" s="170" t="s">
        <v>157</v>
      </c>
      <c r="Y5575" s="171" t="s">
        <v>9535</v>
      </c>
      <c r="Z5575" s="167" t="s">
        <v>11144</v>
      </c>
      <c r="AA5575" s="176">
        <v>70</v>
      </c>
      <c r="AB5575" s="167" t="s">
        <v>11254</v>
      </c>
      <c r="AC5575" s="176">
        <v>70</v>
      </c>
      <c r="AD5575" s="167" t="s">
        <v>11254</v>
      </c>
      <c r="AE5575" s="176">
        <v>68075.7</v>
      </c>
    </row>
    <row r="5576" spans="1:31">
      <c r="A5576" s="178">
        <v>308443220800</v>
      </c>
      <c r="B5576" s="166">
        <v>46129</v>
      </c>
      <c r="C5576" s="167" t="s">
        <v>9144</v>
      </c>
      <c r="D5576" s="167" t="s">
        <v>9232</v>
      </c>
      <c r="E5576" s="167" t="s">
        <v>9233</v>
      </c>
      <c r="F5576" s="167" t="s">
        <v>9260</v>
      </c>
      <c r="G5576" s="167" t="s">
        <v>3502</v>
      </c>
      <c r="H5576" s="168">
        <v>46129</v>
      </c>
      <c r="I5576" s="167" t="s">
        <v>9261</v>
      </c>
      <c r="J5576" s="169">
        <v>26117</v>
      </c>
      <c r="K5576" s="167" t="s">
        <v>55</v>
      </c>
      <c r="L5576" s="169">
        <v>1</v>
      </c>
      <c r="M5576" s="167" t="s">
        <v>3604</v>
      </c>
      <c r="N5576" s="169">
        <v>298.10000000000002</v>
      </c>
      <c r="O5576" s="167" t="s">
        <v>3505</v>
      </c>
      <c r="P5576" s="167"/>
      <c r="Q5576" s="167" t="s">
        <v>3527</v>
      </c>
      <c r="R5576" s="167" t="s">
        <v>9534</v>
      </c>
      <c r="S5576" s="169">
        <v>14</v>
      </c>
      <c r="T5576" s="167" t="s">
        <v>9416</v>
      </c>
      <c r="U5576" s="169" t="s">
        <v>3517</v>
      </c>
      <c r="V5576" s="167" t="s">
        <v>9417</v>
      </c>
      <c r="W5576" s="167" t="s">
        <v>9293</v>
      </c>
      <c r="X5576" s="170" t="s">
        <v>157</v>
      </c>
      <c r="Y5576" s="171" t="s">
        <v>9535</v>
      </c>
      <c r="Z5576" s="167" t="s">
        <v>11144</v>
      </c>
      <c r="AA5576" s="176">
        <v>50</v>
      </c>
      <c r="AB5576" s="167" t="s">
        <v>11254</v>
      </c>
      <c r="AC5576" s="176">
        <v>50</v>
      </c>
      <c r="AD5576" s="167" t="s">
        <v>11254</v>
      </c>
      <c r="AE5576" s="176">
        <v>48625.5</v>
      </c>
    </row>
    <row r="5577" spans="1:31">
      <c r="A5577" s="178">
        <v>308443220800</v>
      </c>
      <c r="B5577" s="166">
        <v>46129</v>
      </c>
      <c r="C5577" s="167" t="s">
        <v>9144</v>
      </c>
      <c r="D5577" s="167" t="s">
        <v>9232</v>
      </c>
      <c r="E5577" s="167" t="s">
        <v>9233</v>
      </c>
      <c r="F5577" s="167" t="s">
        <v>9260</v>
      </c>
      <c r="G5577" s="167" t="s">
        <v>3502</v>
      </c>
      <c r="H5577" s="168">
        <v>46129</v>
      </c>
      <c r="I5577" s="167" t="s">
        <v>9261</v>
      </c>
      <c r="J5577" s="169">
        <v>26117</v>
      </c>
      <c r="K5577" s="167" t="s">
        <v>55</v>
      </c>
      <c r="L5577" s="169">
        <v>1</v>
      </c>
      <c r="M5577" s="167" t="s">
        <v>3604</v>
      </c>
      <c r="N5577" s="169">
        <v>298.10000000000002</v>
      </c>
      <c r="O5577" s="167" t="s">
        <v>3505</v>
      </c>
      <c r="P5577" s="167"/>
      <c r="Q5577" s="167" t="s">
        <v>3527</v>
      </c>
      <c r="R5577" s="167" t="s">
        <v>9534</v>
      </c>
      <c r="S5577" s="169">
        <v>13</v>
      </c>
      <c r="T5577" s="167" t="s">
        <v>9270</v>
      </c>
      <c r="U5577" s="169" t="s">
        <v>3517</v>
      </c>
      <c r="V5577" s="167" t="s">
        <v>9271</v>
      </c>
      <c r="W5577" s="167" t="s">
        <v>9272</v>
      </c>
      <c r="X5577" s="170" t="s">
        <v>157</v>
      </c>
      <c r="Y5577" s="171" t="s">
        <v>9535</v>
      </c>
      <c r="Z5577" s="167" t="s">
        <v>11144</v>
      </c>
      <c r="AA5577" s="176">
        <v>30</v>
      </c>
      <c r="AB5577" s="167" t="s">
        <v>11254</v>
      </c>
      <c r="AC5577" s="176">
        <v>30</v>
      </c>
      <c r="AD5577" s="167" t="s">
        <v>11254</v>
      </c>
      <c r="AE5577" s="176">
        <v>43988.4</v>
      </c>
    </row>
    <row r="5578" spans="1:31">
      <c r="A5578" s="178">
        <v>308443220800</v>
      </c>
      <c r="B5578" s="166">
        <v>46129</v>
      </c>
      <c r="C5578" s="167" t="s">
        <v>9144</v>
      </c>
      <c r="D5578" s="167" t="s">
        <v>9232</v>
      </c>
      <c r="E5578" s="167" t="s">
        <v>9233</v>
      </c>
      <c r="F5578" s="167" t="s">
        <v>9260</v>
      </c>
      <c r="G5578" s="167" t="s">
        <v>3502</v>
      </c>
      <c r="H5578" s="168">
        <v>46129</v>
      </c>
      <c r="I5578" s="167" t="s">
        <v>9261</v>
      </c>
      <c r="J5578" s="169">
        <v>26117</v>
      </c>
      <c r="K5578" s="167" t="s">
        <v>55</v>
      </c>
      <c r="L5578" s="169">
        <v>1</v>
      </c>
      <c r="M5578" s="167" t="s">
        <v>3604</v>
      </c>
      <c r="N5578" s="169">
        <v>298.10000000000002</v>
      </c>
      <c r="O5578" s="167" t="s">
        <v>3505</v>
      </c>
      <c r="P5578" s="167"/>
      <c r="Q5578" s="167" t="s">
        <v>3527</v>
      </c>
      <c r="R5578" s="167" t="s">
        <v>9534</v>
      </c>
      <c r="S5578" s="169">
        <v>12</v>
      </c>
      <c r="T5578" s="167" t="s">
        <v>9270</v>
      </c>
      <c r="U5578" s="169" t="s">
        <v>3517</v>
      </c>
      <c r="V5578" s="167" t="s">
        <v>9271</v>
      </c>
      <c r="W5578" s="167" t="s">
        <v>9272</v>
      </c>
      <c r="X5578" s="170" t="s">
        <v>157</v>
      </c>
      <c r="Y5578" s="171" t="s">
        <v>9535</v>
      </c>
      <c r="Z5578" s="167" t="s">
        <v>11144</v>
      </c>
      <c r="AA5578" s="176">
        <v>9</v>
      </c>
      <c r="AB5578" s="167" t="s">
        <v>11254</v>
      </c>
      <c r="AC5578" s="176">
        <v>9</v>
      </c>
      <c r="AD5578" s="167" t="s">
        <v>11254</v>
      </c>
      <c r="AE5578" s="176">
        <v>13196.52</v>
      </c>
    </row>
    <row r="5579" spans="1:31">
      <c r="A5579" s="178">
        <v>308443220800</v>
      </c>
      <c r="B5579" s="166">
        <v>46129</v>
      </c>
      <c r="C5579" s="167" t="s">
        <v>9144</v>
      </c>
      <c r="D5579" s="167" t="s">
        <v>9232</v>
      </c>
      <c r="E5579" s="167" t="s">
        <v>9233</v>
      </c>
      <c r="F5579" s="167" t="s">
        <v>9260</v>
      </c>
      <c r="G5579" s="167" t="s">
        <v>3502</v>
      </c>
      <c r="H5579" s="168">
        <v>46129</v>
      </c>
      <c r="I5579" s="167" t="s">
        <v>9261</v>
      </c>
      <c r="J5579" s="169">
        <v>26117</v>
      </c>
      <c r="K5579" s="167" t="s">
        <v>55</v>
      </c>
      <c r="L5579" s="169">
        <v>1</v>
      </c>
      <c r="M5579" s="167" t="s">
        <v>3604</v>
      </c>
      <c r="N5579" s="169">
        <v>298.10000000000002</v>
      </c>
      <c r="O5579" s="167" t="s">
        <v>3505</v>
      </c>
      <c r="P5579" s="167"/>
      <c r="Q5579" s="167" t="s">
        <v>3527</v>
      </c>
      <c r="R5579" s="167" t="s">
        <v>9534</v>
      </c>
      <c r="S5579" s="169">
        <v>11</v>
      </c>
      <c r="T5579" s="167" t="s">
        <v>9270</v>
      </c>
      <c r="U5579" s="169" t="s">
        <v>3517</v>
      </c>
      <c r="V5579" s="167" t="s">
        <v>9271</v>
      </c>
      <c r="W5579" s="167" t="s">
        <v>9272</v>
      </c>
      <c r="X5579" s="170" t="s">
        <v>157</v>
      </c>
      <c r="Y5579" s="171" t="s">
        <v>9535</v>
      </c>
      <c r="Z5579" s="167" t="s">
        <v>11144</v>
      </c>
      <c r="AA5579" s="176">
        <v>1</v>
      </c>
      <c r="AB5579" s="167" t="s">
        <v>11254</v>
      </c>
      <c r="AC5579" s="176">
        <v>1</v>
      </c>
      <c r="AD5579" s="167" t="s">
        <v>11254</v>
      </c>
      <c r="AE5579" s="176">
        <v>1468.83</v>
      </c>
    </row>
    <row r="5580" spans="1:31">
      <c r="A5580" s="178">
        <v>308443220800</v>
      </c>
      <c r="B5580" s="166">
        <v>46129</v>
      </c>
      <c r="C5580" s="167" t="s">
        <v>9144</v>
      </c>
      <c r="D5580" s="167" t="s">
        <v>9232</v>
      </c>
      <c r="E5580" s="167" t="s">
        <v>9233</v>
      </c>
      <c r="F5580" s="167" t="s">
        <v>9260</v>
      </c>
      <c r="G5580" s="167" t="s">
        <v>3502</v>
      </c>
      <c r="H5580" s="168">
        <v>46129</v>
      </c>
      <c r="I5580" s="167" t="s">
        <v>9261</v>
      </c>
      <c r="J5580" s="169">
        <v>26117</v>
      </c>
      <c r="K5580" s="167" t="s">
        <v>55</v>
      </c>
      <c r="L5580" s="169">
        <v>1</v>
      </c>
      <c r="M5580" s="167" t="s">
        <v>3604</v>
      </c>
      <c r="N5580" s="169">
        <v>298.10000000000002</v>
      </c>
      <c r="O5580" s="167" t="s">
        <v>3505</v>
      </c>
      <c r="P5580" s="167"/>
      <c r="Q5580" s="167" t="s">
        <v>3527</v>
      </c>
      <c r="R5580" s="167" t="s">
        <v>9534</v>
      </c>
      <c r="S5580" s="169">
        <v>10</v>
      </c>
      <c r="T5580" s="167" t="s">
        <v>9303</v>
      </c>
      <c r="U5580" s="169" t="s">
        <v>3517</v>
      </c>
      <c r="V5580" s="167" t="s">
        <v>9418</v>
      </c>
      <c r="W5580" s="167" t="s">
        <v>9305</v>
      </c>
      <c r="X5580" s="170" t="s">
        <v>157</v>
      </c>
      <c r="Y5580" s="171" t="s">
        <v>9535</v>
      </c>
      <c r="Z5580" s="167" t="s">
        <v>11144</v>
      </c>
      <c r="AA5580" s="176">
        <v>127</v>
      </c>
      <c r="AB5580" s="167" t="s">
        <v>11254</v>
      </c>
      <c r="AC5580" s="176">
        <v>127</v>
      </c>
      <c r="AD5580" s="167" t="s">
        <v>11254</v>
      </c>
      <c r="AE5580" s="176">
        <v>361431.84</v>
      </c>
    </row>
    <row r="5581" spans="1:31">
      <c r="A5581" s="178">
        <v>308443220800</v>
      </c>
      <c r="B5581" s="166">
        <v>46129</v>
      </c>
      <c r="C5581" s="167" t="s">
        <v>9144</v>
      </c>
      <c r="D5581" s="167" t="s">
        <v>9232</v>
      </c>
      <c r="E5581" s="167" t="s">
        <v>9233</v>
      </c>
      <c r="F5581" s="167" t="s">
        <v>9260</v>
      </c>
      <c r="G5581" s="167" t="s">
        <v>3502</v>
      </c>
      <c r="H5581" s="168">
        <v>46129</v>
      </c>
      <c r="I5581" s="167" t="s">
        <v>9261</v>
      </c>
      <c r="J5581" s="169">
        <v>26117</v>
      </c>
      <c r="K5581" s="167" t="s">
        <v>55</v>
      </c>
      <c r="L5581" s="169">
        <v>1</v>
      </c>
      <c r="M5581" s="167" t="s">
        <v>3604</v>
      </c>
      <c r="N5581" s="169">
        <v>298.10000000000002</v>
      </c>
      <c r="O5581" s="167" t="s">
        <v>3505</v>
      </c>
      <c r="P5581" s="167"/>
      <c r="Q5581" s="167" t="s">
        <v>3527</v>
      </c>
      <c r="R5581" s="167" t="s">
        <v>9534</v>
      </c>
      <c r="S5581" s="169">
        <v>9</v>
      </c>
      <c r="T5581" s="167" t="s">
        <v>9536</v>
      </c>
      <c r="U5581" s="169" t="s">
        <v>3517</v>
      </c>
      <c r="V5581" s="167" t="s">
        <v>9537</v>
      </c>
      <c r="W5581" s="167" t="s">
        <v>9305</v>
      </c>
      <c r="X5581" s="170" t="s">
        <v>157</v>
      </c>
      <c r="Y5581" s="171" t="s">
        <v>9535</v>
      </c>
      <c r="Z5581" s="167" t="s">
        <v>11144</v>
      </c>
      <c r="AA5581" s="176">
        <v>3</v>
      </c>
      <c r="AB5581" s="167" t="s">
        <v>11254</v>
      </c>
      <c r="AC5581" s="176">
        <v>3</v>
      </c>
      <c r="AD5581" s="167" t="s">
        <v>11254</v>
      </c>
      <c r="AE5581" s="176">
        <v>8537.76</v>
      </c>
    </row>
    <row r="5582" spans="1:31">
      <c r="A5582" s="178">
        <v>308443220800</v>
      </c>
      <c r="B5582" s="166">
        <v>46129</v>
      </c>
      <c r="C5582" s="167" t="s">
        <v>9144</v>
      </c>
      <c r="D5582" s="167" t="s">
        <v>9232</v>
      </c>
      <c r="E5582" s="167" t="s">
        <v>9233</v>
      </c>
      <c r="F5582" s="167" t="s">
        <v>9260</v>
      </c>
      <c r="G5582" s="167" t="s">
        <v>3502</v>
      </c>
      <c r="H5582" s="168">
        <v>46129</v>
      </c>
      <c r="I5582" s="167" t="s">
        <v>9261</v>
      </c>
      <c r="J5582" s="169">
        <v>26117</v>
      </c>
      <c r="K5582" s="167" t="s">
        <v>55</v>
      </c>
      <c r="L5582" s="169">
        <v>1</v>
      </c>
      <c r="M5582" s="167" t="s">
        <v>3604</v>
      </c>
      <c r="N5582" s="169">
        <v>298.10000000000002</v>
      </c>
      <c r="O5582" s="167" t="s">
        <v>3505</v>
      </c>
      <c r="P5582" s="167"/>
      <c r="Q5582" s="167" t="s">
        <v>3527</v>
      </c>
      <c r="R5582" s="167" t="s">
        <v>9534</v>
      </c>
      <c r="S5582" s="169">
        <v>8</v>
      </c>
      <c r="T5582" s="167" t="s">
        <v>9310</v>
      </c>
      <c r="U5582" s="169" t="s">
        <v>3517</v>
      </c>
      <c r="V5582" s="167" t="s">
        <v>9538</v>
      </c>
      <c r="W5582" s="167" t="s">
        <v>9312</v>
      </c>
      <c r="X5582" s="170" t="s">
        <v>157</v>
      </c>
      <c r="Y5582" s="171" t="s">
        <v>9535</v>
      </c>
      <c r="Z5582" s="167" t="s">
        <v>11144</v>
      </c>
      <c r="AA5582" s="176">
        <v>29</v>
      </c>
      <c r="AB5582" s="167" t="s">
        <v>11254</v>
      </c>
      <c r="AC5582" s="176">
        <v>29</v>
      </c>
      <c r="AD5582" s="167" t="s">
        <v>11254</v>
      </c>
      <c r="AE5582" s="176">
        <v>85341.49</v>
      </c>
    </row>
    <row r="5583" spans="1:31">
      <c r="A5583" s="178">
        <v>308443220800</v>
      </c>
      <c r="B5583" s="166">
        <v>46129</v>
      </c>
      <c r="C5583" s="167" t="s">
        <v>9144</v>
      </c>
      <c r="D5583" s="167" t="s">
        <v>9232</v>
      </c>
      <c r="E5583" s="167" t="s">
        <v>9233</v>
      </c>
      <c r="F5583" s="167" t="s">
        <v>9260</v>
      </c>
      <c r="G5583" s="167" t="s">
        <v>3502</v>
      </c>
      <c r="H5583" s="168">
        <v>46129</v>
      </c>
      <c r="I5583" s="167" t="s">
        <v>9261</v>
      </c>
      <c r="J5583" s="169">
        <v>26117</v>
      </c>
      <c r="K5583" s="167" t="s">
        <v>55</v>
      </c>
      <c r="L5583" s="169">
        <v>1</v>
      </c>
      <c r="M5583" s="167" t="s">
        <v>3604</v>
      </c>
      <c r="N5583" s="169">
        <v>298.10000000000002</v>
      </c>
      <c r="O5583" s="167" t="s">
        <v>3505</v>
      </c>
      <c r="P5583" s="167"/>
      <c r="Q5583" s="167" t="s">
        <v>3527</v>
      </c>
      <c r="R5583" s="167" t="s">
        <v>9534</v>
      </c>
      <c r="S5583" s="169">
        <v>7</v>
      </c>
      <c r="T5583" s="167" t="s">
        <v>9313</v>
      </c>
      <c r="U5583" s="169" t="s">
        <v>3517</v>
      </c>
      <c r="V5583" s="167" t="s">
        <v>9539</v>
      </c>
      <c r="W5583" s="167" t="s">
        <v>9312</v>
      </c>
      <c r="X5583" s="170" t="s">
        <v>157</v>
      </c>
      <c r="Y5583" s="171" t="s">
        <v>9535</v>
      </c>
      <c r="Z5583" s="167" t="s">
        <v>11144</v>
      </c>
      <c r="AA5583" s="176">
        <v>1</v>
      </c>
      <c r="AB5583" s="167" t="s">
        <v>11254</v>
      </c>
      <c r="AC5583" s="176">
        <v>1</v>
      </c>
      <c r="AD5583" s="167" t="s">
        <v>11254</v>
      </c>
      <c r="AE5583" s="176">
        <v>2942.81</v>
      </c>
    </row>
    <row r="5584" spans="1:31">
      <c r="A5584" s="178">
        <v>308443220800</v>
      </c>
      <c r="B5584" s="166">
        <v>46129</v>
      </c>
      <c r="C5584" s="167" t="s">
        <v>9144</v>
      </c>
      <c r="D5584" s="167" t="s">
        <v>9232</v>
      </c>
      <c r="E5584" s="167" t="s">
        <v>9233</v>
      </c>
      <c r="F5584" s="167" t="s">
        <v>9260</v>
      </c>
      <c r="G5584" s="167" t="s">
        <v>3502</v>
      </c>
      <c r="H5584" s="168">
        <v>46129</v>
      </c>
      <c r="I5584" s="167" t="s">
        <v>9261</v>
      </c>
      <c r="J5584" s="169">
        <v>26117</v>
      </c>
      <c r="K5584" s="167" t="s">
        <v>55</v>
      </c>
      <c r="L5584" s="169">
        <v>1</v>
      </c>
      <c r="M5584" s="167" t="s">
        <v>3604</v>
      </c>
      <c r="N5584" s="169">
        <v>298.10000000000002</v>
      </c>
      <c r="O5584" s="167" t="s">
        <v>3505</v>
      </c>
      <c r="P5584" s="167"/>
      <c r="Q5584" s="167" t="s">
        <v>3527</v>
      </c>
      <c r="R5584" s="167" t="s">
        <v>9534</v>
      </c>
      <c r="S5584" s="169">
        <v>6</v>
      </c>
      <c r="T5584" s="167" t="s">
        <v>9452</v>
      </c>
      <c r="U5584" s="169" t="s">
        <v>3517</v>
      </c>
      <c r="V5584" s="167" t="s">
        <v>9540</v>
      </c>
      <c r="W5584" s="167" t="s">
        <v>9317</v>
      </c>
      <c r="X5584" s="170" t="s">
        <v>157</v>
      </c>
      <c r="Y5584" s="171" t="s">
        <v>9535</v>
      </c>
      <c r="Z5584" s="167" t="s">
        <v>11144</v>
      </c>
      <c r="AA5584" s="176">
        <v>10</v>
      </c>
      <c r="AB5584" s="167" t="s">
        <v>11254</v>
      </c>
      <c r="AC5584" s="176">
        <v>10</v>
      </c>
      <c r="AD5584" s="167" t="s">
        <v>11254</v>
      </c>
      <c r="AE5584" s="176">
        <v>15661</v>
      </c>
    </row>
    <row r="5585" spans="1:31">
      <c r="A5585" s="178">
        <v>308443220800</v>
      </c>
      <c r="B5585" s="166">
        <v>46129</v>
      </c>
      <c r="C5585" s="167" t="s">
        <v>9144</v>
      </c>
      <c r="D5585" s="167" t="s">
        <v>9232</v>
      </c>
      <c r="E5585" s="167" t="s">
        <v>9233</v>
      </c>
      <c r="F5585" s="167" t="s">
        <v>9260</v>
      </c>
      <c r="G5585" s="167" t="s">
        <v>3502</v>
      </c>
      <c r="H5585" s="168">
        <v>46129</v>
      </c>
      <c r="I5585" s="167" t="s">
        <v>9261</v>
      </c>
      <c r="J5585" s="169">
        <v>26117</v>
      </c>
      <c r="K5585" s="167" t="s">
        <v>55</v>
      </c>
      <c r="L5585" s="169">
        <v>1</v>
      </c>
      <c r="M5585" s="167" t="s">
        <v>3604</v>
      </c>
      <c r="N5585" s="169">
        <v>298.10000000000002</v>
      </c>
      <c r="O5585" s="167" t="s">
        <v>3505</v>
      </c>
      <c r="P5585" s="167"/>
      <c r="Q5585" s="167" t="s">
        <v>3527</v>
      </c>
      <c r="R5585" s="167" t="s">
        <v>9534</v>
      </c>
      <c r="S5585" s="169">
        <v>5</v>
      </c>
      <c r="T5585" s="167" t="s">
        <v>9452</v>
      </c>
      <c r="U5585" s="169" t="s">
        <v>3517</v>
      </c>
      <c r="V5585" s="167" t="s">
        <v>9540</v>
      </c>
      <c r="W5585" s="167" t="s">
        <v>9317</v>
      </c>
      <c r="X5585" s="170" t="s">
        <v>157</v>
      </c>
      <c r="Y5585" s="171" t="s">
        <v>9535</v>
      </c>
      <c r="Z5585" s="167" t="s">
        <v>11144</v>
      </c>
      <c r="AA5585" s="176">
        <v>270</v>
      </c>
      <c r="AB5585" s="167" t="s">
        <v>11254</v>
      </c>
      <c r="AC5585" s="176">
        <v>270</v>
      </c>
      <c r="AD5585" s="167" t="s">
        <v>11254</v>
      </c>
      <c r="AE5585" s="176">
        <v>422847</v>
      </c>
    </row>
    <row r="5586" spans="1:31">
      <c r="A5586" s="178">
        <v>308443220800</v>
      </c>
      <c r="B5586" s="166">
        <v>46129</v>
      </c>
      <c r="C5586" s="167" t="s">
        <v>9144</v>
      </c>
      <c r="D5586" s="167" t="s">
        <v>9232</v>
      </c>
      <c r="E5586" s="167" t="s">
        <v>9233</v>
      </c>
      <c r="F5586" s="167" t="s">
        <v>9260</v>
      </c>
      <c r="G5586" s="167" t="s">
        <v>3502</v>
      </c>
      <c r="H5586" s="168">
        <v>46129</v>
      </c>
      <c r="I5586" s="167" t="s">
        <v>9261</v>
      </c>
      <c r="J5586" s="169">
        <v>26117</v>
      </c>
      <c r="K5586" s="167" t="s">
        <v>55</v>
      </c>
      <c r="L5586" s="169">
        <v>1</v>
      </c>
      <c r="M5586" s="167" t="s">
        <v>3604</v>
      </c>
      <c r="N5586" s="169">
        <v>298.10000000000002</v>
      </c>
      <c r="O5586" s="167" t="s">
        <v>3505</v>
      </c>
      <c r="P5586" s="167"/>
      <c r="Q5586" s="167" t="s">
        <v>3527</v>
      </c>
      <c r="R5586" s="167" t="s">
        <v>9534</v>
      </c>
      <c r="S5586" s="169">
        <v>4</v>
      </c>
      <c r="T5586" s="167" t="s">
        <v>9452</v>
      </c>
      <c r="U5586" s="169" t="s">
        <v>3517</v>
      </c>
      <c r="V5586" s="167" t="s">
        <v>9540</v>
      </c>
      <c r="W5586" s="167" t="s">
        <v>9317</v>
      </c>
      <c r="X5586" s="170" t="s">
        <v>157</v>
      </c>
      <c r="Y5586" s="171" t="s">
        <v>9535</v>
      </c>
      <c r="Z5586" s="167" t="s">
        <v>11144</v>
      </c>
      <c r="AA5586" s="176">
        <v>10</v>
      </c>
      <c r="AB5586" s="167" t="s">
        <v>11254</v>
      </c>
      <c r="AC5586" s="176">
        <v>10</v>
      </c>
      <c r="AD5586" s="167" t="s">
        <v>11254</v>
      </c>
      <c r="AE5586" s="176">
        <v>15661</v>
      </c>
    </row>
    <row r="5587" spans="1:31">
      <c r="A5587" s="178">
        <v>308443220800</v>
      </c>
      <c r="B5587" s="166">
        <v>46129</v>
      </c>
      <c r="C5587" s="167" t="s">
        <v>9144</v>
      </c>
      <c r="D5587" s="167" t="s">
        <v>9232</v>
      </c>
      <c r="E5587" s="167" t="s">
        <v>9233</v>
      </c>
      <c r="F5587" s="167" t="s">
        <v>9260</v>
      </c>
      <c r="G5587" s="167" t="s">
        <v>3502</v>
      </c>
      <c r="H5587" s="168">
        <v>46129</v>
      </c>
      <c r="I5587" s="167" t="s">
        <v>9261</v>
      </c>
      <c r="J5587" s="169">
        <v>26117</v>
      </c>
      <c r="K5587" s="167" t="s">
        <v>55</v>
      </c>
      <c r="L5587" s="169">
        <v>1</v>
      </c>
      <c r="M5587" s="167" t="s">
        <v>3604</v>
      </c>
      <c r="N5587" s="169">
        <v>298.10000000000002</v>
      </c>
      <c r="O5587" s="167" t="s">
        <v>3505</v>
      </c>
      <c r="P5587" s="167"/>
      <c r="Q5587" s="167" t="s">
        <v>3527</v>
      </c>
      <c r="R5587" s="167" t="s">
        <v>9534</v>
      </c>
      <c r="S5587" s="169">
        <v>3</v>
      </c>
      <c r="T5587" s="167" t="s">
        <v>9315</v>
      </c>
      <c r="U5587" s="169" t="s">
        <v>3517</v>
      </c>
      <c r="V5587" s="167" t="s">
        <v>9541</v>
      </c>
      <c r="W5587" s="167" t="s">
        <v>9317</v>
      </c>
      <c r="X5587" s="170" t="s">
        <v>157</v>
      </c>
      <c r="Y5587" s="171" t="s">
        <v>9535</v>
      </c>
      <c r="Z5587" s="167" t="s">
        <v>11144</v>
      </c>
      <c r="AA5587" s="176">
        <v>10</v>
      </c>
      <c r="AB5587" s="167" t="s">
        <v>11254</v>
      </c>
      <c r="AC5587" s="176">
        <v>10</v>
      </c>
      <c r="AD5587" s="167" t="s">
        <v>11254</v>
      </c>
      <c r="AE5587" s="176">
        <v>15661</v>
      </c>
    </row>
    <row r="5588" spans="1:31">
      <c r="A5588" s="178">
        <v>308443220800</v>
      </c>
      <c r="B5588" s="166">
        <v>46129</v>
      </c>
      <c r="C5588" s="167" t="s">
        <v>9144</v>
      </c>
      <c r="D5588" s="167" t="s">
        <v>9232</v>
      </c>
      <c r="E5588" s="167" t="s">
        <v>9233</v>
      </c>
      <c r="F5588" s="167" t="s">
        <v>9260</v>
      </c>
      <c r="G5588" s="167" t="s">
        <v>3502</v>
      </c>
      <c r="H5588" s="168">
        <v>46129</v>
      </c>
      <c r="I5588" s="167" t="s">
        <v>9261</v>
      </c>
      <c r="J5588" s="169">
        <v>26117</v>
      </c>
      <c r="K5588" s="167" t="s">
        <v>55</v>
      </c>
      <c r="L5588" s="169">
        <v>1</v>
      </c>
      <c r="M5588" s="167" t="s">
        <v>3604</v>
      </c>
      <c r="N5588" s="169">
        <v>298.10000000000002</v>
      </c>
      <c r="O5588" s="167" t="s">
        <v>3505</v>
      </c>
      <c r="P5588" s="167"/>
      <c r="Q5588" s="167" t="s">
        <v>3527</v>
      </c>
      <c r="R5588" s="167" t="s">
        <v>9534</v>
      </c>
      <c r="S5588" s="169">
        <v>2</v>
      </c>
      <c r="T5588" s="167" t="s">
        <v>9274</v>
      </c>
      <c r="U5588" s="169" t="s">
        <v>3517</v>
      </c>
      <c r="V5588" s="167" t="s">
        <v>9542</v>
      </c>
      <c r="W5588" s="167" t="s">
        <v>9276</v>
      </c>
      <c r="X5588" s="170" t="s">
        <v>157</v>
      </c>
      <c r="Y5588" s="171" t="s">
        <v>9535</v>
      </c>
      <c r="Z5588" s="167" t="s">
        <v>11144</v>
      </c>
      <c r="AA5588" s="176">
        <v>50</v>
      </c>
      <c r="AB5588" s="167" t="s">
        <v>11254</v>
      </c>
      <c r="AC5588" s="176">
        <v>50</v>
      </c>
      <c r="AD5588" s="167" t="s">
        <v>11254</v>
      </c>
      <c r="AE5588" s="176">
        <v>106451.5</v>
      </c>
    </row>
    <row r="5589" spans="1:31">
      <c r="A5589" s="178">
        <v>308443220800</v>
      </c>
      <c r="B5589" s="166">
        <v>46129</v>
      </c>
      <c r="C5589" s="167" t="s">
        <v>9144</v>
      </c>
      <c r="D5589" s="167" t="s">
        <v>9232</v>
      </c>
      <c r="E5589" s="167" t="s">
        <v>9233</v>
      </c>
      <c r="F5589" s="167" t="s">
        <v>9260</v>
      </c>
      <c r="G5589" s="167" t="s">
        <v>3502</v>
      </c>
      <c r="H5589" s="168">
        <v>46129</v>
      </c>
      <c r="I5589" s="167" t="s">
        <v>9261</v>
      </c>
      <c r="J5589" s="169">
        <v>26117</v>
      </c>
      <c r="K5589" s="167" t="s">
        <v>55</v>
      </c>
      <c r="L5589" s="169">
        <v>1</v>
      </c>
      <c r="M5589" s="167" t="s">
        <v>3604</v>
      </c>
      <c r="N5589" s="169">
        <v>298.10000000000002</v>
      </c>
      <c r="O5589" s="167" t="s">
        <v>3505</v>
      </c>
      <c r="P5589" s="167"/>
      <c r="Q5589" s="167" t="s">
        <v>3527</v>
      </c>
      <c r="R5589" s="167" t="s">
        <v>9534</v>
      </c>
      <c r="S5589" s="169">
        <v>1</v>
      </c>
      <c r="T5589" s="167" t="s">
        <v>9274</v>
      </c>
      <c r="U5589" s="169" t="s">
        <v>3517</v>
      </c>
      <c r="V5589" s="167" t="s">
        <v>9542</v>
      </c>
      <c r="W5589" s="167" t="s">
        <v>9276</v>
      </c>
      <c r="X5589" s="170" t="s">
        <v>157</v>
      </c>
      <c r="Y5589" s="171" t="s">
        <v>9535</v>
      </c>
      <c r="Z5589" s="167" t="s">
        <v>11144</v>
      </c>
      <c r="AA5589" s="176">
        <v>10</v>
      </c>
      <c r="AB5589" s="167" t="s">
        <v>11254</v>
      </c>
      <c r="AC5589" s="176">
        <v>10</v>
      </c>
      <c r="AD5589" s="167" t="s">
        <v>11254</v>
      </c>
      <c r="AE5589" s="176">
        <v>21290.3</v>
      </c>
    </row>
    <row r="5590" spans="1:31">
      <c r="A5590" s="178">
        <v>308444145940</v>
      </c>
      <c r="B5590" s="166">
        <v>46129</v>
      </c>
      <c r="C5590" s="167" t="s">
        <v>9144</v>
      </c>
      <c r="D5590" s="167" t="s">
        <v>9337</v>
      </c>
      <c r="E5590" s="167" t="s">
        <v>9338</v>
      </c>
      <c r="F5590" s="167" t="s">
        <v>9277</v>
      </c>
      <c r="G5590" s="167" t="s">
        <v>3502</v>
      </c>
      <c r="H5590" s="168">
        <v>46129</v>
      </c>
      <c r="I5590" s="167" t="s">
        <v>9543</v>
      </c>
      <c r="J5590" s="169">
        <v>26117</v>
      </c>
      <c r="K5590" s="167" t="s">
        <v>55</v>
      </c>
      <c r="L5590" s="169">
        <v>4</v>
      </c>
      <c r="M5590" s="167" t="s">
        <v>3604</v>
      </c>
      <c r="N5590" s="169">
        <v>1309.9000000000001</v>
      </c>
      <c r="O5590" s="167" t="s">
        <v>3505</v>
      </c>
      <c r="P5590" s="167"/>
      <c r="Q5590" s="167" t="s">
        <v>3527</v>
      </c>
      <c r="R5590" s="167" t="s">
        <v>9544</v>
      </c>
      <c r="S5590" s="169">
        <v>44</v>
      </c>
      <c r="T5590" s="167" t="s">
        <v>6519</v>
      </c>
      <c r="U5590" s="169" t="s">
        <v>3517</v>
      </c>
      <c r="V5590" s="167" t="s">
        <v>9545</v>
      </c>
      <c r="W5590" s="167" t="s">
        <v>6521</v>
      </c>
      <c r="X5590" s="170" t="s">
        <v>157</v>
      </c>
      <c r="Y5590" s="171" t="s">
        <v>9546</v>
      </c>
      <c r="Z5590" s="167" t="s">
        <v>11145</v>
      </c>
      <c r="AA5590" s="176">
        <v>270</v>
      </c>
      <c r="AB5590" s="167" t="s">
        <v>11254</v>
      </c>
      <c r="AC5590" s="176">
        <v>270</v>
      </c>
      <c r="AD5590" s="167" t="s">
        <v>11254</v>
      </c>
      <c r="AE5590" s="176">
        <v>211277.7</v>
      </c>
    </row>
    <row r="5591" spans="1:31">
      <c r="A5591" s="178">
        <v>308444145940</v>
      </c>
      <c r="B5591" s="166">
        <v>46129</v>
      </c>
      <c r="C5591" s="167" t="s">
        <v>9144</v>
      </c>
      <c r="D5591" s="167" t="s">
        <v>9337</v>
      </c>
      <c r="E5591" s="167" t="s">
        <v>9338</v>
      </c>
      <c r="F5591" s="167" t="s">
        <v>9277</v>
      </c>
      <c r="G5591" s="167" t="s">
        <v>3502</v>
      </c>
      <c r="H5591" s="168">
        <v>46129</v>
      </c>
      <c r="I5591" s="167" t="s">
        <v>9543</v>
      </c>
      <c r="J5591" s="169">
        <v>26117</v>
      </c>
      <c r="K5591" s="167" t="s">
        <v>55</v>
      </c>
      <c r="L5591" s="169">
        <v>4</v>
      </c>
      <c r="M5591" s="167" t="s">
        <v>3604</v>
      </c>
      <c r="N5591" s="169">
        <v>1309.9000000000001</v>
      </c>
      <c r="O5591" s="167" t="s">
        <v>3505</v>
      </c>
      <c r="P5591" s="167"/>
      <c r="Q5591" s="167" t="s">
        <v>3527</v>
      </c>
      <c r="R5591" s="167" t="s">
        <v>9544</v>
      </c>
      <c r="S5591" s="169">
        <v>43</v>
      </c>
      <c r="T5591" s="167" t="s">
        <v>9547</v>
      </c>
      <c r="U5591" s="169" t="s">
        <v>3517</v>
      </c>
      <c r="V5591" s="167" t="s">
        <v>9548</v>
      </c>
      <c r="W5591" s="167" t="s">
        <v>9549</v>
      </c>
      <c r="X5591" s="170" t="s">
        <v>157</v>
      </c>
      <c r="Y5591" s="171" t="s">
        <v>9546</v>
      </c>
      <c r="Z5591" s="167" t="s">
        <v>11145</v>
      </c>
      <c r="AA5591" s="176">
        <v>10</v>
      </c>
      <c r="AB5591" s="167" t="s">
        <v>11254</v>
      </c>
      <c r="AC5591" s="176">
        <v>10</v>
      </c>
      <c r="AD5591" s="167" t="s">
        <v>11254</v>
      </c>
      <c r="AE5591" s="176">
        <v>17431.2</v>
      </c>
    </row>
    <row r="5592" spans="1:31">
      <c r="A5592" s="178">
        <v>308444145940</v>
      </c>
      <c r="B5592" s="166">
        <v>46129</v>
      </c>
      <c r="C5592" s="167" t="s">
        <v>9144</v>
      </c>
      <c r="D5592" s="167" t="s">
        <v>9337</v>
      </c>
      <c r="E5592" s="167" t="s">
        <v>9338</v>
      </c>
      <c r="F5592" s="167" t="s">
        <v>9277</v>
      </c>
      <c r="G5592" s="167" t="s">
        <v>3502</v>
      </c>
      <c r="H5592" s="168">
        <v>46129</v>
      </c>
      <c r="I5592" s="167" t="s">
        <v>9543</v>
      </c>
      <c r="J5592" s="169">
        <v>26117</v>
      </c>
      <c r="K5592" s="167" t="s">
        <v>55</v>
      </c>
      <c r="L5592" s="169">
        <v>4</v>
      </c>
      <c r="M5592" s="167" t="s">
        <v>3604</v>
      </c>
      <c r="N5592" s="169">
        <v>1309.9000000000001</v>
      </c>
      <c r="O5592" s="167" t="s">
        <v>3505</v>
      </c>
      <c r="P5592" s="167"/>
      <c r="Q5592" s="167" t="s">
        <v>3527</v>
      </c>
      <c r="R5592" s="167" t="s">
        <v>9544</v>
      </c>
      <c r="S5592" s="169">
        <v>42</v>
      </c>
      <c r="T5592" s="167" t="s">
        <v>9416</v>
      </c>
      <c r="U5592" s="169" t="s">
        <v>3517</v>
      </c>
      <c r="V5592" s="167" t="s">
        <v>9550</v>
      </c>
      <c r="W5592" s="167" t="s">
        <v>9293</v>
      </c>
      <c r="X5592" s="170" t="s">
        <v>157</v>
      </c>
      <c r="Y5592" s="171" t="s">
        <v>9546</v>
      </c>
      <c r="Z5592" s="167" t="s">
        <v>11145</v>
      </c>
      <c r="AA5592" s="176">
        <v>90</v>
      </c>
      <c r="AB5592" s="167" t="s">
        <v>11254</v>
      </c>
      <c r="AC5592" s="176">
        <v>90</v>
      </c>
      <c r="AD5592" s="167" t="s">
        <v>11254</v>
      </c>
      <c r="AE5592" s="176">
        <v>87525.9</v>
      </c>
    </row>
    <row r="5593" spans="1:31">
      <c r="A5593" s="178">
        <v>308444145940</v>
      </c>
      <c r="B5593" s="166">
        <v>46129</v>
      </c>
      <c r="C5593" s="167" t="s">
        <v>9144</v>
      </c>
      <c r="D5593" s="167" t="s">
        <v>9337</v>
      </c>
      <c r="E5593" s="167" t="s">
        <v>9338</v>
      </c>
      <c r="F5593" s="167" t="s">
        <v>9277</v>
      </c>
      <c r="G5593" s="167" t="s">
        <v>3502</v>
      </c>
      <c r="H5593" s="168">
        <v>46129</v>
      </c>
      <c r="I5593" s="167" t="s">
        <v>9543</v>
      </c>
      <c r="J5593" s="169">
        <v>26117</v>
      </c>
      <c r="K5593" s="167" t="s">
        <v>55</v>
      </c>
      <c r="L5593" s="169">
        <v>4</v>
      </c>
      <c r="M5593" s="167" t="s">
        <v>3604</v>
      </c>
      <c r="N5593" s="169">
        <v>1309.9000000000001</v>
      </c>
      <c r="O5593" s="167" t="s">
        <v>3505</v>
      </c>
      <c r="P5593" s="167"/>
      <c r="Q5593" s="167" t="s">
        <v>3527</v>
      </c>
      <c r="R5593" s="167" t="s">
        <v>9544</v>
      </c>
      <c r="S5593" s="169">
        <v>41</v>
      </c>
      <c r="T5593" s="167" t="s">
        <v>9270</v>
      </c>
      <c r="U5593" s="169" t="s">
        <v>3517</v>
      </c>
      <c r="V5593" s="167" t="s">
        <v>9551</v>
      </c>
      <c r="W5593" s="167" t="s">
        <v>9272</v>
      </c>
      <c r="X5593" s="170" t="s">
        <v>157</v>
      </c>
      <c r="Y5593" s="171" t="s">
        <v>9546</v>
      </c>
      <c r="Z5593" s="167" t="s">
        <v>11145</v>
      </c>
      <c r="AA5593" s="176">
        <v>120</v>
      </c>
      <c r="AB5593" s="167" t="s">
        <v>11254</v>
      </c>
      <c r="AC5593" s="176">
        <v>120</v>
      </c>
      <c r="AD5593" s="167" t="s">
        <v>11254</v>
      </c>
      <c r="AE5593" s="176">
        <v>175953.6</v>
      </c>
    </row>
    <row r="5594" spans="1:31">
      <c r="A5594" s="178">
        <v>308444145940</v>
      </c>
      <c r="B5594" s="166">
        <v>46129</v>
      </c>
      <c r="C5594" s="167" t="s">
        <v>9144</v>
      </c>
      <c r="D5594" s="167" t="s">
        <v>9337</v>
      </c>
      <c r="E5594" s="167" t="s">
        <v>9338</v>
      </c>
      <c r="F5594" s="167" t="s">
        <v>9277</v>
      </c>
      <c r="G5594" s="167" t="s">
        <v>3502</v>
      </c>
      <c r="H5594" s="168">
        <v>46129</v>
      </c>
      <c r="I5594" s="167" t="s">
        <v>9543</v>
      </c>
      <c r="J5594" s="169">
        <v>26117</v>
      </c>
      <c r="K5594" s="167" t="s">
        <v>55</v>
      </c>
      <c r="L5594" s="169">
        <v>4</v>
      </c>
      <c r="M5594" s="167" t="s">
        <v>3604</v>
      </c>
      <c r="N5594" s="169">
        <v>1309.9000000000001</v>
      </c>
      <c r="O5594" s="167" t="s">
        <v>3505</v>
      </c>
      <c r="P5594" s="167"/>
      <c r="Q5594" s="167" t="s">
        <v>3527</v>
      </c>
      <c r="R5594" s="167" t="s">
        <v>9544</v>
      </c>
      <c r="S5594" s="169">
        <v>40</v>
      </c>
      <c r="T5594" s="167" t="s">
        <v>6519</v>
      </c>
      <c r="U5594" s="169" t="s">
        <v>3517</v>
      </c>
      <c r="V5594" s="167" t="s">
        <v>9545</v>
      </c>
      <c r="W5594" s="167" t="s">
        <v>6521</v>
      </c>
      <c r="X5594" s="170" t="s">
        <v>157</v>
      </c>
      <c r="Y5594" s="171" t="s">
        <v>9546</v>
      </c>
      <c r="Z5594" s="167" t="s">
        <v>11145</v>
      </c>
      <c r="AA5594" s="176">
        <v>73</v>
      </c>
      <c r="AB5594" s="167" t="s">
        <v>11254</v>
      </c>
      <c r="AC5594" s="176">
        <v>73</v>
      </c>
      <c r="AD5594" s="167" t="s">
        <v>11254</v>
      </c>
      <c r="AE5594" s="176">
        <v>57123.23</v>
      </c>
    </row>
    <row r="5595" spans="1:31">
      <c r="A5595" s="178">
        <v>308444145940</v>
      </c>
      <c r="B5595" s="166">
        <v>46129</v>
      </c>
      <c r="C5595" s="167" t="s">
        <v>9144</v>
      </c>
      <c r="D5595" s="167" t="s">
        <v>9337</v>
      </c>
      <c r="E5595" s="167" t="s">
        <v>9338</v>
      </c>
      <c r="F5595" s="167" t="s">
        <v>9277</v>
      </c>
      <c r="G5595" s="167" t="s">
        <v>3502</v>
      </c>
      <c r="H5595" s="168">
        <v>46129</v>
      </c>
      <c r="I5595" s="167" t="s">
        <v>9543</v>
      </c>
      <c r="J5595" s="169">
        <v>26117</v>
      </c>
      <c r="K5595" s="167" t="s">
        <v>55</v>
      </c>
      <c r="L5595" s="169">
        <v>4</v>
      </c>
      <c r="M5595" s="167" t="s">
        <v>3604</v>
      </c>
      <c r="N5595" s="169">
        <v>1309.9000000000001</v>
      </c>
      <c r="O5595" s="167" t="s">
        <v>3505</v>
      </c>
      <c r="P5595" s="167"/>
      <c r="Q5595" s="167" t="s">
        <v>3527</v>
      </c>
      <c r="R5595" s="167" t="s">
        <v>9544</v>
      </c>
      <c r="S5595" s="169">
        <v>39</v>
      </c>
      <c r="T5595" s="167" t="s">
        <v>6522</v>
      </c>
      <c r="U5595" s="169" t="s">
        <v>3517</v>
      </c>
      <c r="V5595" s="167" t="s">
        <v>9552</v>
      </c>
      <c r="W5595" s="167" t="s">
        <v>6524</v>
      </c>
      <c r="X5595" s="170" t="s">
        <v>157</v>
      </c>
      <c r="Y5595" s="171" t="s">
        <v>9546</v>
      </c>
      <c r="Z5595" s="167" t="s">
        <v>11145</v>
      </c>
      <c r="AA5595" s="176">
        <v>72</v>
      </c>
      <c r="AB5595" s="167" t="s">
        <v>11254</v>
      </c>
      <c r="AC5595" s="176">
        <v>72</v>
      </c>
      <c r="AD5595" s="167" t="s">
        <v>11254</v>
      </c>
      <c r="AE5595" s="176">
        <v>33395.760000000002</v>
      </c>
    </row>
    <row r="5596" spans="1:31">
      <c r="A5596" s="178">
        <v>308444145940</v>
      </c>
      <c r="B5596" s="166">
        <v>46129</v>
      </c>
      <c r="C5596" s="167" t="s">
        <v>9144</v>
      </c>
      <c r="D5596" s="167" t="s">
        <v>9337</v>
      </c>
      <c r="E5596" s="167" t="s">
        <v>9338</v>
      </c>
      <c r="F5596" s="167" t="s">
        <v>9277</v>
      </c>
      <c r="G5596" s="167" t="s">
        <v>3502</v>
      </c>
      <c r="H5596" s="168">
        <v>46129</v>
      </c>
      <c r="I5596" s="167" t="s">
        <v>9543</v>
      </c>
      <c r="J5596" s="169">
        <v>26117</v>
      </c>
      <c r="K5596" s="167" t="s">
        <v>55</v>
      </c>
      <c r="L5596" s="169">
        <v>4</v>
      </c>
      <c r="M5596" s="167" t="s">
        <v>3604</v>
      </c>
      <c r="N5596" s="169">
        <v>1309.9000000000001</v>
      </c>
      <c r="O5596" s="167" t="s">
        <v>3505</v>
      </c>
      <c r="P5596" s="167"/>
      <c r="Q5596" s="167" t="s">
        <v>3527</v>
      </c>
      <c r="R5596" s="167" t="s">
        <v>9544</v>
      </c>
      <c r="S5596" s="169">
        <v>38</v>
      </c>
      <c r="T5596" s="167" t="s">
        <v>9553</v>
      </c>
      <c r="U5596" s="169" t="s">
        <v>3517</v>
      </c>
      <c r="V5596" s="167" t="s">
        <v>9554</v>
      </c>
      <c r="W5596" s="167" t="s">
        <v>9302</v>
      </c>
      <c r="X5596" s="170" t="s">
        <v>157</v>
      </c>
      <c r="Y5596" s="171" t="s">
        <v>9546</v>
      </c>
      <c r="Z5596" s="167" t="s">
        <v>11145</v>
      </c>
      <c r="AA5596" s="176">
        <v>17</v>
      </c>
      <c r="AB5596" s="167" t="s">
        <v>11254</v>
      </c>
      <c r="AC5596" s="176">
        <v>17</v>
      </c>
      <c r="AD5596" s="167" t="s">
        <v>11254</v>
      </c>
      <c r="AE5596" s="176">
        <v>4991.2</v>
      </c>
    </row>
    <row r="5597" spans="1:31">
      <c r="A5597" s="178">
        <v>308444145940</v>
      </c>
      <c r="B5597" s="166">
        <v>46129</v>
      </c>
      <c r="C5597" s="167" t="s">
        <v>9144</v>
      </c>
      <c r="D5597" s="167" t="s">
        <v>9337</v>
      </c>
      <c r="E5597" s="167" t="s">
        <v>9338</v>
      </c>
      <c r="F5597" s="167" t="s">
        <v>9277</v>
      </c>
      <c r="G5597" s="167" t="s">
        <v>3502</v>
      </c>
      <c r="H5597" s="168">
        <v>46129</v>
      </c>
      <c r="I5597" s="167" t="s">
        <v>9543</v>
      </c>
      <c r="J5597" s="169">
        <v>26117</v>
      </c>
      <c r="K5597" s="167" t="s">
        <v>55</v>
      </c>
      <c r="L5597" s="169">
        <v>4</v>
      </c>
      <c r="M5597" s="167" t="s">
        <v>3604</v>
      </c>
      <c r="N5597" s="169">
        <v>1309.9000000000001</v>
      </c>
      <c r="O5597" s="167" t="s">
        <v>3505</v>
      </c>
      <c r="P5597" s="167"/>
      <c r="Q5597" s="167" t="s">
        <v>3527</v>
      </c>
      <c r="R5597" s="167" t="s">
        <v>9544</v>
      </c>
      <c r="S5597" s="169">
        <v>37</v>
      </c>
      <c r="T5597" s="167" t="s">
        <v>9310</v>
      </c>
      <c r="U5597" s="169" t="s">
        <v>3517</v>
      </c>
      <c r="V5597" s="167" t="s">
        <v>9555</v>
      </c>
      <c r="W5597" s="167" t="s">
        <v>9312</v>
      </c>
      <c r="X5597" s="170" t="s">
        <v>157</v>
      </c>
      <c r="Y5597" s="171" t="s">
        <v>9546</v>
      </c>
      <c r="Z5597" s="167" t="s">
        <v>11145</v>
      </c>
      <c r="AA5597" s="176">
        <v>280</v>
      </c>
      <c r="AB5597" s="167" t="s">
        <v>11254</v>
      </c>
      <c r="AC5597" s="176">
        <v>280</v>
      </c>
      <c r="AD5597" s="167" t="s">
        <v>11254</v>
      </c>
      <c r="AE5597" s="176">
        <v>823986.8</v>
      </c>
    </row>
    <row r="5598" spans="1:31">
      <c r="A5598" s="178">
        <v>308444145940</v>
      </c>
      <c r="B5598" s="166">
        <v>46129</v>
      </c>
      <c r="C5598" s="167" t="s">
        <v>9144</v>
      </c>
      <c r="D5598" s="167" t="s">
        <v>9337</v>
      </c>
      <c r="E5598" s="167" t="s">
        <v>9338</v>
      </c>
      <c r="F5598" s="167" t="s">
        <v>9277</v>
      </c>
      <c r="G5598" s="167" t="s">
        <v>3502</v>
      </c>
      <c r="H5598" s="168">
        <v>46129</v>
      </c>
      <c r="I5598" s="167" t="s">
        <v>9543</v>
      </c>
      <c r="J5598" s="169">
        <v>26117</v>
      </c>
      <c r="K5598" s="167" t="s">
        <v>55</v>
      </c>
      <c r="L5598" s="169">
        <v>4</v>
      </c>
      <c r="M5598" s="167" t="s">
        <v>3604</v>
      </c>
      <c r="N5598" s="169">
        <v>1309.9000000000001</v>
      </c>
      <c r="O5598" s="167" t="s">
        <v>3505</v>
      </c>
      <c r="P5598" s="167"/>
      <c r="Q5598" s="167" t="s">
        <v>3527</v>
      </c>
      <c r="R5598" s="167" t="s">
        <v>9544</v>
      </c>
      <c r="S5598" s="169">
        <v>36</v>
      </c>
      <c r="T5598" s="167" t="s">
        <v>9268</v>
      </c>
      <c r="U5598" s="169" t="s">
        <v>3517</v>
      </c>
      <c r="V5598" s="167" t="s">
        <v>9556</v>
      </c>
      <c r="W5598" s="167" t="s">
        <v>6518</v>
      </c>
      <c r="X5598" s="170" t="s">
        <v>157</v>
      </c>
      <c r="Y5598" s="171" t="s">
        <v>9546</v>
      </c>
      <c r="Z5598" s="167" t="s">
        <v>11145</v>
      </c>
      <c r="AA5598" s="176">
        <v>130</v>
      </c>
      <c r="AB5598" s="167" t="s">
        <v>11254</v>
      </c>
      <c r="AC5598" s="176">
        <v>130</v>
      </c>
      <c r="AD5598" s="167" t="s">
        <v>11254</v>
      </c>
      <c r="AE5598" s="176">
        <v>35683.699999999997</v>
      </c>
    </row>
    <row r="5599" spans="1:31">
      <c r="A5599" s="178">
        <v>308444145940</v>
      </c>
      <c r="B5599" s="166">
        <v>46129</v>
      </c>
      <c r="C5599" s="167" t="s">
        <v>9144</v>
      </c>
      <c r="D5599" s="167" t="s">
        <v>9337</v>
      </c>
      <c r="E5599" s="167" t="s">
        <v>9338</v>
      </c>
      <c r="F5599" s="167" t="s">
        <v>9277</v>
      </c>
      <c r="G5599" s="167" t="s">
        <v>3502</v>
      </c>
      <c r="H5599" s="168">
        <v>46129</v>
      </c>
      <c r="I5599" s="167" t="s">
        <v>9543</v>
      </c>
      <c r="J5599" s="169">
        <v>26117</v>
      </c>
      <c r="K5599" s="167" t="s">
        <v>55</v>
      </c>
      <c r="L5599" s="169">
        <v>4</v>
      </c>
      <c r="M5599" s="167" t="s">
        <v>3604</v>
      </c>
      <c r="N5599" s="169">
        <v>1309.9000000000001</v>
      </c>
      <c r="O5599" s="167" t="s">
        <v>3505</v>
      </c>
      <c r="P5599" s="167"/>
      <c r="Q5599" s="167" t="s">
        <v>3527</v>
      </c>
      <c r="R5599" s="167" t="s">
        <v>9544</v>
      </c>
      <c r="S5599" s="169">
        <v>35</v>
      </c>
      <c r="T5599" s="167" t="s">
        <v>9270</v>
      </c>
      <c r="U5599" s="169" t="s">
        <v>3517</v>
      </c>
      <c r="V5599" s="167" t="s">
        <v>9551</v>
      </c>
      <c r="W5599" s="167" t="s">
        <v>9272</v>
      </c>
      <c r="X5599" s="170" t="s">
        <v>157</v>
      </c>
      <c r="Y5599" s="171" t="s">
        <v>9546</v>
      </c>
      <c r="Z5599" s="167" t="s">
        <v>11145</v>
      </c>
      <c r="AA5599" s="176">
        <v>20</v>
      </c>
      <c r="AB5599" s="167" t="s">
        <v>11254</v>
      </c>
      <c r="AC5599" s="176">
        <v>20</v>
      </c>
      <c r="AD5599" s="167" t="s">
        <v>11254</v>
      </c>
      <c r="AE5599" s="176">
        <v>29325.599999999999</v>
      </c>
    </row>
    <row r="5600" spans="1:31">
      <c r="A5600" s="178">
        <v>308444145940</v>
      </c>
      <c r="B5600" s="166">
        <v>46129</v>
      </c>
      <c r="C5600" s="167" t="s">
        <v>9144</v>
      </c>
      <c r="D5600" s="167" t="s">
        <v>9337</v>
      </c>
      <c r="E5600" s="167" t="s">
        <v>9338</v>
      </c>
      <c r="F5600" s="167" t="s">
        <v>9277</v>
      </c>
      <c r="G5600" s="167" t="s">
        <v>3502</v>
      </c>
      <c r="H5600" s="168">
        <v>46129</v>
      </c>
      <c r="I5600" s="167" t="s">
        <v>9543</v>
      </c>
      <c r="J5600" s="169">
        <v>26117</v>
      </c>
      <c r="K5600" s="167" t="s">
        <v>55</v>
      </c>
      <c r="L5600" s="169">
        <v>4</v>
      </c>
      <c r="M5600" s="167" t="s">
        <v>3604</v>
      </c>
      <c r="N5600" s="169">
        <v>1309.9000000000001</v>
      </c>
      <c r="O5600" s="167" t="s">
        <v>3505</v>
      </c>
      <c r="P5600" s="167"/>
      <c r="Q5600" s="167" t="s">
        <v>3527</v>
      </c>
      <c r="R5600" s="167" t="s">
        <v>9544</v>
      </c>
      <c r="S5600" s="169">
        <v>34</v>
      </c>
      <c r="T5600" s="167" t="s">
        <v>6516</v>
      </c>
      <c r="U5600" s="169" t="s">
        <v>3517</v>
      </c>
      <c r="V5600" s="167" t="s">
        <v>9557</v>
      </c>
      <c r="W5600" s="167" t="s">
        <v>6518</v>
      </c>
      <c r="X5600" s="170" t="s">
        <v>157</v>
      </c>
      <c r="Y5600" s="171" t="s">
        <v>9546</v>
      </c>
      <c r="Z5600" s="167" t="s">
        <v>11145</v>
      </c>
      <c r="AA5600" s="176">
        <v>20</v>
      </c>
      <c r="AB5600" s="167" t="s">
        <v>11254</v>
      </c>
      <c r="AC5600" s="176">
        <v>20</v>
      </c>
      <c r="AD5600" s="167" t="s">
        <v>11254</v>
      </c>
      <c r="AE5600" s="176">
        <v>5489.8</v>
      </c>
    </row>
    <row r="5601" spans="1:31">
      <c r="A5601" s="178">
        <v>308444145940</v>
      </c>
      <c r="B5601" s="166">
        <v>46129</v>
      </c>
      <c r="C5601" s="167" t="s">
        <v>9144</v>
      </c>
      <c r="D5601" s="167" t="s">
        <v>9337</v>
      </c>
      <c r="E5601" s="167" t="s">
        <v>9338</v>
      </c>
      <c r="F5601" s="167" t="s">
        <v>9277</v>
      </c>
      <c r="G5601" s="167" t="s">
        <v>3502</v>
      </c>
      <c r="H5601" s="168">
        <v>46129</v>
      </c>
      <c r="I5601" s="167" t="s">
        <v>9543</v>
      </c>
      <c r="J5601" s="169">
        <v>26117</v>
      </c>
      <c r="K5601" s="167" t="s">
        <v>55</v>
      </c>
      <c r="L5601" s="169">
        <v>4</v>
      </c>
      <c r="M5601" s="167" t="s">
        <v>3604</v>
      </c>
      <c r="N5601" s="169">
        <v>1309.9000000000001</v>
      </c>
      <c r="O5601" s="167" t="s">
        <v>3505</v>
      </c>
      <c r="P5601" s="167"/>
      <c r="Q5601" s="167" t="s">
        <v>3527</v>
      </c>
      <c r="R5601" s="167" t="s">
        <v>9544</v>
      </c>
      <c r="S5601" s="169">
        <v>33</v>
      </c>
      <c r="T5601" s="167" t="s">
        <v>9274</v>
      </c>
      <c r="U5601" s="169" t="s">
        <v>3517</v>
      </c>
      <c r="V5601" s="167" t="s">
        <v>9558</v>
      </c>
      <c r="W5601" s="167" t="s">
        <v>9276</v>
      </c>
      <c r="X5601" s="170" t="s">
        <v>157</v>
      </c>
      <c r="Y5601" s="171" t="s">
        <v>9546</v>
      </c>
      <c r="Z5601" s="167" t="s">
        <v>11145</v>
      </c>
      <c r="AA5601" s="176">
        <v>240</v>
      </c>
      <c r="AB5601" s="167" t="s">
        <v>11254</v>
      </c>
      <c r="AC5601" s="176">
        <v>240</v>
      </c>
      <c r="AD5601" s="167" t="s">
        <v>11254</v>
      </c>
      <c r="AE5601" s="176">
        <v>510967.2</v>
      </c>
    </row>
    <row r="5602" spans="1:31">
      <c r="A5602" s="178">
        <v>308444145940</v>
      </c>
      <c r="B5602" s="166">
        <v>46129</v>
      </c>
      <c r="C5602" s="167" t="s">
        <v>9144</v>
      </c>
      <c r="D5602" s="167" t="s">
        <v>9337</v>
      </c>
      <c r="E5602" s="167" t="s">
        <v>9338</v>
      </c>
      <c r="F5602" s="167" t="s">
        <v>9277</v>
      </c>
      <c r="G5602" s="167" t="s">
        <v>3502</v>
      </c>
      <c r="H5602" s="168">
        <v>46129</v>
      </c>
      <c r="I5602" s="167" t="s">
        <v>9543</v>
      </c>
      <c r="J5602" s="169">
        <v>26117</v>
      </c>
      <c r="K5602" s="167" t="s">
        <v>55</v>
      </c>
      <c r="L5602" s="169">
        <v>4</v>
      </c>
      <c r="M5602" s="167" t="s">
        <v>3604</v>
      </c>
      <c r="N5602" s="169">
        <v>1309.9000000000001</v>
      </c>
      <c r="O5602" s="167" t="s">
        <v>3505</v>
      </c>
      <c r="P5602" s="167"/>
      <c r="Q5602" s="167" t="s">
        <v>3527</v>
      </c>
      <c r="R5602" s="167" t="s">
        <v>9544</v>
      </c>
      <c r="S5602" s="169">
        <v>32</v>
      </c>
      <c r="T5602" s="167" t="s">
        <v>6512</v>
      </c>
      <c r="U5602" s="169" t="s">
        <v>3517</v>
      </c>
      <c r="V5602" s="167" t="s">
        <v>9559</v>
      </c>
      <c r="W5602" s="167" t="s">
        <v>6514</v>
      </c>
      <c r="X5602" s="170" t="s">
        <v>157</v>
      </c>
      <c r="Y5602" s="171" t="s">
        <v>9546</v>
      </c>
      <c r="Z5602" s="167" t="s">
        <v>11145</v>
      </c>
      <c r="AA5602" s="176">
        <v>390</v>
      </c>
      <c r="AB5602" s="167" t="s">
        <v>11254</v>
      </c>
      <c r="AC5602" s="176">
        <v>390</v>
      </c>
      <c r="AD5602" s="167" t="s">
        <v>11254</v>
      </c>
      <c r="AE5602" s="176">
        <v>158722.20000000001</v>
      </c>
    </row>
    <row r="5603" spans="1:31">
      <c r="A5603" s="178">
        <v>308444145940</v>
      </c>
      <c r="B5603" s="166">
        <v>46129</v>
      </c>
      <c r="C5603" s="167" t="s">
        <v>9144</v>
      </c>
      <c r="D5603" s="167" t="s">
        <v>9337</v>
      </c>
      <c r="E5603" s="167" t="s">
        <v>9338</v>
      </c>
      <c r="F5603" s="167" t="s">
        <v>9277</v>
      </c>
      <c r="G5603" s="167" t="s">
        <v>3502</v>
      </c>
      <c r="H5603" s="168">
        <v>46129</v>
      </c>
      <c r="I5603" s="167" t="s">
        <v>9543</v>
      </c>
      <c r="J5603" s="169">
        <v>26117</v>
      </c>
      <c r="K5603" s="167" t="s">
        <v>55</v>
      </c>
      <c r="L5603" s="169">
        <v>4</v>
      </c>
      <c r="M5603" s="167" t="s">
        <v>3604</v>
      </c>
      <c r="N5603" s="169">
        <v>1309.9000000000001</v>
      </c>
      <c r="O5603" s="167" t="s">
        <v>3505</v>
      </c>
      <c r="P5603" s="167"/>
      <c r="Q5603" s="167" t="s">
        <v>3527</v>
      </c>
      <c r="R5603" s="167" t="s">
        <v>9544</v>
      </c>
      <c r="S5603" s="169">
        <v>31</v>
      </c>
      <c r="T5603" s="167" t="s">
        <v>9318</v>
      </c>
      <c r="U5603" s="169" t="s">
        <v>3517</v>
      </c>
      <c r="V5603" s="167" t="s">
        <v>9560</v>
      </c>
      <c r="W5603" s="167" t="s">
        <v>9320</v>
      </c>
      <c r="X5603" s="170" t="s">
        <v>157</v>
      </c>
      <c r="Y5603" s="171" t="s">
        <v>9546</v>
      </c>
      <c r="Z5603" s="167" t="s">
        <v>11145</v>
      </c>
      <c r="AA5603" s="176">
        <v>10</v>
      </c>
      <c r="AB5603" s="167" t="s">
        <v>11254</v>
      </c>
      <c r="AC5603" s="176">
        <v>10</v>
      </c>
      <c r="AD5603" s="167" t="s">
        <v>11254</v>
      </c>
      <c r="AE5603" s="176">
        <v>14789.7</v>
      </c>
    </row>
    <row r="5604" spans="1:31">
      <c r="A5604" s="178">
        <v>308444145940</v>
      </c>
      <c r="B5604" s="166">
        <v>46129</v>
      </c>
      <c r="C5604" s="167" t="s">
        <v>9144</v>
      </c>
      <c r="D5604" s="167" t="s">
        <v>9337</v>
      </c>
      <c r="E5604" s="167" t="s">
        <v>9338</v>
      </c>
      <c r="F5604" s="167" t="s">
        <v>9277</v>
      </c>
      <c r="G5604" s="167" t="s">
        <v>3502</v>
      </c>
      <c r="H5604" s="168">
        <v>46129</v>
      </c>
      <c r="I5604" s="167" t="s">
        <v>9543</v>
      </c>
      <c r="J5604" s="169">
        <v>26117</v>
      </c>
      <c r="K5604" s="167" t="s">
        <v>55</v>
      </c>
      <c r="L5604" s="169">
        <v>4</v>
      </c>
      <c r="M5604" s="167" t="s">
        <v>3604</v>
      </c>
      <c r="N5604" s="169">
        <v>1309.9000000000001</v>
      </c>
      <c r="O5604" s="167" t="s">
        <v>3505</v>
      </c>
      <c r="P5604" s="167"/>
      <c r="Q5604" s="167" t="s">
        <v>3527</v>
      </c>
      <c r="R5604" s="167" t="s">
        <v>9544</v>
      </c>
      <c r="S5604" s="169">
        <v>30</v>
      </c>
      <c r="T5604" s="167" t="s">
        <v>6522</v>
      </c>
      <c r="U5604" s="169" t="s">
        <v>3517</v>
      </c>
      <c r="V5604" s="167" t="s">
        <v>9552</v>
      </c>
      <c r="W5604" s="167" t="s">
        <v>6524</v>
      </c>
      <c r="X5604" s="170" t="s">
        <v>157</v>
      </c>
      <c r="Y5604" s="171" t="s">
        <v>9546</v>
      </c>
      <c r="Z5604" s="167" t="s">
        <v>11145</v>
      </c>
      <c r="AA5604" s="176">
        <v>8</v>
      </c>
      <c r="AB5604" s="167" t="s">
        <v>11254</v>
      </c>
      <c r="AC5604" s="176">
        <v>8</v>
      </c>
      <c r="AD5604" s="167" t="s">
        <v>11254</v>
      </c>
      <c r="AE5604" s="176">
        <v>3710.64</v>
      </c>
    </row>
    <row r="5605" spans="1:31">
      <c r="A5605" s="178">
        <v>308444145940</v>
      </c>
      <c r="B5605" s="166">
        <v>46129</v>
      </c>
      <c r="C5605" s="167" t="s">
        <v>9144</v>
      </c>
      <c r="D5605" s="167" t="s">
        <v>9337</v>
      </c>
      <c r="E5605" s="167" t="s">
        <v>9338</v>
      </c>
      <c r="F5605" s="167" t="s">
        <v>9277</v>
      </c>
      <c r="G5605" s="167" t="s">
        <v>3502</v>
      </c>
      <c r="H5605" s="168">
        <v>46129</v>
      </c>
      <c r="I5605" s="167" t="s">
        <v>9543</v>
      </c>
      <c r="J5605" s="169">
        <v>26117</v>
      </c>
      <c r="K5605" s="167" t="s">
        <v>55</v>
      </c>
      <c r="L5605" s="169">
        <v>4</v>
      </c>
      <c r="M5605" s="167" t="s">
        <v>3604</v>
      </c>
      <c r="N5605" s="169">
        <v>1309.9000000000001</v>
      </c>
      <c r="O5605" s="167" t="s">
        <v>3505</v>
      </c>
      <c r="P5605" s="167"/>
      <c r="Q5605" s="167" t="s">
        <v>3527</v>
      </c>
      <c r="R5605" s="167" t="s">
        <v>9544</v>
      </c>
      <c r="S5605" s="169">
        <v>29</v>
      </c>
      <c r="T5605" s="167" t="s">
        <v>6519</v>
      </c>
      <c r="U5605" s="169" t="s">
        <v>3517</v>
      </c>
      <c r="V5605" s="167" t="s">
        <v>9545</v>
      </c>
      <c r="W5605" s="167" t="s">
        <v>6521</v>
      </c>
      <c r="X5605" s="170" t="s">
        <v>157</v>
      </c>
      <c r="Y5605" s="171" t="s">
        <v>9546</v>
      </c>
      <c r="Z5605" s="167" t="s">
        <v>11145</v>
      </c>
      <c r="AA5605" s="176">
        <v>20</v>
      </c>
      <c r="AB5605" s="167" t="s">
        <v>11254</v>
      </c>
      <c r="AC5605" s="176">
        <v>20</v>
      </c>
      <c r="AD5605" s="167" t="s">
        <v>11254</v>
      </c>
      <c r="AE5605" s="176">
        <v>15650.2</v>
      </c>
    </row>
    <row r="5606" spans="1:31">
      <c r="A5606" s="178">
        <v>308444145940</v>
      </c>
      <c r="B5606" s="166">
        <v>46129</v>
      </c>
      <c r="C5606" s="167" t="s">
        <v>9144</v>
      </c>
      <c r="D5606" s="167" t="s">
        <v>9337</v>
      </c>
      <c r="E5606" s="167" t="s">
        <v>9338</v>
      </c>
      <c r="F5606" s="167" t="s">
        <v>9277</v>
      </c>
      <c r="G5606" s="167" t="s">
        <v>3502</v>
      </c>
      <c r="H5606" s="168">
        <v>46129</v>
      </c>
      <c r="I5606" s="167" t="s">
        <v>9543</v>
      </c>
      <c r="J5606" s="169">
        <v>26117</v>
      </c>
      <c r="K5606" s="167" t="s">
        <v>55</v>
      </c>
      <c r="L5606" s="169">
        <v>4</v>
      </c>
      <c r="M5606" s="167" t="s">
        <v>3604</v>
      </c>
      <c r="N5606" s="169">
        <v>1309.9000000000001</v>
      </c>
      <c r="O5606" s="167" t="s">
        <v>3505</v>
      </c>
      <c r="P5606" s="167"/>
      <c r="Q5606" s="167" t="s">
        <v>3527</v>
      </c>
      <c r="R5606" s="167" t="s">
        <v>9544</v>
      </c>
      <c r="S5606" s="169">
        <v>28</v>
      </c>
      <c r="T5606" s="167" t="s">
        <v>9416</v>
      </c>
      <c r="U5606" s="169" t="s">
        <v>3517</v>
      </c>
      <c r="V5606" s="167" t="s">
        <v>9550</v>
      </c>
      <c r="W5606" s="167" t="s">
        <v>9293</v>
      </c>
      <c r="X5606" s="170" t="s">
        <v>157</v>
      </c>
      <c r="Y5606" s="171" t="s">
        <v>9546</v>
      </c>
      <c r="Z5606" s="167" t="s">
        <v>11145</v>
      </c>
      <c r="AA5606" s="176">
        <v>350</v>
      </c>
      <c r="AB5606" s="167" t="s">
        <v>11254</v>
      </c>
      <c r="AC5606" s="176">
        <v>350</v>
      </c>
      <c r="AD5606" s="167" t="s">
        <v>11254</v>
      </c>
      <c r="AE5606" s="176">
        <v>340378.5</v>
      </c>
    </row>
    <row r="5607" spans="1:31">
      <c r="A5607" s="178">
        <v>308444145940</v>
      </c>
      <c r="B5607" s="166">
        <v>46129</v>
      </c>
      <c r="C5607" s="167" t="s">
        <v>9144</v>
      </c>
      <c r="D5607" s="167" t="s">
        <v>9337</v>
      </c>
      <c r="E5607" s="167" t="s">
        <v>9338</v>
      </c>
      <c r="F5607" s="167" t="s">
        <v>9277</v>
      </c>
      <c r="G5607" s="167" t="s">
        <v>3502</v>
      </c>
      <c r="H5607" s="168">
        <v>46129</v>
      </c>
      <c r="I5607" s="167" t="s">
        <v>9543</v>
      </c>
      <c r="J5607" s="169">
        <v>26117</v>
      </c>
      <c r="K5607" s="167" t="s">
        <v>55</v>
      </c>
      <c r="L5607" s="169">
        <v>4</v>
      </c>
      <c r="M5607" s="167" t="s">
        <v>3604</v>
      </c>
      <c r="N5607" s="169">
        <v>1309.9000000000001</v>
      </c>
      <c r="O5607" s="167" t="s">
        <v>3505</v>
      </c>
      <c r="P5607" s="167"/>
      <c r="Q5607" s="167" t="s">
        <v>3527</v>
      </c>
      <c r="R5607" s="167" t="s">
        <v>9544</v>
      </c>
      <c r="S5607" s="169">
        <v>27</v>
      </c>
      <c r="T5607" s="167" t="s">
        <v>8290</v>
      </c>
      <c r="U5607" s="169" t="s">
        <v>3517</v>
      </c>
      <c r="V5607" s="167" t="s">
        <v>9561</v>
      </c>
      <c r="W5607" s="167" t="s">
        <v>7027</v>
      </c>
      <c r="X5607" s="170" t="s">
        <v>157</v>
      </c>
      <c r="Y5607" s="171" t="s">
        <v>9546</v>
      </c>
      <c r="Z5607" s="167" t="s">
        <v>11145</v>
      </c>
      <c r="AA5607" s="176">
        <v>250</v>
      </c>
      <c r="AB5607" s="167" t="s">
        <v>11254</v>
      </c>
      <c r="AC5607" s="176">
        <v>250</v>
      </c>
      <c r="AD5607" s="167" t="s">
        <v>11254</v>
      </c>
      <c r="AE5607" s="176">
        <v>148785</v>
      </c>
    </row>
    <row r="5608" spans="1:31">
      <c r="A5608" s="178">
        <v>308444145940</v>
      </c>
      <c r="B5608" s="166">
        <v>46129</v>
      </c>
      <c r="C5608" s="167" t="s">
        <v>9144</v>
      </c>
      <c r="D5608" s="167" t="s">
        <v>9337</v>
      </c>
      <c r="E5608" s="167" t="s">
        <v>9338</v>
      </c>
      <c r="F5608" s="167" t="s">
        <v>9277</v>
      </c>
      <c r="G5608" s="167" t="s">
        <v>3502</v>
      </c>
      <c r="H5608" s="168">
        <v>46129</v>
      </c>
      <c r="I5608" s="167" t="s">
        <v>9543</v>
      </c>
      <c r="J5608" s="169">
        <v>26117</v>
      </c>
      <c r="K5608" s="167" t="s">
        <v>55</v>
      </c>
      <c r="L5608" s="169">
        <v>4</v>
      </c>
      <c r="M5608" s="167" t="s">
        <v>3604</v>
      </c>
      <c r="N5608" s="169">
        <v>1309.9000000000001</v>
      </c>
      <c r="O5608" s="167" t="s">
        <v>3505</v>
      </c>
      <c r="P5608" s="167"/>
      <c r="Q5608" s="167" t="s">
        <v>3527</v>
      </c>
      <c r="R5608" s="167" t="s">
        <v>9544</v>
      </c>
      <c r="S5608" s="169">
        <v>26</v>
      </c>
      <c r="T5608" s="167" t="s">
        <v>8694</v>
      </c>
      <c r="U5608" s="169" t="s">
        <v>3517</v>
      </c>
      <c r="V5608" s="167" t="s">
        <v>9562</v>
      </c>
      <c r="W5608" s="167" t="s">
        <v>8696</v>
      </c>
      <c r="X5608" s="170" t="s">
        <v>157</v>
      </c>
      <c r="Y5608" s="171" t="s">
        <v>9546</v>
      </c>
      <c r="Z5608" s="167" t="s">
        <v>11145</v>
      </c>
      <c r="AA5608" s="176">
        <v>110</v>
      </c>
      <c r="AB5608" s="167" t="s">
        <v>11254</v>
      </c>
      <c r="AC5608" s="176">
        <v>110</v>
      </c>
      <c r="AD5608" s="167" t="s">
        <v>11254</v>
      </c>
      <c r="AE5608" s="176">
        <v>639216.6</v>
      </c>
    </row>
    <row r="5609" spans="1:31">
      <c r="A5609" s="178">
        <v>308444145940</v>
      </c>
      <c r="B5609" s="166">
        <v>46129</v>
      </c>
      <c r="C5609" s="167" t="s">
        <v>9144</v>
      </c>
      <c r="D5609" s="167" t="s">
        <v>9337</v>
      </c>
      <c r="E5609" s="167" t="s">
        <v>9338</v>
      </c>
      <c r="F5609" s="167" t="s">
        <v>9277</v>
      </c>
      <c r="G5609" s="167" t="s">
        <v>3502</v>
      </c>
      <c r="H5609" s="168">
        <v>46129</v>
      </c>
      <c r="I5609" s="167" t="s">
        <v>9543</v>
      </c>
      <c r="J5609" s="169">
        <v>26117</v>
      </c>
      <c r="K5609" s="167" t="s">
        <v>55</v>
      </c>
      <c r="L5609" s="169">
        <v>4</v>
      </c>
      <c r="M5609" s="167" t="s">
        <v>3604</v>
      </c>
      <c r="N5609" s="169">
        <v>1309.9000000000001</v>
      </c>
      <c r="O5609" s="167" t="s">
        <v>3505</v>
      </c>
      <c r="P5609" s="167"/>
      <c r="Q5609" s="167" t="s">
        <v>3527</v>
      </c>
      <c r="R5609" s="167" t="s">
        <v>9544</v>
      </c>
      <c r="S5609" s="169">
        <v>25</v>
      </c>
      <c r="T5609" s="167" t="s">
        <v>9452</v>
      </c>
      <c r="U5609" s="169" t="s">
        <v>3517</v>
      </c>
      <c r="V5609" s="167" t="s">
        <v>9563</v>
      </c>
      <c r="W5609" s="167" t="s">
        <v>9317</v>
      </c>
      <c r="X5609" s="170" t="s">
        <v>157</v>
      </c>
      <c r="Y5609" s="171" t="s">
        <v>9546</v>
      </c>
      <c r="Z5609" s="167" t="s">
        <v>11145</v>
      </c>
      <c r="AA5609" s="176">
        <v>140</v>
      </c>
      <c r="AB5609" s="167" t="s">
        <v>11254</v>
      </c>
      <c r="AC5609" s="176">
        <v>140</v>
      </c>
      <c r="AD5609" s="167" t="s">
        <v>11254</v>
      </c>
      <c r="AE5609" s="176">
        <v>219254</v>
      </c>
    </row>
    <row r="5610" spans="1:31">
      <c r="A5610" s="178">
        <v>308444145940</v>
      </c>
      <c r="B5610" s="166">
        <v>46129</v>
      </c>
      <c r="C5610" s="167" t="s">
        <v>9144</v>
      </c>
      <c r="D5610" s="167" t="s">
        <v>9337</v>
      </c>
      <c r="E5610" s="167" t="s">
        <v>9338</v>
      </c>
      <c r="F5610" s="167" t="s">
        <v>9277</v>
      </c>
      <c r="G5610" s="167" t="s">
        <v>3502</v>
      </c>
      <c r="H5610" s="168">
        <v>46129</v>
      </c>
      <c r="I5610" s="167" t="s">
        <v>9543</v>
      </c>
      <c r="J5610" s="169">
        <v>26117</v>
      </c>
      <c r="K5610" s="167" t="s">
        <v>55</v>
      </c>
      <c r="L5610" s="169">
        <v>4</v>
      </c>
      <c r="M5610" s="167" t="s">
        <v>3604</v>
      </c>
      <c r="N5610" s="169">
        <v>1309.9000000000001</v>
      </c>
      <c r="O5610" s="167" t="s">
        <v>3505</v>
      </c>
      <c r="P5610" s="167"/>
      <c r="Q5610" s="167" t="s">
        <v>3527</v>
      </c>
      <c r="R5610" s="167" t="s">
        <v>9544</v>
      </c>
      <c r="S5610" s="169">
        <v>24</v>
      </c>
      <c r="T5610" s="167" t="s">
        <v>9329</v>
      </c>
      <c r="U5610" s="169" t="s">
        <v>3517</v>
      </c>
      <c r="V5610" s="167" t="s">
        <v>9564</v>
      </c>
      <c r="W5610" s="167" t="s">
        <v>9331</v>
      </c>
      <c r="X5610" s="170" t="s">
        <v>157</v>
      </c>
      <c r="Y5610" s="171" t="s">
        <v>9546</v>
      </c>
      <c r="Z5610" s="167" t="s">
        <v>11145</v>
      </c>
      <c r="AA5610" s="176">
        <v>790</v>
      </c>
      <c r="AB5610" s="167" t="s">
        <v>11254</v>
      </c>
      <c r="AC5610" s="176">
        <v>790</v>
      </c>
      <c r="AD5610" s="167" t="s">
        <v>11254</v>
      </c>
      <c r="AE5610" s="176">
        <v>2266510</v>
      </c>
    </row>
    <row r="5611" spans="1:31">
      <c r="A5611" s="178">
        <v>308444145940</v>
      </c>
      <c r="B5611" s="166">
        <v>46129</v>
      </c>
      <c r="C5611" s="167" t="s">
        <v>9144</v>
      </c>
      <c r="D5611" s="167" t="s">
        <v>9337</v>
      </c>
      <c r="E5611" s="167" t="s">
        <v>9338</v>
      </c>
      <c r="F5611" s="167" t="s">
        <v>9277</v>
      </c>
      <c r="G5611" s="167" t="s">
        <v>3502</v>
      </c>
      <c r="H5611" s="168">
        <v>46129</v>
      </c>
      <c r="I5611" s="167" t="s">
        <v>9543</v>
      </c>
      <c r="J5611" s="169">
        <v>26117</v>
      </c>
      <c r="K5611" s="167" t="s">
        <v>55</v>
      </c>
      <c r="L5611" s="169">
        <v>4</v>
      </c>
      <c r="M5611" s="167" t="s">
        <v>3604</v>
      </c>
      <c r="N5611" s="169">
        <v>1309.9000000000001</v>
      </c>
      <c r="O5611" s="167" t="s">
        <v>3505</v>
      </c>
      <c r="P5611" s="167"/>
      <c r="Q5611" s="167" t="s">
        <v>3527</v>
      </c>
      <c r="R5611" s="167" t="s">
        <v>9544</v>
      </c>
      <c r="S5611" s="169">
        <v>23</v>
      </c>
      <c r="T5611" s="167" t="s">
        <v>9329</v>
      </c>
      <c r="U5611" s="169" t="s">
        <v>3517</v>
      </c>
      <c r="V5611" s="167" t="s">
        <v>9564</v>
      </c>
      <c r="W5611" s="167" t="s">
        <v>9331</v>
      </c>
      <c r="X5611" s="170" t="s">
        <v>157</v>
      </c>
      <c r="Y5611" s="171" t="s">
        <v>9546</v>
      </c>
      <c r="Z5611" s="167" t="s">
        <v>11145</v>
      </c>
      <c r="AA5611" s="176">
        <v>8</v>
      </c>
      <c r="AB5611" s="167" t="s">
        <v>11254</v>
      </c>
      <c r="AC5611" s="176">
        <v>8</v>
      </c>
      <c r="AD5611" s="167" t="s">
        <v>11254</v>
      </c>
      <c r="AE5611" s="176">
        <v>22952</v>
      </c>
    </row>
    <row r="5612" spans="1:31">
      <c r="A5612" s="178">
        <v>308444145940</v>
      </c>
      <c r="B5612" s="166">
        <v>46129</v>
      </c>
      <c r="C5612" s="167" t="s">
        <v>9144</v>
      </c>
      <c r="D5612" s="167" t="s">
        <v>9337</v>
      </c>
      <c r="E5612" s="167" t="s">
        <v>9338</v>
      </c>
      <c r="F5612" s="167" t="s">
        <v>9277</v>
      </c>
      <c r="G5612" s="167" t="s">
        <v>3502</v>
      </c>
      <c r="H5612" s="168">
        <v>46129</v>
      </c>
      <c r="I5612" s="167" t="s">
        <v>9543</v>
      </c>
      <c r="J5612" s="169">
        <v>26117</v>
      </c>
      <c r="K5612" s="167" t="s">
        <v>55</v>
      </c>
      <c r="L5612" s="169">
        <v>4</v>
      </c>
      <c r="M5612" s="167" t="s">
        <v>3604</v>
      </c>
      <c r="N5612" s="169">
        <v>1309.9000000000001</v>
      </c>
      <c r="O5612" s="167" t="s">
        <v>3505</v>
      </c>
      <c r="P5612" s="167"/>
      <c r="Q5612" s="167" t="s">
        <v>3527</v>
      </c>
      <c r="R5612" s="167" t="s">
        <v>9544</v>
      </c>
      <c r="S5612" s="169">
        <v>22</v>
      </c>
      <c r="T5612" s="167" t="s">
        <v>8290</v>
      </c>
      <c r="U5612" s="169" t="s">
        <v>3517</v>
      </c>
      <c r="V5612" s="167" t="s">
        <v>9561</v>
      </c>
      <c r="W5612" s="167" t="s">
        <v>7027</v>
      </c>
      <c r="X5612" s="170" t="s">
        <v>157</v>
      </c>
      <c r="Y5612" s="171" t="s">
        <v>9546</v>
      </c>
      <c r="Z5612" s="167" t="s">
        <v>11145</v>
      </c>
      <c r="AA5612" s="176">
        <v>100</v>
      </c>
      <c r="AB5612" s="167" t="s">
        <v>11254</v>
      </c>
      <c r="AC5612" s="176">
        <v>100</v>
      </c>
      <c r="AD5612" s="167" t="s">
        <v>11254</v>
      </c>
      <c r="AE5612" s="176">
        <v>59514</v>
      </c>
    </row>
    <row r="5613" spans="1:31">
      <c r="A5613" s="178">
        <v>308444145940</v>
      </c>
      <c r="B5613" s="166">
        <v>46129</v>
      </c>
      <c r="C5613" s="167" t="s">
        <v>9144</v>
      </c>
      <c r="D5613" s="167" t="s">
        <v>9337</v>
      </c>
      <c r="E5613" s="167" t="s">
        <v>9338</v>
      </c>
      <c r="F5613" s="167" t="s">
        <v>9277</v>
      </c>
      <c r="G5613" s="167" t="s">
        <v>3502</v>
      </c>
      <c r="H5613" s="168">
        <v>46129</v>
      </c>
      <c r="I5613" s="167" t="s">
        <v>9543</v>
      </c>
      <c r="J5613" s="169">
        <v>26117</v>
      </c>
      <c r="K5613" s="167" t="s">
        <v>55</v>
      </c>
      <c r="L5613" s="169">
        <v>4</v>
      </c>
      <c r="M5613" s="167" t="s">
        <v>3604</v>
      </c>
      <c r="N5613" s="169">
        <v>1309.9000000000001</v>
      </c>
      <c r="O5613" s="167" t="s">
        <v>3505</v>
      </c>
      <c r="P5613" s="167"/>
      <c r="Q5613" s="167" t="s">
        <v>3527</v>
      </c>
      <c r="R5613" s="167" t="s">
        <v>9544</v>
      </c>
      <c r="S5613" s="169">
        <v>21</v>
      </c>
      <c r="T5613" s="167" t="s">
        <v>7025</v>
      </c>
      <c r="U5613" s="169" t="s">
        <v>3517</v>
      </c>
      <c r="V5613" s="167" t="s">
        <v>9565</v>
      </c>
      <c r="W5613" s="167" t="s">
        <v>7027</v>
      </c>
      <c r="X5613" s="170" t="s">
        <v>157</v>
      </c>
      <c r="Y5613" s="171" t="s">
        <v>9546</v>
      </c>
      <c r="Z5613" s="167" t="s">
        <v>11145</v>
      </c>
      <c r="AA5613" s="176">
        <v>1</v>
      </c>
      <c r="AB5613" s="167" t="s">
        <v>11254</v>
      </c>
      <c r="AC5613" s="176">
        <v>1</v>
      </c>
      <c r="AD5613" s="167" t="s">
        <v>11254</v>
      </c>
      <c r="AE5613" s="176">
        <v>595.14</v>
      </c>
    </row>
    <row r="5614" spans="1:31">
      <c r="A5614" s="178">
        <v>308444145940</v>
      </c>
      <c r="B5614" s="166">
        <v>46129</v>
      </c>
      <c r="C5614" s="167" t="s">
        <v>9144</v>
      </c>
      <c r="D5614" s="167" t="s">
        <v>9337</v>
      </c>
      <c r="E5614" s="167" t="s">
        <v>9338</v>
      </c>
      <c r="F5614" s="167" t="s">
        <v>9277</v>
      </c>
      <c r="G5614" s="167" t="s">
        <v>3502</v>
      </c>
      <c r="H5614" s="168">
        <v>46129</v>
      </c>
      <c r="I5614" s="167" t="s">
        <v>9543</v>
      </c>
      <c r="J5614" s="169">
        <v>26117</v>
      </c>
      <c r="K5614" s="167" t="s">
        <v>55</v>
      </c>
      <c r="L5614" s="169">
        <v>4</v>
      </c>
      <c r="M5614" s="167" t="s">
        <v>3604</v>
      </c>
      <c r="N5614" s="169">
        <v>1309.9000000000001</v>
      </c>
      <c r="O5614" s="167" t="s">
        <v>3505</v>
      </c>
      <c r="P5614" s="167"/>
      <c r="Q5614" s="167" t="s">
        <v>3527</v>
      </c>
      <c r="R5614" s="167" t="s">
        <v>9544</v>
      </c>
      <c r="S5614" s="169">
        <v>20</v>
      </c>
      <c r="T5614" s="167" t="s">
        <v>9412</v>
      </c>
      <c r="U5614" s="169" t="s">
        <v>3517</v>
      </c>
      <c r="V5614" s="167" t="s">
        <v>9566</v>
      </c>
      <c r="W5614" s="167" t="s">
        <v>9414</v>
      </c>
      <c r="X5614" s="170" t="s">
        <v>157</v>
      </c>
      <c r="Y5614" s="171" t="s">
        <v>9546</v>
      </c>
      <c r="Z5614" s="167" t="s">
        <v>11145</v>
      </c>
      <c r="AA5614" s="176">
        <v>10</v>
      </c>
      <c r="AB5614" s="167" t="s">
        <v>11254</v>
      </c>
      <c r="AC5614" s="176">
        <v>10</v>
      </c>
      <c r="AD5614" s="167" t="s">
        <v>11254</v>
      </c>
      <c r="AE5614" s="176">
        <v>6717.4</v>
      </c>
    </row>
    <row r="5615" spans="1:31">
      <c r="A5615" s="178">
        <v>308444145940</v>
      </c>
      <c r="B5615" s="166">
        <v>46129</v>
      </c>
      <c r="C5615" s="167" t="s">
        <v>9144</v>
      </c>
      <c r="D5615" s="167" t="s">
        <v>9337</v>
      </c>
      <c r="E5615" s="167" t="s">
        <v>9338</v>
      </c>
      <c r="F5615" s="167" t="s">
        <v>9277</v>
      </c>
      <c r="G5615" s="167" t="s">
        <v>3502</v>
      </c>
      <c r="H5615" s="168">
        <v>46129</v>
      </c>
      <c r="I5615" s="167" t="s">
        <v>9543</v>
      </c>
      <c r="J5615" s="169">
        <v>26117</v>
      </c>
      <c r="K5615" s="167" t="s">
        <v>55</v>
      </c>
      <c r="L5615" s="169">
        <v>4</v>
      </c>
      <c r="M5615" s="167" t="s">
        <v>3604</v>
      </c>
      <c r="N5615" s="169">
        <v>1309.9000000000001</v>
      </c>
      <c r="O5615" s="167" t="s">
        <v>3505</v>
      </c>
      <c r="P5615" s="167"/>
      <c r="Q5615" s="167" t="s">
        <v>3527</v>
      </c>
      <c r="R5615" s="167" t="s">
        <v>9544</v>
      </c>
      <c r="S5615" s="169">
        <v>19</v>
      </c>
      <c r="T5615" s="167" t="s">
        <v>6512</v>
      </c>
      <c r="U5615" s="169" t="s">
        <v>3517</v>
      </c>
      <c r="V5615" s="167" t="s">
        <v>9559</v>
      </c>
      <c r="W5615" s="167" t="s">
        <v>6514</v>
      </c>
      <c r="X5615" s="170" t="s">
        <v>157</v>
      </c>
      <c r="Y5615" s="171" t="s">
        <v>9546</v>
      </c>
      <c r="Z5615" s="167" t="s">
        <v>11145</v>
      </c>
      <c r="AA5615" s="176">
        <v>20</v>
      </c>
      <c r="AB5615" s="167" t="s">
        <v>11254</v>
      </c>
      <c r="AC5615" s="176">
        <v>20</v>
      </c>
      <c r="AD5615" s="167" t="s">
        <v>11254</v>
      </c>
      <c r="AE5615" s="176">
        <v>8139.6</v>
      </c>
    </row>
    <row r="5616" spans="1:31">
      <c r="A5616" s="178">
        <v>308444145940</v>
      </c>
      <c r="B5616" s="166">
        <v>46129</v>
      </c>
      <c r="C5616" s="167" t="s">
        <v>9144</v>
      </c>
      <c r="D5616" s="167" t="s">
        <v>9337</v>
      </c>
      <c r="E5616" s="167" t="s">
        <v>9338</v>
      </c>
      <c r="F5616" s="167" t="s">
        <v>9277</v>
      </c>
      <c r="G5616" s="167" t="s">
        <v>3502</v>
      </c>
      <c r="H5616" s="168">
        <v>46129</v>
      </c>
      <c r="I5616" s="167" t="s">
        <v>9543</v>
      </c>
      <c r="J5616" s="169">
        <v>26117</v>
      </c>
      <c r="K5616" s="167" t="s">
        <v>55</v>
      </c>
      <c r="L5616" s="169">
        <v>4</v>
      </c>
      <c r="M5616" s="167" t="s">
        <v>3604</v>
      </c>
      <c r="N5616" s="169">
        <v>1309.9000000000001</v>
      </c>
      <c r="O5616" s="167" t="s">
        <v>3505</v>
      </c>
      <c r="P5616" s="167"/>
      <c r="Q5616" s="167" t="s">
        <v>3527</v>
      </c>
      <c r="R5616" s="167" t="s">
        <v>9544</v>
      </c>
      <c r="S5616" s="169">
        <v>18</v>
      </c>
      <c r="T5616" s="167" t="s">
        <v>9567</v>
      </c>
      <c r="U5616" s="169" t="s">
        <v>3517</v>
      </c>
      <c r="V5616" s="167" t="s">
        <v>9568</v>
      </c>
      <c r="W5616" s="167" t="s">
        <v>9569</v>
      </c>
      <c r="X5616" s="170" t="s">
        <v>157</v>
      </c>
      <c r="Y5616" s="171" t="s">
        <v>9546</v>
      </c>
      <c r="Z5616" s="167" t="s">
        <v>11145</v>
      </c>
      <c r="AA5616" s="176">
        <v>1</v>
      </c>
      <c r="AB5616" s="167" t="s">
        <v>11254</v>
      </c>
      <c r="AC5616" s="176">
        <v>1</v>
      </c>
      <c r="AD5616" s="167" t="s">
        <v>11254</v>
      </c>
      <c r="AE5616" s="176">
        <v>2943.01</v>
      </c>
    </row>
    <row r="5617" spans="1:31">
      <c r="A5617" s="178">
        <v>308444145940</v>
      </c>
      <c r="B5617" s="166">
        <v>46129</v>
      </c>
      <c r="C5617" s="167" t="s">
        <v>9144</v>
      </c>
      <c r="D5617" s="167" t="s">
        <v>9337</v>
      </c>
      <c r="E5617" s="167" t="s">
        <v>9338</v>
      </c>
      <c r="F5617" s="167" t="s">
        <v>9277</v>
      </c>
      <c r="G5617" s="167" t="s">
        <v>3502</v>
      </c>
      <c r="H5617" s="168">
        <v>46129</v>
      </c>
      <c r="I5617" s="167" t="s">
        <v>9543</v>
      </c>
      <c r="J5617" s="169">
        <v>26117</v>
      </c>
      <c r="K5617" s="167" t="s">
        <v>55</v>
      </c>
      <c r="L5617" s="169">
        <v>4</v>
      </c>
      <c r="M5617" s="167" t="s">
        <v>3604</v>
      </c>
      <c r="N5617" s="169">
        <v>1309.9000000000001</v>
      </c>
      <c r="O5617" s="167" t="s">
        <v>3505</v>
      </c>
      <c r="P5617" s="167"/>
      <c r="Q5617" s="167" t="s">
        <v>3527</v>
      </c>
      <c r="R5617" s="167" t="s">
        <v>9544</v>
      </c>
      <c r="S5617" s="169">
        <v>17</v>
      </c>
      <c r="T5617" s="167" t="s">
        <v>7025</v>
      </c>
      <c r="U5617" s="169" t="s">
        <v>3517</v>
      </c>
      <c r="V5617" s="167" t="s">
        <v>9565</v>
      </c>
      <c r="W5617" s="167" t="s">
        <v>7027</v>
      </c>
      <c r="X5617" s="170" t="s">
        <v>157</v>
      </c>
      <c r="Y5617" s="171" t="s">
        <v>9546</v>
      </c>
      <c r="Z5617" s="167" t="s">
        <v>11145</v>
      </c>
      <c r="AA5617" s="176">
        <v>2</v>
      </c>
      <c r="AB5617" s="167" t="s">
        <v>11254</v>
      </c>
      <c r="AC5617" s="176">
        <v>2</v>
      </c>
      <c r="AD5617" s="167" t="s">
        <v>11254</v>
      </c>
      <c r="AE5617" s="176">
        <v>1190.28</v>
      </c>
    </row>
    <row r="5618" spans="1:31">
      <c r="A5618" s="178">
        <v>308444145940</v>
      </c>
      <c r="B5618" s="166">
        <v>46129</v>
      </c>
      <c r="C5618" s="167" t="s">
        <v>9144</v>
      </c>
      <c r="D5618" s="167" t="s">
        <v>9337</v>
      </c>
      <c r="E5618" s="167" t="s">
        <v>9338</v>
      </c>
      <c r="F5618" s="167" t="s">
        <v>9277</v>
      </c>
      <c r="G5618" s="167" t="s">
        <v>3502</v>
      </c>
      <c r="H5618" s="168">
        <v>46129</v>
      </c>
      <c r="I5618" s="167" t="s">
        <v>9543</v>
      </c>
      <c r="J5618" s="169">
        <v>26117</v>
      </c>
      <c r="K5618" s="167" t="s">
        <v>55</v>
      </c>
      <c r="L5618" s="169">
        <v>4</v>
      </c>
      <c r="M5618" s="167" t="s">
        <v>3604</v>
      </c>
      <c r="N5618" s="169">
        <v>1309.9000000000001</v>
      </c>
      <c r="O5618" s="167" t="s">
        <v>3505</v>
      </c>
      <c r="P5618" s="167"/>
      <c r="Q5618" s="167" t="s">
        <v>3527</v>
      </c>
      <c r="R5618" s="167" t="s">
        <v>9544</v>
      </c>
      <c r="S5618" s="169">
        <v>16</v>
      </c>
      <c r="T5618" s="167" t="s">
        <v>9281</v>
      </c>
      <c r="U5618" s="169" t="s">
        <v>3517</v>
      </c>
      <c r="V5618" s="167" t="s">
        <v>9570</v>
      </c>
      <c r="W5618" s="167" t="s">
        <v>9283</v>
      </c>
      <c r="X5618" s="170" t="s">
        <v>157</v>
      </c>
      <c r="Y5618" s="171" t="s">
        <v>9546</v>
      </c>
      <c r="Z5618" s="167" t="s">
        <v>11145</v>
      </c>
      <c r="AA5618" s="176">
        <v>3</v>
      </c>
      <c r="AB5618" s="167" t="s">
        <v>11254</v>
      </c>
      <c r="AC5618" s="176">
        <v>3</v>
      </c>
      <c r="AD5618" s="167" t="s">
        <v>11254</v>
      </c>
      <c r="AE5618" s="176">
        <v>6917.22</v>
      </c>
    </row>
    <row r="5619" spans="1:31">
      <c r="A5619" s="178">
        <v>308444145940</v>
      </c>
      <c r="B5619" s="166">
        <v>46129</v>
      </c>
      <c r="C5619" s="167" t="s">
        <v>9144</v>
      </c>
      <c r="D5619" s="167" t="s">
        <v>9337</v>
      </c>
      <c r="E5619" s="167" t="s">
        <v>9338</v>
      </c>
      <c r="F5619" s="167" t="s">
        <v>9277</v>
      </c>
      <c r="G5619" s="167" t="s">
        <v>3502</v>
      </c>
      <c r="H5619" s="168">
        <v>46129</v>
      </c>
      <c r="I5619" s="167" t="s">
        <v>9543</v>
      </c>
      <c r="J5619" s="169">
        <v>26117</v>
      </c>
      <c r="K5619" s="167" t="s">
        <v>55</v>
      </c>
      <c r="L5619" s="169">
        <v>4</v>
      </c>
      <c r="M5619" s="167" t="s">
        <v>3604</v>
      </c>
      <c r="N5619" s="169">
        <v>1309.9000000000001</v>
      </c>
      <c r="O5619" s="167" t="s">
        <v>3505</v>
      </c>
      <c r="P5619" s="167"/>
      <c r="Q5619" s="167" t="s">
        <v>3527</v>
      </c>
      <c r="R5619" s="167" t="s">
        <v>9544</v>
      </c>
      <c r="S5619" s="169">
        <v>15</v>
      </c>
      <c r="T5619" s="167" t="s">
        <v>7025</v>
      </c>
      <c r="U5619" s="169" t="s">
        <v>3517</v>
      </c>
      <c r="V5619" s="167" t="s">
        <v>9565</v>
      </c>
      <c r="W5619" s="167" t="s">
        <v>7027</v>
      </c>
      <c r="X5619" s="170" t="s">
        <v>157</v>
      </c>
      <c r="Y5619" s="171" t="s">
        <v>9546</v>
      </c>
      <c r="Z5619" s="167" t="s">
        <v>11145</v>
      </c>
      <c r="AA5619" s="176">
        <v>1</v>
      </c>
      <c r="AB5619" s="167" t="s">
        <v>11254</v>
      </c>
      <c r="AC5619" s="176">
        <v>1</v>
      </c>
      <c r="AD5619" s="167" t="s">
        <v>11254</v>
      </c>
      <c r="AE5619" s="176">
        <v>595.14</v>
      </c>
    </row>
    <row r="5620" spans="1:31">
      <c r="A5620" s="178">
        <v>308444145940</v>
      </c>
      <c r="B5620" s="166">
        <v>46129</v>
      </c>
      <c r="C5620" s="167" t="s">
        <v>9144</v>
      </c>
      <c r="D5620" s="167" t="s">
        <v>9337</v>
      </c>
      <c r="E5620" s="167" t="s">
        <v>9338</v>
      </c>
      <c r="F5620" s="167" t="s">
        <v>9277</v>
      </c>
      <c r="G5620" s="167" t="s">
        <v>3502</v>
      </c>
      <c r="H5620" s="168">
        <v>46129</v>
      </c>
      <c r="I5620" s="167" t="s">
        <v>9543</v>
      </c>
      <c r="J5620" s="169">
        <v>26117</v>
      </c>
      <c r="K5620" s="167" t="s">
        <v>55</v>
      </c>
      <c r="L5620" s="169">
        <v>4</v>
      </c>
      <c r="M5620" s="167" t="s">
        <v>3604</v>
      </c>
      <c r="N5620" s="169">
        <v>1309.9000000000001</v>
      </c>
      <c r="O5620" s="167" t="s">
        <v>3505</v>
      </c>
      <c r="P5620" s="167"/>
      <c r="Q5620" s="167" t="s">
        <v>3527</v>
      </c>
      <c r="R5620" s="167" t="s">
        <v>9544</v>
      </c>
      <c r="S5620" s="169">
        <v>14</v>
      </c>
      <c r="T5620" s="167" t="s">
        <v>9318</v>
      </c>
      <c r="U5620" s="169" t="s">
        <v>3517</v>
      </c>
      <c r="V5620" s="167" t="s">
        <v>9560</v>
      </c>
      <c r="W5620" s="167" t="s">
        <v>9320</v>
      </c>
      <c r="X5620" s="170" t="s">
        <v>157</v>
      </c>
      <c r="Y5620" s="171" t="s">
        <v>9546</v>
      </c>
      <c r="Z5620" s="167" t="s">
        <v>11145</v>
      </c>
      <c r="AA5620" s="176">
        <v>2</v>
      </c>
      <c r="AB5620" s="167" t="s">
        <v>11254</v>
      </c>
      <c r="AC5620" s="176">
        <v>2</v>
      </c>
      <c r="AD5620" s="167" t="s">
        <v>11254</v>
      </c>
      <c r="AE5620" s="176">
        <v>2957.94</v>
      </c>
    </row>
    <row r="5621" spans="1:31">
      <c r="A5621" s="178">
        <v>308444145940</v>
      </c>
      <c r="B5621" s="166">
        <v>46129</v>
      </c>
      <c r="C5621" s="167" t="s">
        <v>9144</v>
      </c>
      <c r="D5621" s="167" t="s">
        <v>9337</v>
      </c>
      <c r="E5621" s="167" t="s">
        <v>9338</v>
      </c>
      <c r="F5621" s="167" t="s">
        <v>9277</v>
      </c>
      <c r="G5621" s="167" t="s">
        <v>3502</v>
      </c>
      <c r="H5621" s="168">
        <v>46129</v>
      </c>
      <c r="I5621" s="167" t="s">
        <v>9543</v>
      </c>
      <c r="J5621" s="169">
        <v>26117</v>
      </c>
      <c r="K5621" s="167" t="s">
        <v>55</v>
      </c>
      <c r="L5621" s="169">
        <v>4</v>
      </c>
      <c r="M5621" s="167" t="s">
        <v>3604</v>
      </c>
      <c r="N5621" s="169">
        <v>1309.9000000000001</v>
      </c>
      <c r="O5621" s="167" t="s">
        <v>3505</v>
      </c>
      <c r="P5621" s="167"/>
      <c r="Q5621" s="167" t="s">
        <v>3527</v>
      </c>
      <c r="R5621" s="167" t="s">
        <v>9544</v>
      </c>
      <c r="S5621" s="169">
        <v>13</v>
      </c>
      <c r="T5621" s="167" t="s">
        <v>9318</v>
      </c>
      <c r="U5621" s="169" t="s">
        <v>3517</v>
      </c>
      <c r="V5621" s="167" t="s">
        <v>9560</v>
      </c>
      <c r="W5621" s="167" t="s">
        <v>9320</v>
      </c>
      <c r="X5621" s="170" t="s">
        <v>157</v>
      </c>
      <c r="Y5621" s="171" t="s">
        <v>9546</v>
      </c>
      <c r="Z5621" s="167" t="s">
        <v>11145</v>
      </c>
      <c r="AA5621" s="176">
        <v>2</v>
      </c>
      <c r="AB5621" s="167" t="s">
        <v>11254</v>
      </c>
      <c r="AC5621" s="176">
        <v>2</v>
      </c>
      <c r="AD5621" s="167" t="s">
        <v>11254</v>
      </c>
      <c r="AE5621" s="176">
        <v>2957.94</v>
      </c>
    </row>
    <row r="5622" spans="1:31">
      <c r="A5622" s="178">
        <v>308444145940</v>
      </c>
      <c r="B5622" s="166">
        <v>46129</v>
      </c>
      <c r="C5622" s="167" t="s">
        <v>9144</v>
      </c>
      <c r="D5622" s="167" t="s">
        <v>9337</v>
      </c>
      <c r="E5622" s="167" t="s">
        <v>9338</v>
      </c>
      <c r="F5622" s="167" t="s">
        <v>9277</v>
      </c>
      <c r="G5622" s="167" t="s">
        <v>3502</v>
      </c>
      <c r="H5622" s="168">
        <v>46129</v>
      </c>
      <c r="I5622" s="167" t="s">
        <v>9543</v>
      </c>
      <c r="J5622" s="169">
        <v>26117</v>
      </c>
      <c r="K5622" s="167" t="s">
        <v>55</v>
      </c>
      <c r="L5622" s="169">
        <v>4</v>
      </c>
      <c r="M5622" s="167" t="s">
        <v>3604</v>
      </c>
      <c r="N5622" s="169">
        <v>1309.9000000000001</v>
      </c>
      <c r="O5622" s="167" t="s">
        <v>3505</v>
      </c>
      <c r="P5622" s="167"/>
      <c r="Q5622" s="167" t="s">
        <v>3527</v>
      </c>
      <c r="R5622" s="167" t="s">
        <v>9544</v>
      </c>
      <c r="S5622" s="169">
        <v>12</v>
      </c>
      <c r="T5622" s="167" t="s">
        <v>9285</v>
      </c>
      <c r="U5622" s="169" t="s">
        <v>3517</v>
      </c>
      <c r="V5622" s="167" t="s">
        <v>9571</v>
      </c>
      <c r="W5622" s="167" t="s">
        <v>9287</v>
      </c>
      <c r="X5622" s="170" t="s">
        <v>157</v>
      </c>
      <c r="Y5622" s="171" t="s">
        <v>9546</v>
      </c>
      <c r="Z5622" s="167" t="s">
        <v>11145</v>
      </c>
      <c r="AA5622" s="176">
        <v>1</v>
      </c>
      <c r="AB5622" s="167" t="s">
        <v>11254</v>
      </c>
      <c r="AC5622" s="176">
        <v>1</v>
      </c>
      <c r="AD5622" s="167" t="s">
        <v>11254</v>
      </c>
      <c r="AE5622" s="176">
        <v>1201.49</v>
      </c>
    </row>
    <row r="5623" spans="1:31">
      <c r="A5623" s="178">
        <v>308444145940</v>
      </c>
      <c r="B5623" s="166">
        <v>46129</v>
      </c>
      <c r="C5623" s="167" t="s">
        <v>9144</v>
      </c>
      <c r="D5623" s="167" t="s">
        <v>9337</v>
      </c>
      <c r="E5623" s="167" t="s">
        <v>9338</v>
      </c>
      <c r="F5623" s="167" t="s">
        <v>9277</v>
      </c>
      <c r="G5623" s="167" t="s">
        <v>3502</v>
      </c>
      <c r="H5623" s="168">
        <v>46129</v>
      </c>
      <c r="I5623" s="167" t="s">
        <v>9543</v>
      </c>
      <c r="J5623" s="169">
        <v>26117</v>
      </c>
      <c r="K5623" s="167" t="s">
        <v>55</v>
      </c>
      <c r="L5623" s="169">
        <v>4</v>
      </c>
      <c r="M5623" s="167" t="s">
        <v>3604</v>
      </c>
      <c r="N5623" s="169">
        <v>1309.9000000000001</v>
      </c>
      <c r="O5623" s="167" t="s">
        <v>3505</v>
      </c>
      <c r="P5623" s="167"/>
      <c r="Q5623" s="167" t="s">
        <v>3527</v>
      </c>
      <c r="R5623" s="167" t="s">
        <v>9544</v>
      </c>
      <c r="S5623" s="169">
        <v>11</v>
      </c>
      <c r="T5623" s="167" t="s">
        <v>9281</v>
      </c>
      <c r="U5623" s="169" t="s">
        <v>3517</v>
      </c>
      <c r="V5623" s="167" t="s">
        <v>9570</v>
      </c>
      <c r="W5623" s="167" t="s">
        <v>9283</v>
      </c>
      <c r="X5623" s="170" t="s">
        <v>157</v>
      </c>
      <c r="Y5623" s="171" t="s">
        <v>9546</v>
      </c>
      <c r="Z5623" s="167" t="s">
        <v>11145</v>
      </c>
      <c r="AA5623" s="176">
        <v>16</v>
      </c>
      <c r="AB5623" s="167" t="s">
        <v>11254</v>
      </c>
      <c r="AC5623" s="176">
        <v>16</v>
      </c>
      <c r="AD5623" s="167" t="s">
        <v>11254</v>
      </c>
      <c r="AE5623" s="176">
        <v>36891.839999999997</v>
      </c>
    </row>
    <row r="5624" spans="1:31">
      <c r="A5624" s="178">
        <v>308444145940</v>
      </c>
      <c r="B5624" s="166">
        <v>46129</v>
      </c>
      <c r="C5624" s="167" t="s">
        <v>9144</v>
      </c>
      <c r="D5624" s="167" t="s">
        <v>9337</v>
      </c>
      <c r="E5624" s="167" t="s">
        <v>9338</v>
      </c>
      <c r="F5624" s="167" t="s">
        <v>9277</v>
      </c>
      <c r="G5624" s="167" t="s">
        <v>3502</v>
      </c>
      <c r="H5624" s="168">
        <v>46129</v>
      </c>
      <c r="I5624" s="167" t="s">
        <v>9543</v>
      </c>
      <c r="J5624" s="169">
        <v>26117</v>
      </c>
      <c r="K5624" s="167" t="s">
        <v>55</v>
      </c>
      <c r="L5624" s="169">
        <v>4</v>
      </c>
      <c r="M5624" s="167" t="s">
        <v>3604</v>
      </c>
      <c r="N5624" s="169">
        <v>1309.9000000000001</v>
      </c>
      <c r="O5624" s="167" t="s">
        <v>3505</v>
      </c>
      <c r="P5624" s="167"/>
      <c r="Q5624" s="167" t="s">
        <v>3527</v>
      </c>
      <c r="R5624" s="167" t="s">
        <v>9544</v>
      </c>
      <c r="S5624" s="169">
        <v>10</v>
      </c>
      <c r="T5624" s="167" t="s">
        <v>9285</v>
      </c>
      <c r="U5624" s="169" t="s">
        <v>3517</v>
      </c>
      <c r="V5624" s="167" t="s">
        <v>9571</v>
      </c>
      <c r="W5624" s="167" t="s">
        <v>9287</v>
      </c>
      <c r="X5624" s="170" t="s">
        <v>157</v>
      </c>
      <c r="Y5624" s="171" t="s">
        <v>9546</v>
      </c>
      <c r="Z5624" s="167" t="s">
        <v>11145</v>
      </c>
      <c r="AA5624" s="176">
        <v>1</v>
      </c>
      <c r="AB5624" s="167" t="s">
        <v>11254</v>
      </c>
      <c r="AC5624" s="176">
        <v>1</v>
      </c>
      <c r="AD5624" s="167" t="s">
        <v>11254</v>
      </c>
      <c r="AE5624" s="176">
        <v>1201.49</v>
      </c>
    </row>
    <row r="5625" spans="1:31">
      <c r="A5625" s="178">
        <v>308444145940</v>
      </c>
      <c r="B5625" s="166">
        <v>46129</v>
      </c>
      <c r="C5625" s="167" t="s">
        <v>9144</v>
      </c>
      <c r="D5625" s="167" t="s">
        <v>9337</v>
      </c>
      <c r="E5625" s="167" t="s">
        <v>9338</v>
      </c>
      <c r="F5625" s="167" t="s">
        <v>9277</v>
      </c>
      <c r="G5625" s="167" t="s">
        <v>3502</v>
      </c>
      <c r="H5625" s="168">
        <v>46129</v>
      </c>
      <c r="I5625" s="167" t="s">
        <v>9543</v>
      </c>
      <c r="J5625" s="169">
        <v>26117</v>
      </c>
      <c r="K5625" s="167" t="s">
        <v>55</v>
      </c>
      <c r="L5625" s="169">
        <v>4</v>
      </c>
      <c r="M5625" s="167" t="s">
        <v>3604</v>
      </c>
      <c r="N5625" s="169">
        <v>1309.9000000000001</v>
      </c>
      <c r="O5625" s="167" t="s">
        <v>3505</v>
      </c>
      <c r="P5625" s="167"/>
      <c r="Q5625" s="167" t="s">
        <v>3527</v>
      </c>
      <c r="R5625" s="167" t="s">
        <v>9544</v>
      </c>
      <c r="S5625" s="169">
        <v>9</v>
      </c>
      <c r="T5625" s="167" t="s">
        <v>9572</v>
      </c>
      <c r="U5625" s="169" t="s">
        <v>3517</v>
      </c>
      <c r="V5625" s="167" t="s">
        <v>9573</v>
      </c>
      <c r="W5625" s="167" t="s">
        <v>9414</v>
      </c>
      <c r="X5625" s="170" t="s">
        <v>157</v>
      </c>
      <c r="Y5625" s="171" t="s">
        <v>9546</v>
      </c>
      <c r="Z5625" s="167" t="s">
        <v>11145</v>
      </c>
      <c r="AA5625" s="176">
        <v>4</v>
      </c>
      <c r="AB5625" s="167" t="s">
        <v>11254</v>
      </c>
      <c r="AC5625" s="176">
        <v>4</v>
      </c>
      <c r="AD5625" s="167" t="s">
        <v>11254</v>
      </c>
      <c r="AE5625" s="176">
        <v>2686.96</v>
      </c>
    </row>
    <row r="5626" spans="1:31">
      <c r="A5626" s="178">
        <v>308444145940</v>
      </c>
      <c r="B5626" s="166">
        <v>46129</v>
      </c>
      <c r="C5626" s="167" t="s">
        <v>9144</v>
      </c>
      <c r="D5626" s="167" t="s">
        <v>9337</v>
      </c>
      <c r="E5626" s="167" t="s">
        <v>9338</v>
      </c>
      <c r="F5626" s="167" t="s">
        <v>9277</v>
      </c>
      <c r="G5626" s="167" t="s">
        <v>3502</v>
      </c>
      <c r="H5626" s="168">
        <v>46129</v>
      </c>
      <c r="I5626" s="167" t="s">
        <v>9543</v>
      </c>
      <c r="J5626" s="169">
        <v>26117</v>
      </c>
      <c r="K5626" s="167" t="s">
        <v>55</v>
      </c>
      <c r="L5626" s="169">
        <v>4</v>
      </c>
      <c r="M5626" s="167" t="s">
        <v>3604</v>
      </c>
      <c r="N5626" s="169">
        <v>1309.9000000000001</v>
      </c>
      <c r="O5626" s="167" t="s">
        <v>3505</v>
      </c>
      <c r="P5626" s="167"/>
      <c r="Q5626" s="167" t="s">
        <v>3527</v>
      </c>
      <c r="R5626" s="167" t="s">
        <v>9544</v>
      </c>
      <c r="S5626" s="169">
        <v>8</v>
      </c>
      <c r="T5626" s="167" t="s">
        <v>6519</v>
      </c>
      <c r="U5626" s="169" t="s">
        <v>3517</v>
      </c>
      <c r="V5626" s="167" t="s">
        <v>9545</v>
      </c>
      <c r="W5626" s="167" t="s">
        <v>6521</v>
      </c>
      <c r="X5626" s="170" t="s">
        <v>157</v>
      </c>
      <c r="Y5626" s="171" t="s">
        <v>9546</v>
      </c>
      <c r="Z5626" s="167" t="s">
        <v>11145</v>
      </c>
      <c r="AA5626" s="176">
        <v>4</v>
      </c>
      <c r="AB5626" s="167" t="s">
        <v>11254</v>
      </c>
      <c r="AC5626" s="176">
        <v>4</v>
      </c>
      <c r="AD5626" s="167" t="s">
        <v>11254</v>
      </c>
      <c r="AE5626" s="176">
        <v>3130.04</v>
      </c>
    </row>
    <row r="5627" spans="1:31">
      <c r="A5627" s="178">
        <v>308444145940</v>
      </c>
      <c r="B5627" s="166">
        <v>46129</v>
      </c>
      <c r="C5627" s="167" t="s">
        <v>9144</v>
      </c>
      <c r="D5627" s="167" t="s">
        <v>9337</v>
      </c>
      <c r="E5627" s="167" t="s">
        <v>9338</v>
      </c>
      <c r="F5627" s="167" t="s">
        <v>9277</v>
      </c>
      <c r="G5627" s="167" t="s">
        <v>3502</v>
      </c>
      <c r="H5627" s="168">
        <v>46129</v>
      </c>
      <c r="I5627" s="167" t="s">
        <v>9543</v>
      </c>
      <c r="J5627" s="169">
        <v>26117</v>
      </c>
      <c r="K5627" s="167" t="s">
        <v>55</v>
      </c>
      <c r="L5627" s="169">
        <v>4</v>
      </c>
      <c r="M5627" s="167" t="s">
        <v>3604</v>
      </c>
      <c r="N5627" s="169">
        <v>1309.9000000000001</v>
      </c>
      <c r="O5627" s="167" t="s">
        <v>3505</v>
      </c>
      <c r="P5627" s="167"/>
      <c r="Q5627" s="167" t="s">
        <v>3527</v>
      </c>
      <c r="R5627" s="167" t="s">
        <v>9544</v>
      </c>
      <c r="S5627" s="169">
        <v>7</v>
      </c>
      <c r="T5627" s="167" t="s">
        <v>9295</v>
      </c>
      <c r="U5627" s="169" t="s">
        <v>3517</v>
      </c>
      <c r="V5627" s="167" t="s">
        <v>9574</v>
      </c>
      <c r="W5627" s="167" t="s">
        <v>6521</v>
      </c>
      <c r="X5627" s="170" t="s">
        <v>157</v>
      </c>
      <c r="Y5627" s="171" t="s">
        <v>9546</v>
      </c>
      <c r="Z5627" s="167" t="s">
        <v>11145</v>
      </c>
      <c r="AA5627" s="176">
        <v>3</v>
      </c>
      <c r="AB5627" s="167" t="s">
        <v>11254</v>
      </c>
      <c r="AC5627" s="176">
        <v>3</v>
      </c>
      <c r="AD5627" s="167" t="s">
        <v>11254</v>
      </c>
      <c r="AE5627" s="176">
        <v>2347.5300000000002</v>
      </c>
    </row>
    <row r="5628" spans="1:31">
      <c r="A5628" s="178">
        <v>308444145940</v>
      </c>
      <c r="B5628" s="166">
        <v>46129</v>
      </c>
      <c r="C5628" s="167" t="s">
        <v>9144</v>
      </c>
      <c r="D5628" s="167" t="s">
        <v>9337</v>
      </c>
      <c r="E5628" s="167" t="s">
        <v>9338</v>
      </c>
      <c r="F5628" s="167" t="s">
        <v>9277</v>
      </c>
      <c r="G5628" s="167" t="s">
        <v>3502</v>
      </c>
      <c r="H5628" s="168">
        <v>46129</v>
      </c>
      <c r="I5628" s="167" t="s">
        <v>9543</v>
      </c>
      <c r="J5628" s="169">
        <v>26117</v>
      </c>
      <c r="K5628" s="167" t="s">
        <v>55</v>
      </c>
      <c r="L5628" s="169">
        <v>4</v>
      </c>
      <c r="M5628" s="167" t="s">
        <v>3604</v>
      </c>
      <c r="N5628" s="169">
        <v>1309.9000000000001</v>
      </c>
      <c r="O5628" s="167" t="s">
        <v>3505</v>
      </c>
      <c r="P5628" s="167"/>
      <c r="Q5628" s="167" t="s">
        <v>3527</v>
      </c>
      <c r="R5628" s="167" t="s">
        <v>9544</v>
      </c>
      <c r="S5628" s="169">
        <v>6</v>
      </c>
      <c r="T5628" s="167" t="s">
        <v>6522</v>
      </c>
      <c r="U5628" s="169" t="s">
        <v>3517</v>
      </c>
      <c r="V5628" s="167" t="s">
        <v>9552</v>
      </c>
      <c r="W5628" s="167" t="s">
        <v>6524</v>
      </c>
      <c r="X5628" s="170" t="s">
        <v>157</v>
      </c>
      <c r="Y5628" s="171" t="s">
        <v>9546</v>
      </c>
      <c r="Z5628" s="167" t="s">
        <v>11145</v>
      </c>
      <c r="AA5628" s="176">
        <v>1</v>
      </c>
      <c r="AB5628" s="167" t="s">
        <v>11254</v>
      </c>
      <c r="AC5628" s="176">
        <v>1</v>
      </c>
      <c r="AD5628" s="167" t="s">
        <v>11254</v>
      </c>
      <c r="AE5628" s="176">
        <v>463.83</v>
      </c>
    </row>
    <row r="5629" spans="1:31">
      <c r="A5629" s="178">
        <v>308444145940</v>
      </c>
      <c r="B5629" s="166">
        <v>46129</v>
      </c>
      <c r="C5629" s="167" t="s">
        <v>9144</v>
      </c>
      <c r="D5629" s="167" t="s">
        <v>9337</v>
      </c>
      <c r="E5629" s="167" t="s">
        <v>9338</v>
      </c>
      <c r="F5629" s="167" t="s">
        <v>9277</v>
      </c>
      <c r="G5629" s="167" t="s">
        <v>3502</v>
      </c>
      <c r="H5629" s="168">
        <v>46129</v>
      </c>
      <c r="I5629" s="167" t="s">
        <v>9543</v>
      </c>
      <c r="J5629" s="169">
        <v>26117</v>
      </c>
      <c r="K5629" s="167" t="s">
        <v>55</v>
      </c>
      <c r="L5629" s="169">
        <v>4</v>
      </c>
      <c r="M5629" s="167" t="s">
        <v>3604</v>
      </c>
      <c r="N5629" s="169">
        <v>1309.9000000000001</v>
      </c>
      <c r="O5629" s="167" t="s">
        <v>3505</v>
      </c>
      <c r="P5629" s="167"/>
      <c r="Q5629" s="167" t="s">
        <v>3527</v>
      </c>
      <c r="R5629" s="167" t="s">
        <v>9544</v>
      </c>
      <c r="S5629" s="169">
        <v>5</v>
      </c>
      <c r="T5629" s="167" t="s">
        <v>9575</v>
      </c>
      <c r="U5629" s="169" t="s">
        <v>3517</v>
      </c>
      <c r="V5629" s="167" t="s">
        <v>9576</v>
      </c>
      <c r="W5629" s="167" t="s">
        <v>9320</v>
      </c>
      <c r="X5629" s="170" t="s">
        <v>157</v>
      </c>
      <c r="Y5629" s="171" t="s">
        <v>9546</v>
      </c>
      <c r="Z5629" s="167" t="s">
        <v>11145</v>
      </c>
      <c r="AA5629" s="176">
        <v>9</v>
      </c>
      <c r="AB5629" s="167" t="s">
        <v>11254</v>
      </c>
      <c r="AC5629" s="176">
        <v>9</v>
      </c>
      <c r="AD5629" s="167" t="s">
        <v>11254</v>
      </c>
      <c r="AE5629" s="176">
        <v>13310.73</v>
      </c>
    </row>
    <row r="5630" spans="1:31">
      <c r="A5630" s="178">
        <v>308444145940</v>
      </c>
      <c r="B5630" s="166">
        <v>46129</v>
      </c>
      <c r="C5630" s="167" t="s">
        <v>9144</v>
      </c>
      <c r="D5630" s="167" t="s">
        <v>9337</v>
      </c>
      <c r="E5630" s="167" t="s">
        <v>9338</v>
      </c>
      <c r="F5630" s="167" t="s">
        <v>9277</v>
      </c>
      <c r="G5630" s="167" t="s">
        <v>3502</v>
      </c>
      <c r="H5630" s="168">
        <v>46129</v>
      </c>
      <c r="I5630" s="167" t="s">
        <v>9543</v>
      </c>
      <c r="J5630" s="169">
        <v>26117</v>
      </c>
      <c r="K5630" s="167" t="s">
        <v>55</v>
      </c>
      <c r="L5630" s="169">
        <v>4</v>
      </c>
      <c r="M5630" s="167" t="s">
        <v>3604</v>
      </c>
      <c r="N5630" s="169">
        <v>1309.9000000000001</v>
      </c>
      <c r="O5630" s="167" t="s">
        <v>3505</v>
      </c>
      <c r="P5630" s="167"/>
      <c r="Q5630" s="167" t="s">
        <v>3527</v>
      </c>
      <c r="R5630" s="167" t="s">
        <v>9544</v>
      </c>
      <c r="S5630" s="169">
        <v>4</v>
      </c>
      <c r="T5630" s="167" t="s">
        <v>9575</v>
      </c>
      <c r="U5630" s="169" t="s">
        <v>3517</v>
      </c>
      <c r="V5630" s="167" t="s">
        <v>9576</v>
      </c>
      <c r="W5630" s="167" t="s">
        <v>9320</v>
      </c>
      <c r="X5630" s="170" t="s">
        <v>157</v>
      </c>
      <c r="Y5630" s="171" t="s">
        <v>9546</v>
      </c>
      <c r="Z5630" s="167" t="s">
        <v>11145</v>
      </c>
      <c r="AA5630" s="176">
        <v>1</v>
      </c>
      <c r="AB5630" s="167" t="s">
        <v>11254</v>
      </c>
      <c r="AC5630" s="176">
        <v>1</v>
      </c>
      <c r="AD5630" s="167" t="s">
        <v>11254</v>
      </c>
      <c r="AE5630" s="176">
        <v>1478.97</v>
      </c>
    </row>
    <row r="5631" spans="1:31">
      <c r="A5631" s="178">
        <v>308444145940</v>
      </c>
      <c r="B5631" s="166">
        <v>46129</v>
      </c>
      <c r="C5631" s="167" t="s">
        <v>9144</v>
      </c>
      <c r="D5631" s="167" t="s">
        <v>9337</v>
      </c>
      <c r="E5631" s="167" t="s">
        <v>9338</v>
      </c>
      <c r="F5631" s="167" t="s">
        <v>9277</v>
      </c>
      <c r="G5631" s="167" t="s">
        <v>3502</v>
      </c>
      <c r="H5631" s="168">
        <v>46129</v>
      </c>
      <c r="I5631" s="167" t="s">
        <v>9543</v>
      </c>
      <c r="J5631" s="169">
        <v>26117</v>
      </c>
      <c r="K5631" s="167" t="s">
        <v>55</v>
      </c>
      <c r="L5631" s="169">
        <v>4</v>
      </c>
      <c r="M5631" s="167" t="s">
        <v>3604</v>
      </c>
      <c r="N5631" s="169">
        <v>1309.9000000000001</v>
      </c>
      <c r="O5631" s="167" t="s">
        <v>3505</v>
      </c>
      <c r="P5631" s="167"/>
      <c r="Q5631" s="167" t="s">
        <v>3527</v>
      </c>
      <c r="R5631" s="167" t="s">
        <v>9544</v>
      </c>
      <c r="S5631" s="169">
        <v>3</v>
      </c>
      <c r="T5631" s="167" t="s">
        <v>9297</v>
      </c>
      <c r="U5631" s="169" t="s">
        <v>3517</v>
      </c>
      <c r="V5631" s="167" t="s">
        <v>9577</v>
      </c>
      <c r="W5631" s="167" t="s">
        <v>6524</v>
      </c>
      <c r="X5631" s="170" t="s">
        <v>157</v>
      </c>
      <c r="Y5631" s="171" t="s">
        <v>9546</v>
      </c>
      <c r="Z5631" s="167" t="s">
        <v>11145</v>
      </c>
      <c r="AA5631" s="176">
        <v>1</v>
      </c>
      <c r="AB5631" s="167" t="s">
        <v>11254</v>
      </c>
      <c r="AC5631" s="176">
        <v>1</v>
      </c>
      <c r="AD5631" s="167" t="s">
        <v>11254</v>
      </c>
      <c r="AE5631" s="176">
        <v>463.83</v>
      </c>
    </row>
    <row r="5632" spans="1:31">
      <c r="A5632" s="178">
        <v>308444145940</v>
      </c>
      <c r="B5632" s="166">
        <v>46129</v>
      </c>
      <c r="C5632" s="167" t="s">
        <v>9144</v>
      </c>
      <c r="D5632" s="167" t="s">
        <v>9337</v>
      </c>
      <c r="E5632" s="167" t="s">
        <v>9338</v>
      </c>
      <c r="F5632" s="167" t="s">
        <v>9277</v>
      </c>
      <c r="G5632" s="167" t="s">
        <v>3502</v>
      </c>
      <c r="H5632" s="168">
        <v>46129</v>
      </c>
      <c r="I5632" s="167" t="s">
        <v>9543</v>
      </c>
      <c r="J5632" s="169">
        <v>26117</v>
      </c>
      <c r="K5632" s="167" t="s">
        <v>55</v>
      </c>
      <c r="L5632" s="169">
        <v>4</v>
      </c>
      <c r="M5632" s="167" t="s">
        <v>3604</v>
      </c>
      <c r="N5632" s="169">
        <v>1309.9000000000001</v>
      </c>
      <c r="O5632" s="167" t="s">
        <v>3505</v>
      </c>
      <c r="P5632" s="167"/>
      <c r="Q5632" s="167" t="s">
        <v>3527</v>
      </c>
      <c r="R5632" s="167" t="s">
        <v>9544</v>
      </c>
      <c r="S5632" s="169">
        <v>2</v>
      </c>
      <c r="T5632" s="167" t="s">
        <v>9318</v>
      </c>
      <c r="U5632" s="169" t="s">
        <v>3517</v>
      </c>
      <c r="V5632" s="167" t="s">
        <v>9560</v>
      </c>
      <c r="W5632" s="167" t="s">
        <v>9320</v>
      </c>
      <c r="X5632" s="170" t="s">
        <v>157</v>
      </c>
      <c r="Y5632" s="171" t="s">
        <v>9546</v>
      </c>
      <c r="Z5632" s="167" t="s">
        <v>11145</v>
      </c>
      <c r="AA5632" s="176">
        <v>10</v>
      </c>
      <c r="AB5632" s="167" t="s">
        <v>11254</v>
      </c>
      <c r="AC5632" s="176">
        <v>10</v>
      </c>
      <c r="AD5632" s="167" t="s">
        <v>11254</v>
      </c>
      <c r="AE5632" s="176">
        <v>14789.7</v>
      </c>
    </row>
    <row r="5633" spans="1:31">
      <c r="A5633" s="178">
        <v>308444145940</v>
      </c>
      <c r="B5633" s="166">
        <v>46129</v>
      </c>
      <c r="C5633" s="167" t="s">
        <v>9144</v>
      </c>
      <c r="D5633" s="167" t="s">
        <v>9337</v>
      </c>
      <c r="E5633" s="167" t="s">
        <v>9338</v>
      </c>
      <c r="F5633" s="167" t="s">
        <v>9277</v>
      </c>
      <c r="G5633" s="167" t="s">
        <v>3502</v>
      </c>
      <c r="H5633" s="168">
        <v>46129</v>
      </c>
      <c r="I5633" s="167" t="s">
        <v>9543</v>
      </c>
      <c r="J5633" s="169">
        <v>26117</v>
      </c>
      <c r="K5633" s="167" t="s">
        <v>55</v>
      </c>
      <c r="L5633" s="169">
        <v>4</v>
      </c>
      <c r="M5633" s="167" t="s">
        <v>3604</v>
      </c>
      <c r="N5633" s="169">
        <v>1309.9000000000001</v>
      </c>
      <c r="O5633" s="167" t="s">
        <v>3505</v>
      </c>
      <c r="P5633" s="167"/>
      <c r="Q5633" s="167" t="s">
        <v>3527</v>
      </c>
      <c r="R5633" s="167" t="s">
        <v>9544</v>
      </c>
      <c r="S5633" s="169">
        <v>1</v>
      </c>
      <c r="T5633" s="167" t="s">
        <v>9332</v>
      </c>
      <c r="U5633" s="169" t="s">
        <v>3517</v>
      </c>
      <c r="V5633" s="167" t="s">
        <v>9578</v>
      </c>
      <c r="W5633" s="167" t="s">
        <v>9331</v>
      </c>
      <c r="X5633" s="170" t="s">
        <v>157</v>
      </c>
      <c r="Y5633" s="171" t="s">
        <v>9546</v>
      </c>
      <c r="Z5633" s="167" t="s">
        <v>11145</v>
      </c>
      <c r="AA5633" s="176">
        <v>2</v>
      </c>
      <c r="AB5633" s="167" t="s">
        <v>11254</v>
      </c>
      <c r="AC5633" s="176">
        <v>2</v>
      </c>
      <c r="AD5633" s="167" t="s">
        <v>11254</v>
      </c>
      <c r="AE5633" s="176">
        <v>5738</v>
      </c>
    </row>
    <row r="5634" spans="1:31">
      <c r="A5634" s="178">
        <v>308445359851</v>
      </c>
      <c r="B5634" s="166">
        <v>46129</v>
      </c>
      <c r="C5634" s="167" t="s">
        <v>9201</v>
      </c>
      <c r="D5634" s="167" t="s">
        <v>9349</v>
      </c>
      <c r="E5634" s="167" t="s">
        <v>9350</v>
      </c>
      <c r="F5634" s="167" t="s">
        <v>9211</v>
      </c>
      <c r="G5634" s="167" t="s">
        <v>3502</v>
      </c>
      <c r="H5634" s="168">
        <v>46132</v>
      </c>
      <c r="I5634" s="167" t="s">
        <v>9579</v>
      </c>
      <c r="J5634" s="169">
        <v>26117</v>
      </c>
      <c r="K5634" s="167" t="s">
        <v>55</v>
      </c>
      <c r="L5634" s="169">
        <v>1</v>
      </c>
      <c r="M5634" s="167" t="s">
        <v>4084</v>
      </c>
      <c r="N5634" s="169">
        <v>1.2</v>
      </c>
      <c r="O5634" s="167" t="s">
        <v>3505</v>
      </c>
      <c r="P5634" s="167"/>
      <c r="Q5634" s="167" t="s">
        <v>5049</v>
      </c>
      <c r="R5634" s="167" t="s">
        <v>9580</v>
      </c>
      <c r="S5634" s="169">
        <v>1</v>
      </c>
      <c r="T5634" s="167" t="s">
        <v>4051</v>
      </c>
      <c r="U5634" s="169" t="s">
        <v>4052</v>
      </c>
      <c r="V5634" s="167" t="s">
        <v>9581</v>
      </c>
      <c r="W5634" s="167" t="s">
        <v>4054</v>
      </c>
      <c r="X5634" s="170" t="s">
        <v>3533</v>
      </c>
      <c r="Y5634" s="171" t="s">
        <v>9582</v>
      </c>
      <c r="Z5634" s="167" t="s">
        <v>3162</v>
      </c>
      <c r="AA5634" s="176">
        <v>9000</v>
      </c>
      <c r="AB5634" s="167" t="s">
        <v>11254</v>
      </c>
      <c r="AC5634" s="176">
        <v>9000</v>
      </c>
      <c r="AD5634" s="167" t="s">
        <v>11254</v>
      </c>
      <c r="AE5634" s="176">
        <v>878.4</v>
      </c>
    </row>
    <row r="5635" spans="1:31">
      <c r="A5635" s="178">
        <v>308446318961</v>
      </c>
      <c r="B5635" s="166">
        <v>46132</v>
      </c>
      <c r="C5635" s="167" t="s">
        <v>9160</v>
      </c>
      <c r="D5635" s="167" t="s">
        <v>9145</v>
      </c>
      <c r="E5635" s="167" t="s">
        <v>9146</v>
      </c>
      <c r="F5635" s="167" t="s">
        <v>9583</v>
      </c>
      <c r="G5635" s="167" t="s">
        <v>3502</v>
      </c>
      <c r="H5635" s="168">
        <v>46132</v>
      </c>
      <c r="I5635" s="167" t="s">
        <v>9584</v>
      </c>
      <c r="J5635" s="169">
        <v>26127</v>
      </c>
      <c r="K5635" s="167" t="s">
        <v>55</v>
      </c>
      <c r="L5635" s="169">
        <v>1</v>
      </c>
      <c r="M5635" s="167" t="s">
        <v>4084</v>
      </c>
      <c r="N5635" s="169">
        <v>13.9</v>
      </c>
      <c r="O5635" s="167" t="s">
        <v>3505</v>
      </c>
      <c r="P5635" s="167"/>
      <c r="Q5635" s="167" t="s">
        <v>5049</v>
      </c>
      <c r="R5635" s="167" t="s">
        <v>9585</v>
      </c>
      <c r="S5635" s="169">
        <v>1</v>
      </c>
      <c r="T5635" s="167" t="s">
        <v>3516</v>
      </c>
      <c r="U5635" s="169" t="s">
        <v>3517</v>
      </c>
      <c r="V5635" s="167" t="s">
        <v>9586</v>
      </c>
      <c r="W5635" s="167" t="s">
        <v>3519</v>
      </c>
      <c r="X5635" s="170" t="s">
        <v>157</v>
      </c>
      <c r="Y5635" s="171" t="s">
        <v>9587</v>
      </c>
      <c r="Z5635" s="167" t="s">
        <v>11146</v>
      </c>
      <c r="AA5635" s="176">
        <v>2</v>
      </c>
      <c r="AB5635" s="167" t="s">
        <v>11254</v>
      </c>
      <c r="AC5635" s="176">
        <v>2</v>
      </c>
      <c r="AD5635" s="167" t="s">
        <v>11254</v>
      </c>
      <c r="AE5635" s="176">
        <v>5188.68</v>
      </c>
    </row>
    <row r="5636" spans="1:31">
      <c r="A5636" s="178">
        <v>308446324451</v>
      </c>
      <c r="B5636" s="166">
        <v>46132</v>
      </c>
      <c r="C5636" s="167" t="s">
        <v>9160</v>
      </c>
      <c r="D5636" s="167" t="s">
        <v>9145</v>
      </c>
      <c r="E5636" s="167" t="s">
        <v>9146</v>
      </c>
      <c r="F5636" s="167" t="s">
        <v>9583</v>
      </c>
      <c r="G5636" s="167" t="s">
        <v>3502</v>
      </c>
      <c r="H5636" s="168">
        <v>46132</v>
      </c>
      <c r="I5636" s="167" t="s">
        <v>9588</v>
      </c>
      <c r="J5636" s="169">
        <v>26127</v>
      </c>
      <c r="K5636" s="167" t="s">
        <v>55</v>
      </c>
      <c r="L5636" s="169">
        <v>1</v>
      </c>
      <c r="M5636" s="167" t="s">
        <v>4084</v>
      </c>
      <c r="N5636" s="169">
        <v>13.9</v>
      </c>
      <c r="O5636" s="167" t="s">
        <v>3505</v>
      </c>
      <c r="P5636" s="167"/>
      <c r="Q5636" s="167" t="s">
        <v>5049</v>
      </c>
      <c r="R5636" s="167" t="s">
        <v>9585</v>
      </c>
      <c r="S5636" s="169">
        <v>1</v>
      </c>
      <c r="T5636" s="167" t="s">
        <v>3516</v>
      </c>
      <c r="U5636" s="169" t="s">
        <v>3517</v>
      </c>
      <c r="V5636" s="167" t="s">
        <v>9589</v>
      </c>
      <c r="W5636" s="167" t="s">
        <v>3519</v>
      </c>
      <c r="X5636" s="170" t="s">
        <v>157</v>
      </c>
      <c r="Y5636" s="171" t="s">
        <v>9587</v>
      </c>
      <c r="Z5636" s="167" t="s">
        <v>11146</v>
      </c>
      <c r="AA5636" s="176">
        <v>2</v>
      </c>
      <c r="AB5636" s="167" t="s">
        <v>11254</v>
      </c>
      <c r="AC5636" s="176">
        <v>2</v>
      </c>
      <c r="AD5636" s="167" t="s">
        <v>11254</v>
      </c>
      <c r="AE5636" s="176">
        <v>5188.68</v>
      </c>
    </row>
    <row r="5637" spans="1:31">
      <c r="A5637" s="178">
        <v>308446330641</v>
      </c>
      <c r="B5637" s="166">
        <v>46132</v>
      </c>
      <c r="C5637" s="167" t="s">
        <v>9160</v>
      </c>
      <c r="D5637" s="167" t="s">
        <v>9145</v>
      </c>
      <c r="E5637" s="167" t="s">
        <v>9146</v>
      </c>
      <c r="F5637" s="167" t="s">
        <v>9583</v>
      </c>
      <c r="G5637" s="167" t="s">
        <v>3502</v>
      </c>
      <c r="H5637" s="168">
        <v>46132</v>
      </c>
      <c r="I5637" s="167" t="s">
        <v>9590</v>
      </c>
      <c r="J5637" s="169">
        <v>26127</v>
      </c>
      <c r="K5637" s="167" t="s">
        <v>55</v>
      </c>
      <c r="L5637" s="169">
        <v>1</v>
      </c>
      <c r="M5637" s="167" t="s">
        <v>4084</v>
      </c>
      <c r="N5637" s="169">
        <v>13.9</v>
      </c>
      <c r="O5637" s="167" t="s">
        <v>3505</v>
      </c>
      <c r="P5637" s="167"/>
      <c r="Q5637" s="167" t="s">
        <v>5049</v>
      </c>
      <c r="R5637" s="167" t="s">
        <v>9585</v>
      </c>
      <c r="S5637" s="169">
        <v>1</v>
      </c>
      <c r="T5637" s="167" t="s">
        <v>3516</v>
      </c>
      <c r="U5637" s="169" t="s">
        <v>3517</v>
      </c>
      <c r="V5637" s="167" t="s">
        <v>9591</v>
      </c>
      <c r="W5637" s="167" t="s">
        <v>3519</v>
      </c>
      <c r="X5637" s="170" t="s">
        <v>157</v>
      </c>
      <c r="Y5637" s="171" t="s">
        <v>9587</v>
      </c>
      <c r="Z5637" s="167" t="s">
        <v>11146</v>
      </c>
      <c r="AA5637" s="176">
        <v>1</v>
      </c>
      <c r="AB5637" s="167" t="s">
        <v>11254</v>
      </c>
      <c r="AC5637" s="176">
        <v>1</v>
      </c>
      <c r="AD5637" s="167" t="s">
        <v>11254</v>
      </c>
      <c r="AE5637" s="176">
        <v>2594.34</v>
      </c>
    </row>
    <row r="5638" spans="1:31">
      <c r="A5638" s="178">
        <v>308446335431</v>
      </c>
      <c r="B5638" s="166">
        <v>46132</v>
      </c>
      <c r="C5638" s="167" t="s">
        <v>9160</v>
      </c>
      <c r="D5638" s="167" t="s">
        <v>9145</v>
      </c>
      <c r="E5638" s="167" t="s">
        <v>9146</v>
      </c>
      <c r="F5638" s="167" t="s">
        <v>9583</v>
      </c>
      <c r="G5638" s="167" t="s">
        <v>3502</v>
      </c>
      <c r="H5638" s="168">
        <v>46132</v>
      </c>
      <c r="I5638" s="167" t="s">
        <v>9592</v>
      </c>
      <c r="J5638" s="169">
        <v>26127</v>
      </c>
      <c r="K5638" s="167" t="s">
        <v>55</v>
      </c>
      <c r="L5638" s="169">
        <v>1</v>
      </c>
      <c r="M5638" s="167" t="s">
        <v>4084</v>
      </c>
      <c r="N5638" s="169">
        <v>13.9</v>
      </c>
      <c r="O5638" s="167" t="s">
        <v>3505</v>
      </c>
      <c r="P5638" s="167"/>
      <c r="Q5638" s="167" t="s">
        <v>5049</v>
      </c>
      <c r="R5638" s="167" t="s">
        <v>9585</v>
      </c>
      <c r="S5638" s="169">
        <v>1</v>
      </c>
      <c r="T5638" s="167" t="s">
        <v>3516</v>
      </c>
      <c r="U5638" s="169" t="s">
        <v>3517</v>
      </c>
      <c r="V5638" s="167" t="s">
        <v>9593</v>
      </c>
      <c r="W5638" s="167" t="s">
        <v>3519</v>
      </c>
      <c r="X5638" s="170" t="s">
        <v>157</v>
      </c>
      <c r="Y5638" s="171" t="s">
        <v>9587</v>
      </c>
      <c r="Z5638" s="167" t="s">
        <v>11146</v>
      </c>
      <c r="AA5638" s="176">
        <v>1</v>
      </c>
      <c r="AB5638" s="167" t="s">
        <v>11254</v>
      </c>
      <c r="AC5638" s="176">
        <v>1</v>
      </c>
      <c r="AD5638" s="167" t="s">
        <v>11254</v>
      </c>
      <c r="AE5638" s="176">
        <v>2594.34</v>
      </c>
    </row>
    <row r="5639" spans="1:31">
      <c r="A5639" s="178">
        <v>308446344531</v>
      </c>
      <c r="B5639" s="166">
        <v>46132</v>
      </c>
      <c r="C5639" s="167" t="s">
        <v>9160</v>
      </c>
      <c r="D5639" s="167" t="s">
        <v>9145</v>
      </c>
      <c r="E5639" s="167" t="s">
        <v>9146</v>
      </c>
      <c r="F5639" s="167" t="s">
        <v>9583</v>
      </c>
      <c r="G5639" s="167" t="s">
        <v>3502</v>
      </c>
      <c r="H5639" s="168">
        <v>46132</v>
      </c>
      <c r="I5639" s="167" t="s">
        <v>9594</v>
      </c>
      <c r="J5639" s="169">
        <v>26127</v>
      </c>
      <c r="K5639" s="167" t="s">
        <v>55</v>
      </c>
      <c r="L5639" s="169">
        <v>1</v>
      </c>
      <c r="M5639" s="167" t="s">
        <v>4084</v>
      </c>
      <c r="N5639" s="169">
        <v>13.9</v>
      </c>
      <c r="O5639" s="167" t="s">
        <v>3505</v>
      </c>
      <c r="P5639" s="167"/>
      <c r="Q5639" s="167" t="s">
        <v>5049</v>
      </c>
      <c r="R5639" s="167" t="s">
        <v>9585</v>
      </c>
      <c r="S5639" s="169">
        <v>1</v>
      </c>
      <c r="T5639" s="167" t="s">
        <v>3516</v>
      </c>
      <c r="U5639" s="169" t="s">
        <v>3517</v>
      </c>
      <c r="V5639" s="167" t="s">
        <v>9595</v>
      </c>
      <c r="W5639" s="167" t="s">
        <v>3519</v>
      </c>
      <c r="X5639" s="170" t="s">
        <v>157</v>
      </c>
      <c r="Y5639" s="171" t="s">
        <v>9587</v>
      </c>
      <c r="Z5639" s="167" t="s">
        <v>11146</v>
      </c>
      <c r="AA5639" s="176">
        <v>1</v>
      </c>
      <c r="AB5639" s="167" t="s">
        <v>11254</v>
      </c>
      <c r="AC5639" s="176">
        <v>1</v>
      </c>
      <c r="AD5639" s="167" t="s">
        <v>11254</v>
      </c>
      <c r="AE5639" s="176">
        <v>2594.34</v>
      </c>
    </row>
    <row r="5640" spans="1:31">
      <c r="A5640" s="178">
        <v>308451975110</v>
      </c>
      <c r="B5640" s="166">
        <v>46132</v>
      </c>
      <c r="C5640" s="167" t="s">
        <v>9144</v>
      </c>
      <c r="D5640" s="167" t="s">
        <v>9145</v>
      </c>
      <c r="E5640" s="167" t="s">
        <v>9146</v>
      </c>
      <c r="F5640" s="167" t="s">
        <v>9211</v>
      </c>
      <c r="G5640" s="167" t="s">
        <v>3502</v>
      </c>
      <c r="H5640" s="168">
        <v>46132</v>
      </c>
      <c r="I5640" s="167" t="s">
        <v>9596</v>
      </c>
      <c r="J5640" s="169">
        <v>26127</v>
      </c>
      <c r="K5640" s="167" t="s">
        <v>55</v>
      </c>
      <c r="L5640" s="169">
        <v>1</v>
      </c>
      <c r="M5640" s="167" t="s">
        <v>4084</v>
      </c>
      <c r="N5640" s="169">
        <v>0.5</v>
      </c>
      <c r="O5640" s="167" t="s">
        <v>3505</v>
      </c>
      <c r="P5640" s="167"/>
      <c r="Q5640" s="167" t="s">
        <v>3506</v>
      </c>
      <c r="R5640" s="167" t="s">
        <v>3528</v>
      </c>
      <c r="S5640" s="169">
        <v>1</v>
      </c>
      <c r="T5640" s="167" t="s">
        <v>9597</v>
      </c>
      <c r="U5640" s="169" t="s">
        <v>4992</v>
      </c>
      <c r="V5640" s="167" t="s">
        <v>9598</v>
      </c>
      <c r="W5640" s="167" t="s">
        <v>9599</v>
      </c>
      <c r="X5640" s="170" t="s">
        <v>159</v>
      </c>
      <c r="Y5640" s="171" t="s">
        <v>9600</v>
      </c>
      <c r="Z5640" s="167" t="s">
        <v>11147</v>
      </c>
      <c r="AA5640" s="176">
        <v>23</v>
      </c>
      <c r="AB5640" s="167" t="s">
        <v>11254</v>
      </c>
      <c r="AC5640" s="176">
        <v>23</v>
      </c>
      <c r="AD5640" s="167" t="s">
        <v>11254</v>
      </c>
      <c r="AE5640" s="176">
        <v>3232.19</v>
      </c>
    </row>
    <row r="5641" spans="1:31">
      <c r="A5641" s="178">
        <v>308457830500</v>
      </c>
      <c r="B5641" s="166">
        <v>46133</v>
      </c>
      <c r="C5641" s="167" t="s">
        <v>9144</v>
      </c>
      <c r="D5641" s="167" t="s">
        <v>9337</v>
      </c>
      <c r="E5641" s="167" t="s">
        <v>9338</v>
      </c>
      <c r="F5641" s="167" t="s">
        <v>9234</v>
      </c>
      <c r="G5641" s="167" t="s">
        <v>3502</v>
      </c>
      <c r="H5641" s="168">
        <v>46134</v>
      </c>
      <c r="I5641" s="167" t="s">
        <v>9235</v>
      </c>
      <c r="J5641" s="169">
        <v>26127</v>
      </c>
      <c r="K5641" s="167" t="s">
        <v>55</v>
      </c>
      <c r="L5641" s="169">
        <v>2</v>
      </c>
      <c r="M5641" s="167" t="s">
        <v>3604</v>
      </c>
      <c r="N5641" s="169">
        <v>358.4</v>
      </c>
      <c r="O5641" s="167" t="s">
        <v>3505</v>
      </c>
      <c r="P5641" s="167"/>
      <c r="Q5641" s="167" t="s">
        <v>5049</v>
      </c>
      <c r="R5641" s="167" t="s">
        <v>9236</v>
      </c>
      <c r="S5641" s="169">
        <v>5</v>
      </c>
      <c r="T5641" s="167" t="s">
        <v>9237</v>
      </c>
      <c r="U5641" s="169" t="s">
        <v>6692</v>
      </c>
      <c r="V5641" s="167" t="s">
        <v>9238</v>
      </c>
      <c r="W5641" s="167" t="s">
        <v>9239</v>
      </c>
      <c r="X5641" s="170" t="s">
        <v>3533</v>
      </c>
      <c r="Y5641" s="171" t="s">
        <v>9601</v>
      </c>
      <c r="Z5641" s="167" t="s">
        <v>11148</v>
      </c>
      <c r="AA5641" s="176">
        <v>238</v>
      </c>
      <c r="AB5641" s="167" t="s">
        <v>11254</v>
      </c>
      <c r="AC5641" s="176">
        <v>238</v>
      </c>
      <c r="AD5641" s="167" t="s">
        <v>11254</v>
      </c>
      <c r="AE5641" s="176">
        <v>22250.62</v>
      </c>
    </row>
    <row r="5642" spans="1:31">
      <c r="A5642" s="178">
        <v>308457830500</v>
      </c>
      <c r="B5642" s="166">
        <v>46133</v>
      </c>
      <c r="C5642" s="167" t="s">
        <v>9144</v>
      </c>
      <c r="D5642" s="167" t="s">
        <v>9337</v>
      </c>
      <c r="E5642" s="167" t="s">
        <v>9338</v>
      </c>
      <c r="F5642" s="167" t="s">
        <v>9234</v>
      </c>
      <c r="G5642" s="167" t="s">
        <v>3502</v>
      </c>
      <c r="H5642" s="168">
        <v>46134</v>
      </c>
      <c r="I5642" s="167" t="s">
        <v>9235</v>
      </c>
      <c r="J5642" s="169">
        <v>26127</v>
      </c>
      <c r="K5642" s="167" t="s">
        <v>55</v>
      </c>
      <c r="L5642" s="169">
        <v>2</v>
      </c>
      <c r="M5642" s="167" t="s">
        <v>3604</v>
      </c>
      <c r="N5642" s="169">
        <v>358.4</v>
      </c>
      <c r="O5642" s="167" t="s">
        <v>3505</v>
      </c>
      <c r="P5642" s="167"/>
      <c r="Q5642" s="167" t="s">
        <v>5049</v>
      </c>
      <c r="R5642" s="167" t="s">
        <v>9236</v>
      </c>
      <c r="S5642" s="169">
        <v>4</v>
      </c>
      <c r="T5642" s="167" t="s">
        <v>9237</v>
      </c>
      <c r="U5642" s="169" t="s">
        <v>6692</v>
      </c>
      <c r="V5642" s="167" t="s">
        <v>9238</v>
      </c>
      <c r="W5642" s="167" t="s">
        <v>9239</v>
      </c>
      <c r="X5642" s="170" t="s">
        <v>3533</v>
      </c>
      <c r="Y5642" s="171" t="s">
        <v>9601</v>
      </c>
      <c r="Z5642" s="167" t="s">
        <v>11148</v>
      </c>
      <c r="AA5642" s="176">
        <v>48</v>
      </c>
      <c r="AB5642" s="167" t="s">
        <v>11254</v>
      </c>
      <c r="AC5642" s="176">
        <v>48</v>
      </c>
      <c r="AD5642" s="167" t="s">
        <v>11254</v>
      </c>
      <c r="AE5642" s="176">
        <v>4487.5200000000004</v>
      </c>
    </row>
    <row r="5643" spans="1:31">
      <c r="A5643" s="178">
        <v>308457830500</v>
      </c>
      <c r="B5643" s="166">
        <v>46133</v>
      </c>
      <c r="C5643" s="167" t="s">
        <v>9144</v>
      </c>
      <c r="D5643" s="167" t="s">
        <v>9337</v>
      </c>
      <c r="E5643" s="167" t="s">
        <v>9338</v>
      </c>
      <c r="F5643" s="167" t="s">
        <v>9234</v>
      </c>
      <c r="G5643" s="167" t="s">
        <v>3502</v>
      </c>
      <c r="H5643" s="168">
        <v>46134</v>
      </c>
      <c r="I5643" s="167" t="s">
        <v>9235</v>
      </c>
      <c r="J5643" s="169">
        <v>26127</v>
      </c>
      <c r="K5643" s="167" t="s">
        <v>55</v>
      </c>
      <c r="L5643" s="169">
        <v>2</v>
      </c>
      <c r="M5643" s="167" t="s">
        <v>3604</v>
      </c>
      <c r="N5643" s="169">
        <v>358.4</v>
      </c>
      <c r="O5643" s="167" t="s">
        <v>3505</v>
      </c>
      <c r="P5643" s="167"/>
      <c r="Q5643" s="167" t="s">
        <v>5049</v>
      </c>
      <c r="R5643" s="167" t="s">
        <v>9236</v>
      </c>
      <c r="S5643" s="169">
        <v>3</v>
      </c>
      <c r="T5643" s="167" t="s">
        <v>9237</v>
      </c>
      <c r="U5643" s="169" t="s">
        <v>6692</v>
      </c>
      <c r="V5643" s="167" t="s">
        <v>9238</v>
      </c>
      <c r="W5643" s="167" t="s">
        <v>9239</v>
      </c>
      <c r="X5643" s="170" t="s">
        <v>3533</v>
      </c>
      <c r="Y5643" s="171" t="s">
        <v>9601</v>
      </c>
      <c r="Z5643" s="167" t="s">
        <v>11148</v>
      </c>
      <c r="AA5643" s="176">
        <v>2</v>
      </c>
      <c r="AB5643" s="167" t="s">
        <v>11254</v>
      </c>
      <c r="AC5643" s="176">
        <v>2</v>
      </c>
      <c r="AD5643" s="167" t="s">
        <v>11254</v>
      </c>
      <c r="AE5643" s="176">
        <v>186.98</v>
      </c>
    </row>
    <row r="5644" spans="1:31">
      <c r="A5644" s="178">
        <v>308457830500</v>
      </c>
      <c r="B5644" s="166">
        <v>46133</v>
      </c>
      <c r="C5644" s="167" t="s">
        <v>9144</v>
      </c>
      <c r="D5644" s="167" t="s">
        <v>9337</v>
      </c>
      <c r="E5644" s="167" t="s">
        <v>9338</v>
      </c>
      <c r="F5644" s="167" t="s">
        <v>9234</v>
      </c>
      <c r="G5644" s="167" t="s">
        <v>3502</v>
      </c>
      <c r="H5644" s="168">
        <v>46134</v>
      </c>
      <c r="I5644" s="167" t="s">
        <v>9235</v>
      </c>
      <c r="J5644" s="169">
        <v>26127</v>
      </c>
      <c r="K5644" s="167" t="s">
        <v>55</v>
      </c>
      <c r="L5644" s="169">
        <v>2</v>
      </c>
      <c r="M5644" s="167" t="s">
        <v>3604</v>
      </c>
      <c r="N5644" s="169">
        <v>358.4</v>
      </c>
      <c r="O5644" s="167" t="s">
        <v>3505</v>
      </c>
      <c r="P5644" s="167"/>
      <c r="Q5644" s="167" t="s">
        <v>5049</v>
      </c>
      <c r="R5644" s="167" t="s">
        <v>9236</v>
      </c>
      <c r="S5644" s="169">
        <v>2</v>
      </c>
      <c r="T5644" s="167" t="s">
        <v>9241</v>
      </c>
      <c r="U5644" s="169" t="s">
        <v>6692</v>
      </c>
      <c r="V5644" s="167" t="s">
        <v>9242</v>
      </c>
      <c r="W5644" s="167" t="s">
        <v>9243</v>
      </c>
      <c r="X5644" s="170" t="s">
        <v>3533</v>
      </c>
      <c r="Y5644" s="171" t="s">
        <v>9601</v>
      </c>
      <c r="Z5644" s="167" t="s">
        <v>11148</v>
      </c>
      <c r="AA5644" s="176">
        <v>236</v>
      </c>
      <c r="AB5644" s="167" t="s">
        <v>11254</v>
      </c>
      <c r="AC5644" s="176">
        <v>236</v>
      </c>
      <c r="AD5644" s="167" t="s">
        <v>11254</v>
      </c>
      <c r="AE5644" s="176">
        <v>22063.64</v>
      </c>
    </row>
    <row r="5645" spans="1:31">
      <c r="A5645" s="178">
        <v>308457830500</v>
      </c>
      <c r="B5645" s="166">
        <v>46133</v>
      </c>
      <c r="C5645" s="167" t="s">
        <v>9144</v>
      </c>
      <c r="D5645" s="167" t="s">
        <v>9337</v>
      </c>
      <c r="E5645" s="167" t="s">
        <v>9338</v>
      </c>
      <c r="F5645" s="167" t="s">
        <v>9234</v>
      </c>
      <c r="G5645" s="167" t="s">
        <v>3502</v>
      </c>
      <c r="H5645" s="168">
        <v>46134</v>
      </c>
      <c r="I5645" s="167" t="s">
        <v>9235</v>
      </c>
      <c r="J5645" s="169">
        <v>26127</v>
      </c>
      <c r="K5645" s="167" t="s">
        <v>55</v>
      </c>
      <c r="L5645" s="169">
        <v>2</v>
      </c>
      <c r="M5645" s="167" t="s">
        <v>3604</v>
      </c>
      <c r="N5645" s="169">
        <v>358.4</v>
      </c>
      <c r="O5645" s="167" t="s">
        <v>3505</v>
      </c>
      <c r="P5645" s="167"/>
      <c r="Q5645" s="167" t="s">
        <v>5049</v>
      </c>
      <c r="R5645" s="167" t="s">
        <v>9236</v>
      </c>
      <c r="S5645" s="169">
        <v>1</v>
      </c>
      <c r="T5645" s="167" t="s">
        <v>9241</v>
      </c>
      <c r="U5645" s="169" t="s">
        <v>6692</v>
      </c>
      <c r="V5645" s="167" t="s">
        <v>9242</v>
      </c>
      <c r="W5645" s="167" t="s">
        <v>9243</v>
      </c>
      <c r="X5645" s="170" t="s">
        <v>3533</v>
      </c>
      <c r="Y5645" s="171" t="s">
        <v>9601</v>
      </c>
      <c r="Z5645" s="167" t="s">
        <v>11148</v>
      </c>
      <c r="AA5645" s="176">
        <v>52</v>
      </c>
      <c r="AB5645" s="167" t="s">
        <v>11254</v>
      </c>
      <c r="AC5645" s="176">
        <v>52</v>
      </c>
      <c r="AD5645" s="167" t="s">
        <v>11254</v>
      </c>
      <c r="AE5645" s="176">
        <v>4861.4799999999996</v>
      </c>
    </row>
    <row r="5646" spans="1:31">
      <c r="A5646" s="178">
        <v>308463100911</v>
      </c>
      <c r="B5646" s="166">
        <v>46135</v>
      </c>
      <c r="C5646" s="167" t="s">
        <v>9160</v>
      </c>
      <c r="D5646" s="167" t="s">
        <v>9145</v>
      </c>
      <c r="E5646" s="167" t="s">
        <v>9146</v>
      </c>
      <c r="F5646" s="167" t="s">
        <v>9583</v>
      </c>
      <c r="G5646" s="167" t="s">
        <v>3502</v>
      </c>
      <c r="H5646" s="168">
        <v>46135</v>
      </c>
      <c r="I5646" s="167" t="s">
        <v>9602</v>
      </c>
      <c r="J5646" s="169">
        <v>26127</v>
      </c>
      <c r="K5646" s="167" t="s">
        <v>55</v>
      </c>
      <c r="L5646" s="169">
        <v>2</v>
      </c>
      <c r="M5646" s="167" t="s">
        <v>4084</v>
      </c>
      <c r="N5646" s="169">
        <v>26.8</v>
      </c>
      <c r="O5646" s="167" t="s">
        <v>3505</v>
      </c>
      <c r="P5646" s="167"/>
      <c r="Q5646" s="167" t="s">
        <v>5049</v>
      </c>
      <c r="R5646" s="167" t="s">
        <v>9603</v>
      </c>
      <c r="S5646" s="169">
        <v>1</v>
      </c>
      <c r="T5646" s="167" t="s">
        <v>3516</v>
      </c>
      <c r="U5646" s="169" t="s">
        <v>3517</v>
      </c>
      <c r="V5646" s="167" t="s">
        <v>9604</v>
      </c>
      <c r="W5646" s="167" t="s">
        <v>3519</v>
      </c>
      <c r="X5646" s="170" t="s">
        <v>157</v>
      </c>
      <c r="Y5646" s="171" t="s">
        <v>9605</v>
      </c>
      <c r="Z5646" s="167" t="s">
        <v>11149</v>
      </c>
      <c r="AA5646" s="176">
        <v>1</v>
      </c>
      <c r="AB5646" s="167" t="s">
        <v>11254</v>
      </c>
      <c r="AC5646" s="176">
        <v>1</v>
      </c>
      <c r="AD5646" s="167" t="s">
        <v>11254</v>
      </c>
      <c r="AE5646" s="176">
        <v>2594.34</v>
      </c>
    </row>
    <row r="5647" spans="1:31">
      <c r="A5647" s="178">
        <v>308463112441</v>
      </c>
      <c r="B5647" s="166">
        <v>46135</v>
      </c>
      <c r="C5647" s="167" t="s">
        <v>9160</v>
      </c>
      <c r="D5647" s="167" t="s">
        <v>9145</v>
      </c>
      <c r="E5647" s="167" t="s">
        <v>9146</v>
      </c>
      <c r="F5647" s="167" t="s">
        <v>9583</v>
      </c>
      <c r="G5647" s="167" t="s">
        <v>3502</v>
      </c>
      <c r="H5647" s="168">
        <v>46135</v>
      </c>
      <c r="I5647" s="167" t="s">
        <v>9606</v>
      </c>
      <c r="J5647" s="169">
        <v>26127</v>
      </c>
      <c r="K5647" s="167" t="s">
        <v>55</v>
      </c>
      <c r="L5647" s="169">
        <v>2</v>
      </c>
      <c r="M5647" s="167" t="s">
        <v>4084</v>
      </c>
      <c r="N5647" s="169">
        <v>26.8</v>
      </c>
      <c r="O5647" s="167" t="s">
        <v>3505</v>
      </c>
      <c r="P5647" s="167"/>
      <c r="Q5647" s="167" t="s">
        <v>5049</v>
      </c>
      <c r="R5647" s="167" t="s">
        <v>9603</v>
      </c>
      <c r="S5647" s="169">
        <v>1</v>
      </c>
      <c r="T5647" s="167" t="s">
        <v>3516</v>
      </c>
      <c r="U5647" s="169" t="s">
        <v>3517</v>
      </c>
      <c r="V5647" s="167" t="s">
        <v>9607</v>
      </c>
      <c r="W5647" s="167" t="s">
        <v>3519</v>
      </c>
      <c r="X5647" s="170" t="s">
        <v>157</v>
      </c>
      <c r="Y5647" s="171" t="s">
        <v>9605</v>
      </c>
      <c r="Z5647" s="167" t="s">
        <v>11149</v>
      </c>
      <c r="AA5647" s="176">
        <v>7</v>
      </c>
      <c r="AB5647" s="167" t="s">
        <v>11254</v>
      </c>
      <c r="AC5647" s="176">
        <v>7</v>
      </c>
      <c r="AD5647" s="167" t="s">
        <v>11254</v>
      </c>
      <c r="AE5647" s="176">
        <v>18160.38</v>
      </c>
    </row>
    <row r="5648" spans="1:31">
      <c r="A5648" s="178">
        <v>308463122831</v>
      </c>
      <c r="B5648" s="166">
        <v>46135</v>
      </c>
      <c r="C5648" s="167" t="s">
        <v>9160</v>
      </c>
      <c r="D5648" s="167" t="s">
        <v>9145</v>
      </c>
      <c r="E5648" s="167" t="s">
        <v>9146</v>
      </c>
      <c r="F5648" s="167" t="s">
        <v>9583</v>
      </c>
      <c r="G5648" s="167" t="s">
        <v>3502</v>
      </c>
      <c r="H5648" s="168">
        <v>46135</v>
      </c>
      <c r="I5648" s="167" t="s">
        <v>9608</v>
      </c>
      <c r="J5648" s="169">
        <v>26127</v>
      </c>
      <c r="K5648" s="167" t="s">
        <v>55</v>
      </c>
      <c r="L5648" s="169">
        <v>2</v>
      </c>
      <c r="M5648" s="167" t="s">
        <v>4084</v>
      </c>
      <c r="N5648" s="169">
        <v>26.8</v>
      </c>
      <c r="O5648" s="167" t="s">
        <v>3505</v>
      </c>
      <c r="P5648" s="167"/>
      <c r="Q5648" s="167" t="s">
        <v>5049</v>
      </c>
      <c r="R5648" s="167" t="s">
        <v>9603</v>
      </c>
      <c r="S5648" s="169">
        <v>1</v>
      </c>
      <c r="T5648" s="167" t="s">
        <v>3516</v>
      </c>
      <c r="U5648" s="169" t="s">
        <v>3517</v>
      </c>
      <c r="V5648" s="167" t="s">
        <v>9609</v>
      </c>
      <c r="W5648" s="167" t="s">
        <v>3519</v>
      </c>
      <c r="X5648" s="170" t="s">
        <v>157</v>
      </c>
      <c r="Y5648" s="171" t="s">
        <v>9605</v>
      </c>
      <c r="Z5648" s="167" t="s">
        <v>11149</v>
      </c>
      <c r="AA5648" s="176">
        <v>1</v>
      </c>
      <c r="AB5648" s="167" t="s">
        <v>11254</v>
      </c>
      <c r="AC5648" s="176">
        <v>1</v>
      </c>
      <c r="AD5648" s="167" t="s">
        <v>11254</v>
      </c>
      <c r="AE5648" s="176">
        <v>2594.34</v>
      </c>
    </row>
    <row r="5649" spans="1:31">
      <c r="A5649" s="178">
        <v>308463134951</v>
      </c>
      <c r="B5649" s="166">
        <v>46135</v>
      </c>
      <c r="C5649" s="167" t="s">
        <v>9160</v>
      </c>
      <c r="D5649" s="167" t="s">
        <v>9145</v>
      </c>
      <c r="E5649" s="167" t="s">
        <v>9146</v>
      </c>
      <c r="F5649" s="167" t="s">
        <v>9583</v>
      </c>
      <c r="G5649" s="167" t="s">
        <v>3502</v>
      </c>
      <c r="H5649" s="168">
        <v>46135</v>
      </c>
      <c r="I5649" s="167" t="s">
        <v>9610</v>
      </c>
      <c r="J5649" s="169">
        <v>26127</v>
      </c>
      <c r="K5649" s="167" t="s">
        <v>55</v>
      </c>
      <c r="L5649" s="169">
        <v>2</v>
      </c>
      <c r="M5649" s="167" t="s">
        <v>4084</v>
      </c>
      <c r="N5649" s="169">
        <v>26.8</v>
      </c>
      <c r="O5649" s="167" t="s">
        <v>3505</v>
      </c>
      <c r="P5649" s="167"/>
      <c r="Q5649" s="167" t="s">
        <v>5049</v>
      </c>
      <c r="R5649" s="167" t="s">
        <v>9603</v>
      </c>
      <c r="S5649" s="169">
        <v>1</v>
      </c>
      <c r="T5649" s="167" t="s">
        <v>3516</v>
      </c>
      <c r="U5649" s="169" t="s">
        <v>3517</v>
      </c>
      <c r="V5649" s="167" t="s">
        <v>9611</v>
      </c>
      <c r="W5649" s="167" t="s">
        <v>3519</v>
      </c>
      <c r="X5649" s="170" t="s">
        <v>157</v>
      </c>
      <c r="Y5649" s="171" t="s">
        <v>9605</v>
      </c>
      <c r="Z5649" s="167" t="s">
        <v>11149</v>
      </c>
      <c r="AA5649" s="176">
        <v>7</v>
      </c>
      <c r="AB5649" s="167" t="s">
        <v>11254</v>
      </c>
      <c r="AC5649" s="176">
        <v>7</v>
      </c>
      <c r="AD5649" s="167" t="s">
        <v>11254</v>
      </c>
      <c r="AE5649" s="176">
        <v>18160.38</v>
      </c>
    </row>
    <row r="5650" spans="1:31">
      <c r="A5650" s="178">
        <v>308463187011</v>
      </c>
      <c r="B5650" s="166">
        <v>46135</v>
      </c>
      <c r="C5650" s="167" t="s">
        <v>9201</v>
      </c>
      <c r="D5650" s="167" t="s">
        <v>9145</v>
      </c>
      <c r="E5650" s="167" t="s">
        <v>9146</v>
      </c>
      <c r="F5650" s="167" t="s">
        <v>9147</v>
      </c>
      <c r="G5650" s="167" t="s">
        <v>3502</v>
      </c>
      <c r="H5650" s="168">
        <v>46135</v>
      </c>
      <c r="I5650" s="167" t="s">
        <v>9612</v>
      </c>
      <c r="J5650" s="169">
        <v>26127</v>
      </c>
      <c r="K5650" s="167" t="s">
        <v>55</v>
      </c>
      <c r="L5650" s="169">
        <v>1</v>
      </c>
      <c r="M5650" s="167" t="s">
        <v>4084</v>
      </c>
      <c r="N5650" s="169">
        <v>10.4</v>
      </c>
      <c r="O5650" s="167" t="s">
        <v>3505</v>
      </c>
      <c r="P5650" s="167"/>
      <c r="Q5650" s="167" t="s">
        <v>5049</v>
      </c>
      <c r="R5650" s="167" t="s">
        <v>9613</v>
      </c>
      <c r="S5650" s="169">
        <v>1</v>
      </c>
      <c r="T5650" s="167" t="s">
        <v>3529</v>
      </c>
      <c r="U5650" s="169" t="s">
        <v>3530</v>
      </c>
      <c r="V5650" s="167" t="s">
        <v>9513</v>
      </c>
      <c r="W5650" s="167" t="s">
        <v>5101</v>
      </c>
      <c r="X5650" s="170" t="s">
        <v>157</v>
      </c>
      <c r="Y5650" s="171" t="s">
        <v>9614</v>
      </c>
      <c r="Z5650" s="167" t="s">
        <v>3163</v>
      </c>
      <c r="AA5650" s="176">
        <v>1031</v>
      </c>
      <c r="AB5650" s="167" t="s">
        <v>11254</v>
      </c>
      <c r="AC5650" s="176">
        <v>1031</v>
      </c>
      <c r="AD5650" s="167" t="s">
        <v>11254</v>
      </c>
      <c r="AE5650" s="176">
        <v>98996.62</v>
      </c>
    </row>
    <row r="5651" spans="1:31">
      <c r="A5651" s="178">
        <v>308464486800</v>
      </c>
      <c r="B5651" s="166">
        <v>46135</v>
      </c>
      <c r="C5651" s="167" t="s">
        <v>9144</v>
      </c>
      <c r="D5651" s="167" t="s">
        <v>9337</v>
      </c>
      <c r="E5651" s="167" t="s">
        <v>9338</v>
      </c>
      <c r="F5651" s="167" t="s">
        <v>9615</v>
      </c>
      <c r="G5651" s="167" t="s">
        <v>3502</v>
      </c>
      <c r="H5651" s="168">
        <v>46135</v>
      </c>
      <c r="I5651" s="167" t="s">
        <v>9616</v>
      </c>
      <c r="J5651" s="169">
        <v>26127</v>
      </c>
      <c r="K5651" s="167" t="s">
        <v>55</v>
      </c>
      <c r="L5651" s="169">
        <v>2</v>
      </c>
      <c r="M5651" s="167" t="s">
        <v>3604</v>
      </c>
      <c r="N5651" s="169">
        <v>351</v>
      </c>
      <c r="O5651" s="167" t="s">
        <v>3505</v>
      </c>
      <c r="P5651" s="167"/>
      <c r="Q5651" s="167" t="s">
        <v>3527</v>
      </c>
      <c r="R5651" s="167" t="s">
        <v>9617</v>
      </c>
      <c r="S5651" s="169">
        <v>1</v>
      </c>
      <c r="T5651" s="167" t="s">
        <v>9618</v>
      </c>
      <c r="U5651" s="169" t="s">
        <v>6692</v>
      </c>
      <c r="V5651" s="167" t="s">
        <v>9619</v>
      </c>
      <c r="W5651" s="167">
        <v>45141397</v>
      </c>
      <c r="X5651" s="170" t="s">
        <v>160</v>
      </c>
      <c r="Y5651" s="171" t="s">
        <v>9620</v>
      </c>
      <c r="Z5651" s="167" t="s">
        <v>11150</v>
      </c>
      <c r="AA5651" s="176">
        <v>300</v>
      </c>
      <c r="AB5651" s="167" t="s">
        <v>11254</v>
      </c>
      <c r="AC5651" s="176">
        <v>300</v>
      </c>
      <c r="AD5651" s="167" t="s">
        <v>11254</v>
      </c>
      <c r="AE5651" s="176">
        <v>43815</v>
      </c>
    </row>
    <row r="5652" spans="1:31">
      <c r="A5652" s="178">
        <v>308465389801</v>
      </c>
      <c r="B5652" s="166">
        <v>46135</v>
      </c>
      <c r="C5652" s="167" t="s">
        <v>9201</v>
      </c>
      <c r="D5652" s="167" t="s">
        <v>9349</v>
      </c>
      <c r="E5652" s="167" t="s">
        <v>9350</v>
      </c>
      <c r="F5652" s="167" t="s">
        <v>9621</v>
      </c>
      <c r="G5652" s="167" t="s">
        <v>3502</v>
      </c>
      <c r="H5652" s="168">
        <v>46136</v>
      </c>
      <c r="I5652" s="167" t="s">
        <v>9622</v>
      </c>
      <c r="J5652" s="169">
        <v>26127</v>
      </c>
      <c r="K5652" s="167" t="s">
        <v>55</v>
      </c>
      <c r="L5652" s="169">
        <v>1</v>
      </c>
      <c r="M5652" s="167" t="s">
        <v>4084</v>
      </c>
      <c r="N5652" s="169">
        <v>2</v>
      </c>
      <c r="O5652" s="167" t="s">
        <v>3505</v>
      </c>
      <c r="P5652" s="167"/>
      <c r="Q5652" s="167" t="s">
        <v>5049</v>
      </c>
      <c r="R5652" s="167" t="s">
        <v>9623</v>
      </c>
      <c r="S5652" s="169">
        <v>1</v>
      </c>
      <c r="T5652" s="167" t="s">
        <v>3529</v>
      </c>
      <c r="U5652" s="169" t="s">
        <v>3530</v>
      </c>
      <c r="V5652" s="167" t="s">
        <v>9624</v>
      </c>
      <c r="W5652" s="167" t="s">
        <v>4273</v>
      </c>
      <c r="X5652" s="170" t="s">
        <v>3533</v>
      </c>
      <c r="Y5652" s="171" t="s">
        <v>9625</v>
      </c>
      <c r="Z5652" s="167" t="s">
        <v>2783</v>
      </c>
      <c r="AA5652" s="176">
        <v>500</v>
      </c>
      <c r="AB5652" s="167" t="s">
        <v>11254</v>
      </c>
      <c r="AC5652" s="176">
        <v>500</v>
      </c>
      <c r="AD5652" s="167" t="s">
        <v>11254</v>
      </c>
      <c r="AE5652" s="176">
        <v>8275</v>
      </c>
    </row>
    <row r="5653" spans="1:31">
      <c r="A5653" s="178">
        <v>308466971320</v>
      </c>
      <c r="B5653" s="166">
        <v>46136</v>
      </c>
      <c r="C5653" s="167" t="s">
        <v>9144</v>
      </c>
      <c r="D5653" s="167" t="s">
        <v>9401</v>
      </c>
      <c r="E5653" s="167" t="s">
        <v>9402</v>
      </c>
      <c r="F5653" s="167" t="s">
        <v>9167</v>
      </c>
      <c r="G5653" s="167" t="s">
        <v>5048</v>
      </c>
      <c r="H5653" s="168">
        <v>46136</v>
      </c>
      <c r="I5653" s="167" t="s">
        <v>9168</v>
      </c>
      <c r="J5653" s="169">
        <v>26127</v>
      </c>
      <c r="K5653" s="167" t="s">
        <v>55</v>
      </c>
      <c r="L5653" s="169">
        <v>17</v>
      </c>
      <c r="M5653" s="167" t="s">
        <v>3604</v>
      </c>
      <c r="N5653" s="169">
        <v>2755.1</v>
      </c>
      <c r="O5653" s="167" t="s">
        <v>3505</v>
      </c>
      <c r="P5653" s="167"/>
      <c r="Q5653" s="167" t="s">
        <v>5049</v>
      </c>
      <c r="R5653" s="167" t="s">
        <v>9626</v>
      </c>
      <c r="S5653" s="169">
        <v>10</v>
      </c>
      <c r="T5653" s="167" t="s">
        <v>9174</v>
      </c>
      <c r="U5653" s="169" t="s">
        <v>6692</v>
      </c>
      <c r="V5653" s="167" t="s">
        <v>9175</v>
      </c>
      <c r="W5653" s="167" t="s">
        <v>9176</v>
      </c>
      <c r="X5653" s="170" t="s">
        <v>3533</v>
      </c>
      <c r="Y5653" s="171" t="s">
        <v>9627</v>
      </c>
      <c r="Z5653" s="167" t="s">
        <v>11151</v>
      </c>
      <c r="AA5653" s="176">
        <v>144</v>
      </c>
      <c r="AB5653" s="167" t="s">
        <v>11254</v>
      </c>
      <c r="AC5653" s="176">
        <v>144</v>
      </c>
      <c r="AD5653" s="167" t="s">
        <v>11254</v>
      </c>
      <c r="AE5653" s="176">
        <v>22750.560000000001</v>
      </c>
    </row>
    <row r="5654" spans="1:31">
      <c r="A5654" s="178">
        <v>308466971320</v>
      </c>
      <c r="B5654" s="166">
        <v>46136</v>
      </c>
      <c r="C5654" s="167" t="s">
        <v>9144</v>
      </c>
      <c r="D5654" s="167" t="s">
        <v>9401</v>
      </c>
      <c r="E5654" s="167" t="s">
        <v>9402</v>
      </c>
      <c r="F5654" s="167" t="s">
        <v>9167</v>
      </c>
      <c r="G5654" s="167" t="s">
        <v>5048</v>
      </c>
      <c r="H5654" s="168">
        <v>46136</v>
      </c>
      <c r="I5654" s="167" t="s">
        <v>9168</v>
      </c>
      <c r="J5654" s="169">
        <v>26127</v>
      </c>
      <c r="K5654" s="167" t="s">
        <v>55</v>
      </c>
      <c r="L5654" s="169">
        <v>17</v>
      </c>
      <c r="M5654" s="167" t="s">
        <v>3604</v>
      </c>
      <c r="N5654" s="169">
        <v>2755.1</v>
      </c>
      <c r="O5654" s="167" t="s">
        <v>3505</v>
      </c>
      <c r="P5654" s="167"/>
      <c r="Q5654" s="167" t="s">
        <v>5049</v>
      </c>
      <c r="R5654" s="167" t="s">
        <v>9626</v>
      </c>
      <c r="S5654" s="169">
        <v>9</v>
      </c>
      <c r="T5654" s="167" t="s">
        <v>9177</v>
      </c>
      <c r="U5654" s="169" t="s">
        <v>6692</v>
      </c>
      <c r="V5654" s="167" t="s">
        <v>9178</v>
      </c>
      <c r="W5654" s="167" t="s">
        <v>9179</v>
      </c>
      <c r="X5654" s="170" t="s">
        <v>3533</v>
      </c>
      <c r="Y5654" s="171" t="s">
        <v>9627</v>
      </c>
      <c r="Z5654" s="167" t="s">
        <v>11151</v>
      </c>
      <c r="AA5654" s="176">
        <v>288</v>
      </c>
      <c r="AB5654" s="167" t="s">
        <v>11254</v>
      </c>
      <c r="AC5654" s="176">
        <v>288</v>
      </c>
      <c r="AD5654" s="167" t="s">
        <v>11254</v>
      </c>
      <c r="AE5654" s="176">
        <v>46477.440000000002</v>
      </c>
    </row>
    <row r="5655" spans="1:31">
      <c r="A5655" s="178">
        <v>308466971320</v>
      </c>
      <c r="B5655" s="166">
        <v>46136</v>
      </c>
      <c r="C5655" s="167" t="s">
        <v>9144</v>
      </c>
      <c r="D5655" s="167" t="s">
        <v>9401</v>
      </c>
      <c r="E5655" s="167" t="s">
        <v>9402</v>
      </c>
      <c r="F5655" s="167" t="s">
        <v>9167</v>
      </c>
      <c r="G5655" s="167" t="s">
        <v>5048</v>
      </c>
      <c r="H5655" s="168">
        <v>46136</v>
      </c>
      <c r="I5655" s="167" t="s">
        <v>9168</v>
      </c>
      <c r="J5655" s="169">
        <v>26127</v>
      </c>
      <c r="K5655" s="167" t="s">
        <v>55</v>
      </c>
      <c r="L5655" s="169">
        <v>17</v>
      </c>
      <c r="M5655" s="167" t="s">
        <v>3604</v>
      </c>
      <c r="N5655" s="169">
        <v>2755.1</v>
      </c>
      <c r="O5655" s="167" t="s">
        <v>3505</v>
      </c>
      <c r="P5655" s="167"/>
      <c r="Q5655" s="167" t="s">
        <v>5049</v>
      </c>
      <c r="R5655" s="167" t="s">
        <v>9626</v>
      </c>
      <c r="S5655" s="169">
        <v>8</v>
      </c>
      <c r="T5655" s="167" t="s">
        <v>9180</v>
      </c>
      <c r="U5655" s="169" t="s">
        <v>6692</v>
      </c>
      <c r="V5655" s="167" t="s">
        <v>9181</v>
      </c>
      <c r="W5655" s="167" t="s">
        <v>9182</v>
      </c>
      <c r="X5655" s="170" t="s">
        <v>3533</v>
      </c>
      <c r="Y5655" s="171" t="s">
        <v>9627</v>
      </c>
      <c r="Z5655" s="167" t="s">
        <v>11151</v>
      </c>
      <c r="AA5655" s="176">
        <v>96</v>
      </c>
      <c r="AB5655" s="167" t="s">
        <v>11254</v>
      </c>
      <c r="AC5655" s="176">
        <v>96</v>
      </c>
      <c r="AD5655" s="167" t="s">
        <v>11254</v>
      </c>
      <c r="AE5655" s="176">
        <v>30310.080000000002</v>
      </c>
    </row>
    <row r="5656" spans="1:31">
      <c r="A5656" s="178">
        <v>308466971320</v>
      </c>
      <c r="B5656" s="166">
        <v>46136</v>
      </c>
      <c r="C5656" s="167" t="s">
        <v>9144</v>
      </c>
      <c r="D5656" s="167" t="s">
        <v>9401</v>
      </c>
      <c r="E5656" s="167" t="s">
        <v>9402</v>
      </c>
      <c r="F5656" s="167" t="s">
        <v>9167</v>
      </c>
      <c r="G5656" s="167" t="s">
        <v>5048</v>
      </c>
      <c r="H5656" s="168">
        <v>46136</v>
      </c>
      <c r="I5656" s="167" t="s">
        <v>9168</v>
      </c>
      <c r="J5656" s="169">
        <v>26127</v>
      </c>
      <c r="K5656" s="167" t="s">
        <v>55</v>
      </c>
      <c r="L5656" s="169">
        <v>17</v>
      </c>
      <c r="M5656" s="167" t="s">
        <v>3604</v>
      </c>
      <c r="N5656" s="169">
        <v>2755.1</v>
      </c>
      <c r="O5656" s="167" t="s">
        <v>3505</v>
      </c>
      <c r="P5656" s="167"/>
      <c r="Q5656" s="167" t="s">
        <v>5049</v>
      </c>
      <c r="R5656" s="167" t="s">
        <v>9626</v>
      </c>
      <c r="S5656" s="169">
        <v>7</v>
      </c>
      <c r="T5656" s="167" t="s">
        <v>9180</v>
      </c>
      <c r="U5656" s="169" t="s">
        <v>6692</v>
      </c>
      <c r="V5656" s="167" t="s">
        <v>9181</v>
      </c>
      <c r="W5656" s="167" t="s">
        <v>9182</v>
      </c>
      <c r="X5656" s="170" t="s">
        <v>3533</v>
      </c>
      <c r="Y5656" s="171" t="s">
        <v>9627</v>
      </c>
      <c r="Z5656" s="167" t="s">
        <v>11151</v>
      </c>
      <c r="AA5656" s="176">
        <v>192</v>
      </c>
      <c r="AB5656" s="167" t="s">
        <v>11254</v>
      </c>
      <c r="AC5656" s="176">
        <v>192</v>
      </c>
      <c r="AD5656" s="167" t="s">
        <v>11254</v>
      </c>
      <c r="AE5656" s="176">
        <v>60620.160000000003</v>
      </c>
    </row>
    <row r="5657" spans="1:31">
      <c r="A5657" s="178">
        <v>308466971320</v>
      </c>
      <c r="B5657" s="166">
        <v>46136</v>
      </c>
      <c r="C5657" s="167" t="s">
        <v>9144</v>
      </c>
      <c r="D5657" s="167" t="s">
        <v>9401</v>
      </c>
      <c r="E5657" s="167" t="s">
        <v>9402</v>
      </c>
      <c r="F5657" s="167" t="s">
        <v>9167</v>
      </c>
      <c r="G5657" s="167" t="s">
        <v>5048</v>
      </c>
      <c r="H5657" s="168">
        <v>46136</v>
      </c>
      <c r="I5657" s="167" t="s">
        <v>9168</v>
      </c>
      <c r="J5657" s="169">
        <v>26127</v>
      </c>
      <c r="K5657" s="167" t="s">
        <v>55</v>
      </c>
      <c r="L5657" s="169">
        <v>17</v>
      </c>
      <c r="M5657" s="167" t="s">
        <v>3604</v>
      </c>
      <c r="N5657" s="169">
        <v>2755.1</v>
      </c>
      <c r="O5657" s="167" t="s">
        <v>3505</v>
      </c>
      <c r="P5657" s="167"/>
      <c r="Q5657" s="167" t="s">
        <v>5049</v>
      </c>
      <c r="R5657" s="167" t="s">
        <v>9626</v>
      </c>
      <c r="S5657" s="169">
        <v>6</v>
      </c>
      <c r="T5657" s="167" t="s">
        <v>9183</v>
      </c>
      <c r="U5657" s="169" t="s">
        <v>6692</v>
      </c>
      <c r="V5657" s="167" t="s">
        <v>9184</v>
      </c>
      <c r="W5657" s="167" t="s">
        <v>9185</v>
      </c>
      <c r="X5657" s="170" t="s">
        <v>3533</v>
      </c>
      <c r="Y5657" s="171" t="s">
        <v>9627</v>
      </c>
      <c r="Z5657" s="167" t="s">
        <v>11151</v>
      </c>
      <c r="AA5657" s="176">
        <v>240</v>
      </c>
      <c r="AB5657" s="167" t="s">
        <v>11254</v>
      </c>
      <c r="AC5657" s="176">
        <v>240</v>
      </c>
      <c r="AD5657" s="167" t="s">
        <v>11254</v>
      </c>
      <c r="AE5657" s="176">
        <v>54434.400000000001</v>
      </c>
    </row>
    <row r="5658" spans="1:31">
      <c r="A5658" s="178">
        <v>308466971320</v>
      </c>
      <c r="B5658" s="166">
        <v>46136</v>
      </c>
      <c r="C5658" s="167" t="s">
        <v>9144</v>
      </c>
      <c r="D5658" s="167" t="s">
        <v>9401</v>
      </c>
      <c r="E5658" s="167" t="s">
        <v>9402</v>
      </c>
      <c r="F5658" s="167" t="s">
        <v>9167</v>
      </c>
      <c r="G5658" s="167" t="s">
        <v>5048</v>
      </c>
      <c r="H5658" s="168">
        <v>46136</v>
      </c>
      <c r="I5658" s="167" t="s">
        <v>9168</v>
      </c>
      <c r="J5658" s="169">
        <v>26127</v>
      </c>
      <c r="K5658" s="167" t="s">
        <v>55</v>
      </c>
      <c r="L5658" s="169">
        <v>17</v>
      </c>
      <c r="M5658" s="167" t="s">
        <v>3604</v>
      </c>
      <c r="N5658" s="169">
        <v>2755.1</v>
      </c>
      <c r="O5658" s="167" t="s">
        <v>3505</v>
      </c>
      <c r="P5658" s="167"/>
      <c r="Q5658" s="167" t="s">
        <v>5049</v>
      </c>
      <c r="R5658" s="167" t="s">
        <v>9626</v>
      </c>
      <c r="S5658" s="169">
        <v>5</v>
      </c>
      <c r="T5658" s="167" t="s">
        <v>9186</v>
      </c>
      <c r="U5658" s="169" t="s">
        <v>6692</v>
      </c>
      <c r="V5658" s="167" t="s">
        <v>9187</v>
      </c>
      <c r="W5658" s="167" t="s">
        <v>9188</v>
      </c>
      <c r="X5658" s="170" t="s">
        <v>3533</v>
      </c>
      <c r="Y5658" s="171" t="s">
        <v>9627</v>
      </c>
      <c r="Z5658" s="167" t="s">
        <v>11151</v>
      </c>
      <c r="AA5658" s="176">
        <v>132</v>
      </c>
      <c r="AB5658" s="167" t="s">
        <v>11254</v>
      </c>
      <c r="AC5658" s="176">
        <v>132</v>
      </c>
      <c r="AD5658" s="167" t="s">
        <v>11254</v>
      </c>
      <c r="AE5658" s="176">
        <v>82907.88</v>
      </c>
    </row>
    <row r="5659" spans="1:31">
      <c r="A5659" s="178">
        <v>308466971320</v>
      </c>
      <c r="B5659" s="166">
        <v>46136</v>
      </c>
      <c r="C5659" s="167" t="s">
        <v>9144</v>
      </c>
      <c r="D5659" s="167" t="s">
        <v>9401</v>
      </c>
      <c r="E5659" s="167" t="s">
        <v>9402</v>
      </c>
      <c r="F5659" s="167" t="s">
        <v>9167</v>
      </c>
      <c r="G5659" s="167" t="s">
        <v>5048</v>
      </c>
      <c r="H5659" s="168">
        <v>46136</v>
      </c>
      <c r="I5659" s="167" t="s">
        <v>9168</v>
      </c>
      <c r="J5659" s="169">
        <v>26127</v>
      </c>
      <c r="K5659" s="167" t="s">
        <v>55</v>
      </c>
      <c r="L5659" s="169">
        <v>17</v>
      </c>
      <c r="M5659" s="167" t="s">
        <v>3604</v>
      </c>
      <c r="N5659" s="169">
        <v>2755.1</v>
      </c>
      <c r="O5659" s="167" t="s">
        <v>3505</v>
      </c>
      <c r="P5659" s="167"/>
      <c r="Q5659" s="167" t="s">
        <v>5049</v>
      </c>
      <c r="R5659" s="167" t="s">
        <v>9626</v>
      </c>
      <c r="S5659" s="169">
        <v>4</v>
      </c>
      <c r="T5659" s="167" t="s">
        <v>9344</v>
      </c>
      <c r="U5659" s="169" t="s">
        <v>6692</v>
      </c>
      <c r="V5659" s="167" t="s">
        <v>9476</v>
      </c>
      <c r="W5659" s="167" t="s">
        <v>9346</v>
      </c>
      <c r="X5659" s="170" t="s">
        <v>3533</v>
      </c>
      <c r="Y5659" s="171" t="s">
        <v>9627</v>
      </c>
      <c r="Z5659" s="167" t="s">
        <v>11151</v>
      </c>
      <c r="AA5659" s="176">
        <v>100</v>
      </c>
      <c r="AB5659" s="167" t="s">
        <v>11254</v>
      </c>
      <c r="AC5659" s="176">
        <v>100</v>
      </c>
      <c r="AD5659" s="167" t="s">
        <v>11254</v>
      </c>
      <c r="AE5659" s="176">
        <v>21115</v>
      </c>
    </row>
    <row r="5660" spans="1:31">
      <c r="A5660" s="178">
        <v>308466971320</v>
      </c>
      <c r="B5660" s="166">
        <v>46136</v>
      </c>
      <c r="C5660" s="167" t="s">
        <v>9144</v>
      </c>
      <c r="D5660" s="167" t="s">
        <v>9401</v>
      </c>
      <c r="E5660" s="167" t="s">
        <v>9402</v>
      </c>
      <c r="F5660" s="167" t="s">
        <v>9167</v>
      </c>
      <c r="G5660" s="167" t="s">
        <v>5048</v>
      </c>
      <c r="H5660" s="168">
        <v>46136</v>
      </c>
      <c r="I5660" s="167" t="s">
        <v>9168</v>
      </c>
      <c r="J5660" s="169">
        <v>26127</v>
      </c>
      <c r="K5660" s="167" t="s">
        <v>55</v>
      </c>
      <c r="L5660" s="169">
        <v>17</v>
      </c>
      <c r="M5660" s="167" t="s">
        <v>3604</v>
      </c>
      <c r="N5660" s="169">
        <v>2755.1</v>
      </c>
      <c r="O5660" s="167" t="s">
        <v>3505</v>
      </c>
      <c r="P5660" s="167"/>
      <c r="Q5660" s="167" t="s">
        <v>5049</v>
      </c>
      <c r="R5660" s="167" t="s">
        <v>9626</v>
      </c>
      <c r="S5660" s="169">
        <v>3</v>
      </c>
      <c r="T5660" s="167" t="s">
        <v>9344</v>
      </c>
      <c r="U5660" s="169" t="s">
        <v>6692</v>
      </c>
      <c r="V5660" s="167" t="s">
        <v>9476</v>
      </c>
      <c r="W5660" s="167" t="s">
        <v>9346</v>
      </c>
      <c r="X5660" s="170" t="s">
        <v>3533</v>
      </c>
      <c r="Y5660" s="171" t="s">
        <v>9627</v>
      </c>
      <c r="Z5660" s="167" t="s">
        <v>11151</v>
      </c>
      <c r="AA5660" s="176">
        <v>210</v>
      </c>
      <c r="AB5660" s="167" t="s">
        <v>11254</v>
      </c>
      <c r="AC5660" s="176">
        <v>210</v>
      </c>
      <c r="AD5660" s="167" t="s">
        <v>11254</v>
      </c>
      <c r="AE5660" s="176">
        <v>44341.5</v>
      </c>
    </row>
    <row r="5661" spans="1:31">
      <c r="A5661" s="178">
        <v>308466971320</v>
      </c>
      <c r="B5661" s="166">
        <v>46136</v>
      </c>
      <c r="C5661" s="167" t="s">
        <v>9144</v>
      </c>
      <c r="D5661" s="167" t="s">
        <v>9401</v>
      </c>
      <c r="E5661" s="167" t="s">
        <v>9402</v>
      </c>
      <c r="F5661" s="167" t="s">
        <v>9167</v>
      </c>
      <c r="G5661" s="167" t="s">
        <v>5048</v>
      </c>
      <c r="H5661" s="168">
        <v>46136</v>
      </c>
      <c r="I5661" s="167" t="s">
        <v>9168</v>
      </c>
      <c r="J5661" s="169">
        <v>26127</v>
      </c>
      <c r="K5661" s="167" t="s">
        <v>55</v>
      </c>
      <c r="L5661" s="169">
        <v>17</v>
      </c>
      <c r="M5661" s="167" t="s">
        <v>3604</v>
      </c>
      <c r="N5661" s="169">
        <v>2755.1</v>
      </c>
      <c r="O5661" s="167" t="s">
        <v>3505</v>
      </c>
      <c r="P5661" s="167"/>
      <c r="Q5661" s="167" t="s">
        <v>5049</v>
      </c>
      <c r="R5661" s="167" t="s">
        <v>9626</v>
      </c>
      <c r="S5661" s="169">
        <v>2</v>
      </c>
      <c r="T5661" s="167" t="s">
        <v>9189</v>
      </c>
      <c r="U5661" s="169" t="s">
        <v>6692</v>
      </c>
      <c r="V5661" s="167" t="s">
        <v>9190</v>
      </c>
      <c r="W5661" s="167" t="s">
        <v>9191</v>
      </c>
      <c r="X5661" s="170" t="s">
        <v>3533</v>
      </c>
      <c r="Y5661" s="171" t="s">
        <v>9627</v>
      </c>
      <c r="Z5661" s="167" t="s">
        <v>11151</v>
      </c>
      <c r="AA5661" s="176">
        <v>211</v>
      </c>
      <c r="AB5661" s="167" t="s">
        <v>11254</v>
      </c>
      <c r="AC5661" s="176">
        <v>211</v>
      </c>
      <c r="AD5661" s="167" t="s">
        <v>11254</v>
      </c>
      <c r="AE5661" s="176">
        <v>44759.43</v>
      </c>
    </row>
    <row r="5662" spans="1:31">
      <c r="A5662" s="178">
        <v>308466971320</v>
      </c>
      <c r="B5662" s="166">
        <v>46136</v>
      </c>
      <c r="C5662" s="167" t="s">
        <v>9144</v>
      </c>
      <c r="D5662" s="167" t="s">
        <v>9401</v>
      </c>
      <c r="E5662" s="167" t="s">
        <v>9402</v>
      </c>
      <c r="F5662" s="167" t="s">
        <v>9167</v>
      </c>
      <c r="G5662" s="167" t="s">
        <v>5048</v>
      </c>
      <c r="H5662" s="168">
        <v>46136</v>
      </c>
      <c r="I5662" s="167" t="s">
        <v>9168</v>
      </c>
      <c r="J5662" s="169">
        <v>26127</v>
      </c>
      <c r="K5662" s="167" t="s">
        <v>55</v>
      </c>
      <c r="L5662" s="169">
        <v>17</v>
      </c>
      <c r="M5662" s="167" t="s">
        <v>3604</v>
      </c>
      <c r="N5662" s="169">
        <v>2755.1</v>
      </c>
      <c r="O5662" s="167" t="s">
        <v>3505</v>
      </c>
      <c r="P5662" s="167"/>
      <c r="Q5662" s="167" t="s">
        <v>5049</v>
      </c>
      <c r="R5662" s="167" t="s">
        <v>9626</v>
      </c>
      <c r="S5662" s="169">
        <v>1</v>
      </c>
      <c r="T5662" s="167" t="s">
        <v>9189</v>
      </c>
      <c r="U5662" s="169" t="s">
        <v>6692</v>
      </c>
      <c r="V5662" s="167" t="s">
        <v>9190</v>
      </c>
      <c r="W5662" s="167" t="s">
        <v>9191</v>
      </c>
      <c r="X5662" s="170" t="s">
        <v>3533</v>
      </c>
      <c r="Y5662" s="171" t="s">
        <v>9627</v>
      </c>
      <c r="Z5662" s="167" t="s">
        <v>11151</v>
      </c>
      <c r="AA5662" s="176">
        <v>29</v>
      </c>
      <c r="AB5662" s="167" t="s">
        <v>11254</v>
      </c>
      <c r="AC5662" s="176">
        <v>29</v>
      </c>
      <c r="AD5662" s="167" t="s">
        <v>11254</v>
      </c>
      <c r="AE5662" s="176">
        <v>6151.77</v>
      </c>
    </row>
    <row r="5663" spans="1:31">
      <c r="A5663" s="178">
        <v>308467321651</v>
      </c>
      <c r="B5663" s="166">
        <v>46136</v>
      </c>
      <c r="C5663" s="167" t="s">
        <v>9201</v>
      </c>
      <c r="D5663" s="167" t="s">
        <v>9145</v>
      </c>
      <c r="E5663" s="167" t="s">
        <v>9146</v>
      </c>
      <c r="F5663" s="167" t="s">
        <v>9211</v>
      </c>
      <c r="G5663" s="167" t="s">
        <v>3502</v>
      </c>
      <c r="H5663" s="168">
        <v>46136</v>
      </c>
      <c r="I5663" s="167" t="s">
        <v>9628</v>
      </c>
      <c r="J5663" s="169">
        <v>26127</v>
      </c>
      <c r="K5663" s="167" t="s">
        <v>55</v>
      </c>
      <c r="L5663" s="169">
        <v>1</v>
      </c>
      <c r="M5663" s="167" t="s">
        <v>4084</v>
      </c>
      <c r="N5663" s="169">
        <v>1.4</v>
      </c>
      <c r="O5663" s="167" t="s">
        <v>3505</v>
      </c>
      <c r="P5663" s="167"/>
      <c r="Q5663" s="167" t="s">
        <v>3506</v>
      </c>
      <c r="R5663" s="167" t="s">
        <v>9629</v>
      </c>
      <c r="S5663" s="169">
        <v>1</v>
      </c>
      <c r="T5663" s="167" t="s">
        <v>3529</v>
      </c>
      <c r="U5663" s="169" t="s">
        <v>3530</v>
      </c>
      <c r="V5663" s="167" t="s">
        <v>9630</v>
      </c>
      <c r="W5663" s="167" t="s">
        <v>9631</v>
      </c>
      <c r="X5663" s="170" t="s">
        <v>157</v>
      </c>
      <c r="Y5663" s="171" t="s">
        <v>9632</v>
      </c>
      <c r="Z5663" s="167" t="s">
        <v>2787</v>
      </c>
      <c r="AA5663" s="176">
        <v>180</v>
      </c>
      <c r="AB5663" s="167" t="s">
        <v>11254</v>
      </c>
      <c r="AC5663" s="176">
        <v>180</v>
      </c>
      <c r="AD5663" s="167" t="s">
        <v>11254</v>
      </c>
      <c r="AE5663" s="176">
        <v>20782.8</v>
      </c>
    </row>
    <row r="5664" spans="1:31">
      <c r="A5664" s="178">
        <v>308468019440</v>
      </c>
      <c r="B5664" s="166">
        <v>46135</v>
      </c>
      <c r="C5664" s="167" t="s">
        <v>9144</v>
      </c>
      <c r="D5664" s="167" t="s">
        <v>9258</v>
      </c>
      <c r="E5664" s="167" t="s">
        <v>9259</v>
      </c>
      <c r="F5664" s="167" t="s">
        <v>9234</v>
      </c>
      <c r="G5664" s="167" t="s">
        <v>3502</v>
      </c>
      <c r="H5664" s="168">
        <v>46136</v>
      </c>
      <c r="I5664" s="167" t="s">
        <v>9633</v>
      </c>
      <c r="J5664" s="169">
        <v>26127</v>
      </c>
      <c r="K5664" s="167" t="s">
        <v>55</v>
      </c>
      <c r="L5664" s="169">
        <v>5</v>
      </c>
      <c r="M5664" s="167" t="s">
        <v>3604</v>
      </c>
      <c r="N5664" s="169">
        <v>896</v>
      </c>
      <c r="O5664" s="167" t="s">
        <v>3505</v>
      </c>
      <c r="P5664" s="167"/>
      <c r="Q5664" s="167" t="s">
        <v>5049</v>
      </c>
      <c r="R5664" s="167" t="s">
        <v>9634</v>
      </c>
      <c r="S5664" s="169">
        <v>4</v>
      </c>
      <c r="T5664" s="167" t="s">
        <v>9237</v>
      </c>
      <c r="U5664" s="169" t="s">
        <v>6692</v>
      </c>
      <c r="V5664" s="167" t="s">
        <v>9635</v>
      </c>
      <c r="W5664" s="167" t="s">
        <v>9239</v>
      </c>
      <c r="X5664" s="170" t="s">
        <v>3533</v>
      </c>
      <c r="Y5664" s="171" t="s">
        <v>9636</v>
      </c>
      <c r="Z5664" s="167" t="s">
        <v>11152</v>
      </c>
      <c r="AA5664" s="176">
        <v>240</v>
      </c>
      <c r="AB5664" s="167" t="s">
        <v>11254</v>
      </c>
      <c r="AC5664" s="176">
        <v>240</v>
      </c>
      <c r="AD5664" s="167" t="s">
        <v>11254</v>
      </c>
      <c r="AE5664" s="176">
        <v>22437.599999999999</v>
      </c>
    </row>
    <row r="5665" spans="1:31">
      <c r="A5665" s="178">
        <v>308468019440</v>
      </c>
      <c r="B5665" s="166">
        <v>46135</v>
      </c>
      <c r="C5665" s="167" t="s">
        <v>9144</v>
      </c>
      <c r="D5665" s="167" t="s">
        <v>9258</v>
      </c>
      <c r="E5665" s="167" t="s">
        <v>9259</v>
      </c>
      <c r="F5665" s="167" t="s">
        <v>9234</v>
      </c>
      <c r="G5665" s="167" t="s">
        <v>3502</v>
      </c>
      <c r="H5665" s="168">
        <v>46136</v>
      </c>
      <c r="I5665" s="167" t="s">
        <v>9633</v>
      </c>
      <c r="J5665" s="169">
        <v>26127</v>
      </c>
      <c r="K5665" s="167" t="s">
        <v>55</v>
      </c>
      <c r="L5665" s="169">
        <v>5</v>
      </c>
      <c r="M5665" s="167" t="s">
        <v>3604</v>
      </c>
      <c r="N5665" s="169">
        <v>896</v>
      </c>
      <c r="O5665" s="167" t="s">
        <v>3505</v>
      </c>
      <c r="P5665" s="167"/>
      <c r="Q5665" s="167" t="s">
        <v>5049</v>
      </c>
      <c r="R5665" s="167" t="s">
        <v>9634</v>
      </c>
      <c r="S5665" s="169">
        <v>3</v>
      </c>
      <c r="T5665" s="167" t="s">
        <v>9237</v>
      </c>
      <c r="U5665" s="169" t="s">
        <v>6692</v>
      </c>
      <c r="V5665" s="167" t="s">
        <v>9637</v>
      </c>
      <c r="W5665" s="167" t="s">
        <v>9239</v>
      </c>
      <c r="X5665" s="170" t="s">
        <v>3533</v>
      </c>
      <c r="Y5665" s="171" t="s">
        <v>9636</v>
      </c>
      <c r="Z5665" s="167" t="s">
        <v>11152</v>
      </c>
      <c r="AA5665" s="176">
        <v>480</v>
      </c>
      <c r="AB5665" s="167" t="s">
        <v>11254</v>
      </c>
      <c r="AC5665" s="176">
        <v>480</v>
      </c>
      <c r="AD5665" s="167" t="s">
        <v>11254</v>
      </c>
      <c r="AE5665" s="176">
        <v>44875.199999999997</v>
      </c>
    </row>
    <row r="5666" spans="1:31">
      <c r="A5666" s="178">
        <v>308468019440</v>
      </c>
      <c r="B5666" s="166">
        <v>46135</v>
      </c>
      <c r="C5666" s="167" t="s">
        <v>9144</v>
      </c>
      <c r="D5666" s="167" t="s">
        <v>9258</v>
      </c>
      <c r="E5666" s="167" t="s">
        <v>9259</v>
      </c>
      <c r="F5666" s="167" t="s">
        <v>9234</v>
      </c>
      <c r="G5666" s="167" t="s">
        <v>3502</v>
      </c>
      <c r="H5666" s="168">
        <v>46136</v>
      </c>
      <c r="I5666" s="167" t="s">
        <v>9633</v>
      </c>
      <c r="J5666" s="169">
        <v>26127</v>
      </c>
      <c r="K5666" s="167" t="s">
        <v>55</v>
      </c>
      <c r="L5666" s="169">
        <v>5</v>
      </c>
      <c r="M5666" s="167" t="s">
        <v>3604</v>
      </c>
      <c r="N5666" s="169">
        <v>896</v>
      </c>
      <c r="O5666" s="167" t="s">
        <v>3505</v>
      </c>
      <c r="P5666" s="167"/>
      <c r="Q5666" s="167" t="s">
        <v>5049</v>
      </c>
      <c r="R5666" s="167" t="s">
        <v>9634</v>
      </c>
      <c r="S5666" s="169">
        <v>2</v>
      </c>
      <c r="T5666" s="167" t="s">
        <v>9241</v>
      </c>
      <c r="U5666" s="169" t="s">
        <v>6692</v>
      </c>
      <c r="V5666" s="167" t="s">
        <v>9638</v>
      </c>
      <c r="W5666" s="167" t="s">
        <v>9243</v>
      </c>
      <c r="X5666" s="170" t="s">
        <v>3533</v>
      </c>
      <c r="Y5666" s="171" t="s">
        <v>9636</v>
      </c>
      <c r="Z5666" s="167" t="s">
        <v>11152</v>
      </c>
      <c r="AA5666" s="176">
        <v>240</v>
      </c>
      <c r="AB5666" s="167" t="s">
        <v>11254</v>
      </c>
      <c r="AC5666" s="176">
        <v>240</v>
      </c>
      <c r="AD5666" s="167" t="s">
        <v>11254</v>
      </c>
      <c r="AE5666" s="176">
        <v>22437.599999999999</v>
      </c>
    </row>
    <row r="5667" spans="1:31">
      <c r="A5667" s="178">
        <v>308468019440</v>
      </c>
      <c r="B5667" s="166">
        <v>46135</v>
      </c>
      <c r="C5667" s="167" t="s">
        <v>9144</v>
      </c>
      <c r="D5667" s="167" t="s">
        <v>9258</v>
      </c>
      <c r="E5667" s="167" t="s">
        <v>9259</v>
      </c>
      <c r="F5667" s="167" t="s">
        <v>9234</v>
      </c>
      <c r="G5667" s="167" t="s">
        <v>3502</v>
      </c>
      <c r="H5667" s="168">
        <v>46136</v>
      </c>
      <c r="I5667" s="167" t="s">
        <v>9633</v>
      </c>
      <c r="J5667" s="169">
        <v>26127</v>
      </c>
      <c r="K5667" s="167" t="s">
        <v>55</v>
      </c>
      <c r="L5667" s="169">
        <v>5</v>
      </c>
      <c r="M5667" s="167" t="s">
        <v>3604</v>
      </c>
      <c r="N5667" s="169">
        <v>896</v>
      </c>
      <c r="O5667" s="167" t="s">
        <v>3505</v>
      </c>
      <c r="P5667" s="167"/>
      <c r="Q5667" s="167" t="s">
        <v>5049</v>
      </c>
      <c r="R5667" s="167" t="s">
        <v>9634</v>
      </c>
      <c r="S5667" s="169">
        <v>1</v>
      </c>
      <c r="T5667" s="167" t="s">
        <v>9241</v>
      </c>
      <c r="U5667" s="169" t="s">
        <v>6692</v>
      </c>
      <c r="V5667" s="167" t="s">
        <v>9638</v>
      </c>
      <c r="W5667" s="167" t="s">
        <v>9243</v>
      </c>
      <c r="X5667" s="170" t="s">
        <v>3533</v>
      </c>
      <c r="Y5667" s="171" t="s">
        <v>9636</v>
      </c>
      <c r="Z5667" s="167" t="s">
        <v>11152</v>
      </c>
      <c r="AA5667" s="176">
        <v>480</v>
      </c>
      <c r="AB5667" s="167" t="s">
        <v>11254</v>
      </c>
      <c r="AC5667" s="176">
        <v>480</v>
      </c>
      <c r="AD5667" s="167" t="s">
        <v>11254</v>
      </c>
      <c r="AE5667" s="176">
        <v>44875.199999999997</v>
      </c>
    </row>
    <row r="5668" spans="1:31">
      <c r="A5668" s="178">
        <v>308468057350</v>
      </c>
      <c r="B5668" s="166">
        <v>46135</v>
      </c>
      <c r="C5668" s="167" t="s">
        <v>9144</v>
      </c>
      <c r="D5668" s="167" t="s">
        <v>9337</v>
      </c>
      <c r="E5668" s="167" t="s">
        <v>9338</v>
      </c>
      <c r="F5668" s="167" t="s">
        <v>9339</v>
      </c>
      <c r="G5668" s="167" t="s">
        <v>3502</v>
      </c>
      <c r="H5668" s="168">
        <v>46136</v>
      </c>
      <c r="I5668" s="167" t="s">
        <v>9340</v>
      </c>
      <c r="J5668" s="169">
        <v>26127</v>
      </c>
      <c r="K5668" s="167" t="s">
        <v>55</v>
      </c>
      <c r="L5668" s="169">
        <v>1</v>
      </c>
      <c r="M5668" s="167" t="s">
        <v>3604</v>
      </c>
      <c r="N5668" s="169">
        <v>57</v>
      </c>
      <c r="O5668" s="167" t="s">
        <v>3505</v>
      </c>
      <c r="P5668" s="167"/>
      <c r="Q5668" s="167" t="s">
        <v>5049</v>
      </c>
      <c r="R5668" s="167" t="s">
        <v>9639</v>
      </c>
      <c r="S5668" s="169">
        <v>3</v>
      </c>
      <c r="T5668" s="167" t="s">
        <v>9174</v>
      </c>
      <c r="U5668" s="169" t="s">
        <v>6692</v>
      </c>
      <c r="V5668" s="167" t="s">
        <v>9463</v>
      </c>
      <c r="W5668" s="167" t="s">
        <v>9176</v>
      </c>
      <c r="X5668" s="170" t="s">
        <v>3533</v>
      </c>
      <c r="Y5668" s="171" t="s">
        <v>9640</v>
      </c>
      <c r="Z5668" s="167" t="s">
        <v>11153</v>
      </c>
      <c r="AA5668" s="176">
        <v>8</v>
      </c>
      <c r="AB5668" s="167" t="s">
        <v>11254</v>
      </c>
      <c r="AC5668" s="176">
        <v>8</v>
      </c>
      <c r="AD5668" s="167" t="s">
        <v>11254</v>
      </c>
      <c r="AE5668" s="176">
        <v>1263.92</v>
      </c>
    </row>
    <row r="5669" spans="1:31">
      <c r="A5669" s="178">
        <v>308468057350</v>
      </c>
      <c r="B5669" s="166">
        <v>46135</v>
      </c>
      <c r="C5669" s="167" t="s">
        <v>9144</v>
      </c>
      <c r="D5669" s="167" t="s">
        <v>9337</v>
      </c>
      <c r="E5669" s="167" t="s">
        <v>9338</v>
      </c>
      <c r="F5669" s="167" t="s">
        <v>9339</v>
      </c>
      <c r="G5669" s="167" t="s">
        <v>3502</v>
      </c>
      <c r="H5669" s="168">
        <v>46136</v>
      </c>
      <c r="I5669" s="167" t="s">
        <v>9340</v>
      </c>
      <c r="J5669" s="169">
        <v>26127</v>
      </c>
      <c r="K5669" s="167" t="s">
        <v>55</v>
      </c>
      <c r="L5669" s="169">
        <v>1</v>
      </c>
      <c r="M5669" s="167" t="s">
        <v>3604</v>
      </c>
      <c r="N5669" s="169">
        <v>57</v>
      </c>
      <c r="O5669" s="167" t="s">
        <v>3505</v>
      </c>
      <c r="P5669" s="167"/>
      <c r="Q5669" s="167" t="s">
        <v>5049</v>
      </c>
      <c r="R5669" s="167" t="s">
        <v>9639</v>
      </c>
      <c r="S5669" s="169">
        <v>2</v>
      </c>
      <c r="T5669" s="167" t="s">
        <v>9186</v>
      </c>
      <c r="U5669" s="169" t="s">
        <v>6692</v>
      </c>
      <c r="V5669" s="167" t="s">
        <v>9467</v>
      </c>
      <c r="W5669" s="167" t="s">
        <v>9188</v>
      </c>
      <c r="X5669" s="170" t="s">
        <v>3533</v>
      </c>
      <c r="Y5669" s="171" t="s">
        <v>9640</v>
      </c>
      <c r="Z5669" s="167" t="s">
        <v>11153</v>
      </c>
      <c r="AA5669" s="176">
        <v>11</v>
      </c>
      <c r="AB5669" s="167" t="s">
        <v>11254</v>
      </c>
      <c r="AC5669" s="176">
        <v>11</v>
      </c>
      <c r="AD5669" s="167" t="s">
        <v>11254</v>
      </c>
      <c r="AE5669" s="176">
        <v>6908.99</v>
      </c>
    </row>
    <row r="5670" spans="1:31">
      <c r="A5670" s="178">
        <v>308468057350</v>
      </c>
      <c r="B5670" s="166">
        <v>46135</v>
      </c>
      <c r="C5670" s="167" t="s">
        <v>9144</v>
      </c>
      <c r="D5670" s="167" t="s">
        <v>9337</v>
      </c>
      <c r="E5670" s="167" t="s">
        <v>9338</v>
      </c>
      <c r="F5670" s="167" t="s">
        <v>9339</v>
      </c>
      <c r="G5670" s="167" t="s">
        <v>3502</v>
      </c>
      <c r="H5670" s="168">
        <v>46136</v>
      </c>
      <c r="I5670" s="167" t="s">
        <v>9340</v>
      </c>
      <c r="J5670" s="169">
        <v>26127</v>
      </c>
      <c r="K5670" s="167" t="s">
        <v>55</v>
      </c>
      <c r="L5670" s="169">
        <v>1</v>
      </c>
      <c r="M5670" s="167" t="s">
        <v>3604</v>
      </c>
      <c r="N5670" s="169">
        <v>57</v>
      </c>
      <c r="O5670" s="167" t="s">
        <v>3505</v>
      </c>
      <c r="P5670" s="167"/>
      <c r="Q5670" s="167" t="s">
        <v>5049</v>
      </c>
      <c r="R5670" s="167" t="s">
        <v>9639</v>
      </c>
      <c r="S5670" s="169">
        <v>1</v>
      </c>
      <c r="T5670" s="167" t="s">
        <v>9433</v>
      </c>
      <c r="U5670" s="169" t="s">
        <v>6692</v>
      </c>
      <c r="V5670" s="167" t="s">
        <v>9641</v>
      </c>
      <c r="W5670" s="167" t="s">
        <v>9435</v>
      </c>
      <c r="X5670" s="170" t="s">
        <v>3533</v>
      </c>
      <c r="Y5670" s="171" t="s">
        <v>9640</v>
      </c>
      <c r="Z5670" s="167" t="s">
        <v>11153</v>
      </c>
      <c r="AA5670" s="176">
        <v>5</v>
      </c>
      <c r="AB5670" s="167" t="s">
        <v>11254</v>
      </c>
      <c r="AC5670" s="176">
        <v>5</v>
      </c>
      <c r="AD5670" s="167" t="s">
        <v>11254</v>
      </c>
      <c r="AE5670" s="176">
        <v>2129.6</v>
      </c>
    </row>
    <row r="5671" spans="1:31">
      <c r="A5671" s="178">
        <v>308468110700</v>
      </c>
      <c r="B5671" s="166">
        <v>46136</v>
      </c>
      <c r="C5671" s="167" t="s">
        <v>9144</v>
      </c>
      <c r="D5671" s="167" t="s">
        <v>9145</v>
      </c>
      <c r="E5671" s="167" t="s">
        <v>9146</v>
      </c>
      <c r="F5671" s="167" t="s">
        <v>9211</v>
      </c>
      <c r="G5671" s="167" t="s">
        <v>3502</v>
      </c>
      <c r="H5671" s="168">
        <v>46136</v>
      </c>
      <c r="I5671" s="167" t="s">
        <v>9244</v>
      </c>
      <c r="J5671" s="169">
        <v>26127</v>
      </c>
      <c r="K5671" s="167" t="s">
        <v>55</v>
      </c>
      <c r="L5671" s="169">
        <v>1</v>
      </c>
      <c r="M5671" s="167" t="s">
        <v>4084</v>
      </c>
      <c r="N5671" s="169">
        <v>19.2</v>
      </c>
      <c r="O5671" s="167" t="s">
        <v>3505</v>
      </c>
      <c r="P5671" s="167"/>
      <c r="Q5671" s="167" t="s">
        <v>5049</v>
      </c>
      <c r="R5671" s="167" t="s">
        <v>9642</v>
      </c>
      <c r="S5671" s="169">
        <v>3</v>
      </c>
      <c r="T5671" s="167" t="s">
        <v>9643</v>
      </c>
      <c r="U5671" s="169" t="s">
        <v>3517</v>
      </c>
      <c r="V5671" s="167" t="s">
        <v>9644</v>
      </c>
      <c r="W5671" s="167" t="s">
        <v>9645</v>
      </c>
      <c r="X5671" s="170" t="s">
        <v>157</v>
      </c>
      <c r="Y5671" s="171" t="s">
        <v>9646</v>
      </c>
      <c r="Z5671" s="167" t="s">
        <v>11154</v>
      </c>
      <c r="AA5671" s="176">
        <v>23</v>
      </c>
      <c r="AB5671" s="167" t="s">
        <v>11254</v>
      </c>
      <c r="AC5671" s="176">
        <v>23</v>
      </c>
      <c r="AD5671" s="167" t="s">
        <v>11254</v>
      </c>
      <c r="AE5671" s="176">
        <v>50520.19</v>
      </c>
    </row>
    <row r="5672" spans="1:31">
      <c r="A5672" s="178">
        <v>308468110700</v>
      </c>
      <c r="B5672" s="166">
        <v>46136</v>
      </c>
      <c r="C5672" s="167" t="s">
        <v>9144</v>
      </c>
      <c r="D5672" s="167" t="s">
        <v>9145</v>
      </c>
      <c r="E5672" s="167" t="s">
        <v>9146</v>
      </c>
      <c r="F5672" s="167" t="s">
        <v>9211</v>
      </c>
      <c r="G5672" s="167" t="s">
        <v>3502</v>
      </c>
      <c r="H5672" s="168">
        <v>46136</v>
      </c>
      <c r="I5672" s="167" t="s">
        <v>9244</v>
      </c>
      <c r="J5672" s="169">
        <v>26127</v>
      </c>
      <c r="K5672" s="167" t="s">
        <v>55</v>
      </c>
      <c r="L5672" s="169">
        <v>1</v>
      </c>
      <c r="M5672" s="167" t="s">
        <v>4084</v>
      </c>
      <c r="N5672" s="169">
        <v>19.2</v>
      </c>
      <c r="O5672" s="167" t="s">
        <v>3505</v>
      </c>
      <c r="P5672" s="167"/>
      <c r="Q5672" s="167" t="s">
        <v>5049</v>
      </c>
      <c r="R5672" s="167" t="s">
        <v>9642</v>
      </c>
      <c r="S5672" s="169">
        <v>2</v>
      </c>
      <c r="T5672" s="167" t="s">
        <v>9647</v>
      </c>
      <c r="U5672" s="169" t="s">
        <v>3517</v>
      </c>
      <c r="V5672" s="167" t="s">
        <v>9648</v>
      </c>
      <c r="W5672" s="167" t="s">
        <v>9649</v>
      </c>
      <c r="X5672" s="170" t="s">
        <v>157</v>
      </c>
      <c r="Y5672" s="171" t="s">
        <v>9646</v>
      </c>
      <c r="Z5672" s="167" t="s">
        <v>11154</v>
      </c>
      <c r="AA5672" s="176">
        <v>2</v>
      </c>
      <c r="AB5672" s="167" t="s">
        <v>11254</v>
      </c>
      <c r="AC5672" s="176">
        <v>2</v>
      </c>
      <c r="AD5672" s="167" t="s">
        <v>11254</v>
      </c>
      <c r="AE5672" s="176">
        <v>2416.66</v>
      </c>
    </row>
    <row r="5673" spans="1:31">
      <c r="A5673" s="178">
        <v>308468110700</v>
      </c>
      <c r="B5673" s="166">
        <v>46136</v>
      </c>
      <c r="C5673" s="167" t="s">
        <v>9144</v>
      </c>
      <c r="D5673" s="167" t="s">
        <v>9145</v>
      </c>
      <c r="E5673" s="167" t="s">
        <v>9146</v>
      </c>
      <c r="F5673" s="167" t="s">
        <v>9211</v>
      </c>
      <c r="G5673" s="167" t="s">
        <v>3502</v>
      </c>
      <c r="H5673" s="168">
        <v>46136</v>
      </c>
      <c r="I5673" s="167" t="s">
        <v>9244</v>
      </c>
      <c r="J5673" s="169">
        <v>26127</v>
      </c>
      <c r="K5673" s="167" t="s">
        <v>55</v>
      </c>
      <c r="L5673" s="169">
        <v>1</v>
      </c>
      <c r="M5673" s="167" t="s">
        <v>4084</v>
      </c>
      <c r="N5673" s="169">
        <v>19.2</v>
      </c>
      <c r="O5673" s="167" t="s">
        <v>3505</v>
      </c>
      <c r="P5673" s="167"/>
      <c r="Q5673" s="167" t="s">
        <v>5049</v>
      </c>
      <c r="R5673" s="167" t="s">
        <v>9642</v>
      </c>
      <c r="S5673" s="169">
        <v>1</v>
      </c>
      <c r="T5673" s="167" t="s">
        <v>9650</v>
      </c>
      <c r="U5673" s="169" t="s">
        <v>3517</v>
      </c>
      <c r="V5673" s="167" t="s">
        <v>9651</v>
      </c>
      <c r="W5673" s="167" t="s">
        <v>9652</v>
      </c>
      <c r="X5673" s="170" t="s">
        <v>157</v>
      </c>
      <c r="Y5673" s="171" t="s">
        <v>9646</v>
      </c>
      <c r="Z5673" s="167" t="s">
        <v>11154</v>
      </c>
      <c r="AA5673" s="176">
        <v>2</v>
      </c>
      <c r="AB5673" s="167" t="s">
        <v>11254</v>
      </c>
      <c r="AC5673" s="176">
        <v>2</v>
      </c>
      <c r="AD5673" s="167" t="s">
        <v>11254</v>
      </c>
      <c r="AE5673" s="176">
        <v>3538.66</v>
      </c>
    </row>
    <row r="5674" spans="1:31">
      <c r="A5674" s="178">
        <v>308468165411</v>
      </c>
      <c r="B5674" s="166">
        <v>46136</v>
      </c>
      <c r="C5674" s="167" t="s">
        <v>9160</v>
      </c>
      <c r="D5674" s="167" t="s">
        <v>9145</v>
      </c>
      <c r="E5674" s="167" t="s">
        <v>9146</v>
      </c>
      <c r="F5674" s="167" t="s">
        <v>9583</v>
      </c>
      <c r="G5674" s="167" t="s">
        <v>3502</v>
      </c>
      <c r="H5674" s="168">
        <v>46136</v>
      </c>
      <c r="I5674" s="167" t="s">
        <v>9653</v>
      </c>
      <c r="J5674" s="169">
        <v>26127</v>
      </c>
      <c r="K5674" s="167" t="s">
        <v>55</v>
      </c>
      <c r="L5674" s="169">
        <v>1</v>
      </c>
      <c r="M5674" s="167" t="s">
        <v>4084</v>
      </c>
      <c r="N5674" s="169">
        <v>30.6</v>
      </c>
      <c r="O5674" s="167" t="s">
        <v>3505</v>
      </c>
      <c r="P5674" s="167"/>
      <c r="Q5674" s="167" t="s">
        <v>5049</v>
      </c>
      <c r="R5674" s="167" t="s">
        <v>9654</v>
      </c>
      <c r="S5674" s="169">
        <v>1</v>
      </c>
      <c r="T5674" s="167" t="s">
        <v>3516</v>
      </c>
      <c r="U5674" s="169" t="s">
        <v>3517</v>
      </c>
      <c r="V5674" s="167" t="s">
        <v>9655</v>
      </c>
      <c r="W5674" s="167" t="s">
        <v>3519</v>
      </c>
      <c r="X5674" s="170" t="s">
        <v>157</v>
      </c>
      <c r="Y5674" s="171" t="s">
        <v>9656</v>
      </c>
      <c r="Z5674" s="167" t="s">
        <v>11155</v>
      </c>
      <c r="AA5674" s="176">
        <v>49</v>
      </c>
      <c r="AB5674" s="167" t="s">
        <v>11254</v>
      </c>
      <c r="AC5674" s="176">
        <v>49</v>
      </c>
      <c r="AD5674" s="167" t="s">
        <v>11254</v>
      </c>
      <c r="AE5674" s="176">
        <v>127122.66</v>
      </c>
    </row>
    <row r="5675" spans="1:31">
      <c r="A5675" s="178">
        <v>308468209621</v>
      </c>
      <c r="B5675" s="166">
        <v>46136</v>
      </c>
      <c r="C5675" s="167" t="s">
        <v>9160</v>
      </c>
      <c r="D5675" s="167" t="s">
        <v>9145</v>
      </c>
      <c r="E5675" s="167" t="s">
        <v>9146</v>
      </c>
      <c r="F5675" s="167" t="s">
        <v>9583</v>
      </c>
      <c r="G5675" s="167" t="s">
        <v>3502</v>
      </c>
      <c r="H5675" s="168">
        <v>46136</v>
      </c>
      <c r="I5675" s="167" t="s">
        <v>9657</v>
      </c>
      <c r="J5675" s="169">
        <v>26127</v>
      </c>
      <c r="K5675" s="167" t="s">
        <v>55</v>
      </c>
      <c r="L5675" s="169">
        <v>1</v>
      </c>
      <c r="M5675" s="167" t="s">
        <v>4084</v>
      </c>
      <c r="N5675" s="169">
        <v>30.6</v>
      </c>
      <c r="O5675" s="167" t="s">
        <v>3505</v>
      </c>
      <c r="P5675" s="167"/>
      <c r="Q5675" s="167" t="s">
        <v>5049</v>
      </c>
      <c r="R5675" s="167" t="s">
        <v>9654</v>
      </c>
      <c r="S5675" s="169">
        <v>1</v>
      </c>
      <c r="T5675" s="167" t="s">
        <v>3516</v>
      </c>
      <c r="U5675" s="169" t="s">
        <v>3517</v>
      </c>
      <c r="V5675" s="167" t="s">
        <v>9607</v>
      </c>
      <c r="W5675" s="167" t="s">
        <v>3519</v>
      </c>
      <c r="X5675" s="170" t="s">
        <v>157</v>
      </c>
      <c r="Y5675" s="171" t="s">
        <v>9656</v>
      </c>
      <c r="Z5675" s="167" t="s">
        <v>11155</v>
      </c>
      <c r="AA5675" s="176">
        <v>2</v>
      </c>
      <c r="AB5675" s="167" t="s">
        <v>11254</v>
      </c>
      <c r="AC5675" s="176">
        <v>2</v>
      </c>
      <c r="AD5675" s="167" t="s">
        <v>11254</v>
      </c>
      <c r="AE5675" s="176">
        <v>5188.68</v>
      </c>
    </row>
    <row r="5676" spans="1:31">
      <c r="A5676" s="178">
        <v>308468228151</v>
      </c>
      <c r="B5676" s="166">
        <v>46136</v>
      </c>
      <c r="C5676" s="167" t="s">
        <v>9160</v>
      </c>
      <c r="D5676" s="167" t="s">
        <v>9145</v>
      </c>
      <c r="E5676" s="167" t="s">
        <v>9146</v>
      </c>
      <c r="F5676" s="167" t="s">
        <v>9583</v>
      </c>
      <c r="G5676" s="167" t="s">
        <v>3502</v>
      </c>
      <c r="H5676" s="168">
        <v>46136</v>
      </c>
      <c r="I5676" s="167" t="s">
        <v>9658</v>
      </c>
      <c r="J5676" s="169">
        <v>26127</v>
      </c>
      <c r="K5676" s="167" t="s">
        <v>55</v>
      </c>
      <c r="L5676" s="169">
        <v>1</v>
      </c>
      <c r="M5676" s="167" t="s">
        <v>4084</v>
      </c>
      <c r="N5676" s="169">
        <v>30.6</v>
      </c>
      <c r="O5676" s="167" t="s">
        <v>3505</v>
      </c>
      <c r="P5676" s="167"/>
      <c r="Q5676" s="167" t="s">
        <v>5049</v>
      </c>
      <c r="R5676" s="167" t="s">
        <v>9654</v>
      </c>
      <c r="S5676" s="169">
        <v>1</v>
      </c>
      <c r="T5676" s="167" t="s">
        <v>3516</v>
      </c>
      <c r="U5676" s="169" t="s">
        <v>3517</v>
      </c>
      <c r="V5676" s="167" t="s">
        <v>9604</v>
      </c>
      <c r="W5676" s="167" t="s">
        <v>3519</v>
      </c>
      <c r="X5676" s="170" t="s">
        <v>157</v>
      </c>
      <c r="Y5676" s="171" t="s">
        <v>9656</v>
      </c>
      <c r="Z5676" s="167" t="s">
        <v>11155</v>
      </c>
      <c r="AA5676" s="176">
        <v>1</v>
      </c>
      <c r="AB5676" s="167" t="s">
        <v>11254</v>
      </c>
      <c r="AC5676" s="176">
        <v>1</v>
      </c>
      <c r="AD5676" s="167" t="s">
        <v>11254</v>
      </c>
      <c r="AE5676" s="176">
        <v>2594.34</v>
      </c>
    </row>
    <row r="5677" spans="1:31">
      <c r="A5677" s="178">
        <v>308468248231</v>
      </c>
      <c r="B5677" s="166">
        <v>46136</v>
      </c>
      <c r="C5677" s="167" t="s">
        <v>9160</v>
      </c>
      <c r="D5677" s="167" t="s">
        <v>9145</v>
      </c>
      <c r="E5677" s="167" t="s">
        <v>9146</v>
      </c>
      <c r="F5677" s="167" t="s">
        <v>9583</v>
      </c>
      <c r="G5677" s="167" t="s">
        <v>3502</v>
      </c>
      <c r="H5677" s="168">
        <v>46136</v>
      </c>
      <c r="I5677" s="167" t="s">
        <v>9659</v>
      </c>
      <c r="J5677" s="169">
        <v>26127</v>
      </c>
      <c r="K5677" s="167" t="s">
        <v>55</v>
      </c>
      <c r="L5677" s="169">
        <v>1</v>
      </c>
      <c r="M5677" s="167" t="s">
        <v>4084</v>
      </c>
      <c r="N5677" s="169">
        <v>30.6</v>
      </c>
      <c r="O5677" s="167" t="s">
        <v>3505</v>
      </c>
      <c r="P5677" s="167"/>
      <c r="Q5677" s="167" t="s">
        <v>5049</v>
      </c>
      <c r="R5677" s="167" t="s">
        <v>9654</v>
      </c>
      <c r="S5677" s="169">
        <v>2</v>
      </c>
      <c r="T5677" s="167" t="s">
        <v>3516</v>
      </c>
      <c r="U5677" s="169" t="s">
        <v>3517</v>
      </c>
      <c r="V5677" s="167" t="s">
        <v>9660</v>
      </c>
      <c r="W5677" s="167" t="s">
        <v>3519</v>
      </c>
      <c r="X5677" s="170" t="s">
        <v>157</v>
      </c>
      <c r="Y5677" s="171" t="s">
        <v>9656</v>
      </c>
      <c r="Z5677" s="167" t="s">
        <v>11155</v>
      </c>
      <c r="AA5677" s="176">
        <v>2</v>
      </c>
      <c r="AB5677" s="167" t="s">
        <v>11254</v>
      </c>
      <c r="AC5677" s="176">
        <v>2</v>
      </c>
      <c r="AD5677" s="167" t="s">
        <v>11254</v>
      </c>
      <c r="AE5677" s="176">
        <v>5188.68</v>
      </c>
    </row>
    <row r="5678" spans="1:31">
      <c r="A5678" s="178">
        <v>308468248231</v>
      </c>
      <c r="B5678" s="166">
        <v>46136</v>
      </c>
      <c r="C5678" s="167" t="s">
        <v>9160</v>
      </c>
      <c r="D5678" s="167" t="s">
        <v>9145</v>
      </c>
      <c r="E5678" s="167" t="s">
        <v>9146</v>
      </c>
      <c r="F5678" s="167" t="s">
        <v>9583</v>
      </c>
      <c r="G5678" s="167" t="s">
        <v>3502</v>
      </c>
      <c r="H5678" s="168">
        <v>46136</v>
      </c>
      <c r="I5678" s="167" t="s">
        <v>9659</v>
      </c>
      <c r="J5678" s="169">
        <v>26127</v>
      </c>
      <c r="K5678" s="167" t="s">
        <v>55</v>
      </c>
      <c r="L5678" s="169">
        <v>1</v>
      </c>
      <c r="M5678" s="167" t="s">
        <v>4084</v>
      </c>
      <c r="N5678" s="169">
        <v>30.6</v>
      </c>
      <c r="O5678" s="167" t="s">
        <v>3505</v>
      </c>
      <c r="P5678" s="167"/>
      <c r="Q5678" s="167" t="s">
        <v>5049</v>
      </c>
      <c r="R5678" s="167" t="s">
        <v>9654</v>
      </c>
      <c r="S5678" s="169">
        <v>1</v>
      </c>
      <c r="T5678" s="167" t="s">
        <v>3516</v>
      </c>
      <c r="U5678" s="169" t="s">
        <v>3517</v>
      </c>
      <c r="V5678" s="167" t="s">
        <v>9661</v>
      </c>
      <c r="W5678" s="167" t="s">
        <v>3519</v>
      </c>
      <c r="X5678" s="170" t="s">
        <v>157</v>
      </c>
      <c r="Y5678" s="171" t="s">
        <v>9656</v>
      </c>
      <c r="Z5678" s="167" t="s">
        <v>11155</v>
      </c>
      <c r="AA5678" s="176">
        <v>1</v>
      </c>
      <c r="AB5678" s="167" t="s">
        <v>11254</v>
      </c>
      <c r="AC5678" s="176">
        <v>1</v>
      </c>
      <c r="AD5678" s="167" t="s">
        <v>11254</v>
      </c>
      <c r="AE5678" s="176">
        <v>2594.34</v>
      </c>
    </row>
    <row r="5679" spans="1:31">
      <c r="A5679" s="178">
        <v>308468261311</v>
      </c>
      <c r="B5679" s="166">
        <v>46136</v>
      </c>
      <c r="C5679" s="167" t="s">
        <v>9160</v>
      </c>
      <c r="D5679" s="167" t="s">
        <v>9145</v>
      </c>
      <c r="E5679" s="167" t="s">
        <v>9146</v>
      </c>
      <c r="F5679" s="167" t="s">
        <v>9583</v>
      </c>
      <c r="G5679" s="167" t="s">
        <v>3502</v>
      </c>
      <c r="H5679" s="168">
        <v>46136</v>
      </c>
      <c r="I5679" s="167" t="s">
        <v>9662</v>
      </c>
      <c r="J5679" s="169">
        <v>26127</v>
      </c>
      <c r="K5679" s="167" t="s">
        <v>55</v>
      </c>
      <c r="L5679" s="169">
        <v>1</v>
      </c>
      <c r="M5679" s="167" t="s">
        <v>4084</v>
      </c>
      <c r="N5679" s="169">
        <v>30.6</v>
      </c>
      <c r="O5679" s="167" t="s">
        <v>3505</v>
      </c>
      <c r="P5679" s="167"/>
      <c r="Q5679" s="167" t="s">
        <v>5049</v>
      </c>
      <c r="R5679" s="167" t="s">
        <v>9654</v>
      </c>
      <c r="S5679" s="169">
        <v>1</v>
      </c>
      <c r="T5679" s="167" t="s">
        <v>3516</v>
      </c>
      <c r="U5679" s="169" t="s">
        <v>3517</v>
      </c>
      <c r="V5679" s="167" t="s">
        <v>9663</v>
      </c>
      <c r="W5679" s="167" t="s">
        <v>3519</v>
      </c>
      <c r="X5679" s="170" t="s">
        <v>157</v>
      </c>
      <c r="Y5679" s="171" t="s">
        <v>9656</v>
      </c>
      <c r="Z5679" s="167" t="s">
        <v>11155</v>
      </c>
      <c r="AA5679" s="176">
        <v>1</v>
      </c>
      <c r="AB5679" s="167" t="s">
        <v>11254</v>
      </c>
      <c r="AC5679" s="176">
        <v>1</v>
      </c>
      <c r="AD5679" s="167" t="s">
        <v>11254</v>
      </c>
      <c r="AE5679" s="176">
        <v>2594.34</v>
      </c>
    </row>
    <row r="5680" spans="1:31">
      <c r="A5680" s="178">
        <v>308468378060</v>
      </c>
      <c r="B5680" s="166">
        <v>46136</v>
      </c>
      <c r="C5680" s="167" t="s">
        <v>9144</v>
      </c>
      <c r="D5680" s="167" t="s">
        <v>9232</v>
      </c>
      <c r="E5680" s="167" t="s">
        <v>9233</v>
      </c>
      <c r="F5680" s="167" t="s">
        <v>9260</v>
      </c>
      <c r="G5680" s="167" t="s">
        <v>3502</v>
      </c>
      <c r="H5680" s="168">
        <v>46136</v>
      </c>
      <c r="I5680" s="167" t="s">
        <v>9261</v>
      </c>
      <c r="J5680" s="169">
        <v>26127</v>
      </c>
      <c r="K5680" s="167" t="s">
        <v>55</v>
      </c>
      <c r="L5680" s="169">
        <v>1</v>
      </c>
      <c r="M5680" s="167" t="s">
        <v>3604</v>
      </c>
      <c r="N5680" s="169">
        <v>235.5</v>
      </c>
      <c r="O5680" s="167" t="s">
        <v>3505</v>
      </c>
      <c r="P5680" s="167"/>
      <c r="Q5680" s="167" t="s">
        <v>3527</v>
      </c>
      <c r="R5680" s="167" t="s">
        <v>9664</v>
      </c>
      <c r="S5680" s="169">
        <v>2</v>
      </c>
      <c r="T5680" s="167" t="s">
        <v>8290</v>
      </c>
      <c r="U5680" s="169" t="s">
        <v>3517</v>
      </c>
      <c r="V5680" s="167" t="s">
        <v>9419</v>
      </c>
      <c r="W5680" s="167" t="s">
        <v>7027</v>
      </c>
      <c r="X5680" s="170" t="s">
        <v>157</v>
      </c>
      <c r="Y5680" s="171" t="s">
        <v>9665</v>
      </c>
      <c r="Z5680" s="167" t="s">
        <v>11156</v>
      </c>
      <c r="AA5680" s="176">
        <v>90</v>
      </c>
      <c r="AB5680" s="167" t="s">
        <v>11254</v>
      </c>
      <c r="AC5680" s="176">
        <v>90</v>
      </c>
      <c r="AD5680" s="167" t="s">
        <v>11254</v>
      </c>
      <c r="AE5680" s="176">
        <v>53562.6</v>
      </c>
    </row>
    <row r="5681" spans="1:31">
      <c r="A5681" s="178">
        <v>308468378060</v>
      </c>
      <c r="B5681" s="166">
        <v>46136</v>
      </c>
      <c r="C5681" s="167" t="s">
        <v>9144</v>
      </c>
      <c r="D5681" s="167" t="s">
        <v>9232</v>
      </c>
      <c r="E5681" s="167" t="s">
        <v>9233</v>
      </c>
      <c r="F5681" s="167" t="s">
        <v>9260</v>
      </c>
      <c r="G5681" s="167" t="s">
        <v>3502</v>
      </c>
      <c r="H5681" s="168">
        <v>46136</v>
      </c>
      <c r="I5681" s="167" t="s">
        <v>9261</v>
      </c>
      <c r="J5681" s="169">
        <v>26127</v>
      </c>
      <c r="K5681" s="167" t="s">
        <v>55</v>
      </c>
      <c r="L5681" s="169">
        <v>1</v>
      </c>
      <c r="M5681" s="167" t="s">
        <v>3604</v>
      </c>
      <c r="N5681" s="169">
        <v>235.5</v>
      </c>
      <c r="O5681" s="167" t="s">
        <v>3505</v>
      </c>
      <c r="P5681" s="167"/>
      <c r="Q5681" s="167" t="s">
        <v>3527</v>
      </c>
      <c r="R5681" s="167" t="s">
        <v>9664</v>
      </c>
      <c r="S5681" s="169">
        <v>1</v>
      </c>
      <c r="T5681" s="167" t="s">
        <v>9310</v>
      </c>
      <c r="U5681" s="169" t="s">
        <v>3517</v>
      </c>
      <c r="V5681" s="167" t="s">
        <v>9538</v>
      </c>
      <c r="W5681" s="167" t="s">
        <v>9312</v>
      </c>
      <c r="X5681" s="170" t="s">
        <v>157</v>
      </c>
      <c r="Y5681" s="171" t="s">
        <v>9665</v>
      </c>
      <c r="Z5681" s="167" t="s">
        <v>11156</v>
      </c>
      <c r="AA5681" s="176">
        <v>510</v>
      </c>
      <c r="AB5681" s="167" t="s">
        <v>11254</v>
      </c>
      <c r="AC5681" s="176">
        <v>510</v>
      </c>
      <c r="AD5681" s="167" t="s">
        <v>11254</v>
      </c>
      <c r="AE5681" s="176">
        <v>1500833.1</v>
      </c>
    </row>
    <row r="5682" spans="1:31">
      <c r="A5682" s="178">
        <v>308469967060</v>
      </c>
      <c r="B5682" s="166">
        <v>46136</v>
      </c>
      <c r="C5682" s="167" t="s">
        <v>9144</v>
      </c>
      <c r="D5682" s="167" t="s">
        <v>9337</v>
      </c>
      <c r="E5682" s="167" t="s">
        <v>9338</v>
      </c>
      <c r="F5682" s="167" t="s">
        <v>9277</v>
      </c>
      <c r="G5682" s="167" t="s">
        <v>3502</v>
      </c>
      <c r="H5682" s="168">
        <v>46136</v>
      </c>
      <c r="I5682" s="167" t="s">
        <v>9278</v>
      </c>
      <c r="J5682" s="169">
        <v>26127</v>
      </c>
      <c r="K5682" s="167" t="s">
        <v>55</v>
      </c>
      <c r="L5682" s="169">
        <v>3</v>
      </c>
      <c r="M5682" s="167" t="s">
        <v>3604</v>
      </c>
      <c r="N5682" s="169">
        <v>1043.8</v>
      </c>
      <c r="O5682" s="167" t="s">
        <v>3505</v>
      </c>
      <c r="P5682" s="167"/>
      <c r="Q5682" s="167" t="s">
        <v>3527</v>
      </c>
      <c r="R5682" s="167" t="s">
        <v>9666</v>
      </c>
      <c r="S5682" s="169">
        <v>43</v>
      </c>
      <c r="T5682" s="167" t="s">
        <v>9667</v>
      </c>
      <c r="U5682" s="169" t="s">
        <v>3517</v>
      </c>
      <c r="V5682" s="167" t="s">
        <v>9668</v>
      </c>
      <c r="W5682" s="167" t="s">
        <v>9323</v>
      </c>
      <c r="X5682" s="170" t="s">
        <v>157</v>
      </c>
      <c r="Y5682" s="171" t="s">
        <v>9669</v>
      </c>
      <c r="Z5682" s="167" t="s">
        <v>11157</v>
      </c>
      <c r="AA5682" s="176">
        <v>5</v>
      </c>
      <c r="AB5682" s="167" t="s">
        <v>11254</v>
      </c>
      <c r="AC5682" s="176">
        <v>5</v>
      </c>
      <c r="AD5682" s="167" t="s">
        <v>11254</v>
      </c>
      <c r="AE5682" s="176">
        <v>3813.95</v>
      </c>
    </row>
    <row r="5683" spans="1:31">
      <c r="A5683" s="178">
        <v>308469967060</v>
      </c>
      <c r="B5683" s="166">
        <v>46136</v>
      </c>
      <c r="C5683" s="167" t="s">
        <v>9144</v>
      </c>
      <c r="D5683" s="167" t="s">
        <v>9337</v>
      </c>
      <c r="E5683" s="167" t="s">
        <v>9338</v>
      </c>
      <c r="F5683" s="167" t="s">
        <v>9277</v>
      </c>
      <c r="G5683" s="167" t="s">
        <v>3502</v>
      </c>
      <c r="H5683" s="168">
        <v>46136</v>
      </c>
      <c r="I5683" s="167" t="s">
        <v>9278</v>
      </c>
      <c r="J5683" s="169">
        <v>26127</v>
      </c>
      <c r="K5683" s="167" t="s">
        <v>55</v>
      </c>
      <c r="L5683" s="169">
        <v>3</v>
      </c>
      <c r="M5683" s="167" t="s">
        <v>3604</v>
      </c>
      <c r="N5683" s="169">
        <v>1043.8</v>
      </c>
      <c r="O5683" s="167" t="s">
        <v>3505</v>
      </c>
      <c r="P5683" s="167"/>
      <c r="Q5683" s="167" t="s">
        <v>3527</v>
      </c>
      <c r="R5683" s="167" t="s">
        <v>9666</v>
      </c>
      <c r="S5683" s="169">
        <v>42</v>
      </c>
      <c r="T5683" s="167" t="s">
        <v>6519</v>
      </c>
      <c r="U5683" s="169" t="s">
        <v>3517</v>
      </c>
      <c r="V5683" s="167" t="s">
        <v>9670</v>
      </c>
      <c r="W5683" s="167" t="s">
        <v>6521</v>
      </c>
      <c r="X5683" s="170" t="s">
        <v>157</v>
      </c>
      <c r="Y5683" s="171" t="s">
        <v>9669</v>
      </c>
      <c r="Z5683" s="167" t="s">
        <v>11157</v>
      </c>
      <c r="AA5683" s="176">
        <v>30</v>
      </c>
      <c r="AB5683" s="167" t="s">
        <v>11254</v>
      </c>
      <c r="AC5683" s="176">
        <v>30</v>
      </c>
      <c r="AD5683" s="167" t="s">
        <v>11254</v>
      </c>
      <c r="AE5683" s="176">
        <v>23475.3</v>
      </c>
    </row>
    <row r="5684" spans="1:31">
      <c r="A5684" s="178">
        <v>308469967060</v>
      </c>
      <c r="B5684" s="166">
        <v>46136</v>
      </c>
      <c r="C5684" s="167" t="s">
        <v>9144</v>
      </c>
      <c r="D5684" s="167" t="s">
        <v>9337</v>
      </c>
      <c r="E5684" s="167" t="s">
        <v>9338</v>
      </c>
      <c r="F5684" s="167" t="s">
        <v>9277</v>
      </c>
      <c r="G5684" s="167" t="s">
        <v>3502</v>
      </c>
      <c r="H5684" s="168">
        <v>46136</v>
      </c>
      <c r="I5684" s="167" t="s">
        <v>9278</v>
      </c>
      <c r="J5684" s="169">
        <v>26127</v>
      </c>
      <c r="K5684" s="167" t="s">
        <v>55</v>
      </c>
      <c r="L5684" s="169">
        <v>3</v>
      </c>
      <c r="M5684" s="167" t="s">
        <v>3604</v>
      </c>
      <c r="N5684" s="169">
        <v>1043.8</v>
      </c>
      <c r="O5684" s="167" t="s">
        <v>3505</v>
      </c>
      <c r="P5684" s="167"/>
      <c r="Q5684" s="167" t="s">
        <v>3527</v>
      </c>
      <c r="R5684" s="167" t="s">
        <v>9666</v>
      </c>
      <c r="S5684" s="169">
        <v>41</v>
      </c>
      <c r="T5684" s="167" t="s">
        <v>9416</v>
      </c>
      <c r="U5684" s="169" t="s">
        <v>3517</v>
      </c>
      <c r="V5684" s="167" t="s">
        <v>9671</v>
      </c>
      <c r="W5684" s="167" t="s">
        <v>9293</v>
      </c>
      <c r="X5684" s="170" t="s">
        <v>157</v>
      </c>
      <c r="Y5684" s="171" t="s">
        <v>9669</v>
      </c>
      <c r="Z5684" s="167" t="s">
        <v>11157</v>
      </c>
      <c r="AA5684" s="176">
        <v>20</v>
      </c>
      <c r="AB5684" s="167" t="s">
        <v>11254</v>
      </c>
      <c r="AC5684" s="176">
        <v>20</v>
      </c>
      <c r="AD5684" s="167" t="s">
        <v>11254</v>
      </c>
      <c r="AE5684" s="176">
        <v>19450.2</v>
      </c>
    </row>
    <row r="5685" spans="1:31">
      <c r="A5685" s="178">
        <v>308469967060</v>
      </c>
      <c r="B5685" s="166">
        <v>46136</v>
      </c>
      <c r="C5685" s="167" t="s">
        <v>9144</v>
      </c>
      <c r="D5685" s="167" t="s">
        <v>9337</v>
      </c>
      <c r="E5685" s="167" t="s">
        <v>9338</v>
      </c>
      <c r="F5685" s="167" t="s">
        <v>9277</v>
      </c>
      <c r="G5685" s="167" t="s">
        <v>3502</v>
      </c>
      <c r="H5685" s="168">
        <v>46136</v>
      </c>
      <c r="I5685" s="167" t="s">
        <v>9278</v>
      </c>
      <c r="J5685" s="169">
        <v>26127</v>
      </c>
      <c r="K5685" s="167" t="s">
        <v>55</v>
      </c>
      <c r="L5685" s="169">
        <v>3</v>
      </c>
      <c r="M5685" s="167" t="s">
        <v>3604</v>
      </c>
      <c r="N5685" s="169">
        <v>1043.8</v>
      </c>
      <c r="O5685" s="167" t="s">
        <v>3505</v>
      </c>
      <c r="P5685" s="167"/>
      <c r="Q5685" s="167" t="s">
        <v>3527</v>
      </c>
      <c r="R5685" s="167" t="s">
        <v>9666</v>
      </c>
      <c r="S5685" s="169">
        <v>40</v>
      </c>
      <c r="T5685" s="167" t="s">
        <v>9270</v>
      </c>
      <c r="U5685" s="169" t="s">
        <v>3517</v>
      </c>
      <c r="V5685" s="167" t="s">
        <v>9294</v>
      </c>
      <c r="W5685" s="167" t="s">
        <v>9272</v>
      </c>
      <c r="X5685" s="170" t="s">
        <v>157</v>
      </c>
      <c r="Y5685" s="171" t="s">
        <v>9669</v>
      </c>
      <c r="Z5685" s="167" t="s">
        <v>11157</v>
      </c>
      <c r="AA5685" s="176">
        <v>28</v>
      </c>
      <c r="AB5685" s="167" t="s">
        <v>11254</v>
      </c>
      <c r="AC5685" s="176">
        <v>28</v>
      </c>
      <c r="AD5685" s="167" t="s">
        <v>11254</v>
      </c>
      <c r="AE5685" s="176">
        <v>41055.839999999997</v>
      </c>
    </row>
    <row r="5686" spans="1:31">
      <c r="A5686" s="178">
        <v>308469967060</v>
      </c>
      <c r="B5686" s="166">
        <v>46136</v>
      </c>
      <c r="C5686" s="167" t="s">
        <v>9144</v>
      </c>
      <c r="D5686" s="167" t="s">
        <v>9337</v>
      </c>
      <c r="E5686" s="167" t="s">
        <v>9338</v>
      </c>
      <c r="F5686" s="167" t="s">
        <v>9277</v>
      </c>
      <c r="G5686" s="167" t="s">
        <v>3502</v>
      </c>
      <c r="H5686" s="168">
        <v>46136</v>
      </c>
      <c r="I5686" s="167" t="s">
        <v>9278</v>
      </c>
      <c r="J5686" s="169">
        <v>26127</v>
      </c>
      <c r="K5686" s="167" t="s">
        <v>55</v>
      </c>
      <c r="L5686" s="169">
        <v>3</v>
      </c>
      <c r="M5686" s="167" t="s">
        <v>3604</v>
      </c>
      <c r="N5686" s="169">
        <v>1043.8</v>
      </c>
      <c r="O5686" s="167" t="s">
        <v>3505</v>
      </c>
      <c r="P5686" s="167"/>
      <c r="Q5686" s="167" t="s">
        <v>3527</v>
      </c>
      <c r="R5686" s="167" t="s">
        <v>9666</v>
      </c>
      <c r="S5686" s="169">
        <v>39</v>
      </c>
      <c r="T5686" s="167" t="s">
        <v>6519</v>
      </c>
      <c r="U5686" s="169" t="s">
        <v>3517</v>
      </c>
      <c r="V5686" s="167" t="s">
        <v>9670</v>
      </c>
      <c r="W5686" s="167" t="s">
        <v>6521</v>
      </c>
      <c r="X5686" s="170" t="s">
        <v>157</v>
      </c>
      <c r="Y5686" s="171" t="s">
        <v>9669</v>
      </c>
      <c r="Z5686" s="167" t="s">
        <v>11157</v>
      </c>
      <c r="AA5686" s="176">
        <v>1</v>
      </c>
      <c r="AB5686" s="167" t="s">
        <v>11254</v>
      </c>
      <c r="AC5686" s="176">
        <v>1</v>
      </c>
      <c r="AD5686" s="167" t="s">
        <v>11254</v>
      </c>
      <c r="AE5686" s="176">
        <v>782.51</v>
      </c>
    </row>
    <row r="5687" spans="1:31">
      <c r="A5687" s="178">
        <v>308469967060</v>
      </c>
      <c r="B5687" s="166">
        <v>46136</v>
      </c>
      <c r="C5687" s="167" t="s">
        <v>9144</v>
      </c>
      <c r="D5687" s="167" t="s">
        <v>9337</v>
      </c>
      <c r="E5687" s="167" t="s">
        <v>9338</v>
      </c>
      <c r="F5687" s="167" t="s">
        <v>9277</v>
      </c>
      <c r="G5687" s="167" t="s">
        <v>3502</v>
      </c>
      <c r="H5687" s="168">
        <v>46136</v>
      </c>
      <c r="I5687" s="167" t="s">
        <v>9278</v>
      </c>
      <c r="J5687" s="169">
        <v>26127</v>
      </c>
      <c r="K5687" s="167" t="s">
        <v>55</v>
      </c>
      <c r="L5687" s="169">
        <v>3</v>
      </c>
      <c r="M5687" s="167" t="s">
        <v>3604</v>
      </c>
      <c r="N5687" s="169">
        <v>1043.8</v>
      </c>
      <c r="O5687" s="167" t="s">
        <v>3505</v>
      </c>
      <c r="P5687" s="167"/>
      <c r="Q5687" s="167" t="s">
        <v>3527</v>
      </c>
      <c r="R5687" s="167" t="s">
        <v>9666</v>
      </c>
      <c r="S5687" s="169">
        <v>38</v>
      </c>
      <c r="T5687" s="167" t="s">
        <v>9310</v>
      </c>
      <c r="U5687" s="169" t="s">
        <v>3517</v>
      </c>
      <c r="V5687" s="167" t="s">
        <v>9311</v>
      </c>
      <c r="W5687" s="167" t="s">
        <v>9312</v>
      </c>
      <c r="X5687" s="170" t="s">
        <v>157</v>
      </c>
      <c r="Y5687" s="171" t="s">
        <v>9669</v>
      </c>
      <c r="Z5687" s="167" t="s">
        <v>11157</v>
      </c>
      <c r="AA5687" s="176">
        <v>72</v>
      </c>
      <c r="AB5687" s="167" t="s">
        <v>11254</v>
      </c>
      <c r="AC5687" s="176">
        <v>72</v>
      </c>
      <c r="AD5687" s="167" t="s">
        <v>11254</v>
      </c>
      <c r="AE5687" s="176">
        <v>211882.32</v>
      </c>
    </row>
    <row r="5688" spans="1:31">
      <c r="A5688" s="178">
        <v>308469967060</v>
      </c>
      <c r="B5688" s="166">
        <v>46136</v>
      </c>
      <c r="C5688" s="167" t="s">
        <v>9144</v>
      </c>
      <c r="D5688" s="167" t="s">
        <v>9337</v>
      </c>
      <c r="E5688" s="167" t="s">
        <v>9338</v>
      </c>
      <c r="F5688" s="167" t="s">
        <v>9277</v>
      </c>
      <c r="G5688" s="167" t="s">
        <v>3502</v>
      </c>
      <c r="H5688" s="168">
        <v>46136</v>
      </c>
      <c r="I5688" s="167" t="s">
        <v>9278</v>
      </c>
      <c r="J5688" s="169">
        <v>26127</v>
      </c>
      <c r="K5688" s="167" t="s">
        <v>55</v>
      </c>
      <c r="L5688" s="169">
        <v>3</v>
      </c>
      <c r="M5688" s="167" t="s">
        <v>3604</v>
      </c>
      <c r="N5688" s="169">
        <v>1043.8</v>
      </c>
      <c r="O5688" s="167" t="s">
        <v>3505</v>
      </c>
      <c r="P5688" s="167"/>
      <c r="Q5688" s="167" t="s">
        <v>3527</v>
      </c>
      <c r="R5688" s="167" t="s">
        <v>9666</v>
      </c>
      <c r="S5688" s="169">
        <v>37</v>
      </c>
      <c r="T5688" s="167" t="s">
        <v>9268</v>
      </c>
      <c r="U5688" s="169" t="s">
        <v>3517</v>
      </c>
      <c r="V5688" s="167" t="s">
        <v>9290</v>
      </c>
      <c r="W5688" s="167" t="s">
        <v>6518</v>
      </c>
      <c r="X5688" s="170" t="s">
        <v>157</v>
      </c>
      <c r="Y5688" s="171" t="s">
        <v>9669</v>
      </c>
      <c r="Z5688" s="167" t="s">
        <v>11157</v>
      </c>
      <c r="AA5688" s="176">
        <v>21</v>
      </c>
      <c r="AB5688" s="167" t="s">
        <v>11254</v>
      </c>
      <c r="AC5688" s="176">
        <v>21</v>
      </c>
      <c r="AD5688" s="167" t="s">
        <v>11254</v>
      </c>
      <c r="AE5688" s="176">
        <v>5764.29</v>
      </c>
    </row>
    <row r="5689" spans="1:31">
      <c r="A5689" s="178">
        <v>308469967060</v>
      </c>
      <c r="B5689" s="166">
        <v>46136</v>
      </c>
      <c r="C5689" s="167" t="s">
        <v>9144</v>
      </c>
      <c r="D5689" s="167" t="s">
        <v>9337</v>
      </c>
      <c r="E5689" s="167" t="s">
        <v>9338</v>
      </c>
      <c r="F5689" s="167" t="s">
        <v>9277</v>
      </c>
      <c r="G5689" s="167" t="s">
        <v>3502</v>
      </c>
      <c r="H5689" s="168">
        <v>46136</v>
      </c>
      <c r="I5689" s="167" t="s">
        <v>9278</v>
      </c>
      <c r="J5689" s="169">
        <v>26127</v>
      </c>
      <c r="K5689" s="167" t="s">
        <v>55</v>
      </c>
      <c r="L5689" s="169">
        <v>3</v>
      </c>
      <c r="M5689" s="167" t="s">
        <v>3604</v>
      </c>
      <c r="N5689" s="169">
        <v>1043.8</v>
      </c>
      <c r="O5689" s="167" t="s">
        <v>3505</v>
      </c>
      <c r="P5689" s="167"/>
      <c r="Q5689" s="167" t="s">
        <v>3527</v>
      </c>
      <c r="R5689" s="167" t="s">
        <v>9666</v>
      </c>
      <c r="S5689" s="169">
        <v>36</v>
      </c>
      <c r="T5689" s="167" t="s">
        <v>9270</v>
      </c>
      <c r="U5689" s="169" t="s">
        <v>3517</v>
      </c>
      <c r="V5689" s="167" t="s">
        <v>9294</v>
      </c>
      <c r="W5689" s="167" t="s">
        <v>9272</v>
      </c>
      <c r="X5689" s="170" t="s">
        <v>157</v>
      </c>
      <c r="Y5689" s="171" t="s">
        <v>9669</v>
      </c>
      <c r="Z5689" s="167" t="s">
        <v>11157</v>
      </c>
      <c r="AA5689" s="176">
        <v>197</v>
      </c>
      <c r="AB5689" s="167" t="s">
        <v>11254</v>
      </c>
      <c r="AC5689" s="176">
        <v>197</v>
      </c>
      <c r="AD5689" s="167" t="s">
        <v>11254</v>
      </c>
      <c r="AE5689" s="176">
        <v>288857.15999999997</v>
      </c>
    </row>
    <row r="5690" spans="1:31">
      <c r="A5690" s="178">
        <v>308469967060</v>
      </c>
      <c r="B5690" s="166">
        <v>46136</v>
      </c>
      <c r="C5690" s="167" t="s">
        <v>9144</v>
      </c>
      <c r="D5690" s="167" t="s">
        <v>9337</v>
      </c>
      <c r="E5690" s="167" t="s">
        <v>9338</v>
      </c>
      <c r="F5690" s="167" t="s">
        <v>9277</v>
      </c>
      <c r="G5690" s="167" t="s">
        <v>3502</v>
      </c>
      <c r="H5690" s="168">
        <v>46136</v>
      </c>
      <c r="I5690" s="167" t="s">
        <v>9278</v>
      </c>
      <c r="J5690" s="169">
        <v>26127</v>
      </c>
      <c r="K5690" s="167" t="s">
        <v>55</v>
      </c>
      <c r="L5690" s="169">
        <v>3</v>
      </c>
      <c r="M5690" s="167" t="s">
        <v>3604</v>
      </c>
      <c r="N5690" s="169">
        <v>1043.8</v>
      </c>
      <c r="O5690" s="167" t="s">
        <v>3505</v>
      </c>
      <c r="P5690" s="167"/>
      <c r="Q5690" s="167" t="s">
        <v>3527</v>
      </c>
      <c r="R5690" s="167" t="s">
        <v>9666</v>
      </c>
      <c r="S5690" s="169">
        <v>35</v>
      </c>
      <c r="T5690" s="167" t="s">
        <v>9270</v>
      </c>
      <c r="U5690" s="169" t="s">
        <v>3517</v>
      </c>
      <c r="V5690" s="167" t="s">
        <v>9294</v>
      </c>
      <c r="W5690" s="167" t="s">
        <v>9272</v>
      </c>
      <c r="X5690" s="170" t="s">
        <v>157</v>
      </c>
      <c r="Y5690" s="171" t="s">
        <v>9669</v>
      </c>
      <c r="Z5690" s="167" t="s">
        <v>11157</v>
      </c>
      <c r="AA5690" s="176">
        <v>1</v>
      </c>
      <c r="AB5690" s="167" t="s">
        <v>11254</v>
      </c>
      <c r="AC5690" s="176">
        <v>1</v>
      </c>
      <c r="AD5690" s="167" t="s">
        <v>11254</v>
      </c>
      <c r="AE5690" s="176">
        <v>1466.28</v>
      </c>
    </row>
    <row r="5691" spans="1:31">
      <c r="A5691" s="178">
        <v>308469967060</v>
      </c>
      <c r="B5691" s="166">
        <v>46136</v>
      </c>
      <c r="C5691" s="167" t="s">
        <v>9144</v>
      </c>
      <c r="D5691" s="167" t="s">
        <v>9337</v>
      </c>
      <c r="E5691" s="167" t="s">
        <v>9338</v>
      </c>
      <c r="F5691" s="167" t="s">
        <v>9277</v>
      </c>
      <c r="G5691" s="167" t="s">
        <v>3502</v>
      </c>
      <c r="H5691" s="168">
        <v>46136</v>
      </c>
      <c r="I5691" s="167" t="s">
        <v>9278</v>
      </c>
      <c r="J5691" s="169">
        <v>26127</v>
      </c>
      <c r="K5691" s="167" t="s">
        <v>55</v>
      </c>
      <c r="L5691" s="169">
        <v>3</v>
      </c>
      <c r="M5691" s="167" t="s">
        <v>3604</v>
      </c>
      <c r="N5691" s="169">
        <v>1043.8</v>
      </c>
      <c r="O5691" s="167" t="s">
        <v>3505</v>
      </c>
      <c r="P5691" s="167"/>
      <c r="Q5691" s="167" t="s">
        <v>3527</v>
      </c>
      <c r="R5691" s="167" t="s">
        <v>9666</v>
      </c>
      <c r="S5691" s="169">
        <v>34</v>
      </c>
      <c r="T5691" s="167" t="s">
        <v>9416</v>
      </c>
      <c r="U5691" s="169" t="s">
        <v>3517</v>
      </c>
      <c r="V5691" s="167" t="s">
        <v>9671</v>
      </c>
      <c r="W5691" s="167" t="s">
        <v>9293</v>
      </c>
      <c r="X5691" s="170" t="s">
        <v>157</v>
      </c>
      <c r="Y5691" s="171" t="s">
        <v>9669</v>
      </c>
      <c r="Z5691" s="167" t="s">
        <v>11157</v>
      </c>
      <c r="AA5691" s="176">
        <v>260</v>
      </c>
      <c r="AB5691" s="167" t="s">
        <v>11254</v>
      </c>
      <c r="AC5691" s="176">
        <v>260</v>
      </c>
      <c r="AD5691" s="167" t="s">
        <v>11254</v>
      </c>
      <c r="AE5691" s="176">
        <v>252852.6</v>
      </c>
    </row>
    <row r="5692" spans="1:31">
      <c r="A5692" s="178">
        <v>308469967060</v>
      </c>
      <c r="B5692" s="166">
        <v>46136</v>
      </c>
      <c r="C5692" s="167" t="s">
        <v>9144</v>
      </c>
      <c r="D5692" s="167" t="s">
        <v>9337</v>
      </c>
      <c r="E5692" s="167" t="s">
        <v>9338</v>
      </c>
      <c r="F5692" s="167" t="s">
        <v>9277</v>
      </c>
      <c r="G5692" s="167" t="s">
        <v>3502</v>
      </c>
      <c r="H5692" s="168">
        <v>46136</v>
      </c>
      <c r="I5692" s="167" t="s">
        <v>9278</v>
      </c>
      <c r="J5692" s="169">
        <v>26127</v>
      </c>
      <c r="K5692" s="167" t="s">
        <v>55</v>
      </c>
      <c r="L5692" s="169">
        <v>3</v>
      </c>
      <c r="M5692" s="167" t="s">
        <v>3604</v>
      </c>
      <c r="N5692" s="169">
        <v>1043.8</v>
      </c>
      <c r="O5692" s="167" t="s">
        <v>3505</v>
      </c>
      <c r="P5692" s="167"/>
      <c r="Q5692" s="167" t="s">
        <v>3527</v>
      </c>
      <c r="R5692" s="167" t="s">
        <v>9666</v>
      </c>
      <c r="S5692" s="169">
        <v>33</v>
      </c>
      <c r="T5692" s="167" t="s">
        <v>9274</v>
      </c>
      <c r="U5692" s="169" t="s">
        <v>3517</v>
      </c>
      <c r="V5692" s="167" t="s">
        <v>9334</v>
      </c>
      <c r="W5692" s="167" t="s">
        <v>9276</v>
      </c>
      <c r="X5692" s="170" t="s">
        <v>157</v>
      </c>
      <c r="Y5692" s="171" t="s">
        <v>9669</v>
      </c>
      <c r="Z5692" s="167" t="s">
        <v>11157</v>
      </c>
      <c r="AA5692" s="176">
        <v>10</v>
      </c>
      <c r="AB5692" s="167" t="s">
        <v>11254</v>
      </c>
      <c r="AC5692" s="176">
        <v>10</v>
      </c>
      <c r="AD5692" s="167" t="s">
        <v>11254</v>
      </c>
      <c r="AE5692" s="176">
        <v>21290.3</v>
      </c>
    </row>
    <row r="5693" spans="1:31">
      <c r="A5693" s="178">
        <v>308469967060</v>
      </c>
      <c r="B5693" s="166">
        <v>46136</v>
      </c>
      <c r="C5693" s="167" t="s">
        <v>9144</v>
      </c>
      <c r="D5693" s="167" t="s">
        <v>9337</v>
      </c>
      <c r="E5693" s="167" t="s">
        <v>9338</v>
      </c>
      <c r="F5693" s="167" t="s">
        <v>9277</v>
      </c>
      <c r="G5693" s="167" t="s">
        <v>3502</v>
      </c>
      <c r="H5693" s="168">
        <v>46136</v>
      </c>
      <c r="I5693" s="167" t="s">
        <v>9278</v>
      </c>
      <c r="J5693" s="169">
        <v>26127</v>
      </c>
      <c r="K5693" s="167" t="s">
        <v>55</v>
      </c>
      <c r="L5693" s="169">
        <v>3</v>
      </c>
      <c r="M5693" s="167" t="s">
        <v>3604</v>
      </c>
      <c r="N5693" s="169">
        <v>1043.8</v>
      </c>
      <c r="O5693" s="167" t="s">
        <v>3505</v>
      </c>
      <c r="P5693" s="167"/>
      <c r="Q5693" s="167" t="s">
        <v>3527</v>
      </c>
      <c r="R5693" s="167" t="s">
        <v>9666</v>
      </c>
      <c r="S5693" s="169">
        <v>32</v>
      </c>
      <c r="T5693" s="167" t="s">
        <v>9310</v>
      </c>
      <c r="U5693" s="169" t="s">
        <v>3517</v>
      </c>
      <c r="V5693" s="167" t="s">
        <v>9311</v>
      </c>
      <c r="W5693" s="167" t="s">
        <v>9312</v>
      </c>
      <c r="X5693" s="170" t="s">
        <v>157</v>
      </c>
      <c r="Y5693" s="171" t="s">
        <v>9669</v>
      </c>
      <c r="Z5693" s="167" t="s">
        <v>11157</v>
      </c>
      <c r="AA5693" s="176">
        <v>400</v>
      </c>
      <c r="AB5693" s="167" t="s">
        <v>11254</v>
      </c>
      <c r="AC5693" s="176">
        <v>400</v>
      </c>
      <c r="AD5693" s="167" t="s">
        <v>11254</v>
      </c>
      <c r="AE5693" s="176">
        <v>1177124</v>
      </c>
    </row>
    <row r="5694" spans="1:31">
      <c r="A5694" s="178">
        <v>308469967060</v>
      </c>
      <c r="B5694" s="166">
        <v>46136</v>
      </c>
      <c r="C5694" s="167" t="s">
        <v>9144</v>
      </c>
      <c r="D5694" s="167" t="s">
        <v>9337</v>
      </c>
      <c r="E5694" s="167" t="s">
        <v>9338</v>
      </c>
      <c r="F5694" s="167" t="s">
        <v>9277</v>
      </c>
      <c r="G5694" s="167" t="s">
        <v>3502</v>
      </c>
      <c r="H5694" s="168">
        <v>46136</v>
      </c>
      <c r="I5694" s="167" t="s">
        <v>9278</v>
      </c>
      <c r="J5694" s="169">
        <v>26127</v>
      </c>
      <c r="K5694" s="167" t="s">
        <v>55</v>
      </c>
      <c r="L5694" s="169">
        <v>3</v>
      </c>
      <c r="M5694" s="167" t="s">
        <v>3604</v>
      </c>
      <c r="N5694" s="169">
        <v>1043.8</v>
      </c>
      <c r="O5694" s="167" t="s">
        <v>3505</v>
      </c>
      <c r="P5694" s="167"/>
      <c r="Q5694" s="167" t="s">
        <v>3527</v>
      </c>
      <c r="R5694" s="167" t="s">
        <v>9666</v>
      </c>
      <c r="S5694" s="169">
        <v>31</v>
      </c>
      <c r="T5694" s="167" t="s">
        <v>9274</v>
      </c>
      <c r="U5694" s="169" t="s">
        <v>3517</v>
      </c>
      <c r="V5694" s="167" t="s">
        <v>9334</v>
      </c>
      <c r="W5694" s="167" t="s">
        <v>9276</v>
      </c>
      <c r="X5694" s="170" t="s">
        <v>157</v>
      </c>
      <c r="Y5694" s="171" t="s">
        <v>9669</v>
      </c>
      <c r="Z5694" s="167" t="s">
        <v>11157</v>
      </c>
      <c r="AA5694" s="176">
        <v>10</v>
      </c>
      <c r="AB5694" s="167" t="s">
        <v>11254</v>
      </c>
      <c r="AC5694" s="176">
        <v>10</v>
      </c>
      <c r="AD5694" s="167" t="s">
        <v>11254</v>
      </c>
      <c r="AE5694" s="176">
        <v>21290.3</v>
      </c>
    </row>
    <row r="5695" spans="1:31">
      <c r="A5695" s="178">
        <v>308469967060</v>
      </c>
      <c r="B5695" s="166">
        <v>46136</v>
      </c>
      <c r="C5695" s="167" t="s">
        <v>9144</v>
      </c>
      <c r="D5695" s="167" t="s">
        <v>9337</v>
      </c>
      <c r="E5695" s="167" t="s">
        <v>9338</v>
      </c>
      <c r="F5695" s="167" t="s">
        <v>9277</v>
      </c>
      <c r="G5695" s="167" t="s">
        <v>3502</v>
      </c>
      <c r="H5695" s="168">
        <v>46136</v>
      </c>
      <c r="I5695" s="167" t="s">
        <v>9278</v>
      </c>
      <c r="J5695" s="169">
        <v>26127</v>
      </c>
      <c r="K5695" s="167" t="s">
        <v>55</v>
      </c>
      <c r="L5695" s="169">
        <v>3</v>
      </c>
      <c r="M5695" s="167" t="s">
        <v>3604</v>
      </c>
      <c r="N5695" s="169">
        <v>1043.8</v>
      </c>
      <c r="O5695" s="167" t="s">
        <v>3505</v>
      </c>
      <c r="P5695" s="167"/>
      <c r="Q5695" s="167" t="s">
        <v>3527</v>
      </c>
      <c r="R5695" s="167" t="s">
        <v>9666</v>
      </c>
      <c r="S5695" s="169">
        <v>30</v>
      </c>
      <c r="T5695" s="167" t="s">
        <v>8290</v>
      </c>
      <c r="U5695" s="169" t="s">
        <v>3517</v>
      </c>
      <c r="V5695" s="167" t="s">
        <v>9672</v>
      </c>
      <c r="W5695" s="167" t="s">
        <v>7027</v>
      </c>
      <c r="X5695" s="170" t="s">
        <v>157</v>
      </c>
      <c r="Y5695" s="171" t="s">
        <v>9669</v>
      </c>
      <c r="Z5695" s="167" t="s">
        <v>11157</v>
      </c>
      <c r="AA5695" s="176">
        <v>420</v>
      </c>
      <c r="AB5695" s="167" t="s">
        <v>11254</v>
      </c>
      <c r="AC5695" s="176">
        <v>420</v>
      </c>
      <c r="AD5695" s="167" t="s">
        <v>11254</v>
      </c>
      <c r="AE5695" s="176">
        <v>249958.8</v>
      </c>
    </row>
    <row r="5696" spans="1:31">
      <c r="A5696" s="178">
        <v>308469967060</v>
      </c>
      <c r="B5696" s="166">
        <v>46136</v>
      </c>
      <c r="C5696" s="167" t="s">
        <v>9144</v>
      </c>
      <c r="D5696" s="167" t="s">
        <v>9337</v>
      </c>
      <c r="E5696" s="167" t="s">
        <v>9338</v>
      </c>
      <c r="F5696" s="167" t="s">
        <v>9277</v>
      </c>
      <c r="G5696" s="167" t="s">
        <v>3502</v>
      </c>
      <c r="H5696" s="168">
        <v>46136</v>
      </c>
      <c r="I5696" s="167" t="s">
        <v>9278</v>
      </c>
      <c r="J5696" s="169">
        <v>26127</v>
      </c>
      <c r="K5696" s="167" t="s">
        <v>55</v>
      </c>
      <c r="L5696" s="169">
        <v>3</v>
      </c>
      <c r="M5696" s="167" t="s">
        <v>3604</v>
      </c>
      <c r="N5696" s="169">
        <v>1043.8</v>
      </c>
      <c r="O5696" s="167" t="s">
        <v>3505</v>
      </c>
      <c r="P5696" s="167"/>
      <c r="Q5696" s="167" t="s">
        <v>3527</v>
      </c>
      <c r="R5696" s="167" t="s">
        <v>9666</v>
      </c>
      <c r="S5696" s="169">
        <v>29</v>
      </c>
      <c r="T5696" s="167" t="s">
        <v>6519</v>
      </c>
      <c r="U5696" s="169" t="s">
        <v>3517</v>
      </c>
      <c r="V5696" s="167" t="s">
        <v>9670</v>
      </c>
      <c r="W5696" s="167" t="s">
        <v>6521</v>
      </c>
      <c r="X5696" s="170" t="s">
        <v>157</v>
      </c>
      <c r="Y5696" s="171" t="s">
        <v>9669</v>
      </c>
      <c r="Z5696" s="167" t="s">
        <v>11157</v>
      </c>
      <c r="AA5696" s="176">
        <v>10</v>
      </c>
      <c r="AB5696" s="167" t="s">
        <v>11254</v>
      </c>
      <c r="AC5696" s="176">
        <v>10</v>
      </c>
      <c r="AD5696" s="167" t="s">
        <v>11254</v>
      </c>
      <c r="AE5696" s="176">
        <v>7825.1</v>
      </c>
    </row>
    <row r="5697" spans="1:31">
      <c r="A5697" s="178">
        <v>308469967060</v>
      </c>
      <c r="B5697" s="166">
        <v>46136</v>
      </c>
      <c r="C5697" s="167" t="s">
        <v>9144</v>
      </c>
      <c r="D5697" s="167" t="s">
        <v>9337</v>
      </c>
      <c r="E5697" s="167" t="s">
        <v>9338</v>
      </c>
      <c r="F5697" s="167" t="s">
        <v>9277</v>
      </c>
      <c r="G5697" s="167" t="s">
        <v>3502</v>
      </c>
      <c r="H5697" s="168">
        <v>46136</v>
      </c>
      <c r="I5697" s="167" t="s">
        <v>9278</v>
      </c>
      <c r="J5697" s="169">
        <v>26127</v>
      </c>
      <c r="K5697" s="167" t="s">
        <v>55</v>
      </c>
      <c r="L5697" s="169">
        <v>3</v>
      </c>
      <c r="M5697" s="167" t="s">
        <v>3604</v>
      </c>
      <c r="N5697" s="169">
        <v>1043.8</v>
      </c>
      <c r="O5697" s="167" t="s">
        <v>3505</v>
      </c>
      <c r="P5697" s="167"/>
      <c r="Q5697" s="167" t="s">
        <v>3527</v>
      </c>
      <c r="R5697" s="167" t="s">
        <v>9666</v>
      </c>
      <c r="S5697" s="169">
        <v>28</v>
      </c>
      <c r="T5697" s="167" t="s">
        <v>9263</v>
      </c>
      <c r="U5697" s="169" t="s">
        <v>3517</v>
      </c>
      <c r="V5697" s="167" t="s">
        <v>9673</v>
      </c>
      <c r="W5697" s="167" t="s">
        <v>9265</v>
      </c>
      <c r="X5697" s="170" t="s">
        <v>157</v>
      </c>
      <c r="Y5697" s="171" t="s">
        <v>9669</v>
      </c>
      <c r="Z5697" s="167" t="s">
        <v>11157</v>
      </c>
      <c r="AA5697" s="176">
        <v>150</v>
      </c>
      <c r="AB5697" s="167" t="s">
        <v>11254</v>
      </c>
      <c r="AC5697" s="176">
        <v>150</v>
      </c>
      <c r="AD5697" s="167" t="s">
        <v>11254</v>
      </c>
      <c r="AE5697" s="176">
        <v>934830</v>
      </c>
    </row>
    <row r="5698" spans="1:31">
      <c r="A5698" s="178">
        <v>308469967060</v>
      </c>
      <c r="B5698" s="166">
        <v>46136</v>
      </c>
      <c r="C5698" s="167" t="s">
        <v>9144</v>
      </c>
      <c r="D5698" s="167" t="s">
        <v>9337</v>
      </c>
      <c r="E5698" s="167" t="s">
        <v>9338</v>
      </c>
      <c r="F5698" s="167" t="s">
        <v>9277</v>
      </c>
      <c r="G5698" s="167" t="s">
        <v>3502</v>
      </c>
      <c r="H5698" s="168">
        <v>46136</v>
      </c>
      <c r="I5698" s="167" t="s">
        <v>9278</v>
      </c>
      <c r="J5698" s="169">
        <v>26127</v>
      </c>
      <c r="K5698" s="167" t="s">
        <v>55</v>
      </c>
      <c r="L5698" s="169">
        <v>3</v>
      </c>
      <c r="M5698" s="167" t="s">
        <v>3604</v>
      </c>
      <c r="N5698" s="169">
        <v>1043.8</v>
      </c>
      <c r="O5698" s="167" t="s">
        <v>3505</v>
      </c>
      <c r="P5698" s="167"/>
      <c r="Q5698" s="167" t="s">
        <v>3527</v>
      </c>
      <c r="R5698" s="167" t="s">
        <v>9666</v>
      </c>
      <c r="S5698" s="169">
        <v>27</v>
      </c>
      <c r="T5698" s="167" t="s">
        <v>9416</v>
      </c>
      <c r="U5698" s="169" t="s">
        <v>3517</v>
      </c>
      <c r="V5698" s="167" t="s">
        <v>9671</v>
      </c>
      <c r="W5698" s="167" t="s">
        <v>9293</v>
      </c>
      <c r="X5698" s="170" t="s">
        <v>157</v>
      </c>
      <c r="Y5698" s="171" t="s">
        <v>9669</v>
      </c>
      <c r="Z5698" s="167" t="s">
        <v>11157</v>
      </c>
      <c r="AA5698" s="176">
        <v>10</v>
      </c>
      <c r="AB5698" s="167" t="s">
        <v>11254</v>
      </c>
      <c r="AC5698" s="176">
        <v>10</v>
      </c>
      <c r="AD5698" s="167" t="s">
        <v>11254</v>
      </c>
      <c r="AE5698" s="176">
        <v>9725.1</v>
      </c>
    </row>
    <row r="5699" spans="1:31">
      <c r="A5699" s="178">
        <v>308469967060</v>
      </c>
      <c r="B5699" s="166">
        <v>46136</v>
      </c>
      <c r="C5699" s="167" t="s">
        <v>9144</v>
      </c>
      <c r="D5699" s="167" t="s">
        <v>9337</v>
      </c>
      <c r="E5699" s="167" t="s">
        <v>9338</v>
      </c>
      <c r="F5699" s="167" t="s">
        <v>9277</v>
      </c>
      <c r="G5699" s="167" t="s">
        <v>3502</v>
      </c>
      <c r="H5699" s="168">
        <v>46136</v>
      </c>
      <c r="I5699" s="167" t="s">
        <v>9278</v>
      </c>
      <c r="J5699" s="169">
        <v>26127</v>
      </c>
      <c r="K5699" s="167" t="s">
        <v>55</v>
      </c>
      <c r="L5699" s="169">
        <v>3</v>
      </c>
      <c r="M5699" s="167" t="s">
        <v>3604</v>
      </c>
      <c r="N5699" s="169">
        <v>1043.8</v>
      </c>
      <c r="O5699" s="167" t="s">
        <v>3505</v>
      </c>
      <c r="P5699" s="167"/>
      <c r="Q5699" s="167" t="s">
        <v>3527</v>
      </c>
      <c r="R5699" s="167" t="s">
        <v>9666</v>
      </c>
      <c r="S5699" s="169">
        <v>26</v>
      </c>
      <c r="T5699" s="167" t="s">
        <v>8290</v>
      </c>
      <c r="U5699" s="169" t="s">
        <v>3517</v>
      </c>
      <c r="V5699" s="167" t="s">
        <v>9672</v>
      </c>
      <c r="W5699" s="167" t="s">
        <v>7027</v>
      </c>
      <c r="X5699" s="170" t="s">
        <v>157</v>
      </c>
      <c r="Y5699" s="171" t="s">
        <v>9669</v>
      </c>
      <c r="Z5699" s="167" t="s">
        <v>11157</v>
      </c>
      <c r="AA5699" s="176">
        <v>30</v>
      </c>
      <c r="AB5699" s="167" t="s">
        <v>11254</v>
      </c>
      <c r="AC5699" s="176">
        <v>30</v>
      </c>
      <c r="AD5699" s="167" t="s">
        <v>11254</v>
      </c>
      <c r="AE5699" s="176">
        <v>17854.2</v>
      </c>
    </row>
    <row r="5700" spans="1:31">
      <c r="A5700" s="178">
        <v>308469967060</v>
      </c>
      <c r="B5700" s="166">
        <v>46136</v>
      </c>
      <c r="C5700" s="167" t="s">
        <v>9144</v>
      </c>
      <c r="D5700" s="167" t="s">
        <v>9337</v>
      </c>
      <c r="E5700" s="167" t="s">
        <v>9338</v>
      </c>
      <c r="F5700" s="167" t="s">
        <v>9277</v>
      </c>
      <c r="G5700" s="167" t="s">
        <v>3502</v>
      </c>
      <c r="H5700" s="168">
        <v>46136</v>
      </c>
      <c r="I5700" s="167" t="s">
        <v>9278</v>
      </c>
      <c r="J5700" s="169">
        <v>26127</v>
      </c>
      <c r="K5700" s="167" t="s">
        <v>55</v>
      </c>
      <c r="L5700" s="169">
        <v>3</v>
      </c>
      <c r="M5700" s="167" t="s">
        <v>3604</v>
      </c>
      <c r="N5700" s="169">
        <v>1043.8</v>
      </c>
      <c r="O5700" s="167" t="s">
        <v>3505</v>
      </c>
      <c r="P5700" s="167"/>
      <c r="Q5700" s="167" t="s">
        <v>3527</v>
      </c>
      <c r="R5700" s="167" t="s">
        <v>9666</v>
      </c>
      <c r="S5700" s="169">
        <v>25</v>
      </c>
      <c r="T5700" s="167" t="s">
        <v>9310</v>
      </c>
      <c r="U5700" s="169" t="s">
        <v>3517</v>
      </c>
      <c r="V5700" s="167" t="s">
        <v>9311</v>
      </c>
      <c r="W5700" s="167" t="s">
        <v>9312</v>
      </c>
      <c r="X5700" s="170" t="s">
        <v>157</v>
      </c>
      <c r="Y5700" s="171" t="s">
        <v>9669</v>
      </c>
      <c r="Z5700" s="167" t="s">
        <v>11157</v>
      </c>
      <c r="AA5700" s="176">
        <v>1</v>
      </c>
      <c r="AB5700" s="167" t="s">
        <v>11254</v>
      </c>
      <c r="AC5700" s="176">
        <v>1</v>
      </c>
      <c r="AD5700" s="167" t="s">
        <v>11254</v>
      </c>
      <c r="AE5700" s="176">
        <v>2942.81</v>
      </c>
    </row>
    <row r="5701" spans="1:31">
      <c r="A5701" s="178">
        <v>308469967060</v>
      </c>
      <c r="B5701" s="166">
        <v>46136</v>
      </c>
      <c r="C5701" s="167" t="s">
        <v>9144</v>
      </c>
      <c r="D5701" s="167" t="s">
        <v>9337</v>
      </c>
      <c r="E5701" s="167" t="s">
        <v>9338</v>
      </c>
      <c r="F5701" s="167" t="s">
        <v>9277</v>
      </c>
      <c r="G5701" s="167" t="s">
        <v>3502</v>
      </c>
      <c r="H5701" s="168">
        <v>46136</v>
      </c>
      <c r="I5701" s="167" t="s">
        <v>9278</v>
      </c>
      <c r="J5701" s="169">
        <v>26127</v>
      </c>
      <c r="K5701" s="167" t="s">
        <v>55</v>
      </c>
      <c r="L5701" s="169">
        <v>3</v>
      </c>
      <c r="M5701" s="167" t="s">
        <v>3604</v>
      </c>
      <c r="N5701" s="169">
        <v>1043.8</v>
      </c>
      <c r="O5701" s="167" t="s">
        <v>3505</v>
      </c>
      <c r="P5701" s="167"/>
      <c r="Q5701" s="167" t="s">
        <v>3527</v>
      </c>
      <c r="R5701" s="167" t="s">
        <v>9666</v>
      </c>
      <c r="S5701" s="169">
        <v>24</v>
      </c>
      <c r="T5701" s="167" t="s">
        <v>9452</v>
      </c>
      <c r="U5701" s="169" t="s">
        <v>3517</v>
      </c>
      <c r="V5701" s="167" t="s">
        <v>9674</v>
      </c>
      <c r="W5701" s="167" t="s">
        <v>9317</v>
      </c>
      <c r="X5701" s="170" t="s">
        <v>157</v>
      </c>
      <c r="Y5701" s="171" t="s">
        <v>9669</v>
      </c>
      <c r="Z5701" s="167" t="s">
        <v>11157</v>
      </c>
      <c r="AA5701" s="176">
        <v>940</v>
      </c>
      <c r="AB5701" s="167" t="s">
        <v>11254</v>
      </c>
      <c r="AC5701" s="176">
        <v>940</v>
      </c>
      <c r="AD5701" s="167" t="s">
        <v>11254</v>
      </c>
      <c r="AE5701" s="176">
        <v>1472134</v>
      </c>
    </row>
    <row r="5702" spans="1:31">
      <c r="A5702" s="178">
        <v>308469967060</v>
      </c>
      <c r="B5702" s="166">
        <v>46136</v>
      </c>
      <c r="C5702" s="167" t="s">
        <v>9144</v>
      </c>
      <c r="D5702" s="167" t="s">
        <v>9337</v>
      </c>
      <c r="E5702" s="167" t="s">
        <v>9338</v>
      </c>
      <c r="F5702" s="167" t="s">
        <v>9277</v>
      </c>
      <c r="G5702" s="167" t="s">
        <v>3502</v>
      </c>
      <c r="H5702" s="168">
        <v>46136</v>
      </c>
      <c r="I5702" s="167" t="s">
        <v>9278</v>
      </c>
      <c r="J5702" s="169">
        <v>26127</v>
      </c>
      <c r="K5702" s="167" t="s">
        <v>55</v>
      </c>
      <c r="L5702" s="169">
        <v>3</v>
      </c>
      <c r="M5702" s="167" t="s">
        <v>3604</v>
      </c>
      <c r="N5702" s="169">
        <v>1043.8</v>
      </c>
      <c r="O5702" s="167" t="s">
        <v>3505</v>
      </c>
      <c r="P5702" s="167"/>
      <c r="Q5702" s="167" t="s">
        <v>3527</v>
      </c>
      <c r="R5702" s="167" t="s">
        <v>9666</v>
      </c>
      <c r="S5702" s="169">
        <v>23</v>
      </c>
      <c r="T5702" s="167" t="s">
        <v>9268</v>
      </c>
      <c r="U5702" s="169" t="s">
        <v>3517</v>
      </c>
      <c r="V5702" s="167" t="s">
        <v>9290</v>
      </c>
      <c r="W5702" s="167" t="s">
        <v>6518</v>
      </c>
      <c r="X5702" s="170" t="s">
        <v>157</v>
      </c>
      <c r="Y5702" s="171" t="s">
        <v>9669</v>
      </c>
      <c r="Z5702" s="167" t="s">
        <v>11157</v>
      </c>
      <c r="AA5702" s="176">
        <v>9</v>
      </c>
      <c r="AB5702" s="167" t="s">
        <v>11254</v>
      </c>
      <c r="AC5702" s="176">
        <v>9</v>
      </c>
      <c r="AD5702" s="167" t="s">
        <v>11254</v>
      </c>
      <c r="AE5702" s="176">
        <v>2470.41</v>
      </c>
    </row>
    <row r="5703" spans="1:31">
      <c r="A5703" s="178">
        <v>308469967060</v>
      </c>
      <c r="B5703" s="166">
        <v>46136</v>
      </c>
      <c r="C5703" s="167" t="s">
        <v>9144</v>
      </c>
      <c r="D5703" s="167" t="s">
        <v>9337</v>
      </c>
      <c r="E5703" s="167" t="s">
        <v>9338</v>
      </c>
      <c r="F5703" s="167" t="s">
        <v>9277</v>
      </c>
      <c r="G5703" s="167" t="s">
        <v>3502</v>
      </c>
      <c r="H5703" s="168">
        <v>46136</v>
      </c>
      <c r="I5703" s="167" t="s">
        <v>9278</v>
      </c>
      <c r="J5703" s="169">
        <v>26127</v>
      </c>
      <c r="K5703" s="167" t="s">
        <v>55</v>
      </c>
      <c r="L5703" s="169">
        <v>3</v>
      </c>
      <c r="M5703" s="167" t="s">
        <v>3604</v>
      </c>
      <c r="N5703" s="169">
        <v>1043.8</v>
      </c>
      <c r="O5703" s="167" t="s">
        <v>3505</v>
      </c>
      <c r="P5703" s="167"/>
      <c r="Q5703" s="167" t="s">
        <v>3527</v>
      </c>
      <c r="R5703" s="167" t="s">
        <v>9666</v>
      </c>
      <c r="S5703" s="169">
        <v>22</v>
      </c>
      <c r="T5703" s="167" t="s">
        <v>9567</v>
      </c>
      <c r="U5703" s="169" t="s">
        <v>3517</v>
      </c>
      <c r="V5703" s="167" t="s">
        <v>9675</v>
      </c>
      <c r="W5703" s="167" t="s">
        <v>9569</v>
      </c>
      <c r="X5703" s="170" t="s">
        <v>157</v>
      </c>
      <c r="Y5703" s="171" t="s">
        <v>9669</v>
      </c>
      <c r="Z5703" s="167" t="s">
        <v>11157</v>
      </c>
      <c r="AA5703" s="176">
        <v>1</v>
      </c>
      <c r="AB5703" s="167" t="s">
        <v>11254</v>
      </c>
      <c r="AC5703" s="176">
        <v>1</v>
      </c>
      <c r="AD5703" s="167" t="s">
        <v>11254</v>
      </c>
      <c r="AE5703" s="176">
        <v>2943.01</v>
      </c>
    </row>
    <row r="5704" spans="1:31">
      <c r="A5704" s="178">
        <v>308469967060</v>
      </c>
      <c r="B5704" s="166">
        <v>46136</v>
      </c>
      <c r="C5704" s="167" t="s">
        <v>9144</v>
      </c>
      <c r="D5704" s="167" t="s">
        <v>9337</v>
      </c>
      <c r="E5704" s="167" t="s">
        <v>9338</v>
      </c>
      <c r="F5704" s="167" t="s">
        <v>9277</v>
      </c>
      <c r="G5704" s="167" t="s">
        <v>3502</v>
      </c>
      <c r="H5704" s="168">
        <v>46136</v>
      </c>
      <c r="I5704" s="167" t="s">
        <v>9278</v>
      </c>
      <c r="J5704" s="169">
        <v>26127</v>
      </c>
      <c r="K5704" s="167" t="s">
        <v>55</v>
      </c>
      <c r="L5704" s="169">
        <v>3</v>
      </c>
      <c r="M5704" s="167" t="s">
        <v>3604</v>
      </c>
      <c r="N5704" s="169">
        <v>1043.8</v>
      </c>
      <c r="O5704" s="167" t="s">
        <v>3505</v>
      </c>
      <c r="P5704" s="167"/>
      <c r="Q5704" s="167" t="s">
        <v>3527</v>
      </c>
      <c r="R5704" s="167" t="s">
        <v>9666</v>
      </c>
      <c r="S5704" s="169">
        <v>21</v>
      </c>
      <c r="T5704" s="167" t="s">
        <v>9295</v>
      </c>
      <c r="U5704" s="169" t="s">
        <v>3517</v>
      </c>
      <c r="V5704" s="167" t="s">
        <v>9296</v>
      </c>
      <c r="W5704" s="167" t="s">
        <v>6521</v>
      </c>
      <c r="X5704" s="170" t="s">
        <v>157</v>
      </c>
      <c r="Y5704" s="171" t="s">
        <v>9669</v>
      </c>
      <c r="Z5704" s="167" t="s">
        <v>11157</v>
      </c>
      <c r="AA5704" s="176">
        <v>2</v>
      </c>
      <c r="AB5704" s="167" t="s">
        <v>11254</v>
      </c>
      <c r="AC5704" s="176">
        <v>2</v>
      </c>
      <c r="AD5704" s="167" t="s">
        <v>11254</v>
      </c>
      <c r="AE5704" s="176">
        <v>1565.02</v>
      </c>
    </row>
    <row r="5705" spans="1:31">
      <c r="A5705" s="178">
        <v>308469967060</v>
      </c>
      <c r="B5705" s="166">
        <v>46136</v>
      </c>
      <c r="C5705" s="167" t="s">
        <v>9144</v>
      </c>
      <c r="D5705" s="167" t="s">
        <v>9337</v>
      </c>
      <c r="E5705" s="167" t="s">
        <v>9338</v>
      </c>
      <c r="F5705" s="167" t="s">
        <v>9277</v>
      </c>
      <c r="G5705" s="167" t="s">
        <v>3502</v>
      </c>
      <c r="H5705" s="168">
        <v>46136</v>
      </c>
      <c r="I5705" s="167" t="s">
        <v>9278</v>
      </c>
      <c r="J5705" s="169">
        <v>26127</v>
      </c>
      <c r="K5705" s="167" t="s">
        <v>55</v>
      </c>
      <c r="L5705" s="169">
        <v>3</v>
      </c>
      <c r="M5705" s="167" t="s">
        <v>3604</v>
      </c>
      <c r="N5705" s="169">
        <v>1043.8</v>
      </c>
      <c r="O5705" s="167" t="s">
        <v>3505</v>
      </c>
      <c r="P5705" s="167"/>
      <c r="Q5705" s="167" t="s">
        <v>3527</v>
      </c>
      <c r="R5705" s="167" t="s">
        <v>9666</v>
      </c>
      <c r="S5705" s="169">
        <v>20</v>
      </c>
      <c r="T5705" s="167" t="s">
        <v>9324</v>
      </c>
      <c r="U5705" s="169" t="s">
        <v>3517</v>
      </c>
      <c r="V5705" s="167" t="s">
        <v>9325</v>
      </c>
      <c r="W5705" s="167" t="s">
        <v>9326</v>
      </c>
      <c r="X5705" s="170" t="s">
        <v>157</v>
      </c>
      <c r="Y5705" s="171" t="s">
        <v>9669</v>
      </c>
      <c r="Z5705" s="167" t="s">
        <v>11157</v>
      </c>
      <c r="AA5705" s="176">
        <v>1</v>
      </c>
      <c r="AB5705" s="167" t="s">
        <v>11254</v>
      </c>
      <c r="AC5705" s="176">
        <v>1</v>
      </c>
      <c r="AD5705" s="167" t="s">
        <v>11254</v>
      </c>
      <c r="AE5705" s="176">
        <v>484.96</v>
      </c>
    </row>
    <row r="5706" spans="1:31">
      <c r="A5706" s="178">
        <v>308469967060</v>
      </c>
      <c r="B5706" s="166">
        <v>46136</v>
      </c>
      <c r="C5706" s="167" t="s">
        <v>9144</v>
      </c>
      <c r="D5706" s="167" t="s">
        <v>9337</v>
      </c>
      <c r="E5706" s="167" t="s">
        <v>9338</v>
      </c>
      <c r="F5706" s="167" t="s">
        <v>9277</v>
      </c>
      <c r="G5706" s="167" t="s">
        <v>3502</v>
      </c>
      <c r="H5706" s="168">
        <v>46136</v>
      </c>
      <c r="I5706" s="167" t="s">
        <v>9278</v>
      </c>
      <c r="J5706" s="169">
        <v>26127</v>
      </c>
      <c r="K5706" s="167" t="s">
        <v>55</v>
      </c>
      <c r="L5706" s="169">
        <v>3</v>
      </c>
      <c r="M5706" s="167" t="s">
        <v>3604</v>
      </c>
      <c r="N5706" s="169">
        <v>1043.8</v>
      </c>
      <c r="O5706" s="167" t="s">
        <v>3505</v>
      </c>
      <c r="P5706" s="167"/>
      <c r="Q5706" s="167" t="s">
        <v>3527</v>
      </c>
      <c r="R5706" s="167" t="s">
        <v>9666</v>
      </c>
      <c r="S5706" s="169">
        <v>19</v>
      </c>
      <c r="T5706" s="167" t="s">
        <v>9335</v>
      </c>
      <c r="U5706" s="169" t="s">
        <v>3517</v>
      </c>
      <c r="V5706" s="167" t="s">
        <v>9336</v>
      </c>
      <c r="W5706" s="167" t="s">
        <v>9276</v>
      </c>
      <c r="X5706" s="170" t="s">
        <v>157</v>
      </c>
      <c r="Y5706" s="171" t="s">
        <v>9669</v>
      </c>
      <c r="Z5706" s="167" t="s">
        <v>11157</v>
      </c>
      <c r="AA5706" s="176">
        <v>8</v>
      </c>
      <c r="AB5706" s="167" t="s">
        <v>11254</v>
      </c>
      <c r="AC5706" s="176">
        <v>8</v>
      </c>
      <c r="AD5706" s="167" t="s">
        <v>11254</v>
      </c>
      <c r="AE5706" s="176">
        <v>17032.240000000002</v>
      </c>
    </row>
    <row r="5707" spans="1:31">
      <c r="A5707" s="178">
        <v>308469967060</v>
      </c>
      <c r="B5707" s="166">
        <v>46136</v>
      </c>
      <c r="C5707" s="167" t="s">
        <v>9144</v>
      </c>
      <c r="D5707" s="167" t="s">
        <v>9337</v>
      </c>
      <c r="E5707" s="167" t="s">
        <v>9338</v>
      </c>
      <c r="F5707" s="167" t="s">
        <v>9277</v>
      </c>
      <c r="G5707" s="167" t="s">
        <v>3502</v>
      </c>
      <c r="H5707" s="168">
        <v>46136</v>
      </c>
      <c r="I5707" s="167" t="s">
        <v>9278</v>
      </c>
      <c r="J5707" s="169">
        <v>26127</v>
      </c>
      <c r="K5707" s="167" t="s">
        <v>55</v>
      </c>
      <c r="L5707" s="169">
        <v>3</v>
      </c>
      <c r="M5707" s="167" t="s">
        <v>3604</v>
      </c>
      <c r="N5707" s="169">
        <v>1043.8</v>
      </c>
      <c r="O5707" s="167" t="s">
        <v>3505</v>
      </c>
      <c r="P5707" s="167"/>
      <c r="Q5707" s="167" t="s">
        <v>3527</v>
      </c>
      <c r="R5707" s="167" t="s">
        <v>9666</v>
      </c>
      <c r="S5707" s="169">
        <v>18</v>
      </c>
      <c r="T5707" s="167" t="s">
        <v>7022</v>
      </c>
      <c r="U5707" s="169" t="s">
        <v>3517</v>
      </c>
      <c r="V5707" s="167" t="s">
        <v>9676</v>
      </c>
      <c r="W5707" s="167" t="s">
        <v>7024</v>
      </c>
      <c r="X5707" s="170" t="s">
        <v>157</v>
      </c>
      <c r="Y5707" s="171" t="s">
        <v>9669</v>
      </c>
      <c r="Z5707" s="167" t="s">
        <v>11157</v>
      </c>
      <c r="AA5707" s="176">
        <v>2</v>
      </c>
      <c r="AB5707" s="167" t="s">
        <v>11254</v>
      </c>
      <c r="AC5707" s="176">
        <v>2</v>
      </c>
      <c r="AD5707" s="167" t="s">
        <v>11254</v>
      </c>
      <c r="AE5707" s="176">
        <v>638.4</v>
      </c>
    </row>
    <row r="5708" spans="1:31">
      <c r="A5708" s="178">
        <v>308469967060</v>
      </c>
      <c r="B5708" s="166">
        <v>46136</v>
      </c>
      <c r="C5708" s="167" t="s">
        <v>9144</v>
      </c>
      <c r="D5708" s="167" t="s">
        <v>9337</v>
      </c>
      <c r="E5708" s="167" t="s">
        <v>9338</v>
      </c>
      <c r="F5708" s="167" t="s">
        <v>9277</v>
      </c>
      <c r="G5708" s="167" t="s">
        <v>3502</v>
      </c>
      <c r="H5708" s="168">
        <v>46136</v>
      </c>
      <c r="I5708" s="167" t="s">
        <v>9278</v>
      </c>
      <c r="J5708" s="169">
        <v>26127</v>
      </c>
      <c r="K5708" s="167" t="s">
        <v>55</v>
      </c>
      <c r="L5708" s="169">
        <v>3</v>
      </c>
      <c r="M5708" s="167" t="s">
        <v>3604</v>
      </c>
      <c r="N5708" s="169">
        <v>1043.8</v>
      </c>
      <c r="O5708" s="167" t="s">
        <v>3505</v>
      </c>
      <c r="P5708" s="167"/>
      <c r="Q5708" s="167" t="s">
        <v>3527</v>
      </c>
      <c r="R5708" s="167" t="s">
        <v>9666</v>
      </c>
      <c r="S5708" s="169">
        <v>17</v>
      </c>
      <c r="T5708" s="167" t="s">
        <v>9321</v>
      </c>
      <c r="U5708" s="169" t="s">
        <v>3517</v>
      </c>
      <c r="V5708" s="167" t="s">
        <v>9322</v>
      </c>
      <c r="W5708" s="167" t="s">
        <v>9323</v>
      </c>
      <c r="X5708" s="170" t="s">
        <v>157</v>
      </c>
      <c r="Y5708" s="171" t="s">
        <v>9669</v>
      </c>
      <c r="Z5708" s="167" t="s">
        <v>11157</v>
      </c>
      <c r="AA5708" s="176">
        <v>1</v>
      </c>
      <c r="AB5708" s="167" t="s">
        <v>11254</v>
      </c>
      <c r="AC5708" s="176">
        <v>1</v>
      </c>
      <c r="AD5708" s="167" t="s">
        <v>11254</v>
      </c>
      <c r="AE5708" s="176">
        <v>762.79</v>
      </c>
    </row>
    <row r="5709" spans="1:31">
      <c r="A5709" s="178">
        <v>308469967060</v>
      </c>
      <c r="B5709" s="166">
        <v>46136</v>
      </c>
      <c r="C5709" s="167" t="s">
        <v>9144</v>
      </c>
      <c r="D5709" s="167" t="s">
        <v>9337</v>
      </c>
      <c r="E5709" s="167" t="s">
        <v>9338</v>
      </c>
      <c r="F5709" s="167" t="s">
        <v>9277</v>
      </c>
      <c r="G5709" s="167" t="s">
        <v>3502</v>
      </c>
      <c r="H5709" s="168">
        <v>46136</v>
      </c>
      <c r="I5709" s="167" t="s">
        <v>9278</v>
      </c>
      <c r="J5709" s="169">
        <v>26127</v>
      </c>
      <c r="K5709" s="167" t="s">
        <v>55</v>
      </c>
      <c r="L5709" s="169">
        <v>3</v>
      </c>
      <c r="M5709" s="167" t="s">
        <v>3604</v>
      </c>
      <c r="N5709" s="169">
        <v>1043.8</v>
      </c>
      <c r="O5709" s="167" t="s">
        <v>3505</v>
      </c>
      <c r="P5709" s="167"/>
      <c r="Q5709" s="167" t="s">
        <v>3527</v>
      </c>
      <c r="R5709" s="167" t="s">
        <v>9666</v>
      </c>
      <c r="S5709" s="169">
        <v>16</v>
      </c>
      <c r="T5709" s="167" t="s">
        <v>9667</v>
      </c>
      <c r="U5709" s="169" t="s">
        <v>3517</v>
      </c>
      <c r="V5709" s="167" t="s">
        <v>9668</v>
      </c>
      <c r="W5709" s="167" t="s">
        <v>9323</v>
      </c>
      <c r="X5709" s="170" t="s">
        <v>157</v>
      </c>
      <c r="Y5709" s="171" t="s">
        <v>9669</v>
      </c>
      <c r="Z5709" s="167" t="s">
        <v>11157</v>
      </c>
      <c r="AA5709" s="176">
        <v>3</v>
      </c>
      <c r="AB5709" s="167" t="s">
        <v>11254</v>
      </c>
      <c r="AC5709" s="176">
        <v>3</v>
      </c>
      <c r="AD5709" s="167" t="s">
        <v>11254</v>
      </c>
      <c r="AE5709" s="176">
        <v>2288.37</v>
      </c>
    </row>
    <row r="5710" spans="1:31">
      <c r="A5710" s="178">
        <v>308469967060</v>
      </c>
      <c r="B5710" s="166">
        <v>46136</v>
      </c>
      <c r="C5710" s="167" t="s">
        <v>9144</v>
      </c>
      <c r="D5710" s="167" t="s">
        <v>9337</v>
      </c>
      <c r="E5710" s="167" t="s">
        <v>9338</v>
      </c>
      <c r="F5710" s="167" t="s">
        <v>9277</v>
      </c>
      <c r="G5710" s="167" t="s">
        <v>3502</v>
      </c>
      <c r="H5710" s="168">
        <v>46136</v>
      </c>
      <c r="I5710" s="167" t="s">
        <v>9278</v>
      </c>
      <c r="J5710" s="169">
        <v>26127</v>
      </c>
      <c r="K5710" s="167" t="s">
        <v>55</v>
      </c>
      <c r="L5710" s="169">
        <v>3</v>
      </c>
      <c r="M5710" s="167" t="s">
        <v>3604</v>
      </c>
      <c r="N5710" s="169">
        <v>1043.8</v>
      </c>
      <c r="O5710" s="167" t="s">
        <v>3505</v>
      </c>
      <c r="P5710" s="167"/>
      <c r="Q5710" s="167" t="s">
        <v>3527</v>
      </c>
      <c r="R5710" s="167" t="s">
        <v>9666</v>
      </c>
      <c r="S5710" s="169">
        <v>15</v>
      </c>
      <c r="T5710" s="167" t="s">
        <v>6512</v>
      </c>
      <c r="U5710" s="169" t="s">
        <v>3517</v>
      </c>
      <c r="V5710" s="167" t="s">
        <v>9677</v>
      </c>
      <c r="W5710" s="167" t="s">
        <v>6514</v>
      </c>
      <c r="X5710" s="170" t="s">
        <v>157</v>
      </c>
      <c r="Y5710" s="171" t="s">
        <v>9669</v>
      </c>
      <c r="Z5710" s="167" t="s">
        <v>11157</v>
      </c>
      <c r="AA5710" s="176">
        <v>1</v>
      </c>
      <c r="AB5710" s="167" t="s">
        <v>11254</v>
      </c>
      <c r="AC5710" s="176">
        <v>1</v>
      </c>
      <c r="AD5710" s="167" t="s">
        <v>11254</v>
      </c>
      <c r="AE5710" s="176">
        <v>406.98</v>
      </c>
    </row>
    <row r="5711" spans="1:31">
      <c r="A5711" s="178">
        <v>308469967060</v>
      </c>
      <c r="B5711" s="166">
        <v>46136</v>
      </c>
      <c r="C5711" s="167" t="s">
        <v>9144</v>
      </c>
      <c r="D5711" s="167" t="s">
        <v>9337</v>
      </c>
      <c r="E5711" s="167" t="s">
        <v>9338</v>
      </c>
      <c r="F5711" s="167" t="s">
        <v>9277</v>
      </c>
      <c r="G5711" s="167" t="s">
        <v>3502</v>
      </c>
      <c r="H5711" s="168">
        <v>46136</v>
      </c>
      <c r="I5711" s="167" t="s">
        <v>9278</v>
      </c>
      <c r="J5711" s="169">
        <v>26127</v>
      </c>
      <c r="K5711" s="167" t="s">
        <v>55</v>
      </c>
      <c r="L5711" s="169">
        <v>3</v>
      </c>
      <c r="M5711" s="167" t="s">
        <v>3604</v>
      </c>
      <c r="N5711" s="169">
        <v>1043.8</v>
      </c>
      <c r="O5711" s="167" t="s">
        <v>3505</v>
      </c>
      <c r="P5711" s="167"/>
      <c r="Q5711" s="167" t="s">
        <v>3527</v>
      </c>
      <c r="R5711" s="167" t="s">
        <v>9666</v>
      </c>
      <c r="S5711" s="169">
        <v>14</v>
      </c>
      <c r="T5711" s="167" t="s">
        <v>9288</v>
      </c>
      <c r="U5711" s="169" t="s">
        <v>3517</v>
      </c>
      <c r="V5711" s="167" t="s">
        <v>9289</v>
      </c>
      <c r="W5711" s="167" t="s">
        <v>6514</v>
      </c>
      <c r="X5711" s="170" t="s">
        <v>157</v>
      </c>
      <c r="Y5711" s="171" t="s">
        <v>9669</v>
      </c>
      <c r="Z5711" s="167" t="s">
        <v>11157</v>
      </c>
      <c r="AA5711" s="176">
        <v>2</v>
      </c>
      <c r="AB5711" s="167" t="s">
        <v>11254</v>
      </c>
      <c r="AC5711" s="176">
        <v>2</v>
      </c>
      <c r="AD5711" s="167" t="s">
        <v>11254</v>
      </c>
      <c r="AE5711" s="176">
        <v>813.96</v>
      </c>
    </row>
    <row r="5712" spans="1:31">
      <c r="A5712" s="178">
        <v>308469967060</v>
      </c>
      <c r="B5712" s="166">
        <v>46136</v>
      </c>
      <c r="C5712" s="167" t="s">
        <v>9144</v>
      </c>
      <c r="D5712" s="167" t="s">
        <v>9337</v>
      </c>
      <c r="E5712" s="167" t="s">
        <v>9338</v>
      </c>
      <c r="F5712" s="167" t="s">
        <v>9277</v>
      </c>
      <c r="G5712" s="167" t="s">
        <v>3502</v>
      </c>
      <c r="H5712" s="168">
        <v>46136</v>
      </c>
      <c r="I5712" s="167" t="s">
        <v>9278</v>
      </c>
      <c r="J5712" s="169">
        <v>26127</v>
      </c>
      <c r="K5712" s="167" t="s">
        <v>55</v>
      </c>
      <c r="L5712" s="169">
        <v>3</v>
      </c>
      <c r="M5712" s="167" t="s">
        <v>3604</v>
      </c>
      <c r="N5712" s="169">
        <v>1043.8</v>
      </c>
      <c r="O5712" s="167" t="s">
        <v>3505</v>
      </c>
      <c r="P5712" s="167"/>
      <c r="Q5712" s="167" t="s">
        <v>3527</v>
      </c>
      <c r="R5712" s="167" t="s">
        <v>9666</v>
      </c>
      <c r="S5712" s="169">
        <v>13</v>
      </c>
      <c r="T5712" s="167" t="s">
        <v>9270</v>
      </c>
      <c r="U5712" s="169" t="s">
        <v>3517</v>
      </c>
      <c r="V5712" s="167" t="s">
        <v>9294</v>
      </c>
      <c r="W5712" s="167" t="s">
        <v>9272</v>
      </c>
      <c r="X5712" s="170" t="s">
        <v>157</v>
      </c>
      <c r="Y5712" s="171" t="s">
        <v>9669</v>
      </c>
      <c r="Z5712" s="167" t="s">
        <v>11157</v>
      </c>
      <c r="AA5712" s="176">
        <v>1</v>
      </c>
      <c r="AB5712" s="167" t="s">
        <v>11254</v>
      </c>
      <c r="AC5712" s="176">
        <v>1</v>
      </c>
      <c r="AD5712" s="167" t="s">
        <v>11254</v>
      </c>
      <c r="AE5712" s="176">
        <v>1466.28</v>
      </c>
    </row>
    <row r="5713" spans="1:31">
      <c r="A5713" s="178">
        <v>308469967060</v>
      </c>
      <c r="B5713" s="166">
        <v>46136</v>
      </c>
      <c r="C5713" s="167" t="s">
        <v>9144</v>
      </c>
      <c r="D5713" s="167" t="s">
        <v>9337</v>
      </c>
      <c r="E5713" s="167" t="s">
        <v>9338</v>
      </c>
      <c r="F5713" s="167" t="s">
        <v>9277</v>
      </c>
      <c r="G5713" s="167" t="s">
        <v>3502</v>
      </c>
      <c r="H5713" s="168">
        <v>46136</v>
      </c>
      <c r="I5713" s="167" t="s">
        <v>9278</v>
      </c>
      <c r="J5713" s="169">
        <v>26127</v>
      </c>
      <c r="K5713" s="167" t="s">
        <v>55</v>
      </c>
      <c r="L5713" s="169">
        <v>3</v>
      </c>
      <c r="M5713" s="167" t="s">
        <v>3604</v>
      </c>
      <c r="N5713" s="169">
        <v>1043.8</v>
      </c>
      <c r="O5713" s="167" t="s">
        <v>3505</v>
      </c>
      <c r="P5713" s="167"/>
      <c r="Q5713" s="167" t="s">
        <v>3527</v>
      </c>
      <c r="R5713" s="167" t="s">
        <v>9666</v>
      </c>
      <c r="S5713" s="169">
        <v>12</v>
      </c>
      <c r="T5713" s="167" t="s">
        <v>9678</v>
      </c>
      <c r="U5713" s="169" t="s">
        <v>3517</v>
      </c>
      <c r="V5713" s="167" t="s">
        <v>9679</v>
      </c>
      <c r="W5713" s="167" t="s">
        <v>9272</v>
      </c>
      <c r="X5713" s="170" t="s">
        <v>157</v>
      </c>
      <c r="Y5713" s="171" t="s">
        <v>9669</v>
      </c>
      <c r="Z5713" s="167" t="s">
        <v>11157</v>
      </c>
      <c r="AA5713" s="176">
        <v>13</v>
      </c>
      <c r="AB5713" s="167" t="s">
        <v>11254</v>
      </c>
      <c r="AC5713" s="176">
        <v>13</v>
      </c>
      <c r="AD5713" s="167" t="s">
        <v>11254</v>
      </c>
      <c r="AE5713" s="176">
        <v>19061.64</v>
      </c>
    </row>
    <row r="5714" spans="1:31">
      <c r="A5714" s="178">
        <v>308469967060</v>
      </c>
      <c r="B5714" s="166">
        <v>46136</v>
      </c>
      <c r="C5714" s="167" t="s">
        <v>9144</v>
      </c>
      <c r="D5714" s="167" t="s">
        <v>9337</v>
      </c>
      <c r="E5714" s="167" t="s">
        <v>9338</v>
      </c>
      <c r="F5714" s="167" t="s">
        <v>9277</v>
      </c>
      <c r="G5714" s="167" t="s">
        <v>3502</v>
      </c>
      <c r="H5714" s="168">
        <v>46136</v>
      </c>
      <c r="I5714" s="167" t="s">
        <v>9278</v>
      </c>
      <c r="J5714" s="169">
        <v>26127</v>
      </c>
      <c r="K5714" s="167" t="s">
        <v>55</v>
      </c>
      <c r="L5714" s="169">
        <v>3</v>
      </c>
      <c r="M5714" s="167" t="s">
        <v>3604</v>
      </c>
      <c r="N5714" s="169">
        <v>1043.8</v>
      </c>
      <c r="O5714" s="167" t="s">
        <v>3505</v>
      </c>
      <c r="P5714" s="167"/>
      <c r="Q5714" s="167" t="s">
        <v>3527</v>
      </c>
      <c r="R5714" s="167" t="s">
        <v>9666</v>
      </c>
      <c r="S5714" s="169">
        <v>11</v>
      </c>
      <c r="T5714" s="167" t="s">
        <v>9313</v>
      </c>
      <c r="U5714" s="169" t="s">
        <v>3517</v>
      </c>
      <c r="V5714" s="167" t="s">
        <v>9314</v>
      </c>
      <c r="W5714" s="167" t="s">
        <v>9312</v>
      </c>
      <c r="X5714" s="170" t="s">
        <v>157</v>
      </c>
      <c r="Y5714" s="171" t="s">
        <v>9669</v>
      </c>
      <c r="Z5714" s="167" t="s">
        <v>11157</v>
      </c>
      <c r="AA5714" s="176">
        <v>8</v>
      </c>
      <c r="AB5714" s="167" t="s">
        <v>11254</v>
      </c>
      <c r="AC5714" s="176">
        <v>8</v>
      </c>
      <c r="AD5714" s="167" t="s">
        <v>11254</v>
      </c>
      <c r="AE5714" s="176">
        <v>23542.48</v>
      </c>
    </row>
    <row r="5715" spans="1:31">
      <c r="A5715" s="178">
        <v>308469967060</v>
      </c>
      <c r="B5715" s="166">
        <v>46136</v>
      </c>
      <c r="C5715" s="167" t="s">
        <v>9144</v>
      </c>
      <c r="D5715" s="167" t="s">
        <v>9337</v>
      </c>
      <c r="E5715" s="167" t="s">
        <v>9338</v>
      </c>
      <c r="F5715" s="167" t="s">
        <v>9277</v>
      </c>
      <c r="G5715" s="167" t="s">
        <v>3502</v>
      </c>
      <c r="H5715" s="168">
        <v>46136</v>
      </c>
      <c r="I5715" s="167" t="s">
        <v>9278</v>
      </c>
      <c r="J5715" s="169">
        <v>26127</v>
      </c>
      <c r="K5715" s="167" t="s">
        <v>55</v>
      </c>
      <c r="L5715" s="169">
        <v>3</v>
      </c>
      <c r="M5715" s="167" t="s">
        <v>3604</v>
      </c>
      <c r="N5715" s="169">
        <v>1043.8</v>
      </c>
      <c r="O5715" s="167" t="s">
        <v>3505</v>
      </c>
      <c r="P5715" s="167"/>
      <c r="Q5715" s="167" t="s">
        <v>3527</v>
      </c>
      <c r="R5715" s="167" t="s">
        <v>9666</v>
      </c>
      <c r="S5715" s="169">
        <v>10</v>
      </c>
      <c r="T5715" s="167" t="s">
        <v>9315</v>
      </c>
      <c r="U5715" s="169" t="s">
        <v>3517</v>
      </c>
      <c r="V5715" s="167" t="s">
        <v>9316</v>
      </c>
      <c r="W5715" s="167" t="s">
        <v>9317</v>
      </c>
      <c r="X5715" s="170" t="s">
        <v>157</v>
      </c>
      <c r="Y5715" s="171" t="s">
        <v>9669</v>
      </c>
      <c r="Z5715" s="167" t="s">
        <v>11157</v>
      </c>
      <c r="AA5715" s="176">
        <v>20</v>
      </c>
      <c r="AB5715" s="167" t="s">
        <v>11254</v>
      </c>
      <c r="AC5715" s="176">
        <v>20</v>
      </c>
      <c r="AD5715" s="167" t="s">
        <v>11254</v>
      </c>
      <c r="AE5715" s="176">
        <v>31322</v>
      </c>
    </row>
    <row r="5716" spans="1:31">
      <c r="A5716" s="178">
        <v>308469967060</v>
      </c>
      <c r="B5716" s="166">
        <v>46136</v>
      </c>
      <c r="C5716" s="167" t="s">
        <v>9144</v>
      </c>
      <c r="D5716" s="167" t="s">
        <v>9337</v>
      </c>
      <c r="E5716" s="167" t="s">
        <v>9338</v>
      </c>
      <c r="F5716" s="167" t="s">
        <v>9277</v>
      </c>
      <c r="G5716" s="167" t="s">
        <v>3502</v>
      </c>
      <c r="H5716" s="168">
        <v>46136</v>
      </c>
      <c r="I5716" s="167" t="s">
        <v>9278</v>
      </c>
      <c r="J5716" s="169">
        <v>26127</v>
      </c>
      <c r="K5716" s="167" t="s">
        <v>55</v>
      </c>
      <c r="L5716" s="169">
        <v>3</v>
      </c>
      <c r="M5716" s="167" t="s">
        <v>3604</v>
      </c>
      <c r="N5716" s="169">
        <v>1043.8</v>
      </c>
      <c r="O5716" s="167" t="s">
        <v>3505</v>
      </c>
      <c r="P5716" s="167"/>
      <c r="Q5716" s="167" t="s">
        <v>3527</v>
      </c>
      <c r="R5716" s="167" t="s">
        <v>9666</v>
      </c>
      <c r="S5716" s="169">
        <v>9</v>
      </c>
      <c r="T5716" s="167" t="s">
        <v>9327</v>
      </c>
      <c r="U5716" s="169" t="s">
        <v>3517</v>
      </c>
      <c r="V5716" s="167" t="s">
        <v>9328</v>
      </c>
      <c r="W5716" s="167" t="s">
        <v>9326</v>
      </c>
      <c r="X5716" s="170" t="s">
        <v>157</v>
      </c>
      <c r="Y5716" s="171" t="s">
        <v>9669</v>
      </c>
      <c r="Z5716" s="167" t="s">
        <v>11157</v>
      </c>
      <c r="AA5716" s="176">
        <v>11</v>
      </c>
      <c r="AB5716" s="167" t="s">
        <v>11254</v>
      </c>
      <c r="AC5716" s="176">
        <v>11</v>
      </c>
      <c r="AD5716" s="167" t="s">
        <v>11254</v>
      </c>
      <c r="AE5716" s="176">
        <v>5334.56</v>
      </c>
    </row>
    <row r="5717" spans="1:31">
      <c r="A5717" s="178">
        <v>308469967060</v>
      </c>
      <c r="B5717" s="166">
        <v>46136</v>
      </c>
      <c r="C5717" s="167" t="s">
        <v>9144</v>
      </c>
      <c r="D5717" s="167" t="s">
        <v>9337</v>
      </c>
      <c r="E5717" s="167" t="s">
        <v>9338</v>
      </c>
      <c r="F5717" s="167" t="s">
        <v>9277</v>
      </c>
      <c r="G5717" s="167" t="s">
        <v>3502</v>
      </c>
      <c r="H5717" s="168">
        <v>46136</v>
      </c>
      <c r="I5717" s="167" t="s">
        <v>9278</v>
      </c>
      <c r="J5717" s="169">
        <v>26127</v>
      </c>
      <c r="K5717" s="167" t="s">
        <v>55</v>
      </c>
      <c r="L5717" s="169">
        <v>3</v>
      </c>
      <c r="M5717" s="167" t="s">
        <v>3604</v>
      </c>
      <c r="N5717" s="169">
        <v>1043.8</v>
      </c>
      <c r="O5717" s="167" t="s">
        <v>3505</v>
      </c>
      <c r="P5717" s="167"/>
      <c r="Q5717" s="167" t="s">
        <v>3527</v>
      </c>
      <c r="R5717" s="167" t="s">
        <v>9666</v>
      </c>
      <c r="S5717" s="169">
        <v>8</v>
      </c>
      <c r="T5717" s="167" t="s">
        <v>9315</v>
      </c>
      <c r="U5717" s="169" t="s">
        <v>3517</v>
      </c>
      <c r="V5717" s="167" t="s">
        <v>9316</v>
      </c>
      <c r="W5717" s="167" t="s">
        <v>9317</v>
      </c>
      <c r="X5717" s="170" t="s">
        <v>157</v>
      </c>
      <c r="Y5717" s="171" t="s">
        <v>9669</v>
      </c>
      <c r="Z5717" s="167" t="s">
        <v>11157</v>
      </c>
      <c r="AA5717" s="176">
        <v>20</v>
      </c>
      <c r="AB5717" s="167" t="s">
        <v>11254</v>
      </c>
      <c r="AC5717" s="176">
        <v>20</v>
      </c>
      <c r="AD5717" s="167" t="s">
        <v>11254</v>
      </c>
      <c r="AE5717" s="176">
        <v>31322</v>
      </c>
    </row>
    <row r="5718" spans="1:31">
      <c r="A5718" s="178">
        <v>308469967060</v>
      </c>
      <c r="B5718" s="166">
        <v>46136</v>
      </c>
      <c r="C5718" s="167" t="s">
        <v>9144</v>
      </c>
      <c r="D5718" s="167" t="s">
        <v>9337</v>
      </c>
      <c r="E5718" s="167" t="s">
        <v>9338</v>
      </c>
      <c r="F5718" s="167" t="s">
        <v>9277</v>
      </c>
      <c r="G5718" s="167" t="s">
        <v>3502</v>
      </c>
      <c r="H5718" s="168">
        <v>46136</v>
      </c>
      <c r="I5718" s="167" t="s">
        <v>9278</v>
      </c>
      <c r="J5718" s="169">
        <v>26127</v>
      </c>
      <c r="K5718" s="167" t="s">
        <v>55</v>
      </c>
      <c r="L5718" s="169">
        <v>3</v>
      </c>
      <c r="M5718" s="167" t="s">
        <v>3604</v>
      </c>
      <c r="N5718" s="169">
        <v>1043.8</v>
      </c>
      <c r="O5718" s="167" t="s">
        <v>3505</v>
      </c>
      <c r="P5718" s="167"/>
      <c r="Q5718" s="167" t="s">
        <v>3527</v>
      </c>
      <c r="R5718" s="167" t="s">
        <v>9666</v>
      </c>
      <c r="S5718" s="169">
        <v>7</v>
      </c>
      <c r="T5718" s="167" t="s">
        <v>9332</v>
      </c>
      <c r="U5718" s="169" t="s">
        <v>3517</v>
      </c>
      <c r="V5718" s="167" t="s">
        <v>9333</v>
      </c>
      <c r="W5718" s="167" t="s">
        <v>9331</v>
      </c>
      <c r="X5718" s="170" t="s">
        <v>157</v>
      </c>
      <c r="Y5718" s="171" t="s">
        <v>9669</v>
      </c>
      <c r="Z5718" s="167" t="s">
        <v>11157</v>
      </c>
      <c r="AA5718" s="176">
        <v>30</v>
      </c>
      <c r="AB5718" s="167" t="s">
        <v>11254</v>
      </c>
      <c r="AC5718" s="176">
        <v>30</v>
      </c>
      <c r="AD5718" s="167" t="s">
        <v>11254</v>
      </c>
      <c r="AE5718" s="176">
        <v>86070</v>
      </c>
    </row>
    <row r="5719" spans="1:31">
      <c r="A5719" s="178">
        <v>308469967060</v>
      </c>
      <c r="B5719" s="166">
        <v>46136</v>
      </c>
      <c r="C5719" s="167" t="s">
        <v>9144</v>
      </c>
      <c r="D5719" s="167" t="s">
        <v>9337</v>
      </c>
      <c r="E5719" s="167" t="s">
        <v>9338</v>
      </c>
      <c r="F5719" s="167" t="s">
        <v>9277</v>
      </c>
      <c r="G5719" s="167" t="s">
        <v>3502</v>
      </c>
      <c r="H5719" s="168">
        <v>46136</v>
      </c>
      <c r="I5719" s="167" t="s">
        <v>9278</v>
      </c>
      <c r="J5719" s="169">
        <v>26127</v>
      </c>
      <c r="K5719" s="167" t="s">
        <v>55</v>
      </c>
      <c r="L5719" s="169">
        <v>3</v>
      </c>
      <c r="M5719" s="167" t="s">
        <v>3604</v>
      </c>
      <c r="N5719" s="169">
        <v>1043.8</v>
      </c>
      <c r="O5719" s="167" t="s">
        <v>3505</v>
      </c>
      <c r="P5719" s="167"/>
      <c r="Q5719" s="167" t="s">
        <v>3527</v>
      </c>
      <c r="R5719" s="167" t="s">
        <v>9666</v>
      </c>
      <c r="S5719" s="169">
        <v>6</v>
      </c>
      <c r="T5719" s="167" t="s">
        <v>9335</v>
      </c>
      <c r="U5719" s="169" t="s">
        <v>3517</v>
      </c>
      <c r="V5719" s="167" t="s">
        <v>9336</v>
      </c>
      <c r="W5719" s="167" t="s">
        <v>9276</v>
      </c>
      <c r="X5719" s="170" t="s">
        <v>157</v>
      </c>
      <c r="Y5719" s="171" t="s">
        <v>9669</v>
      </c>
      <c r="Z5719" s="167" t="s">
        <v>11157</v>
      </c>
      <c r="AA5719" s="176">
        <v>19</v>
      </c>
      <c r="AB5719" s="167" t="s">
        <v>11254</v>
      </c>
      <c r="AC5719" s="176">
        <v>19</v>
      </c>
      <c r="AD5719" s="167" t="s">
        <v>11254</v>
      </c>
      <c r="AE5719" s="176">
        <v>40451.57</v>
      </c>
    </row>
    <row r="5720" spans="1:31">
      <c r="A5720" s="178">
        <v>308469967060</v>
      </c>
      <c r="B5720" s="166">
        <v>46136</v>
      </c>
      <c r="C5720" s="167" t="s">
        <v>9144</v>
      </c>
      <c r="D5720" s="167" t="s">
        <v>9337</v>
      </c>
      <c r="E5720" s="167" t="s">
        <v>9338</v>
      </c>
      <c r="F5720" s="167" t="s">
        <v>9277</v>
      </c>
      <c r="G5720" s="167" t="s">
        <v>3502</v>
      </c>
      <c r="H5720" s="168">
        <v>46136</v>
      </c>
      <c r="I5720" s="167" t="s">
        <v>9278</v>
      </c>
      <c r="J5720" s="169">
        <v>26127</v>
      </c>
      <c r="K5720" s="167" t="s">
        <v>55</v>
      </c>
      <c r="L5720" s="169">
        <v>3</v>
      </c>
      <c r="M5720" s="167" t="s">
        <v>3604</v>
      </c>
      <c r="N5720" s="169">
        <v>1043.8</v>
      </c>
      <c r="O5720" s="167" t="s">
        <v>3505</v>
      </c>
      <c r="P5720" s="167"/>
      <c r="Q5720" s="167" t="s">
        <v>3527</v>
      </c>
      <c r="R5720" s="167" t="s">
        <v>9666</v>
      </c>
      <c r="S5720" s="169">
        <v>5</v>
      </c>
      <c r="T5720" s="167" t="s">
        <v>9667</v>
      </c>
      <c r="U5720" s="169" t="s">
        <v>3517</v>
      </c>
      <c r="V5720" s="167" t="s">
        <v>9668</v>
      </c>
      <c r="W5720" s="167" t="s">
        <v>9323</v>
      </c>
      <c r="X5720" s="170" t="s">
        <v>157</v>
      </c>
      <c r="Y5720" s="171" t="s">
        <v>9669</v>
      </c>
      <c r="Z5720" s="167" t="s">
        <v>11157</v>
      </c>
      <c r="AA5720" s="176">
        <v>6</v>
      </c>
      <c r="AB5720" s="167" t="s">
        <v>11254</v>
      </c>
      <c r="AC5720" s="176">
        <v>6</v>
      </c>
      <c r="AD5720" s="167" t="s">
        <v>11254</v>
      </c>
      <c r="AE5720" s="176">
        <v>4576.74</v>
      </c>
    </row>
    <row r="5721" spans="1:31">
      <c r="A5721" s="178">
        <v>308469967060</v>
      </c>
      <c r="B5721" s="166">
        <v>46136</v>
      </c>
      <c r="C5721" s="167" t="s">
        <v>9144</v>
      </c>
      <c r="D5721" s="167" t="s">
        <v>9337</v>
      </c>
      <c r="E5721" s="167" t="s">
        <v>9338</v>
      </c>
      <c r="F5721" s="167" t="s">
        <v>9277</v>
      </c>
      <c r="G5721" s="167" t="s">
        <v>3502</v>
      </c>
      <c r="H5721" s="168">
        <v>46136</v>
      </c>
      <c r="I5721" s="167" t="s">
        <v>9278</v>
      </c>
      <c r="J5721" s="169">
        <v>26127</v>
      </c>
      <c r="K5721" s="167" t="s">
        <v>55</v>
      </c>
      <c r="L5721" s="169">
        <v>3</v>
      </c>
      <c r="M5721" s="167" t="s">
        <v>3604</v>
      </c>
      <c r="N5721" s="169">
        <v>1043.8</v>
      </c>
      <c r="O5721" s="167" t="s">
        <v>3505</v>
      </c>
      <c r="P5721" s="167"/>
      <c r="Q5721" s="167" t="s">
        <v>3527</v>
      </c>
      <c r="R5721" s="167" t="s">
        <v>9666</v>
      </c>
      <c r="S5721" s="169">
        <v>4</v>
      </c>
      <c r="T5721" s="167" t="s">
        <v>9313</v>
      </c>
      <c r="U5721" s="169" t="s">
        <v>3517</v>
      </c>
      <c r="V5721" s="167" t="s">
        <v>9314</v>
      </c>
      <c r="W5721" s="167" t="s">
        <v>9312</v>
      </c>
      <c r="X5721" s="170" t="s">
        <v>157</v>
      </c>
      <c r="Y5721" s="171" t="s">
        <v>9669</v>
      </c>
      <c r="Z5721" s="167" t="s">
        <v>11157</v>
      </c>
      <c r="AA5721" s="176">
        <v>16</v>
      </c>
      <c r="AB5721" s="167" t="s">
        <v>11254</v>
      </c>
      <c r="AC5721" s="176">
        <v>16</v>
      </c>
      <c r="AD5721" s="167" t="s">
        <v>11254</v>
      </c>
      <c r="AE5721" s="176">
        <v>47084.959999999999</v>
      </c>
    </row>
    <row r="5722" spans="1:31">
      <c r="A5722" s="178">
        <v>308469967060</v>
      </c>
      <c r="B5722" s="166">
        <v>46136</v>
      </c>
      <c r="C5722" s="167" t="s">
        <v>9144</v>
      </c>
      <c r="D5722" s="167" t="s">
        <v>9337</v>
      </c>
      <c r="E5722" s="167" t="s">
        <v>9338</v>
      </c>
      <c r="F5722" s="167" t="s">
        <v>9277</v>
      </c>
      <c r="G5722" s="167" t="s">
        <v>3502</v>
      </c>
      <c r="H5722" s="168">
        <v>46136</v>
      </c>
      <c r="I5722" s="167" t="s">
        <v>9278</v>
      </c>
      <c r="J5722" s="169">
        <v>26127</v>
      </c>
      <c r="K5722" s="167" t="s">
        <v>55</v>
      </c>
      <c r="L5722" s="169">
        <v>3</v>
      </c>
      <c r="M5722" s="167" t="s">
        <v>3604</v>
      </c>
      <c r="N5722" s="169">
        <v>1043.8</v>
      </c>
      <c r="O5722" s="167" t="s">
        <v>3505</v>
      </c>
      <c r="P5722" s="167"/>
      <c r="Q5722" s="167" t="s">
        <v>3527</v>
      </c>
      <c r="R5722" s="167" t="s">
        <v>9666</v>
      </c>
      <c r="S5722" s="169">
        <v>3</v>
      </c>
      <c r="T5722" s="167" t="s">
        <v>9426</v>
      </c>
      <c r="U5722" s="169" t="s">
        <v>3517</v>
      </c>
      <c r="V5722" s="167" t="s">
        <v>9680</v>
      </c>
      <c r="W5722" s="167" t="s">
        <v>7024</v>
      </c>
      <c r="X5722" s="170" t="s">
        <v>157</v>
      </c>
      <c r="Y5722" s="171" t="s">
        <v>9669</v>
      </c>
      <c r="Z5722" s="167" t="s">
        <v>11157</v>
      </c>
      <c r="AA5722" s="176">
        <v>16</v>
      </c>
      <c r="AB5722" s="167" t="s">
        <v>11254</v>
      </c>
      <c r="AC5722" s="176">
        <v>16</v>
      </c>
      <c r="AD5722" s="167" t="s">
        <v>11254</v>
      </c>
      <c r="AE5722" s="176">
        <v>5107.2</v>
      </c>
    </row>
    <row r="5723" spans="1:31">
      <c r="A5723" s="178">
        <v>308469967060</v>
      </c>
      <c r="B5723" s="166">
        <v>46136</v>
      </c>
      <c r="C5723" s="167" t="s">
        <v>9144</v>
      </c>
      <c r="D5723" s="167" t="s">
        <v>9337</v>
      </c>
      <c r="E5723" s="167" t="s">
        <v>9338</v>
      </c>
      <c r="F5723" s="167" t="s">
        <v>9277</v>
      </c>
      <c r="G5723" s="167" t="s">
        <v>3502</v>
      </c>
      <c r="H5723" s="168">
        <v>46136</v>
      </c>
      <c r="I5723" s="167" t="s">
        <v>9278</v>
      </c>
      <c r="J5723" s="169">
        <v>26127</v>
      </c>
      <c r="K5723" s="167" t="s">
        <v>55</v>
      </c>
      <c r="L5723" s="169">
        <v>3</v>
      </c>
      <c r="M5723" s="167" t="s">
        <v>3604</v>
      </c>
      <c r="N5723" s="169">
        <v>1043.8</v>
      </c>
      <c r="O5723" s="167" t="s">
        <v>3505</v>
      </c>
      <c r="P5723" s="167"/>
      <c r="Q5723" s="167" t="s">
        <v>3527</v>
      </c>
      <c r="R5723" s="167" t="s">
        <v>9666</v>
      </c>
      <c r="S5723" s="169">
        <v>2</v>
      </c>
      <c r="T5723" s="167" t="s">
        <v>9327</v>
      </c>
      <c r="U5723" s="169" t="s">
        <v>3517</v>
      </c>
      <c r="V5723" s="167" t="s">
        <v>9328</v>
      </c>
      <c r="W5723" s="167" t="s">
        <v>9326</v>
      </c>
      <c r="X5723" s="170" t="s">
        <v>157</v>
      </c>
      <c r="Y5723" s="171" t="s">
        <v>9669</v>
      </c>
      <c r="Z5723" s="167" t="s">
        <v>11157</v>
      </c>
      <c r="AA5723" s="176">
        <v>8</v>
      </c>
      <c r="AB5723" s="167" t="s">
        <v>11254</v>
      </c>
      <c r="AC5723" s="176">
        <v>8</v>
      </c>
      <c r="AD5723" s="167" t="s">
        <v>11254</v>
      </c>
      <c r="AE5723" s="176">
        <v>3879.68</v>
      </c>
    </row>
    <row r="5724" spans="1:31">
      <c r="A5724" s="178">
        <v>308469967060</v>
      </c>
      <c r="B5724" s="166">
        <v>46136</v>
      </c>
      <c r="C5724" s="167" t="s">
        <v>9144</v>
      </c>
      <c r="D5724" s="167" t="s">
        <v>9337</v>
      </c>
      <c r="E5724" s="167" t="s">
        <v>9338</v>
      </c>
      <c r="F5724" s="167" t="s">
        <v>9277</v>
      </c>
      <c r="G5724" s="167" t="s">
        <v>3502</v>
      </c>
      <c r="H5724" s="168">
        <v>46136</v>
      </c>
      <c r="I5724" s="167" t="s">
        <v>9278</v>
      </c>
      <c r="J5724" s="169">
        <v>26127</v>
      </c>
      <c r="K5724" s="167" t="s">
        <v>55</v>
      </c>
      <c r="L5724" s="169">
        <v>3</v>
      </c>
      <c r="M5724" s="167" t="s">
        <v>3604</v>
      </c>
      <c r="N5724" s="169">
        <v>1043.8</v>
      </c>
      <c r="O5724" s="167" t="s">
        <v>3505</v>
      </c>
      <c r="P5724" s="167"/>
      <c r="Q5724" s="167" t="s">
        <v>3527</v>
      </c>
      <c r="R5724" s="167" t="s">
        <v>9666</v>
      </c>
      <c r="S5724" s="169">
        <v>1</v>
      </c>
      <c r="T5724" s="167" t="s">
        <v>9426</v>
      </c>
      <c r="U5724" s="169" t="s">
        <v>3517</v>
      </c>
      <c r="V5724" s="167" t="s">
        <v>9680</v>
      </c>
      <c r="W5724" s="167" t="s">
        <v>7024</v>
      </c>
      <c r="X5724" s="170" t="s">
        <v>157</v>
      </c>
      <c r="Y5724" s="171" t="s">
        <v>9669</v>
      </c>
      <c r="Z5724" s="167" t="s">
        <v>11157</v>
      </c>
      <c r="AA5724" s="176">
        <v>1</v>
      </c>
      <c r="AB5724" s="167" t="s">
        <v>11254</v>
      </c>
      <c r="AC5724" s="176">
        <v>1</v>
      </c>
      <c r="AD5724" s="167" t="s">
        <v>11254</v>
      </c>
      <c r="AE5724" s="176">
        <v>319.2</v>
      </c>
    </row>
    <row r="5725" spans="1:31">
      <c r="A5725" s="178">
        <v>308470567700</v>
      </c>
      <c r="B5725" s="166">
        <v>46136</v>
      </c>
      <c r="C5725" s="167" t="s">
        <v>9144</v>
      </c>
      <c r="D5725" s="167" t="s">
        <v>9401</v>
      </c>
      <c r="E5725" s="167" t="s">
        <v>9402</v>
      </c>
      <c r="F5725" s="167" t="s">
        <v>9167</v>
      </c>
      <c r="G5725" s="167" t="s">
        <v>5048</v>
      </c>
      <c r="H5725" s="168">
        <v>46136</v>
      </c>
      <c r="I5725" s="167" t="s">
        <v>9168</v>
      </c>
      <c r="J5725" s="169">
        <v>26127</v>
      </c>
      <c r="K5725" s="167" t="s">
        <v>55</v>
      </c>
      <c r="L5725" s="169">
        <v>21</v>
      </c>
      <c r="M5725" s="167" t="s">
        <v>3604</v>
      </c>
      <c r="N5725" s="169">
        <v>3460.2</v>
      </c>
      <c r="O5725" s="167" t="s">
        <v>3505</v>
      </c>
      <c r="P5725" s="167"/>
      <c r="Q5725" s="167" t="s">
        <v>5049</v>
      </c>
      <c r="R5725" s="167" t="s">
        <v>9681</v>
      </c>
      <c r="S5725" s="169">
        <v>14</v>
      </c>
      <c r="T5725" s="167" t="s">
        <v>9170</v>
      </c>
      <c r="U5725" s="169" t="s">
        <v>6692</v>
      </c>
      <c r="V5725" s="167" t="s">
        <v>9171</v>
      </c>
      <c r="W5725" s="167" t="s">
        <v>9172</v>
      </c>
      <c r="X5725" s="170" t="s">
        <v>3533</v>
      </c>
      <c r="Y5725" s="171" t="s">
        <v>9682</v>
      </c>
      <c r="Z5725" s="167" t="s">
        <v>11158</v>
      </c>
      <c r="AA5725" s="176">
        <v>29</v>
      </c>
      <c r="AB5725" s="167" t="s">
        <v>11254</v>
      </c>
      <c r="AC5725" s="176">
        <v>29</v>
      </c>
      <c r="AD5725" s="167" t="s">
        <v>11254</v>
      </c>
      <c r="AE5725" s="176">
        <v>1617.91</v>
      </c>
    </row>
    <row r="5726" spans="1:31">
      <c r="A5726" s="178">
        <v>308470567700</v>
      </c>
      <c r="B5726" s="166">
        <v>46136</v>
      </c>
      <c r="C5726" s="167" t="s">
        <v>9144</v>
      </c>
      <c r="D5726" s="167" t="s">
        <v>9401</v>
      </c>
      <c r="E5726" s="167" t="s">
        <v>9402</v>
      </c>
      <c r="F5726" s="167" t="s">
        <v>9167</v>
      </c>
      <c r="G5726" s="167" t="s">
        <v>5048</v>
      </c>
      <c r="H5726" s="168">
        <v>46136</v>
      </c>
      <c r="I5726" s="167" t="s">
        <v>9168</v>
      </c>
      <c r="J5726" s="169">
        <v>26127</v>
      </c>
      <c r="K5726" s="167" t="s">
        <v>55</v>
      </c>
      <c r="L5726" s="169">
        <v>21</v>
      </c>
      <c r="M5726" s="167" t="s">
        <v>3604</v>
      </c>
      <c r="N5726" s="169">
        <v>3460.2</v>
      </c>
      <c r="O5726" s="167" t="s">
        <v>3505</v>
      </c>
      <c r="P5726" s="167"/>
      <c r="Q5726" s="167" t="s">
        <v>5049</v>
      </c>
      <c r="R5726" s="167" t="s">
        <v>9681</v>
      </c>
      <c r="S5726" s="169">
        <v>13</v>
      </c>
      <c r="T5726" s="167" t="s">
        <v>9170</v>
      </c>
      <c r="U5726" s="169" t="s">
        <v>6692</v>
      </c>
      <c r="V5726" s="167" t="s">
        <v>9171</v>
      </c>
      <c r="W5726" s="167" t="s">
        <v>9172</v>
      </c>
      <c r="X5726" s="170" t="s">
        <v>3533</v>
      </c>
      <c r="Y5726" s="171" t="s">
        <v>9682</v>
      </c>
      <c r="Z5726" s="167" t="s">
        <v>11158</v>
      </c>
      <c r="AA5726" s="176">
        <v>799</v>
      </c>
      <c r="AB5726" s="167" t="s">
        <v>11254</v>
      </c>
      <c r="AC5726" s="176">
        <v>799</v>
      </c>
      <c r="AD5726" s="167" t="s">
        <v>11254</v>
      </c>
      <c r="AE5726" s="176">
        <v>44576.21</v>
      </c>
    </row>
    <row r="5727" spans="1:31">
      <c r="A5727" s="178">
        <v>308470567700</v>
      </c>
      <c r="B5727" s="166">
        <v>46136</v>
      </c>
      <c r="C5727" s="167" t="s">
        <v>9144</v>
      </c>
      <c r="D5727" s="167" t="s">
        <v>9401</v>
      </c>
      <c r="E5727" s="167" t="s">
        <v>9402</v>
      </c>
      <c r="F5727" s="167" t="s">
        <v>9167</v>
      </c>
      <c r="G5727" s="167" t="s">
        <v>5048</v>
      </c>
      <c r="H5727" s="168">
        <v>46136</v>
      </c>
      <c r="I5727" s="167" t="s">
        <v>9168</v>
      </c>
      <c r="J5727" s="169">
        <v>26127</v>
      </c>
      <c r="K5727" s="167" t="s">
        <v>55</v>
      </c>
      <c r="L5727" s="169">
        <v>21</v>
      </c>
      <c r="M5727" s="167" t="s">
        <v>3604</v>
      </c>
      <c r="N5727" s="169">
        <v>3460.2</v>
      </c>
      <c r="O5727" s="167" t="s">
        <v>3505</v>
      </c>
      <c r="P5727" s="167"/>
      <c r="Q5727" s="167" t="s">
        <v>5049</v>
      </c>
      <c r="R5727" s="167" t="s">
        <v>9681</v>
      </c>
      <c r="S5727" s="169">
        <v>12</v>
      </c>
      <c r="T5727" s="167" t="s">
        <v>9170</v>
      </c>
      <c r="U5727" s="169" t="s">
        <v>6692</v>
      </c>
      <c r="V5727" s="167" t="s">
        <v>9171</v>
      </c>
      <c r="W5727" s="167" t="s">
        <v>9172</v>
      </c>
      <c r="X5727" s="170" t="s">
        <v>3533</v>
      </c>
      <c r="Y5727" s="171" t="s">
        <v>9682</v>
      </c>
      <c r="Z5727" s="167" t="s">
        <v>11158</v>
      </c>
      <c r="AA5727" s="176">
        <v>36</v>
      </c>
      <c r="AB5727" s="167" t="s">
        <v>11254</v>
      </c>
      <c r="AC5727" s="176">
        <v>36</v>
      </c>
      <c r="AD5727" s="167" t="s">
        <v>11254</v>
      </c>
      <c r="AE5727" s="176">
        <v>2008.44</v>
      </c>
    </row>
    <row r="5728" spans="1:31">
      <c r="A5728" s="178">
        <v>308470567700</v>
      </c>
      <c r="B5728" s="166">
        <v>46136</v>
      </c>
      <c r="C5728" s="167" t="s">
        <v>9144</v>
      </c>
      <c r="D5728" s="167" t="s">
        <v>9401</v>
      </c>
      <c r="E5728" s="167" t="s">
        <v>9402</v>
      </c>
      <c r="F5728" s="167" t="s">
        <v>9167</v>
      </c>
      <c r="G5728" s="167" t="s">
        <v>5048</v>
      </c>
      <c r="H5728" s="168">
        <v>46136</v>
      </c>
      <c r="I5728" s="167" t="s">
        <v>9168</v>
      </c>
      <c r="J5728" s="169">
        <v>26127</v>
      </c>
      <c r="K5728" s="167" t="s">
        <v>55</v>
      </c>
      <c r="L5728" s="169">
        <v>21</v>
      </c>
      <c r="M5728" s="167" t="s">
        <v>3604</v>
      </c>
      <c r="N5728" s="169">
        <v>3460.2</v>
      </c>
      <c r="O5728" s="167" t="s">
        <v>3505</v>
      </c>
      <c r="P5728" s="167"/>
      <c r="Q5728" s="167" t="s">
        <v>5049</v>
      </c>
      <c r="R5728" s="167" t="s">
        <v>9681</v>
      </c>
      <c r="S5728" s="169">
        <v>11</v>
      </c>
      <c r="T5728" s="167" t="s">
        <v>9174</v>
      </c>
      <c r="U5728" s="169" t="s">
        <v>6692</v>
      </c>
      <c r="V5728" s="167" t="s">
        <v>9175</v>
      </c>
      <c r="W5728" s="167" t="s">
        <v>9176</v>
      </c>
      <c r="X5728" s="170" t="s">
        <v>3533</v>
      </c>
      <c r="Y5728" s="171" t="s">
        <v>9682</v>
      </c>
      <c r="Z5728" s="167" t="s">
        <v>11158</v>
      </c>
      <c r="AA5728" s="176">
        <v>156</v>
      </c>
      <c r="AB5728" s="167" t="s">
        <v>11254</v>
      </c>
      <c r="AC5728" s="176">
        <v>156</v>
      </c>
      <c r="AD5728" s="167" t="s">
        <v>11254</v>
      </c>
      <c r="AE5728" s="176">
        <v>24646.44</v>
      </c>
    </row>
    <row r="5729" spans="1:31">
      <c r="A5729" s="178">
        <v>308470567700</v>
      </c>
      <c r="B5729" s="166">
        <v>46136</v>
      </c>
      <c r="C5729" s="167" t="s">
        <v>9144</v>
      </c>
      <c r="D5729" s="167" t="s">
        <v>9401</v>
      </c>
      <c r="E5729" s="167" t="s">
        <v>9402</v>
      </c>
      <c r="F5729" s="167" t="s">
        <v>9167</v>
      </c>
      <c r="G5729" s="167" t="s">
        <v>5048</v>
      </c>
      <c r="H5729" s="168">
        <v>46136</v>
      </c>
      <c r="I5729" s="167" t="s">
        <v>9168</v>
      </c>
      <c r="J5729" s="169">
        <v>26127</v>
      </c>
      <c r="K5729" s="167" t="s">
        <v>55</v>
      </c>
      <c r="L5729" s="169">
        <v>21</v>
      </c>
      <c r="M5729" s="167" t="s">
        <v>3604</v>
      </c>
      <c r="N5729" s="169">
        <v>3460.2</v>
      </c>
      <c r="O5729" s="167" t="s">
        <v>3505</v>
      </c>
      <c r="P5729" s="167"/>
      <c r="Q5729" s="167" t="s">
        <v>5049</v>
      </c>
      <c r="R5729" s="167" t="s">
        <v>9681</v>
      </c>
      <c r="S5729" s="169">
        <v>10</v>
      </c>
      <c r="T5729" s="167" t="s">
        <v>9174</v>
      </c>
      <c r="U5729" s="169" t="s">
        <v>6692</v>
      </c>
      <c r="V5729" s="167" t="s">
        <v>9175</v>
      </c>
      <c r="W5729" s="167" t="s">
        <v>9176</v>
      </c>
      <c r="X5729" s="170" t="s">
        <v>3533</v>
      </c>
      <c r="Y5729" s="171" t="s">
        <v>9682</v>
      </c>
      <c r="Z5729" s="167" t="s">
        <v>11158</v>
      </c>
      <c r="AA5729" s="176">
        <v>132</v>
      </c>
      <c r="AB5729" s="167" t="s">
        <v>11254</v>
      </c>
      <c r="AC5729" s="176">
        <v>132</v>
      </c>
      <c r="AD5729" s="167" t="s">
        <v>11254</v>
      </c>
      <c r="AE5729" s="176">
        <v>20854.68</v>
      </c>
    </row>
    <row r="5730" spans="1:31">
      <c r="A5730" s="178">
        <v>308470567700</v>
      </c>
      <c r="B5730" s="166">
        <v>46136</v>
      </c>
      <c r="C5730" s="167" t="s">
        <v>9144</v>
      </c>
      <c r="D5730" s="167" t="s">
        <v>9401</v>
      </c>
      <c r="E5730" s="167" t="s">
        <v>9402</v>
      </c>
      <c r="F5730" s="167" t="s">
        <v>9167</v>
      </c>
      <c r="G5730" s="167" t="s">
        <v>5048</v>
      </c>
      <c r="H5730" s="168">
        <v>46136</v>
      </c>
      <c r="I5730" s="167" t="s">
        <v>9168</v>
      </c>
      <c r="J5730" s="169">
        <v>26127</v>
      </c>
      <c r="K5730" s="167" t="s">
        <v>55</v>
      </c>
      <c r="L5730" s="169">
        <v>21</v>
      </c>
      <c r="M5730" s="167" t="s">
        <v>3604</v>
      </c>
      <c r="N5730" s="169">
        <v>3460.2</v>
      </c>
      <c r="O5730" s="167" t="s">
        <v>3505</v>
      </c>
      <c r="P5730" s="167"/>
      <c r="Q5730" s="167" t="s">
        <v>5049</v>
      </c>
      <c r="R5730" s="167" t="s">
        <v>9681</v>
      </c>
      <c r="S5730" s="169">
        <v>9</v>
      </c>
      <c r="T5730" s="167" t="s">
        <v>9177</v>
      </c>
      <c r="U5730" s="169" t="s">
        <v>6692</v>
      </c>
      <c r="V5730" s="167" t="s">
        <v>9178</v>
      </c>
      <c r="W5730" s="167" t="s">
        <v>9179</v>
      </c>
      <c r="X5730" s="170" t="s">
        <v>3533</v>
      </c>
      <c r="Y5730" s="171" t="s">
        <v>9682</v>
      </c>
      <c r="Z5730" s="167" t="s">
        <v>11158</v>
      </c>
      <c r="AA5730" s="176">
        <v>48</v>
      </c>
      <c r="AB5730" s="167" t="s">
        <v>11254</v>
      </c>
      <c r="AC5730" s="176">
        <v>48</v>
      </c>
      <c r="AD5730" s="167" t="s">
        <v>11254</v>
      </c>
      <c r="AE5730" s="176">
        <v>7746.24</v>
      </c>
    </row>
    <row r="5731" spans="1:31">
      <c r="A5731" s="178">
        <v>308470567700</v>
      </c>
      <c r="B5731" s="166">
        <v>46136</v>
      </c>
      <c r="C5731" s="167" t="s">
        <v>9144</v>
      </c>
      <c r="D5731" s="167" t="s">
        <v>9401</v>
      </c>
      <c r="E5731" s="167" t="s">
        <v>9402</v>
      </c>
      <c r="F5731" s="167" t="s">
        <v>9167</v>
      </c>
      <c r="G5731" s="167" t="s">
        <v>5048</v>
      </c>
      <c r="H5731" s="168">
        <v>46136</v>
      </c>
      <c r="I5731" s="167" t="s">
        <v>9168</v>
      </c>
      <c r="J5731" s="169">
        <v>26127</v>
      </c>
      <c r="K5731" s="167" t="s">
        <v>55</v>
      </c>
      <c r="L5731" s="169">
        <v>21</v>
      </c>
      <c r="M5731" s="167" t="s">
        <v>3604</v>
      </c>
      <c r="N5731" s="169">
        <v>3460.2</v>
      </c>
      <c r="O5731" s="167" t="s">
        <v>3505</v>
      </c>
      <c r="P5731" s="167"/>
      <c r="Q5731" s="167" t="s">
        <v>5049</v>
      </c>
      <c r="R5731" s="167" t="s">
        <v>9681</v>
      </c>
      <c r="S5731" s="169">
        <v>8</v>
      </c>
      <c r="T5731" s="167" t="s">
        <v>9177</v>
      </c>
      <c r="U5731" s="169" t="s">
        <v>6692</v>
      </c>
      <c r="V5731" s="167" t="s">
        <v>9178</v>
      </c>
      <c r="W5731" s="167" t="s">
        <v>9179</v>
      </c>
      <c r="X5731" s="170" t="s">
        <v>3533</v>
      </c>
      <c r="Y5731" s="171" t="s">
        <v>9682</v>
      </c>
      <c r="Z5731" s="167" t="s">
        <v>11158</v>
      </c>
      <c r="AA5731" s="176">
        <v>240</v>
      </c>
      <c r="AB5731" s="167" t="s">
        <v>11254</v>
      </c>
      <c r="AC5731" s="176">
        <v>240</v>
      </c>
      <c r="AD5731" s="167" t="s">
        <v>11254</v>
      </c>
      <c r="AE5731" s="176">
        <v>38731.199999999997</v>
      </c>
    </row>
    <row r="5732" spans="1:31">
      <c r="A5732" s="178">
        <v>308470567700</v>
      </c>
      <c r="B5732" s="166">
        <v>46136</v>
      </c>
      <c r="C5732" s="167" t="s">
        <v>9144</v>
      </c>
      <c r="D5732" s="167" t="s">
        <v>9401</v>
      </c>
      <c r="E5732" s="167" t="s">
        <v>9402</v>
      </c>
      <c r="F5732" s="167" t="s">
        <v>9167</v>
      </c>
      <c r="G5732" s="167" t="s">
        <v>5048</v>
      </c>
      <c r="H5732" s="168">
        <v>46136</v>
      </c>
      <c r="I5732" s="167" t="s">
        <v>9168</v>
      </c>
      <c r="J5732" s="169">
        <v>26127</v>
      </c>
      <c r="K5732" s="167" t="s">
        <v>55</v>
      </c>
      <c r="L5732" s="169">
        <v>21</v>
      </c>
      <c r="M5732" s="167" t="s">
        <v>3604</v>
      </c>
      <c r="N5732" s="169">
        <v>3460.2</v>
      </c>
      <c r="O5732" s="167" t="s">
        <v>3505</v>
      </c>
      <c r="P5732" s="167"/>
      <c r="Q5732" s="167" t="s">
        <v>5049</v>
      </c>
      <c r="R5732" s="167" t="s">
        <v>9681</v>
      </c>
      <c r="S5732" s="169">
        <v>7</v>
      </c>
      <c r="T5732" s="167" t="s">
        <v>9180</v>
      </c>
      <c r="U5732" s="169" t="s">
        <v>6692</v>
      </c>
      <c r="V5732" s="167" t="s">
        <v>9181</v>
      </c>
      <c r="W5732" s="167" t="s">
        <v>9182</v>
      </c>
      <c r="X5732" s="170" t="s">
        <v>3533</v>
      </c>
      <c r="Y5732" s="171" t="s">
        <v>9682</v>
      </c>
      <c r="Z5732" s="167" t="s">
        <v>11158</v>
      </c>
      <c r="AA5732" s="176">
        <v>288</v>
      </c>
      <c r="AB5732" s="167" t="s">
        <v>11254</v>
      </c>
      <c r="AC5732" s="176">
        <v>288</v>
      </c>
      <c r="AD5732" s="167" t="s">
        <v>11254</v>
      </c>
      <c r="AE5732" s="176">
        <v>90930.240000000005</v>
      </c>
    </row>
    <row r="5733" spans="1:31">
      <c r="A5733" s="178">
        <v>308470567700</v>
      </c>
      <c r="B5733" s="166">
        <v>46136</v>
      </c>
      <c r="C5733" s="167" t="s">
        <v>9144</v>
      </c>
      <c r="D5733" s="167" t="s">
        <v>9401</v>
      </c>
      <c r="E5733" s="167" t="s">
        <v>9402</v>
      </c>
      <c r="F5733" s="167" t="s">
        <v>9167</v>
      </c>
      <c r="G5733" s="167" t="s">
        <v>5048</v>
      </c>
      <c r="H5733" s="168">
        <v>46136</v>
      </c>
      <c r="I5733" s="167" t="s">
        <v>9168</v>
      </c>
      <c r="J5733" s="169">
        <v>26127</v>
      </c>
      <c r="K5733" s="167" t="s">
        <v>55</v>
      </c>
      <c r="L5733" s="169">
        <v>21</v>
      </c>
      <c r="M5733" s="167" t="s">
        <v>3604</v>
      </c>
      <c r="N5733" s="169">
        <v>3460.2</v>
      </c>
      <c r="O5733" s="167" t="s">
        <v>3505</v>
      </c>
      <c r="P5733" s="167"/>
      <c r="Q5733" s="167" t="s">
        <v>5049</v>
      </c>
      <c r="R5733" s="167" t="s">
        <v>9681</v>
      </c>
      <c r="S5733" s="169">
        <v>6</v>
      </c>
      <c r="T5733" s="167" t="s">
        <v>9183</v>
      </c>
      <c r="U5733" s="169" t="s">
        <v>6692</v>
      </c>
      <c r="V5733" s="167" t="s">
        <v>9184</v>
      </c>
      <c r="W5733" s="167" t="s">
        <v>9185</v>
      </c>
      <c r="X5733" s="170" t="s">
        <v>3533</v>
      </c>
      <c r="Y5733" s="171" t="s">
        <v>9682</v>
      </c>
      <c r="Z5733" s="167" t="s">
        <v>11158</v>
      </c>
      <c r="AA5733" s="176">
        <v>301</v>
      </c>
      <c r="AB5733" s="167" t="s">
        <v>11254</v>
      </c>
      <c r="AC5733" s="176">
        <v>301</v>
      </c>
      <c r="AD5733" s="167" t="s">
        <v>11254</v>
      </c>
      <c r="AE5733" s="176">
        <v>68269.81</v>
      </c>
    </row>
    <row r="5734" spans="1:31">
      <c r="A5734" s="178">
        <v>308470567700</v>
      </c>
      <c r="B5734" s="166">
        <v>46136</v>
      </c>
      <c r="C5734" s="167" t="s">
        <v>9144</v>
      </c>
      <c r="D5734" s="167" t="s">
        <v>9401</v>
      </c>
      <c r="E5734" s="167" t="s">
        <v>9402</v>
      </c>
      <c r="F5734" s="167" t="s">
        <v>9167</v>
      </c>
      <c r="G5734" s="167" t="s">
        <v>5048</v>
      </c>
      <c r="H5734" s="168">
        <v>46136</v>
      </c>
      <c r="I5734" s="167" t="s">
        <v>9168</v>
      </c>
      <c r="J5734" s="169">
        <v>26127</v>
      </c>
      <c r="K5734" s="167" t="s">
        <v>55</v>
      </c>
      <c r="L5734" s="169">
        <v>21</v>
      </c>
      <c r="M5734" s="167" t="s">
        <v>3604</v>
      </c>
      <c r="N5734" s="169">
        <v>3460.2</v>
      </c>
      <c r="O5734" s="167" t="s">
        <v>3505</v>
      </c>
      <c r="P5734" s="167"/>
      <c r="Q5734" s="167" t="s">
        <v>5049</v>
      </c>
      <c r="R5734" s="167" t="s">
        <v>9681</v>
      </c>
      <c r="S5734" s="169">
        <v>5</v>
      </c>
      <c r="T5734" s="167" t="s">
        <v>9183</v>
      </c>
      <c r="U5734" s="169" t="s">
        <v>6692</v>
      </c>
      <c r="V5734" s="167" t="s">
        <v>9184</v>
      </c>
      <c r="W5734" s="167" t="s">
        <v>9185</v>
      </c>
      <c r="X5734" s="170" t="s">
        <v>3533</v>
      </c>
      <c r="Y5734" s="171" t="s">
        <v>9682</v>
      </c>
      <c r="Z5734" s="167" t="s">
        <v>11158</v>
      </c>
      <c r="AA5734" s="176">
        <v>29</v>
      </c>
      <c r="AB5734" s="167" t="s">
        <v>11254</v>
      </c>
      <c r="AC5734" s="176">
        <v>29</v>
      </c>
      <c r="AD5734" s="167" t="s">
        <v>11254</v>
      </c>
      <c r="AE5734" s="176">
        <v>6577.49</v>
      </c>
    </row>
    <row r="5735" spans="1:31">
      <c r="A5735" s="178">
        <v>308470567700</v>
      </c>
      <c r="B5735" s="166">
        <v>46136</v>
      </c>
      <c r="C5735" s="167" t="s">
        <v>9144</v>
      </c>
      <c r="D5735" s="167" t="s">
        <v>9401</v>
      </c>
      <c r="E5735" s="167" t="s">
        <v>9402</v>
      </c>
      <c r="F5735" s="167" t="s">
        <v>9167</v>
      </c>
      <c r="G5735" s="167" t="s">
        <v>5048</v>
      </c>
      <c r="H5735" s="168">
        <v>46136</v>
      </c>
      <c r="I5735" s="167" t="s">
        <v>9168</v>
      </c>
      <c r="J5735" s="169">
        <v>26127</v>
      </c>
      <c r="K5735" s="167" t="s">
        <v>55</v>
      </c>
      <c r="L5735" s="169">
        <v>21</v>
      </c>
      <c r="M5735" s="167" t="s">
        <v>3604</v>
      </c>
      <c r="N5735" s="169">
        <v>3460.2</v>
      </c>
      <c r="O5735" s="167" t="s">
        <v>3505</v>
      </c>
      <c r="P5735" s="167"/>
      <c r="Q5735" s="167" t="s">
        <v>5049</v>
      </c>
      <c r="R5735" s="167" t="s">
        <v>9681</v>
      </c>
      <c r="S5735" s="169">
        <v>4</v>
      </c>
      <c r="T5735" s="167" t="s">
        <v>9186</v>
      </c>
      <c r="U5735" s="169" t="s">
        <v>6692</v>
      </c>
      <c r="V5735" s="167" t="s">
        <v>9187</v>
      </c>
      <c r="W5735" s="167" t="s">
        <v>9188</v>
      </c>
      <c r="X5735" s="170" t="s">
        <v>3533</v>
      </c>
      <c r="Y5735" s="171" t="s">
        <v>9682</v>
      </c>
      <c r="Z5735" s="167" t="s">
        <v>11158</v>
      </c>
      <c r="AA5735" s="176">
        <v>264</v>
      </c>
      <c r="AB5735" s="167" t="s">
        <v>11254</v>
      </c>
      <c r="AC5735" s="176">
        <v>264</v>
      </c>
      <c r="AD5735" s="167" t="s">
        <v>11254</v>
      </c>
      <c r="AE5735" s="176">
        <v>165815.76</v>
      </c>
    </row>
    <row r="5736" spans="1:31">
      <c r="A5736" s="178">
        <v>308470567700</v>
      </c>
      <c r="B5736" s="166">
        <v>46136</v>
      </c>
      <c r="C5736" s="167" t="s">
        <v>9144</v>
      </c>
      <c r="D5736" s="167" t="s">
        <v>9401</v>
      </c>
      <c r="E5736" s="167" t="s">
        <v>9402</v>
      </c>
      <c r="F5736" s="167" t="s">
        <v>9167</v>
      </c>
      <c r="G5736" s="167" t="s">
        <v>5048</v>
      </c>
      <c r="H5736" s="168">
        <v>46136</v>
      </c>
      <c r="I5736" s="167" t="s">
        <v>9168</v>
      </c>
      <c r="J5736" s="169">
        <v>26127</v>
      </c>
      <c r="K5736" s="167" t="s">
        <v>55</v>
      </c>
      <c r="L5736" s="169">
        <v>21</v>
      </c>
      <c r="M5736" s="167" t="s">
        <v>3604</v>
      </c>
      <c r="N5736" s="169">
        <v>3460.2</v>
      </c>
      <c r="O5736" s="167" t="s">
        <v>3505</v>
      </c>
      <c r="P5736" s="167"/>
      <c r="Q5736" s="167" t="s">
        <v>5049</v>
      </c>
      <c r="R5736" s="167" t="s">
        <v>9681</v>
      </c>
      <c r="S5736" s="169">
        <v>3</v>
      </c>
      <c r="T5736" s="167" t="s">
        <v>9255</v>
      </c>
      <c r="U5736" s="169" t="s">
        <v>6692</v>
      </c>
      <c r="V5736" s="167" t="s">
        <v>9256</v>
      </c>
      <c r="W5736" s="167" t="s">
        <v>9257</v>
      </c>
      <c r="X5736" s="170" t="s">
        <v>3533</v>
      </c>
      <c r="Y5736" s="171" t="s">
        <v>9682</v>
      </c>
      <c r="Z5736" s="167" t="s">
        <v>11158</v>
      </c>
      <c r="AA5736" s="176">
        <v>288</v>
      </c>
      <c r="AB5736" s="167" t="s">
        <v>11254</v>
      </c>
      <c r="AC5736" s="176">
        <v>288</v>
      </c>
      <c r="AD5736" s="167" t="s">
        <v>11254</v>
      </c>
      <c r="AE5736" s="176">
        <v>49743.360000000001</v>
      </c>
    </row>
    <row r="5737" spans="1:31">
      <c r="A5737" s="178">
        <v>308470567700</v>
      </c>
      <c r="B5737" s="166">
        <v>46136</v>
      </c>
      <c r="C5737" s="167" t="s">
        <v>9144</v>
      </c>
      <c r="D5737" s="167" t="s">
        <v>9401</v>
      </c>
      <c r="E5737" s="167" t="s">
        <v>9402</v>
      </c>
      <c r="F5737" s="167" t="s">
        <v>9167</v>
      </c>
      <c r="G5737" s="167" t="s">
        <v>5048</v>
      </c>
      <c r="H5737" s="168">
        <v>46136</v>
      </c>
      <c r="I5737" s="167" t="s">
        <v>9168</v>
      </c>
      <c r="J5737" s="169">
        <v>26127</v>
      </c>
      <c r="K5737" s="167" t="s">
        <v>55</v>
      </c>
      <c r="L5737" s="169">
        <v>21</v>
      </c>
      <c r="M5737" s="167" t="s">
        <v>3604</v>
      </c>
      <c r="N5737" s="169">
        <v>3460.2</v>
      </c>
      <c r="O5737" s="167" t="s">
        <v>3505</v>
      </c>
      <c r="P5737" s="167"/>
      <c r="Q5737" s="167" t="s">
        <v>5049</v>
      </c>
      <c r="R5737" s="167" t="s">
        <v>9681</v>
      </c>
      <c r="S5737" s="169">
        <v>2</v>
      </c>
      <c r="T5737" s="167" t="s">
        <v>9255</v>
      </c>
      <c r="U5737" s="169" t="s">
        <v>6692</v>
      </c>
      <c r="V5737" s="167" t="s">
        <v>9256</v>
      </c>
      <c r="W5737" s="167" t="s">
        <v>9257</v>
      </c>
      <c r="X5737" s="170" t="s">
        <v>3533</v>
      </c>
      <c r="Y5737" s="171" t="s">
        <v>9682</v>
      </c>
      <c r="Z5737" s="167" t="s">
        <v>11158</v>
      </c>
      <c r="AA5737" s="176">
        <v>48</v>
      </c>
      <c r="AB5737" s="167" t="s">
        <v>11254</v>
      </c>
      <c r="AC5737" s="176">
        <v>48</v>
      </c>
      <c r="AD5737" s="167" t="s">
        <v>11254</v>
      </c>
      <c r="AE5737" s="176">
        <v>8290.56</v>
      </c>
    </row>
    <row r="5738" spans="1:31">
      <c r="A5738" s="178">
        <v>308470567700</v>
      </c>
      <c r="B5738" s="166">
        <v>46136</v>
      </c>
      <c r="C5738" s="167" t="s">
        <v>9144</v>
      </c>
      <c r="D5738" s="167" t="s">
        <v>9401</v>
      </c>
      <c r="E5738" s="167" t="s">
        <v>9402</v>
      </c>
      <c r="F5738" s="167" t="s">
        <v>9167</v>
      </c>
      <c r="G5738" s="167" t="s">
        <v>5048</v>
      </c>
      <c r="H5738" s="168">
        <v>46136</v>
      </c>
      <c r="I5738" s="167" t="s">
        <v>9168</v>
      </c>
      <c r="J5738" s="169">
        <v>26127</v>
      </c>
      <c r="K5738" s="167" t="s">
        <v>55</v>
      </c>
      <c r="L5738" s="169">
        <v>21</v>
      </c>
      <c r="M5738" s="167" t="s">
        <v>3604</v>
      </c>
      <c r="N5738" s="169">
        <v>3460.2</v>
      </c>
      <c r="O5738" s="167" t="s">
        <v>3505</v>
      </c>
      <c r="P5738" s="167"/>
      <c r="Q5738" s="167" t="s">
        <v>5049</v>
      </c>
      <c r="R5738" s="167" t="s">
        <v>9681</v>
      </c>
      <c r="S5738" s="169">
        <v>1</v>
      </c>
      <c r="T5738" s="167" t="s">
        <v>9189</v>
      </c>
      <c r="U5738" s="169" t="s">
        <v>6692</v>
      </c>
      <c r="V5738" s="167" t="s">
        <v>9190</v>
      </c>
      <c r="W5738" s="167" t="s">
        <v>9191</v>
      </c>
      <c r="X5738" s="170" t="s">
        <v>3533</v>
      </c>
      <c r="Y5738" s="171" t="s">
        <v>9682</v>
      </c>
      <c r="Z5738" s="167" t="s">
        <v>11158</v>
      </c>
      <c r="AA5738" s="176">
        <v>240</v>
      </c>
      <c r="AB5738" s="167" t="s">
        <v>11254</v>
      </c>
      <c r="AC5738" s="176">
        <v>240</v>
      </c>
      <c r="AD5738" s="167" t="s">
        <v>11254</v>
      </c>
      <c r="AE5738" s="176">
        <v>50911.199999999997</v>
      </c>
    </row>
    <row r="5739" spans="1:31">
      <c r="A5739" s="178">
        <v>308471121620</v>
      </c>
      <c r="B5739" s="166">
        <v>46136</v>
      </c>
      <c r="C5739" s="167" t="s">
        <v>9144</v>
      </c>
      <c r="D5739" s="167" t="s">
        <v>9401</v>
      </c>
      <c r="E5739" s="167" t="s">
        <v>9402</v>
      </c>
      <c r="F5739" s="167" t="s">
        <v>9167</v>
      </c>
      <c r="G5739" s="167" t="s">
        <v>5048</v>
      </c>
      <c r="H5739" s="168">
        <v>46136</v>
      </c>
      <c r="I5739" s="167" t="s">
        <v>9168</v>
      </c>
      <c r="J5739" s="169">
        <v>26127</v>
      </c>
      <c r="K5739" s="167" t="s">
        <v>55</v>
      </c>
      <c r="L5739" s="169">
        <v>18</v>
      </c>
      <c r="M5739" s="167" t="s">
        <v>3604</v>
      </c>
      <c r="N5739" s="169">
        <v>3550.6</v>
      </c>
      <c r="O5739" s="167" t="s">
        <v>3505</v>
      </c>
      <c r="P5739" s="167"/>
      <c r="Q5739" s="167" t="s">
        <v>5049</v>
      </c>
      <c r="R5739" s="167" t="s">
        <v>9683</v>
      </c>
      <c r="S5739" s="169">
        <v>9</v>
      </c>
      <c r="T5739" s="167" t="s">
        <v>9225</v>
      </c>
      <c r="U5739" s="169" t="s">
        <v>6692</v>
      </c>
      <c r="V5739" s="167" t="s">
        <v>9684</v>
      </c>
      <c r="W5739" s="167" t="s">
        <v>9227</v>
      </c>
      <c r="X5739" s="170" t="s">
        <v>3533</v>
      </c>
      <c r="Y5739" s="171" t="s">
        <v>9685</v>
      </c>
      <c r="Z5739" s="167" t="s">
        <v>11159</v>
      </c>
      <c r="AA5739" s="176">
        <v>384</v>
      </c>
      <c r="AB5739" s="167" t="s">
        <v>11254</v>
      </c>
      <c r="AC5739" s="176">
        <v>384</v>
      </c>
      <c r="AD5739" s="167" t="s">
        <v>11254</v>
      </c>
      <c r="AE5739" s="176">
        <v>43207.68</v>
      </c>
    </row>
    <row r="5740" spans="1:31">
      <c r="A5740" s="178">
        <v>308471121620</v>
      </c>
      <c r="B5740" s="166">
        <v>46136</v>
      </c>
      <c r="C5740" s="167" t="s">
        <v>9144</v>
      </c>
      <c r="D5740" s="167" t="s">
        <v>9401</v>
      </c>
      <c r="E5740" s="167" t="s">
        <v>9402</v>
      </c>
      <c r="F5740" s="167" t="s">
        <v>9167</v>
      </c>
      <c r="G5740" s="167" t="s">
        <v>5048</v>
      </c>
      <c r="H5740" s="168">
        <v>46136</v>
      </c>
      <c r="I5740" s="167" t="s">
        <v>9168</v>
      </c>
      <c r="J5740" s="169">
        <v>26127</v>
      </c>
      <c r="K5740" s="167" t="s">
        <v>55</v>
      </c>
      <c r="L5740" s="169">
        <v>18</v>
      </c>
      <c r="M5740" s="167" t="s">
        <v>3604</v>
      </c>
      <c r="N5740" s="169">
        <v>3550.6</v>
      </c>
      <c r="O5740" s="167" t="s">
        <v>3505</v>
      </c>
      <c r="P5740" s="167"/>
      <c r="Q5740" s="167" t="s">
        <v>5049</v>
      </c>
      <c r="R5740" s="167" t="s">
        <v>9683</v>
      </c>
      <c r="S5740" s="169">
        <v>8</v>
      </c>
      <c r="T5740" s="167" t="s">
        <v>9229</v>
      </c>
      <c r="U5740" s="169" t="s">
        <v>6692</v>
      </c>
      <c r="V5740" s="167" t="s">
        <v>9686</v>
      </c>
      <c r="W5740" s="167" t="s">
        <v>9231</v>
      </c>
      <c r="X5740" s="170" t="s">
        <v>3533</v>
      </c>
      <c r="Y5740" s="171" t="s">
        <v>9685</v>
      </c>
      <c r="Z5740" s="167" t="s">
        <v>11159</v>
      </c>
      <c r="AA5740" s="176">
        <v>477</v>
      </c>
      <c r="AB5740" s="167" t="s">
        <v>11254</v>
      </c>
      <c r="AC5740" s="176">
        <v>477</v>
      </c>
      <c r="AD5740" s="167" t="s">
        <v>11254</v>
      </c>
      <c r="AE5740" s="176">
        <v>165666.87</v>
      </c>
    </row>
    <row r="5741" spans="1:31">
      <c r="A5741" s="178">
        <v>308471121620</v>
      </c>
      <c r="B5741" s="166">
        <v>46136</v>
      </c>
      <c r="C5741" s="167" t="s">
        <v>9144</v>
      </c>
      <c r="D5741" s="167" t="s">
        <v>9401</v>
      </c>
      <c r="E5741" s="167" t="s">
        <v>9402</v>
      </c>
      <c r="F5741" s="167" t="s">
        <v>9167</v>
      </c>
      <c r="G5741" s="167" t="s">
        <v>5048</v>
      </c>
      <c r="H5741" s="168">
        <v>46136</v>
      </c>
      <c r="I5741" s="167" t="s">
        <v>9168</v>
      </c>
      <c r="J5741" s="169">
        <v>26127</v>
      </c>
      <c r="K5741" s="167" t="s">
        <v>55</v>
      </c>
      <c r="L5741" s="169">
        <v>18</v>
      </c>
      <c r="M5741" s="167" t="s">
        <v>3604</v>
      </c>
      <c r="N5741" s="169">
        <v>3550.6</v>
      </c>
      <c r="O5741" s="167" t="s">
        <v>3505</v>
      </c>
      <c r="P5741" s="167"/>
      <c r="Q5741" s="167" t="s">
        <v>5049</v>
      </c>
      <c r="R5741" s="167" t="s">
        <v>9683</v>
      </c>
      <c r="S5741" s="169">
        <v>7</v>
      </c>
      <c r="T5741" s="167" t="s">
        <v>9229</v>
      </c>
      <c r="U5741" s="169" t="s">
        <v>6692</v>
      </c>
      <c r="V5741" s="167" t="s">
        <v>9686</v>
      </c>
      <c r="W5741" s="167" t="s">
        <v>9231</v>
      </c>
      <c r="X5741" s="170" t="s">
        <v>3533</v>
      </c>
      <c r="Y5741" s="171" t="s">
        <v>9685</v>
      </c>
      <c r="Z5741" s="167" t="s">
        <v>11159</v>
      </c>
      <c r="AA5741" s="176">
        <v>6</v>
      </c>
      <c r="AB5741" s="167" t="s">
        <v>11254</v>
      </c>
      <c r="AC5741" s="176">
        <v>6</v>
      </c>
      <c r="AD5741" s="167" t="s">
        <v>11254</v>
      </c>
      <c r="AE5741" s="176">
        <v>2083.86</v>
      </c>
    </row>
    <row r="5742" spans="1:31">
      <c r="A5742" s="178">
        <v>308471121620</v>
      </c>
      <c r="B5742" s="166">
        <v>46136</v>
      </c>
      <c r="C5742" s="167" t="s">
        <v>9144</v>
      </c>
      <c r="D5742" s="167" t="s">
        <v>9401</v>
      </c>
      <c r="E5742" s="167" t="s">
        <v>9402</v>
      </c>
      <c r="F5742" s="167" t="s">
        <v>9167</v>
      </c>
      <c r="G5742" s="167" t="s">
        <v>5048</v>
      </c>
      <c r="H5742" s="168">
        <v>46136</v>
      </c>
      <c r="I5742" s="167" t="s">
        <v>9168</v>
      </c>
      <c r="J5742" s="169">
        <v>26127</v>
      </c>
      <c r="K5742" s="167" t="s">
        <v>55</v>
      </c>
      <c r="L5742" s="169">
        <v>18</v>
      </c>
      <c r="M5742" s="167" t="s">
        <v>3604</v>
      </c>
      <c r="N5742" s="169">
        <v>3550.6</v>
      </c>
      <c r="O5742" s="167" t="s">
        <v>3505</v>
      </c>
      <c r="P5742" s="167"/>
      <c r="Q5742" s="167" t="s">
        <v>5049</v>
      </c>
      <c r="R5742" s="167" t="s">
        <v>9683</v>
      </c>
      <c r="S5742" s="169">
        <v>6</v>
      </c>
      <c r="T5742" s="167" t="s">
        <v>9229</v>
      </c>
      <c r="U5742" s="169" t="s">
        <v>6692</v>
      </c>
      <c r="V5742" s="167" t="s">
        <v>9687</v>
      </c>
      <c r="W5742" s="167" t="s">
        <v>9231</v>
      </c>
      <c r="X5742" s="170" t="s">
        <v>3533</v>
      </c>
      <c r="Y5742" s="171" t="s">
        <v>9685</v>
      </c>
      <c r="Z5742" s="167" t="s">
        <v>11159</v>
      </c>
      <c r="AA5742" s="176">
        <v>21</v>
      </c>
      <c r="AB5742" s="167" t="s">
        <v>11254</v>
      </c>
      <c r="AC5742" s="176">
        <v>21</v>
      </c>
      <c r="AD5742" s="167" t="s">
        <v>11254</v>
      </c>
      <c r="AE5742" s="176">
        <v>7293.51</v>
      </c>
    </row>
    <row r="5743" spans="1:31">
      <c r="A5743" s="178">
        <v>308471121620</v>
      </c>
      <c r="B5743" s="166">
        <v>46136</v>
      </c>
      <c r="C5743" s="167" t="s">
        <v>9144</v>
      </c>
      <c r="D5743" s="167" t="s">
        <v>9401</v>
      </c>
      <c r="E5743" s="167" t="s">
        <v>9402</v>
      </c>
      <c r="F5743" s="167" t="s">
        <v>9167</v>
      </c>
      <c r="G5743" s="167" t="s">
        <v>5048</v>
      </c>
      <c r="H5743" s="168">
        <v>46136</v>
      </c>
      <c r="I5743" s="167" t="s">
        <v>9168</v>
      </c>
      <c r="J5743" s="169">
        <v>26127</v>
      </c>
      <c r="K5743" s="167" t="s">
        <v>55</v>
      </c>
      <c r="L5743" s="169">
        <v>18</v>
      </c>
      <c r="M5743" s="167" t="s">
        <v>3604</v>
      </c>
      <c r="N5743" s="169">
        <v>3550.6</v>
      </c>
      <c r="O5743" s="167" t="s">
        <v>3505</v>
      </c>
      <c r="P5743" s="167"/>
      <c r="Q5743" s="167" t="s">
        <v>5049</v>
      </c>
      <c r="R5743" s="167" t="s">
        <v>9683</v>
      </c>
      <c r="S5743" s="169">
        <v>5</v>
      </c>
      <c r="T5743" s="167" t="s">
        <v>9433</v>
      </c>
      <c r="U5743" s="169" t="s">
        <v>6692</v>
      </c>
      <c r="V5743" s="167" t="s">
        <v>9688</v>
      </c>
      <c r="W5743" s="167" t="s">
        <v>9435</v>
      </c>
      <c r="X5743" s="170" t="s">
        <v>3533</v>
      </c>
      <c r="Y5743" s="171" t="s">
        <v>9685</v>
      </c>
      <c r="Z5743" s="167" t="s">
        <v>11159</v>
      </c>
      <c r="AA5743" s="176">
        <v>270</v>
      </c>
      <c r="AB5743" s="167" t="s">
        <v>11254</v>
      </c>
      <c r="AC5743" s="176">
        <v>270</v>
      </c>
      <c r="AD5743" s="167" t="s">
        <v>11254</v>
      </c>
      <c r="AE5743" s="176">
        <v>114998.39999999999</v>
      </c>
    </row>
    <row r="5744" spans="1:31">
      <c r="A5744" s="178">
        <v>308471121620</v>
      </c>
      <c r="B5744" s="166">
        <v>46136</v>
      </c>
      <c r="C5744" s="167" t="s">
        <v>9144</v>
      </c>
      <c r="D5744" s="167" t="s">
        <v>9401</v>
      </c>
      <c r="E5744" s="167" t="s">
        <v>9402</v>
      </c>
      <c r="F5744" s="167" t="s">
        <v>9167</v>
      </c>
      <c r="G5744" s="167" t="s">
        <v>5048</v>
      </c>
      <c r="H5744" s="168">
        <v>46136</v>
      </c>
      <c r="I5744" s="167" t="s">
        <v>9168</v>
      </c>
      <c r="J5744" s="169">
        <v>26127</v>
      </c>
      <c r="K5744" s="167" t="s">
        <v>55</v>
      </c>
      <c r="L5744" s="169">
        <v>18</v>
      </c>
      <c r="M5744" s="167" t="s">
        <v>3604</v>
      </c>
      <c r="N5744" s="169">
        <v>3550.6</v>
      </c>
      <c r="O5744" s="167" t="s">
        <v>3505</v>
      </c>
      <c r="P5744" s="167"/>
      <c r="Q5744" s="167" t="s">
        <v>5049</v>
      </c>
      <c r="R5744" s="167" t="s">
        <v>9683</v>
      </c>
      <c r="S5744" s="169">
        <v>4</v>
      </c>
      <c r="T5744" s="167" t="s">
        <v>9436</v>
      </c>
      <c r="U5744" s="169" t="s">
        <v>6692</v>
      </c>
      <c r="V5744" s="167" t="s">
        <v>9689</v>
      </c>
      <c r="W5744" s="167" t="s">
        <v>9438</v>
      </c>
      <c r="X5744" s="170" t="s">
        <v>3533</v>
      </c>
      <c r="Y5744" s="171" t="s">
        <v>9685</v>
      </c>
      <c r="Z5744" s="167" t="s">
        <v>11159</v>
      </c>
      <c r="AA5744" s="176">
        <v>300</v>
      </c>
      <c r="AB5744" s="167" t="s">
        <v>11254</v>
      </c>
      <c r="AC5744" s="176">
        <v>300</v>
      </c>
      <c r="AD5744" s="167" t="s">
        <v>11254</v>
      </c>
      <c r="AE5744" s="176">
        <v>93060</v>
      </c>
    </row>
    <row r="5745" spans="1:31">
      <c r="A5745" s="178">
        <v>308471121620</v>
      </c>
      <c r="B5745" s="166">
        <v>46136</v>
      </c>
      <c r="C5745" s="167" t="s">
        <v>9144</v>
      </c>
      <c r="D5745" s="167" t="s">
        <v>9401</v>
      </c>
      <c r="E5745" s="167" t="s">
        <v>9402</v>
      </c>
      <c r="F5745" s="167" t="s">
        <v>9167</v>
      </c>
      <c r="G5745" s="167" t="s">
        <v>5048</v>
      </c>
      <c r="H5745" s="168">
        <v>46136</v>
      </c>
      <c r="I5745" s="167" t="s">
        <v>9168</v>
      </c>
      <c r="J5745" s="169">
        <v>26127</v>
      </c>
      <c r="K5745" s="167" t="s">
        <v>55</v>
      </c>
      <c r="L5745" s="169">
        <v>18</v>
      </c>
      <c r="M5745" s="167" t="s">
        <v>3604</v>
      </c>
      <c r="N5745" s="169">
        <v>3550.6</v>
      </c>
      <c r="O5745" s="167" t="s">
        <v>3505</v>
      </c>
      <c r="P5745" s="167"/>
      <c r="Q5745" s="167" t="s">
        <v>5049</v>
      </c>
      <c r="R5745" s="167" t="s">
        <v>9683</v>
      </c>
      <c r="S5745" s="169">
        <v>3</v>
      </c>
      <c r="T5745" s="167" t="s">
        <v>9436</v>
      </c>
      <c r="U5745" s="169" t="s">
        <v>6692</v>
      </c>
      <c r="V5745" s="167" t="s">
        <v>9689</v>
      </c>
      <c r="W5745" s="167" t="s">
        <v>9438</v>
      </c>
      <c r="X5745" s="170" t="s">
        <v>3533</v>
      </c>
      <c r="Y5745" s="171" t="s">
        <v>9685</v>
      </c>
      <c r="Z5745" s="167" t="s">
        <v>11159</v>
      </c>
      <c r="AA5745" s="176">
        <v>6</v>
      </c>
      <c r="AB5745" s="167" t="s">
        <v>11254</v>
      </c>
      <c r="AC5745" s="176">
        <v>6</v>
      </c>
      <c r="AD5745" s="167" t="s">
        <v>11254</v>
      </c>
      <c r="AE5745" s="176">
        <v>1861.2</v>
      </c>
    </row>
    <row r="5746" spans="1:31">
      <c r="A5746" s="178">
        <v>308471121620</v>
      </c>
      <c r="B5746" s="166">
        <v>46136</v>
      </c>
      <c r="C5746" s="167" t="s">
        <v>9144</v>
      </c>
      <c r="D5746" s="167" t="s">
        <v>9401</v>
      </c>
      <c r="E5746" s="167" t="s">
        <v>9402</v>
      </c>
      <c r="F5746" s="167" t="s">
        <v>9167</v>
      </c>
      <c r="G5746" s="167" t="s">
        <v>5048</v>
      </c>
      <c r="H5746" s="168">
        <v>46136</v>
      </c>
      <c r="I5746" s="167" t="s">
        <v>9168</v>
      </c>
      <c r="J5746" s="169">
        <v>26127</v>
      </c>
      <c r="K5746" s="167" t="s">
        <v>55</v>
      </c>
      <c r="L5746" s="169">
        <v>18</v>
      </c>
      <c r="M5746" s="167" t="s">
        <v>3604</v>
      </c>
      <c r="N5746" s="169">
        <v>3550.6</v>
      </c>
      <c r="O5746" s="167" t="s">
        <v>3505</v>
      </c>
      <c r="P5746" s="167"/>
      <c r="Q5746" s="167" t="s">
        <v>5049</v>
      </c>
      <c r="R5746" s="167" t="s">
        <v>9683</v>
      </c>
      <c r="S5746" s="169">
        <v>2</v>
      </c>
      <c r="T5746" s="167" t="s">
        <v>9436</v>
      </c>
      <c r="U5746" s="169" t="s">
        <v>6692</v>
      </c>
      <c r="V5746" s="167" t="s">
        <v>9689</v>
      </c>
      <c r="W5746" s="167" t="s">
        <v>9438</v>
      </c>
      <c r="X5746" s="170" t="s">
        <v>3533</v>
      </c>
      <c r="Y5746" s="171" t="s">
        <v>9685</v>
      </c>
      <c r="Z5746" s="167" t="s">
        <v>11159</v>
      </c>
      <c r="AA5746" s="176">
        <v>7</v>
      </c>
      <c r="AB5746" s="167" t="s">
        <v>11254</v>
      </c>
      <c r="AC5746" s="176">
        <v>7</v>
      </c>
      <c r="AD5746" s="167" t="s">
        <v>11254</v>
      </c>
      <c r="AE5746" s="176">
        <v>2171.4</v>
      </c>
    </row>
    <row r="5747" spans="1:31">
      <c r="A5747" s="178">
        <v>308471121620</v>
      </c>
      <c r="B5747" s="166">
        <v>46136</v>
      </c>
      <c r="C5747" s="167" t="s">
        <v>9144</v>
      </c>
      <c r="D5747" s="167" t="s">
        <v>9401</v>
      </c>
      <c r="E5747" s="167" t="s">
        <v>9402</v>
      </c>
      <c r="F5747" s="167" t="s">
        <v>9167</v>
      </c>
      <c r="G5747" s="167" t="s">
        <v>5048</v>
      </c>
      <c r="H5747" s="168">
        <v>46136</v>
      </c>
      <c r="I5747" s="167" t="s">
        <v>9168</v>
      </c>
      <c r="J5747" s="169">
        <v>26127</v>
      </c>
      <c r="K5747" s="167" t="s">
        <v>55</v>
      </c>
      <c r="L5747" s="169">
        <v>18</v>
      </c>
      <c r="M5747" s="167" t="s">
        <v>3604</v>
      </c>
      <c r="N5747" s="169">
        <v>3550.6</v>
      </c>
      <c r="O5747" s="167" t="s">
        <v>3505</v>
      </c>
      <c r="P5747" s="167"/>
      <c r="Q5747" s="167" t="s">
        <v>5049</v>
      </c>
      <c r="R5747" s="167" t="s">
        <v>9683</v>
      </c>
      <c r="S5747" s="169">
        <v>1</v>
      </c>
      <c r="T5747" s="167" t="s">
        <v>9436</v>
      </c>
      <c r="U5747" s="169" t="s">
        <v>6692</v>
      </c>
      <c r="V5747" s="167" t="s">
        <v>9689</v>
      </c>
      <c r="W5747" s="167" t="s">
        <v>9438</v>
      </c>
      <c r="X5747" s="170" t="s">
        <v>3533</v>
      </c>
      <c r="Y5747" s="171" t="s">
        <v>9685</v>
      </c>
      <c r="Z5747" s="167" t="s">
        <v>11159</v>
      </c>
      <c r="AA5747" s="176">
        <v>17</v>
      </c>
      <c r="AB5747" s="167" t="s">
        <v>11254</v>
      </c>
      <c r="AC5747" s="176">
        <v>17</v>
      </c>
      <c r="AD5747" s="167" t="s">
        <v>11254</v>
      </c>
      <c r="AE5747" s="176">
        <v>5273.4</v>
      </c>
    </row>
    <row r="5748" spans="1:31">
      <c r="A5748" s="178">
        <v>308472037110</v>
      </c>
      <c r="B5748" s="166">
        <v>46136</v>
      </c>
      <c r="C5748" s="167" t="s">
        <v>9144</v>
      </c>
      <c r="D5748" s="167" t="s">
        <v>9145</v>
      </c>
      <c r="E5748" s="167" t="s">
        <v>9146</v>
      </c>
      <c r="F5748" s="167" t="s">
        <v>9211</v>
      </c>
      <c r="G5748" s="167" t="s">
        <v>3502</v>
      </c>
      <c r="H5748" s="168">
        <v>46136</v>
      </c>
      <c r="I5748" s="167" t="s">
        <v>9244</v>
      </c>
      <c r="J5748" s="169">
        <v>26127</v>
      </c>
      <c r="K5748" s="167" t="s">
        <v>55</v>
      </c>
      <c r="L5748" s="169">
        <v>1</v>
      </c>
      <c r="M5748" s="167" t="s">
        <v>4084</v>
      </c>
      <c r="N5748" s="169">
        <v>31.8</v>
      </c>
      <c r="O5748" s="167" t="s">
        <v>3505</v>
      </c>
      <c r="P5748" s="167"/>
      <c r="Q5748" s="167" t="s">
        <v>5049</v>
      </c>
      <c r="R5748" s="167" t="s">
        <v>9690</v>
      </c>
      <c r="S5748" s="169">
        <v>1</v>
      </c>
      <c r="T5748" s="167" t="s">
        <v>9250</v>
      </c>
      <c r="U5748" s="169" t="s">
        <v>3517</v>
      </c>
      <c r="V5748" s="167" t="s">
        <v>9251</v>
      </c>
      <c r="W5748" s="167" t="s">
        <v>9252</v>
      </c>
      <c r="X5748" s="170" t="s">
        <v>157</v>
      </c>
      <c r="Y5748" s="171" t="s">
        <v>9691</v>
      </c>
      <c r="Z5748" s="167" t="s">
        <v>11160</v>
      </c>
      <c r="AA5748" s="176">
        <v>50</v>
      </c>
      <c r="AB5748" s="167" t="s">
        <v>11254</v>
      </c>
      <c r="AC5748" s="176">
        <v>50</v>
      </c>
      <c r="AD5748" s="167" t="s">
        <v>11254</v>
      </c>
      <c r="AE5748" s="176">
        <v>210670.5</v>
      </c>
    </row>
    <row r="5749" spans="1:31">
      <c r="A5749" s="178">
        <v>308480596560</v>
      </c>
      <c r="B5749" s="166">
        <v>46140</v>
      </c>
      <c r="C5749" s="167" t="s">
        <v>9144</v>
      </c>
      <c r="D5749" s="167" t="s">
        <v>9692</v>
      </c>
      <c r="E5749" s="167" t="s">
        <v>9693</v>
      </c>
      <c r="F5749" s="167" t="s">
        <v>9694</v>
      </c>
      <c r="G5749" s="167" t="s">
        <v>3603</v>
      </c>
      <c r="H5749" s="168">
        <v>46141</v>
      </c>
      <c r="I5749" s="167" t="s">
        <v>9695</v>
      </c>
      <c r="J5749" s="169">
        <v>26130</v>
      </c>
      <c r="K5749" s="167" t="s">
        <v>55</v>
      </c>
      <c r="L5749" s="169">
        <v>3</v>
      </c>
      <c r="M5749" s="167" t="s">
        <v>3604</v>
      </c>
      <c r="N5749" s="169">
        <v>532</v>
      </c>
      <c r="O5749" s="167" t="s">
        <v>3505</v>
      </c>
      <c r="P5749" s="167"/>
      <c r="Q5749" s="167" t="s">
        <v>3527</v>
      </c>
      <c r="R5749" s="167" t="s">
        <v>9696</v>
      </c>
      <c r="S5749" s="169">
        <v>1</v>
      </c>
      <c r="T5749" s="167" t="s">
        <v>9697</v>
      </c>
      <c r="U5749" s="169" t="s">
        <v>7490</v>
      </c>
      <c r="V5749" s="167" t="s">
        <v>9698</v>
      </c>
      <c r="W5749" s="167" t="s">
        <v>9699</v>
      </c>
      <c r="X5749" s="170" t="s">
        <v>3533</v>
      </c>
      <c r="Y5749" s="171" t="s">
        <v>9700</v>
      </c>
      <c r="Z5749" s="167" t="s">
        <v>11161</v>
      </c>
      <c r="AA5749" s="176">
        <v>1008</v>
      </c>
      <c r="AB5749" s="167" t="s">
        <v>11254</v>
      </c>
      <c r="AC5749" s="176">
        <v>1008</v>
      </c>
      <c r="AD5749" s="167" t="s">
        <v>11254</v>
      </c>
      <c r="AE5749" s="176">
        <v>57919.68</v>
      </c>
    </row>
    <row r="5750" spans="1:31">
      <c r="A5750" s="178">
        <v>308481297960</v>
      </c>
      <c r="B5750" s="166">
        <v>46140</v>
      </c>
      <c r="C5750" s="167" t="s">
        <v>9144</v>
      </c>
      <c r="D5750" s="167" t="s">
        <v>9401</v>
      </c>
      <c r="E5750" s="167" t="s">
        <v>9402</v>
      </c>
      <c r="F5750" s="167" t="s">
        <v>9167</v>
      </c>
      <c r="G5750" s="167" t="s">
        <v>5048</v>
      </c>
      <c r="H5750" s="168">
        <v>46140</v>
      </c>
      <c r="I5750" s="167" t="s">
        <v>9701</v>
      </c>
      <c r="J5750" s="169">
        <v>26130</v>
      </c>
      <c r="K5750" s="167" t="s">
        <v>55</v>
      </c>
      <c r="L5750" s="169">
        <v>10</v>
      </c>
      <c r="M5750" s="167" t="s">
        <v>3604</v>
      </c>
      <c r="N5750" s="169">
        <v>1648</v>
      </c>
      <c r="O5750" s="167" t="s">
        <v>3505</v>
      </c>
      <c r="P5750" s="167"/>
      <c r="Q5750" s="167" t="s">
        <v>5049</v>
      </c>
      <c r="R5750" s="167" t="s">
        <v>9702</v>
      </c>
      <c r="S5750" s="169">
        <v>6</v>
      </c>
      <c r="T5750" s="167" t="s">
        <v>9170</v>
      </c>
      <c r="U5750" s="169" t="s">
        <v>6692</v>
      </c>
      <c r="V5750" s="167" t="s">
        <v>9522</v>
      </c>
      <c r="W5750" s="167" t="s">
        <v>9172</v>
      </c>
      <c r="X5750" s="170" t="s">
        <v>3533</v>
      </c>
      <c r="Y5750" s="171" t="s">
        <v>9703</v>
      </c>
      <c r="Z5750" s="167" t="s">
        <v>11162</v>
      </c>
      <c r="AA5750" s="176">
        <v>432</v>
      </c>
      <c r="AB5750" s="167" t="s">
        <v>11254</v>
      </c>
      <c r="AC5750" s="176">
        <v>432</v>
      </c>
      <c r="AD5750" s="167" t="s">
        <v>11254</v>
      </c>
      <c r="AE5750" s="176">
        <v>24101.279999999999</v>
      </c>
    </row>
    <row r="5751" spans="1:31">
      <c r="A5751" s="178">
        <v>308481297960</v>
      </c>
      <c r="B5751" s="166">
        <v>46140</v>
      </c>
      <c r="C5751" s="167" t="s">
        <v>9144</v>
      </c>
      <c r="D5751" s="167" t="s">
        <v>9401</v>
      </c>
      <c r="E5751" s="167" t="s">
        <v>9402</v>
      </c>
      <c r="F5751" s="167" t="s">
        <v>9167</v>
      </c>
      <c r="G5751" s="167" t="s">
        <v>5048</v>
      </c>
      <c r="H5751" s="168">
        <v>46140</v>
      </c>
      <c r="I5751" s="167" t="s">
        <v>9701</v>
      </c>
      <c r="J5751" s="169">
        <v>26130</v>
      </c>
      <c r="K5751" s="167" t="s">
        <v>55</v>
      </c>
      <c r="L5751" s="169">
        <v>10</v>
      </c>
      <c r="M5751" s="167" t="s">
        <v>3604</v>
      </c>
      <c r="N5751" s="169">
        <v>1648</v>
      </c>
      <c r="O5751" s="167" t="s">
        <v>3505</v>
      </c>
      <c r="P5751" s="167"/>
      <c r="Q5751" s="167" t="s">
        <v>5049</v>
      </c>
      <c r="R5751" s="167" t="s">
        <v>9702</v>
      </c>
      <c r="S5751" s="169">
        <v>5</v>
      </c>
      <c r="T5751" s="167" t="s">
        <v>9174</v>
      </c>
      <c r="U5751" s="169" t="s">
        <v>6692</v>
      </c>
      <c r="V5751" s="167" t="s">
        <v>9524</v>
      </c>
      <c r="W5751" s="167" t="s">
        <v>9176</v>
      </c>
      <c r="X5751" s="170" t="s">
        <v>3533</v>
      </c>
      <c r="Y5751" s="171" t="s">
        <v>9703</v>
      </c>
      <c r="Z5751" s="167" t="s">
        <v>11162</v>
      </c>
      <c r="AA5751" s="176">
        <v>144</v>
      </c>
      <c r="AB5751" s="167" t="s">
        <v>11254</v>
      </c>
      <c r="AC5751" s="176">
        <v>144</v>
      </c>
      <c r="AD5751" s="167" t="s">
        <v>11254</v>
      </c>
      <c r="AE5751" s="176">
        <v>22750.560000000001</v>
      </c>
    </row>
    <row r="5752" spans="1:31">
      <c r="A5752" s="178">
        <v>308481297960</v>
      </c>
      <c r="B5752" s="166">
        <v>46140</v>
      </c>
      <c r="C5752" s="167" t="s">
        <v>9144</v>
      </c>
      <c r="D5752" s="167" t="s">
        <v>9401</v>
      </c>
      <c r="E5752" s="167" t="s">
        <v>9402</v>
      </c>
      <c r="F5752" s="167" t="s">
        <v>9167</v>
      </c>
      <c r="G5752" s="167" t="s">
        <v>5048</v>
      </c>
      <c r="H5752" s="168">
        <v>46140</v>
      </c>
      <c r="I5752" s="167" t="s">
        <v>9701</v>
      </c>
      <c r="J5752" s="169">
        <v>26130</v>
      </c>
      <c r="K5752" s="167" t="s">
        <v>55</v>
      </c>
      <c r="L5752" s="169">
        <v>10</v>
      </c>
      <c r="M5752" s="167" t="s">
        <v>3604</v>
      </c>
      <c r="N5752" s="169">
        <v>1648</v>
      </c>
      <c r="O5752" s="167" t="s">
        <v>3505</v>
      </c>
      <c r="P5752" s="167"/>
      <c r="Q5752" s="167" t="s">
        <v>5049</v>
      </c>
      <c r="R5752" s="167" t="s">
        <v>9702</v>
      </c>
      <c r="S5752" s="169">
        <v>4</v>
      </c>
      <c r="T5752" s="167" t="s">
        <v>9177</v>
      </c>
      <c r="U5752" s="169" t="s">
        <v>6692</v>
      </c>
      <c r="V5752" s="167" t="s">
        <v>9525</v>
      </c>
      <c r="W5752" s="167" t="s">
        <v>9179</v>
      </c>
      <c r="X5752" s="170" t="s">
        <v>3533</v>
      </c>
      <c r="Y5752" s="171" t="s">
        <v>9703</v>
      </c>
      <c r="Z5752" s="167" t="s">
        <v>11162</v>
      </c>
      <c r="AA5752" s="176">
        <v>144</v>
      </c>
      <c r="AB5752" s="167" t="s">
        <v>11254</v>
      </c>
      <c r="AC5752" s="176">
        <v>144</v>
      </c>
      <c r="AD5752" s="167" t="s">
        <v>11254</v>
      </c>
      <c r="AE5752" s="176">
        <v>23238.720000000001</v>
      </c>
    </row>
    <row r="5753" spans="1:31">
      <c r="A5753" s="178">
        <v>308481297960</v>
      </c>
      <c r="B5753" s="166">
        <v>46140</v>
      </c>
      <c r="C5753" s="167" t="s">
        <v>9144</v>
      </c>
      <c r="D5753" s="167" t="s">
        <v>9401</v>
      </c>
      <c r="E5753" s="167" t="s">
        <v>9402</v>
      </c>
      <c r="F5753" s="167" t="s">
        <v>9167</v>
      </c>
      <c r="G5753" s="167" t="s">
        <v>5048</v>
      </c>
      <c r="H5753" s="168">
        <v>46140</v>
      </c>
      <c r="I5753" s="167" t="s">
        <v>9701</v>
      </c>
      <c r="J5753" s="169">
        <v>26130</v>
      </c>
      <c r="K5753" s="167" t="s">
        <v>55</v>
      </c>
      <c r="L5753" s="169">
        <v>10</v>
      </c>
      <c r="M5753" s="167" t="s">
        <v>3604</v>
      </c>
      <c r="N5753" s="169">
        <v>1648</v>
      </c>
      <c r="O5753" s="167" t="s">
        <v>3505</v>
      </c>
      <c r="P5753" s="167"/>
      <c r="Q5753" s="167" t="s">
        <v>5049</v>
      </c>
      <c r="R5753" s="167" t="s">
        <v>9702</v>
      </c>
      <c r="S5753" s="169">
        <v>3</v>
      </c>
      <c r="T5753" s="167" t="s">
        <v>9180</v>
      </c>
      <c r="U5753" s="169" t="s">
        <v>6692</v>
      </c>
      <c r="V5753" s="167" t="s">
        <v>9526</v>
      </c>
      <c r="W5753" s="167" t="s">
        <v>9182</v>
      </c>
      <c r="X5753" s="170" t="s">
        <v>3533</v>
      </c>
      <c r="Y5753" s="171" t="s">
        <v>9703</v>
      </c>
      <c r="Z5753" s="167" t="s">
        <v>11162</v>
      </c>
      <c r="AA5753" s="176">
        <v>240</v>
      </c>
      <c r="AB5753" s="167" t="s">
        <v>11254</v>
      </c>
      <c r="AC5753" s="176">
        <v>240</v>
      </c>
      <c r="AD5753" s="167" t="s">
        <v>11254</v>
      </c>
      <c r="AE5753" s="176">
        <v>75775.199999999997</v>
      </c>
    </row>
    <row r="5754" spans="1:31">
      <c r="A5754" s="178">
        <v>308481297960</v>
      </c>
      <c r="B5754" s="166">
        <v>46140</v>
      </c>
      <c r="C5754" s="167" t="s">
        <v>9144</v>
      </c>
      <c r="D5754" s="167" t="s">
        <v>9401</v>
      </c>
      <c r="E5754" s="167" t="s">
        <v>9402</v>
      </c>
      <c r="F5754" s="167" t="s">
        <v>9167</v>
      </c>
      <c r="G5754" s="167" t="s">
        <v>5048</v>
      </c>
      <c r="H5754" s="168">
        <v>46140</v>
      </c>
      <c r="I5754" s="167" t="s">
        <v>9701</v>
      </c>
      <c r="J5754" s="169">
        <v>26130</v>
      </c>
      <c r="K5754" s="167" t="s">
        <v>55</v>
      </c>
      <c r="L5754" s="169">
        <v>10</v>
      </c>
      <c r="M5754" s="167" t="s">
        <v>3604</v>
      </c>
      <c r="N5754" s="169">
        <v>1648</v>
      </c>
      <c r="O5754" s="167" t="s">
        <v>3505</v>
      </c>
      <c r="P5754" s="167"/>
      <c r="Q5754" s="167" t="s">
        <v>5049</v>
      </c>
      <c r="R5754" s="167" t="s">
        <v>9702</v>
      </c>
      <c r="S5754" s="169">
        <v>2</v>
      </c>
      <c r="T5754" s="167" t="s">
        <v>9186</v>
      </c>
      <c r="U5754" s="169" t="s">
        <v>6692</v>
      </c>
      <c r="V5754" s="167" t="s">
        <v>9528</v>
      </c>
      <c r="W5754" s="167" t="s">
        <v>9188</v>
      </c>
      <c r="X5754" s="170" t="s">
        <v>3533</v>
      </c>
      <c r="Y5754" s="171" t="s">
        <v>9703</v>
      </c>
      <c r="Z5754" s="167" t="s">
        <v>11162</v>
      </c>
      <c r="AA5754" s="176">
        <v>132</v>
      </c>
      <c r="AB5754" s="167" t="s">
        <v>11254</v>
      </c>
      <c r="AC5754" s="176">
        <v>132</v>
      </c>
      <c r="AD5754" s="167" t="s">
        <v>11254</v>
      </c>
      <c r="AE5754" s="176">
        <v>82907.88</v>
      </c>
    </row>
    <row r="5755" spans="1:31">
      <c r="A5755" s="178">
        <v>308481297960</v>
      </c>
      <c r="B5755" s="166">
        <v>46140</v>
      </c>
      <c r="C5755" s="167" t="s">
        <v>9144</v>
      </c>
      <c r="D5755" s="167" t="s">
        <v>9401</v>
      </c>
      <c r="E5755" s="167" t="s">
        <v>9402</v>
      </c>
      <c r="F5755" s="167" t="s">
        <v>9167</v>
      </c>
      <c r="G5755" s="167" t="s">
        <v>5048</v>
      </c>
      <c r="H5755" s="168">
        <v>46140</v>
      </c>
      <c r="I5755" s="167" t="s">
        <v>9701</v>
      </c>
      <c r="J5755" s="169">
        <v>26130</v>
      </c>
      <c r="K5755" s="167" t="s">
        <v>55</v>
      </c>
      <c r="L5755" s="169">
        <v>10</v>
      </c>
      <c r="M5755" s="167" t="s">
        <v>3604</v>
      </c>
      <c r="N5755" s="169">
        <v>1648</v>
      </c>
      <c r="O5755" s="167" t="s">
        <v>3505</v>
      </c>
      <c r="P5755" s="167"/>
      <c r="Q5755" s="167" t="s">
        <v>5049</v>
      </c>
      <c r="R5755" s="167" t="s">
        <v>9702</v>
      </c>
      <c r="S5755" s="169">
        <v>1</v>
      </c>
      <c r="T5755" s="167" t="s">
        <v>9189</v>
      </c>
      <c r="U5755" s="169" t="s">
        <v>6692</v>
      </c>
      <c r="V5755" s="167" t="s">
        <v>9531</v>
      </c>
      <c r="W5755" s="167" t="s">
        <v>9191</v>
      </c>
      <c r="X5755" s="170" t="s">
        <v>3533</v>
      </c>
      <c r="Y5755" s="171" t="s">
        <v>9703</v>
      </c>
      <c r="Z5755" s="167" t="s">
        <v>11162</v>
      </c>
      <c r="AA5755" s="176">
        <v>120</v>
      </c>
      <c r="AB5755" s="167" t="s">
        <v>11254</v>
      </c>
      <c r="AC5755" s="176">
        <v>120</v>
      </c>
      <c r="AD5755" s="167" t="s">
        <v>11254</v>
      </c>
      <c r="AE5755" s="176">
        <v>25455.599999999999</v>
      </c>
    </row>
    <row r="5756" spans="1:31">
      <c r="A5756" s="178">
        <v>308485520140</v>
      </c>
      <c r="B5756" s="166">
        <v>46141</v>
      </c>
      <c r="C5756" s="167" t="s">
        <v>9144</v>
      </c>
      <c r="D5756" s="167" t="s">
        <v>9704</v>
      </c>
      <c r="E5756" s="167" t="s">
        <v>9705</v>
      </c>
      <c r="F5756" s="167" t="s">
        <v>9211</v>
      </c>
      <c r="G5756" s="167" t="s">
        <v>3502</v>
      </c>
      <c r="H5756" s="168">
        <v>46141</v>
      </c>
      <c r="I5756" s="167" t="s">
        <v>9706</v>
      </c>
      <c r="J5756" s="169">
        <v>26130</v>
      </c>
      <c r="K5756" s="167" t="s">
        <v>55</v>
      </c>
      <c r="L5756" s="169">
        <v>2</v>
      </c>
      <c r="M5756" s="167" t="s">
        <v>4084</v>
      </c>
      <c r="N5756" s="169">
        <v>4.4000000000000004</v>
      </c>
      <c r="O5756" s="167" t="s">
        <v>3505</v>
      </c>
      <c r="P5756" s="167"/>
      <c r="Q5756" s="167" t="s">
        <v>3506</v>
      </c>
      <c r="R5756" s="167" t="s">
        <v>3528</v>
      </c>
      <c r="S5756" s="169">
        <v>2</v>
      </c>
      <c r="T5756" s="167" t="s">
        <v>9707</v>
      </c>
      <c r="U5756" s="169" t="s">
        <v>4992</v>
      </c>
      <c r="V5756" s="167" t="s">
        <v>9708</v>
      </c>
      <c r="W5756" s="167" t="s">
        <v>7080</v>
      </c>
      <c r="X5756" s="170" t="s">
        <v>159</v>
      </c>
      <c r="Y5756" s="171" t="s">
        <v>9709</v>
      </c>
      <c r="Z5756" s="167" t="s">
        <v>11163</v>
      </c>
      <c r="AA5756" s="176">
        <v>12</v>
      </c>
      <c r="AB5756" s="167" t="s">
        <v>11254</v>
      </c>
      <c r="AC5756" s="176">
        <v>12</v>
      </c>
      <c r="AD5756" s="167" t="s">
        <v>11254</v>
      </c>
      <c r="AE5756" s="176">
        <v>466.56</v>
      </c>
    </row>
    <row r="5757" spans="1:31">
      <c r="A5757" s="178">
        <v>308485520140</v>
      </c>
      <c r="B5757" s="166">
        <v>46141</v>
      </c>
      <c r="C5757" s="167" t="s">
        <v>9144</v>
      </c>
      <c r="D5757" s="167" t="s">
        <v>9704</v>
      </c>
      <c r="E5757" s="167" t="s">
        <v>9705</v>
      </c>
      <c r="F5757" s="167" t="s">
        <v>9211</v>
      </c>
      <c r="G5757" s="167" t="s">
        <v>3502</v>
      </c>
      <c r="H5757" s="168">
        <v>46141</v>
      </c>
      <c r="I5757" s="167" t="s">
        <v>9706</v>
      </c>
      <c r="J5757" s="169">
        <v>26130</v>
      </c>
      <c r="K5757" s="167" t="s">
        <v>55</v>
      </c>
      <c r="L5757" s="169">
        <v>2</v>
      </c>
      <c r="M5757" s="167" t="s">
        <v>4084</v>
      </c>
      <c r="N5757" s="169">
        <v>4.4000000000000004</v>
      </c>
      <c r="O5757" s="167" t="s">
        <v>3505</v>
      </c>
      <c r="P5757" s="167"/>
      <c r="Q5757" s="167" t="s">
        <v>3506</v>
      </c>
      <c r="R5757" s="167" t="s">
        <v>3528</v>
      </c>
      <c r="S5757" s="169">
        <v>1</v>
      </c>
      <c r="T5757" s="167" t="s">
        <v>9710</v>
      </c>
      <c r="U5757" s="169" t="s">
        <v>4992</v>
      </c>
      <c r="V5757" s="167" t="s">
        <v>9711</v>
      </c>
      <c r="W5757" s="167" t="s">
        <v>4743</v>
      </c>
      <c r="X5757" s="170" t="s">
        <v>159</v>
      </c>
      <c r="Y5757" s="171" t="s">
        <v>9709</v>
      </c>
      <c r="Z5757" s="167" t="s">
        <v>11163</v>
      </c>
      <c r="AA5757" s="176">
        <v>1</v>
      </c>
      <c r="AB5757" s="167" t="s">
        <v>11254</v>
      </c>
      <c r="AC5757" s="176">
        <v>1</v>
      </c>
      <c r="AD5757" s="167" t="s">
        <v>11254</v>
      </c>
      <c r="AE5757" s="176">
        <v>384.98</v>
      </c>
    </row>
    <row r="5758" spans="1:31">
      <c r="A5758" s="178">
        <v>308485533331</v>
      </c>
      <c r="B5758" s="166">
        <v>46141</v>
      </c>
      <c r="C5758" s="167" t="s">
        <v>9201</v>
      </c>
      <c r="D5758" s="167" t="s">
        <v>9704</v>
      </c>
      <c r="E5758" s="167" t="s">
        <v>9705</v>
      </c>
      <c r="F5758" s="167" t="s">
        <v>9211</v>
      </c>
      <c r="G5758" s="167" t="s">
        <v>3502</v>
      </c>
      <c r="H5758" s="168">
        <v>46141</v>
      </c>
      <c r="I5758" s="167" t="s">
        <v>9712</v>
      </c>
      <c r="J5758" s="169">
        <v>26130</v>
      </c>
      <c r="K5758" s="167" t="s">
        <v>55</v>
      </c>
      <c r="L5758" s="169">
        <v>1</v>
      </c>
      <c r="M5758" s="167" t="s">
        <v>4084</v>
      </c>
      <c r="N5758" s="169">
        <v>0.7</v>
      </c>
      <c r="O5758" s="167" t="s">
        <v>3505</v>
      </c>
      <c r="P5758" s="167"/>
      <c r="Q5758" s="167" t="s">
        <v>3506</v>
      </c>
      <c r="R5758" s="167" t="s">
        <v>9713</v>
      </c>
      <c r="S5758" s="169">
        <v>1</v>
      </c>
      <c r="T5758" s="167" t="s">
        <v>3529</v>
      </c>
      <c r="U5758" s="169" t="s">
        <v>3530</v>
      </c>
      <c r="V5758" s="167" t="s">
        <v>9714</v>
      </c>
      <c r="W5758" s="167" t="s">
        <v>3566</v>
      </c>
      <c r="X5758" s="170" t="s">
        <v>157</v>
      </c>
      <c r="Y5758" s="171" t="s">
        <v>9715</v>
      </c>
      <c r="Z5758" s="167" t="s">
        <v>11164</v>
      </c>
      <c r="AA5758" s="176">
        <v>40</v>
      </c>
      <c r="AB5758" s="167" t="s">
        <v>11254</v>
      </c>
      <c r="AC5758" s="176">
        <v>40</v>
      </c>
      <c r="AD5758" s="167" t="s">
        <v>11254</v>
      </c>
      <c r="AE5758" s="176">
        <v>72</v>
      </c>
    </row>
    <row r="5759" spans="1:31">
      <c r="A5759" s="178">
        <v>308486218850</v>
      </c>
      <c r="B5759" s="166">
        <v>46141</v>
      </c>
      <c r="C5759" s="167" t="s">
        <v>9144</v>
      </c>
      <c r="D5759" s="167" t="s">
        <v>9232</v>
      </c>
      <c r="E5759" s="167" t="s">
        <v>9233</v>
      </c>
      <c r="F5759" s="167" t="s">
        <v>9260</v>
      </c>
      <c r="G5759" s="167" t="s">
        <v>3502</v>
      </c>
      <c r="H5759" s="168">
        <v>46141</v>
      </c>
      <c r="I5759" s="167" t="s">
        <v>9261</v>
      </c>
      <c r="J5759" s="169">
        <v>26130</v>
      </c>
      <c r="K5759" s="167" t="s">
        <v>55</v>
      </c>
      <c r="L5759" s="169">
        <v>1</v>
      </c>
      <c r="M5759" s="167" t="s">
        <v>3604</v>
      </c>
      <c r="N5759" s="169">
        <v>219.7</v>
      </c>
      <c r="O5759" s="167" t="s">
        <v>3505</v>
      </c>
      <c r="P5759" s="167"/>
      <c r="Q5759" s="167" t="s">
        <v>3527</v>
      </c>
      <c r="R5759" s="167" t="s">
        <v>9716</v>
      </c>
      <c r="S5759" s="169">
        <v>5</v>
      </c>
      <c r="T5759" s="167" t="s">
        <v>9717</v>
      </c>
      <c r="U5759" s="169" t="s">
        <v>3517</v>
      </c>
      <c r="V5759" s="167" t="s">
        <v>9718</v>
      </c>
      <c r="W5759" s="167" t="s">
        <v>9287</v>
      </c>
      <c r="X5759" s="170" t="s">
        <v>157</v>
      </c>
      <c r="Y5759" s="171" t="s">
        <v>9719</v>
      </c>
      <c r="Z5759" s="167" t="s">
        <v>11165</v>
      </c>
      <c r="AA5759" s="176">
        <v>20</v>
      </c>
      <c r="AB5759" s="167" t="s">
        <v>11254</v>
      </c>
      <c r="AC5759" s="176">
        <v>20</v>
      </c>
      <c r="AD5759" s="167" t="s">
        <v>11254</v>
      </c>
      <c r="AE5759" s="176">
        <v>24029.8</v>
      </c>
    </row>
    <row r="5760" spans="1:31">
      <c r="A5760" s="178">
        <v>308486218850</v>
      </c>
      <c r="B5760" s="166">
        <v>46141</v>
      </c>
      <c r="C5760" s="167" t="s">
        <v>9144</v>
      </c>
      <c r="D5760" s="167" t="s">
        <v>9232</v>
      </c>
      <c r="E5760" s="167" t="s">
        <v>9233</v>
      </c>
      <c r="F5760" s="167" t="s">
        <v>9260</v>
      </c>
      <c r="G5760" s="167" t="s">
        <v>3502</v>
      </c>
      <c r="H5760" s="168">
        <v>46141</v>
      </c>
      <c r="I5760" s="167" t="s">
        <v>9261</v>
      </c>
      <c r="J5760" s="169">
        <v>26130</v>
      </c>
      <c r="K5760" s="167" t="s">
        <v>55</v>
      </c>
      <c r="L5760" s="169">
        <v>1</v>
      </c>
      <c r="M5760" s="167" t="s">
        <v>3604</v>
      </c>
      <c r="N5760" s="169">
        <v>219.7</v>
      </c>
      <c r="O5760" s="167" t="s">
        <v>3505</v>
      </c>
      <c r="P5760" s="167"/>
      <c r="Q5760" s="167" t="s">
        <v>3527</v>
      </c>
      <c r="R5760" s="167" t="s">
        <v>9716</v>
      </c>
      <c r="S5760" s="169">
        <v>4</v>
      </c>
      <c r="T5760" s="167" t="s">
        <v>9270</v>
      </c>
      <c r="U5760" s="169" t="s">
        <v>3517</v>
      </c>
      <c r="V5760" s="167" t="s">
        <v>9271</v>
      </c>
      <c r="W5760" s="167" t="s">
        <v>9272</v>
      </c>
      <c r="X5760" s="170" t="s">
        <v>157</v>
      </c>
      <c r="Y5760" s="171" t="s">
        <v>9719</v>
      </c>
      <c r="Z5760" s="167" t="s">
        <v>11165</v>
      </c>
      <c r="AA5760" s="176">
        <v>40</v>
      </c>
      <c r="AB5760" s="167" t="s">
        <v>11254</v>
      </c>
      <c r="AC5760" s="176">
        <v>40</v>
      </c>
      <c r="AD5760" s="167" t="s">
        <v>11254</v>
      </c>
      <c r="AE5760" s="176">
        <v>58651.199999999997</v>
      </c>
    </row>
    <row r="5761" spans="1:31">
      <c r="A5761" s="178">
        <v>308486218850</v>
      </c>
      <c r="B5761" s="166">
        <v>46141</v>
      </c>
      <c r="C5761" s="167" t="s">
        <v>9144</v>
      </c>
      <c r="D5761" s="167" t="s">
        <v>9232</v>
      </c>
      <c r="E5761" s="167" t="s">
        <v>9233</v>
      </c>
      <c r="F5761" s="167" t="s">
        <v>9260</v>
      </c>
      <c r="G5761" s="167" t="s">
        <v>3502</v>
      </c>
      <c r="H5761" s="168">
        <v>46141</v>
      </c>
      <c r="I5761" s="167" t="s">
        <v>9261</v>
      </c>
      <c r="J5761" s="169">
        <v>26130</v>
      </c>
      <c r="K5761" s="167" t="s">
        <v>55</v>
      </c>
      <c r="L5761" s="169">
        <v>1</v>
      </c>
      <c r="M5761" s="167" t="s">
        <v>3604</v>
      </c>
      <c r="N5761" s="169">
        <v>219.7</v>
      </c>
      <c r="O5761" s="167" t="s">
        <v>3505</v>
      </c>
      <c r="P5761" s="167"/>
      <c r="Q5761" s="167" t="s">
        <v>3527</v>
      </c>
      <c r="R5761" s="167" t="s">
        <v>9716</v>
      </c>
      <c r="S5761" s="169">
        <v>3</v>
      </c>
      <c r="T5761" s="167" t="s">
        <v>9270</v>
      </c>
      <c r="U5761" s="169" t="s">
        <v>3517</v>
      </c>
      <c r="V5761" s="167" t="s">
        <v>9271</v>
      </c>
      <c r="W5761" s="167" t="s">
        <v>9272</v>
      </c>
      <c r="X5761" s="170" t="s">
        <v>157</v>
      </c>
      <c r="Y5761" s="171" t="s">
        <v>9719</v>
      </c>
      <c r="Z5761" s="167" t="s">
        <v>11165</v>
      </c>
      <c r="AA5761" s="176">
        <v>140</v>
      </c>
      <c r="AB5761" s="167" t="s">
        <v>11254</v>
      </c>
      <c r="AC5761" s="176">
        <v>140</v>
      </c>
      <c r="AD5761" s="167" t="s">
        <v>11254</v>
      </c>
      <c r="AE5761" s="176">
        <v>205279.2</v>
      </c>
    </row>
    <row r="5762" spans="1:31">
      <c r="A5762" s="178">
        <v>308486218850</v>
      </c>
      <c r="B5762" s="166">
        <v>46141</v>
      </c>
      <c r="C5762" s="167" t="s">
        <v>9144</v>
      </c>
      <c r="D5762" s="167" t="s">
        <v>9232</v>
      </c>
      <c r="E5762" s="167" t="s">
        <v>9233</v>
      </c>
      <c r="F5762" s="167" t="s">
        <v>9260</v>
      </c>
      <c r="G5762" s="167" t="s">
        <v>3502</v>
      </c>
      <c r="H5762" s="168">
        <v>46141</v>
      </c>
      <c r="I5762" s="167" t="s">
        <v>9261</v>
      </c>
      <c r="J5762" s="169">
        <v>26130</v>
      </c>
      <c r="K5762" s="167" t="s">
        <v>55</v>
      </c>
      <c r="L5762" s="169">
        <v>1</v>
      </c>
      <c r="M5762" s="167" t="s">
        <v>3604</v>
      </c>
      <c r="N5762" s="169">
        <v>219.7</v>
      </c>
      <c r="O5762" s="167" t="s">
        <v>3505</v>
      </c>
      <c r="P5762" s="167"/>
      <c r="Q5762" s="167" t="s">
        <v>3527</v>
      </c>
      <c r="R5762" s="167" t="s">
        <v>9716</v>
      </c>
      <c r="S5762" s="169">
        <v>2</v>
      </c>
      <c r="T5762" s="167" t="s">
        <v>8290</v>
      </c>
      <c r="U5762" s="169" t="s">
        <v>3517</v>
      </c>
      <c r="V5762" s="167" t="s">
        <v>9419</v>
      </c>
      <c r="W5762" s="167" t="s">
        <v>7027</v>
      </c>
      <c r="X5762" s="170" t="s">
        <v>157</v>
      </c>
      <c r="Y5762" s="171" t="s">
        <v>9719</v>
      </c>
      <c r="Z5762" s="167" t="s">
        <v>11165</v>
      </c>
      <c r="AA5762" s="176">
        <v>30</v>
      </c>
      <c r="AB5762" s="167" t="s">
        <v>11254</v>
      </c>
      <c r="AC5762" s="176">
        <v>30</v>
      </c>
      <c r="AD5762" s="167" t="s">
        <v>11254</v>
      </c>
      <c r="AE5762" s="176">
        <v>17854.2</v>
      </c>
    </row>
    <row r="5763" spans="1:31">
      <c r="A5763" s="178">
        <v>308486218850</v>
      </c>
      <c r="B5763" s="166">
        <v>46141</v>
      </c>
      <c r="C5763" s="167" t="s">
        <v>9144</v>
      </c>
      <c r="D5763" s="167" t="s">
        <v>9232</v>
      </c>
      <c r="E5763" s="167" t="s">
        <v>9233</v>
      </c>
      <c r="F5763" s="167" t="s">
        <v>9260</v>
      </c>
      <c r="G5763" s="167" t="s">
        <v>3502</v>
      </c>
      <c r="H5763" s="168">
        <v>46141</v>
      </c>
      <c r="I5763" s="167" t="s">
        <v>9261</v>
      </c>
      <c r="J5763" s="169">
        <v>26130</v>
      </c>
      <c r="K5763" s="167" t="s">
        <v>55</v>
      </c>
      <c r="L5763" s="169">
        <v>1</v>
      </c>
      <c r="M5763" s="167" t="s">
        <v>3604</v>
      </c>
      <c r="N5763" s="169">
        <v>219.7</v>
      </c>
      <c r="O5763" s="167" t="s">
        <v>3505</v>
      </c>
      <c r="P5763" s="167"/>
      <c r="Q5763" s="167" t="s">
        <v>3527</v>
      </c>
      <c r="R5763" s="167" t="s">
        <v>9716</v>
      </c>
      <c r="S5763" s="169">
        <v>1</v>
      </c>
      <c r="T5763" s="167" t="s">
        <v>9318</v>
      </c>
      <c r="U5763" s="169" t="s">
        <v>3517</v>
      </c>
      <c r="V5763" s="167" t="s">
        <v>9720</v>
      </c>
      <c r="W5763" s="167" t="s">
        <v>9320</v>
      </c>
      <c r="X5763" s="170" t="s">
        <v>157</v>
      </c>
      <c r="Y5763" s="171" t="s">
        <v>9719</v>
      </c>
      <c r="Z5763" s="167" t="s">
        <v>11165</v>
      </c>
      <c r="AA5763" s="176">
        <v>310</v>
      </c>
      <c r="AB5763" s="167" t="s">
        <v>11254</v>
      </c>
      <c r="AC5763" s="176">
        <v>310</v>
      </c>
      <c r="AD5763" s="167" t="s">
        <v>11254</v>
      </c>
      <c r="AE5763" s="176">
        <v>458480.7</v>
      </c>
    </row>
    <row r="5764" spans="1:31">
      <c r="A5764" s="178">
        <v>308486444250</v>
      </c>
      <c r="B5764" s="166">
        <v>46141</v>
      </c>
      <c r="C5764" s="167" t="s">
        <v>9144</v>
      </c>
      <c r="D5764" s="167" t="s">
        <v>9258</v>
      </c>
      <c r="E5764" s="167" t="s">
        <v>9259</v>
      </c>
      <c r="F5764" s="167" t="s">
        <v>9277</v>
      </c>
      <c r="G5764" s="167" t="s">
        <v>3502</v>
      </c>
      <c r="H5764" s="168">
        <v>46141</v>
      </c>
      <c r="I5764" s="167" t="s">
        <v>9278</v>
      </c>
      <c r="J5764" s="169">
        <v>26130</v>
      </c>
      <c r="K5764" s="167" t="s">
        <v>55</v>
      </c>
      <c r="L5764" s="169">
        <v>1</v>
      </c>
      <c r="M5764" s="167" t="s">
        <v>3604</v>
      </c>
      <c r="N5764" s="169">
        <v>401.2</v>
      </c>
      <c r="O5764" s="167" t="s">
        <v>3505</v>
      </c>
      <c r="P5764" s="167"/>
      <c r="Q5764" s="167" t="s">
        <v>3527</v>
      </c>
      <c r="R5764" s="167" t="s">
        <v>9721</v>
      </c>
      <c r="S5764" s="169">
        <v>11</v>
      </c>
      <c r="T5764" s="167" t="s">
        <v>9263</v>
      </c>
      <c r="U5764" s="169" t="s">
        <v>3517</v>
      </c>
      <c r="V5764" s="167" t="s">
        <v>9722</v>
      </c>
      <c r="W5764" s="167" t="s">
        <v>9265</v>
      </c>
      <c r="X5764" s="170" t="s">
        <v>157</v>
      </c>
      <c r="Y5764" s="171" t="s">
        <v>9723</v>
      </c>
      <c r="Z5764" s="167" t="s">
        <v>11166</v>
      </c>
      <c r="AA5764" s="176">
        <v>5</v>
      </c>
      <c r="AB5764" s="167" t="s">
        <v>11254</v>
      </c>
      <c r="AC5764" s="176">
        <v>5</v>
      </c>
      <c r="AD5764" s="167" t="s">
        <v>11254</v>
      </c>
      <c r="AE5764" s="176">
        <v>31161</v>
      </c>
    </row>
    <row r="5765" spans="1:31">
      <c r="A5765" s="178">
        <v>308486444250</v>
      </c>
      <c r="B5765" s="166">
        <v>46141</v>
      </c>
      <c r="C5765" s="167" t="s">
        <v>9144</v>
      </c>
      <c r="D5765" s="167" t="s">
        <v>9258</v>
      </c>
      <c r="E5765" s="167" t="s">
        <v>9259</v>
      </c>
      <c r="F5765" s="167" t="s">
        <v>9277</v>
      </c>
      <c r="G5765" s="167" t="s">
        <v>3502</v>
      </c>
      <c r="H5765" s="168">
        <v>46141</v>
      </c>
      <c r="I5765" s="167" t="s">
        <v>9278</v>
      </c>
      <c r="J5765" s="169">
        <v>26130</v>
      </c>
      <c r="K5765" s="167" t="s">
        <v>55</v>
      </c>
      <c r="L5765" s="169">
        <v>1</v>
      </c>
      <c r="M5765" s="167" t="s">
        <v>3604</v>
      </c>
      <c r="N5765" s="169">
        <v>401.2</v>
      </c>
      <c r="O5765" s="167" t="s">
        <v>3505</v>
      </c>
      <c r="P5765" s="167"/>
      <c r="Q5765" s="167" t="s">
        <v>3527</v>
      </c>
      <c r="R5765" s="167" t="s">
        <v>9721</v>
      </c>
      <c r="S5765" s="169">
        <v>10</v>
      </c>
      <c r="T5765" s="167" t="s">
        <v>9416</v>
      </c>
      <c r="U5765" s="169" t="s">
        <v>3517</v>
      </c>
      <c r="V5765" s="167" t="s">
        <v>9447</v>
      </c>
      <c r="W5765" s="167" t="s">
        <v>9293</v>
      </c>
      <c r="X5765" s="170" t="s">
        <v>157</v>
      </c>
      <c r="Y5765" s="171" t="s">
        <v>9723</v>
      </c>
      <c r="Z5765" s="167" t="s">
        <v>11166</v>
      </c>
      <c r="AA5765" s="176">
        <v>4</v>
      </c>
      <c r="AB5765" s="167" t="s">
        <v>11254</v>
      </c>
      <c r="AC5765" s="176">
        <v>4</v>
      </c>
      <c r="AD5765" s="167" t="s">
        <v>11254</v>
      </c>
      <c r="AE5765" s="176">
        <v>3890.04</v>
      </c>
    </row>
    <row r="5766" spans="1:31">
      <c r="A5766" s="178">
        <v>308486444250</v>
      </c>
      <c r="B5766" s="166">
        <v>46141</v>
      </c>
      <c r="C5766" s="167" t="s">
        <v>9144</v>
      </c>
      <c r="D5766" s="167" t="s">
        <v>9258</v>
      </c>
      <c r="E5766" s="167" t="s">
        <v>9259</v>
      </c>
      <c r="F5766" s="167" t="s">
        <v>9277</v>
      </c>
      <c r="G5766" s="167" t="s">
        <v>3502</v>
      </c>
      <c r="H5766" s="168">
        <v>46141</v>
      </c>
      <c r="I5766" s="167" t="s">
        <v>9278</v>
      </c>
      <c r="J5766" s="169">
        <v>26130</v>
      </c>
      <c r="K5766" s="167" t="s">
        <v>55</v>
      </c>
      <c r="L5766" s="169">
        <v>1</v>
      </c>
      <c r="M5766" s="167" t="s">
        <v>3604</v>
      </c>
      <c r="N5766" s="169">
        <v>401.2</v>
      </c>
      <c r="O5766" s="167" t="s">
        <v>3505</v>
      </c>
      <c r="P5766" s="167"/>
      <c r="Q5766" s="167" t="s">
        <v>3527</v>
      </c>
      <c r="R5766" s="167" t="s">
        <v>9721</v>
      </c>
      <c r="S5766" s="169">
        <v>9</v>
      </c>
      <c r="T5766" s="167" t="s">
        <v>9416</v>
      </c>
      <c r="U5766" s="169" t="s">
        <v>3517</v>
      </c>
      <c r="V5766" s="167" t="s">
        <v>9447</v>
      </c>
      <c r="W5766" s="167" t="s">
        <v>9293</v>
      </c>
      <c r="X5766" s="170" t="s">
        <v>157</v>
      </c>
      <c r="Y5766" s="171" t="s">
        <v>9723</v>
      </c>
      <c r="Z5766" s="167" t="s">
        <v>11166</v>
      </c>
      <c r="AA5766" s="176">
        <v>250</v>
      </c>
      <c r="AB5766" s="167" t="s">
        <v>11254</v>
      </c>
      <c r="AC5766" s="176">
        <v>250</v>
      </c>
      <c r="AD5766" s="167" t="s">
        <v>11254</v>
      </c>
      <c r="AE5766" s="176">
        <v>243127.5</v>
      </c>
    </row>
    <row r="5767" spans="1:31">
      <c r="A5767" s="178">
        <v>308486444250</v>
      </c>
      <c r="B5767" s="166">
        <v>46141</v>
      </c>
      <c r="C5767" s="167" t="s">
        <v>9144</v>
      </c>
      <c r="D5767" s="167" t="s">
        <v>9258</v>
      </c>
      <c r="E5767" s="167" t="s">
        <v>9259</v>
      </c>
      <c r="F5767" s="167" t="s">
        <v>9277</v>
      </c>
      <c r="G5767" s="167" t="s">
        <v>3502</v>
      </c>
      <c r="H5767" s="168">
        <v>46141</v>
      </c>
      <c r="I5767" s="167" t="s">
        <v>9278</v>
      </c>
      <c r="J5767" s="169">
        <v>26130</v>
      </c>
      <c r="K5767" s="167" t="s">
        <v>55</v>
      </c>
      <c r="L5767" s="169">
        <v>1</v>
      </c>
      <c r="M5767" s="167" t="s">
        <v>3604</v>
      </c>
      <c r="N5767" s="169">
        <v>401.2</v>
      </c>
      <c r="O5767" s="167" t="s">
        <v>3505</v>
      </c>
      <c r="P5767" s="167"/>
      <c r="Q5767" s="167" t="s">
        <v>3527</v>
      </c>
      <c r="R5767" s="167" t="s">
        <v>9721</v>
      </c>
      <c r="S5767" s="169">
        <v>8</v>
      </c>
      <c r="T5767" s="167" t="s">
        <v>9416</v>
      </c>
      <c r="U5767" s="169" t="s">
        <v>3517</v>
      </c>
      <c r="V5767" s="167" t="s">
        <v>9447</v>
      </c>
      <c r="W5767" s="167" t="s">
        <v>9293</v>
      </c>
      <c r="X5767" s="170" t="s">
        <v>157</v>
      </c>
      <c r="Y5767" s="171" t="s">
        <v>9723</v>
      </c>
      <c r="Z5767" s="167" t="s">
        <v>11166</v>
      </c>
      <c r="AA5767" s="176">
        <v>6</v>
      </c>
      <c r="AB5767" s="167" t="s">
        <v>11254</v>
      </c>
      <c r="AC5767" s="176">
        <v>6</v>
      </c>
      <c r="AD5767" s="167" t="s">
        <v>11254</v>
      </c>
      <c r="AE5767" s="176">
        <v>5835.06</v>
      </c>
    </row>
    <row r="5768" spans="1:31">
      <c r="A5768" s="178">
        <v>308486444250</v>
      </c>
      <c r="B5768" s="166">
        <v>46141</v>
      </c>
      <c r="C5768" s="167" t="s">
        <v>9144</v>
      </c>
      <c r="D5768" s="167" t="s">
        <v>9258</v>
      </c>
      <c r="E5768" s="167" t="s">
        <v>9259</v>
      </c>
      <c r="F5768" s="167" t="s">
        <v>9277</v>
      </c>
      <c r="G5768" s="167" t="s">
        <v>3502</v>
      </c>
      <c r="H5768" s="168">
        <v>46141</v>
      </c>
      <c r="I5768" s="167" t="s">
        <v>9278</v>
      </c>
      <c r="J5768" s="169">
        <v>26130</v>
      </c>
      <c r="K5768" s="167" t="s">
        <v>55</v>
      </c>
      <c r="L5768" s="169">
        <v>1</v>
      </c>
      <c r="M5768" s="167" t="s">
        <v>3604</v>
      </c>
      <c r="N5768" s="169">
        <v>401.2</v>
      </c>
      <c r="O5768" s="167" t="s">
        <v>3505</v>
      </c>
      <c r="P5768" s="167"/>
      <c r="Q5768" s="167" t="s">
        <v>3527</v>
      </c>
      <c r="R5768" s="167" t="s">
        <v>9721</v>
      </c>
      <c r="S5768" s="169">
        <v>7</v>
      </c>
      <c r="T5768" s="167" t="s">
        <v>8290</v>
      </c>
      <c r="U5768" s="169" t="s">
        <v>3517</v>
      </c>
      <c r="V5768" s="167" t="s">
        <v>9449</v>
      </c>
      <c r="W5768" s="167" t="s">
        <v>7027</v>
      </c>
      <c r="X5768" s="170" t="s">
        <v>157</v>
      </c>
      <c r="Y5768" s="171" t="s">
        <v>9723</v>
      </c>
      <c r="Z5768" s="167" t="s">
        <v>11166</v>
      </c>
      <c r="AA5768" s="176">
        <v>460</v>
      </c>
      <c r="AB5768" s="167" t="s">
        <v>11254</v>
      </c>
      <c r="AC5768" s="176">
        <v>460</v>
      </c>
      <c r="AD5768" s="167" t="s">
        <v>11254</v>
      </c>
      <c r="AE5768" s="176">
        <v>273764.40000000002</v>
      </c>
    </row>
    <row r="5769" spans="1:31">
      <c r="A5769" s="178">
        <v>308486444250</v>
      </c>
      <c r="B5769" s="166">
        <v>46141</v>
      </c>
      <c r="C5769" s="167" t="s">
        <v>9144</v>
      </c>
      <c r="D5769" s="167" t="s">
        <v>9258</v>
      </c>
      <c r="E5769" s="167" t="s">
        <v>9259</v>
      </c>
      <c r="F5769" s="167" t="s">
        <v>9277</v>
      </c>
      <c r="G5769" s="167" t="s">
        <v>3502</v>
      </c>
      <c r="H5769" s="168">
        <v>46141</v>
      </c>
      <c r="I5769" s="167" t="s">
        <v>9278</v>
      </c>
      <c r="J5769" s="169">
        <v>26130</v>
      </c>
      <c r="K5769" s="167" t="s">
        <v>55</v>
      </c>
      <c r="L5769" s="169">
        <v>1</v>
      </c>
      <c r="M5769" s="167" t="s">
        <v>3604</v>
      </c>
      <c r="N5769" s="169">
        <v>401.2</v>
      </c>
      <c r="O5769" s="167" t="s">
        <v>3505</v>
      </c>
      <c r="P5769" s="167"/>
      <c r="Q5769" s="167" t="s">
        <v>3527</v>
      </c>
      <c r="R5769" s="167" t="s">
        <v>9721</v>
      </c>
      <c r="S5769" s="169">
        <v>6</v>
      </c>
      <c r="T5769" s="167" t="s">
        <v>9310</v>
      </c>
      <c r="U5769" s="169" t="s">
        <v>3517</v>
      </c>
      <c r="V5769" s="167" t="s">
        <v>9451</v>
      </c>
      <c r="W5769" s="167" t="s">
        <v>9312</v>
      </c>
      <c r="X5769" s="170" t="s">
        <v>157</v>
      </c>
      <c r="Y5769" s="171" t="s">
        <v>9723</v>
      </c>
      <c r="Z5769" s="167" t="s">
        <v>11166</v>
      </c>
      <c r="AA5769" s="176">
        <v>70</v>
      </c>
      <c r="AB5769" s="167" t="s">
        <v>11254</v>
      </c>
      <c r="AC5769" s="176">
        <v>70</v>
      </c>
      <c r="AD5769" s="167" t="s">
        <v>11254</v>
      </c>
      <c r="AE5769" s="176">
        <v>205996.7</v>
      </c>
    </row>
    <row r="5770" spans="1:31">
      <c r="A5770" s="178">
        <v>308486444250</v>
      </c>
      <c r="B5770" s="166">
        <v>46141</v>
      </c>
      <c r="C5770" s="167" t="s">
        <v>9144</v>
      </c>
      <c r="D5770" s="167" t="s">
        <v>9258</v>
      </c>
      <c r="E5770" s="167" t="s">
        <v>9259</v>
      </c>
      <c r="F5770" s="167" t="s">
        <v>9277</v>
      </c>
      <c r="G5770" s="167" t="s">
        <v>3502</v>
      </c>
      <c r="H5770" s="168">
        <v>46141</v>
      </c>
      <c r="I5770" s="167" t="s">
        <v>9278</v>
      </c>
      <c r="J5770" s="169">
        <v>26130</v>
      </c>
      <c r="K5770" s="167" t="s">
        <v>55</v>
      </c>
      <c r="L5770" s="169">
        <v>1</v>
      </c>
      <c r="M5770" s="167" t="s">
        <v>3604</v>
      </c>
      <c r="N5770" s="169">
        <v>401.2</v>
      </c>
      <c r="O5770" s="167" t="s">
        <v>3505</v>
      </c>
      <c r="P5770" s="167"/>
      <c r="Q5770" s="167" t="s">
        <v>3527</v>
      </c>
      <c r="R5770" s="167" t="s">
        <v>9721</v>
      </c>
      <c r="S5770" s="169">
        <v>5</v>
      </c>
      <c r="T5770" s="167" t="s">
        <v>9452</v>
      </c>
      <c r="U5770" s="169" t="s">
        <v>3517</v>
      </c>
      <c r="V5770" s="167" t="s">
        <v>9453</v>
      </c>
      <c r="W5770" s="167" t="s">
        <v>9317</v>
      </c>
      <c r="X5770" s="170" t="s">
        <v>157</v>
      </c>
      <c r="Y5770" s="171" t="s">
        <v>9723</v>
      </c>
      <c r="Z5770" s="167" t="s">
        <v>11166</v>
      </c>
      <c r="AA5770" s="176">
        <v>190</v>
      </c>
      <c r="AB5770" s="167" t="s">
        <v>11254</v>
      </c>
      <c r="AC5770" s="176">
        <v>190</v>
      </c>
      <c r="AD5770" s="167" t="s">
        <v>11254</v>
      </c>
      <c r="AE5770" s="176">
        <v>297559</v>
      </c>
    </row>
    <row r="5771" spans="1:31">
      <c r="A5771" s="178">
        <v>308486444250</v>
      </c>
      <c r="B5771" s="166">
        <v>46141</v>
      </c>
      <c r="C5771" s="167" t="s">
        <v>9144</v>
      </c>
      <c r="D5771" s="167" t="s">
        <v>9258</v>
      </c>
      <c r="E5771" s="167" t="s">
        <v>9259</v>
      </c>
      <c r="F5771" s="167" t="s">
        <v>9277</v>
      </c>
      <c r="G5771" s="167" t="s">
        <v>3502</v>
      </c>
      <c r="H5771" s="168">
        <v>46141</v>
      </c>
      <c r="I5771" s="167" t="s">
        <v>9278</v>
      </c>
      <c r="J5771" s="169">
        <v>26130</v>
      </c>
      <c r="K5771" s="167" t="s">
        <v>55</v>
      </c>
      <c r="L5771" s="169">
        <v>1</v>
      </c>
      <c r="M5771" s="167" t="s">
        <v>3604</v>
      </c>
      <c r="N5771" s="169">
        <v>401.2</v>
      </c>
      <c r="O5771" s="167" t="s">
        <v>3505</v>
      </c>
      <c r="P5771" s="167"/>
      <c r="Q5771" s="167" t="s">
        <v>3527</v>
      </c>
      <c r="R5771" s="167" t="s">
        <v>9721</v>
      </c>
      <c r="S5771" s="169">
        <v>4</v>
      </c>
      <c r="T5771" s="167" t="s">
        <v>9452</v>
      </c>
      <c r="U5771" s="169" t="s">
        <v>3517</v>
      </c>
      <c r="V5771" s="167" t="s">
        <v>9453</v>
      </c>
      <c r="W5771" s="167" t="s">
        <v>9317</v>
      </c>
      <c r="X5771" s="170" t="s">
        <v>157</v>
      </c>
      <c r="Y5771" s="171" t="s">
        <v>9723</v>
      </c>
      <c r="Z5771" s="167" t="s">
        <v>11166</v>
      </c>
      <c r="AA5771" s="176">
        <v>30</v>
      </c>
      <c r="AB5771" s="167" t="s">
        <v>11254</v>
      </c>
      <c r="AC5771" s="176">
        <v>30</v>
      </c>
      <c r="AD5771" s="167" t="s">
        <v>11254</v>
      </c>
      <c r="AE5771" s="176">
        <v>46983</v>
      </c>
    </row>
    <row r="5772" spans="1:31">
      <c r="A5772" s="178">
        <v>308486444250</v>
      </c>
      <c r="B5772" s="166">
        <v>46141</v>
      </c>
      <c r="C5772" s="167" t="s">
        <v>9144</v>
      </c>
      <c r="D5772" s="167" t="s">
        <v>9258</v>
      </c>
      <c r="E5772" s="167" t="s">
        <v>9259</v>
      </c>
      <c r="F5772" s="167" t="s">
        <v>9277</v>
      </c>
      <c r="G5772" s="167" t="s">
        <v>3502</v>
      </c>
      <c r="H5772" s="168">
        <v>46141</v>
      </c>
      <c r="I5772" s="167" t="s">
        <v>9278</v>
      </c>
      <c r="J5772" s="169">
        <v>26130</v>
      </c>
      <c r="K5772" s="167" t="s">
        <v>55</v>
      </c>
      <c r="L5772" s="169">
        <v>1</v>
      </c>
      <c r="M5772" s="167" t="s">
        <v>3604</v>
      </c>
      <c r="N5772" s="169">
        <v>401.2</v>
      </c>
      <c r="O5772" s="167" t="s">
        <v>3505</v>
      </c>
      <c r="P5772" s="167"/>
      <c r="Q5772" s="167" t="s">
        <v>3527</v>
      </c>
      <c r="R5772" s="167" t="s">
        <v>9721</v>
      </c>
      <c r="S5772" s="169">
        <v>3</v>
      </c>
      <c r="T5772" s="167" t="s">
        <v>9318</v>
      </c>
      <c r="U5772" s="169" t="s">
        <v>3517</v>
      </c>
      <c r="V5772" s="167" t="s">
        <v>9724</v>
      </c>
      <c r="W5772" s="167" t="s">
        <v>9320</v>
      </c>
      <c r="X5772" s="170" t="s">
        <v>157</v>
      </c>
      <c r="Y5772" s="171" t="s">
        <v>9723</v>
      </c>
      <c r="Z5772" s="167" t="s">
        <v>11166</v>
      </c>
      <c r="AA5772" s="176">
        <v>79</v>
      </c>
      <c r="AB5772" s="167" t="s">
        <v>11254</v>
      </c>
      <c r="AC5772" s="176">
        <v>79</v>
      </c>
      <c r="AD5772" s="167" t="s">
        <v>11254</v>
      </c>
      <c r="AE5772" s="176">
        <v>116838.63</v>
      </c>
    </row>
    <row r="5773" spans="1:31">
      <c r="A5773" s="178">
        <v>308486444250</v>
      </c>
      <c r="B5773" s="166">
        <v>46141</v>
      </c>
      <c r="C5773" s="167" t="s">
        <v>9144</v>
      </c>
      <c r="D5773" s="167" t="s">
        <v>9258</v>
      </c>
      <c r="E5773" s="167" t="s">
        <v>9259</v>
      </c>
      <c r="F5773" s="167" t="s">
        <v>9277</v>
      </c>
      <c r="G5773" s="167" t="s">
        <v>3502</v>
      </c>
      <c r="H5773" s="168">
        <v>46141</v>
      </c>
      <c r="I5773" s="167" t="s">
        <v>9278</v>
      </c>
      <c r="J5773" s="169">
        <v>26130</v>
      </c>
      <c r="K5773" s="167" t="s">
        <v>55</v>
      </c>
      <c r="L5773" s="169">
        <v>1</v>
      </c>
      <c r="M5773" s="167" t="s">
        <v>3604</v>
      </c>
      <c r="N5773" s="169">
        <v>401.2</v>
      </c>
      <c r="O5773" s="167" t="s">
        <v>3505</v>
      </c>
      <c r="P5773" s="167"/>
      <c r="Q5773" s="167" t="s">
        <v>3527</v>
      </c>
      <c r="R5773" s="167" t="s">
        <v>9721</v>
      </c>
      <c r="S5773" s="169">
        <v>2</v>
      </c>
      <c r="T5773" s="167" t="s">
        <v>9329</v>
      </c>
      <c r="U5773" s="169" t="s">
        <v>3517</v>
      </c>
      <c r="V5773" s="167" t="s">
        <v>9725</v>
      </c>
      <c r="W5773" s="167" t="s">
        <v>9331</v>
      </c>
      <c r="X5773" s="170" t="s">
        <v>157</v>
      </c>
      <c r="Y5773" s="171" t="s">
        <v>9723</v>
      </c>
      <c r="Z5773" s="167" t="s">
        <v>11166</v>
      </c>
      <c r="AA5773" s="176">
        <v>10</v>
      </c>
      <c r="AB5773" s="167" t="s">
        <v>11254</v>
      </c>
      <c r="AC5773" s="176">
        <v>10</v>
      </c>
      <c r="AD5773" s="167" t="s">
        <v>11254</v>
      </c>
      <c r="AE5773" s="176">
        <v>28690</v>
      </c>
    </row>
    <row r="5774" spans="1:31">
      <c r="A5774" s="178">
        <v>308486444250</v>
      </c>
      <c r="B5774" s="166">
        <v>46141</v>
      </c>
      <c r="C5774" s="167" t="s">
        <v>9144</v>
      </c>
      <c r="D5774" s="167" t="s">
        <v>9258</v>
      </c>
      <c r="E5774" s="167" t="s">
        <v>9259</v>
      </c>
      <c r="F5774" s="167" t="s">
        <v>9277</v>
      </c>
      <c r="G5774" s="167" t="s">
        <v>3502</v>
      </c>
      <c r="H5774" s="168">
        <v>46141</v>
      </c>
      <c r="I5774" s="167" t="s">
        <v>9278</v>
      </c>
      <c r="J5774" s="169">
        <v>26130</v>
      </c>
      <c r="K5774" s="167" t="s">
        <v>55</v>
      </c>
      <c r="L5774" s="169">
        <v>1</v>
      </c>
      <c r="M5774" s="167" t="s">
        <v>3604</v>
      </c>
      <c r="N5774" s="169">
        <v>401.2</v>
      </c>
      <c r="O5774" s="167" t="s">
        <v>3505</v>
      </c>
      <c r="P5774" s="167"/>
      <c r="Q5774" s="167" t="s">
        <v>3527</v>
      </c>
      <c r="R5774" s="167" t="s">
        <v>9721</v>
      </c>
      <c r="S5774" s="169">
        <v>1</v>
      </c>
      <c r="T5774" s="167" t="s">
        <v>9274</v>
      </c>
      <c r="U5774" s="169" t="s">
        <v>3517</v>
      </c>
      <c r="V5774" s="167" t="s">
        <v>9455</v>
      </c>
      <c r="W5774" s="167" t="s">
        <v>9276</v>
      </c>
      <c r="X5774" s="170" t="s">
        <v>157</v>
      </c>
      <c r="Y5774" s="171" t="s">
        <v>9723</v>
      </c>
      <c r="Z5774" s="167" t="s">
        <v>11166</v>
      </c>
      <c r="AA5774" s="176">
        <v>30</v>
      </c>
      <c r="AB5774" s="167" t="s">
        <v>11254</v>
      </c>
      <c r="AC5774" s="176">
        <v>30</v>
      </c>
      <c r="AD5774" s="167" t="s">
        <v>11254</v>
      </c>
      <c r="AE5774" s="176">
        <v>63870.9</v>
      </c>
    </row>
    <row r="5775" spans="1:31">
      <c r="A5775" s="178">
        <v>308496277300</v>
      </c>
      <c r="B5775" s="166">
        <v>46147</v>
      </c>
      <c r="C5775" s="167" t="s">
        <v>9144</v>
      </c>
      <c r="D5775" s="167" t="s">
        <v>9704</v>
      </c>
      <c r="E5775" s="167" t="s">
        <v>9705</v>
      </c>
      <c r="F5775" s="167" t="s">
        <v>9211</v>
      </c>
      <c r="G5775" s="167" t="s">
        <v>3502</v>
      </c>
      <c r="H5775" s="168">
        <v>46147</v>
      </c>
      <c r="I5775" s="167" t="s">
        <v>9726</v>
      </c>
      <c r="J5775" s="169">
        <v>26138</v>
      </c>
      <c r="K5775" s="167" t="s">
        <v>55</v>
      </c>
      <c r="L5775" s="169">
        <v>1</v>
      </c>
      <c r="M5775" s="167" t="s">
        <v>4084</v>
      </c>
      <c r="N5775" s="169">
        <v>1.7</v>
      </c>
      <c r="O5775" s="167" t="s">
        <v>3505</v>
      </c>
      <c r="P5775" s="167"/>
      <c r="Q5775" s="167" t="s">
        <v>3506</v>
      </c>
      <c r="R5775" s="167" t="s">
        <v>3528</v>
      </c>
      <c r="S5775" s="169">
        <v>1</v>
      </c>
      <c r="T5775" s="167" t="s">
        <v>9710</v>
      </c>
      <c r="U5775" s="169" t="s">
        <v>4992</v>
      </c>
      <c r="V5775" s="167" t="s">
        <v>9727</v>
      </c>
      <c r="W5775" s="167" t="s">
        <v>4743</v>
      </c>
      <c r="X5775" s="170" t="s">
        <v>159</v>
      </c>
      <c r="Y5775" s="171" t="s">
        <v>9728</v>
      </c>
      <c r="Z5775" s="167" t="s">
        <v>11167</v>
      </c>
      <c r="AA5775" s="176">
        <v>3</v>
      </c>
      <c r="AB5775" s="167" t="s">
        <v>11254</v>
      </c>
      <c r="AC5775" s="176">
        <v>3</v>
      </c>
      <c r="AD5775" s="167" t="s">
        <v>11254</v>
      </c>
      <c r="AE5775" s="176">
        <v>1154.94</v>
      </c>
    </row>
    <row r="5776" spans="1:31">
      <c r="A5776" s="178">
        <v>308497198020</v>
      </c>
      <c r="B5776" s="166">
        <v>46148</v>
      </c>
      <c r="C5776" s="167" t="s">
        <v>9144</v>
      </c>
      <c r="D5776" s="167" t="s">
        <v>9401</v>
      </c>
      <c r="E5776" s="167" t="s">
        <v>9402</v>
      </c>
      <c r="F5776" s="167" t="s">
        <v>9403</v>
      </c>
      <c r="G5776" s="167" t="s">
        <v>5048</v>
      </c>
      <c r="H5776" s="168">
        <v>46148</v>
      </c>
      <c r="I5776" s="167" t="s">
        <v>9168</v>
      </c>
      <c r="J5776" s="169">
        <v>26138</v>
      </c>
      <c r="K5776" s="167" t="s">
        <v>55</v>
      </c>
      <c r="L5776" s="169">
        <v>18</v>
      </c>
      <c r="M5776" s="167" t="s">
        <v>3604</v>
      </c>
      <c r="N5776" s="169">
        <v>2989.2</v>
      </c>
      <c r="O5776" s="167" t="s">
        <v>3505</v>
      </c>
      <c r="P5776" s="167"/>
      <c r="Q5776" s="167" t="s">
        <v>5049</v>
      </c>
      <c r="R5776" s="167" t="s">
        <v>9729</v>
      </c>
      <c r="S5776" s="169">
        <v>6</v>
      </c>
      <c r="T5776" s="167" t="s">
        <v>9174</v>
      </c>
      <c r="U5776" s="169" t="s">
        <v>6692</v>
      </c>
      <c r="V5776" s="167" t="s">
        <v>9175</v>
      </c>
      <c r="W5776" s="167" t="s">
        <v>9176</v>
      </c>
      <c r="X5776" s="170" t="s">
        <v>3533</v>
      </c>
      <c r="Y5776" s="171" t="s">
        <v>9730</v>
      </c>
      <c r="Z5776" s="167" t="s">
        <v>11168</v>
      </c>
      <c r="AA5776" s="176">
        <v>144</v>
      </c>
      <c r="AB5776" s="167" t="s">
        <v>11254</v>
      </c>
      <c r="AC5776" s="176">
        <v>144</v>
      </c>
      <c r="AD5776" s="167" t="s">
        <v>11254</v>
      </c>
      <c r="AE5776" s="176">
        <v>22750.560000000001</v>
      </c>
    </row>
    <row r="5777" spans="1:31">
      <c r="A5777" s="178">
        <v>308497198020</v>
      </c>
      <c r="B5777" s="166">
        <v>46148</v>
      </c>
      <c r="C5777" s="167" t="s">
        <v>9144</v>
      </c>
      <c r="D5777" s="167" t="s">
        <v>9401</v>
      </c>
      <c r="E5777" s="167" t="s">
        <v>9402</v>
      </c>
      <c r="F5777" s="167" t="s">
        <v>9403</v>
      </c>
      <c r="G5777" s="167" t="s">
        <v>5048</v>
      </c>
      <c r="H5777" s="168">
        <v>46148</v>
      </c>
      <c r="I5777" s="167" t="s">
        <v>9168</v>
      </c>
      <c r="J5777" s="169">
        <v>26138</v>
      </c>
      <c r="K5777" s="167" t="s">
        <v>55</v>
      </c>
      <c r="L5777" s="169">
        <v>18</v>
      </c>
      <c r="M5777" s="167" t="s">
        <v>3604</v>
      </c>
      <c r="N5777" s="169">
        <v>2989.2</v>
      </c>
      <c r="O5777" s="167" t="s">
        <v>3505</v>
      </c>
      <c r="P5777" s="167"/>
      <c r="Q5777" s="167" t="s">
        <v>5049</v>
      </c>
      <c r="R5777" s="167" t="s">
        <v>9729</v>
      </c>
      <c r="S5777" s="169">
        <v>5</v>
      </c>
      <c r="T5777" s="167" t="s">
        <v>9177</v>
      </c>
      <c r="U5777" s="169" t="s">
        <v>6692</v>
      </c>
      <c r="V5777" s="167" t="s">
        <v>9178</v>
      </c>
      <c r="W5777" s="167" t="s">
        <v>9179</v>
      </c>
      <c r="X5777" s="170" t="s">
        <v>3533</v>
      </c>
      <c r="Y5777" s="171" t="s">
        <v>9730</v>
      </c>
      <c r="Z5777" s="167" t="s">
        <v>11168</v>
      </c>
      <c r="AA5777" s="176">
        <v>288</v>
      </c>
      <c r="AB5777" s="167" t="s">
        <v>11254</v>
      </c>
      <c r="AC5777" s="176">
        <v>288</v>
      </c>
      <c r="AD5777" s="167" t="s">
        <v>11254</v>
      </c>
      <c r="AE5777" s="176">
        <v>46477.440000000002</v>
      </c>
    </row>
    <row r="5778" spans="1:31">
      <c r="A5778" s="178">
        <v>308497198020</v>
      </c>
      <c r="B5778" s="166">
        <v>46148</v>
      </c>
      <c r="C5778" s="167" t="s">
        <v>9144</v>
      </c>
      <c r="D5778" s="167" t="s">
        <v>9401</v>
      </c>
      <c r="E5778" s="167" t="s">
        <v>9402</v>
      </c>
      <c r="F5778" s="167" t="s">
        <v>9403</v>
      </c>
      <c r="G5778" s="167" t="s">
        <v>5048</v>
      </c>
      <c r="H5778" s="168">
        <v>46148</v>
      </c>
      <c r="I5778" s="167" t="s">
        <v>9168</v>
      </c>
      <c r="J5778" s="169">
        <v>26138</v>
      </c>
      <c r="K5778" s="167" t="s">
        <v>55</v>
      </c>
      <c r="L5778" s="169">
        <v>18</v>
      </c>
      <c r="M5778" s="167" t="s">
        <v>3604</v>
      </c>
      <c r="N5778" s="169">
        <v>2989.2</v>
      </c>
      <c r="O5778" s="167" t="s">
        <v>3505</v>
      </c>
      <c r="P5778" s="167"/>
      <c r="Q5778" s="167" t="s">
        <v>5049</v>
      </c>
      <c r="R5778" s="167" t="s">
        <v>9729</v>
      </c>
      <c r="S5778" s="169">
        <v>4</v>
      </c>
      <c r="T5778" s="167" t="s">
        <v>9180</v>
      </c>
      <c r="U5778" s="169" t="s">
        <v>6692</v>
      </c>
      <c r="V5778" s="167" t="s">
        <v>9181</v>
      </c>
      <c r="W5778" s="167" t="s">
        <v>9182</v>
      </c>
      <c r="X5778" s="170" t="s">
        <v>3533</v>
      </c>
      <c r="Y5778" s="171" t="s">
        <v>9730</v>
      </c>
      <c r="Z5778" s="167" t="s">
        <v>11168</v>
      </c>
      <c r="AA5778" s="176">
        <v>528</v>
      </c>
      <c r="AB5778" s="167" t="s">
        <v>11254</v>
      </c>
      <c r="AC5778" s="176">
        <v>528</v>
      </c>
      <c r="AD5778" s="167" t="s">
        <v>11254</v>
      </c>
      <c r="AE5778" s="176">
        <v>166705.44</v>
      </c>
    </row>
    <row r="5779" spans="1:31">
      <c r="A5779" s="178">
        <v>308497198020</v>
      </c>
      <c r="B5779" s="166">
        <v>46148</v>
      </c>
      <c r="C5779" s="167" t="s">
        <v>9144</v>
      </c>
      <c r="D5779" s="167" t="s">
        <v>9401</v>
      </c>
      <c r="E5779" s="167" t="s">
        <v>9402</v>
      </c>
      <c r="F5779" s="167" t="s">
        <v>9403</v>
      </c>
      <c r="G5779" s="167" t="s">
        <v>5048</v>
      </c>
      <c r="H5779" s="168">
        <v>46148</v>
      </c>
      <c r="I5779" s="167" t="s">
        <v>9168</v>
      </c>
      <c r="J5779" s="169">
        <v>26138</v>
      </c>
      <c r="K5779" s="167" t="s">
        <v>55</v>
      </c>
      <c r="L5779" s="169">
        <v>18</v>
      </c>
      <c r="M5779" s="167" t="s">
        <v>3604</v>
      </c>
      <c r="N5779" s="169">
        <v>2989.2</v>
      </c>
      <c r="O5779" s="167" t="s">
        <v>3505</v>
      </c>
      <c r="P5779" s="167"/>
      <c r="Q5779" s="167" t="s">
        <v>5049</v>
      </c>
      <c r="R5779" s="167" t="s">
        <v>9729</v>
      </c>
      <c r="S5779" s="169">
        <v>3</v>
      </c>
      <c r="T5779" s="167" t="s">
        <v>9186</v>
      </c>
      <c r="U5779" s="169" t="s">
        <v>6692</v>
      </c>
      <c r="V5779" s="167" t="s">
        <v>9187</v>
      </c>
      <c r="W5779" s="167" t="s">
        <v>9188</v>
      </c>
      <c r="X5779" s="170" t="s">
        <v>3533</v>
      </c>
      <c r="Y5779" s="171" t="s">
        <v>9730</v>
      </c>
      <c r="Z5779" s="167" t="s">
        <v>11168</v>
      </c>
      <c r="AA5779" s="176">
        <v>198</v>
      </c>
      <c r="AB5779" s="167" t="s">
        <v>11254</v>
      </c>
      <c r="AC5779" s="176">
        <v>198</v>
      </c>
      <c r="AD5779" s="167" t="s">
        <v>11254</v>
      </c>
      <c r="AE5779" s="176">
        <v>124361.82</v>
      </c>
    </row>
    <row r="5780" spans="1:31">
      <c r="A5780" s="178">
        <v>308497198020</v>
      </c>
      <c r="B5780" s="166">
        <v>46148</v>
      </c>
      <c r="C5780" s="167" t="s">
        <v>9144</v>
      </c>
      <c r="D5780" s="167" t="s">
        <v>9401</v>
      </c>
      <c r="E5780" s="167" t="s">
        <v>9402</v>
      </c>
      <c r="F5780" s="167" t="s">
        <v>9403</v>
      </c>
      <c r="G5780" s="167" t="s">
        <v>5048</v>
      </c>
      <c r="H5780" s="168">
        <v>46148</v>
      </c>
      <c r="I5780" s="167" t="s">
        <v>9168</v>
      </c>
      <c r="J5780" s="169">
        <v>26138</v>
      </c>
      <c r="K5780" s="167" t="s">
        <v>55</v>
      </c>
      <c r="L5780" s="169">
        <v>18</v>
      </c>
      <c r="M5780" s="167" t="s">
        <v>3604</v>
      </c>
      <c r="N5780" s="169">
        <v>2989.2</v>
      </c>
      <c r="O5780" s="167" t="s">
        <v>3505</v>
      </c>
      <c r="P5780" s="167"/>
      <c r="Q5780" s="167" t="s">
        <v>5049</v>
      </c>
      <c r="R5780" s="167" t="s">
        <v>9729</v>
      </c>
      <c r="S5780" s="169">
        <v>2</v>
      </c>
      <c r="T5780" s="167" t="s">
        <v>9186</v>
      </c>
      <c r="U5780" s="169" t="s">
        <v>6692</v>
      </c>
      <c r="V5780" s="167" t="s">
        <v>9187</v>
      </c>
      <c r="W5780" s="167" t="s">
        <v>9188</v>
      </c>
      <c r="X5780" s="170" t="s">
        <v>3533</v>
      </c>
      <c r="Y5780" s="171" t="s">
        <v>9730</v>
      </c>
      <c r="Z5780" s="167" t="s">
        <v>11168</v>
      </c>
      <c r="AA5780" s="176">
        <v>66</v>
      </c>
      <c r="AB5780" s="167" t="s">
        <v>11254</v>
      </c>
      <c r="AC5780" s="176">
        <v>66</v>
      </c>
      <c r="AD5780" s="167" t="s">
        <v>11254</v>
      </c>
      <c r="AE5780" s="176">
        <v>41453.94</v>
      </c>
    </row>
    <row r="5781" spans="1:31">
      <c r="A5781" s="178">
        <v>308497198020</v>
      </c>
      <c r="B5781" s="166">
        <v>46148</v>
      </c>
      <c r="C5781" s="167" t="s">
        <v>9144</v>
      </c>
      <c r="D5781" s="167" t="s">
        <v>9401</v>
      </c>
      <c r="E5781" s="167" t="s">
        <v>9402</v>
      </c>
      <c r="F5781" s="167" t="s">
        <v>9403</v>
      </c>
      <c r="G5781" s="167" t="s">
        <v>5048</v>
      </c>
      <c r="H5781" s="168">
        <v>46148</v>
      </c>
      <c r="I5781" s="167" t="s">
        <v>9168</v>
      </c>
      <c r="J5781" s="169">
        <v>26138</v>
      </c>
      <c r="K5781" s="167" t="s">
        <v>55</v>
      </c>
      <c r="L5781" s="169">
        <v>18</v>
      </c>
      <c r="M5781" s="167" t="s">
        <v>3604</v>
      </c>
      <c r="N5781" s="169">
        <v>2989.2</v>
      </c>
      <c r="O5781" s="167" t="s">
        <v>3505</v>
      </c>
      <c r="P5781" s="167"/>
      <c r="Q5781" s="167" t="s">
        <v>5049</v>
      </c>
      <c r="R5781" s="167" t="s">
        <v>9729</v>
      </c>
      <c r="S5781" s="169">
        <v>1</v>
      </c>
      <c r="T5781" s="167" t="s">
        <v>9189</v>
      </c>
      <c r="U5781" s="169" t="s">
        <v>6692</v>
      </c>
      <c r="V5781" s="167" t="s">
        <v>9190</v>
      </c>
      <c r="W5781" s="167" t="s">
        <v>9191</v>
      </c>
      <c r="X5781" s="170" t="s">
        <v>3533</v>
      </c>
      <c r="Y5781" s="171" t="s">
        <v>9730</v>
      </c>
      <c r="Z5781" s="167" t="s">
        <v>11168</v>
      </c>
      <c r="AA5781" s="176">
        <v>240</v>
      </c>
      <c r="AB5781" s="167" t="s">
        <v>11254</v>
      </c>
      <c r="AC5781" s="176">
        <v>240</v>
      </c>
      <c r="AD5781" s="167" t="s">
        <v>11254</v>
      </c>
      <c r="AE5781" s="176">
        <v>50911.199999999997</v>
      </c>
    </row>
    <row r="5782" spans="1:31">
      <c r="A5782" s="178">
        <v>308499778330</v>
      </c>
      <c r="B5782" s="166">
        <v>46148</v>
      </c>
      <c r="C5782" s="167" t="s">
        <v>9144</v>
      </c>
      <c r="D5782" s="167" t="s">
        <v>9704</v>
      </c>
      <c r="E5782" s="167" t="s">
        <v>9705</v>
      </c>
      <c r="F5782" s="167" t="s">
        <v>9211</v>
      </c>
      <c r="G5782" s="167" t="s">
        <v>3502</v>
      </c>
      <c r="H5782" s="168">
        <v>46148</v>
      </c>
      <c r="I5782" s="167" t="s">
        <v>9244</v>
      </c>
      <c r="J5782" s="169">
        <v>26138</v>
      </c>
      <c r="K5782" s="167" t="s">
        <v>55</v>
      </c>
      <c r="L5782" s="169">
        <v>1</v>
      </c>
      <c r="M5782" s="167" t="s">
        <v>4084</v>
      </c>
      <c r="N5782" s="169">
        <v>29.4</v>
      </c>
      <c r="O5782" s="167" t="s">
        <v>3505</v>
      </c>
      <c r="P5782" s="167"/>
      <c r="Q5782" s="167" t="s">
        <v>5049</v>
      </c>
      <c r="R5782" s="167" t="s">
        <v>3528</v>
      </c>
      <c r="S5782" s="169">
        <v>2</v>
      </c>
      <c r="T5782" s="167" t="s">
        <v>9731</v>
      </c>
      <c r="U5782" s="169" t="s">
        <v>3517</v>
      </c>
      <c r="V5782" s="167" t="s">
        <v>9732</v>
      </c>
      <c r="W5782" s="167" t="s">
        <v>9733</v>
      </c>
      <c r="X5782" s="170" t="s">
        <v>157</v>
      </c>
      <c r="Y5782" s="171" t="s">
        <v>9734</v>
      </c>
      <c r="Z5782" s="167" t="s">
        <v>11169</v>
      </c>
      <c r="AA5782" s="176">
        <v>6</v>
      </c>
      <c r="AB5782" s="167" t="s">
        <v>11254</v>
      </c>
      <c r="AC5782" s="176">
        <v>6</v>
      </c>
      <c r="AD5782" s="167" t="s">
        <v>11254</v>
      </c>
      <c r="AE5782" s="176">
        <v>38486.339999999997</v>
      </c>
    </row>
    <row r="5783" spans="1:31">
      <c r="A5783" s="178">
        <v>308499778330</v>
      </c>
      <c r="B5783" s="166">
        <v>46148</v>
      </c>
      <c r="C5783" s="167" t="s">
        <v>9144</v>
      </c>
      <c r="D5783" s="167" t="s">
        <v>9704</v>
      </c>
      <c r="E5783" s="167" t="s">
        <v>9705</v>
      </c>
      <c r="F5783" s="167" t="s">
        <v>9211</v>
      </c>
      <c r="G5783" s="167" t="s">
        <v>3502</v>
      </c>
      <c r="H5783" s="168">
        <v>46148</v>
      </c>
      <c r="I5783" s="167" t="s">
        <v>9244</v>
      </c>
      <c r="J5783" s="169">
        <v>26138</v>
      </c>
      <c r="K5783" s="167" t="s">
        <v>55</v>
      </c>
      <c r="L5783" s="169">
        <v>1</v>
      </c>
      <c r="M5783" s="167" t="s">
        <v>4084</v>
      </c>
      <c r="N5783" s="169">
        <v>29.4</v>
      </c>
      <c r="O5783" s="167" t="s">
        <v>3505</v>
      </c>
      <c r="P5783" s="167"/>
      <c r="Q5783" s="167" t="s">
        <v>5049</v>
      </c>
      <c r="R5783" s="167" t="s">
        <v>3528</v>
      </c>
      <c r="S5783" s="169">
        <v>1</v>
      </c>
      <c r="T5783" s="167" t="s">
        <v>9731</v>
      </c>
      <c r="U5783" s="169" t="s">
        <v>3517</v>
      </c>
      <c r="V5783" s="167" t="s">
        <v>9732</v>
      </c>
      <c r="W5783" s="167" t="s">
        <v>9733</v>
      </c>
      <c r="X5783" s="170" t="s">
        <v>157</v>
      </c>
      <c r="Y5783" s="171" t="s">
        <v>9734</v>
      </c>
      <c r="Z5783" s="167" t="s">
        <v>11169</v>
      </c>
      <c r="AA5783" s="176">
        <v>42</v>
      </c>
      <c r="AB5783" s="167" t="s">
        <v>11254</v>
      </c>
      <c r="AC5783" s="176">
        <v>42</v>
      </c>
      <c r="AD5783" s="167" t="s">
        <v>11254</v>
      </c>
      <c r="AE5783" s="176">
        <v>269404.38</v>
      </c>
    </row>
    <row r="5784" spans="1:31">
      <c r="A5784" s="178">
        <v>308503937510</v>
      </c>
      <c r="B5784" s="166">
        <v>46150</v>
      </c>
      <c r="C5784" s="167" t="s">
        <v>9144</v>
      </c>
      <c r="D5784" s="167" t="s">
        <v>9258</v>
      </c>
      <c r="E5784" s="167" t="s">
        <v>9259</v>
      </c>
      <c r="F5784" s="167" t="s">
        <v>9234</v>
      </c>
      <c r="G5784" s="167" t="s">
        <v>3502</v>
      </c>
      <c r="H5784" s="168">
        <v>46150</v>
      </c>
      <c r="I5784" s="167" t="s">
        <v>9235</v>
      </c>
      <c r="J5784" s="169">
        <v>26138</v>
      </c>
      <c r="K5784" s="167" t="s">
        <v>55</v>
      </c>
      <c r="L5784" s="169">
        <v>5</v>
      </c>
      <c r="M5784" s="167" t="s">
        <v>3604</v>
      </c>
      <c r="N5784" s="169">
        <v>896</v>
      </c>
      <c r="O5784" s="167" t="s">
        <v>3505</v>
      </c>
      <c r="P5784" s="167"/>
      <c r="Q5784" s="167" t="s">
        <v>5049</v>
      </c>
      <c r="R5784" s="167" t="s">
        <v>9735</v>
      </c>
      <c r="S5784" s="169">
        <v>4</v>
      </c>
      <c r="T5784" s="167" t="s">
        <v>9237</v>
      </c>
      <c r="U5784" s="169" t="s">
        <v>6692</v>
      </c>
      <c r="V5784" s="167" t="s">
        <v>9238</v>
      </c>
      <c r="W5784" s="167" t="s">
        <v>9239</v>
      </c>
      <c r="X5784" s="170" t="s">
        <v>3533</v>
      </c>
      <c r="Y5784" s="171" t="s">
        <v>9736</v>
      </c>
      <c r="Z5784" s="167" t="s">
        <v>11170</v>
      </c>
      <c r="AA5784" s="176">
        <v>240</v>
      </c>
      <c r="AB5784" s="167" t="s">
        <v>11254</v>
      </c>
      <c r="AC5784" s="176">
        <v>240</v>
      </c>
      <c r="AD5784" s="167" t="s">
        <v>11254</v>
      </c>
      <c r="AE5784" s="176">
        <v>22437.599999999999</v>
      </c>
    </row>
    <row r="5785" spans="1:31">
      <c r="A5785" s="178">
        <v>308503937510</v>
      </c>
      <c r="B5785" s="166">
        <v>46150</v>
      </c>
      <c r="C5785" s="167" t="s">
        <v>9144</v>
      </c>
      <c r="D5785" s="167" t="s">
        <v>9258</v>
      </c>
      <c r="E5785" s="167" t="s">
        <v>9259</v>
      </c>
      <c r="F5785" s="167" t="s">
        <v>9234</v>
      </c>
      <c r="G5785" s="167" t="s">
        <v>3502</v>
      </c>
      <c r="H5785" s="168">
        <v>46150</v>
      </c>
      <c r="I5785" s="167" t="s">
        <v>9235</v>
      </c>
      <c r="J5785" s="169">
        <v>26138</v>
      </c>
      <c r="K5785" s="167" t="s">
        <v>55</v>
      </c>
      <c r="L5785" s="169">
        <v>5</v>
      </c>
      <c r="M5785" s="167" t="s">
        <v>3604</v>
      </c>
      <c r="N5785" s="169">
        <v>896</v>
      </c>
      <c r="O5785" s="167" t="s">
        <v>3505</v>
      </c>
      <c r="P5785" s="167"/>
      <c r="Q5785" s="167" t="s">
        <v>5049</v>
      </c>
      <c r="R5785" s="167" t="s">
        <v>9735</v>
      </c>
      <c r="S5785" s="169">
        <v>3</v>
      </c>
      <c r="T5785" s="167" t="s">
        <v>9237</v>
      </c>
      <c r="U5785" s="169" t="s">
        <v>6692</v>
      </c>
      <c r="V5785" s="167" t="s">
        <v>9238</v>
      </c>
      <c r="W5785" s="167" t="s">
        <v>9239</v>
      </c>
      <c r="X5785" s="170" t="s">
        <v>3533</v>
      </c>
      <c r="Y5785" s="171" t="s">
        <v>9736</v>
      </c>
      <c r="Z5785" s="167" t="s">
        <v>11170</v>
      </c>
      <c r="AA5785" s="176">
        <v>480</v>
      </c>
      <c r="AB5785" s="167" t="s">
        <v>11254</v>
      </c>
      <c r="AC5785" s="176">
        <v>480</v>
      </c>
      <c r="AD5785" s="167" t="s">
        <v>11254</v>
      </c>
      <c r="AE5785" s="176">
        <v>44875.199999999997</v>
      </c>
    </row>
    <row r="5786" spans="1:31">
      <c r="A5786" s="178">
        <v>308503937510</v>
      </c>
      <c r="B5786" s="166">
        <v>46150</v>
      </c>
      <c r="C5786" s="167" t="s">
        <v>9144</v>
      </c>
      <c r="D5786" s="167" t="s">
        <v>9258</v>
      </c>
      <c r="E5786" s="167" t="s">
        <v>9259</v>
      </c>
      <c r="F5786" s="167" t="s">
        <v>9234</v>
      </c>
      <c r="G5786" s="167" t="s">
        <v>3502</v>
      </c>
      <c r="H5786" s="168">
        <v>46150</v>
      </c>
      <c r="I5786" s="167" t="s">
        <v>9235</v>
      </c>
      <c r="J5786" s="169">
        <v>26138</v>
      </c>
      <c r="K5786" s="167" t="s">
        <v>55</v>
      </c>
      <c r="L5786" s="169">
        <v>5</v>
      </c>
      <c r="M5786" s="167" t="s">
        <v>3604</v>
      </c>
      <c r="N5786" s="169">
        <v>896</v>
      </c>
      <c r="O5786" s="167" t="s">
        <v>3505</v>
      </c>
      <c r="P5786" s="167"/>
      <c r="Q5786" s="167" t="s">
        <v>5049</v>
      </c>
      <c r="R5786" s="167" t="s">
        <v>9735</v>
      </c>
      <c r="S5786" s="169">
        <v>2</v>
      </c>
      <c r="T5786" s="167" t="s">
        <v>9241</v>
      </c>
      <c r="U5786" s="169" t="s">
        <v>6692</v>
      </c>
      <c r="V5786" s="167" t="s">
        <v>9242</v>
      </c>
      <c r="W5786" s="167" t="s">
        <v>9243</v>
      </c>
      <c r="X5786" s="170" t="s">
        <v>3533</v>
      </c>
      <c r="Y5786" s="171" t="s">
        <v>9736</v>
      </c>
      <c r="Z5786" s="167" t="s">
        <v>11170</v>
      </c>
      <c r="AA5786" s="176">
        <v>240</v>
      </c>
      <c r="AB5786" s="167" t="s">
        <v>11254</v>
      </c>
      <c r="AC5786" s="176">
        <v>240</v>
      </c>
      <c r="AD5786" s="167" t="s">
        <v>11254</v>
      </c>
      <c r="AE5786" s="176">
        <v>22437.599999999999</v>
      </c>
    </row>
    <row r="5787" spans="1:31">
      <c r="A5787" s="178">
        <v>308503937510</v>
      </c>
      <c r="B5787" s="166">
        <v>46150</v>
      </c>
      <c r="C5787" s="167" t="s">
        <v>9144</v>
      </c>
      <c r="D5787" s="167" t="s">
        <v>9258</v>
      </c>
      <c r="E5787" s="167" t="s">
        <v>9259</v>
      </c>
      <c r="F5787" s="167" t="s">
        <v>9234</v>
      </c>
      <c r="G5787" s="167" t="s">
        <v>3502</v>
      </c>
      <c r="H5787" s="168">
        <v>46150</v>
      </c>
      <c r="I5787" s="167" t="s">
        <v>9235</v>
      </c>
      <c r="J5787" s="169">
        <v>26138</v>
      </c>
      <c r="K5787" s="167" t="s">
        <v>55</v>
      </c>
      <c r="L5787" s="169">
        <v>5</v>
      </c>
      <c r="M5787" s="167" t="s">
        <v>3604</v>
      </c>
      <c r="N5787" s="169">
        <v>896</v>
      </c>
      <c r="O5787" s="167" t="s">
        <v>3505</v>
      </c>
      <c r="P5787" s="167"/>
      <c r="Q5787" s="167" t="s">
        <v>5049</v>
      </c>
      <c r="R5787" s="167" t="s">
        <v>9735</v>
      </c>
      <c r="S5787" s="169">
        <v>1</v>
      </c>
      <c r="T5787" s="167" t="s">
        <v>9241</v>
      </c>
      <c r="U5787" s="169" t="s">
        <v>6692</v>
      </c>
      <c r="V5787" s="167" t="s">
        <v>9242</v>
      </c>
      <c r="W5787" s="167" t="s">
        <v>9243</v>
      </c>
      <c r="X5787" s="170" t="s">
        <v>3533</v>
      </c>
      <c r="Y5787" s="171" t="s">
        <v>9736</v>
      </c>
      <c r="Z5787" s="167" t="s">
        <v>11170</v>
      </c>
      <c r="AA5787" s="176">
        <v>480</v>
      </c>
      <c r="AB5787" s="167" t="s">
        <v>11254</v>
      </c>
      <c r="AC5787" s="176">
        <v>480</v>
      </c>
      <c r="AD5787" s="167" t="s">
        <v>11254</v>
      </c>
      <c r="AE5787" s="176">
        <v>44875.199999999997</v>
      </c>
    </row>
    <row r="5788" spans="1:31">
      <c r="A5788" s="178">
        <v>308506457361</v>
      </c>
      <c r="B5788" s="166">
        <v>46150</v>
      </c>
      <c r="C5788" s="167" t="s">
        <v>9160</v>
      </c>
      <c r="D5788" s="167" t="s">
        <v>9704</v>
      </c>
      <c r="E5788" s="167" t="s">
        <v>9705</v>
      </c>
      <c r="F5788" s="167" t="s">
        <v>9211</v>
      </c>
      <c r="G5788" s="167" t="s">
        <v>3502</v>
      </c>
      <c r="H5788" s="168">
        <v>46150</v>
      </c>
      <c r="I5788" s="167" t="s">
        <v>9737</v>
      </c>
      <c r="J5788" s="169">
        <v>26138</v>
      </c>
      <c r="K5788" s="167" t="s">
        <v>55</v>
      </c>
      <c r="L5788" s="169">
        <v>1</v>
      </c>
      <c r="M5788" s="167" t="s">
        <v>4084</v>
      </c>
      <c r="N5788" s="169">
        <v>11.8</v>
      </c>
      <c r="O5788" s="167" t="s">
        <v>3505</v>
      </c>
      <c r="P5788" s="167"/>
      <c r="Q5788" s="167" t="s">
        <v>5049</v>
      </c>
      <c r="R5788" s="167" t="s">
        <v>9738</v>
      </c>
      <c r="S5788" s="169">
        <v>1</v>
      </c>
      <c r="T5788" s="167" t="s">
        <v>3516</v>
      </c>
      <c r="U5788" s="169" t="s">
        <v>3517</v>
      </c>
      <c r="V5788" s="167" t="s">
        <v>9739</v>
      </c>
      <c r="W5788" s="167" t="s">
        <v>3519</v>
      </c>
      <c r="X5788" s="170" t="s">
        <v>157</v>
      </c>
      <c r="Y5788" s="171" t="s">
        <v>9740</v>
      </c>
      <c r="Z5788" s="167" t="s">
        <v>11171</v>
      </c>
      <c r="AA5788" s="176">
        <v>1</v>
      </c>
      <c r="AB5788" s="167" t="s">
        <v>11254</v>
      </c>
      <c r="AC5788" s="176">
        <v>1</v>
      </c>
      <c r="AD5788" s="167" t="s">
        <v>11254</v>
      </c>
      <c r="AE5788" s="176">
        <v>2594.34</v>
      </c>
    </row>
    <row r="5789" spans="1:31">
      <c r="A5789" s="178">
        <v>308506703541</v>
      </c>
      <c r="B5789" s="166">
        <v>46150</v>
      </c>
      <c r="C5789" s="167" t="s">
        <v>9160</v>
      </c>
      <c r="D5789" s="167" t="s">
        <v>9704</v>
      </c>
      <c r="E5789" s="167" t="s">
        <v>9705</v>
      </c>
      <c r="F5789" s="167" t="s">
        <v>9211</v>
      </c>
      <c r="G5789" s="167" t="s">
        <v>3502</v>
      </c>
      <c r="H5789" s="168">
        <v>46150</v>
      </c>
      <c r="I5789" s="167" t="s">
        <v>9741</v>
      </c>
      <c r="J5789" s="169">
        <v>26138</v>
      </c>
      <c r="K5789" s="167" t="s">
        <v>55</v>
      </c>
      <c r="L5789" s="169">
        <v>1</v>
      </c>
      <c r="M5789" s="167" t="s">
        <v>4084</v>
      </c>
      <c r="N5789" s="169">
        <v>11.8</v>
      </c>
      <c r="O5789" s="167" t="s">
        <v>3505</v>
      </c>
      <c r="P5789" s="167"/>
      <c r="Q5789" s="167" t="s">
        <v>5049</v>
      </c>
      <c r="R5789" s="167" t="s">
        <v>9738</v>
      </c>
      <c r="S5789" s="169">
        <v>1</v>
      </c>
      <c r="T5789" s="167" t="s">
        <v>9742</v>
      </c>
      <c r="U5789" s="169" t="s">
        <v>3517</v>
      </c>
      <c r="V5789" s="167" t="s">
        <v>9743</v>
      </c>
      <c r="W5789" s="167" t="s">
        <v>9744</v>
      </c>
      <c r="X5789" s="170" t="s">
        <v>157</v>
      </c>
      <c r="Y5789" s="171" t="s">
        <v>9740</v>
      </c>
      <c r="Z5789" s="167" t="s">
        <v>11171</v>
      </c>
      <c r="AA5789" s="176">
        <v>6</v>
      </c>
      <c r="AB5789" s="167" t="s">
        <v>11254</v>
      </c>
      <c r="AC5789" s="176">
        <v>6</v>
      </c>
      <c r="AD5789" s="167" t="s">
        <v>11254</v>
      </c>
      <c r="AE5789" s="176">
        <v>891.66</v>
      </c>
    </row>
    <row r="5790" spans="1:31">
      <c r="A5790" s="178">
        <v>308509293650</v>
      </c>
      <c r="B5790" s="166">
        <v>46150</v>
      </c>
      <c r="C5790" s="167" t="s">
        <v>9144</v>
      </c>
      <c r="D5790" s="167" t="s">
        <v>9165</v>
      </c>
      <c r="E5790" s="167" t="s">
        <v>9166</v>
      </c>
      <c r="F5790" s="167" t="s">
        <v>9167</v>
      </c>
      <c r="G5790" s="167" t="s">
        <v>5048</v>
      </c>
      <c r="H5790" s="168">
        <v>46150</v>
      </c>
      <c r="I5790" s="167" t="s">
        <v>9168</v>
      </c>
      <c r="J5790" s="169">
        <v>26138</v>
      </c>
      <c r="K5790" s="167" t="s">
        <v>55</v>
      </c>
      <c r="L5790" s="169">
        <v>18</v>
      </c>
      <c r="M5790" s="167" t="s">
        <v>3604</v>
      </c>
      <c r="N5790" s="169">
        <v>2988</v>
      </c>
      <c r="O5790" s="167" t="s">
        <v>3505</v>
      </c>
      <c r="P5790" s="167"/>
      <c r="Q5790" s="167" t="s">
        <v>5049</v>
      </c>
      <c r="R5790" s="167" t="s">
        <v>9745</v>
      </c>
      <c r="S5790" s="169">
        <v>14</v>
      </c>
      <c r="T5790" s="167" t="s">
        <v>9174</v>
      </c>
      <c r="U5790" s="169" t="s">
        <v>6692</v>
      </c>
      <c r="V5790" s="167" t="s">
        <v>9175</v>
      </c>
      <c r="W5790" s="167" t="s">
        <v>9176</v>
      </c>
      <c r="X5790" s="170" t="s">
        <v>3533</v>
      </c>
      <c r="Y5790" s="171" t="s">
        <v>9746</v>
      </c>
      <c r="Z5790" s="167" t="s">
        <v>11172</v>
      </c>
      <c r="AA5790" s="176">
        <v>240</v>
      </c>
      <c r="AB5790" s="167" t="s">
        <v>11254</v>
      </c>
      <c r="AC5790" s="176">
        <v>240</v>
      </c>
      <c r="AD5790" s="167" t="s">
        <v>11254</v>
      </c>
      <c r="AE5790" s="176">
        <v>37917.599999999999</v>
      </c>
    </row>
    <row r="5791" spans="1:31">
      <c r="A5791" s="178">
        <v>308509293650</v>
      </c>
      <c r="B5791" s="166">
        <v>46150</v>
      </c>
      <c r="C5791" s="167" t="s">
        <v>9144</v>
      </c>
      <c r="D5791" s="167" t="s">
        <v>9165</v>
      </c>
      <c r="E5791" s="167" t="s">
        <v>9166</v>
      </c>
      <c r="F5791" s="167" t="s">
        <v>9167</v>
      </c>
      <c r="G5791" s="167" t="s">
        <v>5048</v>
      </c>
      <c r="H5791" s="168">
        <v>46150</v>
      </c>
      <c r="I5791" s="167" t="s">
        <v>9168</v>
      </c>
      <c r="J5791" s="169">
        <v>26138</v>
      </c>
      <c r="K5791" s="167" t="s">
        <v>55</v>
      </c>
      <c r="L5791" s="169">
        <v>18</v>
      </c>
      <c r="M5791" s="167" t="s">
        <v>3604</v>
      </c>
      <c r="N5791" s="169">
        <v>2988</v>
      </c>
      <c r="O5791" s="167" t="s">
        <v>3505</v>
      </c>
      <c r="P5791" s="167"/>
      <c r="Q5791" s="167" t="s">
        <v>5049</v>
      </c>
      <c r="R5791" s="167" t="s">
        <v>9745</v>
      </c>
      <c r="S5791" s="169">
        <v>13</v>
      </c>
      <c r="T5791" s="167" t="s">
        <v>9174</v>
      </c>
      <c r="U5791" s="169" t="s">
        <v>6692</v>
      </c>
      <c r="V5791" s="167" t="s">
        <v>9175</v>
      </c>
      <c r="W5791" s="167" t="s">
        <v>9176</v>
      </c>
      <c r="X5791" s="170" t="s">
        <v>3533</v>
      </c>
      <c r="Y5791" s="171" t="s">
        <v>9746</v>
      </c>
      <c r="Z5791" s="167" t="s">
        <v>11172</v>
      </c>
      <c r="AA5791" s="176">
        <v>48</v>
      </c>
      <c r="AB5791" s="167" t="s">
        <v>11254</v>
      </c>
      <c r="AC5791" s="176">
        <v>48</v>
      </c>
      <c r="AD5791" s="167" t="s">
        <v>11254</v>
      </c>
      <c r="AE5791" s="176">
        <v>7583.52</v>
      </c>
    </row>
    <row r="5792" spans="1:31">
      <c r="A5792" s="178">
        <v>308509293650</v>
      </c>
      <c r="B5792" s="166">
        <v>46150</v>
      </c>
      <c r="C5792" s="167" t="s">
        <v>9144</v>
      </c>
      <c r="D5792" s="167" t="s">
        <v>9165</v>
      </c>
      <c r="E5792" s="167" t="s">
        <v>9166</v>
      </c>
      <c r="F5792" s="167" t="s">
        <v>9167</v>
      </c>
      <c r="G5792" s="167" t="s">
        <v>5048</v>
      </c>
      <c r="H5792" s="168">
        <v>46150</v>
      </c>
      <c r="I5792" s="167" t="s">
        <v>9168</v>
      </c>
      <c r="J5792" s="169">
        <v>26138</v>
      </c>
      <c r="K5792" s="167" t="s">
        <v>55</v>
      </c>
      <c r="L5792" s="169">
        <v>18</v>
      </c>
      <c r="M5792" s="167" t="s">
        <v>3604</v>
      </c>
      <c r="N5792" s="169">
        <v>2988</v>
      </c>
      <c r="O5792" s="167" t="s">
        <v>3505</v>
      </c>
      <c r="P5792" s="167"/>
      <c r="Q5792" s="167" t="s">
        <v>5049</v>
      </c>
      <c r="R5792" s="167" t="s">
        <v>9745</v>
      </c>
      <c r="S5792" s="169">
        <v>12</v>
      </c>
      <c r="T5792" s="167" t="s">
        <v>9177</v>
      </c>
      <c r="U5792" s="169" t="s">
        <v>6692</v>
      </c>
      <c r="V5792" s="167" t="s">
        <v>9178</v>
      </c>
      <c r="W5792" s="167" t="s">
        <v>9179</v>
      </c>
      <c r="X5792" s="170" t="s">
        <v>3533</v>
      </c>
      <c r="Y5792" s="171" t="s">
        <v>9746</v>
      </c>
      <c r="Z5792" s="167" t="s">
        <v>11172</v>
      </c>
      <c r="AA5792" s="176">
        <v>144</v>
      </c>
      <c r="AB5792" s="167" t="s">
        <v>11254</v>
      </c>
      <c r="AC5792" s="176">
        <v>144</v>
      </c>
      <c r="AD5792" s="167" t="s">
        <v>11254</v>
      </c>
      <c r="AE5792" s="176">
        <v>23238.720000000001</v>
      </c>
    </row>
    <row r="5793" spans="1:31">
      <c r="A5793" s="178">
        <v>308509293650</v>
      </c>
      <c r="B5793" s="166">
        <v>46150</v>
      </c>
      <c r="C5793" s="167" t="s">
        <v>9144</v>
      </c>
      <c r="D5793" s="167" t="s">
        <v>9165</v>
      </c>
      <c r="E5793" s="167" t="s">
        <v>9166</v>
      </c>
      <c r="F5793" s="167" t="s">
        <v>9167</v>
      </c>
      <c r="G5793" s="167" t="s">
        <v>5048</v>
      </c>
      <c r="H5793" s="168">
        <v>46150</v>
      </c>
      <c r="I5793" s="167" t="s">
        <v>9168</v>
      </c>
      <c r="J5793" s="169">
        <v>26138</v>
      </c>
      <c r="K5793" s="167" t="s">
        <v>55</v>
      </c>
      <c r="L5793" s="169">
        <v>18</v>
      </c>
      <c r="M5793" s="167" t="s">
        <v>3604</v>
      </c>
      <c r="N5793" s="169">
        <v>2988</v>
      </c>
      <c r="O5793" s="167" t="s">
        <v>3505</v>
      </c>
      <c r="P5793" s="167"/>
      <c r="Q5793" s="167" t="s">
        <v>5049</v>
      </c>
      <c r="R5793" s="167" t="s">
        <v>9745</v>
      </c>
      <c r="S5793" s="169">
        <v>11</v>
      </c>
      <c r="T5793" s="167" t="s">
        <v>9180</v>
      </c>
      <c r="U5793" s="169" t="s">
        <v>6692</v>
      </c>
      <c r="V5793" s="167" t="s">
        <v>9181</v>
      </c>
      <c r="W5793" s="167" t="s">
        <v>9182</v>
      </c>
      <c r="X5793" s="170" t="s">
        <v>3533</v>
      </c>
      <c r="Y5793" s="171" t="s">
        <v>9746</v>
      </c>
      <c r="Z5793" s="167" t="s">
        <v>11172</v>
      </c>
      <c r="AA5793" s="176">
        <v>284</v>
      </c>
      <c r="AB5793" s="167" t="s">
        <v>11254</v>
      </c>
      <c r="AC5793" s="176">
        <v>284</v>
      </c>
      <c r="AD5793" s="167" t="s">
        <v>11254</v>
      </c>
      <c r="AE5793" s="176">
        <v>89667.32</v>
      </c>
    </row>
    <row r="5794" spans="1:31">
      <c r="A5794" s="178">
        <v>308509293650</v>
      </c>
      <c r="B5794" s="166">
        <v>46150</v>
      </c>
      <c r="C5794" s="167" t="s">
        <v>9144</v>
      </c>
      <c r="D5794" s="167" t="s">
        <v>9165</v>
      </c>
      <c r="E5794" s="167" t="s">
        <v>9166</v>
      </c>
      <c r="F5794" s="167" t="s">
        <v>9167</v>
      </c>
      <c r="G5794" s="167" t="s">
        <v>5048</v>
      </c>
      <c r="H5794" s="168">
        <v>46150</v>
      </c>
      <c r="I5794" s="167" t="s">
        <v>9168</v>
      </c>
      <c r="J5794" s="169">
        <v>26138</v>
      </c>
      <c r="K5794" s="167" t="s">
        <v>55</v>
      </c>
      <c r="L5794" s="169">
        <v>18</v>
      </c>
      <c r="M5794" s="167" t="s">
        <v>3604</v>
      </c>
      <c r="N5794" s="169">
        <v>2988</v>
      </c>
      <c r="O5794" s="167" t="s">
        <v>3505</v>
      </c>
      <c r="P5794" s="167"/>
      <c r="Q5794" s="167" t="s">
        <v>5049</v>
      </c>
      <c r="R5794" s="167" t="s">
        <v>9745</v>
      </c>
      <c r="S5794" s="169">
        <v>10</v>
      </c>
      <c r="T5794" s="167" t="s">
        <v>9180</v>
      </c>
      <c r="U5794" s="169" t="s">
        <v>6692</v>
      </c>
      <c r="V5794" s="167" t="s">
        <v>9181</v>
      </c>
      <c r="W5794" s="167" t="s">
        <v>9182</v>
      </c>
      <c r="X5794" s="170" t="s">
        <v>3533</v>
      </c>
      <c r="Y5794" s="171" t="s">
        <v>9746</v>
      </c>
      <c r="Z5794" s="167" t="s">
        <v>11172</v>
      </c>
      <c r="AA5794" s="176">
        <v>98</v>
      </c>
      <c r="AB5794" s="167" t="s">
        <v>11254</v>
      </c>
      <c r="AC5794" s="176">
        <v>98</v>
      </c>
      <c r="AD5794" s="167" t="s">
        <v>11254</v>
      </c>
      <c r="AE5794" s="176">
        <v>30941.54</v>
      </c>
    </row>
    <row r="5795" spans="1:31">
      <c r="A5795" s="178">
        <v>308509293650</v>
      </c>
      <c r="B5795" s="166">
        <v>46150</v>
      </c>
      <c r="C5795" s="167" t="s">
        <v>9144</v>
      </c>
      <c r="D5795" s="167" t="s">
        <v>9165</v>
      </c>
      <c r="E5795" s="167" t="s">
        <v>9166</v>
      </c>
      <c r="F5795" s="167" t="s">
        <v>9167</v>
      </c>
      <c r="G5795" s="167" t="s">
        <v>5048</v>
      </c>
      <c r="H5795" s="168">
        <v>46150</v>
      </c>
      <c r="I5795" s="167" t="s">
        <v>9168</v>
      </c>
      <c r="J5795" s="169">
        <v>26138</v>
      </c>
      <c r="K5795" s="167" t="s">
        <v>55</v>
      </c>
      <c r="L5795" s="169">
        <v>18</v>
      </c>
      <c r="M5795" s="167" t="s">
        <v>3604</v>
      </c>
      <c r="N5795" s="169">
        <v>2988</v>
      </c>
      <c r="O5795" s="167" t="s">
        <v>3505</v>
      </c>
      <c r="P5795" s="167"/>
      <c r="Q5795" s="167" t="s">
        <v>5049</v>
      </c>
      <c r="R5795" s="167" t="s">
        <v>9745</v>
      </c>
      <c r="S5795" s="169">
        <v>9</v>
      </c>
      <c r="T5795" s="167" t="s">
        <v>9180</v>
      </c>
      <c r="U5795" s="169" t="s">
        <v>6692</v>
      </c>
      <c r="V5795" s="167" t="s">
        <v>9181</v>
      </c>
      <c r="W5795" s="167" t="s">
        <v>9182</v>
      </c>
      <c r="X5795" s="170" t="s">
        <v>3533</v>
      </c>
      <c r="Y5795" s="171" t="s">
        <v>9746</v>
      </c>
      <c r="Z5795" s="167" t="s">
        <v>11172</v>
      </c>
      <c r="AA5795" s="176">
        <v>2</v>
      </c>
      <c r="AB5795" s="167" t="s">
        <v>11254</v>
      </c>
      <c r="AC5795" s="176">
        <v>2</v>
      </c>
      <c r="AD5795" s="167" t="s">
        <v>11254</v>
      </c>
      <c r="AE5795" s="176">
        <v>631.46</v>
      </c>
    </row>
    <row r="5796" spans="1:31">
      <c r="A5796" s="178">
        <v>308509293650</v>
      </c>
      <c r="B5796" s="166">
        <v>46150</v>
      </c>
      <c r="C5796" s="167" t="s">
        <v>9144</v>
      </c>
      <c r="D5796" s="167" t="s">
        <v>9165</v>
      </c>
      <c r="E5796" s="167" t="s">
        <v>9166</v>
      </c>
      <c r="F5796" s="167" t="s">
        <v>9167</v>
      </c>
      <c r="G5796" s="167" t="s">
        <v>5048</v>
      </c>
      <c r="H5796" s="168">
        <v>46150</v>
      </c>
      <c r="I5796" s="167" t="s">
        <v>9168</v>
      </c>
      <c r="J5796" s="169">
        <v>26138</v>
      </c>
      <c r="K5796" s="167" t="s">
        <v>55</v>
      </c>
      <c r="L5796" s="169">
        <v>18</v>
      </c>
      <c r="M5796" s="167" t="s">
        <v>3604</v>
      </c>
      <c r="N5796" s="169">
        <v>2988</v>
      </c>
      <c r="O5796" s="167" t="s">
        <v>3505</v>
      </c>
      <c r="P5796" s="167"/>
      <c r="Q5796" s="167" t="s">
        <v>5049</v>
      </c>
      <c r="R5796" s="167" t="s">
        <v>9745</v>
      </c>
      <c r="S5796" s="169">
        <v>8</v>
      </c>
      <c r="T5796" s="167" t="s">
        <v>9183</v>
      </c>
      <c r="U5796" s="169" t="s">
        <v>6692</v>
      </c>
      <c r="V5796" s="167" t="s">
        <v>9184</v>
      </c>
      <c r="W5796" s="167" t="s">
        <v>9185</v>
      </c>
      <c r="X5796" s="170" t="s">
        <v>3533</v>
      </c>
      <c r="Y5796" s="171" t="s">
        <v>9746</v>
      </c>
      <c r="Z5796" s="167" t="s">
        <v>11172</v>
      </c>
      <c r="AA5796" s="176">
        <v>9</v>
      </c>
      <c r="AB5796" s="167" t="s">
        <v>11254</v>
      </c>
      <c r="AC5796" s="176">
        <v>9</v>
      </c>
      <c r="AD5796" s="167" t="s">
        <v>11254</v>
      </c>
      <c r="AE5796" s="176">
        <v>2041.29</v>
      </c>
    </row>
    <row r="5797" spans="1:31">
      <c r="A5797" s="178">
        <v>308509293650</v>
      </c>
      <c r="B5797" s="166">
        <v>46150</v>
      </c>
      <c r="C5797" s="167" t="s">
        <v>9144</v>
      </c>
      <c r="D5797" s="167" t="s">
        <v>9165</v>
      </c>
      <c r="E5797" s="167" t="s">
        <v>9166</v>
      </c>
      <c r="F5797" s="167" t="s">
        <v>9167</v>
      </c>
      <c r="G5797" s="167" t="s">
        <v>5048</v>
      </c>
      <c r="H5797" s="168">
        <v>46150</v>
      </c>
      <c r="I5797" s="167" t="s">
        <v>9168</v>
      </c>
      <c r="J5797" s="169">
        <v>26138</v>
      </c>
      <c r="K5797" s="167" t="s">
        <v>55</v>
      </c>
      <c r="L5797" s="169">
        <v>18</v>
      </c>
      <c r="M5797" s="167" t="s">
        <v>3604</v>
      </c>
      <c r="N5797" s="169">
        <v>2988</v>
      </c>
      <c r="O5797" s="167" t="s">
        <v>3505</v>
      </c>
      <c r="P5797" s="167"/>
      <c r="Q5797" s="167" t="s">
        <v>5049</v>
      </c>
      <c r="R5797" s="167" t="s">
        <v>9745</v>
      </c>
      <c r="S5797" s="169">
        <v>7</v>
      </c>
      <c r="T5797" s="167" t="s">
        <v>9183</v>
      </c>
      <c r="U5797" s="169" t="s">
        <v>6692</v>
      </c>
      <c r="V5797" s="167" t="s">
        <v>9184</v>
      </c>
      <c r="W5797" s="167" t="s">
        <v>9185</v>
      </c>
      <c r="X5797" s="170" t="s">
        <v>3533</v>
      </c>
      <c r="Y5797" s="171" t="s">
        <v>9746</v>
      </c>
      <c r="Z5797" s="167" t="s">
        <v>11172</v>
      </c>
      <c r="AA5797" s="176">
        <v>110</v>
      </c>
      <c r="AB5797" s="167" t="s">
        <v>11254</v>
      </c>
      <c r="AC5797" s="176">
        <v>110</v>
      </c>
      <c r="AD5797" s="167" t="s">
        <v>11254</v>
      </c>
      <c r="AE5797" s="176">
        <v>24949.1</v>
      </c>
    </row>
    <row r="5798" spans="1:31">
      <c r="A5798" s="178">
        <v>308509293650</v>
      </c>
      <c r="B5798" s="166">
        <v>46150</v>
      </c>
      <c r="C5798" s="167" t="s">
        <v>9144</v>
      </c>
      <c r="D5798" s="167" t="s">
        <v>9165</v>
      </c>
      <c r="E5798" s="167" t="s">
        <v>9166</v>
      </c>
      <c r="F5798" s="167" t="s">
        <v>9167</v>
      </c>
      <c r="G5798" s="167" t="s">
        <v>5048</v>
      </c>
      <c r="H5798" s="168">
        <v>46150</v>
      </c>
      <c r="I5798" s="167" t="s">
        <v>9168</v>
      </c>
      <c r="J5798" s="169">
        <v>26138</v>
      </c>
      <c r="K5798" s="167" t="s">
        <v>55</v>
      </c>
      <c r="L5798" s="169">
        <v>18</v>
      </c>
      <c r="M5798" s="167" t="s">
        <v>3604</v>
      </c>
      <c r="N5798" s="169">
        <v>2988</v>
      </c>
      <c r="O5798" s="167" t="s">
        <v>3505</v>
      </c>
      <c r="P5798" s="167"/>
      <c r="Q5798" s="167" t="s">
        <v>5049</v>
      </c>
      <c r="R5798" s="167" t="s">
        <v>9745</v>
      </c>
      <c r="S5798" s="169">
        <v>6</v>
      </c>
      <c r="T5798" s="167" t="s">
        <v>9183</v>
      </c>
      <c r="U5798" s="169" t="s">
        <v>6692</v>
      </c>
      <c r="V5798" s="167" t="s">
        <v>9184</v>
      </c>
      <c r="W5798" s="167" t="s">
        <v>9185</v>
      </c>
      <c r="X5798" s="170" t="s">
        <v>3533</v>
      </c>
      <c r="Y5798" s="171" t="s">
        <v>9746</v>
      </c>
      <c r="Z5798" s="167" t="s">
        <v>11172</v>
      </c>
      <c r="AA5798" s="176">
        <v>1</v>
      </c>
      <c r="AB5798" s="167" t="s">
        <v>11254</v>
      </c>
      <c r="AC5798" s="176">
        <v>1</v>
      </c>
      <c r="AD5798" s="167" t="s">
        <v>11254</v>
      </c>
      <c r="AE5798" s="176">
        <v>226.81</v>
      </c>
    </row>
    <row r="5799" spans="1:31">
      <c r="A5799" s="178">
        <v>308509293650</v>
      </c>
      <c r="B5799" s="166">
        <v>46150</v>
      </c>
      <c r="C5799" s="167" t="s">
        <v>9144</v>
      </c>
      <c r="D5799" s="167" t="s">
        <v>9165</v>
      </c>
      <c r="E5799" s="167" t="s">
        <v>9166</v>
      </c>
      <c r="F5799" s="167" t="s">
        <v>9167</v>
      </c>
      <c r="G5799" s="167" t="s">
        <v>5048</v>
      </c>
      <c r="H5799" s="168">
        <v>46150</v>
      </c>
      <c r="I5799" s="167" t="s">
        <v>9168</v>
      </c>
      <c r="J5799" s="169">
        <v>26138</v>
      </c>
      <c r="K5799" s="167" t="s">
        <v>55</v>
      </c>
      <c r="L5799" s="169">
        <v>18</v>
      </c>
      <c r="M5799" s="167" t="s">
        <v>3604</v>
      </c>
      <c r="N5799" s="169">
        <v>2988</v>
      </c>
      <c r="O5799" s="167" t="s">
        <v>3505</v>
      </c>
      <c r="P5799" s="167"/>
      <c r="Q5799" s="167" t="s">
        <v>5049</v>
      </c>
      <c r="R5799" s="167" t="s">
        <v>9745</v>
      </c>
      <c r="S5799" s="169">
        <v>5</v>
      </c>
      <c r="T5799" s="167" t="s">
        <v>9186</v>
      </c>
      <c r="U5799" s="169" t="s">
        <v>6692</v>
      </c>
      <c r="V5799" s="167" t="s">
        <v>9187</v>
      </c>
      <c r="W5799" s="167" t="s">
        <v>9188</v>
      </c>
      <c r="X5799" s="170" t="s">
        <v>3533</v>
      </c>
      <c r="Y5799" s="171" t="s">
        <v>9746</v>
      </c>
      <c r="Z5799" s="167" t="s">
        <v>11172</v>
      </c>
      <c r="AA5799" s="176">
        <v>132</v>
      </c>
      <c r="AB5799" s="167" t="s">
        <v>11254</v>
      </c>
      <c r="AC5799" s="176">
        <v>132</v>
      </c>
      <c r="AD5799" s="167" t="s">
        <v>11254</v>
      </c>
      <c r="AE5799" s="176">
        <v>82907.88</v>
      </c>
    </row>
    <row r="5800" spans="1:31">
      <c r="A5800" s="178">
        <v>308509293650</v>
      </c>
      <c r="B5800" s="166">
        <v>46150</v>
      </c>
      <c r="C5800" s="167" t="s">
        <v>9144</v>
      </c>
      <c r="D5800" s="167" t="s">
        <v>9165</v>
      </c>
      <c r="E5800" s="167" t="s">
        <v>9166</v>
      </c>
      <c r="F5800" s="167" t="s">
        <v>9167</v>
      </c>
      <c r="G5800" s="167" t="s">
        <v>5048</v>
      </c>
      <c r="H5800" s="168">
        <v>46150</v>
      </c>
      <c r="I5800" s="167" t="s">
        <v>9168</v>
      </c>
      <c r="J5800" s="169">
        <v>26138</v>
      </c>
      <c r="K5800" s="167" t="s">
        <v>55</v>
      </c>
      <c r="L5800" s="169">
        <v>18</v>
      </c>
      <c r="M5800" s="167" t="s">
        <v>3604</v>
      </c>
      <c r="N5800" s="169">
        <v>2988</v>
      </c>
      <c r="O5800" s="167" t="s">
        <v>3505</v>
      </c>
      <c r="P5800" s="167"/>
      <c r="Q5800" s="167" t="s">
        <v>5049</v>
      </c>
      <c r="R5800" s="167" t="s">
        <v>9745</v>
      </c>
      <c r="S5800" s="169">
        <v>4</v>
      </c>
      <c r="T5800" s="167" t="s">
        <v>9255</v>
      </c>
      <c r="U5800" s="169" t="s">
        <v>6692</v>
      </c>
      <c r="V5800" s="167" t="s">
        <v>9256</v>
      </c>
      <c r="W5800" s="167" t="s">
        <v>9257</v>
      </c>
      <c r="X5800" s="170" t="s">
        <v>3533</v>
      </c>
      <c r="Y5800" s="171" t="s">
        <v>9746</v>
      </c>
      <c r="Z5800" s="167" t="s">
        <v>11172</v>
      </c>
      <c r="AA5800" s="176">
        <v>324</v>
      </c>
      <c r="AB5800" s="167" t="s">
        <v>11254</v>
      </c>
      <c r="AC5800" s="176">
        <v>324</v>
      </c>
      <c r="AD5800" s="167" t="s">
        <v>11254</v>
      </c>
      <c r="AE5800" s="176">
        <v>55961.279999999999</v>
      </c>
    </row>
    <row r="5801" spans="1:31">
      <c r="A5801" s="178">
        <v>308509293650</v>
      </c>
      <c r="B5801" s="166">
        <v>46150</v>
      </c>
      <c r="C5801" s="167" t="s">
        <v>9144</v>
      </c>
      <c r="D5801" s="167" t="s">
        <v>9165</v>
      </c>
      <c r="E5801" s="167" t="s">
        <v>9166</v>
      </c>
      <c r="F5801" s="167" t="s">
        <v>9167</v>
      </c>
      <c r="G5801" s="167" t="s">
        <v>5048</v>
      </c>
      <c r="H5801" s="168">
        <v>46150</v>
      </c>
      <c r="I5801" s="167" t="s">
        <v>9168</v>
      </c>
      <c r="J5801" s="169">
        <v>26138</v>
      </c>
      <c r="K5801" s="167" t="s">
        <v>55</v>
      </c>
      <c r="L5801" s="169">
        <v>18</v>
      </c>
      <c r="M5801" s="167" t="s">
        <v>3604</v>
      </c>
      <c r="N5801" s="169">
        <v>2988</v>
      </c>
      <c r="O5801" s="167" t="s">
        <v>3505</v>
      </c>
      <c r="P5801" s="167"/>
      <c r="Q5801" s="167" t="s">
        <v>5049</v>
      </c>
      <c r="R5801" s="167" t="s">
        <v>9745</v>
      </c>
      <c r="S5801" s="169">
        <v>3</v>
      </c>
      <c r="T5801" s="167" t="s">
        <v>9255</v>
      </c>
      <c r="U5801" s="169" t="s">
        <v>6692</v>
      </c>
      <c r="V5801" s="167" t="s">
        <v>9256</v>
      </c>
      <c r="W5801" s="167" t="s">
        <v>9257</v>
      </c>
      <c r="X5801" s="170" t="s">
        <v>3533</v>
      </c>
      <c r="Y5801" s="171" t="s">
        <v>9746</v>
      </c>
      <c r="Z5801" s="167" t="s">
        <v>11172</v>
      </c>
      <c r="AA5801" s="176">
        <v>12</v>
      </c>
      <c r="AB5801" s="167" t="s">
        <v>11254</v>
      </c>
      <c r="AC5801" s="176">
        <v>12</v>
      </c>
      <c r="AD5801" s="167" t="s">
        <v>11254</v>
      </c>
      <c r="AE5801" s="176">
        <v>2072.64</v>
      </c>
    </row>
    <row r="5802" spans="1:31">
      <c r="A5802" s="178">
        <v>308509293650</v>
      </c>
      <c r="B5802" s="166">
        <v>46150</v>
      </c>
      <c r="C5802" s="167" t="s">
        <v>9144</v>
      </c>
      <c r="D5802" s="167" t="s">
        <v>9165</v>
      </c>
      <c r="E5802" s="167" t="s">
        <v>9166</v>
      </c>
      <c r="F5802" s="167" t="s">
        <v>9167</v>
      </c>
      <c r="G5802" s="167" t="s">
        <v>5048</v>
      </c>
      <c r="H5802" s="168">
        <v>46150</v>
      </c>
      <c r="I5802" s="167" t="s">
        <v>9168</v>
      </c>
      <c r="J5802" s="169">
        <v>26138</v>
      </c>
      <c r="K5802" s="167" t="s">
        <v>55</v>
      </c>
      <c r="L5802" s="169">
        <v>18</v>
      </c>
      <c r="M5802" s="167" t="s">
        <v>3604</v>
      </c>
      <c r="N5802" s="169">
        <v>2988</v>
      </c>
      <c r="O5802" s="167" t="s">
        <v>3505</v>
      </c>
      <c r="P5802" s="167"/>
      <c r="Q5802" s="167" t="s">
        <v>5049</v>
      </c>
      <c r="R5802" s="167" t="s">
        <v>9745</v>
      </c>
      <c r="S5802" s="169">
        <v>2</v>
      </c>
      <c r="T5802" s="167" t="s">
        <v>9189</v>
      </c>
      <c r="U5802" s="169" t="s">
        <v>6692</v>
      </c>
      <c r="V5802" s="167" t="s">
        <v>9190</v>
      </c>
      <c r="W5802" s="167" t="s">
        <v>9191</v>
      </c>
      <c r="X5802" s="170" t="s">
        <v>3533</v>
      </c>
      <c r="Y5802" s="171" t="s">
        <v>9746</v>
      </c>
      <c r="Z5802" s="167" t="s">
        <v>11172</v>
      </c>
      <c r="AA5802" s="176">
        <v>180</v>
      </c>
      <c r="AB5802" s="167" t="s">
        <v>11254</v>
      </c>
      <c r="AC5802" s="176">
        <v>180</v>
      </c>
      <c r="AD5802" s="167" t="s">
        <v>11254</v>
      </c>
      <c r="AE5802" s="176">
        <v>38183.4</v>
      </c>
    </row>
    <row r="5803" spans="1:31">
      <c r="A5803" s="178">
        <v>308509293650</v>
      </c>
      <c r="B5803" s="166">
        <v>46150</v>
      </c>
      <c r="C5803" s="167" t="s">
        <v>9144</v>
      </c>
      <c r="D5803" s="167" t="s">
        <v>9165</v>
      </c>
      <c r="E5803" s="167" t="s">
        <v>9166</v>
      </c>
      <c r="F5803" s="167" t="s">
        <v>9167</v>
      </c>
      <c r="G5803" s="167" t="s">
        <v>5048</v>
      </c>
      <c r="H5803" s="168">
        <v>46150</v>
      </c>
      <c r="I5803" s="167" t="s">
        <v>9168</v>
      </c>
      <c r="J5803" s="169">
        <v>26138</v>
      </c>
      <c r="K5803" s="167" t="s">
        <v>55</v>
      </c>
      <c r="L5803" s="169">
        <v>18</v>
      </c>
      <c r="M5803" s="167" t="s">
        <v>3604</v>
      </c>
      <c r="N5803" s="169">
        <v>2988</v>
      </c>
      <c r="O5803" s="167" t="s">
        <v>3505</v>
      </c>
      <c r="P5803" s="167"/>
      <c r="Q5803" s="167" t="s">
        <v>5049</v>
      </c>
      <c r="R5803" s="167" t="s">
        <v>9745</v>
      </c>
      <c r="S5803" s="169">
        <v>1</v>
      </c>
      <c r="T5803" s="167" t="s">
        <v>9189</v>
      </c>
      <c r="U5803" s="169" t="s">
        <v>6692</v>
      </c>
      <c r="V5803" s="167" t="s">
        <v>9190</v>
      </c>
      <c r="W5803" s="167" t="s">
        <v>9191</v>
      </c>
      <c r="X5803" s="170" t="s">
        <v>3533</v>
      </c>
      <c r="Y5803" s="171" t="s">
        <v>9746</v>
      </c>
      <c r="Z5803" s="167" t="s">
        <v>11172</v>
      </c>
      <c r="AA5803" s="176">
        <v>180</v>
      </c>
      <c r="AB5803" s="167" t="s">
        <v>11254</v>
      </c>
      <c r="AC5803" s="176">
        <v>180</v>
      </c>
      <c r="AD5803" s="167" t="s">
        <v>11254</v>
      </c>
      <c r="AE5803" s="176">
        <v>38183.4</v>
      </c>
    </row>
    <row r="5804" spans="1:31">
      <c r="A5804" s="178">
        <v>308509328650</v>
      </c>
      <c r="B5804" s="166">
        <v>46150</v>
      </c>
      <c r="C5804" s="167" t="s">
        <v>9144</v>
      </c>
      <c r="D5804" s="167" t="s">
        <v>9349</v>
      </c>
      <c r="E5804" s="167" t="s">
        <v>9350</v>
      </c>
      <c r="F5804" s="167" t="s">
        <v>9211</v>
      </c>
      <c r="G5804" s="167" t="s">
        <v>3502</v>
      </c>
      <c r="H5804" s="168">
        <v>46150</v>
      </c>
      <c r="I5804" s="167" t="s">
        <v>9747</v>
      </c>
      <c r="J5804" s="169">
        <v>26138</v>
      </c>
      <c r="K5804" s="167" t="s">
        <v>55</v>
      </c>
      <c r="L5804" s="169">
        <v>1</v>
      </c>
      <c r="M5804" s="167" t="s">
        <v>3604</v>
      </c>
      <c r="N5804" s="169">
        <v>137.6</v>
      </c>
      <c r="O5804" s="167" t="s">
        <v>3505</v>
      </c>
      <c r="P5804" s="167"/>
      <c r="Q5804" s="167" t="s">
        <v>5049</v>
      </c>
      <c r="R5804" s="167" t="s">
        <v>9748</v>
      </c>
      <c r="S5804" s="169">
        <v>4</v>
      </c>
      <c r="T5804" s="167" t="s">
        <v>9749</v>
      </c>
      <c r="U5804" s="169" t="s">
        <v>5284</v>
      </c>
      <c r="V5804" s="167" t="s">
        <v>9750</v>
      </c>
      <c r="W5804" s="167">
        <v>45224583</v>
      </c>
      <c r="X5804" s="170" t="s">
        <v>160</v>
      </c>
      <c r="Y5804" s="171" t="s">
        <v>9751</v>
      </c>
      <c r="Z5804" s="167" t="s">
        <v>11173</v>
      </c>
      <c r="AA5804" s="176">
        <v>1</v>
      </c>
      <c r="AB5804" s="167" t="s">
        <v>11254</v>
      </c>
      <c r="AC5804" s="176">
        <v>1</v>
      </c>
      <c r="AD5804" s="167" t="s">
        <v>11254</v>
      </c>
      <c r="AE5804" s="176">
        <v>201.25</v>
      </c>
    </row>
    <row r="5805" spans="1:31">
      <c r="A5805" s="178">
        <v>308509328650</v>
      </c>
      <c r="B5805" s="166">
        <v>46150</v>
      </c>
      <c r="C5805" s="167" t="s">
        <v>9144</v>
      </c>
      <c r="D5805" s="167" t="s">
        <v>9349</v>
      </c>
      <c r="E5805" s="167" t="s">
        <v>9350</v>
      </c>
      <c r="F5805" s="167" t="s">
        <v>9211</v>
      </c>
      <c r="G5805" s="167" t="s">
        <v>3502</v>
      </c>
      <c r="H5805" s="168">
        <v>46150</v>
      </c>
      <c r="I5805" s="167" t="s">
        <v>9747</v>
      </c>
      <c r="J5805" s="169">
        <v>26138</v>
      </c>
      <c r="K5805" s="167" t="s">
        <v>55</v>
      </c>
      <c r="L5805" s="169">
        <v>1</v>
      </c>
      <c r="M5805" s="167" t="s">
        <v>3604</v>
      </c>
      <c r="N5805" s="169">
        <v>137.6</v>
      </c>
      <c r="O5805" s="167" t="s">
        <v>3505</v>
      </c>
      <c r="P5805" s="167"/>
      <c r="Q5805" s="167" t="s">
        <v>5049</v>
      </c>
      <c r="R5805" s="167" t="s">
        <v>9748</v>
      </c>
      <c r="S5805" s="169">
        <v>3</v>
      </c>
      <c r="T5805" s="167" t="s">
        <v>9749</v>
      </c>
      <c r="U5805" s="169" t="s">
        <v>5284</v>
      </c>
      <c r="V5805" s="167" t="s">
        <v>9750</v>
      </c>
      <c r="W5805" s="167">
        <v>45224583</v>
      </c>
      <c r="X5805" s="170" t="s">
        <v>160</v>
      </c>
      <c r="Y5805" s="171" t="s">
        <v>9751</v>
      </c>
      <c r="Z5805" s="167" t="s">
        <v>11173</v>
      </c>
      <c r="AA5805" s="176">
        <v>539</v>
      </c>
      <c r="AB5805" s="167" t="s">
        <v>11254</v>
      </c>
      <c r="AC5805" s="176">
        <v>539</v>
      </c>
      <c r="AD5805" s="167" t="s">
        <v>11254</v>
      </c>
      <c r="AE5805" s="176">
        <v>108473.75</v>
      </c>
    </row>
    <row r="5806" spans="1:31">
      <c r="A5806" s="178">
        <v>308509328650</v>
      </c>
      <c r="B5806" s="166">
        <v>46150</v>
      </c>
      <c r="C5806" s="167" t="s">
        <v>9144</v>
      </c>
      <c r="D5806" s="167" t="s">
        <v>9349</v>
      </c>
      <c r="E5806" s="167" t="s">
        <v>9350</v>
      </c>
      <c r="F5806" s="167" t="s">
        <v>9211</v>
      </c>
      <c r="G5806" s="167" t="s">
        <v>3502</v>
      </c>
      <c r="H5806" s="168">
        <v>46150</v>
      </c>
      <c r="I5806" s="167" t="s">
        <v>9747</v>
      </c>
      <c r="J5806" s="169">
        <v>26138</v>
      </c>
      <c r="K5806" s="167" t="s">
        <v>55</v>
      </c>
      <c r="L5806" s="169">
        <v>1</v>
      </c>
      <c r="M5806" s="167" t="s">
        <v>3604</v>
      </c>
      <c r="N5806" s="169">
        <v>137.6</v>
      </c>
      <c r="O5806" s="167" t="s">
        <v>3505</v>
      </c>
      <c r="P5806" s="167"/>
      <c r="Q5806" s="167" t="s">
        <v>5049</v>
      </c>
      <c r="R5806" s="167" t="s">
        <v>9748</v>
      </c>
      <c r="S5806" s="169">
        <v>2</v>
      </c>
      <c r="T5806" s="167" t="s">
        <v>9752</v>
      </c>
      <c r="U5806" s="169" t="s">
        <v>5284</v>
      </c>
      <c r="V5806" s="167" t="s">
        <v>9753</v>
      </c>
      <c r="W5806" s="167">
        <v>45184613</v>
      </c>
      <c r="X5806" s="170" t="s">
        <v>160</v>
      </c>
      <c r="Y5806" s="171" t="s">
        <v>9751</v>
      </c>
      <c r="Z5806" s="167" t="s">
        <v>11173</v>
      </c>
      <c r="AA5806" s="176">
        <v>225</v>
      </c>
      <c r="AB5806" s="167" t="s">
        <v>11254</v>
      </c>
      <c r="AC5806" s="176">
        <v>225</v>
      </c>
      <c r="AD5806" s="167" t="s">
        <v>11254</v>
      </c>
      <c r="AE5806" s="176">
        <v>30057.75</v>
      </c>
    </row>
    <row r="5807" spans="1:31">
      <c r="A5807" s="178">
        <v>308509328650</v>
      </c>
      <c r="B5807" s="166">
        <v>46150</v>
      </c>
      <c r="C5807" s="167" t="s">
        <v>9144</v>
      </c>
      <c r="D5807" s="167" t="s">
        <v>9349</v>
      </c>
      <c r="E5807" s="167" t="s">
        <v>9350</v>
      </c>
      <c r="F5807" s="167" t="s">
        <v>9211</v>
      </c>
      <c r="G5807" s="167" t="s">
        <v>3502</v>
      </c>
      <c r="H5807" s="168">
        <v>46150</v>
      </c>
      <c r="I5807" s="167" t="s">
        <v>9747</v>
      </c>
      <c r="J5807" s="169">
        <v>26138</v>
      </c>
      <c r="K5807" s="167" t="s">
        <v>55</v>
      </c>
      <c r="L5807" s="169">
        <v>1</v>
      </c>
      <c r="M5807" s="167" t="s">
        <v>3604</v>
      </c>
      <c r="N5807" s="169">
        <v>137.6</v>
      </c>
      <c r="O5807" s="167" t="s">
        <v>3505</v>
      </c>
      <c r="P5807" s="167"/>
      <c r="Q5807" s="167" t="s">
        <v>5049</v>
      </c>
      <c r="R5807" s="167" t="s">
        <v>9748</v>
      </c>
      <c r="S5807" s="169">
        <v>1</v>
      </c>
      <c r="T5807" s="167" t="s">
        <v>9752</v>
      </c>
      <c r="U5807" s="169" t="s">
        <v>5284</v>
      </c>
      <c r="V5807" s="167" t="s">
        <v>9753</v>
      </c>
      <c r="W5807" s="167">
        <v>45184613</v>
      </c>
      <c r="X5807" s="170" t="s">
        <v>160</v>
      </c>
      <c r="Y5807" s="171" t="s">
        <v>9751</v>
      </c>
      <c r="Z5807" s="167" t="s">
        <v>11173</v>
      </c>
      <c r="AA5807" s="176">
        <v>225</v>
      </c>
      <c r="AB5807" s="167" t="s">
        <v>11254</v>
      </c>
      <c r="AC5807" s="176">
        <v>225</v>
      </c>
      <c r="AD5807" s="167" t="s">
        <v>11254</v>
      </c>
      <c r="AE5807" s="176">
        <v>30057.75</v>
      </c>
    </row>
    <row r="5808" spans="1:31">
      <c r="A5808" s="178">
        <v>308509866400</v>
      </c>
      <c r="B5808" s="166">
        <v>46150</v>
      </c>
      <c r="C5808" s="167" t="s">
        <v>9144</v>
      </c>
      <c r="D5808" s="167" t="s">
        <v>9258</v>
      </c>
      <c r="E5808" s="167" t="s">
        <v>9259</v>
      </c>
      <c r="F5808" s="167" t="s">
        <v>9277</v>
      </c>
      <c r="G5808" s="167" t="s">
        <v>3502</v>
      </c>
      <c r="H5808" s="168">
        <v>46150</v>
      </c>
      <c r="I5808" s="167" t="s">
        <v>9754</v>
      </c>
      <c r="J5808" s="169">
        <v>26138</v>
      </c>
      <c r="K5808" s="167" t="s">
        <v>55</v>
      </c>
      <c r="L5808" s="169">
        <v>1</v>
      </c>
      <c r="M5808" s="167" t="s">
        <v>3604</v>
      </c>
      <c r="N5808" s="169">
        <v>429.8</v>
      </c>
      <c r="O5808" s="167" t="s">
        <v>3505</v>
      </c>
      <c r="P5808" s="167"/>
      <c r="Q5808" s="167" t="s">
        <v>3527</v>
      </c>
      <c r="R5808" s="167" t="s">
        <v>9755</v>
      </c>
      <c r="S5808" s="169">
        <v>4</v>
      </c>
      <c r="T5808" s="167" t="s">
        <v>9572</v>
      </c>
      <c r="U5808" s="169" t="s">
        <v>3517</v>
      </c>
      <c r="V5808" s="167" t="s">
        <v>9756</v>
      </c>
      <c r="W5808" s="167" t="s">
        <v>9414</v>
      </c>
      <c r="X5808" s="170" t="s">
        <v>157</v>
      </c>
      <c r="Y5808" s="171" t="s">
        <v>9757</v>
      </c>
      <c r="Z5808" s="167" t="s">
        <v>11174</v>
      </c>
      <c r="AA5808" s="176">
        <v>200</v>
      </c>
      <c r="AB5808" s="167" t="s">
        <v>11254</v>
      </c>
      <c r="AC5808" s="176">
        <v>200</v>
      </c>
      <c r="AD5808" s="167" t="s">
        <v>11254</v>
      </c>
      <c r="AE5808" s="176">
        <v>134348</v>
      </c>
    </row>
    <row r="5809" spans="1:31">
      <c r="A5809" s="178">
        <v>308509866400</v>
      </c>
      <c r="B5809" s="166">
        <v>46150</v>
      </c>
      <c r="C5809" s="167" t="s">
        <v>9144</v>
      </c>
      <c r="D5809" s="167" t="s">
        <v>9258</v>
      </c>
      <c r="E5809" s="167" t="s">
        <v>9259</v>
      </c>
      <c r="F5809" s="167" t="s">
        <v>9277</v>
      </c>
      <c r="G5809" s="167" t="s">
        <v>3502</v>
      </c>
      <c r="H5809" s="168">
        <v>46150</v>
      </c>
      <c r="I5809" s="167" t="s">
        <v>9754</v>
      </c>
      <c r="J5809" s="169">
        <v>26138</v>
      </c>
      <c r="K5809" s="167" t="s">
        <v>55</v>
      </c>
      <c r="L5809" s="169">
        <v>1</v>
      </c>
      <c r="M5809" s="167" t="s">
        <v>3604</v>
      </c>
      <c r="N5809" s="169">
        <v>429.8</v>
      </c>
      <c r="O5809" s="167" t="s">
        <v>3505</v>
      </c>
      <c r="P5809" s="167"/>
      <c r="Q5809" s="167" t="s">
        <v>3527</v>
      </c>
      <c r="R5809" s="167" t="s">
        <v>9755</v>
      </c>
      <c r="S5809" s="169">
        <v>3</v>
      </c>
      <c r="T5809" s="167" t="s">
        <v>9758</v>
      </c>
      <c r="U5809" s="169" t="s">
        <v>3517</v>
      </c>
      <c r="V5809" s="167" t="s">
        <v>9759</v>
      </c>
      <c r="W5809" s="167" t="s">
        <v>9569</v>
      </c>
      <c r="X5809" s="170" t="s">
        <v>157</v>
      </c>
      <c r="Y5809" s="171" t="s">
        <v>9757</v>
      </c>
      <c r="Z5809" s="167" t="s">
        <v>11174</v>
      </c>
      <c r="AA5809" s="176">
        <v>550</v>
      </c>
      <c r="AB5809" s="167" t="s">
        <v>11254</v>
      </c>
      <c r="AC5809" s="176">
        <v>550</v>
      </c>
      <c r="AD5809" s="167" t="s">
        <v>11254</v>
      </c>
      <c r="AE5809" s="176">
        <v>1618655.5</v>
      </c>
    </row>
    <row r="5810" spans="1:31">
      <c r="A5810" s="178">
        <v>308509866400</v>
      </c>
      <c r="B5810" s="166">
        <v>46150</v>
      </c>
      <c r="C5810" s="167" t="s">
        <v>9144</v>
      </c>
      <c r="D5810" s="167" t="s">
        <v>9258</v>
      </c>
      <c r="E5810" s="167" t="s">
        <v>9259</v>
      </c>
      <c r="F5810" s="167" t="s">
        <v>9277</v>
      </c>
      <c r="G5810" s="167" t="s">
        <v>3502</v>
      </c>
      <c r="H5810" s="168">
        <v>46150</v>
      </c>
      <c r="I5810" s="167" t="s">
        <v>9754</v>
      </c>
      <c r="J5810" s="169">
        <v>26138</v>
      </c>
      <c r="K5810" s="167" t="s">
        <v>55</v>
      </c>
      <c r="L5810" s="169">
        <v>1</v>
      </c>
      <c r="M5810" s="167" t="s">
        <v>3604</v>
      </c>
      <c r="N5810" s="169">
        <v>429.8</v>
      </c>
      <c r="O5810" s="167" t="s">
        <v>3505</v>
      </c>
      <c r="P5810" s="167"/>
      <c r="Q5810" s="167" t="s">
        <v>3527</v>
      </c>
      <c r="R5810" s="167" t="s">
        <v>9755</v>
      </c>
      <c r="S5810" s="169">
        <v>2</v>
      </c>
      <c r="T5810" s="167" t="s">
        <v>9329</v>
      </c>
      <c r="U5810" s="169" t="s">
        <v>3517</v>
      </c>
      <c r="V5810" s="167" t="s">
        <v>9330</v>
      </c>
      <c r="W5810" s="167" t="s">
        <v>9331</v>
      </c>
      <c r="X5810" s="170" t="s">
        <v>157</v>
      </c>
      <c r="Y5810" s="171" t="s">
        <v>9757</v>
      </c>
      <c r="Z5810" s="167" t="s">
        <v>11174</v>
      </c>
      <c r="AA5810" s="176">
        <v>170</v>
      </c>
      <c r="AB5810" s="167" t="s">
        <v>11254</v>
      </c>
      <c r="AC5810" s="176">
        <v>170</v>
      </c>
      <c r="AD5810" s="167" t="s">
        <v>11254</v>
      </c>
      <c r="AE5810" s="176">
        <v>487730</v>
      </c>
    </row>
    <row r="5811" spans="1:31">
      <c r="A5811" s="178">
        <v>308509866400</v>
      </c>
      <c r="B5811" s="166">
        <v>46150</v>
      </c>
      <c r="C5811" s="167" t="s">
        <v>9144</v>
      </c>
      <c r="D5811" s="167" t="s">
        <v>9258</v>
      </c>
      <c r="E5811" s="167" t="s">
        <v>9259</v>
      </c>
      <c r="F5811" s="167" t="s">
        <v>9277</v>
      </c>
      <c r="G5811" s="167" t="s">
        <v>3502</v>
      </c>
      <c r="H5811" s="168">
        <v>46150</v>
      </c>
      <c r="I5811" s="167" t="s">
        <v>9754</v>
      </c>
      <c r="J5811" s="169">
        <v>26138</v>
      </c>
      <c r="K5811" s="167" t="s">
        <v>55</v>
      </c>
      <c r="L5811" s="169">
        <v>1</v>
      </c>
      <c r="M5811" s="167" t="s">
        <v>3604</v>
      </c>
      <c r="N5811" s="169">
        <v>429.8</v>
      </c>
      <c r="O5811" s="167" t="s">
        <v>3505</v>
      </c>
      <c r="P5811" s="167"/>
      <c r="Q5811" s="167" t="s">
        <v>3527</v>
      </c>
      <c r="R5811" s="167" t="s">
        <v>9755</v>
      </c>
      <c r="S5811" s="169">
        <v>1</v>
      </c>
      <c r="T5811" s="167" t="s">
        <v>9547</v>
      </c>
      <c r="U5811" s="169" t="s">
        <v>3517</v>
      </c>
      <c r="V5811" s="167" t="s">
        <v>9760</v>
      </c>
      <c r="W5811" s="167" t="s">
        <v>9549</v>
      </c>
      <c r="X5811" s="170" t="s">
        <v>157</v>
      </c>
      <c r="Y5811" s="171" t="s">
        <v>9757</v>
      </c>
      <c r="Z5811" s="167" t="s">
        <v>11174</v>
      </c>
      <c r="AA5811" s="176">
        <v>220</v>
      </c>
      <c r="AB5811" s="167" t="s">
        <v>11254</v>
      </c>
      <c r="AC5811" s="176">
        <v>220</v>
      </c>
      <c r="AD5811" s="167" t="s">
        <v>11254</v>
      </c>
      <c r="AE5811" s="176">
        <v>383486.4</v>
      </c>
    </row>
    <row r="5812" spans="1:31">
      <c r="A5812" s="178">
        <v>308510109410</v>
      </c>
      <c r="B5812" s="166">
        <v>46150</v>
      </c>
      <c r="C5812" s="167" t="s">
        <v>9144</v>
      </c>
      <c r="D5812" s="167" t="s">
        <v>9704</v>
      </c>
      <c r="E5812" s="167" t="s">
        <v>9705</v>
      </c>
      <c r="F5812" s="167" t="s">
        <v>9211</v>
      </c>
      <c r="G5812" s="167" t="s">
        <v>3502</v>
      </c>
      <c r="H5812" s="168">
        <v>46150</v>
      </c>
      <c r="I5812" s="167" t="s">
        <v>9244</v>
      </c>
      <c r="J5812" s="169">
        <v>26138</v>
      </c>
      <c r="K5812" s="167" t="s">
        <v>55</v>
      </c>
      <c r="L5812" s="169">
        <v>1</v>
      </c>
      <c r="M5812" s="167" t="s">
        <v>4084</v>
      </c>
      <c r="N5812" s="169">
        <v>36.200000000000003</v>
      </c>
      <c r="O5812" s="167" t="s">
        <v>3505</v>
      </c>
      <c r="P5812" s="167"/>
      <c r="Q5812" s="167" t="s">
        <v>5049</v>
      </c>
      <c r="R5812" s="167" t="s">
        <v>3528</v>
      </c>
      <c r="S5812" s="169">
        <v>7</v>
      </c>
      <c r="T5812" s="167" t="s">
        <v>9250</v>
      </c>
      <c r="U5812" s="169" t="s">
        <v>3517</v>
      </c>
      <c r="V5812" s="167" t="s">
        <v>9761</v>
      </c>
      <c r="W5812" s="167" t="s">
        <v>9252</v>
      </c>
      <c r="X5812" s="170" t="s">
        <v>157</v>
      </c>
      <c r="Y5812" s="171" t="s">
        <v>9762</v>
      </c>
      <c r="Z5812" s="167" t="s">
        <v>11175</v>
      </c>
      <c r="AA5812" s="176">
        <v>5</v>
      </c>
      <c r="AB5812" s="167" t="s">
        <v>11254</v>
      </c>
      <c r="AC5812" s="176">
        <v>5</v>
      </c>
      <c r="AD5812" s="167" t="s">
        <v>11254</v>
      </c>
      <c r="AE5812" s="176">
        <v>20992.35</v>
      </c>
    </row>
    <row r="5813" spans="1:31">
      <c r="A5813" s="178">
        <v>308510109410</v>
      </c>
      <c r="B5813" s="166">
        <v>46150</v>
      </c>
      <c r="C5813" s="167" t="s">
        <v>9144</v>
      </c>
      <c r="D5813" s="167" t="s">
        <v>9704</v>
      </c>
      <c r="E5813" s="167" t="s">
        <v>9705</v>
      </c>
      <c r="F5813" s="167" t="s">
        <v>9211</v>
      </c>
      <c r="G5813" s="167" t="s">
        <v>3502</v>
      </c>
      <c r="H5813" s="168">
        <v>46150</v>
      </c>
      <c r="I5813" s="167" t="s">
        <v>9244</v>
      </c>
      <c r="J5813" s="169">
        <v>26138</v>
      </c>
      <c r="K5813" s="167" t="s">
        <v>55</v>
      </c>
      <c r="L5813" s="169">
        <v>1</v>
      </c>
      <c r="M5813" s="167" t="s">
        <v>4084</v>
      </c>
      <c r="N5813" s="169">
        <v>36.200000000000003</v>
      </c>
      <c r="O5813" s="167" t="s">
        <v>3505</v>
      </c>
      <c r="P5813" s="167"/>
      <c r="Q5813" s="167" t="s">
        <v>5049</v>
      </c>
      <c r="R5813" s="167" t="s">
        <v>3528</v>
      </c>
      <c r="S5813" s="169">
        <v>6</v>
      </c>
      <c r="T5813" s="167" t="s">
        <v>9763</v>
      </c>
      <c r="U5813" s="169" t="s">
        <v>3517</v>
      </c>
      <c r="V5813" s="167" t="s">
        <v>9764</v>
      </c>
      <c r="W5813" s="167" t="s">
        <v>9765</v>
      </c>
      <c r="X5813" s="170" t="s">
        <v>157</v>
      </c>
      <c r="Y5813" s="171" t="s">
        <v>9762</v>
      </c>
      <c r="Z5813" s="167" t="s">
        <v>11175</v>
      </c>
      <c r="AA5813" s="176">
        <v>6</v>
      </c>
      <c r="AB5813" s="167" t="s">
        <v>11254</v>
      </c>
      <c r="AC5813" s="176">
        <v>6</v>
      </c>
      <c r="AD5813" s="167" t="s">
        <v>11254</v>
      </c>
      <c r="AE5813" s="176">
        <v>24906.3</v>
      </c>
    </row>
    <row r="5814" spans="1:31">
      <c r="A5814" s="178">
        <v>308510109410</v>
      </c>
      <c r="B5814" s="166">
        <v>46150</v>
      </c>
      <c r="C5814" s="167" t="s">
        <v>9144</v>
      </c>
      <c r="D5814" s="167" t="s">
        <v>9704</v>
      </c>
      <c r="E5814" s="167" t="s">
        <v>9705</v>
      </c>
      <c r="F5814" s="167" t="s">
        <v>9211</v>
      </c>
      <c r="G5814" s="167" t="s">
        <v>3502</v>
      </c>
      <c r="H5814" s="168">
        <v>46150</v>
      </c>
      <c r="I5814" s="167" t="s">
        <v>9244</v>
      </c>
      <c r="J5814" s="169">
        <v>26138</v>
      </c>
      <c r="K5814" s="167" t="s">
        <v>55</v>
      </c>
      <c r="L5814" s="169">
        <v>1</v>
      </c>
      <c r="M5814" s="167" t="s">
        <v>4084</v>
      </c>
      <c r="N5814" s="169">
        <v>36.200000000000003</v>
      </c>
      <c r="O5814" s="167" t="s">
        <v>3505</v>
      </c>
      <c r="P5814" s="167"/>
      <c r="Q5814" s="167" t="s">
        <v>5049</v>
      </c>
      <c r="R5814" s="167" t="s">
        <v>3528</v>
      </c>
      <c r="S5814" s="169">
        <v>5</v>
      </c>
      <c r="T5814" s="167" t="s">
        <v>9643</v>
      </c>
      <c r="U5814" s="169" t="s">
        <v>3517</v>
      </c>
      <c r="V5814" s="167" t="s">
        <v>9766</v>
      </c>
      <c r="W5814" s="167" t="s">
        <v>9645</v>
      </c>
      <c r="X5814" s="170" t="s">
        <v>157</v>
      </c>
      <c r="Y5814" s="171" t="s">
        <v>9762</v>
      </c>
      <c r="Z5814" s="167" t="s">
        <v>11175</v>
      </c>
      <c r="AA5814" s="176">
        <v>6</v>
      </c>
      <c r="AB5814" s="167" t="s">
        <v>11254</v>
      </c>
      <c r="AC5814" s="176">
        <v>6</v>
      </c>
      <c r="AD5814" s="167" t="s">
        <v>11254</v>
      </c>
      <c r="AE5814" s="176">
        <v>13065.66</v>
      </c>
    </row>
    <row r="5815" spans="1:31">
      <c r="A5815" s="178">
        <v>308510109410</v>
      </c>
      <c r="B5815" s="166">
        <v>46150</v>
      </c>
      <c r="C5815" s="167" t="s">
        <v>9144</v>
      </c>
      <c r="D5815" s="167" t="s">
        <v>9704</v>
      </c>
      <c r="E5815" s="167" t="s">
        <v>9705</v>
      </c>
      <c r="F5815" s="167" t="s">
        <v>9211</v>
      </c>
      <c r="G5815" s="167" t="s">
        <v>3502</v>
      </c>
      <c r="H5815" s="168">
        <v>46150</v>
      </c>
      <c r="I5815" s="167" t="s">
        <v>9244</v>
      </c>
      <c r="J5815" s="169">
        <v>26138</v>
      </c>
      <c r="K5815" s="167" t="s">
        <v>55</v>
      </c>
      <c r="L5815" s="169">
        <v>1</v>
      </c>
      <c r="M5815" s="167" t="s">
        <v>4084</v>
      </c>
      <c r="N5815" s="169">
        <v>36.200000000000003</v>
      </c>
      <c r="O5815" s="167" t="s">
        <v>3505</v>
      </c>
      <c r="P5815" s="167"/>
      <c r="Q5815" s="167" t="s">
        <v>5049</v>
      </c>
      <c r="R5815" s="167" t="s">
        <v>3528</v>
      </c>
      <c r="S5815" s="169">
        <v>4</v>
      </c>
      <c r="T5815" s="167" t="s">
        <v>9767</v>
      </c>
      <c r="U5815" s="169" t="s">
        <v>3517</v>
      </c>
      <c r="V5815" s="167" t="s">
        <v>9768</v>
      </c>
      <c r="W5815" s="167" t="s">
        <v>9769</v>
      </c>
      <c r="X5815" s="170" t="s">
        <v>157</v>
      </c>
      <c r="Y5815" s="171" t="s">
        <v>9762</v>
      </c>
      <c r="Z5815" s="167" t="s">
        <v>11175</v>
      </c>
      <c r="AA5815" s="176">
        <v>8</v>
      </c>
      <c r="AB5815" s="167" t="s">
        <v>11254</v>
      </c>
      <c r="AC5815" s="176">
        <v>8</v>
      </c>
      <c r="AD5815" s="167" t="s">
        <v>11254</v>
      </c>
      <c r="AE5815" s="176">
        <v>1349.04</v>
      </c>
    </row>
    <row r="5816" spans="1:31">
      <c r="A5816" s="178">
        <v>308510109410</v>
      </c>
      <c r="B5816" s="166">
        <v>46150</v>
      </c>
      <c r="C5816" s="167" t="s">
        <v>9144</v>
      </c>
      <c r="D5816" s="167" t="s">
        <v>9704</v>
      </c>
      <c r="E5816" s="167" t="s">
        <v>9705</v>
      </c>
      <c r="F5816" s="167" t="s">
        <v>9211</v>
      </c>
      <c r="G5816" s="167" t="s">
        <v>3502</v>
      </c>
      <c r="H5816" s="168">
        <v>46150</v>
      </c>
      <c r="I5816" s="167" t="s">
        <v>9244</v>
      </c>
      <c r="J5816" s="169">
        <v>26138</v>
      </c>
      <c r="K5816" s="167" t="s">
        <v>55</v>
      </c>
      <c r="L5816" s="169">
        <v>1</v>
      </c>
      <c r="M5816" s="167" t="s">
        <v>4084</v>
      </c>
      <c r="N5816" s="169">
        <v>36.200000000000003</v>
      </c>
      <c r="O5816" s="167" t="s">
        <v>3505</v>
      </c>
      <c r="P5816" s="167"/>
      <c r="Q5816" s="167" t="s">
        <v>5049</v>
      </c>
      <c r="R5816" s="167" t="s">
        <v>3528</v>
      </c>
      <c r="S5816" s="169">
        <v>3</v>
      </c>
      <c r="T5816" s="167" t="s">
        <v>9770</v>
      </c>
      <c r="U5816" s="169" t="s">
        <v>3517</v>
      </c>
      <c r="V5816" s="167" t="s">
        <v>9771</v>
      </c>
      <c r="W5816" s="167" t="s">
        <v>9772</v>
      </c>
      <c r="X5816" s="170" t="s">
        <v>157</v>
      </c>
      <c r="Y5816" s="171" t="s">
        <v>9762</v>
      </c>
      <c r="Z5816" s="167" t="s">
        <v>11175</v>
      </c>
      <c r="AA5816" s="176">
        <v>8</v>
      </c>
      <c r="AB5816" s="167" t="s">
        <v>11254</v>
      </c>
      <c r="AC5816" s="176">
        <v>8</v>
      </c>
      <c r="AD5816" s="167" t="s">
        <v>11254</v>
      </c>
      <c r="AE5816" s="176">
        <v>1348.8</v>
      </c>
    </row>
    <row r="5817" spans="1:31">
      <c r="A5817" s="178">
        <v>308510109410</v>
      </c>
      <c r="B5817" s="166">
        <v>46150</v>
      </c>
      <c r="C5817" s="167" t="s">
        <v>9144</v>
      </c>
      <c r="D5817" s="167" t="s">
        <v>9704</v>
      </c>
      <c r="E5817" s="167" t="s">
        <v>9705</v>
      </c>
      <c r="F5817" s="167" t="s">
        <v>9211</v>
      </c>
      <c r="G5817" s="167" t="s">
        <v>3502</v>
      </c>
      <c r="H5817" s="168">
        <v>46150</v>
      </c>
      <c r="I5817" s="167" t="s">
        <v>9244</v>
      </c>
      <c r="J5817" s="169">
        <v>26138</v>
      </c>
      <c r="K5817" s="167" t="s">
        <v>55</v>
      </c>
      <c r="L5817" s="169">
        <v>1</v>
      </c>
      <c r="M5817" s="167" t="s">
        <v>4084</v>
      </c>
      <c r="N5817" s="169">
        <v>36.200000000000003</v>
      </c>
      <c r="O5817" s="167" t="s">
        <v>3505</v>
      </c>
      <c r="P5817" s="167"/>
      <c r="Q5817" s="167" t="s">
        <v>5049</v>
      </c>
      <c r="R5817" s="167" t="s">
        <v>3528</v>
      </c>
      <c r="S5817" s="169">
        <v>2</v>
      </c>
      <c r="T5817" s="167" t="s">
        <v>9773</v>
      </c>
      <c r="U5817" s="169" t="s">
        <v>3517</v>
      </c>
      <c r="V5817" s="167" t="s">
        <v>9774</v>
      </c>
      <c r="W5817" s="167" t="s">
        <v>9775</v>
      </c>
      <c r="X5817" s="170" t="s">
        <v>157</v>
      </c>
      <c r="Y5817" s="171" t="s">
        <v>9762</v>
      </c>
      <c r="Z5817" s="167" t="s">
        <v>11175</v>
      </c>
      <c r="AA5817" s="176">
        <v>8</v>
      </c>
      <c r="AB5817" s="167" t="s">
        <v>11254</v>
      </c>
      <c r="AC5817" s="176">
        <v>8</v>
      </c>
      <c r="AD5817" s="167" t="s">
        <v>11254</v>
      </c>
      <c r="AE5817" s="176">
        <v>1264.48</v>
      </c>
    </row>
    <row r="5818" spans="1:31">
      <c r="A5818" s="178">
        <v>308510109410</v>
      </c>
      <c r="B5818" s="166">
        <v>46150</v>
      </c>
      <c r="C5818" s="167" t="s">
        <v>9144</v>
      </c>
      <c r="D5818" s="167" t="s">
        <v>9704</v>
      </c>
      <c r="E5818" s="167" t="s">
        <v>9705</v>
      </c>
      <c r="F5818" s="167" t="s">
        <v>9211</v>
      </c>
      <c r="G5818" s="167" t="s">
        <v>3502</v>
      </c>
      <c r="H5818" s="168">
        <v>46150</v>
      </c>
      <c r="I5818" s="167" t="s">
        <v>9244</v>
      </c>
      <c r="J5818" s="169">
        <v>26138</v>
      </c>
      <c r="K5818" s="167" t="s">
        <v>55</v>
      </c>
      <c r="L5818" s="169">
        <v>1</v>
      </c>
      <c r="M5818" s="167" t="s">
        <v>4084</v>
      </c>
      <c r="N5818" s="169">
        <v>36.200000000000003</v>
      </c>
      <c r="O5818" s="167" t="s">
        <v>3505</v>
      </c>
      <c r="P5818" s="167"/>
      <c r="Q5818" s="167" t="s">
        <v>5049</v>
      </c>
      <c r="R5818" s="167" t="s">
        <v>3528</v>
      </c>
      <c r="S5818" s="169">
        <v>1</v>
      </c>
      <c r="T5818" s="167" t="s">
        <v>9776</v>
      </c>
      <c r="U5818" s="169" t="s">
        <v>3517</v>
      </c>
      <c r="V5818" s="167" t="s">
        <v>9777</v>
      </c>
      <c r="W5818" s="167" t="s">
        <v>9778</v>
      </c>
      <c r="X5818" s="170" t="s">
        <v>157</v>
      </c>
      <c r="Y5818" s="171" t="s">
        <v>9762</v>
      </c>
      <c r="Z5818" s="167" t="s">
        <v>11175</v>
      </c>
      <c r="AA5818" s="176">
        <v>8</v>
      </c>
      <c r="AB5818" s="167" t="s">
        <v>11254</v>
      </c>
      <c r="AC5818" s="176">
        <v>8</v>
      </c>
      <c r="AD5818" s="167" t="s">
        <v>11254</v>
      </c>
      <c r="AE5818" s="176">
        <v>1264.48</v>
      </c>
    </row>
    <row r="5819" spans="1:31">
      <c r="A5819" s="178">
        <v>308510231910</v>
      </c>
      <c r="B5819" s="166">
        <v>46150</v>
      </c>
      <c r="C5819" s="167" t="s">
        <v>9144</v>
      </c>
      <c r="D5819" s="167" t="s">
        <v>9232</v>
      </c>
      <c r="E5819" s="167" t="s">
        <v>9233</v>
      </c>
      <c r="F5819" s="167" t="s">
        <v>9277</v>
      </c>
      <c r="G5819" s="167" t="s">
        <v>3502</v>
      </c>
      <c r="H5819" s="168">
        <v>46150</v>
      </c>
      <c r="I5819" s="167" t="s">
        <v>9779</v>
      </c>
      <c r="J5819" s="169">
        <v>26138</v>
      </c>
      <c r="K5819" s="167" t="s">
        <v>55</v>
      </c>
      <c r="L5819" s="169">
        <v>2</v>
      </c>
      <c r="M5819" s="167" t="s">
        <v>3604</v>
      </c>
      <c r="N5819" s="169">
        <v>302.39999999999998</v>
      </c>
      <c r="O5819" s="167" t="s">
        <v>3505</v>
      </c>
      <c r="P5819" s="167"/>
      <c r="Q5819" s="167" t="s">
        <v>3527</v>
      </c>
      <c r="R5819" s="167" t="s">
        <v>9780</v>
      </c>
      <c r="S5819" s="169">
        <v>20</v>
      </c>
      <c r="T5819" s="167" t="s">
        <v>9263</v>
      </c>
      <c r="U5819" s="169" t="s">
        <v>3517</v>
      </c>
      <c r="V5819" s="167" t="s">
        <v>9673</v>
      </c>
      <c r="W5819" s="167" t="s">
        <v>9265</v>
      </c>
      <c r="X5819" s="170" t="s">
        <v>157</v>
      </c>
      <c r="Y5819" s="171" t="s">
        <v>9781</v>
      </c>
      <c r="Z5819" s="167" t="s">
        <v>11176</v>
      </c>
      <c r="AA5819" s="176">
        <v>5</v>
      </c>
      <c r="AB5819" s="167" t="s">
        <v>11254</v>
      </c>
      <c r="AC5819" s="176">
        <v>5</v>
      </c>
      <c r="AD5819" s="167" t="s">
        <v>11254</v>
      </c>
      <c r="AE5819" s="176">
        <v>31161</v>
      </c>
    </row>
    <row r="5820" spans="1:31">
      <c r="A5820" s="178">
        <v>308510231910</v>
      </c>
      <c r="B5820" s="166">
        <v>46150</v>
      </c>
      <c r="C5820" s="167" t="s">
        <v>9144</v>
      </c>
      <c r="D5820" s="167" t="s">
        <v>9232</v>
      </c>
      <c r="E5820" s="167" t="s">
        <v>9233</v>
      </c>
      <c r="F5820" s="167" t="s">
        <v>9277</v>
      </c>
      <c r="G5820" s="167" t="s">
        <v>3502</v>
      </c>
      <c r="H5820" s="168">
        <v>46150</v>
      </c>
      <c r="I5820" s="167" t="s">
        <v>9779</v>
      </c>
      <c r="J5820" s="169">
        <v>26138</v>
      </c>
      <c r="K5820" s="167" t="s">
        <v>55</v>
      </c>
      <c r="L5820" s="169">
        <v>2</v>
      </c>
      <c r="M5820" s="167" t="s">
        <v>3604</v>
      </c>
      <c r="N5820" s="169">
        <v>302.39999999999998</v>
      </c>
      <c r="O5820" s="167" t="s">
        <v>3505</v>
      </c>
      <c r="P5820" s="167"/>
      <c r="Q5820" s="167" t="s">
        <v>3527</v>
      </c>
      <c r="R5820" s="167" t="s">
        <v>9780</v>
      </c>
      <c r="S5820" s="169">
        <v>19</v>
      </c>
      <c r="T5820" s="167" t="s">
        <v>9782</v>
      </c>
      <c r="U5820" s="169" t="s">
        <v>3517</v>
      </c>
      <c r="V5820" s="167" t="s">
        <v>9783</v>
      </c>
      <c r="W5820" s="167" t="s">
        <v>9784</v>
      </c>
      <c r="X5820" s="170" t="s">
        <v>157</v>
      </c>
      <c r="Y5820" s="171" t="s">
        <v>9781</v>
      </c>
      <c r="Z5820" s="167" t="s">
        <v>11176</v>
      </c>
      <c r="AA5820" s="176">
        <v>40</v>
      </c>
      <c r="AB5820" s="167" t="s">
        <v>11254</v>
      </c>
      <c r="AC5820" s="176">
        <v>40</v>
      </c>
      <c r="AD5820" s="167" t="s">
        <v>11254</v>
      </c>
      <c r="AE5820" s="176">
        <v>1112111.2</v>
      </c>
    </row>
    <row r="5821" spans="1:31">
      <c r="A5821" s="178">
        <v>308510231910</v>
      </c>
      <c r="B5821" s="166">
        <v>46150</v>
      </c>
      <c r="C5821" s="167" t="s">
        <v>9144</v>
      </c>
      <c r="D5821" s="167" t="s">
        <v>9232</v>
      </c>
      <c r="E5821" s="167" t="s">
        <v>9233</v>
      </c>
      <c r="F5821" s="167" t="s">
        <v>9277</v>
      </c>
      <c r="G5821" s="167" t="s">
        <v>3502</v>
      </c>
      <c r="H5821" s="168">
        <v>46150</v>
      </c>
      <c r="I5821" s="167" t="s">
        <v>9779</v>
      </c>
      <c r="J5821" s="169">
        <v>26138</v>
      </c>
      <c r="K5821" s="167" t="s">
        <v>55</v>
      </c>
      <c r="L5821" s="169">
        <v>2</v>
      </c>
      <c r="M5821" s="167" t="s">
        <v>3604</v>
      </c>
      <c r="N5821" s="169">
        <v>302.39999999999998</v>
      </c>
      <c r="O5821" s="167" t="s">
        <v>3505</v>
      </c>
      <c r="P5821" s="167"/>
      <c r="Q5821" s="167" t="s">
        <v>3527</v>
      </c>
      <c r="R5821" s="167" t="s">
        <v>9780</v>
      </c>
      <c r="S5821" s="169">
        <v>18</v>
      </c>
      <c r="T5821" s="167" t="s">
        <v>9785</v>
      </c>
      <c r="U5821" s="169" t="s">
        <v>3517</v>
      </c>
      <c r="V5821" s="167" t="s">
        <v>9786</v>
      </c>
      <c r="W5821" s="167" t="s">
        <v>9787</v>
      </c>
      <c r="X5821" s="170" t="s">
        <v>157</v>
      </c>
      <c r="Y5821" s="171" t="s">
        <v>9781</v>
      </c>
      <c r="Z5821" s="167" t="s">
        <v>11176</v>
      </c>
      <c r="AA5821" s="176">
        <v>40</v>
      </c>
      <c r="AB5821" s="167" t="s">
        <v>11254</v>
      </c>
      <c r="AC5821" s="176">
        <v>40</v>
      </c>
      <c r="AD5821" s="167" t="s">
        <v>11254</v>
      </c>
      <c r="AE5821" s="176">
        <v>560952.80000000005</v>
      </c>
    </row>
    <row r="5822" spans="1:31">
      <c r="A5822" s="178">
        <v>308510231910</v>
      </c>
      <c r="B5822" s="166">
        <v>46150</v>
      </c>
      <c r="C5822" s="167" t="s">
        <v>9144</v>
      </c>
      <c r="D5822" s="167" t="s">
        <v>9232</v>
      </c>
      <c r="E5822" s="167" t="s">
        <v>9233</v>
      </c>
      <c r="F5822" s="167" t="s">
        <v>9277</v>
      </c>
      <c r="G5822" s="167" t="s">
        <v>3502</v>
      </c>
      <c r="H5822" s="168">
        <v>46150</v>
      </c>
      <c r="I5822" s="167" t="s">
        <v>9779</v>
      </c>
      <c r="J5822" s="169">
        <v>26138</v>
      </c>
      <c r="K5822" s="167" t="s">
        <v>55</v>
      </c>
      <c r="L5822" s="169">
        <v>2</v>
      </c>
      <c r="M5822" s="167" t="s">
        <v>3604</v>
      </c>
      <c r="N5822" s="169">
        <v>302.39999999999998</v>
      </c>
      <c r="O5822" s="167" t="s">
        <v>3505</v>
      </c>
      <c r="P5822" s="167"/>
      <c r="Q5822" s="167" t="s">
        <v>3527</v>
      </c>
      <c r="R5822" s="167" t="s">
        <v>9780</v>
      </c>
      <c r="S5822" s="169">
        <v>17</v>
      </c>
      <c r="T5822" s="167" t="s">
        <v>9763</v>
      </c>
      <c r="U5822" s="169" t="s">
        <v>3517</v>
      </c>
      <c r="V5822" s="167" t="s">
        <v>9788</v>
      </c>
      <c r="W5822" s="167" t="s">
        <v>9765</v>
      </c>
      <c r="X5822" s="170" t="s">
        <v>157</v>
      </c>
      <c r="Y5822" s="171" t="s">
        <v>9781</v>
      </c>
      <c r="Z5822" s="167" t="s">
        <v>11176</v>
      </c>
      <c r="AA5822" s="176">
        <v>40</v>
      </c>
      <c r="AB5822" s="167" t="s">
        <v>11254</v>
      </c>
      <c r="AC5822" s="176">
        <v>40</v>
      </c>
      <c r="AD5822" s="167" t="s">
        <v>11254</v>
      </c>
      <c r="AE5822" s="176">
        <v>166798.96</v>
      </c>
    </row>
    <row r="5823" spans="1:31">
      <c r="A5823" s="178">
        <v>308510231910</v>
      </c>
      <c r="B5823" s="166">
        <v>46150</v>
      </c>
      <c r="C5823" s="167" t="s">
        <v>9144</v>
      </c>
      <c r="D5823" s="167" t="s">
        <v>9232</v>
      </c>
      <c r="E5823" s="167" t="s">
        <v>9233</v>
      </c>
      <c r="F5823" s="167" t="s">
        <v>9277</v>
      </c>
      <c r="G5823" s="167" t="s">
        <v>3502</v>
      </c>
      <c r="H5823" s="168">
        <v>46150</v>
      </c>
      <c r="I5823" s="167" t="s">
        <v>9779</v>
      </c>
      <c r="J5823" s="169">
        <v>26138</v>
      </c>
      <c r="K5823" s="167" t="s">
        <v>55</v>
      </c>
      <c r="L5823" s="169">
        <v>2</v>
      </c>
      <c r="M5823" s="167" t="s">
        <v>3604</v>
      </c>
      <c r="N5823" s="169">
        <v>302.39999999999998</v>
      </c>
      <c r="O5823" s="167" t="s">
        <v>3505</v>
      </c>
      <c r="P5823" s="167"/>
      <c r="Q5823" s="167" t="s">
        <v>3527</v>
      </c>
      <c r="R5823" s="167" t="s">
        <v>9780</v>
      </c>
      <c r="S5823" s="169">
        <v>16</v>
      </c>
      <c r="T5823" s="167" t="s">
        <v>9643</v>
      </c>
      <c r="U5823" s="169" t="s">
        <v>3517</v>
      </c>
      <c r="V5823" s="167" t="s">
        <v>9789</v>
      </c>
      <c r="W5823" s="167" t="s">
        <v>9645</v>
      </c>
      <c r="X5823" s="170" t="s">
        <v>157</v>
      </c>
      <c r="Y5823" s="171" t="s">
        <v>9781</v>
      </c>
      <c r="Z5823" s="167" t="s">
        <v>11176</v>
      </c>
      <c r="AA5823" s="176">
        <v>37</v>
      </c>
      <c r="AB5823" s="167" t="s">
        <v>11254</v>
      </c>
      <c r="AC5823" s="176">
        <v>37</v>
      </c>
      <c r="AD5823" s="167" t="s">
        <v>11254</v>
      </c>
      <c r="AE5823" s="176">
        <v>81271.61</v>
      </c>
    </row>
    <row r="5824" spans="1:31">
      <c r="A5824" s="178">
        <v>308510231910</v>
      </c>
      <c r="B5824" s="166">
        <v>46150</v>
      </c>
      <c r="C5824" s="167" t="s">
        <v>9144</v>
      </c>
      <c r="D5824" s="167" t="s">
        <v>9232</v>
      </c>
      <c r="E5824" s="167" t="s">
        <v>9233</v>
      </c>
      <c r="F5824" s="167" t="s">
        <v>9277</v>
      </c>
      <c r="G5824" s="167" t="s">
        <v>3502</v>
      </c>
      <c r="H5824" s="168">
        <v>46150</v>
      </c>
      <c r="I5824" s="167" t="s">
        <v>9779</v>
      </c>
      <c r="J5824" s="169">
        <v>26138</v>
      </c>
      <c r="K5824" s="167" t="s">
        <v>55</v>
      </c>
      <c r="L5824" s="169">
        <v>2</v>
      </c>
      <c r="M5824" s="167" t="s">
        <v>3604</v>
      </c>
      <c r="N5824" s="169">
        <v>302.39999999999998</v>
      </c>
      <c r="O5824" s="167" t="s">
        <v>3505</v>
      </c>
      <c r="P5824" s="167"/>
      <c r="Q5824" s="167" t="s">
        <v>3527</v>
      </c>
      <c r="R5824" s="167" t="s">
        <v>9780</v>
      </c>
      <c r="S5824" s="169">
        <v>15</v>
      </c>
      <c r="T5824" s="167" t="s">
        <v>9647</v>
      </c>
      <c r="U5824" s="169" t="s">
        <v>3517</v>
      </c>
      <c r="V5824" s="167" t="s">
        <v>9790</v>
      </c>
      <c r="W5824" s="167" t="s">
        <v>9649</v>
      </c>
      <c r="X5824" s="170" t="s">
        <v>157</v>
      </c>
      <c r="Y5824" s="171" t="s">
        <v>9781</v>
      </c>
      <c r="Z5824" s="167" t="s">
        <v>11176</v>
      </c>
      <c r="AA5824" s="176">
        <v>40</v>
      </c>
      <c r="AB5824" s="167" t="s">
        <v>11254</v>
      </c>
      <c r="AC5824" s="176">
        <v>40</v>
      </c>
      <c r="AD5824" s="167" t="s">
        <v>11254</v>
      </c>
      <c r="AE5824" s="176">
        <v>48333.2</v>
      </c>
    </row>
    <row r="5825" spans="1:31">
      <c r="A5825" s="178">
        <v>308510231910</v>
      </c>
      <c r="B5825" s="166">
        <v>46150</v>
      </c>
      <c r="C5825" s="167" t="s">
        <v>9144</v>
      </c>
      <c r="D5825" s="167" t="s">
        <v>9232</v>
      </c>
      <c r="E5825" s="167" t="s">
        <v>9233</v>
      </c>
      <c r="F5825" s="167" t="s">
        <v>9277</v>
      </c>
      <c r="G5825" s="167" t="s">
        <v>3502</v>
      </c>
      <c r="H5825" s="168">
        <v>46150</v>
      </c>
      <c r="I5825" s="167" t="s">
        <v>9779</v>
      </c>
      <c r="J5825" s="169">
        <v>26138</v>
      </c>
      <c r="K5825" s="167" t="s">
        <v>55</v>
      </c>
      <c r="L5825" s="169">
        <v>2</v>
      </c>
      <c r="M5825" s="167" t="s">
        <v>3604</v>
      </c>
      <c r="N5825" s="169">
        <v>302.39999999999998</v>
      </c>
      <c r="O5825" s="167" t="s">
        <v>3505</v>
      </c>
      <c r="P5825" s="167"/>
      <c r="Q5825" s="167" t="s">
        <v>3527</v>
      </c>
      <c r="R5825" s="167" t="s">
        <v>9780</v>
      </c>
      <c r="S5825" s="169">
        <v>14</v>
      </c>
      <c r="T5825" s="167" t="s">
        <v>9717</v>
      </c>
      <c r="U5825" s="169" t="s">
        <v>3517</v>
      </c>
      <c r="V5825" s="167" t="s">
        <v>9791</v>
      </c>
      <c r="W5825" s="167" t="s">
        <v>9287</v>
      </c>
      <c r="X5825" s="170" t="s">
        <v>157</v>
      </c>
      <c r="Y5825" s="171" t="s">
        <v>9781</v>
      </c>
      <c r="Z5825" s="167" t="s">
        <v>11176</v>
      </c>
      <c r="AA5825" s="176">
        <v>400</v>
      </c>
      <c r="AB5825" s="167" t="s">
        <v>11254</v>
      </c>
      <c r="AC5825" s="176">
        <v>400</v>
      </c>
      <c r="AD5825" s="167" t="s">
        <v>11254</v>
      </c>
      <c r="AE5825" s="176">
        <v>480596</v>
      </c>
    </row>
    <row r="5826" spans="1:31">
      <c r="A5826" s="178">
        <v>308510231910</v>
      </c>
      <c r="B5826" s="166">
        <v>46150</v>
      </c>
      <c r="C5826" s="167" t="s">
        <v>9144</v>
      </c>
      <c r="D5826" s="167" t="s">
        <v>9232</v>
      </c>
      <c r="E5826" s="167" t="s">
        <v>9233</v>
      </c>
      <c r="F5826" s="167" t="s">
        <v>9277</v>
      </c>
      <c r="G5826" s="167" t="s">
        <v>3502</v>
      </c>
      <c r="H5826" s="168">
        <v>46150</v>
      </c>
      <c r="I5826" s="167" t="s">
        <v>9779</v>
      </c>
      <c r="J5826" s="169">
        <v>26138</v>
      </c>
      <c r="K5826" s="167" t="s">
        <v>55</v>
      </c>
      <c r="L5826" s="169">
        <v>2</v>
      </c>
      <c r="M5826" s="167" t="s">
        <v>3604</v>
      </c>
      <c r="N5826" s="169">
        <v>302.39999999999998</v>
      </c>
      <c r="O5826" s="167" t="s">
        <v>3505</v>
      </c>
      <c r="P5826" s="167"/>
      <c r="Q5826" s="167" t="s">
        <v>3527</v>
      </c>
      <c r="R5826" s="167" t="s">
        <v>9780</v>
      </c>
      <c r="S5826" s="169">
        <v>13</v>
      </c>
      <c r="T5826" s="167" t="s">
        <v>9758</v>
      </c>
      <c r="U5826" s="169" t="s">
        <v>3517</v>
      </c>
      <c r="V5826" s="167" t="s">
        <v>9759</v>
      </c>
      <c r="W5826" s="167" t="s">
        <v>9569</v>
      </c>
      <c r="X5826" s="170" t="s">
        <v>157</v>
      </c>
      <c r="Y5826" s="171" t="s">
        <v>9781</v>
      </c>
      <c r="Z5826" s="167" t="s">
        <v>11176</v>
      </c>
      <c r="AA5826" s="176">
        <v>30</v>
      </c>
      <c r="AB5826" s="167" t="s">
        <v>11254</v>
      </c>
      <c r="AC5826" s="176">
        <v>30</v>
      </c>
      <c r="AD5826" s="167" t="s">
        <v>11254</v>
      </c>
      <c r="AE5826" s="176">
        <v>88290.3</v>
      </c>
    </row>
    <row r="5827" spans="1:31">
      <c r="A5827" s="178">
        <v>308510231910</v>
      </c>
      <c r="B5827" s="166">
        <v>46150</v>
      </c>
      <c r="C5827" s="167" t="s">
        <v>9144</v>
      </c>
      <c r="D5827" s="167" t="s">
        <v>9232</v>
      </c>
      <c r="E5827" s="167" t="s">
        <v>9233</v>
      </c>
      <c r="F5827" s="167" t="s">
        <v>9277</v>
      </c>
      <c r="G5827" s="167" t="s">
        <v>3502</v>
      </c>
      <c r="H5827" s="168">
        <v>46150</v>
      </c>
      <c r="I5827" s="167" t="s">
        <v>9779</v>
      </c>
      <c r="J5827" s="169">
        <v>26138</v>
      </c>
      <c r="K5827" s="167" t="s">
        <v>55</v>
      </c>
      <c r="L5827" s="169">
        <v>2</v>
      </c>
      <c r="M5827" s="167" t="s">
        <v>3604</v>
      </c>
      <c r="N5827" s="169">
        <v>302.39999999999998</v>
      </c>
      <c r="O5827" s="167" t="s">
        <v>3505</v>
      </c>
      <c r="P5827" s="167"/>
      <c r="Q5827" s="167" t="s">
        <v>3527</v>
      </c>
      <c r="R5827" s="167" t="s">
        <v>9780</v>
      </c>
      <c r="S5827" s="169">
        <v>12</v>
      </c>
      <c r="T5827" s="167" t="s">
        <v>9270</v>
      </c>
      <c r="U5827" s="169" t="s">
        <v>3517</v>
      </c>
      <c r="V5827" s="167" t="s">
        <v>9294</v>
      </c>
      <c r="W5827" s="167" t="s">
        <v>9272</v>
      </c>
      <c r="X5827" s="170" t="s">
        <v>157</v>
      </c>
      <c r="Y5827" s="171" t="s">
        <v>9781</v>
      </c>
      <c r="Z5827" s="167" t="s">
        <v>11176</v>
      </c>
      <c r="AA5827" s="176">
        <v>5</v>
      </c>
      <c r="AB5827" s="167" t="s">
        <v>11254</v>
      </c>
      <c r="AC5827" s="176">
        <v>5</v>
      </c>
      <c r="AD5827" s="167" t="s">
        <v>11254</v>
      </c>
      <c r="AE5827" s="176">
        <v>7331.4</v>
      </c>
    </row>
    <row r="5828" spans="1:31">
      <c r="A5828" s="178">
        <v>308510231910</v>
      </c>
      <c r="B5828" s="166">
        <v>46150</v>
      </c>
      <c r="C5828" s="167" t="s">
        <v>9144</v>
      </c>
      <c r="D5828" s="167" t="s">
        <v>9232</v>
      </c>
      <c r="E5828" s="167" t="s">
        <v>9233</v>
      </c>
      <c r="F5828" s="167" t="s">
        <v>9277</v>
      </c>
      <c r="G5828" s="167" t="s">
        <v>3502</v>
      </c>
      <c r="H5828" s="168">
        <v>46150</v>
      </c>
      <c r="I5828" s="167" t="s">
        <v>9779</v>
      </c>
      <c r="J5828" s="169">
        <v>26138</v>
      </c>
      <c r="K5828" s="167" t="s">
        <v>55</v>
      </c>
      <c r="L5828" s="169">
        <v>2</v>
      </c>
      <c r="M5828" s="167" t="s">
        <v>3604</v>
      </c>
      <c r="N5828" s="169">
        <v>302.39999999999998</v>
      </c>
      <c r="O5828" s="167" t="s">
        <v>3505</v>
      </c>
      <c r="P5828" s="167"/>
      <c r="Q5828" s="167" t="s">
        <v>3527</v>
      </c>
      <c r="R5828" s="167" t="s">
        <v>9780</v>
      </c>
      <c r="S5828" s="169">
        <v>11</v>
      </c>
      <c r="T5828" s="167" t="s">
        <v>9270</v>
      </c>
      <c r="U5828" s="169" t="s">
        <v>3517</v>
      </c>
      <c r="V5828" s="167" t="s">
        <v>9294</v>
      </c>
      <c r="W5828" s="167" t="s">
        <v>9272</v>
      </c>
      <c r="X5828" s="170" t="s">
        <v>157</v>
      </c>
      <c r="Y5828" s="171" t="s">
        <v>9781</v>
      </c>
      <c r="Z5828" s="167" t="s">
        <v>11176</v>
      </c>
      <c r="AA5828" s="176">
        <v>16</v>
      </c>
      <c r="AB5828" s="167" t="s">
        <v>11254</v>
      </c>
      <c r="AC5828" s="176">
        <v>16</v>
      </c>
      <c r="AD5828" s="167" t="s">
        <v>11254</v>
      </c>
      <c r="AE5828" s="176">
        <v>23460.48</v>
      </c>
    </row>
    <row r="5829" spans="1:31">
      <c r="A5829" s="178">
        <v>308510231910</v>
      </c>
      <c r="B5829" s="166">
        <v>46150</v>
      </c>
      <c r="C5829" s="167" t="s">
        <v>9144</v>
      </c>
      <c r="D5829" s="167" t="s">
        <v>9232</v>
      </c>
      <c r="E5829" s="167" t="s">
        <v>9233</v>
      </c>
      <c r="F5829" s="167" t="s">
        <v>9277</v>
      </c>
      <c r="G5829" s="167" t="s">
        <v>3502</v>
      </c>
      <c r="H5829" s="168">
        <v>46150</v>
      </c>
      <c r="I5829" s="167" t="s">
        <v>9779</v>
      </c>
      <c r="J5829" s="169">
        <v>26138</v>
      </c>
      <c r="K5829" s="167" t="s">
        <v>55</v>
      </c>
      <c r="L5829" s="169">
        <v>2</v>
      </c>
      <c r="M5829" s="167" t="s">
        <v>3604</v>
      </c>
      <c r="N5829" s="169">
        <v>302.39999999999998</v>
      </c>
      <c r="O5829" s="167" t="s">
        <v>3505</v>
      </c>
      <c r="P5829" s="167"/>
      <c r="Q5829" s="167" t="s">
        <v>3527</v>
      </c>
      <c r="R5829" s="167" t="s">
        <v>9780</v>
      </c>
      <c r="S5829" s="169">
        <v>10</v>
      </c>
      <c r="T5829" s="167" t="s">
        <v>9310</v>
      </c>
      <c r="U5829" s="169" t="s">
        <v>3517</v>
      </c>
      <c r="V5829" s="167" t="s">
        <v>9311</v>
      </c>
      <c r="W5829" s="167" t="s">
        <v>9312</v>
      </c>
      <c r="X5829" s="170" t="s">
        <v>157</v>
      </c>
      <c r="Y5829" s="171" t="s">
        <v>9781</v>
      </c>
      <c r="Z5829" s="167" t="s">
        <v>11176</v>
      </c>
      <c r="AA5829" s="176">
        <v>30</v>
      </c>
      <c r="AB5829" s="167" t="s">
        <v>11254</v>
      </c>
      <c r="AC5829" s="176">
        <v>30</v>
      </c>
      <c r="AD5829" s="167" t="s">
        <v>11254</v>
      </c>
      <c r="AE5829" s="176">
        <v>88284.3</v>
      </c>
    </row>
    <row r="5830" spans="1:31">
      <c r="A5830" s="178">
        <v>308510231910</v>
      </c>
      <c r="B5830" s="166">
        <v>46150</v>
      </c>
      <c r="C5830" s="167" t="s">
        <v>9144</v>
      </c>
      <c r="D5830" s="167" t="s">
        <v>9232</v>
      </c>
      <c r="E5830" s="167" t="s">
        <v>9233</v>
      </c>
      <c r="F5830" s="167" t="s">
        <v>9277</v>
      </c>
      <c r="G5830" s="167" t="s">
        <v>3502</v>
      </c>
      <c r="H5830" s="168">
        <v>46150</v>
      </c>
      <c r="I5830" s="167" t="s">
        <v>9779</v>
      </c>
      <c r="J5830" s="169">
        <v>26138</v>
      </c>
      <c r="K5830" s="167" t="s">
        <v>55</v>
      </c>
      <c r="L5830" s="169">
        <v>2</v>
      </c>
      <c r="M5830" s="167" t="s">
        <v>3604</v>
      </c>
      <c r="N5830" s="169">
        <v>302.39999999999998</v>
      </c>
      <c r="O5830" s="167" t="s">
        <v>3505</v>
      </c>
      <c r="P5830" s="167"/>
      <c r="Q5830" s="167" t="s">
        <v>3527</v>
      </c>
      <c r="R5830" s="167" t="s">
        <v>9780</v>
      </c>
      <c r="S5830" s="169">
        <v>9</v>
      </c>
      <c r="T5830" s="167" t="s">
        <v>9313</v>
      </c>
      <c r="U5830" s="169" t="s">
        <v>3517</v>
      </c>
      <c r="V5830" s="167" t="s">
        <v>9314</v>
      </c>
      <c r="W5830" s="167" t="s">
        <v>9312</v>
      </c>
      <c r="X5830" s="170" t="s">
        <v>157</v>
      </c>
      <c r="Y5830" s="171" t="s">
        <v>9781</v>
      </c>
      <c r="Z5830" s="167" t="s">
        <v>11176</v>
      </c>
      <c r="AA5830" s="176">
        <v>1</v>
      </c>
      <c r="AB5830" s="167" t="s">
        <v>11254</v>
      </c>
      <c r="AC5830" s="176">
        <v>1</v>
      </c>
      <c r="AD5830" s="167" t="s">
        <v>11254</v>
      </c>
      <c r="AE5830" s="176">
        <v>2942.81</v>
      </c>
    </row>
    <row r="5831" spans="1:31">
      <c r="A5831" s="178">
        <v>308510231910</v>
      </c>
      <c r="B5831" s="166">
        <v>46150</v>
      </c>
      <c r="C5831" s="167" t="s">
        <v>9144</v>
      </c>
      <c r="D5831" s="167" t="s">
        <v>9232</v>
      </c>
      <c r="E5831" s="167" t="s">
        <v>9233</v>
      </c>
      <c r="F5831" s="167" t="s">
        <v>9277</v>
      </c>
      <c r="G5831" s="167" t="s">
        <v>3502</v>
      </c>
      <c r="H5831" s="168">
        <v>46150</v>
      </c>
      <c r="I5831" s="167" t="s">
        <v>9779</v>
      </c>
      <c r="J5831" s="169">
        <v>26138</v>
      </c>
      <c r="K5831" s="167" t="s">
        <v>55</v>
      </c>
      <c r="L5831" s="169">
        <v>2</v>
      </c>
      <c r="M5831" s="167" t="s">
        <v>3604</v>
      </c>
      <c r="N5831" s="169">
        <v>302.39999999999998</v>
      </c>
      <c r="O5831" s="167" t="s">
        <v>3505</v>
      </c>
      <c r="P5831" s="167"/>
      <c r="Q5831" s="167" t="s">
        <v>3527</v>
      </c>
      <c r="R5831" s="167" t="s">
        <v>9780</v>
      </c>
      <c r="S5831" s="169">
        <v>8</v>
      </c>
      <c r="T5831" s="167" t="s">
        <v>9313</v>
      </c>
      <c r="U5831" s="169" t="s">
        <v>3517</v>
      </c>
      <c r="V5831" s="167" t="s">
        <v>9314</v>
      </c>
      <c r="W5831" s="167" t="s">
        <v>9312</v>
      </c>
      <c r="X5831" s="170" t="s">
        <v>157</v>
      </c>
      <c r="Y5831" s="171" t="s">
        <v>9781</v>
      </c>
      <c r="Z5831" s="167" t="s">
        <v>11176</v>
      </c>
      <c r="AA5831" s="176">
        <v>1</v>
      </c>
      <c r="AB5831" s="167" t="s">
        <v>11254</v>
      </c>
      <c r="AC5831" s="176">
        <v>1</v>
      </c>
      <c r="AD5831" s="167" t="s">
        <v>11254</v>
      </c>
      <c r="AE5831" s="176">
        <v>2942.81</v>
      </c>
    </row>
    <row r="5832" spans="1:31">
      <c r="A5832" s="178">
        <v>308510231910</v>
      </c>
      <c r="B5832" s="166">
        <v>46150</v>
      </c>
      <c r="C5832" s="167" t="s">
        <v>9144</v>
      </c>
      <c r="D5832" s="167" t="s">
        <v>9232</v>
      </c>
      <c r="E5832" s="167" t="s">
        <v>9233</v>
      </c>
      <c r="F5832" s="167" t="s">
        <v>9277</v>
      </c>
      <c r="G5832" s="167" t="s">
        <v>3502</v>
      </c>
      <c r="H5832" s="168">
        <v>46150</v>
      </c>
      <c r="I5832" s="167" t="s">
        <v>9779</v>
      </c>
      <c r="J5832" s="169">
        <v>26138</v>
      </c>
      <c r="K5832" s="167" t="s">
        <v>55</v>
      </c>
      <c r="L5832" s="169">
        <v>2</v>
      </c>
      <c r="M5832" s="167" t="s">
        <v>3604</v>
      </c>
      <c r="N5832" s="169">
        <v>302.39999999999998</v>
      </c>
      <c r="O5832" s="167" t="s">
        <v>3505</v>
      </c>
      <c r="P5832" s="167"/>
      <c r="Q5832" s="167" t="s">
        <v>3527</v>
      </c>
      <c r="R5832" s="167" t="s">
        <v>9780</v>
      </c>
      <c r="S5832" s="169">
        <v>7</v>
      </c>
      <c r="T5832" s="167" t="s">
        <v>9452</v>
      </c>
      <c r="U5832" s="169" t="s">
        <v>3517</v>
      </c>
      <c r="V5832" s="167" t="s">
        <v>9674</v>
      </c>
      <c r="W5832" s="167" t="s">
        <v>9317</v>
      </c>
      <c r="X5832" s="170" t="s">
        <v>157</v>
      </c>
      <c r="Y5832" s="171" t="s">
        <v>9781</v>
      </c>
      <c r="Z5832" s="167" t="s">
        <v>11176</v>
      </c>
      <c r="AA5832" s="176">
        <v>150</v>
      </c>
      <c r="AB5832" s="167" t="s">
        <v>11254</v>
      </c>
      <c r="AC5832" s="176">
        <v>150</v>
      </c>
      <c r="AD5832" s="167" t="s">
        <v>11254</v>
      </c>
      <c r="AE5832" s="176">
        <v>234915</v>
      </c>
    </row>
    <row r="5833" spans="1:31">
      <c r="A5833" s="178">
        <v>308510231910</v>
      </c>
      <c r="B5833" s="166">
        <v>46150</v>
      </c>
      <c r="C5833" s="167" t="s">
        <v>9144</v>
      </c>
      <c r="D5833" s="167" t="s">
        <v>9232</v>
      </c>
      <c r="E5833" s="167" t="s">
        <v>9233</v>
      </c>
      <c r="F5833" s="167" t="s">
        <v>9277</v>
      </c>
      <c r="G5833" s="167" t="s">
        <v>3502</v>
      </c>
      <c r="H5833" s="168">
        <v>46150</v>
      </c>
      <c r="I5833" s="167" t="s">
        <v>9779</v>
      </c>
      <c r="J5833" s="169">
        <v>26138</v>
      </c>
      <c r="K5833" s="167" t="s">
        <v>55</v>
      </c>
      <c r="L5833" s="169">
        <v>2</v>
      </c>
      <c r="M5833" s="167" t="s">
        <v>3604</v>
      </c>
      <c r="N5833" s="169">
        <v>302.39999999999998</v>
      </c>
      <c r="O5833" s="167" t="s">
        <v>3505</v>
      </c>
      <c r="P5833" s="167"/>
      <c r="Q5833" s="167" t="s">
        <v>3527</v>
      </c>
      <c r="R5833" s="167" t="s">
        <v>9780</v>
      </c>
      <c r="S5833" s="169">
        <v>6</v>
      </c>
      <c r="T5833" s="167" t="s">
        <v>9452</v>
      </c>
      <c r="U5833" s="169" t="s">
        <v>3517</v>
      </c>
      <c r="V5833" s="167" t="s">
        <v>9674</v>
      </c>
      <c r="W5833" s="167" t="s">
        <v>9317</v>
      </c>
      <c r="X5833" s="170" t="s">
        <v>157</v>
      </c>
      <c r="Y5833" s="171" t="s">
        <v>9781</v>
      </c>
      <c r="Z5833" s="167" t="s">
        <v>11176</v>
      </c>
      <c r="AA5833" s="176">
        <v>520</v>
      </c>
      <c r="AB5833" s="167" t="s">
        <v>11254</v>
      </c>
      <c r="AC5833" s="176">
        <v>520</v>
      </c>
      <c r="AD5833" s="167" t="s">
        <v>11254</v>
      </c>
      <c r="AE5833" s="176">
        <v>814372</v>
      </c>
    </row>
    <row r="5834" spans="1:31">
      <c r="A5834" s="178">
        <v>308510231910</v>
      </c>
      <c r="B5834" s="166">
        <v>46150</v>
      </c>
      <c r="C5834" s="167" t="s">
        <v>9144</v>
      </c>
      <c r="D5834" s="167" t="s">
        <v>9232</v>
      </c>
      <c r="E5834" s="167" t="s">
        <v>9233</v>
      </c>
      <c r="F5834" s="167" t="s">
        <v>9277</v>
      </c>
      <c r="G5834" s="167" t="s">
        <v>3502</v>
      </c>
      <c r="H5834" s="168">
        <v>46150</v>
      </c>
      <c r="I5834" s="167" t="s">
        <v>9779</v>
      </c>
      <c r="J5834" s="169">
        <v>26138</v>
      </c>
      <c r="K5834" s="167" t="s">
        <v>55</v>
      </c>
      <c r="L5834" s="169">
        <v>2</v>
      </c>
      <c r="M5834" s="167" t="s">
        <v>3604</v>
      </c>
      <c r="N5834" s="169">
        <v>302.39999999999998</v>
      </c>
      <c r="O5834" s="167" t="s">
        <v>3505</v>
      </c>
      <c r="P5834" s="167"/>
      <c r="Q5834" s="167" t="s">
        <v>3527</v>
      </c>
      <c r="R5834" s="167" t="s">
        <v>9780</v>
      </c>
      <c r="S5834" s="169">
        <v>5</v>
      </c>
      <c r="T5834" s="167" t="s">
        <v>9318</v>
      </c>
      <c r="U5834" s="169" t="s">
        <v>3517</v>
      </c>
      <c r="V5834" s="167" t="s">
        <v>9319</v>
      </c>
      <c r="W5834" s="167" t="s">
        <v>9320</v>
      </c>
      <c r="X5834" s="170" t="s">
        <v>157</v>
      </c>
      <c r="Y5834" s="171" t="s">
        <v>9781</v>
      </c>
      <c r="Z5834" s="167" t="s">
        <v>11176</v>
      </c>
      <c r="AA5834" s="176">
        <v>5</v>
      </c>
      <c r="AB5834" s="167" t="s">
        <v>11254</v>
      </c>
      <c r="AC5834" s="176">
        <v>5</v>
      </c>
      <c r="AD5834" s="167" t="s">
        <v>11254</v>
      </c>
      <c r="AE5834" s="176">
        <v>7394.85</v>
      </c>
    </row>
    <row r="5835" spans="1:31">
      <c r="A5835" s="178">
        <v>308510231910</v>
      </c>
      <c r="B5835" s="166">
        <v>46150</v>
      </c>
      <c r="C5835" s="167" t="s">
        <v>9144</v>
      </c>
      <c r="D5835" s="167" t="s">
        <v>9232</v>
      </c>
      <c r="E5835" s="167" t="s">
        <v>9233</v>
      </c>
      <c r="F5835" s="167" t="s">
        <v>9277</v>
      </c>
      <c r="G5835" s="167" t="s">
        <v>3502</v>
      </c>
      <c r="H5835" s="168">
        <v>46150</v>
      </c>
      <c r="I5835" s="167" t="s">
        <v>9779</v>
      </c>
      <c r="J5835" s="169">
        <v>26138</v>
      </c>
      <c r="K5835" s="167" t="s">
        <v>55</v>
      </c>
      <c r="L5835" s="169">
        <v>2</v>
      </c>
      <c r="M5835" s="167" t="s">
        <v>3604</v>
      </c>
      <c r="N5835" s="169">
        <v>302.39999999999998</v>
      </c>
      <c r="O5835" s="167" t="s">
        <v>3505</v>
      </c>
      <c r="P5835" s="167"/>
      <c r="Q5835" s="167" t="s">
        <v>3527</v>
      </c>
      <c r="R5835" s="167" t="s">
        <v>9780</v>
      </c>
      <c r="S5835" s="169">
        <v>4</v>
      </c>
      <c r="T5835" s="167" t="s">
        <v>7022</v>
      </c>
      <c r="U5835" s="169" t="s">
        <v>3517</v>
      </c>
      <c r="V5835" s="167" t="s">
        <v>9676</v>
      </c>
      <c r="W5835" s="167" t="s">
        <v>7024</v>
      </c>
      <c r="X5835" s="170" t="s">
        <v>157</v>
      </c>
      <c r="Y5835" s="171" t="s">
        <v>9781</v>
      </c>
      <c r="Z5835" s="167" t="s">
        <v>11176</v>
      </c>
      <c r="AA5835" s="176">
        <v>1</v>
      </c>
      <c r="AB5835" s="167" t="s">
        <v>11254</v>
      </c>
      <c r="AC5835" s="176">
        <v>1</v>
      </c>
      <c r="AD5835" s="167" t="s">
        <v>11254</v>
      </c>
      <c r="AE5835" s="176">
        <v>319.2</v>
      </c>
    </row>
    <row r="5836" spans="1:31">
      <c r="A5836" s="178">
        <v>308510231910</v>
      </c>
      <c r="B5836" s="166">
        <v>46150</v>
      </c>
      <c r="C5836" s="167" t="s">
        <v>9144</v>
      </c>
      <c r="D5836" s="167" t="s">
        <v>9232</v>
      </c>
      <c r="E5836" s="167" t="s">
        <v>9233</v>
      </c>
      <c r="F5836" s="167" t="s">
        <v>9277</v>
      </c>
      <c r="G5836" s="167" t="s">
        <v>3502</v>
      </c>
      <c r="H5836" s="168">
        <v>46150</v>
      </c>
      <c r="I5836" s="167" t="s">
        <v>9779</v>
      </c>
      <c r="J5836" s="169">
        <v>26138</v>
      </c>
      <c r="K5836" s="167" t="s">
        <v>55</v>
      </c>
      <c r="L5836" s="169">
        <v>2</v>
      </c>
      <c r="M5836" s="167" t="s">
        <v>3604</v>
      </c>
      <c r="N5836" s="169">
        <v>302.39999999999998</v>
      </c>
      <c r="O5836" s="167" t="s">
        <v>3505</v>
      </c>
      <c r="P5836" s="167"/>
      <c r="Q5836" s="167" t="s">
        <v>3527</v>
      </c>
      <c r="R5836" s="167" t="s">
        <v>9780</v>
      </c>
      <c r="S5836" s="169">
        <v>3</v>
      </c>
      <c r="T5836" s="167" t="s">
        <v>9274</v>
      </c>
      <c r="U5836" s="169" t="s">
        <v>3517</v>
      </c>
      <c r="V5836" s="167" t="s">
        <v>9334</v>
      </c>
      <c r="W5836" s="167" t="s">
        <v>9276</v>
      </c>
      <c r="X5836" s="170" t="s">
        <v>157</v>
      </c>
      <c r="Y5836" s="171" t="s">
        <v>9781</v>
      </c>
      <c r="Z5836" s="167" t="s">
        <v>11176</v>
      </c>
      <c r="AA5836" s="176">
        <v>10</v>
      </c>
      <c r="AB5836" s="167" t="s">
        <v>11254</v>
      </c>
      <c r="AC5836" s="176">
        <v>10</v>
      </c>
      <c r="AD5836" s="167" t="s">
        <v>11254</v>
      </c>
      <c r="AE5836" s="176">
        <v>21290.3</v>
      </c>
    </row>
    <row r="5837" spans="1:31">
      <c r="A5837" s="178">
        <v>308510231910</v>
      </c>
      <c r="B5837" s="166">
        <v>46150</v>
      </c>
      <c r="C5837" s="167" t="s">
        <v>9144</v>
      </c>
      <c r="D5837" s="167" t="s">
        <v>9232</v>
      </c>
      <c r="E5837" s="167" t="s">
        <v>9233</v>
      </c>
      <c r="F5837" s="167" t="s">
        <v>9277</v>
      </c>
      <c r="G5837" s="167" t="s">
        <v>3502</v>
      </c>
      <c r="H5837" s="168">
        <v>46150</v>
      </c>
      <c r="I5837" s="167" t="s">
        <v>9779</v>
      </c>
      <c r="J5837" s="169">
        <v>26138</v>
      </c>
      <c r="K5837" s="167" t="s">
        <v>55</v>
      </c>
      <c r="L5837" s="169">
        <v>2</v>
      </c>
      <c r="M5837" s="167" t="s">
        <v>3604</v>
      </c>
      <c r="N5837" s="169">
        <v>302.39999999999998</v>
      </c>
      <c r="O5837" s="167" t="s">
        <v>3505</v>
      </c>
      <c r="P5837" s="167"/>
      <c r="Q5837" s="167" t="s">
        <v>3527</v>
      </c>
      <c r="R5837" s="167" t="s">
        <v>9780</v>
      </c>
      <c r="S5837" s="169">
        <v>2</v>
      </c>
      <c r="T5837" s="167" t="s">
        <v>9335</v>
      </c>
      <c r="U5837" s="169" t="s">
        <v>3517</v>
      </c>
      <c r="V5837" s="167" t="s">
        <v>9336</v>
      </c>
      <c r="W5837" s="167" t="s">
        <v>9276</v>
      </c>
      <c r="X5837" s="170" t="s">
        <v>157</v>
      </c>
      <c r="Y5837" s="171" t="s">
        <v>9781</v>
      </c>
      <c r="Z5837" s="167" t="s">
        <v>11176</v>
      </c>
      <c r="AA5837" s="176">
        <v>2</v>
      </c>
      <c r="AB5837" s="167" t="s">
        <v>11254</v>
      </c>
      <c r="AC5837" s="176">
        <v>2</v>
      </c>
      <c r="AD5837" s="167" t="s">
        <v>11254</v>
      </c>
      <c r="AE5837" s="176">
        <v>4258.0600000000004</v>
      </c>
    </row>
    <row r="5838" spans="1:31">
      <c r="A5838" s="178">
        <v>308510231910</v>
      </c>
      <c r="B5838" s="166">
        <v>46150</v>
      </c>
      <c r="C5838" s="167" t="s">
        <v>9144</v>
      </c>
      <c r="D5838" s="167" t="s">
        <v>9232</v>
      </c>
      <c r="E5838" s="167" t="s">
        <v>9233</v>
      </c>
      <c r="F5838" s="167" t="s">
        <v>9277</v>
      </c>
      <c r="G5838" s="167" t="s">
        <v>3502</v>
      </c>
      <c r="H5838" s="168">
        <v>46150</v>
      </c>
      <c r="I5838" s="167" t="s">
        <v>9779</v>
      </c>
      <c r="J5838" s="169">
        <v>26138</v>
      </c>
      <c r="K5838" s="167" t="s">
        <v>55</v>
      </c>
      <c r="L5838" s="169">
        <v>2</v>
      </c>
      <c r="M5838" s="167" t="s">
        <v>3604</v>
      </c>
      <c r="N5838" s="169">
        <v>302.39999999999998</v>
      </c>
      <c r="O5838" s="167" t="s">
        <v>3505</v>
      </c>
      <c r="P5838" s="167"/>
      <c r="Q5838" s="167" t="s">
        <v>3527</v>
      </c>
      <c r="R5838" s="167" t="s">
        <v>9780</v>
      </c>
      <c r="S5838" s="169">
        <v>1</v>
      </c>
      <c r="T5838" s="167" t="s">
        <v>9335</v>
      </c>
      <c r="U5838" s="169" t="s">
        <v>3517</v>
      </c>
      <c r="V5838" s="167" t="s">
        <v>9336</v>
      </c>
      <c r="W5838" s="167" t="s">
        <v>9276</v>
      </c>
      <c r="X5838" s="170" t="s">
        <v>157</v>
      </c>
      <c r="Y5838" s="171" t="s">
        <v>9781</v>
      </c>
      <c r="Z5838" s="167" t="s">
        <v>11176</v>
      </c>
      <c r="AA5838" s="176">
        <v>1</v>
      </c>
      <c r="AB5838" s="167" t="s">
        <v>11254</v>
      </c>
      <c r="AC5838" s="176">
        <v>1</v>
      </c>
      <c r="AD5838" s="167" t="s">
        <v>11254</v>
      </c>
      <c r="AE5838" s="176">
        <v>2129.0300000000002</v>
      </c>
    </row>
    <row r="5839" spans="1:31">
      <c r="A5839" s="178">
        <v>308510475510</v>
      </c>
      <c r="B5839" s="166">
        <v>46150</v>
      </c>
      <c r="C5839" s="167" t="s">
        <v>9144</v>
      </c>
      <c r="D5839" s="167" t="s">
        <v>9258</v>
      </c>
      <c r="E5839" s="167" t="s">
        <v>9259</v>
      </c>
      <c r="F5839" s="167" t="s">
        <v>9260</v>
      </c>
      <c r="G5839" s="167" t="s">
        <v>3502</v>
      </c>
      <c r="H5839" s="168">
        <v>46150</v>
      </c>
      <c r="I5839" s="167" t="s">
        <v>9261</v>
      </c>
      <c r="J5839" s="169">
        <v>26138</v>
      </c>
      <c r="K5839" s="167" t="s">
        <v>55</v>
      </c>
      <c r="L5839" s="169">
        <v>3</v>
      </c>
      <c r="M5839" s="167" t="s">
        <v>3604</v>
      </c>
      <c r="N5839" s="169">
        <v>889.7</v>
      </c>
      <c r="O5839" s="167" t="s">
        <v>3505</v>
      </c>
      <c r="P5839" s="167"/>
      <c r="Q5839" s="167" t="s">
        <v>3527</v>
      </c>
      <c r="R5839" s="167" t="s">
        <v>9792</v>
      </c>
      <c r="S5839" s="169">
        <v>18</v>
      </c>
      <c r="T5839" s="167" t="s">
        <v>8694</v>
      </c>
      <c r="U5839" s="169" t="s">
        <v>3517</v>
      </c>
      <c r="V5839" s="167" t="s">
        <v>9793</v>
      </c>
      <c r="W5839" s="167" t="s">
        <v>8696</v>
      </c>
      <c r="X5839" s="170" t="s">
        <v>157</v>
      </c>
      <c r="Y5839" s="171" t="s">
        <v>9794</v>
      </c>
      <c r="Z5839" s="167" t="s">
        <v>11177</v>
      </c>
      <c r="AA5839" s="176">
        <v>45</v>
      </c>
      <c r="AB5839" s="167" t="s">
        <v>11254</v>
      </c>
      <c r="AC5839" s="176">
        <v>45</v>
      </c>
      <c r="AD5839" s="167" t="s">
        <v>11254</v>
      </c>
      <c r="AE5839" s="176">
        <v>261497.7</v>
      </c>
    </row>
    <row r="5840" spans="1:31">
      <c r="A5840" s="178">
        <v>308510475510</v>
      </c>
      <c r="B5840" s="166">
        <v>46150</v>
      </c>
      <c r="C5840" s="167" t="s">
        <v>9144</v>
      </c>
      <c r="D5840" s="167" t="s">
        <v>9258</v>
      </c>
      <c r="E5840" s="167" t="s">
        <v>9259</v>
      </c>
      <c r="F5840" s="167" t="s">
        <v>9260</v>
      </c>
      <c r="G5840" s="167" t="s">
        <v>3502</v>
      </c>
      <c r="H5840" s="168">
        <v>46150</v>
      </c>
      <c r="I5840" s="167" t="s">
        <v>9261</v>
      </c>
      <c r="J5840" s="169">
        <v>26138</v>
      </c>
      <c r="K5840" s="167" t="s">
        <v>55</v>
      </c>
      <c r="L5840" s="169">
        <v>3</v>
      </c>
      <c r="M5840" s="167" t="s">
        <v>3604</v>
      </c>
      <c r="N5840" s="169">
        <v>889.7</v>
      </c>
      <c r="O5840" s="167" t="s">
        <v>3505</v>
      </c>
      <c r="P5840" s="167"/>
      <c r="Q5840" s="167" t="s">
        <v>3527</v>
      </c>
      <c r="R5840" s="167" t="s">
        <v>9792</v>
      </c>
      <c r="S5840" s="169">
        <v>17</v>
      </c>
      <c r="T5840" s="167" t="s">
        <v>9795</v>
      </c>
      <c r="U5840" s="169" t="s">
        <v>3517</v>
      </c>
      <c r="V5840" s="167" t="s">
        <v>9796</v>
      </c>
      <c r="W5840" s="167" t="s">
        <v>9283</v>
      </c>
      <c r="X5840" s="170" t="s">
        <v>157</v>
      </c>
      <c r="Y5840" s="171" t="s">
        <v>9794</v>
      </c>
      <c r="Z5840" s="167" t="s">
        <v>11177</v>
      </c>
      <c r="AA5840" s="176">
        <v>50</v>
      </c>
      <c r="AB5840" s="167" t="s">
        <v>11254</v>
      </c>
      <c r="AC5840" s="176">
        <v>50</v>
      </c>
      <c r="AD5840" s="167" t="s">
        <v>11254</v>
      </c>
      <c r="AE5840" s="176">
        <v>115287</v>
      </c>
    </row>
    <row r="5841" spans="1:31">
      <c r="A5841" s="178">
        <v>308510475510</v>
      </c>
      <c r="B5841" s="166">
        <v>46150</v>
      </c>
      <c r="C5841" s="167" t="s">
        <v>9144</v>
      </c>
      <c r="D5841" s="167" t="s">
        <v>9258</v>
      </c>
      <c r="E5841" s="167" t="s">
        <v>9259</v>
      </c>
      <c r="F5841" s="167" t="s">
        <v>9260</v>
      </c>
      <c r="G5841" s="167" t="s">
        <v>3502</v>
      </c>
      <c r="H5841" s="168">
        <v>46150</v>
      </c>
      <c r="I5841" s="167" t="s">
        <v>9261</v>
      </c>
      <c r="J5841" s="169">
        <v>26138</v>
      </c>
      <c r="K5841" s="167" t="s">
        <v>55</v>
      </c>
      <c r="L5841" s="169">
        <v>3</v>
      </c>
      <c r="M5841" s="167" t="s">
        <v>3604</v>
      </c>
      <c r="N5841" s="169">
        <v>889.7</v>
      </c>
      <c r="O5841" s="167" t="s">
        <v>3505</v>
      </c>
      <c r="P5841" s="167"/>
      <c r="Q5841" s="167" t="s">
        <v>3527</v>
      </c>
      <c r="R5841" s="167" t="s">
        <v>9792</v>
      </c>
      <c r="S5841" s="169">
        <v>16</v>
      </c>
      <c r="T5841" s="167" t="s">
        <v>9572</v>
      </c>
      <c r="U5841" s="169" t="s">
        <v>3517</v>
      </c>
      <c r="V5841" s="167" t="s">
        <v>9797</v>
      </c>
      <c r="W5841" s="167" t="s">
        <v>9414</v>
      </c>
      <c r="X5841" s="170" t="s">
        <v>157</v>
      </c>
      <c r="Y5841" s="171" t="s">
        <v>9794</v>
      </c>
      <c r="Z5841" s="167" t="s">
        <v>11177</v>
      </c>
      <c r="AA5841" s="176">
        <v>250</v>
      </c>
      <c r="AB5841" s="167" t="s">
        <v>11254</v>
      </c>
      <c r="AC5841" s="176">
        <v>250</v>
      </c>
      <c r="AD5841" s="167" t="s">
        <v>11254</v>
      </c>
      <c r="AE5841" s="176">
        <v>167935</v>
      </c>
    </row>
    <row r="5842" spans="1:31">
      <c r="A5842" s="178">
        <v>308510475510</v>
      </c>
      <c r="B5842" s="166">
        <v>46150</v>
      </c>
      <c r="C5842" s="167" t="s">
        <v>9144</v>
      </c>
      <c r="D5842" s="167" t="s">
        <v>9258</v>
      </c>
      <c r="E5842" s="167" t="s">
        <v>9259</v>
      </c>
      <c r="F5842" s="167" t="s">
        <v>9260</v>
      </c>
      <c r="G5842" s="167" t="s">
        <v>3502</v>
      </c>
      <c r="H5842" s="168">
        <v>46150</v>
      </c>
      <c r="I5842" s="167" t="s">
        <v>9261</v>
      </c>
      <c r="J5842" s="169">
        <v>26138</v>
      </c>
      <c r="K5842" s="167" t="s">
        <v>55</v>
      </c>
      <c r="L5842" s="169">
        <v>3</v>
      </c>
      <c r="M5842" s="167" t="s">
        <v>3604</v>
      </c>
      <c r="N5842" s="169">
        <v>889.7</v>
      </c>
      <c r="O5842" s="167" t="s">
        <v>3505</v>
      </c>
      <c r="P5842" s="167"/>
      <c r="Q5842" s="167" t="s">
        <v>3527</v>
      </c>
      <c r="R5842" s="167" t="s">
        <v>9792</v>
      </c>
      <c r="S5842" s="169">
        <v>15</v>
      </c>
      <c r="T5842" s="167" t="s">
        <v>9416</v>
      </c>
      <c r="U5842" s="169" t="s">
        <v>3517</v>
      </c>
      <c r="V5842" s="167" t="s">
        <v>9798</v>
      </c>
      <c r="W5842" s="167" t="s">
        <v>9293</v>
      </c>
      <c r="X5842" s="170" t="s">
        <v>157</v>
      </c>
      <c r="Y5842" s="171" t="s">
        <v>9794</v>
      </c>
      <c r="Z5842" s="167" t="s">
        <v>11177</v>
      </c>
      <c r="AA5842" s="176">
        <v>20</v>
      </c>
      <c r="AB5842" s="167" t="s">
        <v>11254</v>
      </c>
      <c r="AC5842" s="176">
        <v>20</v>
      </c>
      <c r="AD5842" s="167" t="s">
        <v>11254</v>
      </c>
      <c r="AE5842" s="176">
        <v>19450.2</v>
      </c>
    </row>
    <row r="5843" spans="1:31">
      <c r="A5843" s="178">
        <v>308510475510</v>
      </c>
      <c r="B5843" s="166">
        <v>46150</v>
      </c>
      <c r="C5843" s="167" t="s">
        <v>9144</v>
      </c>
      <c r="D5843" s="167" t="s">
        <v>9258</v>
      </c>
      <c r="E5843" s="167" t="s">
        <v>9259</v>
      </c>
      <c r="F5843" s="167" t="s">
        <v>9260</v>
      </c>
      <c r="G5843" s="167" t="s">
        <v>3502</v>
      </c>
      <c r="H5843" s="168">
        <v>46150</v>
      </c>
      <c r="I5843" s="167" t="s">
        <v>9261</v>
      </c>
      <c r="J5843" s="169">
        <v>26138</v>
      </c>
      <c r="K5843" s="167" t="s">
        <v>55</v>
      </c>
      <c r="L5843" s="169">
        <v>3</v>
      </c>
      <c r="M5843" s="167" t="s">
        <v>3604</v>
      </c>
      <c r="N5843" s="169">
        <v>889.7</v>
      </c>
      <c r="O5843" s="167" t="s">
        <v>3505</v>
      </c>
      <c r="P5843" s="167"/>
      <c r="Q5843" s="167" t="s">
        <v>3527</v>
      </c>
      <c r="R5843" s="167" t="s">
        <v>9792</v>
      </c>
      <c r="S5843" s="169">
        <v>14</v>
      </c>
      <c r="T5843" s="167" t="s">
        <v>9416</v>
      </c>
      <c r="U5843" s="169" t="s">
        <v>3517</v>
      </c>
      <c r="V5843" s="167" t="s">
        <v>9798</v>
      </c>
      <c r="W5843" s="167" t="s">
        <v>9293</v>
      </c>
      <c r="X5843" s="170" t="s">
        <v>157</v>
      </c>
      <c r="Y5843" s="171" t="s">
        <v>9794</v>
      </c>
      <c r="Z5843" s="167" t="s">
        <v>11177</v>
      </c>
      <c r="AA5843" s="176">
        <v>280</v>
      </c>
      <c r="AB5843" s="167" t="s">
        <v>11254</v>
      </c>
      <c r="AC5843" s="176">
        <v>280</v>
      </c>
      <c r="AD5843" s="167" t="s">
        <v>11254</v>
      </c>
      <c r="AE5843" s="176">
        <v>272302.8</v>
      </c>
    </row>
    <row r="5844" spans="1:31">
      <c r="A5844" s="178">
        <v>308510475510</v>
      </c>
      <c r="B5844" s="166">
        <v>46150</v>
      </c>
      <c r="C5844" s="167" t="s">
        <v>9144</v>
      </c>
      <c r="D5844" s="167" t="s">
        <v>9258</v>
      </c>
      <c r="E5844" s="167" t="s">
        <v>9259</v>
      </c>
      <c r="F5844" s="167" t="s">
        <v>9260</v>
      </c>
      <c r="G5844" s="167" t="s">
        <v>3502</v>
      </c>
      <c r="H5844" s="168">
        <v>46150</v>
      </c>
      <c r="I5844" s="167" t="s">
        <v>9261</v>
      </c>
      <c r="J5844" s="169">
        <v>26138</v>
      </c>
      <c r="K5844" s="167" t="s">
        <v>55</v>
      </c>
      <c r="L5844" s="169">
        <v>3</v>
      </c>
      <c r="M5844" s="167" t="s">
        <v>3604</v>
      </c>
      <c r="N5844" s="169">
        <v>889.7</v>
      </c>
      <c r="O5844" s="167" t="s">
        <v>3505</v>
      </c>
      <c r="P5844" s="167"/>
      <c r="Q5844" s="167" t="s">
        <v>3527</v>
      </c>
      <c r="R5844" s="167" t="s">
        <v>9792</v>
      </c>
      <c r="S5844" s="169">
        <v>13</v>
      </c>
      <c r="T5844" s="167" t="s">
        <v>6522</v>
      </c>
      <c r="U5844" s="169" t="s">
        <v>3517</v>
      </c>
      <c r="V5844" s="167" t="s">
        <v>9799</v>
      </c>
      <c r="W5844" s="167" t="s">
        <v>6524</v>
      </c>
      <c r="X5844" s="170" t="s">
        <v>157</v>
      </c>
      <c r="Y5844" s="171" t="s">
        <v>9794</v>
      </c>
      <c r="Z5844" s="167" t="s">
        <v>11177</v>
      </c>
      <c r="AA5844" s="176">
        <v>50</v>
      </c>
      <c r="AB5844" s="167" t="s">
        <v>11254</v>
      </c>
      <c r="AC5844" s="176">
        <v>50</v>
      </c>
      <c r="AD5844" s="167" t="s">
        <v>11254</v>
      </c>
      <c r="AE5844" s="176">
        <v>23191.5</v>
      </c>
    </row>
    <row r="5845" spans="1:31">
      <c r="A5845" s="178">
        <v>308510475510</v>
      </c>
      <c r="B5845" s="166">
        <v>46150</v>
      </c>
      <c r="C5845" s="167" t="s">
        <v>9144</v>
      </c>
      <c r="D5845" s="167" t="s">
        <v>9258</v>
      </c>
      <c r="E5845" s="167" t="s">
        <v>9259</v>
      </c>
      <c r="F5845" s="167" t="s">
        <v>9260</v>
      </c>
      <c r="G5845" s="167" t="s">
        <v>3502</v>
      </c>
      <c r="H5845" s="168">
        <v>46150</v>
      </c>
      <c r="I5845" s="167" t="s">
        <v>9261</v>
      </c>
      <c r="J5845" s="169">
        <v>26138</v>
      </c>
      <c r="K5845" s="167" t="s">
        <v>55</v>
      </c>
      <c r="L5845" s="169">
        <v>3</v>
      </c>
      <c r="M5845" s="167" t="s">
        <v>3604</v>
      </c>
      <c r="N5845" s="169">
        <v>889.7</v>
      </c>
      <c r="O5845" s="167" t="s">
        <v>3505</v>
      </c>
      <c r="P5845" s="167"/>
      <c r="Q5845" s="167" t="s">
        <v>3527</v>
      </c>
      <c r="R5845" s="167" t="s">
        <v>9792</v>
      </c>
      <c r="S5845" s="169">
        <v>12</v>
      </c>
      <c r="T5845" s="167" t="s">
        <v>9553</v>
      </c>
      <c r="U5845" s="169" t="s">
        <v>3517</v>
      </c>
      <c r="V5845" s="167" t="s">
        <v>9800</v>
      </c>
      <c r="W5845" s="167" t="s">
        <v>9302</v>
      </c>
      <c r="X5845" s="170" t="s">
        <v>157</v>
      </c>
      <c r="Y5845" s="171" t="s">
        <v>9794</v>
      </c>
      <c r="Z5845" s="167" t="s">
        <v>11177</v>
      </c>
      <c r="AA5845" s="176">
        <v>270</v>
      </c>
      <c r="AB5845" s="167" t="s">
        <v>11254</v>
      </c>
      <c r="AC5845" s="176">
        <v>270</v>
      </c>
      <c r="AD5845" s="167" t="s">
        <v>11254</v>
      </c>
      <c r="AE5845" s="176">
        <v>79272</v>
      </c>
    </row>
    <row r="5846" spans="1:31">
      <c r="A5846" s="178">
        <v>308510475510</v>
      </c>
      <c r="B5846" s="166">
        <v>46150</v>
      </c>
      <c r="C5846" s="167" t="s">
        <v>9144</v>
      </c>
      <c r="D5846" s="167" t="s">
        <v>9258</v>
      </c>
      <c r="E5846" s="167" t="s">
        <v>9259</v>
      </c>
      <c r="F5846" s="167" t="s">
        <v>9260</v>
      </c>
      <c r="G5846" s="167" t="s">
        <v>3502</v>
      </c>
      <c r="H5846" s="168">
        <v>46150</v>
      </c>
      <c r="I5846" s="167" t="s">
        <v>9261</v>
      </c>
      <c r="J5846" s="169">
        <v>26138</v>
      </c>
      <c r="K5846" s="167" t="s">
        <v>55</v>
      </c>
      <c r="L5846" s="169">
        <v>3</v>
      </c>
      <c r="M5846" s="167" t="s">
        <v>3604</v>
      </c>
      <c r="N5846" s="169">
        <v>889.7</v>
      </c>
      <c r="O5846" s="167" t="s">
        <v>3505</v>
      </c>
      <c r="P5846" s="167"/>
      <c r="Q5846" s="167" t="s">
        <v>3527</v>
      </c>
      <c r="R5846" s="167" t="s">
        <v>9792</v>
      </c>
      <c r="S5846" s="169">
        <v>11</v>
      </c>
      <c r="T5846" s="167" t="s">
        <v>8290</v>
      </c>
      <c r="U5846" s="169" t="s">
        <v>3517</v>
      </c>
      <c r="V5846" s="167" t="s">
        <v>9801</v>
      </c>
      <c r="W5846" s="167" t="s">
        <v>7027</v>
      </c>
      <c r="X5846" s="170" t="s">
        <v>157</v>
      </c>
      <c r="Y5846" s="171" t="s">
        <v>9794</v>
      </c>
      <c r="Z5846" s="167" t="s">
        <v>11177</v>
      </c>
      <c r="AA5846" s="176">
        <v>990</v>
      </c>
      <c r="AB5846" s="167" t="s">
        <v>11254</v>
      </c>
      <c r="AC5846" s="176">
        <v>990</v>
      </c>
      <c r="AD5846" s="167" t="s">
        <v>11254</v>
      </c>
      <c r="AE5846" s="176">
        <v>589188.6</v>
      </c>
    </row>
    <row r="5847" spans="1:31">
      <c r="A5847" s="178">
        <v>308510475510</v>
      </c>
      <c r="B5847" s="166">
        <v>46150</v>
      </c>
      <c r="C5847" s="167" t="s">
        <v>9144</v>
      </c>
      <c r="D5847" s="167" t="s">
        <v>9258</v>
      </c>
      <c r="E5847" s="167" t="s">
        <v>9259</v>
      </c>
      <c r="F5847" s="167" t="s">
        <v>9260</v>
      </c>
      <c r="G5847" s="167" t="s">
        <v>3502</v>
      </c>
      <c r="H5847" s="168">
        <v>46150</v>
      </c>
      <c r="I5847" s="167" t="s">
        <v>9261</v>
      </c>
      <c r="J5847" s="169">
        <v>26138</v>
      </c>
      <c r="K5847" s="167" t="s">
        <v>55</v>
      </c>
      <c r="L5847" s="169">
        <v>3</v>
      </c>
      <c r="M5847" s="167" t="s">
        <v>3604</v>
      </c>
      <c r="N5847" s="169">
        <v>889.7</v>
      </c>
      <c r="O5847" s="167" t="s">
        <v>3505</v>
      </c>
      <c r="P5847" s="167"/>
      <c r="Q5847" s="167" t="s">
        <v>3527</v>
      </c>
      <c r="R5847" s="167" t="s">
        <v>9792</v>
      </c>
      <c r="S5847" s="169">
        <v>10</v>
      </c>
      <c r="T5847" s="167" t="s">
        <v>8290</v>
      </c>
      <c r="U5847" s="169" t="s">
        <v>3517</v>
      </c>
      <c r="V5847" s="167" t="s">
        <v>9801</v>
      </c>
      <c r="W5847" s="167" t="s">
        <v>7027</v>
      </c>
      <c r="X5847" s="170" t="s">
        <v>157</v>
      </c>
      <c r="Y5847" s="171" t="s">
        <v>9794</v>
      </c>
      <c r="Z5847" s="167" t="s">
        <v>11177</v>
      </c>
      <c r="AA5847" s="176">
        <v>10</v>
      </c>
      <c r="AB5847" s="167" t="s">
        <v>11254</v>
      </c>
      <c r="AC5847" s="176">
        <v>10</v>
      </c>
      <c r="AD5847" s="167" t="s">
        <v>11254</v>
      </c>
      <c r="AE5847" s="176">
        <v>5951.4</v>
      </c>
    </row>
    <row r="5848" spans="1:31">
      <c r="A5848" s="178">
        <v>308510475510</v>
      </c>
      <c r="B5848" s="166">
        <v>46150</v>
      </c>
      <c r="C5848" s="167" t="s">
        <v>9144</v>
      </c>
      <c r="D5848" s="167" t="s">
        <v>9258</v>
      </c>
      <c r="E5848" s="167" t="s">
        <v>9259</v>
      </c>
      <c r="F5848" s="167" t="s">
        <v>9260</v>
      </c>
      <c r="G5848" s="167" t="s">
        <v>3502</v>
      </c>
      <c r="H5848" s="168">
        <v>46150</v>
      </c>
      <c r="I5848" s="167" t="s">
        <v>9261</v>
      </c>
      <c r="J5848" s="169">
        <v>26138</v>
      </c>
      <c r="K5848" s="167" t="s">
        <v>55</v>
      </c>
      <c r="L5848" s="169">
        <v>3</v>
      </c>
      <c r="M5848" s="167" t="s">
        <v>3604</v>
      </c>
      <c r="N5848" s="169">
        <v>889.7</v>
      </c>
      <c r="O5848" s="167" t="s">
        <v>3505</v>
      </c>
      <c r="P5848" s="167"/>
      <c r="Q5848" s="167" t="s">
        <v>3527</v>
      </c>
      <c r="R5848" s="167" t="s">
        <v>9792</v>
      </c>
      <c r="S5848" s="169">
        <v>9</v>
      </c>
      <c r="T5848" s="167" t="s">
        <v>9452</v>
      </c>
      <c r="U5848" s="169" t="s">
        <v>3517</v>
      </c>
      <c r="V5848" s="167" t="s">
        <v>9802</v>
      </c>
      <c r="W5848" s="167" t="s">
        <v>9317</v>
      </c>
      <c r="X5848" s="170" t="s">
        <v>157</v>
      </c>
      <c r="Y5848" s="171" t="s">
        <v>9794</v>
      </c>
      <c r="Z5848" s="167" t="s">
        <v>11177</v>
      </c>
      <c r="AA5848" s="176">
        <v>170</v>
      </c>
      <c r="AB5848" s="167" t="s">
        <v>11254</v>
      </c>
      <c r="AC5848" s="176">
        <v>170</v>
      </c>
      <c r="AD5848" s="167" t="s">
        <v>11254</v>
      </c>
      <c r="AE5848" s="176">
        <v>266237</v>
      </c>
    </row>
    <row r="5849" spans="1:31">
      <c r="A5849" s="178">
        <v>308510475510</v>
      </c>
      <c r="B5849" s="166">
        <v>46150</v>
      </c>
      <c r="C5849" s="167" t="s">
        <v>9144</v>
      </c>
      <c r="D5849" s="167" t="s">
        <v>9258</v>
      </c>
      <c r="E5849" s="167" t="s">
        <v>9259</v>
      </c>
      <c r="F5849" s="167" t="s">
        <v>9260</v>
      </c>
      <c r="G5849" s="167" t="s">
        <v>3502</v>
      </c>
      <c r="H5849" s="168">
        <v>46150</v>
      </c>
      <c r="I5849" s="167" t="s">
        <v>9261</v>
      </c>
      <c r="J5849" s="169">
        <v>26138</v>
      </c>
      <c r="K5849" s="167" t="s">
        <v>55</v>
      </c>
      <c r="L5849" s="169">
        <v>3</v>
      </c>
      <c r="M5849" s="167" t="s">
        <v>3604</v>
      </c>
      <c r="N5849" s="169">
        <v>889.7</v>
      </c>
      <c r="O5849" s="167" t="s">
        <v>3505</v>
      </c>
      <c r="P5849" s="167"/>
      <c r="Q5849" s="167" t="s">
        <v>3527</v>
      </c>
      <c r="R5849" s="167" t="s">
        <v>9792</v>
      </c>
      <c r="S5849" s="169">
        <v>8</v>
      </c>
      <c r="T5849" s="167" t="s">
        <v>9452</v>
      </c>
      <c r="U5849" s="169" t="s">
        <v>3517</v>
      </c>
      <c r="V5849" s="167" t="s">
        <v>9802</v>
      </c>
      <c r="W5849" s="167" t="s">
        <v>9317</v>
      </c>
      <c r="X5849" s="170" t="s">
        <v>157</v>
      </c>
      <c r="Y5849" s="171" t="s">
        <v>9794</v>
      </c>
      <c r="Z5849" s="167" t="s">
        <v>11177</v>
      </c>
      <c r="AA5849" s="176">
        <v>20</v>
      </c>
      <c r="AB5849" s="167" t="s">
        <v>11254</v>
      </c>
      <c r="AC5849" s="176">
        <v>20</v>
      </c>
      <c r="AD5849" s="167" t="s">
        <v>11254</v>
      </c>
      <c r="AE5849" s="176">
        <v>31322</v>
      </c>
    </row>
    <row r="5850" spans="1:31">
      <c r="A5850" s="178">
        <v>308510475510</v>
      </c>
      <c r="B5850" s="166">
        <v>46150</v>
      </c>
      <c r="C5850" s="167" t="s">
        <v>9144</v>
      </c>
      <c r="D5850" s="167" t="s">
        <v>9258</v>
      </c>
      <c r="E5850" s="167" t="s">
        <v>9259</v>
      </c>
      <c r="F5850" s="167" t="s">
        <v>9260</v>
      </c>
      <c r="G5850" s="167" t="s">
        <v>3502</v>
      </c>
      <c r="H5850" s="168">
        <v>46150</v>
      </c>
      <c r="I5850" s="167" t="s">
        <v>9261</v>
      </c>
      <c r="J5850" s="169">
        <v>26138</v>
      </c>
      <c r="K5850" s="167" t="s">
        <v>55</v>
      </c>
      <c r="L5850" s="169">
        <v>3</v>
      </c>
      <c r="M5850" s="167" t="s">
        <v>3604</v>
      </c>
      <c r="N5850" s="169">
        <v>889.7</v>
      </c>
      <c r="O5850" s="167" t="s">
        <v>3505</v>
      </c>
      <c r="P5850" s="167"/>
      <c r="Q5850" s="167" t="s">
        <v>3527</v>
      </c>
      <c r="R5850" s="167" t="s">
        <v>9792</v>
      </c>
      <c r="S5850" s="169">
        <v>7</v>
      </c>
      <c r="T5850" s="167" t="s">
        <v>9452</v>
      </c>
      <c r="U5850" s="169" t="s">
        <v>3517</v>
      </c>
      <c r="V5850" s="167" t="s">
        <v>9802</v>
      </c>
      <c r="W5850" s="167" t="s">
        <v>9317</v>
      </c>
      <c r="X5850" s="170" t="s">
        <v>157</v>
      </c>
      <c r="Y5850" s="171" t="s">
        <v>9794</v>
      </c>
      <c r="Z5850" s="167" t="s">
        <v>11177</v>
      </c>
      <c r="AA5850" s="176">
        <v>10</v>
      </c>
      <c r="AB5850" s="167" t="s">
        <v>11254</v>
      </c>
      <c r="AC5850" s="176">
        <v>10</v>
      </c>
      <c r="AD5850" s="167" t="s">
        <v>11254</v>
      </c>
      <c r="AE5850" s="176">
        <v>15661</v>
      </c>
    </row>
    <row r="5851" spans="1:31">
      <c r="A5851" s="178">
        <v>308510475510</v>
      </c>
      <c r="B5851" s="166">
        <v>46150</v>
      </c>
      <c r="C5851" s="167" t="s">
        <v>9144</v>
      </c>
      <c r="D5851" s="167" t="s">
        <v>9258</v>
      </c>
      <c r="E5851" s="167" t="s">
        <v>9259</v>
      </c>
      <c r="F5851" s="167" t="s">
        <v>9260</v>
      </c>
      <c r="G5851" s="167" t="s">
        <v>3502</v>
      </c>
      <c r="H5851" s="168">
        <v>46150</v>
      </c>
      <c r="I5851" s="167" t="s">
        <v>9261</v>
      </c>
      <c r="J5851" s="169">
        <v>26138</v>
      </c>
      <c r="K5851" s="167" t="s">
        <v>55</v>
      </c>
      <c r="L5851" s="169">
        <v>3</v>
      </c>
      <c r="M5851" s="167" t="s">
        <v>3604</v>
      </c>
      <c r="N5851" s="169">
        <v>889.7</v>
      </c>
      <c r="O5851" s="167" t="s">
        <v>3505</v>
      </c>
      <c r="P5851" s="167"/>
      <c r="Q5851" s="167" t="s">
        <v>3527</v>
      </c>
      <c r="R5851" s="167" t="s">
        <v>9792</v>
      </c>
      <c r="S5851" s="169">
        <v>6</v>
      </c>
      <c r="T5851" s="167" t="s">
        <v>9315</v>
      </c>
      <c r="U5851" s="169" t="s">
        <v>3517</v>
      </c>
      <c r="V5851" s="167" t="s">
        <v>9803</v>
      </c>
      <c r="W5851" s="167" t="s">
        <v>9317</v>
      </c>
      <c r="X5851" s="170" t="s">
        <v>157</v>
      </c>
      <c r="Y5851" s="171" t="s">
        <v>9794</v>
      </c>
      <c r="Z5851" s="167" t="s">
        <v>11177</v>
      </c>
      <c r="AA5851" s="176">
        <v>1</v>
      </c>
      <c r="AB5851" s="167" t="s">
        <v>11254</v>
      </c>
      <c r="AC5851" s="176">
        <v>1</v>
      </c>
      <c r="AD5851" s="167" t="s">
        <v>11254</v>
      </c>
      <c r="AE5851" s="176">
        <v>1566.1</v>
      </c>
    </row>
    <row r="5852" spans="1:31">
      <c r="A5852" s="178">
        <v>308510475510</v>
      </c>
      <c r="B5852" s="166">
        <v>46150</v>
      </c>
      <c r="C5852" s="167" t="s">
        <v>9144</v>
      </c>
      <c r="D5852" s="167" t="s">
        <v>9258</v>
      </c>
      <c r="E5852" s="167" t="s">
        <v>9259</v>
      </c>
      <c r="F5852" s="167" t="s">
        <v>9260</v>
      </c>
      <c r="G5852" s="167" t="s">
        <v>3502</v>
      </c>
      <c r="H5852" s="168">
        <v>46150</v>
      </c>
      <c r="I5852" s="167" t="s">
        <v>9261</v>
      </c>
      <c r="J5852" s="169">
        <v>26138</v>
      </c>
      <c r="K5852" s="167" t="s">
        <v>55</v>
      </c>
      <c r="L5852" s="169">
        <v>3</v>
      </c>
      <c r="M5852" s="167" t="s">
        <v>3604</v>
      </c>
      <c r="N5852" s="169">
        <v>889.7</v>
      </c>
      <c r="O5852" s="167" t="s">
        <v>3505</v>
      </c>
      <c r="P5852" s="167"/>
      <c r="Q5852" s="167" t="s">
        <v>3527</v>
      </c>
      <c r="R5852" s="167" t="s">
        <v>9792</v>
      </c>
      <c r="S5852" s="169">
        <v>5</v>
      </c>
      <c r="T5852" s="167" t="s">
        <v>9315</v>
      </c>
      <c r="U5852" s="169" t="s">
        <v>3517</v>
      </c>
      <c r="V5852" s="167" t="s">
        <v>9803</v>
      </c>
      <c r="W5852" s="167" t="s">
        <v>9317</v>
      </c>
      <c r="X5852" s="170" t="s">
        <v>157</v>
      </c>
      <c r="Y5852" s="171" t="s">
        <v>9794</v>
      </c>
      <c r="Z5852" s="167" t="s">
        <v>11177</v>
      </c>
      <c r="AA5852" s="176">
        <v>8</v>
      </c>
      <c r="AB5852" s="167" t="s">
        <v>11254</v>
      </c>
      <c r="AC5852" s="176">
        <v>8</v>
      </c>
      <c r="AD5852" s="167" t="s">
        <v>11254</v>
      </c>
      <c r="AE5852" s="176">
        <v>12528.8</v>
      </c>
    </row>
    <row r="5853" spans="1:31">
      <c r="A5853" s="178">
        <v>308510475510</v>
      </c>
      <c r="B5853" s="166">
        <v>46150</v>
      </c>
      <c r="C5853" s="167" t="s">
        <v>9144</v>
      </c>
      <c r="D5853" s="167" t="s">
        <v>9258</v>
      </c>
      <c r="E5853" s="167" t="s">
        <v>9259</v>
      </c>
      <c r="F5853" s="167" t="s">
        <v>9260</v>
      </c>
      <c r="G5853" s="167" t="s">
        <v>3502</v>
      </c>
      <c r="H5853" s="168">
        <v>46150</v>
      </c>
      <c r="I5853" s="167" t="s">
        <v>9261</v>
      </c>
      <c r="J5853" s="169">
        <v>26138</v>
      </c>
      <c r="K5853" s="167" t="s">
        <v>55</v>
      </c>
      <c r="L5853" s="169">
        <v>3</v>
      </c>
      <c r="M5853" s="167" t="s">
        <v>3604</v>
      </c>
      <c r="N5853" s="169">
        <v>889.7</v>
      </c>
      <c r="O5853" s="167" t="s">
        <v>3505</v>
      </c>
      <c r="P5853" s="167"/>
      <c r="Q5853" s="167" t="s">
        <v>3527</v>
      </c>
      <c r="R5853" s="167" t="s">
        <v>9792</v>
      </c>
      <c r="S5853" s="169">
        <v>4</v>
      </c>
      <c r="T5853" s="167" t="s">
        <v>9315</v>
      </c>
      <c r="U5853" s="169" t="s">
        <v>3517</v>
      </c>
      <c r="V5853" s="167" t="s">
        <v>9803</v>
      </c>
      <c r="W5853" s="167" t="s">
        <v>9317</v>
      </c>
      <c r="X5853" s="170" t="s">
        <v>157</v>
      </c>
      <c r="Y5853" s="171" t="s">
        <v>9794</v>
      </c>
      <c r="Z5853" s="167" t="s">
        <v>11177</v>
      </c>
      <c r="AA5853" s="176">
        <v>11</v>
      </c>
      <c r="AB5853" s="167" t="s">
        <v>11254</v>
      </c>
      <c r="AC5853" s="176">
        <v>11</v>
      </c>
      <c r="AD5853" s="167" t="s">
        <v>11254</v>
      </c>
      <c r="AE5853" s="176">
        <v>17227.099999999999</v>
      </c>
    </row>
    <row r="5854" spans="1:31">
      <c r="A5854" s="178">
        <v>308510475510</v>
      </c>
      <c r="B5854" s="166">
        <v>46150</v>
      </c>
      <c r="C5854" s="167" t="s">
        <v>9144</v>
      </c>
      <c r="D5854" s="167" t="s">
        <v>9258</v>
      </c>
      <c r="E5854" s="167" t="s">
        <v>9259</v>
      </c>
      <c r="F5854" s="167" t="s">
        <v>9260</v>
      </c>
      <c r="G5854" s="167" t="s">
        <v>3502</v>
      </c>
      <c r="H5854" s="168">
        <v>46150</v>
      </c>
      <c r="I5854" s="167" t="s">
        <v>9261</v>
      </c>
      <c r="J5854" s="169">
        <v>26138</v>
      </c>
      <c r="K5854" s="167" t="s">
        <v>55</v>
      </c>
      <c r="L5854" s="169">
        <v>3</v>
      </c>
      <c r="M5854" s="167" t="s">
        <v>3604</v>
      </c>
      <c r="N5854" s="169">
        <v>889.7</v>
      </c>
      <c r="O5854" s="167" t="s">
        <v>3505</v>
      </c>
      <c r="P5854" s="167"/>
      <c r="Q5854" s="167" t="s">
        <v>3527</v>
      </c>
      <c r="R5854" s="167" t="s">
        <v>9792</v>
      </c>
      <c r="S5854" s="169">
        <v>3</v>
      </c>
      <c r="T5854" s="167" t="s">
        <v>9329</v>
      </c>
      <c r="U5854" s="169" t="s">
        <v>3517</v>
      </c>
      <c r="V5854" s="167" t="s">
        <v>9804</v>
      </c>
      <c r="W5854" s="167" t="s">
        <v>9331</v>
      </c>
      <c r="X5854" s="170" t="s">
        <v>157</v>
      </c>
      <c r="Y5854" s="171" t="s">
        <v>9794</v>
      </c>
      <c r="Z5854" s="167" t="s">
        <v>11177</v>
      </c>
      <c r="AA5854" s="176">
        <v>256</v>
      </c>
      <c r="AB5854" s="167" t="s">
        <v>11254</v>
      </c>
      <c r="AC5854" s="176">
        <v>256</v>
      </c>
      <c r="AD5854" s="167" t="s">
        <v>11254</v>
      </c>
      <c r="AE5854" s="176">
        <v>734464</v>
      </c>
    </row>
    <row r="5855" spans="1:31">
      <c r="A5855" s="178">
        <v>308510475510</v>
      </c>
      <c r="B5855" s="166">
        <v>46150</v>
      </c>
      <c r="C5855" s="167" t="s">
        <v>9144</v>
      </c>
      <c r="D5855" s="167" t="s">
        <v>9258</v>
      </c>
      <c r="E5855" s="167" t="s">
        <v>9259</v>
      </c>
      <c r="F5855" s="167" t="s">
        <v>9260</v>
      </c>
      <c r="G5855" s="167" t="s">
        <v>3502</v>
      </c>
      <c r="H5855" s="168">
        <v>46150</v>
      </c>
      <c r="I5855" s="167" t="s">
        <v>9261</v>
      </c>
      <c r="J5855" s="169">
        <v>26138</v>
      </c>
      <c r="K5855" s="167" t="s">
        <v>55</v>
      </c>
      <c r="L5855" s="169">
        <v>3</v>
      </c>
      <c r="M5855" s="167" t="s">
        <v>3604</v>
      </c>
      <c r="N5855" s="169">
        <v>889.7</v>
      </c>
      <c r="O5855" s="167" t="s">
        <v>3505</v>
      </c>
      <c r="P5855" s="167"/>
      <c r="Q5855" s="167" t="s">
        <v>3527</v>
      </c>
      <c r="R5855" s="167" t="s">
        <v>9792</v>
      </c>
      <c r="S5855" s="169">
        <v>2</v>
      </c>
      <c r="T5855" s="167" t="s">
        <v>9329</v>
      </c>
      <c r="U5855" s="169" t="s">
        <v>3517</v>
      </c>
      <c r="V5855" s="167" t="s">
        <v>9804</v>
      </c>
      <c r="W5855" s="167" t="s">
        <v>9331</v>
      </c>
      <c r="X5855" s="170" t="s">
        <v>157</v>
      </c>
      <c r="Y5855" s="171" t="s">
        <v>9794</v>
      </c>
      <c r="Z5855" s="167" t="s">
        <v>11177</v>
      </c>
      <c r="AA5855" s="176">
        <v>70</v>
      </c>
      <c r="AB5855" s="167" t="s">
        <v>11254</v>
      </c>
      <c r="AC5855" s="176">
        <v>70</v>
      </c>
      <c r="AD5855" s="167" t="s">
        <v>11254</v>
      </c>
      <c r="AE5855" s="176">
        <v>200830</v>
      </c>
    </row>
    <row r="5856" spans="1:31">
      <c r="A5856" s="178">
        <v>308510475510</v>
      </c>
      <c r="B5856" s="166">
        <v>46150</v>
      </c>
      <c r="C5856" s="167" t="s">
        <v>9144</v>
      </c>
      <c r="D5856" s="167" t="s">
        <v>9258</v>
      </c>
      <c r="E5856" s="167" t="s">
        <v>9259</v>
      </c>
      <c r="F5856" s="167" t="s">
        <v>9260</v>
      </c>
      <c r="G5856" s="167" t="s">
        <v>3502</v>
      </c>
      <c r="H5856" s="168">
        <v>46150</v>
      </c>
      <c r="I5856" s="167" t="s">
        <v>9261</v>
      </c>
      <c r="J5856" s="169">
        <v>26138</v>
      </c>
      <c r="K5856" s="167" t="s">
        <v>55</v>
      </c>
      <c r="L5856" s="169">
        <v>3</v>
      </c>
      <c r="M5856" s="167" t="s">
        <v>3604</v>
      </c>
      <c r="N5856" s="169">
        <v>889.7</v>
      </c>
      <c r="O5856" s="167" t="s">
        <v>3505</v>
      </c>
      <c r="P5856" s="167"/>
      <c r="Q5856" s="167" t="s">
        <v>3527</v>
      </c>
      <c r="R5856" s="167" t="s">
        <v>9792</v>
      </c>
      <c r="S5856" s="169">
        <v>1</v>
      </c>
      <c r="T5856" s="167" t="s">
        <v>9332</v>
      </c>
      <c r="U5856" s="169" t="s">
        <v>3517</v>
      </c>
      <c r="V5856" s="167" t="s">
        <v>9805</v>
      </c>
      <c r="W5856" s="167" t="s">
        <v>9331</v>
      </c>
      <c r="X5856" s="170" t="s">
        <v>157</v>
      </c>
      <c r="Y5856" s="171" t="s">
        <v>9794</v>
      </c>
      <c r="Z5856" s="167" t="s">
        <v>11177</v>
      </c>
      <c r="AA5856" s="176">
        <v>4</v>
      </c>
      <c r="AB5856" s="167" t="s">
        <v>11254</v>
      </c>
      <c r="AC5856" s="176">
        <v>4</v>
      </c>
      <c r="AD5856" s="167" t="s">
        <v>11254</v>
      </c>
      <c r="AE5856" s="176">
        <v>11476</v>
      </c>
    </row>
    <row r="5857" spans="1:31">
      <c r="A5857" s="178">
        <v>308516900701</v>
      </c>
      <c r="B5857" s="166">
        <v>46157</v>
      </c>
      <c r="C5857" s="167" t="s">
        <v>9201</v>
      </c>
      <c r="D5857" s="167" t="s">
        <v>9704</v>
      </c>
      <c r="E5857" s="167" t="s">
        <v>9705</v>
      </c>
      <c r="F5857" s="167" t="s">
        <v>9211</v>
      </c>
      <c r="G5857" s="167" t="s">
        <v>3502</v>
      </c>
      <c r="H5857" s="168">
        <v>46157</v>
      </c>
      <c r="I5857" s="167" t="s">
        <v>9806</v>
      </c>
      <c r="J5857" s="169">
        <v>26118</v>
      </c>
      <c r="K5857" s="167" t="s">
        <v>55</v>
      </c>
      <c r="L5857" s="169">
        <v>1</v>
      </c>
      <c r="M5857" s="167" t="s">
        <v>4084</v>
      </c>
      <c r="N5857" s="169">
        <v>8.5</v>
      </c>
      <c r="O5857" s="167" t="s">
        <v>3505</v>
      </c>
      <c r="P5857" s="167"/>
      <c r="Q5857" s="167" t="s">
        <v>3506</v>
      </c>
      <c r="R5857" s="167" t="s">
        <v>9807</v>
      </c>
      <c r="S5857" s="169">
        <v>12</v>
      </c>
      <c r="T5857" s="167" t="s">
        <v>4040</v>
      </c>
      <c r="U5857" s="169" t="s">
        <v>4041</v>
      </c>
      <c r="V5857" s="167" t="s">
        <v>9808</v>
      </c>
      <c r="W5857" s="167" t="s">
        <v>7120</v>
      </c>
      <c r="X5857" s="170" t="s">
        <v>159</v>
      </c>
      <c r="Y5857" s="171" t="s">
        <v>9809</v>
      </c>
      <c r="Z5857" s="167" t="s">
        <v>11178</v>
      </c>
      <c r="AA5857" s="176">
        <v>6000</v>
      </c>
      <c r="AB5857" s="167" t="s">
        <v>11254</v>
      </c>
      <c r="AC5857" s="176">
        <v>6000</v>
      </c>
      <c r="AD5857" s="167" t="s">
        <v>11254</v>
      </c>
      <c r="AE5857" s="176">
        <v>22.8</v>
      </c>
    </row>
    <row r="5858" spans="1:31">
      <c r="A5858" s="178">
        <v>308516900701</v>
      </c>
      <c r="B5858" s="166">
        <v>46157</v>
      </c>
      <c r="C5858" s="167" t="s">
        <v>9201</v>
      </c>
      <c r="D5858" s="167" t="s">
        <v>9704</v>
      </c>
      <c r="E5858" s="167" t="s">
        <v>9705</v>
      </c>
      <c r="F5858" s="167" t="s">
        <v>9211</v>
      </c>
      <c r="G5858" s="167" t="s">
        <v>3502</v>
      </c>
      <c r="H5858" s="168">
        <v>46157</v>
      </c>
      <c r="I5858" s="167" t="s">
        <v>9806</v>
      </c>
      <c r="J5858" s="169">
        <v>26118</v>
      </c>
      <c r="K5858" s="167" t="s">
        <v>55</v>
      </c>
      <c r="L5858" s="169">
        <v>1</v>
      </c>
      <c r="M5858" s="167" t="s">
        <v>4084</v>
      </c>
      <c r="N5858" s="169">
        <v>8.5</v>
      </c>
      <c r="O5858" s="167" t="s">
        <v>3505</v>
      </c>
      <c r="P5858" s="167"/>
      <c r="Q5858" s="167" t="s">
        <v>3506</v>
      </c>
      <c r="R5858" s="167" t="s">
        <v>9807</v>
      </c>
      <c r="S5858" s="169">
        <v>11</v>
      </c>
      <c r="T5858" s="167" t="s">
        <v>9810</v>
      </c>
      <c r="U5858" s="169" t="s">
        <v>5284</v>
      </c>
      <c r="V5858" s="167" t="s">
        <v>9811</v>
      </c>
      <c r="W5858" s="167" t="s">
        <v>9812</v>
      </c>
      <c r="X5858" s="170" t="s">
        <v>159</v>
      </c>
      <c r="Y5858" s="171" t="s">
        <v>9809</v>
      </c>
      <c r="Z5858" s="167" t="s">
        <v>11178</v>
      </c>
      <c r="AA5858" s="176">
        <v>10</v>
      </c>
      <c r="AB5858" s="167" t="s">
        <v>11254</v>
      </c>
      <c r="AC5858" s="176">
        <v>10</v>
      </c>
      <c r="AD5858" s="167" t="s">
        <v>11254</v>
      </c>
      <c r="AE5858" s="176">
        <v>100</v>
      </c>
    </row>
    <row r="5859" spans="1:31">
      <c r="A5859" s="178">
        <v>308516900701</v>
      </c>
      <c r="B5859" s="166">
        <v>46157</v>
      </c>
      <c r="C5859" s="167" t="s">
        <v>9201</v>
      </c>
      <c r="D5859" s="167" t="s">
        <v>9704</v>
      </c>
      <c r="E5859" s="167" t="s">
        <v>9705</v>
      </c>
      <c r="F5859" s="167" t="s">
        <v>9211</v>
      </c>
      <c r="G5859" s="167" t="s">
        <v>3502</v>
      </c>
      <c r="H5859" s="168">
        <v>46157</v>
      </c>
      <c r="I5859" s="167" t="s">
        <v>9806</v>
      </c>
      <c r="J5859" s="169">
        <v>26118</v>
      </c>
      <c r="K5859" s="167" t="s">
        <v>55</v>
      </c>
      <c r="L5859" s="169">
        <v>1</v>
      </c>
      <c r="M5859" s="167" t="s">
        <v>4084</v>
      </c>
      <c r="N5859" s="169">
        <v>8.5</v>
      </c>
      <c r="O5859" s="167" t="s">
        <v>3505</v>
      </c>
      <c r="P5859" s="167"/>
      <c r="Q5859" s="167" t="s">
        <v>3506</v>
      </c>
      <c r="R5859" s="167" t="s">
        <v>9807</v>
      </c>
      <c r="S5859" s="169">
        <v>10</v>
      </c>
      <c r="T5859" s="167" t="s">
        <v>9810</v>
      </c>
      <c r="U5859" s="169" t="s">
        <v>5284</v>
      </c>
      <c r="V5859" s="167" t="s">
        <v>9813</v>
      </c>
      <c r="W5859" s="167" t="s">
        <v>9814</v>
      </c>
      <c r="X5859" s="170" t="s">
        <v>159</v>
      </c>
      <c r="Y5859" s="171" t="s">
        <v>9809</v>
      </c>
      <c r="Z5859" s="167" t="s">
        <v>11178</v>
      </c>
      <c r="AA5859" s="176">
        <v>10</v>
      </c>
      <c r="AB5859" s="167" t="s">
        <v>11254</v>
      </c>
      <c r="AC5859" s="176">
        <v>10</v>
      </c>
      <c r="AD5859" s="167" t="s">
        <v>11254</v>
      </c>
      <c r="AE5859" s="176">
        <v>100</v>
      </c>
    </row>
    <row r="5860" spans="1:31">
      <c r="A5860" s="178">
        <v>308516900701</v>
      </c>
      <c r="B5860" s="166">
        <v>46157</v>
      </c>
      <c r="C5860" s="167" t="s">
        <v>9201</v>
      </c>
      <c r="D5860" s="167" t="s">
        <v>9704</v>
      </c>
      <c r="E5860" s="167" t="s">
        <v>9705</v>
      </c>
      <c r="F5860" s="167" t="s">
        <v>9211</v>
      </c>
      <c r="G5860" s="167" t="s">
        <v>3502</v>
      </c>
      <c r="H5860" s="168">
        <v>46157</v>
      </c>
      <c r="I5860" s="167" t="s">
        <v>9806</v>
      </c>
      <c r="J5860" s="169">
        <v>26118</v>
      </c>
      <c r="K5860" s="167" t="s">
        <v>55</v>
      </c>
      <c r="L5860" s="169">
        <v>1</v>
      </c>
      <c r="M5860" s="167" t="s">
        <v>4084</v>
      </c>
      <c r="N5860" s="169">
        <v>8.5</v>
      </c>
      <c r="O5860" s="167" t="s">
        <v>3505</v>
      </c>
      <c r="P5860" s="167"/>
      <c r="Q5860" s="167" t="s">
        <v>3506</v>
      </c>
      <c r="R5860" s="167" t="s">
        <v>9807</v>
      </c>
      <c r="S5860" s="169">
        <v>9</v>
      </c>
      <c r="T5860" s="167" t="s">
        <v>9810</v>
      </c>
      <c r="U5860" s="169" t="s">
        <v>5284</v>
      </c>
      <c r="V5860" s="167" t="s">
        <v>9815</v>
      </c>
      <c r="W5860" s="167" t="s">
        <v>9816</v>
      </c>
      <c r="X5860" s="170" t="s">
        <v>159</v>
      </c>
      <c r="Y5860" s="171" t="s">
        <v>9809</v>
      </c>
      <c r="Z5860" s="167" t="s">
        <v>11178</v>
      </c>
      <c r="AA5860" s="176">
        <v>10</v>
      </c>
      <c r="AB5860" s="167" t="s">
        <v>11254</v>
      </c>
      <c r="AC5860" s="176">
        <v>10</v>
      </c>
      <c r="AD5860" s="167" t="s">
        <v>11254</v>
      </c>
      <c r="AE5860" s="176">
        <v>100</v>
      </c>
    </row>
    <row r="5861" spans="1:31">
      <c r="A5861" s="178">
        <v>308516900701</v>
      </c>
      <c r="B5861" s="166">
        <v>46157</v>
      </c>
      <c r="C5861" s="167" t="s">
        <v>9201</v>
      </c>
      <c r="D5861" s="167" t="s">
        <v>9704</v>
      </c>
      <c r="E5861" s="167" t="s">
        <v>9705</v>
      </c>
      <c r="F5861" s="167" t="s">
        <v>9211</v>
      </c>
      <c r="G5861" s="167" t="s">
        <v>3502</v>
      </c>
      <c r="H5861" s="168">
        <v>46157</v>
      </c>
      <c r="I5861" s="167" t="s">
        <v>9806</v>
      </c>
      <c r="J5861" s="169">
        <v>26118</v>
      </c>
      <c r="K5861" s="167" t="s">
        <v>55</v>
      </c>
      <c r="L5861" s="169">
        <v>1</v>
      </c>
      <c r="M5861" s="167" t="s">
        <v>4084</v>
      </c>
      <c r="N5861" s="169">
        <v>8.5</v>
      </c>
      <c r="O5861" s="167" t="s">
        <v>3505</v>
      </c>
      <c r="P5861" s="167"/>
      <c r="Q5861" s="167" t="s">
        <v>3506</v>
      </c>
      <c r="R5861" s="167" t="s">
        <v>9807</v>
      </c>
      <c r="S5861" s="169">
        <v>8</v>
      </c>
      <c r="T5861" s="167" t="s">
        <v>3535</v>
      </c>
      <c r="U5861" s="169" t="s">
        <v>3536</v>
      </c>
      <c r="V5861" s="167" t="s">
        <v>9817</v>
      </c>
      <c r="W5861" s="167" t="s">
        <v>9818</v>
      </c>
      <c r="X5861" s="170" t="s">
        <v>160</v>
      </c>
      <c r="Y5861" s="171" t="s">
        <v>9809</v>
      </c>
      <c r="Z5861" s="167" t="s">
        <v>11178</v>
      </c>
      <c r="AA5861" s="176">
        <v>2000</v>
      </c>
      <c r="AB5861" s="167" t="s">
        <v>11254</v>
      </c>
      <c r="AC5861" s="176">
        <v>2000</v>
      </c>
      <c r="AD5861" s="167" t="s">
        <v>11254</v>
      </c>
      <c r="AE5861" s="176">
        <v>1.36</v>
      </c>
    </row>
    <row r="5862" spans="1:31">
      <c r="A5862" s="178">
        <v>308516900701</v>
      </c>
      <c r="B5862" s="166">
        <v>46157</v>
      </c>
      <c r="C5862" s="167" t="s">
        <v>9201</v>
      </c>
      <c r="D5862" s="167" t="s">
        <v>9704</v>
      </c>
      <c r="E5862" s="167" t="s">
        <v>9705</v>
      </c>
      <c r="F5862" s="167" t="s">
        <v>9211</v>
      </c>
      <c r="G5862" s="167" t="s">
        <v>3502</v>
      </c>
      <c r="H5862" s="168">
        <v>46157</v>
      </c>
      <c r="I5862" s="167" t="s">
        <v>9806</v>
      </c>
      <c r="J5862" s="169">
        <v>26118</v>
      </c>
      <c r="K5862" s="167" t="s">
        <v>55</v>
      </c>
      <c r="L5862" s="169">
        <v>1</v>
      </c>
      <c r="M5862" s="167" t="s">
        <v>4084</v>
      </c>
      <c r="N5862" s="169">
        <v>8.5</v>
      </c>
      <c r="O5862" s="167" t="s">
        <v>3505</v>
      </c>
      <c r="P5862" s="167"/>
      <c r="Q5862" s="167" t="s">
        <v>3506</v>
      </c>
      <c r="R5862" s="167" t="s">
        <v>9807</v>
      </c>
      <c r="S5862" s="169">
        <v>7</v>
      </c>
      <c r="T5862" s="167" t="s">
        <v>3587</v>
      </c>
      <c r="U5862" s="169" t="s">
        <v>3588</v>
      </c>
      <c r="V5862" s="167" t="s">
        <v>9819</v>
      </c>
      <c r="W5862" s="167" t="s">
        <v>4825</v>
      </c>
      <c r="X5862" s="170" t="s">
        <v>160</v>
      </c>
      <c r="Y5862" s="171" t="s">
        <v>9809</v>
      </c>
      <c r="Z5862" s="167" t="s">
        <v>11178</v>
      </c>
      <c r="AA5862" s="176">
        <v>600</v>
      </c>
      <c r="AB5862" s="167" t="s">
        <v>11254</v>
      </c>
      <c r="AC5862" s="176">
        <v>600</v>
      </c>
      <c r="AD5862" s="167" t="s">
        <v>11254</v>
      </c>
      <c r="AE5862" s="176">
        <v>438.6</v>
      </c>
    </row>
    <row r="5863" spans="1:31">
      <c r="A5863" s="178">
        <v>308516900701</v>
      </c>
      <c r="B5863" s="166">
        <v>46157</v>
      </c>
      <c r="C5863" s="167" t="s">
        <v>9201</v>
      </c>
      <c r="D5863" s="167" t="s">
        <v>9704</v>
      </c>
      <c r="E5863" s="167" t="s">
        <v>9705</v>
      </c>
      <c r="F5863" s="167" t="s">
        <v>9211</v>
      </c>
      <c r="G5863" s="167" t="s">
        <v>3502</v>
      </c>
      <c r="H5863" s="168">
        <v>46157</v>
      </c>
      <c r="I5863" s="167" t="s">
        <v>9806</v>
      </c>
      <c r="J5863" s="169">
        <v>26118</v>
      </c>
      <c r="K5863" s="167" t="s">
        <v>55</v>
      </c>
      <c r="L5863" s="169">
        <v>1</v>
      </c>
      <c r="M5863" s="167" t="s">
        <v>4084</v>
      </c>
      <c r="N5863" s="169">
        <v>8.5</v>
      </c>
      <c r="O5863" s="167" t="s">
        <v>3505</v>
      </c>
      <c r="P5863" s="167"/>
      <c r="Q5863" s="167" t="s">
        <v>3506</v>
      </c>
      <c r="R5863" s="167" t="s">
        <v>9807</v>
      </c>
      <c r="S5863" s="169">
        <v>6</v>
      </c>
      <c r="T5863" s="167" t="s">
        <v>3529</v>
      </c>
      <c r="U5863" s="169" t="s">
        <v>3530</v>
      </c>
      <c r="V5863" s="167" t="s">
        <v>9820</v>
      </c>
      <c r="W5863" s="167" t="s">
        <v>5502</v>
      </c>
      <c r="X5863" s="170" t="s">
        <v>160</v>
      </c>
      <c r="Y5863" s="171" t="s">
        <v>9809</v>
      </c>
      <c r="Z5863" s="167" t="s">
        <v>11178</v>
      </c>
      <c r="AA5863" s="176">
        <v>500</v>
      </c>
      <c r="AB5863" s="167" t="s">
        <v>11254</v>
      </c>
      <c r="AC5863" s="176">
        <v>500</v>
      </c>
      <c r="AD5863" s="167" t="s">
        <v>11254</v>
      </c>
      <c r="AE5863" s="176">
        <v>420</v>
      </c>
    </row>
    <row r="5864" spans="1:31">
      <c r="A5864" s="178">
        <v>308516900701</v>
      </c>
      <c r="B5864" s="166">
        <v>46157</v>
      </c>
      <c r="C5864" s="167" t="s">
        <v>9201</v>
      </c>
      <c r="D5864" s="167" t="s">
        <v>9704</v>
      </c>
      <c r="E5864" s="167" t="s">
        <v>9705</v>
      </c>
      <c r="F5864" s="167" t="s">
        <v>9211</v>
      </c>
      <c r="G5864" s="167" t="s">
        <v>3502</v>
      </c>
      <c r="H5864" s="168">
        <v>46157</v>
      </c>
      <c r="I5864" s="167" t="s">
        <v>9806</v>
      </c>
      <c r="J5864" s="169">
        <v>26118</v>
      </c>
      <c r="K5864" s="167" t="s">
        <v>55</v>
      </c>
      <c r="L5864" s="169">
        <v>1</v>
      </c>
      <c r="M5864" s="167" t="s">
        <v>4084</v>
      </c>
      <c r="N5864" s="169">
        <v>8.5</v>
      </c>
      <c r="O5864" s="167" t="s">
        <v>3505</v>
      </c>
      <c r="P5864" s="167"/>
      <c r="Q5864" s="167" t="s">
        <v>3506</v>
      </c>
      <c r="R5864" s="167" t="s">
        <v>9807</v>
      </c>
      <c r="S5864" s="169">
        <v>5</v>
      </c>
      <c r="T5864" s="167" t="s">
        <v>3535</v>
      </c>
      <c r="U5864" s="169" t="s">
        <v>3536</v>
      </c>
      <c r="V5864" s="167" t="s">
        <v>9821</v>
      </c>
      <c r="W5864" s="167" t="s">
        <v>9822</v>
      </c>
      <c r="X5864" s="170" t="s">
        <v>157</v>
      </c>
      <c r="Y5864" s="171" t="s">
        <v>9809</v>
      </c>
      <c r="Z5864" s="167" t="s">
        <v>11178</v>
      </c>
      <c r="AA5864" s="176">
        <v>200</v>
      </c>
      <c r="AB5864" s="167" t="s">
        <v>11254</v>
      </c>
      <c r="AC5864" s="176">
        <v>200</v>
      </c>
      <c r="AD5864" s="167" t="s">
        <v>11254</v>
      </c>
      <c r="AE5864" s="176">
        <v>0.11</v>
      </c>
    </row>
    <row r="5865" spans="1:31">
      <c r="A5865" s="178">
        <v>308516900701</v>
      </c>
      <c r="B5865" s="166">
        <v>46157</v>
      </c>
      <c r="C5865" s="167" t="s">
        <v>9201</v>
      </c>
      <c r="D5865" s="167" t="s">
        <v>9704</v>
      </c>
      <c r="E5865" s="167" t="s">
        <v>9705</v>
      </c>
      <c r="F5865" s="167" t="s">
        <v>9211</v>
      </c>
      <c r="G5865" s="167" t="s">
        <v>3502</v>
      </c>
      <c r="H5865" s="168">
        <v>46157</v>
      </c>
      <c r="I5865" s="167" t="s">
        <v>9806</v>
      </c>
      <c r="J5865" s="169">
        <v>26118</v>
      </c>
      <c r="K5865" s="167" t="s">
        <v>55</v>
      </c>
      <c r="L5865" s="169">
        <v>1</v>
      </c>
      <c r="M5865" s="167" t="s">
        <v>4084</v>
      </c>
      <c r="N5865" s="169">
        <v>8.5</v>
      </c>
      <c r="O5865" s="167" t="s">
        <v>3505</v>
      </c>
      <c r="P5865" s="167"/>
      <c r="Q5865" s="167" t="s">
        <v>3506</v>
      </c>
      <c r="R5865" s="167" t="s">
        <v>9807</v>
      </c>
      <c r="S5865" s="169">
        <v>4</v>
      </c>
      <c r="T5865" s="167" t="s">
        <v>3560</v>
      </c>
      <c r="U5865" s="169" t="s">
        <v>3561</v>
      </c>
      <c r="V5865" s="167" t="s">
        <v>9823</v>
      </c>
      <c r="W5865" s="167" t="s">
        <v>9824</v>
      </c>
      <c r="X5865" s="170" t="s">
        <v>157</v>
      </c>
      <c r="Y5865" s="171" t="s">
        <v>9809</v>
      </c>
      <c r="Z5865" s="167" t="s">
        <v>11178</v>
      </c>
      <c r="AA5865" s="176">
        <v>500</v>
      </c>
      <c r="AB5865" s="167" t="s">
        <v>11254</v>
      </c>
      <c r="AC5865" s="176">
        <v>500</v>
      </c>
      <c r="AD5865" s="167" t="s">
        <v>11254</v>
      </c>
      <c r="AE5865" s="176">
        <v>113.3</v>
      </c>
    </row>
    <row r="5866" spans="1:31">
      <c r="A5866" s="178">
        <v>308516900701</v>
      </c>
      <c r="B5866" s="166">
        <v>46157</v>
      </c>
      <c r="C5866" s="167" t="s">
        <v>9201</v>
      </c>
      <c r="D5866" s="167" t="s">
        <v>9704</v>
      </c>
      <c r="E5866" s="167" t="s">
        <v>9705</v>
      </c>
      <c r="F5866" s="167" t="s">
        <v>9211</v>
      </c>
      <c r="G5866" s="167" t="s">
        <v>3502</v>
      </c>
      <c r="H5866" s="168">
        <v>46157</v>
      </c>
      <c r="I5866" s="167" t="s">
        <v>9806</v>
      </c>
      <c r="J5866" s="169">
        <v>26118</v>
      </c>
      <c r="K5866" s="167" t="s">
        <v>55</v>
      </c>
      <c r="L5866" s="169">
        <v>1</v>
      </c>
      <c r="M5866" s="167" t="s">
        <v>4084</v>
      </c>
      <c r="N5866" s="169">
        <v>8.5</v>
      </c>
      <c r="O5866" s="167" t="s">
        <v>3505</v>
      </c>
      <c r="P5866" s="167"/>
      <c r="Q5866" s="167" t="s">
        <v>3506</v>
      </c>
      <c r="R5866" s="167" t="s">
        <v>9807</v>
      </c>
      <c r="S5866" s="169">
        <v>3</v>
      </c>
      <c r="T5866" s="167" t="s">
        <v>3529</v>
      </c>
      <c r="U5866" s="169" t="s">
        <v>3530</v>
      </c>
      <c r="V5866" s="167" t="s">
        <v>9825</v>
      </c>
      <c r="W5866" s="167" t="s">
        <v>6198</v>
      </c>
      <c r="X5866" s="170" t="s">
        <v>157</v>
      </c>
      <c r="Y5866" s="171" t="s">
        <v>9809</v>
      </c>
      <c r="Z5866" s="167" t="s">
        <v>11178</v>
      </c>
      <c r="AA5866" s="176">
        <v>10</v>
      </c>
      <c r="AB5866" s="167" t="s">
        <v>11254</v>
      </c>
      <c r="AC5866" s="176">
        <v>10</v>
      </c>
      <c r="AD5866" s="167" t="s">
        <v>11254</v>
      </c>
      <c r="AE5866" s="176">
        <v>385</v>
      </c>
    </row>
    <row r="5867" spans="1:31">
      <c r="A5867" s="178">
        <v>308516900701</v>
      </c>
      <c r="B5867" s="166">
        <v>46157</v>
      </c>
      <c r="C5867" s="167" t="s">
        <v>9201</v>
      </c>
      <c r="D5867" s="167" t="s">
        <v>9704</v>
      </c>
      <c r="E5867" s="167" t="s">
        <v>9705</v>
      </c>
      <c r="F5867" s="167" t="s">
        <v>9211</v>
      </c>
      <c r="G5867" s="167" t="s">
        <v>3502</v>
      </c>
      <c r="H5867" s="168">
        <v>46157</v>
      </c>
      <c r="I5867" s="167" t="s">
        <v>9806</v>
      </c>
      <c r="J5867" s="169">
        <v>26118</v>
      </c>
      <c r="K5867" s="167" t="s">
        <v>55</v>
      </c>
      <c r="L5867" s="169">
        <v>1</v>
      </c>
      <c r="M5867" s="167" t="s">
        <v>4084</v>
      </c>
      <c r="N5867" s="169">
        <v>8.5</v>
      </c>
      <c r="O5867" s="167" t="s">
        <v>3505</v>
      </c>
      <c r="P5867" s="167"/>
      <c r="Q5867" s="167" t="s">
        <v>3506</v>
      </c>
      <c r="R5867" s="167" t="s">
        <v>9807</v>
      </c>
      <c r="S5867" s="169">
        <v>2</v>
      </c>
      <c r="T5867" s="167" t="s">
        <v>4051</v>
      </c>
      <c r="U5867" s="169" t="s">
        <v>4052</v>
      </c>
      <c r="V5867" s="167" t="s">
        <v>9826</v>
      </c>
      <c r="W5867" s="167" t="s">
        <v>5624</v>
      </c>
      <c r="X5867" s="170" t="s">
        <v>157</v>
      </c>
      <c r="Y5867" s="171" t="s">
        <v>9809</v>
      </c>
      <c r="Z5867" s="167" t="s">
        <v>11178</v>
      </c>
      <c r="AA5867" s="176">
        <v>500</v>
      </c>
      <c r="AB5867" s="167" t="s">
        <v>11254</v>
      </c>
      <c r="AC5867" s="176">
        <v>500</v>
      </c>
      <c r="AD5867" s="167" t="s">
        <v>11254</v>
      </c>
      <c r="AE5867" s="176">
        <v>450</v>
      </c>
    </row>
    <row r="5868" spans="1:31">
      <c r="A5868" s="178">
        <v>308516900701</v>
      </c>
      <c r="B5868" s="166">
        <v>46157</v>
      </c>
      <c r="C5868" s="167" t="s">
        <v>9201</v>
      </c>
      <c r="D5868" s="167" t="s">
        <v>9704</v>
      </c>
      <c r="E5868" s="167" t="s">
        <v>9705</v>
      </c>
      <c r="F5868" s="167" t="s">
        <v>9211</v>
      </c>
      <c r="G5868" s="167" t="s">
        <v>3502</v>
      </c>
      <c r="H5868" s="168">
        <v>46157</v>
      </c>
      <c r="I5868" s="167" t="s">
        <v>9806</v>
      </c>
      <c r="J5868" s="169">
        <v>26118</v>
      </c>
      <c r="K5868" s="167" t="s">
        <v>55</v>
      </c>
      <c r="L5868" s="169">
        <v>1</v>
      </c>
      <c r="M5868" s="167" t="s">
        <v>4084</v>
      </c>
      <c r="N5868" s="169">
        <v>8.5</v>
      </c>
      <c r="O5868" s="167" t="s">
        <v>3505</v>
      </c>
      <c r="P5868" s="167"/>
      <c r="Q5868" s="167" t="s">
        <v>3506</v>
      </c>
      <c r="R5868" s="167" t="s">
        <v>9807</v>
      </c>
      <c r="S5868" s="169">
        <v>1</v>
      </c>
      <c r="T5868" s="167" t="s">
        <v>3529</v>
      </c>
      <c r="U5868" s="169" t="s">
        <v>3530</v>
      </c>
      <c r="V5868" s="167" t="s">
        <v>9827</v>
      </c>
      <c r="W5868" s="167" t="s">
        <v>9828</v>
      </c>
      <c r="X5868" s="170" t="s">
        <v>160</v>
      </c>
      <c r="Y5868" s="171" t="s">
        <v>9809</v>
      </c>
      <c r="Z5868" s="167" t="s">
        <v>11178</v>
      </c>
      <c r="AA5868" s="176">
        <v>500</v>
      </c>
      <c r="AB5868" s="167" t="s">
        <v>11254</v>
      </c>
      <c r="AC5868" s="176">
        <v>500</v>
      </c>
      <c r="AD5868" s="167" t="s">
        <v>11254</v>
      </c>
      <c r="AE5868" s="176">
        <v>635</v>
      </c>
    </row>
    <row r="5869" spans="1:31">
      <c r="A5869" s="178">
        <v>308517224430</v>
      </c>
      <c r="B5869" s="166">
        <v>46153</v>
      </c>
      <c r="C5869" s="167" t="s">
        <v>9144</v>
      </c>
      <c r="D5869" s="167" t="s">
        <v>9337</v>
      </c>
      <c r="E5869" s="167" t="s">
        <v>9338</v>
      </c>
      <c r="F5869" s="167" t="s">
        <v>9339</v>
      </c>
      <c r="G5869" s="167" t="s">
        <v>3502</v>
      </c>
      <c r="H5869" s="168">
        <v>46153</v>
      </c>
      <c r="I5869" s="167" t="s">
        <v>9829</v>
      </c>
      <c r="J5869" s="169">
        <v>26118</v>
      </c>
      <c r="K5869" s="167" t="s">
        <v>55</v>
      </c>
      <c r="L5869" s="169">
        <v>1</v>
      </c>
      <c r="M5869" s="167" t="s">
        <v>4084</v>
      </c>
      <c r="N5869" s="169">
        <v>15</v>
      </c>
      <c r="O5869" s="167" t="s">
        <v>3505</v>
      </c>
      <c r="P5869" s="167"/>
      <c r="Q5869" s="167" t="s">
        <v>5049</v>
      </c>
      <c r="R5869" s="167" t="s">
        <v>9830</v>
      </c>
      <c r="S5869" s="169">
        <v>2</v>
      </c>
      <c r="T5869" s="167" t="s">
        <v>9697</v>
      </c>
      <c r="U5869" s="169" t="s">
        <v>7490</v>
      </c>
      <c r="V5869" s="167" t="s">
        <v>9831</v>
      </c>
      <c r="W5869" s="167" t="s">
        <v>9699</v>
      </c>
      <c r="X5869" s="170" t="s">
        <v>3533</v>
      </c>
      <c r="Y5869" s="171" t="s">
        <v>9832</v>
      </c>
      <c r="Z5869" s="167" t="s">
        <v>11179</v>
      </c>
      <c r="AA5869" s="176">
        <v>26</v>
      </c>
      <c r="AB5869" s="167" t="s">
        <v>11254</v>
      </c>
      <c r="AC5869" s="176">
        <v>26</v>
      </c>
      <c r="AD5869" s="167" t="s">
        <v>11254</v>
      </c>
      <c r="AE5869" s="176">
        <v>1493.96</v>
      </c>
    </row>
    <row r="5870" spans="1:31">
      <c r="A5870" s="178">
        <v>308517224430</v>
      </c>
      <c r="B5870" s="166">
        <v>46153</v>
      </c>
      <c r="C5870" s="167" t="s">
        <v>9144</v>
      </c>
      <c r="D5870" s="167" t="s">
        <v>9337</v>
      </c>
      <c r="E5870" s="167" t="s">
        <v>9338</v>
      </c>
      <c r="F5870" s="167" t="s">
        <v>9339</v>
      </c>
      <c r="G5870" s="167" t="s">
        <v>3502</v>
      </c>
      <c r="H5870" s="168">
        <v>46153</v>
      </c>
      <c r="I5870" s="167" t="s">
        <v>9829</v>
      </c>
      <c r="J5870" s="169">
        <v>26118</v>
      </c>
      <c r="K5870" s="167" t="s">
        <v>55</v>
      </c>
      <c r="L5870" s="169">
        <v>1</v>
      </c>
      <c r="M5870" s="167" t="s">
        <v>4084</v>
      </c>
      <c r="N5870" s="169">
        <v>15</v>
      </c>
      <c r="O5870" s="167" t="s">
        <v>3505</v>
      </c>
      <c r="P5870" s="167"/>
      <c r="Q5870" s="167" t="s">
        <v>5049</v>
      </c>
      <c r="R5870" s="167" t="s">
        <v>9830</v>
      </c>
      <c r="S5870" s="169">
        <v>1</v>
      </c>
      <c r="T5870" s="167" t="s">
        <v>9697</v>
      </c>
      <c r="U5870" s="169" t="s">
        <v>7490</v>
      </c>
      <c r="V5870" s="167" t="s">
        <v>9831</v>
      </c>
      <c r="W5870" s="167" t="s">
        <v>9699</v>
      </c>
      <c r="X5870" s="170" t="s">
        <v>3533</v>
      </c>
      <c r="Y5870" s="171" t="s">
        <v>9832</v>
      </c>
      <c r="Z5870" s="167" t="s">
        <v>11179</v>
      </c>
      <c r="AA5870" s="176">
        <v>4</v>
      </c>
      <c r="AB5870" s="167" t="s">
        <v>11254</v>
      </c>
      <c r="AC5870" s="176">
        <v>4</v>
      </c>
      <c r="AD5870" s="167" t="s">
        <v>11254</v>
      </c>
      <c r="AE5870" s="176">
        <v>229.84</v>
      </c>
    </row>
    <row r="5871" spans="1:31">
      <c r="A5871" s="178">
        <v>308519052461</v>
      </c>
      <c r="B5871" s="166">
        <v>46156</v>
      </c>
      <c r="C5871" s="167" t="s">
        <v>9160</v>
      </c>
      <c r="D5871" s="167" t="s">
        <v>9704</v>
      </c>
      <c r="E5871" s="167" t="s">
        <v>9705</v>
      </c>
      <c r="F5871" s="167" t="s">
        <v>9583</v>
      </c>
      <c r="G5871" s="167" t="s">
        <v>3502</v>
      </c>
      <c r="H5871" s="168">
        <v>46157</v>
      </c>
      <c r="I5871" s="167" t="s">
        <v>9833</v>
      </c>
      <c r="J5871" s="169">
        <v>26118</v>
      </c>
      <c r="K5871" s="167" t="s">
        <v>55</v>
      </c>
      <c r="L5871" s="169">
        <v>1</v>
      </c>
      <c r="M5871" s="167" t="s">
        <v>4084</v>
      </c>
      <c r="N5871" s="169">
        <v>14.4</v>
      </c>
      <c r="O5871" s="167" t="s">
        <v>3505</v>
      </c>
      <c r="P5871" s="167"/>
      <c r="Q5871" s="167" t="s">
        <v>5049</v>
      </c>
      <c r="R5871" s="167" t="s">
        <v>9834</v>
      </c>
      <c r="S5871" s="169">
        <v>1</v>
      </c>
      <c r="T5871" s="167" t="s">
        <v>3516</v>
      </c>
      <c r="U5871" s="169" t="s">
        <v>3517</v>
      </c>
      <c r="V5871" s="167" t="s">
        <v>9835</v>
      </c>
      <c r="W5871" s="167" t="s">
        <v>3519</v>
      </c>
      <c r="X5871" s="170" t="s">
        <v>157</v>
      </c>
      <c r="Y5871" s="171" t="s">
        <v>9836</v>
      </c>
      <c r="Z5871" s="167" t="s">
        <v>11180</v>
      </c>
      <c r="AA5871" s="176">
        <v>1</v>
      </c>
      <c r="AB5871" s="167" t="s">
        <v>11254</v>
      </c>
      <c r="AC5871" s="176">
        <v>1</v>
      </c>
      <c r="AD5871" s="167" t="s">
        <v>11254</v>
      </c>
      <c r="AE5871" s="176">
        <v>2594.34</v>
      </c>
    </row>
    <row r="5872" spans="1:31">
      <c r="A5872" s="178">
        <v>308519055521</v>
      </c>
      <c r="B5872" s="166">
        <v>46156</v>
      </c>
      <c r="C5872" s="167" t="s">
        <v>9160</v>
      </c>
      <c r="D5872" s="167" t="s">
        <v>9704</v>
      </c>
      <c r="E5872" s="167" t="s">
        <v>9705</v>
      </c>
      <c r="F5872" s="167" t="s">
        <v>9583</v>
      </c>
      <c r="G5872" s="167" t="s">
        <v>3502</v>
      </c>
      <c r="H5872" s="168">
        <v>46157</v>
      </c>
      <c r="I5872" s="167" t="s">
        <v>9837</v>
      </c>
      <c r="J5872" s="169">
        <v>26118</v>
      </c>
      <c r="K5872" s="167" t="s">
        <v>55</v>
      </c>
      <c r="L5872" s="169">
        <v>1</v>
      </c>
      <c r="M5872" s="167" t="s">
        <v>4084</v>
      </c>
      <c r="N5872" s="169">
        <v>14.4</v>
      </c>
      <c r="O5872" s="167" t="s">
        <v>3505</v>
      </c>
      <c r="P5872" s="167"/>
      <c r="Q5872" s="167" t="s">
        <v>5049</v>
      </c>
      <c r="R5872" s="167" t="s">
        <v>9834</v>
      </c>
      <c r="S5872" s="169">
        <v>1</v>
      </c>
      <c r="T5872" s="167" t="s">
        <v>3516</v>
      </c>
      <c r="U5872" s="169" t="s">
        <v>3517</v>
      </c>
      <c r="V5872" s="167" t="s">
        <v>9611</v>
      </c>
      <c r="W5872" s="167" t="s">
        <v>3519</v>
      </c>
      <c r="X5872" s="170" t="s">
        <v>157</v>
      </c>
      <c r="Y5872" s="171" t="s">
        <v>9836</v>
      </c>
      <c r="Z5872" s="167" t="s">
        <v>11180</v>
      </c>
      <c r="AA5872" s="176">
        <v>1</v>
      </c>
      <c r="AB5872" s="167" t="s">
        <v>11254</v>
      </c>
      <c r="AC5872" s="176">
        <v>1</v>
      </c>
      <c r="AD5872" s="167" t="s">
        <v>11254</v>
      </c>
      <c r="AE5872" s="176">
        <v>2594.34</v>
      </c>
    </row>
    <row r="5873" spans="1:31">
      <c r="A5873" s="178">
        <v>308519067751</v>
      </c>
      <c r="B5873" s="166">
        <v>46156</v>
      </c>
      <c r="C5873" s="167" t="s">
        <v>9160</v>
      </c>
      <c r="D5873" s="167" t="s">
        <v>9704</v>
      </c>
      <c r="E5873" s="167" t="s">
        <v>9705</v>
      </c>
      <c r="F5873" s="167" t="s">
        <v>9583</v>
      </c>
      <c r="G5873" s="167" t="s">
        <v>3502</v>
      </c>
      <c r="H5873" s="168">
        <v>46157</v>
      </c>
      <c r="I5873" s="167" t="s">
        <v>9838</v>
      </c>
      <c r="J5873" s="169">
        <v>26118</v>
      </c>
      <c r="K5873" s="167" t="s">
        <v>55</v>
      </c>
      <c r="L5873" s="169">
        <v>1</v>
      </c>
      <c r="M5873" s="167" t="s">
        <v>4084</v>
      </c>
      <c r="N5873" s="169">
        <v>14.4</v>
      </c>
      <c r="O5873" s="167" t="s">
        <v>3505</v>
      </c>
      <c r="P5873" s="167"/>
      <c r="Q5873" s="167" t="s">
        <v>5049</v>
      </c>
      <c r="R5873" s="167" t="s">
        <v>9834</v>
      </c>
      <c r="S5873" s="169">
        <v>1</v>
      </c>
      <c r="T5873" s="167" t="s">
        <v>3516</v>
      </c>
      <c r="U5873" s="169" t="s">
        <v>3517</v>
      </c>
      <c r="V5873" s="167" t="s">
        <v>9660</v>
      </c>
      <c r="W5873" s="167" t="s">
        <v>3519</v>
      </c>
      <c r="X5873" s="170" t="s">
        <v>157</v>
      </c>
      <c r="Y5873" s="171" t="s">
        <v>9836</v>
      </c>
      <c r="Z5873" s="167" t="s">
        <v>11180</v>
      </c>
      <c r="AA5873" s="176">
        <v>2</v>
      </c>
      <c r="AB5873" s="167" t="s">
        <v>11254</v>
      </c>
      <c r="AC5873" s="176">
        <v>2</v>
      </c>
      <c r="AD5873" s="167" t="s">
        <v>11254</v>
      </c>
      <c r="AE5873" s="176">
        <v>5188.68</v>
      </c>
    </row>
    <row r="5874" spans="1:31">
      <c r="A5874" s="178">
        <v>308519076961</v>
      </c>
      <c r="B5874" s="166">
        <v>46156</v>
      </c>
      <c r="C5874" s="167" t="s">
        <v>9160</v>
      </c>
      <c r="D5874" s="167" t="s">
        <v>9704</v>
      </c>
      <c r="E5874" s="167" t="s">
        <v>9705</v>
      </c>
      <c r="F5874" s="167" t="s">
        <v>9583</v>
      </c>
      <c r="G5874" s="167" t="s">
        <v>3502</v>
      </c>
      <c r="H5874" s="168">
        <v>46157</v>
      </c>
      <c r="I5874" s="167" t="s">
        <v>9839</v>
      </c>
      <c r="J5874" s="169">
        <v>26118</v>
      </c>
      <c r="K5874" s="167" t="s">
        <v>55</v>
      </c>
      <c r="L5874" s="169">
        <v>1</v>
      </c>
      <c r="M5874" s="167" t="s">
        <v>4084</v>
      </c>
      <c r="N5874" s="169">
        <v>14.4</v>
      </c>
      <c r="O5874" s="167" t="s">
        <v>3505</v>
      </c>
      <c r="P5874" s="167"/>
      <c r="Q5874" s="167" t="s">
        <v>5049</v>
      </c>
      <c r="R5874" s="167" t="s">
        <v>9834</v>
      </c>
      <c r="S5874" s="169">
        <v>1</v>
      </c>
      <c r="T5874" s="167" t="s">
        <v>3516</v>
      </c>
      <c r="U5874" s="169" t="s">
        <v>3517</v>
      </c>
      <c r="V5874" s="167" t="s">
        <v>9840</v>
      </c>
      <c r="W5874" s="167" t="s">
        <v>3519</v>
      </c>
      <c r="X5874" s="170" t="s">
        <v>157</v>
      </c>
      <c r="Y5874" s="171" t="s">
        <v>9836</v>
      </c>
      <c r="Z5874" s="167" t="s">
        <v>11180</v>
      </c>
      <c r="AA5874" s="176">
        <v>2</v>
      </c>
      <c r="AB5874" s="167" t="s">
        <v>11254</v>
      </c>
      <c r="AC5874" s="176">
        <v>2</v>
      </c>
      <c r="AD5874" s="167" t="s">
        <v>11254</v>
      </c>
      <c r="AE5874" s="176">
        <v>5188.68</v>
      </c>
    </row>
    <row r="5875" spans="1:31">
      <c r="A5875" s="178">
        <v>308530107931</v>
      </c>
      <c r="B5875" s="166">
        <v>46156</v>
      </c>
      <c r="C5875" s="167" t="s">
        <v>9160</v>
      </c>
      <c r="D5875" s="167" t="s">
        <v>9704</v>
      </c>
      <c r="E5875" s="167" t="s">
        <v>9705</v>
      </c>
      <c r="F5875" s="167" t="s">
        <v>9147</v>
      </c>
      <c r="G5875" s="167" t="s">
        <v>3502</v>
      </c>
      <c r="H5875" s="168">
        <v>46157</v>
      </c>
      <c r="I5875" s="167" t="s">
        <v>9841</v>
      </c>
      <c r="J5875" s="169">
        <v>26118</v>
      </c>
      <c r="K5875" s="167" t="s">
        <v>55</v>
      </c>
      <c r="L5875" s="169">
        <v>1</v>
      </c>
      <c r="M5875" s="167" t="s">
        <v>4084</v>
      </c>
      <c r="N5875" s="169">
        <v>1</v>
      </c>
      <c r="O5875" s="167" t="s">
        <v>3505</v>
      </c>
      <c r="P5875" s="167"/>
      <c r="Q5875" s="167" t="s">
        <v>3506</v>
      </c>
      <c r="R5875" s="167" t="s">
        <v>9842</v>
      </c>
      <c r="S5875" s="169">
        <v>1</v>
      </c>
      <c r="T5875" s="167" t="s">
        <v>9843</v>
      </c>
      <c r="U5875" s="169" t="s">
        <v>5284</v>
      </c>
      <c r="V5875" s="167" t="s">
        <v>9844</v>
      </c>
      <c r="W5875" s="167" t="s">
        <v>5286</v>
      </c>
      <c r="X5875" s="170" t="s">
        <v>159</v>
      </c>
      <c r="Y5875" s="171" t="s">
        <v>9845</v>
      </c>
      <c r="Z5875" s="167" t="s">
        <v>11181</v>
      </c>
      <c r="AA5875" s="176">
        <v>8</v>
      </c>
      <c r="AB5875" s="167" t="s">
        <v>11254</v>
      </c>
      <c r="AC5875" s="176">
        <v>8</v>
      </c>
      <c r="AD5875" s="167" t="s">
        <v>11254</v>
      </c>
      <c r="AE5875" s="176">
        <v>508.72</v>
      </c>
    </row>
    <row r="5876" spans="1:31">
      <c r="A5876" s="178">
        <v>308531144960</v>
      </c>
      <c r="B5876" s="166">
        <v>46157</v>
      </c>
      <c r="C5876" s="167" t="s">
        <v>9144</v>
      </c>
      <c r="D5876" s="167" t="s">
        <v>9165</v>
      </c>
      <c r="E5876" s="167" t="s">
        <v>9166</v>
      </c>
      <c r="F5876" s="167" t="s">
        <v>9167</v>
      </c>
      <c r="G5876" s="167" t="s">
        <v>5048</v>
      </c>
      <c r="H5876" s="168">
        <v>46157</v>
      </c>
      <c r="I5876" s="167" t="s">
        <v>9168</v>
      </c>
      <c r="J5876" s="169">
        <v>26118</v>
      </c>
      <c r="K5876" s="167" t="s">
        <v>55</v>
      </c>
      <c r="L5876" s="169">
        <v>21</v>
      </c>
      <c r="M5876" s="167" t="s">
        <v>3604</v>
      </c>
      <c r="N5876" s="169">
        <v>3400.2</v>
      </c>
      <c r="O5876" s="167" t="s">
        <v>3505</v>
      </c>
      <c r="P5876" s="167"/>
      <c r="Q5876" s="167" t="s">
        <v>5049</v>
      </c>
      <c r="R5876" s="167" t="s">
        <v>9846</v>
      </c>
      <c r="S5876" s="169">
        <v>20</v>
      </c>
      <c r="T5876" s="167" t="s">
        <v>9174</v>
      </c>
      <c r="U5876" s="169" t="s">
        <v>6692</v>
      </c>
      <c r="V5876" s="167" t="s">
        <v>9175</v>
      </c>
      <c r="W5876" s="167" t="s">
        <v>9176</v>
      </c>
      <c r="X5876" s="170" t="s">
        <v>3533</v>
      </c>
      <c r="Y5876" s="171" t="s">
        <v>9847</v>
      </c>
      <c r="Z5876" s="167" t="s">
        <v>11182</v>
      </c>
      <c r="AA5876" s="176">
        <v>277</v>
      </c>
      <c r="AB5876" s="167" t="s">
        <v>11254</v>
      </c>
      <c r="AC5876" s="176">
        <v>277</v>
      </c>
      <c r="AD5876" s="167" t="s">
        <v>11254</v>
      </c>
      <c r="AE5876" s="176">
        <v>43763.23</v>
      </c>
    </row>
    <row r="5877" spans="1:31">
      <c r="A5877" s="178">
        <v>308531144960</v>
      </c>
      <c r="B5877" s="166">
        <v>46157</v>
      </c>
      <c r="C5877" s="167" t="s">
        <v>9144</v>
      </c>
      <c r="D5877" s="167" t="s">
        <v>9165</v>
      </c>
      <c r="E5877" s="167" t="s">
        <v>9166</v>
      </c>
      <c r="F5877" s="167" t="s">
        <v>9167</v>
      </c>
      <c r="G5877" s="167" t="s">
        <v>5048</v>
      </c>
      <c r="H5877" s="168">
        <v>46157</v>
      </c>
      <c r="I5877" s="167" t="s">
        <v>9168</v>
      </c>
      <c r="J5877" s="169">
        <v>26118</v>
      </c>
      <c r="K5877" s="167" t="s">
        <v>55</v>
      </c>
      <c r="L5877" s="169">
        <v>21</v>
      </c>
      <c r="M5877" s="167" t="s">
        <v>3604</v>
      </c>
      <c r="N5877" s="169">
        <v>3400.2</v>
      </c>
      <c r="O5877" s="167" t="s">
        <v>3505</v>
      </c>
      <c r="P5877" s="167"/>
      <c r="Q5877" s="167" t="s">
        <v>5049</v>
      </c>
      <c r="R5877" s="167" t="s">
        <v>9846</v>
      </c>
      <c r="S5877" s="169">
        <v>19</v>
      </c>
      <c r="T5877" s="167" t="s">
        <v>9174</v>
      </c>
      <c r="U5877" s="169" t="s">
        <v>6692</v>
      </c>
      <c r="V5877" s="167" t="s">
        <v>9175</v>
      </c>
      <c r="W5877" s="167" t="s">
        <v>9176</v>
      </c>
      <c r="X5877" s="170" t="s">
        <v>3533</v>
      </c>
      <c r="Y5877" s="171" t="s">
        <v>9847</v>
      </c>
      <c r="Z5877" s="167" t="s">
        <v>11182</v>
      </c>
      <c r="AA5877" s="176">
        <v>9</v>
      </c>
      <c r="AB5877" s="167" t="s">
        <v>11254</v>
      </c>
      <c r="AC5877" s="176">
        <v>9</v>
      </c>
      <c r="AD5877" s="167" t="s">
        <v>11254</v>
      </c>
      <c r="AE5877" s="176">
        <v>1421.91</v>
      </c>
    </row>
    <row r="5878" spans="1:31">
      <c r="A5878" s="178">
        <v>308531144960</v>
      </c>
      <c r="B5878" s="166">
        <v>46157</v>
      </c>
      <c r="C5878" s="167" t="s">
        <v>9144</v>
      </c>
      <c r="D5878" s="167" t="s">
        <v>9165</v>
      </c>
      <c r="E5878" s="167" t="s">
        <v>9166</v>
      </c>
      <c r="F5878" s="167" t="s">
        <v>9167</v>
      </c>
      <c r="G5878" s="167" t="s">
        <v>5048</v>
      </c>
      <c r="H5878" s="168">
        <v>46157</v>
      </c>
      <c r="I5878" s="167" t="s">
        <v>9168</v>
      </c>
      <c r="J5878" s="169">
        <v>26118</v>
      </c>
      <c r="K5878" s="167" t="s">
        <v>55</v>
      </c>
      <c r="L5878" s="169">
        <v>21</v>
      </c>
      <c r="M5878" s="167" t="s">
        <v>3604</v>
      </c>
      <c r="N5878" s="169">
        <v>3400.2</v>
      </c>
      <c r="O5878" s="167" t="s">
        <v>3505</v>
      </c>
      <c r="P5878" s="167"/>
      <c r="Q5878" s="167" t="s">
        <v>5049</v>
      </c>
      <c r="R5878" s="167" t="s">
        <v>9846</v>
      </c>
      <c r="S5878" s="169">
        <v>18</v>
      </c>
      <c r="T5878" s="167" t="s">
        <v>9174</v>
      </c>
      <c r="U5878" s="169" t="s">
        <v>6692</v>
      </c>
      <c r="V5878" s="167" t="s">
        <v>9175</v>
      </c>
      <c r="W5878" s="167" t="s">
        <v>9176</v>
      </c>
      <c r="X5878" s="170" t="s">
        <v>3533</v>
      </c>
      <c r="Y5878" s="171" t="s">
        <v>9847</v>
      </c>
      <c r="Z5878" s="167" t="s">
        <v>11182</v>
      </c>
      <c r="AA5878" s="176">
        <v>2</v>
      </c>
      <c r="AB5878" s="167" t="s">
        <v>11254</v>
      </c>
      <c r="AC5878" s="176">
        <v>2</v>
      </c>
      <c r="AD5878" s="167" t="s">
        <v>11254</v>
      </c>
      <c r="AE5878" s="176">
        <v>315.98</v>
      </c>
    </row>
    <row r="5879" spans="1:31">
      <c r="A5879" s="178">
        <v>308531144960</v>
      </c>
      <c r="B5879" s="166">
        <v>46157</v>
      </c>
      <c r="C5879" s="167" t="s">
        <v>9144</v>
      </c>
      <c r="D5879" s="167" t="s">
        <v>9165</v>
      </c>
      <c r="E5879" s="167" t="s">
        <v>9166</v>
      </c>
      <c r="F5879" s="167" t="s">
        <v>9167</v>
      </c>
      <c r="G5879" s="167" t="s">
        <v>5048</v>
      </c>
      <c r="H5879" s="168">
        <v>46157</v>
      </c>
      <c r="I5879" s="167" t="s">
        <v>9168</v>
      </c>
      <c r="J5879" s="169">
        <v>26118</v>
      </c>
      <c r="K5879" s="167" t="s">
        <v>55</v>
      </c>
      <c r="L5879" s="169">
        <v>21</v>
      </c>
      <c r="M5879" s="167" t="s">
        <v>3604</v>
      </c>
      <c r="N5879" s="169">
        <v>3400.2</v>
      </c>
      <c r="O5879" s="167" t="s">
        <v>3505</v>
      </c>
      <c r="P5879" s="167"/>
      <c r="Q5879" s="167" t="s">
        <v>5049</v>
      </c>
      <c r="R5879" s="167" t="s">
        <v>9846</v>
      </c>
      <c r="S5879" s="169">
        <v>17</v>
      </c>
      <c r="T5879" s="167" t="s">
        <v>9177</v>
      </c>
      <c r="U5879" s="169" t="s">
        <v>6692</v>
      </c>
      <c r="V5879" s="167" t="s">
        <v>9178</v>
      </c>
      <c r="W5879" s="167" t="s">
        <v>9179</v>
      </c>
      <c r="X5879" s="170" t="s">
        <v>3533</v>
      </c>
      <c r="Y5879" s="171" t="s">
        <v>9847</v>
      </c>
      <c r="Z5879" s="167" t="s">
        <v>11182</v>
      </c>
      <c r="AA5879" s="176">
        <v>20</v>
      </c>
      <c r="AB5879" s="167" t="s">
        <v>11254</v>
      </c>
      <c r="AC5879" s="176">
        <v>20</v>
      </c>
      <c r="AD5879" s="167" t="s">
        <v>11254</v>
      </c>
      <c r="AE5879" s="176">
        <v>3227.6</v>
      </c>
    </row>
    <row r="5880" spans="1:31">
      <c r="A5880" s="178">
        <v>308531144960</v>
      </c>
      <c r="B5880" s="166">
        <v>46157</v>
      </c>
      <c r="C5880" s="167" t="s">
        <v>9144</v>
      </c>
      <c r="D5880" s="167" t="s">
        <v>9165</v>
      </c>
      <c r="E5880" s="167" t="s">
        <v>9166</v>
      </c>
      <c r="F5880" s="167" t="s">
        <v>9167</v>
      </c>
      <c r="G5880" s="167" t="s">
        <v>5048</v>
      </c>
      <c r="H5880" s="168">
        <v>46157</v>
      </c>
      <c r="I5880" s="167" t="s">
        <v>9168</v>
      </c>
      <c r="J5880" s="169">
        <v>26118</v>
      </c>
      <c r="K5880" s="167" t="s">
        <v>55</v>
      </c>
      <c r="L5880" s="169">
        <v>21</v>
      </c>
      <c r="M5880" s="167" t="s">
        <v>3604</v>
      </c>
      <c r="N5880" s="169">
        <v>3400.2</v>
      </c>
      <c r="O5880" s="167" t="s">
        <v>3505</v>
      </c>
      <c r="P5880" s="167"/>
      <c r="Q5880" s="167" t="s">
        <v>5049</v>
      </c>
      <c r="R5880" s="167" t="s">
        <v>9846</v>
      </c>
      <c r="S5880" s="169">
        <v>16</v>
      </c>
      <c r="T5880" s="167" t="s">
        <v>9177</v>
      </c>
      <c r="U5880" s="169" t="s">
        <v>6692</v>
      </c>
      <c r="V5880" s="167" t="s">
        <v>9178</v>
      </c>
      <c r="W5880" s="167" t="s">
        <v>9179</v>
      </c>
      <c r="X5880" s="170" t="s">
        <v>3533</v>
      </c>
      <c r="Y5880" s="171" t="s">
        <v>9847</v>
      </c>
      <c r="Z5880" s="167" t="s">
        <v>11182</v>
      </c>
      <c r="AA5880" s="176">
        <v>255</v>
      </c>
      <c r="AB5880" s="167" t="s">
        <v>11254</v>
      </c>
      <c r="AC5880" s="176">
        <v>255</v>
      </c>
      <c r="AD5880" s="167" t="s">
        <v>11254</v>
      </c>
      <c r="AE5880" s="176">
        <v>41151.9</v>
      </c>
    </row>
    <row r="5881" spans="1:31">
      <c r="A5881" s="178">
        <v>308531144960</v>
      </c>
      <c r="B5881" s="166">
        <v>46157</v>
      </c>
      <c r="C5881" s="167" t="s">
        <v>9144</v>
      </c>
      <c r="D5881" s="167" t="s">
        <v>9165</v>
      </c>
      <c r="E5881" s="167" t="s">
        <v>9166</v>
      </c>
      <c r="F5881" s="167" t="s">
        <v>9167</v>
      </c>
      <c r="G5881" s="167" t="s">
        <v>5048</v>
      </c>
      <c r="H5881" s="168">
        <v>46157</v>
      </c>
      <c r="I5881" s="167" t="s">
        <v>9168</v>
      </c>
      <c r="J5881" s="169">
        <v>26118</v>
      </c>
      <c r="K5881" s="167" t="s">
        <v>55</v>
      </c>
      <c r="L5881" s="169">
        <v>21</v>
      </c>
      <c r="M5881" s="167" t="s">
        <v>3604</v>
      </c>
      <c r="N5881" s="169">
        <v>3400.2</v>
      </c>
      <c r="O5881" s="167" t="s">
        <v>3505</v>
      </c>
      <c r="P5881" s="167"/>
      <c r="Q5881" s="167" t="s">
        <v>5049</v>
      </c>
      <c r="R5881" s="167" t="s">
        <v>9846</v>
      </c>
      <c r="S5881" s="169">
        <v>15</v>
      </c>
      <c r="T5881" s="167" t="s">
        <v>9177</v>
      </c>
      <c r="U5881" s="169" t="s">
        <v>6692</v>
      </c>
      <c r="V5881" s="167" t="s">
        <v>9178</v>
      </c>
      <c r="W5881" s="167" t="s">
        <v>9179</v>
      </c>
      <c r="X5881" s="170" t="s">
        <v>3533</v>
      </c>
      <c r="Y5881" s="171" t="s">
        <v>9847</v>
      </c>
      <c r="Z5881" s="167" t="s">
        <v>11182</v>
      </c>
      <c r="AA5881" s="176">
        <v>2</v>
      </c>
      <c r="AB5881" s="167" t="s">
        <v>11254</v>
      </c>
      <c r="AC5881" s="176">
        <v>2</v>
      </c>
      <c r="AD5881" s="167" t="s">
        <v>11254</v>
      </c>
      <c r="AE5881" s="176">
        <v>322.76</v>
      </c>
    </row>
    <row r="5882" spans="1:31">
      <c r="A5882" s="178">
        <v>308531144960</v>
      </c>
      <c r="B5882" s="166">
        <v>46157</v>
      </c>
      <c r="C5882" s="167" t="s">
        <v>9144</v>
      </c>
      <c r="D5882" s="167" t="s">
        <v>9165</v>
      </c>
      <c r="E5882" s="167" t="s">
        <v>9166</v>
      </c>
      <c r="F5882" s="167" t="s">
        <v>9167</v>
      </c>
      <c r="G5882" s="167" t="s">
        <v>5048</v>
      </c>
      <c r="H5882" s="168">
        <v>46157</v>
      </c>
      <c r="I5882" s="167" t="s">
        <v>9168</v>
      </c>
      <c r="J5882" s="169">
        <v>26118</v>
      </c>
      <c r="K5882" s="167" t="s">
        <v>55</v>
      </c>
      <c r="L5882" s="169">
        <v>21</v>
      </c>
      <c r="M5882" s="167" t="s">
        <v>3604</v>
      </c>
      <c r="N5882" s="169">
        <v>3400.2</v>
      </c>
      <c r="O5882" s="167" t="s">
        <v>3505</v>
      </c>
      <c r="P5882" s="167"/>
      <c r="Q5882" s="167" t="s">
        <v>5049</v>
      </c>
      <c r="R5882" s="167" t="s">
        <v>9846</v>
      </c>
      <c r="S5882" s="169">
        <v>14</v>
      </c>
      <c r="T5882" s="167" t="s">
        <v>9177</v>
      </c>
      <c r="U5882" s="169" t="s">
        <v>6692</v>
      </c>
      <c r="V5882" s="167" t="s">
        <v>9178</v>
      </c>
      <c r="W5882" s="167" t="s">
        <v>9179</v>
      </c>
      <c r="X5882" s="170" t="s">
        <v>3533</v>
      </c>
      <c r="Y5882" s="171" t="s">
        <v>9847</v>
      </c>
      <c r="Z5882" s="167" t="s">
        <v>11182</v>
      </c>
      <c r="AA5882" s="176">
        <v>8</v>
      </c>
      <c r="AB5882" s="167" t="s">
        <v>11254</v>
      </c>
      <c r="AC5882" s="176">
        <v>8</v>
      </c>
      <c r="AD5882" s="167" t="s">
        <v>11254</v>
      </c>
      <c r="AE5882" s="176">
        <v>1291.04</v>
      </c>
    </row>
    <row r="5883" spans="1:31">
      <c r="A5883" s="178">
        <v>308531144960</v>
      </c>
      <c r="B5883" s="166">
        <v>46157</v>
      </c>
      <c r="C5883" s="167" t="s">
        <v>9144</v>
      </c>
      <c r="D5883" s="167" t="s">
        <v>9165</v>
      </c>
      <c r="E5883" s="167" t="s">
        <v>9166</v>
      </c>
      <c r="F5883" s="167" t="s">
        <v>9167</v>
      </c>
      <c r="G5883" s="167" t="s">
        <v>5048</v>
      </c>
      <c r="H5883" s="168">
        <v>46157</v>
      </c>
      <c r="I5883" s="167" t="s">
        <v>9168</v>
      </c>
      <c r="J5883" s="169">
        <v>26118</v>
      </c>
      <c r="K5883" s="167" t="s">
        <v>55</v>
      </c>
      <c r="L5883" s="169">
        <v>21</v>
      </c>
      <c r="M5883" s="167" t="s">
        <v>3604</v>
      </c>
      <c r="N5883" s="169">
        <v>3400.2</v>
      </c>
      <c r="O5883" s="167" t="s">
        <v>3505</v>
      </c>
      <c r="P5883" s="167"/>
      <c r="Q5883" s="167" t="s">
        <v>5049</v>
      </c>
      <c r="R5883" s="167" t="s">
        <v>9846</v>
      </c>
      <c r="S5883" s="169">
        <v>13</v>
      </c>
      <c r="T5883" s="167" t="s">
        <v>9177</v>
      </c>
      <c r="U5883" s="169" t="s">
        <v>6692</v>
      </c>
      <c r="V5883" s="167" t="s">
        <v>9178</v>
      </c>
      <c r="W5883" s="167" t="s">
        <v>9179</v>
      </c>
      <c r="X5883" s="170" t="s">
        <v>3533</v>
      </c>
      <c r="Y5883" s="171" t="s">
        <v>9847</v>
      </c>
      <c r="Z5883" s="167" t="s">
        <v>11182</v>
      </c>
      <c r="AA5883" s="176">
        <v>1</v>
      </c>
      <c r="AB5883" s="167" t="s">
        <v>11254</v>
      </c>
      <c r="AC5883" s="176">
        <v>1</v>
      </c>
      <c r="AD5883" s="167" t="s">
        <v>11254</v>
      </c>
      <c r="AE5883" s="176">
        <v>161.38</v>
      </c>
    </row>
    <row r="5884" spans="1:31">
      <c r="A5884" s="178">
        <v>308531144960</v>
      </c>
      <c r="B5884" s="166">
        <v>46157</v>
      </c>
      <c r="C5884" s="167" t="s">
        <v>9144</v>
      </c>
      <c r="D5884" s="167" t="s">
        <v>9165</v>
      </c>
      <c r="E5884" s="167" t="s">
        <v>9166</v>
      </c>
      <c r="F5884" s="167" t="s">
        <v>9167</v>
      </c>
      <c r="G5884" s="167" t="s">
        <v>5048</v>
      </c>
      <c r="H5884" s="168">
        <v>46157</v>
      </c>
      <c r="I5884" s="167" t="s">
        <v>9168</v>
      </c>
      <c r="J5884" s="169">
        <v>26118</v>
      </c>
      <c r="K5884" s="167" t="s">
        <v>55</v>
      </c>
      <c r="L5884" s="169">
        <v>21</v>
      </c>
      <c r="M5884" s="167" t="s">
        <v>3604</v>
      </c>
      <c r="N5884" s="169">
        <v>3400.2</v>
      </c>
      <c r="O5884" s="167" t="s">
        <v>3505</v>
      </c>
      <c r="P5884" s="167"/>
      <c r="Q5884" s="167" t="s">
        <v>5049</v>
      </c>
      <c r="R5884" s="167" t="s">
        <v>9846</v>
      </c>
      <c r="S5884" s="169">
        <v>12</v>
      </c>
      <c r="T5884" s="167" t="s">
        <v>9177</v>
      </c>
      <c r="U5884" s="169" t="s">
        <v>6692</v>
      </c>
      <c r="V5884" s="167" t="s">
        <v>9178</v>
      </c>
      <c r="W5884" s="167" t="s">
        <v>9179</v>
      </c>
      <c r="X5884" s="170" t="s">
        <v>3533</v>
      </c>
      <c r="Y5884" s="171" t="s">
        <v>9847</v>
      </c>
      <c r="Z5884" s="167" t="s">
        <v>11182</v>
      </c>
      <c r="AA5884" s="176">
        <v>1</v>
      </c>
      <c r="AB5884" s="167" t="s">
        <v>11254</v>
      </c>
      <c r="AC5884" s="176">
        <v>1</v>
      </c>
      <c r="AD5884" s="167" t="s">
        <v>11254</v>
      </c>
      <c r="AE5884" s="176">
        <v>161.38</v>
      </c>
    </row>
    <row r="5885" spans="1:31">
      <c r="A5885" s="178">
        <v>308531144960</v>
      </c>
      <c r="B5885" s="166">
        <v>46157</v>
      </c>
      <c r="C5885" s="167" t="s">
        <v>9144</v>
      </c>
      <c r="D5885" s="167" t="s">
        <v>9165</v>
      </c>
      <c r="E5885" s="167" t="s">
        <v>9166</v>
      </c>
      <c r="F5885" s="167" t="s">
        <v>9167</v>
      </c>
      <c r="G5885" s="167" t="s">
        <v>5048</v>
      </c>
      <c r="H5885" s="168">
        <v>46157</v>
      </c>
      <c r="I5885" s="167" t="s">
        <v>9168</v>
      </c>
      <c r="J5885" s="169">
        <v>26118</v>
      </c>
      <c r="K5885" s="167" t="s">
        <v>55</v>
      </c>
      <c r="L5885" s="169">
        <v>21</v>
      </c>
      <c r="M5885" s="167" t="s">
        <v>3604</v>
      </c>
      <c r="N5885" s="169">
        <v>3400.2</v>
      </c>
      <c r="O5885" s="167" t="s">
        <v>3505</v>
      </c>
      <c r="P5885" s="167"/>
      <c r="Q5885" s="167" t="s">
        <v>5049</v>
      </c>
      <c r="R5885" s="167" t="s">
        <v>9846</v>
      </c>
      <c r="S5885" s="169">
        <v>11</v>
      </c>
      <c r="T5885" s="167" t="s">
        <v>9177</v>
      </c>
      <c r="U5885" s="169" t="s">
        <v>6692</v>
      </c>
      <c r="V5885" s="167" t="s">
        <v>9178</v>
      </c>
      <c r="W5885" s="167" t="s">
        <v>9179</v>
      </c>
      <c r="X5885" s="170" t="s">
        <v>3533</v>
      </c>
      <c r="Y5885" s="171" t="s">
        <v>9847</v>
      </c>
      <c r="Z5885" s="167" t="s">
        <v>11182</v>
      </c>
      <c r="AA5885" s="176">
        <v>1</v>
      </c>
      <c r="AB5885" s="167" t="s">
        <v>11254</v>
      </c>
      <c r="AC5885" s="176">
        <v>1</v>
      </c>
      <c r="AD5885" s="167" t="s">
        <v>11254</v>
      </c>
      <c r="AE5885" s="176">
        <v>161.38</v>
      </c>
    </row>
    <row r="5886" spans="1:31">
      <c r="A5886" s="178">
        <v>308531144960</v>
      </c>
      <c r="B5886" s="166">
        <v>46157</v>
      </c>
      <c r="C5886" s="167" t="s">
        <v>9144</v>
      </c>
      <c r="D5886" s="167" t="s">
        <v>9165</v>
      </c>
      <c r="E5886" s="167" t="s">
        <v>9166</v>
      </c>
      <c r="F5886" s="167" t="s">
        <v>9167</v>
      </c>
      <c r="G5886" s="167" t="s">
        <v>5048</v>
      </c>
      <c r="H5886" s="168">
        <v>46157</v>
      </c>
      <c r="I5886" s="167" t="s">
        <v>9168</v>
      </c>
      <c r="J5886" s="169">
        <v>26118</v>
      </c>
      <c r="K5886" s="167" t="s">
        <v>55</v>
      </c>
      <c r="L5886" s="169">
        <v>21</v>
      </c>
      <c r="M5886" s="167" t="s">
        <v>3604</v>
      </c>
      <c r="N5886" s="169">
        <v>3400.2</v>
      </c>
      <c r="O5886" s="167" t="s">
        <v>3505</v>
      </c>
      <c r="P5886" s="167"/>
      <c r="Q5886" s="167" t="s">
        <v>5049</v>
      </c>
      <c r="R5886" s="167" t="s">
        <v>9846</v>
      </c>
      <c r="S5886" s="169">
        <v>10</v>
      </c>
      <c r="T5886" s="167" t="s">
        <v>9180</v>
      </c>
      <c r="U5886" s="169" t="s">
        <v>6692</v>
      </c>
      <c r="V5886" s="167" t="s">
        <v>9181</v>
      </c>
      <c r="W5886" s="167" t="s">
        <v>9182</v>
      </c>
      <c r="X5886" s="170" t="s">
        <v>3533</v>
      </c>
      <c r="Y5886" s="171" t="s">
        <v>9847</v>
      </c>
      <c r="Z5886" s="167" t="s">
        <v>11182</v>
      </c>
      <c r="AA5886" s="176">
        <v>5</v>
      </c>
      <c r="AB5886" s="167" t="s">
        <v>11254</v>
      </c>
      <c r="AC5886" s="176">
        <v>5</v>
      </c>
      <c r="AD5886" s="167" t="s">
        <v>11254</v>
      </c>
      <c r="AE5886" s="176">
        <v>1578.65</v>
      </c>
    </row>
    <row r="5887" spans="1:31">
      <c r="A5887" s="178">
        <v>308531144960</v>
      </c>
      <c r="B5887" s="166">
        <v>46157</v>
      </c>
      <c r="C5887" s="167" t="s">
        <v>9144</v>
      </c>
      <c r="D5887" s="167" t="s">
        <v>9165</v>
      </c>
      <c r="E5887" s="167" t="s">
        <v>9166</v>
      </c>
      <c r="F5887" s="167" t="s">
        <v>9167</v>
      </c>
      <c r="G5887" s="167" t="s">
        <v>5048</v>
      </c>
      <c r="H5887" s="168">
        <v>46157</v>
      </c>
      <c r="I5887" s="167" t="s">
        <v>9168</v>
      </c>
      <c r="J5887" s="169">
        <v>26118</v>
      </c>
      <c r="K5887" s="167" t="s">
        <v>55</v>
      </c>
      <c r="L5887" s="169">
        <v>21</v>
      </c>
      <c r="M5887" s="167" t="s">
        <v>3604</v>
      </c>
      <c r="N5887" s="169">
        <v>3400.2</v>
      </c>
      <c r="O5887" s="167" t="s">
        <v>3505</v>
      </c>
      <c r="P5887" s="167"/>
      <c r="Q5887" s="167" t="s">
        <v>5049</v>
      </c>
      <c r="R5887" s="167" t="s">
        <v>9846</v>
      </c>
      <c r="S5887" s="169">
        <v>9</v>
      </c>
      <c r="T5887" s="167" t="s">
        <v>9180</v>
      </c>
      <c r="U5887" s="169" t="s">
        <v>6692</v>
      </c>
      <c r="V5887" s="167" t="s">
        <v>9181</v>
      </c>
      <c r="W5887" s="167" t="s">
        <v>9182</v>
      </c>
      <c r="X5887" s="170" t="s">
        <v>3533</v>
      </c>
      <c r="Y5887" s="171" t="s">
        <v>9847</v>
      </c>
      <c r="Z5887" s="167" t="s">
        <v>11182</v>
      </c>
      <c r="AA5887" s="176">
        <v>84</v>
      </c>
      <c r="AB5887" s="167" t="s">
        <v>11254</v>
      </c>
      <c r="AC5887" s="176">
        <v>84</v>
      </c>
      <c r="AD5887" s="167" t="s">
        <v>11254</v>
      </c>
      <c r="AE5887" s="176">
        <v>26521.32</v>
      </c>
    </row>
    <row r="5888" spans="1:31">
      <c r="A5888" s="178">
        <v>308531144960</v>
      </c>
      <c r="B5888" s="166">
        <v>46157</v>
      </c>
      <c r="C5888" s="167" t="s">
        <v>9144</v>
      </c>
      <c r="D5888" s="167" t="s">
        <v>9165</v>
      </c>
      <c r="E5888" s="167" t="s">
        <v>9166</v>
      </c>
      <c r="F5888" s="167" t="s">
        <v>9167</v>
      </c>
      <c r="G5888" s="167" t="s">
        <v>5048</v>
      </c>
      <c r="H5888" s="168">
        <v>46157</v>
      </c>
      <c r="I5888" s="167" t="s">
        <v>9168</v>
      </c>
      <c r="J5888" s="169">
        <v>26118</v>
      </c>
      <c r="K5888" s="167" t="s">
        <v>55</v>
      </c>
      <c r="L5888" s="169">
        <v>21</v>
      </c>
      <c r="M5888" s="167" t="s">
        <v>3604</v>
      </c>
      <c r="N5888" s="169">
        <v>3400.2</v>
      </c>
      <c r="O5888" s="167" t="s">
        <v>3505</v>
      </c>
      <c r="P5888" s="167"/>
      <c r="Q5888" s="167" t="s">
        <v>5049</v>
      </c>
      <c r="R5888" s="167" t="s">
        <v>9846</v>
      </c>
      <c r="S5888" s="169">
        <v>8</v>
      </c>
      <c r="T5888" s="167" t="s">
        <v>9180</v>
      </c>
      <c r="U5888" s="169" t="s">
        <v>6692</v>
      </c>
      <c r="V5888" s="167" t="s">
        <v>9181</v>
      </c>
      <c r="W5888" s="167" t="s">
        <v>9182</v>
      </c>
      <c r="X5888" s="170" t="s">
        <v>3533</v>
      </c>
      <c r="Y5888" s="171" t="s">
        <v>9847</v>
      </c>
      <c r="Z5888" s="167" t="s">
        <v>11182</v>
      </c>
      <c r="AA5888" s="176">
        <v>464</v>
      </c>
      <c r="AB5888" s="167" t="s">
        <v>11254</v>
      </c>
      <c r="AC5888" s="176">
        <v>464</v>
      </c>
      <c r="AD5888" s="167" t="s">
        <v>11254</v>
      </c>
      <c r="AE5888" s="176">
        <v>146498.72</v>
      </c>
    </row>
    <row r="5889" spans="1:31">
      <c r="A5889" s="178">
        <v>308531144960</v>
      </c>
      <c r="B5889" s="166">
        <v>46157</v>
      </c>
      <c r="C5889" s="167" t="s">
        <v>9144</v>
      </c>
      <c r="D5889" s="167" t="s">
        <v>9165</v>
      </c>
      <c r="E5889" s="167" t="s">
        <v>9166</v>
      </c>
      <c r="F5889" s="167" t="s">
        <v>9167</v>
      </c>
      <c r="G5889" s="167" t="s">
        <v>5048</v>
      </c>
      <c r="H5889" s="168">
        <v>46157</v>
      </c>
      <c r="I5889" s="167" t="s">
        <v>9168</v>
      </c>
      <c r="J5889" s="169">
        <v>26118</v>
      </c>
      <c r="K5889" s="167" t="s">
        <v>55</v>
      </c>
      <c r="L5889" s="169">
        <v>21</v>
      </c>
      <c r="M5889" s="167" t="s">
        <v>3604</v>
      </c>
      <c r="N5889" s="169">
        <v>3400.2</v>
      </c>
      <c r="O5889" s="167" t="s">
        <v>3505</v>
      </c>
      <c r="P5889" s="167"/>
      <c r="Q5889" s="167" t="s">
        <v>5049</v>
      </c>
      <c r="R5889" s="167" t="s">
        <v>9846</v>
      </c>
      <c r="S5889" s="169">
        <v>7</v>
      </c>
      <c r="T5889" s="167" t="s">
        <v>9180</v>
      </c>
      <c r="U5889" s="169" t="s">
        <v>6692</v>
      </c>
      <c r="V5889" s="167" t="s">
        <v>9181</v>
      </c>
      <c r="W5889" s="167" t="s">
        <v>9182</v>
      </c>
      <c r="X5889" s="170" t="s">
        <v>3533</v>
      </c>
      <c r="Y5889" s="171" t="s">
        <v>9847</v>
      </c>
      <c r="Z5889" s="167" t="s">
        <v>11182</v>
      </c>
      <c r="AA5889" s="176">
        <v>1</v>
      </c>
      <c r="AB5889" s="167" t="s">
        <v>11254</v>
      </c>
      <c r="AC5889" s="176">
        <v>1</v>
      </c>
      <c r="AD5889" s="167" t="s">
        <v>11254</v>
      </c>
      <c r="AE5889" s="176">
        <v>315.73</v>
      </c>
    </row>
    <row r="5890" spans="1:31">
      <c r="A5890" s="178">
        <v>308531144960</v>
      </c>
      <c r="B5890" s="166">
        <v>46157</v>
      </c>
      <c r="C5890" s="167" t="s">
        <v>9144</v>
      </c>
      <c r="D5890" s="167" t="s">
        <v>9165</v>
      </c>
      <c r="E5890" s="167" t="s">
        <v>9166</v>
      </c>
      <c r="F5890" s="167" t="s">
        <v>9167</v>
      </c>
      <c r="G5890" s="167" t="s">
        <v>5048</v>
      </c>
      <c r="H5890" s="168">
        <v>46157</v>
      </c>
      <c r="I5890" s="167" t="s">
        <v>9168</v>
      </c>
      <c r="J5890" s="169">
        <v>26118</v>
      </c>
      <c r="K5890" s="167" t="s">
        <v>55</v>
      </c>
      <c r="L5890" s="169">
        <v>21</v>
      </c>
      <c r="M5890" s="167" t="s">
        <v>3604</v>
      </c>
      <c r="N5890" s="169">
        <v>3400.2</v>
      </c>
      <c r="O5890" s="167" t="s">
        <v>3505</v>
      </c>
      <c r="P5890" s="167"/>
      <c r="Q5890" s="167" t="s">
        <v>5049</v>
      </c>
      <c r="R5890" s="167" t="s">
        <v>9846</v>
      </c>
      <c r="S5890" s="169">
        <v>6</v>
      </c>
      <c r="T5890" s="167" t="s">
        <v>9180</v>
      </c>
      <c r="U5890" s="169" t="s">
        <v>6692</v>
      </c>
      <c r="V5890" s="167" t="s">
        <v>9181</v>
      </c>
      <c r="W5890" s="167" t="s">
        <v>9182</v>
      </c>
      <c r="X5890" s="170" t="s">
        <v>3533</v>
      </c>
      <c r="Y5890" s="171" t="s">
        <v>9847</v>
      </c>
      <c r="Z5890" s="167" t="s">
        <v>11182</v>
      </c>
      <c r="AA5890" s="176">
        <v>6</v>
      </c>
      <c r="AB5890" s="167" t="s">
        <v>11254</v>
      </c>
      <c r="AC5890" s="176">
        <v>6</v>
      </c>
      <c r="AD5890" s="167" t="s">
        <v>11254</v>
      </c>
      <c r="AE5890" s="176">
        <v>1894.38</v>
      </c>
    </row>
    <row r="5891" spans="1:31">
      <c r="A5891" s="178">
        <v>308531144960</v>
      </c>
      <c r="B5891" s="166">
        <v>46157</v>
      </c>
      <c r="C5891" s="167" t="s">
        <v>9144</v>
      </c>
      <c r="D5891" s="167" t="s">
        <v>9165</v>
      </c>
      <c r="E5891" s="167" t="s">
        <v>9166</v>
      </c>
      <c r="F5891" s="167" t="s">
        <v>9167</v>
      </c>
      <c r="G5891" s="167" t="s">
        <v>5048</v>
      </c>
      <c r="H5891" s="168">
        <v>46157</v>
      </c>
      <c r="I5891" s="167" t="s">
        <v>9168</v>
      </c>
      <c r="J5891" s="169">
        <v>26118</v>
      </c>
      <c r="K5891" s="167" t="s">
        <v>55</v>
      </c>
      <c r="L5891" s="169">
        <v>21</v>
      </c>
      <c r="M5891" s="167" t="s">
        <v>3604</v>
      </c>
      <c r="N5891" s="169">
        <v>3400.2</v>
      </c>
      <c r="O5891" s="167" t="s">
        <v>3505</v>
      </c>
      <c r="P5891" s="167"/>
      <c r="Q5891" s="167" t="s">
        <v>5049</v>
      </c>
      <c r="R5891" s="167" t="s">
        <v>9846</v>
      </c>
      <c r="S5891" s="169">
        <v>5</v>
      </c>
      <c r="T5891" s="167" t="s">
        <v>9180</v>
      </c>
      <c r="U5891" s="169" t="s">
        <v>6692</v>
      </c>
      <c r="V5891" s="167" t="s">
        <v>9181</v>
      </c>
      <c r="W5891" s="167" t="s">
        <v>9182</v>
      </c>
      <c r="X5891" s="170" t="s">
        <v>3533</v>
      </c>
      <c r="Y5891" s="171" t="s">
        <v>9847</v>
      </c>
      <c r="Z5891" s="167" t="s">
        <v>11182</v>
      </c>
      <c r="AA5891" s="176">
        <v>10</v>
      </c>
      <c r="AB5891" s="167" t="s">
        <v>11254</v>
      </c>
      <c r="AC5891" s="176">
        <v>10</v>
      </c>
      <c r="AD5891" s="167" t="s">
        <v>11254</v>
      </c>
      <c r="AE5891" s="176">
        <v>3157.3</v>
      </c>
    </row>
    <row r="5892" spans="1:31">
      <c r="A5892" s="178">
        <v>308531144960</v>
      </c>
      <c r="B5892" s="166">
        <v>46157</v>
      </c>
      <c r="C5892" s="167" t="s">
        <v>9144</v>
      </c>
      <c r="D5892" s="167" t="s">
        <v>9165</v>
      </c>
      <c r="E5892" s="167" t="s">
        <v>9166</v>
      </c>
      <c r="F5892" s="167" t="s">
        <v>9167</v>
      </c>
      <c r="G5892" s="167" t="s">
        <v>5048</v>
      </c>
      <c r="H5892" s="168">
        <v>46157</v>
      </c>
      <c r="I5892" s="167" t="s">
        <v>9168</v>
      </c>
      <c r="J5892" s="169">
        <v>26118</v>
      </c>
      <c r="K5892" s="167" t="s">
        <v>55</v>
      </c>
      <c r="L5892" s="169">
        <v>21</v>
      </c>
      <c r="M5892" s="167" t="s">
        <v>3604</v>
      </c>
      <c r="N5892" s="169">
        <v>3400.2</v>
      </c>
      <c r="O5892" s="167" t="s">
        <v>3505</v>
      </c>
      <c r="P5892" s="167"/>
      <c r="Q5892" s="167" t="s">
        <v>5049</v>
      </c>
      <c r="R5892" s="167" t="s">
        <v>9846</v>
      </c>
      <c r="S5892" s="169">
        <v>4</v>
      </c>
      <c r="T5892" s="167" t="s">
        <v>9180</v>
      </c>
      <c r="U5892" s="169" t="s">
        <v>6692</v>
      </c>
      <c r="V5892" s="167" t="s">
        <v>9181</v>
      </c>
      <c r="W5892" s="167" t="s">
        <v>9182</v>
      </c>
      <c r="X5892" s="170" t="s">
        <v>3533</v>
      </c>
      <c r="Y5892" s="171" t="s">
        <v>9847</v>
      </c>
      <c r="Z5892" s="167" t="s">
        <v>11182</v>
      </c>
      <c r="AA5892" s="176">
        <v>5</v>
      </c>
      <c r="AB5892" s="167" t="s">
        <v>11254</v>
      </c>
      <c r="AC5892" s="176">
        <v>5</v>
      </c>
      <c r="AD5892" s="167" t="s">
        <v>11254</v>
      </c>
      <c r="AE5892" s="176">
        <v>1578.65</v>
      </c>
    </row>
    <row r="5893" spans="1:31">
      <c r="A5893" s="178">
        <v>308531144960</v>
      </c>
      <c r="B5893" s="166">
        <v>46157</v>
      </c>
      <c r="C5893" s="167" t="s">
        <v>9144</v>
      </c>
      <c r="D5893" s="167" t="s">
        <v>9165</v>
      </c>
      <c r="E5893" s="167" t="s">
        <v>9166</v>
      </c>
      <c r="F5893" s="167" t="s">
        <v>9167</v>
      </c>
      <c r="G5893" s="167" t="s">
        <v>5048</v>
      </c>
      <c r="H5893" s="168">
        <v>46157</v>
      </c>
      <c r="I5893" s="167" t="s">
        <v>9168</v>
      </c>
      <c r="J5893" s="169">
        <v>26118</v>
      </c>
      <c r="K5893" s="167" t="s">
        <v>55</v>
      </c>
      <c r="L5893" s="169">
        <v>21</v>
      </c>
      <c r="M5893" s="167" t="s">
        <v>3604</v>
      </c>
      <c r="N5893" s="169">
        <v>3400.2</v>
      </c>
      <c r="O5893" s="167" t="s">
        <v>3505</v>
      </c>
      <c r="P5893" s="167"/>
      <c r="Q5893" s="167" t="s">
        <v>5049</v>
      </c>
      <c r="R5893" s="167" t="s">
        <v>9846</v>
      </c>
      <c r="S5893" s="169">
        <v>3</v>
      </c>
      <c r="T5893" s="167" t="s">
        <v>9180</v>
      </c>
      <c r="U5893" s="169" t="s">
        <v>6692</v>
      </c>
      <c r="V5893" s="167" t="s">
        <v>9181</v>
      </c>
      <c r="W5893" s="167" t="s">
        <v>9182</v>
      </c>
      <c r="X5893" s="170" t="s">
        <v>3533</v>
      </c>
      <c r="Y5893" s="171" t="s">
        <v>9847</v>
      </c>
      <c r="Z5893" s="167" t="s">
        <v>11182</v>
      </c>
      <c r="AA5893" s="176">
        <v>1</v>
      </c>
      <c r="AB5893" s="167" t="s">
        <v>11254</v>
      </c>
      <c r="AC5893" s="176">
        <v>1</v>
      </c>
      <c r="AD5893" s="167" t="s">
        <v>11254</v>
      </c>
      <c r="AE5893" s="176">
        <v>315.73</v>
      </c>
    </row>
    <row r="5894" spans="1:31">
      <c r="A5894" s="178">
        <v>308531144960</v>
      </c>
      <c r="B5894" s="166">
        <v>46157</v>
      </c>
      <c r="C5894" s="167" t="s">
        <v>9144</v>
      </c>
      <c r="D5894" s="167" t="s">
        <v>9165</v>
      </c>
      <c r="E5894" s="167" t="s">
        <v>9166</v>
      </c>
      <c r="F5894" s="167" t="s">
        <v>9167</v>
      </c>
      <c r="G5894" s="167" t="s">
        <v>5048</v>
      </c>
      <c r="H5894" s="168">
        <v>46157</v>
      </c>
      <c r="I5894" s="167" t="s">
        <v>9168</v>
      </c>
      <c r="J5894" s="169">
        <v>26118</v>
      </c>
      <c r="K5894" s="167" t="s">
        <v>55</v>
      </c>
      <c r="L5894" s="169">
        <v>21</v>
      </c>
      <c r="M5894" s="167" t="s">
        <v>3604</v>
      </c>
      <c r="N5894" s="169">
        <v>3400.2</v>
      </c>
      <c r="O5894" s="167" t="s">
        <v>3505</v>
      </c>
      <c r="P5894" s="167"/>
      <c r="Q5894" s="167" t="s">
        <v>5049</v>
      </c>
      <c r="R5894" s="167" t="s">
        <v>9846</v>
      </c>
      <c r="S5894" s="169">
        <v>2</v>
      </c>
      <c r="T5894" s="167" t="s">
        <v>9183</v>
      </c>
      <c r="U5894" s="169" t="s">
        <v>6692</v>
      </c>
      <c r="V5894" s="167" t="s">
        <v>9184</v>
      </c>
      <c r="W5894" s="167" t="s">
        <v>9185</v>
      </c>
      <c r="X5894" s="170" t="s">
        <v>3533</v>
      </c>
      <c r="Y5894" s="171" t="s">
        <v>9847</v>
      </c>
      <c r="Z5894" s="167" t="s">
        <v>11182</v>
      </c>
      <c r="AA5894" s="176">
        <v>240</v>
      </c>
      <c r="AB5894" s="167" t="s">
        <v>11254</v>
      </c>
      <c r="AC5894" s="176">
        <v>240</v>
      </c>
      <c r="AD5894" s="167" t="s">
        <v>11254</v>
      </c>
      <c r="AE5894" s="176">
        <v>54434.400000000001</v>
      </c>
    </row>
    <row r="5895" spans="1:31">
      <c r="A5895" s="178">
        <v>308531144960</v>
      </c>
      <c r="B5895" s="166">
        <v>46157</v>
      </c>
      <c r="C5895" s="167" t="s">
        <v>9144</v>
      </c>
      <c r="D5895" s="167" t="s">
        <v>9165</v>
      </c>
      <c r="E5895" s="167" t="s">
        <v>9166</v>
      </c>
      <c r="F5895" s="167" t="s">
        <v>9167</v>
      </c>
      <c r="G5895" s="167" t="s">
        <v>5048</v>
      </c>
      <c r="H5895" s="168">
        <v>46157</v>
      </c>
      <c r="I5895" s="167" t="s">
        <v>9168</v>
      </c>
      <c r="J5895" s="169">
        <v>26118</v>
      </c>
      <c r="K5895" s="167" t="s">
        <v>55</v>
      </c>
      <c r="L5895" s="169">
        <v>21</v>
      </c>
      <c r="M5895" s="167" t="s">
        <v>3604</v>
      </c>
      <c r="N5895" s="169">
        <v>3400.2</v>
      </c>
      <c r="O5895" s="167" t="s">
        <v>3505</v>
      </c>
      <c r="P5895" s="167"/>
      <c r="Q5895" s="167" t="s">
        <v>5049</v>
      </c>
      <c r="R5895" s="167" t="s">
        <v>9846</v>
      </c>
      <c r="S5895" s="169">
        <v>1</v>
      </c>
      <c r="T5895" s="167" t="s">
        <v>9189</v>
      </c>
      <c r="U5895" s="169" t="s">
        <v>6692</v>
      </c>
      <c r="V5895" s="167" t="s">
        <v>9190</v>
      </c>
      <c r="W5895" s="167" t="s">
        <v>9191</v>
      </c>
      <c r="X5895" s="170" t="s">
        <v>3533</v>
      </c>
      <c r="Y5895" s="171" t="s">
        <v>9847</v>
      </c>
      <c r="Z5895" s="167" t="s">
        <v>11182</v>
      </c>
      <c r="AA5895" s="176">
        <v>360</v>
      </c>
      <c r="AB5895" s="167" t="s">
        <v>11254</v>
      </c>
      <c r="AC5895" s="176">
        <v>360</v>
      </c>
      <c r="AD5895" s="167" t="s">
        <v>11254</v>
      </c>
      <c r="AE5895" s="176">
        <v>76366.8</v>
      </c>
    </row>
    <row r="5896" spans="1:31">
      <c r="A5896" s="178">
        <v>308532227900</v>
      </c>
      <c r="B5896" s="166">
        <v>46157</v>
      </c>
      <c r="C5896" s="167" t="s">
        <v>9144</v>
      </c>
      <c r="D5896" s="167" t="s">
        <v>9704</v>
      </c>
      <c r="E5896" s="167" t="s">
        <v>9705</v>
      </c>
      <c r="F5896" s="167" t="s">
        <v>9211</v>
      </c>
      <c r="G5896" s="167" t="s">
        <v>3502</v>
      </c>
      <c r="H5896" s="168">
        <v>46157</v>
      </c>
      <c r="I5896" s="167" t="s">
        <v>9848</v>
      </c>
      <c r="J5896" s="169">
        <v>26118</v>
      </c>
      <c r="K5896" s="167" t="s">
        <v>55</v>
      </c>
      <c r="L5896" s="169">
        <v>1</v>
      </c>
      <c r="M5896" s="167" t="s">
        <v>4084</v>
      </c>
      <c r="N5896" s="169">
        <v>5.9</v>
      </c>
      <c r="O5896" s="167" t="s">
        <v>3505</v>
      </c>
      <c r="P5896" s="167"/>
      <c r="Q5896" s="167" t="s">
        <v>3506</v>
      </c>
      <c r="R5896" s="167" t="s">
        <v>3528</v>
      </c>
      <c r="S5896" s="169">
        <v>1</v>
      </c>
      <c r="T5896" s="167" t="s">
        <v>9849</v>
      </c>
      <c r="U5896" s="169" t="s">
        <v>4206</v>
      </c>
      <c r="V5896" s="167" t="s">
        <v>9850</v>
      </c>
      <c r="W5896" s="167" t="s">
        <v>9851</v>
      </c>
      <c r="X5896" s="170" t="s">
        <v>159</v>
      </c>
      <c r="Y5896" s="171" t="s">
        <v>9852</v>
      </c>
      <c r="Z5896" s="167" t="s">
        <v>11183</v>
      </c>
      <c r="AA5896" s="176">
        <v>2</v>
      </c>
      <c r="AB5896" s="167" t="s">
        <v>11254</v>
      </c>
      <c r="AC5896" s="176">
        <v>2</v>
      </c>
      <c r="AD5896" s="167" t="s">
        <v>11254</v>
      </c>
      <c r="AE5896" s="176">
        <v>1104.7</v>
      </c>
    </row>
    <row r="5897" spans="1:31">
      <c r="A5897" s="178">
        <v>308532271300</v>
      </c>
      <c r="B5897" s="166">
        <v>46157</v>
      </c>
      <c r="C5897" s="167" t="s">
        <v>9144</v>
      </c>
      <c r="D5897" s="167" t="s">
        <v>9704</v>
      </c>
      <c r="E5897" s="167" t="s">
        <v>9705</v>
      </c>
      <c r="F5897" s="167" t="s">
        <v>9211</v>
      </c>
      <c r="G5897" s="167" t="s">
        <v>3502</v>
      </c>
      <c r="H5897" s="168">
        <v>46157</v>
      </c>
      <c r="I5897" s="167" t="s">
        <v>9853</v>
      </c>
      <c r="J5897" s="169">
        <v>26118</v>
      </c>
      <c r="K5897" s="167" t="s">
        <v>55</v>
      </c>
      <c r="L5897" s="169">
        <v>2</v>
      </c>
      <c r="M5897" s="167" t="s">
        <v>4084</v>
      </c>
      <c r="N5897" s="169">
        <v>60.9</v>
      </c>
      <c r="O5897" s="167" t="s">
        <v>3505</v>
      </c>
      <c r="P5897" s="167"/>
      <c r="Q5897" s="167" t="s">
        <v>5049</v>
      </c>
      <c r="R5897" s="167" t="s">
        <v>9854</v>
      </c>
      <c r="S5897" s="169">
        <v>5</v>
      </c>
      <c r="T5897" s="167" t="s">
        <v>9250</v>
      </c>
      <c r="U5897" s="169" t="s">
        <v>3517</v>
      </c>
      <c r="V5897" s="167" t="s">
        <v>9472</v>
      </c>
      <c r="W5897" s="167" t="s">
        <v>9252</v>
      </c>
      <c r="X5897" s="170" t="s">
        <v>157</v>
      </c>
      <c r="Y5897" s="171" t="s">
        <v>9855</v>
      </c>
      <c r="Z5897" s="167" t="s">
        <v>11184</v>
      </c>
      <c r="AA5897" s="176">
        <v>75</v>
      </c>
      <c r="AB5897" s="167" t="s">
        <v>11254</v>
      </c>
      <c r="AC5897" s="176">
        <v>75</v>
      </c>
      <c r="AD5897" s="167" t="s">
        <v>11254</v>
      </c>
      <c r="AE5897" s="176">
        <v>316005.75</v>
      </c>
    </row>
    <row r="5898" spans="1:31">
      <c r="A5898" s="178">
        <v>308532271300</v>
      </c>
      <c r="B5898" s="166">
        <v>46157</v>
      </c>
      <c r="C5898" s="167" t="s">
        <v>9144</v>
      </c>
      <c r="D5898" s="167" t="s">
        <v>9704</v>
      </c>
      <c r="E5898" s="167" t="s">
        <v>9705</v>
      </c>
      <c r="F5898" s="167" t="s">
        <v>9211</v>
      </c>
      <c r="G5898" s="167" t="s">
        <v>3502</v>
      </c>
      <c r="H5898" s="168">
        <v>46157</v>
      </c>
      <c r="I5898" s="167" t="s">
        <v>9853</v>
      </c>
      <c r="J5898" s="169">
        <v>26118</v>
      </c>
      <c r="K5898" s="167" t="s">
        <v>55</v>
      </c>
      <c r="L5898" s="169">
        <v>2</v>
      </c>
      <c r="M5898" s="167" t="s">
        <v>4084</v>
      </c>
      <c r="N5898" s="169">
        <v>60.9</v>
      </c>
      <c r="O5898" s="167" t="s">
        <v>3505</v>
      </c>
      <c r="P5898" s="167"/>
      <c r="Q5898" s="167" t="s">
        <v>5049</v>
      </c>
      <c r="R5898" s="167" t="s">
        <v>9854</v>
      </c>
      <c r="S5898" s="169">
        <v>4</v>
      </c>
      <c r="T5898" s="167" t="s">
        <v>9767</v>
      </c>
      <c r="U5898" s="169" t="s">
        <v>3517</v>
      </c>
      <c r="V5898" s="167" t="s">
        <v>9856</v>
      </c>
      <c r="W5898" s="167" t="s">
        <v>9769</v>
      </c>
      <c r="X5898" s="170" t="s">
        <v>157</v>
      </c>
      <c r="Y5898" s="171" t="s">
        <v>9855</v>
      </c>
      <c r="Z5898" s="167" t="s">
        <v>11184</v>
      </c>
      <c r="AA5898" s="176">
        <v>9</v>
      </c>
      <c r="AB5898" s="167" t="s">
        <v>11254</v>
      </c>
      <c r="AC5898" s="176">
        <v>9</v>
      </c>
      <c r="AD5898" s="167" t="s">
        <v>11254</v>
      </c>
      <c r="AE5898" s="176">
        <v>1517.67</v>
      </c>
    </row>
    <row r="5899" spans="1:31">
      <c r="A5899" s="178">
        <v>308532271300</v>
      </c>
      <c r="B5899" s="166">
        <v>46157</v>
      </c>
      <c r="C5899" s="167" t="s">
        <v>9144</v>
      </c>
      <c r="D5899" s="167" t="s">
        <v>9704</v>
      </c>
      <c r="E5899" s="167" t="s">
        <v>9705</v>
      </c>
      <c r="F5899" s="167" t="s">
        <v>9211</v>
      </c>
      <c r="G5899" s="167" t="s">
        <v>3502</v>
      </c>
      <c r="H5899" s="168">
        <v>46157</v>
      </c>
      <c r="I5899" s="167" t="s">
        <v>9853</v>
      </c>
      <c r="J5899" s="169">
        <v>26118</v>
      </c>
      <c r="K5899" s="167" t="s">
        <v>55</v>
      </c>
      <c r="L5899" s="169">
        <v>2</v>
      </c>
      <c r="M5899" s="167" t="s">
        <v>4084</v>
      </c>
      <c r="N5899" s="169">
        <v>60.9</v>
      </c>
      <c r="O5899" s="167" t="s">
        <v>3505</v>
      </c>
      <c r="P5899" s="167"/>
      <c r="Q5899" s="167" t="s">
        <v>5049</v>
      </c>
      <c r="R5899" s="167" t="s">
        <v>9854</v>
      </c>
      <c r="S5899" s="169">
        <v>3</v>
      </c>
      <c r="T5899" s="167" t="s">
        <v>9770</v>
      </c>
      <c r="U5899" s="169" t="s">
        <v>3517</v>
      </c>
      <c r="V5899" s="167" t="s">
        <v>9857</v>
      </c>
      <c r="W5899" s="167" t="s">
        <v>9772</v>
      </c>
      <c r="X5899" s="170" t="s">
        <v>157</v>
      </c>
      <c r="Y5899" s="171" t="s">
        <v>9855</v>
      </c>
      <c r="Z5899" s="167" t="s">
        <v>11184</v>
      </c>
      <c r="AA5899" s="176">
        <v>8</v>
      </c>
      <c r="AB5899" s="167" t="s">
        <v>11254</v>
      </c>
      <c r="AC5899" s="176">
        <v>8</v>
      </c>
      <c r="AD5899" s="167" t="s">
        <v>11254</v>
      </c>
      <c r="AE5899" s="176">
        <v>1348.8</v>
      </c>
    </row>
    <row r="5900" spans="1:31">
      <c r="A5900" s="178">
        <v>308532271300</v>
      </c>
      <c r="B5900" s="166">
        <v>46157</v>
      </c>
      <c r="C5900" s="167" t="s">
        <v>9144</v>
      </c>
      <c r="D5900" s="167" t="s">
        <v>9704</v>
      </c>
      <c r="E5900" s="167" t="s">
        <v>9705</v>
      </c>
      <c r="F5900" s="167" t="s">
        <v>9211</v>
      </c>
      <c r="G5900" s="167" t="s">
        <v>3502</v>
      </c>
      <c r="H5900" s="168">
        <v>46157</v>
      </c>
      <c r="I5900" s="167" t="s">
        <v>9853</v>
      </c>
      <c r="J5900" s="169">
        <v>26118</v>
      </c>
      <c r="K5900" s="167" t="s">
        <v>55</v>
      </c>
      <c r="L5900" s="169">
        <v>2</v>
      </c>
      <c r="M5900" s="167" t="s">
        <v>4084</v>
      </c>
      <c r="N5900" s="169">
        <v>60.9</v>
      </c>
      <c r="O5900" s="167" t="s">
        <v>3505</v>
      </c>
      <c r="P5900" s="167"/>
      <c r="Q5900" s="167" t="s">
        <v>5049</v>
      </c>
      <c r="R5900" s="167" t="s">
        <v>9854</v>
      </c>
      <c r="S5900" s="169">
        <v>2</v>
      </c>
      <c r="T5900" s="167" t="s">
        <v>9773</v>
      </c>
      <c r="U5900" s="169" t="s">
        <v>3517</v>
      </c>
      <c r="V5900" s="167" t="s">
        <v>9858</v>
      </c>
      <c r="W5900" s="167" t="s">
        <v>9775</v>
      </c>
      <c r="X5900" s="170" t="s">
        <v>157</v>
      </c>
      <c r="Y5900" s="171" t="s">
        <v>9855</v>
      </c>
      <c r="Z5900" s="167" t="s">
        <v>11184</v>
      </c>
      <c r="AA5900" s="176">
        <v>9</v>
      </c>
      <c r="AB5900" s="167" t="s">
        <v>11254</v>
      </c>
      <c r="AC5900" s="176">
        <v>9</v>
      </c>
      <c r="AD5900" s="167" t="s">
        <v>11254</v>
      </c>
      <c r="AE5900" s="176">
        <v>1422.54</v>
      </c>
    </row>
    <row r="5901" spans="1:31">
      <c r="A5901" s="178">
        <v>308532271300</v>
      </c>
      <c r="B5901" s="166">
        <v>46157</v>
      </c>
      <c r="C5901" s="167" t="s">
        <v>9144</v>
      </c>
      <c r="D5901" s="167" t="s">
        <v>9704</v>
      </c>
      <c r="E5901" s="167" t="s">
        <v>9705</v>
      </c>
      <c r="F5901" s="167" t="s">
        <v>9211</v>
      </c>
      <c r="G5901" s="167" t="s">
        <v>3502</v>
      </c>
      <c r="H5901" s="168">
        <v>46157</v>
      </c>
      <c r="I5901" s="167" t="s">
        <v>9853</v>
      </c>
      <c r="J5901" s="169">
        <v>26118</v>
      </c>
      <c r="K5901" s="167" t="s">
        <v>55</v>
      </c>
      <c r="L5901" s="169">
        <v>2</v>
      </c>
      <c r="M5901" s="167" t="s">
        <v>4084</v>
      </c>
      <c r="N5901" s="169">
        <v>60.9</v>
      </c>
      <c r="O5901" s="167" t="s">
        <v>3505</v>
      </c>
      <c r="P5901" s="167"/>
      <c r="Q5901" s="167" t="s">
        <v>5049</v>
      </c>
      <c r="R5901" s="167" t="s">
        <v>9854</v>
      </c>
      <c r="S5901" s="169">
        <v>1</v>
      </c>
      <c r="T5901" s="167" t="s">
        <v>9776</v>
      </c>
      <c r="U5901" s="169" t="s">
        <v>3517</v>
      </c>
      <c r="V5901" s="167" t="s">
        <v>9859</v>
      </c>
      <c r="W5901" s="167" t="s">
        <v>9778</v>
      </c>
      <c r="X5901" s="170" t="s">
        <v>157</v>
      </c>
      <c r="Y5901" s="171" t="s">
        <v>9855</v>
      </c>
      <c r="Z5901" s="167" t="s">
        <v>11184</v>
      </c>
      <c r="AA5901" s="176">
        <v>11</v>
      </c>
      <c r="AB5901" s="167" t="s">
        <v>11254</v>
      </c>
      <c r="AC5901" s="176">
        <v>11</v>
      </c>
      <c r="AD5901" s="167" t="s">
        <v>11254</v>
      </c>
      <c r="AE5901" s="176">
        <v>1738.66</v>
      </c>
    </row>
    <row r="5902" spans="1:31">
      <c r="A5902" s="178">
        <v>308532289460</v>
      </c>
      <c r="B5902" s="166">
        <v>46157</v>
      </c>
      <c r="C5902" s="167" t="s">
        <v>9144</v>
      </c>
      <c r="D5902" s="167" t="s">
        <v>9704</v>
      </c>
      <c r="E5902" s="167" t="s">
        <v>9705</v>
      </c>
      <c r="F5902" s="167" t="s">
        <v>9211</v>
      </c>
      <c r="G5902" s="167" t="s">
        <v>3502</v>
      </c>
      <c r="H5902" s="168">
        <v>46157</v>
      </c>
      <c r="I5902" s="167" t="s">
        <v>9860</v>
      </c>
      <c r="J5902" s="169">
        <v>26118</v>
      </c>
      <c r="K5902" s="167" t="s">
        <v>55</v>
      </c>
      <c r="L5902" s="169">
        <v>2</v>
      </c>
      <c r="M5902" s="167" t="s">
        <v>4084</v>
      </c>
      <c r="N5902" s="169">
        <v>58.5</v>
      </c>
      <c r="O5902" s="167" t="s">
        <v>3505</v>
      </c>
      <c r="P5902" s="167"/>
      <c r="Q5902" s="167" t="s">
        <v>5049</v>
      </c>
      <c r="R5902" s="167" t="s">
        <v>3528</v>
      </c>
      <c r="S5902" s="169">
        <v>4</v>
      </c>
      <c r="T5902" s="167" t="s">
        <v>9767</v>
      </c>
      <c r="U5902" s="169" t="s">
        <v>3517</v>
      </c>
      <c r="V5902" s="167" t="s">
        <v>9856</v>
      </c>
      <c r="W5902" s="167" t="s">
        <v>9769</v>
      </c>
      <c r="X5902" s="170" t="s">
        <v>157</v>
      </c>
      <c r="Y5902" s="171" t="s">
        <v>9861</v>
      </c>
      <c r="Z5902" s="167" t="s">
        <v>11185</v>
      </c>
      <c r="AA5902" s="176">
        <v>20</v>
      </c>
      <c r="AB5902" s="167" t="s">
        <v>11254</v>
      </c>
      <c r="AC5902" s="176">
        <v>20</v>
      </c>
      <c r="AD5902" s="167" t="s">
        <v>11254</v>
      </c>
      <c r="AE5902" s="176">
        <v>3372.6</v>
      </c>
    </row>
    <row r="5903" spans="1:31">
      <c r="A5903" s="178">
        <v>308532289460</v>
      </c>
      <c r="B5903" s="166">
        <v>46157</v>
      </c>
      <c r="C5903" s="167" t="s">
        <v>9144</v>
      </c>
      <c r="D5903" s="167" t="s">
        <v>9704</v>
      </c>
      <c r="E5903" s="167" t="s">
        <v>9705</v>
      </c>
      <c r="F5903" s="167" t="s">
        <v>9211</v>
      </c>
      <c r="G5903" s="167" t="s">
        <v>3502</v>
      </c>
      <c r="H5903" s="168">
        <v>46157</v>
      </c>
      <c r="I5903" s="167" t="s">
        <v>9860</v>
      </c>
      <c r="J5903" s="169">
        <v>26118</v>
      </c>
      <c r="K5903" s="167" t="s">
        <v>55</v>
      </c>
      <c r="L5903" s="169">
        <v>2</v>
      </c>
      <c r="M5903" s="167" t="s">
        <v>4084</v>
      </c>
      <c r="N5903" s="169">
        <v>58.5</v>
      </c>
      <c r="O5903" s="167" t="s">
        <v>3505</v>
      </c>
      <c r="P5903" s="167"/>
      <c r="Q5903" s="167" t="s">
        <v>5049</v>
      </c>
      <c r="R5903" s="167" t="s">
        <v>3528</v>
      </c>
      <c r="S5903" s="169">
        <v>3</v>
      </c>
      <c r="T5903" s="167" t="s">
        <v>9770</v>
      </c>
      <c r="U5903" s="169" t="s">
        <v>3517</v>
      </c>
      <c r="V5903" s="167" t="s">
        <v>9857</v>
      </c>
      <c r="W5903" s="167" t="s">
        <v>9772</v>
      </c>
      <c r="X5903" s="170" t="s">
        <v>157</v>
      </c>
      <c r="Y5903" s="171" t="s">
        <v>9861</v>
      </c>
      <c r="Z5903" s="167" t="s">
        <v>11185</v>
      </c>
      <c r="AA5903" s="176">
        <v>38</v>
      </c>
      <c r="AB5903" s="167" t="s">
        <v>11254</v>
      </c>
      <c r="AC5903" s="176">
        <v>38</v>
      </c>
      <c r="AD5903" s="167" t="s">
        <v>11254</v>
      </c>
      <c r="AE5903" s="176">
        <v>6406.8</v>
      </c>
    </row>
    <row r="5904" spans="1:31">
      <c r="A5904" s="178">
        <v>308532289460</v>
      </c>
      <c r="B5904" s="166">
        <v>46157</v>
      </c>
      <c r="C5904" s="167" t="s">
        <v>9144</v>
      </c>
      <c r="D5904" s="167" t="s">
        <v>9704</v>
      </c>
      <c r="E5904" s="167" t="s">
        <v>9705</v>
      </c>
      <c r="F5904" s="167" t="s">
        <v>9211</v>
      </c>
      <c r="G5904" s="167" t="s">
        <v>3502</v>
      </c>
      <c r="H5904" s="168">
        <v>46157</v>
      </c>
      <c r="I5904" s="167" t="s">
        <v>9860</v>
      </c>
      <c r="J5904" s="169">
        <v>26118</v>
      </c>
      <c r="K5904" s="167" t="s">
        <v>55</v>
      </c>
      <c r="L5904" s="169">
        <v>2</v>
      </c>
      <c r="M5904" s="167" t="s">
        <v>4084</v>
      </c>
      <c r="N5904" s="169">
        <v>58.5</v>
      </c>
      <c r="O5904" s="167" t="s">
        <v>3505</v>
      </c>
      <c r="P5904" s="167"/>
      <c r="Q5904" s="167" t="s">
        <v>5049</v>
      </c>
      <c r="R5904" s="167" t="s">
        <v>3528</v>
      </c>
      <c r="S5904" s="169">
        <v>2</v>
      </c>
      <c r="T5904" s="167" t="s">
        <v>9773</v>
      </c>
      <c r="U5904" s="169" t="s">
        <v>3517</v>
      </c>
      <c r="V5904" s="167" t="s">
        <v>9858</v>
      </c>
      <c r="W5904" s="167" t="s">
        <v>9775</v>
      </c>
      <c r="X5904" s="170" t="s">
        <v>157</v>
      </c>
      <c r="Y5904" s="171" t="s">
        <v>9861</v>
      </c>
      <c r="Z5904" s="167" t="s">
        <v>11185</v>
      </c>
      <c r="AA5904" s="176">
        <v>32</v>
      </c>
      <c r="AB5904" s="167" t="s">
        <v>11254</v>
      </c>
      <c r="AC5904" s="176">
        <v>32</v>
      </c>
      <c r="AD5904" s="167" t="s">
        <v>11254</v>
      </c>
      <c r="AE5904" s="176">
        <v>5057.92</v>
      </c>
    </row>
    <row r="5905" spans="1:31">
      <c r="A5905" s="178">
        <v>308532289460</v>
      </c>
      <c r="B5905" s="166">
        <v>46157</v>
      </c>
      <c r="C5905" s="167" t="s">
        <v>9144</v>
      </c>
      <c r="D5905" s="167" t="s">
        <v>9704</v>
      </c>
      <c r="E5905" s="167" t="s">
        <v>9705</v>
      </c>
      <c r="F5905" s="167" t="s">
        <v>9211</v>
      </c>
      <c r="G5905" s="167" t="s">
        <v>3502</v>
      </c>
      <c r="H5905" s="168">
        <v>46157</v>
      </c>
      <c r="I5905" s="167" t="s">
        <v>9860</v>
      </c>
      <c r="J5905" s="169">
        <v>26118</v>
      </c>
      <c r="K5905" s="167" t="s">
        <v>55</v>
      </c>
      <c r="L5905" s="169">
        <v>2</v>
      </c>
      <c r="M5905" s="167" t="s">
        <v>4084</v>
      </c>
      <c r="N5905" s="169">
        <v>58.5</v>
      </c>
      <c r="O5905" s="167" t="s">
        <v>3505</v>
      </c>
      <c r="P5905" s="167"/>
      <c r="Q5905" s="167" t="s">
        <v>5049</v>
      </c>
      <c r="R5905" s="167" t="s">
        <v>3528</v>
      </c>
      <c r="S5905" s="169">
        <v>1</v>
      </c>
      <c r="T5905" s="167" t="s">
        <v>9776</v>
      </c>
      <c r="U5905" s="169" t="s">
        <v>3517</v>
      </c>
      <c r="V5905" s="167" t="s">
        <v>9859</v>
      </c>
      <c r="W5905" s="167" t="s">
        <v>9778</v>
      </c>
      <c r="X5905" s="170" t="s">
        <v>157</v>
      </c>
      <c r="Y5905" s="171" t="s">
        <v>9861</v>
      </c>
      <c r="Z5905" s="167" t="s">
        <v>11185</v>
      </c>
      <c r="AA5905" s="176">
        <v>42</v>
      </c>
      <c r="AB5905" s="167" t="s">
        <v>11254</v>
      </c>
      <c r="AC5905" s="176">
        <v>42</v>
      </c>
      <c r="AD5905" s="167" t="s">
        <v>11254</v>
      </c>
      <c r="AE5905" s="176">
        <v>6638.52</v>
      </c>
    </row>
    <row r="5906" spans="1:31">
      <c r="A5906" s="178">
        <v>308533091810</v>
      </c>
      <c r="B5906" s="166">
        <v>46157</v>
      </c>
      <c r="C5906" s="167" t="s">
        <v>9144</v>
      </c>
      <c r="D5906" s="167" t="s">
        <v>9232</v>
      </c>
      <c r="E5906" s="167" t="s">
        <v>9233</v>
      </c>
      <c r="F5906" s="167" t="s">
        <v>9277</v>
      </c>
      <c r="G5906" s="167" t="s">
        <v>3502</v>
      </c>
      <c r="H5906" s="168">
        <v>46157</v>
      </c>
      <c r="I5906" s="167" t="s">
        <v>9862</v>
      </c>
      <c r="J5906" s="169">
        <v>26118</v>
      </c>
      <c r="K5906" s="167" t="s">
        <v>55</v>
      </c>
      <c r="L5906" s="169">
        <v>1</v>
      </c>
      <c r="M5906" s="167" t="s">
        <v>3604</v>
      </c>
      <c r="N5906" s="169">
        <v>306</v>
      </c>
      <c r="O5906" s="167" t="s">
        <v>3505</v>
      </c>
      <c r="P5906" s="167"/>
      <c r="Q5906" s="167" t="s">
        <v>3527</v>
      </c>
      <c r="R5906" s="167" t="s">
        <v>9863</v>
      </c>
      <c r="S5906" s="169">
        <v>1</v>
      </c>
      <c r="T5906" s="167" t="s">
        <v>9572</v>
      </c>
      <c r="U5906" s="169" t="s">
        <v>3517</v>
      </c>
      <c r="V5906" s="167" t="s">
        <v>9756</v>
      </c>
      <c r="W5906" s="167" t="s">
        <v>9414</v>
      </c>
      <c r="X5906" s="170" t="s">
        <v>157</v>
      </c>
      <c r="Y5906" s="171" t="s">
        <v>9864</v>
      </c>
      <c r="Z5906" s="167" t="s">
        <v>11186</v>
      </c>
      <c r="AA5906" s="176">
        <v>900</v>
      </c>
      <c r="AB5906" s="167" t="s">
        <v>11254</v>
      </c>
      <c r="AC5906" s="176">
        <v>900</v>
      </c>
      <c r="AD5906" s="167" t="s">
        <v>11254</v>
      </c>
      <c r="AE5906" s="176">
        <v>604566</v>
      </c>
    </row>
    <row r="5907" spans="1:31">
      <c r="A5907" s="178">
        <v>308533240650</v>
      </c>
      <c r="B5907" s="166">
        <v>46157</v>
      </c>
      <c r="C5907" s="167" t="s">
        <v>9144</v>
      </c>
      <c r="D5907" s="167" t="s">
        <v>9704</v>
      </c>
      <c r="E5907" s="167" t="s">
        <v>9705</v>
      </c>
      <c r="F5907" s="167" t="s">
        <v>9865</v>
      </c>
      <c r="G5907" s="167" t="s">
        <v>3502</v>
      </c>
      <c r="H5907" s="168">
        <v>46157</v>
      </c>
      <c r="I5907" s="167" t="s">
        <v>9866</v>
      </c>
      <c r="J5907" s="169">
        <v>26118</v>
      </c>
      <c r="K5907" s="167" t="s">
        <v>55</v>
      </c>
      <c r="L5907" s="169">
        <v>1</v>
      </c>
      <c r="M5907" s="167" t="s">
        <v>4084</v>
      </c>
      <c r="N5907" s="169">
        <v>12.3</v>
      </c>
      <c r="O5907" s="167" t="s">
        <v>3505</v>
      </c>
      <c r="P5907" s="167"/>
      <c r="Q5907" s="167" t="s">
        <v>5049</v>
      </c>
      <c r="R5907" s="167" t="s">
        <v>3528</v>
      </c>
      <c r="S5907" s="169">
        <v>4</v>
      </c>
      <c r="T5907" s="167" t="s">
        <v>9767</v>
      </c>
      <c r="U5907" s="169" t="s">
        <v>3517</v>
      </c>
      <c r="V5907" s="167" t="s">
        <v>9856</v>
      </c>
      <c r="W5907" s="167" t="s">
        <v>9769</v>
      </c>
      <c r="X5907" s="170" t="s">
        <v>157</v>
      </c>
      <c r="Y5907" s="171" t="s">
        <v>9867</v>
      </c>
      <c r="Z5907" s="167" t="s">
        <v>11187</v>
      </c>
      <c r="AA5907" s="176">
        <v>1</v>
      </c>
      <c r="AB5907" s="167" t="s">
        <v>11254</v>
      </c>
      <c r="AC5907" s="176">
        <v>1</v>
      </c>
      <c r="AD5907" s="167" t="s">
        <v>11254</v>
      </c>
      <c r="AE5907" s="176">
        <v>168.63</v>
      </c>
    </row>
    <row r="5908" spans="1:31">
      <c r="A5908" s="178">
        <v>308533240650</v>
      </c>
      <c r="B5908" s="166">
        <v>46157</v>
      </c>
      <c r="C5908" s="167" t="s">
        <v>9144</v>
      </c>
      <c r="D5908" s="167" t="s">
        <v>9704</v>
      </c>
      <c r="E5908" s="167" t="s">
        <v>9705</v>
      </c>
      <c r="F5908" s="167" t="s">
        <v>9865</v>
      </c>
      <c r="G5908" s="167" t="s">
        <v>3502</v>
      </c>
      <c r="H5908" s="168">
        <v>46157</v>
      </c>
      <c r="I5908" s="167" t="s">
        <v>9866</v>
      </c>
      <c r="J5908" s="169">
        <v>26118</v>
      </c>
      <c r="K5908" s="167" t="s">
        <v>55</v>
      </c>
      <c r="L5908" s="169">
        <v>1</v>
      </c>
      <c r="M5908" s="167" t="s">
        <v>4084</v>
      </c>
      <c r="N5908" s="169">
        <v>12.3</v>
      </c>
      <c r="O5908" s="167" t="s">
        <v>3505</v>
      </c>
      <c r="P5908" s="167"/>
      <c r="Q5908" s="167" t="s">
        <v>5049</v>
      </c>
      <c r="R5908" s="167" t="s">
        <v>3528</v>
      </c>
      <c r="S5908" s="169">
        <v>3</v>
      </c>
      <c r="T5908" s="167" t="s">
        <v>9770</v>
      </c>
      <c r="U5908" s="169" t="s">
        <v>3517</v>
      </c>
      <c r="V5908" s="167" t="s">
        <v>9857</v>
      </c>
      <c r="W5908" s="167" t="s">
        <v>9772</v>
      </c>
      <c r="X5908" s="170" t="s">
        <v>157</v>
      </c>
      <c r="Y5908" s="171" t="s">
        <v>9867</v>
      </c>
      <c r="Z5908" s="167" t="s">
        <v>11187</v>
      </c>
      <c r="AA5908" s="176">
        <v>1</v>
      </c>
      <c r="AB5908" s="167" t="s">
        <v>11254</v>
      </c>
      <c r="AC5908" s="176">
        <v>1</v>
      </c>
      <c r="AD5908" s="167" t="s">
        <v>11254</v>
      </c>
      <c r="AE5908" s="176">
        <v>168.6</v>
      </c>
    </row>
    <row r="5909" spans="1:31">
      <c r="A5909" s="178">
        <v>308533240650</v>
      </c>
      <c r="B5909" s="166">
        <v>46157</v>
      </c>
      <c r="C5909" s="167" t="s">
        <v>9144</v>
      </c>
      <c r="D5909" s="167" t="s">
        <v>9704</v>
      </c>
      <c r="E5909" s="167" t="s">
        <v>9705</v>
      </c>
      <c r="F5909" s="167" t="s">
        <v>9865</v>
      </c>
      <c r="G5909" s="167" t="s">
        <v>3502</v>
      </c>
      <c r="H5909" s="168">
        <v>46157</v>
      </c>
      <c r="I5909" s="167" t="s">
        <v>9866</v>
      </c>
      <c r="J5909" s="169">
        <v>26118</v>
      </c>
      <c r="K5909" s="167" t="s">
        <v>55</v>
      </c>
      <c r="L5909" s="169">
        <v>1</v>
      </c>
      <c r="M5909" s="167" t="s">
        <v>4084</v>
      </c>
      <c r="N5909" s="169">
        <v>12.3</v>
      </c>
      <c r="O5909" s="167" t="s">
        <v>3505</v>
      </c>
      <c r="P5909" s="167"/>
      <c r="Q5909" s="167" t="s">
        <v>5049</v>
      </c>
      <c r="R5909" s="167" t="s">
        <v>3528</v>
      </c>
      <c r="S5909" s="169">
        <v>2</v>
      </c>
      <c r="T5909" s="167" t="s">
        <v>9773</v>
      </c>
      <c r="U5909" s="169" t="s">
        <v>3517</v>
      </c>
      <c r="V5909" s="167" t="s">
        <v>9858</v>
      </c>
      <c r="W5909" s="167" t="s">
        <v>9775</v>
      </c>
      <c r="X5909" s="170" t="s">
        <v>157</v>
      </c>
      <c r="Y5909" s="171" t="s">
        <v>9867</v>
      </c>
      <c r="Z5909" s="167" t="s">
        <v>11187</v>
      </c>
      <c r="AA5909" s="176">
        <v>1</v>
      </c>
      <c r="AB5909" s="167" t="s">
        <v>11254</v>
      </c>
      <c r="AC5909" s="176">
        <v>1</v>
      </c>
      <c r="AD5909" s="167" t="s">
        <v>11254</v>
      </c>
      <c r="AE5909" s="176">
        <v>158.06</v>
      </c>
    </row>
    <row r="5910" spans="1:31">
      <c r="A5910" s="178">
        <v>308533240650</v>
      </c>
      <c r="B5910" s="166">
        <v>46157</v>
      </c>
      <c r="C5910" s="167" t="s">
        <v>9144</v>
      </c>
      <c r="D5910" s="167" t="s">
        <v>9704</v>
      </c>
      <c r="E5910" s="167" t="s">
        <v>9705</v>
      </c>
      <c r="F5910" s="167" t="s">
        <v>9865</v>
      </c>
      <c r="G5910" s="167" t="s">
        <v>3502</v>
      </c>
      <c r="H5910" s="168">
        <v>46157</v>
      </c>
      <c r="I5910" s="167" t="s">
        <v>9866</v>
      </c>
      <c r="J5910" s="169">
        <v>26118</v>
      </c>
      <c r="K5910" s="167" t="s">
        <v>55</v>
      </c>
      <c r="L5910" s="169">
        <v>1</v>
      </c>
      <c r="M5910" s="167" t="s">
        <v>4084</v>
      </c>
      <c r="N5910" s="169">
        <v>12.3</v>
      </c>
      <c r="O5910" s="167" t="s">
        <v>3505</v>
      </c>
      <c r="P5910" s="167"/>
      <c r="Q5910" s="167" t="s">
        <v>5049</v>
      </c>
      <c r="R5910" s="167" t="s">
        <v>3528</v>
      </c>
      <c r="S5910" s="169">
        <v>1</v>
      </c>
      <c r="T5910" s="167" t="s">
        <v>9776</v>
      </c>
      <c r="U5910" s="169" t="s">
        <v>3517</v>
      </c>
      <c r="V5910" s="167" t="s">
        <v>9859</v>
      </c>
      <c r="W5910" s="167" t="s">
        <v>9778</v>
      </c>
      <c r="X5910" s="170" t="s">
        <v>157</v>
      </c>
      <c r="Y5910" s="171" t="s">
        <v>9867</v>
      </c>
      <c r="Z5910" s="167" t="s">
        <v>11187</v>
      </c>
      <c r="AA5910" s="176">
        <v>1</v>
      </c>
      <c r="AB5910" s="167" t="s">
        <v>11254</v>
      </c>
      <c r="AC5910" s="176">
        <v>1</v>
      </c>
      <c r="AD5910" s="167" t="s">
        <v>11254</v>
      </c>
      <c r="AE5910" s="176">
        <v>158.06</v>
      </c>
    </row>
    <row r="5911" spans="1:31">
      <c r="A5911" s="178">
        <v>308533349040</v>
      </c>
      <c r="B5911" s="166">
        <v>46157</v>
      </c>
      <c r="C5911" s="167" t="s">
        <v>9144</v>
      </c>
      <c r="D5911" s="167" t="s">
        <v>9704</v>
      </c>
      <c r="E5911" s="167" t="s">
        <v>9705</v>
      </c>
      <c r="F5911" s="167" t="s">
        <v>9211</v>
      </c>
      <c r="G5911" s="167" t="s">
        <v>3502</v>
      </c>
      <c r="H5911" s="168">
        <v>46157</v>
      </c>
      <c r="I5911" s="167" t="s">
        <v>9868</v>
      </c>
      <c r="J5911" s="169">
        <v>26118</v>
      </c>
      <c r="K5911" s="167" t="s">
        <v>55</v>
      </c>
      <c r="L5911" s="169">
        <v>2</v>
      </c>
      <c r="M5911" s="167" t="s">
        <v>4084</v>
      </c>
      <c r="N5911" s="169">
        <v>44.6</v>
      </c>
      <c r="O5911" s="167" t="s">
        <v>3505</v>
      </c>
      <c r="P5911" s="167"/>
      <c r="Q5911" s="167" t="s">
        <v>5049</v>
      </c>
      <c r="R5911" s="167" t="s">
        <v>3528</v>
      </c>
      <c r="S5911" s="169">
        <v>4</v>
      </c>
      <c r="T5911" s="167" t="s">
        <v>9767</v>
      </c>
      <c r="U5911" s="169" t="s">
        <v>3517</v>
      </c>
      <c r="V5911" s="167" t="s">
        <v>9856</v>
      </c>
      <c r="W5911" s="167" t="s">
        <v>9769</v>
      </c>
      <c r="X5911" s="170" t="s">
        <v>157</v>
      </c>
      <c r="Y5911" s="171" t="s">
        <v>9869</v>
      </c>
      <c r="Z5911" s="167" t="s">
        <v>11188</v>
      </c>
      <c r="AA5911" s="176">
        <v>25</v>
      </c>
      <c r="AB5911" s="167" t="s">
        <v>11254</v>
      </c>
      <c r="AC5911" s="176">
        <v>25</v>
      </c>
      <c r="AD5911" s="167" t="s">
        <v>11254</v>
      </c>
      <c r="AE5911" s="176">
        <v>4215.75</v>
      </c>
    </row>
    <row r="5912" spans="1:31">
      <c r="A5912" s="178">
        <v>308533349040</v>
      </c>
      <c r="B5912" s="166">
        <v>46157</v>
      </c>
      <c r="C5912" s="167" t="s">
        <v>9144</v>
      </c>
      <c r="D5912" s="167" t="s">
        <v>9704</v>
      </c>
      <c r="E5912" s="167" t="s">
        <v>9705</v>
      </c>
      <c r="F5912" s="167" t="s">
        <v>9211</v>
      </c>
      <c r="G5912" s="167" t="s">
        <v>3502</v>
      </c>
      <c r="H5912" s="168">
        <v>46157</v>
      </c>
      <c r="I5912" s="167" t="s">
        <v>9868</v>
      </c>
      <c r="J5912" s="169">
        <v>26118</v>
      </c>
      <c r="K5912" s="167" t="s">
        <v>55</v>
      </c>
      <c r="L5912" s="169">
        <v>2</v>
      </c>
      <c r="M5912" s="167" t="s">
        <v>4084</v>
      </c>
      <c r="N5912" s="169">
        <v>44.6</v>
      </c>
      <c r="O5912" s="167" t="s">
        <v>3505</v>
      </c>
      <c r="P5912" s="167"/>
      <c r="Q5912" s="167" t="s">
        <v>5049</v>
      </c>
      <c r="R5912" s="167" t="s">
        <v>3528</v>
      </c>
      <c r="S5912" s="169">
        <v>3</v>
      </c>
      <c r="T5912" s="167" t="s">
        <v>9770</v>
      </c>
      <c r="U5912" s="169" t="s">
        <v>3517</v>
      </c>
      <c r="V5912" s="167" t="s">
        <v>9857</v>
      </c>
      <c r="W5912" s="167" t="s">
        <v>9772</v>
      </c>
      <c r="X5912" s="170" t="s">
        <v>157</v>
      </c>
      <c r="Y5912" s="171" t="s">
        <v>9869</v>
      </c>
      <c r="Z5912" s="167" t="s">
        <v>11188</v>
      </c>
      <c r="AA5912" s="176">
        <v>25</v>
      </c>
      <c r="AB5912" s="167" t="s">
        <v>11254</v>
      </c>
      <c r="AC5912" s="176">
        <v>25</v>
      </c>
      <c r="AD5912" s="167" t="s">
        <v>11254</v>
      </c>
      <c r="AE5912" s="176">
        <v>4215</v>
      </c>
    </row>
    <row r="5913" spans="1:31">
      <c r="A5913" s="178">
        <v>308533349040</v>
      </c>
      <c r="B5913" s="166">
        <v>46157</v>
      </c>
      <c r="C5913" s="167" t="s">
        <v>9144</v>
      </c>
      <c r="D5913" s="167" t="s">
        <v>9704</v>
      </c>
      <c r="E5913" s="167" t="s">
        <v>9705</v>
      </c>
      <c r="F5913" s="167" t="s">
        <v>9211</v>
      </c>
      <c r="G5913" s="167" t="s">
        <v>3502</v>
      </c>
      <c r="H5913" s="168">
        <v>46157</v>
      </c>
      <c r="I5913" s="167" t="s">
        <v>9868</v>
      </c>
      <c r="J5913" s="169">
        <v>26118</v>
      </c>
      <c r="K5913" s="167" t="s">
        <v>55</v>
      </c>
      <c r="L5913" s="169">
        <v>2</v>
      </c>
      <c r="M5913" s="167" t="s">
        <v>4084</v>
      </c>
      <c r="N5913" s="169">
        <v>44.6</v>
      </c>
      <c r="O5913" s="167" t="s">
        <v>3505</v>
      </c>
      <c r="P5913" s="167"/>
      <c r="Q5913" s="167" t="s">
        <v>5049</v>
      </c>
      <c r="R5913" s="167" t="s">
        <v>3528</v>
      </c>
      <c r="S5913" s="169">
        <v>2</v>
      </c>
      <c r="T5913" s="167" t="s">
        <v>9773</v>
      </c>
      <c r="U5913" s="169" t="s">
        <v>3517</v>
      </c>
      <c r="V5913" s="167" t="s">
        <v>9858</v>
      </c>
      <c r="W5913" s="167" t="s">
        <v>9775</v>
      </c>
      <c r="X5913" s="170" t="s">
        <v>157</v>
      </c>
      <c r="Y5913" s="171" t="s">
        <v>9869</v>
      </c>
      <c r="Z5913" s="167" t="s">
        <v>11188</v>
      </c>
      <c r="AA5913" s="176">
        <v>20</v>
      </c>
      <c r="AB5913" s="167" t="s">
        <v>11254</v>
      </c>
      <c r="AC5913" s="176">
        <v>20</v>
      </c>
      <c r="AD5913" s="167" t="s">
        <v>11254</v>
      </c>
      <c r="AE5913" s="176">
        <v>3161.2</v>
      </c>
    </row>
    <row r="5914" spans="1:31">
      <c r="A5914" s="178">
        <v>308533349040</v>
      </c>
      <c r="B5914" s="166">
        <v>46157</v>
      </c>
      <c r="C5914" s="167" t="s">
        <v>9144</v>
      </c>
      <c r="D5914" s="167" t="s">
        <v>9704</v>
      </c>
      <c r="E5914" s="167" t="s">
        <v>9705</v>
      </c>
      <c r="F5914" s="167" t="s">
        <v>9211</v>
      </c>
      <c r="G5914" s="167" t="s">
        <v>3502</v>
      </c>
      <c r="H5914" s="168">
        <v>46157</v>
      </c>
      <c r="I5914" s="167" t="s">
        <v>9868</v>
      </c>
      <c r="J5914" s="169">
        <v>26118</v>
      </c>
      <c r="K5914" s="167" t="s">
        <v>55</v>
      </c>
      <c r="L5914" s="169">
        <v>2</v>
      </c>
      <c r="M5914" s="167" t="s">
        <v>4084</v>
      </c>
      <c r="N5914" s="169">
        <v>44.6</v>
      </c>
      <c r="O5914" s="167" t="s">
        <v>3505</v>
      </c>
      <c r="P5914" s="167"/>
      <c r="Q5914" s="167" t="s">
        <v>5049</v>
      </c>
      <c r="R5914" s="167" t="s">
        <v>3528</v>
      </c>
      <c r="S5914" s="169">
        <v>1</v>
      </c>
      <c r="T5914" s="167" t="s">
        <v>9776</v>
      </c>
      <c r="U5914" s="169" t="s">
        <v>3517</v>
      </c>
      <c r="V5914" s="167" t="s">
        <v>9859</v>
      </c>
      <c r="W5914" s="167" t="s">
        <v>9778</v>
      </c>
      <c r="X5914" s="170" t="s">
        <v>157</v>
      </c>
      <c r="Y5914" s="171" t="s">
        <v>9869</v>
      </c>
      <c r="Z5914" s="167" t="s">
        <v>11188</v>
      </c>
      <c r="AA5914" s="176">
        <v>15</v>
      </c>
      <c r="AB5914" s="167" t="s">
        <v>11254</v>
      </c>
      <c r="AC5914" s="176">
        <v>15</v>
      </c>
      <c r="AD5914" s="167" t="s">
        <v>11254</v>
      </c>
      <c r="AE5914" s="176">
        <v>2370.9</v>
      </c>
    </row>
    <row r="5915" spans="1:31">
      <c r="A5915" s="178">
        <v>308533627200</v>
      </c>
      <c r="B5915" s="166">
        <v>46157</v>
      </c>
      <c r="C5915" s="167" t="s">
        <v>9144</v>
      </c>
      <c r="D5915" s="167" t="s">
        <v>9232</v>
      </c>
      <c r="E5915" s="167" t="s">
        <v>9233</v>
      </c>
      <c r="F5915" s="167" t="s">
        <v>9277</v>
      </c>
      <c r="G5915" s="167" t="s">
        <v>3502</v>
      </c>
      <c r="H5915" s="168">
        <v>46157</v>
      </c>
      <c r="I5915" s="167" t="s">
        <v>9870</v>
      </c>
      <c r="J5915" s="169">
        <v>26118</v>
      </c>
      <c r="K5915" s="167" t="s">
        <v>55</v>
      </c>
      <c r="L5915" s="169">
        <v>4</v>
      </c>
      <c r="M5915" s="167" t="s">
        <v>3604</v>
      </c>
      <c r="N5915" s="169">
        <v>1476.1</v>
      </c>
      <c r="O5915" s="167" t="s">
        <v>3505</v>
      </c>
      <c r="P5915" s="167"/>
      <c r="Q5915" s="167" t="s">
        <v>3527</v>
      </c>
      <c r="R5915" s="167" t="s">
        <v>9871</v>
      </c>
      <c r="S5915" s="169">
        <v>23</v>
      </c>
      <c r="T5915" s="167" t="s">
        <v>9872</v>
      </c>
      <c r="U5915" s="169" t="s">
        <v>3517</v>
      </c>
      <c r="V5915" s="167" t="s">
        <v>9873</v>
      </c>
      <c r="W5915" s="167" t="s">
        <v>9874</v>
      </c>
      <c r="X5915" s="170" t="s">
        <v>157</v>
      </c>
      <c r="Y5915" s="171" t="s">
        <v>9875</v>
      </c>
      <c r="Z5915" s="167" t="s">
        <v>11189</v>
      </c>
      <c r="AA5915" s="176">
        <v>100</v>
      </c>
      <c r="AB5915" s="167" t="s">
        <v>11254</v>
      </c>
      <c r="AC5915" s="176">
        <v>100</v>
      </c>
      <c r="AD5915" s="167" t="s">
        <v>11254</v>
      </c>
      <c r="AE5915" s="176">
        <v>2491287</v>
      </c>
    </row>
    <row r="5916" spans="1:31">
      <c r="A5916" s="178">
        <v>308533627200</v>
      </c>
      <c r="B5916" s="166">
        <v>46157</v>
      </c>
      <c r="C5916" s="167" t="s">
        <v>9144</v>
      </c>
      <c r="D5916" s="167" t="s">
        <v>9232</v>
      </c>
      <c r="E5916" s="167" t="s">
        <v>9233</v>
      </c>
      <c r="F5916" s="167" t="s">
        <v>9277</v>
      </c>
      <c r="G5916" s="167" t="s">
        <v>3502</v>
      </c>
      <c r="H5916" s="168">
        <v>46157</v>
      </c>
      <c r="I5916" s="167" t="s">
        <v>9870</v>
      </c>
      <c r="J5916" s="169">
        <v>26118</v>
      </c>
      <c r="K5916" s="167" t="s">
        <v>55</v>
      </c>
      <c r="L5916" s="169">
        <v>4</v>
      </c>
      <c r="M5916" s="167" t="s">
        <v>3604</v>
      </c>
      <c r="N5916" s="169">
        <v>1476.1</v>
      </c>
      <c r="O5916" s="167" t="s">
        <v>3505</v>
      </c>
      <c r="P5916" s="167"/>
      <c r="Q5916" s="167" t="s">
        <v>3527</v>
      </c>
      <c r="R5916" s="167" t="s">
        <v>9871</v>
      </c>
      <c r="S5916" s="169">
        <v>22</v>
      </c>
      <c r="T5916" s="167" t="s">
        <v>9650</v>
      </c>
      <c r="U5916" s="169" t="s">
        <v>3517</v>
      </c>
      <c r="V5916" s="167" t="s">
        <v>9876</v>
      </c>
      <c r="W5916" s="167" t="s">
        <v>9652</v>
      </c>
      <c r="X5916" s="170" t="s">
        <v>157</v>
      </c>
      <c r="Y5916" s="171" t="s">
        <v>9875</v>
      </c>
      <c r="Z5916" s="167" t="s">
        <v>11189</v>
      </c>
      <c r="AA5916" s="176">
        <v>60</v>
      </c>
      <c r="AB5916" s="167" t="s">
        <v>11254</v>
      </c>
      <c r="AC5916" s="176">
        <v>60</v>
      </c>
      <c r="AD5916" s="167" t="s">
        <v>11254</v>
      </c>
      <c r="AE5916" s="176">
        <v>106159.8</v>
      </c>
    </row>
    <row r="5917" spans="1:31">
      <c r="A5917" s="178">
        <v>308533627200</v>
      </c>
      <c r="B5917" s="166">
        <v>46157</v>
      </c>
      <c r="C5917" s="167" t="s">
        <v>9144</v>
      </c>
      <c r="D5917" s="167" t="s">
        <v>9232</v>
      </c>
      <c r="E5917" s="167" t="s">
        <v>9233</v>
      </c>
      <c r="F5917" s="167" t="s">
        <v>9277</v>
      </c>
      <c r="G5917" s="167" t="s">
        <v>3502</v>
      </c>
      <c r="H5917" s="168">
        <v>46157</v>
      </c>
      <c r="I5917" s="167" t="s">
        <v>9870</v>
      </c>
      <c r="J5917" s="169">
        <v>26118</v>
      </c>
      <c r="K5917" s="167" t="s">
        <v>55</v>
      </c>
      <c r="L5917" s="169">
        <v>4</v>
      </c>
      <c r="M5917" s="167" t="s">
        <v>3604</v>
      </c>
      <c r="N5917" s="169">
        <v>1476.1</v>
      </c>
      <c r="O5917" s="167" t="s">
        <v>3505</v>
      </c>
      <c r="P5917" s="167"/>
      <c r="Q5917" s="167" t="s">
        <v>3527</v>
      </c>
      <c r="R5917" s="167" t="s">
        <v>9871</v>
      </c>
      <c r="S5917" s="169">
        <v>21</v>
      </c>
      <c r="T5917" s="167" t="s">
        <v>9795</v>
      </c>
      <c r="U5917" s="169" t="s">
        <v>3517</v>
      </c>
      <c r="V5917" s="167" t="s">
        <v>9877</v>
      </c>
      <c r="W5917" s="167" t="s">
        <v>9283</v>
      </c>
      <c r="X5917" s="170" t="s">
        <v>157</v>
      </c>
      <c r="Y5917" s="171" t="s">
        <v>9875</v>
      </c>
      <c r="Z5917" s="167" t="s">
        <v>11189</v>
      </c>
      <c r="AA5917" s="176">
        <v>190</v>
      </c>
      <c r="AB5917" s="167" t="s">
        <v>11254</v>
      </c>
      <c r="AC5917" s="176">
        <v>190</v>
      </c>
      <c r="AD5917" s="167" t="s">
        <v>11254</v>
      </c>
      <c r="AE5917" s="176">
        <v>438090.6</v>
      </c>
    </row>
    <row r="5918" spans="1:31">
      <c r="A5918" s="178">
        <v>308533627200</v>
      </c>
      <c r="B5918" s="166">
        <v>46157</v>
      </c>
      <c r="C5918" s="167" t="s">
        <v>9144</v>
      </c>
      <c r="D5918" s="167" t="s">
        <v>9232</v>
      </c>
      <c r="E5918" s="167" t="s">
        <v>9233</v>
      </c>
      <c r="F5918" s="167" t="s">
        <v>9277</v>
      </c>
      <c r="G5918" s="167" t="s">
        <v>3502</v>
      </c>
      <c r="H5918" s="168">
        <v>46157</v>
      </c>
      <c r="I5918" s="167" t="s">
        <v>9870</v>
      </c>
      <c r="J5918" s="169">
        <v>26118</v>
      </c>
      <c r="K5918" s="167" t="s">
        <v>55</v>
      </c>
      <c r="L5918" s="169">
        <v>4</v>
      </c>
      <c r="M5918" s="167" t="s">
        <v>3604</v>
      </c>
      <c r="N5918" s="169">
        <v>1476.1</v>
      </c>
      <c r="O5918" s="167" t="s">
        <v>3505</v>
      </c>
      <c r="P5918" s="167"/>
      <c r="Q5918" s="167" t="s">
        <v>3527</v>
      </c>
      <c r="R5918" s="167" t="s">
        <v>9871</v>
      </c>
      <c r="S5918" s="169">
        <v>20</v>
      </c>
      <c r="T5918" s="167" t="s">
        <v>9795</v>
      </c>
      <c r="U5918" s="169" t="s">
        <v>3517</v>
      </c>
      <c r="V5918" s="167" t="s">
        <v>9877</v>
      </c>
      <c r="W5918" s="167" t="s">
        <v>9283</v>
      </c>
      <c r="X5918" s="170" t="s">
        <v>157</v>
      </c>
      <c r="Y5918" s="171" t="s">
        <v>9875</v>
      </c>
      <c r="Z5918" s="167" t="s">
        <v>11189</v>
      </c>
      <c r="AA5918" s="176">
        <v>10</v>
      </c>
      <c r="AB5918" s="167" t="s">
        <v>11254</v>
      </c>
      <c r="AC5918" s="176">
        <v>10</v>
      </c>
      <c r="AD5918" s="167" t="s">
        <v>11254</v>
      </c>
      <c r="AE5918" s="176">
        <v>23057.4</v>
      </c>
    </row>
    <row r="5919" spans="1:31">
      <c r="A5919" s="178">
        <v>308533627200</v>
      </c>
      <c r="B5919" s="166">
        <v>46157</v>
      </c>
      <c r="C5919" s="167" t="s">
        <v>9144</v>
      </c>
      <c r="D5919" s="167" t="s">
        <v>9232</v>
      </c>
      <c r="E5919" s="167" t="s">
        <v>9233</v>
      </c>
      <c r="F5919" s="167" t="s">
        <v>9277</v>
      </c>
      <c r="G5919" s="167" t="s">
        <v>3502</v>
      </c>
      <c r="H5919" s="168">
        <v>46157</v>
      </c>
      <c r="I5919" s="167" t="s">
        <v>9870</v>
      </c>
      <c r="J5919" s="169">
        <v>26118</v>
      </c>
      <c r="K5919" s="167" t="s">
        <v>55</v>
      </c>
      <c r="L5919" s="169">
        <v>4</v>
      </c>
      <c r="M5919" s="167" t="s">
        <v>3604</v>
      </c>
      <c r="N5919" s="169">
        <v>1476.1</v>
      </c>
      <c r="O5919" s="167" t="s">
        <v>3505</v>
      </c>
      <c r="P5919" s="167"/>
      <c r="Q5919" s="167" t="s">
        <v>3527</v>
      </c>
      <c r="R5919" s="167" t="s">
        <v>9871</v>
      </c>
      <c r="S5919" s="169">
        <v>19</v>
      </c>
      <c r="T5919" s="167" t="s">
        <v>9281</v>
      </c>
      <c r="U5919" s="169" t="s">
        <v>3517</v>
      </c>
      <c r="V5919" s="167" t="s">
        <v>9282</v>
      </c>
      <c r="W5919" s="167" t="s">
        <v>9283</v>
      </c>
      <c r="X5919" s="170" t="s">
        <v>157</v>
      </c>
      <c r="Y5919" s="171" t="s">
        <v>9875</v>
      </c>
      <c r="Z5919" s="167" t="s">
        <v>11189</v>
      </c>
      <c r="AA5919" s="176">
        <v>1</v>
      </c>
      <c r="AB5919" s="167" t="s">
        <v>11254</v>
      </c>
      <c r="AC5919" s="176">
        <v>1</v>
      </c>
      <c r="AD5919" s="167" t="s">
        <v>11254</v>
      </c>
      <c r="AE5919" s="176">
        <v>2305.7399999999998</v>
      </c>
    </row>
    <row r="5920" spans="1:31">
      <c r="A5920" s="178">
        <v>308533627200</v>
      </c>
      <c r="B5920" s="166">
        <v>46157</v>
      </c>
      <c r="C5920" s="167" t="s">
        <v>9144</v>
      </c>
      <c r="D5920" s="167" t="s">
        <v>9232</v>
      </c>
      <c r="E5920" s="167" t="s">
        <v>9233</v>
      </c>
      <c r="F5920" s="167" t="s">
        <v>9277</v>
      </c>
      <c r="G5920" s="167" t="s">
        <v>3502</v>
      </c>
      <c r="H5920" s="168">
        <v>46157</v>
      </c>
      <c r="I5920" s="167" t="s">
        <v>9870</v>
      </c>
      <c r="J5920" s="169">
        <v>26118</v>
      </c>
      <c r="K5920" s="167" t="s">
        <v>55</v>
      </c>
      <c r="L5920" s="169">
        <v>4</v>
      </c>
      <c r="M5920" s="167" t="s">
        <v>3604</v>
      </c>
      <c r="N5920" s="169">
        <v>1476.1</v>
      </c>
      <c r="O5920" s="167" t="s">
        <v>3505</v>
      </c>
      <c r="P5920" s="167"/>
      <c r="Q5920" s="167" t="s">
        <v>3527</v>
      </c>
      <c r="R5920" s="167" t="s">
        <v>9871</v>
      </c>
      <c r="S5920" s="169">
        <v>18</v>
      </c>
      <c r="T5920" s="167" t="s">
        <v>9717</v>
      </c>
      <c r="U5920" s="169" t="s">
        <v>3517</v>
      </c>
      <c r="V5920" s="167" t="s">
        <v>9791</v>
      </c>
      <c r="W5920" s="167" t="s">
        <v>9287</v>
      </c>
      <c r="X5920" s="170" t="s">
        <v>157</v>
      </c>
      <c r="Y5920" s="171" t="s">
        <v>9875</v>
      </c>
      <c r="Z5920" s="167" t="s">
        <v>11189</v>
      </c>
      <c r="AA5920" s="176">
        <v>640</v>
      </c>
      <c r="AB5920" s="167" t="s">
        <v>11254</v>
      </c>
      <c r="AC5920" s="176">
        <v>640</v>
      </c>
      <c r="AD5920" s="167" t="s">
        <v>11254</v>
      </c>
      <c r="AE5920" s="176">
        <v>768953.6</v>
      </c>
    </row>
    <row r="5921" spans="1:31">
      <c r="A5921" s="178">
        <v>308533627200</v>
      </c>
      <c r="B5921" s="166">
        <v>46157</v>
      </c>
      <c r="C5921" s="167" t="s">
        <v>9144</v>
      </c>
      <c r="D5921" s="167" t="s">
        <v>9232</v>
      </c>
      <c r="E5921" s="167" t="s">
        <v>9233</v>
      </c>
      <c r="F5921" s="167" t="s">
        <v>9277</v>
      </c>
      <c r="G5921" s="167" t="s">
        <v>3502</v>
      </c>
      <c r="H5921" s="168">
        <v>46157</v>
      </c>
      <c r="I5921" s="167" t="s">
        <v>9870</v>
      </c>
      <c r="J5921" s="169">
        <v>26118</v>
      </c>
      <c r="K5921" s="167" t="s">
        <v>55</v>
      </c>
      <c r="L5921" s="169">
        <v>4</v>
      </c>
      <c r="M5921" s="167" t="s">
        <v>3604</v>
      </c>
      <c r="N5921" s="169">
        <v>1476.1</v>
      </c>
      <c r="O5921" s="167" t="s">
        <v>3505</v>
      </c>
      <c r="P5921" s="167"/>
      <c r="Q5921" s="167" t="s">
        <v>3527</v>
      </c>
      <c r="R5921" s="167" t="s">
        <v>9871</v>
      </c>
      <c r="S5921" s="169">
        <v>17</v>
      </c>
      <c r="T5921" s="167" t="s">
        <v>9572</v>
      </c>
      <c r="U5921" s="169" t="s">
        <v>3517</v>
      </c>
      <c r="V5921" s="167" t="s">
        <v>9756</v>
      </c>
      <c r="W5921" s="167" t="s">
        <v>9414</v>
      </c>
      <c r="X5921" s="170" t="s">
        <v>157</v>
      </c>
      <c r="Y5921" s="171" t="s">
        <v>9875</v>
      </c>
      <c r="Z5921" s="167" t="s">
        <v>11189</v>
      </c>
      <c r="AA5921" s="176">
        <v>10</v>
      </c>
      <c r="AB5921" s="167" t="s">
        <v>11254</v>
      </c>
      <c r="AC5921" s="176">
        <v>10</v>
      </c>
      <c r="AD5921" s="167" t="s">
        <v>11254</v>
      </c>
      <c r="AE5921" s="176">
        <v>6717.4</v>
      </c>
    </row>
    <row r="5922" spans="1:31">
      <c r="A5922" s="178">
        <v>308533627200</v>
      </c>
      <c r="B5922" s="166">
        <v>46157</v>
      </c>
      <c r="C5922" s="167" t="s">
        <v>9144</v>
      </c>
      <c r="D5922" s="167" t="s">
        <v>9232</v>
      </c>
      <c r="E5922" s="167" t="s">
        <v>9233</v>
      </c>
      <c r="F5922" s="167" t="s">
        <v>9277</v>
      </c>
      <c r="G5922" s="167" t="s">
        <v>3502</v>
      </c>
      <c r="H5922" s="168">
        <v>46157</v>
      </c>
      <c r="I5922" s="167" t="s">
        <v>9870</v>
      </c>
      <c r="J5922" s="169">
        <v>26118</v>
      </c>
      <c r="K5922" s="167" t="s">
        <v>55</v>
      </c>
      <c r="L5922" s="169">
        <v>4</v>
      </c>
      <c r="M5922" s="167" t="s">
        <v>3604</v>
      </c>
      <c r="N5922" s="169">
        <v>1476.1</v>
      </c>
      <c r="O5922" s="167" t="s">
        <v>3505</v>
      </c>
      <c r="P5922" s="167"/>
      <c r="Q5922" s="167" t="s">
        <v>3527</v>
      </c>
      <c r="R5922" s="167" t="s">
        <v>9871</v>
      </c>
      <c r="S5922" s="169">
        <v>16</v>
      </c>
      <c r="T5922" s="167" t="s">
        <v>6512</v>
      </c>
      <c r="U5922" s="169" t="s">
        <v>3517</v>
      </c>
      <c r="V5922" s="167" t="s">
        <v>9677</v>
      </c>
      <c r="W5922" s="167" t="s">
        <v>6514</v>
      </c>
      <c r="X5922" s="170" t="s">
        <v>157</v>
      </c>
      <c r="Y5922" s="171" t="s">
        <v>9875</v>
      </c>
      <c r="Z5922" s="167" t="s">
        <v>11189</v>
      </c>
      <c r="AA5922" s="176">
        <v>880</v>
      </c>
      <c r="AB5922" s="167" t="s">
        <v>11254</v>
      </c>
      <c r="AC5922" s="176">
        <v>880</v>
      </c>
      <c r="AD5922" s="167" t="s">
        <v>11254</v>
      </c>
      <c r="AE5922" s="176">
        <v>358142.4</v>
      </c>
    </row>
    <row r="5923" spans="1:31">
      <c r="A5923" s="178">
        <v>308533627200</v>
      </c>
      <c r="B5923" s="166">
        <v>46157</v>
      </c>
      <c r="C5923" s="167" t="s">
        <v>9144</v>
      </c>
      <c r="D5923" s="167" t="s">
        <v>9232</v>
      </c>
      <c r="E5923" s="167" t="s">
        <v>9233</v>
      </c>
      <c r="F5923" s="167" t="s">
        <v>9277</v>
      </c>
      <c r="G5923" s="167" t="s">
        <v>3502</v>
      </c>
      <c r="H5923" s="168">
        <v>46157</v>
      </c>
      <c r="I5923" s="167" t="s">
        <v>9870</v>
      </c>
      <c r="J5923" s="169">
        <v>26118</v>
      </c>
      <c r="K5923" s="167" t="s">
        <v>55</v>
      </c>
      <c r="L5923" s="169">
        <v>4</v>
      </c>
      <c r="M5923" s="167" t="s">
        <v>3604</v>
      </c>
      <c r="N5923" s="169">
        <v>1476.1</v>
      </c>
      <c r="O5923" s="167" t="s">
        <v>3505</v>
      </c>
      <c r="P5923" s="167"/>
      <c r="Q5923" s="167" t="s">
        <v>3527</v>
      </c>
      <c r="R5923" s="167" t="s">
        <v>9871</v>
      </c>
      <c r="S5923" s="169">
        <v>15</v>
      </c>
      <c r="T5923" s="167" t="s">
        <v>6516</v>
      </c>
      <c r="U5923" s="169" t="s">
        <v>3517</v>
      </c>
      <c r="V5923" s="167" t="s">
        <v>9878</v>
      </c>
      <c r="W5923" s="167" t="s">
        <v>6518</v>
      </c>
      <c r="X5923" s="170" t="s">
        <v>157</v>
      </c>
      <c r="Y5923" s="171" t="s">
        <v>9875</v>
      </c>
      <c r="Z5923" s="167" t="s">
        <v>11189</v>
      </c>
      <c r="AA5923" s="176">
        <v>800</v>
      </c>
      <c r="AB5923" s="167" t="s">
        <v>11254</v>
      </c>
      <c r="AC5923" s="176">
        <v>800</v>
      </c>
      <c r="AD5923" s="167" t="s">
        <v>11254</v>
      </c>
      <c r="AE5923" s="176">
        <v>219592</v>
      </c>
    </row>
    <row r="5924" spans="1:31">
      <c r="A5924" s="178">
        <v>308533627200</v>
      </c>
      <c r="B5924" s="166">
        <v>46157</v>
      </c>
      <c r="C5924" s="167" t="s">
        <v>9144</v>
      </c>
      <c r="D5924" s="167" t="s">
        <v>9232</v>
      </c>
      <c r="E5924" s="167" t="s">
        <v>9233</v>
      </c>
      <c r="F5924" s="167" t="s">
        <v>9277</v>
      </c>
      <c r="G5924" s="167" t="s">
        <v>3502</v>
      </c>
      <c r="H5924" s="168">
        <v>46157</v>
      </c>
      <c r="I5924" s="167" t="s">
        <v>9870</v>
      </c>
      <c r="J5924" s="169">
        <v>26118</v>
      </c>
      <c r="K5924" s="167" t="s">
        <v>55</v>
      </c>
      <c r="L5924" s="169">
        <v>4</v>
      </c>
      <c r="M5924" s="167" t="s">
        <v>3604</v>
      </c>
      <c r="N5924" s="169">
        <v>1476.1</v>
      </c>
      <c r="O5924" s="167" t="s">
        <v>3505</v>
      </c>
      <c r="P5924" s="167"/>
      <c r="Q5924" s="167" t="s">
        <v>3527</v>
      </c>
      <c r="R5924" s="167" t="s">
        <v>9871</v>
      </c>
      <c r="S5924" s="169">
        <v>14</v>
      </c>
      <c r="T5924" s="167" t="s">
        <v>9416</v>
      </c>
      <c r="U5924" s="169" t="s">
        <v>3517</v>
      </c>
      <c r="V5924" s="167" t="s">
        <v>9671</v>
      </c>
      <c r="W5924" s="167" t="s">
        <v>9293</v>
      </c>
      <c r="X5924" s="170" t="s">
        <v>157</v>
      </c>
      <c r="Y5924" s="171" t="s">
        <v>9875</v>
      </c>
      <c r="Z5924" s="167" t="s">
        <v>11189</v>
      </c>
      <c r="AA5924" s="176">
        <v>200</v>
      </c>
      <c r="AB5924" s="167" t="s">
        <v>11254</v>
      </c>
      <c r="AC5924" s="176">
        <v>200</v>
      </c>
      <c r="AD5924" s="167" t="s">
        <v>11254</v>
      </c>
      <c r="AE5924" s="176">
        <v>194502</v>
      </c>
    </row>
    <row r="5925" spans="1:31">
      <c r="A5925" s="178">
        <v>308533627200</v>
      </c>
      <c r="B5925" s="166">
        <v>46157</v>
      </c>
      <c r="C5925" s="167" t="s">
        <v>9144</v>
      </c>
      <c r="D5925" s="167" t="s">
        <v>9232</v>
      </c>
      <c r="E5925" s="167" t="s">
        <v>9233</v>
      </c>
      <c r="F5925" s="167" t="s">
        <v>9277</v>
      </c>
      <c r="G5925" s="167" t="s">
        <v>3502</v>
      </c>
      <c r="H5925" s="168">
        <v>46157</v>
      </c>
      <c r="I5925" s="167" t="s">
        <v>9870</v>
      </c>
      <c r="J5925" s="169">
        <v>26118</v>
      </c>
      <c r="K5925" s="167" t="s">
        <v>55</v>
      </c>
      <c r="L5925" s="169">
        <v>4</v>
      </c>
      <c r="M5925" s="167" t="s">
        <v>3604</v>
      </c>
      <c r="N5925" s="169">
        <v>1476.1</v>
      </c>
      <c r="O5925" s="167" t="s">
        <v>3505</v>
      </c>
      <c r="P5925" s="167"/>
      <c r="Q5925" s="167" t="s">
        <v>3527</v>
      </c>
      <c r="R5925" s="167" t="s">
        <v>9871</v>
      </c>
      <c r="S5925" s="169">
        <v>13</v>
      </c>
      <c r="T5925" s="167" t="s">
        <v>6522</v>
      </c>
      <c r="U5925" s="169" t="s">
        <v>3517</v>
      </c>
      <c r="V5925" s="167" t="s">
        <v>9299</v>
      </c>
      <c r="W5925" s="167" t="s">
        <v>6524</v>
      </c>
      <c r="X5925" s="170" t="s">
        <v>157</v>
      </c>
      <c r="Y5925" s="171" t="s">
        <v>9875</v>
      </c>
      <c r="Z5925" s="167" t="s">
        <v>11189</v>
      </c>
      <c r="AA5925" s="176">
        <v>2</v>
      </c>
      <c r="AB5925" s="167" t="s">
        <v>11254</v>
      </c>
      <c r="AC5925" s="176">
        <v>2</v>
      </c>
      <c r="AD5925" s="167" t="s">
        <v>11254</v>
      </c>
      <c r="AE5925" s="176">
        <v>927.66</v>
      </c>
    </row>
    <row r="5926" spans="1:31">
      <c r="A5926" s="178">
        <v>308533627200</v>
      </c>
      <c r="B5926" s="166">
        <v>46157</v>
      </c>
      <c r="C5926" s="167" t="s">
        <v>9144</v>
      </c>
      <c r="D5926" s="167" t="s">
        <v>9232</v>
      </c>
      <c r="E5926" s="167" t="s">
        <v>9233</v>
      </c>
      <c r="F5926" s="167" t="s">
        <v>9277</v>
      </c>
      <c r="G5926" s="167" t="s">
        <v>3502</v>
      </c>
      <c r="H5926" s="168">
        <v>46157</v>
      </c>
      <c r="I5926" s="167" t="s">
        <v>9870</v>
      </c>
      <c r="J5926" s="169">
        <v>26118</v>
      </c>
      <c r="K5926" s="167" t="s">
        <v>55</v>
      </c>
      <c r="L5926" s="169">
        <v>4</v>
      </c>
      <c r="M5926" s="167" t="s">
        <v>3604</v>
      </c>
      <c r="N5926" s="169">
        <v>1476.1</v>
      </c>
      <c r="O5926" s="167" t="s">
        <v>3505</v>
      </c>
      <c r="P5926" s="167"/>
      <c r="Q5926" s="167" t="s">
        <v>3527</v>
      </c>
      <c r="R5926" s="167" t="s">
        <v>9871</v>
      </c>
      <c r="S5926" s="169">
        <v>12</v>
      </c>
      <c r="T5926" s="167" t="s">
        <v>9553</v>
      </c>
      <c r="U5926" s="169" t="s">
        <v>3517</v>
      </c>
      <c r="V5926" s="167" t="s">
        <v>9879</v>
      </c>
      <c r="W5926" s="167" t="s">
        <v>9302</v>
      </c>
      <c r="X5926" s="170" t="s">
        <v>157</v>
      </c>
      <c r="Y5926" s="171" t="s">
        <v>9875</v>
      </c>
      <c r="Z5926" s="167" t="s">
        <v>11189</v>
      </c>
      <c r="AA5926" s="176">
        <v>18</v>
      </c>
      <c r="AB5926" s="167" t="s">
        <v>11254</v>
      </c>
      <c r="AC5926" s="176">
        <v>18</v>
      </c>
      <c r="AD5926" s="167" t="s">
        <v>11254</v>
      </c>
      <c r="AE5926" s="176">
        <v>5284.8</v>
      </c>
    </row>
    <row r="5927" spans="1:31">
      <c r="A5927" s="178">
        <v>308533627200</v>
      </c>
      <c r="B5927" s="166">
        <v>46157</v>
      </c>
      <c r="C5927" s="167" t="s">
        <v>9144</v>
      </c>
      <c r="D5927" s="167" t="s">
        <v>9232</v>
      </c>
      <c r="E5927" s="167" t="s">
        <v>9233</v>
      </c>
      <c r="F5927" s="167" t="s">
        <v>9277</v>
      </c>
      <c r="G5927" s="167" t="s">
        <v>3502</v>
      </c>
      <c r="H5927" s="168">
        <v>46157</v>
      </c>
      <c r="I5927" s="167" t="s">
        <v>9870</v>
      </c>
      <c r="J5927" s="169">
        <v>26118</v>
      </c>
      <c r="K5927" s="167" t="s">
        <v>55</v>
      </c>
      <c r="L5927" s="169">
        <v>4</v>
      </c>
      <c r="M5927" s="167" t="s">
        <v>3604</v>
      </c>
      <c r="N5927" s="169">
        <v>1476.1</v>
      </c>
      <c r="O5927" s="167" t="s">
        <v>3505</v>
      </c>
      <c r="P5927" s="167"/>
      <c r="Q5927" s="167" t="s">
        <v>3527</v>
      </c>
      <c r="R5927" s="167" t="s">
        <v>9871</v>
      </c>
      <c r="S5927" s="169">
        <v>11</v>
      </c>
      <c r="T5927" s="167" t="s">
        <v>9303</v>
      </c>
      <c r="U5927" s="169" t="s">
        <v>3517</v>
      </c>
      <c r="V5927" s="167" t="s">
        <v>9304</v>
      </c>
      <c r="W5927" s="167" t="s">
        <v>9305</v>
      </c>
      <c r="X5927" s="170" t="s">
        <v>157</v>
      </c>
      <c r="Y5927" s="171" t="s">
        <v>9875</v>
      </c>
      <c r="Z5927" s="167" t="s">
        <v>11189</v>
      </c>
      <c r="AA5927" s="176">
        <v>7</v>
      </c>
      <c r="AB5927" s="167" t="s">
        <v>11254</v>
      </c>
      <c r="AC5927" s="176">
        <v>7</v>
      </c>
      <c r="AD5927" s="167" t="s">
        <v>11254</v>
      </c>
      <c r="AE5927" s="176">
        <v>19921.439999999999</v>
      </c>
    </row>
    <row r="5928" spans="1:31">
      <c r="A5928" s="178">
        <v>308533627200</v>
      </c>
      <c r="B5928" s="166">
        <v>46157</v>
      </c>
      <c r="C5928" s="167" t="s">
        <v>9144</v>
      </c>
      <c r="D5928" s="167" t="s">
        <v>9232</v>
      </c>
      <c r="E5928" s="167" t="s">
        <v>9233</v>
      </c>
      <c r="F5928" s="167" t="s">
        <v>9277</v>
      </c>
      <c r="G5928" s="167" t="s">
        <v>3502</v>
      </c>
      <c r="H5928" s="168">
        <v>46157</v>
      </c>
      <c r="I5928" s="167" t="s">
        <v>9870</v>
      </c>
      <c r="J5928" s="169">
        <v>26118</v>
      </c>
      <c r="K5928" s="167" t="s">
        <v>55</v>
      </c>
      <c r="L5928" s="169">
        <v>4</v>
      </c>
      <c r="M5928" s="167" t="s">
        <v>3604</v>
      </c>
      <c r="N5928" s="169">
        <v>1476.1</v>
      </c>
      <c r="O5928" s="167" t="s">
        <v>3505</v>
      </c>
      <c r="P5928" s="167"/>
      <c r="Q5928" s="167" t="s">
        <v>3527</v>
      </c>
      <c r="R5928" s="167" t="s">
        <v>9871</v>
      </c>
      <c r="S5928" s="169">
        <v>10</v>
      </c>
      <c r="T5928" s="167" t="s">
        <v>9536</v>
      </c>
      <c r="U5928" s="169" t="s">
        <v>3517</v>
      </c>
      <c r="V5928" s="167" t="s">
        <v>9880</v>
      </c>
      <c r="W5928" s="167" t="s">
        <v>9305</v>
      </c>
      <c r="X5928" s="170" t="s">
        <v>157</v>
      </c>
      <c r="Y5928" s="171" t="s">
        <v>9875</v>
      </c>
      <c r="Z5928" s="167" t="s">
        <v>11189</v>
      </c>
      <c r="AA5928" s="176">
        <v>6</v>
      </c>
      <c r="AB5928" s="167" t="s">
        <v>11254</v>
      </c>
      <c r="AC5928" s="176">
        <v>6</v>
      </c>
      <c r="AD5928" s="167" t="s">
        <v>11254</v>
      </c>
      <c r="AE5928" s="176">
        <v>17075.52</v>
      </c>
    </row>
    <row r="5929" spans="1:31">
      <c r="A5929" s="178">
        <v>308533627200</v>
      </c>
      <c r="B5929" s="166">
        <v>46157</v>
      </c>
      <c r="C5929" s="167" t="s">
        <v>9144</v>
      </c>
      <c r="D5929" s="167" t="s">
        <v>9232</v>
      </c>
      <c r="E5929" s="167" t="s">
        <v>9233</v>
      </c>
      <c r="F5929" s="167" t="s">
        <v>9277</v>
      </c>
      <c r="G5929" s="167" t="s">
        <v>3502</v>
      </c>
      <c r="H5929" s="168">
        <v>46157</v>
      </c>
      <c r="I5929" s="167" t="s">
        <v>9870</v>
      </c>
      <c r="J5929" s="169">
        <v>26118</v>
      </c>
      <c r="K5929" s="167" t="s">
        <v>55</v>
      </c>
      <c r="L5929" s="169">
        <v>4</v>
      </c>
      <c r="M5929" s="167" t="s">
        <v>3604</v>
      </c>
      <c r="N5929" s="169">
        <v>1476.1</v>
      </c>
      <c r="O5929" s="167" t="s">
        <v>3505</v>
      </c>
      <c r="P5929" s="167"/>
      <c r="Q5929" s="167" t="s">
        <v>3527</v>
      </c>
      <c r="R5929" s="167" t="s">
        <v>9871</v>
      </c>
      <c r="S5929" s="169">
        <v>9</v>
      </c>
      <c r="T5929" s="167" t="s">
        <v>9536</v>
      </c>
      <c r="U5929" s="169" t="s">
        <v>3517</v>
      </c>
      <c r="V5929" s="167" t="s">
        <v>9880</v>
      </c>
      <c r="W5929" s="167" t="s">
        <v>9305</v>
      </c>
      <c r="X5929" s="170" t="s">
        <v>157</v>
      </c>
      <c r="Y5929" s="171" t="s">
        <v>9875</v>
      </c>
      <c r="Z5929" s="167" t="s">
        <v>11189</v>
      </c>
      <c r="AA5929" s="176">
        <v>1</v>
      </c>
      <c r="AB5929" s="167" t="s">
        <v>11254</v>
      </c>
      <c r="AC5929" s="176">
        <v>1</v>
      </c>
      <c r="AD5929" s="167" t="s">
        <v>11254</v>
      </c>
      <c r="AE5929" s="176">
        <v>2845.92</v>
      </c>
    </row>
    <row r="5930" spans="1:31">
      <c r="A5930" s="178">
        <v>308533627200</v>
      </c>
      <c r="B5930" s="166">
        <v>46157</v>
      </c>
      <c r="C5930" s="167" t="s">
        <v>9144</v>
      </c>
      <c r="D5930" s="167" t="s">
        <v>9232</v>
      </c>
      <c r="E5930" s="167" t="s">
        <v>9233</v>
      </c>
      <c r="F5930" s="167" t="s">
        <v>9277</v>
      </c>
      <c r="G5930" s="167" t="s">
        <v>3502</v>
      </c>
      <c r="H5930" s="168">
        <v>46157</v>
      </c>
      <c r="I5930" s="167" t="s">
        <v>9870</v>
      </c>
      <c r="J5930" s="169">
        <v>26118</v>
      </c>
      <c r="K5930" s="167" t="s">
        <v>55</v>
      </c>
      <c r="L5930" s="169">
        <v>4</v>
      </c>
      <c r="M5930" s="167" t="s">
        <v>3604</v>
      </c>
      <c r="N5930" s="169">
        <v>1476.1</v>
      </c>
      <c r="O5930" s="167" t="s">
        <v>3505</v>
      </c>
      <c r="P5930" s="167"/>
      <c r="Q5930" s="167" t="s">
        <v>3527</v>
      </c>
      <c r="R5930" s="167" t="s">
        <v>9871</v>
      </c>
      <c r="S5930" s="169">
        <v>8</v>
      </c>
      <c r="T5930" s="167" t="s">
        <v>9452</v>
      </c>
      <c r="U5930" s="169" t="s">
        <v>3517</v>
      </c>
      <c r="V5930" s="167" t="s">
        <v>9674</v>
      </c>
      <c r="W5930" s="167" t="s">
        <v>9317</v>
      </c>
      <c r="X5930" s="170" t="s">
        <v>157</v>
      </c>
      <c r="Y5930" s="171" t="s">
        <v>9875</v>
      </c>
      <c r="Z5930" s="167" t="s">
        <v>11189</v>
      </c>
      <c r="AA5930" s="176">
        <v>10</v>
      </c>
      <c r="AB5930" s="167" t="s">
        <v>11254</v>
      </c>
      <c r="AC5930" s="176">
        <v>10</v>
      </c>
      <c r="AD5930" s="167" t="s">
        <v>11254</v>
      </c>
      <c r="AE5930" s="176">
        <v>15661</v>
      </c>
    </row>
    <row r="5931" spans="1:31">
      <c r="A5931" s="178">
        <v>308533627200</v>
      </c>
      <c r="B5931" s="166">
        <v>46157</v>
      </c>
      <c r="C5931" s="167" t="s">
        <v>9144</v>
      </c>
      <c r="D5931" s="167" t="s">
        <v>9232</v>
      </c>
      <c r="E5931" s="167" t="s">
        <v>9233</v>
      </c>
      <c r="F5931" s="167" t="s">
        <v>9277</v>
      </c>
      <c r="G5931" s="167" t="s">
        <v>3502</v>
      </c>
      <c r="H5931" s="168">
        <v>46157</v>
      </c>
      <c r="I5931" s="167" t="s">
        <v>9870</v>
      </c>
      <c r="J5931" s="169">
        <v>26118</v>
      </c>
      <c r="K5931" s="167" t="s">
        <v>55</v>
      </c>
      <c r="L5931" s="169">
        <v>4</v>
      </c>
      <c r="M5931" s="167" t="s">
        <v>3604</v>
      </c>
      <c r="N5931" s="169">
        <v>1476.1</v>
      </c>
      <c r="O5931" s="167" t="s">
        <v>3505</v>
      </c>
      <c r="P5931" s="167"/>
      <c r="Q5931" s="167" t="s">
        <v>3527</v>
      </c>
      <c r="R5931" s="167" t="s">
        <v>9871</v>
      </c>
      <c r="S5931" s="169">
        <v>7</v>
      </c>
      <c r="T5931" s="167" t="s">
        <v>9452</v>
      </c>
      <c r="U5931" s="169" t="s">
        <v>3517</v>
      </c>
      <c r="V5931" s="167" t="s">
        <v>9674</v>
      </c>
      <c r="W5931" s="167" t="s">
        <v>9317</v>
      </c>
      <c r="X5931" s="170" t="s">
        <v>157</v>
      </c>
      <c r="Y5931" s="171" t="s">
        <v>9875</v>
      </c>
      <c r="Z5931" s="167" t="s">
        <v>11189</v>
      </c>
      <c r="AA5931" s="176">
        <v>10</v>
      </c>
      <c r="AB5931" s="167" t="s">
        <v>11254</v>
      </c>
      <c r="AC5931" s="176">
        <v>10</v>
      </c>
      <c r="AD5931" s="167" t="s">
        <v>11254</v>
      </c>
      <c r="AE5931" s="176">
        <v>15661</v>
      </c>
    </row>
    <row r="5932" spans="1:31">
      <c r="A5932" s="178">
        <v>308533627200</v>
      </c>
      <c r="B5932" s="166">
        <v>46157</v>
      </c>
      <c r="C5932" s="167" t="s">
        <v>9144</v>
      </c>
      <c r="D5932" s="167" t="s">
        <v>9232</v>
      </c>
      <c r="E5932" s="167" t="s">
        <v>9233</v>
      </c>
      <c r="F5932" s="167" t="s">
        <v>9277</v>
      </c>
      <c r="G5932" s="167" t="s">
        <v>3502</v>
      </c>
      <c r="H5932" s="168">
        <v>46157</v>
      </c>
      <c r="I5932" s="167" t="s">
        <v>9870</v>
      </c>
      <c r="J5932" s="169">
        <v>26118</v>
      </c>
      <c r="K5932" s="167" t="s">
        <v>55</v>
      </c>
      <c r="L5932" s="169">
        <v>4</v>
      </c>
      <c r="M5932" s="167" t="s">
        <v>3604</v>
      </c>
      <c r="N5932" s="169">
        <v>1476.1</v>
      </c>
      <c r="O5932" s="167" t="s">
        <v>3505</v>
      </c>
      <c r="P5932" s="167"/>
      <c r="Q5932" s="167" t="s">
        <v>3527</v>
      </c>
      <c r="R5932" s="167" t="s">
        <v>9871</v>
      </c>
      <c r="S5932" s="169">
        <v>6</v>
      </c>
      <c r="T5932" s="167" t="s">
        <v>9329</v>
      </c>
      <c r="U5932" s="169" t="s">
        <v>3517</v>
      </c>
      <c r="V5932" s="167" t="s">
        <v>9330</v>
      </c>
      <c r="W5932" s="167" t="s">
        <v>9331</v>
      </c>
      <c r="X5932" s="170" t="s">
        <v>157</v>
      </c>
      <c r="Y5932" s="171" t="s">
        <v>9875</v>
      </c>
      <c r="Z5932" s="167" t="s">
        <v>11189</v>
      </c>
      <c r="AA5932" s="176">
        <v>200</v>
      </c>
      <c r="AB5932" s="167" t="s">
        <v>11254</v>
      </c>
      <c r="AC5932" s="176">
        <v>200</v>
      </c>
      <c r="AD5932" s="167" t="s">
        <v>11254</v>
      </c>
      <c r="AE5932" s="176">
        <v>573800</v>
      </c>
    </row>
    <row r="5933" spans="1:31">
      <c r="A5933" s="178">
        <v>308533627200</v>
      </c>
      <c r="B5933" s="166">
        <v>46157</v>
      </c>
      <c r="C5933" s="167" t="s">
        <v>9144</v>
      </c>
      <c r="D5933" s="167" t="s">
        <v>9232</v>
      </c>
      <c r="E5933" s="167" t="s">
        <v>9233</v>
      </c>
      <c r="F5933" s="167" t="s">
        <v>9277</v>
      </c>
      <c r="G5933" s="167" t="s">
        <v>3502</v>
      </c>
      <c r="H5933" s="168">
        <v>46157</v>
      </c>
      <c r="I5933" s="167" t="s">
        <v>9870</v>
      </c>
      <c r="J5933" s="169">
        <v>26118</v>
      </c>
      <c r="K5933" s="167" t="s">
        <v>55</v>
      </c>
      <c r="L5933" s="169">
        <v>4</v>
      </c>
      <c r="M5933" s="167" t="s">
        <v>3604</v>
      </c>
      <c r="N5933" s="169">
        <v>1476.1</v>
      </c>
      <c r="O5933" s="167" t="s">
        <v>3505</v>
      </c>
      <c r="P5933" s="167"/>
      <c r="Q5933" s="167" t="s">
        <v>3527</v>
      </c>
      <c r="R5933" s="167" t="s">
        <v>9871</v>
      </c>
      <c r="S5933" s="169">
        <v>5</v>
      </c>
      <c r="T5933" s="167" t="s">
        <v>9329</v>
      </c>
      <c r="U5933" s="169" t="s">
        <v>3517</v>
      </c>
      <c r="V5933" s="167" t="s">
        <v>9330</v>
      </c>
      <c r="W5933" s="167" t="s">
        <v>9331</v>
      </c>
      <c r="X5933" s="170" t="s">
        <v>157</v>
      </c>
      <c r="Y5933" s="171" t="s">
        <v>9875</v>
      </c>
      <c r="Z5933" s="167" t="s">
        <v>11189</v>
      </c>
      <c r="AA5933" s="176">
        <v>1</v>
      </c>
      <c r="AB5933" s="167" t="s">
        <v>11254</v>
      </c>
      <c r="AC5933" s="176">
        <v>1</v>
      </c>
      <c r="AD5933" s="167" t="s">
        <v>11254</v>
      </c>
      <c r="AE5933" s="176">
        <v>2869</v>
      </c>
    </row>
    <row r="5934" spans="1:31">
      <c r="A5934" s="178">
        <v>308533627200</v>
      </c>
      <c r="B5934" s="166">
        <v>46157</v>
      </c>
      <c r="C5934" s="167" t="s">
        <v>9144</v>
      </c>
      <c r="D5934" s="167" t="s">
        <v>9232</v>
      </c>
      <c r="E5934" s="167" t="s">
        <v>9233</v>
      </c>
      <c r="F5934" s="167" t="s">
        <v>9277</v>
      </c>
      <c r="G5934" s="167" t="s">
        <v>3502</v>
      </c>
      <c r="H5934" s="168">
        <v>46157</v>
      </c>
      <c r="I5934" s="167" t="s">
        <v>9870</v>
      </c>
      <c r="J5934" s="169">
        <v>26118</v>
      </c>
      <c r="K5934" s="167" t="s">
        <v>55</v>
      </c>
      <c r="L5934" s="169">
        <v>4</v>
      </c>
      <c r="M5934" s="167" t="s">
        <v>3604</v>
      </c>
      <c r="N5934" s="169">
        <v>1476.1</v>
      </c>
      <c r="O5934" s="167" t="s">
        <v>3505</v>
      </c>
      <c r="P5934" s="167"/>
      <c r="Q5934" s="167" t="s">
        <v>3527</v>
      </c>
      <c r="R5934" s="167" t="s">
        <v>9871</v>
      </c>
      <c r="S5934" s="169">
        <v>4</v>
      </c>
      <c r="T5934" s="167" t="s">
        <v>9329</v>
      </c>
      <c r="U5934" s="169" t="s">
        <v>3517</v>
      </c>
      <c r="V5934" s="167" t="s">
        <v>9330</v>
      </c>
      <c r="W5934" s="167" t="s">
        <v>9331</v>
      </c>
      <c r="X5934" s="170" t="s">
        <v>157</v>
      </c>
      <c r="Y5934" s="171" t="s">
        <v>9875</v>
      </c>
      <c r="Z5934" s="167" t="s">
        <v>11189</v>
      </c>
      <c r="AA5934" s="176">
        <v>70</v>
      </c>
      <c r="AB5934" s="167" t="s">
        <v>11254</v>
      </c>
      <c r="AC5934" s="176">
        <v>70</v>
      </c>
      <c r="AD5934" s="167" t="s">
        <v>11254</v>
      </c>
      <c r="AE5934" s="176">
        <v>200830</v>
      </c>
    </row>
    <row r="5935" spans="1:31">
      <c r="A5935" s="178">
        <v>308533627200</v>
      </c>
      <c r="B5935" s="166">
        <v>46157</v>
      </c>
      <c r="C5935" s="167" t="s">
        <v>9144</v>
      </c>
      <c r="D5935" s="167" t="s">
        <v>9232</v>
      </c>
      <c r="E5935" s="167" t="s">
        <v>9233</v>
      </c>
      <c r="F5935" s="167" t="s">
        <v>9277</v>
      </c>
      <c r="G5935" s="167" t="s">
        <v>3502</v>
      </c>
      <c r="H5935" s="168">
        <v>46157</v>
      </c>
      <c r="I5935" s="167" t="s">
        <v>9870</v>
      </c>
      <c r="J5935" s="169">
        <v>26118</v>
      </c>
      <c r="K5935" s="167" t="s">
        <v>55</v>
      </c>
      <c r="L5935" s="169">
        <v>4</v>
      </c>
      <c r="M5935" s="167" t="s">
        <v>3604</v>
      </c>
      <c r="N5935" s="169">
        <v>1476.1</v>
      </c>
      <c r="O5935" s="167" t="s">
        <v>3505</v>
      </c>
      <c r="P5935" s="167"/>
      <c r="Q5935" s="167" t="s">
        <v>3527</v>
      </c>
      <c r="R5935" s="167" t="s">
        <v>9871</v>
      </c>
      <c r="S5935" s="169">
        <v>3</v>
      </c>
      <c r="T5935" s="167" t="s">
        <v>9274</v>
      </c>
      <c r="U5935" s="169" t="s">
        <v>3517</v>
      </c>
      <c r="V5935" s="167" t="s">
        <v>9334</v>
      </c>
      <c r="W5935" s="167" t="s">
        <v>9276</v>
      </c>
      <c r="X5935" s="170" t="s">
        <v>157</v>
      </c>
      <c r="Y5935" s="171" t="s">
        <v>9875</v>
      </c>
      <c r="Z5935" s="167" t="s">
        <v>11189</v>
      </c>
      <c r="AA5935" s="176">
        <v>970</v>
      </c>
      <c r="AB5935" s="167" t="s">
        <v>11254</v>
      </c>
      <c r="AC5935" s="176">
        <v>970</v>
      </c>
      <c r="AD5935" s="167" t="s">
        <v>11254</v>
      </c>
      <c r="AE5935" s="176">
        <v>2065159.1</v>
      </c>
    </row>
    <row r="5936" spans="1:31">
      <c r="A5936" s="178">
        <v>308533627200</v>
      </c>
      <c r="B5936" s="166">
        <v>46157</v>
      </c>
      <c r="C5936" s="167" t="s">
        <v>9144</v>
      </c>
      <c r="D5936" s="167" t="s">
        <v>9232</v>
      </c>
      <c r="E5936" s="167" t="s">
        <v>9233</v>
      </c>
      <c r="F5936" s="167" t="s">
        <v>9277</v>
      </c>
      <c r="G5936" s="167" t="s">
        <v>3502</v>
      </c>
      <c r="H5936" s="168">
        <v>46157</v>
      </c>
      <c r="I5936" s="167" t="s">
        <v>9870</v>
      </c>
      <c r="J5936" s="169">
        <v>26118</v>
      </c>
      <c r="K5936" s="167" t="s">
        <v>55</v>
      </c>
      <c r="L5936" s="169">
        <v>4</v>
      </c>
      <c r="M5936" s="167" t="s">
        <v>3604</v>
      </c>
      <c r="N5936" s="169">
        <v>1476.1</v>
      </c>
      <c r="O5936" s="167" t="s">
        <v>3505</v>
      </c>
      <c r="P5936" s="167"/>
      <c r="Q5936" s="167" t="s">
        <v>3527</v>
      </c>
      <c r="R5936" s="167" t="s">
        <v>9871</v>
      </c>
      <c r="S5936" s="169">
        <v>2</v>
      </c>
      <c r="T5936" s="167" t="s">
        <v>9274</v>
      </c>
      <c r="U5936" s="169" t="s">
        <v>3517</v>
      </c>
      <c r="V5936" s="167" t="s">
        <v>9334</v>
      </c>
      <c r="W5936" s="167" t="s">
        <v>9276</v>
      </c>
      <c r="X5936" s="170" t="s">
        <v>157</v>
      </c>
      <c r="Y5936" s="171" t="s">
        <v>9875</v>
      </c>
      <c r="Z5936" s="167" t="s">
        <v>11189</v>
      </c>
      <c r="AA5936" s="176">
        <v>30</v>
      </c>
      <c r="AB5936" s="167" t="s">
        <v>11254</v>
      </c>
      <c r="AC5936" s="176">
        <v>30</v>
      </c>
      <c r="AD5936" s="167" t="s">
        <v>11254</v>
      </c>
      <c r="AE5936" s="176">
        <v>63870.9</v>
      </c>
    </row>
    <row r="5937" spans="1:31">
      <c r="A5937" s="178">
        <v>308533627200</v>
      </c>
      <c r="B5937" s="166">
        <v>46157</v>
      </c>
      <c r="C5937" s="167" t="s">
        <v>9144</v>
      </c>
      <c r="D5937" s="167" t="s">
        <v>9232</v>
      </c>
      <c r="E5937" s="167" t="s">
        <v>9233</v>
      </c>
      <c r="F5937" s="167" t="s">
        <v>9277</v>
      </c>
      <c r="G5937" s="167" t="s">
        <v>3502</v>
      </c>
      <c r="H5937" s="168">
        <v>46157</v>
      </c>
      <c r="I5937" s="167" t="s">
        <v>9870</v>
      </c>
      <c r="J5937" s="169">
        <v>26118</v>
      </c>
      <c r="K5937" s="167" t="s">
        <v>55</v>
      </c>
      <c r="L5937" s="169">
        <v>4</v>
      </c>
      <c r="M5937" s="167" t="s">
        <v>3604</v>
      </c>
      <c r="N5937" s="169">
        <v>1476.1</v>
      </c>
      <c r="O5937" s="167" t="s">
        <v>3505</v>
      </c>
      <c r="P5937" s="167"/>
      <c r="Q5937" s="167" t="s">
        <v>3527</v>
      </c>
      <c r="R5937" s="167" t="s">
        <v>9871</v>
      </c>
      <c r="S5937" s="169">
        <v>1</v>
      </c>
      <c r="T5937" s="167" t="s">
        <v>9547</v>
      </c>
      <c r="U5937" s="169" t="s">
        <v>3517</v>
      </c>
      <c r="V5937" s="167" t="s">
        <v>9760</v>
      </c>
      <c r="W5937" s="167" t="s">
        <v>9549</v>
      </c>
      <c r="X5937" s="170" t="s">
        <v>157</v>
      </c>
      <c r="Y5937" s="171" t="s">
        <v>9875</v>
      </c>
      <c r="Z5937" s="167" t="s">
        <v>11189</v>
      </c>
      <c r="AA5937" s="176">
        <v>1</v>
      </c>
      <c r="AB5937" s="167" t="s">
        <v>11254</v>
      </c>
      <c r="AC5937" s="176">
        <v>1</v>
      </c>
      <c r="AD5937" s="167" t="s">
        <v>11254</v>
      </c>
      <c r="AE5937" s="176">
        <v>1743.12</v>
      </c>
    </row>
    <row r="5938" spans="1:31">
      <c r="A5938" s="178">
        <v>308534348640</v>
      </c>
      <c r="B5938" s="166">
        <v>46157</v>
      </c>
      <c r="C5938" s="167" t="s">
        <v>9144</v>
      </c>
      <c r="D5938" s="167" t="s">
        <v>9258</v>
      </c>
      <c r="E5938" s="167" t="s">
        <v>9259</v>
      </c>
      <c r="F5938" s="167" t="s">
        <v>9260</v>
      </c>
      <c r="G5938" s="167" t="s">
        <v>3502</v>
      </c>
      <c r="H5938" s="168">
        <v>46157</v>
      </c>
      <c r="I5938" s="167" t="s">
        <v>9261</v>
      </c>
      <c r="J5938" s="169">
        <v>26118</v>
      </c>
      <c r="K5938" s="167" t="s">
        <v>55</v>
      </c>
      <c r="L5938" s="169">
        <v>3</v>
      </c>
      <c r="M5938" s="167" t="s">
        <v>3604</v>
      </c>
      <c r="N5938" s="169">
        <v>849.8</v>
      </c>
      <c r="O5938" s="167" t="s">
        <v>3505</v>
      </c>
      <c r="P5938" s="167"/>
      <c r="Q5938" s="167" t="s">
        <v>3527</v>
      </c>
      <c r="R5938" s="167" t="s">
        <v>9881</v>
      </c>
      <c r="S5938" s="169">
        <v>13</v>
      </c>
      <c r="T5938" s="167" t="s">
        <v>8694</v>
      </c>
      <c r="U5938" s="169" t="s">
        <v>3517</v>
      </c>
      <c r="V5938" s="167" t="s">
        <v>9793</v>
      </c>
      <c r="W5938" s="167" t="s">
        <v>8696</v>
      </c>
      <c r="X5938" s="170" t="s">
        <v>157</v>
      </c>
      <c r="Y5938" s="171" t="s">
        <v>9882</v>
      </c>
      <c r="Z5938" s="167" t="s">
        <v>11190</v>
      </c>
      <c r="AA5938" s="176">
        <v>60</v>
      </c>
      <c r="AB5938" s="167" t="s">
        <v>11254</v>
      </c>
      <c r="AC5938" s="176">
        <v>60</v>
      </c>
      <c r="AD5938" s="167" t="s">
        <v>11254</v>
      </c>
      <c r="AE5938" s="176">
        <v>348663.6</v>
      </c>
    </row>
    <row r="5939" spans="1:31">
      <c r="A5939" s="178">
        <v>308534348640</v>
      </c>
      <c r="B5939" s="166">
        <v>46157</v>
      </c>
      <c r="C5939" s="167" t="s">
        <v>9144</v>
      </c>
      <c r="D5939" s="167" t="s">
        <v>9258</v>
      </c>
      <c r="E5939" s="167" t="s">
        <v>9259</v>
      </c>
      <c r="F5939" s="167" t="s">
        <v>9260</v>
      </c>
      <c r="G5939" s="167" t="s">
        <v>3502</v>
      </c>
      <c r="H5939" s="168">
        <v>46157</v>
      </c>
      <c r="I5939" s="167" t="s">
        <v>9261</v>
      </c>
      <c r="J5939" s="169">
        <v>26118</v>
      </c>
      <c r="K5939" s="167" t="s">
        <v>55</v>
      </c>
      <c r="L5939" s="169">
        <v>3</v>
      </c>
      <c r="M5939" s="167" t="s">
        <v>3604</v>
      </c>
      <c r="N5939" s="169">
        <v>849.8</v>
      </c>
      <c r="O5939" s="167" t="s">
        <v>3505</v>
      </c>
      <c r="P5939" s="167"/>
      <c r="Q5939" s="167" t="s">
        <v>3527</v>
      </c>
      <c r="R5939" s="167" t="s">
        <v>9881</v>
      </c>
      <c r="S5939" s="169">
        <v>12</v>
      </c>
      <c r="T5939" s="167" t="s">
        <v>8694</v>
      </c>
      <c r="U5939" s="169" t="s">
        <v>3517</v>
      </c>
      <c r="V5939" s="167" t="s">
        <v>9793</v>
      </c>
      <c r="W5939" s="167" t="s">
        <v>8696</v>
      </c>
      <c r="X5939" s="170" t="s">
        <v>157</v>
      </c>
      <c r="Y5939" s="171" t="s">
        <v>9882</v>
      </c>
      <c r="Z5939" s="167" t="s">
        <v>11190</v>
      </c>
      <c r="AA5939" s="176">
        <v>5</v>
      </c>
      <c r="AB5939" s="167" t="s">
        <v>11254</v>
      </c>
      <c r="AC5939" s="176">
        <v>5</v>
      </c>
      <c r="AD5939" s="167" t="s">
        <v>11254</v>
      </c>
      <c r="AE5939" s="176">
        <v>29055.3</v>
      </c>
    </row>
    <row r="5940" spans="1:31">
      <c r="A5940" s="178">
        <v>308534348640</v>
      </c>
      <c r="B5940" s="166">
        <v>46157</v>
      </c>
      <c r="C5940" s="167" t="s">
        <v>9144</v>
      </c>
      <c r="D5940" s="167" t="s">
        <v>9258</v>
      </c>
      <c r="E5940" s="167" t="s">
        <v>9259</v>
      </c>
      <c r="F5940" s="167" t="s">
        <v>9260</v>
      </c>
      <c r="G5940" s="167" t="s">
        <v>3502</v>
      </c>
      <c r="H5940" s="168">
        <v>46157</v>
      </c>
      <c r="I5940" s="167" t="s">
        <v>9261</v>
      </c>
      <c r="J5940" s="169">
        <v>26118</v>
      </c>
      <c r="K5940" s="167" t="s">
        <v>55</v>
      </c>
      <c r="L5940" s="169">
        <v>3</v>
      </c>
      <c r="M5940" s="167" t="s">
        <v>3604</v>
      </c>
      <c r="N5940" s="169">
        <v>849.8</v>
      </c>
      <c r="O5940" s="167" t="s">
        <v>3505</v>
      </c>
      <c r="P5940" s="167"/>
      <c r="Q5940" s="167" t="s">
        <v>3527</v>
      </c>
      <c r="R5940" s="167" t="s">
        <v>9881</v>
      </c>
      <c r="S5940" s="169">
        <v>11</v>
      </c>
      <c r="T5940" s="167" t="s">
        <v>9795</v>
      </c>
      <c r="U5940" s="169" t="s">
        <v>3517</v>
      </c>
      <c r="V5940" s="167" t="s">
        <v>9796</v>
      </c>
      <c r="W5940" s="167" t="s">
        <v>9283</v>
      </c>
      <c r="X5940" s="170" t="s">
        <v>157</v>
      </c>
      <c r="Y5940" s="171" t="s">
        <v>9882</v>
      </c>
      <c r="Z5940" s="167" t="s">
        <v>11190</v>
      </c>
      <c r="AA5940" s="176">
        <v>240</v>
      </c>
      <c r="AB5940" s="167" t="s">
        <v>11254</v>
      </c>
      <c r="AC5940" s="176">
        <v>240</v>
      </c>
      <c r="AD5940" s="167" t="s">
        <v>11254</v>
      </c>
      <c r="AE5940" s="176">
        <v>553377.6</v>
      </c>
    </row>
    <row r="5941" spans="1:31">
      <c r="A5941" s="178">
        <v>308534348640</v>
      </c>
      <c r="B5941" s="166">
        <v>46157</v>
      </c>
      <c r="C5941" s="167" t="s">
        <v>9144</v>
      </c>
      <c r="D5941" s="167" t="s">
        <v>9258</v>
      </c>
      <c r="E5941" s="167" t="s">
        <v>9259</v>
      </c>
      <c r="F5941" s="167" t="s">
        <v>9260</v>
      </c>
      <c r="G5941" s="167" t="s">
        <v>3502</v>
      </c>
      <c r="H5941" s="168">
        <v>46157</v>
      </c>
      <c r="I5941" s="167" t="s">
        <v>9261</v>
      </c>
      <c r="J5941" s="169">
        <v>26118</v>
      </c>
      <c r="K5941" s="167" t="s">
        <v>55</v>
      </c>
      <c r="L5941" s="169">
        <v>3</v>
      </c>
      <c r="M5941" s="167" t="s">
        <v>3604</v>
      </c>
      <c r="N5941" s="169">
        <v>849.8</v>
      </c>
      <c r="O5941" s="167" t="s">
        <v>3505</v>
      </c>
      <c r="P5941" s="167"/>
      <c r="Q5941" s="167" t="s">
        <v>3527</v>
      </c>
      <c r="R5941" s="167" t="s">
        <v>9881</v>
      </c>
      <c r="S5941" s="169">
        <v>10</v>
      </c>
      <c r="T5941" s="167" t="s">
        <v>9717</v>
      </c>
      <c r="U5941" s="169" t="s">
        <v>3517</v>
      </c>
      <c r="V5941" s="167" t="s">
        <v>9883</v>
      </c>
      <c r="W5941" s="167" t="s">
        <v>9287</v>
      </c>
      <c r="X5941" s="170" t="s">
        <v>157</v>
      </c>
      <c r="Y5941" s="171" t="s">
        <v>9882</v>
      </c>
      <c r="Z5941" s="167" t="s">
        <v>11190</v>
      </c>
      <c r="AA5941" s="176">
        <v>360</v>
      </c>
      <c r="AB5941" s="167" t="s">
        <v>11254</v>
      </c>
      <c r="AC5941" s="176">
        <v>360</v>
      </c>
      <c r="AD5941" s="167" t="s">
        <v>11254</v>
      </c>
      <c r="AE5941" s="176">
        <v>432536.4</v>
      </c>
    </row>
    <row r="5942" spans="1:31">
      <c r="A5942" s="178">
        <v>308534348640</v>
      </c>
      <c r="B5942" s="166">
        <v>46157</v>
      </c>
      <c r="C5942" s="167" t="s">
        <v>9144</v>
      </c>
      <c r="D5942" s="167" t="s">
        <v>9258</v>
      </c>
      <c r="E5942" s="167" t="s">
        <v>9259</v>
      </c>
      <c r="F5942" s="167" t="s">
        <v>9260</v>
      </c>
      <c r="G5942" s="167" t="s">
        <v>3502</v>
      </c>
      <c r="H5942" s="168">
        <v>46157</v>
      </c>
      <c r="I5942" s="167" t="s">
        <v>9261</v>
      </c>
      <c r="J5942" s="169">
        <v>26118</v>
      </c>
      <c r="K5942" s="167" t="s">
        <v>55</v>
      </c>
      <c r="L5942" s="169">
        <v>3</v>
      </c>
      <c r="M5942" s="167" t="s">
        <v>3604</v>
      </c>
      <c r="N5942" s="169">
        <v>849.8</v>
      </c>
      <c r="O5942" s="167" t="s">
        <v>3505</v>
      </c>
      <c r="P5942" s="167"/>
      <c r="Q5942" s="167" t="s">
        <v>3527</v>
      </c>
      <c r="R5942" s="167" t="s">
        <v>9881</v>
      </c>
      <c r="S5942" s="169">
        <v>9</v>
      </c>
      <c r="T5942" s="167" t="s">
        <v>9572</v>
      </c>
      <c r="U5942" s="169" t="s">
        <v>3517</v>
      </c>
      <c r="V5942" s="167" t="s">
        <v>9797</v>
      </c>
      <c r="W5942" s="167" t="s">
        <v>9414</v>
      </c>
      <c r="X5942" s="170" t="s">
        <v>157</v>
      </c>
      <c r="Y5942" s="171" t="s">
        <v>9882</v>
      </c>
      <c r="Z5942" s="167" t="s">
        <v>11190</v>
      </c>
      <c r="AA5942" s="176">
        <v>143</v>
      </c>
      <c r="AB5942" s="167" t="s">
        <v>11254</v>
      </c>
      <c r="AC5942" s="176">
        <v>143</v>
      </c>
      <c r="AD5942" s="167" t="s">
        <v>11254</v>
      </c>
      <c r="AE5942" s="176">
        <v>96058.82</v>
      </c>
    </row>
    <row r="5943" spans="1:31">
      <c r="A5943" s="178">
        <v>308534348640</v>
      </c>
      <c r="B5943" s="166">
        <v>46157</v>
      </c>
      <c r="C5943" s="167" t="s">
        <v>9144</v>
      </c>
      <c r="D5943" s="167" t="s">
        <v>9258</v>
      </c>
      <c r="E5943" s="167" t="s">
        <v>9259</v>
      </c>
      <c r="F5943" s="167" t="s">
        <v>9260</v>
      </c>
      <c r="G5943" s="167" t="s">
        <v>3502</v>
      </c>
      <c r="H5943" s="168">
        <v>46157</v>
      </c>
      <c r="I5943" s="167" t="s">
        <v>9261</v>
      </c>
      <c r="J5943" s="169">
        <v>26118</v>
      </c>
      <c r="K5943" s="167" t="s">
        <v>55</v>
      </c>
      <c r="L5943" s="169">
        <v>3</v>
      </c>
      <c r="M5943" s="167" t="s">
        <v>3604</v>
      </c>
      <c r="N5943" s="169">
        <v>849.8</v>
      </c>
      <c r="O5943" s="167" t="s">
        <v>3505</v>
      </c>
      <c r="P5943" s="167"/>
      <c r="Q5943" s="167" t="s">
        <v>3527</v>
      </c>
      <c r="R5943" s="167" t="s">
        <v>9881</v>
      </c>
      <c r="S5943" s="169">
        <v>8</v>
      </c>
      <c r="T5943" s="167" t="s">
        <v>9572</v>
      </c>
      <c r="U5943" s="169" t="s">
        <v>3517</v>
      </c>
      <c r="V5943" s="167" t="s">
        <v>9797</v>
      </c>
      <c r="W5943" s="167" t="s">
        <v>9414</v>
      </c>
      <c r="X5943" s="170" t="s">
        <v>157</v>
      </c>
      <c r="Y5943" s="171" t="s">
        <v>9882</v>
      </c>
      <c r="Z5943" s="167" t="s">
        <v>11190</v>
      </c>
      <c r="AA5943" s="176">
        <v>97</v>
      </c>
      <c r="AB5943" s="167" t="s">
        <v>11254</v>
      </c>
      <c r="AC5943" s="176">
        <v>97</v>
      </c>
      <c r="AD5943" s="167" t="s">
        <v>11254</v>
      </c>
      <c r="AE5943" s="176">
        <v>65158.78</v>
      </c>
    </row>
    <row r="5944" spans="1:31">
      <c r="A5944" s="178">
        <v>308534348640</v>
      </c>
      <c r="B5944" s="166">
        <v>46157</v>
      </c>
      <c r="C5944" s="167" t="s">
        <v>9144</v>
      </c>
      <c r="D5944" s="167" t="s">
        <v>9258</v>
      </c>
      <c r="E5944" s="167" t="s">
        <v>9259</v>
      </c>
      <c r="F5944" s="167" t="s">
        <v>9260</v>
      </c>
      <c r="G5944" s="167" t="s">
        <v>3502</v>
      </c>
      <c r="H5944" s="168">
        <v>46157</v>
      </c>
      <c r="I5944" s="167" t="s">
        <v>9261</v>
      </c>
      <c r="J5944" s="169">
        <v>26118</v>
      </c>
      <c r="K5944" s="167" t="s">
        <v>55</v>
      </c>
      <c r="L5944" s="169">
        <v>3</v>
      </c>
      <c r="M5944" s="167" t="s">
        <v>3604</v>
      </c>
      <c r="N5944" s="169">
        <v>849.8</v>
      </c>
      <c r="O5944" s="167" t="s">
        <v>3505</v>
      </c>
      <c r="P5944" s="167"/>
      <c r="Q5944" s="167" t="s">
        <v>3527</v>
      </c>
      <c r="R5944" s="167" t="s">
        <v>9881</v>
      </c>
      <c r="S5944" s="169">
        <v>7</v>
      </c>
      <c r="T5944" s="167" t="s">
        <v>6512</v>
      </c>
      <c r="U5944" s="169" t="s">
        <v>3517</v>
      </c>
      <c r="V5944" s="167" t="s">
        <v>9884</v>
      </c>
      <c r="W5944" s="167" t="s">
        <v>6514</v>
      </c>
      <c r="X5944" s="170" t="s">
        <v>157</v>
      </c>
      <c r="Y5944" s="171" t="s">
        <v>9882</v>
      </c>
      <c r="Z5944" s="167" t="s">
        <v>11190</v>
      </c>
      <c r="AA5944" s="176">
        <v>120</v>
      </c>
      <c r="AB5944" s="167" t="s">
        <v>11254</v>
      </c>
      <c r="AC5944" s="176">
        <v>120</v>
      </c>
      <c r="AD5944" s="167" t="s">
        <v>11254</v>
      </c>
      <c r="AE5944" s="176">
        <v>48837.599999999999</v>
      </c>
    </row>
    <row r="5945" spans="1:31">
      <c r="A5945" s="178">
        <v>308534348640</v>
      </c>
      <c r="B5945" s="166">
        <v>46157</v>
      </c>
      <c r="C5945" s="167" t="s">
        <v>9144</v>
      </c>
      <c r="D5945" s="167" t="s">
        <v>9258</v>
      </c>
      <c r="E5945" s="167" t="s">
        <v>9259</v>
      </c>
      <c r="F5945" s="167" t="s">
        <v>9260</v>
      </c>
      <c r="G5945" s="167" t="s">
        <v>3502</v>
      </c>
      <c r="H5945" s="168">
        <v>46157</v>
      </c>
      <c r="I5945" s="167" t="s">
        <v>9261</v>
      </c>
      <c r="J5945" s="169">
        <v>26118</v>
      </c>
      <c r="K5945" s="167" t="s">
        <v>55</v>
      </c>
      <c r="L5945" s="169">
        <v>3</v>
      </c>
      <c r="M5945" s="167" t="s">
        <v>3604</v>
      </c>
      <c r="N5945" s="169">
        <v>849.8</v>
      </c>
      <c r="O5945" s="167" t="s">
        <v>3505</v>
      </c>
      <c r="P5945" s="167"/>
      <c r="Q5945" s="167" t="s">
        <v>3527</v>
      </c>
      <c r="R5945" s="167" t="s">
        <v>9881</v>
      </c>
      <c r="S5945" s="169">
        <v>6</v>
      </c>
      <c r="T5945" s="167" t="s">
        <v>6516</v>
      </c>
      <c r="U5945" s="169" t="s">
        <v>3517</v>
      </c>
      <c r="V5945" s="167" t="s">
        <v>9885</v>
      </c>
      <c r="W5945" s="167" t="s">
        <v>6518</v>
      </c>
      <c r="X5945" s="170" t="s">
        <v>157</v>
      </c>
      <c r="Y5945" s="171" t="s">
        <v>9882</v>
      </c>
      <c r="Z5945" s="167" t="s">
        <v>11190</v>
      </c>
      <c r="AA5945" s="176">
        <v>180</v>
      </c>
      <c r="AB5945" s="167" t="s">
        <v>11254</v>
      </c>
      <c r="AC5945" s="176">
        <v>180</v>
      </c>
      <c r="AD5945" s="167" t="s">
        <v>11254</v>
      </c>
      <c r="AE5945" s="176">
        <v>49408.2</v>
      </c>
    </row>
    <row r="5946" spans="1:31">
      <c r="A5946" s="178">
        <v>308534348640</v>
      </c>
      <c r="B5946" s="166">
        <v>46157</v>
      </c>
      <c r="C5946" s="167" t="s">
        <v>9144</v>
      </c>
      <c r="D5946" s="167" t="s">
        <v>9258</v>
      </c>
      <c r="E5946" s="167" t="s">
        <v>9259</v>
      </c>
      <c r="F5946" s="167" t="s">
        <v>9260</v>
      </c>
      <c r="G5946" s="167" t="s">
        <v>3502</v>
      </c>
      <c r="H5946" s="168">
        <v>46157</v>
      </c>
      <c r="I5946" s="167" t="s">
        <v>9261</v>
      </c>
      <c r="J5946" s="169">
        <v>26118</v>
      </c>
      <c r="K5946" s="167" t="s">
        <v>55</v>
      </c>
      <c r="L5946" s="169">
        <v>3</v>
      </c>
      <c r="M5946" s="167" t="s">
        <v>3604</v>
      </c>
      <c r="N5946" s="169">
        <v>849.8</v>
      </c>
      <c r="O5946" s="167" t="s">
        <v>3505</v>
      </c>
      <c r="P5946" s="167"/>
      <c r="Q5946" s="167" t="s">
        <v>3527</v>
      </c>
      <c r="R5946" s="167" t="s">
        <v>9881</v>
      </c>
      <c r="S5946" s="169">
        <v>5</v>
      </c>
      <c r="T5946" s="167" t="s">
        <v>6516</v>
      </c>
      <c r="U5946" s="169" t="s">
        <v>3517</v>
      </c>
      <c r="V5946" s="167" t="s">
        <v>9885</v>
      </c>
      <c r="W5946" s="167" t="s">
        <v>6518</v>
      </c>
      <c r="X5946" s="170" t="s">
        <v>157</v>
      </c>
      <c r="Y5946" s="171" t="s">
        <v>9882</v>
      </c>
      <c r="Z5946" s="167" t="s">
        <v>11190</v>
      </c>
      <c r="AA5946" s="176">
        <v>100</v>
      </c>
      <c r="AB5946" s="167" t="s">
        <v>11254</v>
      </c>
      <c r="AC5946" s="176">
        <v>100</v>
      </c>
      <c r="AD5946" s="167" t="s">
        <v>11254</v>
      </c>
      <c r="AE5946" s="176">
        <v>27449</v>
      </c>
    </row>
    <row r="5947" spans="1:31">
      <c r="A5947" s="178">
        <v>308534348640</v>
      </c>
      <c r="B5947" s="166">
        <v>46157</v>
      </c>
      <c r="C5947" s="167" t="s">
        <v>9144</v>
      </c>
      <c r="D5947" s="167" t="s">
        <v>9258</v>
      </c>
      <c r="E5947" s="167" t="s">
        <v>9259</v>
      </c>
      <c r="F5947" s="167" t="s">
        <v>9260</v>
      </c>
      <c r="G5947" s="167" t="s">
        <v>3502</v>
      </c>
      <c r="H5947" s="168">
        <v>46157</v>
      </c>
      <c r="I5947" s="167" t="s">
        <v>9261</v>
      </c>
      <c r="J5947" s="169">
        <v>26118</v>
      </c>
      <c r="K5947" s="167" t="s">
        <v>55</v>
      </c>
      <c r="L5947" s="169">
        <v>3</v>
      </c>
      <c r="M5947" s="167" t="s">
        <v>3604</v>
      </c>
      <c r="N5947" s="169">
        <v>849.8</v>
      </c>
      <c r="O5947" s="167" t="s">
        <v>3505</v>
      </c>
      <c r="P5947" s="167"/>
      <c r="Q5947" s="167" t="s">
        <v>3527</v>
      </c>
      <c r="R5947" s="167" t="s">
        <v>9881</v>
      </c>
      <c r="S5947" s="169">
        <v>4</v>
      </c>
      <c r="T5947" s="167" t="s">
        <v>9758</v>
      </c>
      <c r="U5947" s="169" t="s">
        <v>3517</v>
      </c>
      <c r="V5947" s="167" t="s">
        <v>9886</v>
      </c>
      <c r="W5947" s="167" t="s">
        <v>9569</v>
      </c>
      <c r="X5947" s="170" t="s">
        <v>157</v>
      </c>
      <c r="Y5947" s="171" t="s">
        <v>9882</v>
      </c>
      <c r="Z5947" s="167" t="s">
        <v>11190</v>
      </c>
      <c r="AA5947" s="176">
        <v>10</v>
      </c>
      <c r="AB5947" s="167" t="s">
        <v>11254</v>
      </c>
      <c r="AC5947" s="176">
        <v>10</v>
      </c>
      <c r="AD5947" s="167" t="s">
        <v>11254</v>
      </c>
      <c r="AE5947" s="176">
        <v>29430.1</v>
      </c>
    </row>
    <row r="5948" spans="1:31">
      <c r="A5948" s="178">
        <v>308534348640</v>
      </c>
      <c r="B5948" s="166">
        <v>46157</v>
      </c>
      <c r="C5948" s="167" t="s">
        <v>9144</v>
      </c>
      <c r="D5948" s="167" t="s">
        <v>9258</v>
      </c>
      <c r="E5948" s="167" t="s">
        <v>9259</v>
      </c>
      <c r="F5948" s="167" t="s">
        <v>9260</v>
      </c>
      <c r="G5948" s="167" t="s">
        <v>3502</v>
      </c>
      <c r="H5948" s="168">
        <v>46157</v>
      </c>
      <c r="I5948" s="167" t="s">
        <v>9261</v>
      </c>
      <c r="J5948" s="169">
        <v>26118</v>
      </c>
      <c r="K5948" s="167" t="s">
        <v>55</v>
      </c>
      <c r="L5948" s="169">
        <v>3</v>
      </c>
      <c r="M5948" s="167" t="s">
        <v>3604</v>
      </c>
      <c r="N5948" s="169">
        <v>849.8</v>
      </c>
      <c r="O5948" s="167" t="s">
        <v>3505</v>
      </c>
      <c r="P5948" s="167"/>
      <c r="Q5948" s="167" t="s">
        <v>3527</v>
      </c>
      <c r="R5948" s="167" t="s">
        <v>9881</v>
      </c>
      <c r="S5948" s="169">
        <v>3</v>
      </c>
      <c r="T5948" s="167" t="s">
        <v>8290</v>
      </c>
      <c r="U5948" s="169" t="s">
        <v>3517</v>
      </c>
      <c r="V5948" s="167" t="s">
        <v>9801</v>
      </c>
      <c r="W5948" s="167" t="s">
        <v>7027</v>
      </c>
      <c r="X5948" s="170" t="s">
        <v>157</v>
      </c>
      <c r="Y5948" s="171" t="s">
        <v>9882</v>
      </c>
      <c r="Z5948" s="167" t="s">
        <v>11190</v>
      </c>
      <c r="AA5948" s="176">
        <v>780</v>
      </c>
      <c r="AB5948" s="167" t="s">
        <v>11254</v>
      </c>
      <c r="AC5948" s="176">
        <v>780</v>
      </c>
      <c r="AD5948" s="167" t="s">
        <v>11254</v>
      </c>
      <c r="AE5948" s="176">
        <v>464209.2</v>
      </c>
    </row>
    <row r="5949" spans="1:31">
      <c r="A5949" s="178">
        <v>308534348640</v>
      </c>
      <c r="B5949" s="166">
        <v>46157</v>
      </c>
      <c r="C5949" s="167" t="s">
        <v>9144</v>
      </c>
      <c r="D5949" s="167" t="s">
        <v>9258</v>
      </c>
      <c r="E5949" s="167" t="s">
        <v>9259</v>
      </c>
      <c r="F5949" s="167" t="s">
        <v>9260</v>
      </c>
      <c r="G5949" s="167" t="s">
        <v>3502</v>
      </c>
      <c r="H5949" s="168">
        <v>46157</v>
      </c>
      <c r="I5949" s="167" t="s">
        <v>9261</v>
      </c>
      <c r="J5949" s="169">
        <v>26118</v>
      </c>
      <c r="K5949" s="167" t="s">
        <v>55</v>
      </c>
      <c r="L5949" s="169">
        <v>3</v>
      </c>
      <c r="M5949" s="167" t="s">
        <v>3604</v>
      </c>
      <c r="N5949" s="169">
        <v>849.8</v>
      </c>
      <c r="O5949" s="167" t="s">
        <v>3505</v>
      </c>
      <c r="P5949" s="167"/>
      <c r="Q5949" s="167" t="s">
        <v>3527</v>
      </c>
      <c r="R5949" s="167" t="s">
        <v>9881</v>
      </c>
      <c r="S5949" s="169">
        <v>2</v>
      </c>
      <c r="T5949" s="167" t="s">
        <v>9329</v>
      </c>
      <c r="U5949" s="169" t="s">
        <v>3517</v>
      </c>
      <c r="V5949" s="167" t="s">
        <v>9804</v>
      </c>
      <c r="W5949" s="167" t="s">
        <v>9331</v>
      </c>
      <c r="X5949" s="170" t="s">
        <v>157</v>
      </c>
      <c r="Y5949" s="171" t="s">
        <v>9882</v>
      </c>
      <c r="Z5949" s="167" t="s">
        <v>11190</v>
      </c>
      <c r="AA5949" s="176">
        <v>100</v>
      </c>
      <c r="AB5949" s="167" t="s">
        <v>11254</v>
      </c>
      <c r="AC5949" s="176">
        <v>100</v>
      </c>
      <c r="AD5949" s="167" t="s">
        <v>11254</v>
      </c>
      <c r="AE5949" s="176">
        <v>286900</v>
      </c>
    </row>
    <row r="5950" spans="1:31">
      <c r="A5950" s="178">
        <v>308534348640</v>
      </c>
      <c r="B5950" s="166">
        <v>46157</v>
      </c>
      <c r="C5950" s="167" t="s">
        <v>9144</v>
      </c>
      <c r="D5950" s="167" t="s">
        <v>9258</v>
      </c>
      <c r="E5950" s="167" t="s">
        <v>9259</v>
      </c>
      <c r="F5950" s="167" t="s">
        <v>9260</v>
      </c>
      <c r="G5950" s="167" t="s">
        <v>3502</v>
      </c>
      <c r="H5950" s="168">
        <v>46157</v>
      </c>
      <c r="I5950" s="167" t="s">
        <v>9261</v>
      </c>
      <c r="J5950" s="169">
        <v>26118</v>
      </c>
      <c r="K5950" s="167" t="s">
        <v>55</v>
      </c>
      <c r="L5950" s="169">
        <v>3</v>
      </c>
      <c r="M5950" s="167" t="s">
        <v>3604</v>
      </c>
      <c r="N5950" s="169">
        <v>849.8</v>
      </c>
      <c r="O5950" s="167" t="s">
        <v>3505</v>
      </c>
      <c r="P5950" s="167"/>
      <c r="Q5950" s="167" t="s">
        <v>3527</v>
      </c>
      <c r="R5950" s="167" t="s">
        <v>9881</v>
      </c>
      <c r="S5950" s="169">
        <v>1</v>
      </c>
      <c r="T5950" s="167" t="s">
        <v>9274</v>
      </c>
      <c r="U5950" s="169" t="s">
        <v>3517</v>
      </c>
      <c r="V5950" s="167" t="s">
        <v>9887</v>
      </c>
      <c r="W5950" s="167" t="s">
        <v>9276</v>
      </c>
      <c r="X5950" s="170" t="s">
        <v>157</v>
      </c>
      <c r="Y5950" s="171" t="s">
        <v>9882</v>
      </c>
      <c r="Z5950" s="167" t="s">
        <v>11190</v>
      </c>
      <c r="AA5950" s="176">
        <v>200</v>
      </c>
      <c r="AB5950" s="167" t="s">
        <v>11254</v>
      </c>
      <c r="AC5950" s="176">
        <v>200</v>
      </c>
      <c r="AD5950" s="167" t="s">
        <v>11254</v>
      </c>
      <c r="AE5950" s="176">
        <v>425806</v>
      </c>
    </row>
    <row r="5951" spans="1:31">
      <c r="A5951" s="178">
        <v>308534984940</v>
      </c>
      <c r="B5951" s="166">
        <v>46157</v>
      </c>
      <c r="C5951" s="167" t="s">
        <v>9144</v>
      </c>
      <c r="D5951" s="167" t="s">
        <v>9165</v>
      </c>
      <c r="E5951" s="167" t="s">
        <v>9166</v>
      </c>
      <c r="F5951" s="167" t="s">
        <v>9167</v>
      </c>
      <c r="G5951" s="167" t="s">
        <v>5048</v>
      </c>
      <c r="H5951" s="168">
        <v>46157</v>
      </c>
      <c r="I5951" s="167" t="s">
        <v>9168</v>
      </c>
      <c r="J5951" s="169">
        <v>26118</v>
      </c>
      <c r="K5951" s="167" t="s">
        <v>55</v>
      </c>
      <c r="L5951" s="169">
        <v>17</v>
      </c>
      <c r="M5951" s="167" t="s">
        <v>3604</v>
      </c>
      <c r="N5951" s="169">
        <v>2755.4</v>
      </c>
      <c r="O5951" s="167" t="s">
        <v>3505</v>
      </c>
      <c r="P5951" s="167"/>
      <c r="Q5951" s="167" t="s">
        <v>5049</v>
      </c>
      <c r="R5951" s="167" t="s">
        <v>9888</v>
      </c>
      <c r="S5951" s="169">
        <v>7</v>
      </c>
      <c r="T5951" s="167" t="s">
        <v>9174</v>
      </c>
      <c r="U5951" s="169" t="s">
        <v>6692</v>
      </c>
      <c r="V5951" s="167" t="s">
        <v>9175</v>
      </c>
      <c r="W5951" s="167" t="s">
        <v>9176</v>
      </c>
      <c r="X5951" s="170" t="s">
        <v>3533</v>
      </c>
      <c r="Y5951" s="171" t="s">
        <v>9889</v>
      </c>
      <c r="Z5951" s="167" t="s">
        <v>11191</v>
      </c>
      <c r="AA5951" s="176">
        <v>288</v>
      </c>
      <c r="AB5951" s="167" t="s">
        <v>11254</v>
      </c>
      <c r="AC5951" s="176">
        <v>288</v>
      </c>
      <c r="AD5951" s="167" t="s">
        <v>11254</v>
      </c>
      <c r="AE5951" s="176">
        <v>45501.120000000003</v>
      </c>
    </row>
    <row r="5952" spans="1:31">
      <c r="A5952" s="178">
        <v>308534984940</v>
      </c>
      <c r="B5952" s="166">
        <v>46157</v>
      </c>
      <c r="C5952" s="167" t="s">
        <v>9144</v>
      </c>
      <c r="D5952" s="167" t="s">
        <v>9165</v>
      </c>
      <c r="E5952" s="167" t="s">
        <v>9166</v>
      </c>
      <c r="F5952" s="167" t="s">
        <v>9167</v>
      </c>
      <c r="G5952" s="167" t="s">
        <v>5048</v>
      </c>
      <c r="H5952" s="168">
        <v>46157</v>
      </c>
      <c r="I5952" s="167" t="s">
        <v>9168</v>
      </c>
      <c r="J5952" s="169">
        <v>26118</v>
      </c>
      <c r="K5952" s="167" t="s">
        <v>55</v>
      </c>
      <c r="L5952" s="169">
        <v>17</v>
      </c>
      <c r="M5952" s="167" t="s">
        <v>3604</v>
      </c>
      <c r="N5952" s="169">
        <v>2755.4</v>
      </c>
      <c r="O5952" s="167" t="s">
        <v>3505</v>
      </c>
      <c r="P5952" s="167"/>
      <c r="Q5952" s="167" t="s">
        <v>5049</v>
      </c>
      <c r="R5952" s="167" t="s">
        <v>9888</v>
      </c>
      <c r="S5952" s="169">
        <v>6</v>
      </c>
      <c r="T5952" s="167" t="s">
        <v>9177</v>
      </c>
      <c r="U5952" s="169" t="s">
        <v>6692</v>
      </c>
      <c r="V5952" s="167" t="s">
        <v>9178</v>
      </c>
      <c r="W5952" s="167" t="s">
        <v>9179</v>
      </c>
      <c r="X5952" s="170" t="s">
        <v>3533</v>
      </c>
      <c r="Y5952" s="171" t="s">
        <v>9889</v>
      </c>
      <c r="Z5952" s="167" t="s">
        <v>11191</v>
      </c>
      <c r="AA5952" s="176">
        <v>288</v>
      </c>
      <c r="AB5952" s="167" t="s">
        <v>11254</v>
      </c>
      <c r="AC5952" s="176">
        <v>288</v>
      </c>
      <c r="AD5952" s="167" t="s">
        <v>11254</v>
      </c>
      <c r="AE5952" s="176">
        <v>46477.440000000002</v>
      </c>
    </row>
    <row r="5953" spans="1:31">
      <c r="A5953" s="178">
        <v>308534984940</v>
      </c>
      <c r="B5953" s="166">
        <v>46157</v>
      </c>
      <c r="C5953" s="167" t="s">
        <v>9144</v>
      </c>
      <c r="D5953" s="167" t="s">
        <v>9165</v>
      </c>
      <c r="E5953" s="167" t="s">
        <v>9166</v>
      </c>
      <c r="F5953" s="167" t="s">
        <v>9167</v>
      </c>
      <c r="G5953" s="167" t="s">
        <v>5048</v>
      </c>
      <c r="H5953" s="168">
        <v>46157</v>
      </c>
      <c r="I5953" s="167" t="s">
        <v>9168</v>
      </c>
      <c r="J5953" s="169">
        <v>26118</v>
      </c>
      <c r="K5953" s="167" t="s">
        <v>55</v>
      </c>
      <c r="L5953" s="169">
        <v>17</v>
      </c>
      <c r="M5953" s="167" t="s">
        <v>3604</v>
      </c>
      <c r="N5953" s="169">
        <v>2755.4</v>
      </c>
      <c r="O5953" s="167" t="s">
        <v>3505</v>
      </c>
      <c r="P5953" s="167"/>
      <c r="Q5953" s="167" t="s">
        <v>5049</v>
      </c>
      <c r="R5953" s="167" t="s">
        <v>9888</v>
      </c>
      <c r="S5953" s="169">
        <v>5</v>
      </c>
      <c r="T5953" s="167" t="s">
        <v>9180</v>
      </c>
      <c r="U5953" s="169" t="s">
        <v>6692</v>
      </c>
      <c r="V5953" s="167" t="s">
        <v>9181</v>
      </c>
      <c r="W5953" s="167" t="s">
        <v>9182</v>
      </c>
      <c r="X5953" s="170" t="s">
        <v>3533</v>
      </c>
      <c r="Y5953" s="171" t="s">
        <v>9889</v>
      </c>
      <c r="Z5953" s="167" t="s">
        <v>11191</v>
      </c>
      <c r="AA5953" s="176">
        <v>336</v>
      </c>
      <c r="AB5953" s="167" t="s">
        <v>11254</v>
      </c>
      <c r="AC5953" s="176">
        <v>336</v>
      </c>
      <c r="AD5953" s="167" t="s">
        <v>11254</v>
      </c>
      <c r="AE5953" s="176">
        <v>106085.28</v>
      </c>
    </row>
    <row r="5954" spans="1:31">
      <c r="A5954" s="178">
        <v>308534984940</v>
      </c>
      <c r="B5954" s="166">
        <v>46157</v>
      </c>
      <c r="C5954" s="167" t="s">
        <v>9144</v>
      </c>
      <c r="D5954" s="167" t="s">
        <v>9165</v>
      </c>
      <c r="E5954" s="167" t="s">
        <v>9166</v>
      </c>
      <c r="F5954" s="167" t="s">
        <v>9167</v>
      </c>
      <c r="G5954" s="167" t="s">
        <v>5048</v>
      </c>
      <c r="H5954" s="168">
        <v>46157</v>
      </c>
      <c r="I5954" s="167" t="s">
        <v>9168</v>
      </c>
      <c r="J5954" s="169">
        <v>26118</v>
      </c>
      <c r="K5954" s="167" t="s">
        <v>55</v>
      </c>
      <c r="L5954" s="169">
        <v>17</v>
      </c>
      <c r="M5954" s="167" t="s">
        <v>3604</v>
      </c>
      <c r="N5954" s="169">
        <v>2755.4</v>
      </c>
      <c r="O5954" s="167" t="s">
        <v>3505</v>
      </c>
      <c r="P5954" s="167"/>
      <c r="Q5954" s="167" t="s">
        <v>5049</v>
      </c>
      <c r="R5954" s="167" t="s">
        <v>9888</v>
      </c>
      <c r="S5954" s="169">
        <v>4</v>
      </c>
      <c r="T5954" s="167" t="s">
        <v>9183</v>
      </c>
      <c r="U5954" s="169" t="s">
        <v>6692</v>
      </c>
      <c r="V5954" s="167" t="s">
        <v>9184</v>
      </c>
      <c r="W5954" s="167" t="s">
        <v>9185</v>
      </c>
      <c r="X5954" s="170" t="s">
        <v>3533</v>
      </c>
      <c r="Y5954" s="171" t="s">
        <v>9889</v>
      </c>
      <c r="Z5954" s="167" t="s">
        <v>11191</v>
      </c>
      <c r="AA5954" s="176">
        <v>240</v>
      </c>
      <c r="AB5954" s="167" t="s">
        <v>11254</v>
      </c>
      <c r="AC5954" s="176">
        <v>240</v>
      </c>
      <c r="AD5954" s="167" t="s">
        <v>11254</v>
      </c>
      <c r="AE5954" s="176">
        <v>54434.400000000001</v>
      </c>
    </row>
    <row r="5955" spans="1:31">
      <c r="A5955" s="178">
        <v>308534984940</v>
      </c>
      <c r="B5955" s="166">
        <v>46157</v>
      </c>
      <c r="C5955" s="167" t="s">
        <v>9144</v>
      </c>
      <c r="D5955" s="167" t="s">
        <v>9165</v>
      </c>
      <c r="E5955" s="167" t="s">
        <v>9166</v>
      </c>
      <c r="F5955" s="167" t="s">
        <v>9167</v>
      </c>
      <c r="G5955" s="167" t="s">
        <v>5048</v>
      </c>
      <c r="H5955" s="168">
        <v>46157</v>
      </c>
      <c r="I5955" s="167" t="s">
        <v>9168</v>
      </c>
      <c r="J5955" s="169">
        <v>26118</v>
      </c>
      <c r="K5955" s="167" t="s">
        <v>55</v>
      </c>
      <c r="L5955" s="169">
        <v>17</v>
      </c>
      <c r="M5955" s="167" t="s">
        <v>3604</v>
      </c>
      <c r="N5955" s="169">
        <v>2755.4</v>
      </c>
      <c r="O5955" s="167" t="s">
        <v>3505</v>
      </c>
      <c r="P5955" s="167"/>
      <c r="Q5955" s="167" t="s">
        <v>5049</v>
      </c>
      <c r="R5955" s="167" t="s">
        <v>9888</v>
      </c>
      <c r="S5955" s="169">
        <v>3</v>
      </c>
      <c r="T5955" s="167" t="s">
        <v>9344</v>
      </c>
      <c r="U5955" s="169" t="s">
        <v>6692</v>
      </c>
      <c r="V5955" s="167" t="s">
        <v>9476</v>
      </c>
      <c r="W5955" s="167" t="s">
        <v>9346</v>
      </c>
      <c r="X5955" s="170" t="s">
        <v>3533</v>
      </c>
      <c r="Y5955" s="171" t="s">
        <v>9889</v>
      </c>
      <c r="Z5955" s="167" t="s">
        <v>11191</v>
      </c>
      <c r="AA5955" s="176">
        <v>233</v>
      </c>
      <c r="AB5955" s="167" t="s">
        <v>11254</v>
      </c>
      <c r="AC5955" s="176">
        <v>233</v>
      </c>
      <c r="AD5955" s="167" t="s">
        <v>11254</v>
      </c>
      <c r="AE5955" s="176">
        <v>49197.95</v>
      </c>
    </row>
    <row r="5956" spans="1:31">
      <c r="A5956" s="178">
        <v>308534984940</v>
      </c>
      <c r="B5956" s="166">
        <v>46157</v>
      </c>
      <c r="C5956" s="167" t="s">
        <v>9144</v>
      </c>
      <c r="D5956" s="167" t="s">
        <v>9165</v>
      </c>
      <c r="E5956" s="167" t="s">
        <v>9166</v>
      </c>
      <c r="F5956" s="167" t="s">
        <v>9167</v>
      </c>
      <c r="G5956" s="167" t="s">
        <v>5048</v>
      </c>
      <c r="H5956" s="168">
        <v>46157</v>
      </c>
      <c r="I5956" s="167" t="s">
        <v>9168</v>
      </c>
      <c r="J5956" s="169">
        <v>26118</v>
      </c>
      <c r="K5956" s="167" t="s">
        <v>55</v>
      </c>
      <c r="L5956" s="169">
        <v>17</v>
      </c>
      <c r="M5956" s="167" t="s">
        <v>3604</v>
      </c>
      <c r="N5956" s="169">
        <v>2755.4</v>
      </c>
      <c r="O5956" s="167" t="s">
        <v>3505</v>
      </c>
      <c r="P5956" s="167"/>
      <c r="Q5956" s="167" t="s">
        <v>5049</v>
      </c>
      <c r="R5956" s="167" t="s">
        <v>9888</v>
      </c>
      <c r="S5956" s="169">
        <v>2</v>
      </c>
      <c r="T5956" s="167" t="s">
        <v>9344</v>
      </c>
      <c r="U5956" s="169" t="s">
        <v>6692</v>
      </c>
      <c r="V5956" s="167" t="s">
        <v>9476</v>
      </c>
      <c r="W5956" s="167" t="s">
        <v>9346</v>
      </c>
      <c r="X5956" s="170" t="s">
        <v>3533</v>
      </c>
      <c r="Y5956" s="171" t="s">
        <v>9889</v>
      </c>
      <c r="Z5956" s="167" t="s">
        <v>11191</v>
      </c>
      <c r="AA5956" s="176">
        <v>7</v>
      </c>
      <c r="AB5956" s="167" t="s">
        <v>11254</v>
      </c>
      <c r="AC5956" s="176">
        <v>7</v>
      </c>
      <c r="AD5956" s="167" t="s">
        <v>11254</v>
      </c>
      <c r="AE5956" s="176">
        <v>1478.05</v>
      </c>
    </row>
    <row r="5957" spans="1:31">
      <c r="A5957" s="178">
        <v>308534984940</v>
      </c>
      <c r="B5957" s="166">
        <v>46157</v>
      </c>
      <c r="C5957" s="167" t="s">
        <v>9144</v>
      </c>
      <c r="D5957" s="167" t="s">
        <v>9165</v>
      </c>
      <c r="E5957" s="167" t="s">
        <v>9166</v>
      </c>
      <c r="F5957" s="167" t="s">
        <v>9167</v>
      </c>
      <c r="G5957" s="167" t="s">
        <v>5048</v>
      </c>
      <c r="H5957" s="168">
        <v>46157</v>
      </c>
      <c r="I5957" s="167" t="s">
        <v>9168</v>
      </c>
      <c r="J5957" s="169">
        <v>26118</v>
      </c>
      <c r="K5957" s="167" t="s">
        <v>55</v>
      </c>
      <c r="L5957" s="169">
        <v>17</v>
      </c>
      <c r="M5957" s="167" t="s">
        <v>3604</v>
      </c>
      <c r="N5957" s="169">
        <v>2755.4</v>
      </c>
      <c r="O5957" s="167" t="s">
        <v>3505</v>
      </c>
      <c r="P5957" s="167"/>
      <c r="Q5957" s="167" t="s">
        <v>5049</v>
      </c>
      <c r="R5957" s="167" t="s">
        <v>9888</v>
      </c>
      <c r="S5957" s="169">
        <v>1</v>
      </c>
      <c r="T5957" s="167" t="s">
        <v>9189</v>
      </c>
      <c r="U5957" s="169" t="s">
        <v>6692</v>
      </c>
      <c r="V5957" s="167" t="s">
        <v>9890</v>
      </c>
      <c r="W5957" s="167" t="s">
        <v>9191</v>
      </c>
      <c r="X5957" s="170" t="s">
        <v>3533</v>
      </c>
      <c r="Y5957" s="171" t="s">
        <v>9889</v>
      </c>
      <c r="Z5957" s="167" t="s">
        <v>11191</v>
      </c>
      <c r="AA5957" s="176">
        <v>240</v>
      </c>
      <c r="AB5957" s="167" t="s">
        <v>11254</v>
      </c>
      <c r="AC5957" s="176">
        <v>240</v>
      </c>
      <c r="AD5957" s="167" t="s">
        <v>11254</v>
      </c>
      <c r="AE5957" s="176">
        <v>50911.199999999997</v>
      </c>
    </row>
    <row r="5958" spans="1:31">
      <c r="A5958" s="178">
        <v>308536109730</v>
      </c>
      <c r="B5958" s="166">
        <v>46157</v>
      </c>
      <c r="C5958" s="167" t="s">
        <v>9144</v>
      </c>
      <c r="D5958" s="167" t="s">
        <v>9232</v>
      </c>
      <c r="E5958" s="167" t="s">
        <v>9233</v>
      </c>
      <c r="F5958" s="167" t="s">
        <v>9234</v>
      </c>
      <c r="G5958" s="167" t="s">
        <v>3502</v>
      </c>
      <c r="H5958" s="168">
        <v>46157</v>
      </c>
      <c r="I5958" s="167" t="s">
        <v>9891</v>
      </c>
      <c r="J5958" s="169">
        <v>26118</v>
      </c>
      <c r="K5958" s="167" t="s">
        <v>55</v>
      </c>
      <c r="L5958" s="169">
        <v>5</v>
      </c>
      <c r="M5958" s="167" t="s">
        <v>3604</v>
      </c>
      <c r="N5958" s="169">
        <v>881</v>
      </c>
      <c r="O5958" s="167" t="s">
        <v>3505</v>
      </c>
      <c r="P5958" s="167"/>
      <c r="Q5958" s="167" t="s">
        <v>5049</v>
      </c>
      <c r="R5958" s="167" t="s">
        <v>9892</v>
      </c>
      <c r="S5958" s="169">
        <v>8</v>
      </c>
      <c r="T5958" s="167" t="s">
        <v>9237</v>
      </c>
      <c r="U5958" s="169" t="s">
        <v>6692</v>
      </c>
      <c r="V5958" s="167" t="s">
        <v>9238</v>
      </c>
      <c r="W5958" s="167" t="s">
        <v>9239</v>
      </c>
      <c r="X5958" s="170" t="s">
        <v>3533</v>
      </c>
      <c r="Y5958" s="171" t="s">
        <v>9893</v>
      </c>
      <c r="Z5958" s="167" t="s">
        <v>11192</v>
      </c>
      <c r="AA5958" s="176">
        <v>236</v>
      </c>
      <c r="AB5958" s="167" t="s">
        <v>11254</v>
      </c>
      <c r="AC5958" s="176">
        <v>236</v>
      </c>
      <c r="AD5958" s="167" t="s">
        <v>11254</v>
      </c>
      <c r="AE5958" s="176">
        <v>22063.64</v>
      </c>
    </row>
    <row r="5959" spans="1:31">
      <c r="A5959" s="178">
        <v>308536109730</v>
      </c>
      <c r="B5959" s="166">
        <v>46157</v>
      </c>
      <c r="C5959" s="167" t="s">
        <v>9144</v>
      </c>
      <c r="D5959" s="167" t="s">
        <v>9232</v>
      </c>
      <c r="E5959" s="167" t="s">
        <v>9233</v>
      </c>
      <c r="F5959" s="167" t="s">
        <v>9234</v>
      </c>
      <c r="G5959" s="167" t="s">
        <v>3502</v>
      </c>
      <c r="H5959" s="168">
        <v>46157</v>
      </c>
      <c r="I5959" s="167" t="s">
        <v>9891</v>
      </c>
      <c r="J5959" s="169">
        <v>26118</v>
      </c>
      <c r="K5959" s="167" t="s">
        <v>55</v>
      </c>
      <c r="L5959" s="169">
        <v>5</v>
      </c>
      <c r="M5959" s="167" t="s">
        <v>3604</v>
      </c>
      <c r="N5959" s="169">
        <v>881</v>
      </c>
      <c r="O5959" s="167" t="s">
        <v>3505</v>
      </c>
      <c r="P5959" s="167"/>
      <c r="Q5959" s="167" t="s">
        <v>5049</v>
      </c>
      <c r="R5959" s="167" t="s">
        <v>9892</v>
      </c>
      <c r="S5959" s="169">
        <v>7</v>
      </c>
      <c r="T5959" s="167" t="s">
        <v>9237</v>
      </c>
      <c r="U5959" s="169" t="s">
        <v>6692</v>
      </c>
      <c r="V5959" s="167" t="s">
        <v>9238</v>
      </c>
      <c r="W5959" s="167" t="s">
        <v>9239</v>
      </c>
      <c r="X5959" s="170" t="s">
        <v>3533</v>
      </c>
      <c r="Y5959" s="171" t="s">
        <v>9893</v>
      </c>
      <c r="Z5959" s="167" t="s">
        <v>11192</v>
      </c>
      <c r="AA5959" s="176">
        <v>480</v>
      </c>
      <c r="AB5959" s="167" t="s">
        <v>11254</v>
      </c>
      <c r="AC5959" s="176">
        <v>480</v>
      </c>
      <c r="AD5959" s="167" t="s">
        <v>11254</v>
      </c>
      <c r="AE5959" s="176">
        <v>44875.199999999997</v>
      </c>
    </row>
    <row r="5960" spans="1:31">
      <c r="A5960" s="178">
        <v>308536109730</v>
      </c>
      <c r="B5960" s="166">
        <v>46157</v>
      </c>
      <c r="C5960" s="167" t="s">
        <v>9144</v>
      </c>
      <c r="D5960" s="167" t="s">
        <v>9232</v>
      </c>
      <c r="E5960" s="167" t="s">
        <v>9233</v>
      </c>
      <c r="F5960" s="167" t="s">
        <v>9234</v>
      </c>
      <c r="G5960" s="167" t="s">
        <v>3502</v>
      </c>
      <c r="H5960" s="168">
        <v>46157</v>
      </c>
      <c r="I5960" s="167" t="s">
        <v>9891</v>
      </c>
      <c r="J5960" s="169">
        <v>26118</v>
      </c>
      <c r="K5960" s="167" t="s">
        <v>55</v>
      </c>
      <c r="L5960" s="169">
        <v>5</v>
      </c>
      <c r="M5960" s="167" t="s">
        <v>3604</v>
      </c>
      <c r="N5960" s="169">
        <v>881</v>
      </c>
      <c r="O5960" s="167" t="s">
        <v>3505</v>
      </c>
      <c r="P5960" s="167"/>
      <c r="Q5960" s="167" t="s">
        <v>5049</v>
      </c>
      <c r="R5960" s="167" t="s">
        <v>9892</v>
      </c>
      <c r="S5960" s="169">
        <v>6</v>
      </c>
      <c r="T5960" s="167" t="s">
        <v>9237</v>
      </c>
      <c r="U5960" s="169" t="s">
        <v>6692</v>
      </c>
      <c r="V5960" s="167" t="s">
        <v>9238</v>
      </c>
      <c r="W5960" s="167" t="s">
        <v>9239</v>
      </c>
      <c r="X5960" s="170" t="s">
        <v>3533</v>
      </c>
      <c r="Y5960" s="171" t="s">
        <v>9893</v>
      </c>
      <c r="Z5960" s="167" t="s">
        <v>11192</v>
      </c>
      <c r="AA5960" s="176">
        <v>2</v>
      </c>
      <c r="AB5960" s="167" t="s">
        <v>11254</v>
      </c>
      <c r="AC5960" s="176">
        <v>2</v>
      </c>
      <c r="AD5960" s="167" t="s">
        <v>11254</v>
      </c>
      <c r="AE5960" s="176">
        <v>186.98</v>
      </c>
    </row>
    <row r="5961" spans="1:31">
      <c r="A5961" s="178">
        <v>308536109730</v>
      </c>
      <c r="B5961" s="166">
        <v>46157</v>
      </c>
      <c r="C5961" s="167" t="s">
        <v>9144</v>
      </c>
      <c r="D5961" s="167" t="s">
        <v>9232</v>
      </c>
      <c r="E5961" s="167" t="s">
        <v>9233</v>
      </c>
      <c r="F5961" s="167" t="s">
        <v>9234</v>
      </c>
      <c r="G5961" s="167" t="s">
        <v>3502</v>
      </c>
      <c r="H5961" s="168">
        <v>46157</v>
      </c>
      <c r="I5961" s="167" t="s">
        <v>9891</v>
      </c>
      <c r="J5961" s="169">
        <v>26118</v>
      </c>
      <c r="K5961" s="167" t="s">
        <v>55</v>
      </c>
      <c r="L5961" s="169">
        <v>5</v>
      </c>
      <c r="M5961" s="167" t="s">
        <v>3604</v>
      </c>
      <c r="N5961" s="169">
        <v>881</v>
      </c>
      <c r="O5961" s="167" t="s">
        <v>3505</v>
      </c>
      <c r="P5961" s="167"/>
      <c r="Q5961" s="167" t="s">
        <v>5049</v>
      </c>
      <c r="R5961" s="167" t="s">
        <v>9892</v>
      </c>
      <c r="S5961" s="169">
        <v>5</v>
      </c>
      <c r="T5961" s="167" t="s">
        <v>9237</v>
      </c>
      <c r="U5961" s="169" t="s">
        <v>6692</v>
      </c>
      <c r="V5961" s="167" t="s">
        <v>9238</v>
      </c>
      <c r="W5961" s="167" t="s">
        <v>9239</v>
      </c>
      <c r="X5961" s="170" t="s">
        <v>3533</v>
      </c>
      <c r="Y5961" s="171" t="s">
        <v>9893</v>
      </c>
      <c r="Z5961" s="167" t="s">
        <v>11192</v>
      </c>
      <c r="AA5961" s="176">
        <v>1</v>
      </c>
      <c r="AB5961" s="167" t="s">
        <v>11254</v>
      </c>
      <c r="AC5961" s="176">
        <v>1</v>
      </c>
      <c r="AD5961" s="167" t="s">
        <v>11254</v>
      </c>
      <c r="AE5961" s="176">
        <v>93.49</v>
      </c>
    </row>
    <row r="5962" spans="1:31">
      <c r="A5962" s="178">
        <v>308536109730</v>
      </c>
      <c r="B5962" s="166">
        <v>46157</v>
      </c>
      <c r="C5962" s="167" t="s">
        <v>9144</v>
      </c>
      <c r="D5962" s="167" t="s">
        <v>9232</v>
      </c>
      <c r="E5962" s="167" t="s">
        <v>9233</v>
      </c>
      <c r="F5962" s="167" t="s">
        <v>9234</v>
      </c>
      <c r="G5962" s="167" t="s">
        <v>3502</v>
      </c>
      <c r="H5962" s="168">
        <v>46157</v>
      </c>
      <c r="I5962" s="167" t="s">
        <v>9891</v>
      </c>
      <c r="J5962" s="169">
        <v>26118</v>
      </c>
      <c r="K5962" s="167" t="s">
        <v>55</v>
      </c>
      <c r="L5962" s="169">
        <v>5</v>
      </c>
      <c r="M5962" s="167" t="s">
        <v>3604</v>
      </c>
      <c r="N5962" s="169">
        <v>881</v>
      </c>
      <c r="O5962" s="167" t="s">
        <v>3505</v>
      </c>
      <c r="P5962" s="167"/>
      <c r="Q5962" s="167" t="s">
        <v>5049</v>
      </c>
      <c r="R5962" s="167" t="s">
        <v>9892</v>
      </c>
      <c r="S5962" s="169">
        <v>4</v>
      </c>
      <c r="T5962" s="167" t="s">
        <v>9237</v>
      </c>
      <c r="U5962" s="169" t="s">
        <v>6692</v>
      </c>
      <c r="V5962" s="167" t="s">
        <v>9238</v>
      </c>
      <c r="W5962" s="167" t="s">
        <v>9239</v>
      </c>
      <c r="X5962" s="170" t="s">
        <v>3533</v>
      </c>
      <c r="Y5962" s="171" t="s">
        <v>9893</v>
      </c>
      <c r="Z5962" s="167" t="s">
        <v>11192</v>
      </c>
      <c r="AA5962" s="176">
        <v>1</v>
      </c>
      <c r="AB5962" s="167" t="s">
        <v>11254</v>
      </c>
      <c r="AC5962" s="176">
        <v>1</v>
      </c>
      <c r="AD5962" s="167" t="s">
        <v>11254</v>
      </c>
      <c r="AE5962" s="176">
        <v>93.49</v>
      </c>
    </row>
    <row r="5963" spans="1:31">
      <c r="A5963" s="178">
        <v>308536109730</v>
      </c>
      <c r="B5963" s="166">
        <v>46157</v>
      </c>
      <c r="C5963" s="167" t="s">
        <v>9144</v>
      </c>
      <c r="D5963" s="167" t="s">
        <v>9232</v>
      </c>
      <c r="E5963" s="167" t="s">
        <v>9233</v>
      </c>
      <c r="F5963" s="167" t="s">
        <v>9234</v>
      </c>
      <c r="G5963" s="167" t="s">
        <v>3502</v>
      </c>
      <c r="H5963" s="168">
        <v>46157</v>
      </c>
      <c r="I5963" s="167" t="s">
        <v>9891</v>
      </c>
      <c r="J5963" s="169">
        <v>26118</v>
      </c>
      <c r="K5963" s="167" t="s">
        <v>55</v>
      </c>
      <c r="L5963" s="169">
        <v>5</v>
      </c>
      <c r="M5963" s="167" t="s">
        <v>3604</v>
      </c>
      <c r="N5963" s="169">
        <v>881</v>
      </c>
      <c r="O5963" s="167" t="s">
        <v>3505</v>
      </c>
      <c r="P5963" s="167"/>
      <c r="Q5963" s="167" t="s">
        <v>5049</v>
      </c>
      <c r="R5963" s="167" t="s">
        <v>9892</v>
      </c>
      <c r="S5963" s="169">
        <v>3</v>
      </c>
      <c r="T5963" s="167" t="s">
        <v>9241</v>
      </c>
      <c r="U5963" s="169" t="s">
        <v>6692</v>
      </c>
      <c r="V5963" s="167" t="s">
        <v>9242</v>
      </c>
      <c r="W5963" s="167" t="s">
        <v>9243</v>
      </c>
      <c r="X5963" s="170" t="s">
        <v>3533</v>
      </c>
      <c r="Y5963" s="171" t="s">
        <v>9893</v>
      </c>
      <c r="Z5963" s="167" t="s">
        <v>11192</v>
      </c>
      <c r="AA5963" s="176">
        <v>236</v>
      </c>
      <c r="AB5963" s="167" t="s">
        <v>11254</v>
      </c>
      <c r="AC5963" s="176">
        <v>236</v>
      </c>
      <c r="AD5963" s="167" t="s">
        <v>11254</v>
      </c>
      <c r="AE5963" s="176">
        <v>22063.64</v>
      </c>
    </row>
    <row r="5964" spans="1:31">
      <c r="A5964" s="178">
        <v>308536109730</v>
      </c>
      <c r="B5964" s="166">
        <v>46157</v>
      </c>
      <c r="C5964" s="167" t="s">
        <v>9144</v>
      </c>
      <c r="D5964" s="167" t="s">
        <v>9232</v>
      </c>
      <c r="E5964" s="167" t="s">
        <v>9233</v>
      </c>
      <c r="F5964" s="167" t="s">
        <v>9234</v>
      </c>
      <c r="G5964" s="167" t="s">
        <v>3502</v>
      </c>
      <c r="H5964" s="168">
        <v>46157</v>
      </c>
      <c r="I5964" s="167" t="s">
        <v>9891</v>
      </c>
      <c r="J5964" s="169">
        <v>26118</v>
      </c>
      <c r="K5964" s="167" t="s">
        <v>55</v>
      </c>
      <c r="L5964" s="169">
        <v>5</v>
      </c>
      <c r="M5964" s="167" t="s">
        <v>3604</v>
      </c>
      <c r="N5964" s="169">
        <v>881</v>
      </c>
      <c r="O5964" s="167" t="s">
        <v>3505</v>
      </c>
      <c r="P5964" s="167"/>
      <c r="Q5964" s="167" t="s">
        <v>5049</v>
      </c>
      <c r="R5964" s="167" t="s">
        <v>9892</v>
      </c>
      <c r="S5964" s="169">
        <v>2</v>
      </c>
      <c r="T5964" s="167" t="s">
        <v>9241</v>
      </c>
      <c r="U5964" s="169" t="s">
        <v>6692</v>
      </c>
      <c r="V5964" s="167" t="s">
        <v>9242</v>
      </c>
      <c r="W5964" s="167" t="s">
        <v>9243</v>
      </c>
      <c r="X5964" s="170" t="s">
        <v>3533</v>
      </c>
      <c r="Y5964" s="171" t="s">
        <v>9893</v>
      </c>
      <c r="Z5964" s="167" t="s">
        <v>11192</v>
      </c>
      <c r="AA5964" s="176">
        <v>480</v>
      </c>
      <c r="AB5964" s="167" t="s">
        <v>11254</v>
      </c>
      <c r="AC5964" s="176">
        <v>480</v>
      </c>
      <c r="AD5964" s="167" t="s">
        <v>11254</v>
      </c>
      <c r="AE5964" s="176">
        <v>44875.199999999997</v>
      </c>
    </row>
    <row r="5965" spans="1:31">
      <c r="A5965" s="178">
        <v>308536109730</v>
      </c>
      <c r="B5965" s="166">
        <v>46157</v>
      </c>
      <c r="C5965" s="167" t="s">
        <v>9144</v>
      </c>
      <c r="D5965" s="167" t="s">
        <v>9232</v>
      </c>
      <c r="E5965" s="167" t="s">
        <v>9233</v>
      </c>
      <c r="F5965" s="167" t="s">
        <v>9234</v>
      </c>
      <c r="G5965" s="167" t="s">
        <v>3502</v>
      </c>
      <c r="H5965" s="168">
        <v>46157</v>
      </c>
      <c r="I5965" s="167" t="s">
        <v>9891</v>
      </c>
      <c r="J5965" s="169">
        <v>26118</v>
      </c>
      <c r="K5965" s="167" t="s">
        <v>55</v>
      </c>
      <c r="L5965" s="169">
        <v>5</v>
      </c>
      <c r="M5965" s="167" t="s">
        <v>3604</v>
      </c>
      <c r="N5965" s="169">
        <v>881</v>
      </c>
      <c r="O5965" s="167" t="s">
        <v>3505</v>
      </c>
      <c r="P5965" s="167"/>
      <c r="Q5965" s="167" t="s">
        <v>5049</v>
      </c>
      <c r="R5965" s="167" t="s">
        <v>9892</v>
      </c>
      <c r="S5965" s="169">
        <v>1</v>
      </c>
      <c r="T5965" s="167" t="s">
        <v>9241</v>
      </c>
      <c r="U5965" s="169" t="s">
        <v>6692</v>
      </c>
      <c r="V5965" s="167" t="s">
        <v>9242</v>
      </c>
      <c r="W5965" s="167" t="s">
        <v>9243</v>
      </c>
      <c r="X5965" s="170" t="s">
        <v>3533</v>
      </c>
      <c r="Y5965" s="171" t="s">
        <v>9893</v>
      </c>
      <c r="Z5965" s="167" t="s">
        <v>11192</v>
      </c>
      <c r="AA5965" s="176">
        <v>4</v>
      </c>
      <c r="AB5965" s="167" t="s">
        <v>11254</v>
      </c>
      <c r="AC5965" s="176">
        <v>4</v>
      </c>
      <c r="AD5965" s="167" t="s">
        <v>11254</v>
      </c>
      <c r="AE5965" s="176">
        <v>373.96</v>
      </c>
    </row>
    <row r="5966" spans="1:31">
      <c r="A5966" s="178">
        <v>308542590440</v>
      </c>
      <c r="B5966" s="166">
        <v>46160</v>
      </c>
      <c r="C5966" s="167" t="s">
        <v>9144</v>
      </c>
      <c r="D5966" s="167" t="s">
        <v>9337</v>
      </c>
      <c r="E5966" s="167" t="s">
        <v>9338</v>
      </c>
      <c r="F5966" s="167" t="s">
        <v>9894</v>
      </c>
      <c r="G5966" s="167" t="s">
        <v>3502</v>
      </c>
      <c r="H5966" s="168">
        <v>46161</v>
      </c>
      <c r="I5966" s="167" t="s">
        <v>9895</v>
      </c>
      <c r="J5966" s="169">
        <v>26132</v>
      </c>
      <c r="K5966" s="167" t="s">
        <v>55</v>
      </c>
      <c r="L5966" s="169">
        <v>2</v>
      </c>
      <c r="M5966" s="167" t="s">
        <v>3604</v>
      </c>
      <c r="N5966" s="169">
        <v>290.8</v>
      </c>
      <c r="O5966" s="167" t="s">
        <v>3505</v>
      </c>
      <c r="P5966" s="167"/>
      <c r="Q5966" s="167" t="s">
        <v>3527</v>
      </c>
      <c r="R5966" s="167" t="s">
        <v>9896</v>
      </c>
      <c r="S5966" s="169">
        <v>2</v>
      </c>
      <c r="T5966" s="167" t="s">
        <v>9150</v>
      </c>
      <c r="U5966" s="169" t="s">
        <v>5389</v>
      </c>
      <c r="V5966" s="167" t="s">
        <v>9897</v>
      </c>
      <c r="W5966" s="167" t="s">
        <v>9152</v>
      </c>
      <c r="X5966" s="170" t="s">
        <v>164</v>
      </c>
      <c r="Y5966" s="171" t="s">
        <v>9898</v>
      </c>
      <c r="Z5966" s="167" t="s">
        <v>11193</v>
      </c>
      <c r="AA5966" s="176">
        <v>2</v>
      </c>
      <c r="AB5966" s="167" t="s">
        <v>11254</v>
      </c>
      <c r="AC5966" s="176">
        <v>2</v>
      </c>
      <c r="AD5966" s="167" t="s">
        <v>11254</v>
      </c>
      <c r="AE5966" s="176">
        <v>1006.04</v>
      </c>
    </row>
    <row r="5967" spans="1:31">
      <c r="A5967" s="178">
        <v>308542590440</v>
      </c>
      <c r="B5967" s="166">
        <v>46160</v>
      </c>
      <c r="C5967" s="167" t="s">
        <v>9144</v>
      </c>
      <c r="D5967" s="167" t="s">
        <v>9337</v>
      </c>
      <c r="E5967" s="167" t="s">
        <v>9338</v>
      </c>
      <c r="F5967" s="167" t="s">
        <v>9894</v>
      </c>
      <c r="G5967" s="167" t="s">
        <v>3502</v>
      </c>
      <c r="H5967" s="168">
        <v>46161</v>
      </c>
      <c r="I5967" s="167" t="s">
        <v>9895</v>
      </c>
      <c r="J5967" s="169">
        <v>26132</v>
      </c>
      <c r="K5967" s="167" t="s">
        <v>55</v>
      </c>
      <c r="L5967" s="169">
        <v>2</v>
      </c>
      <c r="M5967" s="167" t="s">
        <v>3604</v>
      </c>
      <c r="N5967" s="169">
        <v>290.8</v>
      </c>
      <c r="O5967" s="167" t="s">
        <v>3505</v>
      </c>
      <c r="P5967" s="167"/>
      <c r="Q5967" s="167" t="s">
        <v>3527</v>
      </c>
      <c r="R5967" s="167" t="s">
        <v>9896</v>
      </c>
      <c r="S5967" s="169">
        <v>1</v>
      </c>
      <c r="T5967" s="167" t="s">
        <v>5399</v>
      </c>
      <c r="U5967" s="169" t="s">
        <v>5389</v>
      </c>
      <c r="V5967" s="167" t="s">
        <v>9899</v>
      </c>
      <c r="W5967" s="167" t="s">
        <v>5401</v>
      </c>
      <c r="X5967" s="170" t="s">
        <v>164</v>
      </c>
      <c r="Y5967" s="171" t="s">
        <v>9898</v>
      </c>
      <c r="Z5967" s="167" t="s">
        <v>11193</v>
      </c>
      <c r="AA5967" s="176">
        <v>130</v>
      </c>
      <c r="AB5967" s="167" t="s">
        <v>11254</v>
      </c>
      <c r="AC5967" s="176">
        <v>130</v>
      </c>
      <c r="AD5967" s="167" t="s">
        <v>11254</v>
      </c>
      <c r="AE5967" s="176">
        <v>85144.8</v>
      </c>
    </row>
    <row r="5968" spans="1:31">
      <c r="A5968" s="178">
        <v>308542658602</v>
      </c>
      <c r="B5968" s="166">
        <v>46160</v>
      </c>
      <c r="C5968" s="167" t="s">
        <v>9201</v>
      </c>
      <c r="D5968" s="167" t="s">
        <v>9337</v>
      </c>
      <c r="E5968" s="167" t="s">
        <v>9338</v>
      </c>
      <c r="F5968" s="167" t="s">
        <v>9894</v>
      </c>
      <c r="G5968" s="167" t="s">
        <v>3502</v>
      </c>
      <c r="H5968" s="168">
        <v>46161</v>
      </c>
      <c r="I5968" s="167" t="s">
        <v>9900</v>
      </c>
      <c r="J5968" s="169">
        <v>26132</v>
      </c>
      <c r="K5968" s="167" t="s">
        <v>55</v>
      </c>
      <c r="L5968" s="169">
        <v>2</v>
      </c>
      <c r="M5968" s="167" t="s">
        <v>3604</v>
      </c>
      <c r="N5968" s="169">
        <v>290.8</v>
      </c>
      <c r="O5968" s="167" t="s">
        <v>3505</v>
      </c>
      <c r="P5968" s="167"/>
      <c r="Q5968" s="167" t="s">
        <v>3527</v>
      </c>
      <c r="R5968" s="167" t="s">
        <v>3528</v>
      </c>
      <c r="S5968" s="169">
        <v>2</v>
      </c>
      <c r="T5968" s="167" t="s">
        <v>3529</v>
      </c>
      <c r="U5968" s="169" t="s">
        <v>3530</v>
      </c>
      <c r="V5968" s="167" t="s">
        <v>9901</v>
      </c>
      <c r="W5968" s="167" t="s">
        <v>9902</v>
      </c>
      <c r="X5968" s="170" t="s">
        <v>164</v>
      </c>
      <c r="Y5968" s="171" t="s">
        <v>9903</v>
      </c>
      <c r="Z5968" s="167" t="s">
        <v>11193</v>
      </c>
      <c r="AA5968" s="176">
        <v>5</v>
      </c>
      <c r="AB5968" s="167" t="s">
        <v>11254</v>
      </c>
      <c r="AC5968" s="176">
        <v>5</v>
      </c>
      <c r="AD5968" s="167" t="s">
        <v>11254</v>
      </c>
      <c r="AE5968" s="176">
        <v>11.7</v>
      </c>
    </row>
    <row r="5969" spans="1:31">
      <c r="A5969" s="178">
        <v>308542658602</v>
      </c>
      <c r="B5969" s="166">
        <v>46160</v>
      </c>
      <c r="C5969" s="167" t="s">
        <v>9201</v>
      </c>
      <c r="D5969" s="167" t="s">
        <v>9337</v>
      </c>
      <c r="E5969" s="167" t="s">
        <v>9338</v>
      </c>
      <c r="F5969" s="167" t="s">
        <v>9894</v>
      </c>
      <c r="G5969" s="167" t="s">
        <v>3502</v>
      </c>
      <c r="H5969" s="168">
        <v>46161</v>
      </c>
      <c r="I5969" s="167" t="s">
        <v>9900</v>
      </c>
      <c r="J5969" s="169">
        <v>26132</v>
      </c>
      <c r="K5969" s="167" t="s">
        <v>55</v>
      </c>
      <c r="L5969" s="169">
        <v>2</v>
      </c>
      <c r="M5969" s="167" t="s">
        <v>3604</v>
      </c>
      <c r="N5969" s="169">
        <v>290.8</v>
      </c>
      <c r="O5969" s="167" t="s">
        <v>3505</v>
      </c>
      <c r="P5969" s="167"/>
      <c r="Q5969" s="167" t="s">
        <v>3527</v>
      </c>
      <c r="R5969" s="167" t="s">
        <v>3528</v>
      </c>
      <c r="S5969" s="169">
        <v>1</v>
      </c>
      <c r="T5969" s="167" t="s">
        <v>3529</v>
      </c>
      <c r="U5969" s="169" t="s">
        <v>3530</v>
      </c>
      <c r="V5969" s="167" t="s">
        <v>9904</v>
      </c>
      <c r="W5969" s="167" t="s">
        <v>4754</v>
      </c>
      <c r="X5969" s="170" t="s">
        <v>164</v>
      </c>
      <c r="Y5969" s="171" t="s">
        <v>9903</v>
      </c>
      <c r="Z5969" s="167" t="s">
        <v>11193</v>
      </c>
      <c r="AA5969" s="176">
        <v>417</v>
      </c>
      <c r="AB5969" s="167" t="s">
        <v>11254</v>
      </c>
      <c r="AC5969" s="176">
        <v>417</v>
      </c>
      <c r="AD5969" s="167" t="s">
        <v>11254</v>
      </c>
      <c r="AE5969" s="176">
        <v>975.78</v>
      </c>
    </row>
    <row r="5970" spans="1:31">
      <c r="A5970" s="178">
        <v>308542840821</v>
      </c>
      <c r="B5970" s="166">
        <v>46160</v>
      </c>
      <c r="C5970" s="167" t="s">
        <v>9160</v>
      </c>
      <c r="D5970" s="167" t="s">
        <v>9337</v>
      </c>
      <c r="E5970" s="167" t="s">
        <v>9338</v>
      </c>
      <c r="F5970" s="167" t="s">
        <v>9894</v>
      </c>
      <c r="G5970" s="167" t="s">
        <v>3502</v>
      </c>
      <c r="H5970" s="168">
        <v>46161</v>
      </c>
      <c r="I5970" s="167" t="s">
        <v>9905</v>
      </c>
      <c r="J5970" s="169">
        <v>26132</v>
      </c>
      <c r="K5970" s="167" t="s">
        <v>55</v>
      </c>
      <c r="L5970" s="169">
        <v>2</v>
      </c>
      <c r="M5970" s="167" t="s">
        <v>3604</v>
      </c>
      <c r="N5970" s="169">
        <v>290.8</v>
      </c>
      <c r="O5970" s="167" t="s">
        <v>3505</v>
      </c>
      <c r="P5970" s="167"/>
      <c r="Q5970" s="167" t="s">
        <v>3527</v>
      </c>
      <c r="R5970" s="167" t="s">
        <v>9906</v>
      </c>
      <c r="S5970" s="169">
        <v>1</v>
      </c>
      <c r="T5970" s="167" t="s">
        <v>5393</v>
      </c>
      <c r="U5970" s="169" t="s">
        <v>5389</v>
      </c>
      <c r="V5970" s="167" t="s">
        <v>9907</v>
      </c>
      <c r="W5970" s="167" t="s">
        <v>5395</v>
      </c>
      <c r="X5970" s="170" t="s">
        <v>164</v>
      </c>
      <c r="Y5970" s="171" t="s">
        <v>9908</v>
      </c>
      <c r="Z5970" s="167" t="s">
        <v>11193</v>
      </c>
      <c r="AA5970" s="176">
        <v>1</v>
      </c>
      <c r="AB5970" s="167" t="s">
        <v>11254</v>
      </c>
      <c r="AC5970" s="176">
        <v>1</v>
      </c>
      <c r="AD5970" s="167" t="s">
        <v>11254</v>
      </c>
      <c r="AE5970" s="176">
        <v>431.51</v>
      </c>
    </row>
    <row r="5971" spans="1:31">
      <c r="A5971" s="178">
        <v>308543960931</v>
      </c>
      <c r="B5971" s="166">
        <v>46161</v>
      </c>
      <c r="C5971" s="167" t="s">
        <v>9201</v>
      </c>
      <c r="D5971" s="167" t="s">
        <v>9337</v>
      </c>
      <c r="E5971" s="167" t="s">
        <v>9338</v>
      </c>
      <c r="F5971" s="167" t="s">
        <v>9894</v>
      </c>
      <c r="G5971" s="167" t="s">
        <v>3502</v>
      </c>
      <c r="H5971" s="168">
        <v>46161</v>
      </c>
      <c r="I5971" s="167" t="s">
        <v>9909</v>
      </c>
      <c r="J5971" s="169">
        <v>26132</v>
      </c>
      <c r="K5971" s="167" t="s">
        <v>55</v>
      </c>
      <c r="L5971" s="169">
        <v>2</v>
      </c>
      <c r="M5971" s="167" t="s">
        <v>4084</v>
      </c>
      <c r="N5971" s="169">
        <v>98.2</v>
      </c>
      <c r="O5971" s="167" t="s">
        <v>3505</v>
      </c>
      <c r="P5971" s="167"/>
      <c r="Q5971" s="167" t="s">
        <v>3527</v>
      </c>
      <c r="R5971" s="167" t="s">
        <v>9910</v>
      </c>
      <c r="S5971" s="169">
        <v>2</v>
      </c>
      <c r="T5971" s="167" t="s">
        <v>3529</v>
      </c>
      <c r="U5971" s="169" t="s">
        <v>3530</v>
      </c>
      <c r="V5971" s="167" t="s">
        <v>9911</v>
      </c>
      <c r="W5971" s="167" t="s">
        <v>5143</v>
      </c>
      <c r="X5971" s="170" t="s">
        <v>157</v>
      </c>
      <c r="Y5971" s="171" t="s">
        <v>9912</v>
      </c>
      <c r="Z5971" s="167" t="s">
        <v>2863</v>
      </c>
      <c r="AA5971" s="176">
        <v>14720</v>
      </c>
      <c r="AB5971" s="167" t="s">
        <v>11254</v>
      </c>
      <c r="AC5971" s="176">
        <v>14720</v>
      </c>
      <c r="AD5971" s="167" t="s">
        <v>11254</v>
      </c>
      <c r="AE5971" s="176">
        <v>1259590.3999999999</v>
      </c>
    </row>
    <row r="5972" spans="1:31">
      <c r="A5972" s="178">
        <v>308543960931</v>
      </c>
      <c r="B5972" s="166">
        <v>46161</v>
      </c>
      <c r="C5972" s="167" t="s">
        <v>9201</v>
      </c>
      <c r="D5972" s="167" t="s">
        <v>9337</v>
      </c>
      <c r="E5972" s="167" t="s">
        <v>9338</v>
      </c>
      <c r="F5972" s="167" t="s">
        <v>9894</v>
      </c>
      <c r="G5972" s="167" t="s">
        <v>3502</v>
      </c>
      <c r="H5972" s="168">
        <v>46161</v>
      </c>
      <c r="I5972" s="167" t="s">
        <v>9909</v>
      </c>
      <c r="J5972" s="169">
        <v>26132</v>
      </c>
      <c r="K5972" s="167" t="s">
        <v>55</v>
      </c>
      <c r="L5972" s="169">
        <v>2</v>
      </c>
      <c r="M5972" s="167" t="s">
        <v>4084</v>
      </c>
      <c r="N5972" s="169">
        <v>98.2</v>
      </c>
      <c r="O5972" s="167" t="s">
        <v>3505</v>
      </c>
      <c r="P5972" s="167"/>
      <c r="Q5972" s="167" t="s">
        <v>3527</v>
      </c>
      <c r="R5972" s="167" t="s">
        <v>9910</v>
      </c>
      <c r="S5972" s="169">
        <v>1</v>
      </c>
      <c r="T5972" s="167" t="s">
        <v>3529</v>
      </c>
      <c r="U5972" s="169" t="s">
        <v>3530</v>
      </c>
      <c r="V5972" s="167" t="s">
        <v>9913</v>
      </c>
      <c r="W5972" s="167" t="s">
        <v>5143</v>
      </c>
      <c r="X5972" s="170" t="s">
        <v>157</v>
      </c>
      <c r="Y5972" s="171" t="s">
        <v>9912</v>
      </c>
      <c r="Z5972" s="167" t="s">
        <v>2863</v>
      </c>
      <c r="AA5972" s="176">
        <v>35000</v>
      </c>
      <c r="AB5972" s="167" t="s">
        <v>11254</v>
      </c>
      <c r="AC5972" s="176">
        <v>35000</v>
      </c>
      <c r="AD5972" s="167" t="s">
        <v>11254</v>
      </c>
      <c r="AE5972" s="176">
        <v>2994950</v>
      </c>
    </row>
    <row r="5973" spans="1:31">
      <c r="A5973" s="178">
        <v>308544706100</v>
      </c>
      <c r="B5973" s="166">
        <v>46162</v>
      </c>
      <c r="C5973" s="167" t="s">
        <v>9144</v>
      </c>
      <c r="D5973" s="167" t="s">
        <v>9704</v>
      </c>
      <c r="E5973" s="167" t="s">
        <v>9705</v>
      </c>
      <c r="F5973" s="167" t="s">
        <v>9914</v>
      </c>
      <c r="G5973" s="167" t="s">
        <v>3502</v>
      </c>
      <c r="H5973" s="168">
        <v>46162</v>
      </c>
      <c r="I5973" s="167" t="s">
        <v>9915</v>
      </c>
      <c r="J5973" s="169">
        <v>26132</v>
      </c>
      <c r="K5973" s="167" t="s">
        <v>55</v>
      </c>
      <c r="L5973" s="169">
        <v>1</v>
      </c>
      <c r="M5973" s="167" t="s">
        <v>4084</v>
      </c>
      <c r="N5973" s="169">
        <v>8</v>
      </c>
      <c r="O5973" s="167" t="s">
        <v>3505</v>
      </c>
      <c r="P5973" s="167"/>
      <c r="Q5973" s="167" t="s">
        <v>3506</v>
      </c>
      <c r="R5973" s="167" t="s">
        <v>3528</v>
      </c>
      <c r="S5973" s="169">
        <v>1</v>
      </c>
      <c r="T5973" s="167" t="s">
        <v>9849</v>
      </c>
      <c r="U5973" s="169" t="s">
        <v>4206</v>
      </c>
      <c r="V5973" s="167" t="s">
        <v>9850</v>
      </c>
      <c r="W5973" s="167" t="s">
        <v>9851</v>
      </c>
      <c r="X5973" s="170" t="s">
        <v>159</v>
      </c>
      <c r="Y5973" s="171" t="s">
        <v>9916</v>
      </c>
      <c r="Z5973" s="167" t="s">
        <v>11194</v>
      </c>
      <c r="AA5973" s="176">
        <v>3</v>
      </c>
      <c r="AB5973" s="167" t="s">
        <v>11254</v>
      </c>
      <c r="AC5973" s="176">
        <v>3</v>
      </c>
      <c r="AD5973" s="167" t="s">
        <v>11254</v>
      </c>
      <c r="AE5973" s="176">
        <v>1657.05</v>
      </c>
    </row>
    <row r="5974" spans="1:31">
      <c r="A5974" s="178">
        <v>308545153030</v>
      </c>
      <c r="B5974" s="166">
        <v>46161</v>
      </c>
      <c r="C5974" s="167" t="s">
        <v>9144</v>
      </c>
      <c r="D5974" s="167" t="s">
        <v>9258</v>
      </c>
      <c r="E5974" s="167" t="s">
        <v>9259</v>
      </c>
      <c r="F5974" s="167" t="s">
        <v>9277</v>
      </c>
      <c r="G5974" s="167" t="s">
        <v>3502</v>
      </c>
      <c r="H5974" s="168">
        <v>46161</v>
      </c>
      <c r="I5974" s="167" t="s">
        <v>9917</v>
      </c>
      <c r="J5974" s="169">
        <v>26132</v>
      </c>
      <c r="K5974" s="167" t="s">
        <v>55</v>
      </c>
      <c r="L5974" s="169">
        <v>2</v>
      </c>
      <c r="M5974" s="167" t="s">
        <v>4084</v>
      </c>
      <c r="N5974" s="169">
        <v>75.3</v>
      </c>
      <c r="O5974" s="167" t="s">
        <v>3505</v>
      </c>
      <c r="P5974" s="167"/>
      <c r="Q5974" s="167" t="s">
        <v>3527</v>
      </c>
      <c r="R5974" s="167" t="s">
        <v>9918</v>
      </c>
      <c r="S5974" s="169">
        <v>1</v>
      </c>
      <c r="T5974" s="167" t="s">
        <v>9919</v>
      </c>
      <c r="U5974" s="169" t="s">
        <v>3517</v>
      </c>
      <c r="V5974" s="167" t="s">
        <v>9920</v>
      </c>
      <c r="W5974" s="167" t="s">
        <v>9921</v>
      </c>
      <c r="X5974" s="170" t="s">
        <v>157</v>
      </c>
      <c r="Y5974" s="171" t="s">
        <v>9922</v>
      </c>
      <c r="Z5974" s="167" t="s">
        <v>11195</v>
      </c>
      <c r="AA5974" s="176">
        <v>159</v>
      </c>
      <c r="AB5974" s="167" t="s">
        <v>11254</v>
      </c>
      <c r="AC5974" s="176">
        <v>159</v>
      </c>
      <c r="AD5974" s="167" t="s">
        <v>11254</v>
      </c>
      <c r="AE5974" s="176">
        <v>1299848.8500000001</v>
      </c>
    </row>
    <row r="5975" spans="1:31">
      <c r="A5975" s="178">
        <v>308553103850</v>
      </c>
      <c r="B5975" s="166">
        <v>46164</v>
      </c>
      <c r="C5975" s="167" t="s">
        <v>9144</v>
      </c>
      <c r="D5975" s="167" t="s">
        <v>9165</v>
      </c>
      <c r="E5975" s="167" t="s">
        <v>9166</v>
      </c>
      <c r="F5975" s="167" t="s">
        <v>9167</v>
      </c>
      <c r="G5975" s="167" t="s">
        <v>5048</v>
      </c>
      <c r="H5975" s="168">
        <v>46164</v>
      </c>
      <c r="I5975" s="167" t="s">
        <v>9168</v>
      </c>
      <c r="J5975" s="169">
        <v>26132</v>
      </c>
      <c r="K5975" s="167" t="s">
        <v>55</v>
      </c>
      <c r="L5975" s="169">
        <v>16</v>
      </c>
      <c r="M5975" s="167" t="s">
        <v>3604</v>
      </c>
      <c r="N5975" s="169">
        <v>2500.4</v>
      </c>
      <c r="O5975" s="167" t="s">
        <v>3505</v>
      </c>
      <c r="P5975" s="167"/>
      <c r="Q5975" s="167" t="s">
        <v>5049</v>
      </c>
      <c r="R5975" s="167" t="s">
        <v>9923</v>
      </c>
      <c r="S5975" s="169">
        <v>13</v>
      </c>
      <c r="T5975" s="167" t="s">
        <v>9170</v>
      </c>
      <c r="U5975" s="169" t="s">
        <v>6692</v>
      </c>
      <c r="V5975" s="167" t="s">
        <v>9171</v>
      </c>
      <c r="W5975" s="167" t="s">
        <v>9172</v>
      </c>
      <c r="X5975" s="170" t="s">
        <v>3533</v>
      </c>
      <c r="Y5975" s="171" t="s">
        <v>9924</v>
      </c>
      <c r="Z5975" s="167" t="s">
        <v>11196</v>
      </c>
      <c r="AA5975" s="176">
        <v>799</v>
      </c>
      <c r="AB5975" s="167" t="s">
        <v>11254</v>
      </c>
      <c r="AC5975" s="176">
        <v>799</v>
      </c>
      <c r="AD5975" s="167" t="s">
        <v>11254</v>
      </c>
      <c r="AE5975" s="176">
        <v>44576.21</v>
      </c>
    </row>
    <row r="5976" spans="1:31">
      <c r="A5976" s="178">
        <v>308553103850</v>
      </c>
      <c r="B5976" s="166">
        <v>46164</v>
      </c>
      <c r="C5976" s="167" t="s">
        <v>9144</v>
      </c>
      <c r="D5976" s="167" t="s">
        <v>9165</v>
      </c>
      <c r="E5976" s="167" t="s">
        <v>9166</v>
      </c>
      <c r="F5976" s="167" t="s">
        <v>9167</v>
      </c>
      <c r="G5976" s="167" t="s">
        <v>5048</v>
      </c>
      <c r="H5976" s="168">
        <v>46164</v>
      </c>
      <c r="I5976" s="167" t="s">
        <v>9168</v>
      </c>
      <c r="J5976" s="169">
        <v>26132</v>
      </c>
      <c r="K5976" s="167" t="s">
        <v>55</v>
      </c>
      <c r="L5976" s="169">
        <v>16</v>
      </c>
      <c r="M5976" s="167" t="s">
        <v>3604</v>
      </c>
      <c r="N5976" s="169">
        <v>2500.4</v>
      </c>
      <c r="O5976" s="167" t="s">
        <v>3505</v>
      </c>
      <c r="P5976" s="167"/>
      <c r="Q5976" s="167" t="s">
        <v>5049</v>
      </c>
      <c r="R5976" s="167" t="s">
        <v>9923</v>
      </c>
      <c r="S5976" s="169">
        <v>12</v>
      </c>
      <c r="T5976" s="167" t="s">
        <v>9170</v>
      </c>
      <c r="U5976" s="169" t="s">
        <v>6692</v>
      </c>
      <c r="V5976" s="167" t="s">
        <v>9171</v>
      </c>
      <c r="W5976" s="167" t="s">
        <v>9172</v>
      </c>
      <c r="X5976" s="170" t="s">
        <v>3533</v>
      </c>
      <c r="Y5976" s="171" t="s">
        <v>9924</v>
      </c>
      <c r="Z5976" s="167" t="s">
        <v>11196</v>
      </c>
      <c r="AA5976" s="176">
        <v>65</v>
      </c>
      <c r="AB5976" s="167" t="s">
        <v>11254</v>
      </c>
      <c r="AC5976" s="176">
        <v>65</v>
      </c>
      <c r="AD5976" s="167" t="s">
        <v>11254</v>
      </c>
      <c r="AE5976" s="176">
        <v>3626.35</v>
      </c>
    </row>
    <row r="5977" spans="1:31">
      <c r="A5977" s="178">
        <v>308553103850</v>
      </c>
      <c r="B5977" s="166">
        <v>46164</v>
      </c>
      <c r="C5977" s="167" t="s">
        <v>9144</v>
      </c>
      <c r="D5977" s="167" t="s">
        <v>9165</v>
      </c>
      <c r="E5977" s="167" t="s">
        <v>9166</v>
      </c>
      <c r="F5977" s="167" t="s">
        <v>9167</v>
      </c>
      <c r="G5977" s="167" t="s">
        <v>5048</v>
      </c>
      <c r="H5977" s="168">
        <v>46164</v>
      </c>
      <c r="I5977" s="167" t="s">
        <v>9168</v>
      </c>
      <c r="J5977" s="169">
        <v>26132</v>
      </c>
      <c r="K5977" s="167" t="s">
        <v>55</v>
      </c>
      <c r="L5977" s="169">
        <v>16</v>
      </c>
      <c r="M5977" s="167" t="s">
        <v>3604</v>
      </c>
      <c r="N5977" s="169">
        <v>2500.4</v>
      </c>
      <c r="O5977" s="167" t="s">
        <v>3505</v>
      </c>
      <c r="P5977" s="167"/>
      <c r="Q5977" s="167" t="s">
        <v>5049</v>
      </c>
      <c r="R5977" s="167" t="s">
        <v>9923</v>
      </c>
      <c r="S5977" s="169">
        <v>11</v>
      </c>
      <c r="T5977" s="167" t="s">
        <v>9174</v>
      </c>
      <c r="U5977" s="169" t="s">
        <v>6692</v>
      </c>
      <c r="V5977" s="167" t="s">
        <v>9175</v>
      </c>
      <c r="W5977" s="167" t="s">
        <v>9176</v>
      </c>
      <c r="X5977" s="170" t="s">
        <v>3533</v>
      </c>
      <c r="Y5977" s="171" t="s">
        <v>9924</v>
      </c>
      <c r="Z5977" s="167" t="s">
        <v>11196</v>
      </c>
      <c r="AA5977" s="176">
        <v>60</v>
      </c>
      <c r="AB5977" s="167" t="s">
        <v>11254</v>
      </c>
      <c r="AC5977" s="176">
        <v>60</v>
      </c>
      <c r="AD5977" s="167" t="s">
        <v>11254</v>
      </c>
      <c r="AE5977" s="176">
        <v>9479.4</v>
      </c>
    </row>
    <row r="5978" spans="1:31">
      <c r="A5978" s="178">
        <v>308553103850</v>
      </c>
      <c r="B5978" s="166">
        <v>46164</v>
      </c>
      <c r="C5978" s="167" t="s">
        <v>9144</v>
      </c>
      <c r="D5978" s="167" t="s">
        <v>9165</v>
      </c>
      <c r="E5978" s="167" t="s">
        <v>9166</v>
      </c>
      <c r="F5978" s="167" t="s">
        <v>9167</v>
      </c>
      <c r="G5978" s="167" t="s">
        <v>5048</v>
      </c>
      <c r="H5978" s="168">
        <v>46164</v>
      </c>
      <c r="I5978" s="167" t="s">
        <v>9168</v>
      </c>
      <c r="J5978" s="169">
        <v>26132</v>
      </c>
      <c r="K5978" s="167" t="s">
        <v>55</v>
      </c>
      <c r="L5978" s="169">
        <v>16</v>
      </c>
      <c r="M5978" s="167" t="s">
        <v>3604</v>
      </c>
      <c r="N5978" s="169">
        <v>2500.4</v>
      </c>
      <c r="O5978" s="167" t="s">
        <v>3505</v>
      </c>
      <c r="P5978" s="167"/>
      <c r="Q5978" s="167" t="s">
        <v>5049</v>
      </c>
      <c r="R5978" s="167" t="s">
        <v>9923</v>
      </c>
      <c r="S5978" s="169">
        <v>10</v>
      </c>
      <c r="T5978" s="167" t="s">
        <v>9174</v>
      </c>
      <c r="U5978" s="169" t="s">
        <v>6692</v>
      </c>
      <c r="V5978" s="167" t="s">
        <v>9175</v>
      </c>
      <c r="W5978" s="167" t="s">
        <v>9176</v>
      </c>
      <c r="X5978" s="170" t="s">
        <v>3533</v>
      </c>
      <c r="Y5978" s="171" t="s">
        <v>9924</v>
      </c>
      <c r="Z5978" s="167" t="s">
        <v>11196</v>
      </c>
      <c r="AA5978" s="176">
        <v>84</v>
      </c>
      <c r="AB5978" s="167" t="s">
        <v>11254</v>
      </c>
      <c r="AC5978" s="176">
        <v>84</v>
      </c>
      <c r="AD5978" s="167" t="s">
        <v>11254</v>
      </c>
      <c r="AE5978" s="176">
        <v>13271.16</v>
      </c>
    </row>
    <row r="5979" spans="1:31">
      <c r="A5979" s="178">
        <v>308553103850</v>
      </c>
      <c r="B5979" s="166">
        <v>46164</v>
      </c>
      <c r="C5979" s="167" t="s">
        <v>9144</v>
      </c>
      <c r="D5979" s="167" t="s">
        <v>9165</v>
      </c>
      <c r="E5979" s="167" t="s">
        <v>9166</v>
      </c>
      <c r="F5979" s="167" t="s">
        <v>9167</v>
      </c>
      <c r="G5979" s="167" t="s">
        <v>5048</v>
      </c>
      <c r="H5979" s="168">
        <v>46164</v>
      </c>
      <c r="I5979" s="167" t="s">
        <v>9168</v>
      </c>
      <c r="J5979" s="169">
        <v>26132</v>
      </c>
      <c r="K5979" s="167" t="s">
        <v>55</v>
      </c>
      <c r="L5979" s="169">
        <v>16</v>
      </c>
      <c r="M5979" s="167" t="s">
        <v>3604</v>
      </c>
      <c r="N5979" s="169">
        <v>2500.4</v>
      </c>
      <c r="O5979" s="167" t="s">
        <v>3505</v>
      </c>
      <c r="P5979" s="167"/>
      <c r="Q5979" s="167" t="s">
        <v>5049</v>
      </c>
      <c r="R5979" s="167" t="s">
        <v>9923</v>
      </c>
      <c r="S5979" s="169">
        <v>9</v>
      </c>
      <c r="T5979" s="167" t="s">
        <v>9177</v>
      </c>
      <c r="U5979" s="169" t="s">
        <v>6692</v>
      </c>
      <c r="V5979" s="167" t="s">
        <v>9178</v>
      </c>
      <c r="W5979" s="167" t="s">
        <v>9179</v>
      </c>
      <c r="X5979" s="170" t="s">
        <v>3533</v>
      </c>
      <c r="Y5979" s="171" t="s">
        <v>9924</v>
      </c>
      <c r="Z5979" s="167" t="s">
        <v>11196</v>
      </c>
      <c r="AA5979" s="176">
        <v>144</v>
      </c>
      <c r="AB5979" s="167" t="s">
        <v>11254</v>
      </c>
      <c r="AC5979" s="176">
        <v>144</v>
      </c>
      <c r="AD5979" s="167" t="s">
        <v>11254</v>
      </c>
      <c r="AE5979" s="176">
        <v>23238.720000000001</v>
      </c>
    </row>
    <row r="5980" spans="1:31">
      <c r="A5980" s="178">
        <v>308553103850</v>
      </c>
      <c r="B5980" s="166">
        <v>46164</v>
      </c>
      <c r="C5980" s="167" t="s">
        <v>9144</v>
      </c>
      <c r="D5980" s="167" t="s">
        <v>9165</v>
      </c>
      <c r="E5980" s="167" t="s">
        <v>9166</v>
      </c>
      <c r="F5980" s="167" t="s">
        <v>9167</v>
      </c>
      <c r="G5980" s="167" t="s">
        <v>5048</v>
      </c>
      <c r="H5980" s="168">
        <v>46164</v>
      </c>
      <c r="I5980" s="167" t="s">
        <v>9168</v>
      </c>
      <c r="J5980" s="169">
        <v>26132</v>
      </c>
      <c r="K5980" s="167" t="s">
        <v>55</v>
      </c>
      <c r="L5980" s="169">
        <v>16</v>
      </c>
      <c r="M5980" s="167" t="s">
        <v>3604</v>
      </c>
      <c r="N5980" s="169">
        <v>2500.4</v>
      </c>
      <c r="O5980" s="167" t="s">
        <v>3505</v>
      </c>
      <c r="P5980" s="167"/>
      <c r="Q5980" s="167" t="s">
        <v>5049</v>
      </c>
      <c r="R5980" s="167" t="s">
        <v>9923</v>
      </c>
      <c r="S5980" s="169">
        <v>8</v>
      </c>
      <c r="T5980" s="167" t="s">
        <v>9180</v>
      </c>
      <c r="U5980" s="169" t="s">
        <v>6692</v>
      </c>
      <c r="V5980" s="167" t="s">
        <v>9181</v>
      </c>
      <c r="W5980" s="167" t="s">
        <v>9182</v>
      </c>
      <c r="X5980" s="170" t="s">
        <v>3533</v>
      </c>
      <c r="Y5980" s="171" t="s">
        <v>9924</v>
      </c>
      <c r="Z5980" s="167" t="s">
        <v>11196</v>
      </c>
      <c r="AA5980" s="176">
        <v>208</v>
      </c>
      <c r="AB5980" s="167" t="s">
        <v>11254</v>
      </c>
      <c r="AC5980" s="176">
        <v>208</v>
      </c>
      <c r="AD5980" s="167" t="s">
        <v>11254</v>
      </c>
      <c r="AE5980" s="176">
        <v>65671.839999999997</v>
      </c>
    </row>
    <row r="5981" spans="1:31">
      <c r="A5981" s="178">
        <v>308553103850</v>
      </c>
      <c r="B5981" s="166">
        <v>46164</v>
      </c>
      <c r="C5981" s="167" t="s">
        <v>9144</v>
      </c>
      <c r="D5981" s="167" t="s">
        <v>9165</v>
      </c>
      <c r="E5981" s="167" t="s">
        <v>9166</v>
      </c>
      <c r="F5981" s="167" t="s">
        <v>9167</v>
      </c>
      <c r="G5981" s="167" t="s">
        <v>5048</v>
      </c>
      <c r="H5981" s="168">
        <v>46164</v>
      </c>
      <c r="I5981" s="167" t="s">
        <v>9168</v>
      </c>
      <c r="J5981" s="169">
        <v>26132</v>
      </c>
      <c r="K5981" s="167" t="s">
        <v>55</v>
      </c>
      <c r="L5981" s="169">
        <v>16</v>
      </c>
      <c r="M5981" s="167" t="s">
        <v>3604</v>
      </c>
      <c r="N5981" s="169">
        <v>2500.4</v>
      </c>
      <c r="O5981" s="167" t="s">
        <v>3505</v>
      </c>
      <c r="P5981" s="167"/>
      <c r="Q5981" s="167" t="s">
        <v>5049</v>
      </c>
      <c r="R5981" s="167" t="s">
        <v>9923</v>
      </c>
      <c r="S5981" s="169">
        <v>7</v>
      </c>
      <c r="T5981" s="167" t="s">
        <v>9180</v>
      </c>
      <c r="U5981" s="169" t="s">
        <v>6692</v>
      </c>
      <c r="V5981" s="167" t="s">
        <v>9181</v>
      </c>
      <c r="W5981" s="167" t="s">
        <v>9182</v>
      </c>
      <c r="X5981" s="170" t="s">
        <v>3533</v>
      </c>
      <c r="Y5981" s="171" t="s">
        <v>9924</v>
      </c>
      <c r="Z5981" s="167" t="s">
        <v>11196</v>
      </c>
      <c r="AA5981" s="176">
        <v>80</v>
      </c>
      <c r="AB5981" s="167" t="s">
        <v>11254</v>
      </c>
      <c r="AC5981" s="176">
        <v>80</v>
      </c>
      <c r="AD5981" s="167" t="s">
        <v>11254</v>
      </c>
      <c r="AE5981" s="176">
        <v>25258.400000000001</v>
      </c>
    </row>
    <row r="5982" spans="1:31">
      <c r="A5982" s="178">
        <v>308553103850</v>
      </c>
      <c r="B5982" s="166">
        <v>46164</v>
      </c>
      <c r="C5982" s="167" t="s">
        <v>9144</v>
      </c>
      <c r="D5982" s="167" t="s">
        <v>9165</v>
      </c>
      <c r="E5982" s="167" t="s">
        <v>9166</v>
      </c>
      <c r="F5982" s="167" t="s">
        <v>9167</v>
      </c>
      <c r="G5982" s="167" t="s">
        <v>5048</v>
      </c>
      <c r="H5982" s="168">
        <v>46164</v>
      </c>
      <c r="I5982" s="167" t="s">
        <v>9168</v>
      </c>
      <c r="J5982" s="169">
        <v>26132</v>
      </c>
      <c r="K5982" s="167" t="s">
        <v>55</v>
      </c>
      <c r="L5982" s="169">
        <v>16</v>
      </c>
      <c r="M5982" s="167" t="s">
        <v>3604</v>
      </c>
      <c r="N5982" s="169">
        <v>2500.4</v>
      </c>
      <c r="O5982" s="167" t="s">
        <v>3505</v>
      </c>
      <c r="P5982" s="167"/>
      <c r="Q5982" s="167" t="s">
        <v>5049</v>
      </c>
      <c r="R5982" s="167" t="s">
        <v>9923</v>
      </c>
      <c r="S5982" s="169">
        <v>6</v>
      </c>
      <c r="T5982" s="167" t="s">
        <v>9183</v>
      </c>
      <c r="U5982" s="169" t="s">
        <v>6692</v>
      </c>
      <c r="V5982" s="167" t="s">
        <v>9184</v>
      </c>
      <c r="W5982" s="167" t="s">
        <v>9185</v>
      </c>
      <c r="X5982" s="170" t="s">
        <v>3533</v>
      </c>
      <c r="Y5982" s="171" t="s">
        <v>9924</v>
      </c>
      <c r="Z5982" s="167" t="s">
        <v>11196</v>
      </c>
      <c r="AA5982" s="176">
        <v>90</v>
      </c>
      <c r="AB5982" s="167" t="s">
        <v>11254</v>
      </c>
      <c r="AC5982" s="176">
        <v>90</v>
      </c>
      <c r="AD5982" s="167" t="s">
        <v>11254</v>
      </c>
      <c r="AE5982" s="176">
        <v>20412.900000000001</v>
      </c>
    </row>
    <row r="5983" spans="1:31">
      <c r="A5983" s="178">
        <v>308553103850</v>
      </c>
      <c r="B5983" s="166">
        <v>46164</v>
      </c>
      <c r="C5983" s="167" t="s">
        <v>9144</v>
      </c>
      <c r="D5983" s="167" t="s">
        <v>9165</v>
      </c>
      <c r="E5983" s="167" t="s">
        <v>9166</v>
      </c>
      <c r="F5983" s="167" t="s">
        <v>9167</v>
      </c>
      <c r="G5983" s="167" t="s">
        <v>5048</v>
      </c>
      <c r="H5983" s="168">
        <v>46164</v>
      </c>
      <c r="I5983" s="167" t="s">
        <v>9168</v>
      </c>
      <c r="J5983" s="169">
        <v>26132</v>
      </c>
      <c r="K5983" s="167" t="s">
        <v>55</v>
      </c>
      <c r="L5983" s="169">
        <v>16</v>
      </c>
      <c r="M5983" s="167" t="s">
        <v>3604</v>
      </c>
      <c r="N5983" s="169">
        <v>2500.4</v>
      </c>
      <c r="O5983" s="167" t="s">
        <v>3505</v>
      </c>
      <c r="P5983" s="167"/>
      <c r="Q5983" s="167" t="s">
        <v>5049</v>
      </c>
      <c r="R5983" s="167" t="s">
        <v>9923</v>
      </c>
      <c r="S5983" s="169">
        <v>5</v>
      </c>
      <c r="T5983" s="167" t="s">
        <v>9183</v>
      </c>
      <c r="U5983" s="169" t="s">
        <v>6692</v>
      </c>
      <c r="V5983" s="167" t="s">
        <v>9184</v>
      </c>
      <c r="W5983" s="167" t="s">
        <v>9185</v>
      </c>
      <c r="X5983" s="170" t="s">
        <v>3533</v>
      </c>
      <c r="Y5983" s="171" t="s">
        <v>9924</v>
      </c>
      <c r="Z5983" s="167" t="s">
        <v>11196</v>
      </c>
      <c r="AA5983" s="176">
        <v>150</v>
      </c>
      <c r="AB5983" s="167" t="s">
        <v>11254</v>
      </c>
      <c r="AC5983" s="176">
        <v>150</v>
      </c>
      <c r="AD5983" s="167" t="s">
        <v>11254</v>
      </c>
      <c r="AE5983" s="176">
        <v>34021.5</v>
      </c>
    </row>
    <row r="5984" spans="1:31">
      <c r="A5984" s="178">
        <v>308553103850</v>
      </c>
      <c r="B5984" s="166">
        <v>46164</v>
      </c>
      <c r="C5984" s="167" t="s">
        <v>9144</v>
      </c>
      <c r="D5984" s="167" t="s">
        <v>9165</v>
      </c>
      <c r="E5984" s="167" t="s">
        <v>9166</v>
      </c>
      <c r="F5984" s="167" t="s">
        <v>9167</v>
      </c>
      <c r="G5984" s="167" t="s">
        <v>5048</v>
      </c>
      <c r="H5984" s="168">
        <v>46164</v>
      </c>
      <c r="I5984" s="167" t="s">
        <v>9168</v>
      </c>
      <c r="J5984" s="169">
        <v>26132</v>
      </c>
      <c r="K5984" s="167" t="s">
        <v>55</v>
      </c>
      <c r="L5984" s="169">
        <v>16</v>
      </c>
      <c r="M5984" s="167" t="s">
        <v>3604</v>
      </c>
      <c r="N5984" s="169">
        <v>2500.4</v>
      </c>
      <c r="O5984" s="167" t="s">
        <v>3505</v>
      </c>
      <c r="P5984" s="167"/>
      <c r="Q5984" s="167" t="s">
        <v>5049</v>
      </c>
      <c r="R5984" s="167" t="s">
        <v>9923</v>
      </c>
      <c r="S5984" s="169">
        <v>4</v>
      </c>
      <c r="T5984" s="167" t="s">
        <v>9344</v>
      </c>
      <c r="U5984" s="169" t="s">
        <v>6692</v>
      </c>
      <c r="V5984" s="167" t="s">
        <v>9476</v>
      </c>
      <c r="W5984" s="167" t="s">
        <v>9346</v>
      </c>
      <c r="X5984" s="170" t="s">
        <v>3533</v>
      </c>
      <c r="Y5984" s="171" t="s">
        <v>9924</v>
      </c>
      <c r="Z5984" s="167" t="s">
        <v>11196</v>
      </c>
      <c r="AA5984" s="176">
        <v>120</v>
      </c>
      <c r="AB5984" s="167" t="s">
        <v>11254</v>
      </c>
      <c r="AC5984" s="176">
        <v>120</v>
      </c>
      <c r="AD5984" s="167" t="s">
        <v>11254</v>
      </c>
      <c r="AE5984" s="176">
        <v>25338</v>
      </c>
    </row>
    <row r="5985" spans="1:31">
      <c r="A5985" s="178">
        <v>308553103850</v>
      </c>
      <c r="B5985" s="166">
        <v>46164</v>
      </c>
      <c r="C5985" s="167" t="s">
        <v>9144</v>
      </c>
      <c r="D5985" s="167" t="s">
        <v>9165</v>
      </c>
      <c r="E5985" s="167" t="s">
        <v>9166</v>
      </c>
      <c r="F5985" s="167" t="s">
        <v>9167</v>
      </c>
      <c r="G5985" s="167" t="s">
        <v>5048</v>
      </c>
      <c r="H5985" s="168">
        <v>46164</v>
      </c>
      <c r="I5985" s="167" t="s">
        <v>9168</v>
      </c>
      <c r="J5985" s="169">
        <v>26132</v>
      </c>
      <c r="K5985" s="167" t="s">
        <v>55</v>
      </c>
      <c r="L5985" s="169">
        <v>16</v>
      </c>
      <c r="M5985" s="167" t="s">
        <v>3604</v>
      </c>
      <c r="N5985" s="169">
        <v>2500.4</v>
      </c>
      <c r="O5985" s="167" t="s">
        <v>3505</v>
      </c>
      <c r="P5985" s="167"/>
      <c r="Q5985" s="167" t="s">
        <v>5049</v>
      </c>
      <c r="R5985" s="167" t="s">
        <v>9923</v>
      </c>
      <c r="S5985" s="169">
        <v>3</v>
      </c>
      <c r="T5985" s="167" t="s">
        <v>9189</v>
      </c>
      <c r="U5985" s="169" t="s">
        <v>6692</v>
      </c>
      <c r="V5985" s="167" t="s">
        <v>9190</v>
      </c>
      <c r="W5985" s="167" t="s">
        <v>9191</v>
      </c>
      <c r="X5985" s="170" t="s">
        <v>3533</v>
      </c>
      <c r="Y5985" s="171" t="s">
        <v>9924</v>
      </c>
      <c r="Z5985" s="167" t="s">
        <v>11196</v>
      </c>
      <c r="AA5985" s="176">
        <v>322</v>
      </c>
      <c r="AB5985" s="167" t="s">
        <v>11254</v>
      </c>
      <c r="AC5985" s="176">
        <v>322</v>
      </c>
      <c r="AD5985" s="167" t="s">
        <v>11254</v>
      </c>
      <c r="AE5985" s="176">
        <v>68305.86</v>
      </c>
    </row>
    <row r="5986" spans="1:31">
      <c r="A5986" s="178">
        <v>308553103850</v>
      </c>
      <c r="B5986" s="166">
        <v>46164</v>
      </c>
      <c r="C5986" s="167" t="s">
        <v>9144</v>
      </c>
      <c r="D5986" s="167" t="s">
        <v>9165</v>
      </c>
      <c r="E5986" s="167" t="s">
        <v>9166</v>
      </c>
      <c r="F5986" s="167" t="s">
        <v>9167</v>
      </c>
      <c r="G5986" s="167" t="s">
        <v>5048</v>
      </c>
      <c r="H5986" s="168">
        <v>46164</v>
      </c>
      <c r="I5986" s="167" t="s">
        <v>9168</v>
      </c>
      <c r="J5986" s="169">
        <v>26132</v>
      </c>
      <c r="K5986" s="167" t="s">
        <v>55</v>
      </c>
      <c r="L5986" s="169">
        <v>16</v>
      </c>
      <c r="M5986" s="167" t="s">
        <v>3604</v>
      </c>
      <c r="N5986" s="169">
        <v>2500.4</v>
      </c>
      <c r="O5986" s="167" t="s">
        <v>3505</v>
      </c>
      <c r="P5986" s="167"/>
      <c r="Q5986" s="167" t="s">
        <v>5049</v>
      </c>
      <c r="R5986" s="167" t="s">
        <v>9923</v>
      </c>
      <c r="S5986" s="169">
        <v>2</v>
      </c>
      <c r="T5986" s="167" t="s">
        <v>9189</v>
      </c>
      <c r="U5986" s="169" t="s">
        <v>6692</v>
      </c>
      <c r="V5986" s="167" t="s">
        <v>9190</v>
      </c>
      <c r="W5986" s="167" t="s">
        <v>9191</v>
      </c>
      <c r="X5986" s="170" t="s">
        <v>3533</v>
      </c>
      <c r="Y5986" s="171" t="s">
        <v>9924</v>
      </c>
      <c r="Z5986" s="167" t="s">
        <v>11196</v>
      </c>
      <c r="AA5986" s="176">
        <v>20</v>
      </c>
      <c r="AB5986" s="167" t="s">
        <v>11254</v>
      </c>
      <c r="AC5986" s="176">
        <v>20</v>
      </c>
      <c r="AD5986" s="167" t="s">
        <v>11254</v>
      </c>
      <c r="AE5986" s="176">
        <v>4242.6000000000004</v>
      </c>
    </row>
    <row r="5987" spans="1:31">
      <c r="A5987" s="178">
        <v>308553103850</v>
      </c>
      <c r="B5987" s="166">
        <v>46164</v>
      </c>
      <c r="C5987" s="167" t="s">
        <v>9144</v>
      </c>
      <c r="D5987" s="167" t="s">
        <v>9165</v>
      </c>
      <c r="E5987" s="167" t="s">
        <v>9166</v>
      </c>
      <c r="F5987" s="167" t="s">
        <v>9167</v>
      </c>
      <c r="G5987" s="167" t="s">
        <v>5048</v>
      </c>
      <c r="H5987" s="168">
        <v>46164</v>
      </c>
      <c r="I5987" s="167" t="s">
        <v>9168</v>
      </c>
      <c r="J5987" s="169">
        <v>26132</v>
      </c>
      <c r="K5987" s="167" t="s">
        <v>55</v>
      </c>
      <c r="L5987" s="169">
        <v>16</v>
      </c>
      <c r="M5987" s="167" t="s">
        <v>3604</v>
      </c>
      <c r="N5987" s="169">
        <v>2500.4</v>
      </c>
      <c r="O5987" s="167" t="s">
        <v>3505</v>
      </c>
      <c r="P5987" s="167"/>
      <c r="Q5987" s="167" t="s">
        <v>5049</v>
      </c>
      <c r="R5987" s="167" t="s">
        <v>9923</v>
      </c>
      <c r="S5987" s="169">
        <v>1</v>
      </c>
      <c r="T5987" s="167" t="s">
        <v>9189</v>
      </c>
      <c r="U5987" s="169" t="s">
        <v>6692</v>
      </c>
      <c r="V5987" s="167" t="s">
        <v>9190</v>
      </c>
      <c r="W5987" s="167" t="s">
        <v>9191</v>
      </c>
      <c r="X5987" s="170" t="s">
        <v>3533</v>
      </c>
      <c r="Y5987" s="171" t="s">
        <v>9924</v>
      </c>
      <c r="Z5987" s="167" t="s">
        <v>11196</v>
      </c>
      <c r="AA5987" s="176">
        <v>8</v>
      </c>
      <c r="AB5987" s="167" t="s">
        <v>11254</v>
      </c>
      <c r="AC5987" s="176">
        <v>8</v>
      </c>
      <c r="AD5987" s="167" t="s">
        <v>11254</v>
      </c>
      <c r="AE5987" s="176">
        <v>1697.04</v>
      </c>
    </row>
    <row r="5988" spans="1:31">
      <c r="A5988" s="178">
        <v>308554485761</v>
      </c>
      <c r="B5988" s="166">
        <v>46163</v>
      </c>
      <c r="C5988" s="167" t="s">
        <v>9201</v>
      </c>
      <c r="D5988" s="167" t="s">
        <v>9704</v>
      </c>
      <c r="E5988" s="167" t="s">
        <v>9705</v>
      </c>
      <c r="F5988" s="167" t="s">
        <v>9202</v>
      </c>
      <c r="G5988" s="167" t="s">
        <v>3502</v>
      </c>
      <c r="H5988" s="168">
        <v>46164</v>
      </c>
      <c r="I5988" s="167" t="s">
        <v>9925</v>
      </c>
      <c r="J5988" s="169">
        <v>26132</v>
      </c>
      <c r="K5988" s="167" t="s">
        <v>55</v>
      </c>
      <c r="L5988" s="169">
        <v>1</v>
      </c>
      <c r="M5988" s="167" t="s">
        <v>4084</v>
      </c>
      <c r="N5988" s="169">
        <v>8.1</v>
      </c>
      <c r="O5988" s="167" t="s">
        <v>3505</v>
      </c>
      <c r="P5988" s="167"/>
      <c r="Q5988" s="167" t="s">
        <v>5049</v>
      </c>
      <c r="R5988" s="167" t="s">
        <v>9926</v>
      </c>
      <c r="S5988" s="169">
        <v>27</v>
      </c>
      <c r="T5988" s="167" t="s">
        <v>3535</v>
      </c>
      <c r="U5988" s="169" t="s">
        <v>3536</v>
      </c>
      <c r="V5988" s="167" t="s">
        <v>9927</v>
      </c>
      <c r="W5988" s="167" t="s">
        <v>9928</v>
      </c>
      <c r="X5988" s="170" t="s">
        <v>159</v>
      </c>
      <c r="Y5988" s="171" t="s">
        <v>9929</v>
      </c>
      <c r="Z5988" s="167" t="s">
        <v>3178</v>
      </c>
      <c r="AA5988" s="176">
        <v>5225</v>
      </c>
      <c r="AB5988" s="167" t="s">
        <v>11254</v>
      </c>
      <c r="AC5988" s="176">
        <v>5225</v>
      </c>
      <c r="AD5988" s="167" t="s">
        <v>11254</v>
      </c>
      <c r="AE5988" s="176">
        <v>67.930000000000007</v>
      </c>
    </row>
    <row r="5989" spans="1:31">
      <c r="A5989" s="178">
        <v>308554485761</v>
      </c>
      <c r="B5989" s="166">
        <v>46163</v>
      </c>
      <c r="C5989" s="167" t="s">
        <v>9201</v>
      </c>
      <c r="D5989" s="167" t="s">
        <v>9704</v>
      </c>
      <c r="E5989" s="167" t="s">
        <v>9705</v>
      </c>
      <c r="F5989" s="167" t="s">
        <v>9202</v>
      </c>
      <c r="G5989" s="167" t="s">
        <v>3502</v>
      </c>
      <c r="H5989" s="168">
        <v>46164</v>
      </c>
      <c r="I5989" s="167" t="s">
        <v>9925</v>
      </c>
      <c r="J5989" s="169">
        <v>26132</v>
      </c>
      <c r="K5989" s="167" t="s">
        <v>55</v>
      </c>
      <c r="L5989" s="169">
        <v>1</v>
      </c>
      <c r="M5989" s="167" t="s">
        <v>4084</v>
      </c>
      <c r="N5989" s="169">
        <v>8.1</v>
      </c>
      <c r="O5989" s="167" t="s">
        <v>3505</v>
      </c>
      <c r="P5989" s="167"/>
      <c r="Q5989" s="167" t="s">
        <v>5049</v>
      </c>
      <c r="R5989" s="167" t="s">
        <v>9926</v>
      </c>
      <c r="S5989" s="169">
        <v>26</v>
      </c>
      <c r="T5989" s="167" t="s">
        <v>3535</v>
      </c>
      <c r="U5989" s="169" t="s">
        <v>3536</v>
      </c>
      <c r="V5989" s="167" t="s">
        <v>9930</v>
      </c>
      <c r="W5989" s="167" t="s">
        <v>9931</v>
      </c>
      <c r="X5989" s="170" t="s">
        <v>159</v>
      </c>
      <c r="Y5989" s="171" t="s">
        <v>9929</v>
      </c>
      <c r="Z5989" s="167" t="s">
        <v>3178</v>
      </c>
      <c r="AA5989" s="176">
        <v>8881</v>
      </c>
      <c r="AB5989" s="167" t="s">
        <v>11254</v>
      </c>
      <c r="AC5989" s="176">
        <v>8881</v>
      </c>
      <c r="AD5989" s="167" t="s">
        <v>11254</v>
      </c>
      <c r="AE5989" s="176">
        <v>76.38</v>
      </c>
    </row>
    <row r="5990" spans="1:31">
      <c r="A5990" s="178">
        <v>308554485761</v>
      </c>
      <c r="B5990" s="166">
        <v>46163</v>
      </c>
      <c r="C5990" s="167" t="s">
        <v>9201</v>
      </c>
      <c r="D5990" s="167" t="s">
        <v>9704</v>
      </c>
      <c r="E5990" s="167" t="s">
        <v>9705</v>
      </c>
      <c r="F5990" s="167" t="s">
        <v>9202</v>
      </c>
      <c r="G5990" s="167" t="s">
        <v>3502</v>
      </c>
      <c r="H5990" s="168">
        <v>46164</v>
      </c>
      <c r="I5990" s="167" t="s">
        <v>9925</v>
      </c>
      <c r="J5990" s="169">
        <v>26132</v>
      </c>
      <c r="K5990" s="167" t="s">
        <v>55</v>
      </c>
      <c r="L5990" s="169">
        <v>1</v>
      </c>
      <c r="M5990" s="167" t="s">
        <v>4084</v>
      </c>
      <c r="N5990" s="169">
        <v>8.1</v>
      </c>
      <c r="O5990" s="167" t="s">
        <v>3505</v>
      </c>
      <c r="P5990" s="167"/>
      <c r="Q5990" s="167" t="s">
        <v>5049</v>
      </c>
      <c r="R5990" s="167" t="s">
        <v>9926</v>
      </c>
      <c r="S5990" s="169">
        <v>25</v>
      </c>
      <c r="T5990" s="167" t="s">
        <v>3535</v>
      </c>
      <c r="U5990" s="169" t="s">
        <v>3536</v>
      </c>
      <c r="V5990" s="167" t="s">
        <v>9932</v>
      </c>
      <c r="W5990" s="167" t="s">
        <v>9931</v>
      </c>
      <c r="X5990" s="170" t="s">
        <v>159</v>
      </c>
      <c r="Y5990" s="171" t="s">
        <v>9929</v>
      </c>
      <c r="Z5990" s="167" t="s">
        <v>3178</v>
      </c>
      <c r="AA5990" s="176">
        <v>225000</v>
      </c>
      <c r="AB5990" s="167" t="s">
        <v>11254</v>
      </c>
      <c r="AC5990" s="176">
        <v>225000</v>
      </c>
      <c r="AD5990" s="167" t="s">
        <v>11254</v>
      </c>
      <c r="AE5990" s="176">
        <v>67.5</v>
      </c>
    </row>
    <row r="5991" spans="1:31">
      <c r="A5991" s="178">
        <v>308554485761</v>
      </c>
      <c r="B5991" s="166">
        <v>46163</v>
      </c>
      <c r="C5991" s="167" t="s">
        <v>9201</v>
      </c>
      <c r="D5991" s="167" t="s">
        <v>9704</v>
      </c>
      <c r="E5991" s="167" t="s">
        <v>9705</v>
      </c>
      <c r="F5991" s="167" t="s">
        <v>9202</v>
      </c>
      <c r="G5991" s="167" t="s">
        <v>3502</v>
      </c>
      <c r="H5991" s="168">
        <v>46164</v>
      </c>
      <c r="I5991" s="167" t="s">
        <v>9925</v>
      </c>
      <c r="J5991" s="169">
        <v>26132</v>
      </c>
      <c r="K5991" s="167" t="s">
        <v>55</v>
      </c>
      <c r="L5991" s="169">
        <v>1</v>
      </c>
      <c r="M5991" s="167" t="s">
        <v>4084</v>
      </c>
      <c r="N5991" s="169">
        <v>8.1</v>
      </c>
      <c r="O5991" s="167" t="s">
        <v>3505</v>
      </c>
      <c r="P5991" s="167"/>
      <c r="Q5991" s="167" t="s">
        <v>5049</v>
      </c>
      <c r="R5991" s="167" t="s">
        <v>9926</v>
      </c>
      <c r="S5991" s="169">
        <v>24</v>
      </c>
      <c r="T5991" s="167" t="s">
        <v>3535</v>
      </c>
      <c r="U5991" s="169" t="s">
        <v>3536</v>
      </c>
      <c r="V5991" s="167" t="s">
        <v>9933</v>
      </c>
      <c r="W5991" s="167" t="s">
        <v>9931</v>
      </c>
      <c r="X5991" s="170" t="s">
        <v>159</v>
      </c>
      <c r="Y5991" s="171" t="s">
        <v>9929</v>
      </c>
      <c r="Z5991" s="167" t="s">
        <v>3178</v>
      </c>
      <c r="AA5991" s="176">
        <v>1869</v>
      </c>
      <c r="AB5991" s="167" t="s">
        <v>11254</v>
      </c>
      <c r="AC5991" s="176">
        <v>1869</v>
      </c>
      <c r="AD5991" s="167" t="s">
        <v>11254</v>
      </c>
      <c r="AE5991" s="176">
        <v>48.22</v>
      </c>
    </row>
    <row r="5992" spans="1:31">
      <c r="A5992" s="178">
        <v>308554485761</v>
      </c>
      <c r="B5992" s="166">
        <v>46163</v>
      </c>
      <c r="C5992" s="167" t="s">
        <v>9201</v>
      </c>
      <c r="D5992" s="167" t="s">
        <v>9704</v>
      </c>
      <c r="E5992" s="167" t="s">
        <v>9705</v>
      </c>
      <c r="F5992" s="167" t="s">
        <v>9202</v>
      </c>
      <c r="G5992" s="167" t="s">
        <v>3502</v>
      </c>
      <c r="H5992" s="168">
        <v>46164</v>
      </c>
      <c r="I5992" s="167" t="s">
        <v>9925</v>
      </c>
      <c r="J5992" s="169">
        <v>26132</v>
      </c>
      <c r="K5992" s="167" t="s">
        <v>55</v>
      </c>
      <c r="L5992" s="169">
        <v>1</v>
      </c>
      <c r="M5992" s="167" t="s">
        <v>4084</v>
      </c>
      <c r="N5992" s="169">
        <v>8.1</v>
      </c>
      <c r="O5992" s="167" t="s">
        <v>3505</v>
      </c>
      <c r="P5992" s="167"/>
      <c r="Q5992" s="167" t="s">
        <v>5049</v>
      </c>
      <c r="R5992" s="167" t="s">
        <v>9926</v>
      </c>
      <c r="S5992" s="169">
        <v>23</v>
      </c>
      <c r="T5992" s="167" t="s">
        <v>3535</v>
      </c>
      <c r="U5992" s="169" t="s">
        <v>3536</v>
      </c>
      <c r="V5992" s="167" t="s">
        <v>9934</v>
      </c>
      <c r="W5992" s="167" t="s">
        <v>9931</v>
      </c>
      <c r="X5992" s="170" t="s">
        <v>159</v>
      </c>
      <c r="Y5992" s="171" t="s">
        <v>9929</v>
      </c>
      <c r="Z5992" s="167" t="s">
        <v>3178</v>
      </c>
      <c r="AA5992" s="176">
        <v>75000</v>
      </c>
      <c r="AB5992" s="167" t="s">
        <v>11254</v>
      </c>
      <c r="AC5992" s="176">
        <v>75000</v>
      </c>
      <c r="AD5992" s="167" t="s">
        <v>11254</v>
      </c>
      <c r="AE5992" s="176">
        <v>22.5</v>
      </c>
    </row>
    <row r="5993" spans="1:31">
      <c r="A5993" s="178">
        <v>308554485761</v>
      </c>
      <c r="B5993" s="166">
        <v>46163</v>
      </c>
      <c r="C5993" s="167" t="s">
        <v>9201</v>
      </c>
      <c r="D5993" s="167" t="s">
        <v>9704</v>
      </c>
      <c r="E5993" s="167" t="s">
        <v>9705</v>
      </c>
      <c r="F5993" s="167" t="s">
        <v>9202</v>
      </c>
      <c r="G5993" s="167" t="s">
        <v>3502</v>
      </c>
      <c r="H5993" s="168">
        <v>46164</v>
      </c>
      <c r="I5993" s="167" t="s">
        <v>9925</v>
      </c>
      <c r="J5993" s="169">
        <v>26132</v>
      </c>
      <c r="K5993" s="167" t="s">
        <v>55</v>
      </c>
      <c r="L5993" s="169">
        <v>1</v>
      </c>
      <c r="M5993" s="167" t="s">
        <v>4084</v>
      </c>
      <c r="N5993" s="169">
        <v>8.1</v>
      </c>
      <c r="O5993" s="167" t="s">
        <v>3505</v>
      </c>
      <c r="P5993" s="167"/>
      <c r="Q5993" s="167" t="s">
        <v>5049</v>
      </c>
      <c r="R5993" s="167" t="s">
        <v>9926</v>
      </c>
      <c r="S5993" s="169">
        <v>22</v>
      </c>
      <c r="T5993" s="167" t="s">
        <v>3535</v>
      </c>
      <c r="U5993" s="169" t="s">
        <v>3536</v>
      </c>
      <c r="V5993" s="167" t="s">
        <v>9935</v>
      </c>
      <c r="W5993" s="167" t="s">
        <v>9931</v>
      </c>
      <c r="X5993" s="170" t="s">
        <v>159</v>
      </c>
      <c r="Y5993" s="171" t="s">
        <v>9929</v>
      </c>
      <c r="Z5993" s="167" t="s">
        <v>3178</v>
      </c>
      <c r="AA5993" s="176">
        <v>75000</v>
      </c>
      <c r="AB5993" s="167" t="s">
        <v>11254</v>
      </c>
      <c r="AC5993" s="176">
        <v>75000</v>
      </c>
      <c r="AD5993" s="167" t="s">
        <v>11254</v>
      </c>
      <c r="AE5993" s="176">
        <v>22.5</v>
      </c>
    </row>
    <row r="5994" spans="1:31">
      <c r="A5994" s="178">
        <v>308554485761</v>
      </c>
      <c r="B5994" s="166">
        <v>46163</v>
      </c>
      <c r="C5994" s="167" t="s">
        <v>9201</v>
      </c>
      <c r="D5994" s="167" t="s">
        <v>9704</v>
      </c>
      <c r="E5994" s="167" t="s">
        <v>9705</v>
      </c>
      <c r="F5994" s="167" t="s">
        <v>9202</v>
      </c>
      <c r="G5994" s="167" t="s">
        <v>3502</v>
      </c>
      <c r="H5994" s="168">
        <v>46164</v>
      </c>
      <c r="I5994" s="167" t="s">
        <v>9925</v>
      </c>
      <c r="J5994" s="169">
        <v>26132</v>
      </c>
      <c r="K5994" s="167" t="s">
        <v>55</v>
      </c>
      <c r="L5994" s="169">
        <v>1</v>
      </c>
      <c r="M5994" s="167" t="s">
        <v>4084</v>
      </c>
      <c r="N5994" s="169">
        <v>8.1</v>
      </c>
      <c r="O5994" s="167" t="s">
        <v>3505</v>
      </c>
      <c r="P5994" s="167"/>
      <c r="Q5994" s="167" t="s">
        <v>5049</v>
      </c>
      <c r="R5994" s="167" t="s">
        <v>9926</v>
      </c>
      <c r="S5994" s="169">
        <v>21</v>
      </c>
      <c r="T5994" s="167" t="s">
        <v>3535</v>
      </c>
      <c r="U5994" s="169" t="s">
        <v>3536</v>
      </c>
      <c r="V5994" s="167" t="s">
        <v>9936</v>
      </c>
      <c r="W5994" s="167" t="s">
        <v>9931</v>
      </c>
      <c r="X5994" s="170" t="s">
        <v>159</v>
      </c>
      <c r="Y5994" s="171" t="s">
        <v>9929</v>
      </c>
      <c r="Z5994" s="167" t="s">
        <v>3178</v>
      </c>
      <c r="AA5994" s="176">
        <v>107250</v>
      </c>
      <c r="AB5994" s="167" t="s">
        <v>11254</v>
      </c>
      <c r="AC5994" s="176">
        <v>107250</v>
      </c>
      <c r="AD5994" s="167" t="s">
        <v>11254</v>
      </c>
      <c r="AE5994" s="176">
        <v>32.18</v>
      </c>
    </row>
    <row r="5995" spans="1:31">
      <c r="A5995" s="178">
        <v>308554485761</v>
      </c>
      <c r="B5995" s="166">
        <v>46163</v>
      </c>
      <c r="C5995" s="167" t="s">
        <v>9201</v>
      </c>
      <c r="D5995" s="167" t="s">
        <v>9704</v>
      </c>
      <c r="E5995" s="167" t="s">
        <v>9705</v>
      </c>
      <c r="F5995" s="167" t="s">
        <v>9202</v>
      </c>
      <c r="G5995" s="167" t="s">
        <v>3502</v>
      </c>
      <c r="H5995" s="168">
        <v>46164</v>
      </c>
      <c r="I5995" s="167" t="s">
        <v>9925</v>
      </c>
      <c r="J5995" s="169">
        <v>26132</v>
      </c>
      <c r="K5995" s="167" t="s">
        <v>55</v>
      </c>
      <c r="L5995" s="169">
        <v>1</v>
      </c>
      <c r="M5995" s="167" t="s">
        <v>4084</v>
      </c>
      <c r="N5995" s="169">
        <v>8.1</v>
      </c>
      <c r="O5995" s="167" t="s">
        <v>3505</v>
      </c>
      <c r="P5995" s="167"/>
      <c r="Q5995" s="167" t="s">
        <v>5049</v>
      </c>
      <c r="R5995" s="167" t="s">
        <v>9926</v>
      </c>
      <c r="S5995" s="169">
        <v>20</v>
      </c>
      <c r="T5995" s="167" t="s">
        <v>3535</v>
      </c>
      <c r="U5995" s="169" t="s">
        <v>3536</v>
      </c>
      <c r="V5995" s="167" t="s">
        <v>9936</v>
      </c>
      <c r="W5995" s="167" t="s">
        <v>9931</v>
      </c>
      <c r="X5995" s="170" t="s">
        <v>159</v>
      </c>
      <c r="Y5995" s="171" t="s">
        <v>9929</v>
      </c>
      <c r="Z5995" s="167" t="s">
        <v>3178</v>
      </c>
      <c r="AA5995" s="176">
        <v>2630</v>
      </c>
      <c r="AB5995" s="167" t="s">
        <v>11254</v>
      </c>
      <c r="AC5995" s="176">
        <v>2630</v>
      </c>
      <c r="AD5995" s="167" t="s">
        <v>11254</v>
      </c>
      <c r="AE5995" s="176">
        <v>0.79</v>
      </c>
    </row>
    <row r="5996" spans="1:31">
      <c r="A5996" s="178">
        <v>308554485761</v>
      </c>
      <c r="B5996" s="166">
        <v>46163</v>
      </c>
      <c r="C5996" s="167" t="s">
        <v>9201</v>
      </c>
      <c r="D5996" s="167" t="s">
        <v>9704</v>
      </c>
      <c r="E5996" s="167" t="s">
        <v>9705</v>
      </c>
      <c r="F5996" s="167" t="s">
        <v>9202</v>
      </c>
      <c r="G5996" s="167" t="s">
        <v>3502</v>
      </c>
      <c r="H5996" s="168">
        <v>46164</v>
      </c>
      <c r="I5996" s="167" t="s">
        <v>9925</v>
      </c>
      <c r="J5996" s="169">
        <v>26132</v>
      </c>
      <c r="K5996" s="167" t="s">
        <v>55</v>
      </c>
      <c r="L5996" s="169">
        <v>1</v>
      </c>
      <c r="M5996" s="167" t="s">
        <v>4084</v>
      </c>
      <c r="N5996" s="169">
        <v>8.1</v>
      </c>
      <c r="O5996" s="167" t="s">
        <v>3505</v>
      </c>
      <c r="P5996" s="167"/>
      <c r="Q5996" s="167" t="s">
        <v>5049</v>
      </c>
      <c r="R5996" s="167" t="s">
        <v>9926</v>
      </c>
      <c r="S5996" s="169">
        <v>19</v>
      </c>
      <c r="T5996" s="167" t="s">
        <v>3535</v>
      </c>
      <c r="U5996" s="169" t="s">
        <v>3536</v>
      </c>
      <c r="V5996" s="167" t="s">
        <v>9937</v>
      </c>
      <c r="W5996" s="167" t="s">
        <v>9938</v>
      </c>
      <c r="X5996" s="170" t="s">
        <v>159</v>
      </c>
      <c r="Y5996" s="171" t="s">
        <v>9929</v>
      </c>
      <c r="Z5996" s="167" t="s">
        <v>3178</v>
      </c>
      <c r="AA5996" s="176">
        <v>10750</v>
      </c>
      <c r="AB5996" s="167" t="s">
        <v>11254</v>
      </c>
      <c r="AC5996" s="176">
        <v>10750</v>
      </c>
      <c r="AD5996" s="167" t="s">
        <v>11254</v>
      </c>
      <c r="AE5996" s="176">
        <v>5.38</v>
      </c>
    </row>
    <row r="5997" spans="1:31">
      <c r="A5997" s="178">
        <v>308554485761</v>
      </c>
      <c r="B5997" s="166">
        <v>46163</v>
      </c>
      <c r="C5997" s="167" t="s">
        <v>9201</v>
      </c>
      <c r="D5997" s="167" t="s">
        <v>9704</v>
      </c>
      <c r="E5997" s="167" t="s">
        <v>9705</v>
      </c>
      <c r="F5997" s="167" t="s">
        <v>9202</v>
      </c>
      <c r="G5997" s="167" t="s">
        <v>3502</v>
      </c>
      <c r="H5997" s="168">
        <v>46164</v>
      </c>
      <c r="I5997" s="167" t="s">
        <v>9925</v>
      </c>
      <c r="J5997" s="169">
        <v>26132</v>
      </c>
      <c r="K5997" s="167" t="s">
        <v>55</v>
      </c>
      <c r="L5997" s="169">
        <v>1</v>
      </c>
      <c r="M5997" s="167" t="s">
        <v>4084</v>
      </c>
      <c r="N5997" s="169">
        <v>8.1</v>
      </c>
      <c r="O5997" s="167" t="s">
        <v>3505</v>
      </c>
      <c r="P5997" s="167"/>
      <c r="Q5997" s="167" t="s">
        <v>5049</v>
      </c>
      <c r="R5997" s="167" t="s">
        <v>9926</v>
      </c>
      <c r="S5997" s="169">
        <v>18</v>
      </c>
      <c r="T5997" s="167" t="s">
        <v>3560</v>
      </c>
      <c r="U5997" s="169" t="s">
        <v>3561</v>
      </c>
      <c r="V5997" s="167" t="s">
        <v>9939</v>
      </c>
      <c r="W5997" s="167" t="s">
        <v>9940</v>
      </c>
      <c r="X5997" s="170" t="s">
        <v>159</v>
      </c>
      <c r="Y5997" s="171" t="s">
        <v>9929</v>
      </c>
      <c r="Z5997" s="167" t="s">
        <v>3178</v>
      </c>
      <c r="AA5997" s="176">
        <v>6000</v>
      </c>
      <c r="AB5997" s="167" t="s">
        <v>11254</v>
      </c>
      <c r="AC5997" s="176">
        <v>6000</v>
      </c>
      <c r="AD5997" s="167" t="s">
        <v>11254</v>
      </c>
      <c r="AE5997" s="176">
        <v>7.2</v>
      </c>
    </row>
    <row r="5998" spans="1:31">
      <c r="A5998" s="178">
        <v>308554485761</v>
      </c>
      <c r="B5998" s="166">
        <v>46163</v>
      </c>
      <c r="C5998" s="167" t="s">
        <v>9201</v>
      </c>
      <c r="D5998" s="167" t="s">
        <v>9704</v>
      </c>
      <c r="E5998" s="167" t="s">
        <v>9705</v>
      </c>
      <c r="F5998" s="167" t="s">
        <v>9202</v>
      </c>
      <c r="G5998" s="167" t="s">
        <v>3502</v>
      </c>
      <c r="H5998" s="168">
        <v>46164</v>
      </c>
      <c r="I5998" s="167" t="s">
        <v>9925</v>
      </c>
      <c r="J5998" s="169">
        <v>26132</v>
      </c>
      <c r="K5998" s="167" t="s">
        <v>55</v>
      </c>
      <c r="L5998" s="169">
        <v>1</v>
      </c>
      <c r="M5998" s="167" t="s">
        <v>4084</v>
      </c>
      <c r="N5998" s="169">
        <v>8.1</v>
      </c>
      <c r="O5998" s="167" t="s">
        <v>3505</v>
      </c>
      <c r="P5998" s="167"/>
      <c r="Q5998" s="167" t="s">
        <v>5049</v>
      </c>
      <c r="R5998" s="167" t="s">
        <v>9926</v>
      </c>
      <c r="S5998" s="169">
        <v>17</v>
      </c>
      <c r="T5998" s="167" t="s">
        <v>3560</v>
      </c>
      <c r="U5998" s="169" t="s">
        <v>3561</v>
      </c>
      <c r="V5998" s="167" t="s">
        <v>9941</v>
      </c>
      <c r="W5998" s="167" t="s">
        <v>9942</v>
      </c>
      <c r="X5998" s="170" t="s">
        <v>159</v>
      </c>
      <c r="Y5998" s="171" t="s">
        <v>9929</v>
      </c>
      <c r="Z5998" s="167" t="s">
        <v>3178</v>
      </c>
      <c r="AA5998" s="176">
        <v>1680</v>
      </c>
      <c r="AB5998" s="167" t="s">
        <v>11254</v>
      </c>
      <c r="AC5998" s="176">
        <v>1680</v>
      </c>
      <c r="AD5998" s="167" t="s">
        <v>11254</v>
      </c>
      <c r="AE5998" s="176">
        <v>0.84</v>
      </c>
    </row>
    <row r="5999" spans="1:31">
      <c r="A5999" s="178">
        <v>308554485761</v>
      </c>
      <c r="B5999" s="166">
        <v>46163</v>
      </c>
      <c r="C5999" s="167" t="s">
        <v>9201</v>
      </c>
      <c r="D5999" s="167" t="s">
        <v>9704</v>
      </c>
      <c r="E5999" s="167" t="s">
        <v>9705</v>
      </c>
      <c r="F5999" s="167" t="s">
        <v>9202</v>
      </c>
      <c r="G5999" s="167" t="s">
        <v>3502</v>
      </c>
      <c r="H5999" s="168">
        <v>46164</v>
      </c>
      <c r="I5999" s="167" t="s">
        <v>9925</v>
      </c>
      <c r="J5999" s="169">
        <v>26132</v>
      </c>
      <c r="K5999" s="167" t="s">
        <v>55</v>
      </c>
      <c r="L5999" s="169">
        <v>1</v>
      </c>
      <c r="M5999" s="167" t="s">
        <v>4084</v>
      </c>
      <c r="N5999" s="169">
        <v>8.1</v>
      </c>
      <c r="O5999" s="167" t="s">
        <v>3505</v>
      </c>
      <c r="P5999" s="167"/>
      <c r="Q5999" s="167" t="s">
        <v>5049</v>
      </c>
      <c r="R5999" s="167" t="s">
        <v>9926</v>
      </c>
      <c r="S5999" s="169">
        <v>16</v>
      </c>
      <c r="T5999" s="167" t="s">
        <v>3535</v>
      </c>
      <c r="U5999" s="169" t="s">
        <v>3536</v>
      </c>
      <c r="V5999" s="167" t="s">
        <v>9943</v>
      </c>
      <c r="W5999" s="167" t="s">
        <v>9944</v>
      </c>
      <c r="X5999" s="170" t="s">
        <v>159</v>
      </c>
      <c r="Y5999" s="171" t="s">
        <v>9929</v>
      </c>
      <c r="Z5999" s="167" t="s">
        <v>3178</v>
      </c>
      <c r="AA5999" s="176">
        <v>640</v>
      </c>
      <c r="AB5999" s="167" t="s">
        <v>11254</v>
      </c>
      <c r="AC5999" s="176">
        <v>640</v>
      </c>
      <c r="AD5999" s="167" t="s">
        <v>11254</v>
      </c>
      <c r="AE5999" s="176">
        <v>0.57999999999999996</v>
      </c>
    </row>
    <row r="6000" spans="1:31">
      <c r="A6000" s="178">
        <v>308554485761</v>
      </c>
      <c r="B6000" s="166">
        <v>46163</v>
      </c>
      <c r="C6000" s="167" t="s">
        <v>9201</v>
      </c>
      <c r="D6000" s="167" t="s">
        <v>9704</v>
      </c>
      <c r="E6000" s="167" t="s">
        <v>9705</v>
      </c>
      <c r="F6000" s="167" t="s">
        <v>9202</v>
      </c>
      <c r="G6000" s="167" t="s">
        <v>3502</v>
      </c>
      <c r="H6000" s="168">
        <v>46164</v>
      </c>
      <c r="I6000" s="167" t="s">
        <v>9925</v>
      </c>
      <c r="J6000" s="169">
        <v>26132</v>
      </c>
      <c r="K6000" s="167" t="s">
        <v>55</v>
      </c>
      <c r="L6000" s="169">
        <v>1</v>
      </c>
      <c r="M6000" s="167" t="s">
        <v>4084</v>
      </c>
      <c r="N6000" s="169">
        <v>8.1</v>
      </c>
      <c r="O6000" s="167" t="s">
        <v>3505</v>
      </c>
      <c r="P6000" s="167"/>
      <c r="Q6000" s="167" t="s">
        <v>5049</v>
      </c>
      <c r="R6000" s="167" t="s">
        <v>9926</v>
      </c>
      <c r="S6000" s="169">
        <v>15</v>
      </c>
      <c r="T6000" s="167" t="s">
        <v>3535</v>
      </c>
      <c r="U6000" s="169" t="s">
        <v>3536</v>
      </c>
      <c r="V6000" s="167" t="s">
        <v>9945</v>
      </c>
      <c r="W6000" s="167" t="s">
        <v>9946</v>
      </c>
      <c r="X6000" s="170" t="s">
        <v>159</v>
      </c>
      <c r="Y6000" s="171" t="s">
        <v>9929</v>
      </c>
      <c r="Z6000" s="167" t="s">
        <v>3178</v>
      </c>
      <c r="AA6000" s="176">
        <v>11205</v>
      </c>
      <c r="AB6000" s="167" t="s">
        <v>11254</v>
      </c>
      <c r="AC6000" s="176">
        <v>11205</v>
      </c>
      <c r="AD6000" s="167" t="s">
        <v>11254</v>
      </c>
      <c r="AE6000" s="176">
        <v>53.78</v>
      </c>
    </row>
    <row r="6001" spans="1:31">
      <c r="A6001" s="178">
        <v>308554485761</v>
      </c>
      <c r="B6001" s="166">
        <v>46163</v>
      </c>
      <c r="C6001" s="167" t="s">
        <v>9201</v>
      </c>
      <c r="D6001" s="167" t="s">
        <v>9704</v>
      </c>
      <c r="E6001" s="167" t="s">
        <v>9705</v>
      </c>
      <c r="F6001" s="167" t="s">
        <v>9202</v>
      </c>
      <c r="G6001" s="167" t="s">
        <v>3502</v>
      </c>
      <c r="H6001" s="168">
        <v>46164</v>
      </c>
      <c r="I6001" s="167" t="s">
        <v>9925</v>
      </c>
      <c r="J6001" s="169">
        <v>26132</v>
      </c>
      <c r="K6001" s="167" t="s">
        <v>55</v>
      </c>
      <c r="L6001" s="169">
        <v>1</v>
      </c>
      <c r="M6001" s="167" t="s">
        <v>4084</v>
      </c>
      <c r="N6001" s="169">
        <v>8.1</v>
      </c>
      <c r="O6001" s="167" t="s">
        <v>3505</v>
      </c>
      <c r="P6001" s="167"/>
      <c r="Q6001" s="167" t="s">
        <v>5049</v>
      </c>
      <c r="R6001" s="167" t="s">
        <v>9926</v>
      </c>
      <c r="S6001" s="169">
        <v>14</v>
      </c>
      <c r="T6001" s="167" t="s">
        <v>3560</v>
      </c>
      <c r="U6001" s="169" t="s">
        <v>3561</v>
      </c>
      <c r="V6001" s="167" t="s">
        <v>9947</v>
      </c>
      <c r="W6001" s="167" t="s">
        <v>9948</v>
      </c>
      <c r="X6001" s="170" t="s">
        <v>159</v>
      </c>
      <c r="Y6001" s="171" t="s">
        <v>9929</v>
      </c>
      <c r="Z6001" s="167" t="s">
        <v>3178</v>
      </c>
      <c r="AA6001" s="176">
        <v>320</v>
      </c>
      <c r="AB6001" s="167" t="s">
        <v>11254</v>
      </c>
      <c r="AC6001" s="176">
        <v>320</v>
      </c>
      <c r="AD6001" s="167" t="s">
        <v>11254</v>
      </c>
      <c r="AE6001" s="176">
        <v>3.04</v>
      </c>
    </row>
    <row r="6002" spans="1:31">
      <c r="A6002" s="178">
        <v>308554485761</v>
      </c>
      <c r="B6002" s="166">
        <v>46163</v>
      </c>
      <c r="C6002" s="167" t="s">
        <v>9201</v>
      </c>
      <c r="D6002" s="167" t="s">
        <v>9704</v>
      </c>
      <c r="E6002" s="167" t="s">
        <v>9705</v>
      </c>
      <c r="F6002" s="167" t="s">
        <v>9202</v>
      </c>
      <c r="G6002" s="167" t="s">
        <v>3502</v>
      </c>
      <c r="H6002" s="168">
        <v>46164</v>
      </c>
      <c r="I6002" s="167" t="s">
        <v>9925</v>
      </c>
      <c r="J6002" s="169">
        <v>26132</v>
      </c>
      <c r="K6002" s="167" t="s">
        <v>55</v>
      </c>
      <c r="L6002" s="169">
        <v>1</v>
      </c>
      <c r="M6002" s="167" t="s">
        <v>4084</v>
      </c>
      <c r="N6002" s="169">
        <v>8.1</v>
      </c>
      <c r="O6002" s="167" t="s">
        <v>3505</v>
      </c>
      <c r="P6002" s="167"/>
      <c r="Q6002" s="167" t="s">
        <v>5049</v>
      </c>
      <c r="R6002" s="167" t="s">
        <v>9926</v>
      </c>
      <c r="S6002" s="169">
        <v>13</v>
      </c>
      <c r="T6002" s="167" t="s">
        <v>3535</v>
      </c>
      <c r="U6002" s="169" t="s">
        <v>3536</v>
      </c>
      <c r="V6002" s="167" t="s">
        <v>9949</v>
      </c>
      <c r="W6002" s="167" t="s">
        <v>9950</v>
      </c>
      <c r="X6002" s="170" t="s">
        <v>159</v>
      </c>
      <c r="Y6002" s="171" t="s">
        <v>9929</v>
      </c>
      <c r="Z6002" s="167" t="s">
        <v>3178</v>
      </c>
      <c r="AA6002" s="176">
        <v>2130</v>
      </c>
      <c r="AB6002" s="167" t="s">
        <v>11254</v>
      </c>
      <c r="AC6002" s="176">
        <v>2130</v>
      </c>
      <c r="AD6002" s="167" t="s">
        <v>11254</v>
      </c>
      <c r="AE6002" s="176">
        <v>8.9499999999999993</v>
      </c>
    </row>
    <row r="6003" spans="1:31">
      <c r="A6003" s="178">
        <v>308554485761</v>
      </c>
      <c r="B6003" s="166">
        <v>46163</v>
      </c>
      <c r="C6003" s="167" t="s">
        <v>9201</v>
      </c>
      <c r="D6003" s="167" t="s">
        <v>9704</v>
      </c>
      <c r="E6003" s="167" t="s">
        <v>9705</v>
      </c>
      <c r="F6003" s="167" t="s">
        <v>9202</v>
      </c>
      <c r="G6003" s="167" t="s">
        <v>3502</v>
      </c>
      <c r="H6003" s="168">
        <v>46164</v>
      </c>
      <c r="I6003" s="167" t="s">
        <v>9925</v>
      </c>
      <c r="J6003" s="169">
        <v>26132</v>
      </c>
      <c r="K6003" s="167" t="s">
        <v>55</v>
      </c>
      <c r="L6003" s="169">
        <v>1</v>
      </c>
      <c r="M6003" s="167" t="s">
        <v>4084</v>
      </c>
      <c r="N6003" s="169">
        <v>8.1</v>
      </c>
      <c r="O6003" s="167" t="s">
        <v>3505</v>
      </c>
      <c r="P6003" s="167"/>
      <c r="Q6003" s="167" t="s">
        <v>5049</v>
      </c>
      <c r="R6003" s="167" t="s">
        <v>9926</v>
      </c>
      <c r="S6003" s="169">
        <v>12</v>
      </c>
      <c r="T6003" s="167" t="s">
        <v>3560</v>
      </c>
      <c r="U6003" s="169" t="s">
        <v>3561</v>
      </c>
      <c r="V6003" s="167" t="s">
        <v>9951</v>
      </c>
      <c r="W6003" s="167" t="s">
        <v>9952</v>
      </c>
      <c r="X6003" s="170" t="s">
        <v>159</v>
      </c>
      <c r="Y6003" s="171" t="s">
        <v>9929</v>
      </c>
      <c r="Z6003" s="167" t="s">
        <v>3178</v>
      </c>
      <c r="AA6003" s="176">
        <v>4690</v>
      </c>
      <c r="AB6003" s="167" t="s">
        <v>11254</v>
      </c>
      <c r="AC6003" s="176">
        <v>4690</v>
      </c>
      <c r="AD6003" s="167" t="s">
        <v>11254</v>
      </c>
      <c r="AE6003" s="176">
        <v>7.04</v>
      </c>
    </row>
    <row r="6004" spans="1:31">
      <c r="A6004" s="178">
        <v>308554485761</v>
      </c>
      <c r="B6004" s="166">
        <v>46163</v>
      </c>
      <c r="C6004" s="167" t="s">
        <v>9201</v>
      </c>
      <c r="D6004" s="167" t="s">
        <v>9704</v>
      </c>
      <c r="E6004" s="167" t="s">
        <v>9705</v>
      </c>
      <c r="F6004" s="167" t="s">
        <v>9202</v>
      </c>
      <c r="G6004" s="167" t="s">
        <v>3502</v>
      </c>
      <c r="H6004" s="168">
        <v>46164</v>
      </c>
      <c r="I6004" s="167" t="s">
        <v>9925</v>
      </c>
      <c r="J6004" s="169">
        <v>26132</v>
      </c>
      <c r="K6004" s="167" t="s">
        <v>55</v>
      </c>
      <c r="L6004" s="169">
        <v>1</v>
      </c>
      <c r="M6004" s="167" t="s">
        <v>4084</v>
      </c>
      <c r="N6004" s="169">
        <v>8.1</v>
      </c>
      <c r="O6004" s="167" t="s">
        <v>3505</v>
      </c>
      <c r="P6004" s="167"/>
      <c r="Q6004" s="167" t="s">
        <v>5049</v>
      </c>
      <c r="R6004" s="167" t="s">
        <v>9926</v>
      </c>
      <c r="S6004" s="169">
        <v>11</v>
      </c>
      <c r="T6004" s="167" t="s">
        <v>3535</v>
      </c>
      <c r="U6004" s="169" t="s">
        <v>3536</v>
      </c>
      <c r="V6004" s="167" t="s">
        <v>9953</v>
      </c>
      <c r="W6004" s="167" t="s">
        <v>9954</v>
      </c>
      <c r="X6004" s="170" t="s">
        <v>159</v>
      </c>
      <c r="Y6004" s="171" t="s">
        <v>9929</v>
      </c>
      <c r="Z6004" s="167" t="s">
        <v>3178</v>
      </c>
      <c r="AA6004" s="176">
        <v>205</v>
      </c>
      <c r="AB6004" s="167" t="s">
        <v>11254</v>
      </c>
      <c r="AC6004" s="176">
        <v>205</v>
      </c>
      <c r="AD6004" s="167" t="s">
        <v>11254</v>
      </c>
      <c r="AE6004" s="176">
        <v>1.1100000000000001</v>
      </c>
    </row>
    <row r="6005" spans="1:31">
      <c r="A6005" s="178">
        <v>308554485761</v>
      </c>
      <c r="B6005" s="166">
        <v>46163</v>
      </c>
      <c r="C6005" s="167" t="s">
        <v>9201</v>
      </c>
      <c r="D6005" s="167" t="s">
        <v>9704</v>
      </c>
      <c r="E6005" s="167" t="s">
        <v>9705</v>
      </c>
      <c r="F6005" s="167" t="s">
        <v>9202</v>
      </c>
      <c r="G6005" s="167" t="s">
        <v>3502</v>
      </c>
      <c r="H6005" s="168">
        <v>46164</v>
      </c>
      <c r="I6005" s="167" t="s">
        <v>9925</v>
      </c>
      <c r="J6005" s="169">
        <v>26132</v>
      </c>
      <c r="K6005" s="167" t="s">
        <v>55</v>
      </c>
      <c r="L6005" s="169">
        <v>1</v>
      </c>
      <c r="M6005" s="167" t="s">
        <v>4084</v>
      </c>
      <c r="N6005" s="169">
        <v>8.1</v>
      </c>
      <c r="O6005" s="167" t="s">
        <v>3505</v>
      </c>
      <c r="P6005" s="167"/>
      <c r="Q6005" s="167" t="s">
        <v>5049</v>
      </c>
      <c r="R6005" s="167" t="s">
        <v>9926</v>
      </c>
      <c r="S6005" s="169">
        <v>10</v>
      </c>
      <c r="T6005" s="167" t="s">
        <v>3560</v>
      </c>
      <c r="U6005" s="169" t="s">
        <v>3561</v>
      </c>
      <c r="V6005" s="167" t="s">
        <v>9955</v>
      </c>
      <c r="W6005" s="167" t="s">
        <v>9956</v>
      </c>
      <c r="X6005" s="170" t="s">
        <v>159</v>
      </c>
      <c r="Y6005" s="171" t="s">
        <v>9929</v>
      </c>
      <c r="Z6005" s="167" t="s">
        <v>3178</v>
      </c>
      <c r="AA6005" s="176">
        <v>13000</v>
      </c>
      <c r="AB6005" s="167" t="s">
        <v>11254</v>
      </c>
      <c r="AC6005" s="176">
        <v>13000</v>
      </c>
      <c r="AD6005" s="167" t="s">
        <v>11254</v>
      </c>
      <c r="AE6005" s="176">
        <v>36.4</v>
      </c>
    </row>
    <row r="6006" spans="1:31">
      <c r="A6006" s="178">
        <v>308554485761</v>
      </c>
      <c r="B6006" s="166">
        <v>46163</v>
      </c>
      <c r="C6006" s="167" t="s">
        <v>9201</v>
      </c>
      <c r="D6006" s="167" t="s">
        <v>9704</v>
      </c>
      <c r="E6006" s="167" t="s">
        <v>9705</v>
      </c>
      <c r="F6006" s="167" t="s">
        <v>9202</v>
      </c>
      <c r="G6006" s="167" t="s">
        <v>3502</v>
      </c>
      <c r="H6006" s="168">
        <v>46164</v>
      </c>
      <c r="I6006" s="167" t="s">
        <v>9925</v>
      </c>
      <c r="J6006" s="169">
        <v>26132</v>
      </c>
      <c r="K6006" s="167" t="s">
        <v>55</v>
      </c>
      <c r="L6006" s="169">
        <v>1</v>
      </c>
      <c r="M6006" s="167" t="s">
        <v>4084</v>
      </c>
      <c r="N6006" s="169">
        <v>8.1</v>
      </c>
      <c r="O6006" s="167" t="s">
        <v>3505</v>
      </c>
      <c r="P6006" s="167"/>
      <c r="Q6006" s="167" t="s">
        <v>5049</v>
      </c>
      <c r="R6006" s="167" t="s">
        <v>9926</v>
      </c>
      <c r="S6006" s="169">
        <v>9</v>
      </c>
      <c r="T6006" s="167" t="s">
        <v>4217</v>
      </c>
      <c r="U6006" s="169" t="s">
        <v>3536</v>
      </c>
      <c r="V6006" s="167" t="s">
        <v>9957</v>
      </c>
      <c r="W6006" s="167" t="s">
        <v>9958</v>
      </c>
      <c r="X6006" s="170" t="s">
        <v>159</v>
      </c>
      <c r="Y6006" s="171" t="s">
        <v>9929</v>
      </c>
      <c r="Z6006" s="167" t="s">
        <v>3178</v>
      </c>
      <c r="AA6006" s="176">
        <v>455</v>
      </c>
      <c r="AB6006" s="167" t="s">
        <v>11254</v>
      </c>
      <c r="AC6006" s="176">
        <v>455</v>
      </c>
      <c r="AD6006" s="167" t="s">
        <v>11254</v>
      </c>
      <c r="AE6006" s="176">
        <v>15.93</v>
      </c>
    </row>
    <row r="6007" spans="1:31">
      <c r="A6007" s="178">
        <v>308554485761</v>
      </c>
      <c r="B6007" s="166">
        <v>46163</v>
      </c>
      <c r="C6007" s="167" t="s">
        <v>9201</v>
      </c>
      <c r="D6007" s="167" t="s">
        <v>9704</v>
      </c>
      <c r="E6007" s="167" t="s">
        <v>9705</v>
      </c>
      <c r="F6007" s="167" t="s">
        <v>9202</v>
      </c>
      <c r="G6007" s="167" t="s">
        <v>3502</v>
      </c>
      <c r="H6007" s="168">
        <v>46164</v>
      </c>
      <c r="I6007" s="167" t="s">
        <v>9925</v>
      </c>
      <c r="J6007" s="169">
        <v>26132</v>
      </c>
      <c r="K6007" s="167" t="s">
        <v>55</v>
      </c>
      <c r="L6007" s="169">
        <v>1</v>
      </c>
      <c r="M6007" s="167" t="s">
        <v>4084</v>
      </c>
      <c r="N6007" s="169">
        <v>8.1</v>
      </c>
      <c r="O6007" s="167" t="s">
        <v>3505</v>
      </c>
      <c r="P6007" s="167"/>
      <c r="Q6007" s="167" t="s">
        <v>5049</v>
      </c>
      <c r="R6007" s="167" t="s">
        <v>9926</v>
      </c>
      <c r="S6007" s="169">
        <v>8</v>
      </c>
      <c r="T6007" s="167" t="s">
        <v>3545</v>
      </c>
      <c r="U6007" s="169" t="s">
        <v>3546</v>
      </c>
      <c r="V6007" s="167" t="s">
        <v>9959</v>
      </c>
      <c r="W6007" s="167" t="s">
        <v>9960</v>
      </c>
      <c r="X6007" s="170" t="s">
        <v>159</v>
      </c>
      <c r="Y6007" s="171" t="s">
        <v>9929</v>
      </c>
      <c r="Z6007" s="167" t="s">
        <v>3178</v>
      </c>
      <c r="AA6007" s="176">
        <v>8</v>
      </c>
      <c r="AB6007" s="167" t="s">
        <v>11254</v>
      </c>
      <c r="AC6007" s="176">
        <v>8</v>
      </c>
      <c r="AD6007" s="167" t="s">
        <v>11254</v>
      </c>
      <c r="AE6007" s="176">
        <v>0.91</v>
      </c>
    </row>
    <row r="6008" spans="1:31">
      <c r="A6008" s="178">
        <v>308554485761</v>
      </c>
      <c r="B6008" s="166">
        <v>46163</v>
      </c>
      <c r="C6008" s="167" t="s">
        <v>9201</v>
      </c>
      <c r="D6008" s="167" t="s">
        <v>9704</v>
      </c>
      <c r="E6008" s="167" t="s">
        <v>9705</v>
      </c>
      <c r="F6008" s="167" t="s">
        <v>9202</v>
      </c>
      <c r="G6008" s="167" t="s">
        <v>3502</v>
      </c>
      <c r="H6008" s="168">
        <v>46164</v>
      </c>
      <c r="I6008" s="167" t="s">
        <v>9925</v>
      </c>
      <c r="J6008" s="169">
        <v>26132</v>
      </c>
      <c r="K6008" s="167" t="s">
        <v>55</v>
      </c>
      <c r="L6008" s="169">
        <v>1</v>
      </c>
      <c r="M6008" s="167" t="s">
        <v>4084</v>
      </c>
      <c r="N6008" s="169">
        <v>8.1</v>
      </c>
      <c r="O6008" s="167" t="s">
        <v>3505</v>
      </c>
      <c r="P6008" s="167"/>
      <c r="Q6008" s="167" t="s">
        <v>5049</v>
      </c>
      <c r="R6008" s="167" t="s">
        <v>9926</v>
      </c>
      <c r="S6008" s="169">
        <v>7</v>
      </c>
      <c r="T6008" s="167" t="s">
        <v>4217</v>
      </c>
      <c r="U6008" s="169" t="s">
        <v>3536</v>
      </c>
      <c r="V6008" s="167" t="s">
        <v>9961</v>
      </c>
      <c r="W6008" s="167" t="s">
        <v>9962</v>
      </c>
      <c r="X6008" s="170" t="s">
        <v>159</v>
      </c>
      <c r="Y6008" s="171" t="s">
        <v>9929</v>
      </c>
      <c r="Z6008" s="167" t="s">
        <v>3178</v>
      </c>
      <c r="AA6008" s="176">
        <v>880</v>
      </c>
      <c r="AB6008" s="167" t="s">
        <v>11254</v>
      </c>
      <c r="AC6008" s="176">
        <v>880</v>
      </c>
      <c r="AD6008" s="167" t="s">
        <v>11254</v>
      </c>
      <c r="AE6008" s="176">
        <v>11.88</v>
      </c>
    </row>
    <row r="6009" spans="1:31">
      <c r="A6009" s="178">
        <v>308554485761</v>
      </c>
      <c r="B6009" s="166">
        <v>46163</v>
      </c>
      <c r="C6009" s="167" t="s">
        <v>9201</v>
      </c>
      <c r="D6009" s="167" t="s">
        <v>9704</v>
      </c>
      <c r="E6009" s="167" t="s">
        <v>9705</v>
      </c>
      <c r="F6009" s="167" t="s">
        <v>9202</v>
      </c>
      <c r="G6009" s="167" t="s">
        <v>3502</v>
      </c>
      <c r="H6009" s="168">
        <v>46164</v>
      </c>
      <c r="I6009" s="167" t="s">
        <v>9925</v>
      </c>
      <c r="J6009" s="169">
        <v>26132</v>
      </c>
      <c r="K6009" s="167" t="s">
        <v>55</v>
      </c>
      <c r="L6009" s="169">
        <v>1</v>
      </c>
      <c r="M6009" s="167" t="s">
        <v>4084</v>
      </c>
      <c r="N6009" s="169">
        <v>8.1</v>
      </c>
      <c r="O6009" s="167" t="s">
        <v>3505</v>
      </c>
      <c r="P6009" s="167"/>
      <c r="Q6009" s="167" t="s">
        <v>5049</v>
      </c>
      <c r="R6009" s="167" t="s">
        <v>9926</v>
      </c>
      <c r="S6009" s="169">
        <v>6</v>
      </c>
      <c r="T6009" s="167" t="s">
        <v>3540</v>
      </c>
      <c r="U6009" s="169" t="s">
        <v>3541</v>
      </c>
      <c r="V6009" s="167" t="s">
        <v>9963</v>
      </c>
      <c r="W6009" s="167" t="s">
        <v>9964</v>
      </c>
      <c r="X6009" s="170" t="s">
        <v>159</v>
      </c>
      <c r="Y6009" s="171" t="s">
        <v>9929</v>
      </c>
      <c r="Z6009" s="167" t="s">
        <v>3178</v>
      </c>
      <c r="AA6009" s="176">
        <v>40</v>
      </c>
      <c r="AB6009" s="167" t="s">
        <v>11254</v>
      </c>
      <c r="AC6009" s="176">
        <v>40</v>
      </c>
      <c r="AD6009" s="167" t="s">
        <v>11254</v>
      </c>
      <c r="AE6009" s="176">
        <v>1.26</v>
      </c>
    </row>
    <row r="6010" spans="1:31">
      <c r="A6010" s="178">
        <v>308554485761</v>
      </c>
      <c r="B6010" s="166">
        <v>46163</v>
      </c>
      <c r="C6010" s="167" t="s">
        <v>9201</v>
      </c>
      <c r="D6010" s="167" t="s">
        <v>9704</v>
      </c>
      <c r="E6010" s="167" t="s">
        <v>9705</v>
      </c>
      <c r="F6010" s="167" t="s">
        <v>9202</v>
      </c>
      <c r="G6010" s="167" t="s">
        <v>3502</v>
      </c>
      <c r="H6010" s="168">
        <v>46164</v>
      </c>
      <c r="I6010" s="167" t="s">
        <v>9925</v>
      </c>
      <c r="J6010" s="169">
        <v>26132</v>
      </c>
      <c r="K6010" s="167" t="s">
        <v>55</v>
      </c>
      <c r="L6010" s="169">
        <v>1</v>
      </c>
      <c r="M6010" s="167" t="s">
        <v>4084</v>
      </c>
      <c r="N6010" s="169">
        <v>8.1</v>
      </c>
      <c r="O6010" s="167" t="s">
        <v>3505</v>
      </c>
      <c r="P6010" s="167"/>
      <c r="Q6010" s="167" t="s">
        <v>5049</v>
      </c>
      <c r="R6010" s="167" t="s">
        <v>9926</v>
      </c>
      <c r="S6010" s="169">
        <v>5</v>
      </c>
      <c r="T6010" s="167" t="s">
        <v>3540</v>
      </c>
      <c r="U6010" s="169" t="s">
        <v>3541</v>
      </c>
      <c r="V6010" s="167" t="s">
        <v>9965</v>
      </c>
      <c r="W6010" s="167" t="s">
        <v>9966</v>
      </c>
      <c r="X6010" s="170" t="s">
        <v>159</v>
      </c>
      <c r="Y6010" s="171" t="s">
        <v>9929</v>
      </c>
      <c r="Z6010" s="167" t="s">
        <v>3178</v>
      </c>
      <c r="AA6010" s="176">
        <v>3343</v>
      </c>
      <c r="AB6010" s="167" t="s">
        <v>11254</v>
      </c>
      <c r="AC6010" s="176">
        <v>3343</v>
      </c>
      <c r="AD6010" s="167" t="s">
        <v>11254</v>
      </c>
      <c r="AE6010" s="176">
        <v>72.540000000000006</v>
      </c>
    </row>
    <row r="6011" spans="1:31">
      <c r="A6011" s="178">
        <v>308554485761</v>
      </c>
      <c r="B6011" s="166">
        <v>46163</v>
      </c>
      <c r="C6011" s="167" t="s">
        <v>9201</v>
      </c>
      <c r="D6011" s="167" t="s">
        <v>9704</v>
      </c>
      <c r="E6011" s="167" t="s">
        <v>9705</v>
      </c>
      <c r="F6011" s="167" t="s">
        <v>9202</v>
      </c>
      <c r="G6011" s="167" t="s">
        <v>3502</v>
      </c>
      <c r="H6011" s="168">
        <v>46164</v>
      </c>
      <c r="I6011" s="167" t="s">
        <v>9925</v>
      </c>
      <c r="J6011" s="169">
        <v>26132</v>
      </c>
      <c r="K6011" s="167" t="s">
        <v>55</v>
      </c>
      <c r="L6011" s="169">
        <v>1</v>
      </c>
      <c r="M6011" s="167" t="s">
        <v>4084</v>
      </c>
      <c r="N6011" s="169">
        <v>8.1</v>
      </c>
      <c r="O6011" s="167" t="s">
        <v>3505</v>
      </c>
      <c r="P6011" s="167"/>
      <c r="Q6011" s="167" t="s">
        <v>5049</v>
      </c>
      <c r="R6011" s="167" t="s">
        <v>9926</v>
      </c>
      <c r="S6011" s="169">
        <v>4</v>
      </c>
      <c r="T6011" s="167" t="s">
        <v>3529</v>
      </c>
      <c r="U6011" s="169" t="s">
        <v>3530</v>
      </c>
      <c r="V6011" s="167" t="s">
        <v>9967</v>
      </c>
      <c r="W6011" s="167" t="s">
        <v>9968</v>
      </c>
      <c r="X6011" s="170" t="s">
        <v>159</v>
      </c>
      <c r="Y6011" s="171" t="s">
        <v>9929</v>
      </c>
      <c r="Z6011" s="167" t="s">
        <v>3178</v>
      </c>
      <c r="AA6011" s="176">
        <v>69</v>
      </c>
      <c r="AB6011" s="167" t="s">
        <v>11254</v>
      </c>
      <c r="AC6011" s="176">
        <v>69</v>
      </c>
      <c r="AD6011" s="167" t="s">
        <v>11254</v>
      </c>
      <c r="AE6011" s="176">
        <v>64.98</v>
      </c>
    </row>
    <row r="6012" spans="1:31">
      <c r="A6012" s="178">
        <v>308554485761</v>
      </c>
      <c r="B6012" s="166">
        <v>46163</v>
      </c>
      <c r="C6012" s="167" t="s">
        <v>9201</v>
      </c>
      <c r="D6012" s="167" t="s">
        <v>9704</v>
      </c>
      <c r="E6012" s="167" t="s">
        <v>9705</v>
      </c>
      <c r="F6012" s="167" t="s">
        <v>9202</v>
      </c>
      <c r="G6012" s="167" t="s">
        <v>3502</v>
      </c>
      <c r="H6012" s="168">
        <v>46164</v>
      </c>
      <c r="I6012" s="167" t="s">
        <v>9925</v>
      </c>
      <c r="J6012" s="169">
        <v>26132</v>
      </c>
      <c r="K6012" s="167" t="s">
        <v>55</v>
      </c>
      <c r="L6012" s="169">
        <v>1</v>
      </c>
      <c r="M6012" s="167" t="s">
        <v>4084</v>
      </c>
      <c r="N6012" s="169">
        <v>8.1</v>
      </c>
      <c r="O6012" s="167" t="s">
        <v>3505</v>
      </c>
      <c r="P6012" s="167"/>
      <c r="Q6012" s="167" t="s">
        <v>5049</v>
      </c>
      <c r="R6012" s="167" t="s">
        <v>9926</v>
      </c>
      <c r="S6012" s="169">
        <v>3</v>
      </c>
      <c r="T6012" s="167" t="s">
        <v>3529</v>
      </c>
      <c r="U6012" s="169" t="s">
        <v>3530</v>
      </c>
      <c r="V6012" s="167" t="s">
        <v>9969</v>
      </c>
      <c r="W6012" s="167" t="s">
        <v>9970</v>
      </c>
      <c r="X6012" s="170" t="s">
        <v>159</v>
      </c>
      <c r="Y6012" s="171" t="s">
        <v>9929</v>
      </c>
      <c r="Z6012" s="167" t="s">
        <v>3178</v>
      </c>
      <c r="AA6012" s="176">
        <v>7</v>
      </c>
      <c r="AB6012" s="167" t="s">
        <v>11254</v>
      </c>
      <c r="AC6012" s="176">
        <v>7</v>
      </c>
      <c r="AD6012" s="167" t="s">
        <v>11254</v>
      </c>
      <c r="AE6012" s="176">
        <v>2.42</v>
      </c>
    </row>
    <row r="6013" spans="1:31">
      <c r="A6013" s="178">
        <v>308554485761</v>
      </c>
      <c r="B6013" s="166">
        <v>46163</v>
      </c>
      <c r="C6013" s="167" t="s">
        <v>9201</v>
      </c>
      <c r="D6013" s="167" t="s">
        <v>9704</v>
      </c>
      <c r="E6013" s="167" t="s">
        <v>9705</v>
      </c>
      <c r="F6013" s="167" t="s">
        <v>9202</v>
      </c>
      <c r="G6013" s="167" t="s">
        <v>3502</v>
      </c>
      <c r="H6013" s="168">
        <v>46164</v>
      </c>
      <c r="I6013" s="167" t="s">
        <v>9925</v>
      </c>
      <c r="J6013" s="169">
        <v>26132</v>
      </c>
      <c r="K6013" s="167" t="s">
        <v>55</v>
      </c>
      <c r="L6013" s="169">
        <v>1</v>
      </c>
      <c r="M6013" s="167" t="s">
        <v>4084</v>
      </c>
      <c r="N6013" s="169">
        <v>8.1</v>
      </c>
      <c r="O6013" s="167" t="s">
        <v>3505</v>
      </c>
      <c r="P6013" s="167"/>
      <c r="Q6013" s="167" t="s">
        <v>5049</v>
      </c>
      <c r="R6013" s="167" t="s">
        <v>9926</v>
      </c>
      <c r="S6013" s="169">
        <v>2</v>
      </c>
      <c r="T6013" s="167" t="s">
        <v>3703</v>
      </c>
      <c r="U6013" s="169" t="s">
        <v>3704</v>
      </c>
      <c r="V6013" s="167" t="s">
        <v>9971</v>
      </c>
      <c r="W6013" s="167" t="s">
        <v>9972</v>
      </c>
      <c r="X6013" s="170" t="s">
        <v>159</v>
      </c>
      <c r="Y6013" s="171" t="s">
        <v>9929</v>
      </c>
      <c r="Z6013" s="167" t="s">
        <v>3178</v>
      </c>
      <c r="AA6013" s="176">
        <v>22</v>
      </c>
      <c r="AB6013" s="167" t="s">
        <v>11254</v>
      </c>
      <c r="AC6013" s="176">
        <v>22</v>
      </c>
      <c r="AD6013" s="167" t="s">
        <v>11254</v>
      </c>
      <c r="AE6013" s="176">
        <v>22</v>
      </c>
    </row>
    <row r="6014" spans="1:31">
      <c r="A6014" s="178">
        <v>308554485761</v>
      </c>
      <c r="B6014" s="166">
        <v>46163</v>
      </c>
      <c r="C6014" s="167" t="s">
        <v>9201</v>
      </c>
      <c r="D6014" s="167" t="s">
        <v>9704</v>
      </c>
      <c r="E6014" s="167" t="s">
        <v>9705</v>
      </c>
      <c r="F6014" s="167" t="s">
        <v>9202</v>
      </c>
      <c r="G6014" s="167" t="s">
        <v>3502</v>
      </c>
      <c r="H6014" s="168">
        <v>46164</v>
      </c>
      <c r="I6014" s="167" t="s">
        <v>9925</v>
      </c>
      <c r="J6014" s="169">
        <v>26132</v>
      </c>
      <c r="K6014" s="167" t="s">
        <v>55</v>
      </c>
      <c r="L6014" s="169">
        <v>1</v>
      </c>
      <c r="M6014" s="167" t="s">
        <v>4084</v>
      </c>
      <c r="N6014" s="169">
        <v>8.1</v>
      </c>
      <c r="O6014" s="167" t="s">
        <v>3505</v>
      </c>
      <c r="P6014" s="167"/>
      <c r="Q6014" s="167" t="s">
        <v>5049</v>
      </c>
      <c r="R6014" s="167" t="s">
        <v>9926</v>
      </c>
      <c r="S6014" s="169">
        <v>1</v>
      </c>
      <c r="T6014" s="167" t="s">
        <v>5311</v>
      </c>
      <c r="U6014" s="169" t="s">
        <v>5317</v>
      </c>
      <c r="V6014" s="167" t="s">
        <v>9973</v>
      </c>
      <c r="W6014" s="167" t="s">
        <v>9974</v>
      </c>
      <c r="X6014" s="170" t="s">
        <v>159</v>
      </c>
      <c r="Y6014" s="171" t="s">
        <v>9929</v>
      </c>
      <c r="Z6014" s="167" t="s">
        <v>3178</v>
      </c>
      <c r="AA6014" s="176">
        <v>15</v>
      </c>
      <c r="AB6014" s="167" t="s">
        <v>11254</v>
      </c>
      <c r="AC6014" s="176">
        <v>15</v>
      </c>
      <c r="AD6014" s="167" t="s">
        <v>11254</v>
      </c>
      <c r="AE6014" s="176">
        <v>2.4500000000000002</v>
      </c>
    </row>
    <row r="6015" spans="1:31">
      <c r="A6015" s="178">
        <v>308555319020</v>
      </c>
      <c r="B6015" s="166">
        <v>46164</v>
      </c>
      <c r="C6015" s="167" t="s">
        <v>9144</v>
      </c>
      <c r="D6015" s="167" t="s">
        <v>9704</v>
      </c>
      <c r="E6015" s="167" t="s">
        <v>9705</v>
      </c>
      <c r="F6015" s="167" t="s">
        <v>9211</v>
      </c>
      <c r="G6015" s="167" t="s">
        <v>3502</v>
      </c>
      <c r="H6015" s="168">
        <v>46164</v>
      </c>
      <c r="I6015" s="167" t="s">
        <v>9975</v>
      </c>
      <c r="J6015" s="169">
        <v>26132</v>
      </c>
      <c r="K6015" s="167" t="s">
        <v>55</v>
      </c>
      <c r="L6015" s="169">
        <v>1</v>
      </c>
      <c r="M6015" s="167" t="s">
        <v>4084</v>
      </c>
      <c r="N6015" s="169">
        <v>8.4</v>
      </c>
      <c r="O6015" s="167" t="s">
        <v>3505</v>
      </c>
      <c r="P6015" s="167"/>
      <c r="Q6015" s="167" t="s">
        <v>5049</v>
      </c>
      <c r="R6015" s="167" t="s">
        <v>3528</v>
      </c>
      <c r="S6015" s="169">
        <v>2</v>
      </c>
      <c r="T6015" s="167" t="s">
        <v>9770</v>
      </c>
      <c r="U6015" s="169" t="s">
        <v>3517</v>
      </c>
      <c r="V6015" s="167" t="s">
        <v>9857</v>
      </c>
      <c r="W6015" s="167" t="s">
        <v>9772</v>
      </c>
      <c r="X6015" s="170" t="s">
        <v>157</v>
      </c>
      <c r="Y6015" s="171" t="s">
        <v>9976</v>
      </c>
      <c r="Z6015" s="167" t="s">
        <v>11197</v>
      </c>
      <c r="AA6015" s="176">
        <v>1</v>
      </c>
      <c r="AB6015" s="167" t="s">
        <v>11254</v>
      </c>
      <c r="AC6015" s="176">
        <v>1</v>
      </c>
      <c r="AD6015" s="167" t="s">
        <v>11254</v>
      </c>
      <c r="AE6015" s="176">
        <v>168.6</v>
      </c>
    </row>
    <row r="6016" spans="1:31">
      <c r="A6016" s="178">
        <v>308555319020</v>
      </c>
      <c r="B6016" s="166">
        <v>46164</v>
      </c>
      <c r="C6016" s="167" t="s">
        <v>9144</v>
      </c>
      <c r="D6016" s="167" t="s">
        <v>9704</v>
      </c>
      <c r="E6016" s="167" t="s">
        <v>9705</v>
      </c>
      <c r="F6016" s="167" t="s">
        <v>9211</v>
      </c>
      <c r="G6016" s="167" t="s">
        <v>3502</v>
      </c>
      <c r="H6016" s="168">
        <v>46164</v>
      </c>
      <c r="I6016" s="167" t="s">
        <v>9975</v>
      </c>
      <c r="J6016" s="169">
        <v>26132</v>
      </c>
      <c r="K6016" s="167" t="s">
        <v>55</v>
      </c>
      <c r="L6016" s="169">
        <v>1</v>
      </c>
      <c r="M6016" s="167" t="s">
        <v>4084</v>
      </c>
      <c r="N6016" s="169">
        <v>8.4</v>
      </c>
      <c r="O6016" s="167" t="s">
        <v>3505</v>
      </c>
      <c r="P6016" s="167"/>
      <c r="Q6016" s="167" t="s">
        <v>5049</v>
      </c>
      <c r="R6016" s="167" t="s">
        <v>3528</v>
      </c>
      <c r="S6016" s="169">
        <v>1</v>
      </c>
      <c r="T6016" s="167" t="s">
        <v>9776</v>
      </c>
      <c r="U6016" s="169" t="s">
        <v>3517</v>
      </c>
      <c r="V6016" s="167" t="s">
        <v>9859</v>
      </c>
      <c r="W6016" s="167" t="s">
        <v>9778</v>
      </c>
      <c r="X6016" s="170" t="s">
        <v>157</v>
      </c>
      <c r="Y6016" s="171" t="s">
        <v>9976</v>
      </c>
      <c r="Z6016" s="167" t="s">
        <v>11197</v>
      </c>
      <c r="AA6016" s="176">
        <v>2</v>
      </c>
      <c r="AB6016" s="167" t="s">
        <v>11254</v>
      </c>
      <c r="AC6016" s="176">
        <v>2</v>
      </c>
      <c r="AD6016" s="167" t="s">
        <v>11254</v>
      </c>
      <c r="AE6016" s="176">
        <v>316.12</v>
      </c>
    </row>
    <row r="6017" spans="1:31">
      <c r="A6017" s="178">
        <v>308556901500</v>
      </c>
      <c r="B6017" s="166">
        <v>46168</v>
      </c>
      <c r="C6017" s="167" t="s">
        <v>9144</v>
      </c>
      <c r="D6017" s="167" t="s">
        <v>9704</v>
      </c>
      <c r="E6017" s="167" t="s">
        <v>9705</v>
      </c>
      <c r="F6017" s="167" t="s">
        <v>9211</v>
      </c>
      <c r="G6017" s="167" t="s">
        <v>3502</v>
      </c>
      <c r="H6017" s="168">
        <v>46168</v>
      </c>
      <c r="I6017" s="167" t="s">
        <v>9977</v>
      </c>
      <c r="J6017" s="169">
        <v>26161</v>
      </c>
      <c r="K6017" s="167" t="s">
        <v>55</v>
      </c>
      <c r="L6017" s="169">
        <v>1</v>
      </c>
      <c r="M6017" s="167" t="s">
        <v>3604</v>
      </c>
      <c r="N6017" s="169">
        <v>143.30000000000001</v>
      </c>
      <c r="O6017" s="167" t="s">
        <v>3505</v>
      </c>
      <c r="P6017" s="167"/>
      <c r="Q6017" s="167" t="s">
        <v>5049</v>
      </c>
      <c r="R6017" s="167" t="s">
        <v>9978</v>
      </c>
      <c r="S6017" s="169">
        <v>2</v>
      </c>
      <c r="T6017" s="167" t="s">
        <v>9979</v>
      </c>
      <c r="U6017" s="169" t="s">
        <v>5284</v>
      </c>
      <c r="V6017" s="167" t="s">
        <v>9980</v>
      </c>
      <c r="W6017" s="167">
        <v>45227727</v>
      </c>
      <c r="X6017" s="170" t="s">
        <v>160</v>
      </c>
      <c r="Y6017" s="171" t="s">
        <v>9981</v>
      </c>
      <c r="Z6017" s="167" t="s">
        <v>2107</v>
      </c>
      <c r="AA6017" s="176">
        <v>743</v>
      </c>
      <c r="AB6017" s="167" t="s">
        <v>11254</v>
      </c>
      <c r="AC6017" s="176">
        <v>743</v>
      </c>
      <c r="AD6017" s="167" t="s">
        <v>11254</v>
      </c>
      <c r="AE6017" s="176">
        <v>106598.21</v>
      </c>
    </row>
    <row r="6018" spans="1:31">
      <c r="A6018" s="178">
        <v>308556901500</v>
      </c>
      <c r="B6018" s="166">
        <v>46168</v>
      </c>
      <c r="C6018" s="167" t="s">
        <v>9144</v>
      </c>
      <c r="D6018" s="167" t="s">
        <v>9704</v>
      </c>
      <c r="E6018" s="167" t="s">
        <v>9705</v>
      </c>
      <c r="F6018" s="167" t="s">
        <v>9211</v>
      </c>
      <c r="G6018" s="167" t="s">
        <v>3502</v>
      </c>
      <c r="H6018" s="168">
        <v>46168</v>
      </c>
      <c r="I6018" s="167" t="s">
        <v>9977</v>
      </c>
      <c r="J6018" s="169">
        <v>26161</v>
      </c>
      <c r="K6018" s="167" t="s">
        <v>55</v>
      </c>
      <c r="L6018" s="169">
        <v>1</v>
      </c>
      <c r="M6018" s="167" t="s">
        <v>3604</v>
      </c>
      <c r="N6018" s="169">
        <v>143.30000000000001</v>
      </c>
      <c r="O6018" s="167" t="s">
        <v>3505</v>
      </c>
      <c r="P6018" s="167"/>
      <c r="Q6018" s="167" t="s">
        <v>5049</v>
      </c>
      <c r="R6018" s="167" t="s">
        <v>9978</v>
      </c>
      <c r="S6018" s="169">
        <v>1</v>
      </c>
      <c r="T6018" s="167" t="s">
        <v>9979</v>
      </c>
      <c r="U6018" s="169" t="s">
        <v>5284</v>
      </c>
      <c r="V6018" s="167" t="s">
        <v>9980</v>
      </c>
      <c r="W6018" s="167">
        <v>45227727</v>
      </c>
      <c r="X6018" s="170" t="s">
        <v>160</v>
      </c>
      <c r="Y6018" s="171" t="s">
        <v>9981</v>
      </c>
      <c r="Z6018" s="167" t="s">
        <v>2107</v>
      </c>
      <c r="AA6018" s="176">
        <v>342</v>
      </c>
      <c r="AB6018" s="167" t="s">
        <v>11254</v>
      </c>
      <c r="AC6018" s="176">
        <v>342</v>
      </c>
      <c r="AD6018" s="167" t="s">
        <v>11254</v>
      </c>
      <c r="AE6018" s="176">
        <v>49066.74</v>
      </c>
    </row>
    <row r="6019" spans="1:31">
      <c r="A6019" s="178">
        <v>308556955730</v>
      </c>
      <c r="B6019" s="166">
        <v>46164</v>
      </c>
      <c r="C6019" s="167" t="s">
        <v>9144</v>
      </c>
      <c r="D6019" s="167" t="s">
        <v>9165</v>
      </c>
      <c r="E6019" s="167" t="s">
        <v>9166</v>
      </c>
      <c r="F6019" s="167" t="s">
        <v>9167</v>
      </c>
      <c r="G6019" s="167" t="s">
        <v>5048</v>
      </c>
      <c r="H6019" s="168">
        <v>46164</v>
      </c>
      <c r="I6019" s="167" t="s">
        <v>9168</v>
      </c>
      <c r="J6019" s="169">
        <v>26132</v>
      </c>
      <c r="K6019" s="167" t="s">
        <v>55</v>
      </c>
      <c r="L6019" s="169">
        <v>17</v>
      </c>
      <c r="M6019" s="167" t="s">
        <v>3604</v>
      </c>
      <c r="N6019" s="169">
        <v>2672.6</v>
      </c>
      <c r="O6019" s="167" t="s">
        <v>3505</v>
      </c>
      <c r="P6019" s="167"/>
      <c r="Q6019" s="167" t="s">
        <v>5049</v>
      </c>
      <c r="R6019" s="167" t="s">
        <v>9982</v>
      </c>
      <c r="S6019" s="169">
        <v>8</v>
      </c>
      <c r="T6019" s="167" t="s">
        <v>9170</v>
      </c>
      <c r="U6019" s="169" t="s">
        <v>6692</v>
      </c>
      <c r="V6019" s="167" t="s">
        <v>9171</v>
      </c>
      <c r="W6019" s="167" t="s">
        <v>9172</v>
      </c>
      <c r="X6019" s="170" t="s">
        <v>3533</v>
      </c>
      <c r="Y6019" s="171" t="s">
        <v>9983</v>
      </c>
      <c r="Z6019" s="167" t="s">
        <v>11198</v>
      </c>
      <c r="AA6019" s="176">
        <v>1296</v>
      </c>
      <c r="AB6019" s="167" t="s">
        <v>11254</v>
      </c>
      <c r="AC6019" s="176">
        <v>1296</v>
      </c>
      <c r="AD6019" s="167" t="s">
        <v>11254</v>
      </c>
      <c r="AE6019" s="176">
        <v>72303.839999999997</v>
      </c>
    </row>
    <row r="6020" spans="1:31">
      <c r="A6020" s="178">
        <v>308556955730</v>
      </c>
      <c r="B6020" s="166">
        <v>46164</v>
      </c>
      <c r="C6020" s="167" t="s">
        <v>9144</v>
      </c>
      <c r="D6020" s="167" t="s">
        <v>9165</v>
      </c>
      <c r="E6020" s="167" t="s">
        <v>9166</v>
      </c>
      <c r="F6020" s="167" t="s">
        <v>9167</v>
      </c>
      <c r="G6020" s="167" t="s">
        <v>5048</v>
      </c>
      <c r="H6020" s="168">
        <v>46164</v>
      </c>
      <c r="I6020" s="167" t="s">
        <v>9168</v>
      </c>
      <c r="J6020" s="169">
        <v>26132</v>
      </c>
      <c r="K6020" s="167" t="s">
        <v>55</v>
      </c>
      <c r="L6020" s="169">
        <v>17</v>
      </c>
      <c r="M6020" s="167" t="s">
        <v>3604</v>
      </c>
      <c r="N6020" s="169">
        <v>2672.6</v>
      </c>
      <c r="O6020" s="167" t="s">
        <v>3505</v>
      </c>
      <c r="P6020" s="167"/>
      <c r="Q6020" s="167" t="s">
        <v>5049</v>
      </c>
      <c r="R6020" s="167" t="s">
        <v>9982</v>
      </c>
      <c r="S6020" s="169">
        <v>7</v>
      </c>
      <c r="T6020" s="167" t="s">
        <v>9174</v>
      </c>
      <c r="U6020" s="169" t="s">
        <v>6692</v>
      </c>
      <c r="V6020" s="167" t="s">
        <v>9175</v>
      </c>
      <c r="W6020" s="167" t="s">
        <v>9176</v>
      </c>
      <c r="X6020" s="170" t="s">
        <v>3533</v>
      </c>
      <c r="Y6020" s="171" t="s">
        <v>9983</v>
      </c>
      <c r="Z6020" s="167" t="s">
        <v>11198</v>
      </c>
      <c r="AA6020" s="176">
        <v>144</v>
      </c>
      <c r="AB6020" s="167" t="s">
        <v>11254</v>
      </c>
      <c r="AC6020" s="176">
        <v>144</v>
      </c>
      <c r="AD6020" s="167" t="s">
        <v>11254</v>
      </c>
      <c r="AE6020" s="176">
        <v>22750.560000000001</v>
      </c>
    </row>
    <row r="6021" spans="1:31">
      <c r="A6021" s="178">
        <v>308556955730</v>
      </c>
      <c r="B6021" s="166">
        <v>46164</v>
      </c>
      <c r="C6021" s="167" t="s">
        <v>9144</v>
      </c>
      <c r="D6021" s="167" t="s">
        <v>9165</v>
      </c>
      <c r="E6021" s="167" t="s">
        <v>9166</v>
      </c>
      <c r="F6021" s="167" t="s">
        <v>9167</v>
      </c>
      <c r="G6021" s="167" t="s">
        <v>5048</v>
      </c>
      <c r="H6021" s="168">
        <v>46164</v>
      </c>
      <c r="I6021" s="167" t="s">
        <v>9168</v>
      </c>
      <c r="J6021" s="169">
        <v>26132</v>
      </c>
      <c r="K6021" s="167" t="s">
        <v>55</v>
      </c>
      <c r="L6021" s="169">
        <v>17</v>
      </c>
      <c r="M6021" s="167" t="s">
        <v>3604</v>
      </c>
      <c r="N6021" s="169">
        <v>2672.6</v>
      </c>
      <c r="O6021" s="167" t="s">
        <v>3505</v>
      </c>
      <c r="P6021" s="167"/>
      <c r="Q6021" s="167" t="s">
        <v>5049</v>
      </c>
      <c r="R6021" s="167" t="s">
        <v>9982</v>
      </c>
      <c r="S6021" s="169">
        <v>6</v>
      </c>
      <c r="T6021" s="167" t="s">
        <v>9177</v>
      </c>
      <c r="U6021" s="169" t="s">
        <v>6692</v>
      </c>
      <c r="V6021" s="167" t="s">
        <v>9178</v>
      </c>
      <c r="W6021" s="167" t="s">
        <v>9179</v>
      </c>
      <c r="X6021" s="170" t="s">
        <v>3533</v>
      </c>
      <c r="Y6021" s="171" t="s">
        <v>9983</v>
      </c>
      <c r="Z6021" s="167" t="s">
        <v>11198</v>
      </c>
      <c r="AA6021" s="176">
        <v>144</v>
      </c>
      <c r="AB6021" s="167" t="s">
        <v>11254</v>
      </c>
      <c r="AC6021" s="176">
        <v>144</v>
      </c>
      <c r="AD6021" s="167" t="s">
        <v>11254</v>
      </c>
      <c r="AE6021" s="176">
        <v>23238.720000000001</v>
      </c>
    </row>
    <row r="6022" spans="1:31">
      <c r="A6022" s="178">
        <v>308556955730</v>
      </c>
      <c r="B6022" s="166">
        <v>46164</v>
      </c>
      <c r="C6022" s="167" t="s">
        <v>9144</v>
      </c>
      <c r="D6022" s="167" t="s">
        <v>9165</v>
      </c>
      <c r="E6022" s="167" t="s">
        <v>9166</v>
      </c>
      <c r="F6022" s="167" t="s">
        <v>9167</v>
      </c>
      <c r="G6022" s="167" t="s">
        <v>5048</v>
      </c>
      <c r="H6022" s="168">
        <v>46164</v>
      </c>
      <c r="I6022" s="167" t="s">
        <v>9168</v>
      </c>
      <c r="J6022" s="169">
        <v>26132</v>
      </c>
      <c r="K6022" s="167" t="s">
        <v>55</v>
      </c>
      <c r="L6022" s="169">
        <v>17</v>
      </c>
      <c r="M6022" s="167" t="s">
        <v>3604</v>
      </c>
      <c r="N6022" s="169">
        <v>2672.6</v>
      </c>
      <c r="O6022" s="167" t="s">
        <v>3505</v>
      </c>
      <c r="P6022" s="167"/>
      <c r="Q6022" s="167" t="s">
        <v>5049</v>
      </c>
      <c r="R6022" s="167" t="s">
        <v>9982</v>
      </c>
      <c r="S6022" s="169">
        <v>5</v>
      </c>
      <c r="T6022" s="167" t="s">
        <v>9180</v>
      </c>
      <c r="U6022" s="169" t="s">
        <v>6692</v>
      </c>
      <c r="V6022" s="167" t="s">
        <v>9181</v>
      </c>
      <c r="W6022" s="167" t="s">
        <v>9182</v>
      </c>
      <c r="X6022" s="170" t="s">
        <v>3533</v>
      </c>
      <c r="Y6022" s="171" t="s">
        <v>9983</v>
      </c>
      <c r="Z6022" s="167" t="s">
        <v>11198</v>
      </c>
      <c r="AA6022" s="176">
        <v>96</v>
      </c>
      <c r="AB6022" s="167" t="s">
        <v>11254</v>
      </c>
      <c r="AC6022" s="176">
        <v>96</v>
      </c>
      <c r="AD6022" s="167" t="s">
        <v>11254</v>
      </c>
      <c r="AE6022" s="176">
        <v>30310.080000000002</v>
      </c>
    </row>
    <row r="6023" spans="1:31">
      <c r="A6023" s="178">
        <v>308556955730</v>
      </c>
      <c r="B6023" s="166">
        <v>46164</v>
      </c>
      <c r="C6023" s="167" t="s">
        <v>9144</v>
      </c>
      <c r="D6023" s="167" t="s">
        <v>9165</v>
      </c>
      <c r="E6023" s="167" t="s">
        <v>9166</v>
      </c>
      <c r="F6023" s="167" t="s">
        <v>9167</v>
      </c>
      <c r="G6023" s="167" t="s">
        <v>5048</v>
      </c>
      <c r="H6023" s="168">
        <v>46164</v>
      </c>
      <c r="I6023" s="167" t="s">
        <v>9168</v>
      </c>
      <c r="J6023" s="169">
        <v>26132</v>
      </c>
      <c r="K6023" s="167" t="s">
        <v>55</v>
      </c>
      <c r="L6023" s="169">
        <v>17</v>
      </c>
      <c r="M6023" s="167" t="s">
        <v>3604</v>
      </c>
      <c r="N6023" s="169">
        <v>2672.6</v>
      </c>
      <c r="O6023" s="167" t="s">
        <v>3505</v>
      </c>
      <c r="P6023" s="167"/>
      <c r="Q6023" s="167" t="s">
        <v>5049</v>
      </c>
      <c r="R6023" s="167" t="s">
        <v>9982</v>
      </c>
      <c r="S6023" s="169">
        <v>4</v>
      </c>
      <c r="T6023" s="167" t="s">
        <v>9180</v>
      </c>
      <c r="U6023" s="169" t="s">
        <v>6692</v>
      </c>
      <c r="V6023" s="167" t="s">
        <v>9181</v>
      </c>
      <c r="W6023" s="167" t="s">
        <v>9182</v>
      </c>
      <c r="X6023" s="170" t="s">
        <v>3533</v>
      </c>
      <c r="Y6023" s="171" t="s">
        <v>9983</v>
      </c>
      <c r="Z6023" s="167" t="s">
        <v>11198</v>
      </c>
      <c r="AA6023" s="176">
        <v>288</v>
      </c>
      <c r="AB6023" s="167" t="s">
        <v>11254</v>
      </c>
      <c r="AC6023" s="176">
        <v>288</v>
      </c>
      <c r="AD6023" s="167" t="s">
        <v>11254</v>
      </c>
      <c r="AE6023" s="176">
        <v>90930.240000000005</v>
      </c>
    </row>
    <row r="6024" spans="1:31">
      <c r="A6024" s="178">
        <v>308556955730</v>
      </c>
      <c r="B6024" s="166">
        <v>46164</v>
      </c>
      <c r="C6024" s="167" t="s">
        <v>9144</v>
      </c>
      <c r="D6024" s="167" t="s">
        <v>9165</v>
      </c>
      <c r="E6024" s="167" t="s">
        <v>9166</v>
      </c>
      <c r="F6024" s="167" t="s">
        <v>9167</v>
      </c>
      <c r="G6024" s="167" t="s">
        <v>5048</v>
      </c>
      <c r="H6024" s="168">
        <v>46164</v>
      </c>
      <c r="I6024" s="167" t="s">
        <v>9168</v>
      </c>
      <c r="J6024" s="169">
        <v>26132</v>
      </c>
      <c r="K6024" s="167" t="s">
        <v>55</v>
      </c>
      <c r="L6024" s="169">
        <v>17</v>
      </c>
      <c r="M6024" s="167" t="s">
        <v>3604</v>
      </c>
      <c r="N6024" s="169">
        <v>2672.6</v>
      </c>
      <c r="O6024" s="167" t="s">
        <v>3505</v>
      </c>
      <c r="P6024" s="167"/>
      <c r="Q6024" s="167" t="s">
        <v>5049</v>
      </c>
      <c r="R6024" s="167" t="s">
        <v>9982</v>
      </c>
      <c r="S6024" s="169">
        <v>3</v>
      </c>
      <c r="T6024" s="167" t="s">
        <v>9183</v>
      </c>
      <c r="U6024" s="169" t="s">
        <v>6692</v>
      </c>
      <c r="V6024" s="167" t="s">
        <v>9184</v>
      </c>
      <c r="W6024" s="167" t="s">
        <v>9185</v>
      </c>
      <c r="X6024" s="170" t="s">
        <v>3533</v>
      </c>
      <c r="Y6024" s="171" t="s">
        <v>9983</v>
      </c>
      <c r="Z6024" s="167" t="s">
        <v>11198</v>
      </c>
      <c r="AA6024" s="176">
        <v>350</v>
      </c>
      <c r="AB6024" s="167" t="s">
        <v>11254</v>
      </c>
      <c r="AC6024" s="176">
        <v>350</v>
      </c>
      <c r="AD6024" s="167" t="s">
        <v>11254</v>
      </c>
      <c r="AE6024" s="176">
        <v>79383.5</v>
      </c>
    </row>
    <row r="6025" spans="1:31">
      <c r="A6025" s="178">
        <v>308556955730</v>
      </c>
      <c r="B6025" s="166">
        <v>46164</v>
      </c>
      <c r="C6025" s="167" t="s">
        <v>9144</v>
      </c>
      <c r="D6025" s="167" t="s">
        <v>9165</v>
      </c>
      <c r="E6025" s="167" t="s">
        <v>9166</v>
      </c>
      <c r="F6025" s="167" t="s">
        <v>9167</v>
      </c>
      <c r="G6025" s="167" t="s">
        <v>5048</v>
      </c>
      <c r="H6025" s="168">
        <v>46164</v>
      </c>
      <c r="I6025" s="167" t="s">
        <v>9168</v>
      </c>
      <c r="J6025" s="169">
        <v>26132</v>
      </c>
      <c r="K6025" s="167" t="s">
        <v>55</v>
      </c>
      <c r="L6025" s="169">
        <v>17</v>
      </c>
      <c r="M6025" s="167" t="s">
        <v>3604</v>
      </c>
      <c r="N6025" s="169">
        <v>2672.6</v>
      </c>
      <c r="O6025" s="167" t="s">
        <v>3505</v>
      </c>
      <c r="P6025" s="167"/>
      <c r="Q6025" s="167" t="s">
        <v>5049</v>
      </c>
      <c r="R6025" s="167" t="s">
        <v>9982</v>
      </c>
      <c r="S6025" s="169">
        <v>2</v>
      </c>
      <c r="T6025" s="167" t="s">
        <v>9183</v>
      </c>
      <c r="U6025" s="169" t="s">
        <v>6692</v>
      </c>
      <c r="V6025" s="167" t="s">
        <v>9184</v>
      </c>
      <c r="W6025" s="167" t="s">
        <v>9185</v>
      </c>
      <c r="X6025" s="170" t="s">
        <v>3533</v>
      </c>
      <c r="Y6025" s="171" t="s">
        <v>9983</v>
      </c>
      <c r="Z6025" s="167" t="s">
        <v>11198</v>
      </c>
      <c r="AA6025" s="176">
        <v>10</v>
      </c>
      <c r="AB6025" s="167" t="s">
        <v>11254</v>
      </c>
      <c r="AC6025" s="176">
        <v>10</v>
      </c>
      <c r="AD6025" s="167" t="s">
        <v>11254</v>
      </c>
      <c r="AE6025" s="176">
        <v>2268.1</v>
      </c>
    </row>
    <row r="6026" spans="1:31">
      <c r="A6026" s="178">
        <v>308556955730</v>
      </c>
      <c r="B6026" s="166">
        <v>46164</v>
      </c>
      <c r="C6026" s="167" t="s">
        <v>9144</v>
      </c>
      <c r="D6026" s="167" t="s">
        <v>9165</v>
      </c>
      <c r="E6026" s="167" t="s">
        <v>9166</v>
      </c>
      <c r="F6026" s="167" t="s">
        <v>9167</v>
      </c>
      <c r="G6026" s="167" t="s">
        <v>5048</v>
      </c>
      <c r="H6026" s="168">
        <v>46164</v>
      </c>
      <c r="I6026" s="167" t="s">
        <v>9168</v>
      </c>
      <c r="J6026" s="169">
        <v>26132</v>
      </c>
      <c r="K6026" s="167" t="s">
        <v>55</v>
      </c>
      <c r="L6026" s="169">
        <v>17</v>
      </c>
      <c r="M6026" s="167" t="s">
        <v>3604</v>
      </c>
      <c r="N6026" s="169">
        <v>2672.6</v>
      </c>
      <c r="O6026" s="167" t="s">
        <v>3505</v>
      </c>
      <c r="P6026" s="167"/>
      <c r="Q6026" s="167" t="s">
        <v>5049</v>
      </c>
      <c r="R6026" s="167" t="s">
        <v>9982</v>
      </c>
      <c r="S6026" s="169">
        <v>1</v>
      </c>
      <c r="T6026" s="167" t="s">
        <v>9189</v>
      </c>
      <c r="U6026" s="169" t="s">
        <v>6692</v>
      </c>
      <c r="V6026" s="167" t="s">
        <v>9190</v>
      </c>
      <c r="W6026" s="167" t="s">
        <v>9191</v>
      </c>
      <c r="X6026" s="170" t="s">
        <v>3533</v>
      </c>
      <c r="Y6026" s="171" t="s">
        <v>9983</v>
      </c>
      <c r="Z6026" s="167" t="s">
        <v>11198</v>
      </c>
      <c r="AA6026" s="176">
        <v>120</v>
      </c>
      <c r="AB6026" s="167" t="s">
        <v>11254</v>
      </c>
      <c r="AC6026" s="176">
        <v>120</v>
      </c>
      <c r="AD6026" s="167" t="s">
        <v>11254</v>
      </c>
      <c r="AE6026" s="176">
        <v>25455.599999999999</v>
      </c>
    </row>
    <row r="6027" spans="1:31">
      <c r="A6027" s="178">
        <v>308558217830</v>
      </c>
      <c r="B6027" s="166">
        <v>46164</v>
      </c>
      <c r="C6027" s="167" t="s">
        <v>9144</v>
      </c>
      <c r="D6027" s="167" t="s">
        <v>9232</v>
      </c>
      <c r="E6027" s="167" t="s">
        <v>9233</v>
      </c>
      <c r="F6027" s="167" t="s">
        <v>9260</v>
      </c>
      <c r="G6027" s="167" t="s">
        <v>3502</v>
      </c>
      <c r="H6027" s="168">
        <v>46164</v>
      </c>
      <c r="I6027" s="167" t="s">
        <v>9261</v>
      </c>
      <c r="J6027" s="169">
        <v>26132</v>
      </c>
      <c r="K6027" s="167" t="s">
        <v>55</v>
      </c>
      <c r="L6027" s="169">
        <v>1</v>
      </c>
      <c r="M6027" s="167" t="s">
        <v>3604</v>
      </c>
      <c r="N6027" s="169">
        <v>334.7</v>
      </c>
      <c r="O6027" s="167" t="s">
        <v>3505</v>
      </c>
      <c r="P6027" s="167"/>
      <c r="Q6027" s="167" t="s">
        <v>3527</v>
      </c>
      <c r="R6027" s="167" t="s">
        <v>9984</v>
      </c>
      <c r="S6027" s="169">
        <v>2</v>
      </c>
      <c r="T6027" s="167" t="s">
        <v>9795</v>
      </c>
      <c r="U6027" s="169" t="s">
        <v>3517</v>
      </c>
      <c r="V6027" s="167" t="s">
        <v>9985</v>
      </c>
      <c r="W6027" s="167" t="s">
        <v>9283</v>
      </c>
      <c r="X6027" s="170" t="s">
        <v>157</v>
      </c>
      <c r="Y6027" s="171" t="s">
        <v>9986</v>
      </c>
      <c r="Z6027" s="167" t="s">
        <v>11199</v>
      </c>
      <c r="AA6027" s="176">
        <v>50</v>
      </c>
      <c r="AB6027" s="167" t="s">
        <v>11254</v>
      </c>
      <c r="AC6027" s="176">
        <v>50</v>
      </c>
      <c r="AD6027" s="167" t="s">
        <v>11254</v>
      </c>
      <c r="AE6027" s="176">
        <v>115287</v>
      </c>
    </row>
    <row r="6028" spans="1:31">
      <c r="A6028" s="178">
        <v>308558217830</v>
      </c>
      <c r="B6028" s="166">
        <v>46164</v>
      </c>
      <c r="C6028" s="167" t="s">
        <v>9144</v>
      </c>
      <c r="D6028" s="167" t="s">
        <v>9232</v>
      </c>
      <c r="E6028" s="167" t="s">
        <v>9233</v>
      </c>
      <c r="F6028" s="167" t="s">
        <v>9260</v>
      </c>
      <c r="G6028" s="167" t="s">
        <v>3502</v>
      </c>
      <c r="H6028" s="168">
        <v>46164</v>
      </c>
      <c r="I6028" s="167" t="s">
        <v>9261</v>
      </c>
      <c r="J6028" s="169">
        <v>26132</v>
      </c>
      <c r="K6028" s="167" t="s">
        <v>55</v>
      </c>
      <c r="L6028" s="169">
        <v>1</v>
      </c>
      <c r="M6028" s="167" t="s">
        <v>3604</v>
      </c>
      <c r="N6028" s="169">
        <v>334.7</v>
      </c>
      <c r="O6028" s="167" t="s">
        <v>3505</v>
      </c>
      <c r="P6028" s="167"/>
      <c r="Q6028" s="167" t="s">
        <v>3527</v>
      </c>
      <c r="R6028" s="167" t="s">
        <v>9984</v>
      </c>
      <c r="S6028" s="169">
        <v>1</v>
      </c>
      <c r="T6028" s="167" t="s">
        <v>6512</v>
      </c>
      <c r="U6028" s="169" t="s">
        <v>3517</v>
      </c>
      <c r="V6028" s="167" t="s">
        <v>9415</v>
      </c>
      <c r="W6028" s="167" t="s">
        <v>6514</v>
      </c>
      <c r="X6028" s="170" t="s">
        <v>157</v>
      </c>
      <c r="Y6028" s="171" t="s">
        <v>9986</v>
      </c>
      <c r="Z6028" s="167" t="s">
        <v>11199</v>
      </c>
      <c r="AA6028" s="176">
        <v>970</v>
      </c>
      <c r="AB6028" s="167" t="s">
        <v>11254</v>
      </c>
      <c r="AC6028" s="176">
        <v>970</v>
      </c>
      <c r="AD6028" s="167" t="s">
        <v>11254</v>
      </c>
      <c r="AE6028" s="176">
        <v>394770.6</v>
      </c>
    </row>
    <row r="6029" spans="1:31">
      <c r="A6029" s="178">
        <v>308558281860</v>
      </c>
      <c r="B6029" s="166">
        <v>46164</v>
      </c>
      <c r="C6029" s="167" t="s">
        <v>9144</v>
      </c>
      <c r="D6029" s="167" t="s">
        <v>9232</v>
      </c>
      <c r="E6029" s="167" t="s">
        <v>9233</v>
      </c>
      <c r="F6029" s="167" t="s">
        <v>9260</v>
      </c>
      <c r="G6029" s="167" t="s">
        <v>3502</v>
      </c>
      <c r="H6029" s="168">
        <v>46164</v>
      </c>
      <c r="I6029" s="167" t="s">
        <v>9261</v>
      </c>
      <c r="J6029" s="169">
        <v>26132</v>
      </c>
      <c r="K6029" s="167" t="s">
        <v>55</v>
      </c>
      <c r="L6029" s="169">
        <v>2</v>
      </c>
      <c r="M6029" s="167" t="s">
        <v>3604</v>
      </c>
      <c r="N6029" s="169">
        <v>470.2</v>
      </c>
      <c r="O6029" s="167" t="s">
        <v>3505</v>
      </c>
      <c r="P6029" s="167"/>
      <c r="Q6029" s="167" t="s">
        <v>3527</v>
      </c>
      <c r="R6029" s="167" t="s">
        <v>9987</v>
      </c>
      <c r="S6029" s="169">
        <v>5</v>
      </c>
      <c r="T6029" s="167" t="s">
        <v>6516</v>
      </c>
      <c r="U6029" s="169" t="s">
        <v>3517</v>
      </c>
      <c r="V6029" s="167" t="s">
        <v>9885</v>
      </c>
      <c r="W6029" s="167" t="s">
        <v>6518</v>
      </c>
      <c r="X6029" s="170" t="s">
        <v>157</v>
      </c>
      <c r="Y6029" s="171" t="s">
        <v>9988</v>
      </c>
      <c r="Z6029" s="167" t="s">
        <v>11200</v>
      </c>
      <c r="AA6029" s="176">
        <v>670</v>
      </c>
      <c r="AB6029" s="167" t="s">
        <v>11254</v>
      </c>
      <c r="AC6029" s="176">
        <v>670</v>
      </c>
      <c r="AD6029" s="167" t="s">
        <v>11254</v>
      </c>
      <c r="AE6029" s="176">
        <v>183908.3</v>
      </c>
    </row>
    <row r="6030" spans="1:31">
      <c r="A6030" s="178">
        <v>308558281860</v>
      </c>
      <c r="B6030" s="166">
        <v>46164</v>
      </c>
      <c r="C6030" s="167" t="s">
        <v>9144</v>
      </c>
      <c r="D6030" s="167" t="s">
        <v>9232</v>
      </c>
      <c r="E6030" s="167" t="s">
        <v>9233</v>
      </c>
      <c r="F6030" s="167" t="s">
        <v>9260</v>
      </c>
      <c r="G6030" s="167" t="s">
        <v>3502</v>
      </c>
      <c r="H6030" s="168">
        <v>46164</v>
      </c>
      <c r="I6030" s="167" t="s">
        <v>9261</v>
      </c>
      <c r="J6030" s="169">
        <v>26132</v>
      </c>
      <c r="K6030" s="167" t="s">
        <v>55</v>
      </c>
      <c r="L6030" s="169">
        <v>2</v>
      </c>
      <c r="M6030" s="167" t="s">
        <v>3604</v>
      </c>
      <c r="N6030" s="169">
        <v>470.2</v>
      </c>
      <c r="O6030" s="167" t="s">
        <v>3505</v>
      </c>
      <c r="P6030" s="167"/>
      <c r="Q6030" s="167" t="s">
        <v>3527</v>
      </c>
      <c r="R6030" s="167" t="s">
        <v>9987</v>
      </c>
      <c r="S6030" s="169">
        <v>4</v>
      </c>
      <c r="T6030" s="167" t="s">
        <v>6516</v>
      </c>
      <c r="U6030" s="169" t="s">
        <v>3517</v>
      </c>
      <c r="V6030" s="167" t="s">
        <v>9885</v>
      </c>
      <c r="W6030" s="167" t="s">
        <v>6518</v>
      </c>
      <c r="X6030" s="170" t="s">
        <v>157</v>
      </c>
      <c r="Y6030" s="171" t="s">
        <v>9988</v>
      </c>
      <c r="Z6030" s="167" t="s">
        <v>11200</v>
      </c>
      <c r="AA6030" s="176">
        <v>140</v>
      </c>
      <c r="AB6030" s="167" t="s">
        <v>11254</v>
      </c>
      <c r="AC6030" s="176">
        <v>140</v>
      </c>
      <c r="AD6030" s="167" t="s">
        <v>11254</v>
      </c>
      <c r="AE6030" s="176">
        <v>38428.6</v>
      </c>
    </row>
    <row r="6031" spans="1:31">
      <c r="A6031" s="178">
        <v>308558281860</v>
      </c>
      <c r="B6031" s="166">
        <v>46164</v>
      </c>
      <c r="C6031" s="167" t="s">
        <v>9144</v>
      </c>
      <c r="D6031" s="167" t="s">
        <v>9232</v>
      </c>
      <c r="E6031" s="167" t="s">
        <v>9233</v>
      </c>
      <c r="F6031" s="167" t="s">
        <v>9260</v>
      </c>
      <c r="G6031" s="167" t="s">
        <v>3502</v>
      </c>
      <c r="H6031" s="168">
        <v>46164</v>
      </c>
      <c r="I6031" s="167" t="s">
        <v>9261</v>
      </c>
      <c r="J6031" s="169">
        <v>26132</v>
      </c>
      <c r="K6031" s="167" t="s">
        <v>55</v>
      </c>
      <c r="L6031" s="169">
        <v>2</v>
      </c>
      <c r="M6031" s="167" t="s">
        <v>3604</v>
      </c>
      <c r="N6031" s="169">
        <v>470.2</v>
      </c>
      <c r="O6031" s="167" t="s">
        <v>3505</v>
      </c>
      <c r="P6031" s="167"/>
      <c r="Q6031" s="167" t="s">
        <v>3527</v>
      </c>
      <c r="R6031" s="167" t="s">
        <v>9987</v>
      </c>
      <c r="S6031" s="169">
        <v>3</v>
      </c>
      <c r="T6031" s="167" t="s">
        <v>6516</v>
      </c>
      <c r="U6031" s="169" t="s">
        <v>3517</v>
      </c>
      <c r="V6031" s="167" t="s">
        <v>9885</v>
      </c>
      <c r="W6031" s="167" t="s">
        <v>6518</v>
      </c>
      <c r="X6031" s="170" t="s">
        <v>157</v>
      </c>
      <c r="Y6031" s="171" t="s">
        <v>9988</v>
      </c>
      <c r="Z6031" s="167" t="s">
        <v>11200</v>
      </c>
      <c r="AA6031" s="176">
        <v>320</v>
      </c>
      <c r="AB6031" s="167" t="s">
        <v>11254</v>
      </c>
      <c r="AC6031" s="176">
        <v>320</v>
      </c>
      <c r="AD6031" s="167" t="s">
        <v>11254</v>
      </c>
      <c r="AE6031" s="176">
        <v>87836.800000000003</v>
      </c>
    </row>
    <row r="6032" spans="1:31">
      <c r="A6032" s="178">
        <v>308558281860</v>
      </c>
      <c r="B6032" s="166">
        <v>46164</v>
      </c>
      <c r="C6032" s="167" t="s">
        <v>9144</v>
      </c>
      <c r="D6032" s="167" t="s">
        <v>9232</v>
      </c>
      <c r="E6032" s="167" t="s">
        <v>9233</v>
      </c>
      <c r="F6032" s="167" t="s">
        <v>9260</v>
      </c>
      <c r="G6032" s="167" t="s">
        <v>3502</v>
      </c>
      <c r="H6032" s="168">
        <v>46164</v>
      </c>
      <c r="I6032" s="167" t="s">
        <v>9261</v>
      </c>
      <c r="J6032" s="169">
        <v>26132</v>
      </c>
      <c r="K6032" s="167" t="s">
        <v>55</v>
      </c>
      <c r="L6032" s="169">
        <v>2</v>
      </c>
      <c r="M6032" s="167" t="s">
        <v>3604</v>
      </c>
      <c r="N6032" s="169">
        <v>470.2</v>
      </c>
      <c r="O6032" s="167" t="s">
        <v>3505</v>
      </c>
      <c r="P6032" s="167"/>
      <c r="Q6032" s="167" t="s">
        <v>3527</v>
      </c>
      <c r="R6032" s="167" t="s">
        <v>9987</v>
      </c>
      <c r="S6032" s="169">
        <v>2</v>
      </c>
      <c r="T6032" s="167" t="s">
        <v>9268</v>
      </c>
      <c r="U6032" s="169" t="s">
        <v>3517</v>
      </c>
      <c r="V6032" s="167" t="s">
        <v>9989</v>
      </c>
      <c r="W6032" s="167" t="s">
        <v>6518</v>
      </c>
      <c r="X6032" s="170" t="s">
        <v>157</v>
      </c>
      <c r="Y6032" s="171" t="s">
        <v>9988</v>
      </c>
      <c r="Z6032" s="167" t="s">
        <v>11200</v>
      </c>
      <c r="AA6032" s="176">
        <v>1</v>
      </c>
      <c r="AB6032" s="167" t="s">
        <v>11254</v>
      </c>
      <c r="AC6032" s="176">
        <v>1</v>
      </c>
      <c r="AD6032" s="167" t="s">
        <v>11254</v>
      </c>
      <c r="AE6032" s="176">
        <v>274.49</v>
      </c>
    </row>
    <row r="6033" spans="1:31">
      <c r="A6033" s="178">
        <v>308558281860</v>
      </c>
      <c r="B6033" s="166">
        <v>46164</v>
      </c>
      <c r="C6033" s="167" t="s">
        <v>9144</v>
      </c>
      <c r="D6033" s="167" t="s">
        <v>9232</v>
      </c>
      <c r="E6033" s="167" t="s">
        <v>9233</v>
      </c>
      <c r="F6033" s="167" t="s">
        <v>9260</v>
      </c>
      <c r="G6033" s="167" t="s">
        <v>3502</v>
      </c>
      <c r="H6033" s="168">
        <v>46164</v>
      </c>
      <c r="I6033" s="167" t="s">
        <v>9261</v>
      </c>
      <c r="J6033" s="169">
        <v>26132</v>
      </c>
      <c r="K6033" s="167" t="s">
        <v>55</v>
      </c>
      <c r="L6033" s="169">
        <v>2</v>
      </c>
      <c r="M6033" s="167" t="s">
        <v>3604</v>
      </c>
      <c r="N6033" s="169">
        <v>470.2</v>
      </c>
      <c r="O6033" s="167" t="s">
        <v>3505</v>
      </c>
      <c r="P6033" s="167"/>
      <c r="Q6033" s="167" t="s">
        <v>3527</v>
      </c>
      <c r="R6033" s="167" t="s">
        <v>9987</v>
      </c>
      <c r="S6033" s="169">
        <v>1</v>
      </c>
      <c r="T6033" s="167" t="s">
        <v>9274</v>
      </c>
      <c r="U6033" s="169" t="s">
        <v>3517</v>
      </c>
      <c r="V6033" s="167" t="s">
        <v>9542</v>
      </c>
      <c r="W6033" s="167" t="s">
        <v>9276</v>
      </c>
      <c r="X6033" s="170" t="s">
        <v>157</v>
      </c>
      <c r="Y6033" s="171" t="s">
        <v>9988</v>
      </c>
      <c r="Z6033" s="167" t="s">
        <v>11200</v>
      </c>
      <c r="AA6033" s="176">
        <v>240</v>
      </c>
      <c r="AB6033" s="167" t="s">
        <v>11254</v>
      </c>
      <c r="AC6033" s="176">
        <v>240</v>
      </c>
      <c r="AD6033" s="167" t="s">
        <v>11254</v>
      </c>
      <c r="AE6033" s="176">
        <v>510967.2</v>
      </c>
    </row>
    <row r="6034" spans="1:31">
      <c r="A6034" s="178">
        <v>308558337860</v>
      </c>
      <c r="B6034" s="166">
        <v>46164</v>
      </c>
      <c r="C6034" s="167" t="s">
        <v>9144</v>
      </c>
      <c r="D6034" s="167" t="s">
        <v>9232</v>
      </c>
      <c r="E6034" s="167" t="s">
        <v>9233</v>
      </c>
      <c r="F6034" s="167" t="s">
        <v>9260</v>
      </c>
      <c r="G6034" s="167" t="s">
        <v>3502</v>
      </c>
      <c r="H6034" s="168">
        <v>46164</v>
      </c>
      <c r="I6034" s="167" t="s">
        <v>9261</v>
      </c>
      <c r="J6034" s="169">
        <v>26132</v>
      </c>
      <c r="K6034" s="167" t="s">
        <v>55</v>
      </c>
      <c r="L6034" s="169">
        <v>1</v>
      </c>
      <c r="M6034" s="167" t="s">
        <v>3604</v>
      </c>
      <c r="N6034" s="169">
        <v>262.39999999999998</v>
      </c>
      <c r="O6034" s="167" t="s">
        <v>3505</v>
      </c>
      <c r="P6034" s="167"/>
      <c r="Q6034" s="167" t="s">
        <v>3527</v>
      </c>
      <c r="R6034" s="167" t="s">
        <v>9990</v>
      </c>
      <c r="S6034" s="169">
        <v>1</v>
      </c>
      <c r="T6034" s="167" t="s">
        <v>9572</v>
      </c>
      <c r="U6034" s="169" t="s">
        <v>3517</v>
      </c>
      <c r="V6034" s="167" t="s">
        <v>9797</v>
      </c>
      <c r="W6034" s="167" t="s">
        <v>9414</v>
      </c>
      <c r="X6034" s="170" t="s">
        <v>157</v>
      </c>
      <c r="Y6034" s="171" t="s">
        <v>9991</v>
      </c>
      <c r="Z6034" s="167" t="s">
        <v>11201</v>
      </c>
      <c r="AA6034" s="176">
        <v>770</v>
      </c>
      <c r="AB6034" s="167" t="s">
        <v>11254</v>
      </c>
      <c r="AC6034" s="176">
        <v>770</v>
      </c>
      <c r="AD6034" s="167" t="s">
        <v>11254</v>
      </c>
      <c r="AE6034" s="176">
        <v>517239.8</v>
      </c>
    </row>
    <row r="6035" spans="1:31">
      <c r="A6035" s="178">
        <v>308558476460</v>
      </c>
      <c r="B6035" s="166">
        <v>46164</v>
      </c>
      <c r="C6035" s="167" t="s">
        <v>9144</v>
      </c>
      <c r="D6035" s="167" t="s">
        <v>9258</v>
      </c>
      <c r="E6035" s="167" t="s">
        <v>9259</v>
      </c>
      <c r="F6035" s="167" t="s">
        <v>9277</v>
      </c>
      <c r="G6035" s="167" t="s">
        <v>3502</v>
      </c>
      <c r="H6035" s="168">
        <v>46164</v>
      </c>
      <c r="I6035" s="167" t="s">
        <v>9278</v>
      </c>
      <c r="J6035" s="169">
        <v>26132</v>
      </c>
      <c r="K6035" s="167" t="s">
        <v>55</v>
      </c>
      <c r="L6035" s="169">
        <v>2</v>
      </c>
      <c r="M6035" s="167" t="s">
        <v>3604</v>
      </c>
      <c r="N6035" s="169">
        <v>734.3</v>
      </c>
      <c r="O6035" s="167" t="s">
        <v>3505</v>
      </c>
      <c r="P6035" s="167"/>
      <c r="Q6035" s="167" t="s">
        <v>3527</v>
      </c>
      <c r="R6035" s="167" t="s">
        <v>9992</v>
      </c>
      <c r="S6035" s="169">
        <v>20</v>
      </c>
      <c r="T6035" s="167" t="s">
        <v>9872</v>
      </c>
      <c r="U6035" s="169" t="s">
        <v>3517</v>
      </c>
      <c r="V6035" s="167" t="s">
        <v>9993</v>
      </c>
      <c r="W6035" s="167" t="s">
        <v>9874</v>
      </c>
      <c r="X6035" s="170" t="s">
        <v>157</v>
      </c>
      <c r="Y6035" s="171" t="s">
        <v>9994</v>
      </c>
      <c r="Z6035" s="167" t="s">
        <v>11202</v>
      </c>
      <c r="AA6035" s="176">
        <v>10</v>
      </c>
      <c r="AB6035" s="167" t="s">
        <v>11254</v>
      </c>
      <c r="AC6035" s="176">
        <v>10</v>
      </c>
      <c r="AD6035" s="167" t="s">
        <v>11254</v>
      </c>
      <c r="AE6035" s="176">
        <v>249128.7</v>
      </c>
    </row>
    <row r="6036" spans="1:31">
      <c r="A6036" s="178">
        <v>308558476460</v>
      </c>
      <c r="B6036" s="166">
        <v>46164</v>
      </c>
      <c r="C6036" s="167" t="s">
        <v>9144</v>
      </c>
      <c r="D6036" s="167" t="s">
        <v>9258</v>
      </c>
      <c r="E6036" s="167" t="s">
        <v>9259</v>
      </c>
      <c r="F6036" s="167" t="s">
        <v>9277</v>
      </c>
      <c r="G6036" s="167" t="s">
        <v>3502</v>
      </c>
      <c r="H6036" s="168">
        <v>46164</v>
      </c>
      <c r="I6036" s="167" t="s">
        <v>9278</v>
      </c>
      <c r="J6036" s="169">
        <v>26132</v>
      </c>
      <c r="K6036" s="167" t="s">
        <v>55</v>
      </c>
      <c r="L6036" s="169">
        <v>2</v>
      </c>
      <c r="M6036" s="167" t="s">
        <v>3604</v>
      </c>
      <c r="N6036" s="169">
        <v>734.3</v>
      </c>
      <c r="O6036" s="167" t="s">
        <v>3505</v>
      </c>
      <c r="P6036" s="167"/>
      <c r="Q6036" s="167" t="s">
        <v>3527</v>
      </c>
      <c r="R6036" s="167" t="s">
        <v>9992</v>
      </c>
      <c r="S6036" s="169">
        <v>19</v>
      </c>
      <c r="T6036" s="167" t="s">
        <v>9919</v>
      </c>
      <c r="U6036" s="169" t="s">
        <v>3517</v>
      </c>
      <c r="V6036" s="167" t="s">
        <v>9995</v>
      </c>
      <c r="W6036" s="167" t="s">
        <v>9921</v>
      </c>
      <c r="X6036" s="170" t="s">
        <v>157</v>
      </c>
      <c r="Y6036" s="171" t="s">
        <v>9994</v>
      </c>
      <c r="Z6036" s="167" t="s">
        <v>11202</v>
      </c>
      <c r="AA6036" s="176">
        <v>1</v>
      </c>
      <c r="AB6036" s="167" t="s">
        <v>11254</v>
      </c>
      <c r="AC6036" s="176">
        <v>1</v>
      </c>
      <c r="AD6036" s="167" t="s">
        <v>11254</v>
      </c>
      <c r="AE6036" s="176">
        <v>8175.15</v>
      </c>
    </row>
    <row r="6037" spans="1:31">
      <c r="A6037" s="178">
        <v>308558476460</v>
      </c>
      <c r="B6037" s="166">
        <v>46164</v>
      </c>
      <c r="C6037" s="167" t="s">
        <v>9144</v>
      </c>
      <c r="D6037" s="167" t="s">
        <v>9258</v>
      </c>
      <c r="E6037" s="167" t="s">
        <v>9259</v>
      </c>
      <c r="F6037" s="167" t="s">
        <v>9277</v>
      </c>
      <c r="G6037" s="167" t="s">
        <v>3502</v>
      </c>
      <c r="H6037" s="168">
        <v>46164</v>
      </c>
      <c r="I6037" s="167" t="s">
        <v>9278</v>
      </c>
      <c r="J6037" s="169">
        <v>26132</v>
      </c>
      <c r="K6037" s="167" t="s">
        <v>55</v>
      </c>
      <c r="L6037" s="169">
        <v>2</v>
      </c>
      <c r="M6037" s="167" t="s">
        <v>3604</v>
      </c>
      <c r="N6037" s="169">
        <v>734.3</v>
      </c>
      <c r="O6037" s="167" t="s">
        <v>3505</v>
      </c>
      <c r="P6037" s="167"/>
      <c r="Q6037" s="167" t="s">
        <v>3527</v>
      </c>
      <c r="R6037" s="167" t="s">
        <v>9992</v>
      </c>
      <c r="S6037" s="169">
        <v>18</v>
      </c>
      <c r="T6037" s="167" t="s">
        <v>9795</v>
      </c>
      <c r="U6037" s="169" t="s">
        <v>3517</v>
      </c>
      <c r="V6037" s="167" t="s">
        <v>9996</v>
      </c>
      <c r="W6037" s="167" t="s">
        <v>9283</v>
      </c>
      <c r="X6037" s="170" t="s">
        <v>157</v>
      </c>
      <c r="Y6037" s="171" t="s">
        <v>9994</v>
      </c>
      <c r="Z6037" s="167" t="s">
        <v>11202</v>
      </c>
      <c r="AA6037" s="176">
        <v>100</v>
      </c>
      <c r="AB6037" s="167" t="s">
        <v>11254</v>
      </c>
      <c r="AC6037" s="176">
        <v>100</v>
      </c>
      <c r="AD6037" s="167" t="s">
        <v>11254</v>
      </c>
      <c r="AE6037" s="176">
        <v>230574</v>
      </c>
    </row>
    <row r="6038" spans="1:31">
      <c r="A6038" s="178">
        <v>308558476460</v>
      </c>
      <c r="B6038" s="166">
        <v>46164</v>
      </c>
      <c r="C6038" s="167" t="s">
        <v>9144</v>
      </c>
      <c r="D6038" s="167" t="s">
        <v>9258</v>
      </c>
      <c r="E6038" s="167" t="s">
        <v>9259</v>
      </c>
      <c r="F6038" s="167" t="s">
        <v>9277</v>
      </c>
      <c r="G6038" s="167" t="s">
        <v>3502</v>
      </c>
      <c r="H6038" s="168">
        <v>46164</v>
      </c>
      <c r="I6038" s="167" t="s">
        <v>9278</v>
      </c>
      <c r="J6038" s="169">
        <v>26132</v>
      </c>
      <c r="K6038" s="167" t="s">
        <v>55</v>
      </c>
      <c r="L6038" s="169">
        <v>2</v>
      </c>
      <c r="M6038" s="167" t="s">
        <v>3604</v>
      </c>
      <c r="N6038" s="169">
        <v>734.3</v>
      </c>
      <c r="O6038" s="167" t="s">
        <v>3505</v>
      </c>
      <c r="P6038" s="167"/>
      <c r="Q6038" s="167" t="s">
        <v>3527</v>
      </c>
      <c r="R6038" s="167" t="s">
        <v>9992</v>
      </c>
      <c r="S6038" s="169">
        <v>17</v>
      </c>
      <c r="T6038" s="167" t="s">
        <v>9795</v>
      </c>
      <c r="U6038" s="169" t="s">
        <v>3517</v>
      </c>
      <c r="V6038" s="167" t="s">
        <v>9996</v>
      </c>
      <c r="W6038" s="167" t="s">
        <v>9283</v>
      </c>
      <c r="X6038" s="170" t="s">
        <v>157</v>
      </c>
      <c r="Y6038" s="171" t="s">
        <v>9994</v>
      </c>
      <c r="Z6038" s="167" t="s">
        <v>11202</v>
      </c>
      <c r="AA6038" s="176">
        <v>110</v>
      </c>
      <c r="AB6038" s="167" t="s">
        <v>11254</v>
      </c>
      <c r="AC6038" s="176">
        <v>110</v>
      </c>
      <c r="AD6038" s="167" t="s">
        <v>11254</v>
      </c>
      <c r="AE6038" s="176">
        <v>253631.4</v>
      </c>
    </row>
    <row r="6039" spans="1:31">
      <c r="A6039" s="178">
        <v>308558476460</v>
      </c>
      <c r="B6039" s="166">
        <v>46164</v>
      </c>
      <c r="C6039" s="167" t="s">
        <v>9144</v>
      </c>
      <c r="D6039" s="167" t="s">
        <v>9258</v>
      </c>
      <c r="E6039" s="167" t="s">
        <v>9259</v>
      </c>
      <c r="F6039" s="167" t="s">
        <v>9277</v>
      </c>
      <c r="G6039" s="167" t="s">
        <v>3502</v>
      </c>
      <c r="H6039" s="168">
        <v>46164</v>
      </c>
      <c r="I6039" s="167" t="s">
        <v>9278</v>
      </c>
      <c r="J6039" s="169">
        <v>26132</v>
      </c>
      <c r="K6039" s="167" t="s">
        <v>55</v>
      </c>
      <c r="L6039" s="169">
        <v>2</v>
      </c>
      <c r="M6039" s="167" t="s">
        <v>3604</v>
      </c>
      <c r="N6039" s="169">
        <v>734.3</v>
      </c>
      <c r="O6039" s="167" t="s">
        <v>3505</v>
      </c>
      <c r="P6039" s="167"/>
      <c r="Q6039" s="167" t="s">
        <v>3527</v>
      </c>
      <c r="R6039" s="167" t="s">
        <v>9992</v>
      </c>
      <c r="S6039" s="169">
        <v>16</v>
      </c>
      <c r="T6039" s="167" t="s">
        <v>9717</v>
      </c>
      <c r="U6039" s="169" t="s">
        <v>3517</v>
      </c>
      <c r="V6039" s="167" t="s">
        <v>9997</v>
      </c>
      <c r="W6039" s="167" t="s">
        <v>9287</v>
      </c>
      <c r="X6039" s="170" t="s">
        <v>157</v>
      </c>
      <c r="Y6039" s="171" t="s">
        <v>9994</v>
      </c>
      <c r="Z6039" s="167" t="s">
        <v>11202</v>
      </c>
      <c r="AA6039" s="176">
        <v>990</v>
      </c>
      <c r="AB6039" s="167" t="s">
        <v>11254</v>
      </c>
      <c r="AC6039" s="176">
        <v>990</v>
      </c>
      <c r="AD6039" s="167" t="s">
        <v>11254</v>
      </c>
      <c r="AE6039" s="176">
        <v>1189475.1000000001</v>
      </c>
    </row>
    <row r="6040" spans="1:31">
      <c r="A6040" s="178">
        <v>308558476460</v>
      </c>
      <c r="B6040" s="166">
        <v>46164</v>
      </c>
      <c r="C6040" s="167" t="s">
        <v>9144</v>
      </c>
      <c r="D6040" s="167" t="s">
        <v>9258</v>
      </c>
      <c r="E6040" s="167" t="s">
        <v>9259</v>
      </c>
      <c r="F6040" s="167" t="s">
        <v>9277</v>
      </c>
      <c r="G6040" s="167" t="s">
        <v>3502</v>
      </c>
      <c r="H6040" s="168">
        <v>46164</v>
      </c>
      <c r="I6040" s="167" t="s">
        <v>9278</v>
      </c>
      <c r="J6040" s="169">
        <v>26132</v>
      </c>
      <c r="K6040" s="167" t="s">
        <v>55</v>
      </c>
      <c r="L6040" s="169">
        <v>2</v>
      </c>
      <c r="M6040" s="167" t="s">
        <v>3604</v>
      </c>
      <c r="N6040" s="169">
        <v>734.3</v>
      </c>
      <c r="O6040" s="167" t="s">
        <v>3505</v>
      </c>
      <c r="P6040" s="167"/>
      <c r="Q6040" s="167" t="s">
        <v>3527</v>
      </c>
      <c r="R6040" s="167" t="s">
        <v>9992</v>
      </c>
      <c r="S6040" s="169">
        <v>15</v>
      </c>
      <c r="T6040" s="167" t="s">
        <v>9717</v>
      </c>
      <c r="U6040" s="169" t="s">
        <v>3517</v>
      </c>
      <c r="V6040" s="167" t="s">
        <v>9997</v>
      </c>
      <c r="W6040" s="167" t="s">
        <v>9287</v>
      </c>
      <c r="X6040" s="170" t="s">
        <v>157</v>
      </c>
      <c r="Y6040" s="171" t="s">
        <v>9994</v>
      </c>
      <c r="Z6040" s="167" t="s">
        <v>11202</v>
      </c>
      <c r="AA6040" s="176">
        <v>10</v>
      </c>
      <c r="AB6040" s="167" t="s">
        <v>11254</v>
      </c>
      <c r="AC6040" s="176">
        <v>10</v>
      </c>
      <c r="AD6040" s="167" t="s">
        <v>11254</v>
      </c>
      <c r="AE6040" s="176">
        <v>12014.9</v>
      </c>
    </row>
    <row r="6041" spans="1:31">
      <c r="A6041" s="178">
        <v>308558476460</v>
      </c>
      <c r="B6041" s="166">
        <v>46164</v>
      </c>
      <c r="C6041" s="167" t="s">
        <v>9144</v>
      </c>
      <c r="D6041" s="167" t="s">
        <v>9258</v>
      </c>
      <c r="E6041" s="167" t="s">
        <v>9259</v>
      </c>
      <c r="F6041" s="167" t="s">
        <v>9277</v>
      </c>
      <c r="G6041" s="167" t="s">
        <v>3502</v>
      </c>
      <c r="H6041" s="168">
        <v>46164</v>
      </c>
      <c r="I6041" s="167" t="s">
        <v>9278</v>
      </c>
      <c r="J6041" s="169">
        <v>26132</v>
      </c>
      <c r="K6041" s="167" t="s">
        <v>55</v>
      </c>
      <c r="L6041" s="169">
        <v>2</v>
      </c>
      <c r="M6041" s="167" t="s">
        <v>3604</v>
      </c>
      <c r="N6041" s="169">
        <v>734.3</v>
      </c>
      <c r="O6041" s="167" t="s">
        <v>3505</v>
      </c>
      <c r="P6041" s="167"/>
      <c r="Q6041" s="167" t="s">
        <v>3527</v>
      </c>
      <c r="R6041" s="167" t="s">
        <v>9992</v>
      </c>
      <c r="S6041" s="169">
        <v>14</v>
      </c>
      <c r="T6041" s="167" t="s">
        <v>9572</v>
      </c>
      <c r="U6041" s="169" t="s">
        <v>3517</v>
      </c>
      <c r="V6041" s="167" t="s">
        <v>9998</v>
      </c>
      <c r="W6041" s="167" t="s">
        <v>9414</v>
      </c>
      <c r="X6041" s="170" t="s">
        <v>157</v>
      </c>
      <c r="Y6041" s="171" t="s">
        <v>9994</v>
      </c>
      <c r="Z6041" s="167" t="s">
        <v>11202</v>
      </c>
      <c r="AA6041" s="176">
        <v>220</v>
      </c>
      <c r="AB6041" s="167" t="s">
        <v>11254</v>
      </c>
      <c r="AC6041" s="176">
        <v>220</v>
      </c>
      <c r="AD6041" s="167" t="s">
        <v>11254</v>
      </c>
      <c r="AE6041" s="176">
        <v>147782.79999999999</v>
      </c>
    </row>
    <row r="6042" spans="1:31">
      <c r="A6042" s="178">
        <v>308558476460</v>
      </c>
      <c r="B6042" s="166">
        <v>46164</v>
      </c>
      <c r="C6042" s="167" t="s">
        <v>9144</v>
      </c>
      <c r="D6042" s="167" t="s">
        <v>9258</v>
      </c>
      <c r="E6042" s="167" t="s">
        <v>9259</v>
      </c>
      <c r="F6042" s="167" t="s">
        <v>9277</v>
      </c>
      <c r="G6042" s="167" t="s">
        <v>3502</v>
      </c>
      <c r="H6042" s="168">
        <v>46164</v>
      </c>
      <c r="I6042" s="167" t="s">
        <v>9278</v>
      </c>
      <c r="J6042" s="169">
        <v>26132</v>
      </c>
      <c r="K6042" s="167" t="s">
        <v>55</v>
      </c>
      <c r="L6042" s="169">
        <v>2</v>
      </c>
      <c r="M6042" s="167" t="s">
        <v>3604</v>
      </c>
      <c r="N6042" s="169">
        <v>734.3</v>
      </c>
      <c r="O6042" s="167" t="s">
        <v>3505</v>
      </c>
      <c r="P6042" s="167"/>
      <c r="Q6042" s="167" t="s">
        <v>3527</v>
      </c>
      <c r="R6042" s="167" t="s">
        <v>9992</v>
      </c>
      <c r="S6042" s="169">
        <v>13</v>
      </c>
      <c r="T6042" s="167" t="s">
        <v>9572</v>
      </c>
      <c r="U6042" s="169" t="s">
        <v>3517</v>
      </c>
      <c r="V6042" s="167" t="s">
        <v>9998</v>
      </c>
      <c r="W6042" s="167" t="s">
        <v>9414</v>
      </c>
      <c r="X6042" s="170" t="s">
        <v>157</v>
      </c>
      <c r="Y6042" s="171" t="s">
        <v>9994</v>
      </c>
      <c r="Z6042" s="167" t="s">
        <v>11202</v>
      </c>
      <c r="AA6042" s="176">
        <v>5</v>
      </c>
      <c r="AB6042" s="167" t="s">
        <v>11254</v>
      </c>
      <c r="AC6042" s="176">
        <v>5</v>
      </c>
      <c r="AD6042" s="167" t="s">
        <v>11254</v>
      </c>
      <c r="AE6042" s="176">
        <v>3358.7</v>
      </c>
    </row>
    <row r="6043" spans="1:31">
      <c r="A6043" s="178">
        <v>308558476460</v>
      </c>
      <c r="B6043" s="166">
        <v>46164</v>
      </c>
      <c r="C6043" s="167" t="s">
        <v>9144</v>
      </c>
      <c r="D6043" s="167" t="s">
        <v>9258</v>
      </c>
      <c r="E6043" s="167" t="s">
        <v>9259</v>
      </c>
      <c r="F6043" s="167" t="s">
        <v>9277</v>
      </c>
      <c r="G6043" s="167" t="s">
        <v>3502</v>
      </c>
      <c r="H6043" s="168">
        <v>46164</v>
      </c>
      <c r="I6043" s="167" t="s">
        <v>9278</v>
      </c>
      <c r="J6043" s="169">
        <v>26132</v>
      </c>
      <c r="K6043" s="167" t="s">
        <v>55</v>
      </c>
      <c r="L6043" s="169">
        <v>2</v>
      </c>
      <c r="M6043" s="167" t="s">
        <v>3604</v>
      </c>
      <c r="N6043" s="169">
        <v>734.3</v>
      </c>
      <c r="O6043" s="167" t="s">
        <v>3505</v>
      </c>
      <c r="P6043" s="167"/>
      <c r="Q6043" s="167" t="s">
        <v>3527</v>
      </c>
      <c r="R6043" s="167" t="s">
        <v>9992</v>
      </c>
      <c r="S6043" s="169">
        <v>12</v>
      </c>
      <c r="T6043" s="167" t="s">
        <v>9572</v>
      </c>
      <c r="U6043" s="169" t="s">
        <v>3517</v>
      </c>
      <c r="V6043" s="167" t="s">
        <v>9998</v>
      </c>
      <c r="W6043" s="167" t="s">
        <v>9414</v>
      </c>
      <c r="X6043" s="170" t="s">
        <v>157</v>
      </c>
      <c r="Y6043" s="171" t="s">
        <v>9994</v>
      </c>
      <c r="Z6043" s="167" t="s">
        <v>11202</v>
      </c>
      <c r="AA6043" s="176">
        <v>5</v>
      </c>
      <c r="AB6043" s="167" t="s">
        <v>11254</v>
      </c>
      <c r="AC6043" s="176">
        <v>5</v>
      </c>
      <c r="AD6043" s="167" t="s">
        <v>11254</v>
      </c>
      <c r="AE6043" s="176">
        <v>3358.7</v>
      </c>
    </row>
    <row r="6044" spans="1:31">
      <c r="A6044" s="178">
        <v>308558476460</v>
      </c>
      <c r="B6044" s="166">
        <v>46164</v>
      </c>
      <c r="C6044" s="167" t="s">
        <v>9144</v>
      </c>
      <c r="D6044" s="167" t="s">
        <v>9258</v>
      </c>
      <c r="E6044" s="167" t="s">
        <v>9259</v>
      </c>
      <c r="F6044" s="167" t="s">
        <v>9277</v>
      </c>
      <c r="G6044" s="167" t="s">
        <v>3502</v>
      </c>
      <c r="H6044" s="168">
        <v>46164</v>
      </c>
      <c r="I6044" s="167" t="s">
        <v>9278</v>
      </c>
      <c r="J6044" s="169">
        <v>26132</v>
      </c>
      <c r="K6044" s="167" t="s">
        <v>55</v>
      </c>
      <c r="L6044" s="169">
        <v>2</v>
      </c>
      <c r="M6044" s="167" t="s">
        <v>3604</v>
      </c>
      <c r="N6044" s="169">
        <v>734.3</v>
      </c>
      <c r="O6044" s="167" t="s">
        <v>3505</v>
      </c>
      <c r="P6044" s="167"/>
      <c r="Q6044" s="167" t="s">
        <v>3527</v>
      </c>
      <c r="R6044" s="167" t="s">
        <v>9992</v>
      </c>
      <c r="S6044" s="169">
        <v>11</v>
      </c>
      <c r="T6044" s="167" t="s">
        <v>6512</v>
      </c>
      <c r="U6044" s="169" t="s">
        <v>3517</v>
      </c>
      <c r="V6044" s="167" t="s">
        <v>9444</v>
      </c>
      <c r="W6044" s="167" t="s">
        <v>6514</v>
      </c>
      <c r="X6044" s="170" t="s">
        <v>157</v>
      </c>
      <c r="Y6044" s="171" t="s">
        <v>9994</v>
      </c>
      <c r="Z6044" s="167" t="s">
        <v>11202</v>
      </c>
      <c r="AA6044" s="176">
        <v>20</v>
      </c>
      <c r="AB6044" s="167" t="s">
        <v>11254</v>
      </c>
      <c r="AC6044" s="176">
        <v>20</v>
      </c>
      <c r="AD6044" s="167" t="s">
        <v>11254</v>
      </c>
      <c r="AE6044" s="176">
        <v>8139.6</v>
      </c>
    </row>
    <row r="6045" spans="1:31">
      <c r="A6045" s="178">
        <v>308558476460</v>
      </c>
      <c r="B6045" s="166">
        <v>46164</v>
      </c>
      <c r="C6045" s="167" t="s">
        <v>9144</v>
      </c>
      <c r="D6045" s="167" t="s">
        <v>9258</v>
      </c>
      <c r="E6045" s="167" t="s">
        <v>9259</v>
      </c>
      <c r="F6045" s="167" t="s">
        <v>9277</v>
      </c>
      <c r="G6045" s="167" t="s">
        <v>3502</v>
      </c>
      <c r="H6045" s="168">
        <v>46164</v>
      </c>
      <c r="I6045" s="167" t="s">
        <v>9278</v>
      </c>
      <c r="J6045" s="169">
        <v>26132</v>
      </c>
      <c r="K6045" s="167" t="s">
        <v>55</v>
      </c>
      <c r="L6045" s="169">
        <v>2</v>
      </c>
      <c r="M6045" s="167" t="s">
        <v>3604</v>
      </c>
      <c r="N6045" s="169">
        <v>734.3</v>
      </c>
      <c r="O6045" s="167" t="s">
        <v>3505</v>
      </c>
      <c r="P6045" s="167"/>
      <c r="Q6045" s="167" t="s">
        <v>3527</v>
      </c>
      <c r="R6045" s="167" t="s">
        <v>9992</v>
      </c>
      <c r="S6045" s="169">
        <v>10</v>
      </c>
      <c r="T6045" s="167" t="s">
        <v>9268</v>
      </c>
      <c r="U6045" s="169" t="s">
        <v>3517</v>
      </c>
      <c r="V6045" s="167" t="s">
        <v>9999</v>
      </c>
      <c r="W6045" s="167" t="s">
        <v>6518</v>
      </c>
      <c r="X6045" s="170" t="s">
        <v>157</v>
      </c>
      <c r="Y6045" s="171" t="s">
        <v>9994</v>
      </c>
      <c r="Z6045" s="167" t="s">
        <v>11202</v>
      </c>
      <c r="AA6045" s="176">
        <v>4</v>
      </c>
      <c r="AB6045" s="167" t="s">
        <v>11254</v>
      </c>
      <c r="AC6045" s="176">
        <v>4</v>
      </c>
      <c r="AD6045" s="167" t="s">
        <v>11254</v>
      </c>
      <c r="AE6045" s="176">
        <v>1097.96</v>
      </c>
    </row>
    <row r="6046" spans="1:31">
      <c r="A6046" s="178">
        <v>308558476460</v>
      </c>
      <c r="B6046" s="166">
        <v>46164</v>
      </c>
      <c r="C6046" s="167" t="s">
        <v>9144</v>
      </c>
      <c r="D6046" s="167" t="s">
        <v>9258</v>
      </c>
      <c r="E6046" s="167" t="s">
        <v>9259</v>
      </c>
      <c r="F6046" s="167" t="s">
        <v>9277</v>
      </c>
      <c r="G6046" s="167" t="s">
        <v>3502</v>
      </c>
      <c r="H6046" s="168">
        <v>46164</v>
      </c>
      <c r="I6046" s="167" t="s">
        <v>9278</v>
      </c>
      <c r="J6046" s="169">
        <v>26132</v>
      </c>
      <c r="K6046" s="167" t="s">
        <v>55</v>
      </c>
      <c r="L6046" s="169">
        <v>2</v>
      </c>
      <c r="M6046" s="167" t="s">
        <v>3604</v>
      </c>
      <c r="N6046" s="169">
        <v>734.3</v>
      </c>
      <c r="O6046" s="167" t="s">
        <v>3505</v>
      </c>
      <c r="P6046" s="167"/>
      <c r="Q6046" s="167" t="s">
        <v>3527</v>
      </c>
      <c r="R6046" s="167" t="s">
        <v>9992</v>
      </c>
      <c r="S6046" s="169">
        <v>9</v>
      </c>
      <c r="T6046" s="167" t="s">
        <v>6516</v>
      </c>
      <c r="U6046" s="169" t="s">
        <v>3517</v>
      </c>
      <c r="V6046" s="167" t="s">
        <v>9445</v>
      </c>
      <c r="W6046" s="167" t="s">
        <v>6518</v>
      </c>
      <c r="X6046" s="170" t="s">
        <v>157</v>
      </c>
      <c r="Y6046" s="171" t="s">
        <v>9994</v>
      </c>
      <c r="Z6046" s="167" t="s">
        <v>11202</v>
      </c>
      <c r="AA6046" s="176">
        <v>80</v>
      </c>
      <c r="AB6046" s="167" t="s">
        <v>11254</v>
      </c>
      <c r="AC6046" s="176">
        <v>80</v>
      </c>
      <c r="AD6046" s="167" t="s">
        <v>11254</v>
      </c>
      <c r="AE6046" s="176">
        <v>21959.200000000001</v>
      </c>
    </row>
    <row r="6047" spans="1:31">
      <c r="A6047" s="178">
        <v>308558476460</v>
      </c>
      <c r="B6047" s="166">
        <v>46164</v>
      </c>
      <c r="C6047" s="167" t="s">
        <v>9144</v>
      </c>
      <c r="D6047" s="167" t="s">
        <v>9258</v>
      </c>
      <c r="E6047" s="167" t="s">
        <v>9259</v>
      </c>
      <c r="F6047" s="167" t="s">
        <v>9277</v>
      </c>
      <c r="G6047" s="167" t="s">
        <v>3502</v>
      </c>
      <c r="H6047" s="168">
        <v>46164</v>
      </c>
      <c r="I6047" s="167" t="s">
        <v>9278</v>
      </c>
      <c r="J6047" s="169">
        <v>26132</v>
      </c>
      <c r="K6047" s="167" t="s">
        <v>55</v>
      </c>
      <c r="L6047" s="169">
        <v>2</v>
      </c>
      <c r="M6047" s="167" t="s">
        <v>3604</v>
      </c>
      <c r="N6047" s="169">
        <v>734.3</v>
      </c>
      <c r="O6047" s="167" t="s">
        <v>3505</v>
      </c>
      <c r="P6047" s="167"/>
      <c r="Q6047" s="167" t="s">
        <v>3527</v>
      </c>
      <c r="R6047" s="167" t="s">
        <v>9992</v>
      </c>
      <c r="S6047" s="169">
        <v>8</v>
      </c>
      <c r="T6047" s="167" t="s">
        <v>6516</v>
      </c>
      <c r="U6047" s="169" t="s">
        <v>3517</v>
      </c>
      <c r="V6047" s="167" t="s">
        <v>9445</v>
      </c>
      <c r="W6047" s="167" t="s">
        <v>6518</v>
      </c>
      <c r="X6047" s="170" t="s">
        <v>157</v>
      </c>
      <c r="Y6047" s="171" t="s">
        <v>9994</v>
      </c>
      <c r="Z6047" s="167" t="s">
        <v>11202</v>
      </c>
      <c r="AA6047" s="176">
        <v>16</v>
      </c>
      <c r="AB6047" s="167" t="s">
        <v>11254</v>
      </c>
      <c r="AC6047" s="176">
        <v>16</v>
      </c>
      <c r="AD6047" s="167" t="s">
        <v>11254</v>
      </c>
      <c r="AE6047" s="176">
        <v>4391.84</v>
      </c>
    </row>
    <row r="6048" spans="1:31">
      <c r="A6048" s="178">
        <v>308558476460</v>
      </c>
      <c r="B6048" s="166">
        <v>46164</v>
      </c>
      <c r="C6048" s="167" t="s">
        <v>9144</v>
      </c>
      <c r="D6048" s="167" t="s">
        <v>9258</v>
      </c>
      <c r="E6048" s="167" t="s">
        <v>9259</v>
      </c>
      <c r="F6048" s="167" t="s">
        <v>9277</v>
      </c>
      <c r="G6048" s="167" t="s">
        <v>3502</v>
      </c>
      <c r="H6048" s="168">
        <v>46164</v>
      </c>
      <c r="I6048" s="167" t="s">
        <v>9278</v>
      </c>
      <c r="J6048" s="169">
        <v>26132</v>
      </c>
      <c r="K6048" s="167" t="s">
        <v>55</v>
      </c>
      <c r="L6048" s="169">
        <v>2</v>
      </c>
      <c r="M6048" s="167" t="s">
        <v>3604</v>
      </c>
      <c r="N6048" s="169">
        <v>734.3</v>
      </c>
      <c r="O6048" s="167" t="s">
        <v>3505</v>
      </c>
      <c r="P6048" s="167"/>
      <c r="Q6048" s="167" t="s">
        <v>3527</v>
      </c>
      <c r="R6048" s="167" t="s">
        <v>9992</v>
      </c>
      <c r="S6048" s="169">
        <v>7</v>
      </c>
      <c r="T6048" s="167" t="s">
        <v>9416</v>
      </c>
      <c r="U6048" s="169" t="s">
        <v>3517</v>
      </c>
      <c r="V6048" s="167" t="s">
        <v>9447</v>
      </c>
      <c r="W6048" s="167" t="s">
        <v>9293</v>
      </c>
      <c r="X6048" s="170" t="s">
        <v>157</v>
      </c>
      <c r="Y6048" s="171" t="s">
        <v>9994</v>
      </c>
      <c r="Z6048" s="167" t="s">
        <v>11202</v>
      </c>
      <c r="AA6048" s="176">
        <v>290</v>
      </c>
      <c r="AB6048" s="167" t="s">
        <v>11254</v>
      </c>
      <c r="AC6048" s="176">
        <v>290</v>
      </c>
      <c r="AD6048" s="167" t="s">
        <v>11254</v>
      </c>
      <c r="AE6048" s="176">
        <v>282027.90000000002</v>
      </c>
    </row>
    <row r="6049" spans="1:31">
      <c r="A6049" s="178">
        <v>308558476460</v>
      </c>
      <c r="B6049" s="166">
        <v>46164</v>
      </c>
      <c r="C6049" s="167" t="s">
        <v>9144</v>
      </c>
      <c r="D6049" s="167" t="s">
        <v>9258</v>
      </c>
      <c r="E6049" s="167" t="s">
        <v>9259</v>
      </c>
      <c r="F6049" s="167" t="s">
        <v>9277</v>
      </c>
      <c r="G6049" s="167" t="s">
        <v>3502</v>
      </c>
      <c r="H6049" s="168">
        <v>46164</v>
      </c>
      <c r="I6049" s="167" t="s">
        <v>9278</v>
      </c>
      <c r="J6049" s="169">
        <v>26132</v>
      </c>
      <c r="K6049" s="167" t="s">
        <v>55</v>
      </c>
      <c r="L6049" s="169">
        <v>2</v>
      </c>
      <c r="M6049" s="167" t="s">
        <v>3604</v>
      </c>
      <c r="N6049" s="169">
        <v>734.3</v>
      </c>
      <c r="O6049" s="167" t="s">
        <v>3505</v>
      </c>
      <c r="P6049" s="167"/>
      <c r="Q6049" s="167" t="s">
        <v>3527</v>
      </c>
      <c r="R6049" s="167" t="s">
        <v>9992</v>
      </c>
      <c r="S6049" s="169">
        <v>6</v>
      </c>
      <c r="T6049" s="167" t="s">
        <v>9416</v>
      </c>
      <c r="U6049" s="169" t="s">
        <v>3517</v>
      </c>
      <c r="V6049" s="167" t="s">
        <v>9447</v>
      </c>
      <c r="W6049" s="167" t="s">
        <v>9293</v>
      </c>
      <c r="X6049" s="170" t="s">
        <v>157</v>
      </c>
      <c r="Y6049" s="171" t="s">
        <v>9994</v>
      </c>
      <c r="Z6049" s="167" t="s">
        <v>11202</v>
      </c>
      <c r="AA6049" s="176">
        <v>20</v>
      </c>
      <c r="AB6049" s="167" t="s">
        <v>11254</v>
      </c>
      <c r="AC6049" s="176">
        <v>20</v>
      </c>
      <c r="AD6049" s="167" t="s">
        <v>11254</v>
      </c>
      <c r="AE6049" s="176">
        <v>19450.2</v>
      </c>
    </row>
    <row r="6050" spans="1:31">
      <c r="A6050" s="178">
        <v>308558476460</v>
      </c>
      <c r="B6050" s="166">
        <v>46164</v>
      </c>
      <c r="C6050" s="167" t="s">
        <v>9144</v>
      </c>
      <c r="D6050" s="167" t="s">
        <v>9258</v>
      </c>
      <c r="E6050" s="167" t="s">
        <v>9259</v>
      </c>
      <c r="F6050" s="167" t="s">
        <v>9277</v>
      </c>
      <c r="G6050" s="167" t="s">
        <v>3502</v>
      </c>
      <c r="H6050" s="168">
        <v>46164</v>
      </c>
      <c r="I6050" s="167" t="s">
        <v>9278</v>
      </c>
      <c r="J6050" s="169">
        <v>26132</v>
      </c>
      <c r="K6050" s="167" t="s">
        <v>55</v>
      </c>
      <c r="L6050" s="169">
        <v>2</v>
      </c>
      <c r="M6050" s="167" t="s">
        <v>3604</v>
      </c>
      <c r="N6050" s="169">
        <v>734.3</v>
      </c>
      <c r="O6050" s="167" t="s">
        <v>3505</v>
      </c>
      <c r="P6050" s="167"/>
      <c r="Q6050" s="167" t="s">
        <v>3527</v>
      </c>
      <c r="R6050" s="167" t="s">
        <v>9992</v>
      </c>
      <c r="S6050" s="169">
        <v>5</v>
      </c>
      <c r="T6050" s="167" t="s">
        <v>8290</v>
      </c>
      <c r="U6050" s="169" t="s">
        <v>3517</v>
      </c>
      <c r="V6050" s="167" t="s">
        <v>9449</v>
      </c>
      <c r="W6050" s="167" t="s">
        <v>7027</v>
      </c>
      <c r="X6050" s="170" t="s">
        <v>157</v>
      </c>
      <c r="Y6050" s="171" t="s">
        <v>9994</v>
      </c>
      <c r="Z6050" s="167" t="s">
        <v>11202</v>
      </c>
      <c r="AA6050" s="176">
        <v>150</v>
      </c>
      <c r="AB6050" s="167" t="s">
        <v>11254</v>
      </c>
      <c r="AC6050" s="176">
        <v>150</v>
      </c>
      <c r="AD6050" s="167" t="s">
        <v>11254</v>
      </c>
      <c r="AE6050" s="176">
        <v>89271</v>
      </c>
    </row>
    <row r="6051" spans="1:31">
      <c r="A6051" s="178">
        <v>308558476460</v>
      </c>
      <c r="B6051" s="166">
        <v>46164</v>
      </c>
      <c r="C6051" s="167" t="s">
        <v>9144</v>
      </c>
      <c r="D6051" s="167" t="s">
        <v>9258</v>
      </c>
      <c r="E6051" s="167" t="s">
        <v>9259</v>
      </c>
      <c r="F6051" s="167" t="s">
        <v>9277</v>
      </c>
      <c r="G6051" s="167" t="s">
        <v>3502</v>
      </c>
      <c r="H6051" s="168">
        <v>46164</v>
      </c>
      <c r="I6051" s="167" t="s">
        <v>9278</v>
      </c>
      <c r="J6051" s="169">
        <v>26132</v>
      </c>
      <c r="K6051" s="167" t="s">
        <v>55</v>
      </c>
      <c r="L6051" s="169">
        <v>2</v>
      </c>
      <c r="M6051" s="167" t="s">
        <v>3604</v>
      </c>
      <c r="N6051" s="169">
        <v>734.3</v>
      </c>
      <c r="O6051" s="167" t="s">
        <v>3505</v>
      </c>
      <c r="P6051" s="167"/>
      <c r="Q6051" s="167" t="s">
        <v>3527</v>
      </c>
      <c r="R6051" s="167" t="s">
        <v>9992</v>
      </c>
      <c r="S6051" s="169">
        <v>4</v>
      </c>
      <c r="T6051" s="167" t="s">
        <v>8290</v>
      </c>
      <c r="U6051" s="169" t="s">
        <v>3517</v>
      </c>
      <c r="V6051" s="167" t="s">
        <v>9449</v>
      </c>
      <c r="W6051" s="167" t="s">
        <v>7027</v>
      </c>
      <c r="X6051" s="170" t="s">
        <v>157</v>
      </c>
      <c r="Y6051" s="171" t="s">
        <v>9994</v>
      </c>
      <c r="Z6051" s="167" t="s">
        <v>11202</v>
      </c>
      <c r="AA6051" s="176">
        <v>10</v>
      </c>
      <c r="AB6051" s="167" t="s">
        <v>11254</v>
      </c>
      <c r="AC6051" s="176">
        <v>10</v>
      </c>
      <c r="AD6051" s="167" t="s">
        <v>11254</v>
      </c>
      <c r="AE6051" s="176">
        <v>5951.4</v>
      </c>
    </row>
    <row r="6052" spans="1:31">
      <c r="A6052" s="178">
        <v>308558476460</v>
      </c>
      <c r="B6052" s="166">
        <v>46164</v>
      </c>
      <c r="C6052" s="167" t="s">
        <v>9144</v>
      </c>
      <c r="D6052" s="167" t="s">
        <v>9258</v>
      </c>
      <c r="E6052" s="167" t="s">
        <v>9259</v>
      </c>
      <c r="F6052" s="167" t="s">
        <v>9277</v>
      </c>
      <c r="G6052" s="167" t="s">
        <v>3502</v>
      </c>
      <c r="H6052" s="168">
        <v>46164</v>
      </c>
      <c r="I6052" s="167" t="s">
        <v>9278</v>
      </c>
      <c r="J6052" s="169">
        <v>26132</v>
      </c>
      <c r="K6052" s="167" t="s">
        <v>55</v>
      </c>
      <c r="L6052" s="169">
        <v>2</v>
      </c>
      <c r="M6052" s="167" t="s">
        <v>3604</v>
      </c>
      <c r="N6052" s="169">
        <v>734.3</v>
      </c>
      <c r="O6052" s="167" t="s">
        <v>3505</v>
      </c>
      <c r="P6052" s="167"/>
      <c r="Q6052" s="167" t="s">
        <v>3527</v>
      </c>
      <c r="R6052" s="167" t="s">
        <v>9992</v>
      </c>
      <c r="S6052" s="169">
        <v>3</v>
      </c>
      <c r="T6052" s="167" t="s">
        <v>9310</v>
      </c>
      <c r="U6052" s="169" t="s">
        <v>3517</v>
      </c>
      <c r="V6052" s="167" t="s">
        <v>9451</v>
      </c>
      <c r="W6052" s="167" t="s">
        <v>9312</v>
      </c>
      <c r="X6052" s="170" t="s">
        <v>157</v>
      </c>
      <c r="Y6052" s="171" t="s">
        <v>9994</v>
      </c>
      <c r="Z6052" s="167" t="s">
        <v>11202</v>
      </c>
      <c r="AA6052" s="176">
        <v>9</v>
      </c>
      <c r="AB6052" s="167" t="s">
        <v>11254</v>
      </c>
      <c r="AC6052" s="176">
        <v>9</v>
      </c>
      <c r="AD6052" s="167" t="s">
        <v>11254</v>
      </c>
      <c r="AE6052" s="176">
        <v>26485.29</v>
      </c>
    </row>
    <row r="6053" spans="1:31">
      <c r="A6053" s="178">
        <v>308558476460</v>
      </c>
      <c r="B6053" s="166">
        <v>46164</v>
      </c>
      <c r="C6053" s="167" t="s">
        <v>9144</v>
      </c>
      <c r="D6053" s="167" t="s">
        <v>9258</v>
      </c>
      <c r="E6053" s="167" t="s">
        <v>9259</v>
      </c>
      <c r="F6053" s="167" t="s">
        <v>9277</v>
      </c>
      <c r="G6053" s="167" t="s">
        <v>3502</v>
      </c>
      <c r="H6053" s="168">
        <v>46164</v>
      </c>
      <c r="I6053" s="167" t="s">
        <v>9278</v>
      </c>
      <c r="J6053" s="169">
        <v>26132</v>
      </c>
      <c r="K6053" s="167" t="s">
        <v>55</v>
      </c>
      <c r="L6053" s="169">
        <v>2</v>
      </c>
      <c r="M6053" s="167" t="s">
        <v>3604</v>
      </c>
      <c r="N6053" s="169">
        <v>734.3</v>
      </c>
      <c r="O6053" s="167" t="s">
        <v>3505</v>
      </c>
      <c r="P6053" s="167"/>
      <c r="Q6053" s="167" t="s">
        <v>3527</v>
      </c>
      <c r="R6053" s="167" t="s">
        <v>9992</v>
      </c>
      <c r="S6053" s="169">
        <v>2</v>
      </c>
      <c r="T6053" s="167" t="s">
        <v>9329</v>
      </c>
      <c r="U6053" s="169" t="s">
        <v>3517</v>
      </c>
      <c r="V6053" s="167" t="s">
        <v>9725</v>
      </c>
      <c r="W6053" s="167" t="s">
        <v>9331</v>
      </c>
      <c r="X6053" s="170" t="s">
        <v>157</v>
      </c>
      <c r="Y6053" s="171" t="s">
        <v>9994</v>
      </c>
      <c r="Z6053" s="167" t="s">
        <v>11202</v>
      </c>
      <c r="AA6053" s="176">
        <v>60</v>
      </c>
      <c r="AB6053" s="167" t="s">
        <v>11254</v>
      </c>
      <c r="AC6053" s="176">
        <v>60</v>
      </c>
      <c r="AD6053" s="167" t="s">
        <v>11254</v>
      </c>
      <c r="AE6053" s="176">
        <v>172140</v>
      </c>
    </row>
    <row r="6054" spans="1:31">
      <c r="A6054" s="178">
        <v>308558476460</v>
      </c>
      <c r="B6054" s="166">
        <v>46164</v>
      </c>
      <c r="C6054" s="167" t="s">
        <v>9144</v>
      </c>
      <c r="D6054" s="167" t="s">
        <v>9258</v>
      </c>
      <c r="E6054" s="167" t="s">
        <v>9259</v>
      </c>
      <c r="F6054" s="167" t="s">
        <v>9277</v>
      </c>
      <c r="G6054" s="167" t="s">
        <v>3502</v>
      </c>
      <c r="H6054" s="168">
        <v>46164</v>
      </c>
      <c r="I6054" s="167" t="s">
        <v>9278</v>
      </c>
      <c r="J6054" s="169">
        <v>26132</v>
      </c>
      <c r="K6054" s="167" t="s">
        <v>55</v>
      </c>
      <c r="L6054" s="169">
        <v>2</v>
      </c>
      <c r="M6054" s="167" t="s">
        <v>3604</v>
      </c>
      <c r="N6054" s="169">
        <v>734.3</v>
      </c>
      <c r="O6054" s="167" t="s">
        <v>3505</v>
      </c>
      <c r="P6054" s="167"/>
      <c r="Q6054" s="167" t="s">
        <v>3527</v>
      </c>
      <c r="R6054" s="167" t="s">
        <v>9992</v>
      </c>
      <c r="S6054" s="169">
        <v>1</v>
      </c>
      <c r="T6054" s="167" t="s">
        <v>9274</v>
      </c>
      <c r="U6054" s="169" t="s">
        <v>3517</v>
      </c>
      <c r="V6054" s="167" t="s">
        <v>9455</v>
      </c>
      <c r="W6054" s="167" t="s">
        <v>9276</v>
      </c>
      <c r="X6054" s="170" t="s">
        <v>157</v>
      </c>
      <c r="Y6054" s="171" t="s">
        <v>9994</v>
      </c>
      <c r="Z6054" s="167" t="s">
        <v>11202</v>
      </c>
      <c r="AA6054" s="176">
        <v>40</v>
      </c>
      <c r="AB6054" s="167" t="s">
        <v>11254</v>
      </c>
      <c r="AC6054" s="176">
        <v>40</v>
      </c>
      <c r="AD6054" s="167" t="s">
        <v>11254</v>
      </c>
      <c r="AE6054" s="176">
        <v>85161.2</v>
      </c>
    </row>
    <row r="6055" spans="1:31">
      <c r="A6055" s="178">
        <v>308558744930</v>
      </c>
      <c r="B6055" s="166">
        <v>46164</v>
      </c>
      <c r="C6055" s="167" t="s">
        <v>9144</v>
      </c>
      <c r="D6055" s="167" t="s">
        <v>9258</v>
      </c>
      <c r="E6055" s="167" t="s">
        <v>9259</v>
      </c>
      <c r="F6055" s="167" t="s">
        <v>9234</v>
      </c>
      <c r="G6055" s="167" t="s">
        <v>3502</v>
      </c>
      <c r="H6055" s="168">
        <v>46164</v>
      </c>
      <c r="I6055" s="167" t="s">
        <v>10000</v>
      </c>
      <c r="J6055" s="169">
        <v>26132</v>
      </c>
      <c r="K6055" s="167" t="s">
        <v>55</v>
      </c>
      <c r="L6055" s="169">
        <v>4</v>
      </c>
      <c r="M6055" s="167" t="s">
        <v>3604</v>
      </c>
      <c r="N6055" s="169">
        <v>704.8</v>
      </c>
      <c r="O6055" s="167" t="s">
        <v>3505</v>
      </c>
      <c r="P6055" s="167"/>
      <c r="Q6055" s="167" t="s">
        <v>5049</v>
      </c>
      <c r="R6055" s="167" t="s">
        <v>10001</v>
      </c>
      <c r="S6055" s="169">
        <v>4</v>
      </c>
      <c r="T6055" s="167" t="s">
        <v>9237</v>
      </c>
      <c r="U6055" s="169" t="s">
        <v>6692</v>
      </c>
      <c r="V6055" s="167" t="s">
        <v>9238</v>
      </c>
      <c r="W6055" s="167" t="s">
        <v>9239</v>
      </c>
      <c r="X6055" s="170" t="s">
        <v>3533</v>
      </c>
      <c r="Y6055" s="171" t="s">
        <v>10002</v>
      </c>
      <c r="Z6055" s="167" t="s">
        <v>11203</v>
      </c>
      <c r="AA6055" s="176">
        <v>480</v>
      </c>
      <c r="AB6055" s="167" t="s">
        <v>11254</v>
      </c>
      <c r="AC6055" s="176">
        <v>480</v>
      </c>
      <c r="AD6055" s="167" t="s">
        <v>11254</v>
      </c>
      <c r="AE6055" s="176">
        <v>44875.199999999997</v>
      </c>
    </row>
    <row r="6056" spans="1:31">
      <c r="A6056" s="178">
        <v>308558744930</v>
      </c>
      <c r="B6056" s="166">
        <v>46164</v>
      </c>
      <c r="C6056" s="167" t="s">
        <v>9144</v>
      </c>
      <c r="D6056" s="167" t="s">
        <v>9258</v>
      </c>
      <c r="E6056" s="167" t="s">
        <v>9259</v>
      </c>
      <c r="F6056" s="167" t="s">
        <v>9234</v>
      </c>
      <c r="G6056" s="167" t="s">
        <v>3502</v>
      </c>
      <c r="H6056" s="168">
        <v>46164</v>
      </c>
      <c r="I6056" s="167" t="s">
        <v>10000</v>
      </c>
      <c r="J6056" s="169">
        <v>26132</v>
      </c>
      <c r="K6056" s="167" t="s">
        <v>55</v>
      </c>
      <c r="L6056" s="169">
        <v>4</v>
      </c>
      <c r="M6056" s="167" t="s">
        <v>3604</v>
      </c>
      <c r="N6056" s="169">
        <v>704.8</v>
      </c>
      <c r="O6056" s="167" t="s">
        <v>3505</v>
      </c>
      <c r="P6056" s="167"/>
      <c r="Q6056" s="167" t="s">
        <v>5049</v>
      </c>
      <c r="R6056" s="167" t="s">
        <v>10001</v>
      </c>
      <c r="S6056" s="169">
        <v>3</v>
      </c>
      <c r="T6056" s="167" t="s">
        <v>9237</v>
      </c>
      <c r="U6056" s="169" t="s">
        <v>6692</v>
      </c>
      <c r="V6056" s="167" t="s">
        <v>9238</v>
      </c>
      <c r="W6056" s="167" t="s">
        <v>9239</v>
      </c>
      <c r="X6056" s="170" t="s">
        <v>3533</v>
      </c>
      <c r="Y6056" s="171" t="s">
        <v>10002</v>
      </c>
      <c r="Z6056" s="167" t="s">
        <v>11203</v>
      </c>
      <c r="AA6056" s="176">
        <v>96</v>
      </c>
      <c r="AB6056" s="167" t="s">
        <v>11254</v>
      </c>
      <c r="AC6056" s="176">
        <v>96</v>
      </c>
      <c r="AD6056" s="167" t="s">
        <v>11254</v>
      </c>
      <c r="AE6056" s="176">
        <v>8975.0400000000009</v>
      </c>
    </row>
    <row r="6057" spans="1:31">
      <c r="A6057" s="178">
        <v>308558744930</v>
      </c>
      <c r="B6057" s="166">
        <v>46164</v>
      </c>
      <c r="C6057" s="167" t="s">
        <v>9144</v>
      </c>
      <c r="D6057" s="167" t="s">
        <v>9258</v>
      </c>
      <c r="E6057" s="167" t="s">
        <v>9259</v>
      </c>
      <c r="F6057" s="167" t="s">
        <v>9234</v>
      </c>
      <c r="G6057" s="167" t="s">
        <v>3502</v>
      </c>
      <c r="H6057" s="168">
        <v>46164</v>
      </c>
      <c r="I6057" s="167" t="s">
        <v>10000</v>
      </c>
      <c r="J6057" s="169">
        <v>26132</v>
      </c>
      <c r="K6057" s="167" t="s">
        <v>55</v>
      </c>
      <c r="L6057" s="169">
        <v>4</v>
      </c>
      <c r="M6057" s="167" t="s">
        <v>3604</v>
      </c>
      <c r="N6057" s="169">
        <v>704.8</v>
      </c>
      <c r="O6057" s="167" t="s">
        <v>3505</v>
      </c>
      <c r="P6057" s="167"/>
      <c r="Q6057" s="167" t="s">
        <v>5049</v>
      </c>
      <c r="R6057" s="167" t="s">
        <v>10001</v>
      </c>
      <c r="S6057" s="169">
        <v>2</v>
      </c>
      <c r="T6057" s="167" t="s">
        <v>9241</v>
      </c>
      <c r="U6057" s="169" t="s">
        <v>6692</v>
      </c>
      <c r="V6057" s="167" t="s">
        <v>9242</v>
      </c>
      <c r="W6057" s="167" t="s">
        <v>9243</v>
      </c>
      <c r="X6057" s="170" t="s">
        <v>3533</v>
      </c>
      <c r="Y6057" s="171" t="s">
        <v>10002</v>
      </c>
      <c r="Z6057" s="167" t="s">
        <v>11203</v>
      </c>
      <c r="AA6057" s="176">
        <v>480</v>
      </c>
      <c r="AB6057" s="167" t="s">
        <v>11254</v>
      </c>
      <c r="AC6057" s="176">
        <v>480</v>
      </c>
      <c r="AD6057" s="167" t="s">
        <v>11254</v>
      </c>
      <c r="AE6057" s="176">
        <v>44875.199999999997</v>
      </c>
    </row>
    <row r="6058" spans="1:31">
      <c r="A6058" s="178">
        <v>308558744930</v>
      </c>
      <c r="B6058" s="166">
        <v>46164</v>
      </c>
      <c r="C6058" s="167" t="s">
        <v>9144</v>
      </c>
      <c r="D6058" s="167" t="s">
        <v>9258</v>
      </c>
      <c r="E6058" s="167" t="s">
        <v>9259</v>
      </c>
      <c r="F6058" s="167" t="s">
        <v>9234</v>
      </c>
      <c r="G6058" s="167" t="s">
        <v>3502</v>
      </c>
      <c r="H6058" s="168">
        <v>46164</v>
      </c>
      <c r="I6058" s="167" t="s">
        <v>10000</v>
      </c>
      <c r="J6058" s="169">
        <v>26132</v>
      </c>
      <c r="K6058" s="167" t="s">
        <v>55</v>
      </c>
      <c r="L6058" s="169">
        <v>4</v>
      </c>
      <c r="M6058" s="167" t="s">
        <v>3604</v>
      </c>
      <c r="N6058" s="169">
        <v>704.8</v>
      </c>
      <c r="O6058" s="167" t="s">
        <v>3505</v>
      </c>
      <c r="P6058" s="167"/>
      <c r="Q6058" s="167" t="s">
        <v>5049</v>
      </c>
      <c r="R6058" s="167" t="s">
        <v>10001</v>
      </c>
      <c r="S6058" s="169">
        <v>1</v>
      </c>
      <c r="T6058" s="167" t="s">
        <v>9241</v>
      </c>
      <c r="U6058" s="169" t="s">
        <v>6692</v>
      </c>
      <c r="V6058" s="167" t="s">
        <v>9242</v>
      </c>
      <c r="W6058" s="167" t="s">
        <v>9243</v>
      </c>
      <c r="X6058" s="170" t="s">
        <v>3533</v>
      </c>
      <c r="Y6058" s="171" t="s">
        <v>10002</v>
      </c>
      <c r="Z6058" s="167" t="s">
        <v>11203</v>
      </c>
      <c r="AA6058" s="176">
        <v>96</v>
      </c>
      <c r="AB6058" s="167" t="s">
        <v>11254</v>
      </c>
      <c r="AC6058" s="176">
        <v>96</v>
      </c>
      <c r="AD6058" s="167" t="s">
        <v>11254</v>
      </c>
      <c r="AE6058" s="176">
        <v>8975.0400000000009</v>
      </c>
    </row>
    <row r="6059" spans="1:31">
      <c r="A6059" s="178">
        <v>308570208721</v>
      </c>
      <c r="B6059" s="166">
        <v>46168</v>
      </c>
      <c r="C6059" s="167" t="s">
        <v>9201</v>
      </c>
      <c r="D6059" s="167" t="s">
        <v>9232</v>
      </c>
      <c r="E6059" s="167" t="s">
        <v>9233</v>
      </c>
      <c r="F6059" s="167" t="s">
        <v>10003</v>
      </c>
      <c r="G6059" s="167" t="s">
        <v>3502</v>
      </c>
      <c r="H6059" s="168">
        <v>46169</v>
      </c>
      <c r="I6059" s="167" t="s">
        <v>10004</v>
      </c>
      <c r="J6059" s="169">
        <v>26161</v>
      </c>
      <c r="K6059" s="167" t="s">
        <v>55</v>
      </c>
      <c r="L6059" s="169">
        <v>9</v>
      </c>
      <c r="M6059" s="167" t="s">
        <v>4084</v>
      </c>
      <c r="N6059" s="169">
        <v>61.7</v>
      </c>
      <c r="O6059" s="167" t="s">
        <v>3505</v>
      </c>
      <c r="P6059" s="167"/>
      <c r="Q6059" s="167" t="s">
        <v>3527</v>
      </c>
      <c r="R6059" s="167" t="s">
        <v>10005</v>
      </c>
      <c r="S6059" s="169">
        <v>1</v>
      </c>
      <c r="T6059" s="167" t="s">
        <v>3587</v>
      </c>
      <c r="U6059" s="169" t="s">
        <v>3588</v>
      </c>
      <c r="V6059" s="167" t="s">
        <v>10006</v>
      </c>
      <c r="W6059" s="167" t="s">
        <v>3676</v>
      </c>
      <c r="X6059" s="170" t="s">
        <v>3533</v>
      </c>
      <c r="Y6059" s="171" t="s">
        <v>10007</v>
      </c>
      <c r="Z6059" s="167" t="s">
        <v>2874</v>
      </c>
      <c r="AA6059" s="176">
        <v>1440</v>
      </c>
      <c r="AB6059" s="167" t="s">
        <v>11254</v>
      </c>
      <c r="AC6059" s="176">
        <v>1440</v>
      </c>
      <c r="AD6059" s="167" t="s">
        <v>11254</v>
      </c>
      <c r="AE6059" s="176">
        <v>7488</v>
      </c>
    </row>
    <row r="6060" spans="1:31">
      <c r="A6060" s="178">
        <v>308574827100</v>
      </c>
      <c r="B6060" s="166">
        <v>46169</v>
      </c>
      <c r="C6060" s="167" t="s">
        <v>9144</v>
      </c>
      <c r="D6060" s="167" t="s">
        <v>9349</v>
      </c>
      <c r="E6060" s="167" t="s">
        <v>9350</v>
      </c>
      <c r="F6060" s="167" t="s">
        <v>9211</v>
      </c>
      <c r="G6060" s="167" t="s">
        <v>3502</v>
      </c>
      <c r="H6060" s="168">
        <v>46169</v>
      </c>
      <c r="I6060" s="167" t="s">
        <v>10008</v>
      </c>
      <c r="J6060" s="169">
        <v>26161</v>
      </c>
      <c r="K6060" s="167" t="s">
        <v>55</v>
      </c>
      <c r="L6060" s="169">
        <v>2</v>
      </c>
      <c r="M6060" s="167" t="s">
        <v>4084</v>
      </c>
      <c r="N6060" s="169">
        <v>5.6</v>
      </c>
      <c r="O6060" s="167" t="s">
        <v>3505</v>
      </c>
      <c r="P6060" s="167"/>
      <c r="Q6060" s="167" t="s">
        <v>3506</v>
      </c>
      <c r="R6060" s="167" t="s">
        <v>3528</v>
      </c>
      <c r="S6060" s="169">
        <v>4</v>
      </c>
      <c r="T6060" s="167" t="s">
        <v>10009</v>
      </c>
      <c r="U6060" s="169" t="s">
        <v>4992</v>
      </c>
      <c r="V6060" s="167" t="s">
        <v>10010</v>
      </c>
      <c r="W6060" s="167" t="s">
        <v>10011</v>
      </c>
      <c r="X6060" s="170" t="s">
        <v>159</v>
      </c>
      <c r="Y6060" s="171" t="s">
        <v>10012</v>
      </c>
      <c r="Z6060" s="167" t="s">
        <v>2110</v>
      </c>
      <c r="AA6060" s="176">
        <v>4</v>
      </c>
      <c r="AB6060" s="167" t="s">
        <v>11254</v>
      </c>
      <c r="AC6060" s="176">
        <v>4</v>
      </c>
      <c r="AD6060" s="167" t="s">
        <v>11254</v>
      </c>
      <c r="AE6060" s="176">
        <v>2136.44</v>
      </c>
    </row>
    <row r="6061" spans="1:31">
      <c r="A6061" s="178">
        <v>308574827100</v>
      </c>
      <c r="B6061" s="166">
        <v>46169</v>
      </c>
      <c r="C6061" s="167" t="s">
        <v>9144</v>
      </c>
      <c r="D6061" s="167" t="s">
        <v>9349</v>
      </c>
      <c r="E6061" s="167" t="s">
        <v>9350</v>
      </c>
      <c r="F6061" s="167" t="s">
        <v>9211</v>
      </c>
      <c r="G6061" s="167" t="s">
        <v>3502</v>
      </c>
      <c r="H6061" s="168">
        <v>46169</v>
      </c>
      <c r="I6061" s="167" t="s">
        <v>10008</v>
      </c>
      <c r="J6061" s="169">
        <v>26161</v>
      </c>
      <c r="K6061" s="167" t="s">
        <v>55</v>
      </c>
      <c r="L6061" s="169">
        <v>2</v>
      </c>
      <c r="M6061" s="167" t="s">
        <v>4084</v>
      </c>
      <c r="N6061" s="169">
        <v>5.6</v>
      </c>
      <c r="O6061" s="167" t="s">
        <v>3505</v>
      </c>
      <c r="P6061" s="167"/>
      <c r="Q6061" s="167" t="s">
        <v>3506</v>
      </c>
      <c r="R6061" s="167" t="s">
        <v>3528</v>
      </c>
      <c r="S6061" s="169">
        <v>3</v>
      </c>
      <c r="T6061" s="167" t="s">
        <v>10009</v>
      </c>
      <c r="U6061" s="169" t="s">
        <v>4992</v>
      </c>
      <c r="V6061" s="167" t="s">
        <v>10010</v>
      </c>
      <c r="W6061" s="167" t="s">
        <v>10011</v>
      </c>
      <c r="X6061" s="170" t="s">
        <v>159</v>
      </c>
      <c r="Y6061" s="171" t="s">
        <v>10012</v>
      </c>
      <c r="Z6061" s="167" t="s">
        <v>2110</v>
      </c>
      <c r="AA6061" s="176">
        <v>4</v>
      </c>
      <c r="AB6061" s="167" t="s">
        <v>11254</v>
      </c>
      <c r="AC6061" s="176">
        <v>4</v>
      </c>
      <c r="AD6061" s="167" t="s">
        <v>11254</v>
      </c>
      <c r="AE6061" s="176">
        <v>2136.44</v>
      </c>
    </row>
    <row r="6062" spans="1:31">
      <c r="A6062" s="178">
        <v>308574827100</v>
      </c>
      <c r="B6062" s="166">
        <v>46169</v>
      </c>
      <c r="C6062" s="167" t="s">
        <v>9144</v>
      </c>
      <c r="D6062" s="167" t="s">
        <v>9349</v>
      </c>
      <c r="E6062" s="167" t="s">
        <v>9350</v>
      </c>
      <c r="F6062" s="167" t="s">
        <v>9211</v>
      </c>
      <c r="G6062" s="167" t="s">
        <v>3502</v>
      </c>
      <c r="H6062" s="168">
        <v>46169</v>
      </c>
      <c r="I6062" s="167" t="s">
        <v>10008</v>
      </c>
      <c r="J6062" s="169">
        <v>26161</v>
      </c>
      <c r="K6062" s="167" t="s">
        <v>55</v>
      </c>
      <c r="L6062" s="169">
        <v>2</v>
      </c>
      <c r="M6062" s="167" t="s">
        <v>4084</v>
      </c>
      <c r="N6062" s="169">
        <v>5.6</v>
      </c>
      <c r="O6062" s="167" t="s">
        <v>3505</v>
      </c>
      <c r="P6062" s="167"/>
      <c r="Q6062" s="167" t="s">
        <v>3506</v>
      </c>
      <c r="R6062" s="167" t="s">
        <v>3528</v>
      </c>
      <c r="S6062" s="169">
        <v>2</v>
      </c>
      <c r="T6062" s="167" t="s">
        <v>9597</v>
      </c>
      <c r="U6062" s="169" t="s">
        <v>4992</v>
      </c>
      <c r="V6062" s="167" t="s">
        <v>9598</v>
      </c>
      <c r="W6062" s="167" t="s">
        <v>9599</v>
      </c>
      <c r="X6062" s="170" t="s">
        <v>159</v>
      </c>
      <c r="Y6062" s="171" t="s">
        <v>10012</v>
      </c>
      <c r="Z6062" s="167" t="s">
        <v>2110</v>
      </c>
      <c r="AA6062" s="176">
        <v>70</v>
      </c>
      <c r="AB6062" s="167" t="s">
        <v>11254</v>
      </c>
      <c r="AC6062" s="176">
        <v>70</v>
      </c>
      <c r="AD6062" s="167" t="s">
        <v>11254</v>
      </c>
      <c r="AE6062" s="176">
        <v>9837.1</v>
      </c>
    </row>
    <row r="6063" spans="1:31">
      <c r="A6063" s="178">
        <v>308574827100</v>
      </c>
      <c r="B6063" s="166">
        <v>46169</v>
      </c>
      <c r="C6063" s="167" t="s">
        <v>9144</v>
      </c>
      <c r="D6063" s="167" t="s">
        <v>9349</v>
      </c>
      <c r="E6063" s="167" t="s">
        <v>9350</v>
      </c>
      <c r="F6063" s="167" t="s">
        <v>9211</v>
      </c>
      <c r="G6063" s="167" t="s">
        <v>3502</v>
      </c>
      <c r="H6063" s="168">
        <v>46169</v>
      </c>
      <c r="I6063" s="167" t="s">
        <v>10008</v>
      </c>
      <c r="J6063" s="169">
        <v>26161</v>
      </c>
      <c r="K6063" s="167" t="s">
        <v>55</v>
      </c>
      <c r="L6063" s="169">
        <v>2</v>
      </c>
      <c r="M6063" s="167" t="s">
        <v>4084</v>
      </c>
      <c r="N6063" s="169">
        <v>5.6</v>
      </c>
      <c r="O6063" s="167" t="s">
        <v>3505</v>
      </c>
      <c r="P6063" s="167"/>
      <c r="Q6063" s="167" t="s">
        <v>3506</v>
      </c>
      <c r="R6063" s="167" t="s">
        <v>3528</v>
      </c>
      <c r="S6063" s="169">
        <v>1</v>
      </c>
      <c r="T6063" s="167" t="s">
        <v>9597</v>
      </c>
      <c r="U6063" s="169" t="s">
        <v>4992</v>
      </c>
      <c r="V6063" s="167" t="s">
        <v>9598</v>
      </c>
      <c r="W6063" s="167" t="s">
        <v>9599</v>
      </c>
      <c r="X6063" s="170" t="s">
        <v>159</v>
      </c>
      <c r="Y6063" s="171" t="s">
        <v>10012</v>
      </c>
      <c r="Z6063" s="167" t="s">
        <v>2110</v>
      </c>
      <c r="AA6063" s="176">
        <v>1</v>
      </c>
      <c r="AB6063" s="167" t="s">
        <v>11254</v>
      </c>
      <c r="AC6063" s="176">
        <v>1</v>
      </c>
      <c r="AD6063" s="167" t="s">
        <v>11254</v>
      </c>
      <c r="AE6063" s="176">
        <v>140.53</v>
      </c>
    </row>
    <row r="6064" spans="1:31">
      <c r="A6064" s="178">
        <v>308575442360</v>
      </c>
      <c r="B6064" s="166">
        <v>46169</v>
      </c>
      <c r="C6064" s="167" t="s">
        <v>9144</v>
      </c>
      <c r="D6064" s="167" t="s">
        <v>9349</v>
      </c>
      <c r="E6064" s="167" t="s">
        <v>9350</v>
      </c>
      <c r="F6064" s="167" t="s">
        <v>9211</v>
      </c>
      <c r="G6064" s="167" t="s">
        <v>3502</v>
      </c>
      <c r="H6064" s="168">
        <v>46169</v>
      </c>
      <c r="I6064" s="167" t="s">
        <v>10013</v>
      </c>
      <c r="J6064" s="169">
        <v>26161</v>
      </c>
      <c r="K6064" s="167" t="s">
        <v>55</v>
      </c>
      <c r="L6064" s="169">
        <v>2</v>
      </c>
      <c r="M6064" s="167" t="s">
        <v>4084</v>
      </c>
      <c r="N6064" s="169">
        <v>6.6</v>
      </c>
      <c r="O6064" s="167" t="s">
        <v>3505</v>
      </c>
      <c r="P6064" s="167"/>
      <c r="Q6064" s="167" t="s">
        <v>5049</v>
      </c>
      <c r="R6064" s="167" t="s">
        <v>10014</v>
      </c>
      <c r="S6064" s="169">
        <v>1</v>
      </c>
      <c r="T6064" s="167" t="s">
        <v>10015</v>
      </c>
      <c r="U6064" s="169" t="s">
        <v>5284</v>
      </c>
      <c r="V6064" s="167" t="s">
        <v>10016</v>
      </c>
      <c r="W6064" s="167">
        <v>45171646</v>
      </c>
      <c r="X6064" s="170" t="s">
        <v>160</v>
      </c>
      <c r="Y6064" s="171" t="s">
        <v>10017</v>
      </c>
      <c r="Z6064" s="167" t="s">
        <v>2112</v>
      </c>
      <c r="AA6064" s="176">
        <v>85</v>
      </c>
      <c r="AB6064" s="167" t="s">
        <v>11254</v>
      </c>
      <c r="AC6064" s="176">
        <v>85</v>
      </c>
      <c r="AD6064" s="167" t="s">
        <v>11254</v>
      </c>
      <c r="AE6064" s="176">
        <v>11455.45</v>
      </c>
    </row>
    <row r="6065" spans="1:31">
      <c r="A6065" s="178">
        <v>308577664641</v>
      </c>
      <c r="B6065" s="166">
        <v>46170</v>
      </c>
      <c r="C6065" s="167" t="s">
        <v>9160</v>
      </c>
      <c r="D6065" s="167" t="s">
        <v>9704</v>
      </c>
      <c r="E6065" s="167" t="s">
        <v>9705</v>
      </c>
      <c r="F6065" s="167" t="s">
        <v>9583</v>
      </c>
      <c r="G6065" s="167" t="s">
        <v>3502</v>
      </c>
      <c r="H6065" s="168">
        <v>46170</v>
      </c>
      <c r="I6065" s="167" t="s">
        <v>10018</v>
      </c>
      <c r="J6065" s="169">
        <v>26161</v>
      </c>
      <c r="K6065" s="167" t="s">
        <v>55</v>
      </c>
      <c r="L6065" s="169">
        <v>1</v>
      </c>
      <c r="M6065" s="167" t="s">
        <v>4084</v>
      </c>
      <c r="N6065" s="169">
        <v>10.8</v>
      </c>
      <c r="O6065" s="167" t="s">
        <v>3505</v>
      </c>
      <c r="P6065" s="167"/>
      <c r="Q6065" s="167" t="s">
        <v>5049</v>
      </c>
      <c r="R6065" s="167" t="s">
        <v>10019</v>
      </c>
      <c r="S6065" s="169">
        <v>1</v>
      </c>
      <c r="T6065" s="167" t="s">
        <v>3516</v>
      </c>
      <c r="U6065" s="169" t="s">
        <v>3517</v>
      </c>
      <c r="V6065" s="167" t="s">
        <v>10020</v>
      </c>
      <c r="W6065" s="167" t="s">
        <v>3519</v>
      </c>
      <c r="X6065" s="170" t="s">
        <v>157</v>
      </c>
      <c r="Y6065" s="171" t="s">
        <v>10021</v>
      </c>
      <c r="Z6065" s="167" t="s">
        <v>2114</v>
      </c>
      <c r="AA6065" s="176">
        <v>3</v>
      </c>
      <c r="AB6065" s="167" t="s">
        <v>11254</v>
      </c>
      <c r="AC6065" s="176">
        <v>3</v>
      </c>
      <c r="AD6065" s="167" t="s">
        <v>11254</v>
      </c>
      <c r="AE6065" s="176">
        <v>7783.02</v>
      </c>
    </row>
    <row r="6066" spans="1:31">
      <c r="A6066" s="178">
        <v>308577690911</v>
      </c>
      <c r="B6066" s="166">
        <v>46170</v>
      </c>
      <c r="C6066" s="167" t="s">
        <v>9160</v>
      </c>
      <c r="D6066" s="167" t="s">
        <v>9704</v>
      </c>
      <c r="E6066" s="167" t="s">
        <v>9705</v>
      </c>
      <c r="F6066" s="167" t="s">
        <v>9583</v>
      </c>
      <c r="G6066" s="167" t="s">
        <v>3502</v>
      </c>
      <c r="H6066" s="168">
        <v>46170</v>
      </c>
      <c r="I6066" s="167" t="s">
        <v>10022</v>
      </c>
      <c r="J6066" s="169">
        <v>26161</v>
      </c>
      <c r="K6066" s="167" t="s">
        <v>55</v>
      </c>
      <c r="L6066" s="169">
        <v>1</v>
      </c>
      <c r="M6066" s="167" t="s">
        <v>4084</v>
      </c>
      <c r="N6066" s="169">
        <v>10.8</v>
      </c>
      <c r="O6066" s="167" t="s">
        <v>3505</v>
      </c>
      <c r="P6066" s="167"/>
      <c r="Q6066" s="167" t="s">
        <v>5049</v>
      </c>
      <c r="R6066" s="167" t="s">
        <v>10019</v>
      </c>
      <c r="S6066" s="169">
        <v>1</v>
      </c>
      <c r="T6066" s="167" t="s">
        <v>3516</v>
      </c>
      <c r="U6066" s="169" t="s">
        <v>3517</v>
      </c>
      <c r="V6066" s="167" t="s">
        <v>10023</v>
      </c>
      <c r="W6066" s="167" t="s">
        <v>3519</v>
      </c>
      <c r="X6066" s="170" t="s">
        <v>157</v>
      </c>
      <c r="Y6066" s="171" t="s">
        <v>10024</v>
      </c>
      <c r="Z6066" s="167" t="s">
        <v>2114</v>
      </c>
      <c r="AA6066" s="176">
        <v>2</v>
      </c>
      <c r="AB6066" s="167" t="s">
        <v>11254</v>
      </c>
      <c r="AC6066" s="176">
        <v>2</v>
      </c>
      <c r="AD6066" s="167" t="s">
        <v>11254</v>
      </c>
      <c r="AE6066" s="176">
        <v>5188.68</v>
      </c>
    </row>
    <row r="6067" spans="1:31">
      <c r="A6067" s="178">
        <v>308579461320</v>
      </c>
      <c r="B6067" s="166">
        <v>46170</v>
      </c>
      <c r="C6067" s="167" t="s">
        <v>9144</v>
      </c>
      <c r="D6067" s="167" t="s">
        <v>9704</v>
      </c>
      <c r="E6067" s="167" t="s">
        <v>9705</v>
      </c>
      <c r="F6067" s="167" t="s">
        <v>9211</v>
      </c>
      <c r="G6067" s="167" t="s">
        <v>3502</v>
      </c>
      <c r="H6067" s="168">
        <v>46170</v>
      </c>
      <c r="I6067" s="167" t="s">
        <v>10025</v>
      </c>
      <c r="J6067" s="169">
        <v>26161</v>
      </c>
      <c r="K6067" s="167" t="s">
        <v>55</v>
      </c>
      <c r="L6067" s="169">
        <v>1</v>
      </c>
      <c r="M6067" s="167" t="s">
        <v>4084</v>
      </c>
      <c r="N6067" s="169">
        <v>8.5</v>
      </c>
      <c r="O6067" s="167" t="s">
        <v>3505</v>
      </c>
      <c r="P6067" s="167"/>
      <c r="Q6067" s="167" t="s">
        <v>5049</v>
      </c>
      <c r="R6067" s="167" t="s">
        <v>10026</v>
      </c>
      <c r="S6067" s="169">
        <v>1</v>
      </c>
      <c r="T6067" s="167" t="s">
        <v>9433</v>
      </c>
      <c r="U6067" s="169" t="s">
        <v>6692</v>
      </c>
      <c r="V6067" s="167" t="s">
        <v>9434</v>
      </c>
      <c r="W6067" s="167" t="s">
        <v>9435</v>
      </c>
      <c r="X6067" s="170" t="s">
        <v>3533</v>
      </c>
      <c r="Y6067" s="171" t="s">
        <v>10027</v>
      </c>
      <c r="Z6067" s="167" t="s">
        <v>2118</v>
      </c>
      <c r="AA6067" s="176">
        <v>12</v>
      </c>
      <c r="AB6067" s="167" t="s">
        <v>11254</v>
      </c>
      <c r="AC6067" s="176">
        <v>12</v>
      </c>
      <c r="AD6067" s="167" t="s">
        <v>11254</v>
      </c>
      <c r="AE6067" s="176">
        <v>5111.04</v>
      </c>
    </row>
    <row r="6068" spans="1:31">
      <c r="A6068" s="178">
        <v>308580163860</v>
      </c>
      <c r="B6068" s="166">
        <v>46170</v>
      </c>
      <c r="C6068" s="167" t="s">
        <v>9144</v>
      </c>
      <c r="D6068" s="167" t="s">
        <v>9337</v>
      </c>
      <c r="E6068" s="167" t="s">
        <v>9338</v>
      </c>
      <c r="F6068" s="167" t="s">
        <v>9481</v>
      </c>
      <c r="G6068" s="167" t="s">
        <v>3502</v>
      </c>
      <c r="H6068" s="168">
        <v>46170</v>
      </c>
      <c r="I6068" s="167" t="s">
        <v>10028</v>
      </c>
      <c r="J6068" s="169">
        <v>26161</v>
      </c>
      <c r="K6068" s="167" t="s">
        <v>55</v>
      </c>
      <c r="L6068" s="169">
        <v>2</v>
      </c>
      <c r="M6068" s="167" t="s">
        <v>3513</v>
      </c>
      <c r="N6068" s="169">
        <v>55.1</v>
      </c>
      <c r="O6068" s="167" t="s">
        <v>3505</v>
      </c>
      <c r="P6068" s="167"/>
      <c r="Q6068" s="167" t="s">
        <v>3527</v>
      </c>
      <c r="R6068" s="167" t="s">
        <v>10029</v>
      </c>
      <c r="S6068" s="169">
        <v>1</v>
      </c>
      <c r="T6068" s="167" t="s">
        <v>10030</v>
      </c>
      <c r="U6068" s="169" t="s">
        <v>3517</v>
      </c>
      <c r="V6068" s="167" t="s">
        <v>10031</v>
      </c>
      <c r="W6068" s="167" t="s">
        <v>10032</v>
      </c>
      <c r="X6068" s="170" t="s">
        <v>157</v>
      </c>
      <c r="Y6068" s="171" t="s">
        <v>10033</v>
      </c>
      <c r="Z6068" s="167" t="s">
        <v>11204</v>
      </c>
      <c r="AA6068" s="176">
        <v>124</v>
      </c>
      <c r="AB6068" s="167" t="s">
        <v>11254</v>
      </c>
      <c r="AC6068" s="176">
        <v>124</v>
      </c>
      <c r="AD6068" s="167" t="s">
        <v>11254</v>
      </c>
      <c r="AE6068" s="176">
        <v>98529.16</v>
      </c>
    </row>
    <row r="6069" spans="1:31">
      <c r="A6069" s="178">
        <v>308580678620</v>
      </c>
      <c r="B6069" s="166">
        <v>46170</v>
      </c>
      <c r="C6069" s="167" t="s">
        <v>9144</v>
      </c>
      <c r="D6069" s="167" t="s">
        <v>9692</v>
      </c>
      <c r="E6069" s="167" t="s">
        <v>9693</v>
      </c>
      <c r="F6069" s="167" t="s">
        <v>9694</v>
      </c>
      <c r="G6069" s="167" t="s">
        <v>3603</v>
      </c>
      <c r="H6069" s="168">
        <v>46171</v>
      </c>
      <c r="I6069" s="167" t="s">
        <v>9695</v>
      </c>
      <c r="J6069" s="169">
        <v>26161</v>
      </c>
      <c r="K6069" s="167" t="s">
        <v>55</v>
      </c>
      <c r="L6069" s="169">
        <v>3</v>
      </c>
      <c r="M6069" s="167" t="s">
        <v>3604</v>
      </c>
      <c r="N6069" s="169">
        <v>511</v>
      </c>
      <c r="O6069" s="167" t="s">
        <v>3505</v>
      </c>
      <c r="P6069" s="167"/>
      <c r="Q6069" s="167" t="s">
        <v>3527</v>
      </c>
      <c r="R6069" s="167" t="s">
        <v>10034</v>
      </c>
      <c r="S6069" s="169">
        <v>1</v>
      </c>
      <c r="T6069" s="167" t="s">
        <v>9697</v>
      </c>
      <c r="U6069" s="169" t="s">
        <v>7490</v>
      </c>
      <c r="V6069" s="167" t="s">
        <v>9698</v>
      </c>
      <c r="W6069" s="167" t="s">
        <v>9699</v>
      </c>
      <c r="X6069" s="170" t="s">
        <v>3533</v>
      </c>
      <c r="Y6069" s="171" t="s">
        <v>10035</v>
      </c>
      <c r="Z6069" s="167" t="s">
        <v>11205</v>
      </c>
      <c r="AA6069" s="176">
        <v>1008</v>
      </c>
      <c r="AB6069" s="167" t="s">
        <v>11254</v>
      </c>
      <c r="AC6069" s="176">
        <v>1008</v>
      </c>
      <c r="AD6069" s="167" t="s">
        <v>11254</v>
      </c>
      <c r="AE6069" s="176">
        <v>57919.68</v>
      </c>
    </row>
    <row r="6070" spans="1:31">
      <c r="A6070" s="178">
        <v>308582689831</v>
      </c>
      <c r="B6070" s="166">
        <v>46171</v>
      </c>
      <c r="C6070" s="167" t="s">
        <v>9201</v>
      </c>
      <c r="D6070" s="167" t="s">
        <v>9704</v>
      </c>
      <c r="E6070" s="167" t="s">
        <v>9705</v>
      </c>
      <c r="F6070" s="167" t="s">
        <v>9211</v>
      </c>
      <c r="G6070" s="167" t="s">
        <v>3502</v>
      </c>
      <c r="H6070" s="168">
        <v>46171</v>
      </c>
      <c r="I6070" s="167" t="s">
        <v>10036</v>
      </c>
      <c r="J6070" s="169">
        <v>26161</v>
      </c>
      <c r="K6070" s="167" t="s">
        <v>55</v>
      </c>
      <c r="L6070" s="169">
        <v>1</v>
      </c>
      <c r="M6070" s="167" t="s">
        <v>4084</v>
      </c>
      <c r="N6070" s="169">
        <v>1.1000000000000001</v>
      </c>
      <c r="O6070" s="167" t="s">
        <v>3505</v>
      </c>
      <c r="P6070" s="167"/>
      <c r="Q6070" s="167" t="s">
        <v>3506</v>
      </c>
      <c r="R6070" s="167" t="s">
        <v>10037</v>
      </c>
      <c r="S6070" s="169">
        <v>3</v>
      </c>
      <c r="T6070" s="167" t="s">
        <v>3678</v>
      </c>
      <c r="U6070" s="169" t="s">
        <v>3679</v>
      </c>
      <c r="V6070" s="167" t="s">
        <v>10038</v>
      </c>
      <c r="W6070" s="167" t="s">
        <v>7044</v>
      </c>
      <c r="X6070" s="170" t="s">
        <v>159</v>
      </c>
      <c r="Y6070" s="171" t="s">
        <v>10039</v>
      </c>
      <c r="Z6070" s="167" t="s">
        <v>2121</v>
      </c>
      <c r="AA6070" s="176">
        <v>35</v>
      </c>
      <c r="AB6070" s="167" t="s">
        <v>11254</v>
      </c>
      <c r="AC6070" s="176">
        <v>0.01</v>
      </c>
      <c r="AD6070" s="167" t="s">
        <v>11256</v>
      </c>
      <c r="AE6070" s="176">
        <v>0.7</v>
      </c>
    </row>
    <row r="6071" spans="1:31">
      <c r="A6071" s="178">
        <v>308582689831</v>
      </c>
      <c r="B6071" s="166">
        <v>46171</v>
      </c>
      <c r="C6071" s="167" t="s">
        <v>9201</v>
      </c>
      <c r="D6071" s="167" t="s">
        <v>9704</v>
      </c>
      <c r="E6071" s="167" t="s">
        <v>9705</v>
      </c>
      <c r="F6071" s="167" t="s">
        <v>9211</v>
      </c>
      <c r="G6071" s="167" t="s">
        <v>3502</v>
      </c>
      <c r="H6071" s="168">
        <v>46171</v>
      </c>
      <c r="I6071" s="167" t="s">
        <v>10036</v>
      </c>
      <c r="J6071" s="169">
        <v>26161</v>
      </c>
      <c r="K6071" s="167" t="s">
        <v>55</v>
      </c>
      <c r="L6071" s="169">
        <v>1</v>
      </c>
      <c r="M6071" s="167" t="s">
        <v>4084</v>
      </c>
      <c r="N6071" s="169">
        <v>1.1000000000000001</v>
      </c>
      <c r="O6071" s="167" t="s">
        <v>3505</v>
      </c>
      <c r="P6071" s="167"/>
      <c r="Q6071" s="167" t="s">
        <v>3506</v>
      </c>
      <c r="R6071" s="167" t="s">
        <v>10037</v>
      </c>
      <c r="S6071" s="169">
        <v>2</v>
      </c>
      <c r="T6071" s="167" t="s">
        <v>4194</v>
      </c>
      <c r="U6071" s="169" t="s">
        <v>3893</v>
      </c>
      <c r="V6071" s="167" t="s">
        <v>10040</v>
      </c>
      <c r="W6071" s="167" t="s">
        <v>7046</v>
      </c>
      <c r="X6071" s="170" t="s">
        <v>159</v>
      </c>
      <c r="Y6071" s="171" t="s">
        <v>10039</v>
      </c>
      <c r="Z6071" s="167" t="s">
        <v>2121</v>
      </c>
      <c r="AA6071" s="176">
        <v>5</v>
      </c>
      <c r="AB6071" s="167" t="s">
        <v>11254</v>
      </c>
      <c r="AC6071" s="176">
        <v>5</v>
      </c>
      <c r="AD6071" s="167" t="s">
        <v>11254</v>
      </c>
      <c r="AE6071" s="176">
        <v>107.5</v>
      </c>
    </row>
    <row r="6072" spans="1:31">
      <c r="A6072" s="178">
        <v>308582689831</v>
      </c>
      <c r="B6072" s="166">
        <v>46171</v>
      </c>
      <c r="C6072" s="167" t="s">
        <v>9201</v>
      </c>
      <c r="D6072" s="167" t="s">
        <v>9704</v>
      </c>
      <c r="E6072" s="167" t="s">
        <v>9705</v>
      </c>
      <c r="F6072" s="167" t="s">
        <v>9211</v>
      </c>
      <c r="G6072" s="167" t="s">
        <v>3502</v>
      </c>
      <c r="H6072" s="168">
        <v>46171</v>
      </c>
      <c r="I6072" s="167" t="s">
        <v>10036</v>
      </c>
      <c r="J6072" s="169">
        <v>26161</v>
      </c>
      <c r="K6072" s="167" t="s">
        <v>55</v>
      </c>
      <c r="L6072" s="169">
        <v>1</v>
      </c>
      <c r="M6072" s="167" t="s">
        <v>4084</v>
      </c>
      <c r="N6072" s="169">
        <v>1.1000000000000001</v>
      </c>
      <c r="O6072" s="167" t="s">
        <v>3505</v>
      </c>
      <c r="P6072" s="167"/>
      <c r="Q6072" s="167" t="s">
        <v>3506</v>
      </c>
      <c r="R6072" s="167" t="s">
        <v>10037</v>
      </c>
      <c r="S6072" s="169">
        <v>1</v>
      </c>
      <c r="T6072" s="167" t="s">
        <v>4194</v>
      </c>
      <c r="U6072" s="169" t="s">
        <v>3893</v>
      </c>
      <c r="V6072" s="167" t="s">
        <v>10041</v>
      </c>
      <c r="W6072" s="167" t="s">
        <v>7048</v>
      </c>
      <c r="X6072" s="170" t="s">
        <v>159</v>
      </c>
      <c r="Y6072" s="171" t="s">
        <v>10039</v>
      </c>
      <c r="Z6072" s="167" t="s">
        <v>2121</v>
      </c>
      <c r="AA6072" s="176">
        <v>5</v>
      </c>
      <c r="AB6072" s="167" t="s">
        <v>11254</v>
      </c>
      <c r="AC6072" s="176">
        <v>5</v>
      </c>
      <c r="AD6072" s="167" t="s">
        <v>11254</v>
      </c>
      <c r="AE6072" s="176">
        <v>86</v>
      </c>
    </row>
    <row r="6073" spans="1:31">
      <c r="A6073" s="178">
        <v>308584507140</v>
      </c>
      <c r="B6073" s="166">
        <v>46171</v>
      </c>
      <c r="C6073" s="167" t="s">
        <v>9144</v>
      </c>
      <c r="D6073" s="167" t="s">
        <v>9258</v>
      </c>
      <c r="E6073" s="167" t="s">
        <v>9259</v>
      </c>
      <c r="F6073" s="167" t="s">
        <v>9277</v>
      </c>
      <c r="G6073" s="167" t="s">
        <v>3502</v>
      </c>
      <c r="H6073" s="168">
        <v>46171</v>
      </c>
      <c r="I6073" s="167" t="s">
        <v>10042</v>
      </c>
      <c r="J6073" s="169">
        <v>26161</v>
      </c>
      <c r="K6073" s="167" t="s">
        <v>55</v>
      </c>
      <c r="L6073" s="169">
        <v>4</v>
      </c>
      <c r="M6073" s="167" t="s">
        <v>3604</v>
      </c>
      <c r="N6073" s="169">
        <v>1240.5999999999999</v>
      </c>
      <c r="O6073" s="167" t="s">
        <v>3505</v>
      </c>
      <c r="P6073" s="167"/>
      <c r="Q6073" s="167" t="s">
        <v>3527</v>
      </c>
      <c r="R6073" s="167" t="s">
        <v>10043</v>
      </c>
      <c r="S6073" s="169">
        <v>20</v>
      </c>
      <c r="T6073" s="167" t="s">
        <v>8694</v>
      </c>
      <c r="U6073" s="169" t="s">
        <v>3517</v>
      </c>
      <c r="V6073" s="167" t="s">
        <v>10044</v>
      </c>
      <c r="W6073" s="167" t="s">
        <v>8696</v>
      </c>
      <c r="X6073" s="170" t="s">
        <v>157</v>
      </c>
      <c r="Y6073" s="171" t="s">
        <v>10045</v>
      </c>
      <c r="Z6073" s="167" t="s">
        <v>11206</v>
      </c>
      <c r="AA6073" s="176">
        <v>260</v>
      </c>
      <c r="AB6073" s="167" t="s">
        <v>11254</v>
      </c>
      <c r="AC6073" s="176">
        <v>260</v>
      </c>
      <c r="AD6073" s="167" t="s">
        <v>11254</v>
      </c>
      <c r="AE6073" s="176">
        <v>1510875.6</v>
      </c>
    </row>
    <row r="6074" spans="1:31">
      <c r="A6074" s="178">
        <v>308584507140</v>
      </c>
      <c r="B6074" s="166">
        <v>46171</v>
      </c>
      <c r="C6074" s="167" t="s">
        <v>9144</v>
      </c>
      <c r="D6074" s="167" t="s">
        <v>9258</v>
      </c>
      <c r="E6074" s="167" t="s">
        <v>9259</v>
      </c>
      <c r="F6074" s="167" t="s">
        <v>9277</v>
      </c>
      <c r="G6074" s="167" t="s">
        <v>3502</v>
      </c>
      <c r="H6074" s="168">
        <v>46171</v>
      </c>
      <c r="I6074" s="167" t="s">
        <v>10042</v>
      </c>
      <c r="J6074" s="169">
        <v>26161</v>
      </c>
      <c r="K6074" s="167" t="s">
        <v>55</v>
      </c>
      <c r="L6074" s="169">
        <v>4</v>
      </c>
      <c r="M6074" s="167" t="s">
        <v>3604</v>
      </c>
      <c r="N6074" s="169">
        <v>1240.5999999999999</v>
      </c>
      <c r="O6074" s="167" t="s">
        <v>3505</v>
      </c>
      <c r="P6074" s="167"/>
      <c r="Q6074" s="167" t="s">
        <v>3527</v>
      </c>
      <c r="R6074" s="167" t="s">
        <v>10043</v>
      </c>
      <c r="S6074" s="169">
        <v>19</v>
      </c>
      <c r="T6074" s="167" t="s">
        <v>9795</v>
      </c>
      <c r="U6074" s="169" t="s">
        <v>3517</v>
      </c>
      <c r="V6074" s="167" t="s">
        <v>9877</v>
      </c>
      <c r="W6074" s="167" t="s">
        <v>9283</v>
      </c>
      <c r="X6074" s="170" t="s">
        <v>157</v>
      </c>
      <c r="Y6074" s="171" t="s">
        <v>10045</v>
      </c>
      <c r="Z6074" s="167" t="s">
        <v>11206</v>
      </c>
      <c r="AA6074" s="176">
        <v>10</v>
      </c>
      <c r="AB6074" s="167" t="s">
        <v>11254</v>
      </c>
      <c r="AC6074" s="176">
        <v>10</v>
      </c>
      <c r="AD6074" s="167" t="s">
        <v>11254</v>
      </c>
      <c r="AE6074" s="176">
        <v>23057.4</v>
      </c>
    </row>
    <row r="6075" spans="1:31">
      <c r="A6075" s="178">
        <v>308584507140</v>
      </c>
      <c r="B6075" s="166">
        <v>46171</v>
      </c>
      <c r="C6075" s="167" t="s">
        <v>9144</v>
      </c>
      <c r="D6075" s="167" t="s">
        <v>9258</v>
      </c>
      <c r="E6075" s="167" t="s">
        <v>9259</v>
      </c>
      <c r="F6075" s="167" t="s">
        <v>9277</v>
      </c>
      <c r="G6075" s="167" t="s">
        <v>3502</v>
      </c>
      <c r="H6075" s="168">
        <v>46171</v>
      </c>
      <c r="I6075" s="167" t="s">
        <v>10042</v>
      </c>
      <c r="J6075" s="169">
        <v>26161</v>
      </c>
      <c r="K6075" s="167" t="s">
        <v>55</v>
      </c>
      <c r="L6075" s="169">
        <v>4</v>
      </c>
      <c r="M6075" s="167" t="s">
        <v>3604</v>
      </c>
      <c r="N6075" s="169">
        <v>1240.5999999999999</v>
      </c>
      <c r="O6075" s="167" t="s">
        <v>3505</v>
      </c>
      <c r="P6075" s="167"/>
      <c r="Q6075" s="167" t="s">
        <v>3527</v>
      </c>
      <c r="R6075" s="167" t="s">
        <v>10043</v>
      </c>
      <c r="S6075" s="169">
        <v>18</v>
      </c>
      <c r="T6075" s="167" t="s">
        <v>9795</v>
      </c>
      <c r="U6075" s="169" t="s">
        <v>3517</v>
      </c>
      <c r="V6075" s="167" t="s">
        <v>9877</v>
      </c>
      <c r="W6075" s="167" t="s">
        <v>9283</v>
      </c>
      <c r="X6075" s="170" t="s">
        <v>157</v>
      </c>
      <c r="Y6075" s="171" t="s">
        <v>10045</v>
      </c>
      <c r="Z6075" s="167" t="s">
        <v>11206</v>
      </c>
      <c r="AA6075" s="176">
        <v>290</v>
      </c>
      <c r="AB6075" s="167" t="s">
        <v>11254</v>
      </c>
      <c r="AC6075" s="176">
        <v>290</v>
      </c>
      <c r="AD6075" s="167" t="s">
        <v>11254</v>
      </c>
      <c r="AE6075" s="176">
        <v>668664.6</v>
      </c>
    </row>
    <row r="6076" spans="1:31">
      <c r="A6076" s="178">
        <v>308584507140</v>
      </c>
      <c r="B6076" s="166">
        <v>46171</v>
      </c>
      <c r="C6076" s="167" t="s">
        <v>9144</v>
      </c>
      <c r="D6076" s="167" t="s">
        <v>9258</v>
      </c>
      <c r="E6076" s="167" t="s">
        <v>9259</v>
      </c>
      <c r="F6076" s="167" t="s">
        <v>9277</v>
      </c>
      <c r="G6076" s="167" t="s">
        <v>3502</v>
      </c>
      <c r="H6076" s="168">
        <v>46171</v>
      </c>
      <c r="I6076" s="167" t="s">
        <v>10042</v>
      </c>
      <c r="J6076" s="169">
        <v>26161</v>
      </c>
      <c r="K6076" s="167" t="s">
        <v>55</v>
      </c>
      <c r="L6076" s="169">
        <v>4</v>
      </c>
      <c r="M6076" s="167" t="s">
        <v>3604</v>
      </c>
      <c r="N6076" s="169">
        <v>1240.5999999999999</v>
      </c>
      <c r="O6076" s="167" t="s">
        <v>3505</v>
      </c>
      <c r="P6076" s="167"/>
      <c r="Q6076" s="167" t="s">
        <v>3527</v>
      </c>
      <c r="R6076" s="167" t="s">
        <v>10043</v>
      </c>
      <c r="S6076" s="169">
        <v>17</v>
      </c>
      <c r="T6076" s="167" t="s">
        <v>9717</v>
      </c>
      <c r="U6076" s="169" t="s">
        <v>3517</v>
      </c>
      <c r="V6076" s="167" t="s">
        <v>9791</v>
      </c>
      <c r="W6076" s="167" t="s">
        <v>9287</v>
      </c>
      <c r="X6076" s="170" t="s">
        <v>157</v>
      </c>
      <c r="Y6076" s="171" t="s">
        <v>10045</v>
      </c>
      <c r="Z6076" s="167" t="s">
        <v>11206</v>
      </c>
      <c r="AA6076" s="176">
        <v>270</v>
      </c>
      <c r="AB6076" s="167" t="s">
        <v>11254</v>
      </c>
      <c r="AC6076" s="176">
        <v>270</v>
      </c>
      <c r="AD6076" s="167" t="s">
        <v>11254</v>
      </c>
      <c r="AE6076" s="176">
        <v>324402.3</v>
      </c>
    </row>
    <row r="6077" spans="1:31">
      <c r="A6077" s="178">
        <v>308584507140</v>
      </c>
      <c r="B6077" s="166">
        <v>46171</v>
      </c>
      <c r="C6077" s="167" t="s">
        <v>9144</v>
      </c>
      <c r="D6077" s="167" t="s">
        <v>9258</v>
      </c>
      <c r="E6077" s="167" t="s">
        <v>9259</v>
      </c>
      <c r="F6077" s="167" t="s">
        <v>9277</v>
      </c>
      <c r="G6077" s="167" t="s">
        <v>3502</v>
      </c>
      <c r="H6077" s="168">
        <v>46171</v>
      </c>
      <c r="I6077" s="167" t="s">
        <v>10042</v>
      </c>
      <c r="J6077" s="169">
        <v>26161</v>
      </c>
      <c r="K6077" s="167" t="s">
        <v>55</v>
      </c>
      <c r="L6077" s="169">
        <v>4</v>
      </c>
      <c r="M6077" s="167" t="s">
        <v>3604</v>
      </c>
      <c r="N6077" s="169">
        <v>1240.5999999999999</v>
      </c>
      <c r="O6077" s="167" t="s">
        <v>3505</v>
      </c>
      <c r="P6077" s="167"/>
      <c r="Q6077" s="167" t="s">
        <v>3527</v>
      </c>
      <c r="R6077" s="167" t="s">
        <v>10043</v>
      </c>
      <c r="S6077" s="169">
        <v>16</v>
      </c>
      <c r="T6077" s="167" t="s">
        <v>9717</v>
      </c>
      <c r="U6077" s="169" t="s">
        <v>3517</v>
      </c>
      <c r="V6077" s="167" t="s">
        <v>9791</v>
      </c>
      <c r="W6077" s="167" t="s">
        <v>9287</v>
      </c>
      <c r="X6077" s="170" t="s">
        <v>157</v>
      </c>
      <c r="Y6077" s="171" t="s">
        <v>10045</v>
      </c>
      <c r="Z6077" s="167" t="s">
        <v>11206</v>
      </c>
      <c r="AA6077" s="176">
        <v>330</v>
      </c>
      <c r="AB6077" s="167" t="s">
        <v>11254</v>
      </c>
      <c r="AC6077" s="176">
        <v>330</v>
      </c>
      <c r="AD6077" s="167" t="s">
        <v>11254</v>
      </c>
      <c r="AE6077" s="176">
        <v>396491.7</v>
      </c>
    </row>
    <row r="6078" spans="1:31">
      <c r="A6078" s="178">
        <v>308584507140</v>
      </c>
      <c r="B6078" s="166">
        <v>46171</v>
      </c>
      <c r="C6078" s="167" t="s">
        <v>9144</v>
      </c>
      <c r="D6078" s="167" t="s">
        <v>9258</v>
      </c>
      <c r="E6078" s="167" t="s">
        <v>9259</v>
      </c>
      <c r="F6078" s="167" t="s">
        <v>9277</v>
      </c>
      <c r="G6078" s="167" t="s">
        <v>3502</v>
      </c>
      <c r="H6078" s="168">
        <v>46171</v>
      </c>
      <c r="I6078" s="167" t="s">
        <v>10042</v>
      </c>
      <c r="J6078" s="169">
        <v>26161</v>
      </c>
      <c r="K6078" s="167" t="s">
        <v>55</v>
      </c>
      <c r="L6078" s="169">
        <v>4</v>
      </c>
      <c r="M6078" s="167" t="s">
        <v>3604</v>
      </c>
      <c r="N6078" s="169">
        <v>1240.5999999999999</v>
      </c>
      <c r="O6078" s="167" t="s">
        <v>3505</v>
      </c>
      <c r="P6078" s="167"/>
      <c r="Q6078" s="167" t="s">
        <v>3527</v>
      </c>
      <c r="R6078" s="167" t="s">
        <v>10043</v>
      </c>
      <c r="S6078" s="169">
        <v>15</v>
      </c>
      <c r="T6078" s="167" t="s">
        <v>9572</v>
      </c>
      <c r="U6078" s="169" t="s">
        <v>3517</v>
      </c>
      <c r="V6078" s="167" t="s">
        <v>9756</v>
      </c>
      <c r="W6078" s="167" t="s">
        <v>9414</v>
      </c>
      <c r="X6078" s="170" t="s">
        <v>157</v>
      </c>
      <c r="Y6078" s="171" t="s">
        <v>10045</v>
      </c>
      <c r="Z6078" s="167" t="s">
        <v>11206</v>
      </c>
      <c r="AA6078" s="176">
        <v>160</v>
      </c>
      <c r="AB6078" s="167" t="s">
        <v>11254</v>
      </c>
      <c r="AC6078" s="176">
        <v>160</v>
      </c>
      <c r="AD6078" s="167" t="s">
        <v>11254</v>
      </c>
      <c r="AE6078" s="176">
        <v>107478.39999999999</v>
      </c>
    </row>
    <row r="6079" spans="1:31">
      <c r="A6079" s="178">
        <v>308584507140</v>
      </c>
      <c r="B6079" s="166">
        <v>46171</v>
      </c>
      <c r="C6079" s="167" t="s">
        <v>9144</v>
      </c>
      <c r="D6079" s="167" t="s">
        <v>9258</v>
      </c>
      <c r="E6079" s="167" t="s">
        <v>9259</v>
      </c>
      <c r="F6079" s="167" t="s">
        <v>9277</v>
      </c>
      <c r="G6079" s="167" t="s">
        <v>3502</v>
      </c>
      <c r="H6079" s="168">
        <v>46171</v>
      </c>
      <c r="I6079" s="167" t="s">
        <v>10042</v>
      </c>
      <c r="J6079" s="169">
        <v>26161</v>
      </c>
      <c r="K6079" s="167" t="s">
        <v>55</v>
      </c>
      <c r="L6079" s="169">
        <v>4</v>
      </c>
      <c r="M6079" s="167" t="s">
        <v>3604</v>
      </c>
      <c r="N6079" s="169">
        <v>1240.5999999999999</v>
      </c>
      <c r="O6079" s="167" t="s">
        <v>3505</v>
      </c>
      <c r="P6079" s="167"/>
      <c r="Q6079" s="167" t="s">
        <v>3527</v>
      </c>
      <c r="R6079" s="167" t="s">
        <v>10043</v>
      </c>
      <c r="S6079" s="169">
        <v>14</v>
      </c>
      <c r="T6079" s="167" t="s">
        <v>9572</v>
      </c>
      <c r="U6079" s="169" t="s">
        <v>3517</v>
      </c>
      <c r="V6079" s="167" t="s">
        <v>9756</v>
      </c>
      <c r="W6079" s="167" t="s">
        <v>9414</v>
      </c>
      <c r="X6079" s="170" t="s">
        <v>157</v>
      </c>
      <c r="Y6079" s="171" t="s">
        <v>10045</v>
      </c>
      <c r="Z6079" s="167" t="s">
        <v>11206</v>
      </c>
      <c r="AA6079" s="176">
        <v>450</v>
      </c>
      <c r="AB6079" s="167" t="s">
        <v>11254</v>
      </c>
      <c r="AC6079" s="176">
        <v>450</v>
      </c>
      <c r="AD6079" s="167" t="s">
        <v>11254</v>
      </c>
      <c r="AE6079" s="176">
        <v>302283</v>
      </c>
    </row>
    <row r="6080" spans="1:31">
      <c r="A6080" s="178">
        <v>308584507140</v>
      </c>
      <c r="B6080" s="166">
        <v>46171</v>
      </c>
      <c r="C6080" s="167" t="s">
        <v>9144</v>
      </c>
      <c r="D6080" s="167" t="s">
        <v>9258</v>
      </c>
      <c r="E6080" s="167" t="s">
        <v>9259</v>
      </c>
      <c r="F6080" s="167" t="s">
        <v>9277</v>
      </c>
      <c r="G6080" s="167" t="s">
        <v>3502</v>
      </c>
      <c r="H6080" s="168">
        <v>46171</v>
      </c>
      <c r="I6080" s="167" t="s">
        <v>10042</v>
      </c>
      <c r="J6080" s="169">
        <v>26161</v>
      </c>
      <c r="K6080" s="167" t="s">
        <v>55</v>
      </c>
      <c r="L6080" s="169">
        <v>4</v>
      </c>
      <c r="M6080" s="167" t="s">
        <v>3604</v>
      </c>
      <c r="N6080" s="169">
        <v>1240.5999999999999</v>
      </c>
      <c r="O6080" s="167" t="s">
        <v>3505</v>
      </c>
      <c r="P6080" s="167"/>
      <c r="Q6080" s="167" t="s">
        <v>3527</v>
      </c>
      <c r="R6080" s="167" t="s">
        <v>10043</v>
      </c>
      <c r="S6080" s="169">
        <v>13</v>
      </c>
      <c r="T6080" s="167" t="s">
        <v>9572</v>
      </c>
      <c r="U6080" s="169" t="s">
        <v>3517</v>
      </c>
      <c r="V6080" s="167" t="s">
        <v>9756</v>
      </c>
      <c r="W6080" s="167" t="s">
        <v>9414</v>
      </c>
      <c r="X6080" s="170" t="s">
        <v>157</v>
      </c>
      <c r="Y6080" s="171" t="s">
        <v>10045</v>
      </c>
      <c r="Z6080" s="167" t="s">
        <v>11206</v>
      </c>
      <c r="AA6080" s="176">
        <v>540</v>
      </c>
      <c r="AB6080" s="167" t="s">
        <v>11254</v>
      </c>
      <c r="AC6080" s="176">
        <v>540</v>
      </c>
      <c r="AD6080" s="167" t="s">
        <v>11254</v>
      </c>
      <c r="AE6080" s="176">
        <v>362739.6</v>
      </c>
    </row>
    <row r="6081" spans="1:31">
      <c r="A6081" s="178">
        <v>308584507140</v>
      </c>
      <c r="B6081" s="166">
        <v>46171</v>
      </c>
      <c r="C6081" s="167" t="s">
        <v>9144</v>
      </c>
      <c r="D6081" s="167" t="s">
        <v>9258</v>
      </c>
      <c r="E6081" s="167" t="s">
        <v>9259</v>
      </c>
      <c r="F6081" s="167" t="s">
        <v>9277</v>
      </c>
      <c r="G6081" s="167" t="s">
        <v>3502</v>
      </c>
      <c r="H6081" s="168">
        <v>46171</v>
      </c>
      <c r="I6081" s="167" t="s">
        <v>10042</v>
      </c>
      <c r="J6081" s="169">
        <v>26161</v>
      </c>
      <c r="K6081" s="167" t="s">
        <v>55</v>
      </c>
      <c r="L6081" s="169">
        <v>4</v>
      </c>
      <c r="M6081" s="167" t="s">
        <v>3604</v>
      </c>
      <c r="N6081" s="169">
        <v>1240.5999999999999</v>
      </c>
      <c r="O6081" s="167" t="s">
        <v>3505</v>
      </c>
      <c r="P6081" s="167"/>
      <c r="Q6081" s="167" t="s">
        <v>3527</v>
      </c>
      <c r="R6081" s="167" t="s">
        <v>10043</v>
      </c>
      <c r="S6081" s="169">
        <v>12</v>
      </c>
      <c r="T6081" s="167" t="s">
        <v>9572</v>
      </c>
      <c r="U6081" s="169" t="s">
        <v>3517</v>
      </c>
      <c r="V6081" s="167" t="s">
        <v>9756</v>
      </c>
      <c r="W6081" s="167" t="s">
        <v>9414</v>
      </c>
      <c r="X6081" s="170" t="s">
        <v>157</v>
      </c>
      <c r="Y6081" s="171" t="s">
        <v>10045</v>
      </c>
      <c r="Z6081" s="167" t="s">
        <v>11206</v>
      </c>
      <c r="AA6081" s="176">
        <v>2</v>
      </c>
      <c r="AB6081" s="167" t="s">
        <v>11254</v>
      </c>
      <c r="AC6081" s="176">
        <v>2</v>
      </c>
      <c r="AD6081" s="167" t="s">
        <v>11254</v>
      </c>
      <c r="AE6081" s="176">
        <v>1343.48</v>
      </c>
    </row>
    <row r="6082" spans="1:31">
      <c r="A6082" s="178">
        <v>308584507140</v>
      </c>
      <c r="B6082" s="166">
        <v>46171</v>
      </c>
      <c r="C6082" s="167" t="s">
        <v>9144</v>
      </c>
      <c r="D6082" s="167" t="s">
        <v>9258</v>
      </c>
      <c r="E6082" s="167" t="s">
        <v>9259</v>
      </c>
      <c r="F6082" s="167" t="s">
        <v>9277</v>
      </c>
      <c r="G6082" s="167" t="s">
        <v>3502</v>
      </c>
      <c r="H6082" s="168">
        <v>46171</v>
      </c>
      <c r="I6082" s="167" t="s">
        <v>10042</v>
      </c>
      <c r="J6082" s="169">
        <v>26161</v>
      </c>
      <c r="K6082" s="167" t="s">
        <v>55</v>
      </c>
      <c r="L6082" s="169">
        <v>4</v>
      </c>
      <c r="M6082" s="167" t="s">
        <v>3604</v>
      </c>
      <c r="N6082" s="169">
        <v>1240.5999999999999</v>
      </c>
      <c r="O6082" s="167" t="s">
        <v>3505</v>
      </c>
      <c r="P6082" s="167"/>
      <c r="Q6082" s="167" t="s">
        <v>3527</v>
      </c>
      <c r="R6082" s="167" t="s">
        <v>10043</v>
      </c>
      <c r="S6082" s="169">
        <v>11</v>
      </c>
      <c r="T6082" s="167" t="s">
        <v>6512</v>
      </c>
      <c r="U6082" s="169" t="s">
        <v>3517</v>
      </c>
      <c r="V6082" s="167" t="s">
        <v>9677</v>
      </c>
      <c r="W6082" s="167" t="s">
        <v>6514</v>
      </c>
      <c r="X6082" s="170" t="s">
        <v>157</v>
      </c>
      <c r="Y6082" s="171" t="s">
        <v>10045</v>
      </c>
      <c r="Z6082" s="167" t="s">
        <v>11206</v>
      </c>
      <c r="AA6082" s="176">
        <v>126</v>
      </c>
      <c r="AB6082" s="167" t="s">
        <v>11254</v>
      </c>
      <c r="AC6082" s="176">
        <v>126</v>
      </c>
      <c r="AD6082" s="167" t="s">
        <v>11254</v>
      </c>
      <c r="AE6082" s="176">
        <v>51279.48</v>
      </c>
    </row>
    <row r="6083" spans="1:31">
      <c r="A6083" s="178">
        <v>308584507140</v>
      </c>
      <c r="B6083" s="166">
        <v>46171</v>
      </c>
      <c r="C6083" s="167" t="s">
        <v>9144</v>
      </c>
      <c r="D6083" s="167" t="s">
        <v>9258</v>
      </c>
      <c r="E6083" s="167" t="s">
        <v>9259</v>
      </c>
      <c r="F6083" s="167" t="s">
        <v>9277</v>
      </c>
      <c r="G6083" s="167" t="s">
        <v>3502</v>
      </c>
      <c r="H6083" s="168">
        <v>46171</v>
      </c>
      <c r="I6083" s="167" t="s">
        <v>10042</v>
      </c>
      <c r="J6083" s="169">
        <v>26161</v>
      </c>
      <c r="K6083" s="167" t="s">
        <v>55</v>
      </c>
      <c r="L6083" s="169">
        <v>4</v>
      </c>
      <c r="M6083" s="167" t="s">
        <v>3604</v>
      </c>
      <c r="N6083" s="169">
        <v>1240.5999999999999</v>
      </c>
      <c r="O6083" s="167" t="s">
        <v>3505</v>
      </c>
      <c r="P6083" s="167"/>
      <c r="Q6083" s="167" t="s">
        <v>3527</v>
      </c>
      <c r="R6083" s="167" t="s">
        <v>10043</v>
      </c>
      <c r="S6083" s="169">
        <v>10</v>
      </c>
      <c r="T6083" s="167" t="s">
        <v>6512</v>
      </c>
      <c r="U6083" s="169" t="s">
        <v>3517</v>
      </c>
      <c r="V6083" s="167" t="s">
        <v>9677</v>
      </c>
      <c r="W6083" s="167" t="s">
        <v>6514</v>
      </c>
      <c r="X6083" s="170" t="s">
        <v>157</v>
      </c>
      <c r="Y6083" s="171" t="s">
        <v>10045</v>
      </c>
      <c r="Z6083" s="167" t="s">
        <v>11206</v>
      </c>
      <c r="AA6083" s="176">
        <v>130</v>
      </c>
      <c r="AB6083" s="167" t="s">
        <v>11254</v>
      </c>
      <c r="AC6083" s="176">
        <v>130</v>
      </c>
      <c r="AD6083" s="167" t="s">
        <v>11254</v>
      </c>
      <c r="AE6083" s="176">
        <v>52907.4</v>
      </c>
    </row>
    <row r="6084" spans="1:31">
      <c r="A6084" s="178">
        <v>308584507140</v>
      </c>
      <c r="B6084" s="166">
        <v>46171</v>
      </c>
      <c r="C6084" s="167" t="s">
        <v>9144</v>
      </c>
      <c r="D6084" s="167" t="s">
        <v>9258</v>
      </c>
      <c r="E6084" s="167" t="s">
        <v>9259</v>
      </c>
      <c r="F6084" s="167" t="s">
        <v>9277</v>
      </c>
      <c r="G6084" s="167" t="s">
        <v>3502</v>
      </c>
      <c r="H6084" s="168">
        <v>46171</v>
      </c>
      <c r="I6084" s="167" t="s">
        <v>10042</v>
      </c>
      <c r="J6084" s="169">
        <v>26161</v>
      </c>
      <c r="K6084" s="167" t="s">
        <v>55</v>
      </c>
      <c r="L6084" s="169">
        <v>4</v>
      </c>
      <c r="M6084" s="167" t="s">
        <v>3604</v>
      </c>
      <c r="N6084" s="169">
        <v>1240.5999999999999</v>
      </c>
      <c r="O6084" s="167" t="s">
        <v>3505</v>
      </c>
      <c r="P6084" s="167"/>
      <c r="Q6084" s="167" t="s">
        <v>3527</v>
      </c>
      <c r="R6084" s="167" t="s">
        <v>10043</v>
      </c>
      <c r="S6084" s="169">
        <v>9</v>
      </c>
      <c r="T6084" s="167" t="s">
        <v>6512</v>
      </c>
      <c r="U6084" s="169" t="s">
        <v>3517</v>
      </c>
      <c r="V6084" s="167" t="s">
        <v>9677</v>
      </c>
      <c r="W6084" s="167" t="s">
        <v>6514</v>
      </c>
      <c r="X6084" s="170" t="s">
        <v>157</v>
      </c>
      <c r="Y6084" s="171" t="s">
        <v>10045</v>
      </c>
      <c r="Z6084" s="167" t="s">
        <v>11206</v>
      </c>
      <c r="AA6084" s="176">
        <v>33</v>
      </c>
      <c r="AB6084" s="167" t="s">
        <v>11254</v>
      </c>
      <c r="AC6084" s="176">
        <v>33</v>
      </c>
      <c r="AD6084" s="167" t="s">
        <v>11254</v>
      </c>
      <c r="AE6084" s="176">
        <v>13430.34</v>
      </c>
    </row>
    <row r="6085" spans="1:31">
      <c r="A6085" s="178">
        <v>308584507140</v>
      </c>
      <c r="B6085" s="166">
        <v>46171</v>
      </c>
      <c r="C6085" s="167" t="s">
        <v>9144</v>
      </c>
      <c r="D6085" s="167" t="s">
        <v>9258</v>
      </c>
      <c r="E6085" s="167" t="s">
        <v>9259</v>
      </c>
      <c r="F6085" s="167" t="s">
        <v>9277</v>
      </c>
      <c r="G6085" s="167" t="s">
        <v>3502</v>
      </c>
      <c r="H6085" s="168">
        <v>46171</v>
      </c>
      <c r="I6085" s="167" t="s">
        <v>10042</v>
      </c>
      <c r="J6085" s="169">
        <v>26161</v>
      </c>
      <c r="K6085" s="167" t="s">
        <v>55</v>
      </c>
      <c r="L6085" s="169">
        <v>4</v>
      </c>
      <c r="M6085" s="167" t="s">
        <v>3604</v>
      </c>
      <c r="N6085" s="169">
        <v>1240.5999999999999</v>
      </c>
      <c r="O6085" s="167" t="s">
        <v>3505</v>
      </c>
      <c r="P6085" s="167"/>
      <c r="Q6085" s="167" t="s">
        <v>3527</v>
      </c>
      <c r="R6085" s="167" t="s">
        <v>10043</v>
      </c>
      <c r="S6085" s="169">
        <v>8</v>
      </c>
      <c r="T6085" s="167" t="s">
        <v>6516</v>
      </c>
      <c r="U6085" s="169" t="s">
        <v>3517</v>
      </c>
      <c r="V6085" s="167" t="s">
        <v>9878</v>
      </c>
      <c r="W6085" s="167" t="s">
        <v>6518</v>
      </c>
      <c r="X6085" s="170" t="s">
        <v>157</v>
      </c>
      <c r="Y6085" s="171" t="s">
        <v>10045</v>
      </c>
      <c r="Z6085" s="167" t="s">
        <v>11206</v>
      </c>
      <c r="AA6085" s="176">
        <v>280</v>
      </c>
      <c r="AB6085" s="167" t="s">
        <v>11254</v>
      </c>
      <c r="AC6085" s="176">
        <v>280</v>
      </c>
      <c r="AD6085" s="167" t="s">
        <v>11254</v>
      </c>
      <c r="AE6085" s="176">
        <v>76857.2</v>
      </c>
    </row>
    <row r="6086" spans="1:31">
      <c r="A6086" s="178">
        <v>308584507140</v>
      </c>
      <c r="B6086" s="166">
        <v>46171</v>
      </c>
      <c r="C6086" s="167" t="s">
        <v>9144</v>
      </c>
      <c r="D6086" s="167" t="s">
        <v>9258</v>
      </c>
      <c r="E6086" s="167" t="s">
        <v>9259</v>
      </c>
      <c r="F6086" s="167" t="s">
        <v>9277</v>
      </c>
      <c r="G6086" s="167" t="s">
        <v>3502</v>
      </c>
      <c r="H6086" s="168">
        <v>46171</v>
      </c>
      <c r="I6086" s="167" t="s">
        <v>10042</v>
      </c>
      <c r="J6086" s="169">
        <v>26161</v>
      </c>
      <c r="K6086" s="167" t="s">
        <v>55</v>
      </c>
      <c r="L6086" s="169">
        <v>4</v>
      </c>
      <c r="M6086" s="167" t="s">
        <v>3604</v>
      </c>
      <c r="N6086" s="169">
        <v>1240.5999999999999</v>
      </c>
      <c r="O6086" s="167" t="s">
        <v>3505</v>
      </c>
      <c r="P6086" s="167"/>
      <c r="Q6086" s="167" t="s">
        <v>3527</v>
      </c>
      <c r="R6086" s="167" t="s">
        <v>10043</v>
      </c>
      <c r="S6086" s="169">
        <v>7</v>
      </c>
      <c r="T6086" s="167" t="s">
        <v>6516</v>
      </c>
      <c r="U6086" s="169" t="s">
        <v>3517</v>
      </c>
      <c r="V6086" s="167" t="s">
        <v>9878</v>
      </c>
      <c r="W6086" s="167" t="s">
        <v>6518</v>
      </c>
      <c r="X6086" s="170" t="s">
        <v>157</v>
      </c>
      <c r="Y6086" s="171" t="s">
        <v>10045</v>
      </c>
      <c r="Z6086" s="167" t="s">
        <v>11206</v>
      </c>
      <c r="AA6086" s="176">
        <v>20</v>
      </c>
      <c r="AB6086" s="167" t="s">
        <v>11254</v>
      </c>
      <c r="AC6086" s="176">
        <v>20</v>
      </c>
      <c r="AD6086" s="167" t="s">
        <v>11254</v>
      </c>
      <c r="AE6086" s="176">
        <v>5489.8</v>
      </c>
    </row>
    <row r="6087" spans="1:31">
      <c r="A6087" s="178">
        <v>308584507140</v>
      </c>
      <c r="B6087" s="166">
        <v>46171</v>
      </c>
      <c r="C6087" s="167" t="s">
        <v>9144</v>
      </c>
      <c r="D6087" s="167" t="s">
        <v>9258</v>
      </c>
      <c r="E6087" s="167" t="s">
        <v>9259</v>
      </c>
      <c r="F6087" s="167" t="s">
        <v>9277</v>
      </c>
      <c r="G6087" s="167" t="s">
        <v>3502</v>
      </c>
      <c r="H6087" s="168">
        <v>46171</v>
      </c>
      <c r="I6087" s="167" t="s">
        <v>10042</v>
      </c>
      <c r="J6087" s="169">
        <v>26161</v>
      </c>
      <c r="K6087" s="167" t="s">
        <v>55</v>
      </c>
      <c r="L6087" s="169">
        <v>4</v>
      </c>
      <c r="M6087" s="167" t="s">
        <v>3604</v>
      </c>
      <c r="N6087" s="169">
        <v>1240.5999999999999</v>
      </c>
      <c r="O6087" s="167" t="s">
        <v>3505</v>
      </c>
      <c r="P6087" s="167"/>
      <c r="Q6087" s="167" t="s">
        <v>3527</v>
      </c>
      <c r="R6087" s="167" t="s">
        <v>10043</v>
      </c>
      <c r="S6087" s="169">
        <v>6</v>
      </c>
      <c r="T6087" s="167" t="s">
        <v>9416</v>
      </c>
      <c r="U6087" s="169" t="s">
        <v>3517</v>
      </c>
      <c r="V6087" s="167" t="s">
        <v>9671</v>
      </c>
      <c r="W6087" s="167" t="s">
        <v>9293</v>
      </c>
      <c r="X6087" s="170" t="s">
        <v>157</v>
      </c>
      <c r="Y6087" s="171" t="s">
        <v>10045</v>
      </c>
      <c r="Z6087" s="167" t="s">
        <v>11206</v>
      </c>
      <c r="AA6087" s="176">
        <v>19</v>
      </c>
      <c r="AB6087" s="167" t="s">
        <v>11254</v>
      </c>
      <c r="AC6087" s="176">
        <v>19</v>
      </c>
      <c r="AD6087" s="167" t="s">
        <v>11254</v>
      </c>
      <c r="AE6087" s="176">
        <v>18477.689999999999</v>
      </c>
    </row>
    <row r="6088" spans="1:31">
      <c r="A6088" s="178">
        <v>308584507140</v>
      </c>
      <c r="B6088" s="166">
        <v>46171</v>
      </c>
      <c r="C6088" s="167" t="s">
        <v>9144</v>
      </c>
      <c r="D6088" s="167" t="s">
        <v>9258</v>
      </c>
      <c r="E6088" s="167" t="s">
        <v>9259</v>
      </c>
      <c r="F6088" s="167" t="s">
        <v>9277</v>
      </c>
      <c r="G6088" s="167" t="s">
        <v>3502</v>
      </c>
      <c r="H6088" s="168">
        <v>46171</v>
      </c>
      <c r="I6088" s="167" t="s">
        <v>10042</v>
      </c>
      <c r="J6088" s="169">
        <v>26161</v>
      </c>
      <c r="K6088" s="167" t="s">
        <v>55</v>
      </c>
      <c r="L6088" s="169">
        <v>4</v>
      </c>
      <c r="M6088" s="167" t="s">
        <v>3604</v>
      </c>
      <c r="N6088" s="169">
        <v>1240.5999999999999</v>
      </c>
      <c r="O6088" s="167" t="s">
        <v>3505</v>
      </c>
      <c r="P6088" s="167"/>
      <c r="Q6088" s="167" t="s">
        <v>3527</v>
      </c>
      <c r="R6088" s="167" t="s">
        <v>10043</v>
      </c>
      <c r="S6088" s="169">
        <v>5</v>
      </c>
      <c r="T6088" s="167" t="s">
        <v>9303</v>
      </c>
      <c r="U6088" s="169" t="s">
        <v>3517</v>
      </c>
      <c r="V6088" s="167" t="s">
        <v>9304</v>
      </c>
      <c r="W6088" s="167" t="s">
        <v>9305</v>
      </c>
      <c r="X6088" s="170" t="s">
        <v>157</v>
      </c>
      <c r="Y6088" s="171" t="s">
        <v>10045</v>
      </c>
      <c r="Z6088" s="167" t="s">
        <v>11206</v>
      </c>
      <c r="AA6088" s="176">
        <v>430</v>
      </c>
      <c r="AB6088" s="167" t="s">
        <v>11254</v>
      </c>
      <c r="AC6088" s="176">
        <v>430</v>
      </c>
      <c r="AD6088" s="167" t="s">
        <v>11254</v>
      </c>
      <c r="AE6088" s="176">
        <v>1223745.6000000001</v>
      </c>
    </row>
    <row r="6089" spans="1:31">
      <c r="A6089" s="178">
        <v>308584507140</v>
      </c>
      <c r="B6089" s="166">
        <v>46171</v>
      </c>
      <c r="C6089" s="167" t="s">
        <v>9144</v>
      </c>
      <c r="D6089" s="167" t="s">
        <v>9258</v>
      </c>
      <c r="E6089" s="167" t="s">
        <v>9259</v>
      </c>
      <c r="F6089" s="167" t="s">
        <v>9277</v>
      </c>
      <c r="G6089" s="167" t="s">
        <v>3502</v>
      </c>
      <c r="H6089" s="168">
        <v>46171</v>
      </c>
      <c r="I6089" s="167" t="s">
        <v>10042</v>
      </c>
      <c r="J6089" s="169">
        <v>26161</v>
      </c>
      <c r="K6089" s="167" t="s">
        <v>55</v>
      </c>
      <c r="L6089" s="169">
        <v>4</v>
      </c>
      <c r="M6089" s="167" t="s">
        <v>3604</v>
      </c>
      <c r="N6089" s="169">
        <v>1240.5999999999999</v>
      </c>
      <c r="O6089" s="167" t="s">
        <v>3505</v>
      </c>
      <c r="P6089" s="167"/>
      <c r="Q6089" s="167" t="s">
        <v>3527</v>
      </c>
      <c r="R6089" s="167" t="s">
        <v>10043</v>
      </c>
      <c r="S6089" s="169">
        <v>4</v>
      </c>
      <c r="T6089" s="167" t="s">
        <v>8290</v>
      </c>
      <c r="U6089" s="169" t="s">
        <v>3517</v>
      </c>
      <c r="V6089" s="167" t="s">
        <v>9672</v>
      </c>
      <c r="W6089" s="167" t="s">
        <v>7027</v>
      </c>
      <c r="X6089" s="170" t="s">
        <v>157</v>
      </c>
      <c r="Y6089" s="171" t="s">
        <v>10045</v>
      </c>
      <c r="Z6089" s="167" t="s">
        <v>11206</v>
      </c>
      <c r="AA6089" s="176">
        <v>18</v>
      </c>
      <c r="AB6089" s="167" t="s">
        <v>11254</v>
      </c>
      <c r="AC6089" s="176">
        <v>18</v>
      </c>
      <c r="AD6089" s="167" t="s">
        <v>11254</v>
      </c>
      <c r="AE6089" s="176">
        <v>10712.52</v>
      </c>
    </row>
    <row r="6090" spans="1:31">
      <c r="A6090" s="178">
        <v>308584507140</v>
      </c>
      <c r="B6090" s="166">
        <v>46171</v>
      </c>
      <c r="C6090" s="167" t="s">
        <v>9144</v>
      </c>
      <c r="D6090" s="167" t="s">
        <v>9258</v>
      </c>
      <c r="E6090" s="167" t="s">
        <v>9259</v>
      </c>
      <c r="F6090" s="167" t="s">
        <v>9277</v>
      </c>
      <c r="G6090" s="167" t="s">
        <v>3502</v>
      </c>
      <c r="H6090" s="168">
        <v>46171</v>
      </c>
      <c r="I6090" s="167" t="s">
        <v>10042</v>
      </c>
      <c r="J6090" s="169">
        <v>26161</v>
      </c>
      <c r="K6090" s="167" t="s">
        <v>55</v>
      </c>
      <c r="L6090" s="169">
        <v>4</v>
      </c>
      <c r="M6090" s="167" t="s">
        <v>3604</v>
      </c>
      <c r="N6090" s="169">
        <v>1240.5999999999999</v>
      </c>
      <c r="O6090" s="167" t="s">
        <v>3505</v>
      </c>
      <c r="P6090" s="167"/>
      <c r="Q6090" s="167" t="s">
        <v>3527</v>
      </c>
      <c r="R6090" s="167" t="s">
        <v>10043</v>
      </c>
      <c r="S6090" s="169">
        <v>3</v>
      </c>
      <c r="T6090" s="167" t="s">
        <v>9310</v>
      </c>
      <c r="U6090" s="169" t="s">
        <v>3517</v>
      </c>
      <c r="V6090" s="167" t="s">
        <v>9311</v>
      </c>
      <c r="W6090" s="167" t="s">
        <v>9312</v>
      </c>
      <c r="X6090" s="170" t="s">
        <v>157</v>
      </c>
      <c r="Y6090" s="171" t="s">
        <v>10045</v>
      </c>
      <c r="Z6090" s="167" t="s">
        <v>11206</v>
      </c>
      <c r="AA6090" s="176">
        <v>1</v>
      </c>
      <c r="AB6090" s="167" t="s">
        <v>11254</v>
      </c>
      <c r="AC6090" s="176">
        <v>1</v>
      </c>
      <c r="AD6090" s="167" t="s">
        <v>11254</v>
      </c>
      <c r="AE6090" s="176">
        <v>2942.81</v>
      </c>
    </row>
    <row r="6091" spans="1:31">
      <c r="A6091" s="178">
        <v>308584507140</v>
      </c>
      <c r="B6091" s="166">
        <v>46171</v>
      </c>
      <c r="C6091" s="167" t="s">
        <v>9144</v>
      </c>
      <c r="D6091" s="167" t="s">
        <v>9258</v>
      </c>
      <c r="E6091" s="167" t="s">
        <v>9259</v>
      </c>
      <c r="F6091" s="167" t="s">
        <v>9277</v>
      </c>
      <c r="G6091" s="167" t="s">
        <v>3502</v>
      </c>
      <c r="H6091" s="168">
        <v>46171</v>
      </c>
      <c r="I6091" s="167" t="s">
        <v>10042</v>
      </c>
      <c r="J6091" s="169">
        <v>26161</v>
      </c>
      <c r="K6091" s="167" t="s">
        <v>55</v>
      </c>
      <c r="L6091" s="169">
        <v>4</v>
      </c>
      <c r="M6091" s="167" t="s">
        <v>3604</v>
      </c>
      <c r="N6091" s="169">
        <v>1240.5999999999999</v>
      </c>
      <c r="O6091" s="167" t="s">
        <v>3505</v>
      </c>
      <c r="P6091" s="167"/>
      <c r="Q6091" s="167" t="s">
        <v>3527</v>
      </c>
      <c r="R6091" s="167" t="s">
        <v>10043</v>
      </c>
      <c r="S6091" s="169">
        <v>2</v>
      </c>
      <c r="T6091" s="167" t="s">
        <v>9329</v>
      </c>
      <c r="U6091" s="169" t="s">
        <v>3517</v>
      </c>
      <c r="V6091" s="167" t="s">
        <v>9330</v>
      </c>
      <c r="W6091" s="167" t="s">
        <v>9331</v>
      </c>
      <c r="X6091" s="170" t="s">
        <v>157</v>
      </c>
      <c r="Y6091" s="171" t="s">
        <v>10045</v>
      </c>
      <c r="Z6091" s="167" t="s">
        <v>11206</v>
      </c>
      <c r="AA6091" s="176">
        <v>130</v>
      </c>
      <c r="AB6091" s="167" t="s">
        <v>11254</v>
      </c>
      <c r="AC6091" s="176">
        <v>130</v>
      </c>
      <c r="AD6091" s="167" t="s">
        <v>11254</v>
      </c>
      <c r="AE6091" s="176">
        <v>372970</v>
      </c>
    </row>
    <row r="6092" spans="1:31">
      <c r="A6092" s="178">
        <v>308584507140</v>
      </c>
      <c r="B6092" s="166">
        <v>46171</v>
      </c>
      <c r="C6092" s="167" t="s">
        <v>9144</v>
      </c>
      <c r="D6092" s="167" t="s">
        <v>9258</v>
      </c>
      <c r="E6092" s="167" t="s">
        <v>9259</v>
      </c>
      <c r="F6092" s="167" t="s">
        <v>9277</v>
      </c>
      <c r="G6092" s="167" t="s">
        <v>3502</v>
      </c>
      <c r="H6092" s="168">
        <v>46171</v>
      </c>
      <c r="I6092" s="167" t="s">
        <v>10042</v>
      </c>
      <c r="J6092" s="169">
        <v>26161</v>
      </c>
      <c r="K6092" s="167" t="s">
        <v>55</v>
      </c>
      <c r="L6092" s="169">
        <v>4</v>
      </c>
      <c r="M6092" s="167" t="s">
        <v>3604</v>
      </c>
      <c r="N6092" s="169">
        <v>1240.5999999999999</v>
      </c>
      <c r="O6092" s="167" t="s">
        <v>3505</v>
      </c>
      <c r="P6092" s="167"/>
      <c r="Q6092" s="167" t="s">
        <v>3527</v>
      </c>
      <c r="R6092" s="167" t="s">
        <v>10043</v>
      </c>
      <c r="S6092" s="169">
        <v>1</v>
      </c>
      <c r="T6092" s="167" t="s">
        <v>9274</v>
      </c>
      <c r="U6092" s="169" t="s">
        <v>3517</v>
      </c>
      <c r="V6092" s="167" t="s">
        <v>9334</v>
      </c>
      <c r="W6092" s="167" t="s">
        <v>9276</v>
      </c>
      <c r="X6092" s="170" t="s">
        <v>157</v>
      </c>
      <c r="Y6092" s="171" t="s">
        <v>10045</v>
      </c>
      <c r="Z6092" s="167" t="s">
        <v>11206</v>
      </c>
      <c r="AA6092" s="176">
        <v>20</v>
      </c>
      <c r="AB6092" s="167" t="s">
        <v>11254</v>
      </c>
      <c r="AC6092" s="176">
        <v>20</v>
      </c>
      <c r="AD6092" s="167" t="s">
        <v>11254</v>
      </c>
      <c r="AE6092" s="176">
        <v>42580.6</v>
      </c>
    </row>
    <row r="6093" spans="1:31">
      <c r="A6093" s="178">
        <v>308585802140</v>
      </c>
      <c r="B6093" s="166">
        <v>46171</v>
      </c>
      <c r="C6093" s="167" t="s">
        <v>9144</v>
      </c>
      <c r="D6093" s="167" t="s">
        <v>9258</v>
      </c>
      <c r="E6093" s="167" t="s">
        <v>9259</v>
      </c>
      <c r="F6093" s="167" t="s">
        <v>9234</v>
      </c>
      <c r="G6093" s="167" t="s">
        <v>3502</v>
      </c>
      <c r="H6093" s="168">
        <v>46171</v>
      </c>
      <c r="I6093" s="167" t="s">
        <v>10046</v>
      </c>
      <c r="J6093" s="169">
        <v>26161</v>
      </c>
      <c r="K6093" s="167" t="s">
        <v>55</v>
      </c>
      <c r="L6093" s="169">
        <v>2</v>
      </c>
      <c r="M6093" s="167" t="s">
        <v>3604</v>
      </c>
      <c r="N6093" s="169">
        <v>344.4</v>
      </c>
      <c r="O6093" s="167" t="s">
        <v>3505</v>
      </c>
      <c r="P6093" s="167"/>
      <c r="Q6093" s="167" t="s">
        <v>5049</v>
      </c>
      <c r="R6093" s="167" t="s">
        <v>10047</v>
      </c>
      <c r="S6093" s="169">
        <v>2</v>
      </c>
      <c r="T6093" s="167" t="s">
        <v>9237</v>
      </c>
      <c r="U6093" s="169" t="s">
        <v>6692</v>
      </c>
      <c r="V6093" s="167" t="s">
        <v>9238</v>
      </c>
      <c r="W6093" s="167" t="s">
        <v>9239</v>
      </c>
      <c r="X6093" s="170" t="s">
        <v>3533</v>
      </c>
      <c r="Y6093" s="171" t="s">
        <v>10048</v>
      </c>
      <c r="Z6093" s="167" t="s">
        <v>2123</v>
      </c>
      <c r="AA6093" s="176">
        <v>288</v>
      </c>
      <c r="AB6093" s="167" t="s">
        <v>11254</v>
      </c>
      <c r="AC6093" s="176">
        <v>288</v>
      </c>
      <c r="AD6093" s="167" t="s">
        <v>11254</v>
      </c>
      <c r="AE6093" s="176">
        <v>26925.119999999999</v>
      </c>
    </row>
    <row r="6094" spans="1:31">
      <c r="A6094" s="178">
        <v>308585802140</v>
      </c>
      <c r="B6094" s="166">
        <v>46171</v>
      </c>
      <c r="C6094" s="167" t="s">
        <v>9144</v>
      </c>
      <c r="D6094" s="167" t="s">
        <v>9258</v>
      </c>
      <c r="E6094" s="167" t="s">
        <v>9259</v>
      </c>
      <c r="F6094" s="167" t="s">
        <v>9234</v>
      </c>
      <c r="G6094" s="167" t="s">
        <v>3502</v>
      </c>
      <c r="H6094" s="168">
        <v>46171</v>
      </c>
      <c r="I6094" s="167" t="s">
        <v>10046</v>
      </c>
      <c r="J6094" s="169">
        <v>26161</v>
      </c>
      <c r="K6094" s="167" t="s">
        <v>55</v>
      </c>
      <c r="L6094" s="169">
        <v>2</v>
      </c>
      <c r="M6094" s="167" t="s">
        <v>3604</v>
      </c>
      <c r="N6094" s="169">
        <v>344.4</v>
      </c>
      <c r="O6094" s="167" t="s">
        <v>3505</v>
      </c>
      <c r="P6094" s="167"/>
      <c r="Q6094" s="167" t="s">
        <v>5049</v>
      </c>
      <c r="R6094" s="167" t="s">
        <v>10047</v>
      </c>
      <c r="S6094" s="169">
        <v>1</v>
      </c>
      <c r="T6094" s="167" t="s">
        <v>9241</v>
      </c>
      <c r="U6094" s="169" t="s">
        <v>6692</v>
      </c>
      <c r="V6094" s="167" t="s">
        <v>9242</v>
      </c>
      <c r="W6094" s="167" t="s">
        <v>9243</v>
      </c>
      <c r="X6094" s="170" t="s">
        <v>3533</v>
      </c>
      <c r="Y6094" s="171" t="s">
        <v>10048</v>
      </c>
      <c r="Z6094" s="167" t="s">
        <v>2123</v>
      </c>
      <c r="AA6094" s="176">
        <v>288</v>
      </c>
      <c r="AB6094" s="167" t="s">
        <v>11254</v>
      </c>
      <c r="AC6094" s="176">
        <v>288</v>
      </c>
      <c r="AD6094" s="167" t="s">
        <v>11254</v>
      </c>
      <c r="AE6094" s="176">
        <v>26925.119999999999</v>
      </c>
    </row>
    <row r="6095" spans="1:31">
      <c r="A6095" s="178">
        <v>308586523840</v>
      </c>
      <c r="B6095" s="166">
        <v>46171</v>
      </c>
      <c r="C6095" s="167" t="s">
        <v>9144</v>
      </c>
      <c r="D6095" s="167" t="s">
        <v>9258</v>
      </c>
      <c r="E6095" s="167" t="s">
        <v>9259</v>
      </c>
      <c r="F6095" s="167" t="s">
        <v>9260</v>
      </c>
      <c r="G6095" s="167" t="s">
        <v>3502</v>
      </c>
      <c r="H6095" s="168">
        <v>46171</v>
      </c>
      <c r="I6095" s="167" t="s">
        <v>9261</v>
      </c>
      <c r="J6095" s="169">
        <v>26161</v>
      </c>
      <c r="K6095" s="167" t="s">
        <v>55</v>
      </c>
      <c r="L6095" s="169">
        <v>1</v>
      </c>
      <c r="M6095" s="167" t="s">
        <v>3604</v>
      </c>
      <c r="N6095" s="169">
        <v>262.2</v>
      </c>
      <c r="O6095" s="167" t="s">
        <v>3505</v>
      </c>
      <c r="P6095" s="167"/>
      <c r="Q6095" s="167" t="s">
        <v>3527</v>
      </c>
      <c r="R6095" s="167" t="s">
        <v>10049</v>
      </c>
      <c r="S6095" s="169">
        <v>5</v>
      </c>
      <c r="T6095" s="167" t="s">
        <v>9872</v>
      </c>
      <c r="U6095" s="169" t="s">
        <v>3517</v>
      </c>
      <c r="V6095" s="167" t="s">
        <v>10050</v>
      </c>
      <c r="W6095" s="167" t="s">
        <v>9874</v>
      </c>
      <c r="X6095" s="170" t="s">
        <v>157</v>
      </c>
      <c r="Y6095" s="171" t="s">
        <v>10051</v>
      </c>
      <c r="Z6095" s="167" t="s">
        <v>11207</v>
      </c>
      <c r="AA6095" s="176">
        <v>20</v>
      </c>
      <c r="AB6095" s="167" t="s">
        <v>11254</v>
      </c>
      <c r="AC6095" s="176">
        <v>20</v>
      </c>
      <c r="AD6095" s="167" t="s">
        <v>11254</v>
      </c>
      <c r="AE6095" s="176">
        <v>498257.4</v>
      </c>
    </row>
    <row r="6096" spans="1:31">
      <c r="A6096" s="178">
        <v>308586523840</v>
      </c>
      <c r="B6096" s="166">
        <v>46171</v>
      </c>
      <c r="C6096" s="167" t="s">
        <v>9144</v>
      </c>
      <c r="D6096" s="167" t="s">
        <v>9258</v>
      </c>
      <c r="E6096" s="167" t="s">
        <v>9259</v>
      </c>
      <c r="F6096" s="167" t="s">
        <v>9260</v>
      </c>
      <c r="G6096" s="167" t="s">
        <v>3502</v>
      </c>
      <c r="H6096" s="168">
        <v>46171</v>
      </c>
      <c r="I6096" s="167" t="s">
        <v>9261</v>
      </c>
      <c r="J6096" s="169">
        <v>26161</v>
      </c>
      <c r="K6096" s="167" t="s">
        <v>55</v>
      </c>
      <c r="L6096" s="169">
        <v>1</v>
      </c>
      <c r="M6096" s="167" t="s">
        <v>3604</v>
      </c>
      <c r="N6096" s="169">
        <v>262.2</v>
      </c>
      <c r="O6096" s="167" t="s">
        <v>3505</v>
      </c>
      <c r="P6096" s="167"/>
      <c r="Q6096" s="167" t="s">
        <v>3527</v>
      </c>
      <c r="R6096" s="167" t="s">
        <v>10049</v>
      </c>
      <c r="S6096" s="169">
        <v>4</v>
      </c>
      <c r="T6096" s="167" t="s">
        <v>6512</v>
      </c>
      <c r="U6096" s="169" t="s">
        <v>3517</v>
      </c>
      <c r="V6096" s="167" t="s">
        <v>9415</v>
      </c>
      <c r="W6096" s="167" t="s">
        <v>6514</v>
      </c>
      <c r="X6096" s="170" t="s">
        <v>157</v>
      </c>
      <c r="Y6096" s="171" t="s">
        <v>10051</v>
      </c>
      <c r="Z6096" s="167" t="s">
        <v>11207</v>
      </c>
      <c r="AA6096" s="176">
        <v>500</v>
      </c>
      <c r="AB6096" s="167" t="s">
        <v>11254</v>
      </c>
      <c r="AC6096" s="176">
        <v>500</v>
      </c>
      <c r="AD6096" s="167" t="s">
        <v>11254</v>
      </c>
      <c r="AE6096" s="176">
        <v>203490</v>
      </c>
    </row>
    <row r="6097" spans="1:31">
      <c r="A6097" s="178">
        <v>308586523840</v>
      </c>
      <c r="B6097" s="166">
        <v>46171</v>
      </c>
      <c r="C6097" s="167" t="s">
        <v>9144</v>
      </c>
      <c r="D6097" s="167" t="s">
        <v>9258</v>
      </c>
      <c r="E6097" s="167" t="s">
        <v>9259</v>
      </c>
      <c r="F6097" s="167" t="s">
        <v>9260</v>
      </c>
      <c r="G6097" s="167" t="s">
        <v>3502</v>
      </c>
      <c r="H6097" s="168">
        <v>46171</v>
      </c>
      <c r="I6097" s="167" t="s">
        <v>9261</v>
      </c>
      <c r="J6097" s="169">
        <v>26161</v>
      </c>
      <c r="K6097" s="167" t="s">
        <v>55</v>
      </c>
      <c r="L6097" s="169">
        <v>1</v>
      </c>
      <c r="M6097" s="167" t="s">
        <v>3604</v>
      </c>
      <c r="N6097" s="169">
        <v>262.2</v>
      </c>
      <c r="O6097" s="167" t="s">
        <v>3505</v>
      </c>
      <c r="P6097" s="167"/>
      <c r="Q6097" s="167" t="s">
        <v>3527</v>
      </c>
      <c r="R6097" s="167" t="s">
        <v>10049</v>
      </c>
      <c r="S6097" s="169">
        <v>3</v>
      </c>
      <c r="T6097" s="167" t="s">
        <v>6522</v>
      </c>
      <c r="U6097" s="169" t="s">
        <v>3517</v>
      </c>
      <c r="V6097" s="167" t="s">
        <v>9273</v>
      </c>
      <c r="W6097" s="167" t="s">
        <v>6524</v>
      </c>
      <c r="X6097" s="170" t="s">
        <v>157</v>
      </c>
      <c r="Y6097" s="171" t="s">
        <v>10051</v>
      </c>
      <c r="Z6097" s="167" t="s">
        <v>11207</v>
      </c>
      <c r="AA6097" s="176">
        <v>100</v>
      </c>
      <c r="AB6097" s="167" t="s">
        <v>11254</v>
      </c>
      <c r="AC6097" s="176">
        <v>100</v>
      </c>
      <c r="AD6097" s="167" t="s">
        <v>11254</v>
      </c>
      <c r="AE6097" s="176">
        <v>46383</v>
      </c>
    </row>
    <row r="6098" spans="1:31">
      <c r="A6098" s="178">
        <v>308586523840</v>
      </c>
      <c r="B6098" s="166">
        <v>46171</v>
      </c>
      <c r="C6098" s="167" t="s">
        <v>9144</v>
      </c>
      <c r="D6098" s="167" t="s">
        <v>9258</v>
      </c>
      <c r="E6098" s="167" t="s">
        <v>9259</v>
      </c>
      <c r="F6098" s="167" t="s">
        <v>9260</v>
      </c>
      <c r="G6098" s="167" t="s">
        <v>3502</v>
      </c>
      <c r="H6098" s="168">
        <v>46171</v>
      </c>
      <c r="I6098" s="167" t="s">
        <v>9261</v>
      </c>
      <c r="J6098" s="169">
        <v>26161</v>
      </c>
      <c r="K6098" s="167" t="s">
        <v>55</v>
      </c>
      <c r="L6098" s="169">
        <v>1</v>
      </c>
      <c r="M6098" s="167" t="s">
        <v>3604</v>
      </c>
      <c r="N6098" s="169">
        <v>262.2</v>
      </c>
      <c r="O6098" s="167" t="s">
        <v>3505</v>
      </c>
      <c r="P6098" s="167"/>
      <c r="Q6098" s="167" t="s">
        <v>3527</v>
      </c>
      <c r="R6098" s="167" t="s">
        <v>10049</v>
      </c>
      <c r="S6098" s="169">
        <v>2</v>
      </c>
      <c r="T6098" s="167" t="s">
        <v>9553</v>
      </c>
      <c r="U6098" s="169" t="s">
        <v>3517</v>
      </c>
      <c r="V6098" s="167" t="s">
        <v>10052</v>
      </c>
      <c r="W6098" s="167" t="s">
        <v>9302</v>
      </c>
      <c r="X6098" s="170" t="s">
        <v>157</v>
      </c>
      <c r="Y6098" s="171" t="s">
        <v>10051</v>
      </c>
      <c r="Z6098" s="167" t="s">
        <v>11207</v>
      </c>
      <c r="AA6098" s="176">
        <v>120</v>
      </c>
      <c r="AB6098" s="167" t="s">
        <v>11254</v>
      </c>
      <c r="AC6098" s="176">
        <v>120</v>
      </c>
      <c r="AD6098" s="167" t="s">
        <v>11254</v>
      </c>
      <c r="AE6098" s="176">
        <v>35232</v>
      </c>
    </row>
    <row r="6099" spans="1:31">
      <c r="A6099" s="178">
        <v>308586523840</v>
      </c>
      <c r="B6099" s="166">
        <v>46171</v>
      </c>
      <c r="C6099" s="167" t="s">
        <v>9144</v>
      </c>
      <c r="D6099" s="167" t="s">
        <v>9258</v>
      </c>
      <c r="E6099" s="167" t="s">
        <v>9259</v>
      </c>
      <c r="F6099" s="167" t="s">
        <v>9260</v>
      </c>
      <c r="G6099" s="167" t="s">
        <v>3502</v>
      </c>
      <c r="H6099" s="168">
        <v>46171</v>
      </c>
      <c r="I6099" s="167" t="s">
        <v>9261</v>
      </c>
      <c r="J6099" s="169">
        <v>26161</v>
      </c>
      <c r="K6099" s="167" t="s">
        <v>55</v>
      </c>
      <c r="L6099" s="169">
        <v>1</v>
      </c>
      <c r="M6099" s="167" t="s">
        <v>3604</v>
      </c>
      <c r="N6099" s="169">
        <v>262.2</v>
      </c>
      <c r="O6099" s="167" t="s">
        <v>3505</v>
      </c>
      <c r="P6099" s="167"/>
      <c r="Q6099" s="167" t="s">
        <v>3527</v>
      </c>
      <c r="R6099" s="167" t="s">
        <v>10049</v>
      </c>
      <c r="S6099" s="169">
        <v>1</v>
      </c>
      <c r="T6099" s="167" t="s">
        <v>9553</v>
      </c>
      <c r="U6099" s="169" t="s">
        <v>3517</v>
      </c>
      <c r="V6099" s="167" t="s">
        <v>10052</v>
      </c>
      <c r="W6099" s="167" t="s">
        <v>9302</v>
      </c>
      <c r="X6099" s="170" t="s">
        <v>157</v>
      </c>
      <c r="Y6099" s="171" t="s">
        <v>10051</v>
      </c>
      <c r="Z6099" s="167" t="s">
        <v>11207</v>
      </c>
      <c r="AA6099" s="176">
        <v>40</v>
      </c>
      <c r="AB6099" s="167" t="s">
        <v>11254</v>
      </c>
      <c r="AC6099" s="176">
        <v>40</v>
      </c>
      <c r="AD6099" s="167" t="s">
        <v>11254</v>
      </c>
      <c r="AE6099" s="176">
        <v>11744</v>
      </c>
    </row>
    <row r="6100" spans="1:31">
      <c r="A6100" s="178">
        <v>308586692760</v>
      </c>
      <c r="B6100" s="166">
        <v>46171</v>
      </c>
      <c r="C6100" s="167" t="s">
        <v>9144</v>
      </c>
      <c r="D6100" s="167" t="s">
        <v>9258</v>
      </c>
      <c r="E6100" s="167" t="s">
        <v>9259</v>
      </c>
      <c r="F6100" s="167" t="s">
        <v>9260</v>
      </c>
      <c r="G6100" s="167" t="s">
        <v>3502</v>
      </c>
      <c r="H6100" s="168">
        <v>46171</v>
      </c>
      <c r="I6100" s="167" t="s">
        <v>9261</v>
      </c>
      <c r="J6100" s="169">
        <v>26161</v>
      </c>
      <c r="K6100" s="167" t="s">
        <v>55</v>
      </c>
      <c r="L6100" s="169">
        <v>1</v>
      </c>
      <c r="M6100" s="167" t="s">
        <v>3604</v>
      </c>
      <c r="N6100" s="169">
        <v>303</v>
      </c>
      <c r="O6100" s="167" t="s">
        <v>3505</v>
      </c>
      <c r="P6100" s="167"/>
      <c r="Q6100" s="167" t="s">
        <v>3527</v>
      </c>
      <c r="R6100" s="167" t="s">
        <v>10053</v>
      </c>
      <c r="S6100" s="169">
        <v>4</v>
      </c>
      <c r="T6100" s="167" t="s">
        <v>9572</v>
      </c>
      <c r="U6100" s="169" t="s">
        <v>3517</v>
      </c>
      <c r="V6100" s="167" t="s">
        <v>10054</v>
      </c>
      <c r="W6100" s="167" t="s">
        <v>9414</v>
      </c>
      <c r="X6100" s="170" t="s">
        <v>157</v>
      </c>
      <c r="Y6100" s="171" t="s">
        <v>10055</v>
      </c>
      <c r="Z6100" s="167" t="s">
        <v>11208</v>
      </c>
      <c r="AA6100" s="176">
        <v>420</v>
      </c>
      <c r="AB6100" s="167" t="s">
        <v>11254</v>
      </c>
      <c r="AC6100" s="176">
        <v>420</v>
      </c>
      <c r="AD6100" s="167" t="s">
        <v>11254</v>
      </c>
      <c r="AE6100" s="176">
        <v>282130.8</v>
      </c>
    </row>
    <row r="6101" spans="1:31">
      <c r="A6101" s="178">
        <v>308586692760</v>
      </c>
      <c r="B6101" s="166">
        <v>46171</v>
      </c>
      <c r="C6101" s="167" t="s">
        <v>9144</v>
      </c>
      <c r="D6101" s="167" t="s">
        <v>9258</v>
      </c>
      <c r="E6101" s="167" t="s">
        <v>9259</v>
      </c>
      <c r="F6101" s="167" t="s">
        <v>9260</v>
      </c>
      <c r="G6101" s="167" t="s">
        <v>3502</v>
      </c>
      <c r="H6101" s="168">
        <v>46171</v>
      </c>
      <c r="I6101" s="167" t="s">
        <v>9261</v>
      </c>
      <c r="J6101" s="169">
        <v>26161</v>
      </c>
      <c r="K6101" s="167" t="s">
        <v>55</v>
      </c>
      <c r="L6101" s="169">
        <v>1</v>
      </c>
      <c r="M6101" s="167" t="s">
        <v>3604</v>
      </c>
      <c r="N6101" s="169">
        <v>303</v>
      </c>
      <c r="O6101" s="167" t="s">
        <v>3505</v>
      </c>
      <c r="P6101" s="167"/>
      <c r="Q6101" s="167" t="s">
        <v>3527</v>
      </c>
      <c r="R6101" s="167" t="s">
        <v>10053</v>
      </c>
      <c r="S6101" s="169">
        <v>3</v>
      </c>
      <c r="T6101" s="167" t="s">
        <v>9572</v>
      </c>
      <c r="U6101" s="169" t="s">
        <v>3517</v>
      </c>
      <c r="V6101" s="167" t="s">
        <v>10054</v>
      </c>
      <c r="W6101" s="167" t="s">
        <v>9414</v>
      </c>
      <c r="X6101" s="170" t="s">
        <v>157</v>
      </c>
      <c r="Y6101" s="171" t="s">
        <v>10055</v>
      </c>
      <c r="Z6101" s="167" t="s">
        <v>11208</v>
      </c>
      <c r="AA6101" s="176">
        <v>10</v>
      </c>
      <c r="AB6101" s="167" t="s">
        <v>11254</v>
      </c>
      <c r="AC6101" s="176">
        <v>10</v>
      </c>
      <c r="AD6101" s="167" t="s">
        <v>11254</v>
      </c>
      <c r="AE6101" s="176">
        <v>6717.4</v>
      </c>
    </row>
    <row r="6102" spans="1:31">
      <c r="A6102" s="178">
        <v>308586692760</v>
      </c>
      <c r="B6102" s="166">
        <v>46171</v>
      </c>
      <c r="C6102" s="167" t="s">
        <v>9144</v>
      </c>
      <c r="D6102" s="167" t="s">
        <v>9258</v>
      </c>
      <c r="E6102" s="167" t="s">
        <v>9259</v>
      </c>
      <c r="F6102" s="167" t="s">
        <v>9260</v>
      </c>
      <c r="G6102" s="167" t="s">
        <v>3502</v>
      </c>
      <c r="H6102" s="168">
        <v>46171</v>
      </c>
      <c r="I6102" s="167" t="s">
        <v>9261</v>
      </c>
      <c r="J6102" s="169">
        <v>26161</v>
      </c>
      <c r="K6102" s="167" t="s">
        <v>55</v>
      </c>
      <c r="L6102" s="169">
        <v>1</v>
      </c>
      <c r="M6102" s="167" t="s">
        <v>3604</v>
      </c>
      <c r="N6102" s="169">
        <v>303</v>
      </c>
      <c r="O6102" s="167" t="s">
        <v>3505</v>
      </c>
      <c r="P6102" s="167"/>
      <c r="Q6102" s="167" t="s">
        <v>3527</v>
      </c>
      <c r="R6102" s="167" t="s">
        <v>10053</v>
      </c>
      <c r="S6102" s="169">
        <v>2</v>
      </c>
      <c r="T6102" s="167" t="s">
        <v>9572</v>
      </c>
      <c r="U6102" s="169" t="s">
        <v>3517</v>
      </c>
      <c r="V6102" s="167" t="s">
        <v>10054</v>
      </c>
      <c r="W6102" s="167" t="s">
        <v>9414</v>
      </c>
      <c r="X6102" s="170" t="s">
        <v>157</v>
      </c>
      <c r="Y6102" s="171" t="s">
        <v>10055</v>
      </c>
      <c r="Z6102" s="167" t="s">
        <v>11208</v>
      </c>
      <c r="AA6102" s="176">
        <v>460</v>
      </c>
      <c r="AB6102" s="167" t="s">
        <v>11254</v>
      </c>
      <c r="AC6102" s="176">
        <v>460</v>
      </c>
      <c r="AD6102" s="167" t="s">
        <v>11254</v>
      </c>
      <c r="AE6102" s="176">
        <v>309000.40000000002</v>
      </c>
    </row>
    <row r="6103" spans="1:31">
      <c r="A6103" s="178">
        <v>308586692760</v>
      </c>
      <c r="B6103" s="166">
        <v>46171</v>
      </c>
      <c r="C6103" s="167" t="s">
        <v>9144</v>
      </c>
      <c r="D6103" s="167" t="s">
        <v>9258</v>
      </c>
      <c r="E6103" s="167" t="s">
        <v>9259</v>
      </c>
      <c r="F6103" s="167" t="s">
        <v>9260</v>
      </c>
      <c r="G6103" s="167" t="s">
        <v>3502</v>
      </c>
      <c r="H6103" s="168">
        <v>46171</v>
      </c>
      <c r="I6103" s="167" t="s">
        <v>9261</v>
      </c>
      <c r="J6103" s="169">
        <v>26161</v>
      </c>
      <c r="K6103" s="167" t="s">
        <v>55</v>
      </c>
      <c r="L6103" s="169">
        <v>1</v>
      </c>
      <c r="M6103" s="167" t="s">
        <v>3604</v>
      </c>
      <c r="N6103" s="169">
        <v>303</v>
      </c>
      <c r="O6103" s="167" t="s">
        <v>3505</v>
      </c>
      <c r="P6103" s="167"/>
      <c r="Q6103" s="167" t="s">
        <v>3527</v>
      </c>
      <c r="R6103" s="167" t="s">
        <v>10053</v>
      </c>
      <c r="S6103" s="169">
        <v>1</v>
      </c>
      <c r="T6103" s="167" t="s">
        <v>9572</v>
      </c>
      <c r="U6103" s="169" t="s">
        <v>3517</v>
      </c>
      <c r="V6103" s="167" t="s">
        <v>10054</v>
      </c>
      <c r="W6103" s="167" t="s">
        <v>9414</v>
      </c>
      <c r="X6103" s="170" t="s">
        <v>157</v>
      </c>
      <c r="Y6103" s="171" t="s">
        <v>10055</v>
      </c>
      <c r="Z6103" s="167" t="s">
        <v>11208</v>
      </c>
      <c r="AA6103" s="176">
        <v>10</v>
      </c>
      <c r="AB6103" s="167" t="s">
        <v>11254</v>
      </c>
      <c r="AC6103" s="176">
        <v>10</v>
      </c>
      <c r="AD6103" s="167" t="s">
        <v>11254</v>
      </c>
      <c r="AE6103" s="176">
        <v>6717.4</v>
      </c>
    </row>
    <row r="6104" spans="1:31">
      <c r="A6104" s="178">
        <v>308586764160</v>
      </c>
      <c r="B6104" s="166">
        <v>46171</v>
      </c>
      <c r="C6104" s="167" t="s">
        <v>9144</v>
      </c>
      <c r="D6104" s="167" t="s">
        <v>9258</v>
      </c>
      <c r="E6104" s="167" t="s">
        <v>9259</v>
      </c>
      <c r="F6104" s="167" t="s">
        <v>9260</v>
      </c>
      <c r="G6104" s="167" t="s">
        <v>3502</v>
      </c>
      <c r="H6104" s="168">
        <v>46171</v>
      </c>
      <c r="I6104" s="167" t="s">
        <v>9261</v>
      </c>
      <c r="J6104" s="169">
        <v>26161</v>
      </c>
      <c r="K6104" s="167" t="s">
        <v>55</v>
      </c>
      <c r="L6104" s="169">
        <v>1</v>
      </c>
      <c r="M6104" s="167" t="s">
        <v>3604</v>
      </c>
      <c r="N6104" s="169">
        <v>150.4</v>
      </c>
      <c r="O6104" s="167" t="s">
        <v>3505</v>
      </c>
      <c r="P6104" s="167"/>
      <c r="Q6104" s="167" t="s">
        <v>3527</v>
      </c>
      <c r="R6104" s="167" t="s">
        <v>10056</v>
      </c>
      <c r="S6104" s="169">
        <v>4</v>
      </c>
      <c r="T6104" s="167" t="s">
        <v>9717</v>
      </c>
      <c r="U6104" s="169" t="s">
        <v>3517</v>
      </c>
      <c r="V6104" s="167" t="s">
        <v>9718</v>
      </c>
      <c r="W6104" s="167" t="s">
        <v>9287</v>
      </c>
      <c r="X6104" s="170" t="s">
        <v>157</v>
      </c>
      <c r="Y6104" s="171" t="s">
        <v>10057</v>
      </c>
      <c r="Z6104" s="167" t="s">
        <v>11209</v>
      </c>
      <c r="AA6104" s="176">
        <v>170</v>
      </c>
      <c r="AB6104" s="167" t="s">
        <v>11254</v>
      </c>
      <c r="AC6104" s="176">
        <v>170</v>
      </c>
      <c r="AD6104" s="167" t="s">
        <v>11254</v>
      </c>
      <c r="AE6104" s="176">
        <v>204253.3</v>
      </c>
    </row>
    <row r="6105" spans="1:31">
      <c r="A6105" s="178">
        <v>308586764160</v>
      </c>
      <c r="B6105" s="166">
        <v>46171</v>
      </c>
      <c r="C6105" s="167" t="s">
        <v>9144</v>
      </c>
      <c r="D6105" s="167" t="s">
        <v>9258</v>
      </c>
      <c r="E6105" s="167" t="s">
        <v>9259</v>
      </c>
      <c r="F6105" s="167" t="s">
        <v>9260</v>
      </c>
      <c r="G6105" s="167" t="s">
        <v>3502</v>
      </c>
      <c r="H6105" s="168">
        <v>46171</v>
      </c>
      <c r="I6105" s="167" t="s">
        <v>9261</v>
      </c>
      <c r="J6105" s="169">
        <v>26161</v>
      </c>
      <c r="K6105" s="167" t="s">
        <v>55</v>
      </c>
      <c r="L6105" s="169">
        <v>1</v>
      </c>
      <c r="M6105" s="167" t="s">
        <v>3604</v>
      </c>
      <c r="N6105" s="169">
        <v>150.4</v>
      </c>
      <c r="O6105" s="167" t="s">
        <v>3505</v>
      </c>
      <c r="P6105" s="167"/>
      <c r="Q6105" s="167" t="s">
        <v>3527</v>
      </c>
      <c r="R6105" s="167" t="s">
        <v>10056</v>
      </c>
      <c r="S6105" s="169">
        <v>3</v>
      </c>
      <c r="T6105" s="167" t="s">
        <v>9717</v>
      </c>
      <c r="U6105" s="169" t="s">
        <v>3517</v>
      </c>
      <c r="V6105" s="167" t="s">
        <v>9718</v>
      </c>
      <c r="W6105" s="167" t="s">
        <v>9287</v>
      </c>
      <c r="X6105" s="170" t="s">
        <v>157</v>
      </c>
      <c r="Y6105" s="171" t="s">
        <v>10057</v>
      </c>
      <c r="Z6105" s="167" t="s">
        <v>11209</v>
      </c>
      <c r="AA6105" s="176">
        <v>120</v>
      </c>
      <c r="AB6105" s="167" t="s">
        <v>11254</v>
      </c>
      <c r="AC6105" s="176">
        <v>120</v>
      </c>
      <c r="AD6105" s="167" t="s">
        <v>11254</v>
      </c>
      <c r="AE6105" s="176">
        <v>144178.79999999999</v>
      </c>
    </row>
    <row r="6106" spans="1:31">
      <c r="A6106" s="178">
        <v>308586764160</v>
      </c>
      <c r="B6106" s="166">
        <v>46171</v>
      </c>
      <c r="C6106" s="167" t="s">
        <v>9144</v>
      </c>
      <c r="D6106" s="167" t="s">
        <v>9258</v>
      </c>
      <c r="E6106" s="167" t="s">
        <v>9259</v>
      </c>
      <c r="F6106" s="167" t="s">
        <v>9260</v>
      </c>
      <c r="G6106" s="167" t="s">
        <v>3502</v>
      </c>
      <c r="H6106" s="168">
        <v>46171</v>
      </c>
      <c r="I6106" s="167" t="s">
        <v>9261</v>
      </c>
      <c r="J6106" s="169">
        <v>26161</v>
      </c>
      <c r="K6106" s="167" t="s">
        <v>55</v>
      </c>
      <c r="L6106" s="169">
        <v>1</v>
      </c>
      <c r="M6106" s="167" t="s">
        <v>3604</v>
      </c>
      <c r="N6106" s="169">
        <v>150.4</v>
      </c>
      <c r="O6106" s="167" t="s">
        <v>3505</v>
      </c>
      <c r="P6106" s="167"/>
      <c r="Q6106" s="167" t="s">
        <v>3527</v>
      </c>
      <c r="R6106" s="167" t="s">
        <v>10056</v>
      </c>
      <c r="S6106" s="169">
        <v>2</v>
      </c>
      <c r="T6106" s="167" t="s">
        <v>9717</v>
      </c>
      <c r="U6106" s="169" t="s">
        <v>3517</v>
      </c>
      <c r="V6106" s="167" t="s">
        <v>9718</v>
      </c>
      <c r="W6106" s="167" t="s">
        <v>9287</v>
      </c>
      <c r="X6106" s="170" t="s">
        <v>157</v>
      </c>
      <c r="Y6106" s="171" t="s">
        <v>10057</v>
      </c>
      <c r="Z6106" s="167" t="s">
        <v>11209</v>
      </c>
      <c r="AA6106" s="176">
        <v>70</v>
      </c>
      <c r="AB6106" s="167" t="s">
        <v>11254</v>
      </c>
      <c r="AC6106" s="176">
        <v>70</v>
      </c>
      <c r="AD6106" s="167" t="s">
        <v>11254</v>
      </c>
      <c r="AE6106" s="176">
        <v>84104.3</v>
      </c>
    </row>
    <row r="6107" spans="1:31">
      <c r="A6107" s="178">
        <v>308586764160</v>
      </c>
      <c r="B6107" s="166">
        <v>46171</v>
      </c>
      <c r="C6107" s="167" t="s">
        <v>9144</v>
      </c>
      <c r="D6107" s="167" t="s">
        <v>9258</v>
      </c>
      <c r="E6107" s="167" t="s">
        <v>9259</v>
      </c>
      <c r="F6107" s="167" t="s">
        <v>9260</v>
      </c>
      <c r="G6107" s="167" t="s">
        <v>3502</v>
      </c>
      <c r="H6107" s="168">
        <v>46171</v>
      </c>
      <c r="I6107" s="167" t="s">
        <v>9261</v>
      </c>
      <c r="J6107" s="169">
        <v>26161</v>
      </c>
      <c r="K6107" s="167" t="s">
        <v>55</v>
      </c>
      <c r="L6107" s="169">
        <v>1</v>
      </c>
      <c r="M6107" s="167" t="s">
        <v>3604</v>
      </c>
      <c r="N6107" s="169">
        <v>150.4</v>
      </c>
      <c r="O6107" s="167" t="s">
        <v>3505</v>
      </c>
      <c r="P6107" s="167"/>
      <c r="Q6107" s="167" t="s">
        <v>3527</v>
      </c>
      <c r="R6107" s="167" t="s">
        <v>10056</v>
      </c>
      <c r="S6107" s="169">
        <v>1</v>
      </c>
      <c r="T6107" s="167" t="s">
        <v>9717</v>
      </c>
      <c r="U6107" s="169" t="s">
        <v>3517</v>
      </c>
      <c r="V6107" s="167" t="s">
        <v>9718</v>
      </c>
      <c r="W6107" s="167" t="s">
        <v>9287</v>
      </c>
      <c r="X6107" s="170" t="s">
        <v>157</v>
      </c>
      <c r="Y6107" s="171" t="s">
        <v>10057</v>
      </c>
      <c r="Z6107" s="167" t="s">
        <v>11209</v>
      </c>
      <c r="AA6107" s="176">
        <v>60</v>
      </c>
      <c r="AB6107" s="167" t="s">
        <v>11254</v>
      </c>
      <c r="AC6107" s="176">
        <v>60</v>
      </c>
      <c r="AD6107" s="167" t="s">
        <v>11254</v>
      </c>
      <c r="AE6107" s="176">
        <v>72089.399999999994</v>
      </c>
    </row>
    <row r="6108" spans="1:31">
      <c r="A6108" s="178">
        <v>308586839760</v>
      </c>
      <c r="B6108" s="166">
        <v>46171</v>
      </c>
      <c r="C6108" s="167" t="s">
        <v>9144</v>
      </c>
      <c r="D6108" s="167" t="s">
        <v>9258</v>
      </c>
      <c r="E6108" s="167" t="s">
        <v>9259</v>
      </c>
      <c r="F6108" s="167" t="s">
        <v>9260</v>
      </c>
      <c r="G6108" s="167" t="s">
        <v>3502</v>
      </c>
      <c r="H6108" s="168">
        <v>46171</v>
      </c>
      <c r="I6108" s="167" t="s">
        <v>9261</v>
      </c>
      <c r="J6108" s="169">
        <v>26161</v>
      </c>
      <c r="K6108" s="167" t="s">
        <v>55</v>
      </c>
      <c r="L6108" s="169">
        <v>1</v>
      </c>
      <c r="M6108" s="167" t="s">
        <v>3604</v>
      </c>
      <c r="N6108" s="169">
        <v>127</v>
      </c>
      <c r="O6108" s="167" t="s">
        <v>3505</v>
      </c>
      <c r="P6108" s="167"/>
      <c r="Q6108" s="167" t="s">
        <v>3527</v>
      </c>
      <c r="R6108" s="167" t="s">
        <v>10058</v>
      </c>
      <c r="S6108" s="169">
        <v>2</v>
      </c>
      <c r="T6108" s="167" t="s">
        <v>9329</v>
      </c>
      <c r="U6108" s="169" t="s">
        <v>3517</v>
      </c>
      <c r="V6108" s="167" t="s">
        <v>10059</v>
      </c>
      <c r="W6108" s="167" t="s">
        <v>9331</v>
      </c>
      <c r="X6108" s="170" t="s">
        <v>157</v>
      </c>
      <c r="Y6108" s="171" t="s">
        <v>10060</v>
      </c>
      <c r="Z6108" s="167" t="s">
        <v>11210</v>
      </c>
      <c r="AA6108" s="176">
        <v>150</v>
      </c>
      <c r="AB6108" s="167" t="s">
        <v>11254</v>
      </c>
      <c r="AC6108" s="176">
        <v>150</v>
      </c>
      <c r="AD6108" s="167" t="s">
        <v>11254</v>
      </c>
      <c r="AE6108" s="176">
        <v>430350</v>
      </c>
    </row>
    <row r="6109" spans="1:31">
      <c r="A6109" s="178">
        <v>308586839760</v>
      </c>
      <c r="B6109" s="166">
        <v>46171</v>
      </c>
      <c r="C6109" s="167" t="s">
        <v>9144</v>
      </c>
      <c r="D6109" s="167" t="s">
        <v>9258</v>
      </c>
      <c r="E6109" s="167" t="s">
        <v>9259</v>
      </c>
      <c r="F6109" s="167" t="s">
        <v>9260</v>
      </c>
      <c r="G6109" s="167" t="s">
        <v>3502</v>
      </c>
      <c r="H6109" s="168">
        <v>46171</v>
      </c>
      <c r="I6109" s="167" t="s">
        <v>9261</v>
      </c>
      <c r="J6109" s="169">
        <v>26161</v>
      </c>
      <c r="K6109" s="167" t="s">
        <v>55</v>
      </c>
      <c r="L6109" s="169">
        <v>1</v>
      </c>
      <c r="M6109" s="167" t="s">
        <v>3604</v>
      </c>
      <c r="N6109" s="169">
        <v>127</v>
      </c>
      <c r="O6109" s="167" t="s">
        <v>3505</v>
      </c>
      <c r="P6109" s="167"/>
      <c r="Q6109" s="167" t="s">
        <v>3527</v>
      </c>
      <c r="R6109" s="167" t="s">
        <v>10058</v>
      </c>
      <c r="S6109" s="169">
        <v>1</v>
      </c>
      <c r="T6109" s="167" t="s">
        <v>9329</v>
      </c>
      <c r="U6109" s="169" t="s">
        <v>3517</v>
      </c>
      <c r="V6109" s="167" t="s">
        <v>10059</v>
      </c>
      <c r="W6109" s="167" t="s">
        <v>9331</v>
      </c>
      <c r="X6109" s="170" t="s">
        <v>157</v>
      </c>
      <c r="Y6109" s="171" t="s">
        <v>10060</v>
      </c>
      <c r="Z6109" s="167" t="s">
        <v>11210</v>
      </c>
      <c r="AA6109" s="176">
        <v>150</v>
      </c>
      <c r="AB6109" s="167" t="s">
        <v>11254</v>
      </c>
      <c r="AC6109" s="176">
        <v>150</v>
      </c>
      <c r="AD6109" s="167" t="s">
        <v>11254</v>
      </c>
      <c r="AE6109" s="176">
        <v>430350</v>
      </c>
    </row>
    <row r="6110" spans="1:31">
      <c r="A6110" s="178">
        <v>308586901250</v>
      </c>
      <c r="B6110" s="166">
        <v>46171</v>
      </c>
      <c r="C6110" s="167" t="s">
        <v>9144</v>
      </c>
      <c r="D6110" s="167" t="s">
        <v>9258</v>
      </c>
      <c r="E6110" s="167" t="s">
        <v>9259</v>
      </c>
      <c r="F6110" s="167" t="s">
        <v>9260</v>
      </c>
      <c r="G6110" s="167" t="s">
        <v>3502</v>
      </c>
      <c r="H6110" s="168">
        <v>46171</v>
      </c>
      <c r="I6110" s="167" t="s">
        <v>9261</v>
      </c>
      <c r="J6110" s="169">
        <v>26161</v>
      </c>
      <c r="K6110" s="167" t="s">
        <v>55</v>
      </c>
      <c r="L6110" s="169">
        <v>1</v>
      </c>
      <c r="M6110" s="167" t="s">
        <v>3604</v>
      </c>
      <c r="N6110" s="169">
        <v>127</v>
      </c>
      <c r="O6110" s="167" t="s">
        <v>3505</v>
      </c>
      <c r="P6110" s="167"/>
      <c r="Q6110" s="167" t="s">
        <v>3527</v>
      </c>
      <c r="R6110" s="167" t="s">
        <v>10061</v>
      </c>
      <c r="S6110" s="169">
        <v>1</v>
      </c>
      <c r="T6110" s="167" t="s">
        <v>9329</v>
      </c>
      <c r="U6110" s="169" t="s">
        <v>3517</v>
      </c>
      <c r="V6110" s="167" t="s">
        <v>10062</v>
      </c>
      <c r="W6110" s="167" t="s">
        <v>9331</v>
      </c>
      <c r="X6110" s="170" t="s">
        <v>157</v>
      </c>
      <c r="Y6110" s="171" t="s">
        <v>10063</v>
      </c>
      <c r="Z6110" s="167" t="s">
        <v>11211</v>
      </c>
      <c r="AA6110" s="176">
        <v>300</v>
      </c>
      <c r="AB6110" s="167" t="s">
        <v>11254</v>
      </c>
      <c r="AC6110" s="176">
        <v>300</v>
      </c>
      <c r="AD6110" s="167" t="s">
        <v>11254</v>
      </c>
      <c r="AE6110" s="176">
        <v>860700</v>
      </c>
    </row>
    <row r="6111" spans="1:31">
      <c r="A6111" s="178">
        <v>308587091320</v>
      </c>
      <c r="B6111" s="166">
        <v>46175</v>
      </c>
      <c r="C6111" s="167" t="s">
        <v>9144</v>
      </c>
      <c r="D6111" s="167" t="s">
        <v>9232</v>
      </c>
      <c r="E6111" s="167" t="s">
        <v>9233</v>
      </c>
      <c r="F6111" s="167" t="s">
        <v>9260</v>
      </c>
      <c r="G6111" s="167" t="s">
        <v>3502</v>
      </c>
      <c r="H6111" s="168">
        <v>46175</v>
      </c>
      <c r="I6111" s="167" t="s">
        <v>9261</v>
      </c>
      <c r="J6111" s="169">
        <v>26143</v>
      </c>
      <c r="K6111" s="167" t="s">
        <v>55</v>
      </c>
      <c r="L6111" s="169">
        <v>2</v>
      </c>
      <c r="M6111" s="167" t="s">
        <v>4084</v>
      </c>
      <c r="N6111" s="169">
        <v>56.1</v>
      </c>
      <c r="O6111" s="167" t="s">
        <v>3505</v>
      </c>
      <c r="P6111" s="167"/>
      <c r="Q6111" s="167" t="s">
        <v>3527</v>
      </c>
      <c r="R6111" s="167" t="s">
        <v>10064</v>
      </c>
      <c r="S6111" s="169">
        <v>4</v>
      </c>
      <c r="T6111" s="167" t="s">
        <v>9872</v>
      </c>
      <c r="U6111" s="169" t="s">
        <v>3517</v>
      </c>
      <c r="V6111" s="167" t="s">
        <v>10050</v>
      </c>
      <c r="W6111" s="167" t="s">
        <v>9874</v>
      </c>
      <c r="X6111" s="170" t="s">
        <v>157</v>
      </c>
      <c r="Y6111" s="171" t="s">
        <v>10065</v>
      </c>
      <c r="Z6111" s="167" t="s">
        <v>11212</v>
      </c>
      <c r="AA6111" s="176">
        <v>30</v>
      </c>
      <c r="AB6111" s="167" t="s">
        <v>11254</v>
      </c>
      <c r="AC6111" s="176">
        <v>30</v>
      </c>
      <c r="AD6111" s="167" t="s">
        <v>11254</v>
      </c>
      <c r="AE6111" s="176">
        <v>747386.1</v>
      </c>
    </row>
    <row r="6112" spans="1:31">
      <c r="A6112" s="178">
        <v>308587091320</v>
      </c>
      <c r="B6112" s="166">
        <v>46175</v>
      </c>
      <c r="C6112" s="167" t="s">
        <v>9144</v>
      </c>
      <c r="D6112" s="167" t="s">
        <v>9232</v>
      </c>
      <c r="E6112" s="167" t="s">
        <v>9233</v>
      </c>
      <c r="F6112" s="167" t="s">
        <v>9260</v>
      </c>
      <c r="G6112" s="167" t="s">
        <v>3502</v>
      </c>
      <c r="H6112" s="168">
        <v>46175</v>
      </c>
      <c r="I6112" s="167" t="s">
        <v>9261</v>
      </c>
      <c r="J6112" s="169">
        <v>26143</v>
      </c>
      <c r="K6112" s="167" t="s">
        <v>55</v>
      </c>
      <c r="L6112" s="169">
        <v>2</v>
      </c>
      <c r="M6112" s="167" t="s">
        <v>4084</v>
      </c>
      <c r="N6112" s="169">
        <v>56.1</v>
      </c>
      <c r="O6112" s="167" t="s">
        <v>3505</v>
      </c>
      <c r="P6112" s="167"/>
      <c r="Q6112" s="167" t="s">
        <v>3527</v>
      </c>
      <c r="R6112" s="167" t="s">
        <v>10064</v>
      </c>
      <c r="S6112" s="169">
        <v>3</v>
      </c>
      <c r="T6112" s="167" t="s">
        <v>9318</v>
      </c>
      <c r="U6112" s="169" t="s">
        <v>3517</v>
      </c>
      <c r="V6112" s="167" t="s">
        <v>9720</v>
      </c>
      <c r="W6112" s="167" t="s">
        <v>9320</v>
      </c>
      <c r="X6112" s="170" t="s">
        <v>157</v>
      </c>
      <c r="Y6112" s="171" t="s">
        <v>10065</v>
      </c>
      <c r="Z6112" s="167" t="s">
        <v>11212</v>
      </c>
      <c r="AA6112" s="176">
        <v>40</v>
      </c>
      <c r="AB6112" s="167" t="s">
        <v>11254</v>
      </c>
      <c r="AC6112" s="176">
        <v>40</v>
      </c>
      <c r="AD6112" s="167" t="s">
        <v>11254</v>
      </c>
      <c r="AE6112" s="176">
        <v>59158.8</v>
      </c>
    </row>
    <row r="6113" spans="1:31">
      <c r="A6113" s="178">
        <v>308587091320</v>
      </c>
      <c r="B6113" s="166">
        <v>46175</v>
      </c>
      <c r="C6113" s="167" t="s">
        <v>9144</v>
      </c>
      <c r="D6113" s="167" t="s">
        <v>9232</v>
      </c>
      <c r="E6113" s="167" t="s">
        <v>9233</v>
      </c>
      <c r="F6113" s="167" t="s">
        <v>9260</v>
      </c>
      <c r="G6113" s="167" t="s">
        <v>3502</v>
      </c>
      <c r="H6113" s="168">
        <v>46175</v>
      </c>
      <c r="I6113" s="167" t="s">
        <v>9261</v>
      </c>
      <c r="J6113" s="169">
        <v>26143</v>
      </c>
      <c r="K6113" s="167" t="s">
        <v>55</v>
      </c>
      <c r="L6113" s="169">
        <v>2</v>
      </c>
      <c r="M6113" s="167" t="s">
        <v>4084</v>
      </c>
      <c r="N6113" s="169">
        <v>56.1</v>
      </c>
      <c r="O6113" s="167" t="s">
        <v>3505</v>
      </c>
      <c r="P6113" s="167"/>
      <c r="Q6113" s="167" t="s">
        <v>3527</v>
      </c>
      <c r="R6113" s="167" t="s">
        <v>10064</v>
      </c>
      <c r="S6113" s="169">
        <v>2</v>
      </c>
      <c r="T6113" s="167" t="s">
        <v>9329</v>
      </c>
      <c r="U6113" s="169" t="s">
        <v>3517</v>
      </c>
      <c r="V6113" s="167" t="s">
        <v>10059</v>
      </c>
      <c r="W6113" s="167" t="s">
        <v>9331</v>
      </c>
      <c r="X6113" s="170" t="s">
        <v>157</v>
      </c>
      <c r="Y6113" s="171" t="s">
        <v>10065</v>
      </c>
      <c r="Z6113" s="167" t="s">
        <v>11212</v>
      </c>
      <c r="AA6113" s="176">
        <v>48</v>
      </c>
      <c r="AB6113" s="167" t="s">
        <v>11254</v>
      </c>
      <c r="AC6113" s="176">
        <v>48</v>
      </c>
      <c r="AD6113" s="167" t="s">
        <v>11254</v>
      </c>
      <c r="AE6113" s="176">
        <v>137712</v>
      </c>
    </row>
    <row r="6114" spans="1:31">
      <c r="A6114" s="178">
        <v>308587091320</v>
      </c>
      <c r="B6114" s="166">
        <v>46175</v>
      </c>
      <c r="C6114" s="167" t="s">
        <v>9144</v>
      </c>
      <c r="D6114" s="167" t="s">
        <v>9232</v>
      </c>
      <c r="E6114" s="167" t="s">
        <v>9233</v>
      </c>
      <c r="F6114" s="167" t="s">
        <v>9260</v>
      </c>
      <c r="G6114" s="167" t="s">
        <v>3502</v>
      </c>
      <c r="H6114" s="168">
        <v>46175</v>
      </c>
      <c r="I6114" s="167" t="s">
        <v>9261</v>
      </c>
      <c r="J6114" s="169">
        <v>26143</v>
      </c>
      <c r="K6114" s="167" t="s">
        <v>55</v>
      </c>
      <c r="L6114" s="169">
        <v>2</v>
      </c>
      <c r="M6114" s="167" t="s">
        <v>4084</v>
      </c>
      <c r="N6114" s="169">
        <v>56.1</v>
      </c>
      <c r="O6114" s="167" t="s">
        <v>3505</v>
      </c>
      <c r="P6114" s="167"/>
      <c r="Q6114" s="167" t="s">
        <v>3527</v>
      </c>
      <c r="R6114" s="167" t="s">
        <v>10064</v>
      </c>
      <c r="S6114" s="169">
        <v>1</v>
      </c>
      <c r="T6114" s="167" t="s">
        <v>9329</v>
      </c>
      <c r="U6114" s="169" t="s">
        <v>3517</v>
      </c>
      <c r="V6114" s="167" t="s">
        <v>10059</v>
      </c>
      <c r="W6114" s="167" t="s">
        <v>9331</v>
      </c>
      <c r="X6114" s="170" t="s">
        <v>157</v>
      </c>
      <c r="Y6114" s="171" t="s">
        <v>10065</v>
      </c>
      <c r="Z6114" s="167" t="s">
        <v>11212</v>
      </c>
      <c r="AA6114" s="176">
        <v>2</v>
      </c>
      <c r="AB6114" s="167" t="s">
        <v>11254</v>
      </c>
      <c r="AC6114" s="176">
        <v>2</v>
      </c>
      <c r="AD6114" s="167" t="s">
        <v>11254</v>
      </c>
      <c r="AE6114" s="176">
        <v>5738</v>
      </c>
    </row>
    <row r="6115" spans="1:31">
      <c r="A6115" s="178">
        <v>308587147430</v>
      </c>
      <c r="B6115" s="166">
        <v>46175</v>
      </c>
      <c r="C6115" s="167" t="s">
        <v>9144</v>
      </c>
      <c r="D6115" s="167" t="s">
        <v>9232</v>
      </c>
      <c r="E6115" s="167" t="s">
        <v>9233</v>
      </c>
      <c r="F6115" s="167" t="s">
        <v>9260</v>
      </c>
      <c r="G6115" s="167" t="s">
        <v>3502</v>
      </c>
      <c r="H6115" s="168">
        <v>46175</v>
      </c>
      <c r="I6115" s="167" t="s">
        <v>9261</v>
      </c>
      <c r="J6115" s="169">
        <v>26143</v>
      </c>
      <c r="K6115" s="167" t="s">
        <v>55</v>
      </c>
      <c r="L6115" s="169">
        <v>1</v>
      </c>
      <c r="M6115" s="167" t="s">
        <v>4084</v>
      </c>
      <c r="N6115" s="169">
        <v>28.5</v>
      </c>
      <c r="O6115" s="167" t="s">
        <v>3505</v>
      </c>
      <c r="P6115" s="167"/>
      <c r="Q6115" s="167" t="s">
        <v>3527</v>
      </c>
      <c r="R6115" s="167" t="s">
        <v>10066</v>
      </c>
      <c r="S6115" s="169">
        <v>4</v>
      </c>
      <c r="T6115" s="167" t="s">
        <v>9872</v>
      </c>
      <c r="U6115" s="169" t="s">
        <v>3517</v>
      </c>
      <c r="V6115" s="167" t="s">
        <v>10050</v>
      </c>
      <c r="W6115" s="167" t="s">
        <v>9874</v>
      </c>
      <c r="X6115" s="170" t="s">
        <v>157</v>
      </c>
      <c r="Y6115" s="171" t="s">
        <v>10067</v>
      </c>
      <c r="Z6115" s="167" t="s">
        <v>11213</v>
      </c>
      <c r="AA6115" s="176">
        <v>30</v>
      </c>
      <c r="AB6115" s="167" t="s">
        <v>11254</v>
      </c>
      <c r="AC6115" s="176">
        <v>30</v>
      </c>
      <c r="AD6115" s="167" t="s">
        <v>11254</v>
      </c>
      <c r="AE6115" s="176">
        <v>747386.1</v>
      </c>
    </row>
    <row r="6116" spans="1:31">
      <c r="A6116" s="178">
        <v>308587147430</v>
      </c>
      <c r="B6116" s="166">
        <v>46175</v>
      </c>
      <c r="C6116" s="167" t="s">
        <v>9144</v>
      </c>
      <c r="D6116" s="167" t="s">
        <v>9232</v>
      </c>
      <c r="E6116" s="167" t="s">
        <v>9233</v>
      </c>
      <c r="F6116" s="167" t="s">
        <v>9260</v>
      </c>
      <c r="G6116" s="167" t="s">
        <v>3502</v>
      </c>
      <c r="H6116" s="168">
        <v>46175</v>
      </c>
      <c r="I6116" s="167" t="s">
        <v>9261</v>
      </c>
      <c r="J6116" s="169">
        <v>26143</v>
      </c>
      <c r="K6116" s="167" t="s">
        <v>55</v>
      </c>
      <c r="L6116" s="169">
        <v>1</v>
      </c>
      <c r="M6116" s="167" t="s">
        <v>4084</v>
      </c>
      <c r="N6116" s="169">
        <v>28.5</v>
      </c>
      <c r="O6116" s="167" t="s">
        <v>3505</v>
      </c>
      <c r="P6116" s="167"/>
      <c r="Q6116" s="167" t="s">
        <v>3527</v>
      </c>
      <c r="R6116" s="167" t="s">
        <v>10066</v>
      </c>
      <c r="S6116" s="169">
        <v>3</v>
      </c>
      <c r="T6116" s="167" t="s">
        <v>9553</v>
      </c>
      <c r="U6116" s="169" t="s">
        <v>3517</v>
      </c>
      <c r="V6116" s="167" t="s">
        <v>10052</v>
      </c>
      <c r="W6116" s="167" t="s">
        <v>9302</v>
      </c>
      <c r="X6116" s="170" t="s">
        <v>157</v>
      </c>
      <c r="Y6116" s="171" t="s">
        <v>10067</v>
      </c>
      <c r="Z6116" s="167" t="s">
        <v>11213</v>
      </c>
      <c r="AA6116" s="176">
        <v>10</v>
      </c>
      <c r="AB6116" s="167" t="s">
        <v>11254</v>
      </c>
      <c r="AC6116" s="176">
        <v>10</v>
      </c>
      <c r="AD6116" s="167" t="s">
        <v>11254</v>
      </c>
      <c r="AE6116" s="176">
        <v>2936</v>
      </c>
    </row>
    <row r="6117" spans="1:31">
      <c r="A6117" s="178">
        <v>308587147430</v>
      </c>
      <c r="B6117" s="166">
        <v>46175</v>
      </c>
      <c r="C6117" s="167" t="s">
        <v>9144</v>
      </c>
      <c r="D6117" s="167" t="s">
        <v>9232</v>
      </c>
      <c r="E6117" s="167" t="s">
        <v>9233</v>
      </c>
      <c r="F6117" s="167" t="s">
        <v>9260</v>
      </c>
      <c r="G6117" s="167" t="s">
        <v>3502</v>
      </c>
      <c r="H6117" s="168">
        <v>46175</v>
      </c>
      <c r="I6117" s="167" t="s">
        <v>9261</v>
      </c>
      <c r="J6117" s="169">
        <v>26143</v>
      </c>
      <c r="K6117" s="167" t="s">
        <v>55</v>
      </c>
      <c r="L6117" s="169">
        <v>1</v>
      </c>
      <c r="M6117" s="167" t="s">
        <v>4084</v>
      </c>
      <c r="N6117" s="169">
        <v>28.5</v>
      </c>
      <c r="O6117" s="167" t="s">
        <v>3505</v>
      </c>
      <c r="P6117" s="167"/>
      <c r="Q6117" s="167" t="s">
        <v>3527</v>
      </c>
      <c r="R6117" s="167" t="s">
        <v>10066</v>
      </c>
      <c r="S6117" s="169">
        <v>2</v>
      </c>
      <c r="T6117" s="167" t="s">
        <v>9303</v>
      </c>
      <c r="U6117" s="169" t="s">
        <v>3517</v>
      </c>
      <c r="V6117" s="167" t="s">
        <v>9418</v>
      </c>
      <c r="W6117" s="167" t="s">
        <v>9305</v>
      </c>
      <c r="X6117" s="170" t="s">
        <v>157</v>
      </c>
      <c r="Y6117" s="171" t="s">
        <v>10067</v>
      </c>
      <c r="Z6117" s="167" t="s">
        <v>11213</v>
      </c>
      <c r="AA6117" s="176">
        <v>10</v>
      </c>
      <c r="AB6117" s="167" t="s">
        <v>11254</v>
      </c>
      <c r="AC6117" s="176">
        <v>10</v>
      </c>
      <c r="AD6117" s="167" t="s">
        <v>11254</v>
      </c>
      <c r="AE6117" s="176">
        <v>28459.200000000001</v>
      </c>
    </row>
    <row r="6118" spans="1:31">
      <c r="A6118" s="178">
        <v>308587147430</v>
      </c>
      <c r="B6118" s="166">
        <v>46175</v>
      </c>
      <c r="C6118" s="167" t="s">
        <v>9144</v>
      </c>
      <c r="D6118" s="167" t="s">
        <v>9232</v>
      </c>
      <c r="E6118" s="167" t="s">
        <v>9233</v>
      </c>
      <c r="F6118" s="167" t="s">
        <v>9260</v>
      </c>
      <c r="G6118" s="167" t="s">
        <v>3502</v>
      </c>
      <c r="H6118" s="168">
        <v>46175</v>
      </c>
      <c r="I6118" s="167" t="s">
        <v>9261</v>
      </c>
      <c r="J6118" s="169">
        <v>26143</v>
      </c>
      <c r="K6118" s="167" t="s">
        <v>55</v>
      </c>
      <c r="L6118" s="169">
        <v>1</v>
      </c>
      <c r="M6118" s="167" t="s">
        <v>4084</v>
      </c>
      <c r="N6118" s="169">
        <v>28.5</v>
      </c>
      <c r="O6118" s="167" t="s">
        <v>3505</v>
      </c>
      <c r="P6118" s="167"/>
      <c r="Q6118" s="167" t="s">
        <v>3527</v>
      </c>
      <c r="R6118" s="167" t="s">
        <v>10066</v>
      </c>
      <c r="S6118" s="169">
        <v>1</v>
      </c>
      <c r="T6118" s="167" t="s">
        <v>9452</v>
      </c>
      <c r="U6118" s="169" t="s">
        <v>3517</v>
      </c>
      <c r="V6118" s="167" t="s">
        <v>9540</v>
      </c>
      <c r="W6118" s="167" t="s">
        <v>9317</v>
      </c>
      <c r="X6118" s="170" t="s">
        <v>157</v>
      </c>
      <c r="Y6118" s="171" t="s">
        <v>10067</v>
      </c>
      <c r="Z6118" s="167" t="s">
        <v>11213</v>
      </c>
      <c r="AA6118" s="176">
        <v>9</v>
      </c>
      <c r="AB6118" s="167" t="s">
        <v>11254</v>
      </c>
      <c r="AC6118" s="176">
        <v>9</v>
      </c>
      <c r="AD6118" s="167" t="s">
        <v>11254</v>
      </c>
      <c r="AE6118" s="176">
        <v>14094.9</v>
      </c>
    </row>
    <row r="6119" spans="1:31">
      <c r="A6119" s="178">
        <v>308587209620</v>
      </c>
      <c r="B6119" s="166">
        <v>46175</v>
      </c>
      <c r="C6119" s="167" t="s">
        <v>9144</v>
      </c>
      <c r="D6119" s="167" t="s">
        <v>9232</v>
      </c>
      <c r="E6119" s="167" t="s">
        <v>9233</v>
      </c>
      <c r="F6119" s="167" t="s">
        <v>9260</v>
      </c>
      <c r="G6119" s="167" t="s">
        <v>3502</v>
      </c>
      <c r="H6119" s="168">
        <v>46175</v>
      </c>
      <c r="I6119" s="167" t="s">
        <v>9261</v>
      </c>
      <c r="J6119" s="169">
        <v>26143</v>
      </c>
      <c r="K6119" s="167" t="s">
        <v>55</v>
      </c>
      <c r="L6119" s="169">
        <v>1</v>
      </c>
      <c r="M6119" s="167" t="s">
        <v>4084</v>
      </c>
      <c r="N6119" s="169">
        <v>19.7</v>
      </c>
      <c r="O6119" s="167" t="s">
        <v>3505</v>
      </c>
      <c r="P6119" s="167"/>
      <c r="Q6119" s="167" t="s">
        <v>3527</v>
      </c>
      <c r="R6119" s="167" t="s">
        <v>10068</v>
      </c>
      <c r="S6119" s="169">
        <v>1</v>
      </c>
      <c r="T6119" s="167" t="s">
        <v>9872</v>
      </c>
      <c r="U6119" s="169" t="s">
        <v>3517</v>
      </c>
      <c r="V6119" s="167" t="s">
        <v>10050</v>
      </c>
      <c r="W6119" s="167" t="s">
        <v>9874</v>
      </c>
      <c r="X6119" s="170" t="s">
        <v>157</v>
      </c>
      <c r="Y6119" s="171" t="s">
        <v>10069</v>
      </c>
      <c r="Z6119" s="167" t="s">
        <v>11214</v>
      </c>
      <c r="AA6119" s="176">
        <v>30</v>
      </c>
      <c r="AB6119" s="167" t="s">
        <v>11254</v>
      </c>
      <c r="AC6119" s="176">
        <v>30</v>
      </c>
      <c r="AD6119" s="167" t="s">
        <v>11254</v>
      </c>
      <c r="AE6119" s="176">
        <v>747386.1</v>
      </c>
    </row>
    <row r="6120" spans="1:31">
      <c r="A6120" s="178">
        <v>308595999740</v>
      </c>
      <c r="B6120" s="166">
        <v>46175</v>
      </c>
      <c r="C6120" s="167" t="s">
        <v>9144</v>
      </c>
      <c r="D6120" s="167" t="s">
        <v>9401</v>
      </c>
      <c r="E6120" s="167" t="s">
        <v>9402</v>
      </c>
      <c r="F6120" s="167" t="s">
        <v>9403</v>
      </c>
      <c r="G6120" s="167" t="s">
        <v>5048</v>
      </c>
      <c r="H6120" s="168">
        <v>46175</v>
      </c>
      <c r="I6120" s="167" t="s">
        <v>9168</v>
      </c>
      <c r="J6120" s="169">
        <v>26143</v>
      </c>
      <c r="K6120" s="167" t="s">
        <v>55</v>
      </c>
      <c r="L6120" s="169">
        <v>10</v>
      </c>
      <c r="M6120" s="167" t="s">
        <v>3604</v>
      </c>
      <c r="N6120" s="169">
        <v>1581.6</v>
      </c>
      <c r="O6120" s="167" t="s">
        <v>3505</v>
      </c>
      <c r="P6120" s="167"/>
      <c r="Q6120" s="167" t="s">
        <v>5049</v>
      </c>
      <c r="R6120" s="167" t="s">
        <v>10070</v>
      </c>
      <c r="S6120" s="169">
        <v>7</v>
      </c>
      <c r="T6120" s="167" t="s">
        <v>9170</v>
      </c>
      <c r="U6120" s="169" t="s">
        <v>6692</v>
      </c>
      <c r="V6120" s="167" t="s">
        <v>9171</v>
      </c>
      <c r="W6120" s="167" t="s">
        <v>9172</v>
      </c>
      <c r="X6120" s="170" t="s">
        <v>3533</v>
      </c>
      <c r="Y6120" s="171" t="s">
        <v>10071</v>
      </c>
      <c r="Z6120" s="167" t="s">
        <v>2126</v>
      </c>
      <c r="AA6120" s="176">
        <v>799</v>
      </c>
      <c r="AB6120" s="167" t="s">
        <v>11254</v>
      </c>
      <c r="AC6120" s="176">
        <v>799</v>
      </c>
      <c r="AD6120" s="167" t="s">
        <v>11254</v>
      </c>
      <c r="AE6120" s="176">
        <v>44576.21</v>
      </c>
    </row>
    <row r="6121" spans="1:31">
      <c r="A6121" s="178">
        <v>308595999740</v>
      </c>
      <c r="B6121" s="166">
        <v>46175</v>
      </c>
      <c r="C6121" s="167" t="s">
        <v>9144</v>
      </c>
      <c r="D6121" s="167" t="s">
        <v>9401</v>
      </c>
      <c r="E6121" s="167" t="s">
        <v>9402</v>
      </c>
      <c r="F6121" s="167" t="s">
        <v>9403</v>
      </c>
      <c r="G6121" s="167" t="s">
        <v>5048</v>
      </c>
      <c r="H6121" s="168">
        <v>46175</v>
      </c>
      <c r="I6121" s="167" t="s">
        <v>9168</v>
      </c>
      <c r="J6121" s="169">
        <v>26143</v>
      </c>
      <c r="K6121" s="167" t="s">
        <v>55</v>
      </c>
      <c r="L6121" s="169">
        <v>10</v>
      </c>
      <c r="M6121" s="167" t="s">
        <v>3604</v>
      </c>
      <c r="N6121" s="169">
        <v>1581.6</v>
      </c>
      <c r="O6121" s="167" t="s">
        <v>3505</v>
      </c>
      <c r="P6121" s="167"/>
      <c r="Q6121" s="167" t="s">
        <v>5049</v>
      </c>
      <c r="R6121" s="167" t="s">
        <v>10070</v>
      </c>
      <c r="S6121" s="169">
        <v>6</v>
      </c>
      <c r="T6121" s="167" t="s">
        <v>9170</v>
      </c>
      <c r="U6121" s="169" t="s">
        <v>6692</v>
      </c>
      <c r="V6121" s="167" t="s">
        <v>9171</v>
      </c>
      <c r="W6121" s="167" t="s">
        <v>9172</v>
      </c>
      <c r="X6121" s="170" t="s">
        <v>3533</v>
      </c>
      <c r="Y6121" s="171" t="s">
        <v>10071</v>
      </c>
      <c r="Z6121" s="167" t="s">
        <v>2126</v>
      </c>
      <c r="AA6121" s="176">
        <v>65</v>
      </c>
      <c r="AB6121" s="167" t="s">
        <v>11254</v>
      </c>
      <c r="AC6121" s="176">
        <v>65</v>
      </c>
      <c r="AD6121" s="167" t="s">
        <v>11254</v>
      </c>
      <c r="AE6121" s="176">
        <v>3626.35</v>
      </c>
    </row>
    <row r="6122" spans="1:31">
      <c r="A6122" s="178">
        <v>308595999740</v>
      </c>
      <c r="B6122" s="166">
        <v>46175</v>
      </c>
      <c r="C6122" s="167" t="s">
        <v>9144</v>
      </c>
      <c r="D6122" s="167" t="s">
        <v>9401</v>
      </c>
      <c r="E6122" s="167" t="s">
        <v>9402</v>
      </c>
      <c r="F6122" s="167" t="s">
        <v>9403</v>
      </c>
      <c r="G6122" s="167" t="s">
        <v>5048</v>
      </c>
      <c r="H6122" s="168">
        <v>46175</v>
      </c>
      <c r="I6122" s="167" t="s">
        <v>9168</v>
      </c>
      <c r="J6122" s="169">
        <v>26143</v>
      </c>
      <c r="K6122" s="167" t="s">
        <v>55</v>
      </c>
      <c r="L6122" s="169">
        <v>10</v>
      </c>
      <c r="M6122" s="167" t="s">
        <v>3604</v>
      </c>
      <c r="N6122" s="169">
        <v>1581.6</v>
      </c>
      <c r="O6122" s="167" t="s">
        <v>3505</v>
      </c>
      <c r="P6122" s="167"/>
      <c r="Q6122" s="167" t="s">
        <v>5049</v>
      </c>
      <c r="R6122" s="167" t="s">
        <v>10070</v>
      </c>
      <c r="S6122" s="169">
        <v>5</v>
      </c>
      <c r="T6122" s="167" t="s">
        <v>9174</v>
      </c>
      <c r="U6122" s="169" t="s">
        <v>6692</v>
      </c>
      <c r="V6122" s="167" t="s">
        <v>9175</v>
      </c>
      <c r="W6122" s="167" t="s">
        <v>9176</v>
      </c>
      <c r="X6122" s="170" t="s">
        <v>3533</v>
      </c>
      <c r="Y6122" s="171" t="s">
        <v>10071</v>
      </c>
      <c r="Z6122" s="167" t="s">
        <v>2126</v>
      </c>
      <c r="AA6122" s="176">
        <v>288</v>
      </c>
      <c r="AB6122" s="167" t="s">
        <v>11254</v>
      </c>
      <c r="AC6122" s="176">
        <v>288</v>
      </c>
      <c r="AD6122" s="167" t="s">
        <v>11254</v>
      </c>
      <c r="AE6122" s="176">
        <v>45501.120000000003</v>
      </c>
    </row>
    <row r="6123" spans="1:31">
      <c r="A6123" s="178">
        <v>308595999740</v>
      </c>
      <c r="B6123" s="166">
        <v>46175</v>
      </c>
      <c r="C6123" s="167" t="s">
        <v>9144</v>
      </c>
      <c r="D6123" s="167" t="s">
        <v>9401</v>
      </c>
      <c r="E6123" s="167" t="s">
        <v>9402</v>
      </c>
      <c r="F6123" s="167" t="s">
        <v>9403</v>
      </c>
      <c r="G6123" s="167" t="s">
        <v>5048</v>
      </c>
      <c r="H6123" s="168">
        <v>46175</v>
      </c>
      <c r="I6123" s="167" t="s">
        <v>9168</v>
      </c>
      <c r="J6123" s="169">
        <v>26143</v>
      </c>
      <c r="K6123" s="167" t="s">
        <v>55</v>
      </c>
      <c r="L6123" s="169">
        <v>10</v>
      </c>
      <c r="M6123" s="167" t="s">
        <v>3604</v>
      </c>
      <c r="N6123" s="169">
        <v>1581.6</v>
      </c>
      <c r="O6123" s="167" t="s">
        <v>3505</v>
      </c>
      <c r="P6123" s="167"/>
      <c r="Q6123" s="167" t="s">
        <v>5049</v>
      </c>
      <c r="R6123" s="167" t="s">
        <v>10070</v>
      </c>
      <c r="S6123" s="169">
        <v>4</v>
      </c>
      <c r="T6123" s="167" t="s">
        <v>9177</v>
      </c>
      <c r="U6123" s="169" t="s">
        <v>6692</v>
      </c>
      <c r="V6123" s="167" t="s">
        <v>9178</v>
      </c>
      <c r="W6123" s="167" t="s">
        <v>9179</v>
      </c>
      <c r="X6123" s="170" t="s">
        <v>3533</v>
      </c>
      <c r="Y6123" s="171" t="s">
        <v>10071</v>
      </c>
      <c r="Z6123" s="167" t="s">
        <v>2126</v>
      </c>
      <c r="AA6123" s="176">
        <v>144</v>
      </c>
      <c r="AB6123" s="167" t="s">
        <v>11254</v>
      </c>
      <c r="AC6123" s="176">
        <v>144</v>
      </c>
      <c r="AD6123" s="167" t="s">
        <v>11254</v>
      </c>
      <c r="AE6123" s="176">
        <v>23238.720000000001</v>
      </c>
    </row>
    <row r="6124" spans="1:31">
      <c r="A6124" s="178">
        <v>308595999740</v>
      </c>
      <c r="B6124" s="166">
        <v>46175</v>
      </c>
      <c r="C6124" s="167" t="s">
        <v>9144</v>
      </c>
      <c r="D6124" s="167" t="s">
        <v>9401</v>
      </c>
      <c r="E6124" s="167" t="s">
        <v>9402</v>
      </c>
      <c r="F6124" s="167" t="s">
        <v>9403</v>
      </c>
      <c r="G6124" s="167" t="s">
        <v>5048</v>
      </c>
      <c r="H6124" s="168">
        <v>46175</v>
      </c>
      <c r="I6124" s="167" t="s">
        <v>9168</v>
      </c>
      <c r="J6124" s="169">
        <v>26143</v>
      </c>
      <c r="K6124" s="167" t="s">
        <v>55</v>
      </c>
      <c r="L6124" s="169">
        <v>10</v>
      </c>
      <c r="M6124" s="167" t="s">
        <v>3604</v>
      </c>
      <c r="N6124" s="169">
        <v>1581.6</v>
      </c>
      <c r="O6124" s="167" t="s">
        <v>3505</v>
      </c>
      <c r="P6124" s="167"/>
      <c r="Q6124" s="167" t="s">
        <v>5049</v>
      </c>
      <c r="R6124" s="167" t="s">
        <v>10070</v>
      </c>
      <c r="S6124" s="169">
        <v>3</v>
      </c>
      <c r="T6124" s="167" t="s">
        <v>9180</v>
      </c>
      <c r="U6124" s="169" t="s">
        <v>6692</v>
      </c>
      <c r="V6124" s="167" t="s">
        <v>9181</v>
      </c>
      <c r="W6124" s="167" t="s">
        <v>9182</v>
      </c>
      <c r="X6124" s="170" t="s">
        <v>3533</v>
      </c>
      <c r="Y6124" s="171" t="s">
        <v>10071</v>
      </c>
      <c r="Z6124" s="167" t="s">
        <v>2126</v>
      </c>
      <c r="AA6124" s="176">
        <v>192</v>
      </c>
      <c r="AB6124" s="167" t="s">
        <v>11254</v>
      </c>
      <c r="AC6124" s="176">
        <v>192</v>
      </c>
      <c r="AD6124" s="167" t="s">
        <v>11254</v>
      </c>
      <c r="AE6124" s="176">
        <v>60620.160000000003</v>
      </c>
    </row>
    <row r="6125" spans="1:31">
      <c r="A6125" s="178">
        <v>308595999740</v>
      </c>
      <c r="B6125" s="166">
        <v>46175</v>
      </c>
      <c r="C6125" s="167" t="s">
        <v>9144</v>
      </c>
      <c r="D6125" s="167" t="s">
        <v>9401</v>
      </c>
      <c r="E6125" s="167" t="s">
        <v>9402</v>
      </c>
      <c r="F6125" s="167" t="s">
        <v>9403</v>
      </c>
      <c r="G6125" s="167" t="s">
        <v>5048</v>
      </c>
      <c r="H6125" s="168">
        <v>46175</v>
      </c>
      <c r="I6125" s="167" t="s">
        <v>9168</v>
      </c>
      <c r="J6125" s="169">
        <v>26143</v>
      </c>
      <c r="K6125" s="167" t="s">
        <v>55</v>
      </c>
      <c r="L6125" s="169">
        <v>10</v>
      </c>
      <c r="M6125" s="167" t="s">
        <v>3604</v>
      </c>
      <c r="N6125" s="169">
        <v>1581.6</v>
      </c>
      <c r="O6125" s="167" t="s">
        <v>3505</v>
      </c>
      <c r="P6125" s="167"/>
      <c r="Q6125" s="167" t="s">
        <v>5049</v>
      </c>
      <c r="R6125" s="167" t="s">
        <v>10070</v>
      </c>
      <c r="S6125" s="169">
        <v>2</v>
      </c>
      <c r="T6125" s="167" t="s">
        <v>9344</v>
      </c>
      <c r="U6125" s="169" t="s">
        <v>6692</v>
      </c>
      <c r="V6125" s="167" t="s">
        <v>9476</v>
      </c>
      <c r="W6125" s="167" t="s">
        <v>9346</v>
      </c>
      <c r="X6125" s="170" t="s">
        <v>3533</v>
      </c>
      <c r="Y6125" s="171" t="s">
        <v>10071</v>
      </c>
      <c r="Z6125" s="167" t="s">
        <v>2126</v>
      </c>
      <c r="AA6125" s="176">
        <v>80</v>
      </c>
      <c r="AB6125" s="167" t="s">
        <v>11254</v>
      </c>
      <c r="AC6125" s="176">
        <v>80</v>
      </c>
      <c r="AD6125" s="167" t="s">
        <v>11254</v>
      </c>
      <c r="AE6125" s="176">
        <v>16892</v>
      </c>
    </row>
    <row r="6126" spans="1:31">
      <c r="A6126" s="178">
        <v>308595999740</v>
      </c>
      <c r="B6126" s="166">
        <v>46175</v>
      </c>
      <c r="C6126" s="167" t="s">
        <v>9144</v>
      </c>
      <c r="D6126" s="167" t="s">
        <v>9401</v>
      </c>
      <c r="E6126" s="167" t="s">
        <v>9402</v>
      </c>
      <c r="F6126" s="167" t="s">
        <v>9403</v>
      </c>
      <c r="G6126" s="167" t="s">
        <v>5048</v>
      </c>
      <c r="H6126" s="168">
        <v>46175</v>
      </c>
      <c r="I6126" s="167" t="s">
        <v>9168</v>
      </c>
      <c r="J6126" s="169">
        <v>26143</v>
      </c>
      <c r="K6126" s="167" t="s">
        <v>55</v>
      </c>
      <c r="L6126" s="169">
        <v>10</v>
      </c>
      <c r="M6126" s="167" t="s">
        <v>3604</v>
      </c>
      <c r="N6126" s="169">
        <v>1581.6</v>
      </c>
      <c r="O6126" s="167" t="s">
        <v>3505</v>
      </c>
      <c r="P6126" s="167"/>
      <c r="Q6126" s="167" t="s">
        <v>5049</v>
      </c>
      <c r="R6126" s="167" t="s">
        <v>10070</v>
      </c>
      <c r="S6126" s="169">
        <v>1</v>
      </c>
      <c r="T6126" s="167" t="s">
        <v>9344</v>
      </c>
      <c r="U6126" s="169" t="s">
        <v>6692</v>
      </c>
      <c r="V6126" s="167" t="s">
        <v>9476</v>
      </c>
      <c r="W6126" s="167" t="s">
        <v>9346</v>
      </c>
      <c r="X6126" s="170" t="s">
        <v>3533</v>
      </c>
      <c r="Y6126" s="171" t="s">
        <v>10071</v>
      </c>
      <c r="Z6126" s="167" t="s">
        <v>2126</v>
      </c>
      <c r="AA6126" s="176">
        <v>40</v>
      </c>
      <c r="AB6126" s="167" t="s">
        <v>11254</v>
      </c>
      <c r="AC6126" s="176">
        <v>40</v>
      </c>
      <c r="AD6126" s="167" t="s">
        <v>11254</v>
      </c>
      <c r="AE6126" s="176">
        <v>8446</v>
      </c>
    </row>
    <row r="6127" spans="1:31">
      <c r="A6127" s="178">
        <v>308596890030</v>
      </c>
      <c r="B6127" s="166">
        <v>46175</v>
      </c>
      <c r="C6127" s="167" t="s">
        <v>9144</v>
      </c>
      <c r="D6127" s="167" t="s">
        <v>9349</v>
      </c>
      <c r="E6127" s="167" t="s">
        <v>9350</v>
      </c>
      <c r="F6127" s="167" t="s">
        <v>9147</v>
      </c>
      <c r="G6127" s="167" t="s">
        <v>3502</v>
      </c>
      <c r="H6127" s="168">
        <v>46175</v>
      </c>
      <c r="I6127" s="167" t="s">
        <v>10072</v>
      </c>
      <c r="J6127" s="169">
        <v>26143</v>
      </c>
      <c r="K6127" s="167" t="s">
        <v>55</v>
      </c>
      <c r="L6127" s="169">
        <v>1</v>
      </c>
      <c r="M6127" s="167" t="s">
        <v>4084</v>
      </c>
      <c r="N6127" s="169">
        <v>4</v>
      </c>
      <c r="O6127" s="167" t="s">
        <v>3505</v>
      </c>
      <c r="P6127" s="167"/>
      <c r="Q6127" s="167" t="s">
        <v>5049</v>
      </c>
      <c r="R6127" s="167" t="s">
        <v>10073</v>
      </c>
      <c r="S6127" s="169">
        <v>1</v>
      </c>
      <c r="T6127" s="167" t="s">
        <v>9150</v>
      </c>
      <c r="U6127" s="169" t="s">
        <v>5389</v>
      </c>
      <c r="V6127" s="167" t="s">
        <v>9151</v>
      </c>
      <c r="W6127" s="167" t="s">
        <v>9152</v>
      </c>
      <c r="X6127" s="170" t="s">
        <v>164</v>
      </c>
      <c r="Y6127" s="171" t="s">
        <v>10074</v>
      </c>
      <c r="Z6127" s="167" t="s">
        <v>2129</v>
      </c>
      <c r="AA6127" s="176">
        <v>2</v>
      </c>
      <c r="AB6127" s="167" t="s">
        <v>11254</v>
      </c>
      <c r="AC6127" s="176">
        <v>2</v>
      </c>
      <c r="AD6127" s="167" t="s">
        <v>11254</v>
      </c>
      <c r="AE6127" s="176">
        <v>1006.04</v>
      </c>
    </row>
    <row r="6128" spans="1:31">
      <c r="A6128" s="178">
        <v>308597772361</v>
      </c>
      <c r="B6128" s="166">
        <v>46176</v>
      </c>
      <c r="C6128" s="167" t="s">
        <v>9201</v>
      </c>
      <c r="D6128" s="167" t="s">
        <v>9337</v>
      </c>
      <c r="E6128" s="167" t="s">
        <v>9338</v>
      </c>
      <c r="F6128" s="167" t="s">
        <v>9894</v>
      </c>
      <c r="G6128" s="167" t="s">
        <v>3502</v>
      </c>
      <c r="H6128" s="168">
        <v>46177</v>
      </c>
      <c r="I6128" s="167" t="s">
        <v>10075</v>
      </c>
      <c r="J6128" s="169">
        <v>26143</v>
      </c>
      <c r="K6128" s="167" t="s">
        <v>55</v>
      </c>
      <c r="L6128" s="169">
        <v>1</v>
      </c>
      <c r="M6128" s="167" t="s">
        <v>3604</v>
      </c>
      <c r="N6128" s="169">
        <v>123.2</v>
      </c>
      <c r="O6128" s="167" t="s">
        <v>3505</v>
      </c>
      <c r="P6128" s="167"/>
      <c r="Q6128" s="167" t="s">
        <v>3527</v>
      </c>
      <c r="R6128" s="167" t="s">
        <v>10076</v>
      </c>
      <c r="S6128" s="169">
        <v>1</v>
      </c>
      <c r="T6128" s="167" t="s">
        <v>3529</v>
      </c>
      <c r="U6128" s="169" t="s">
        <v>3530</v>
      </c>
      <c r="V6128" s="167" t="s">
        <v>10077</v>
      </c>
      <c r="W6128" s="167" t="s">
        <v>6243</v>
      </c>
      <c r="X6128" s="170" t="s">
        <v>164</v>
      </c>
      <c r="Y6128" s="171" t="s">
        <v>10078</v>
      </c>
      <c r="Z6128" s="167" t="s">
        <v>11215</v>
      </c>
      <c r="AA6128" s="176">
        <v>450</v>
      </c>
      <c r="AB6128" s="167" t="s">
        <v>11254</v>
      </c>
      <c r="AC6128" s="176">
        <v>450</v>
      </c>
      <c r="AD6128" s="167" t="s">
        <v>11254</v>
      </c>
      <c r="AE6128" s="176">
        <v>3330</v>
      </c>
    </row>
    <row r="6129" spans="1:31">
      <c r="A6129" s="178">
        <v>308597814730</v>
      </c>
      <c r="B6129" s="166">
        <v>46176</v>
      </c>
      <c r="C6129" s="167" t="s">
        <v>9144</v>
      </c>
      <c r="D6129" s="167" t="s">
        <v>9337</v>
      </c>
      <c r="E6129" s="167" t="s">
        <v>9338</v>
      </c>
      <c r="F6129" s="167" t="s">
        <v>9894</v>
      </c>
      <c r="G6129" s="167" t="s">
        <v>3502</v>
      </c>
      <c r="H6129" s="168">
        <v>46177</v>
      </c>
      <c r="I6129" s="167" t="s">
        <v>10079</v>
      </c>
      <c r="J6129" s="169">
        <v>26143</v>
      </c>
      <c r="K6129" s="167" t="s">
        <v>55</v>
      </c>
      <c r="L6129" s="169">
        <v>1</v>
      </c>
      <c r="M6129" s="167" t="s">
        <v>3604</v>
      </c>
      <c r="N6129" s="169">
        <v>123.2</v>
      </c>
      <c r="O6129" s="167" t="s">
        <v>3505</v>
      </c>
      <c r="P6129" s="167"/>
      <c r="Q6129" s="167" t="s">
        <v>3527</v>
      </c>
      <c r="R6129" s="167" t="s">
        <v>10080</v>
      </c>
      <c r="S6129" s="169">
        <v>2</v>
      </c>
      <c r="T6129" s="167" t="s">
        <v>5399</v>
      </c>
      <c r="U6129" s="169" t="s">
        <v>5389</v>
      </c>
      <c r="V6129" s="167" t="s">
        <v>9899</v>
      </c>
      <c r="W6129" s="167" t="s">
        <v>5401</v>
      </c>
      <c r="X6129" s="170" t="s">
        <v>164</v>
      </c>
      <c r="Y6129" s="171" t="s">
        <v>10081</v>
      </c>
      <c r="Z6129" s="167" t="s">
        <v>11215</v>
      </c>
      <c r="AA6129" s="176">
        <v>60</v>
      </c>
      <c r="AB6129" s="167" t="s">
        <v>11254</v>
      </c>
      <c r="AC6129" s="176">
        <v>60</v>
      </c>
      <c r="AD6129" s="167" t="s">
        <v>11254</v>
      </c>
      <c r="AE6129" s="176">
        <v>39297.599999999999</v>
      </c>
    </row>
    <row r="6130" spans="1:31">
      <c r="A6130" s="178">
        <v>308597814730</v>
      </c>
      <c r="B6130" s="166">
        <v>46176</v>
      </c>
      <c r="C6130" s="167" t="s">
        <v>9144</v>
      </c>
      <c r="D6130" s="167" t="s">
        <v>9337</v>
      </c>
      <c r="E6130" s="167" t="s">
        <v>9338</v>
      </c>
      <c r="F6130" s="167" t="s">
        <v>9894</v>
      </c>
      <c r="G6130" s="167" t="s">
        <v>3502</v>
      </c>
      <c r="H6130" s="168">
        <v>46177</v>
      </c>
      <c r="I6130" s="167" t="s">
        <v>10079</v>
      </c>
      <c r="J6130" s="169">
        <v>26143</v>
      </c>
      <c r="K6130" s="167" t="s">
        <v>55</v>
      </c>
      <c r="L6130" s="169">
        <v>1</v>
      </c>
      <c r="M6130" s="167" t="s">
        <v>3604</v>
      </c>
      <c r="N6130" s="169">
        <v>123.2</v>
      </c>
      <c r="O6130" s="167" t="s">
        <v>3505</v>
      </c>
      <c r="P6130" s="167"/>
      <c r="Q6130" s="167" t="s">
        <v>3527</v>
      </c>
      <c r="R6130" s="167" t="s">
        <v>10080</v>
      </c>
      <c r="S6130" s="169">
        <v>1</v>
      </c>
      <c r="T6130" s="167" t="s">
        <v>5399</v>
      </c>
      <c r="U6130" s="169" t="s">
        <v>5389</v>
      </c>
      <c r="V6130" s="167" t="s">
        <v>9899</v>
      </c>
      <c r="W6130" s="167" t="s">
        <v>5401</v>
      </c>
      <c r="X6130" s="170" t="s">
        <v>164</v>
      </c>
      <c r="Y6130" s="171" t="s">
        <v>10081</v>
      </c>
      <c r="Z6130" s="167" t="s">
        <v>11215</v>
      </c>
      <c r="AA6130" s="176">
        <v>5</v>
      </c>
      <c r="AB6130" s="167" t="s">
        <v>11254</v>
      </c>
      <c r="AC6130" s="176">
        <v>5</v>
      </c>
      <c r="AD6130" s="167" t="s">
        <v>11254</v>
      </c>
      <c r="AE6130" s="176">
        <v>3274.8</v>
      </c>
    </row>
    <row r="6131" spans="1:31">
      <c r="A6131" s="178">
        <v>308604587120</v>
      </c>
      <c r="B6131" s="166">
        <v>46177</v>
      </c>
      <c r="C6131" s="167" t="s">
        <v>9144</v>
      </c>
      <c r="D6131" s="167" t="s">
        <v>9704</v>
      </c>
      <c r="E6131" s="167" t="s">
        <v>9705</v>
      </c>
      <c r="F6131" s="167" t="s">
        <v>9583</v>
      </c>
      <c r="G6131" s="167" t="s">
        <v>3502</v>
      </c>
      <c r="H6131" s="168">
        <v>46177</v>
      </c>
      <c r="I6131" s="167" t="s">
        <v>10082</v>
      </c>
      <c r="J6131" s="169">
        <v>26143</v>
      </c>
      <c r="K6131" s="167" t="s">
        <v>55</v>
      </c>
      <c r="L6131" s="169">
        <v>1</v>
      </c>
      <c r="M6131" s="167" t="s">
        <v>3604</v>
      </c>
      <c r="N6131" s="169">
        <v>87</v>
      </c>
      <c r="O6131" s="167" t="s">
        <v>3505</v>
      </c>
      <c r="P6131" s="167"/>
      <c r="Q6131" s="167" t="s">
        <v>5049</v>
      </c>
      <c r="R6131" s="167" t="s">
        <v>10083</v>
      </c>
      <c r="S6131" s="169">
        <v>1</v>
      </c>
      <c r="T6131" s="167" t="s">
        <v>10084</v>
      </c>
      <c r="U6131" s="169" t="s">
        <v>3517</v>
      </c>
      <c r="V6131" s="167" t="s">
        <v>10085</v>
      </c>
      <c r="W6131" s="167" t="s">
        <v>10086</v>
      </c>
      <c r="X6131" s="170" t="s">
        <v>157</v>
      </c>
      <c r="Y6131" s="171" t="s">
        <v>10087</v>
      </c>
      <c r="Z6131" s="167" t="s">
        <v>2132</v>
      </c>
      <c r="AA6131" s="176">
        <v>160</v>
      </c>
      <c r="AB6131" s="167" t="s">
        <v>11254</v>
      </c>
      <c r="AC6131" s="176">
        <v>160</v>
      </c>
      <c r="AD6131" s="167" t="s">
        <v>11254</v>
      </c>
      <c r="AE6131" s="176">
        <v>1033780.8</v>
      </c>
    </row>
    <row r="6132" spans="1:31">
      <c r="A6132" s="178">
        <v>308605891001</v>
      </c>
      <c r="B6132" s="166">
        <v>46178</v>
      </c>
      <c r="C6132" s="167" t="s">
        <v>9201</v>
      </c>
      <c r="D6132" s="167" t="s">
        <v>9704</v>
      </c>
      <c r="E6132" s="167" t="s">
        <v>9705</v>
      </c>
      <c r="F6132" s="167" t="s">
        <v>9211</v>
      </c>
      <c r="G6132" s="167" t="s">
        <v>3502</v>
      </c>
      <c r="H6132" s="168">
        <v>46178</v>
      </c>
      <c r="I6132" s="167" t="s">
        <v>10088</v>
      </c>
      <c r="J6132" s="169">
        <v>26143</v>
      </c>
      <c r="K6132" s="167" t="s">
        <v>55</v>
      </c>
      <c r="L6132" s="169">
        <v>1</v>
      </c>
      <c r="M6132" s="167" t="s">
        <v>4084</v>
      </c>
      <c r="N6132" s="169">
        <v>8.9</v>
      </c>
      <c r="O6132" s="167" t="s">
        <v>3505</v>
      </c>
      <c r="P6132" s="167"/>
      <c r="Q6132" s="167" t="s">
        <v>3506</v>
      </c>
      <c r="R6132" s="167" t="s">
        <v>10089</v>
      </c>
      <c r="S6132" s="169">
        <v>25</v>
      </c>
      <c r="T6132" s="167" t="s">
        <v>3529</v>
      </c>
      <c r="U6132" s="169" t="s">
        <v>3530</v>
      </c>
      <c r="V6132" s="167" t="s">
        <v>10090</v>
      </c>
      <c r="W6132" s="167" t="s">
        <v>7362</v>
      </c>
      <c r="X6132" s="170" t="s">
        <v>159</v>
      </c>
      <c r="Y6132" s="171" t="s">
        <v>10091</v>
      </c>
      <c r="Z6132" s="167" t="s">
        <v>2135</v>
      </c>
      <c r="AA6132" s="176">
        <v>2</v>
      </c>
      <c r="AB6132" s="167" t="s">
        <v>11254</v>
      </c>
      <c r="AC6132" s="176">
        <v>2</v>
      </c>
      <c r="AD6132" s="167" t="s">
        <v>11254</v>
      </c>
      <c r="AE6132" s="176">
        <v>0.77</v>
      </c>
    </row>
    <row r="6133" spans="1:31">
      <c r="A6133" s="178">
        <v>308605891001</v>
      </c>
      <c r="B6133" s="166">
        <v>46178</v>
      </c>
      <c r="C6133" s="167" t="s">
        <v>9201</v>
      </c>
      <c r="D6133" s="167" t="s">
        <v>9704</v>
      </c>
      <c r="E6133" s="167" t="s">
        <v>9705</v>
      </c>
      <c r="F6133" s="167" t="s">
        <v>9211</v>
      </c>
      <c r="G6133" s="167" t="s">
        <v>3502</v>
      </c>
      <c r="H6133" s="168">
        <v>46178</v>
      </c>
      <c r="I6133" s="167" t="s">
        <v>10088</v>
      </c>
      <c r="J6133" s="169">
        <v>26143</v>
      </c>
      <c r="K6133" s="167" t="s">
        <v>55</v>
      </c>
      <c r="L6133" s="169">
        <v>1</v>
      </c>
      <c r="M6133" s="167" t="s">
        <v>4084</v>
      </c>
      <c r="N6133" s="169">
        <v>8.9</v>
      </c>
      <c r="O6133" s="167" t="s">
        <v>3505</v>
      </c>
      <c r="P6133" s="167"/>
      <c r="Q6133" s="167" t="s">
        <v>3506</v>
      </c>
      <c r="R6133" s="167" t="s">
        <v>10089</v>
      </c>
      <c r="S6133" s="169">
        <v>24</v>
      </c>
      <c r="T6133" s="167" t="s">
        <v>3529</v>
      </c>
      <c r="U6133" s="169" t="s">
        <v>3530</v>
      </c>
      <c r="V6133" s="167" t="s">
        <v>10092</v>
      </c>
      <c r="W6133" s="167" t="s">
        <v>6766</v>
      </c>
      <c r="X6133" s="170" t="s">
        <v>159</v>
      </c>
      <c r="Y6133" s="171" t="s">
        <v>10091</v>
      </c>
      <c r="Z6133" s="167" t="s">
        <v>2135</v>
      </c>
      <c r="AA6133" s="176">
        <v>2</v>
      </c>
      <c r="AB6133" s="167" t="s">
        <v>11254</v>
      </c>
      <c r="AC6133" s="176">
        <v>2</v>
      </c>
      <c r="AD6133" s="167" t="s">
        <v>11254</v>
      </c>
      <c r="AE6133" s="176">
        <v>0.06</v>
      </c>
    </row>
    <row r="6134" spans="1:31">
      <c r="A6134" s="178">
        <v>308605891001</v>
      </c>
      <c r="B6134" s="166">
        <v>46178</v>
      </c>
      <c r="C6134" s="167" t="s">
        <v>9201</v>
      </c>
      <c r="D6134" s="167" t="s">
        <v>9704</v>
      </c>
      <c r="E6134" s="167" t="s">
        <v>9705</v>
      </c>
      <c r="F6134" s="167" t="s">
        <v>9211</v>
      </c>
      <c r="G6134" s="167" t="s">
        <v>3502</v>
      </c>
      <c r="H6134" s="168">
        <v>46178</v>
      </c>
      <c r="I6134" s="167" t="s">
        <v>10088</v>
      </c>
      <c r="J6134" s="169">
        <v>26143</v>
      </c>
      <c r="K6134" s="167" t="s">
        <v>55</v>
      </c>
      <c r="L6134" s="169">
        <v>1</v>
      </c>
      <c r="M6134" s="167" t="s">
        <v>4084</v>
      </c>
      <c r="N6134" s="169">
        <v>8.9</v>
      </c>
      <c r="O6134" s="167" t="s">
        <v>3505</v>
      </c>
      <c r="P6134" s="167"/>
      <c r="Q6134" s="167" t="s">
        <v>3506</v>
      </c>
      <c r="R6134" s="167" t="s">
        <v>10089</v>
      </c>
      <c r="S6134" s="169">
        <v>23</v>
      </c>
      <c r="T6134" s="167" t="s">
        <v>3529</v>
      </c>
      <c r="U6134" s="169" t="s">
        <v>3530</v>
      </c>
      <c r="V6134" s="167" t="s">
        <v>10093</v>
      </c>
      <c r="W6134" s="167" t="s">
        <v>5009</v>
      </c>
      <c r="X6134" s="170" t="s">
        <v>159</v>
      </c>
      <c r="Y6134" s="171" t="s">
        <v>10091</v>
      </c>
      <c r="Z6134" s="167" t="s">
        <v>2135</v>
      </c>
      <c r="AA6134" s="176">
        <v>2</v>
      </c>
      <c r="AB6134" s="167" t="s">
        <v>11254</v>
      </c>
      <c r="AC6134" s="176">
        <v>2</v>
      </c>
      <c r="AD6134" s="167" t="s">
        <v>11254</v>
      </c>
      <c r="AE6134" s="176">
        <v>2.31</v>
      </c>
    </row>
    <row r="6135" spans="1:31">
      <c r="A6135" s="178">
        <v>308605891001</v>
      </c>
      <c r="B6135" s="166">
        <v>46178</v>
      </c>
      <c r="C6135" s="167" t="s">
        <v>9201</v>
      </c>
      <c r="D6135" s="167" t="s">
        <v>9704</v>
      </c>
      <c r="E6135" s="167" t="s">
        <v>9705</v>
      </c>
      <c r="F6135" s="167" t="s">
        <v>9211</v>
      </c>
      <c r="G6135" s="167" t="s">
        <v>3502</v>
      </c>
      <c r="H6135" s="168">
        <v>46178</v>
      </c>
      <c r="I6135" s="167" t="s">
        <v>10088</v>
      </c>
      <c r="J6135" s="169">
        <v>26143</v>
      </c>
      <c r="K6135" s="167" t="s">
        <v>55</v>
      </c>
      <c r="L6135" s="169">
        <v>1</v>
      </c>
      <c r="M6135" s="167" t="s">
        <v>4084</v>
      </c>
      <c r="N6135" s="169">
        <v>8.9</v>
      </c>
      <c r="O6135" s="167" t="s">
        <v>3505</v>
      </c>
      <c r="P6135" s="167"/>
      <c r="Q6135" s="167" t="s">
        <v>3506</v>
      </c>
      <c r="R6135" s="167" t="s">
        <v>10089</v>
      </c>
      <c r="S6135" s="169">
        <v>22</v>
      </c>
      <c r="T6135" s="167" t="s">
        <v>3529</v>
      </c>
      <c r="U6135" s="169" t="s">
        <v>3530</v>
      </c>
      <c r="V6135" s="167" t="s">
        <v>10094</v>
      </c>
      <c r="W6135" s="167" t="s">
        <v>4384</v>
      </c>
      <c r="X6135" s="170" t="s">
        <v>159</v>
      </c>
      <c r="Y6135" s="171" t="s">
        <v>10091</v>
      </c>
      <c r="Z6135" s="167" t="s">
        <v>2135</v>
      </c>
      <c r="AA6135" s="176">
        <v>2</v>
      </c>
      <c r="AB6135" s="167" t="s">
        <v>11254</v>
      </c>
      <c r="AC6135" s="176">
        <v>2</v>
      </c>
      <c r="AD6135" s="167" t="s">
        <v>11254</v>
      </c>
      <c r="AE6135" s="176">
        <v>0.28999999999999998</v>
      </c>
    </row>
    <row r="6136" spans="1:31">
      <c r="A6136" s="178">
        <v>308605891001</v>
      </c>
      <c r="B6136" s="166">
        <v>46178</v>
      </c>
      <c r="C6136" s="167" t="s">
        <v>9201</v>
      </c>
      <c r="D6136" s="167" t="s">
        <v>9704</v>
      </c>
      <c r="E6136" s="167" t="s">
        <v>9705</v>
      </c>
      <c r="F6136" s="167" t="s">
        <v>9211</v>
      </c>
      <c r="G6136" s="167" t="s">
        <v>3502</v>
      </c>
      <c r="H6136" s="168">
        <v>46178</v>
      </c>
      <c r="I6136" s="167" t="s">
        <v>10088</v>
      </c>
      <c r="J6136" s="169">
        <v>26143</v>
      </c>
      <c r="K6136" s="167" t="s">
        <v>55</v>
      </c>
      <c r="L6136" s="169">
        <v>1</v>
      </c>
      <c r="M6136" s="167" t="s">
        <v>4084</v>
      </c>
      <c r="N6136" s="169">
        <v>8.9</v>
      </c>
      <c r="O6136" s="167" t="s">
        <v>3505</v>
      </c>
      <c r="P6136" s="167"/>
      <c r="Q6136" s="167" t="s">
        <v>3506</v>
      </c>
      <c r="R6136" s="167" t="s">
        <v>10089</v>
      </c>
      <c r="S6136" s="169">
        <v>21</v>
      </c>
      <c r="T6136" s="167" t="s">
        <v>3540</v>
      </c>
      <c r="U6136" s="169" t="s">
        <v>3541</v>
      </c>
      <c r="V6136" s="167" t="s">
        <v>10095</v>
      </c>
      <c r="W6136" s="167" t="s">
        <v>3976</v>
      </c>
      <c r="X6136" s="170" t="s">
        <v>159</v>
      </c>
      <c r="Y6136" s="171" t="s">
        <v>10091</v>
      </c>
      <c r="Z6136" s="167" t="s">
        <v>2135</v>
      </c>
      <c r="AA6136" s="176">
        <v>5</v>
      </c>
      <c r="AB6136" s="167" t="s">
        <v>11254</v>
      </c>
      <c r="AC6136" s="176">
        <v>5</v>
      </c>
      <c r="AD6136" s="167" t="s">
        <v>11254</v>
      </c>
      <c r="AE6136" s="176">
        <v>0.12</v>
      </c>
    </row>
    <row r="6137" spans="1:31">
      <c r="A6137" s="178">
        <v>308605891001</v>
      </c>
      <c r="B6137" s="166">
        <v>46178</v>
      </c>
      <c r="C6137" s="167" t="s">
        <v>9201</v>
      </c>
      <c r="D6137" s="167" t="s">
        <v>9704</v>
      </c>
      <c r="E6137" s="167" t="s">
        <v>9705</v>
      </c>
      <c r="F6137" s="167" t="s">
        <v>9211</v>
      </c>
      <c r="G6137" s="167" t="s">
        <v>3502</v>
      </c>
      <c r="H6137" s="168">
        <v>46178</v>
      </c>
      <c r="I6137" s="167" t="s">
        <v>10088</v>
      </c>
      <c r="J6137" s="169">
        <v>26143</v>
      </c>
      <c r="K6137" s="167" t="s">
        <v>55</v>
      </c>
      <c r="L6137" s="169">
        <v>1</v>
      </c>
      <c r="M6137" s="167" t="s">
        <v>4084</v>
      </c>
      <c r="N6137" s="169">
        <v>8.9</v>
      </c>
      <c r="O6137" s="167" t="s">
        <v>3505</v>
      </c>
      <c r="P6137" s="167"/>
      <c r="Q6137" s="167" t="s">
        <v>3506</v>
      </c>
      <c r="R6137" s="167" t="s">
        <v>10089</v>
      </c>
      <c r="S6137" s="169">
        <v>20</v>
      </c>
      <c r="T6137" s="167" t="s">
        <v>3529</v>
      </c>
      <c r="U6137" s="169" t="s">
        <v>3530</v>
      </c>
      <c r="V6137" s="167" t="s">
        <v>10096</v>
      </c>
      <c r="W6137" s="167" t="s">
        <v>4175</v>
      </c>
      <c r="X6137" s="170" t="s">
        <v>159</v>
      </c>
      <c r="Y6137" s="171" t="s">
        <v>10091</v>
      </c>
      <c r="Z6137" s="167" t="s">
        <v>2135</v>
      </c>
      <c r="AA6137" s="176">
        <v>270</v>
      </c>
      <c r="AB6137" s="167" t="s">
        <v>11254</v>
      </c>
      <c r="AC6137" s="176">
        <v>270</v>
      </c>
      <c r="AD6137" s="167" t="s">
        <v>11254</v>
      </c>
      <c r="AE6137" s="176">
        <v>35640</v>
      </c>
    </row>
    <row r="6138" spans="1:31">
      <c r="A6138" s="178">
        <v>308605891001</v>
      </c>
      <c r="B6138" s="166">
        <v>46178</v>
      </c>
      <c r="C6138" s="167" t="s">
        <v>9201</v>
      </c>
      <c r="D6138" s="167" t="s">
        <v>9704</v>
      </c>
      <c r="E6138" s="167" t="s">
        <v>9705</v>
      </c>
      <c r="F6138" s="167" t="s">
        <v>9211</v>
      </c>
      <c r="G6138" s="167" t="s">
        <v>3502</v>
      </c>
      <c r="H6138" s="168">
        <v>46178</v>
      </c>
      <c r="I6138" s="167" t="s">
        <v>10088</v>
      </c>
      <c r="J6138" s="169">
        <v>26143</v>
      </c>
      <c r="K6138" s="167" t="s">
        <v>55</v>
      </c>
      <c r="L6138" s="169">
        <v>1</v>
      </c>
      <c r="M6138" s="167" t="s">
        <v>4084</v>
      </c>
      <c r="N6138" s="169">
        <v>8.9</v>
      </c>
      <c r="O6138" s="167" t="s">
        <v>3505</v>
      </c>
      <c r="P6138" s="167"/>
      <c r="Q6138" s="167" t="s">
        <v>3506</v>
      </c>
      <c r="R6138" s="167" t="s">
        <v>10089</v>
      </c>
      <c r="S6138" s="169">
        <v>19</v>
      </c>
      <c r="T6138" s="167" t="s">
        <v>3529</v>
      </c>
      <c r="U6138" s="169" t="s">
        <v>3530</v>
      </c>
      <c r="V6138" s="167" t="s">
        <v>10097</v>
      </c>
      <c r="W6138" s="167" t="s">
        <v>5502</v>
      </c>
      <c r="X6138" s="170" t="s">
        <v>160</v>
      </c>
      <c r="Y6138" s="171" t="s">
        <v>10091</v>
      </c>
      <c r="Z6138" s="167" t="s">
        <v>2135</v>
      </c>
      <c r="AA6138" s="176">
        <v>460</v>
      </c>
      <c r="AB6138" s="167" t="s">
        <v>11254</v>
      </c>
      <c r="AC6138" s="176">
        <v>460</v>
      </c>
      <c r="AD6138" s="167" t="s">
        <v>11254</v>
      </c>
      <c r="AE6138" s="176">
        <v>386.4</v>
      </c>
    </row>
    <row r="6139" spans="1:31">
      <c r="A6139" s="178">
        <v>308605891001</v>
      </c>
      <c r="B6139" s="166">
        <v>46178</v>
      </c>
      <c r="C6139" s="167" t="s">
        <v>9201</v>
      </c>
      <c r="D6139" s="167" t="s">
        <v>9704</v>
      </c>
      <c r="E6139" s="167" t="s">
        <v>9705</v>
      </c>
      <c r="F6139" s="167" t="s">
        <v>9211</v>
      </c>
      <c r="G6139" s="167" t="s">
        <v>3502</v>
      </c>
      <c r="H6139" s="168">
        <v>46178</v>
      </c>
      <c r="I6139" s="167" t="s">
        <v>10088</v>
      </c>
      <c r="J6139" s="169">
        <v>26143</v>
      </c>
      <c r="K6139" s="167" t="s">
        <v>55</v>
      </c>
      <c r="L6139" s="169">
        <v>1</v>
      </c>
      <c r="M6139" s="167" t="s">
        <v>4084</v>
      </c>
      <c r="N6139" s="169">
        <v>8.9</v>
      </c>
      <c r="O6139" s="167" t="s">
        <v>3505</v>
      </c>
      <c r="P6139" s="167"/>
      <c r="Q6139" s="167" t="s">
        <v>3506</v>
      </c>
      <c r="R6139" s="167" t="s">
        <v>10089</v>
      </c>
      <c r="S6139" s="169">
        <v>18</v>
      </c>
      <c r="T6139" s="167" t="s">
        <v>3529</v>
      </c>
      <c r="U6139" s="169" t="s">
        <v>3530</v>
      </c>
      <c r="V6139" s="167" t="s">
        <v>10098</v>
      </c>
      <c r="W6139" s="167" t="s">
        <v>6708</v>
      </c>
      <c r="X6139" s="170" t="s">
        <v>157</v>
      </c>
      <c r="Y6139" s="171" t="s">
        <v>10091</v>
      </c>
      <c r="Z6139" s="167" t="s">
        <v>2135</v>
      </c>
      <c r="AA6139" s="176">
        <v>2</v>
      </c>
      <c r="AB6139" s="167" t="s">
        <v>11254</v>
      </c>
      <c r="AC6139" s="176">
        <v>2</v>
      </c>
      <c r="AD6139" s="167" t="s">
        <v>11254</v>
      </c>
      <c r="AE6139" s="176">
        <v>93</v>
      </c>
    </row>
    <row r="6140" spans="1:31">
      <c r="A6140" s="178">
        <v>308605891001</v>
      </c>
      <c r="B6140" s="166">
        <v>46178</v>
      </c>
      <c r="C6140" s="167" t="s">
        <v>9201</v>
      </c>
      <c r="D6140" s="167" t="s">
        <v>9704</v>
      </c>
      <c r="E6140" s="167" t="s">
        <v>9705</v>
      </c>
      <c r="F6140" s="167" t="s">
        <v>9211</v>
      </c>
      <c r="G6140" s="167" t="s">
        <v>3502</v>
      </c>
      <c r="H6140" s="168">
        <v>46178</v>
      </c>
      <c r="I6140" s="167" t="s">
        <v>10088</v>
      </c>
      <c r="J6140" s="169">
        <v>26143</v>
      </c>
      <c r="K6140" s="167" t="s">
        <v>55</v>
      </c>
      <c r="L6140" s="169">
        <v>1</v>
      </c>
      <c r="M6140" s="167" t="s">
        <v>4084</v>
      </c>
      <c r="N6140" s="169">
        <v>8.9</v>
      </c>
      <c r="O6140" s="167" t="s">
        <v>3505</v>
      </c>
      <c r="P6140" s="167"/>
      <c r="Q6140" s="167" t="s">
        <v>3506</v>
      </c>
      <c r="R6140" s="167" t="s">
        <v>10089</v>
      </c>
      <c r="S6140" s="169">
        <v>17</v>
      </c>
      <c r="T6140" s="167" t="s">
        <v>3560</v>
      </c>
      <c r="U6140" s="169" t="s">
        <v>3561</v>
      </c>
      <c r="V6140" s="167" t="s">
        <v>10099</v>
      </c>
      <c r="W6140" s="167" t="s">
        <v>6681</v>
      </c>
      <c r="X6140" s="170" t="s">
        <v>157</v>
      </c>
      <c r="Y6140" s="171" t="s">
        <v>10091</v>
      </c>
      <c r="Z6140" s="167" t="s">
        <v>2135</v>
      </c>
      <c r="AA6140" s="176">
        <v>50000</v>
      </c>
      <c r="AB6140" s="167" t="s">
        <v>11254</v>
      </c>
      <c r="AC6140" s="176">
        <v>50000</v>
      </c>
      <c r="AD6140" s="167" t="s">
        <v>11254</v>
      </c>
      <c r="AE6140" s="176">
        <v>32.5</v>
      </c>
    </row>
    <row r="6141" spans="1:31">
      <c r="A6141" s="178">
        <v>308605891001</v>
      </c>
      <c r="B6141" s="166">
        <v>46178</v>
      </c>
      <c r="C6141" s="167" t="s">
        <v>9201</v>
      </c>
      <c r="D6141" s="167" t="s">
        <v>9704</v>
      </c>
      <c r="E6141" s="167" t="s">
        <v>9705</v>
      </c>
      <c r="F6141" s="167" t="s">
        <v>9211</v>
      </c>
      <c r="G6141" s="167" t="s">
        <v>3502</v>
      </c>
      <c r="H6141" s="168">
        <v>46178</v>
      </c>
      <c r="I6141" s="167" t="s">
        <v>10088</v>
      </c>
      <c r="J6141" s="169">
        <v>26143</v>
      </c>
      <c r="K6141" s="167" t="s">
        <v>55</v>
      </c>
      <c r="L6141" s="169">
        <v>1</v>
      </c>
      <c r="M6141" s="167" t="s">
        <v>4084</v>
      </c>
      <c r="N6141" s="169">
        <v>8.9</v>
      </c>
      <c r="O6141" s="167" t="s">
        <v>3505</v>
      </c>
      <c r="P6141" s="167"/>
      <c r="Q6141" s="167" t="s">
        <v>3506</v>
      </c>
      <c r="R6141" s="167" t="s">
        <v>10089</v>
      </c>
      <c r="S6141" s="169">
        <v>16</v>
      </c>
      <c r="T6141" s="167" t="s">
        <v>3535</v>
      </c>
      <c r="U6141" s="169" t="s">
        <v>3536</v>
      </c>
      <c r="V6141" s="167" t="s">
        <v>10100</v>
      </c>
      <c r="W6141" s="167" t="s">
        <v>10101</v>
      </c>
      <c r="X6141" s="170" t="s">
        <v>157</v>
      </c>
      <c r="Y6141" s="171" t="s">
        <v>10091</v>
      </c>
      <c r="Z6141" s="167" t="s">
        <v>2135</v>
      </c>
      <c r="AA6141" s="176">
        <v>2000</v>
      </c>
      <c r="AB6141" s="167" t="s">
        <v>11254</v>
      </c>
      <c r="AC6141" s="176">
        <v>2000</v>
      </c>
      <c r="AD6141" s="167" t="s">
        <v>11254</v>
      </c>
      <c r="AE6141" s="176">
        <v>1.4</v>
      </c>
    </row>
    <row r="6142" spans="1:31">
      <c r="A6142" s="178">
        <v>308605891001</v>
      </c>
      <c r="B6142" s="166">
        <v>46178</v>
      </c>
      <c r="C6142" s="167" t="s">
        <v>9201</v>
      </c>
      <c r="D6142" s="167" t="s">
        <v>9704</v>
      </c>
      <c r="E6142" s="167" t="s">
        <v>9705</v>
      </c>
      <c r="F6142" s="167" t="s">
        <v>9211</v>
      </c>
      <c r="G6142" s="167" t="s">
        <v>3502</v>
      </c>
      <c r="H6142" s="168">
        <v>46178</v>
      </c>
      <c r="I6142" s="167" t="s">
        <v>10088</v>
      </c>
      <c r="J6142" s="169">
        <v>26143</v>
      </c>
      <c r="K6142" s="167" t="s">
        <v>55</v>
      </c>
      <c r="L6142" s="169">
        <v>1</v>
      </c>
      <c r="M6142" s="167" t="s">
        <v>4084</v>
      </c>
      <c r="N6142" s="169">
        <v>8.9</v>
      </c>
      <c r="O6142" s="167" t="s">
        <v>3505</v>
      </c>
      <c r="P6142" s="167"/>
      <c r="Q6142" s="167" t="s">
        <v>3506</v>
      </c>
      <c r="R6142" s="167" t="s">
        <v>10089</v>
      </c>
      <c r="S6142" s="169">
        <v>15</v>
      </c>
      <c r="T6142" s="167" t="s">
        <v>3545</v>
      </c>
      <c r="U6142" s="169" t="s">
        <v>3546</v>
      </c>
      <c r="V6142" s="167" t="s">
        <v>10102</v>
      </c>
      <c r="W6142" s="167" t="s">
        <v>10103</v>
      </c>
      <c r="X6142" s="170" t="s">
        <v>157</v>
      </c>
      <c r="Y6142" s="171" t="s">
        <v>10091</v>
      </c>
      <c r="Z6142" s="167" t="s">
        <v>2135</v>
      </c>
      <c r="AA6142" s="176">
        <v>70</v>
      </c>
      <c r="AB6142" s="167" t="s">
        <v>11254</v>
      </c>
      <c r="AC6142" s="176">
        <v>70</v>
      </c>
      <c r="AD6142" s="167" t="s">
        <v>11254</v>
      </c>
      <c r="AE6142" s="176">
        <v>0.5</v>
      </c>
    </row>
    <row r="6143" spans="1:31">
      <c r="A6143" s="178">
        <v>308605891001</v>
      </c>
      <c r="B6143" s="166">
        <v>46178</v>
      </c>
      <c r="C6143" s="167" t="s">
        <v>9201</v>
      </c>
      <c r="D6143" s="167" t="s">
        <v>9704</v>
      </c>
      <c r="E6143" s="167" t="s">
        <v>9705</v>
      </c>
      <c r="F6143" s="167" t="s">
        <v>9211</v>
      </c>
      <c r="G6143" s="167" t="s">
        <v>3502</v>
      </c>
      <c r="H6143" s="168">
        <v>46178</v>
      </c>
      <c r="I6143" s="167" t="s">
        <v>10088</v>
      </c>
      <c r="J6143" s="169">
        <v>26143</v>
      </c>
      <c r="K6143" s="167" t="s">
        <v>55</v>
      </c>
      <c r="L6143" s="169">
        <v>1</v>
      </c>
      <c r="M6143" s="167" t="s">
        <v>4084</v>
      </c>
      <c r="N6143" s="169">
        <v>8.9</v>
      </c>
      <c r="O6143" s="167" t="s">
        <v>3505</v>
      </c>
      <c r="P6143" s="167"/>
      <c r="Q6143" s="167" t="s">
        <v>3506</v>
      </c>
      <c r="R6143" s="167" t="s">
        <v>10089</v>
      </c>
      <c r="S6143" s="169">
        <v>14</v>
      </c>
      <c r="T6143" s="167" t="s">
        <v>3545</v>
      </c>
      <c r="U6143" s="169" t="s">
        <v>3546</v>
      </c>
      <c r="V6143" s="167" t="s">
        <v>10104</v>
      </c>
      <c r="W6143" s="167" t="s">
        <v>3626</v>
      </c>
      <c r="X6143" s="170" t="s">
        <v>157</v>
      </c>
      <c r="Y6143" s="171" t="s">
        <v>10091</v>
      </c>
      <c r="Z6143" s="167" t="s">
        <v>2135</v>
      </c>
      <c r="AA6143" s="176">
        <v>2000</v>
      </c>
      <c r="AB6143" s="167" t="s">
        <v>11254</v>
      </c>
      <c r="AC6143" s="176">
        <v>2000</v>
      </c>
      <c r="AD6143" s="167" t="s">
        <v>11254</v>
      </c>
      <c r="AE6143" s="176">
        <v>380</v>
      </c>
    </row>
    <row r="6144" spans="1:31">
      <c r="A6144" s="178">
        <v>308605891001</v>
      </c>
      <c r="B6144" s="166">
        <v>46178</v>
      </c>
      <c r="C6144" s="167" t="s">
        <v>9201</v>
      </c>
      <c r="D6144" s="167" t="s">
        <v>9704</v>
      </c>
      <c r="E6144" s="167" t="s">
        <v>9705</v>
      </c>
      <c r="F6144" s="167" t="s">
        <v>9211</v>
      </c>
      <c r="G6144" s="167" t="s">
        <v>3502</v>
      </c>
      <c r="H6144" s="168">
        <v>46178</v>
      </c>
      <c r="I6144" s="167" t="s">
        <v>10088</v>
      </c>
      <c r="J6144" s="169">
        <v>26143</v>
      </c>
      <c r="K6144" s="167" t="s">
        <v>55</v>
      </c>
      <c r="L6144" s="169">
        <v>1</v>
      </c>
      <c r="M6144" s="167" t="s">
        <v>4084</v>
      </c>
      <c r="N6144" s="169">
        <v>8.9</v>
      </c>
      <c r="O6144" s="167" t="s">
        <v>3505</v>
      </c>
      <c r="P6144" s="167"/>
      <c r="Q6144" s="167" t="s">
        <v>3506</v>
      </c>
      <c r="R6144" s="167" t="s">
        <v>10089</v>
      </c>
      <c r="S6144" s="169">
        <v>13</v>
      </c>
      <c r="T6144" s="167" t="s">
        <v>3717</v>
      </c>
      <c r="U6144" s="169" t="s">
        <v>3718</v>
      </c>
      <c r="V6144" s="167" t="s">
        <v>10105</v>
      </c>
      <c r="W6144" s="167" t="s">
        <v>4504</v>
      </c>
      <c r="X6144" s="170" t="s">
        <v>157</v>
      </c>
      <c r="Y6144" s="171" t="s">
        <v>10091</v>
      </c>
      <c r="Z6144" s="167" t="s">
        <v>2135</v>
      </c>
      <c r="AA6144" s="176">
        <v>1200</v>
      </c>
      <c r="AB6144" s="167" t="s">
        <v>11254</v>
      </c>
      <c r="AC6144" s="176">
        <v>1200</v>
      </c>
      <c r="AD6144" s="167" t="s">
        <v>11254</v>
      </c>
      <c r="AE6144" s="176">
        <v>288</v>
      </c>
    </row>
    <row r="6145" spans="1:31">
      <c r="A6145" s="178">
        <v>308605891001</v>
      </c>
      <c r="B6145" s="166">
        <v>46178</v>
      </c>
      <c r="C6145" s="167" t="s">
        <v>9201</v>
      </c>
      <c r="D6145" s="167" t="s">
        <v>9704</v>
      </c>
      <c r="E6145" s="167" t="s">
        <v>9705</v>
      </c>
      <c r="F6145" s="167" t="s">
        <v>9211</v>
      </c>
      <c r="G6145" s="167" t="s">
        <v>3502</v>
      </c>
      <c r="H6145" s="168">
        <v>46178</v>
      </c>
      <c r="I6145" s="167" t="s">
        <v>10088</v>
      </c>
      <c r="J6145" s="169">
        <v>26143</v>
      </c>
      <c r="K6145" s="167" t="s">
        <v>55</v>
      </c>
      <c r="L6145" s="169">
        <v>1</v>
      </c>
      <c r="M6145" s="167" t="s">
        <v>4084</v>
      </c>
      <c r="N6145" s="169">
        <v>8.9</v>
      </c>
      <c r="O6145" s="167" t="s">
        <v>3505</v>
      </c>
      <c r="P6145" s="167"/>
      <c r="Q6145" s="167" t="s">
        <v>3506</v>
      </c>
      <c r="R6145" s="167" t="s">
        <v>10089</v>
      </c>
      <c r="S6145" s="169">
        <v>12</v>
      </c>
      <c r="T6145" s="167" t="s">
        <v>3717</v>
      </c>
      <c r="U6145" s="169" t="s">
        <v>3718</v>
      </c>
      <c r="V6145" s="167" t="s">
        <v>10106</v>
      </c>
      <c r="W6145" s="167" t="s">
        <v>4924</v>
      </c>
      <c r="X6145" s="170" t="s">
        <v>157</v>
      </c>
      <c r="Y6145" s="171" t="s">
        <v>10091</v>
      </c>
      <c r="Z6145" s="167" t="s">
        <v>2135</v>
      </c>
      <c r="AA6145" s="176">
        <v>500</v>
      </c>
      <c r="AB6145" s="167" t="s">
        <v>11254</v>
      </c>
      <c r="AC6145" s="176">
        <v>500</v>
      </c>
      <c r="AD6145" s="167" t="s">
        <v>11254</v>
      </c>
      <c r="AE6145" s="176">
        <v>114</v>
      </c>
    </row>
    <row r="6146" spans="1:31">
      <c r="A6146" s="178">
        <v>308605891001</v>
      </c>
      <c r="B6146" s="166">
        <v>46178</v>
      </c>
      <c r="C6146" s="167" t="s">
        <v>9201</v>
      </c>
      <c r="D6146" s="167" t="s">
        <v>9704</v>
      </c>
      <c r="E6146" s="167" t="s">
        <v>9705</v>
      </c>
      <c r="F6146" s="167" t="s">
        <v>9211</v>
      </c>
      <c r="G6146" s="167" t="s">
        <v>3502</v>
      </c>
      <c r="H6146" s="168">
        <v>46178</v>
      </c>
      <c r="I6146" s="167" t="s">
        <v>10088</v>
      </c>
      <c r="J6146" s="169">
        <v>26143</v>
      </c>
      <c r="K6146" s="167" t="s">
        <v>55</v>
      </c>
      <c r="L6146" s="169">
        <v>1</v>
      </c>
      <c r="M6146" s="167" t="s">
        <v>4084</v>
      </c>
      <c r="N6146" s="169">
        <v>8.9</v>
      </c>
      <c r="O6146" s="167" t="s">
        <v>3505</v>
      </c>
      <c r="P6146" s="167"/>
      <c r="Q6146" s="167" t="s">
        <v>3506</v>
      </c>
      <c r="R6146" s="167" t="s">
        <v>10089</v>
      </c>
      <c r="S6146" s="169">
        <v>11</v>
      </c>
      <c r="T6146" s="167" t="s">
        <v>3717</v>
      </c>
      <c r="U6146" s="169" t="s">
        <v>3718</v>
      </c>
      <c r="V6146" s="167" t="s">
        <v>10107</v>
      </c>
      <c r="W6146" s="167" t="s">
        <v>3932</v>
      </c>
      <c r="X6146" s="170" t="s">
        <v>157</v>
      </c>
      <c r="Y6146" s="171" t="s">
        <v>10091</v>
      </c>
      <c r="Z6146" s="167" t="s">
        <v>2135</v>
      </c>
      <c r="AA6146" s="176">
        <v>1000</v>
      </c>
      <c r="AB6146" s="167" t="s">
        <v>11254</v>
      </c>
      <c r="AC6146" s="176">
        <v>1000</v>
      </c>
      <c r="AD6146" s="167" t="s">
        <v>11254</v>
      </c>
      <c r="AE6146" s="176">
        <v>470</v>
      </c>
    </row>
    <row r="6147" spans="1:31">
      <c r="A6147" s="178">
        <v>308605891001</v>
      </c>
      <c r="B6147" s="166">
        <v>46178</v>
      </c>
      <c r="C6147" s="167" t="s">
        <v>9201</v>
      </c>
      <c r="D6147" s="167" t="s">
        <v>9704</v>
      </c>
      <c r="E6147" s="167" t="s">
        <v>9705</v>
      </c>
      <c r="F6147" s="167" t="s">
        <v>9211</v>
      </c>
      <c r="G6147" s="167" t="s">
        <v>3502</v>
      </c>
      <c r="H6147" s="168">
        <v>46178</v>
      </c>
      <c r="I6147" s="167" t="s">
        <v>10088</v>
      </c>
      <c r="J6147" s="169">
        <v>26143</v>
      </c>
      <c r="K6147" s="167" t="s">
        <v>55</v>
      </c>
      <c r="L6147" s="169">
        <v>1</v>
      </c>
      <c r="M6147" s="167" t="s">
        <v>4084</v>
      </c>
      <c r="N6147" s="169">
        <v>8.9</v>
      </c>
      <c r="O6147" s="167" t="s">
        <v>3505</v>
      </c>
      <c r="P6147" s="167"/>
      <c r="Q6147" s="167" t="s">
        <v>3506</v>
      </c>
      <c r="R6147" s="167" t="s">
        <v>10089</v>
      </c>
      <c r="S6147" s="169">
        <v>10</v>
      </c>
      <c r="T6147" s="167" t="s">
        <v>3717</v>
      </c>
      <c r="U6147" s="169" t="s">
        <v>3718</v>
      </c>
      <c r="V6147" s="167" t="s">
        <v>10108</v>
      </c>
      <c r="W6147" s="167" t="s">
        <v>4932</v>
      </c>
      <c r="X6147" s="170" t="s">
        <v>157</v>
      </c>
      <c r="Y6147" s="171" t="s">
        <v>10091</v>
      </c>
      <c r="Z6147" s="167" t="s">
        <v>2135</v>
      </c>
      <c r="AA6147" s="176">
        <v>500</v>
      </c>
      <c r="AB6147" s="167" t="s">
        <v>11254</v>
      </c>
      <c r="AC6147" s="176">
        <v>500</v>
      </c>
      <c r="AD6147" s="167" t="s">
        <v>11254</v>
      </c>
      <c r="AE6147" s="176">
        <v>303.5</v>
      </c>
    </row>
    <row r="6148" spans="1:31">
      <c r="A6148" s="178">
        <v>308605891001</v>
      </c>
      <c r="B6148" s="166">
        <v>46178</v>
      </c>
      <c r="C6148" s="167" t="s">
        <v>9201</v>
      </c>
      <c r="D6148" s="167" t="s">
        <v>9704</v>
      </c>
      <c r="E6148" s="167" t="s">
        <v>9705</v>
      </c>
      <c r="F6148" s="167" t="s">
        <v>9211</v>
      </c>
      <c r="G6148" s="167" t="s">
        <v>3502</v>
      </c>
      <c r="H6148" s="168">
        <v>46178</v>
      </c>
      <c r="I6148" s="167" t="s">
        <v>10088</v>
      </c>
      <c r="J6148" s="169">
        <v>26143</v>
      </c>
      <c r="K6148" s="167" t="s">
        <v>55</v>
      </c>
      <c r="L6148" s="169">
        <v>1</v>
      </c>
      <c r="M6148" s="167" t="s">
        <v>4084</v>
      </c>
      <c r="N6148" s="169">
        <v>8.9</v>
      </c>
      <c r="O6148" s="167" t="s">
        <v>3505</v>
      </c>
      <c r="P6148" s="167"/>
      <c r="Q6148" s="167" t="s">
        <v>3506</v>
      </c>
      <c r="R6148" s="167" t="s">
        <v>10089</v>
      </c>
      <c r="S6148" s="169">
        <v>9</v>
      </c>
      <c r="T6148" s="167" t="s">
        <v>3560</v>
      </c>
      <c r="U6148" s="169" t="s">
        <v>3561</v>
      </c>
      <c r="V6148" s="167" t="s">
        <v>10109</v>
      </c>
      <c r="W6148" s="167" t="s">
        <v>7364</v>
      </c>
      <c r="X6148" s="170" t="s">
        <v>157</v>
      </c>
      <c r="Y6148" s="171" t="s">
        <v>10091</v>
      </c>
      <c r="Z6148" s="167" t="s">
        <v>2135</v>
      </c>
      <c r="AA6148" s="176">
        <v>5000</v>
      </c>
      <c r="AB6148" s="167" t="s">
        <v>11254</v>
      </c>
      <c r="AC6148" s="176">
        <v>5000</v>
      </c>
      <c r="AD6148" s="167" t="s">
        <v>11254</v>
      </c>
      <c r="AE6148" s="176">
        <v>3.35</v>
      </c>
    </row>
    <row r="6149" spans="1:31">
      <c r="A6149" s="178">
        <v>308605891001</v>
      </c>
      <c r="B6149" s="166">
        <v>46178</v>
      </c>
      <c r="C6149" s="167" t="s">
        <v>9201</v>
      </c>
      <c r="D6149" s="167" t="s">
        <v>9704</v>
      </c>
      <c r="E6149" s="167" t="s">
        <v>9705</v>
      </c>
      <c r="F6149" s="167" t="s">
        <v>9211</v>
      </c>
      <c r="G6149" s="167" t="s">
        <v>3502</v>
      </c>
      <c r="H6149" s="168">
        <v>46178</v>
      </c>
      <c r="I6149" s="167" t="s">
        <v>10088</v>
      </c>
      <c r="J6149" s="169">
        <v>26143</v>
      </c>
      <c r="K6149" s="167" t="s">
        <v>55</v>
      </c>
      <c r="L6149" s="169">
        <v>1</v>
      </c>
      <c r="M6149" s="167" t="s">
        <v>4084</v>
      </c>
      <c r="N6149" s="169">
        <v>8.9</v>
      </c>
      <c r="O6149" s="167" t="s">
        <v>3505</v>
      </c>
      <c r="P6149" s="167"/>
      <c r="Q6149" s="167" t="s">
        <v>3506</v>
      </c>
      <c r="R6149" s="167" t="s">
        <v>10089</v>
      </c>
      <c r="S6149" s="169">
        <v>8</v>
      </c>
      <c r="T6149" s="167" t="s">
        <v>3560</v>
      </c>
      <c r="U6149" s="169" t="s">
        <v>3561</v>
      </c>
      <c r="V6149" s="167" t="s">
        <v>10110</v>
      </c>
      <c r="W6149" s="167" t="s">
        <v>5629</v>
      </c>
      <c r="X6149" s="170" t="s">
        <v>157</v>
      </c>
      <c r="Y6149" s="171" t="s">
        <v>10091</v>
      </c>
      <c r="Z6149" s="167" t="s">
        <v>2135</v>
      </c>
      <c r="AA6149" s="176">
        <v>25000</v>
      </c>
      <c r="AB6149" s="167" t="s">
        <v>11254</v>
      </c>
      <c r="AC6149" s="176">
        <v>25000</v>
      </c>
      <c r="AD6149" s="167" t="s">
        <v>11254</v>
      </c>
      <c r="AE6149" s="176">
        <v>18</v>
      </c>
    </row>
    <row r="6150" spans="1:31">
      <c r="A6150" s="178">
        <v>308605891001</v>
      </c>
      <c r="B6150" s="166">
        <v>46178</v>
      </c>
      <c r="C6150" s="167" t="s">
        <v>9201</v>
      </c>
      <c r="D6150" s="167" t="s">
        <v>9704</v>
      </c>
      <c r="E6150" s="167" t="s">
        <v>9705</v>
      </c>
      <c r="F6150" s="167" t="s">
        <v>9211</v>
      </c>
      <c r="G6150" s="167" t="s">
        <v>3502</v>
      </c>
      <c r="H6150" s="168">
        <v>46178</v>
      </c>
      <c r="I6150" s="167" t="s">
        <v>10088</v>
      </c>
      <c r="J6150" s="169">
        <v>26143</v>
      </c>
      <c r="K6150" s="167" t="s">
        <v>55</v>
      </c>
      <c r="L6150" s="169">
        <v>1</v>
      </c>
      <c r="M6150" s="167" t="s">
        <v>4084</v>
      </c>
      <c r="N6150" s="169">
        <v>8.9</v>
      </c>
      <c r="O6150" s="167" t="s">
        <v>3505</v>
      </c>
      <c r="P6150" s="167"/>
      <c r="Q6150" s="167" t="s">
        <v>3506</v>
      </c>
      <c r="R6150" s="167" t="s">
        <v>10089</v>
      </c>
      <c r="S6150" s="169">
        <v>7</v>
      </c>
      <c r="T6150" s="167" t="s">
        <v>3560</v>
      </c>
      <c r="U6150" s="169" t="s">
        <v>3561</v>
      </c>
      <c r="V6150" s="167" t="s">
        <v>10111</v>
      </c>
      <c r="W6150" s="167" t="s">
        <v>7253</v>
      </c>
      <c r="X6150" s="170" t="s">
        <v>157</v>
      </c>
      <c r="Y6150" s="171" t="s">
        <v>10091</v>
      </c>
      <c r="Z6150" s="167" t="s">
        <v>2135</v>
      </c>
      <c r="AA6150" s="176">
        <v>10000</v>
      </c>
      <c r="AB6150" s="167" t="s">
        <v>11254</v>
      </c>
      <c r="AC6150" s="176">
        <v>10000</v>
      </c>
      <c r="AD6150" s="167" t="s">
        <v>11254</v>
      </c>
      <c r="AE6150" s="176">
        <v>141</v>
      </c>
    </row>
    <row r="6151" spans="1:31">
      <c r="A6151" s="178">
        <v>308605891001</v>
      </c>
      <c r="B6151" s="166">
        <v>46178</v>
      </c>
      <c r="C6151" s="167" t="s">
        <v>9201</v>
      </c>
      <c r="D6151" s="167" t="s">
        <v>9704</v>
      </c>
      <c r="E6151" s="167" t="s">
        <v>9705</v>
      </c>
      <c r="F6151" s="167" t="s">
        <v>9211</v>
      </c>
      <c r="G6151" s="167" t="s">
        <v>3502</v>
      </c>
      <c r="H6151" s="168">
        <v>46178</v>
      </c>
      <c r="I6151" s="167" t="s">
        <v>10088</v>
      </c>
      <c r="J6151" s="169">
        <v>26143</v>
      </c>
      <c r="K6151" s="167" t="s">
        <v>55</v>
      </c>
      <c r="L6151" s="169">
        <v>1</v>
      </c>
      <c r="M6151" s="167" t="s">
        <v>4084</v>
      </c>
      <c r="N6151" s="169">
        <v>8.9</v>
      </c>
      <c r="O6151" s="167" t="s">
        <v>3505</v>
      </c>
      <c r="P6151" s="167"/>
      <c r="Q6151" s="167" t="s">
        <v>3506</v>
      </c>
      <c r="R6151" s="167" t="s">
        <v>10089</v>
      </c>
      <c r="S6151" s="169">
        <v>6</v>
      </c>
      <c r="T6151" s="167" t="s">
        <v>3560</v>
      </c>
      <c r="U6151" s="169" t="s">
        <v>3561</v>
      </c>
      <c r="V6151" s="167" t="s">
        <v>10112</v>
      </c>
      <c r="W6151" s="167" t="s">
        <v>5934</v>
      </c>
      <c r="X6151" s="170" t="s">
        <v>157</v>
      </c>
      <c r="Y6151" s="171" t="s">
        <v>10091</v>
      </c>
      <c r="Z6151" s="167" t="s">
        <v>2135</v>
      </c>
      <c r="AA6151" s="176">
        <v>20000</v>
      </c>
      <c r="AB6151" s="167" t="s">
        <v>11254</v>
      </c>
      <c r="AC6151" s="176">
        <v>20000</v>
      </c>
      <c r="AD6151" s="167" t="s">
        <v>11254</v>
      </c>
      <c r="AE6151" s="176">
        <v>12</v>
      </c>
    </row>
    <row r="6152" spans="1:31">
      <c r="A6152" s="178">
        <v>308605891001</v>
      </c>
      <c r="B6152" s="166">
        <v>46178</v>
      </c>
      <c r="C6152" s="167" t="s">
        <v>9201</v>
      </c>
      <c r="D6152" s="167" t="s">
        <v>9704</v>
      </c>
      <c r="E6152" s="167" t="s">
        <v>9705</v>
      </c>
      <c r="F6152" s="167" t="s">
        <v>9211</v>
      </c>
      <c r="G6152" s="167" t="s">
        <v>3502</v>
      </c>
      <c r="H6152" s="168">
        <v>46178</v>
      </c>
      <c r="I6152" s="167" t="s">
        <v>10088</v>
      </c>
      <c r="J6152" s="169">
        <v>26143</v>
      </c>
      <c r="K6152" s="167" t="s">
        <v>55</v>
      </c>
      <c r="L6152" s="169">
        <v>1</v>
      </c>
      <c r="M6152" s="167" t="s">
        <v>4084</v>
      </c>
      <c r="N6152" s="169">
        <v>8.9</v>
      </c>
      <c r="O6152" s="167" t="s">
        <v>3505</v>
      </c>
      <c r="P6152" s="167"/>
      <c r="Q6152" s="167" t="s">
        <v>3506</v>
      </c>
      <c r="R6152" s="167" t="s">
        <v>10089</v>
      </c>
      <c r="S6152" s="169">
        <v>5</v>
      </c>
      <c r="T6152" s="167" t="s">
        <v>3535</v>
      </c>
      <c r="U6152" s="169" t="s">
        <v>3536</v>
      </c>
      <c r="V6152" s="167" t="s">
        <v>10113</v>
      </c>
      <c r="W6152" s="167" t="s">
        <v>5025</v>
      </c>
      <c r="X6152" s="170" t="s">
        <v>157</v>
      </c>
      <c r="Y6152" s="171" t="s">
        <v>10091</v>
      </c>
      <c r="Z6152" s="167" t="s">
        <v>2135</v>
      </c>
      <c r="AA6152" s="176">
        <v>5000</v>
      </c>
      <c r="AB6152" s="167" t="s">
        <v>11254</v>
      </c>
      <c r="AC6152" s="176">
        <v>5000</v>
      </c>
      <c r="AD6152" s="167" t="s">
        <v>11254</v>
      </c>
      <c r="AE6152" s="176">
        <v>40</v>
      </c>
    </row>
    <row r="6153" spans="1:31">
      <c r="A6153" s="178">
        <v>308605891001</v>
      </c>
      <c r="B6153" s="166">
        <v>46178</v>
      </c>
      <c r="C6153" s="167" t="s">
        <v>9201</v>
      </c>
      <c r="D6153" s="167" t="s">
        <v>9704</v>
      </c>
      <c r="E6153" s="167" t="s">
        <v>9705</v>
      </c>
      <c r="F6153" s="167" t="s">
        <v>9211</v>
      </c>
      <c r="G6153" s="167" t="s">
        <v>3502</v>
      </c>
      <c r="H6153" s="168">
        <v>46178</v>
      </c>
      <c r="I6153" s="167" t="s">
        <v>10088</v>
      </c>
      <c r="J6153" s="169">
        <v>26143</v>
      </c>
      <c r="K6153" s="167" t="s">
        <v>55</v>
      </c>
      <c r="L6153" s="169">
        <v>1</v>
      </c>
      <c r="M6153" s="167" t="s">
        <v>4084</v>
      </c>
      <c r="N6153" s="169">
        <v>8.9</v>
      </c>
      <c r="O6153" s="167" t="s">
        <v>3505</v>
      </c>
      <c r="P6153" s="167"/>
      <c r="Q6153" s="167" t="s">
        <v>3506</v>
      </c>
      <c r="R6153" s="167" t="s">
        <v>10089</v>
      </c>
      <c r="S6153" s="169">
        <v>4</v>
      </c>
      <c r="T6153" s="167" t="s">
        <v>3560</v>
      </c>
      <c r="U6153" s="169" t="s">
        <v>3561</v>
      </c>
      <c r="V6153" s="167" t="s">
        <v>10114</v>
      </c>
      <c r="W6153" s="167" t="s">
        <v>6618</v>
      </c>
      <c r="X6153" s="170" t="s">
        <v>160</v>
      </c>
      <c r="Y6153" s="171" t="s">
        <v>10091</v>
      </c>
      <c r="Z6153" s="167" t="s">
        <v>2135</v>
      </c>
      <c r="AA6153" s="176">
        <v>1000</v>
      </c>
      <c r="AB6153" s="167" t="s">
        <v>11254</v>
      </c>
      <c r="AC6153" s="176">
        <v>1000</v>
      </c>
      <c r="AD6153" s="167" t="s">
        <v>11254</v>
      </c>
      <c r="AE6153" s="176">
        <v>1.5</v>
      </c>
    </row>
    <row r="6154" spans="1:31">
      <c r="A6154" s="178">
        <v>308605891001</v>
      </c>
      <c r="B6154" s="166">
        <v>46178</v>
      </c>
      <c r="C6154" s="167" t="s">
        <v>9201</v>
      </c>
      <c r="D6154" s="167" t="s">
        <v>9704</v>
      </c>
      <c r="E6154" s="167" t="s">
        <v>9705</v>
      </c>
      <c r="F6154" s="167" t="s">
        <v>9211</v>
      </c>
      <c r="G6154" s="167" t="s">
        <v>3502</v>
      </c>
      <c r="H6154" s="168">
        <v>46178</v>
      </c>
      <c r="I6154" s="167" t="s">
        <v>10088</v>
      </c>
      <c r="J6154" s="169">
        <v>26143</v>
      </c>
      <c r="K6154" s="167" t="s">
        <v>55</v>
      </c>
      <c r="L6154" s="169">
        <v>1</v>
      </c>
      <c r="M6154" s="167" t="s">
        <v>4084</v>
      </c>
      <c r="N6154" s="169">
        <v>8.9</v>
      </c>
      <c r="O6154" s="167" t="s">
        <v>3505</v>
      </c>
      <c r="P6154" s="167"/>
      <c r="Q6154" s="167" t="s">
        <v>3506</v>
      </c>
      <c r="R6154" s="167" t="s">
        <v>10089</v>
      </c>
      <c r="S6154" s="169">
        <v>3</v>
      </c>
      <c r="T6154" s="167" t="s">
        <v>4040</v>
      </c>
      <c r="U6154" s="169" t="s">
        <v>4041</v>
      </c>
      <c r="V6154" s="167" t="s">
        <v>10115</v>
      </c>
      <c r="W6154" s="167" t="s">
        <v>8864</v>
      </c>
      <c r="X6154" s="170" t="s">
        <v>157</v>
      </c>
      <c r="Y6154" s="171" t="s">
        <v>10091</v>
      </c>
      <c r="Z6154" s="167" t="s">
        <v>2135</v>
      </c>
      <c r="AA6154" s="176">
        <v>1000</v>
      </c>
      <c r="AB6154" s="167" t="s">
        <v>11254</v>
      </c>
      <c r="AC6154" s="176">
        <v>1000</v>
      </c>
      <c r="AD6154" s="167" t="s">
        <v>11254</v>
      </c>
      <c r="AE6154" s="176">
        <v>250</v>
      </c>
    </row>
    <row r="6155" spans="1:31">
      <c r="A6155" s="178">
        <v>308605891001</v>
      </c>
      <c r="B6155" s="166">
        <v>46178</v>
      </c>
      <c r="C6155" s="167" t="s">
        <v>9201</v>
      </c>
      <c r="D6155" s="167" t="s">
        <v>9704</v>
      </c>
      <c r="E6155" s="167" t="s">
        <v>9705</v>
      </c>
      <c r="F6155" s="167" t="s">
        <v>9211</v>
      </c>
      <c r="G6155" s="167" t="s">
        <v>3502</v>
      </c>
      <c r="H6155" s="168">
        <v>46178</v>
      </c>
      <c r="I6155" s="167" t="s">
        <v>10088</v>
      </c>
      <c r="J6155" s="169">
        <v>26143</v>
      </c>
      <c r="K6155" s="167" t="s">
        <v>55</v>
      </c>
      <c r="L6155" s="169">
        <v>1</v>
      </c>
      <c r="M6155" s="167" t="s">
        <v>4084</v>
      </c>
      <c r="N6155" s="169">
        <v>8.9</v>
      </c>
      <c r="O6155" s="167" t="s">
        <v>3505</v>
      </c>
      <c r="P6155" s="167"/>
      <c r="Q6155" s="167" t="s">
        <v>3506</v>
      </c>
      <c r="R6155" s="167" t="s">
        <v>10089</v>
      </c>
      <c r="S6155" s="169">
        <v>2</v>
      </c>
      <c r="T6155" s="167" t="s">
        <v>4040</v>
      </c>
      <c r="U6155" s="169" t="s">
        <v>4041</v>
      </c>
      <c r="V6155" s="167" t="s">
        <v>10116</v>
      </c>
      <c r="W6155" s="167" t="s">
        <v>7113</v>
      </c>
      <c r="X6155" s="170" t="s">
        <v>159</v>
      </c>
      <c r="Y6155" s="171" t="s">
        <v>10091</v>
      </c>
      <c r="Z6155" s="167" t="s">
        <v>2135</v>
      </c>
      <c r="AA6155" s="176">
        <v>6000</v>
      </c>
      <c r="AB6155" s="167" t="s">
        <v>11254</v>
      </c>
      <c r="AC6155" s="176">
        <v>6000</v>
      </c>
      <c r="AD6155" s="167" t="s">
        <v>11254</v>
      </c>
      <c r="AE6155" s="176">
        <v>258</v>
      </c>
    </row>
    <row r="6156" spans="1:31">
      <c r="A6156" s="178">
        <v>308605891001</v>
      </c>
      <c r="B6156" s="166">
        <v>46178</v>
      </c>
      <c r="C6156" s="167" t="s">
        <v>9201</v>
      </c>
      <c r="D6156" s="167" t="s">
        <v>9704</v>
      </c>
      <c r="E6156" s="167" t="s">
        <v>9705</v>
      </c>
      <c r="F6156" s="167" t="s">
        <v>9211</v>
      </c>
      <c r="G6156" s="167" t="s">
        <v>3502</v>
      </c>
      <c r="H6156" s="168">
        <v>46178</v>
      </c>
      <c r="I6156" s="167" t="s">
        <v>10088</v>
      </c>
      <c r="J6156" s="169">
        <v>26143</v>
      </c>
      <c r="K6156" s="167" t="s">
        <v>55</v>
      </c>
      <c r="L6156" s="169">
        <v>1</v>
      </c>
      <c r="M6156" s="167" t="s">
        <v>4084</v>
      </c>
      <c r="N6156" s="169">
        <v>8.9</v>
      </c>
      <c r="O6156" s="167" t="s">
        <v>3505</v>
      </c>
      <c r="P6156" s="167"/>
      <c r="Q6156" s="167" t="s">
        <v>3506</v>
      </c>
      <c r="R6156" s="167" t="s">
        <v>10089</v>
      </c>
      <c r="S6156" s="169">
        <v>1</v>
      </c>
      <c r="T6156" s="167" t="s">
        <v>3535</v>
      </c>
      <c r="U6156" s="169" t="s">
        <v>3536</v>
      </c>
      <c r="V6156" s="167" t="s">
        <v>10117</v>
      </c>
      <c r="W6156" s="167" t="s">
        <v>6845</v>
      </c>
      <c r="X6156" s="170" t="s">
        <v>160</v>
      </c>
      <c r="Y6156" s="171" t="s">
        <v>10091</v>
      </c>
      <c r="Z6156" s="167" t="s">
        <v>2135</v>
      </c>
      <c r="AA6156" s="176">
        <v>500</v>
      </c>
      <c r="AB6156" s="167" t="s">
        <v>11254</v>
      </c>
      <c r="AC6156" s="176">
        <v>500</v>
      </c>
      <c r="AD6156" s="167" t="s">
        <v>11254</v>
      </c>
      <c r="AE6156" s="176">
        <v>0.14000000000000001</v>
      </c>
    </row>
    <row r="6157" spans="1:31">
      <c r="A6157" s="178">
        <v>308608391140</v>
      </c>
      <c r="B6157" s="166">
        <v>46178</v>
      </c>
      <c r="C6157" s="167" t="s">
        <v>9144</v>
      </c>
      <c r="D6157" s="167" t="s">
        <v>9258</v>
      </c>
      <c r="E6157" s="167" t="s">
        <v>9259</v>
      </c>
      <c r="F6157" s="167" t="s">
        <v>9260</v>
      </c>
      <c r="G6157" s="167" t="s">
        <v>3502</v>
      </c>
      <c r="H6157" s="168">
        <v>46178</v>
      </c>
      <c r="I6157" s="167" t="s">
        <v>9261</v>
      </c>
      <c r="J6157" s="169">
        <v>26143</v>
      </c>
      <c r="K6157" s="167" t="s">
        <v>55</v>
      </c>
      <c r="L6157" s="169">
        <v>1</v>
      </c>
      <c r="M6157" s="167" t="s">
        <v>3604</v>
      </c>
      <c r="N6157" s="169">
        <v>299.7</v>
      </c>
      <c r="O6157" s="167" t="s">
        <v>3505</v>
      </c>
      <c r="P6157" s="167"/>
      <c r="Q6157" s="167" t="s">
        <v>3527</v>
      </c>
      <c r="R6157" s="167" t="s">
        <v>10118</v>
      </c>
      <c r="S6157" s="169">
        <v>4</v>
      </c>
      <c r="T6157" s="167" t="s">
        <v>9572</v>
      </c>
      <c r="U6157" s="169" t="s">
        <v>3517</v>
      </c>
      <c r="V6157" s="167" t="s">
        <v>10119</v>
      </c>
      <c r="W6157" s="167" t="s">
        <v>9414</v>
      </c>
      <c r="X6157" s="170" t="s">
        <v>157</v>
      </c>
      <c r="Y6157" s="171" t="s">
        <v>10120</v>
      </c>
      <c r="Z6157" s="167" t="s">
        <v>11216</v>
      </c>
      <c r="AA6157" s="176">
        <v>10</v>
      </c>
      <c r="AB6157" s="167" t="s">
        <v>11254</v>
      </c>
      <c r="AC6157" s="176">
        <v>10</v>
      </c>
      <c r="AD6157" s="167" t="s">
        <v>11254</v>
      </c>
      <c r="AE6157" s="176">
        <v>6717.4</v>
      </c>
    </row>
    <row r="6158" spans="1:31">
      <c r="A6158" s="178">
        <v>308608391140</v>
      </c>
      <c r="B6158" s="166">
        <v>46178</v>
      </c>
      <c r="C6158" s="167" t="s">
        <v>9144</v>
      </c>
      <c r="D6158" s="167" t="s">
        <v>9258</v>
      </c>
      <c r="E6158" s="167" t="s">
        <v>9259</v>
      </c>
      <c r="F6158" s="167" t="s">
        <v>9260</v>
      </c>
      <c r="G6158" s="167" t="s">
        <v>3502</v>
      </c>
      <c r="H6158" s="168">
        <v>46178</v>
      </c>
      <c r="I6158" s="167" t="s">
        <v>9261</v>
      </c>
      <c r="J6158" s="169">
        <v>26143</v>
      </c>
      <c r="K6158" s="167" t="s">
        <v>55</v>
      </c>
      <c r="L6158" s="169">
        <v>1</v>
      </c>
      <c r="M6158" s="167" t="s">
        <v>3604</v>
      </c>
      <c r="N6158" s="169">
        <v>299.7</v>
      </c>
      <c r="O6158" s="167" t="s">
        <v>3505</v>
      </c>
      <c r="P6158" s="167"/>
      <c r="Q6158" s="167" t="s">
        <v>3527</v>
      </c>
      <c r="R6158" s="167" t="s">
        <v>10118</v>
      </c>
      <c r="S6158" s="169">
        <v>3</v>
      </c>
      <c r="T6158" s="167" t="s">
        <v>6516</v>
      </c>
      <c r="U6158" s="169" t="s">
        <v>3517</v>
      </c>
      <c r="V6158" s="167" t="s">
        <v>10121</v>
      </c>
      <c r="W6158" s="167" t="s">
        <v>6518</v>
      </c>
      <c r="X6158" s="170" t="s">
        <v>157</v>
      </c>
      <c r="Y6158" s="171" t="s">
        <v>10120</v>
      </c>
      <c r="Z6158" s="167" t="s">
        <v>11216</v>
      </c>
      <c r="AA6158" s="176">
        <v>540</v>
      </c>
      <c r="AB6158" s="167" t="s">
        <v>11254</v>
      </c>
      <c r="AC6158" s="176">
        <v>540</v>
      </c>
      <c r="AD6158" s="167" t="s">
        <v>11254</v>
      </c>
      <c r="AE6158" s="176">
        <v>148224.6</v>
      </c>
    </row>
    <row r="6159" spans="1:31">
      <c r="A6159" s="178">
        <v>308608391140</v>
      </c>
      <c r="B6159" s="166">
        <v>46178</v>
      </c>
      <c r="C6159" s="167" t="s">
        <v>9144</v>
      </c>
      <c r="D6159" s="167" t="s">
        <v>9258</v>
      </c>
      <c r="E6159" s="167" t="s">
        <v>9259</v>
      </c>
      <c r="F6159" s="167" t="s">
        <v>9260</v>
      </c>
      <c r="G6159" s="167" t="s">
        <v>3502</v>
      </c>
      <c r="H6159" s="168">
        <v>46178</v>
      </c>
      <c r="I6159" s="167" t="s">
        <v>9261</v>
      </c>
      <c r="J6159" s="169">
        <v>26143</v>
      </c>
      <c r="K6159" s="167" t="s">
        <v>55</v>
      </c>
      <c r="L6159" s="169">
        <v>1</v>
      </c>
      <c r="M6159" s="167" t="s">
        <v>3604</v>
      </c>
      <c r="N6159" s="169">
        <v>299.7</v>
      </c>
      <c r="O6159" s="167" t="s">
        <v>3505</v>
      </c>
      <c r="P6159" s="167"/>
      <c r="Q6159" s="167" t="s">
        <v>3527</v>
      </c>
      <c r="R6159" s="167" t="s">
        <v>10118</v>
      </c>
      <c r="S6159" s="169">
        <v>2</v>
      </c>
      <c r="T6159" s="167" t="s">
        <v>9318</v>
      </c>
      <c r="U6159" s="169" t="s">
        <v>3517</v>
      </c>
      <c r="V6159" s="167" t="s">
        <v>10122</v>
      </c>
      <c r="W6159" s="167" t="s">
        <v>9320</v>
      </c>
      <c r="X6159" s="170" t="s">
        <v>157</v>
      </c>
      <c r="Y6159" s="171" t="s">
        <v>10120</v>
      </c>
      <c r="Z6159" s="167" t="s">
        <v>11216</v>
      </c>
      <c r="AA6159" s="176">
        <v>280</v>
      </c>
      <c r="AB6159" s="167" t="s">
        <v>11254</v>
      </c>
      <c r="AC6159" s="176">
        <v>280</v>
      </c>
      <c r="AD6159" s="167" t="s">
        <v>11254</v>
      </c>
      <c r="AE6159" s="176">
        <v>414111.6</v>
      </c>
    </row>
    <row r="6160" spans="1:31">
      <c r="A6160" s="178">
        <v>308608391140</v>
      </c>
      <c r="B6160" s="166">
        <v>46178</v>
      </c>
      <c r="C6160" s="167" t="s">
        <v>9144</v>
      </c>
      <c r="D6160" s="167" t="s">
        <v>9258</v>
      </c>
      <c r="E6160" s="167" t="s">
        <v>9259</v>
      </c>
      <c r="F6160" s="167" t="s">
        <v>9260</v>
      </c>
      <c r="G6160" s="167" t="s">
        <v>3502</v>
      </c>
      <c r="H6160" s="168">
        <v>46178</v>
      </c>
      <c r="I6160" s="167" t="s">
        <v>9261</v>
      </c>
      <c r="J6160" s="169">
        <v>26143</v>
      </c>
      <c r="K6160" s="167" t="s">
        <v>55</v>
      </c>
      <c r="L6160" s="169">
        <v>1</v>
      </c>
      <c r="M6160" s="167" t="s">
        <v>3604</v>
      </c>
      <c r="N6160" s="169">
        <v>299.7</v>
      </c>
      <c r="O6160" s="167" t="s">
        <v>3505</v>
      </c>
      <c r="P6160" s="167"/>
      <c r="Q6160" s="167" t="s">
        <v>3527</v>
      </c>
      <c r="R6160" s="167" t="s">
        <v>10118</v>
      </c>
      <c r="S6160" s="169">
        <v>1</v>
      </c>
      <c r="T6160" s="167" t="s">
        <v>9318</v>
      </c>
      <c r="U6160" s="169" t="s">
        <v>3517</v>
      </c>
      <c r="V6160" s="167" t="s">
        <v>10122</v>
      </c>
      <c r="W6160" s="167" t="s">
        <v>9320</v>
      </c>
      <c r="X6160" s="170" t="s">
        <v>157</v>
      </c>
      <c r="Y6160" s="171" t="s">
        <v>10120</v>
      </c>
      <c r="Z6160" s="167" t="s">
        <v>11216</v>
      </c>
      <c r="AA6160" s="176">
        <v>10</v>
      </c>
      <c r="AB6160" s="167" t="s">
        <v>11254</v>
      </c>
      <c r="AC6160" s="176">
        <v>10</v>
      </c>
      <c r="AD6160" s="167" t="s">
        <v>11254</v>
      </c>
      <c r="AE6160" s="176">
        <v>14789.7</v>
      </c>
    </row>
    <row r="6161" spans="1:31">
      <c r="A6161" s="178">
        <v>308608450640</v>
      </c>
      <c r="B6161" s="166">
        <v>46178</v>
      </c>
      <c r="C6161" s="167" t="s">
        <v>9144</v>
      </c>
      <c r="D6161" s="167" t="s">
        <v>9258</v>
      </c>
      <c r="E6161" s="167" t="s">
        <v>9259</v>
      </c>
      <c r="F6161" s="167" t="s">
        <v>9260</v>
      </c>
      <c r="G6161" s="167" t="s">
        <v>3502</v>
      </c>
      <c r="H6161" s="168">
        <v>46178</v>
      </c>
      <c r="I6161" s="167" t="s">
        <v>9261</v>
      </c>
      <c r="J6161" s="169">
        <v>26143</v>
      </c>
      <c r="K6161" s="167" t="s">
        <v>55</v>
      </c>
      <c r="L6161" s="169">
        <v>1</v>
      </c>
      <c r="M6161" s="167" t="s">
        <v>3604</v>
      </c>
      <c r="N6161" s="169">
        <v>144.80000000000001</v>
      </c>
      <c r="O6161" s="167" t="s">
        <v>3505</v>
      </c>
      <c r="P6161" s="167"/>
      <c r="Q6161" s="167" t="s">
        <v>3527</v>
      </c>
      <c r="R6161" s="167" t="s">
        <v>10123</v>
      </c>
      <c r="S6161" s="169">
        <v>5</v>
      </c>
      <c r="T6161" s="167" t="s">
        <v>9795</v>
      </c>
      <c r="U6161" s="169" t="s">
        <v>3517</v>
      </c>
      <c r="V6161" s="167" t="s">
        <v>10124</v>
      </c>
      <c r="W6161" s="167" t="s">
        <v>9283</v>
      </c>
      <c r="X6161" s="170" t="s">
        <v>157</v>
      </c>
      <c r="Y6161" s="171" t="s">
        <v>10125</v>
      </c>
      <c r="Z6161" s="167" t="s">
        <v>11217</v>
      </c>
      <c r="AA6161" s="176">
        <v>159</v>
      </c>
      <c r="AB6161" s="167" t="s">
        <v>11254</v>
      </c>
      <c r="AC6161" s="176">
        <v>159</v>
      </c>
      <c r="AD6161" s="167" t="s">
        <v>11254</v>
      </c>
      <c r="AE6161" s="176">
        <v>366612.66</v>
      </c>
    </row>
    <row r="6162" spans="1:31">
      <c r="A6162" s="178">
        <v>308608450640</v>
      </c>
      <c r="B6162" s="166">
        <v>46178</v>
      </c>
      <c r="C6162" s="167" t="s">
        <v>9144</v>
      </c>
      <c r="D6162" s="167" t="s">
        <v>9258</v>
      </c>
      <c r="E6162" s="167" t="s">
        <v>9259</v>
      </c>
      <c r="F6162" s="167" t="s">
        <v>9260</v>
      </c>
      <c r="G6162" s="167" t="s">
        <v>3502</v>
      </c>
      <c r="H6162" s="168">
        <v>46178</v>
      </c>
      <c r="I6162" s="167" t="s">
        <v>9261</v>
      </c>
      <c r="J6162" s="169">
        <v>26143</v>
      </c>
      <c r="K6162" s="167" t="s">
        <v>55</v>
      </c>
      <c r="L6162" s="169">
        <v>1</v>
      </c>
      <c r="M6162" s="167" t="s">
        <v>3604</v>
      </c>
      <c r="N6162" s="169">
        <v>144.80000000000001</v>
      </c>
      <c r="O6162" s="167" t="s">
        <v>3505</v>
      </c>
      <c r="P6162" s="167"/>
      <c r="Q6162" s="167" t="s">
        <v>3527</v>
      </c>
      <c r="R6162" s="167" t="s">
        <v>10123</v>
      </c>
      <c r="S6162" s="169">
        <v>4</v>
      </c>
      <c r="T6162" s="167" t="s">
        <v>9795</v>
      </c>
      <c r="U6162" s="169" t="s">
        <v>3517</v>
      </c>
      <c r="V6162" s="167" t="s">
        <v>10124</v>
      </c>
      <c r="W6162" s="167" t="s">
        <v>9283</v>
      </c>
      <c r="X6162" s="170" t="s">
        <v>157</v>
      </c>
      <c r="Y6162" s="171" t="s">
        <v>10125</v>
      </c>
      <c r="Z6162" s="167" t="s">
        <v>11217</v>
      </c>
      <c r="AA6162" s="176">
        <v>9</v>
      </c>
      <c r="AB6162" s="167" t="s">
        <v>11254</v>
      </c>
      <c r="AC6162" s="176">
        <v>9</v>
      </c>
      <c r="AD6162" s="167" t="s">
        <v>11254</v>
      </c>
      <c r="AE6162" s="176">
        <v>20751.66</v>
      </c>
    </row>
    <row r="6163" spans="1:31">
      <c r="A6163" s="178">
        <v>308608450640</v>
      </c>
      <c r="B6163" s="166">
        <v>46178</v>
      </c>
      <c r="C6163" s="167" t="s">
        <v>9144</v>
      </c>
      <c r="D6163" s="167" t="s">
        <v>9258</v>
      </c>
      <c r="E6163" s="167" t="s">
        <v>9259</v>
      </c>
      <c r="F6163" s="167" t="s">
        <v>9260</v>
      </c>
      <c r="G6163" s="167" t="s">
        <v>3502</v>
      </c>
      <c r="H6163" s="168">
        <v>46178</v>
      </c>
      <c r="I6163" s="167" t="s">
        <v>9261</v>
      </c>
      <c r="J6163" s="169">
        <v>26143</v>
      </c>
      <c r="K6163" s="167" t="s">
        <v>55</v>
      </c>
      <c r="L6163" s="169">
        <v>1</v>
      </c>
      <c r="M6163" s="167" t="s">
        <v>3604</v>
      </c>
      <c r="N6163" s="169">
        <v>144.80000000000001</v>
      </c>
      <c r="O6163" s="167" t="s">
        <v>3505</v>
      </c>
      <c r="P6163" s="167"/>
      <c r="Q6163" s="167" t="s">
        <v>3527</v>
      </c>
      <c r="R6163" s="167" t="s">
        <v>10123</v>
      </c>
      <c r="S6163" s="169">
        <v>3</v>
      </c>
      <c r="T6163" s="167" t="s">
        <v>9572</v>
      </c>
      <c r="U6163" s="169" t="s">
        <v>3517</v>
      </c>
      <c r="V6163" s="167" t="s">
        <v>10119</v>
      </c>
      <c r="W6163" s="167" t="s">
        <v>9414</v>
      </c>
      <c r="X6163" s="170" t="s">
        <v>157</v>
      </c>
      <c r="Y6163" s="171" t="s">
        <v>10125</v>
      </c>
      <c r="Z6163" s="167" t="s">
        <v>11217</v>
      </c>
      <c r="AA6163" s="176">
        <v>10</v>
      </c>
      <c r="AB6163" s="167" t="s">
        <v>11254</v>
      </c>
      <c r="AC6163" s="176">
        <v>10</v>
      </c>
      <c r="AD6163" s="167" t="s">
        <v>11254</v>
      </c>
      <c r="AE6163" s="176">
        <v>6717.4</v>
      </c>
    </row>
    <row r="6164" spans="1:31">
      <c r="A6164" s="178">
        <v>308608450640</v>
      </c>
      <c r="B6164" s="166">
        <v>46178</v>
      </c>
      <c r="C6164" s="167" t="s">
        <v>9144</v>
      </c>
      <c r="D6164" s="167" t="s">
        <v>9258</v>
      </c>
      <c r="E6164" s="167" t="s">
        <v>9259</v>
      </c>
      <c r="F6164" s="167" t="s">
        <v>9260</v>
      </c>
      <c r="G6164" s="167" t="s">
        <v>3502</v>
      </c>
      <c r="H6164" s="168">
        <v>46178</v>
      </c>
      <c r="I6164" s="167" t="s">
        <v>9261</v>
      </c>
      <c r="J6164" s="169">
        <v>26143</v>
      </c>
      <c r="K6164" s="167" t="s">
        <v>55</v>
      </c>
      <c r="L6164" s="169">
        <v>1</v>
      </c>
      <c r="M6164" s="167" t="s">
        <v>3604</v>
      </c>
      <c r="N6164" s="169">
        <v>144.80000000000001</v>
      </c>
      <c r="O6164" s="167" t="s">
        <v>3505</v>
      </c>
      <c r="P6164" s="167"/>
      <c r="Q6164" s="167" t="s">
        <v>3527</v>
      </c>
      <c r="R6164" s="167" t="s">
        <v>10123</v>
      </c>
      <c r="S6164" s="169">
        <v>2</v>
      </c>
      <c r="T6164" s="167" t="s">
        <v>9572</v>
      </c>
      <c r="U6164" s="169" t="s">
        <v>3517</v>
      </c>
      <c r="V6164" s="167" t="s">
        <v>10119</v>
      </c>
      <c r="W6164" s="167" t="s">
        <v>9414</v>
      </c>
      <c r="X6164" s="170" t="s">
        <v>157</v>
      </c>
      <c r="Y6164" s="171" t="s">
        <v>10125</v>
      </c>
      <c r="Z6164" s="167" t="s">
        <v>11217</v>
      </c>
      <c r="AA6164" s="176">
        <v>10</v>
      </c>
      <c r="AB6164" s="167" t="s">
        <v>11254</v>
      </c>
      <c r="AC6164" s="176">
        <v>10</v>
      </c>
      <c r="AD6164" s="167" t="s">
        <v>11254</v>
      </c>
      <c r="AE6164" s="176">
        <v>6717.4</v>
      </c>
    </row>
    <row r="6165" spans="1:31">
      <c r="A6165" s="178">
        <v>308608450640</v>
      </c>
      <c r="B6165" s="166">
        <v>46178</v>
      </c>
      <c r="C6165" s="167" t="s">
        <v>9144</v>
      </c>
      <c r="D6165" s="167" t="s">
        <v>9258</v>
      </c>
      <c r="E6165" s="167" t="s">
        <v>9259</v>
      </c>
      <c r="F6165" s="167" t="s">
        <v>9260</v>
      </c>
      <c r="G6165" s="167" t="s">
        <v>3502</v>
      </c>
      <c r="H6165" s="168">
        <v>46178</v>
      </c>
      <c r="I6165" s="167" t="s">
        <v>9261</v>
      </c>
      <c r="J6165" s="169">
        <v>26143</v>
      </c>
      <c r="K6165" s="167" t="s">
        <v>55</v>
      </c>
      <c r="L6165" s="169">
        <v>1</v>
      </c>
      <c r="M6165" s="167" t="s">
        <v>3604</v>
      </c>
      <c r="N6165" s="169">
        <v>144.80000000000001</v>
      </c>
      <c r="O6165" s="167" t="s">
        <v>3505</v>
      </c>
      <c r="P6165" s="167"/>
      <c r="Q6165" s="167" t="s">
        <v>3527</v>
      </c>
      <c r="R6165" s="167" t="s">
        <v>10123</v>
      </c>
      <c r="S6165" s="169">
        <v>1</v>
      </c>
      <c r="T6165" s="167" t="s">
        <v>9270</v>
      </c>
      <c r="U6165" s="169" t="s">
        <v>3517</v>
      </c>
      <c r="V6165" s="167" t="s">
        <v>10126</v>
      </c>
      <c r="W6165" s="167" t="s">
        <v>9272</v>
      </c>
      <c r="X6165" s="170" t="s">
        <v>157</v>
      </c>
      <c r="Y6165" s="171" t="s">
        <v>10125</v>
      </c>
      <c r="Z6165" s="167" t="s">
        <v>11217</v>
      </c>
      <c r="AA6165" s="176">
        <v>170</v>
      </c>
      <c r="AB6165" s="167" t="s">
        <v>11254</v>
      </c>
      <c r="AC6165" s="176">
        <v>170</v>
      </c>
      <c r="AD6165" s="167" t="s">
        <v>11254</v>
      </c>
      <c r="AE6165" s="176">
        <v>249267.6</v>
      </c>
    </row>
    <row r="6166" spans="1:31">
      <c r="A6166" s="178">
        <v>308608491240</v>
      </c>
      <c r="B6166" s="166">
        <v>46178</v>
      </c>
      <c r="C6166" s="167" t="s">
        <v>9144</v>
      </c>
      <c r="D6166" s="167" t="s">
        <v>9258</v>
      </c>
      <c r="E6166" s="167" t="s">
        <v>9259</v>
      </c>
      <c r="F6166" s="167" t="s">
        <v>9260</v>
      </c>
      <c r="G6166" s="167" t="s">
        <v>3502</v>
      </c>
      <c r="H6166" s="168">
        <v>46178</v>
      </c>
      <c r="I6166" s="167" t="s">
        <v>9261</v>
      </c>
      <c r="J6166" s="169">
        <v>26143</v>
      </c>
      <c r="K6166" s="167" t="s">
        <v>55</v>
      </c>
      <c r="L6166" s="169">
        <v>2</v>
      </c>
      <c r="M6166" s="167" t="s">
        <v>4084</v>
      </c>
      <c r="N6166" s="169">
        <v>65.099999999999994</v>
      </c>
      <c r="O6166" s="167" t="s">
        <v>3505</v>
      </c>
      <c r="P6166" s="167"/>
      <c r="Q6166" s="167" t="s">
        <v>3527</v>
      </c>
      <c r="R6166" s="167" t="s">
        <v>10127</v>
      </c>
      <c r="S6166" s="169">
        <v>6</v>
      </c>
      <c r="T6166" s="167" t="s">
        <v>9872</v>
      </c>
      <c r="U6166" s="169" t="s">
        <v>3517</v>
      </c>
      <c r="V6166" s="167" t="s">
        <v>10128</v>
      </c>
      <c r="W6166" s="167" t="s">
        <v>9874</v>
      </c>
      <c r="X6166" s="170" t="s">
        <v>157</v>
      </c>
      <c r="Y6166" s="171" t="s">
        <v>10129</v>
      </c>
      <c r="Z6166" s="167" t="s">
        <v>11218</v>
      </c>
      <c r="AA6166" s="176">
        <v>10</v>
      </c>
      <c r="AB6166" s="167" t="s">
        <v>11254</v>
      </c>
      <c r="AC6166" s="176">
        <v>10</v>
      </c>
      <c r="AD6166" s="167" t="s">
        <v>11254</v>
      </c>
      <c r="AE6166" s="176">
        <v>249128.7</v>
      </c>
    </row>
    <row r="6167" spans="1:31">
      <c r="A6167" s="178">
        <v>308608491240</v>
      </c>
      <c r="B6167" s="166">
        <v>46178</v>
      </c>
      <c r="C6167" s="167" t="s">
        <v>9144</v>
      </c>
      <c r="D6167" s="167" t="s">
        <v>9258</v>
      </c>
      <c r="E6167" s="167" t="s">
        <v>9259</v>
      </c>
      <c r="F6167" s="167" t="s">
        <v>9260</v>
      </c>
      <c r="G6167" s="167" t="s">
        <v>3502</v>
      </c>
      <c r="H6167" s="168">
        <v>46178</v>
      </c>
      <c r="I6167" s="167" t="s">
        <v>9261</v>
      </c>
      <c r="J6167" s="169">
        <v>26143</v>
      </c>
      <c r="K6167" s="167" t="s">
        <v>55</v>
      </c>
      <c r="L6167" s="169">
        <v>2</v>
      </c>
      <c r="M6167" s="167" t="s">
        <v>4084</v>
      </c>
      <c r="N6167" s="169">
        <v>65.099999999999994</v>
      </c>
      <c r="O6167" s="167" t="s">
        <v>3505</v>
      </c>
      <c r="P6167" s="167"/>
      <c r="Q6167" s="167" t="s">
        <v>3527</v>
      </c>
      <c r="R6167" s="167" t="s">
        <v>10127</v>
      </c>
      <c r="S6167" s="169">
        <v>5</v>
      </c>
      <c r="T6167" s="167" t="s">
        <v>9717</v>
      </c>
      <c r="U6167" s="169" t="s">
        <v>3517</v>
      </c>
      <c r="V6167" s="167" t="s">
        <v>10130</v>
      </c>
      <c r="W6167" s="167" t="s">
        <v>9287</v>
      </c>
      <c r="X6167" s="170" t="s">
        <v>157</v>
      </c>
      <c r="Y6167" s="171" t="s">
        <v>10129</v>
      </c>
      <c r="Z6167" s="167" t="s">
        <v>11218</v>
      </c>
      <c r="AA6167" s="176">
        <v>40</v>
      </c>
      <c r="AB6167" s="167" t="s">
        <v>11254</v>
      </c>
      <c r="AC6167" s="176">
        <v>40</v>
      </c>
      <c r="AD6167" s="167" t="s">
        <v>11254</v>
      </c>
      <c r="AE6167" s="176">
        <v>48059.6</v>
      </c>
    </row>
    <row r="6168" spans="1:31">
      <c r="A6168" s="178">
        <v>308608491240</v>
      </c>
      <c r="B6168" s="166">
        <v>46178</v>
      </c>
      <c r="C6168" s="167" t="s">
        <v>9144</v>
      </c>
      <c r="D6168" s="167" t="s">
        <v>9258</v>
      </c>
      <c r="E6168" s="167" t="s">
        <v>9259</v>
      </c>
      <c r="F6168" s="167" t="s">
        <v>9260</v>
      </c>
      <c r="G6168" s="167" t="s">
        <v>3502</v>
      </c>
      <c r="H6168" s="168">
        <v>46178</v>
      </c>
      <c r="I6168" s="167" t="s">
        <v>9261</v>
      </c>
      <c r="J6168" s="169">
        <v>26143</v>
      </c>
      <c r="K6168" s="167" t="s">
        <v>55</v>
      </c>
      <c r="L6168" s="169">
        <v>2</v>
      </c>
      <c r="M6168" s="167" t="s">
        <v>4084</v>
      </c>
      <c r="N6168" s="169">
        <v>65.099999999999994</v>
      </c>
      <c r="O6168" s="167" t="s">
        <v>3505</v>
      </c>
      <c r="P6168" s="167"/>
      <c r="Q6168" s="167" t="s">
        <v>3527</v>
      </c>
      <c r="R6168" s="167" t="s">
        <v>10127</v>
      </c>
      <c r="S6168" s="169">
        <v>4</v>
      </c>
      <c r="T6168" s="167" t="s">
        <v>9572</v>
      </c>
      <c r="U6168" s="169" t="s">
        <v>3517</v>
      </c>
      <c r="V6168" s="167" t="s">
        <v>10119</v>
      </c>
      <c r="W6168" s="167" t="s">
        <v>9414</v>
      </c>
      <c r="X6168" s="170" t="s">
        <v>157</v>
      </c>
      <c r="Y6168" s="171" t="s">
        <v>10129</v>
      </c>
      <c r="Z6168" s="167" t="s">
        <v>11218</v>
      </c>
      <c r="AA6168" s="176">
        <v>4</v>
      </c>
      <c r="AB6168" s="167" t="s">
        <v>11254</v>
      </c>
      <c r="AC6168" s="176">
        <v>4</v>
      </c>
      <c r="AD6168" s="167" t="s">
        <v>11254</v>
      </c>
      <c r="AE6168" s="176">
        <v>2686.96</v>
      </c>
    </row>
    <row r="6169" spans="1:31">
      <c r="A6169" s="178">
        <v>308608491240</v>
      </c>
      <c r="B6169" s="166">
        <v>46178</v>
      </c>
      <c r="C6169" s="167" t="s">
        <v>9144</v>
      </c>
      <c r="D6169" s="167" t="s">
        <v>9258</v>
      </c>
      <c r="E6169" s="167" t="s">
        <v>9259</v>
      </c>
      <c r="F6169" s="167" t="s">
        <v>9260</v>
      </c>
      <c r="G6169" s="167" t="s">
        <v>3502</v>
      </c>
      <c r="H6169" s="168">
        <v>46178</v>
      </c>
      <c r="I6169" s="167" t="s">
        <v>9261</v>
      </c>
      <c r="J6169" s="169">
        <v>26143</v>
      </c>
      <c r="K6169" s="167" t="s">
        <v>55</v>
      </c>
      <c r="L6169" s="169">
        <v>2</v>
      </c>
      <c r="M6169" s="167" t="s">
        <v>4084</v>
      </c>
      <c r="N6169" s="169">
        <v>65.099999999999994</v>
      </c>
      <c r="O6169" s="167" t="s">
        <v>3505</v>
      </c>
      <c r="P6169" s="167"/>
      <c r="Q6169" s="167" t="s">
        <v>3527</v>
      </c>
      <c r="R6169" s="167" t="s">
        <v>10127</v>
      </c>
      <c r="S6169" s="169">
        <v>3</v>
      </c>
      <c r="T6169" s="167" t="s">
        <v>9572</v>
      </c>
      <c r="U6169" s="169" t="s">
        <v>3517</v>
      </c>
      <c r="V6169" s="167" t="s">
        <v>10119</v>
      </c>
      <c r="W6169" s="167" t="s">
        <v>9414</v>
      </c>
      <c r="X6169" s="170" t="s">
        <v>157</v>
      </c>
      <c r="Y6169" s="171" t="s">
        <v>10129</v>
      </c>
      <c r="Z6169" s="167" t="s">
        <v>11218</v>
      </c>
      <c r="AA6169" s="176">
        <v>2</v>
      </c>
      <c r="AB6169" s="167" t="s">
        <v>11254</v>
      </c>
      <c r="AC6169" s="176">
        <v>2</v>
      </c>
      <c r="AD6169" s="167" t="s">
        <v>11254</v>
      </c>
      <c r="AE6169" s="176">
        <v>1343.48</v>
      </c>
    </row>
    <row r="6170" spans="1:31">
      <c r="A6170" s="178">
        <v>308608491240</v>
      </c>
      <c r="B6170" s="166">
        <v>46178</v>
      </c>
      <c r="C6170" s="167" t="s">
        <v>9144</v>
      </c>
      <c r="D6170" s="167" t="s">
        <v>9258</v>
      </c>
      <c r="E6170" s="167" t="s">
        <v>9259</v>
      </c>
      <c r="F6170" s="167" t="s">
        <v>9260</v>
      </c>
      <c r="G6170" s="167" t="s">
        <v>3502</v>
      </c>
      <c r="H6170" s="168">
        <v>46178</v>
      </c>
      <c r="I6170" s="167" t="s">
        <v>9261</v>
      </c>
      <c r="J6170" s="169">
        <v>26143</v>
      </c>
      <c r="K6170" s="167" t="s">
        <v>55</v>
      </c>
      <c r="L6170" s="169">
        <v>2</v>
      </c>
      <c r="M6170" s="167" t="s">
        <v>4084</v>
      </c>
      <c r="N6170" s="169">
        <v>65.099999999999994</v>
      </c>
      <c r="O6170" s="167" t="s">
        <v>3505</v>
      </c>
      <c r="P6170" s="167"/>
      <c r="Q6170" s="167" t="s">
        <v>3527</v>
      </c>
      <c r="R6170" s="167" t="s">
        <v>10127</v>
      </c>
      <c r="S6170" s="169">
        <v>2</v>
      </c>
      <c r="T6170" s="167" t="s">
        <v>9572</v>
      </c>
      <c r="U6170" s="169" t="s">
        <v>3517</v>
      </c>
      <c r="V6170" s="167" t="s">
        <v>10119</v>
      </c>
      <c r="W6170" s="167" t="s">
        <v>9414</v>
      </c>
      <c r="X6170" s="170" t="s">
        <v>157</v>
      </c>
      <c r="Y6170" s="171" t="s">
        <v>10129</v>
      </c>
      <c r="Z6170" s="167" t="s">
        <v>11218</v>
      </c>
      <c r="AA6170" s="176">
        <v>14</v>
      </c>
      <c r="AB6170" s="167" t="s">
        <v>11254</v>
      </c>
      <c r="AC6170" s="176">
        <v>14</v>
      </c>
      <c r="AD6170" s="167" t="s">
        <v>11254</v>
      </c>
      <c r="AE6170" s="176">
        <v>9404.36</v>
      </c>
    </row>
    <row r="6171" spans="1:31">
      <c r="A6171" s="178">
        <v>308608491240</v>
      </c>
      <c r="B6171" s="166">
        <v>46178</v>
      </c>
      <c r="C6171" s="167" t="s">
        <v>9144</v>
      </c>
      <c r="D6171" s="167" t="s">
        <v>9258</v>
      </c>
      <c r="E6171" s="167" t="s">
        <v>9259</v>
      </c>
      <c r="F6171" s="167" t="s">
        <v>9260</v>
      </c>
      <c r="G6171" s="167" t="s">
        <v>3502</v>
      </c>
      <c r="H6171" s="168">
        <v>46178</v>
      </c>
      <c r="I6171" s="167" t="s">
        <v>9261</v>
      </c>
      <c r="J6171" s="169">
        <v>26143</v>
      </c>
      <c r="K6171" s="167" t="s">
        <v>55</v>
      </c>
      <c r="L6171" s="169">
        <v>2</v>
      </c>
      <c r="M6171" s="167" t="s">
        <v>4084</v>
      </c>
      <c r="N6171" s="169">
        <v>65.099999999999994</v>
      </c>
      <c r="O6171" s="167" t="s">
        <v>3505</v>
      </c>
      <c r="P6171" s="167"/>
      <c r="Q6171" s="167" t="s">
        <v>3527</v>
      </c>
      <c r="R6171" s="167" t="s">
        <v>10127</v>
      </c>
      <c r="S6171" s="169">
        <v>1</v>
      </c>
      <c r="T6171" s="167" t="s">
        <v>9303</v>
      </c>
      <c r="U6171" s="169" t="s">
        <v>3517</v>
      </c>
      <c r="V6171" s="167" t="s">
        <v>10131</v>
      </c>
      <c r="W6171" s="167" t="s">
        <v>9305</v>
      </c>
      <c r="X6171" s="170" t="s">
        <v>157</v>
      </c>
      <c r="Y6171" s="171" t="s">
        <v>10129</v>
      </c>
      <c r="Z6171" s="167" t="s">
        <v>11218</v>
      </c>
      <c r="AA6171" s="176">
        <v>80</v>
      </c>
      <c r="AB6171" s="167" t="s">
        <v>11254</v>
      </c>
      <c r="AC6171" s="176">
        <v>80</v>
      </c>
      <c r="AD6171" s="167" t="s">
        <v>11254</v>
      </c>
      <c r="AE6171" s="176">
        <v>227673.60000000001</v>
      </c>
    </row>
    <row r="6172" spans="1:31">
      <c r="A6172" s="178">
        <v>308608895730</v>
      </c>
      <c r="B6172" s="166">
        <v>46178</v>
      </c>
      <c r="C6172" s="167" t="s">
        <v>9144</v>
      </c>
      <c r="D6172" s="167" t="s">
        <v>9232</v>
      </c>
      <c r="E6172" s="167" t="s">
        <v>9233</v>
      </c>
      <c r="F6172" s="167" t="s">
        <v>9277</v>
      </c>
      <c r="G6172" s="167" t="s">
        <v>3502</v>
      </c>
      <c r="H6172" s="168">
        <v>46178</v>
      </c>
      <c r="I6172" s="167" t="s">
        <v>10132</v>
      </c>
      <c r="J6172" s="169">
        <v>26143</v>
      </c>
      <c r="K6172" s="167" t="s">
        <v>55</v>
      </c>
      <c r="L6172" s="169">
        <v>4</v>
      </c>
      <c r="M6172" s="167" t="s">
        <v>3604</v>
      </c>
      <c r="N6172" s="169">
        <v>1350.6</v>
      </c>
      <c r="O6172" s="167" t="s">
        <v>3505</v>
      </c>
      <c r="P6172" s="167"/>
      <c r="Q6172" s="167" t="s">
        <v>3527</v>
      </c>
      <c r="R6172" s="167" t="s">
        <v>10133</v>
      </c>
      <c r="S6172" s="169">
        <v>15</v>
      </c>
      <c r="T6172" s="167" t="s">
        <v>9717</v>
      </c>
      <c r="U6172" s="169" t="s">
        <v>3517</v>
      </c>
      <c r="V6172" s="167" t="s">
        <v>9997</v>
      </c>
      <c r="W6172" s="167" t="s">
        <v>9287</v>
      </c>
      <c r="X6172" s="170" t="s">
        <v>157</v>
      </c>
      <c r="Y6172" s="171" t="s">
        <v>10134</v>
      </c>
      <c r="Z6172" s="167" t="s">
        <v>11219</v>
      </c>
      <c r="AA6172" s="176">
        <v>120</v>
      </c>
      <c r="AB6172" s="167" t="s">
        <v>11254</v>
      </c>
      <c r="AC6172" s="176">
        <v>120</v>
      </c>
      <c r="AD6172" s="167" t="s">
        <v>11254</v>
      </c>
      <c r="AE6172" s="176">
        <v>144178.79999999999</v>
      </c>
    </row>
    <row r="6173" spans="1:31">
      <c r="A6173" s="178">
        <v>308608895730</v>
      </c>
      <c r="B6173" s="166">
        <v>46178</v>
      </c>
      <c r="C6173" s="167" t="s">
        <v>9144</v>
      </c>
      <c r="D6173" s="167" t="s">
        <v>9232</v>
      </c>
      <c r="E6173" s="167" t="s">
        <v>9233</v>
      </c>
      <c r="F6173" s="167" t="s">
        <v>9277</v>
      </c>
      <c r="G6173" s="167" t="s">
        <v>3502</v>
      </c>
      <c r="H6173" s="168">
        <v>46178</v>
      </c>
      <c r="I6173" s="167" t="s">
        <v>10132</v>
      </c>
      <c r="J6173" s="169">
        <v>26143</v>
      </c>
      <c r="K6173" s="167" t="s">
        <v>55</v>
      </c>
      <c r="L6173" s="169">
        <v>4</v>
      </c>
      <c r="M6173" s="167" t="s">
        <v>3604</v>
      </c>
      <c r="N6173" s="169">
        <v>1350.6</v>
      </c>
      <c r="O6173" s="167" t="s">
        <v>3505</v>
      </c>
      <c r="P6173" s="167"/>
      <c r="Q6173" s="167" t="s">
        <v>3527</v>
      </c>
      <c r="R6173" s="167" t="s">
        <v>10133</v>
      </c>
      <c r="S6173" s="169">
        <v>14</v>
      </c>
      <c r="T6173" s="167" t="s">
        <v>6512</v>
      </c>
      <c r="U6173" s="169" t="s">
        <v>3517</v>
      </c>
      <c r="V6173" s="167" t="s">
        <v>9444</v>
      </c>
      <c r="W6173" s="167" t="s">
        <v>6514</v>
      </c>
      <c r="X6173" s="170" t="s">
        <v>157</v>
      </c>
      <c r="Y6173" s="171" t="s">
        <v>10134</v>
      </c>
      <c r="Z6173" s="167" t="s">
        <v>11219</v>
      </c>
      <c r="AA6173" s="176">
        <v>580</v>
      </c>
      <c r="AB6173" s="167" t="s">
        <v>11254</v>
      </c>
      <c r="AC6173" s="176">
        <v>580</v>
      </c>
      <c r="AD6173" s="167" t="s">
        <v>11254</v>
      </c>
      <c r="AE6173" s="176">
        <v>236048.4</v>
      </c>
    </row>
    <row r="6174" spans="1:31">
      <c r="A6174" s="178">
        <v>308608895730</v>
      </c>
      <c r="B6174" s="166">
        <v>46178</v>
      </c>
      <c r="C6174" s="167" t="s">
        <v>9144</v>
      </c>
      <c r="D6174" s="167" t="s">
        <v>9232</v>
      </c>
      <c r="E6174" s="167" t="s">
        <v>9233</v>
      </c>
      <c r="F6174" s="167" t="s">
        <v>9277</v>
      </c>
      <c r="G6174" s="167" t="s">
        <v>3502</v>
      </c>
      <c r="H6174" s="168">
        <v>46178</v>
      </c>
      <c r="I6174" s="167" t="s">
        <v>10132</v>
      </c>
      <c r="J6174" s="169">
        <v>26143</v>
      </c>
      <c r="K6174" s="167" t="s">
        <v>55</v>
      </c>
      <c r="L6174" s="169">
        <v>4</v>
      </c>
      <c r="M6174" s="167" t="s">
        <v>3604</v>
      </c>
      <c r="N6174" s="169">
        <v>1350.6</v>
      </c>
      <c r="O6174" s="167" t="s">
        <v>3505</v>
      </c>
      <c r="P6174" s="167"/>
      <c r="Q6174" s="167" t="s">
        <v>3527</v>
      </c>
      <c r="R6174" s="167" t="s">
        <v>10133</v>
      </c>
      <c r="S6174" s="169">
        <v>13</v>
      </c>
      <c r="T6174" s="167" t="s">
        <v>6512</v>
      </c>
      <c r="U6174" s="169" t="s">
        <v>3517</v>
      </c>
      <c r="V6174" s="167" t="s">
        <v>9444</v>
      </c>
      <c r="W6174" s="167" t="s">
        <v>6514</v>
      </c>
      <c r="X6174" s="170" t="s">
        <v>157</v>
      </c>
      <c r="Y6174" s="171" t="s">
        <v>10134</v>
      </c>
      <c r="Z6174" s="167" t="s">
        <v>11219</v>
      </c>
      <c r="AA6174" s="176">
        <v>290</v>
      </c>
      <c r="AB6174" s="167" t="s">
        <v>11254</v>
      </c>
      <c r="AC6174" s="176">
        <v>290</v>
      </c>
      <c r="AD6174" s="167" t="s">
        <v>11254</v>
      </c>
      <c r="AE6174" s="176">
        <v>118024.2</v>
      </c>
    </row>
    <row r="6175" spans="1:31">
      <c r="A6175" s="178">
        <v>308608895730</v>
      </c>
      <c r="B6175" s="166">
        <v>46178</v>
      </c>
      <c r="C6175" s="167" t="s">
        <v>9144</v>
      </c>
      <c r="D6175" s="167" t="s">
        <v>9232</v>
      </c>
      <c r="E6175" s="167" t="s">
        <v>9233</v>
      </c>
      <c r="F6175" s="167" t="s">
        <v>9277</v>
      </c>
      <c r="G6175" s="167" t="s">
        <v>3502</v>
      </c>
      <c r="H6175" s="168">
        <v>46178</v>
      </c>
      <c r="I6175" s="167" t="s">
        <v>10132</v>
      </c>
      <c r="J6175" s="169">
        <v>26143</v>
      </c>
      <c r="K6175" s="167" t="s">
        <v>55</v>
      </c>
      <c r="L6175" s="169">
        <v>4</v>
      </c>
      <c r="M6175" s="167" t="s">
        <v>3604</v>
      </c>
      <c r="N6175" s="169">
        <v>1350.6</v>
      </c>
      <c r="O6175" s="167" t="s">
        <v>3505</v>
      </c>
      <c r="P6175" s="167"/>
      <c r="Q6175" s="167" t="s">
        <v>3527</v>
      </c>
      <c r="R6175" s="167" t="s">
        <v>10133</v>
      </c>
      <c r="S6175" s="169">
        <v>12</v>
      </c>
      <c r="T6175" s="167" t="s">
        <v>6512</v>
      </c>
      <c r="U6175" s="169" t="s">
        <v>3517</v>
      </c>
      <c r="V6175" s="167" t="s">
        <v>9444</v>
      </c>
      <c r="W6175" s="167" t="s">
        <v>6514</v>
      </c>
      <c r="X6175" s="170" t="s">
        <v>157</v>
      </c>
      <c r="Y6175" s="171" t="s">
        <v>10134</v>
      </c>
      <c r="Z6175" s="167" t="s">
        <v>11219</v>
      </c>
      <c r="AA6175" s="176">
        <v>10</v>
      </c>
      <c r="AB6175" s="167" t="s">
        <v>11254</v>
      </c>
      <c r="AC6175" s="176">
        <v>10</v>
      </c>
      <c r="AD6175" s="167" t="s">
        <v>11254</v>
      </c>
      <c r="AE6175" s="176">
        <v>4069.8</v>
      </c>
    </row>
    <row r="6176" spans="1:31">
      <c r="A6176" s="178">
        <v>308608895730</v>
      </c>
      <c r="B6176" s="166">
        <v>46178</v>
      </c>
      <c r="C6176" s="167" t="s">
        <v>9144</v>
      </c>
      <c r="D6176" s="167" t="s">
        <v>9232</v>
      </c>
      <c r="E6176" s="167" t="s">
        <v>9233</v>
      </c>
      <c r="F6176" s="167" t="s">
        <v>9277</v>
      </c>
      <c r="G6176" s="167" t="s">
        <v>3502</v>
      </c>
      <c r="H6176" s="168">
        <v>46178</v>
      </c>
      <c r="I6176" s="167" t="s">
        <v>10132</v>
      </c>
      <c r="J6176" s="169">
        <v>26143</v>
      </c>
      <c r="K6176" s="167" t="s">
        <v>55</v>
      </c>
      <c r="L6176" s="169">
        <v>4</v>
      </c>
      <c r="M6176" s="167" t="s">
        <v>3604</v>
      </c>
      <c r="N6176" s="169">
        <v>1350.6</v>
      </c>
      <c r="O6176" s="167" t="s">
        <v>3505</v>
      </c>
      <c r="P6176" s="167"/>
      <c r="Q6176" s="167" t="s">
        <v>3527</v>
      </c>
      <c r="R6176" s="167" t="s">
        <v>10133</v>
      </c>
      <c r="S6176" s="169">
        <v>11</v>
      </c>
      <c r="T6176" s="167" t="s">
        <v>6516</v>
      </c>
      <c r="U6176" s="169" t="s">
        <v>3517</v>
      </c>
      <c r="V6176" s="167" t="s">
        <v>9445</v>
      </c>
      <c r="W6176" s="167" t="s">
        <v>6518</v>
      </c>
      <c r="X6176" s="170" t="s">
        <v>157</v>
      </c>
      <c r="Y6176" s="171" t="s">
        <v>10134</v>
      </c>
      <c r="Z6176" s="167" t="s">
        <v>11219</v>
      </c>
      <c r="AA6176" s="176">
        <v>110</v>
      </c>
      <c r="AB6176" s="167" t="s">
        <v>11254</v>
      </c>
      <c r="AC6176" s="176">
        <v>110</v>
      </c>
      <c r="AD6176" s="167" t="s">
        <v>11254</v>
      </c>
      <c r="AE6176" s="176">
        <v>30193.9</v>
      </c>
    </row>
    <row r="6177" spans="1:31">
      <c r="A6177" s="178">
        <v>308608895730</v>
      </c>
      <c r="B6177" s="166">
        <v>46178</v>
      </c>
      <c r="C6177" s="167" t="s">
        <v>9144</v>
      </c>
      <c r="D6177" s="167" t="s">
        <v>9232</v>
      </c>
      <c r="E6177" s="167" t="s">
        <v>9233</v>
      </c>
      <c r="F6177" s="167" t="s">
        <v>9277</v>
      </c>
      <c r="G6177" s="167" t="s">
        <v>3502</v>
      </c>
      <c r="H6177" s="168">
        <v>46178</v>
      </c>
      <c r="I6177" s="167" t="s">
        <v>10132</v>
      </c>
      <c r="J6177" s="169">
        <v>26143</v>
      </c>
      <c r="K6177" s="167" t="s">
        <v>55</v>
      </c>
      <c r="L6177" s="169">
        <v>4</v>
      </c>
      <c r="M6177" s="167" t="s">
        <v>3604</v>
      </c>
      <c r="N6177" s="169">
        <v>1350.6</v>
      </c>
      <c r="O6177" s="167" t="s">
        <v>3505</v>
      </c>
      <c r="P6177" s="167"/>
      <c r="Q6177" s="167" t="s">
        <v>3527</v>
      </c>
      <c r="R6177" s="167" t="s">
        <v>10133</v>
      </c>
      <c r="S6177" s="169">
        <v>10</v>
      </c>
      <c r="T6177" s="167" t="s">
        <v>6516</v>
      </c>
      <c r="U6177" s="169" t="s">
        <v>3517</v>
      </c>
      <c r="V6177" s="167" t="s">
        <v>9445</v>
      </c>
      <c r="W6177" s="167" t="s">
        <v>6518</v>
      </c>
      <c r="X6177" s="170" t="s">
        <v>157</v>
      </c>
      <c r="Y6177" s="171" t="s">
        <v>10134</v>
      </c>
      <c r="Z6177" s="167" t="s">
        <v>11219</v>
      </c>
      <c r="AA6177" s="176">
        <v>130</v>
      </c>
      <c r="AB6177" s="167" t="s">
        <v>11254</v>
      </c>
      <c r="AC6177" s="176">
        <v>130</v>
      </c>
      <c r="AD6177" s="167" t="s">
        <v>11254</v>
      </c>
      <c r="AE6177" s="176">
        <v>35683.699999999997</v>
      </c>
    </row>
    <row r="6178" spans="1:31">
      <c r="A6178" s="178">
        <v>308608895730</v>
      </c>
      <c r="B6178" s="166">
        <v>46178</v>
      </c>
      <c r="C6178" s="167" t="s">
        <v>9144</v>
      </c>
      <c r="D6178" s="167" t="s">
        <v>9232</v>
      </c>
      <c r="E6178" s="167" t="s">
        <v>9233</v>
      </c>
      <c r="F6178" s="167" t="s">
        <v>9277</v>
      </c>
      <c r="G6178" s="167" t="s">
        <v>3502</v>
      </c>
      <c r="H6178" s="168">
        <v>46178</v>
      </c>
      <c r="I6178" s="167" t="s">
        <v>10132</v>
      </c>
      <c r="J6178" s="169">
        <v>26143</v>
      </c>
      <c r="K6178" s="167" t="s">
        <v>55</v>
      </c>
      <c r="L6178" s="169">
        <v>4</v>
      </c>
      <c r="M6178" s="167" t="s">
        <v>3604</v>
      </c>
      <c r="N6178" s="169">
        <v>1350.6</v>
      </c>
      <c r="O6178" s="167" t="s">
        <v>3505</v>
      </c>
      <c r="P6178" s="167"/>
      <c r="Q6178" s="167" t="s">
        <v>3527</v>
      </c>
      <c r="R6178" s="167" t="s">
        <v>10133</v>
      </c>
      <c r="S6178" s="169">
        <v>9</v>
      </c>
      <c r="T6178" s="167" t="s">
        <v>6516</v>
      </c>
      <c r="U6178" s="169" t="s">
        <v>3517</v>
      </c>
      <c r="V6178" s="167" t="s">
        <v>9445</v>
      </c>
      <c r="W6178" s="167" t="s">
        <v>6518</v>
      </c>
      <c r="X6178" s="170" t="s">
        <v>157</v>
      </c>
      <c r="Y6178" s="171" t="s">
        <v>10134</v>
      </c>
      <c r="Z6178" s="167" t="s">
        <v>11219</v>
      </c>
      <c r="AA6178" s="176">
        <v>130</v>
      </c>
      <c r="AB6178" s="167" t="s">
        <v>11254</v>
      </c>
      <c r="AC6178" s="176">
        <v>130</v>
      </c>
      <c r="AD6178" s="167" t="s">
        <v>11254</v>
      </c>
      <c r="AE6178" s="176">
        <v>35683.699999999997</v>
      </c>
    </row>
    <row r="6179" spans="1:31">
      <c r="A6179" s="178">
        <v>308608895730</v>
      </c>
      <c r="B6179" s="166">
        <v>46178</v>
      </c>
      <c r="C6179" s="167" t="s">
        <v>9144</v>
      </c>
      <c r="D6179" s="167" t="s">
        <v>9232</v>
      </c>
      <c r="E6179" s="167" t="s">
        <v>9233</v>
      </c>
      <c r="F6179" s="167" t="s">
        <v>9277</v>
      </c>
      <c r="G6179" s="167" t="s">
        <v>3502</v>
      </c>
      <c r="H6179" s="168">
        <v>46178</v>
      </c>
      <c r="I6179" s="167" t="s">
        <v>10132</v>
      </c>
      <c r="J6179" s="169">
        <v>26143</v>
      </c>
      <c r="K6179" s="167" t="s">
        <v>55</v>
      </c>
      <c r="L6179" s="169">
        <v>4</v>
      </c>
      <c r="M6179" s="167" t="s">
        <v>3604</v>
      </c>
      <c r="N6179" s="169">
        <v>1350.6</v>
      </c>
      <c r="O6179" s="167" t="s">
        <v>3505</v>
      </c>
      <c r="P6179" s="167"/>
      <c r="Q6179" s="167" t="s">
        <v>3527</v>
      </c>
      <c r="R6179" s="167" t="s">
        <v>10133</v>
      </c>
      <c r="S6179" s="169">
        <v>8</v>
      </c>
      <c r="T6179" s="167" t="s">
        <v>6516</v>
      </c>
      <c r="U6179" s="169" t="s">
        <v>3517</v>
      </c>
      <c r="V6179" s="167" t="s">
        <v>9445</v>
      </c>
      <c r="W6179" s="167" t="s">
        <v>6518</v>
      </c>
      <c r="X6179" s="170" t="s">
        <v>157</v>
      </c>
      <c r="Y6179" s="171" t="s">
        <v>10134</v>
      </c>
      <c r="Z6179" s="167" t="s">
        <v>11219</v>
      </c>
      <c r="AA6179" s="176">
        <v>230</v>
      </c>
      <c r="AB6179" s="167" t="s">
        <v>11254</v>
      </c>
      <c r="AC6179" s="176">
        <v>230</v>
      </c>
      <c r="AD6179" s="167" t="s">
        <v>11254</v>
      </c>
      <c r="AE6179" s="176">
        <v>63132.7</v>
      </c>
    </row>
    <row r="6180" spans="1:31">
      <c r="A6180" s="178">
        <v>308608895730</v>
      </c>
      <c r="B6180" s="166">
        <v>46178</v>
      </c>
      <c r="C6180" s="167" t="s">
        <v>9144</v>
      </c>
      <c r="D6180" s="167" t="s">
        <v>9232</v>
      </c>
      <c r="E6180" s="167" t="s">
        <v>9233</v>
      </c>
      <c r="F6180" s="167" t="s">
        <v>9277</v>
      </c>
      <c r="G6180" s="167" t="s">
        <v>3502</v>
      </c>
      <c r="H6180" s="168">
        <v>46178</v>
      </c>
      <c r="I6180" s="167" t="s">
        <v>10132</v>
      </c>
      <c r="J6180" s="169">
        <v>26143</v>
      </c>
      <c r="K6180" s="167" t="s">
        <v>55</v>
      </c>
      <c r="L6180" s="169">
        <v>4</v>
      </c>
      <c r="M6180" s="167" t="s">
        <v>3604</v>
      </c>
      <c r="N6180" s="169">
        <v>1350.6</v>
      </c>
      <c r="O6180" s="167" t="s">
        <v>3505</v>
      </c>
      <c r="P6180" s="167"/>
      <c r="Q6180" s="167" t="s">
        <v>3527</v>
      </c>
      <c r="R6180" s="167" t="s">
        <v>10133</v>
      </c>
      <c r="S6180" s="169">
        <v>7</v>
      </c>
      <c r="T6180" s="167" t="s">
        <v>6522</v>
      </c>
      <c r="U6180" s="169" t="s">
        <v>3517</v>
      </c>
      <c r="V6180" s="167" t="s">
        <v>9448</v>
      </c>
      <c r="W6180" s="167" t="s">
        <v>6524</v>
      </c>
      <c r="X6180" s="170" t="s">
        <v>157</v>
      </c>
      <c r="Y6180" s="171" t="s">
        <v>10134</v>
      </c>
      <c r="Z6180" s="167" t="s">
        <v>11219</v>
      </c>
      <c r="AA6180" s="176">
        <v>3</v>
      </c>
      <c r="AB6180" s="167" t="s">
        <v>11254</v>
      </c>
      <c r="AC6180" s="176">
        <v>3</v>
      </c>
      <c r="AD6180" s="167" t="s">
        <v>11254</v>
      </c>
      <c r="AE6180" s="176">
        <v>1391.49</v>
      </c>
    </row>
    <row r="6181" spans="1:31">
      <c r="A6181" s="178">
        <v>308608895730</v>
      </c>
      <c r="B6181" s="166">
        <v>46178</v>
      </c>
      <c r="C6181" s="167" t="s">
        <v>9144</v>
      </c>
      <c r="D6181" s="167" t="s">
        <v>9232</v>
      </c>
      <c r="E6181" s="167" t="s">
        <v>9233</v>
      </c>
      <c r="F6181" s="167" t="s">
        <v>9277</v>
      </c>
      <c r="G6181" s="167" t="s">
        <v>3502</v>
      </c>
      <c r="H6181" s="168">
        <v>46178</v>
      </c>
      <c r="I6181" s="167" t="s">
        <v>10132</v>
      </c>
      <c r="J6181" s="169">
        <v>26143</v>
      </c>
      <c r="K6181" s="167" t="s">
        <v>55</v>
      </c>
      <c r="L6181" s="169">
        <v>4</v>
      </c>
      <c r="M6181" s="167" t="s">
        <v>3604</v>
      </c>
      <c r="N6181" s="169">
        <v>1350.6</v>
      </c>
      <c r="O6181" s="167" t="s">
        <v>3505</v>
      </c>
      <c r="P6181" s="167"/>
      <c r="Q6181" s="167" t="s">
        <v>3527</v>
      </c>
      <c r="R6181" s="167" t="s">
        <v>10133</v>
      </c>
      <c r="S6181" s="169">
        <v>6</v>
      </c>
      <c r="T6181" s="167" t="s">
        <v>9553</v>
      </c>
      <c r="U6181" s="169" t="s">
        <v>3517</v>
      </c>
      <c r="V6181" s="167" t="s">
        <v>10135</v>
      </c>
      <c r="W6181" s="167" t="s">
        <v>9302</v>
      </c>
      <c r="X6181" s="170" t="s">
        <v>157</v>
      </c>
      <c r="Y6181" s="171" t="s">
        <v>10134</v>
      </c>
      <c r="Z6181" s="167" t="s">
        <v>11219</v>
      </c>
      <c r="AA6181" s="176">
        <v>3</v>
      </c>
      <c r="AB6181" s="167" t="s">
        <v>11254</v>
      </c>
      <c r="AC6181" s="176">
        <v>3</v>
      </c>
      <c r="AD6181" s="167" t="s">
        <v>11254</v>
      </c>
      <c r="AE6181" s="176">
        <v>880.8</v>
      </c>
    </row>
    <row r="6182" spans="1:31">
      <c r="A6182" s="178">
        <v>308608895730</v>
      </c>
      <c r="B6182" s="166">
        <v>46178</v>
      </c>
      <c r="C6182" s="167" t="s">
        <v>9144</v>
      </c>
      <c r="D6182" s="167" t="s">
        <v>9232</v>
      </c>
      <c r="E6182" s="167" t="s">
        <v>9233</v>
      </c>
      <c r="F6182" s="167" t="s">
        <v>9277</v>
      </c>
      <c r="G6182" s="167" t="s">
        <v>3502</v>
      </c>
      <c r="H6182" s="168">
        <v>46178</v>
      </c>
      <c r="I6182" s="167" t="s">
        <v>10132</v>
      </c>
      <c r="J6182" s="169">
        <v>26143</v>
      </c>
      <c r="K6182" s="167" t="s">
        <v>55</v>
      </c>
      <c r="L6182" s="169">
        <v>4</v>
      </c>
      <c r="M6182" s="167" t="s">
        <v>3604</v>
      </c>
      <c r="N6182" s="169">
        <v>1350.6</v>
      </c>
      <c r="O6182" s="167" t="s">
        <v>3505</v>
      </c>
      <c r="P6182" s="167"/>
      <c r="Q6182" s="167" t="s">
        <v>3527</v>
      </c>
      <c r="R6182" s="167" t="s">
        <v>10133</v>
      </c>
      <c r="S6182" s="169">
        <v>5</v>
      </c>
      <c r="T6182" s="167" t="s">
        <v>9553</v>
      </c>
      <c r="U6182" s="169" t="s">
        <v>3517</v>
      </c>
      <c r="V6182" s="167" t="s">
        <v>10135</v>
      </c>
      <c r="W6182" s="167" t="s">
        <v>9302</v>
      </c>
      <c r="X6182" s="170" t="s">
        <v>157</v>
      </c>
      <c r="Y6182" s="171" t="s">
        <v>10134</v>
      </c>
      <c r="Z6182" s="167" t="s">
        <v>11219</v>
      </c>
      <c r="AA6182" s="176">
        <v>5</v>
      </c>
      <c r="AB6182" s="167" t="s">
        <v>11254</v>
      </c>
      <c r="AC6182" s="176">
        <v>5</v>
      </c>
      <c r="AD6182" s="167" t="s">
        <v>11254</v>
      </c>
      <c r="AE6182" s="176">
        <v>1468</v>
      </c>
    </row>
    <row r="6183" spans="1:31">
      <c r="A6183" s="178">
        <v>308608895730</v>
      </c>
      <c r="B6183" s="166">
        <v>46178</v>
      </c>
      <c r="C6183" s="167" t="s">
        <v>9144</v>
      </c>
      <c r="D6183" s="167" t="s">
        <v>9232</v>
      </c>
      <c r="E6183" s="167" t="s">
        <v>9233</v>
      </c>
      <c r="F6183" s="167" t="s">
        <v>9277</v>
      </c>
      <c r="G6183" s="167" t="s">
        <v>3502</v>
      </c>
      <c r="H6183" s="168">
        <v>46178</v>
      </c>
      <c r="I6183" s="167" t="s">
        <v>10132</v>
      </c>
      <c r="J6183" s="169">
        <v>26143</v>
      </c>
      <c r="K6183" s="167" t="s">
        <v>55</v>
      </c>
      <c r="L6183" s="169">
        <v>4</v>
      </c>
      <c r="M6183" s="167" t="s">
        <v>3604</v>
      </c>
      <c r="N6183" s="169">
        <v>1350.6</v>
      </c>
      <c r="O6183" s="167" t="s">
        <v>3505</v>
      </c>
      <c r="P6183" s="167"/>
      <c r="Q6183" s="167" t="s">
        <v>3527</v>
      </c>
      <c r="R6183" s="167" t="s">
        <v>10133</v>
      </c>
      <c r="S6183" s="169">
        <v>4</v>
      </c>
      <c r="T6183" s="167" t="s">
        <v>9318</v>
      </c>
      <c r="U6183" s="169" t="s">
        <v>3517</v>
      </c>
      <c r="V6183" s="167" t="s">
        <v>9724</v>
      </c>
      <c r="W6183" s="167" t="s">
        <v>9320</v>
      </c>
      <c r="X6183" s="170" t="s">
        <v>157</v>
      </c>
      <c r="Y6183" s="171" t="s">
        <v>10134</v>
      </c>
      <c r="Z6183" s="167" t="s">
        <v>11219</v>
      </c>
      <c r="AA6183" s="176">
        <v>500</v>
      </c>
      <c r="AB6183" s="167" t="s">
        <v>11254</v>
      </c>
      <c r="AC6183" s="176">
        <v>500</v>
      </c>
      <c r="AD6183" s="167" t="s">
        <v>11254</v>
      </c>
      <c r="AE6183" s="176">
        <v>739485</v>
      </c>
    </row>
    <row r="6184" spans="1:31">
      <c r="A6184" s="178">
        <v>308608895730</v>
      </c>
      <c r="B6184" s="166">
        <v>46178</v>
      </c>
      <c r="C6184" s="167" t="s">
        <v>9144</v>
      </c>
      <c r="D6184" s="167" t="s">
        <v>9232</v>
      </c>
      <c r="E6184" s="167" t="s">
        <v>9233</v>
      </c>
      <c r="F6184" s="167" t="s">
        <v>9277</v>
      </c>
      <c r="G6184" s="167" t="s">
        <v>3502</v>
      </c>
      <c r="H6184" s="168">
        <v>46178</v>
      </c>
      <c r="I6184" s="167" t="s">
        <v>10132</v>
      </c>
      <c r="J6184" s="169">
        <v>26143</v>
      </c>
      <c r="K6184" s="167" t="s">
        <v>55</v>
      </c>
      <c r="L6184" s="169">
        <v>4</v>
      </c>
      <c r="M6184" s="167" t="s">
        <v>3604</v>
      </c>
      <c r="N6184" s="169">
        <v>1350.6</v>
      </c>
      <c r="O6184" s="167" t="s">
        <v>3505</v>
      </c>
      <c r="P6184" s="167"/>
      <c r="Q6184" s="167" t="s">
        <v>3527</v>
      </c>
      <c r="R6184" s="167" t="s">
        <v>10133</v>
      </c>
      <c r="S6184" s="169">
        <v>3</v>
      </c>
      <c r="T6184" s="167" t="s">
        <v>9327</v>
      </c>
      <c r="U6184" s="169" t="s">
        <v>3517</v>
      </c>
      <c r="V6184" s="167" t="s">
        <v>10136</v>
      </c>
      <c r="W6184" s="167" t="s">
        <v>9326</v>
      </c>
      <c r="X6184" s="170" t="s">
        <v>157</v>
      </c>
      <c r="Y6184" s="171" t="s">
        <v>10134</v>
      </c>
      <c r="Z6184" s="167" t="s">
        <v>11219</v>
      </c>
      <c r="AA6184" s="176">
        <v>900</v>
      </c>
      <c r="AB6184" s="167" t="s">
        <v>11254</v>
      </c>
      <c r="AC6184" s="176">
        <v>900</v>
      </c>
      <c r="AD6184" s="167" t="s">
        <v>11254</v>
      </c>
      <c r="AE6184" s="176">
        <v>436464</v>
      </c>
    </row>
    <row r="6185" spans="1:31">
      <c r="A6185" s="178">
        <v>308608895730</v>
      </c>
      <c r="B6185" s="166">
        <v>46178</v>
      </c>
      <c r="C6185" s="167" t="s">
        <v>9144</v>
      </c>
      <c r="D6185" s="167" t="s">
        <v>9232</v>
      </c>
      <c r="E6185" s="167" t="s">
        <v>9233</v>
      </c>
      <c r="F6185" s="167" t="s">
        <v>9277</v>
      </c>
      <c r="G6185" s="167" t="s">
        <v>3502</v>
      </c>
      <c r="H6185" s="168">
        <v>46178</v>
      </c>
      <c r="I6185" s="167" t="s">
        <v>10132</v>
      </c>
      <c r="J6185" s="169">
        <v>26143</v>
      </c>
      <c r="K6185" s="167" t="s">
        <v>55</v>
      </c>
      <c r="L6185" s="169">
        <v>4</v>
      </c>
      <c r="M6185" s="167" t="s">
        <v>3604</v>
      </c>
      <c r="N6185" s="169">
        <v>1350.6</v>
      </c>
      <c r="O6185" s="167" t="s">
        <v>3505</v>
      </c>
      <c r="P6185" s="167"/>
      <c r="Q6185" s="167" t="s">
        <v>3527</v>
      </c>
      <c r="R6185" s="167" t="s">
        <v>10133</v>
      </c>
      <c r="S6185" s="169">
        <v>2</v>
      </c>
      <c r="T6185" s="167" t="s">
        <v>9329</v>
      </c>
      <c r="U6185" s="169" t="s">
        <v>3517</v>
      </c>
      <c r="V6185" s="167" t="s">
        <v>9725</v>
      </c>
      <c r="W6185" s="167" t="s">
        <v>9331</v>
      </c>
      <c r="X6185" s="170" t="s">
        <v>157</v>
      </c>
      <c r="Y6185" s="171" t="s">
        <v>10134</v>
      </c>
      <c r="Z6185" s="167" t="s">
        <v>11219</v>
      </c>
      <c r="AA6185" s="176">
        <v>170</v>
      </c>
      <c r="AB6185" s="167" t="s">
        <v>11254</v>
      </c>
      <c r="AC6185" s="176">
        <v>170</v>
      </c>
      <c r="AD6185" s="167" t="s">
        <v>11254</v>
      </c>
      <c r="AE6185" s="176">
        <v>487730</v>
      </c>
    </row>
    <row r="6186" spans="1:31">
      <c r="A6186" s="178">
        <v>308608895730</v>
      </c>
      <c r="B6186" s="166">
        <v>46178</v>
      </c>
      <c r="C6186" s="167" t="s">
        <v>9144</v>
      </c>
      <c r="D6186" s="167" t="s">
        <v>9232</v>
      </c>
      <c r="E6186" s="167" t="s">
        <v>9233</v>
      </c>
      <c r="F6186" s="167" t="s">
        <v>9277</v>
      </c>
      <c r="G6186" s="167" t="s">
        <v>3502</v>
      </c>
      <c r="H6186" s="168">
        <v>46178</v>
      </c>
      <c r="I6186" s="167" t="s">
        <v>10132</v>
      </c>
      <c r="J6186" s="169">
        <v>26143</v>
      </c>
      <c r="K6186" s="167" t="s">
        <v>55</v>
      </c>
      <c r="L6186" s="169">
        <v>4</v>
      </c>
      <c r="M6186" s="167" t="s">
        <v>3604</v>
      </c>
      <c r="N6186" s="169">
        <v>1350.6</v>
      </c>
      <c r="O6186" s="167" t="s">
        <v>3505</v>
      </c>
      <c r="P6186" s="167"/>
      <c r="Q6186" s="167" t="s">
        <v>3527</v>
      </c>
      <c r="R6186" s="167" t="s">
        <v>10133</v>
      </c>
      <c r="S6186" s="169">
        <v>1</v>
      </c>
      <c r="T6186" s="167" t="s">
        <v>9274</v>
      </c>
      <c r="U6186" s="169" t="s">
        <v>3517</v>
      </c>
      <c r="V6186" s="167" t="s">
        <v>9455</v>
      </c>
      <c r="W6186" s="167" t="s">
        <v>9276</v>
      </c>
      <c r="X6186" s="170" t="s">
        <v>157</v>
      </c>
      <c r="Y6186" s="171" t="s">
        <v>10134</v>
      </c>
      <c r="Z6186" s="167" t="s">
        <v>11219</v>
      </c>
      <c r="AA6186" s="176">
        <v>650</v>
      </c>
      <c r="AB6186" s="167" t="s">
        <v>11254</v>
      </c>
      <c r="AC6186" s="176">
        <v>650</v>
      </c>
      <c r="AD6186" s="167" t="s">
        <v>11254</v>
      </c>
      <c r="AE6186" s="176">
        <v>1383869.5</v>
      </c>
    </row>
    <row r="6187" spans="1:31">
      <c r="A6187" s="178">
        <v>308613998620</v>
      </c>
      <c r="B6187" s="166">
        <v>46181</v>
      </c>
      <c r="C6187" s="167" t="s">
        <v>9144</v>
      </c>
      <c r="D6187" s="167" t="s">
        <v>9401</v>
      </c>
      <c r="E6187" s="167" t="s">
        <v>9402</v>
      </c>
      <c r="F6187" s="167" t="s">
        <v>9403</v>
      </c>
      <c r="G6187" s="167" t="s">
        <v>5048</v>
      </c>
      <c r="H6187" s="168">
        <v>46181</v>
      </c>
      <c r="I6187" s="167" t="s">
        <v>9459</v>
      </c>
      <c r="J6187" s="169">
        <v>26122</v>
      </c>
      <c r="K6187" s="167" t="s">
        <v>55</v>
      </c>
      <c r="L6187" s="169">
        <v>10</v>
      </c>
      <c r="M6187" s="167" t="s">
        <v>3604</v>
      </c>
      <c r="N6187" s="169">
        <v>1537.2</v>
      </c>
      <c r="O6187" s="167" t="s">
        <v>3505</v>
      </c>
      <c r="P6187" s="167"/>
      <c r="Q6187" s="167" t="s">
        <v>5049</v>
      </c>
      <c r="R6187" s="167" t="s">
        <v>10137</v>
      </c>
      <c r="S6187" s="169">
        <v>9</v>
      </c>
      <c r="T6187" s="167" t="s">
        <v>9170</v>
      </c>
      <c r="U6187" s="169" t="s">
        <v>6692</v>
      </c>
      <c r="V6187" s="167" t="s">
        <v>9171</v>
      </c>
      <c r="W6187" s="167" t="s">
        <v>9172</v>
      </c>
      <c r="X6187" s="170" t="s">
        <v>3533</v>
      </c>
      <c r="Y6187" s="171" t="s">
        <v>10138</v>
      </c>
      <c r="Z6187" s="167" t="s">
        <v>2137</v>
      </c>
      <c r="AA6187" s="176">
        <v>864</v>
      </c>
      <c r="AB6187" s="167" t="s">
        <v>11254</v>
      </c>
      <c r="AC6187" s="176">
        <v>864</v>
      </c>
      <c r="AD6187" s="167" t="s">
        <v>11254</v>
      </c>
      <c r="AE6187" s="176">
        <v>48202.559999999998</v>
      </c>
    </row>
    <row r="6188" spans="1:31">
      <c r="A6188" s="178">
        <v>308613998620</v>
      </c>
      <c r="B6188" s="166">
        <v>46181</v>
      </c>
      <c r="C6188" s="167" t="s">
        <v>9144</v>
      </c>
      <c r="D6188" s="167" t="s">
        <v>9401</v>
      </c>
      <c r="E6188" s="167" t="s">
        <v>9402</v>
      </c>
      <c r="F6188" s="167" t="s">
        <v>9403</v>
      </c>
      <c r="G6188" s="167" t="s">
        <v>5048</v>
      </c>
      <c r="H6188" s="168">
        <v>46181</v>
      </c>
      <c r="I6188" s="167" t="s">
        <v>9459</v>
      </c>
      <c r="J6188" s="169">
        <v>26122</v>
      </c>
      <c r="K6188" s="167" t="s">
        <v>55</v>
      </c>
      <c r="L6188" s="169">
        <v>10</v>
      </c>
      <c r="M6188" s="167" t="s">
        <v>3604</v>
      </c>
      <c r="N6188" s="169">
        <v>1537.2</v>
      </c>
      <c r="O6188" s="167" t="s">
        <v>3505</v>
      </c>
      <c r="P6188" s="167"/>
      <c r="Q6188" s="167" t="s">
        <v>5049</v>
      </c>
      <c r="R6188" s="167" t="s">
        <v>10137</v>
      </c>
      <c r="S6188" s="169">
        <v>8</v>
      </c>
      <c r="T6188" s="167" t="s">
        <v>9174</v>
      </c>
      <c r="U6188" s="169" t="s">
        <v>6692</v>
      </c>
      <c r="V6188" s="167" t="s">
        <v>9175</v>
      </c>
      <c r="W6188" s="167" t="s">
        <v>9176</v>
      </c>
      <c r="X6188" s="170" t="s">
        <v>3533</v>
      </c>
      <c r="Y6188" s="171" t="s">
        <v>10138</v>
      </c>
      <c r="Z6188" s="167" t="s">
        <v>2137</v>
      </c>
      <c r="AA6188" s="176">
        <v>144</v>
      </c>
      <c r="AB6188" s="167" t="s">
        <v>11254</v>
      </c>
      <c r="AC6188" s="176">
        <v>144</v>
      </c>
      <c r="AD6188" s="167" t="s">
        <v>11254</v>
      </c>
      <c r="AE6188" s="176">
        <v>22750.560000000001</v>
      </c>
    </row>
    <row r="6189" spans="1:31">
      <c r="A6189" s="178">
        <v>308613998620</v>
      </c>
      <c r="B6189" s="166">
        <v>46181</v>
      </c>
      <c r="C6189" s="167" t="s">
        <v>9144</v>
      </c>
      <c r="D6189" s="167" t="s">
        <v>9401</v>
      </c>
      <c r="E6189" s="167" t="s">
        <v>9402</v>
      </c>
      <c r="F6189" s="167" t="s">
        <v>9403</v>
      </c>
      <c r="G6189" s="167" t="s">
        <v>5048</v>
      </c>
      <c r="H6189" s="168">
        <v>46181</v>
      </c>
      <c r="I6189" s="167" t="s">
        <v>9459</v>
      </c>
      <c r="J6189" s="169">
        <v>26122</v>
      </c>
      <c r="K6189" s="167" t="s">
        <v>55</v>
      </c>
      <c r="L6189" s="169">
        <v>10</v>
      </c>
      <c r="M6189" s="167" t="s">
        <v>3604</v>
      </c>
      <c r="N6189" s="169">
        <v>1537.2</v>
      </c>
      <c r="O6189" s="167" t="s">
        <v>3505</v>
      </c>
      <c r="P6189" s="167"/>
      <c r="Q6189" s="167" t="s">
        <v>5049</v>
      </c>
      <c r="R6189" s="167" t="s">
        <v>10137</v>
      </c>
      <c r="S6189" s="169">
        <v>7</v>
      </c>
      <c r="T6189" s="167" t="s">
        <v>9177</v>
      </c>
      <c r="U6189" s="169" t="s">
        <v>6692</v>
      </c>
      <c r="V6189" s="167" t="s">
        <v>9178</v>
      </c>
      <c r="W6189" s="167" t="s">
        <v>9179</v>
      </c>
      <c r="X6189" s="170" t="s">
        <v>3533</v>
      </c>
      <c r="Y6189" s="171" t="s">
        <v>10138</v>
      </c>
      <c r="Z6189" s="167" t="s">
        <v>2137</v>
      </c>
      <c r="AA6189" s="176">
        <v>84</v>
      </c>
      <c r="AB6189" s="167" t="s">
        <v>11254</v>
      </c>
      <c r="AC6189" s="176">
        <v>84</v>
      </c>
      <c r="AD6189" s="167" t="s">
        <v>11254</v>
      </c>
      <c r="AE6189" s="176">
        <v>13555.92</v>
      </c>
    </row>
    <row r="6190" spans="1:31">
      <c r="A6190" s="178">
        <v>308613998620</v>
      </c>
      <c r="B6190" s="166">
        <v>46181</v>
      </c>
      <c r="C6190" s="167" t="s">
        <v>9144</v>
      </c>
      <c r="D6190" s="167" t="s">
        <v>9401</v>
      </c>
      <c r="E6190" s="167" t="s">
        <v>9402</v>
      </c>
      <c r="F6190" s="167" t="s">
        <v>9403</v>
      </c>
      <c r="G6190" s="167" t="s">
        <v>5048</v>
      </c>
      <c r="H6190" s="168">
        <v>46181</v>
      </c>
      <c r="I6190" s="167" t="s">
        <v>9459</v>
      </c>
      <c r="J6190" s="169">
        <v>26122</v>
      </c>
      <c r="K6190" s="167" t="s">
        <v>55</v>
      </c>
      <c r="L6190" s="169">
        <v>10</v>
      </c>
      <c r="M6190" s="167" t="s">
        <v>3604</v>
      </c>
      <c r="N6190" s="169">
        <v>1537.2</v>
      </c>
      <c r="O6190" s="167" t="s">
        <v>3505</v>
      </c>
      <c r="P6190" s="167"/>
      <c r="Q6190" s="167" t="s">
        <v>5049</v>
      </c>
      <c r="R6190" s="167" t="s">
        <v>10137</v>
      </c>
      <c r="S6190" s="169">
        <v>6</v>
      </c>
      <c r="T6190" s="167" t="s">
        <v>9177</v>
      </c>
      <c r="U6190" s="169" t="s">
        <v>6692</v>
      </c>
      <c r="V6190" s="167" t="s">
        <v>9178</v>
      </c>
      <c r="W6190" s="167" t="s">
        <v>9179</v>
      </c>
      <c r="X6190" s="170" t="s">
        <v>3533</v>
      </c>
      <c r="Y6190" s="171" t="s">
        <v>10138</v>
      </c>
      <c r="Z6190" s="167" t="s">
        <v>2137</v>
      </c>
      <c r="AA6190" s="176">
        <v>60</v>
      </c>
      <c r="AB6190" s="167" t="s">
        <v>11254</v>
      </c>
      <c r="AC6190" s="176">
        <v>60</v>
      </c>
      <c r="AD6190" s="167" t="s">
        <v>11254</v>
      </c>
      <c r="AE6190" s="176">
        <v>9682.7999999999993</v>
      </c>
    </row>
    <row r="6191" spans="1:31">
      <c r="A6191" s="178">
        <v>308613998620</v>
      </c>
      <c r="B6191" s="166">
        <v>46181</v>
      </c>
      <c r="C6191" s="167" t="s">
        <v>9144</v>
      </c>
      <c r="D6191" s="167" t="s">
        <v>9401</v>
      </c>
      <c r="E6191" s="167" t="s">
        <v>9402</v>
      </c>
      <c r="F6191" s="167" t="s">
        <v>9403</v>
      </c>
      <c r="G6191" s="167" t="s">
        <v>5048</v>
      </c>
      <c r="H6191" s="168">
        <v>46181</v>
      </c>
      <c r="I6191" s="167" t="s">
        <v>9459</v>
      </c>
      <c r="J6191" s="169">
        <v>26122</v>
      </c>
      <c r="K6191" s="167" t="s">
        <v>55</v>
      </c>
      <c r="L6191" s="169">
        <v>10</v>
      </c>
      <c r="M6191" s="167" t="s">
        <v>3604</v>
      </c>
      <c r="N6191" s="169">
        <v>1537.2</v>
      </c>
      <c r="O6191" s="167" t="s">
        <v>3505</v>
      </c>
      <c r="P6191" s="167"/>
      <c r="Q6191" s="167" t="s">
        <v>5049</v>
      </c>
      <c r="R6191" s="167" t="s">
        <v>10137</v>
      </c>
      <c r="S6191" s="169">
        <v>5</v>
      </c>
      <c r="T6191" s="167" t="s">
        <v>9180</v>
      </c>
      <c r="U6191" s="169" t="s">
        <v>6692</v>
      </c>
      <c r="V6191" s="167" t="s">
        <v>9181</v>
      </c>
      <c r="W6191" s="167" t="s">
        <v>9182</v>
      </c>
      <c r="X6191" s="170" t="s">
        <v>3533</v>
      </c>
      <c r="Y6191" s="171" t="s">
        <v>10138</v>
      </c>
      <c r="Z6191" s="167" t="s">
        <v>2137</v>
      </c>
      <c r="AA6191" s="176">
        <v>96</v>
      </c>
      <c r="AB6191" s="167" t="s">
        <v>11254</v>
      </c>
      <c r="AC6191" s="176">
        <v>96</v>
      </c>
      <c r="AD6191" s="167" t="s">
        <v>11254</v>
      </c>
      <c r="AE6191" s="176">
        <v>30310.080000000002</v>
      </c>
    </row>
    <row r="6192" spans="1:31">
      <c r="A6192" s="178">
        <v>308613998620</v>
      </c>
      <c r="B6192" s="166">
        <v>46181</v>
      </c>
      <c r="C6192" s="167" t="s">
        <v>9144</v>
      </c>
      <c r="D6192" s="167" t="s">
        <v>9401</v>
      </c>
      <c r="E6192" s="167" t="s">
        <v>9402</v>
      </c>
      <c r="F6192" s="167" t="s">
        <v>9403</v>
      </c>
      <c r="G6192" s="167" t="s">
        <v>5048</v>
      </c>
      <c r="H6192" s="168">
        <v>46181</v>
      </c>
      <c r="I6192" s="167" t="s">
        <v>9459</v>
      </c>
      <c r="J6192" s="169">
        <v>26122</v>
      </c>
      <c r="K6192" s="167" t="s">
        <v>55</v>
      </c>
      <c r="L6192" s="169">
        <v>10</v>
      </c>
      <c r="M6192" s="167" t="s">
        <v>3604</v>
      </c>
      <c r="N6192" s="169">
        <v>1537.2</v>
      </c>
      <c r="O6192" s="167" t="s">
        <v>3505</v>
      </c>
      <c r="P6192" s="167"/>
      <c r="Q6192" s="167" t="s">
        <v>5049</v>
      </c>
      <c r="R6192" s="167" t="s">
        <v>10137</v>
      </c>
      <c r="S6192" s="169">
        <v>4</v>
      </c>
      <c r="T6192" s="167" t="s">
        <v>9344</v>
      </c>
      <c r="U6192" s="169" t="s">
        <v>6692</v>
      </c>
      <c r="V6192" s="167" t="s">
        <v>9476</v>
      </c>
      <c r="W6192" s="167" t="s">
        <v>9346</v>
      </c>
      <c r="X6192" s="170" t="s">
        <v>3533</v>
      </c>
      <c r="Y6192" s="171" t="s">
        <v>10138</v>
      </c>
      <c r="Z6192" s="167" t="s">
        <v>2137</v>
      </c>
      <c r="AA6192" s="176">
        <v>240</v>
      </c>
      <c r="AB6192" s="167" t="s">
        <v>11254</v>
      </c>
      <c r="AC6192" s="176">
        <v>240</v>
      </c>
      <c r="AD6192" s="167" t="s">
        <v>11254</v>
      </c>
      <c r="AE6192" s="176">
        <v>50676</v>
      </c>
    </row>
    <row r="6193" spans="1:31">
      <c r="A6193" s="178">
        <v>308613998620</v>
      </c>
      <c r="B6193" s="166">
        <v>46181</v>
      </c>
      <c r="C6193" s="167" t="s">
        <v>9144</v>
      </c>
      <c r="D6193" s="167" t="s">
        <v>9401</v>
      </c>
      <c r="E6193" s="167" t="s">
        <v>9402</v>
      </c>
      <c r="F6193" s="167" t="s">
        <v>9403</v>
      </c>
      <c r="G6193" s="167" t="s">
        <v>5048</v>
      </c>
      <c r="H6193" s="168">
        <v>46181</v>
      </c>
      <c r="I6193" s="167" t="s">
        <v>9459</v>
      </c>
      <c r="J6193" s="169">
        <v>26122</v>
      </c>
      <c r="K6193" s="167" t="s">
        <v>55</v>
      </c>
      <c r="L6193" s="169">
        <v>10</v>
      </c>
      <c r="M6193" s="167" t="s">
        <v>3604</v>
      </c>
      <c r="N6193" s="169">
        <v>1537.2</v>
      </c>
      <c r="O6193" s="167" t="s">
        <v>3505</v>
      </c>
      <c r="P6193" s="167"/>
      <c r="Q6193" s="167" t="s">
        <v>5049</v>
      </c>
      <c r="R6193" s="167" t="s">
        <v>10137</v>
      </c>
      <c r="S6193" s="169">
        <v>3</v>
      </c>
      <c r="T6193" s="167" t="s">
        <v>9255</v>
      </c>
      <c r="U6193" s="169" t="s">
        <v>6692</v>
      </c>
      <c r="V6193" s="167" t="s">
        <v>9256</v>
      </c>
      <c r="W6193" s="167" t="s">
        <v>9257</v>
      </c>
      <c r="X6193" s="170" t="s">
        <v>3533</v>
      </c>
      <c r="Y6193" s="171" t="s">
        <v>10138</v>
      </c>
      <c r="Z6193" s="167" t="s">
        <v>2137</v>
      </c>
      <c r="AA6193" s="176">
        <v>92</v>
      </c>
      <c r="AB6193" s="167" t="s">
        <v>11254</v>
      </c>
      <c r="AC6193" s="176">
        <v>92</v>
      </c>
      <c r="AD6193" s="167" t="s">
        <v>11254</v>
      </c>
      <c r="AE6193" s="176">
        <v>15890.24</v>
      </c>
    </row>
    <row r="6194" spans="1:31">
      <c r="A6194" s="178">
        <v>308613998620</v>
      </c>
      <c r="B6194" s="166">
        <v>46181</v>
      </c>
      <c r="C6194" s="167" t="s">
        <v>9144</v>
      </c>
      <c r="D6194" s="167" t="s">
        <v>9401</v>
      </c>
      <c r="E6194" s="167" t="s">
        <v>9402</v>
      </c>
      <c r="F6194" s="167" t="s">
        <v>9403</v>
      </c>
      <c r="G6194" s="167" t="s">
        <v>5048</v>
      </c>
      <c r="H6194" s="168">
        <v>46181</v>
      </c>
      <c r="I6194" s="167" t="s">
        <v>9459</v>
      </c>
      <c r="J6194" s="169">
        <v>26122</v>
      </c>
      <c r="K6194" s="167" t="s">
        <v>55</v>
      </c>
      <c r="L6194" s="169">
        <v>10</v>
      </c>
      <c r="M6194" s="167" t="s">
        <v>3604</v>
      </c>
      <c r="N6194" s="169">
        <v>1537.2</v>
      </c>
      <c r="O6194" s="167" t="s">
        <v>3505</v>
      </c>
      <c r="P6194" s="167"/>
      <c r="Q6194" s="167" t="s">
        <v>5049</v>
      </c>
      <c r="R6194" s="167" t="s">
        <v>10137</v>
      </c>
      <c r="S6194" s="169">
        <v>2</v>
      </c>
      <c r="T6194" s="167" t="s">
        <v>9255</v>
      </c>
      <c r="U6194" s="169" t="s">
        <v>6692</v>
      </c>
      <c r="V6194" s="167" t="s">
        <v>9256</v>
      </c>
      <c r="W6194" s="167" t="s">
        <v>9257</v>
      </c>
      <c r="X6194" s="170" t="s">
        <v>3533</v>
      </c>
      <c r="Y6194" s="171" t="s">
        <v>10138</v>
      </c>
      <c r="Z6194" s="167" t="s">
        <v>2137</v>
      </c>
      <c r="AA6194" s="176">
        <v>76</v>
      </c>
      <c r="AB6194" s="167" t="s">
        <v>11254</v>
      </c>
      <c r="AC6194" s="176">
        <v>76</v>
      </c>
      <c r="AD6194" s="167" t="s">
        <v>11254</v>
      </c>
      <c r="AE6194" s="176">
        <v>13126.72</v>
      </c>
    </row>
    <row r="6195" spans="1:31">
      <c r="A6195" s="178">
        <v>308613998620</v>
      </c>
      <c r="B6195" s="166">
        <v>46181</v>
      </c>
      <c r="C6195" s="167" t="s">
        <v>9144</v>
      </c>
      <c r="D6195" s="167" t="s">
        <v>9401</v>
      </c>
      <c r="E6195" s="167" t="s">
        <v>9402</v>
      </c>
      <c r="F6195" s="167" t="s">
        <v>9403</v>
      </c>
      <c r="G6195" s="167" t="s">
        <v>5048</v>
      </c>
      <c r="H6195" s="168">
        <v>46181</v>
      </c>
      <c r="I6195" s="167" t="s">
        <v>9459</v>
      </c>
      <c r="J6195" s="169">
        <v>26122</v>
      </c>
      <c r="K6195" s="167" t="s">
        <v>55</v>
      </c>
      <c r="L6195" s="169">
        <v>10</v>
      </c>
      <c r="M6195" s="167" t="s">
        <v>3604</v>
      </c>
      <c r="N6195" s="169">
        <v>1537.2</v>
      </c>
      <c r="O6195" s="167" t="s">
        <v>3505</v>
      </c>
      <c r="P6195" s="167"/>
      <c r="Q6195" s="167" t="s">
        <v>5049</v>
      </c>
      <c r="R6195" s="167" t="s">
        <v>10137</v>
      </c>
      <c r="S6195" s="169">
        <v>1</v>
      </c>
      <c r="T6195" s="167" t="s">
        <v>9189</v>
      </c>
      <c r="U6195" s="169" t="s">
        <v>6692</v>
      </c>
      <c r="V6195" s="167" t="s">
        <v>9190</v>
      </c>
      <c r="W6195" s="167" t="s">
        <v>9191</v>
      </c>
      <c r="X6195" s="170" t="s">
        <v>3533</v>
      </c>
      <c r="Y6195" s="171" t="s">
        <v>10138</v>
      </c>
      <c r="Z6195" s="167" t="s">
        <v>2137</v>
      </c>
      <c r="AA6195" s="176">
        <v>120</v>
      </c>
      <c r="AB6195" s="167" t="s">
        <v>11254</v>
      </c>
      <c r="AC6195" s="176">
        <v>120</v>
      </c>
      <c r="AD6195" s="167" t="s">
        <v>11254</v>
      </c>
      <c r="AE6195" s="176">
        <v>25455.599999999999</v>
      </c>
    </row>
    <row r="6196" spans="1:31">
      <c r="A6196" s="178">
        <v>308614119500</v>
      </c>
      <c r="B6196" s="166">
        <v>46181</v>
      </c>
      <c r="C6196" s="167" t="s">
        <v>9144</v>
      </c>
      <c r="D6196" s="167" t="s">
        <v>9401</v>
      </c>
      <c r="E6196" s="167" t="s">
        <v>9402</v>
      </c>
      <c r="F6196" s="167" t="s">
        <v>9403</v>
      </c>
      <c r="G6196" s="167" t="s">
        <v>5048</v>
      </c>
      <c r="H6196" s="168">
        <v>46181</v>
      </c>
      <c r="I6196" s="167" t="s">
        <v>9459</v>
      </c>
      <c r="J6196" s="169">
        <v>26122</v>
      </c>
      <c r="K6196" s="167" t="s">
        <v>55</v>
      </c>
      <c r="L6196" s="169">
        <v>22</v>
      </c>
      <c r="M6196" s="167" t="s">
        <v>3604</v>
      </c>
      <c r="N6196" s="169">
        <v>3420</v>
      </c>
      <c r="O6196" s="167" t="s">
        <v>3505</v>
      </c>
      <c r="P6196" s="167"/>
      <c r="Q6196" s="167" t="s">
        <v>5049</v>
      </c>
      <c r="R6196" s="167" t="s">
        <v>10139</v>
      </c>
      <c r="S6196" s="169">
        <v>14</v>
      </c>
      <c r="T6196" s="167" t="s">
        <v>9170</v>
      </c>
      <c r="U6196" s="169" t="s">
        <v>6692</v>
      </c>
      <c r="V6196" s="167" t="s">
        <v>9171</v>
      </c>
      <c r="W6196" s="167" t="s">
        <v>9172</v>
      </c>
      <c r="X6196" s="170" t="s">
        <v>3533</v>
      </c>
      <c r="Y6196" s="171" t="s">
        <v>10140</v>
      </c>
      <c r="Z6196" s="167" t="s">
        <v>2139</v>
      </c>
      <c r="AA6196" s="176">
        <v>800</v>
      </c>
      <c r="AB6196" s="167" t="s">
        <v>11254</v>
      </c>
      <c r="AC6196" s="176">
        <v>800</v>
      </c>
      <c r="AD6196" s="167" t="s">
        <v>11254</v>
      </c>
      <c r="AE6196" s="176">
        <v>44632</v>
      </c>
    </row>
    <row r="6197" spans="1:31">
      <c r="A6197" s="178">
        <v>308614119500</v>
      </c>
      <c r="B6197" s="166">
        <v>46181</v>
      </c>
      <c r="C6197" s="167" t="s">
        <v>9144</v>
      </c>
      <c r="D6197" s="167" t="s">
        <v>9401</v>
      </c>
      <c r="E6197" s="167" t="s">
        <v>9402</v>
      </c>
      <c r="F6197" s="167" t="s">
        <v>9403</v>
      </c>
      <c r="G6197" s="167" t="s">
        <v>5048</v>
      </c>
      <c r="H6197" s="168">
        <v>46181</v>
      </c>
      <c r="I6197" s="167" t="s">
        <v>9459</v>
      </c>
      <c r="J6197" s="169">
        <v>26122</v>
      </c>
      <c r="K6197" s="167" t="s">
        <v>55</v>
      </c>
      <c r="L6197" s="169">
        <v>22</v>
      </c>
      <c r="M6197" s="167" t="s">
        <v>3604</v>
      </c>
      <c r="N6197" s="169">
        <v>3420</v>
      </c>
      <c r="O6197" s="167" t="s">
        <v>3505</v>
      </c>
      <c r="P6197" s="167"/>
      <c r="Q6197" s="167" t="s">
        <v>5049</v>
      </c>
      <c r="R6197" s="167" t="s">
        <v>10139</v>
      </c>
      <c r="S6197" s="169">
        <v>13</v>
      </c>
      <c r="T6197" s="167" t="s">
        <v>9170</v>
      </c>
      <c r="U6197" s="169" t="s">
        <v>6692</v>
      </c>
      <c r="V6197" s="167" t="s">
        <v>9171</v>
      </c>
      <c r="W6197" s="167" t="s">
        <v>9172</v>
      </c>
      <c r="X6197" s="170" t="s">
        <v>3533</v>
      </c>
      <c r="Y6197" s="171" t="s">
        <v>10140</v>
      </c>
      <c r="Z6197" s="167" t="s">
        <v>2139</v>
      </c>
      <c r="AA6197" s="176">
        <v>495</v>
      </c>
      <c r="AB6197" s="167" t="s">
        <v>11254</v>
      </c>
      <c r="AC6197" s="176">
        <v>495</v>
      </c>
      <c r="AD6197" s="167" t="s">
        <v>11254</v>
      </c>
      <c r="AE6197" s="176">
        <v>27616.05</v>
      </c>
    </row>
    <row r="6198" spans="1:31">
      <c r="A6198" s="178">
        <v>308614119500</v>
      </c>
      <c r="B6198" s="166">
        <v>46181</v>
      </c>
      <c r="C6198" s="167" t="s">
        <v>9144</v>
      </c>
      <c r="D6198" s="167" t="s">
        <v>9401</v>
      </c>
      <c r="E6198" s="167" t="s">
        <v>9402</v>
      </c>
      <c r="F6198" s="167" t="s">
        <v>9403</v>
      </c>
      <c r="G6198" s="167" t="s">
        <v>5048</v>
      </c>
      <c r="H6198" s="168">
        <v>46181</v>
      </c>
      <c r="I6198" s="167" t="s">
        <v>9459</v>
      </c>
      <c r="J6198" s="169">
        <v>26122</v>
      </c>
      <c r="K6198" s="167" t="s">
        <v>55</v>
      </c>
      <c r="L6198" s="169">
        <v>22</v>
      </c>
      <c r="M6198" s="167" t="s">
        <v>3604</v>
      </c>
      <c r="N6198" s="169">
        <v>3420</v>
      </c>
      <c r="O6198" s="167" t="s">
        <v>3505</v>
      </c>
      <c r="P6198" s="167"/>
      <c r="Q6198" s="167" t="s">
        <v>5049</v>
      </c>
      <c r="R6198" s="167" t="s">
        <v>10139</v>
      </c>
      <c r="S6198" s="169">
        <v>12</v>
      </c>
      <c r="T6198" s="167" t="s">
        <v>9170</v>
      </c>
      <c r="U6198" s="169" t="s">
        <v>6692</v>
      </c>
      <c r="V6198" s="167" t="s">
        <v>9171</v>
      </c>
      <c r="W6198" s="167" t="s">
        <v>9172</v>
      </c>
      <c r="X6198" s="170" t="s">
        <v>3533</v>
      </c>
      <c r="Y6198" s="171" t="s">
        <v>10140</v>
      </c>
      <c r="Z6198" s="167" t="s">
        <v>2139</v>
      </c>
      <c r="AA6198" s="176">
        <v>1</v>
      </c>
      <c r="AB6198" s="167" t="s">
        <v>11254</v>
      </c>
      <c r="AC6198" s="176">
        <v>1</v>
      </c>
      <c r="AD6198" s="167" t="s">
        <v>11254</v>
      </c>
      <c r="AE6198" s="176">
        <v>55.79</v>
      </c>
    </row>
    <row r="6199" spans="1:31">
      <c r="A6199" s="178">
        <v>308614119500</v>
      </c>
      <c r="B6199" s="166">
        <v>46181</v>
      </c>
      <c r="C6199" s="167" t="s">
        <v>9144</v>
      </c>
      <c r="D6199" s="167" t="s">
        <v>9401</v>
      </c>
      <c r="E6199" s="167" t="s">
        <v>9402</v>
      </c>
      <c r="F6199" s="167" t="s">
        <v>9403</v>
      </c>
      <c r="G6199" s="167" t="s">
        <v>5048</v>
      </c>
      <c r="H6199" s="168">
        <v>46181</v>
      </c>
      <c r="I6199" s="167" t="s">
        <v>9459</v>
      </c>
      <c r="J6199" s="169">
        <v>26122</v>
      </c>
      <c r="K6199" s="167" t="s">
        <v>55</v>
      </c>
      <c r="L6199" s="169">
        <v>22</v>
      </c>
      <c r="M6199" s="167" t="s">
        <v>3604</v>
      </c>
      <c r="N6199" s="169">
        <v>3420</v>
      </c>
      <c r="O6199" s="167" t="s">
        <v>3505</v>
      </c>
      <c r="P6199" s="167"/>
      <c r="Q6199" s="167" t="s">
        <v>5049</v>
      </c>
      <c r="R6199" s="167" t="s">
        <v>10139</v>
      </c>
      <c r="S6199" s="169">
        <v>11</v>
      </c>
      <c r="T6199" s="167" t="s">
        <v>9174</v>
      </c>
      <c r="U6199" s="169" t="s">
        <v>6692</v>
      </c>
      <c r="V6199" s="167" t="s">
        <v>9175</v>
      </c>
      <c r="W6199" s="167" t="s">
        <v>9176</v>
      </c>
      <c r="X6199" s="170" t="s">
        <v>3533</v>
      </c>
      <c r="Y6199" s="171" t="s">
        <v>10140</v>
      </c>
      <c r="Z6199" s="167" t="s">
        <v>2139</v>
      </c>
      <c r="AA6199" s="176">
        <v>288</v>
      </c>
      <c r="AB6199" s="167" t="s">
        <v>11254</v>
      </c>
      <c r="AC6199" s="176">
        <v>288</v>
      </c>
      <c r="AD6199" s="167" t="s">
        <v>11254</v>
      </c>
      <c r="AE6199" s="176">
        <v>45501.120000000003</v>
      </c>
    </row>
    <row r="6200" spans="1:31">
      <c r="A6200" s="178">
        <v>308614119500</v>
      </c>
      <c r="B6200" s="166">
        <v>46181</v>
      </c>
      <c r="C6200" s="167" t="s">
        <v>9144</v>
      </c>
      <c r="D6200" s="167" t="s">
        <v>9401</v>
      </c>
      <c r="E6200" s="167" t="s">
        <v>9402</v>
      </c>
      <c r="F6200" s="167" t="s">
        <v>9403</v>
      </c>
      <c r="G6200" s="167" t="s">
        <v>5048</v>
      </c>
      <c r="H6200" s="168">
        <v>46181</v>
      </c>
      <c r="I6200" s="167" t="s">
        <v>9459</v>
      </c>
      <c r="J6200" s="169">
        <v>26122</v>
      </c>
      <c r="K6200" s="167" t="s">
        <v>55</v>
      </c>
      <c r="L6200" s="169">
        <v>22</v>
      </c>
      <c r="M6200" s="167" t="s">
        <v>3604</v>
      </c>
      <c r="N6200" s="169">
        <v>3420</v>
      </c>
      <c r="O6200" s="167" t="s">
        <v>3505</v>
      </c>
      <c r="P6200" s="167"/>
      <c r="Q6200" s="167" t="s">
        <v>5049</v>
      </c>
      <c r="R6200" s="167" t="s">
        <v>10139</v>
      </c>
      <c r="S6200" s="169">
        <v>10</v>
      </c>
      <c r="T6200" s="167" t="s">
        <v>9177</v>
      </c>
      <c r="U6200" s="169" t="s">
        <v>6692</v>
      </c>
      <c r="V6200" s="167" t="s">
        <v>9178</v>
      </c>
      <c r="W6200" s="167" t="s">
        <v>9179</v>
      </c>
      <c r="X6200" s="170" t="s">
        <v>3533</v>
      </c>
      <c r="Y6200" s="171" t="s">
        <v>10140</v>
      </c>
      <c r="Z6200" s="167" t="s">
        <v>2139</v>
      </c>
      <c r="AA6200" s="176">
        <v>288</v>
      </c>
      <c r="AB6200" s="167" t="s">
        <v>11254</v>
      </c>
      <c r="AC6200" s="176">
        <v>288</v>
      </c>
      <c r="AD6200" s="167" t="s">
        <v>11254</v>
      </c>
      <c r="AE6200" s="176">
        <v>46477.440000000002</v>
      </c>
    </row>
    <row r="6201" spans="1:31">
      <c r="A6201" s="178">
        <v>308614119500</v>
      </c>
      <c r="B6201" s="166">
        <v>46181</v>
      </c>
      <c r="C6201" s="167" t="s">
        <v>9144</v>
      </c>
      <c r="D6201" s="167" t="s">
        <v>9401</v>
      </c>
      <c r="E6201" s="167" t="s">
        <v>9402</v>
      </c>
      <c r="F6201" s="167" t="s">
        <v>9403</v>
      </c>
      <c r="G6201" s="167" t="s">
        <v>5048</v>
      </c>
      <c r="H6201" s="168">
        <v>46181</v>
      </c>
      <c r="I6201" s="167" t="s">
        <v>9459</v>
      </c>
      <c r="J6201" s="169">
        <v>26122</v>
      </c>
      <c r="K6201" s="167" t="s">
        <v>55</v>
      </c>
      <c r="L6201" s="169">
        <v>22</v>
      </c>
      <c r="M6201" s="167" t="s">
        <v>3604</v>
      </c>
      <c r="N6201" s="169">
        <v>3420</v>
      </c>
      <c r="O6201" s="167" t="s">
        <v>3505</v>
      </c>
      <c r="P6201" s="167"/>
      <c r="Q6201" s="167" t="s">
        <v>5049</v>
      </c>
      <c r="R6201" s="167" t="s">
        <v>10139</v>
      </c>
      <c r="S6201" s="169">
        <v>9</v>
      </c>
      <c r="T6201" s="167" t="s">
        <v>9180</v>
      </c>
      <c r="U6201" s="169" t="s">
        <v>6692</v>
      </c>
      <c r="V6201" s="167" t="s">
        <v>9181</v>
      </c>
      <c r="W6201" s="167" t="s">
        <v>9182</v>
      </c>
      <c r="X6201" s="170" t="s">
        <v>3533</v>
      </c>
      <c r="Y6201" s="171" t="s">
        <v>10140</v>
      </c>
      <c r="Z6201" s="167" t="s">
        <v>2139</v>
      </c>
      <c r="AA6201" s="176">
        <v>432</v>
      </c>
      <c r="AB6201" s="167" t="s">
        <v>11254</v>
      </c>
      <c r="AC6201" s="176">
        <v>432</v>
      </c>
      <c r="AD6201" s="167" t="s">
        <v>11254</v>
      </c>
      <c r="AE6201" s="176">
        <v>136395.35999999999</v>
      </c>
    </row>
    <row r="6202" spans="1:31">
      <c r="A6202" s="178">
        <v>308614119500</v>
      </c>
      <c r="B6202" s="166">
        <v>46181</v>
      </c>
      <c r="C6202" s="167" t="s">
        <v>9144</v>
      </c>
      <c r="D6202" s="167" t="s">
        <v>9401</v>
      </c>
      <c r="E6202" s="167" t="s">
        <v>9402</v>
      </c>
      <c r="F6202" s="167" t="s">
        <v>9403</v>
      </c>
      <c r="G6202" s="167" t="s">
        <v>5048</v>
      </c>
      <c r="H6202" s="168">
        <v>46181</v>
      </c>
      <c r="I6202" s="167" t="s">
        <v>9459</v>
      </c>
      <c r="J6202" s="169">
        <v>26122</v>
      </c>
      <c r="K6202" s="167" t="s">
        <v>55</v>
      </c>
      <c r="L6202" s="169">
        <v>22</v>
      </c>
      <c r="M6202" s="167" t="s">
        <v>3604</v>
      </c>
      <c r="N6202" s="169">
        <v>3420</v>
      </c>
      <c r="O6202" s="167" t="s">
        <v>3505</v>
      </c>
      <c r="P6202" s="167"/>
      <c r="Q6202" s="167" t="s">
        <v>5049</v>
      </c>
      <c r="R6202" s="167" t="s">
        <v>10139</v>
      </c>
      <c r="S6202" s="169">
        <v>8</v>
      </c>
      <c r="T6202" s="167" t="s">
        <v>9344</v>
      </c>
      <c r="U6202" s="169" t="s">
        <v>6692</v>
      </c>
      <c r="V6202" s="167" t="s">
        <v>9476</v>
      </c>
      <c r="W6202" s="167" t="s">
        <v>9346</v>
      </c>
      <c r="X6202" s="170" t="s">
        <v>3533</v>
      </c>
      <c r="Y6202" s="171" t="s">
        <v>10140</v>
      </c>
      <c r="Z6202" s="167" t="s">
        <v>2139</v>
      </c>
      <c r="AA6202" s="176">
        <v>180</v>
      </c>
      <c r="AB6202" s="167" t="s">
        <v>11254</v>
      </c>
      <c r="AC6202" s="176">
        <v>180</v>
      </c>
      <c r="AD6202" s="167" t="s">
        <v>11254</v>
      </c>
      <c r="AE6202" s="176">
        <v>38007</v>
      </c>
    </row>
    <row r="6203" spans="1:31">
      <c r="A6203" s="178">
        <v>308614119500</v>
      </c>
      <c r="B6203" s="166">
        <v>46181</v>
      </c>
      <c r="C6203" s="167" t="s">
        <v>9144</v>
      </c>
      <c r="D6203" s="167" t="s">
        <v>9401</v>
      </c>
      <c r="E6203" s="167" t="s">
        <v>9402</v>
      </c>
      <c r="F6203" s="167" t="s">
        <v>9403</v>
      </c>
      <c r="G6203" s="167" t="s">
        <v>5048</v>
      </c>
      <c r="H6203" s="168">
        <v>46181</v>
      </c>
      <c r="I6203" s="167" t="s">
        <v>9459</v>
      </c>
      <c r="J6203" s="169">
        <v>26122</v>
      </c>
      <c r="K6203" s="167" t="s">
        <v>55</v>
      </c>
      <c r="L6203" s="169">
        <v>22</v>
      </c>
      <c r="M6203" s="167" t="s">
        <v>3604</v>
      </c>
      <c r="N6203" s="169">
        <v>3420</v>
      </c>
      <c r="O6203" s="167" t="s">
        <v>3505</v>
      </c>
      <c r="P6203" s="167"/>
      <c r="Q6203" s="167" t="s">
        <v>5049</v>
      </c>
      <c r="R6203" s="167" t="s">
        <v>10139</v>
      </c>
      <c r="S6203" s="169">
        <v>7</v>
      </c>
      <c r="T6203" s="167" t="s">
        <v>9344</v>
      </c>
      <c r="U6203" s="169" t="s">
        <v>6692</v>
      </c>
      <c r="V6203" s="167" t="s">
        <v>9476</v>
      </c>
      <c r="W6203" s="167" t="s">
        <v>9346</v>
      </c>
      <c r="X6203" s="170" t="s">
        <v>3533</v>
      </c>
      <c r="Y6203" s="171" t="s">
        <v>10140</v>
      </c>
      <c r="Z6203" s="167" t="s">
        <v>2139</v>
      </c>
      <c r="AA6203" s="176">
        <v>50</v>
      </c>
      <c r="AB6203" s="167" t="s">
        <v>11254</v>
      </c>
      <c r="AC6203" s="176">
        <v>50</v>
      </c>
      <c r="AD6203" s="167" t="s">
        <v>11254</v>
      </c>
      <c r="AE6203" s="176">
        <v>10557.5</v>
      </c>
    </row>
    <row r="6204" spans="1:31">
      <c r="A6204" s="178">
        <v>308614119500</v>
      </c>
      <c r="B6204" s="166">
        <v>46181</v>
      </c>
      <c r="C6204" s="167" t="s">
        <v>9144</v>
      </c>
      <c r="D6204" s="167" t="s">
        <v>9401</v>
      </c>
      <c r="E6204" s="167" t="s">
        <v>9402</v>
      </c>
      <c r="F6204" s="167" t="s">
        <v>9403</v>
      </c>
      <c r="G6204" s="167" t="s">
        <v>5048</v>
      </c>
      <c r="H6204" s="168">
        <v>46181</v>
      </c>
      <c r="I6204" s="167" t="s">
        <v>9459</v>
      </c>
      <c r="J6204" s="169">
        <v>26122</v>
      </c>
      <c r="K6204" s="167" t="s">
        <v>55</v>
      </c>
      <c r="L6204" s="169">
        <v>22</v>
      </c>
      <c r="M6204" s="167" t="s">
        <v>3604</v>
      </c>
      <c r="N6204" s="169">
        <v>3420</v>
      </c>
      <c r="O6204" s="167" t="s">
        <v>3505</v>
      </c>
      <c r="P6204" s="167"/>
      <c r="Q6204" s="167" t="s">
        <v>5049</v>
      </c>
      <c r="R6204" s="167" t="s">
        <v>10139</v>
      </c>
      <c r="S6204" s="169">
        <v>6</v>
      </c>
      <c r="T6204" s="167" t="s">
        <v>9344</v>
      </c>
      <c r="U6204" s="169" t="s">
        <v>6692</v>
      </c>
      <c r="V6204" s="167" t="s">
        <v>9476</v>
      </c>
      <c r="W6204" s="167" t="s">
        <v>9346</v>
      </c>
      <c r="X6204" s="170" t="s">
        <v>3533</v>
      </c>
      <c r="Y6204" s="171" t="s">
        <v>10140</v>
      </c>
      <c r="Z6204" s="167" t="s">
        <v>2139</v>
      </c>
      <c r="AA6204" s="176">
        <v>7</v>
      </c>
      <c r="AB6204" s="167" t="s">
        <v>11254</v>
      </c>
      <c r="AC6204" s="176">
        <v>7</v>
      </c>
      <c r="AD6204" s="167" t="s">
        <v>11254</v>
      </c>
      <c r="AE6204" s="176">
        <v>1478.05</v>
      </c>
    </row>
    <row r="6205" spans="1:31">
      <c r="A6205" s="178">
        <v>308614119500</v>
      </c>
      <c r="B6205" s="166">
        <v>46181</v>
      </c>
      <c r="C6205" s="167" t="s">
        <v>9144</v>
      </c>
      <c r="D6205" s="167" t="s">
        <v>9401</v>
      </c>
      <c r="E6205" s="167" t="s">
        <v>9402</v>
      </c>
      <c r="F6205" s="167" t="s">
        <v>9403</v>
      </c>
      <c r="G6205" s="167" t="s">
        <v>5048</v>
      </c>
      <c r="H6205" s="168">
        <v>46181</v>
      </c>
      <c r="I6205" s="167" t="s">
        <v>9459</v>
      </c>
      <c r="J6205" s="169">
        <v>26122</v>
      </c>
      <c r="K6205" s="167" t="s">
        <v>55</v>
      </c>
      <c r="L6205" s="169">
        <v>22</v>
      </c>
      <c r="M6205" s="167" t="s">
        <v>3604</v>
      </c>
      <c r="N6205" s="169">
        <v>3420</v>
      </c>
      <c r="O6205" s="167" t="s">
        <v>3505</v>
      </c>
      <c r="P6205" s="167"/>
      <c r="Q6205" s="167" t="s">
        <v>5049</v>
      </c>
      <c r="R6205" s="167" t="s">
        <v>10139</v>
      </c>
      <c r="S6205" s="169">
        <v>5</v>
      </c>
      <c r="T6205" s="167" t="s">
        <v>9344</v>
      </c>
      <c r="U6205" s="169" t="s">
        <v>6692</v>
      </c>
      <c r="V6205" s="167" t="s">
        <v>9476</v>
      </c>
      <c r="W6205" s="167" t="s">
        <v>9346</v>
      </c>
      <c r="X6205" s="170" t="s">
        <v>3533</v>
      </c>
      <c r="Y6205" s="171" t="s">
        <v>10140</v>
      </c>
      <c r="Z6205" s="167" t="s">
        <v>2139</v>
      </c>
      <c r="AA6205" s="176">
        <v>1</v>
      </c>
      <c r="AB6205" s="167" t="s">
        <v>11254</v>
      </c>
      <c r="AC6205" s="176">
        <v>1</v>
      </c>
      <c r="AD6205" s="167" t="s">
        <v>11254</v>
      </c>
      <c r="AE6205" s="176">
        <v>211.15</v>
      </c>
    </row>
    <row r="6206" spans="1:31">
      <c r="A6206" s="178">
        <v>308614119500</v>
      </c>
      <c r="B6206" s="166">
        <v>46181</v>
      </c>
      <c r="C6206" s="167" t="s">
        <v>9144</v>
      </c>
      <c r="D6206" s="167" t="s">
        <v>9401</v>
      </c>
      <c r="E6206" s="167" t="s">
        <v>9402</v>
      </c>
      <c r="F6206" s="167" t="s">
        <v>9403</v>
      </c>
      <c r="G6206" s="167" t="s">
        <v>5048</v>
      </c>
      <c r="H6206" s="168">
        <v>46181</v>
      </c>
      <c r="I6206" s="167" t="s">
        <v>9459</v>
      </c>
      <c r="J6206" s="169">
        <v>26122</v>
      </c>
      <c r="K6206" s="167" t="s">
        <v>55</v>
      </c>
      <c r="L6206" s="169">
        <v>22</v>
      </c>
      <c r="M6206" s="167" t="s">
        <v>3604</v>
      </c>
      <c r="N6206" s="169">
        <v>3420</v>
      </c>
      <c r="O6206" s="167" t="s">
        <v>3505</v>
      </c>
      <c r="P6206" s="167"/>
      <c r="Q6206" s="167" t="s">
        <v>5049</v>
      </c>
      <c r="R6206" s="167" t="s">
        <v>10139</v>
      </c>
      <c r="S6206" s="169">
        <v>4</v>
      </c>
      <c r="T6206" s="167" t="s">
        <v>9344</v>
      </c>
      <c r="U6206" s="169" t="s">
        <v>6692</v>
      </c>
      <c r="V6206" s="167" t="s">
        <v>9476</v>
      </c>
      <c r="W6206" s="167" t="s">
        <v>9346</v>
      </c>
      <c r="X6206" s="170" t="s">
        <v>3533</v>
      </c>
      <c r="Y6206" s="171" t="s">
        <v>10140</v>
      </c>
      <c r="Z6206" s="167" t="s">
        <v>2139</v>
      </c>
      <c r="AA6206" s="176">
        <v>1</v>
      </c>
      <c r="AB6206" s="167" t="s">
        <v>11254</v>
      </c>
      <c r="AC6206" s="176">
        <v>1</v>
      </c>
      <c r="AD6206" s="167" t="s">
        <v>11254</v>
      </c>
      <c r="AE6206" s="176">
        <v>211.15</v>
      </c>
    </row>
    <row r="6207" spans="1:31">
      <c r="A6207" s="178">
        <v>308614119500</v>
      </c>
      <c r="B6207" s="166">
        <v>46181</v>
      </c>
      <c r="C6207" s="167" t="s">
        <v>9144</v>
      </c>
      <c r="D6207" s="167" t="s">
        <v>9401</v>
      </c>
      <c r="E6207" s="167" t="s">
        <v>9402</v>
      </c>
      <c r="F6207" s="167" t="s">
        <v>9403</v>
      </c>
      <c r="G6207" s="167" t="s">
        <v>5048</v>
      </c>
      <c r="H6207" s="168">
        <v>46181</v>
      </c>
      <c r="I6207" s="167" t="s">
        <v>9459</v>
      </c>
      <c r="J6207" s="169">
        <v>26122</v>
      </c>
      <c r="K6207" s="167" t="s">
        <v>55</v>
      </c>
      <c r="L6207" s="169">
        <v>22</v>
      </c>
      <c r="M6207" s="167" t="s">
        <v>3604</v>
      </c>
      <c r="N6207" s="169">
        <v>3420</v>
      </c>
      <c r="O6207" s="167" t="s">
        <v>3505</v>
      </c>
      <c r="P6207" s="167"/>
      <c r="Q6207" s="167" t="s">
        <v>5049</v>
      </c>
      <c r="R6207" s="167" t="s">
        <v>10139</v>
      </c>
      <c r="S6207" s="169">
        <v>3</v>
      </c>
      <c r="T6207" s="167" t="s">
        <v>9344</v>
      </c>
      <c r="U6207" s="169" t="s">
        <v>6692</v>
      </c>
      <c r="V6207" s="167" t="s">
        <v>9476</v>
      </c>
      <c r="W6207" s="167" t="s">
        <v>9346</v>
      </c>
      <c r="X6207" s="170" t="s">
        <v>3533</v>
      </c>
      <c r="Y6207" s="171" t="s">
        <v>10140</v>
      </c>
      <c r="Z6207" s="167" t="s">
        <v>2139</v>
      </c>
      <c r="AA6207" s="176">
        <v>1</v>
      </c>
      <c r="AB6207" s="167" t="s">
        <v>11254</v>
      </c>
      <c r="AC6207" s="176">
        <v>1</v>
      </c>
      <c r="AD6207" s="167" t="s">
        <v>11254</v>
      </c>
      <c r="AE6207" s="176">
        <v>211.15</v>
      </c>
    </row>
    <row r="6208" spans="1:31">
      <c r="A6208" s="178">
        <v>308614119500</v>
      </c>
      <c r="B6208" s="166">
        <v>46181</v>
      </c>
      <c r="C6208" s="167" t="s">
        <v>9144</v>
      </c>
      <c r="D6208" s="167" t="s">
        <v>9401</v>
      </c>
      <c r="E6208" s="167" t="s">
        <v>9402</v>
      </c>
      <c r="F6208" s="167" t="s">
        <v>9403</v>
      </c>
      <c r="G6208" s="167" t="s">
        <v>5048</v>
      </c>
      <c r="H6208" s="168">
        <v>46181</v>
      </c>
      <c r="I6208" s="167" t="s">
        <v>9459</v>
      </c>
      <c r="J6208" s="169">
        <v>26122</v>
      </c>
      <c r="K6208" s="167" t="s">
        <v>55</v>
      </c>
      <c r="L6208" s="169">
        <v>22</v>
      </c>
      <c r="M6208" s="167" t="s">
        <v>3604</v>
      </c>
      <c r="N6208" s="169">
        <v>3420</v>
      </c>
      <c r="O6208" s="167" t="s">
        <v>3505</v>
      </c>
      <c r="P6208" s="167"/>
      <c r="Q6208" s="167" t="s">
        <v>5049</v>
      </c>
      <c r="R6208" s="167" t="s">
        <v>10139</v>
      </c>
      <c r="S6208" s="169">
        <v>2</v>
      </c>
      <c r="T6208" s="167" t="s">
        <v>9255</v>
      </c>
      <c r="U6208" s="169" t="s">
        <v>6692</v>
      </c>
      <c r="V6208" s="167" t="s">
        <v>9256</v>
      </c>
      <c r="W6208" s="167" t="s">
        <v>9257</v>
      </c>
      <c r="X6208" s="170" t="s">
        <v>3533</v>
      </c>
      <c r="Y6208" s="171" t="s">
        <v>10140</v>
      </c>
      <c r="Z6208" s="167" t="s">
        <v>2139</v>
      </c>
      <c r="AA6208" s="176">
        <v>336</v>
      </c>
      <c r="AB6208" s="167" t="s">
        <v>11254</v>
      </c>
      <c r="AC6208" s="176">
        <v>336</v>
      </c>
      <c r="AD6208" s="167" t="s">
        <v>11254</v>
      </c>
      <c r="AE6208" s="176">
        <v>58033.919999999998</v>
      </c>
    </row>
    <row r="6209" spans="1:31">
      <c r="A6209" s="178">
        <v>308614119500</v>
      </c>
      <c r="B6209" s="166">
        <v>46181</v>
      </c>
      <c r="C6209" s="167" t="s">
        <v>9144</v>
      </c>
      <c r="D6209" s="167" t="s">
        <v>9401</v>
      </c>
      <c r="E6209" s="167" t="s">
        <v>9402</v>
      </c>
      <c r="F6209" s="167" t="s">
        <v>9403</v>
      </c>
      <c r="G6209" s="167" t="s">
        <v>5048</v>
      </c>
      <c r="H6209" s="168">
        <v>46181</v>
      </c>
      <c r="I6209" s="167" t="s">
        <v>9459</v>
      </c>
      <c r="J6209" s="169">
        <v>26122</v>
      </c>
      <c r="K6209" s="167" t="s">
        <v>55</v>
      </c>
      <c r="L6209" s="169">
        <v>22</v>
      </c>
      <c r="M6209" s="167" t="s">
        <v>3604</v>
      </c>
      <c r="N6209" s="169">
        <v>3420</v>
      </c>
      <c r="O6209" s="167" t="s">
        <v>3505</v>
      </c>
      <c r="P6209" s="167"/>
      <c r="Q6209" s="167" t="s">
        <v>5049</v>
      </c>
      <c r="R6209" s="167" t="s">
        <v>10139</v>
      </c>
      <c r="S6209" s="169">
        <v>1</v>
      </c>
      <c r="T6209" s="167" t="s">
        <v>9189</v>
      </c>
      <c r="U6209" s="169" t="s">
        <v>6692</v>
      </c>
      <c r="V6209" s="167" t="s">
        <v>9190</v>
      </c>
      <c r="W6209" s="167" t="s">
        <v>9191</v>
      </c>
      <c r="X6209" s="170" t="s">
        <v>3533</v>
      </c>
      <c r="Y6209" s="171" t="s">
        <v>10140</v>
      </c>
      <c r="Z6209" s="167" t="s">
        <v>2139</v>
      </c>
      <c r="AA6209" s="176">
        <v>240</v>
      </c>
      <c r="AB6209" s="167" t="s">
        <v>11254</v>
      </c>
      <c r="AC6209" s="176">
        <v>240</v>
      </c>
      <c r="AD6209" s="167" t="s">
        <v>11254</v>
      </c>
      <c r="AE6209" s="176">
        <v>50911.199999999997</v>
      </c>
    </row>
    <row r="6210" spans="1:31">
      <c r="A6210" s="178">
        <v>308614931350</v>
      </c>
      <c r="B6210" s="166">
        <v>46181</v>
      </c>
      <c r="C6210" s="167" t="s">
        <v>9144</v>
      </c>
      <c r="D6210" s="167" t="s">
        <v>9704</v>
      </c>
      <c r="E6210" s="167" t="s">
        <v>9705</v>
      </c>
      <c r="F6210" s="167" t="s">
        <v>9583</v>
      </c>
      <c r="G6210" s="167" t="s">
        <v>3502</v>
      </c>
      <c r="H6210" s="168">
        <v>46181</v>
      </c>
      <c r="I6210" s="167" t="s">
        <v>10141</v>
      </c>
      <c r="J6210" s="169">
        <v>26122</v>
      </c>
      <c r="K6210" s="167" t="s">
        <v>55</v>
      </c>
      <c r="L6210" s="169">
        <v>1</v>
      </c>
      <c r="M6210" s="167" t="s">
        <v>3604</v>
      </c>
      <c r="N6210" s="169">
        <v>207</v>
      </c>
      <c r="O6210" s="167" t="s">
        <v>3505</v>
      </c>
      <c r="P6210" s="167"/>
      <c r="Q6210" s="167" t="s">
        <v>5049</v>
      </c>
      <c r="R6210" s="167" t="s">
        <v>10142</v>
      </c>
      <c r="S6210" s="169">
        <v>1</v>
      </c>
      <c r="T6210" s="167" t="s">
        <v>10084</v>
      </c>
      <c r="U6210" s="169" t="s">
        <v>3517</v>
      </c>
      <c r="V6210" s="167" t="s">
        <v>10143</v>
      </c>
      <c r="W6210" s="167" t="s">
        <v>10086</v>
      </c>
      <c r="X6210" s="170" t="s">
        <v>157</v>
      </c>
      <c r="Y6210" s="171" t="s">
        <v>10144</v>
      </c>
      <c r="Z6210" s="167" t="s">
        <v>2141</v>
      </c>
      <c r="AA6210" s="176">
        <v>420</v>
      </c>
      <c r="AB6210" s="167" t="s">
        <v>11254</v>
      </c>
      <c r="AC6210" s="176">
        <v>420</v>
      </c>
      <c r="AD6210" s="167" t="s">
        <v>11254</v>
      </c>
      <c r="AE6210" s="176">
        <v>2713674.6</v>
      </c>
    </row>
    <row r="6211" spans="1:31">
      <c r="A6211" s="178">
        <v>308618679410</v>
      </c>
      <c r="B6211" s="166">
        <v>46183</v>
      </c>
      <c r="C6211" s="167" t="s">
        <v>9144</v>
      </c>
      <c r="D6211" s="167" t="s">
        <v>9258</v>
      </c>
      <c r="E6211" s="167" t="s">
        <v>9259</v>
      </c>
      <c r="F6211" s="167" t="s">
        <v>9234</v>
      </c>
      <c r="G6211" s="167" t="s">
        <v>3502</v>
      </c>
      <c r="H6211" s="168">
        <v>46183</v>
      </c>
      <c r="I6211" s="167" t="s">
        <v>10145</v>
      </c>
      <c r="J6211" s="169">
        <v>26122</v>
      </c>
      <c r="K6211" s="167" t="s">
        <v>55</v>
      </c>
      <c r="L6211" s="169">
        <v>4</v>
      </c>
      <c r="M6211" s="167" t="s">
        <v>3604</v>
      </c>
      <c r="N6211" s="169">
        <v>688.8</v>
      </c>
      <c r="O6211" s="167" t="s">
        <v>3505</v>
      </c>
      <c r="P6211" s="167"/>
      <c r="Q6211" s="167" t="s">
        <v>5049</v>
      </c>
      <c r="R6211" s="167" t="s">
        <v>10146</v>
      </c>
      <c r="S6211" s="169">
        <v>4</v>
      </c>
      <c r="T6211" s="167" t="s">
        <v>9237</v>
      </c>
      <c r="U6211" s="169" t="s">
        <v>6692</v>
      </c>
      <c r="V6211" s="167" t="s">
        <v>9238</v>
      </c>
      <c r="W6211" s="167" t="s">
        <v>9239</v>
      </c>
      <c r="X6211" s="170" t="s">
        <v>3533</v>
      </c>
      <c r="Y6211" s="171" t="s">
        <v>10147</v>
      </c>
      <c r="Z6211" s="167" t="s">
        <v>2143</v>
      </c>
      <c r="AA6211" s="176">
        <v>240</v>
      </c>
      <c r="AB6211" s="167" t="s">
        <v>11254</v>
      </c>
      <c r="AC6211" s="176">
        <v>240</v>
      </c>
      <c r="AD6211" s="167" t="s">
        <v>11254</v>
      </c>
      <c r="AE6211" s="176">
        <v>22437.599999999999</v>
      </c>
    </row>
    <row r="6212" spans="1:31">
      <c r="A6212" s="178">
        <v>308618679410</v>
      </c>
      <c r="B6212" s="166">
        <v>46183</v>
      </c>
      <c r="C6212" s="167" t="s">
        <v>9144</v>
      </c>
      <c r="D6212" s="167" t="s">
        <v>9258</v>
      </c>
      <c r="E6212" s="167" t="s">
        <v>9259</v>
      </c>
      <c r="F6212" s="167" t="s">
        <v>9234</v>
      </c>
      <c r="G6212" s="167" t="s">
        <v>3502</v>
      </c>
      <c r="H6212" s="168">
        <v>46183</v>
      </c>
      <c r="I6212" s="167" t="s">
        <v>10145</v>
      </c>
      <c r="J6212" s="169">
        <v>26122</v>
      </c>
      <c r="K6212" s="167" t="s">
        <v>55</v>
      </c>
      <c r="L6212" s="169">
        <v>4</v>
      </c>
      <c r="M6212" s="167" t="s">
        <v>3604</v>
      </c>
      <c r="N6212" s="169">
        <v>688.8</v>
      </c>
      <c r="O6212" s="167" t="s">
        <v>3505</v>
      </c>
      <c r="P6212" s="167"/>
      <c r="Q6212" s="167" t="s">
        <v>5049</v>
      </c>
      <c r="R6212" s="167" t="s">
        <v>10146</v>
      </c>
      <c r="S6212" s="169">
        <v>3</v>
      </c>
      <c r="T6212" s="167" t="s">
        <v>9237</v>
      </c>
      <c r="U6212" s="169" t="s">
        <v>6692</v>
      </c>
      <c r="V6212" s="167" t="s">
        <v>9238</v>
      </c>
      <c r="W6212" s="167" t="s">
        <v>9239</v>
      </c>
      <c r="X6212" s="170" t="s">
        <v>3533</v>
      </c>
      <c r="Y6212" s="171" t="s">
        <v>10147</v>
      </c>
      <c r="Z6212" s="167" t="s">
        <v>2143</v>
      </c>
      <c r="AA6212" s="176">
        <v>336</v>
      </c>
      <c r="AB6212" s="167" t="s">
        <v>11254</v>
      </c>
      <c r="AC6212" s="176">
        <v>336</v>
      </c>
      <c r="AD6212" s="167" t="s">
        <v>11254</v>
      </c>
      <c r="AE6212" s="176">
        <v>31412.639999999999</v>
      </c>
    </row>
    <row r="6213" spans="1:31">
      <c r="A6213" s="178">
        <v>308618679410</v>
      </c>
      <c r="B6213" s="166">
        <v>46183</v>
      </c>
      <c r="C6213" s="167" t="s">
        <v>9144</v>
      </c>
      <c r="D6213" s="167" t="s">
        <v>9258</v>
      </c>
      <c r="E6213" s="167" t="s">
        <v>9259</v>
      </c>
      <c r="F6213" s="167" t="s">
        <v>9234</v>
      </c>
      <c r="G6213" s="167" t="s">
        <v>3502</v>
      </c>
      <c r="H6213" s="168">
        <v>46183</v>
      </c>
      <c r="I6213" s="167" t="s">
        <v>10145</v>
      </c>
      <c r="J6213" s="169">
        <v>26122</v>
      </c>
      <c r="K6213" s="167" t="s">
        <v>55</v>
      </c>
      <c r="L6213" s="169">
        <v>4</v>
      </c>
      <c r="M6213" s="167" t="s">
        <v>3604</v>
      </c>
      <c r="N6213" s="169">
        <v>688.8</v>
      </c>
      <c r="O6213" s="167" t="s">
        <v>3505</v>
      </c>
      <c r="P6213" s="167"/>
      <c r="Q6213" s="167" t="s">
        <v>5049</v>
      </c>
      <c r="R6213" s="167" t="s">
        <v>10146</v>
      </c>
      <c r="S6213" s="169">
        <v>2</v>
      </c>
      <c r="T6213" s="167" t="s">
        <v>9241</v>
      </c>
      <c r="U6213" s="169" t="s">
        <v>6692</v>
      </c>
      <c r="V6213" s="167" t="s">
        <v>9242</v>
      </c>
      <c r="W6213" s="167" t="s">
        <v>9243</v>
      </c>
      <c r="X6213" s="170" t="s">
        <v>3533</v>
      </c>
      <c r="Y6213" s="171" t="s">
        <v>10147</v>
      </c>
      <c r="Z6213" s="167" t="s">
        <v>2143</v>
      </c>
      <c r="AA6213" s="176">
        <v>240</v>
      </c>
      <c r="AB6213" s="167" t="s">
        <v>11254</v>
      </c>
      <c r="AC6213" s="176">
        <v>240</v>
      </c>
      <c r="AD6213" s="167" t="s">
        <v>11254</v>
      </c>
      <c r="AE6213" s="176">
        <v>22437.599999999999</v>
      </c>
    </row>
    <row r="6214" spans="1:31">
      <c r="A6214" s="178">
        <v>308618679410</v>
      </c>
      <c r="B6214" s="166">
        <v>46183</v>
      </c>
      <c r="C6214" s="167" t="s">
        <v>9144</v>
      </c>
      <c r="D6214" s="167" t="s">
        <v>9258</v>
      </c>
      <c r="E6214" s="167" t="s">
        <v>9259</v>
      </c>
      <c r="F6214" s="167" t="s">
        <v>9234</v>
      </c>
      <c r="G6214" s="167" t="s">
        <v>3502</v>
      </c>
      <c r="H6214" s="168">
        <v>46183</v>
      </c>
      <c r="I6214" s="167" t="s">
        <v>10145</v>
      </c>
      <c r="J6214" s="169">
        <v>26122</v>
      </c>
      <c r="K6214" s="167" t="s">
        <v>55</v>
      </c>
      <c r="L6214" s="169">
        <v>4</v>
      </c>
      <c r="M6214" s="167" t="s">
        <v>3604</v>
      </c>
      <c r="N6214" s="169">
        <v>688.8</v>
      </c>
      <c r="O6214" s="167" t="s">
        <v>3505</v>
      </c>
      <c r="P6214" s="167"/>
      <c r="Q6214" s="167" t="s">
        <v>5049</v>
      </c>
      <c r="R6214" s="167" t="s">
        <v>10146</v>
      </c>
      <c r="S6214" s="169">
        <v>1</v>
      </c>
      <c r="T6214" s="167" t="s">
        <v>9241</v>
      </c>
      <c r="U6214" s="169" t="s">
        <v>6692</v>
      </c>
      <c r="V6214" s="167" t="s">
        <v>9242</v>
      </c>
      <c r="W6214" s="167" t="s">
        <v>9243</v>
      </c>
      <c r="X6214" s="170" t="s">
        <v>3533</v>
      </c>
      <c r="Y6214" s="171" t="s">
        <v>10147</v>
      </c>
      <c r="Z6214" s="167" t="s">
        <v>2143</v>
      </c>
      <c r="AA6214" s="176">
        <v>336</v>
      </c>
      <c r="AB6214" s="167" t="s">
        <v>11254</v>
      </c>
      <c r="AC6214" s="176">
        <v>336</v>
      </c>
      <c r="AD6214" s="167" t="s">
        <v>11254</v>
      </c>
      <c r="AE6214" s="176">
        <v>31412.639999999999</v>
      </c>
    </row>
    <row r="6215" spans="1:31">
      <c r="A6215" s="178">
        <v>308622713730</v>
      </c>
      <c r="B6215" s="166">
        <v>46183</v>
      </c>
      <c r="C6215" s="167" t="s">
        <v>9144</v>
      </c>
      <c r="D6215" s="167" t="s">
        <v>9349</v>
      </c>
      <c r="E6215" s="167" t="s">
        <v>9350</v>
      </c>
      <c r="F6215" s="167" t="s">
        <v>9211</v>
      </c>
      <c r="G6215" s="167" t="s">
        <v>3502</v>
      </c>
      <c r="H6215" s="168">
        <v>46183</v>
      </c>
      <c r="I6215" s="167" t="s">
        <v>10148</v>
      </c>
      <c r="J6215" s="169">
        <v>26122</v>
      </c>
      <c r="K6215" s="167" t="s">
        <v>55</v>
      </c>
      <c r="L6215" s="169">
        <v>3</v>
      </c>
      <c r="M6215" s="167" t="s">
        <v>4084</v>
      </c>
      <c r="N6215" s="169">
        <v>8.5</v>
      </c>
      <c r="O6215" s="167" t="s">
        <v>3505</v>
      </c>
      <c r="P6215" s="167"/>
      <c r="Q6215" s="167" t="s">
        <v>5049</v>
      </c>
      <c r="R6215" s="167" t="s">
        <v>10149</v>
      </c>
      <c r="S6215" s="169">
        <v>1</v>
      </c>
      <c r="T6215" s="167" t="s">
        <v>10150</v>
      </c>
      <c r="U6215" s="169" t="s">
        <v>5284</v>
      </c>
      <c r="V6215" s="167" t="s">
        <v>10151</v>
      </c>
      <c r="W6215" s="167">
        <v>45132295</v>
      </c>
      <c r="X6215" s="170" t="s">
        <v>160</v>
      </c>
      <c r="Y6215" s="171" t="s">
        <v>10152</v>
      </c>
      <c r="Z6215" s="167" t="s">
        <v>2145</v>
      </c>
      <c r="AA6215" s="176">
        <v>100</v>
      </c>
      <c r="AB6215" s="167" t="s">
        <v>11254</v>
      </c>
      <c r="AC6215" s="176">
        <v>100</v>
      </c>
      <c r="AD6215" s="167" t="s">
        <v>11254</v>
      </c>
      <c r="AE6215" s="176">
        <v>8215</v>
      </c>
    </row>
    <row r="6216" spans="1:31">
      <c r="A6216" s="178">
        <v>308625059801</v>
      </c>
      <c r="B6216" s="166">
        <v>46183</v>
      </c>
      <c r="C6216" s="167" t="s">
        <v>9160</v>
      </c>
      <c r="D6216" s="167" t="s">
        <v>9704</v>
      </c>
      <c r="E6216" s="167" t="s">
        <v>9705</v>
      </c>
      <c r="F6216" s="167" t="s">
        <v>9147</v>
      </c>
      <c r="G6216" s="167" t="s">
        <v>3502</v>
      </c>
      <c r="H6216" s="168">
        <v>46184</v>
      </c>
      <c r="I6216" s="167" t="s">
        <v>10153</v>
      </c>
      <c r="J6216" s="169">
        <v>26122</v>
      </c>
      <c r="K6216" s="167" t="s">
        <v>55</v>
      </c>
      <c r="L6216" s="169">
        <v>2</v>
      </c>
      <c r="M6216" s="167" t="s">
        <v>4084</v>
      </c>
      <c r="N6216" s="169">
        <v>1.6</v>
      </c>
      <c r="O6216" s="167" t="s">
        <v>3505</v>
      </c>
      <c r="P6216" s="167"/>
      <c r="Q6216" s="167" t="s">
        <v>3506</v>
      </c>
      <c r="R6216" s="167" t="s">
        <v>10154</v>
      </c>
      <c r="S6216" s="169">
        <v>2</v>
      </c>
      <c r="T6216" s="167" t="s">
        <v>6140</v>
      </c>
      <c r="U6216" s="169" t="s">
        <v>5284</v>
      </c>
      <c r="V6216" s="167" t="s">
        <v>10155</v>
      </c>
      <c r="W6216" s="167" t="s">
        <v>6142</v>
      </c>
      <c r="X6216" s="170" t="s">
        <v>159</v>
      </c>
      <c r="Y6216" s="171" t="s">
        <v>10156</v>
      </c>
      <c r="Z6216" s="167" t="s">
        <v>2147</v>
      </c>
      <c r="AA6216" s="176">
        <v>11</v>
      </c>
      <c r="AB6216" s="167" t="s">
        <v>11254</v>
      </c>
      <c r="AC6216" s="176">
        <v>11</v>
      </c>
      <c r="AD6216" s="167" t="s">
        <v>11254</v>
      </c>
      <c r="AE6216" s="176">
        <v>406.78</v>
      </c>
    </row>
    <row r="6217" spans="1:31">
      <c r="A6217" s="178">
        <v>308625059801</v>
      </c>
      <c r="B6217" s="166">
        <v>46183</v>
      </c>
      <c r="C6217" s="167" t="s">
        <v>9160</v>
      </c>
      <c r="D6217" s="167" t="s">
        <v>9704</v>
      </c>
      <c r="E6217" s="167" t="s">
        <v>9705</v>
      </c>
      <c r="F6217" s="167" t="s">
        <v>9147</v>
      </c>
      <c r="G6217" s="167" t="s">
        <v>3502</v>
      </c>
      <c r="H6217" s="168">
        <v>46184</v>
      </c>
      <c r="I6217" s="167" t="s">
        <v>10153</v>
      </c>
      <c r="J6217" s="169">
        <v>26122</v>
      </c>
      <c r="K6217" s="167" t="s">
        <v>55</v>
      </c>
      <c r="L6217" s="169">
        <v>2</v>
      </c>
      <c r="M6217" s="167" t="s">
        <v>4084</v>
      </c>
      <c r="N6217" s="169">
        <v>1.6</v>
      </c>
      <c r="O6217" s="167" t="s">
        <v>3505</v>
      </c>
      <c r="P6217" s="167"/>
      <c r="Q6217" s="167" t="s">
        <v>3506</v>
      </c>
      <c r="R6217" s="167" t="s">
        <v>10154</v>
      </c>
      <c r="S6217" s="169">
        <v>1</v>
      </c>
      <c r="T6217" s="167" t="s">
        <v>6144</v>
      </c>
      <c r="U6217" s="169" t="s">
        <v>5284</v>
      </c>
      <c r="V6217" s="167" t="s">
        <v>10157</v>
      </c>
      <c r="W6217" s="167" t="s">
        <v>6146</v>
      </c>
      <c r="X6217" s="170" t="s">
        <v>159</v>
      </c>
      <c r="Y6217" s="171" t="s">
        <v>10156</v>
      </c>
      <c r="Z6217" s="167" t="s">
        <v>2147</v>
      </c>
      <c r="AA6217" s="176">
        <v>1</v>
      </c>
      <c r="AB6217" s="167" t="s">
        <v>11254</v>
      </c>
      <c r="AC6217" s="176">
        <v>1</v>
      </c>
      <c r="AD6217" s="167" t="s">
        <v>11254</v>
      </c>
      <c r="AE6217" s="176">
        <v>78.14</v>
      </c>
    </row>
    <row r="6218" spans="1:31">
      <c r="A6218" s="178">
        <v>308625301260</v>
      </c>
      <c r="B6218" s="166">
        <v>46184</v>
      </c>
      <c r="C6218" s="167" t="s">
        <v>9144</v>
      </c>
      <c r="D6218" s="167" t="s">
        <v>10158</v>
      </c>
      <c r="E6218" s="167" t="s">
        <v>10159</v>
      </c>
      <c r="F6218" s="167" t="s">
        <v>9403</v>
      </c>
      <c r="G6218" s="167" t="s">
        <v>3603</v>
      </c>
      <c r="H6218" s="168">
        <v>46184</v>
      </c>
      <c r="I6218" s="167" t="s">
        <v>10160</v>
      </c>
      <c r="J6218" s="169">
        <v>26122</v>
      </c>
      <c r="K6218" s="167" t="s">
        <v>55</v>
      </c>
      <c r="L6218" s="169">
        <v>10</v>
      </c>
      <c r="M6218" s="167" t="s">
        <v>3604</v>
      </c>
      <c r="N6218" s="169">
        <v>1590</v>
      </c>
      <c r="O6218" s="167" t="s">
        <v>3505</v>
      </c>
      <c r="P6218" s="167"/>
      <c r="Q6218" s="167" t="s">
        <v>5049</v>
      </c>
      <c r="R6218" s="167" t="s">
        <v>10161</v>
      </c>
      <c r="S6218" s="169">
        <v>11</v>
      </c>
      <c r="T6218" s="167" t="s">
        <v>9170</v>
      </c>
      <c r="U6218" s="169" t="s">
        <v>6692</v>
      </c>
      <c r="V6218" s="167" t="s">
        <v>9171</v>
      </c>
      <c r="W6218" s="167" t="s">
        <v>9172</v>
      </c>
      <c r="X6218" s="170" t="s">
        <v>3533</v>
      </c>
      <c r="Y6218" s="171" t="s">
        <v>10162</v>
      </c>
      <c r="Z6218" s="167" t="s">
        <v>2149</v>
      </c>
      <c r="AA6218" s="176">
        <v>864</v>
      </c>
      <c r="AB6218" s="167" t="s">
        <v>11254</v>
      </c>
      <c r="AC6218" s="176">
        <v>864</v>
      </c>
      <c r="AD6218" s="167" t="s">
        <v>11254</v>
      </c>
      <c r="AE6218" s="176">
        <v>48202.559999999998</v>
      </c>
    </row>
    <row r="6219" spans="1:31">
      <c r="A6219" s="178">
        <v>308625301260</v>
      </c>
      <c r="B6219" s="166">
        <v>46184</v>
      </c>
      <c r="C6219" s="167" t="s">
        <v>9144</v>
      </c>
      <c r="D6219" s="167" t="s">
        <v>10158</v>
      </c>
      <c r="E6219" s="167" t="s">
        <v>10159</v>
      </c>
      <c r="F6219" s="167" t="s">
        <v>9403</v>
      </c>
      <c r="G6219" s="167" t="s">
        <v>3603</v>
      </c>
      <c r="H6219" s="168">
        <v>46184</v>
      </c>
      <c r="I6219" s="167" t="s">
        <v>10160</v>
      </c>
      <c r="J6219" s="169">
        <v>26122</v>
      </c>
      <c r="K6219" s="167" t="s">
        <v>55</v>
      </c>
      <c r="L6219" s="169">
        <v>10</v>
      </c>
      <c r="M6219" s="167" t="s">
        <v>3604</v>
      </c>
      <c r="N6219" s="169">
        <v>1590</v>
      </c>
      <c r="O6219" s="167" t="s">
        <v>3505</v>
      </c>
      <c r="P6219" s="167"/>
      <c r="Q6219" s="167" t="s">
        <v>5049</v>
      </c>
      <c r="R6219" s="167" t="s">
        <v>10161</v>
      </c>
      <c r="S6219" s="169">
        <v>10</v>
      </c>
      <c r="T6219" s="167" t="s">
        <v>9177</v>
      </c>
      <c r="U6219" s="169" t="s">
        <v>6692</v>
      </c>
      <c r="V6219" s="167" t="s">
        <v>9178</v>
      </c>
      <c r="W6219" s="167" t="s">
        <v>9179</v>
      </c>
      <c r="X6219" s="170" t="s">
        <v>3533</v>
      </c>
      <c r="Y6219" s="171" t="s">
        <v>10162</v>
      </c>
      <c r="Z6219" s="167" t="s">
        <v>2149</v>
      </c>
      <c r="AA6219" s="176">
        <v>73</v>
      </c>
      <c r="AB6219" s="167" t="s">
        <v>11254</v>
      </c>
      <c r="AC6219" s="176">
        <v>73</v>
      </c>
      <c r="AD6219" s="167" t="s">
        <v>11254</v>
      </c>
      <c r="AE6219" s="176">
        <v>11780.74</v>
      </c>
    </row>
    <row r="6220" spans="1:31">
      <c r="A6220" s="178">
        <v>308625301260</v>
      </c>
      <c r="B6220" s="166">
        <v>46184</v>
      </c>
      <c r="C6220" s="167" t="s">
        <v>9144</v>
      </c>
      <c r="D6220" s="167" t="s">
        <v>10158</v>
      </c>
      <c r="E6220" s="167" t="s">
        <v>10159</v>
      </c>
      <c r="F6220" s="167" t="s">
        <v>9403</v>
      </c>
      <c r="G6220" s="167" t="s">
        <v>3603</v>
      </c>
      <c r="H6220" s="168">
        <v>46184</v>
      </c>
      <c r="I6220" s="167" t="s">
        <v>10160</v>
      </c>
      <c r="J6220" s="169">
        <v>26122</v>
      </c>
      <c r="K6220" s="167" t="s">
        <v>55</v>
      </c>
      <c r="L6220" s="169">
        <v>10</v>
      </c>
      <c r="M6220" s="167" t="s">
        <v>3604</v>
      </c>
      <c r="N6220" s="169">
        <v>1590</v>
      </c>
      <c r="O6220" s="167" t="s">
        <v>3505</v>
      </c>
      <c r="P6220" s="167"/>
      <c r="Q6220" s="167" t="s">
        <v>5049</v>
      </c>
      <c r="R6220" s="167" t="s">
        <v>10161</v>
      </c>
      <c r="S6220" s="169">
        <v>9</v>
      </c>
      <c r="T6220" s="167" t="s">
        <v>9177</v>
      </c>
      <c r="U6220" s="169" t="s">
        <v>6692</v>
      </c>
      <c r="V6220" s="167" t="s">
        <v>9178</v>
      </c>
      <c r="W6220" s="167" t="s">
        <v>9179</v>
      </c>
      <c r="X6220" s="170" t="s">
        <v>3533</v>
      </c>
      <c r="Y6220" s="171" t="s">
        <v>10162</v>
      </c>
      <c r="Z6220" s="167" t="s">
        <v>2149</v>
      </c>
      <c r="AA6220" s="176">
        <v>8</v>
      </c>
      <c r="AB6220" s="167" t="s">
        <v>11254</v>
      </c>
      <c r="AC6220" s="176">
        <v>8</v>
      </c>
      <c r="AD6220" s="167" t="s">
        <v>11254</v>
      </c>
      <c r="AE6220" s="176">
        <v>1291.04</v>
      </c>
    </row>
    <row r="6221" spans="1:31">
      <c r="A6221" s="178">
        <v>308625301260</v>
      </c>
      <c r="B6221" s="166">
        <v>46184</v>
      </c>
      <c r="C6221" s="167" t="s">
        <v>9144</v>
      </c>
      <c r="D6221" s="167" t="s">
        <v>10158</v>
      </c>
      <c r="E6221" s="167" t="s">
        <v>10159</v>
      </c>
      <c r="F6221" s="167" t="s">
        <v>9403</v>
      </c>
      <c r="G6221" s="167" t="s">
        <v>3603</v>
      </c>
      <c r="H6221" s="168">
        <v>46184</v>
      </c>
      <c r="I6221" s="167" t="s">
        <v>10160</v>
      </c>
      <c r="J6221" s="169">
        <v>26122</v>
      </c>
      <c r="K6221" s="167" t="s">
        <v>55</v>
      </c>
      <c r="L6221" s="169">
        <v>10</v>
      </c>
      <c r="M6221" s="167" t="s">
        <v>3604</v>
      </c>
      <c r="N6221" s="169">
        <v>1590</v>
      </c>
      <c r="O6221" s="167" t="s">
        <v>3505</v>
      </c>
      <c r="P6221" s="167"/>
      <c r="Q6221" s="167" t="s">
        <v>5049</v>
      </c>
      <c r="R6221" s="167" t="s">
        <v>10161</v>
      </c>
      <c r="S6221" s="169">
        <v>8</v>
      </c>
      <c r="T6221" s="167" t="s">
        <v>9177</v>
      </c>
      <c r="U6221" s="169" t="s">
        <v>6692</v>
      </c>
      <c r="V6221" s="167" t="s">
        <v>9178</v>
      </c>
      <c r="W6221" s="167" t="s">
        <v>9179</v>
      </c>
      <c r="X6221" s="170" t="s">
        <v>3533</v>
      </c>
      <c r="Y6221" s="171" t="s">
        <v>10162</v>
      </c>
      <c r="Z6221" s="167" t="s">
        <v>2149</v>
      </c>
      <c r="AA6221" s="176">
        <v>63</v>
      </c>
      <c r="AB6221" s="167" t="s">
        <v>11254</v>
      </c>
      <c r="AC6221" s="176">
        <v>63</v>
      </c>
      <c r="AD6221" s="167" t="s">
        <v>11254</v>
      </c>
      <c r="AE6221" s="176">
        <v>10166.94</v>
      </c>
    </row>
    <row r="6222" spans="1:31">
      <c r="A6222" s="178">
        <v>308625301260</v>
      </c>
      <c r="B6222" s="166">
        <v>46184</v>
      </c>
      <c r="C6222" s="167" t="s">
        <v>9144</v>
      </c>
      <c r="D6222" s="167" t="s">
        <v>10158</v>
      </c>
      <c r="E6222" s="167" t="s">
        <v>10159</v>
      </c>
      <c r="F6222" s="167" t="s">
        <v>9403</v>
      </c>
      <c r="G6222" s="167" t="s">
        <v>3603</v>
      </c>
      <c r="H6222" s="168">
        <v>46184</v>
      </c>
      <c r="I6222" s="167" t="s">
        <v>10160</v>
      </c>
      <c r="J6222" s="169">
        <v>26122</v>
      </c>
      <c r="K6222" s="167" t="s">
        <v>55</v>
      </c>
      <c r="L6222" s="169">
        <v>10</v>
      </c>
      <c r="M6222" s="167" t="s">
        <v>3604</v>
      </c>
      <c r="N6222" s="169">
        <v>1590</v>
      </c>
      <c r="O6222" s="167" t="s">
        <v>3505</v>
      </c>
      <c r="P6222" s="167"/>
      <c r="Q6222" s="167" t="s">
        <v>5049</v>
      </c>
      <c r="R6222" s="167" t="s">
        <v>10161</v>
      </c>
      <c r="S6222" s="169">
        <v>7</v>
      </c>
      <c r="T6222" s="167" t="s">
        <v>9180</v>
      </c>
      <c r="U6222" s="169" t="s">
        <v>6692</v>
      </c>
      <c r="V6222" s="167" t="s">
        <v>9181</v>
      </c>
      <c r="W6222" s="167" t="s">
        <v>9182</v>
      </c>
      <c r="X6222" s="170" t="s">
        <v>3533</v>
      </c>
      <c r="Y6222" s="171" t="s">
        <v>10162</v>
      </c>
      <c r="Z6222" s="167" t="s">
        <v>2149</v>
      </c>
      <c r="AA6222" s="176">
        <v>144</v>
      </c>
      <c r="AB6222" s="167" t="s">
        <v>11254</v>
      </c>
      <c r="AC6222" s="176">
        <v>144</v>
      </c>
      <c r="AD6222" s="167" t="s">
        <v>11254</v>
      </c>
      <c r="AE6222" s="176">
        <v>45465.120000000003</v>
      </c>
    </row>
    <row r="6223" spans="1:31">
      <c r="A6223" s="178">
        <v>308625301260</v>
      </c>
      <c r="B6223" s="166">
        <v>46184</v>
      </c>
      <c r="C6223" s="167" t="s">
        <v>9144</v>
      </c>
      <c r="D6223" s="167" t="s">
        <v>10158</v>
      </c>
      <c r="E6223" s="167" t="s">
        <v>10159</v>
      </c>
      <c r="F6223" s="167" t="s">
        <v>9403</v>
      </c>
      <c r="G6223" s="167" t="s">
        <v>3603</v>
      </c>
      <c r="H6223" s="168">
        <v>46184</v>
      </c>
      <c r="I6223" s="167" t="s">
        <v>10160</v>
      </c>
      <c r="J6223" s="169">
        <v>26122</v>
      </c>
      <c r="K6223" s="167" t="s">
        <v>55</v>
      </c>
      <c r="L6223" s="169">
        <v>10</v>
      </c>
      <c r="M6223" s="167" t="s">
        <v>3604</v>
      </c>
      <c r="N6223" s="169">
        <v>1590</v>
      </c>
      <c r="O6223" s="167" t="s">
        <v>3505</v>
      </c>
      <c r="P6223" s="167"/>
      <c r="Q6223" s="167" t="s">
        <v>5049</v>
      </c>
      <c r="R6223" s="167" t="s">
        <v>10161</v>
      </c>
      <c r="S6223" s="169">
        <v>6</v>
      </c>
      <c r="T6223" s="167" t="s">
        <v>9186</v>
      </c>
      <c r="U6223" s="169" t="s">
        <v>6692</v>
      </c>
      <c r="V6223" s="167" t="s">
        <v>9187</v>
      </c>
      <c r="W6223" s="167" t="s">
        <v>9188</v>
      </c>
      <c r="X6223" s="170" t="s">
        <v>3533</v>
      </c>
      <c r="Y6223" s="171" t="s">
        <v>10162</v>
      </c>
      <c r="Z6223" s="167" t="s">
        <v>2149</v>
      </c>
      <c r="AA6223" s="176">
        <v>59</v>
      </c>
      <c r="AB6223" s="167" t="s">
        <v>11254</v>
      </c>
      <c r="AC6223" s="176">
        <v>59</v>
      </c>
      <c r="AD6223" s="167" t="s">
        <v>11254</v>
      </c>
      <c r="AE6223" s="176">
        <v>37057.31</v>
      </c>
    </row>
    <row r="6224" spans="1:31">
      <c r="A6224" s="178">
        <v>308625301260</v>
      </c>
      <c r="B6224" s="166">
        <v>46184</v>
      </c>
      <c r="C6224" s="167" t="s">
        <v>9144</v>
      </c>
      <c r="D6224" s="167" t="s">
        <v>10158</v>
      </c>
      <c r="E6224" s="167" t="s">
        <v>10159</v>
      </c>
      <c r="F6224" s="167" t="s">
        <v>9403</v>
      </c>
      <c r="G6224" s="167" t="s">
        <v>3603</v>
      </c>
      <c r="H6224" s="168">
        <v>46184</v>
      </c>
      <c r="I6224" s="167" t="s">
        <v>10160</v>
      </c>
      <c r="J6224" s="169">
        <v>26122</v>
      </c>
      <c r="K6224" s="167" t="s">
        <v>55</v>
      </c>
      <c r="L6224" s="169">
        <v>10</v>
      </c>
      <c r="M6224" s="167" t="s">
        <v>3604</v>
      </c>
      <c r="N6224" s="169">
        <v>1590</v>
      </c>
      <c r="O6224" s="167" t="s">
        <v>3505</v>
      </c>
      <c r="P6224" s="167"/>
      <c r="Q6224" s="167" t="s">
        <v>5049</v>
      </c>
      <c r="R6224" s="167" t="s">
        <v>10161</v>
      </c>
      <c r="S6224" s="169">
        <v>5</v>
      </c>
      <c r="T6224" s="167" t="s">
        <v>9186</v>
      </c>
      <c r="U6224" s="169" t="s">
        <v>6692</v>
      </c>
      <c r="V6224" s="167" t="s">
        <v>9187</v>
      </c>
      <c r="W6224" s="167" t="s">
        <v>9188</v>
      </c>
      <c r="X6224" s="170" t="s">
        <v>3533</v>
      </c>
      <c r="Y6224" s="171" t="s">
        <v>10162</v>
      </c>
      <c r="Z6224" s="167" t="s">
        <v>2149</v>
      </c>
      <c r="AA6224" s="176">
        <v>199</v>
      </c>
      <c r="AB6224" s="167" t="s">
        <v>11254</v>
      </c>
      <c r="AC6224" s="176">
        <v>199</v>
      </c>
      <c r="AD6224" s="167" t="s">
        <v>11254</v>
      </c>
      <c r="AE6224" s="176">
        <v>124989.91</v>
      </c>
    </row>
    <row r="6225" spans="1:31">
      <c r="A6225" s="178">
        <v>308625301260</v>
      </c>
      <c r="B6225" s="166">
        <v>46184</v>
      </c>
      <c r="C6225" s="167" t="s">
        <v>9144</v>
      </c>
      <c r="D6225" s="167" t="s">
        <v>10158</v>
      </c>
      <c r="E6225" s="167" t="s">
        <v>10159</v>
      </c>
      <c r="F6225" s="167" t="s">
        <v>9403</v>
      </c>
      <c r="G6225" s="167" t="s">
        <v>3603</v>
      </c>
      <c r="H6225" s="168">
        <v>46184</v>
      </c>
      <c r="I6225" s="167" t="s">
        <v>10160</v>
      </c>
      <c r="J6225" s="169">
        <v>26122</v>
      </c>
      <c r="K6225" s="167" t="s">
        <v>55</v>
      </c>
      <c r="L6225" s="169">
        <v>10</v>
      </c>
      <c r="M6225" s="167" t="s">
        <v>3604</v>
      </c>
      <c r="N6225" s="169">
        <v>1590</v>
      </c>
      <c r="O6225" s="167" t="s">
        <v>3505</v>
      </c>
      <c r="P6225" s="167"/>
      <c r="Q6225" s="167" t="s">
        <v>5049</v>
      </c>
      <c r="R6225" s="167" t="s">
        <v>10161</v>
      </c>
      <c r="S6225" s="169">
        <v>4</v>
      </c>
      <c r="T6225" s="167" t="s">
        <v>9186</v>
      </c>
      <c r="U6225" s="169" t="s">
        <v>6692</v>
      </c>
      <c r="V6225" s="167" t="s">
        <v>9187</v>
      </c>
      <c r="W6225" s="167" t="s">
        <v>9188</v>
      </c>
      <c r="X6225" s="170" t="s">
        <v>3533</v>
      </c>
      <c r="Y6225" s="171" t="s">
        <v>10162</v>
      </c>
      <c r="Z6225" s="167" t="s">
        <v>2149</v>
      </c>
      <c r="AA6225" s="176">
        <v>3</v>
      </c>
      <c r="AB6225" s="167" t="s">
        <v>11254</v>
      </c>
      <c r="AC6225" s="176">
        <v>3</v>
      </c>
      <c r="AD6225" s="167" t="s">
        <v>11254</v>
      </c>
      <c r="AE6225" s="176">
        <v>1884.27</v>
      </c>
    </row>
    <row r="6226" spans="1:31">
      <c r="A6226" s="178">
        <v>308625301260</v>
      </c>
      <c r="B6226" s="166">
        <v>46184</v>
      </c>
      <c r="C6226" s="167" t="s">
        <v>9144</v>
      </c>
      <c r="D6226" s="167" t="s">
        <v>10158</v>
      </c>
      <c r="E6226" s="167" t="s">
        <v>10159</v>
      </c>
      <c r="F6226" s="167" t="s">
        <v>9403</v>
      </c>
      <c r="G6226" s="167" t="s">
        <v>3603</v>
      </c>
      <c r="H6226" s="168">
        <v>46184</v>
      </c>
      <c r="I6226" s="167" t="s">
        <v>10160</v>
      </c>
      <c r="J6226" s="169">
        <v>26122</v>
      </c>
      <c r="K6226" s="167" t="s">
        <v>55</v>
      </c>
      <c r="L6226" s="169">
        <v>10</v>
      </c>
      <c r="M6226" s="167" t="s">
        <v>3604</v>
      </c>
      <c r="N6226" s="169">
        <v>1590</v>
      </c>
      <c r="O6226" s="167" t="s">
        <v>3505</v>
      </c>
      <c r="P6226" s="167"/>
      <c r="Q6226" s="167" t="s">
        <v>5049</v>
      </c>
      <c r="R6226" s="167" t="s">
        <v>10161</v>
      </c>
      <c r="S6226" s="169">
        <v>3</v>
      </c>
      <c r="T6226" s="167" t="s">
        <v>9186</v>
      </c>
      <c r="U6226" s="169" t="s">
        <v>6692</v>
      </c>
      <c r="V6226" s="167" t="s">
        <v>9187</v>
      </c>
      <c r="W6226" s="167" t="s">
        <v>9188</v>
      </c>
      <c r="X6226" s="170" t="s">
        <v>3533</v>
      </c>
      <c r="Y6226" s="171" t="s">
        <v>10162</v>
      </c>
      <c r="Z6226" s="167" t="s">
        <v>2149</v>
      </c>
      <c r="AA6226" s="176">
        <v>2</v>
      </c>
      <c r="AB6226" s="167" t="s">
        <v>11254</v>
      </c>
      <c r="AC6226" s="176">
        <v>2</v>
      </c>
      <c r="AD6226" s="167" t="s">
        <v>11254</v>
      </c>
      <c r="AE6226" s="176">
        <v>1256.18</v>
      </c>
    </row>
    <row r="6227" spans="1:31">
      <c r="A6227" s="178">
        <v>308625301260</v>
      </c>
      <c r="B6227" s="166">
        <v>46184</v>
      </c>
      <c r="C6227" s="167" t="s">
        <v>9144</v>
      </c>
      <c r="D6227" s="167" t="s">
        <v>10158</v>
      </c>
      <c r="E6227" s="167" t="s">
        <v>10159</v>
      </c>
      <c r="F6227" s="167" t="s">
        <v>9403</v>
      </c>
      <c r="G6227" s="167" t="s">
        <v>3603</v>
      </c>
      <c r="H6227" s="168">
        <v>46184</v>
      </c>
      <c r="I6227" s="167" t="s">
        <v>10160</v>
      </c>
      <c r="J6227" s="169">
        <v>26122</v>
      </c>
      <c r="K6227" s="167" t="s">
        <v>55</v>
      </c>
      <c r="L6227" s="169">
        <v>10</v>
      </c>
      <c r="M6227" s="167" t="s">
        <v>3604</v>
      </c>
      <c r="N6227" s="169">
        <v>1590</v>
      </c>
      <c r="O6227" s="167" t="s">
        <v>3505</v>
      </c>
      <c r="P6227" s="167"/>
      <c r="Q6227" s="167" t="s">
        <v>5049</v>
      </c>
      <c r="R6227" s="167" t="s">
        <v>10161</v>
      </c>
      <c r="S6227" s="169">
        <v>2</v>
      </c>
      <c r="T6227" s="167" t="s">
        <v>9186</v>
      </c>
      <c r="U6227" s="169" t="s">
        <v>6692</v>
      </c>
      <c r="V6227" s="167" t="s">
        <v>9187</v>
      </c>
      <c r="W6227" s="167" t="s">
        <v>9188</v>
      </c>
      <c r="X6227" s="170" t="s">
        <v>3533</v>
      </c>
      <c r="Y6227" s="171" t="s">
        <v>10162</v>
      </c>
      <c r="Z6227" s="167" t="s">
        <v>2149</v>
      </c>
      <c r="AA6227" s="176">
        <v>1</v>
      </c>
      <c r="AB6227" s="167" t="s">
        <v>11254</v>
      </c>
      <c r="AC6227" s="176">
        <v>1</v>
      </c>
      <c r="AD6227" s="167" t="s">
        <v>11254</v>
      </c>
      <c r="AE6227" s="176">
        <v>628.09</v>
      </c>
    </row>
    <row r="6228" spans="1:31">
      <c r="A6228" s="178">
        <v>308625301260</v>
      </c>
      <c r="B6228" s="166">
        <v>46184</v>
      </c>
      <c r="C6228" s="167" t="s">
        <v>9144</v>
      </c>
      <c r="D6228" s="167" t="s">
        <v>10158</v>
      </c>
      <c r="E6228" s="167" t="s">
        <v>10159</v>
      </c>
      <c r="F6228" s="167" t="s">
        <v>9403</v>
      </c>
      <c r="G6228" s="167" t="s">
        <v>3603</v>
      </c>
      <c r="H6228" s="168">
        <v>46184</v>
      </c>
      <c r="I6228" s="167" t="s">
        <v>10160</v>
      </c>
      <c r="J6228" s="169">
        <v>26122</v>
      </c>
      <c r="K6228" s="167" t="s">
        <v>55</v>
      </c>
      <c r="L6228" s="169">
        <v>10</v>
      </c>
      <c r="M6228" s="167" t="s">
        <v>3604</v>
      </c>
      <c r="N6228" s="169">
        <v>1590</v>
      </c>
      <c r="O6228" s="167" t="s">
        <v>3505</v>
      </c>
      <c r="P6228" s="167"/>
      <c r="Q6228" s="167" t="s">
        <v>5049</v>
      </c>
      <c r="R6228" s="167" t="s">
        <v>10161</v>
      </c>
      <c r="S6228" s="169">
        <v>1</v>
      </c>
      <c r="T6228" s="167" t="s">
        <v>9344</v>
      </c>
      <c r="U6228" s="169" t="s">
        <v>6692</v>
      </c>
      <c r="V6228" s="167" t="s">
        <v>9476</v>
      </c>
      <c r="W6228" s="167" t="s">
        <v>9346</v>
      </c>
      <c r="X6228" s="170" t="s">
        <v>3533</v>
      </c>
      <c r="Y6228" s="171" t="s">
        <v>10162</v>
      </c>
      <c r="Z6228" s="167" t="s">
        <v>2149</v>
      </c>
      <c r="AA6228" s="176">
        <v>240</v>
      </c>
      <c r="AB6228" s="167" t="s">
        <v>11254</v>
      </c>
      <c r="AC6228" s="176">
        <v>240</v>
      </c>
      <c r="AD6228" s="167" t="s">
        <v>11254</v>
      </c>
      <c r="AE6228" s="176">
        <v>50676</v>
      </c>
    </row>
    <row r="6229" spans="1:31">
      <c r="A6229" s="178">
        <v>308627486700</v>
      </c>
      <c r="B6229" s="166">
        <v>46184</v>
      </c>
      <c r="C6229" s="167" t="s">
        <v>9144</v>
      </c>
      <c r="D6229" s="167" t="s">
        <v>10158</v>
      </c>
      <c r="E6229" s="167" t="s">
        <v>10159</v>
      </c>
      <c r="F6229" s="167" t="s">
        <v>9403</v>
      </c>
      <c r="G6229" s="167" t="s">
        <v>3603</v>
      </c>
      <c r="H6229" s="168">
        <v>46184</v>
      </c>
      <c r="I6229" s="167" t="s">
        <v>9459</v>
      </c>
      <c r="J6229" s="169">
        <v>26122</v>
      </c>
      <c r="K6229" s="167" t="s">
        <v>55</v>
      </c>
      <c r="L6229" s="169">
        <v>12</v>
      </c>
      <c r="M6229" s="167" t="s">
        <v>3604</v>
      </c>
      <c r="N6229" s="169">
        <v>1952.4</v>
      </c>
      <c r="O6229" s="167" t="s">
        <v>3505</v>
      </c>
      <c r="P6229" s="167"/>
      <c r="Q6229" s="167" t="s">
        <v>5049</v>
      </c>
      <c r="R6229" s="167" t="s">
        <v>10163</v>
      </c>
      <c r="S6229" s="169">
        <v>7</v>
      </c>
      <c r="T6229" s="167" t="s">
        <v>9170</v>
      </c>
      <c r="U6229" s="169" t="s">
        <v>6692</v>
      </c>
      <c r="V6229" s="167" t="s">
        <v>9171</v>
      </c>
      <c r="W6229" s="167" t="s">
        <v>9172</v>
      </c>
      <c r="X6229" s="170" t="s">
        <v>3533</v>
      </c>
      <c r="Y6229" s="171" t="s">
        <v>10164</v>
      </c>
      <c r="Z6229" s="167" t="s">
        <v>2151</v>
      </c>
      <c r="AA6229" s="176">
        <v>432</v>
      </c>
      <c r="AB6229" s="167" t="s">
        <v>11254</v>
      </c>
      <c r="AC6229" s="176">
        <v>432</v>
      </c>
      <c r="AD6229" s="167" t="s">
        <v>11254</v>
      </c>
      <c r="AE6229" s="176">
        <v>24101.279999999999</v>
      </c>
    </row>
    <row r="6230" spans="1:31">
      <c r="A6230" s="178">
        <v>308627486700</v>
      </c>
      <c r="B6230" s="166">
        <v>46184</v>
      </c>
      <c r="C6230" s="167" t="s">
        <v>9144</v>
      </c>
      <c r="D6230" s="167" t="s">
        <v>10158</v>
      </c>
      <c r="E6230" s="167" t="s">
        <v>10159</v>
      </c>
      <c r="F6230" s="167" t="s">
        <v>9403</v>
      </c>
      <c r="G6230" s="167" t="s">
        <v>3603</v>
      </c>
      <c r="H6230" s="168">
        <v>46184</v>
      </c>
      <c r="I6230" s="167" t="s">
        <v>9459</v>
      </c>
      <c r="J6230" s="169">
        <v>26122</v>
      </c>
      <c r="K6230" s="167" t="s">
        <v>55</v>
      </c>
      <c r="L6230" s="169">
        <v>12</v>
      </c>
      <c r="M6230" s="167" t="s">
        <v>3604</v>
      </c>
      <c r="N6230" s="169">
        <v>1952.4</v>
      </c>
      <c r="O6230" s="167" t="s">
        <v>3505</v>
      </c>
      <c r="P6230" s="167"/>
      <c r="Q6230" s="167" t="s">
        <v>5049</v>
      </c>
      <c r="R6230" s="167" t="s">
        <v>10163</v>
      </c>
      <c r="S6230" s="169">
        <v>6</v>
      </c>
      <c r="T6230" s="167" t="s">
        <v>9177</v>
      </c>
      <c r="U6230" s="169" t="s">
        <v>6692</v>
      </c>
      <c r="V6230" s="167" t="s">
        <v>9178</v>
      </c>
      <c r="W6230" s="167" t="s">
        <v>9179</v>
      </c>
      <c r="X6230" s="170" t="s">
        <v>3533</v>
      </c>
      <c r="Y6230" s="171" t="s">
        <v>10164</v>
      </c>
      <c r="Z6230" s="167" t="s">
        <v>2151</v>
      </c>
      <c r="AA6230" s="176">
        <v>240</v>
      </c>
      <c r="AB6230" s="167" t="s">
        <v>11254</v>
      </c>
      <c r="AC6230" s="176">
        <v>240</v>
      </c>
      <c r="AD6230" s="167" t="s">
        <v>11254</v>
      </c>
      <c r="AE6230" s="176">
        <v>38731.199999999997</v>
      </c>
    </row>
    <row r="6231" spans="1:31">
      <c r="A6231" s="178">
        <v>308627486700</v>
      </c>
      <c r="B6231" s="166">
        <v>46184</v>
      </c>
      <c r="C6231" s="167" t="s">
        <v>9144</v>
      </c>
      <c r="D6231" s="167" t="s">
        <v>10158</v>
      </c>
      <c r="E6231" s="167" t="s">
        <v>10159</v>
      </c>
      <c r="F6231" s="167" t="s">
        <v>9403</v>
      </c>
      <c r="G6231" s="167" t="s">
        <v>3603</v>
      </c>
      <c r="H6231" s="168">
        <v>46184</v>
      </c>
      <c r="I6231" s="167" t="s">
        <v>9459</v>
      </c>
      <c r="J6231" s="169">
        <v>26122</v>
      </c>
      <c r="K6231" s="167" t="s">
        <v>55</v>
      </c>
      <c r="L6231" s="169">
        <v>12</v>
      </c>
      <c r="M6231" s="167" t="s">
        <v>3604</v>
      </c>
      <c r="N6231" s="169">
        <v>1952.4</v>
      </c>
      <c r="O6231" s="167" t="s">
        <v>3505</v>
      </c>
      <c r="P6231" s="167"/>
      <c r="Q6231" s="167" t="s">
        <v>5049</v>
      </c>
      <c r="R6231" s="167" t="s">
        <v>10163</v>
      </c>
      <c r="S6231" s="169">
        <v>5</v>
      </c>
      <c r="T6231" s="167" t="s">
        <v>9177</v>
      </c>
      <c r="U6231" s="169" t="s">
        <v>6692</v>
      </c>
      <c r="V6231" s="167" t="s">
        <v>9178</v>
      </c>
      <c r="W6231" s="167" t="s">
        <v>9179</v>
      </c>
      <c r="X6231" s="170" t="s">
        <v>3533</v>
      </c>
      <c r="Y6231" s="171" t="s">
        <v>10164</v>
      </c>
      <c r="Z6231" s="167" t="s">
        <v>2151</v>
      </c>
      <c r="AA6231" s="176">
        <v>48</v>
      </c>
      <c r="AB6231" s="167" t="s">
        <v>11254</v>
      </c>
      <c r="AC6231" s="176">
        <v>48</v>
      </c>
      <c r="AD6231" s="167" t="s">
        <v>11254</v>
      </c>
      <c r="AE6231" s="176">
        <v>7746.24</v>
      </c>
    </row>
    <row r="6232" spans="1:31">
      <c r="A6232" s="178">
        <v>308627486700</v>
      </c>
      <c r="B6232" s="166">
        <v>46184</v>
      </c>
      <c r="C6232" s="167" t="s">
        <v>9144</v>
      </c>
      <c r="D6232" s="167" t="s">
        <v>10158</v>
      </c>
      <c r="E6232" s="167" t="s">
        <v>10159</v>
      </c>
      <c r="F6232" s="167" t="s">
        <v>9403</v>
      </c>
      <c r="G6232" s="167" t="s">
        <v>3603</v>
      </c>
      <c r="H6232" s="168">
        <v>46184</v>
      </c>
      <c r="I6232" s="167" t="s">
        <v>9459</v>
      </c>
      <c r="J6232" s="169">
        <v>26122</v>
      </c>
      <c r="K6232" s="167" t="s">
        <v>55</v>
      </c>
      <c r="L6232" s="169">
        <v>12</v>
      </c>
      <c r="M6232" s="167" t="s">
        <v>3604</v>
      </c>
      <c r="N6232" s="169">
        <v>1952.4</v>
      </c>
      <c r="O6232" s="167" t="s">
        <v>3505</v>
      </c>
      <c r="P6232" s="167"/>
      <c r="Q6232" s="167" t="s">
        <v>5049</v>
      </c>
      <c r="R6232" s="167" t="s">
        <v>10163</v>
      </c>
      <c r="S6232" s="169">
        <v>4</v>
      </c>
      <c r="T6232" s="167" t="s">
        <v>9180</v>
      </c>
      <c r="U6232" s="169" t="s">
        <v>6692</v>
      </c>
      <c r="V6232" s="167" t="s">
        <v>9181</v>
      </c>
      <c r="W6232" s="167" t="s">
        <v>9182</v>
      </c>
      <c r="X6232" s="170" t="s">
        <v>3533</v>
      </c>
      <c r="Y6232" s="171" t="s">
        <v>10164</v>
      </c>
      <c r="Z6232" s="167" t="s">
        <v>2151</v>
      </c>
      <c r="AA6232" s="176">
        <v>288</v>
      </c>
      <c r="AB6232" s="167" t="s">
        <v>11254</v>
      </c>
      <c r="AC6232" s="176">
        <v>288</v>
      </c>
      <c r="AD6232" s="167" t="s">
        <v>11254</v>
      </c>
      <c r="AE6232" s="176">
        <v>90930.240000000005</v>
      </c>
    </row>
    <row r="6233" spans="1:31">
      <c r="A6233" s="178">
        <v>308627486700</v>
      </c>
      <c r="B6233" s="166">
        <v>46184</v>
      </c>
      <c r="C6233" s="167" t="s">
        <v>9144</v>
      </c>
      <c r="D6233" s="167" t="s">
        <v>10158</v>
      </c>
      <c r="E6233" s="167" t="s">
        <v>10159</v>
      </c>
      <c r="F6233" s="167" t="s">
        <v>9403</v>
      </c>
      <c r="G6233" s="167" t="s">
        <v>3603</v>
      </c>
      <c r="H6233" s="168">
        <v>46184</v>
      </c>
      <c r="I6233" s="167" t="s">
        <v>9459</v>
      </c>
      <c r="J6233" s="169">
        <v>26122</v>
      </c>
      <c r="K6233" s="167" t="s">
        <v>55</v>
      </c>
      <c r="L6233" s="169">
        <v>12</v>
      </c>
      <c r="M6233" s="167" t="s">
        <v>3604</v>
      </c>
      <c r="N6233" s="169">
        <v>1952.4</v>
      </c>
      <c r="O6233" s="167" t="s">
        <v>3505</v>
      </c>
      <c r="P6233" s="167"/>
      <c r="Q6233" s="167" t="s">
        <v>5049</v>
      </c>
      <c r="R6233" s="167" t="s">
        <v>10163</v>
      </c>
      <c r="S6233" s="169">
        <v>3</v>
      </c>
      <c r="T6233" s="167" t="s">
        <v>9186</v>
      </c>
      <c r="U6233" s="169" t="s">
        <v>6692</v>
      </c>
      <c r="V6233" s="167" t="s">
        <v>9187</v>
      </c>
      <c r="W6233" s="167" t="s">
        <v>9188</v>
      </c>
      <c r="X6233" s="170" t="s">
        <v>3533</v>
      </c>
      <c r="Y6233" s="171" t="s">
        <v>10164</v>
      </c>
      <c r="Z6233" s="167" t="s">
        <v>2151</v>
      </c>
      <c r="AA6233" s="176">
        <v>264</v>
      </c>
      <c r="AB6233" s="167" t="s">
        <v>11254</v>
      </c>
      <c r="AC6233" s="176">
        <v>264</v>
      </c>
      <c r="AD6233" s="167" t="s">
        <v>11254</v>
      </c>
      <c r="AE6233" s="176">
        <v>165815.76</v>
      </c>
    </row>
    <row r="6234" spans="1:31">
      <c r="A6234" s="178">
        <v>308627486700</v>
      </c>
      <c r="B6234" s="166">
        <v>46184</v>
      </c>
      <c r="C6234" s="167" t="s">
        <v>9144</v>
      </c>
      <c r="D6234" s="167" t="s">
        <v>10158</v>
      </c>
      <c r="E6234" s="167" t="s">
        <v>10159</v>
      </c>
      <c r="F6234" s="167" t="s">
        <v>9403</v>
      </c>
      <c r="G6234" s="167" t="s">
        <v>3603</v>
      </c>
      <c r="H6234" s="168">
        <v>46184</v>
      </c>
      <c r="I6234" s="167" t="s">
        <v>9459</v>
      </c>
      <c r="J6234" s="169">
        <v>26122</v>
      </c>
      <c r="K6234" s="167" t="s">
        <v>55</v>
      </c>
      <c r="L6234" s="169">
        <v>12</v>
      </c>
      <c r="M6234" s="167" t="s">
        <v>3604</v>
      </c>
      <c r="N6234" s="169">
        <v>1952.4</v>
      </c>
      <c r="O6234" s="167" t="s">
        <v>3505</v>
      </c>
      <c r="P6234" s="167"/>
      <c r="Q6234" s="167" t="s">
        <v>5049</v>
      </c>
      <c r="R6234" s="167" t="s">
        <v>10163</v>
      </c>
      <c r="S6234" s="169">
        <v>2</v>
      </c>
      <c r="T6234" s="167" t="s">
        <v>9344</v>
      </c>
      <c r="U6234" s="169" t="s">
        <v>6692</v>
      </c>
      <c r="V6234" s="167" t="s">
        <v>9476</v>
      </c>
      <c r="W6234" s="167" t="s">
        <v>9346</v>
      </c>
      <c r="X6234" s="170" t="s">
        <v>3533</v>
      </c>
      <c r="Y6234" s="171" t="s">
        <v>10164</v>
      </c>
      <c r="Z6234" s="167" t="s">
        <v>2151</v>
      </c>
      <c r="AA6234" s="176">
        <v>50</v>
      </c>
      <c r="AB6234" s="167" t="s">
        <v>11254</v>
      </c>
      <c r="AC6234" s="176">
        <v>50</v>
      </c>
      <c r="AD6234" s="167" t="s">
        <v>11254</v>
      </c>
      <c r="AE6234" s="176">
        <v>10557.5</v>
      </c>
    </row>
    <row r="6235" spans="1:31">
      <c r="A6235" s="178">
        <v>308627486700</v>
      </c>
      <c r="B6235" s="166">
        <v>46184</v>
      </c>
      <c r="C6235" s="167" t="s">
        <v>9144</v>
      </c>
      <c r="D6235" s="167" t="s">
        <v>10158</v>
      </c>
      <c r="E6235" s="167" t="s">
        <v>10159</v>
      </c>
      <c r="F6235" s="167" t="s">
        <v>9403</v>
      </c>
      <c r="G6235" s="167" t="s">
        <v>3603</v>
      </c>
      <c r="H6235" s="168">
        <v>46184</v>
      </c>
      <c r="I6235" s="167" t="s">
        <v>9459</v>
      </c>
      <c r="J6235" s="169">
        <v>26122</v>
      </c>
      <c r="K6235" s="167" t="s">
        <v>55</v>
      </c>
      <c r="L6235" s="169">
        <v>12</v>
      </c>
      <c r="M6235" s="167" t="s">
        <v>3604</v>
      </c>
      <c r="N6235" s="169">
        <v>1952.4</v>
      </c>
      <c r="O6235" s="167" t="s">
        <v>3505</v>
      </c>
      <c r="P6235" s="167"/>
      <c r="Q6235" s="167" t="s">
        <v>5049</v>
      </c>
      <c r="R6235" s="167" t="s">
        <v>10163</v>
      </c>
      <c r="S6235" s="169">
        <v>1</v>
      </c>
      <c r="T6235" s="167" t="s">
        <v>9344</v>
      </c>
      <c r="U6235" s="169" t="s">
        <v>6692</v>
      </c>
      <c r="V6235" s="167" t="s">
        <v>9476</v>
      </c>
      <c r="W6235" s="167" t="s">
        <v>9346</v>
      </c>
      <c r="X6235" s="170" t="s">
        <v>3533</v>
      </c>
      <c r="Y6235" s="171" t="s">
        <v>10164</v>
      </c>
      <c r="Z6235" s="167" t="s">
        <v>2151</v>
      </c>
      <c r="AA6235" s="176">
        <v>70</v>
      </c>
      <c r="AB6235" s="167" t="s">
        <v>11254</v>
      </c>
      <c r="AC6235" s="176">
        <v>70</v>
      </c>
      <c r="AD6235" s="167" t="s">
        <v>11254</v>
      </c>
      <c r="AE6235" s="176">
        <v>14780.5</v>
      </c>
    </row>
    <row r="6236" spans="1:31">
      <c r="A6236" s="178">
        <v>308629080711</v>
      </c>
      <c r="B6236" s="166">
        <v>46185</v>
      </c>
      <c r="C6236" s="167" t="s">
        <v>9201</v>
      </c>
      <c r="D6236" s="167" t="s">
        <v>9704</v>
      </c>
      <c r="E6236" s="167" t="s">
        <v>9705</v>
      </c>
      <c r="F6236" s="167" t="s">
        <v>9202</v>
      </c>
      <c r="G6236" s="167" t="s">
        <v>3502</v>
      </c>
      <c r="H6236" s="168">
        <v>46185</v>
      </c>
      <c r="I6236" s="167" t="s">
        <v>10165</v>
      </c>
      <c r="J6236" s="169">
        <v>26122</v>
      </c>
      <c r="K6236" s="167" t="s">
        <v>55</v>
      </c>
      <c r="L6236" s="169">
        <v>1</v>
      </c>
      <c r="M6236" s="167" t="s">
        <v>4084</v>
      </c>
      <c r="N6236" s="169">
        <v>1.6</v>
      </c>
      <c r="O6236" s="167" t="s">
        <v>3505</v>
      </c>
      <c r="P6236" s="167"/>
      <c r="Q6236" s="167" t="s">
        <v>5049</v>
      </c>
      <c r="R6236" s="167" t="s">
        <v>10166</v>
      </c>
      <c r="S6236" s="169">
        <v>2</v>
      </c>
      <c r="T6236" s="167" t="s">
        <v>3529</v>
      </c>
      <c r="U6236" s="169" t="s">
        <v>3530</v>
      </c>
      <c r="V6236" s="167" t="s">
        <v>10167</v>
      </c>
      <c r="W6236" s="167" t="s">
        <v>10168</v>
      </c>
      <c r="X6236" s="170" t="s">
        <v>159</v>
      </c>
      <c r="Y6236" s="171" t="s">
        <v>10169</v>
      </c>
      <c r="Z6236" s="167" t="s">
        <v>2153</v>
      </c>
      <c r="AA6236" s="176">
        <v>855</v>
      </c>
      <c r="AB6236" s="167" t="s">
        <v>11254</v>
      </c>
      <c r="AC6236" s="176">
        <v>855</v>
      </c>
      <c r="AD6236" s="167" t="s">
        <v>11254</v>
      </c>
      <c r="AE6236" s="176">
        <v>2052</v>
      </c>
    </row>
    <row r="6237" spans="1:31">
      <c r="A6237" s="178">
        <v>308629080711</v>
      </c>
      <c r="B6237" s="166">
        <v>46185</v>
      </c>
      <c r="C6237" s="167" t="s">
        <v>9201</v>
      </c>
      <c r="D6237" s="167" t="s">
        <v>9704</v>
      </c>
      <c r="E6237" s="167" t="s">
        <v>9705</v>
      </c>
      <c r="F6237" s="167" t="s">
        <v>9202</v>
      </c>
      <c r="G6237" s="167" t="s">
        <v>3502</v>
      </c>
      <c r="H6237" s="168">
        <v>46185</v>
      </c>
      <c r="I6237" s="167" t="s">
        <v>10165</v>
      </c>
      <c r="J6237" s="169">
        <v>26122</v>
      </c>
      <c r="K6237" s="167" t="s">
        <v>55</v>
      </c>
      <c r="L6237" s="169">
        <v>1</v>
      </c>
      <c r="M6237" s="167" t="s">
        <v>4084</v>
      </c>
      <c r="N6237" s="169">
        <v>1.6</v>
      </c>
      <c r="O6237" s="167" t="s">
        <v>3505</v>
      </c>
      <c r="P6237" s="167"/>
      <c r="Q6237" s="167" t="s">
        <v>5049</v>
      </c>
      <c r="R6237" s="167" t="s">
        <v>10166</v>
      </c>
      <c r="S6237" s="169">
        <v>1</v>
      </c>
      <c r="T6237" s="167" t="s">
        <v>3529</v>
      </c>
      <c r="U6237" s="169" t="s">
        <v>3530</v>
      </c>
      <c r="V6237" s="167" t="s">
        <v>10170</v>
      </c>
      <c r="W6237" s="167" t="s">
        <v>10168</v>
      </c>
      <c r="X6237" s="170" t="s">
        <v>159</v>
      </c>
      <c r="Y6237" s="171" t="s">
        <v>10169</v>
      </c>
      <c r="Z6237" s="167" t="s">
        <v>2153</v>
      </c>
      <c r="AA6237" s="176">
        <v>2</v>
      </c>
      <c r="AB6237" s="167" t="s">
        <v>11254</v>
      </c>
      <c r="AC6237" s="176">
        <v>2</v>
      </c>
      <c r="AD6237" s="167" t="s">
        <v>11254</v>
      </c>
      <c r="AE6237" s="176">
        <v>4.8</v>
      </c>
    </row>
    <row r="6238" spans="1:31">
      <c r="A6238" s="178">
        <v>308630546030</v>
      </c>
      <c r="B6238" s="166">
        <v>46185</v>
      </c>
      <c r="C6238" s="167" t="s">
        <v>9144</v>
      </c>
      <c r="D6238" s="167" t="s">
        <v>9258</v>
      </c>
      <c r="E6238" s="167" t="s">
        <v>9259</v>
      </c>
      <c r="F6238" s="167" t="s">
        <v>9277</v>
      </c>
      <c r="G6238" s="167" t="s">
        <v>3502</v>
      </c>
      <c r="H6238" s="168">
        <v>46185</v>
      </c>
      <c r="I6238" s="167" t="s">
        <v>10171</v>
      </c>
      <c r="J6238" s="169">
        <v>26122</v>
      </c>
      <c r="K6238" s="167" t="s">
        <v>55</v>
      </c>
      <c r="L6238" s="169">
        <v>6</v>
      </c>
      <c r="M6238" s="167" t="s">
        <v>3604</v>
      </c>
      <c r="N6238" s="169">
        <v>2119.9</v>
      </c>
      <c r="O6238" s="167" t="s">
        <v>3505</v>
      </c>
      <c r="P6238" s="167"/>
      <c r="Q6238" s="167" t="s">
        <v>3527</v>
      </c>
      <c r="R6238" s="167" t="s">
        <v>10172</v>
      </c>
      <c r="S6238" s="169">
        <v>17</v>
      </c>
      <c r="T6238" s="167" t="s">
        <v>8694</v>
      </c>
      <c r="U6238" s="169" t="s">
        <v>3517</v>
      </c>
      <c r="V6238" s="167" t="s">
        <v>10044</v>
      </c>
      <c r="W6238" s="167" t="s">
        <v>8696</v>
      </c>
      <c r="X6238" s="170" t="s">
        <v>157</v>
      </c>
      <c r="Y6238" s="171" t="s">
        <v>10173</v>
      </c>
      <c r="Z6238" s="167" t="s">
        <v>11220</v>
      </c>
      <c r="AA6238" s="176">
        <v>30</v>
      </c>
      <c r="AB6238" s="167" t="s">
        <v>11254</v>
      </c>
      <c r="AC6238" s="176">
        <v>30</v>
      </c>
      <c r="AD6238" s="167" t="s">
        <v>11254</v>
      </c>
      <c r="AE6238" s="176">
        <v>174331.8</v>
      </c>
    </row>
    <row r="6239" spans="1:31">
      <c r="A6239" s="178">
        <v>308630546030</v>
      </c>
      <c r="B6239" s="166">
        <v>46185</v>
      </c>
      <c r="C6239" s="167" t="s">
        <v>9144</v>
      </c>
      <c r="D6239" s="167" t="s">
        <v>9258</v>
      </c>
      <c r="E6239" s="167" t="s">
        <v>9259</v>
      </c>
      <c r="F6239" s="167" t="s">
        <v>9277</v>
      </c>
      <c r="G6239" s="167" t="s">
        <v>3502</v>
      </c>
      <c r="H6239" s="168">
        <v>46185</v>
      </c>
      <c r="I6239" s="167" t="s">
        <v>10171</v>
      </c>
      <c r="J6239" s="169">
        <v>26122</v>
      </c>
      <c r="K6239" s="167" t="s">
        <v>55</v>
      </c>
      <c r="L6239" s="169">
        <v>6</v>
      </c>
      <c r="M6239" s="167" t="s">
        <v>3604</v>
      </c>
      <c r="N6239" s="169">
        <v>2119.9</v>
      </c>
      <c r="O6239" s="167" t="s">
        <v>3505</v>
      </c>
      <c r="P6239" s="167"/>
      <c r="Q6239" s="167" t="s">
        <v>3527</v>
      </c>
      <c r="R6239" s="167" t="s">
        <v>10172</v>
      </c>
      <c r="S6239" s="169">
        <v>16</v>
      </c>
      <c r="T6239" s="167" t="s">
        <v>8694</v>
      </c>
      <c r="U6239" s="169" t="s">
        <v>3517</v>
      </c>
      <c r="V6239" s="167" t="s">
        <v>10044</v>
      </c>
      <c r="W6239" s="167" t="s">
        <v>8696</v>
      </c>
      <c r="X6239" s="170" t="s">
        <v>157</v>
      </c>
      <c r="Y6239" s="171" t="s">
        <v>10173</v>
      </c>
      <c r="Z6239" s="167" t="s">
        <v>11220</v>
      </c>
      <c r="AA6239" s="176">
        <v>40</v>
      </c>
      <c r="AB6239" s="167" t="s">
        <v>11254</v>
      </c>
      <c r="AC6239" s="176">
        <v>40</v>
      </c>
      <c r="AD6239" s="167" t="s">
        <v>11254</v>
      </c>
      <c r="AE6239" s="176">
        <v>232442.4</v>
      </c>
    </row>
    <row r="6240" spans="1:31">
      <c r="A6240" s="178">
        <v>308630546030</v>
      </c>
      <c r="B6240" s="166">
        <v>46185</v>
      </c>
      <c r="C6240" s="167" t="s">
        <v>9144</v>
      </c>
      <c r="D6240" s="167" t="s">
        <v>9258</v>
      </c>
      <c r="E6240" s="167" t="s">
        <v>9259</v>
      </c>
      <c r="F6240" s="167" t="s">
        <v>9277</v>
      </c>
      <c r="G6240" s="167" t="s">
        <v>3502</v>
      </c>
      <c r="H6240" s="168">
        <v>46185</v>
      </c>
      <c r="I6240" s="167" t="s">
        <v>10171</v>
      </c>
      <c r="J6240" s="169">
        <v>26122</v>
      </c>
      <c r="K6240" s="167" t="s">
        <v>55</v>
      </c>
      <c r="L6240" s="169">
        <v>6</v>
      </c>
      <c r="M6240" s="167" t="s">
        <v>3604</v>
      </c>
      <c r="N6240" s="169">
        <v>2119.9</v>
      </c>
      <c r="O6240" s="167" t="s">
        <v>3505</v>
      </c>
      <c r="P6240" s="167"/>
      <c r="Q6240" s="167" t="s">
        <v>3527</v>
      </c>
      <c r="R6240" s="167" t="s">
        <v>10172</v>
      </c>
      <c r="S6240" s="169">
        <v>15</v>
      </c>
      <c r="T6240" s="167" t="s">
        <v>9717</v>
      </c>
      <c r="U6240" s="169" t="s">
        <v>3517</v>
      </c>
      <c r="V6240" s="167" t="s">
        <v>9791</v>
      </c>
      <c r="W6240" s="167" t="s">
        <v>9287</v>
      </c>
      <c r="X6240" s="170" t="s">
        <v>157</v>
      </c>
      <c r="Y6240" s="171" t="s">
        <v>10173</v>
      </c>
      <c r="Z6240" s="167" t="s">
        <v>11220</v>
      </c>
      <c r="AA6240" s="176">
        <v>10</v>
      </c>
      <c r="AB6240" s="167" t="s">
        <v>11254</v>
      </c>
      <c r="AC6240" s="176">
        <v>10</v>
      </c>
      <c r="AD6240" s="167" t="s">
        <v>11254</v>
      </c>
      <c r="AE6240" s="176">
        <v>12014.9</v>
      </c>
    </row>
    <row r="6241" spans="1:31">
      <c r="A6241" s="178">
        <v>308630546030</v>
      </c>
      <c r="B6241" s="166">
        <v>46185</v>
      </c>
      <c r="C6241" s="167" t="s">
        <v>9144</v>
      </c>
      <c r="D6241" s="167" t="s">
        <v>9258</v>
      </c>
      <c r="E6241" s="167" t="s">
        <v>9259</v>
      </c>
      <c r="F6241" s="167" t="s">
        <v>9277</v>
      </c>
      <c r="G6241" s="167" t="s">
        <v>3502</v>
      </c>
      <c r="H6241" s="168">
        <v>46185</v>
      </c>
      <c r="I6241" s="167" t="s">
        <v>10171</v>
      </c>
      <c r="J6241" s="169">
        <v>26122</v>
      </c>
      <c r="K6241" s="167" t="s">
        <v>55</v>
      </c>
      <c r="L6241" s="169">
        <v>6</v>
      </c>
      <c r="M6241" s="167" t="s">
        <v>3604</v>
      </c>
      <c r="N6241" s="169">
        <v>2119.9</v>
      </c>
      <c r="O6241" s="167" t="s">
        <v>3505</v>
      </c>
      <c r="P6241" s="167"/>
      <c r="Q6241" s="167" t="s">
        <v>3527</v>
      </c>
      <c r="R6241" s="167" t="s">
        <v>10172</v>
      </c>
      <c r="S6241" s="169">
        <v>14</v>
      </c>
      <c r="T6241" s="167" t="s">
        <v>9572</v>
      </c>
      <c r="U6241" s="169" t="s">
        <v>3517</v>
      </c>
      <c r="V6241" s="167" t="s">
        <v>9756</v>
      </c>
      <c r="W6241" s="167" t="s">
        <v>9414</v>
      </c>
      <c r="X6241" s="170" t="s">
        <v>157</v>
      </c>
      <c r="Y6241" s="171" t="s">
        <v>10173</v>
      </c>
      <c r="Z6241" s="167" t="s">
        <v>11220</v>
      </c>
      <c r="AA6241" s="176">
        <v>6</v>
      </c>
      <c r="AB6241" s="167" t="s">
        <v>11254</v>
      </c>
      <c r="AC6241" s="176">
        <v>6</v>
      </c>
      <c r="AD6241" s="167" t="s">
        <v>11254</v>
      </c>
      <c r="AE6241" s="176">
        <v>4030.44</v>
      </c>
    </row>
    <row r="6242" spans="1:31">
      <c r="A6242" s="178">
        <v>308630546030</v>
      </c>
      <c r="B6242" s="166">
        <v>46185</v>
      </c>
      <c r="C6242" s="167" t="s">
        <v>9144</v>
      </c>
      <c r="D6242" s="167" t="s">
        <v>9258</v>
      </c>
      <c r="E6242" s="167" t="s">
        <v>9259</v>
      </c>
      <c r="F6242" s="167" t="s">
        <v>9277</v>
      </c>
      <c r="G6242" s="167" t="s">
        <v>3502</v>
      </c>
      <c r="H6242" s="168">
        <v>46185</v>
      </c>
      <c r="I6242" s="167" t="s">
        <v>10171</v>
      </c>
      <c r="J6242" s="169">
        <v>26122</v>
      </c>
      <c r="K6242" s="167" t="s">
        <v>55</v>
      </c>
      <c r="L6242" s="169">
        <v>6</v>
      </c>
      <c r="M6242" s="167" t="s">
        <v>3604</v>
      </c>
      <c r="N6242" s="169">
        <v>2119.9</v>
      </c>
      <c r="O6242" s="167" t="s">
        <v>3505</v>
      </c>
      <c r="P6242" s="167"/>
      <c r="Q6242" s="167" t="s">
        <v>3527</v>
      </c>
      <c r="R6242" s="167" t="s">
        <v>10172</v>
      </c>
      <c r="S6242" s="169">
        <v>13</v>
      </c>
      <c r="T6242" s="167" t="s">
        <v>9572</v>
      </c>
      <c r="U6242" s="169" t="s">
        <v>3517</v>
      </c>
      <c r="V6242" s="167" t="s">
        <v>9756</v>
      </c>
      <c r="W6242" s="167" t="s">
        <v>9414</v>
      </c>
      <c r="X6242" s="170" t="s">
        <v>157</v>
      </c>
      <c r="Y6242" s="171" t="s">
        <v>10173</v>
      </c>
      <c r="Z6242" s="167" t="s">
        <v>11220</v>
      </c>
      <c r="AA6242" s="176">
        <v>4</v>
      </c>
      <c r="AB6242" s="167" t="s">
        <v>11254</v>
      </c>
      <c r="AC6242" s="176">
        <v>4</v>
      </c>
      <c r="AD6242" s="167" t="s">
        <v>11254</v>
      </c>
      <c r="AE6242" s="176">
        <v>2686.96</v>
      </c>
    </row>
    <row r="6243" spans="1:31">
      <c r="A6243" s="178">
        <v>308630546030</v>
      </c>
      <c r="B6243" s="166">
        <v>46185</v>
      </c>
      <c r="C6243" s="167" t="s">
        <v>9144</v>
      </c>
      <c r="D6243" s="167" t="s">
        <v>9258</v>
      </c>
      <c r="E6243" s="167" t="s">
        <v>9259</v>
      </c>
      <c r="F6243" s="167" t="s">
        <v>9277</v>
      </c>
      <c r="G6243" s="167" t="s">
        <v>3502</v>
      </c>
      <c r="H6243" s="168">
        <v>46185</v>
      </c>
      <c r="I6243" s="167" t="s">
        <v>10171</v>
      </c>
      <c r="J6243" s="169">
        <v>26122</v>
      </c>
      <c r="K6243" s="167" t="s">
        <v>55</v>
      </c>
      <c r="L6243" s="169">
        <v>6</v>
      </c>
      <c r="M6243" s="167" t="s">
        <v>3604</v>
      </c>
      <c r="N6243" s="169">
        <v>2119.9</v>
      </c>
      <c r="O6243" s="167" t="s">
        <v>3505</v>
      </c>
      <c r="P6243" s="167"/>
      <c r="Q6243" s="167" t="s">
        <v>3527</v>
      </c>
      <c r="R6243" s="167" t="s">
        <v>10172</v>
      </c>
      <c r="S6243" s="169">
        <v>12</v>
      </c>
      <c r="T6243" s="167" t="s">
        <v>6512</v>
      </c>
      <c r="U6243" s="169" t="s">
        <v>3517</v>
      </c>
      <c r="V6243" s="167" t="s">
        <v>9677</v>
      </c>
      <c r="W6243" s="167" t="s">
        <v>6514</v>
      </c>
      <c r="X6243" s="170" t="s">
        <v>157</v>
      </c>
      <c r="Y6243" s="171" t="s">
        <v>10173</v>
      </c>
      <c r="Z6243" s="167" t="s">
        <v>11220</v>
      </c>
      <c r="AA6243" s="176">
        <v>10</v>
      </c>
      <c r="AB6243" s="167" t="s">
        <v>11254</v>
      </c>
      <c r="AC6243" s="176">
        <v>10</v>
      </c>
      <c r="AD6243" s="167" t="s">
        <v>11254</v>
      </c>
      <c r="AE6243" s="176">
        <v>4069.8</v>
      </c>
    </row>
    <row r="6244" spans="1:31">
      <c r="A6244" s="178">
        <v>308630546030</v>
      </c>
      <c r="B6244" s="166">
        <v>46185</v>
      </c>
      <c r="C6244" s="167" t="s">
        <v>9144</v>
      </c>
      <c r="D6244" s="167" t="s">
        <v>9258</v>
      </c>
      <c r="E6244" s="167" t="s">
        <v>9259</v>
      </c>
      <c r="F6244" s="167" t="s">
        <v>9277</v>
      </c>
      <c r="G6244" s="167" t="s">
        <v>3502</v>
      </c>
      <c r="H6244" s="168">
        <v>46185</v>
      </c>
      <c r="I6244" s="167" t="s">
        <v>10171</v>
      </c>
      <c r="J6244" s="169">
        <v>26122</v>
      </c>
      <c r="K6244" s="167" t="s">
        <v>55</v>
      </c>
      <c r="L6244" s="169">
        <v>6</v>
      </c>
      <c r="M6244" s="167" t="s">
        <v>3604</v>
      </c>
      <c r="N6244" s="169">
        <v>2119.9</v>
      </c>
      <c r="O6244" s="167" t="s">
        <v>3505</v>
      </c>
      <c r="P6244" s="167"/>
      <c r="Q6244" s="167" t="s">
        <v>3527</v>
      </c>
      <c r="R6244" s="167" t="s">
        <v>10172</v>
      </c>
      <c r="S6244" s="169">
        <v>11</v>
      </c>
      <c r="T6244" s="167" t="s">
        <v>6512</v>
      </c>
      <c r="U6244" s="169" t="s">
        <v>3517</v>
      </c>
      <c r="V6244" s="167" t="s">
        <v>9677</v>
      </c>
      <c r="W6244" s="167" t="s">
        <v>6514</v>
      </c>
      <c r="X6244" s="170" t="s">
        <v>157</v>
      </c>
      <c r="Y6244" s="171" t="s">
        <v>10173</v>
      </c>
      <c r="Z6244" s="167" t="s">
        <v>11220</v>
      </c>
      <c r="AA6244" s="176">
        <v>10</v>
      </c>
      <c r="AB6244" s="167" t="s">
        <v>11254</v>
      </c>
      <c r="AC6244" s="176">
        <v>10</v>
      </c>
      <c r="AD6244" s="167" t="s">
        <v>11254</v>
      </c>
      <c r="AE6244" s="176">
        <v>4069.8</v>
      </c>
    </row>
    <row r="6245" spans="1:31">
      <c r="A6245" s="178">
        <v>308630546030</v>
      </c>
      <c r="B6245" s="166">
        <v>46185</v>
      </c>
      <c r="C6245" s="167" t="s">
        <v>9144</v>
      </c>
      <c r="D6245" s="167" t="s">
        <v>9258</v>
      </c>
      <c r="E6245" s="167" t="s">
        <v>9259</v>
      </c>
      <c r="F6245" s="167" t="s">
        <v>9277</v>
      </c>
      <c r="G6245" s="167" t="s">
        <v>3502</v>
      </c>
      <c r="H6245" s="168">
        <v>46185</v>
      </c>
      <c r="I6245" s="167" t="s">
        <v>10171</v>
      </c>
      <c r="J6245" s="169">
        <v>26122</v>
      </c>
      <c r="K6245" s="167" t="s">
        <v>55</v>
      </c>
      <c r="L6245" s="169">
        <v>6</v>
      </c>
      <c r="M6245" s="167" t="s">
        <v>3604</v>
      </c>
      <c r="N6245" s="169">
        <v>2119.9</v>
      </c>
      <c r="O6245" s="167" t="s">
        <v>3505</v>
      </c>
      <c r="P6245" s="167"/>
      <c r="Q6245" s="167" t="s">
        <v>3527</v>
      </c>
      <c r="R6245" s="167" t="s">
        <v>10172</v>
      </c>
      <c r="S6245" s="169">
        <v>10</v>
      </c>
      <c r="T6245" s="167" t="s">
        <v>6516</v>
      </c>
      <c r="U6245" s="169" t="s">
        <v>3517</v>
      </c>
      <c r="V6245" s="167" t="s">
        <v>9878</v>
      </c>
      <c r="W6245" s="167" t="s">
        <v>6518</v>
      </c>
      <c r="X6245" s="170" t="s">
        <v>157</v>
      </c>
      <c r="Y6245" s="171" t="s">
        <v>10173</v>
      </c>
      <c r="Z6245" s="167" t="s">
        <v>11220</v>
      </c>
      <c r="AA6245" s="176">
        <v>210</v>
      </c>
      <c r="AB6245" s="167" t="s">
        <v>11254</v>
      </c>
      <c r="AC6245" s="176">
        <v>210</v>
      </c>
      <c r="AD6245" s="167" t="s">
        <v>11254</v>
      </c>
      <c r="AE6245" s="176">
        <v>57642.9</v>
      </c>
    </row>
    <row r="6246" spans="1:31">
      <c r="A6246" s="178">
        <v>308630546030</v>
      </c>
      <c r="B6246" s="166">
        <v>46185</v>
      </c>
      <c r="C6246" s="167" t="s">
        <v>9144</v>
      </c>
      <c r="D6246" s="167" t="s">
        <v>9258</v>
      </c>
      <c r="E6246" s="167" t="s">
        <v>9259</v>
      </c>
      <c r="F6246" s="167" t="s">
        <v>9277</v>
      </c>
      <c r="G6246" s="167" t="s">
        <v>3502</v>
      </c>
      <c r="H6246" s="168">
        <v>46185</v>
      </c>
      <c r="I6246" s="167" t="s">
        <v>10171</v>
      </c>
      <c r="J6246" s="169">
        <v>26122</v>
      </c>
      <c r="K6246" s="167" t="s">
        <v>55</v>
      </c>
      <c r="L6246" s="169">
        <v>6</v>
      </c>
      <c r="M6246" s="167" t="s">
        <v>3604</v>
      </c>
      <c r="N6246" s="169">
        <v>2119.9</v>
      </c>
      <c r="O6246" s="167" t="s">
        <v>3505</v>
      </c>
      <c r="P6246" s="167"/>
      <c r="Q6246" s="167" t="s">
        <v>3527</v>
      </c>
      <c r="R6246" s="167" t="s">
        <v>10172</v>
      </c>
      <c r="S6246" s="169">
        <v>9</v>
      </c>
      <c r="T6246" s="167" t="s">
        <v>6516</v>
      </c>
      <c r="U6246" s="169" t="s">
        <v>3517</v>
      </c>
      <c r="V6246" s="167" t="s">
        <v>9878</v>
      </c>
      <c r="W6246" s="167" t="s">
        <v>6518</v>
      </c>
      <c r="X6246" s="170" t="s">
        <v>157</v>
      </c>
      <c r="Y6246" s="171" t="s">
        <v>10173</v>
      </c>
      <c r="Z6246" s="167" t="s">
        <v>11220</v>
      </c>
      <c r="AA6246" s="176">
        <v>10</v>
      </c>
      <c r="AB6246" s="167" t="s">
        <v>11254</v>
      </c>
      <c r="AC6246" s="176">
        <v>10</v>
      </c>
      <c r="AD6246" s="167" t="s">
        <v>11254</v>
      </c>
      <c r="AE6246" s="176">
        <v>2744.9</v>
      </c>
    </row>
    <row r="6247" spans="1:31">
      <c r="A6247" s="178">
        <v>308630546030</v>
      </c>
      <c r="B6247" s="166">
        <v>46185</v>
      </c>
      <c r="C6247" s="167" t="s">
        <v>9144</v>
      </c>
      <c r="D6247" s="167" t="s">
        <v>9258</v>
      </c>
      <c r="E6247" s="167" t="s">
        <v>9259</v>
      </c>
      <c r="F6247" s="167" t="s">
        <v>9277</v>
      </c>
      <c r="G6247" s="167" t="s">
        <v>3502</v>
      </c>
      <c r="H6247" s="168">
        <v>46185</v>
      </c>
      <c r="I6247" s="167" t="s">
        <v>10171</v>
      </c>
      <c r="J6247" s="169">
        <v>26122</v>
      </c>
      <c r="K6247" s="167" t="s">
        <v>55</v>
      </c>
      <c r="L6247" s="169">
        <v>6</v>
      </c>
      <c r="M6247" s="167" t="s">
        <v>3604</v>
      </c>
      <c r="N6247" s="169">
        <v>2119.9</v>
      </c>
      <c r="O6247" s="167" t="s">
        <v>3505</v>
      </c>
      <c r="P6247" s="167"/>
      <c r="Q6247" s="167" t="s">
        <v>3527</v>
      </c>
      <c r="R6247" s="167" t="s">
        <v>10172</v>
      </c>
      <c r="S6247" s="169">
        <v>8</v>
      </c>
      <c r="T6247" s="167" t="s">
        <v>9416</v>
      </c>
      <c r="U6247" s="169" t="s">
        <v>3517</v>
      </c>
      <c r="V6247" s="167" t="s">
        <v>9671</v>
      </c>
      <c r="W6247" s="167" t="s">
        <v>9293</v>
      </c>
      <c r="X6247" s="170" t="s">
        <v>157</v>
      </c>
      <c r="Y6247" s="171" t="s">
        <v>10173</v>
      </c>
      <c r="Z6247" s="167" t="s">
        <v>11220</v>
      </c>
      <c r="AA6247" s="176">
        <v>1390</v>
      </c>
      <c r="AB6247" s="167" t="s">
        <v>11254</v>
      </c>
      <c r="AC6247" s="176">
        <v>1390</v>
      </c>
      <c r="AD6247" s="167" t="s">
        <v>11254</v>
      </c>
      <c r="AE6247" s="176">
        <v>1351788.9</v>
      </c>
    </row>
    <row r="6248" spans="1:31">
      <c r="A6248" s="178">
        <v>308630546030</v>
      </c>
      <c r="B6248" s="166">
        <v>46185</v>
      </c>
      <c r="C6248" s="167" t="s">
        <v>9144</v>
      </c>
      <c r="D6248" s="167" t="s">
        <v>9258</v>
      </c>
      <c r="E6248" s="167" t="s">
        <v>9259</v>
      </c>
      <c r="F6248" s="167" t="s">
        <v>9277</v>
      </c>
      <c r="G6248" s="167" t="s">
        <v>3502</v>
      </c>
      <c r="H6248" s="168">
        <v>46185</v>
      </c>
      <c r="I6248" s="167" t="s">
        <v>10171</v>
      </c>
      <c r="J6248" s="169">
        <v>26122</v>
      </c>
      <c r="K6248" s="167" t="s">
        <v>55</v>
      </c>
      <c r="L6248" s="169">
        <v>6</v>
      </c>
      <c r="M6248" s="167" t="s">
        <v>3604</v>
      </c>
      <c r="N6248" s="169">
        <v>2119.9</v>
      </c>
      <c r="O6248" s="167" t="s">
        <v>3505</v>
      </c>
      <c r="P6248" s="167"/>
      <c r="Q6248" s="167" t="s">
        <v>3527</v>
      </c>
      <c r="R6248" s="167" t="s">
        <v>10172</v>
      </c>
      <c r="S6248" s="169">
        <v>7</v>
      </c>
      <c r="T6248" s="167" t="s">
        <v>9310</v>
      </c>
      <c r="U6248" s="169" t="s">
        <v>3517</v>
      </c>
      <c r="V6248" s="167" t="s">
        <v>9311</v>
      </c>
      <c r="W6248" s="167" t="s">
        <v>9312</v>
      </c>
      <c r="X6248" s="170" t="s">
        <v>157</v>
      </c>
      <c r="Y6248" s="171" t="s">
        <v>10173</v>
      </c>
      <c r="Z6248" s="167" t="s">
        <v>11220</v>
      </c>
      <c r="AA6248" s="176">
        <v>520</v>
      </c>
      <c r="AB6248" s="167" t="s">
        <v>11254</v>
      </c>
      <c r="AC6248" s="176">
        <v>520</v>
      </c>
      <c r="AD6248" s="167" t="s">
        <v>11254</v>
      </c>
      <c r="AE6248" s="176">
        <v>1530261.2</v>
      </c>
    </row>
    <row r="6249" spans="1:31">
      <c r="A6249" s="178">
        <v>308630546030</v>
      </c>
      <c r="B6249" s="166">
        <v>46185</v>
      </c>
      <c r="C6249" s="167" t="s">
        <v>9144</v>
      </c>
      <c r="D6249" s="167" t="s">
        <v>9258</v>
      </c>
      <c r="E6249" s="167" t="s">
        <v>9259</v>
      </c>
      <c r="F6249" s="167" t="s">
        <v>9277</v>
      </c>
      <c r="G6249" s="167" t="s">
        <v>3502</v>
      </c>
      <c r="H6249" s="168">
        <v>46185</v>
      </c>
      <c r="I6249" s="167" t="s">
        <v>10171</v>
      </c>
      <c r="J6249" s="169">
        <v>26122</v>
      </c>
      <c r="K6249" s="167" t="s">
        <v>55</v>
      </c>
      <c r="L6249" s="169">
        <v>6</v>
      </c>
      <c r="M6249" s="167" t="s">
        <v>3604</v>
      </c>
      <c r="N6249" s="169">
        <v>2119.9</v>
      </c>
      <c r="O6249" s="167" t="s">
        <v>3505</v>
      </c>
      <c r="P6249" s="167"/>
      <c r="Q6249" s="167" t="s">
        <v>3527</v>
      </c>
      <c r="R6249" s="167" t="s">
        <v>10172</v>
      </c>
      <c r="S6249" s="169">
        <v>6</v>
      </c>
      <c r="T6249" s="167" t="s">
        <v>9310</v>
      </c>
      <c r="U6249" s="169" t="s">
        <v>3517</v>
      </c>
      <c r="V6249" s="167" t="s">
        <v>9311</v>
      </c>
      <c r="W6249" s="167" t="s">
        <v>9312</v>
      </c>
      <c r="X6249" s="170" t="s">
        <v>157</v>
      </c>
      <c r="Y6249" s="171" t="s">
        <v>10173</v>
      </c>
      <c r="Z6249" s="167" t="s">
        <v>11220</v>
      </c>
      <c r="AA6249" s="176">
        <v>980</v>
      </c>
      <c r="AB6249" s="167" t="s">
        <v>11254</v>
      </c>
      <c r="AC6249" s="176">
        <v>980</v>
      </c>
      <c r="AD6249" s="167" t="s">
        <v>11254</v>
      </c>
      <c r="AE6249" s="176">
        <v>2883953.8</v>
      </c>
    </row>
    <row r="6250" spans="1:31">
      <c r="A6250" s="178">
        <v>308630546030</v>
      </c>
      <c r="B6250" s="166">
        <v>46185</v>
      </c>
      <c r="C6250" s="167" t="s">
        <v>9144</v>
      </c>
      <c r="D6250" s="167" t="s">
        <v>9258</v>
      </c>
      <c r="E6250" s="167" t="s">
        <v>9259</v>
      </c>
      <c r="F6250" s="167" t="s">
        <v>9277</v>
      </c>
      <c r="G6250" s="167" t="s">
        <v>3502</v>
      </c>
      <c r="H6250" s="168">
        <v>46185</v>
      </c>
      <c r="I6250" s="167" t="s">
        <v>10171</v>
      </c>
      <c r="J6250" s="169">
        <v>26122</v>
      </c>
      <c r="K6250" s="167" t="s">
        <v>55</v>
      </c>
      <c r="L6250" s="169">
        <v>6</v>
      </c>
      <c r="M6250" s="167" t="s">
        <v>3604</v>
      </c>
      <c r="N6250" s="169">
        <v>2119.9</v>
      </c>
      <c r="O6250" s="167" t="s">
        <v>3505</v>
      </c>
      <c r="P6250" s="167"/>
      <c r="Q6250" s="167" t="s">
        <v>3527</v>
      </c>
      <c r="R6250" s="167" t="s">
        <v>10172</v>
      </c>
      <c r="S6250" s="169">
        <v>5</v>
      </c>
      <c r="T6250" s="167" t="s">
        <v>9667</v>
      </c>
      <c r="U6250" s="169" t="s">
        <v>3517</v>
      </c>
      <c r="V6250" s="167" t="s">
        <v>9668</v>
      </c>
      <c r="W6250" s="167" t="s">
        <v>9323</v>
      </c>
      <c r="X6250" s="170" t="s">
        <v>157</v>
      </c>
      <c r="Y6250" s="171" t="s">
        <v>10173</v>
      </c>
      <c r="Z6250" s="167" t="s">
        <v>11220</v>
      </c>
      <c r="AA6250" s="176">
        <v>950</v>
      </c>
      <c r="AB6250" s="167" t="s">
        <v>11254</v>
      </c>
      <c r="AC6250" s="176">
        <v>950</v>
      </c>
      <c r="AD6250" s="167" t="s">
        <v>11254</v>
      </c>
      <c r="AE6250" s="176">
        <v>724650.5</v>
      </c>
    </row>
    <row r="6251" spans="1:31">
      <c r="A6251" s="178">
        <v>308630546030</v>
      </c>
      <c r="B6251" s="166">
        <v>46185</v>
      </c>
      <c r="C6251" s="167" t="s">
        <v>9144</v>
      </c>
      <c r="D6251" s="167" t="s">
        <v>9258</v>
      </c>
      <c r="E6251" s="167" t="s">
        <v>9259</v>
      </c>
      <c r="F6251" s="167" t="s">
        <v>9277</v>
      </c>
      <c r="G6251" s="167" t="s">
        <v>3502</v>
      </c>
      <c r="H6251" s="168">
        <v>46185</v>
      </c>
      <c r="I6251" s="167" t="s">
        <v>10171</v>
      </c>
      <c r="J6251" s="169">
        <v>26122</v>
      </c>
      <c r="K6251" s="167" t="s">
        <v>55</v>
      </c>
      <c r="L6251" s="169">
        <v>6</v>
      </c>
      <c r="M6251" s="167" t="s">
        <v>3604</v>
      </c>
      <c r="N6251" s="169">
        <v>2119.9</v>
      </c>
      <c r="O6251" s="167" t="s">
        <v>3505</v>
      </c>
      <c r="P6251" s="167"/>
      <c r="Q6251" s="167" t="s">
        <v>3527</v>
      </c>
      <c r="R6251" s="167" t="s">
        <v>10172</v>
      </c>
      <c r="S6251" s="169">
        <v>4</v>
      </c>
      <c r="T6251" s="167" t="s">
        <v>9426</v>
      </c>
      <c r="U6251" s="169" t="s">
        <v>3517</v>
      </c>
      <c r="V6251" s="167" t="s">
        <v>9680</v>
      </c>
      <c r="W6251" s="167" t="s">
        <v>7024</v>
      </c>
      <c r="X6251" s="170" t="s">
        <v>157</v>
      </c>
      <c r="Y6251" s="171" t="s">
        <v>10173</v>
      </c>
      <c r="Z6251" s="167" t="s">
        <v>11220</v>
      </c>
      <c r="AA6251" s="176">
        <v>950</v>
      </c>
      <c r="AB6251" s="167" t="s">
        <v>11254</v>
      </c>
      <c r="AC6251" s="176">
        <v>950</v>
      </c>
      <c r="AD6251" s="167" t="s">
        <v>11254</v>
      </c>
      <c r="AE6251" s="176">
        <v>303240</v>
      </c>
    </row>
    <row r="6252" spans="1:31">
      <c r="A6252" s="178">
        <v>308630546030</v>
      </c>
      <c r="B6252" s="166">
        <v>46185</v>
      </c>
      <c r="C6252" s="167" t="s">
        <v>9144</v>
      </c>
      <c r="D6252" s="167" t="s">
        <v>9258</v>
      </c>
      <c r="E6252" s="167" t="s">
        <v>9259</v>
      </c>
      <c r="F6252" s="167" t="s">
        <v>9277</v>
      </c>
      <c r="G6252" s="167" t="s">
        <v>3502</v>
      </c>
      <c r="H6252" s="168">
        <v>46185</v>
      </c>
      <c r="I6252" s="167" t="s">
        <v>10171</v>
      </c>
      <c r="J6252" s="169">
        <v>26122</v>
      </c>
      <c r="K6252" s="167" t="s">
        <v>55</v>
      </c>
      <c r="L6252" s="169">
        <v>6</v>
      </c>
      <c r="M6252" s="167" t="s">
        <v>3604</v>
      </c>
      <c r="N6252" s="169">
        <v>2119.9</v>
      </c>
      <c r="O6252" s="167" t="s">
        <v>3505</v>
      </c>
      <c r="P6252" s="167"/>
      <c r="Q6252" s="167" t="s">
        <v>3527</v>
      </c>
      <c r="R6252" s="167" t="s">
        <v>10172</v>
      </c>
      <c r="S6252" s="169">
        <v>3</v>
      </c>
      <c r="T6252" s="167" t="s">
        <v>9329</v>
      </c>
      <c r="U6252" s="169" t="s">
        <v>3517</v>
      </c>
      <c r="V6252" s="167" t="s">
        <v>9330</v>
      </c>
      <c r="W6252" s="167" t="s">
        <v>9331</v>
      </c>
      <c r="X6252" s="170" t="s">
        <v>157</v>
      </c>
      <c r="Y6252" s="171" t="s">
        <v>10173</v>
      </c>
      <c r="Z6252" s="167" t="s">
        <v>11220</v>
      </c>
      <c r="AA6252" s="176">
        <v>10</v>
      </c>
      <c r="AB6252" s="167" t="s">
        <v>11254</v>
      </c>
      <c r="AC6252" s="176">
        <v>10</v>
      </c>
      <c r="AD6252" s="167" t="s">
        <v>11254</v>
      </c>
      <c r="AE6252" s="176">
        <v>28690</v>
      </c>
    </row>
    <row r="6253" spans="1:31">
      <c r="A6253" s="178">
        <v>308630546030</v>
      </c>
      <c r="B6253" s="166">
        <v>46185</v>
      </c>
      <c r="C6253" s="167" t="s">
        <v>9144</v>
      </c>
      <c r="D6253" s="167" t="s">
        <v>9258</v>
      </c>
      <c r="E6253" s="167" t="s">
        <v>9259</v>
      </c>
      <c r="F6253" s="167" t="s">
        <v>9277</v>
      </c>
      <c r="G6253" s="167" t="s">
        <v>3502</v>
      </c>
      <c r="H6253" s="168">
        <v>46185</v>
      </c>
      <c r="I6253" s="167" t="s">
        <v>10171</v>
      </c>
      <c r="J6253" s="169">
        <v>26122</v>
      </c>
      <c r="K6253" s="167" t="s">
        <v>55</v>
      </c>
      <c r="L6253" s="169">
        <v>6</v>
      </c>
      <c r="M6253" s="167" t="s">
        <v>3604</v>
      </c>
      <c r="N6253" s="169">
        <v>2119.9</v>
      </c>
      <c r="O6253" s="167" t="s">
        <v>3505</v>
      </c>
      <c r="P6253" s="167"/>
      <c r="Q6253" s="167" t="s">
        <v>3527</v>
      </c>
      <c r="R6253" s="167" t="s">
        <v>10172</v>
      </c>
      <c r="S6253" s="169">
        <v>2</v>
      </c>
      <c r="T6253" s="167" t="s">
        <v>9329</v>
      </c>
      <c r="U6253" s="169" t="s">
        <v>3517</v>
      </c>
      <c r="V6253" s="167" t="s">
        <v>9330</v>
      </c>
      <c r="W6253" s="167" t="s">
        <v>9331</v>
      </c>
      <c r="X6253" s="170" t="s">
        <v>157</v>
      </c>
      <c r="Y6253" s="171" t="s">
        <v>10173</v>
      </c>
      <c r="Z6253" s="167" t="s">
        <v>11220</v>
      </c>
      <c r="AA6253" s="176">
        <v>260</v>
      </c>
      <c r="AB6253" s="167" t="s">
        <v>11254</v>
      </c>
      <c r="AC6253" s="176">
        <v>260</v>
      </c>
      <c r="AD6253" s="167" t="s">
        <v>11254</v>
      </c>
      <c r="AE6253" s="176">
        <v>745940</v>
      </c>
    </row>
    <row r="6254" spans="1:31">
      <c r="A6254" s="178">
        <v>308630546030</v>
      </c>
      <c r="B6254" s="166">
        <v>46185</v>
      </c>
      <c r="C6254" s="167" t="s">
        <v>9144</v>
      </c>
      <c r="D6254" s="167" t="s">
        <v>9258</v>
      </c>
      <c r="E6254" s="167" t="s">
        <v>9259</v>
      </c>
      <c r="F6254" s="167" t="s">
        <v>9277</v>
      </c>
      <c r="G6254" s="167" t="s">
        <v>3502</v>
      </c>
      <c r="H6254" s="168">
        <v>46185</v>
      </c>
      <c r="I6254" s="167" t="s">
        <v>10171</v>
      </c>
      <c r="J6254" s="169">
        <v>26122</v>
      </c>
      <c r="K6254" s="167" t="s">
        <v>55</v>
      </c>
      <c r="L6254" s="169">
        <v>6</v>
      </c>
      <c r="M6254" s="167" t="s">
        <v>3604</v>
      </c>
      <c r="N6254" s="169">
        <v>2119.9</v>
      </c>
      <c r="O6254" s="167" t="s">
        <v>3505</v>
      </c>
      <c r="P6254" s="167"/>
      <c r="Q6254" s="167" t="s">
        <v>3527</v>
      </c>
      <c r="R6254" s="167" t="s">
        <v>10172</v>
      </c>
      <c r="S6254" s="169">
        <v>1</v>
      </c>
      <c r="T6254" s="167" t="s">
        <v>9274</v>
      </c>
      <c r="U6254" s="169" t="s">
        <v>3517</v>
      </c>
      <c r="V6254" s="167" t="s">
        <v>9334</v>
      </c>
      <c r="W6254" s="167" t="s">
        <v>9276</v>
      </c>
      <c r="X6254" s="170" t="s">
        <v>157</v>
      </c>
      <c r="Y6254" s="171" t="s">
        <v>10173</v>
      </c>
      <c r="Z6254" s="167" t="s">
        <v>11220</v>
      </c>
      <c r="AA6254" s="176">
        <v>490</v>
      </c>
      <c r="AB6254" s="167" t="s">
        <v>11254</v>
      </c>
      <c r="AC6254" s="176">
        <v>490</v>
      </c>
      <c r="AD6254" s="167" t="s">
        <v>11254</v>
      </c>
      <c r="AE6254" s="176">
        <v>1043224.7</v>
      </c>
    </row>
    <row r="6255" spans="1:31">
      <c r="A6255" s="178">
        <v>308630813650</v>
      </c>
      <c r="B6255" s="166">
        <v>46185</v>
      </c>
      <c r="C6255" s="167" t="s">
        <v>9144</v>
      </c>
      <c r="D6255" s="167" t="s">
        <v>9704</v>
      </c>
      <c r="E6255" s="167" t="s">
        <v>9705</v>
      </c>
      <c r="F6255" s="167" t="s">
        <v>10174</v>
      </c>
      <c r="G6255" s="167" t="s">
        <v>3502</v>
      </c>
      <c r="H6255" s="168">
        <v>46185</v>
      </c>
      <c r="I6255" s="167" t="s">
        <v>10175</v>
      </c>
      <c r="J6255" s="169">
        <v>26122</v>
      </c>
      <c r="K6255" s="167" t="s">
        <v>55</v>
      </c>
      <c r="L6255" s="169">
        <v>5</v>
      </c>
      <c r="M6255" s="167" t="s">
        <v>4084</v>
      </c>
      <c r="N6255" s="169">
        <v>22.2</v>
      </c>
      <c r="O6255" s="167" t="s">
        <v>3505</v>
      </c>
      <c r="P6255" s="167"/>
      <c r="Q6255" s="167" t="s">
        <v>5049</v>
      </c>
      <c r="R6255" s="167" t="s">
        <v>10176</v>
      </c>
      <c r="S6255" s="169">
        <v>1</v>
      </c>
      <c r="T6255" s="167" t="s">
        <v>10177</v>
      </c>
      <c r="U6255" s="169" t="s">
        <v>5284</v>
      </c>
      <c r="V6255" s="167" t="s">
        <v>10178</v>
      </c>
      <c r="W6255" s="167">
        <v>45205871</v>
      </c>
      <c r="X6255" s="170" t="s">
        <v>160</v>
      </c>
      <c r="Y6255" s="171" t="s">
        <v>10179</v>
      </c>
      <c r="Z6255" s="167" t="s">
        <v>2156</v>
      </c>
      <c r="AA6255" s="176">
        <v>148</v>
      </c>
      <c r="AB6255" s="167" t="s">
        <v>11254</v>
      </c>
      <c r="AC6255" s="176">
        <v>148</v>
      </c>
      <c r="AD6255" s="167" t="s">
        <v>11254</v>
      </c>
      <c r="AE6255" s="176">
        <v>11384.16</v>
      </c>
    </row>
    <row r="6256" spans="1:31">
      <c r="A6256" s="178">
        <v>308630868030</v>
      </c>
      <c r="B6256" s="166">
        <v>46185</v>
      </c>
      <c r="C6256" s="167" t="s">
        <v>9144</v>
      </c>
      <c r="D6256" s="167" t="s">
        <v>9704</v>
      </c>
      <c r="E6256" s="167" t="s">
        <v>9705</v>
      </c>
      <c r="F6256" s="167" t="s">
        <v>9583</v>
      </c>
      <c r="G6256" s="167" t="s">
        <v>3502</v>
      </c>
      <c r="H6256" s="168">
        <v>46185</v>
      </c>
      <c r="I6256" s="167" t="s">
        <v>10180</v>
      </c>
      <c r="J6256" s="169">
        <v>26122</v>
      </c>
      <c r="K6256" s="167" t="s">
        <v>55</v>
      </c>
      <c r="L6256" s="169">
        <v>1</v>
      </c>
      <c r="M6256" s="167" t="s">
        <v>3604</v>
      </c>
      <c r="N6256" s="169">
        <v>207.4</v>
      </c>
      <c r="O6256" s="167" t="s">
        <v>3505</v>
      </c>
      <c r="P6256" s="167"/>
      <c r="Q6256" s="167" t="s">
        <v>5049</v>
      </c>
      <c r="R6256" s="167" t="s">
        <v>10142</v>
      </c>
      <c r="S6256" s="169">
        <v>1</v>
      </c>
      <c r="T6256" s="167" t="s">
        <v>10084</v>
      </c>
      <c r="U6256" s="169" t="s">
        <v>3517</v>
      </c>
      <c r="V6256" s="167" t="s">
        <v>10085</v>
      </c>
      <c r="W6256" s="167" t="s">
        <v>10086</v>
      </c>
      <c r="X6256" s="170" t="s">
        <v>157</v>
      </c>
      <c r="Y6256" s="171" t="s">
        <v>10181</v>
      </c>
      <c r="Z6256" s="167" t="s">
        <v>2160</v>
      </c>
      <c r="AA6256" s="176">
        <v>420</v>
      </c>
      <c r="AB6256" s="167" t="s">
        <v>11254</v>
      </c>
      <c r="AC6256" s="176">
        <v>420</v>
      </c>
      <c r="AD6256" s="167" t="s">
        <v>11254</v>
      </c>
      <c r="AE6256" s="176">
        <v>2713674.6</v>
      </c>
    </row>
    <row r="6257" spans="1:31">
      <c r="A6257" s="178">
        <v>308630914230</v>
      </c>
      <c r="B6257" s="166">
        <v>46185</v>
      </c>
      <c r="C6257" s="167" t="s">
        <v>9144</v>
      </c>
      <c r="D6257" s="167" t="s">
        <v>9704</v>
      </c>
      <c r="E6257" s="167" t="s">
        <v>9705</v>
      </c>
      <c r="F6257" s="167" t="s">
        <v>10182</v>
      </c>
      <c r="G6257" s="167" t="s">
        <v>3502</v>
      </c>
      <c r="H6257" s="168">
        <v>46185</v>
      </c>
      <c r="I6257" s="167" t="s">
        <v>10183</v>
      </c>
      <c r="J6257" s="169">
        <v>26122</v>
      </c>
      <c r="K6257" s="167" t="s">
        <v>55</v>
      </c>
      <c r="L6257" s="169">
        <v>1</v>
      </c>
      <c r="M6257" s="167" t="s">
        <v>3604</v>
      </c>
      <c r="N6257" s="169">
        <v>92.5</v>
      </c>
      <c r="O6257" s="167" t="s">
        <v>3505</v>
      </c>
      <c r="P6257" s="167"/>
      <c r="Q6257" s="167" t="s">
        <v>5049</v>
      </c>
      <c r="R6257" s="167" t="s">
        <v>10184</v>
      </c>
      <c r="S6257" s="169">
        <v>1</v>
      </c>
      <c r="T6257" s="167" t="s">
        <v>10185</v>
      </c>
      <c r="U6257" s="169" t="s">
        <v>5284</v>
      </c>
      <c r="V6257" s="167" t="s">
        <v>10186</v>
      </c>
      <c r="W6257" s="167">
        <v>45252574</v>
      </c>
      <c r="X6257" s="170" t="s">
        <v>160</v>
      </c>
      <c r="Y6257" s="171" t="s">
        <v>10187</v>
      </c>
      <c r="Z6257" s="167" t="s">
        <v>2162</v>
      </c>
      <c r="AA6257" s="176">
        <v>245</v>
      </c>
      <c r="AB6257" s="167" t="s">
        <v>11254</v>
      </c>
      <c r="AC6257" s="176">
        <v>245</v>
      </c>
      <c r="AD6257" s="167" t="s">
        <v>11254</v>
      </c>
      <c r="AE6257" s="176">
        <v>32019.05</v>
      </c>
    </row>
    <row r="6258" spans="1:31">
      <c r="A6258" s="178">
        <v>308630999520</v>
      </c>
      <c r="B6258" s="166">
        <v>46190</v>
      </c>
      <c r="C6258" s="167" t="s">
        <v>9144</v>
      </c>
      <c r="D6258" s="167" t="s">
        <v>9337</v>
      </c>
      <c r="E6258" s="167" t="s">
        <v>9338</v>
      </c>
      <c r="F6258" s="167" t="s">
        <v>10188</v>
      </c>
      <c r="G6258" s="167" t="s">
        <v>3502</v>
      </c>
      <c r="H6258" s="168">
        <v>46190</v>
      </c>
      <c r="I6258" s="167" t="s">
        <v>10189</v>
      </c>
      <c r="J6258" s="169">
        <v>26130</v>
      </c>
      <c r="K6258" s="167" t="s">
        <v>55</v>
      </c>
      <c r="L6258" s="169">
        <v>1</v>
      </c>
      <c r="M6258" s="167" t="s">
        <v>3604</v>
      </c>
      <c r="N6258" s="169">
        <v>66.5</v>
      </c>
      <c r="O6258" s="167" t="s">
        <v>3505</v>
      </c>
      <c r="P6258" s="167"/>
      <c r="Q6258" s="167" t="s">
        <v>3527</v>
      </c>
      <c r="R6258" s="167" t="s">
        <v>10190</v>
      </c>
      <c r="S6258" s="169">
        <v>1</v>
      </c>
      <c r="T6258" s="167" t="s">
        <v>10191</v>
      </c>
      <c r="U6258" s="169" t="s">
        <v>5284</v>
      </c>
      <c r="V6258" s="167" t="s">
        <v>10192</v>
      </c>
      <c r="W6258" s="167">
        <v>45171839</v>
      </c>
      <c r="X6258" s="170" t="s">
        <v>160</v>
      </c>
      <c r="Y6258" s="171" t="s">
        <v>10193</v>
      </c>
      <c r="Z6258" s="167" t="s">
        <v>11221</v>
      </c>
      <c r="AA6258" s="176">
        <v>160</v>
      </c>
      <c r="AB6258" s="167" t="s">
        <v>11254</v>
      </c>
      <c r="AC6258" s="176">
        <v>160</v>
      </c>
      <c r="AD6258" s="167" t="s">
        <v>11254</v>
      </c>
      <c r="AE6258" s="176">
        <v>21347.200000000001</v>
      </c>
    </row>
    <row r="6259" spans="1:31">
      <c r="A6259" s="178">
        <v>308631536200</v>
      </c>
      <c r="B6259" s="166">
        <v>46185</v>
      </c>
      <c r="C6259" s="167" t="s">
        <v>9144</v>
      </c>
      <c r="D6259" s="167" t="s">
        <v>9232</v>
      </c>
      <c r="E6259" s="167" t="s">
        <v>9233</v>
      </c>
      <c r="F6259" s="167" t="s">
        <v>9260</v>
      </c>
      <c r="G6259" s="167" t="s">
        <v>3502</v>
      </c>
      <c r="H6259" s="168">
        <v>46185</v>
      </c>
      <c r="I6259" s="167" t="s">
        <v>9261</v>
      </c>
      <c r="J6259" s="169">
        <v>26122</v>
      </c>
      <c r="K6259" s="167" t="s">
        <v>55</v>
      </c>
      <c r="L6259" s="169">
        <v>1</v>
      </c>
      <c r="M6259" s="167" t="s">
        <v>3604</v>
      </c>
      <c r="N6259" s="169">
        <v>82.8</v>
      </c>
      <c r="O6259" s="167" t="s">
        <v>3505</v>
      </c>
      <c r="P6259" s="167"/>
      <c r="Q6259" s="167" t="s">
        <v>3527</v>
      </c>
      <c r="R6259" s="167" t="s">
        <v>10194</v>
      </c>
      <c r="S6259" s="169">
        <v>2</v>
      </c>
      <c r="T6259" s="167" t="s">
        <v>9303</v>
      </c>
      <c r="U6259" s="169" t="s">
        <v>3517</v>
      </c>
      <c r="V6259" s="167" t="s">
        <v>9418</v>
      </c>
      <c r="W6259" s="167" t="s">
        <v>9305</v>
      </c>
      <c r="X6259" s="170" t="s">
        <v>157</v>
      </c>
      <c r="Y6259" s="171" t="s">
        <v>10195</v>
      </c>
      <c r="Z6259" s="167" t="s">
        <v>11222</v>
      </c>
      <c r="AA6259" s="176">
        <v>170</v>
      </c>
      <c r="AB6259" s="167" t="s">
        <v>11254</v>
      </c>
      <c r="AC6259" s="176">
        <v>170</v>
      </c>
      <c r="AD6259" s="167" t="s">
        <v>11254</v>
      </c>
      <c r="AE6259" s="176">
        <v>483806.4</v>
      </c>
    </row>
    <row r="6260" spans="1:31">
      <c r="A6260" s="178">
        <v>308631536200</v>
      </c>
      <c r="B6260" s="166">
        <v>46185</v>
      </c>
      <c r="C6260" s="167" t="s">
        <v>9144</v>
      </c>
      <c r="D6260" s="167" t="s">
        <v>9232</v>
      </c>
      <c r="E6260" s="167" t="s">
        <v>9233</v>
      </c>
      <c r="F6260" s="167" t="s">
        <v>9260</v>
      </c>
      <c r="G6260" s="167" t="s">
        <v>3502</v>
      </c>
      <c r="H6260" s="168">
        <v>46185</v>
      </c>
      <c r="I6260" s="167" t="s">
        <v>9261</v>
      </c>
      <c r="J6260" s="169">
        <v>26122</v>
      </c>
      <c r="K6260" s="167" t="s">
        <v>55</v>
      </c>
      <c r="L6260" s="169">
        <v>1</v>
      </c>
      <c r="M6260" s="167" t="s">
        <v>3604</v>
      </c>
      <c r="N6260" s="169">
        <v>82.8</v>
      </c>
      <c r="O6260" s="167" t="s">
        <v>3505</v>
      </c>
      <c r="P6260" s="167"/>
      <c r="Q6260" s="167" t="s">
        <v>3527</v>
      </c>
      <c r="R6260" s="167" t="s">
        <v>10194</v>
      </c>
      <c r="S6260" s="169">
        <v>1</v>
      </c>
      <c r="T6260" s="167" t="s">
        <v>9303</v>
      </c>
      <c r="U6260" s="169" t="s">
        <v>3517</v>
      </c>
      <c r="V6260" s="167" t="s">
        <v>9418</v>
      </c>
      <c r="W6260" s="167" t="s">
        <v>9305</v>
      </c>
      <c r="X6260" s="170" t="s">
        <v>157</v>
      </c>
      <c r="Y6260" s="171" t="s">
        <v>10195</v>
      </c>
      <c r="Z6260" s="167" t="s">
        <v>11222</v>
      </c>
      <c r="AA6260" s="176">
        <v>10</v>
      </c>
      <c r="AB6260" s="167" t="s">
        <v>11254</v>
      </c>
      <c r="AC6260" s="176">
        <v>10</v>
      </c>
      <c r="AD6260" s="167" t="s">
        <v>11254</v>
      </c>
      <c r="AE6260" s="176">
        <v>28459.200000000001</v>
      </c>
    </row>
    <row r="6261" spans="1:31">
      <c r="A6261" s="178">
        <v>308631577350</v>
      </c>
      <c r="B6261" s="166">
        <v>46185</v>
      </c>
      <c r="C6261" s="167" t="s">
        <v>9144</v>
      </c>
      <c r="D6261" s="167" t="s">
        <v>9232</v>
      </c>
      <c r="E6261" s="167" t="s">
        <v>9233</v>
      </c>
      <c r="F6261" s="167" t="s">
        <v>9260</v>
      </c>
      <c r="G6261" s="167" t="s">
        <v>3502</v>
      </c>
      <c r="H6261" s="168">
        <v>46185</v>
      </c>
      <c r="I6261" s="167" t="s">
        <v>9261</v>
      </c>
      <c r="J6261" s="169">
        <v>26122</v>
      </c>
      <c r="K6261" s="167" t="s">
        <v>55</v>
      </c>
      <c r="L6261" s="169">
        <v>1</v>
      </c>
      <c r="M6261" s="167" t="s">
        <v>3604</v>
      </c>
      <c r="N6261" s="169">
        <v>147.6</v>
      </c>
      <c r="O6261" s="167" t="s">
        <v>3505</v>
      </c>
      <c r="P6261" s="167"/>
      <c r="Q6261" s="167" t="s">
        <v>3527</v>
      </c>
      <c r="R6261" s="167" t="s">
        <v>10196</v>
      </c>
      <c r="S6261" s="169">
        <v>3</v>
      </c>
      <c r="T6261" s="167" t="s">
        <v>9303</v>
      </c>
      <c r="U6261" s="169" t="s">
        <v>3517</v>
      </c>
      <c r="V6261" s="167" t="s">
        <v>9418</v>
      </c>
      <c r="W6261" s="167" t="s">
        <v>9305</v>
      </c>
      <c r="X6261" s="170" t="s">
        <v>157</v>
      </c>
      <c r="Y6261" s="171" t="s">
        <v>10197</v>
      </c>
      <c r="Z6261" s="167" t="s">
        <v>11223</v>
      </c>
      <c r="AA6261" s="176">
        <v>60</v>
      </c>
      <c r="AB6261" s="167" t="s">
        <v>11254</v>
      </c>
      <c r="AC6261" s="176">
        <v>60</v>
      </c>
      <c r="AD6261" s="167" t="s">
        <v>11254</v>
      </c>
      <c r="AE6261" s="176">
        <v>170755.20000000001</v>
      </c>
    </row>
    <row r="6262" spans="1:31">
      <c r="A6262" s="178">
        <v>308631577350</v>
      </c>
      <c r="B6262" s="166">
        <v>46185</v>
      </c>
      <c r="C6262" s="167" t="s">
        <v>9144</v>
      </c>
      <c r="D6262" s="167" t="s">
        <v>9232</v>
      </c>
      <c r="E6262" s="167" t="s">
        <v>9233</v>
      </c>
      <c r="F6262" s="167" t="s">
        <v>9260</v>
      </c>
      <c r="G6262" s="167" t="s">
        <v>3502</v>
      </c>
      <c r="H6262" s="168">
        <v>46185</v>
      </c>
      <c r="I6262" s="167" t="s">
        <v>9261</v>
      </c>
      <c r="J6262" s="169">
        <v>26122</v>
      </c>
      <c r="K6262" s="167" t="s">
        <v>55</v>
      </c>
      <c r="L6262" s="169">
        <v>1</v>
      </c>
      <c r="M6262" s="167" t="s">
        <v>3604</v>
      </c>
      <c r="N6262" s="169">
        <v>147.6</v>
      </c>
      <c r="O6262" s="167" t="s">
        <v>3505</v>
      </c>
      <c r="P6262" s="167"/>
      <c r="Q6262" s="167" t="s">
        <v>3527</v>
      </c>
      <c r="R6262" s="167" t="s">
        <v>10196</v>
      </c>
      <c r="S6262" s="169">
        <v>2</v>
      </c>
      <c r="T6262" s="167" t="s">
        <v>9452</v>
      </c>
      <c r="U6262" s="169" t="s">
        <v>3517</v>
      </c>
      <c r="V6262" s="167" t="s">
        <v>9540</v>
      </c>
      <c r="W6262" s="167" t="s">
        <v>9317</v>
      </c>
      <c r="X6262" s="170" t="s">
        <v>157</v>
      </c>
      <c r="Y6262" s="171" t="s">
        <v>10197</v>
      </c>
      <c r="Z6262" s="167" t="s">
        <v>11223</v>
      </c>
      <c r="AA6262" s="176">
        <v>60</v>
      </c>
      <c r="AB6262" s="167" t="s">
        <v>11254</v>
      </c>
      <c r="AC6262" s="176">
        <v>60</v>
      </c>
      <c r="AD6262" s="167" t="s">
        <v>11254</v>
      </c>
      <c r="AE6262" s="176">
        <v>93966</v>
      </c>
    </row>
    <row r="6263" spans="1:31">
      <c r="A6263" s="178">
        <v>308631577350</v>
      </c>
      <c r="B6263" s="166">
        <v>46185</v>
      </c>
      <c r="C6263" s="167" t="s">
        <v>9144</v>
      </c>
      <c r="D6263" s="167" t="s">
        <v>9232</v>
      </c>
      <c r="E6263" s="167" t="s">
        <v>9233</v>
      </c>
      <c r="F6263" s="167" t="s">
        <v>9260</v>
      </c>
      <c r="G6263" s="167" t="s">
        <v>3502</v>
      </c>
      <c r="H6263" s="168">
        <v>46185</v>
      </c>
      <c r="I6263" s="167" t="s">
        <v>9261</v>
      </c>
      <c r="J6263" s="169">
        <v>26122</v>
      </c>
      <c r="K6263" s="167" t="s">
        <v>55</v>
      </c>
      <c r="L6263" s="169">
        <v>1</v>
      </c>
      <c r="M6263" s="167" t="s">
        <v>3604</v>
      </c>
      <c r="N6263" s="169">
        <v>147.6</v>
      </c>
      <c r="O6263" s="167" t="s">
        <v>3505</v>
      </c>
      <c r="P6263" s="167"/>
      <c r="Q6263" s="167" t="s">
        <v>3527</v>
      </c>
      <c r="R6263" s="167" t="s">
        <v>10196</v>
      </c>
      <c r="S6263" s="169">
        <v>1</v>
      </c>
      <c r="T6263" s="167" t="s">
        <v>9274</v>
      </c>
      <c r="U6263" s="169" t="s">
        <v>3517</v>
      </c>
      <c r="V6263" s="167" t="s">
        <v>9542</v>
      </c>
      <c r="W6263" s="167" t="s">
        <v>9276</v>
      </c>
      <c r="X6263" s="170" t="s">
        <v>157</v>
      </c>
      <c r="Y6263" s="171" t="s">
        <v>10197</v>
      </c>
      <c r="Z6263" s="167" t="s">
        <v>11223</v>
      </c>
      <c r="AA6263" s="176">
        <v>240</v>
      </c>
      <c r="AB6263" s="167" t="s">
        <v>11254</v>
      </c>
      <c r="AC6263" s="176">
        <v>240</v>
      </c>
      <c r="AD6263" s="167" t="s">
        <v>11254</v>
      </c>
      <c r="AE6263" s="176">
        <v>510967.2</v>
      </c>
    </row>
    <row r="6264" spans="1:31">
      <c r="A6264" s="178">
        <v>308631632910</v>
      </c>
      <c r="B6264" s="166">
        <v>46185</v>
      </c>
      <c r="C6264" s="167" t="s">
        <v>9144</v>
      </c>
      <c r="D6264" s="167" t="s">
        <v>9232</v>
      </c>
      <c r="E6264" s="167" t="s">
        <v>9233</v>
      </c>
      <c r="F6264" s="167" t="s">
        <v>9260</v>
      </c>
      <c r="G6264" s="167" t="s">
        <v>3502</v>
      </c>
      <c r="H6264" s="168">
        <v>46185</v>
      </c>
      <c r="I6264" s="167" t="s">
        <v>9261</v>
      </c>
      <c r="J6264" s="169">
        <v>26122</v>
      </c>
      <c r="K6264" s="167" t="s">
        <v>55</v>
      </c>
      <c r="L6264" s="169">
        <v>1</v>
      </c>
      <c r="M6264" s="167" t="s">
        <v>3604</v>
      </c>
      <c r="N6264" s="169">
        <v>204.1</v>
      </c>
      <c r="O6264" s="167" t="s">
        <v>3505</v>
      </c>
      <c r="P6264" s="167"/>
      <c r="Q6264" s="167" t="s">
        <v>3527</v>
      </c>
      <c r="R6264" s="167" t="s">
        <v>10198</v>
      </c>
      <c r="S6264" s="169">
        <v>12</v>
      </c>
      <c r="T6264" s="167" t="s">
        <v>9795</v>
      </c>
      <c r="U6264" s="169" t="s">
        <v>3517</v>
      </c>
      <c r="V6264" s="167" t="s">
        <v>9985</v>
      </c>
      <c r="W6264" s="167" t="s">
        <v>9283</v>
      </c>
      <c r="X6264" s="170" t="s">
        <v>157</v>
      </c>
      <c r="Y6264" s="171" t="s">
        <v>10199</v>
      </c>
      <c r="Z6264" s="167" t="s">
        <v>11224</v>
      </c>
      <c r="AA6264" s="176">
        <v>1</v>
      </c>
      <c r="AB6264" s="167" t="s">
        <v>11254</v>
      </c>
      <c r="AC6264" s="176">
        <v>1</v>
      </c>
      <c r="AD6264" s="167" t="s">
        <v>11254</v>
      </c>
      <c r="AE6264" s="176">
        <v>2305.7399999999998</v>
      </c>
    </row>
    <row r="6265" spans="1:31">
      <c r="A6265" s="178">
        <v>308631632910</v>
      </c>
      <c r="B6265" s="166">
        <v>46185</v>
      </c>
      <c r="C6265" s="167" t="s">
        <v>9144</v>
      </c>
      <c r="D6265" s="167" t="s">
        <v>9232</v>
      </c>
      <c r="E6265" s="167" t="s">
        <v>9233</v>
      </c>
      <c r="F6265" s="167" t="s">
        <v>9260</v>
      </c>
      <c r="G6265" s="167" t="s">
        <v>3502</v>
      </c>
      <c r="H6265" s="168">
        <v>46185</v>
      </c>
      <c r="I6265" s="167" t="s">
        <v>9261</v>
      </c>
      <c r="J6265" s="169">
        <v>26122</v>
      </c>
      <c r="K6265" s="167" t="s">
        <v>55</v>
      </c>
      <c r="L6265" s="169">
        <v>1</v>
      </c>
      <c r="M6265" s="167" t="s">
        <v>3604</v>
      </c>
      <c r="N6265" s="169">
        <v>204.1</v>
      </c>
      <c r="O6265" s="167" t="s">
        <v>3505</v>
      </c>
      <c r="P6265" s="167"/>
      <c r="Q6265" s="167" t="s">
        <v>3527</v>
      </c>
      <c r="R6265" s="167" t="s">
        <v>10198</v>
      </c>
      <c r="S6265" s="169">
        <v>11</v>
      </c>
      <c r="T6265" s="167" t="s">
        <v>9717</v>
      </c>
      <c r="U6265" s="169" t="s">
        <v>3517</v>
      </c>
      <c r="V6265" s="167" t="s">
        <v>9718</v>
      </c>
      <c r="W6265" s="167" t="s">
        <v>9287</v>
      </c>
      <c r="X6265" s="170" t="s">
        <v>157</v>
      </c>
      <c r="Y6265" s="171" t="s">
        <v>10199</v>
      </c>
      <c r="Z6265" s="167" t="s">
        <v>11224</v>
      </c>
      <c r="AA6265" s="176">
        <v>5</v>
      </c>
      <c r="AB6265" s="167" t="s">
        <v>11254</v>
      </c>
      <c r="AC6265" s="176">
        <v>5</v>
      </c>
      <c r="AD6265" s="167" t="s">
        <v>11254</v>
      </c>
      <c r="AE6265" s="176">
        <v>6007.45</v>
      </c>
    </row>
    <row r="6266" spans="1:31">
      <c r="A6266" s="178">
        <v>308631632910</v>
      </c>
      <c r="B6266" s="166">
        <v>46185</v>
      </c>
      <c r="C6266" s="167" t="s">
        <v>9144</v>
      </c>
      <c r="D6266" s="167" t="s">
        <v>9232</v>
      </c>
      <c r="E6266" s="167" t="s">
        <v>9233</v>
      </c>
      <c r="F6266" s="167" t="s">
        <v>9260</v>
      </c>
      <c r="G6266" s="167" t="s">
        <v>3502</v>
      </c>
      <c r="H6266" s="168">
        <v>46185</v>
      </c>
      <c r="I6266" s="167" t="s">
        <v>9261</v>
      </c>
      <c r="J6266" s="169">
        <v>26122</v>
      </c>
      <c r="K6266" s="167" t="s">
        <v>55</v>
      </c>
      <c r="L6266" s="169">
        <v>1</v>
      </c>
      <c r="M6266" s="167" t="s">
        <v>3604</v>
      </c>
      <c r="N6266" s="169">
        <v>204.1</v>
      </c>
      <c r="O6266" s="167" t="s">
        <v>3505</v>
      </c>
      <c r="P6266" s="167"/>
      <c r="Q6266" s="167" t="s">
        <v>3527</v>
      </c>
      <c r="R6266" s="167" t="s">
        <v>10198</v>
      </c>
      <c r="S6266" s="169">
        <v>10</v>
      </c>
      <c r="T6266" s="167" t="s">
        <v>9717</v>
      </c>
      <c r="U6266" s="169" t="s">
        <v>3517</v>
      </c>
      <c r="V6266" s="167" t="s">
        <v>9718</v>
      </c>
      <c r="W6266" s="167" t="s">
        <v>9287</v>
      </c>
      <c r="X6266" s="170" t="s">
        <v>157</v>
      </c>
      <c r="Y6266" s="171" t="s">
        <v>10199</v>
      </c>
      <c r="Z6266" s="167" t="s">
        <v>11224</v>
      </c>
      <c r="AA6266" s="176">
        <v>120</v>
      </c>
      <c r="AB6266" s="167" t="s">
        <v>11254</v>
      </c>
      <c r="AC6266" s="176">
        <v>120</v>
      </c>
      <c r="AD6266" s="167" t="s">
        <v>11254</v>
      </c>
      <c r="AE6266" s="176">
        <v>144178.79999999999</v>
      </c>
    </row>
    <row r="6267" spans="1:31">
      <c r="A6267" s="178">
        <v>308631632910</v>
      </c>
      <c r="B6267" s="166">
        <v>46185</v>
      </c>
      <c r="C6267" s="167" t="s">
        <v>9144</v>
      </c>
      <c r="D6267" s="167" t="s">
        <v>9232</v>
      </c>
      <c r="E6267" s="167" t="s">
        <v>9233</v>
      </c>
      <c r="F6267" s="167" t="s">
        <v>9260</v>
      </c>
      <c r="G6267" s="167" t="s">
        <v>3502</v>
      </c>
      <c r="H6267" s="168">
        <v>46185</v>
      </c>
      <c r="I6267" s="167" t="s">
        <v>9261</v>
      </c>
      <c r="J6267" s="169">
        <v>26122</v>
      </c>
      <c r="K6267" s="167" t="s">
        <v>55</v>
      </c>
      <c r="L6267" s="169">
        <v>1</v>
      </c>
      <c r="M6267" s="167" t="s">
        <v>3604</v>
      </c>
      <c r="N6267" s="169">
        <v>204.1</v>
      </c>
      <c r="O6267" s="167" t="s">
        <v>3505</v>
      </c>
      <c r="P6267" s="167"/>
      <c r="Q6267" s="167" t="s">
        <v>3527</v>
      </c>
      <c r="R6267" s="167" t="s">
        <v>10198</v>
      </c>
      <c r="S6267" s="169">
        <v>9</v>
      </c>
      <c r="T6267" s="167" t="s">
        <v>9717</v>
      </c>
      <c r="U6267" s="169" t="s">
        <v>3517</v>
      </c>
      <c r="V6267" s="167" t="s">
        <v>9718</v>
      </c>
      <c r="W6267" s="167" t="s">
        <v>9287</v>
      </c>
      <c r="X6267" s="170" t="s">
        <v>157</v>
      </c>
      <c r="Y6267" s="171" t="s">
        <v>10199</v>
      </c>
      <c r="Z6267" s="167" t="s">
        <v>11224</v>
      </c>
      <c r="AA6267" s="176">
        <v>95</v>
      </c>
      <c r="AB6267" s="167" t="s">
        <v>11254</v>
      </c>
      <c r="AC6267" s="176">
        <v>95</v>
      </c>
      <c r="AD6267" s="167" t="s">
        <v>11254</v>
      </c>
      <c r="AE6267" s="176">
        <v>114141.55</v>
      </c>
    </row>
    <row r="6268" spans="1:31">
      <c r="A6268" s="178">
        <v>308631632910</v>
      </c>
      <c r="B6268" s="166">
        <v>46185</v>
      </c>
      <c r="C6268" s="167" t="s">
        <v>9144</v>
      </c>
      <c r="D6268" s="167" t="s">
        <v>9232</v>
      </c>
      <c r="E6268" s="167" t="s">
        <v>9233</v>
      </c>
      <c r="F6268" s="167" t="s">
        <v>9260</v>
      </c>
      <c r="G6268" s="167" t="s">
        <v>3502</v>
      </c>
      <c r="H6268" s="168">
        <v>46185</v>
      </c>
      <c r="I6268" s="167" t="s">
        <v>9261</v>
      </c>
      <c r="J6268" s="169">
        <v>26122</v>
      </c>
      <c r="K6268" s="167" t="s">
        <v>55</v>
      </c>
      <c r="L6268" s="169">
        <v>1</v>
      </c>
      <c r="M6268" s="167" t="s">
        <v>3604</v>
      </c>
      <c r="N6268" s="169">
        <v>204.1</v>
      </c>
      <c r="O6268" s="167" t="s">
        <v>3505</v>
      </c>
      <c r="P6268" s="167"/>
      <c r="Q6268" s="167" t="s">
        <v>3527</v>
      </c>
      <c r="R6268" s="167" t="s">
        <v>10198</v>
      </c>
      <c r="S6268" s="169">
        <v>8</v>
      </c>
      <c r="T6268" s="167" t="s">
        <v>9717</v>
      </c>
      <c r="U6268" s="169" t="s">
        <v>3517</v>
      </c>
      <c r="V6268" s="167" t="s">
        <v>9718</v>
      </c>
      <c r="W6268" s="167" t="s">
        <v>9287</v>
      </c>
      <c r="X6268" s="170" t="s">
        <v>157</v>
      </c>
      <c r="Y6268" s="171" t="s">
        <v>10199</v>
      </c>
      <c r="Z6268" s="167" t="s">
        <v>11224</v>
      </c>
      <c r="AA6268" s="176">
        <v>20</v>
      </c>
      <c r="AB6268" s="167" t="s">
        <v>11254</v>
      </c>
      <c r="AC6268" s="176">
        <v>20</v>
      </c>
      <c r="AD6268" s="167" t="s">
        <v>11254</v>
      </c>
      <c r="AE6268" s="176">
        <v>24029.8</v>
      </c>
    </row>
    <row r="6269" spans="1:31">
      <c r="A6269" s="178">
        <v>308631632910</v>
      </c>
      <c r="B6269" s="166">
        <v>46185</v>
      </c>
      <c r="C6269" s="167" t="s">
        <v>9144</v>
      </c>
      <c r="D6269" s="167" t="s">
        <v>9232</v>
      </c>
      <c r="E6269" s="167" t="s">
        <v>9233</v>
      </c>
      <c r="F6269" s="167" t="s">
        <v>9260</v>
      </c>
      <c r="G6269" s="167" t="s">
        <v>3502</v>
      </c>
      <c r="H6269" s="168">
        <v>46185</v>
      </c>
      <c r="I6269" s="167" t="s">
        <v>9261</v>
      </c>
      <c r="J6269" s="169">
        <v>26122</v>
      </c>
      <c r="K6269" s="167" t="s">
        <v>55</v>
      </c>
      <c r="L6269" s="169">
        <v>1</v>
      </c>
      <c r="M6269" s="167" t="s">
        <v>3604</v>
      </c>
      <c r="N6269" s="169">
        <v>204.1</v>
      </c>
      <c r="O6269" s="167" t="s">
        <v>3505</v>
      </c>
      <c r="P6269" s="167"/>
      <c r="Q6269" s="167" t="s">
        <v>3527</v>
      </c>
      <c r="R6269" s="167" t="s">
        <v>10198</v>
      </c>
      <c r="S6269" s="169">
        <v>7</v>
      </c>
      <c r="T6269" s="167" t="s">
        <v>6512</v>
      </c>
      <c r="U6269" s="169" t="s">
        <v>3517</v>
      </c>
      <c r="V6269" s="167" t="s">
        <v>9415</v>
      </c>
      <c r="W6269" s="167" t="s">
        <v>6514</v>
      </c>
      <c r="X6269" s="170" t="s">
        <v>157</v>
      </c>
      <c r="Y6269" s="171" t="s">
        <v>10199</v>
      </c>
      <c r="Z6269" s="167" t="s">
        <v>11224</v>
      </c>
      <c r="AA6269" s="176">
        <v>19</v>
      </c>
      <c r="AB6269" s="167" t="s">
        <v>11254</v>
      </c>
      <c r="AC6269" s="176">
        <v>19</v>
      </c>
      <c r="AD6269" s="167" t="s">
        <v>11254</v>
      </c>
      <c r="AE6269" s="176">
        <v>7732.62</v>
      </c>
    </row>
    <row r="6270" spans="1:31">
      <c r="A6270" s="178">
        <v>308631632910</v>
      </c>
      <c r="B6270" s="166">
        <v>46185</v>
      </c>
      <c r="C6270" s="167" t="s">
        <v>9144</v>
      </c>
      <c r="D6270" s="167" t="s">
        <v>9232</v>
      </c>
      <c r="E6270" s="167" t="s">
        <v>9233</v>
      </c>
      <c r="F6270" s="167" t="s">
        <v>9260</v>
      </c>
      <c r="G6270" s="167" t="s">
        <v>3502</v>
      </c>
      <c r="H6270" s="168">
        <v>46185</v>
      </c>
      <c r="I6270" s="167" t="s">
        <v>9261</v>
      </c>
      <c r="J6270" s="169">
        <v>26122</v>
      </c>
      <c r="K6270" s="167" t="s">
        <v>55</v>
      </c>
      <c r="L6270" s="169">
        <v>1</v>
      </c>
      <c r="M6270" s="167" t="s">
        <v>3604</v>
      </c>
      <c r="N6270" s="169">
        <v>204.1</v>
      </c>
      <c r="O6270" s="167" t="s">
        <v>3505</v>
      </c>
      <c r="P6270" s="167"/>
      <c r="Q6270" s="167" t="s">
        <v>3527</v>
      </c>
      <c r="R6270" s="167" t="s">
        <v>10198</v>
      </c>
      <c r="S6270" s="169">
        <v>6</v>
      </c>
      <c r="T6270" s="167" t="s">
        <v>6512</v>
      </c>
      <c r="U6270" s="169" t="s">
        <v>3517</v>
      </c>
      <c r="V6270" s="167" t="s">
        <v>9415</v>
      </c>
      <c r="W6270" s="167" t="s">
        <v>6514</v>
      </c>
      <c r="X6270" s="170" t="s">
        <v>157</v>
      </c>
      <c r="Y6270" s="171" t="s">
        <v>10199</v>
      </c>
      <c r="Z6270" s="167" t="s">
        <v>11224</v>
      </c>
      <c r="AA6270" s="176">
        <v>1</v>
      </c>
      <c r="AB6270" s="167" t="s">
        <v>11254</v>
      </c>
      <c r="AC6270" s="176">
        <v>1</v>
      </c>
      <c r="AD6270" s="167" t="s">
        <v>11254</v>
      </c>
      <c r="AE6270" s="176">
        <v>406.98</v>
      </c>
    </row>
    <row r="6271" spans="1:31">
      <c r="A6271" s="178">
        <v>308631632910</v>
      </c>
      <c r="B6271" s="166">
        <v>46185</v>
      </c>
      <c r="C6271" s="167" t="s">
        <v>9144</v>
      </c>
      <c r="D6271" s="167" t="s">
        <v>9232</v>
      </c>
      <c r="E6271" s="167" t="s">
        <v>9233</v>
      </c>
      <c r="F6271" s="167" t="s">
        <v>9260</v>
      </c>
      <c r="G6271" s="167" t="s">
        <v>3502</v>
      </c>
      <c r="H6271" s="168">
        <v>46185</v>
      </c>
      <c r="I6271" s="167" t="s">
        <v>9261</v>
      </c>
      <c r="J6271" s="169">
        <v>26122</v>
      </c>
      <c r="K6271" s="167" t="s">
        <v>55</v>
      </c>
      <c r="L6271" s="169">
        <v>1</v>
      </c>
      <c r="M6271" s="167" t="s">
        <v>3604</v>
      </c>
      <c r="N6271" s="169">
        <v>204.1</v>
      </c>
      <c r="O6271" s="167" t="s">
        <v>3505</v>
      </c>
      <c r="P6271" s="167"/>
      <c r="Q6271" s="167" t="s">
        <v>3527</v>
      </c>
      <c r="R6271" s="167" t="s">
        <v>10198</v>
      </c>
      <c r="S6271" s="169">
        <v>5</v>
      </c>
      <c r="T6271" s="167" t="s">
        <v>9416</v>
      </c>
      <c r="U6271" s="169" t="s">
        <v>3517</v>
      </c>
      <c r="V6271" s="167" t="s">
        <v>9417</v>
      </c>
      <c r="W6271" s="167" t="s">
        <v>9293</v>
      </c>
      <c r="X6271" s="170" t="s">
        <v>157</v>
      </c>
      <c r="Y6271" s="171" t="s">
        <v>10199</v>
      </c>
      <c r="Z6271" s="167" t="s">
        <v>11224</v>
      </c>
      <c r="AA6271" s="176">
        <v>130</v>
      </c>
      <c r="AB6271" s="167" t="s">
        <v>11254</v>
      </c>
      <c r="AC6271" s="176">
        <v>130</v>
      </c>
      <c r="AD6271" s="167" t="s">
        <v>11254</v>
      </c>
      <c r="AE6271" s="176">
        <v>126426.3</v>
      </c>
    </row>
    <row r="6272" spans="1:31">
      <c r="A6272" s="178">
        <v>308631632910</v>
      </c>
      <c r="B6272" s="166">
        <v>46185</v>
      </c>
      <c r="C6272" s="167" t="s">
        <v>9144</v>
      </c>
      <c r="D6272" s="167" t="s">
        <v>9232</v>
      </c>
      <c r="E6272" s="167" t="s">
        <v>9233</v>
      </c>
      <c r="F6272" s="167" t="s">
        <v>9260</v>
      </c>
      <c r="G6272" s="167" t="s">
        <v>3502</v>
      </c>
      <c r="H6272" s="168">
        <v>46185</v>
      </c>
      <c r="I6272" s="167" t="s">
        <v>9261</v>
      </c>
      <c r="J6272" s="169">
        <v>26122</v>
      </c>
      <c r="K6272" s="167" t="s">
        <v>55</v>
      </c>
      <c r="L6272" s="169">
        <v>1</v>
      </c>
      <c r="M6272" s="167" t="s">
        <v>3604</v>
      </c>
      <c r="N6272" s="169">
        <v>204.1</v>
      </c>
      <c r="O6272" s="167" t="s">
        <v>3505</v>
      </c>
      <c r="P6272" s="167"/>
      <c r="Q6272" s="167" t="s">
        <v>3527</v>
      </c>
      <c r="R6272" s="167" t="s">
        <v>10198</v>
      </c>
      <c r="S6272" s="169">
        <v>4</v>
      </c>
      <c r="T6272" s="167" t="s">
        <v>9270</v>
      </c>
      <c r="U6272" s="169" t="s">
        <v>3517</v>
      </c>
      <c r="V6272" s="167" t="s">
        <v>9271</v>
      </c>
      <c r="W6272" s="167" t="s">
        <v>9272</v>
      </c>
      <c r="X6272" s="170" t="s">
        <v>157</v>
      </c>
      <c r="Y6272" s="171" t="s">
        <v>10199</v>
      </c>
      <c r="Z6272" s="167" t="s">
        <v>11224</v>
      </c>
      <c r="AA6272" s="176">
        <v>10</v>
      </c>
      <c r="AB6272" s="167" t="s">
        <v>11254</v>
      </c>
      <c r="AC6272" s="176">
        <v>10</v>
      </c>
      <c r="AD6272" s="167" t="s">
        <v>11254</v>
      </c>
      <c r="AE6272" s="176">
        <v>14662.8</v>
      </c>
    </row>
    <row r="6273" spans="1:31">
      <c r="A6273" s="178">
        <v>308631632910</v>
      </c>
      <c r="B6273" s="166">
        <v>46185</v>
      </c>
      <c r="C6273" s="167" t="s">
        <v>9144</v>
      </c>
      <c r="D6273" s="167" t="s">
        <v>9232</v>
      </c>
      <c r="E6273" s="167" t="s">
        <v>9233</v>
      </c>
      <c r="F6273" s="167" t="s">
        <v>9260</v>
      </c>
      <c r="G6273" s="167" t="s">
        <v>3502</v>
      </c>
      <c r="H6273" s="168">
        <v>46185</v>
      </c>
      <c r="I6273" s="167" t="s">
        <v>9261</v>
      </c>
      <c r="J6273" s="169">
        <v>26122</v>
      </c>
      <c r="K6273" s="167" t="s">
        <v>55</v>
      </c>
      <c r="L6273" s="169">
        <v>1</v>
      </c>
      <c r="M6273" s="167" t="s">
        <v>3604</v>
      </c>
      <c r="N6273" s="169">
        <v>204.1</v>
      </c>
      <c r="O6273" s="167" t="s">
        <v>3505</v>
      </c>
      <c r="P6273" s="167"/>
      <c r="Q6273" s="167" t="s">
        <v>3527</v>
      </c>
      <c r="R6273" s="167" t="s">
        <v>10198</v>
      </c>
      <c r="S6273" s="169">
        <v>3</v>
      </c>
      <c r="T6273" s="167" t="s">
        <v>9452</v>
      </c>
      <c r="U6273" s="169" t="s">
        <v>3517</v>
      </c>
      <c r="V6273" s="167" t="s">
        <v>9540</v>
      </c>
      <c r="W6273" s="167" t="s">
        <v>9317</v>
      </c>
      <c r="X6273" s="170" t="s">
        <v>157</v>
      </c>
      <c r="Y6273" s="171" t="s">
        <v>10199</v>
      </c>
      <c r="Z6273" s="167" t="s">
        <v>11224</v>
      </c>
      <c r="AA6273" s="176">
        <v>140</v>
      </c>
      <c r="AB6273" s="167" t="s">
        <v>11254</v>
      </c>
      <c r="AC6273" s="176">
        <v>140</v>
      </c>
      <c r="AD6273" s="167" t="s">
        <v>11254</v>
      </c>
      <c r="AE6273" s="176">
        <v>219254</v>
      </c>
    </row>
    <row r="6274" spans="1:31">
      <c r="A6274" s="178">
        <v>308631632910</v>
      </c>
      <c r="B6274" s="166">
        <v>46185</v>
      </c>
      <c r="C6274" s="167" t="s">
        <v>9144</v>
      </c>
      <c r="D6274" s="167" t="s">
        <v>9232</v>
      </c>
      <c r="E6274" s="167" t="s">
        <v>9233</v>
      </c>
      <c r="F6274" s="167" t="s">
        <v>9260</v>
      </c>
      <c r="G6274" s="167" t="s">
        <v>3502</v>
      </c>
      <c r="H6274" s="168">
        <v>46185</v>
      </c>
      <c r="I6274" s="167" t="s">
        <v>9261</v>
      </c>
      <c r="J6274" s="169">
        <v>26122</v>
      </c>
      <c r="K6274" s="167" t="s">
        <v>55</v>
      </c>
      <c r="L6274" s="169">
        <v>1</v>
      </c>
      <c r="M6274" s="167" t="s">
        <v>3604</v>
      </c>
      <c r="N6274" s="169">
        <v>204.1</v>
      </c>
      <c r="O6274" s="167" t="s">
        <v>3505</v>
      </c>
      <c r="P6274" s="167"/>
      <c r="Q6274" s="167" t="s">
        <v>3527</v>
      </c>
      <c r="R6274" s="167" t="s">
        <v>10198</v>
      </c>
      <c r="S6274" s="169">
        <v>2</v>
      </c>
      <c r="T6274" s="167" t="s">
        <v>9318</v>
      </c>
      <c r="U6274" s="169" t="s">
        <v>3517</v>
      </c>
      <c r="V6274" s="167" t="s">
        <v>9720</v>
      </c>
      <c r="W6274" s="167" t="s">
        <v>9320</v>
      </c>
      <c r="X6274" s="170" t="s">
        <v>157</v>
      </c>
      <c r="Y6274" s="171" t="s">
        <v>10199</v>
      </c>
      <c r="Z6274" s="167" t="s">
        <v>11224</v>
      </c>
      <c r="AA6274" s="176">
        <v>10</v>
      </c>
      <c r="AB6274" s="167" t="s">
        <v>11254</v>
      </c>
      <c r="AC6274" s="176">
        <v>10</v>
      </c>
      <c r="AD6274" s="167" t="s">
        <v>11254</v>
      </c>
      <c r="AE6274" s="176">
        <v>14789.7</v>
      </c>
    </row>
    <row r="6275" spans="1:31">
      <c r="A6275" s="178">
        <v>308631632910</v>
      </c>
      <c r="B6275" s="166">
        <v>46185</v>
      </c>
      <c r="C6275" s="167" t="s">
        <v>9144</v>
      </c>
      <c r="D6275" s="167" t="s">
        <v>9232</v>
      </c>
      <c r="E6275" s="167" t="s">
        <v>9233</v>
      </c>
      <c r="F6275" s="167" t="s">
        <v>9260</v>
      </c>
      <c r="G6275" s="167" t="s">
        <v>3502</v>
      </c>
      <c r="H6275" s="168">
        <v>46185</v>
      </c>
      <c r="I6275" s="167" t="s">
        <v>9261</v>
      </c>
      <c r="J6275" s="169">
        <v>26122</v>
      </c>
      <c r="K6275" s="167" t="s">
        <v>55</v>
      </c>
      <c r="L6275" s="169">
        <v>1</v>
      </c>
      <c r="M6275" s="167" t="s">
        <v>3604</v>
      </c>
      <c r="N6275" s="169">
        <v>204.1</v>
      </c>
      <c r="O6275" s="167" t="s">
        <v>3505</v>
      </c>
      <c r="P6275" s="167"/>
      <c r="Q6275" s="167" t="s">
        <v>3527</v>
      </c>
      <c r="R6275" s="167" t="s">
        <v>10198</v>
      </c>
      <c r="S6275" s="169">
        <v>1</v>
      </c>
      <c r="T6275" s="167" t="s">
        <v>9327</v>
      </c>
      <c r="U6275" s="169" t="s">
        <v>3517</v>
      </c>
      <c r="V6275" s="167" t="s">
        <v>10200</v>
      </c>
      <c r="W6275" s="167" t="s">
        <v>9326</v>
      </c>
      <c r="X6275" s="170" t="s">
        <v>157</v>
      </c>
      <c r="Y6275" s="171" t="s">
        <v>10199</v>
      </c>
      <c r="Z6275" s="167" t="s">
        <v>11224</v>
      </c>
      <c r="AA6275" s="176">
        <v>10</v>
      </c>
      <c r="AB6275" s="167" t="s">
        <v>11254</v>
      </c>
      <c r="AC6275" s="176">
        <v>10</v>
      </c>
      <c r="AD6275" s="167" t="s">
        <v>11254</v>
      </c>
      <c r="AE6275" s="176">
        <v>4849.6000000000004</v>
      </c>
    </row>
    <row r="6276" spans="1:31">
      <c r="A6276" s="178">
        <v>308638133920</v>
      </c>
      <c r="B6276" s="166">
        <v>46188</v>
      </c>
      <c r="C6276" s="167" t="s">
        <v>9144</v>
      </c>
      <c r="D6276" s="167" t="s">
        <v>9704</v>
      </c>
      <c r="E6276" s="167" t="s">
        <v>9705</v>
      </c>
      <c r="F6276" s="167" t="s">
        <v>9211</v>
      </c>
      <c r="G6276" s="167" t="s">
        <v>3502</v>
      </c>
      <c r="H6276" s="168">
        <v>46188</v>
      </c>
      <c r="I6276" s="167" t="s">
        <v>10201</v>
      </c>
      <c r="J6276" s="169">
        <v>26130</v>
      </c>
      <c r="K6276" s="167" t="s">
        <v>55</v>
      </c>
      <c r="L6276" s="169">
        <v>1</v>
      </c>
      <c r="M6276" s="167" t="s">
        <v>4084</v>
      </c>
      <c r="N6276" s="169">
        <v>7</v>
      </c>
      <c r="O6276" s="167" t="s">
        <v>3505</v>
      </c>
      <c r="P6276" s="167"/>
      <c r="Q6276" s="167" t="s">
        <v>3506</v>
      </c>
      <c r="R6276" s="167" t="s">
        <v>3528</v>
      </c>
      <c r="S6276" s="169">
        <v>1</v>
      </c>
      <c r="T6276" s="167" t="s">
        <v>10009</v>
      </c>
      <c r="U6276" s="169" t="s">
        <v>4992</v>
      </c>
      <c r="V6276" s="167" t="s">
        <v>10010</v>
      </c>
      <c r="W6276" s="167" t="s">
        <v>10011</v>
      </c>
      <c r="X6276" s="170" t="s">
        <v>159</v>
      </c>
      <c r="Y6276" s="171" t="s">
        <v>10202</v>
      </c>
      <c r="Z6276" s="167" t="s">
        <v>2166</v>
      </c>
      <c r="AA6276" s="176">
        <v>20</v>
      </c>
      <c r="AB6276" s="167" t="s">
        <v>11254</v>
      </c>
      <c r="AC6276" s="176">
        <v>20</v>
      </c>
      <c r="AD6276" s="167" t="s">
        <v>11254</v>
      </c>
      <c r="AE6276" s="176">
        <v>10682.2</v>
      </c>
    </row>
    <row r="6277" spans="1:31">
      <c r="A6277" s="178">
        <v>308640745030</v>
      </c>
      <c r="B6277" s="166">
        <v>46188</v>
      </c>
      <c r="C6277" s="167" t="s">
        <v>9144</v>
      </c>
      <c r="D6277" s="167" t="s">
        <v>9704</v>
      </c>
      <c r="E6277" s="167" t="s">
        <v>9705</v>
      </c>
      <c r="F6277" s="167" t="s">
        <v>9211</v>
      </c>
      <c r="G6277" s="167" t="s">
        <v>3502</v>
      </c>
      <c r="H6277" s="168">
        <v>46188</v>
      </c>
      <c r="I6277" s="167" t="s">
        <v>10203</v>
      </c>
      <c r="J6277" s="169">
        <v>26130</v>
      </c>
      <c r="K6277" s="167" t="s">
        <v>55</v>
      </c>
      <c r="L6277" s="169">
        <v>3</v>
      </c>
      <c r="M6277" s="167" t="s">
        <v>4084</v>
      </c>
      <c r="N6277" s="169">
        <v>30.7</v>
      </c>
      <c r="O6277" s="167" t="s">
        <v>3505</v>
      </c>
      <c r="P6277" s="167"/>
      <c r="Q6277" s="167" t="s">
        <v>5049</v>
      </c>
      <c r="R6277" s="167" t="s">
        <v>10204</v>
      </c>
      <c r="S6277" s="169">
        <v>3</v>
      </c>
      <c r="T6277" s="167" t="s">
        <v>10205</v>
      </c>
      <c r="U6277" s="169" t="s">
        <v>6692</v>
      </c>
      <c r="V6277" s="167" t="s">
        <v>10206</v>
      </c>
      <c r="W6277" s="167" t="s">
        <v>10207</v>
      </c>
      <c r="X6277" s="170" t="s">
        <v>3533</v>
      </c>
      <c r="Y6277" s="171" t="s">
        <v>10208</v>
      </c>
      <c r="Z6277" s="167" t="s">
        <v>2168</v>
      </c>
      <c r="AA6277" s="176">
        <v>22</v>
      </c>
      <c r="AB6277" s="167" t="s">
        <v>11254</v>
      </c>
      <c r="AC6277" s="176">
        <v>22</v>
      </c>
      <c r="AD6277" s="167" t="s">
        <v>11254</v>
      </c>
      <c r="AE6277" s="176">
        <v>13225.52</v>
      </c>
    </row>
    <row r="6278" spans="1:31">
      <c r="A6278" s="178">
        <v>308640745030</v>
      </c>
      <c r="B6278" s="166">
        <v>46188</v>
      </c>
      <c r="C6278" s="167" t="s">
        <v>9144</v>
      </c>
      <c r="D6278" s="167" t="s">
        <v>9704</v>
      </c>
      <c r="E6278" s="167" t="s">
        <v>9705</v>
      </c>
      <c r="F6278" s="167" t="s">
        <v>9211</v>
      </c>
      <c r="G6278" s="167" t="s">
        <v>3502</v>
      </c>
      <c r="H6278" s="168">
        <v>46188</v>
      </c>
      <c r="I6278" s="167" t="s">
        <v>10203</v>
      </c>
      <c r="J6278" s="169">
        <v>26130</v>
      </c>
      <c r="K6278" s="167" t="s">
        <v>55</v>
      </c>
      <c r="L6278" s="169">
        <v>3</v>
      </c>
      <c r="M6278" s="167" t="s">
        <v>4084</v>
      </c>
      <c r="N6278" s="169">
        <v>30.7</v>
      </c>
      <c r="O6278" s="167" t="s">
        <v>3505</v>
      </c>
      <c r="P6278" s="167"/>
      <c r="Q6278" s="167" t="s">
        <v>5049</v>
      </c>
      <c r="R6278" s="167" t="s">
        <v>10204</v>
      </c>
      <c r="S6278" s="169">
        <v>2</v>
      </c>
      <c r="T6278" s="167" t="s">
        <v>9436</v>
      </c>
      <c r="U6278" s="169" t="s">
        <v>6692</v>
      </c>
      <c r="V6278" s="167" t="s">
        <v>9437</v>
      </c>
      <c r="W6278" s="167" t="s">
        <v>9438</v>
      </c>
      <c r="X6278" s="170" t="s">
        <v>3533</v>
      </c>
      <c r="Y6278" s="171" t="s">
        <v>10208</v>
      </c>
      <c r="Z6278" s="167" t="s">
        <v>2168</v>
      </c>
      <c r="AA6278" s="176">
        <v>1</v>
      </c>
      <c r="AB6278" s="167" t="s">
        <v>11254</v>
      </c>
      <c r="AC6278" s="176">
        <v>1</v>
      </c>
      <c r="AD6278" s="167" t="s">
        <v>11254</v>
      </c>
      <c r="AE6278" s="176">
        <v>310.2</v>
      </c>
    </row>
    <row r="6279" spans="1:31">
      <c r="A6279" s="178">
        <v>308640745030</v>
      </c>
      <c r="B6279" s="166">
        <v>46188</v>
      </c>
      <c r="C6279" s="167" t="s">
        <v>9144</v>
      </c>
      <c r="D6279" s="167" t="s">
        <v>9704</v>
      </c>
      <c r="E6279" s="167" t="s">
        <v>9705</v>
      </c>
      <c r="F6279" s="167" t="s">
        <v>9211</v>
      </c>
      <c r="G6279" s="167" t="s">
        <v>3502</v>
      </c>
      <c r="H6279" s="168">
        <v>46188</v>
      </c>
      <c r="I6279" s="167" t="s">
        <v>10203</v>
      </c>
      <c r="J6279" s="169">
        <v>26130</v>
      </c>
      <c r="K6279" s="167" t="s">
        <v>55</v>
      </c>
      <c r="L6279" s="169">
        <v>3</v>
      </c>
      <c r="M6279" s="167" t="s">
        <v>4084</v>
      </c>
      <c r="N6279" s="169">
        <v>30.7</v>
      </c>
      <c r="O6279" s="167" t="s">
        <v>3505</v>
      </c>
      <c r="P6279" s="167"/>
      <c r="Q6279" s="167" t="s">
        <v>5049</v>
      </c>
      <c r="R6279" s="167" t="s">
        <v>10204</v>
      </c>
      <c r="S6279" s="169">
        <v>1</v>
      </c>
      <c r="T6279" s="167" t="s">
        <v>9436</v>
      </c>
      <c r="U6279" s="169" t="s">
        <v>6692</v>
      </c>
      <c r="V6279" s="167" t="s">
        <v>9437</v>
      </c>
      <c r="W6279" s="167" t="s">
        <v>9438</v>
      </c>
      <c r="X6279" s="170" t="s">
        <v>3533</v>
      </c>
      <c r="Y6279" s="171" t="s">
        <v>10208</v>
      </c>
      <c r="Z6279" s="167" t="s">
        <v>2168</v>
      </c>
      <c r="AA6279" s="176">
        <v>1</v>
      </c>
      <c r="AB6279" s="167" t="s">
        <v>11254</v>
      </c>
      <c r="AC6279" s="176">
        <v>1</v>
      </c>
      <c r="AD6279" s="167" t="s">
        <v>11254</v>
      </c>
      <c r="AE6279" s="176">
        <v>310.2</v>
      </c>
    </row>
    <row r="6280" spans="1:31">
      <c r="A6280" s="178">
        <v>308642066741</v>
      </c>
      <c r="B6280" s="166">
        <v>46189</v>
      </c>
      <c r="C6280" s="167" t="s">
        <v>9201</v>
      </c>
      <c r="D6280" s="167" t="s">
        <v>9704</v>
      </c>
      <c r="E6280" s="167" t="s">
        <v>9705</v>
      </c>
      <c r="F6280" s="167" t="s">
        <v>9211</v>
      </c>
      <c r="G6280" s="167" t="s">
        <v>3502</v>
      </c>
      <c r="H6280" s="168">
        <v>46189</v>
      </c>
      <c r="I6280" s="167" t="s">
        <v>10088</v>
      </c>
      <c r="J6280" s="169">
        <v>26130</v>
      </c>
      <c r="K6280" s="167" t="s">
        <v>55</v>
      </c>
      <c r="L6280" s="169">
        <v>3</v>
      </c>
      <c r="M6280" s="167" t="s">
        <v>3604</v>
      </c>
      <c r="N6280" s="169">
        <v>492</v>
      </c>
      <c r="O6280" s="167" t="s">
        <v>3505</v>
      </c>
      <c r="P6280" s="167"/>
      <c r="Q6280" s="167" t="s">
        <v>5049</v>
      </c>
      <c r="R6280" s="167" t="s">
        <v>10209</v>
      </c>
      <c r="S6280" s="169">
        <v>50</v>
      </c>
      <c r="T6280" s="167" t="s">
        <v>3535</v>
      </c>
      <c r="U6280" s="169" t="s">
        <v>3536</v>
      </c>
      <c r="V6280" s="167" t="s">
        <v>10210</v>
      </c>
      <c r="W6280" s="167" t="s">
        <v>10211</v>
      </c>
      <c r="X6280" s="170" t="s">
        <v>157</v>
      </c>
      <c r="Y6280" s="171" t="s">
        <v>10212</v>
      </c>
      <c r="Z6280" s="167" t="s">
        <v>2170</v>
      </c>
      <c r="AA6280" s="176">
        <v>500</v>
      </c>
      <c r="AB6280" s="167" t="s">
        <v>11254</v>
      </c>
      <c r="AC6280" s="176">
        <v>500</v>
      </c>
      <c r="AD6280" s="167" t="s">
        <v>11254</v>
      </c>
      <c r="AE6280" s="176">
        <v>0.22</v>
      </c>
    </row>
    <row r="6281" spans="1:31">
      <c r="A6281" s="178">
        <v>308642066741</v>
      </c>
      <c r="B6281" s="166">
        <v>46189</v>
      </c>
      <c r="C6281" s="167" t="s">
        <v>9201</v>
      </c>
      <c r="D6281" s="167" t="s">
        <v>9704</v>
      </c>
      <c r="E6281" s="167" t="s">
        <v>9705</v>
      </c>
      <c r="F6281" s="167" t="s">
        <v>9211</v>
      </c>
      <c r="G6281" s="167" t="s">
        <v>3502</v>
      </c>
      <c r="H6281" s="168">
        <v>46189</v>
      </c>
      <c r="I6281" s="167" t="s">
        <v>10088</v>
      </c>
      <c r="J6281" s="169">
        <v>26130</v>
      </c>
      <c r="K6281" s="167" t="s">
        <v>55</v>
      </c>
      <c r="L6281" s="169">
        <v>3</v>
      </c>
      <c r="M6281" s="167" t="s">
        <v>3604</v>
      </c>
      <c r="N6281" s="169">
        <v>492</v>
      </c>
      <c r="O6281" s="167" t="s">
        <v>3505</v>
      </c>
      <c r="P6281" s="167"/>
      <c r="Q6281" s="167" t="s">
        <v>5049</v>
      </c>
      <c r="R6281" s="167" t="s">
        <v>10209</v>
      </c>
      <c r="S6281" s="169">
        <v>49</v>
      </c>
      <c r="T6281" s="167" t="s">
        <v>3717</v>
      </c>
      <c r="U6281" s="169" t="s">
        <v>3718</v>
      </c>
      <c r="V6281" s="167" t="s">
        <v>10213</v>
      </c>
      <c r="W6281" s="167" t="s">
        <v>4924</v>
      </c>
      <c r="X6281" s="170" t="s">
        <v>157</v>
      </c>
      <c r="Y6281" s="171" t="s">
        <v>10212</v>
      </c>
      <c r="Z6281" s="167" t="s">
        <v>2170</v>
      </c>
      <c r="AA6281" s="176">
        <v>1000</v>
      </c>
      <c r="AB6281" s="167" t="s">
        <v>11254</v>
      </c>
      <c r="AC6281" s="176">
        <v>1000</v>
      </c>
      <c r="AD6281" s="167" t="s">
        <v>11254</v>
      </c>
      <c r="AE6281" s="176">
        <v>228</v>
      </c>
    </row>
    <row r="6282" spans="1:31">
      <c r="A6282" s="178">
        <v>308642066741</v>
      </c>
      <c r="B6282" s="166">
        <v>46189</v>
      </c>
      <c r="C6282" s="167" t="s">
        <v>9201</v>
      </c>
      <c r="D6282" s="167" t="s">
        <v>9704</v>
      </c>
      <c r="E6282" s="167" t="s">
        <v>9705</v>
      </c>
      <c r="F6282" s="167" t="s">
        <v>9211</v>
      </c>
      <c r="G6282" s="167" t="s">
        <v>3502</v>
      </c>
      <c r="H6282" s="168">
        <v>46189</v>
      </c>
      <c r="I6282" s="167" t="s">
        <v>10088</v>
      </c>
      <c r="J6282" s="169">
        <v>26130</v>
      </c>
      <c r="K6282" s="167" t="s">
        <v>55</v>
      </c>
      <c r="L6282" s="169">
        <v>3</v>
      </c>
      <c r="M6282" s="167" t="s">
        <v>3604</v>
      </c>
      <c r="N6282" s="169">
        <v>492</v>
      </c>
      <c r="O6282" s="167" t="s">
        <v>3505</v>
      </c>
      <c r="P6282" s="167"/>
      <c r="Q6282" s="167" t="s">
        <v>5049</v>
      </c>
      <c r="R6282" s="167" t="s">
        <v>10209</v>
      </c>
      <c r="S6282" s="169">
        <v>48</v>
      </c>
      <c r="T6282" s="167" t="s">
        <v>3717</v>
      </c>
      <c r="U6282" s="169" t="s">
        <v>3718</v>
      </c>
      <c r="V6282" s="167" t="s">
        <v>10214</v>
      </c>
      <c r="W6282" s="167" t="s">
        <v>3932</v>
      </c>
      <c r="X6282" s="170" t="s">
        <v>157</v>
      </c>
      <c r="Y6282" s="171" t="s">
        <v>10212</v>
      </c>
      <c r="Z6282" s="167" t="s">
        <v>2170</v>
      </c>
      <c r="AA6282" s="176">
        <v>1000</v>
      </c>
      <c r="AB6282" s="167" t="s">
        <v>11254</v>
      </c>
      <c r="AC6282" s="176">
        <v>1000</v>
      </c>
      <c r="AD6282" s="167" t="s">
        <v>11254</v>
      </c>
      <c r="AE6282" s="176">
        <v>476</v>
      </c>
    </row>
    <row r="6283" spans="1:31">
      <c r="A6283" s="178">
        <v>308642066741</v>
      </c>
      <c r="B6283" s="166">
        <v>46189</v>
      </c>
      <c r="C6283" s="167" t="s">
        <v>9201</v>
      </c>
      <c r="D6283" s="167" t="s">
        <v>9704</v>
      </c>
      <c r="E6283" s="167" t="s">
        <v>9705</v>
      </c>
      <c r="F6283" s="167" t="s">
        <v>9211</v>
      </c>
      <c r="G6283" s="167" t="s">
        <v>3502</v>
      </c>
      <c r="H6283" s="168">
        <v>46189</v>
      </c>
      <c r="I6283" s="167" t="s">
        <v>10088</v>
      </c>
      <c r="J6283" s="169">
        <v>26130</v>
      </c>
      <c r="K6283" s="167" t="s">
        <v>55</v>
      </c>
      <c r="L6283" s="169">
        <v>3</v>
      </c>
      <c r="M6283" s="167" t="s">
        <v>3604</v>
      </c>
      <c r="N6283" s="169">
        <v>492</v>
      </c>
      <c r="O6283" s="167" t="s">
        <v>3505</v>
      </c>
      <c r="P6283" s="167"/>
      <c r="Q6283" s="167" t="s">
        <v>5049</v>
      </c>
      <c r="R6283" s="167" t="s">
        <v>10209</v>
      </c>
      <c r="S6283" s="169">
        <v>47</v>
      </c>
      <c r="T6283" s="167" t="s">
        <v>3717</v>
      </c>
      <c r="U6283" s="169" t="s">
        <v>3718</v>
      </c>
      <c r="V6283" s="167" t="s">
        <v>10215</v>
      </c>
      <c r="W6283" s="167" t="s">
        <v>4932</v>
      </c>
      <c r="X6283" s="170" t="s">
        <v>157</v>
      </c>
      <c r="Y6283" s="171" t="s">
        <v>10212</v>
      </c>
      <c r="Z6283" s="167" t="s">
        <v>2170</v>
      </c>
      <c r="AA6283" s="176">
        <v>1000</v>
      </c>
      <c r="AB6283" s="167" t="s">
        <v>11254</v>
      </c>
      <c r="AC6283" s="176">
        <v>1000</v>
      </c>
      <c r="AD6283" s="167" t="s">
        <v>11254</v>
      </c>
      <c r="AE6283" s="176">
        <v>607</v>
      </c>
    </row>
    <row r="6284" spans="1:31">
      <c r="A6284" s="178">
        <v>308642066741</v>
      </c>
      <c r="B6284" s="166">
        <v>46189</v>
      </c>
      <c r="C6284" s="167" t="s">
        <v>9201</v>
      </c>
      <c r="D6284" s="167" t="s">
        <v>9704</v>
      </c>
      <c r="E6284" s="167" t="s">
        <v>9705</v>
      </c>
      <c r="F6284" s="167" t="s">
        <v>9211</v>
      </c>
      <c r="G6284" s="167" t="s">
        <v>3502</v>
      </c>
      <c r="H6284" s="168">
        <v>46189</v>
      </c>
      <c r="I6284" s="167" t="s">
        <v>10088</v>
      </c>
      <c r="J6284" s="169">
        <v>26130</v>
      </c>
      <c r="K6284" s="167" t="s">
        <v>55</v>
      </c>
      <c r="L6284" s="169">
        <v>3</v>
      </c>
      <c r="M6284" s="167" t="s">
        <v>3604</v>
      </c>
      <c r="N6284" s="169">
        <v>492</v>
      </c>
      <c r="O6284" s="167" t="s">
        <v>3505</v>
      </c>
      <c r="P6284" s="167"/>
      <c r="Q6284" s="167" t="s">
        <v>5049</v>
      </c>
      <c r="R6284" s="167" t="s">
        <v>10209</v>
      </c>
      <c r="S6284" s="169">
        <v>46</v>
      </c>
      <c r="T6284" s="167" t="s">
        <v>3560</v>
      </c>
      <c r="U6284" s="169" t="s">
        <v>3561</v>
      </c>
      <c r="V6284" s="167" t="s">
        <v>10216</v>
      </c>
      <c r="W6284" s="167" t="s">
        <v>7364</v>
      </c>
      <c r="X6284" s="170" t="s">
        <v>157</v>
      </c>
      <c r="Y6284" s="171" t="s">
        <v>10212</v>
      </c>
      <c r="Z6284" s="167" t="s">
        <v>2170</v>
      </c>
      <c r="AA6284" s="176">
        <v>5000</v>
      </c>
      <c r="AB6284" s="167" t="s">
        <v>11254</v>
      </c>
      <c r="AC6284" s="176">
        <v>5000</v>
      </c>
      <c r="AD6284" s="167" t="s">
        <v>11254</v>
      </c>
      <c r="AE6284" s="176">
        <v>3</v>
      </c>
    </row>
    <row r="6285" spans="1:31">
      <c r="A6285" s="178">
        <v>308642066741</v>
      </c>
      <c r="B6285" s="166">
        <v>46189</v>
      </c>
      <c r="C6285" s="167" t="s">
        <v>9201</v>
      </c>
      <c r="D6285" s="167" t="s">
        <v>9704</v>
      </c>
      <c r="E6285" s="167" t="s">
        <v>9705</v>
      </c>
      <c r="F6285" s="167" t="s">
        <v>9211</v>
      </c>
      <c r="G6285" s="167" t="s">
        <v>3502</v>
      </c>
      <c r="H6285" s="168">
        <v>46189</v>
      </c>
      <c r="I6285" s="167" t="s">
        <v>10088</v>
      </c>
      <c r="J6285" s="169">
        <v>26130</v>
      </c>
      <c r="K6285" s="167" t="s">
        <v>55</v>
      </c>
      <c r="L6285" s="169">
        <v>3</v>
      </c>
      <c r="M6285" s="167" t="s">
        <v>3604</v>
      </c>
      <c r="N6285" s="169">
        <v>492</v>
      </c>
      <c r="O6285" s="167" t="s">
        <v>3505</v>
      </c>
      <c r="P6285" s="167"/>
      <c r="Q6285" s="167" t="s">
        <v>5049</v>
      </c>
      <c r="R6285" s="167" t="s">
        <v>10209</v>
      </c>
      <c r="S6285" s="169">
        <v>45</v>
      </c>
      <c r="T6285" s="167" t="s">
        <v>3560</v>
      </c>
      <c r="U6285" s="169" t="s">
        <v>3561</v>
      </c>
      <c r="V6285" s="167" t="s">
        <v>10110</v>
      </c>
      <c r="W6285" s="167" t="s">
        <v>5629</v>
      </c>
      <c r="X6285" s="170" t="s">
        <v>157</v>
      </c>
      <c r="Y6285" s="171" t="s">
        <v>10212</v>
      </c>
      <c r="Z6285" s="167" t="s">
        <v>2170</v>
      </c>
      <c r="AA6285" s="176">
        <v>30000</v>
      </c>
      <c r="AB6285" s="167" t="s">
        <v>11254</v>
      </c>
      <c r="AC6285" s="176">
        <v>30000</v>
      </c>
      <c r="AD6285" s="167" t="s">
        <v>11254</v>
      </c>
      <c r="AE6285" s="176">
        <v>21.6</v>
      </c>
    </row>
    <row r="6286" spans="1:31">
      <c r="A6286" s="178">
        <v>308642066741</v>
      </c>
      <c r="B6286" s="166">
        <v>46189</v>
      </c>
      <c r="C6286" s="167" t="s">
        <v>9201</v>
      </c>
      <c r="D6286" s="167" t="s">
        <v>9704</v>
      </c>
      <c r="E6286" s="167" t="s">
        <v>9705</v>
      </c>
      <c r="F6286" s="167" t="s">
        <v>9211</v>
      </c>
      <c r="G6286" s="167" t="s">
        <v>3502</v>
      </c>
      <c r="H6286" s="168">
        <v>46189</v>
      </c>
      <c r="I6286" s="167" t="s">
        <v>10088</v>
      </c>
      <c r="J6286" s="169">
        <v>26130</v>
      </c>
      <c r="K6286" s="167" t="s">
        <v>55</v>
      </c>
      <c r="L6286" s="169">
        <v>3</v>
      </c>
      <c r="M6286" s="167" t="s">
        <v>3604</v>
      </c>
      <c r="N6286" s="169">
        <v>492</v>
      </c>
      <c r="O6286" s="167" t="s">
        <v>3505</v>
      </c>
      <c r="P6286" s="167"/>
      <c r="Q6286" s="167" t="s">
        <v>5049</v>
      </c>
      <c r="R6286" s="167" t="s">
        <v>10209</v>
      </c>
      <c r="S6286" s="169">
        <v>44</v>
      </c>
      <c r="T6286" s="167" t="s">
        <v>3560</v>
      </c>
      <c r="U6286" s="169" t="s">
        <v>3561</v>
      </c>
      <c r="V6286" s="167" t="s">
        <v>10217</v>
      </c>
      <c r="W6286" s="167" t="s">
        <v>4873</v>
      </c>
      <c r="X6286" s="170" t="s">
        <v>157</v>
      </c>
      <c r="Y6286" s="171" t="s">
        <v>10212</v>
      </c>
      <c r="Z6286" s="167" t="s">
        <v>2170</v>
      </c>
      <c r="AA6286" s="176">
        <v>12000</v>
      </c>
      <c r="AB6286" s="167" t="s">
        <v>11254</v>
      </c>
      <c r="AC6286" s="176">
        <v>12000</v>
      </c>
      <c r="AD6286" s="167" t="s">
        <v>11254</v>
      </c>
      <c r="AE6286" s="176">
        <v>28.8</v>
      </c>
    </row>
    <row r="6287" spans="1:31">
      <c r="A6287" s="178">
        <v>308642066741</v>
      </c>
      <c r="B6287" s="166">
        <v>46189</v>
      </c>
      <c r="C6287" s="167" t="s">
        <v>9201</v>
      </c>
      <c r="D6287" s="167" t="s">
        <v>9704</v>
      </c>
      <c r="E6287" s="167" t="s">
        <v>9705</v>
      </c>
      <c r="F6287" s="167" t="s">
        <v>9211</v>
      </c>
      <c r="G6287" s="167" t="s">
        <v>3502</v>
      </c>
      <c r="H6287" s="168">
        <v>46189</v>
      </c>
      <c r="I6287" s="167" t="s">
        <v>10088</v>
      </c>
      <c r="J6287" s="169">
        <v>26130</v>
      </c>
      <c r="K6287" s="167" t="s">
        <v>55</v>
      </c>
      <c r="L6287" s="169">
        <v>3</v>
      </c>
      <c r="M6287" s="167" t="s">
        <v>3604</v>
      </c>
      <c r="N6287" s="169">
        <v>492</v>
      </c>
      <c r="O6287" s="167" t="s">
        <v>3505</v>
      </c>
      <c r="P6287" s="167"/>
      <c r="Q6287" s="167" t="s">
        <v>5049</v>
      </c>
      <c r="R6287" s="167" t="s">
        <v>10209</v>
      </c>
      <c r="S6287" s="169">
        <v>43</v>
      </c>
      <c r="T6287" s="167" t="s">
        <v>3540</v>
      </c>
      <c r="U6287" s="169" t="s">
        <v>3541</v>
      </c>
      <c r="V6287" s="167" t="s">
        <v>10218</v>
      </c>
      <c r="W6287" s="167" t="s">
        <v>7261</v>
      </c>
      <c r="X6287" s="170" t="s">
        <v>157</v>
      </c>
      <c r="Y6287" s="171" t="s">
        <v>10212</v>
      </c>
      <c r="Z6287" s="167" t="s">
        <v>2170</v>
      </c>
      <c r="AA6287" s="176">
        <v>1500</v>
      </c>
      <c r="AB6287" s="167" t="s">
        <v>11254</v>
      </c>
      <c r="AC6287" s="176">
        <v>1500</v>
      </c>
      <c r="AD6287" s="167" t="s">
        <v>11254</v>
      </c>
      <c r="AE6287" s="176">
        <v>69.3</v>
      </c>
    </row>
    <row r="6288" spans="1:31">
      <c r="A6288" s="178">
        <v>308642066741</v>
      </c>
      <c r="B6288" s="166">
        <v>46189</v>
      </c>
      <c r="C6288" s="167" t="s">
        <v>9201</v>
      </c>
      <c r="D6288" s="167" t="s">
        <v>9704</v>
      </c>
      <c r="E6288" s="167" t="s">
        <v>9705</v>
      </c>
      <c r="F6288" s="167" t="s">
        <v>9211</v>
      </c>
      <c r="G6288" s="167" t="s">
        <v>3502</v>
      </c>
      <c r="H6288" s="168">
        <v>46189</v>
      </c>
      <c r="I6288" s="167" t="s">
        <v>10088</v>
      </c>
      <c r="J6288" s="169">
        <v>26130</v>
      </c>
      <c r="K6288" s="167" t="s">
        <v>55</v>
      </c>
      <c r="L6288" s="169">
        <v>3</v>
      </c>
      <c r="M6288" s="167" t="s">
        <v>3604</v>
      </c>
      <c r="N6288" s="169">
        <v>492</v>
      </c>
      <c r="O6288" s="167" t="s">
        <v>3505</v>
      </c>
      <c r="P6288" s="167"/>
      <c r="Q6288" s="167" t="s">
        <v>5049</v>
      </c>
      <c r="R6288" s="167" t="s">
        <v>10209</v>
      </c>
      <c r="S6288" s="169">
        <v>42</v>
      </c>
      <c r="T6288" s="167" t="s">
        <v>3529</v>
      </c>
      <c r="U6288" s="169" t="s">
        <v>3530</v>
      </c>
      <c r="V6288" s="167" t="s">
        <v>10219</v>
      </c>
      <c r="W6288" s="167" t="s">
        <v>10220</v>
      </c>
      <c r="X6288" s="170" t="s">
        <v>157</v>
      </c>
      <c r="Y6288" s="171" t="s">
        <v>10212</v>
      </c>
      <c r="Z6288" s="167" t="s">
        <v>2170</v>
      </c>
      <c r="AA6288" s="176">
        <v>100</v>
      </c>
      <c r="AB6288" s="167" t="s">
        <v>11254</v>
      </c>
      <c r="AC6288" s="176">
        <v>100</v>
      </c>
      <c r="AD6288" s="167" t="s">
        <v>11254</v>
      </c>
      <c r="AE6288" s="176">
        <v>29.2</v>
      </c>
    </row>
    <row r="6289" spans="1:31">
      <c r="A6289" s="178">
        <v>308642066741</v>
      </c>
      <c r="B6289" s="166">
        <v>46189</v>
      </c>
      <c r="C6289" s="167" t="s">
        <v>9201</v>
      </c>
      <c r="D6289" s="167" t="s">
        <v>9704</v>
      </c>
      <c r="E6289" s="167" t="s">
        <v>9705</v>
      </c>
      <c r="F6289" s="167" t="s">
        <v>9211</v>
      </c>
      <c r="G6289" s="167" t="s">
        <v>3502</v>
      </c>
      <c r="H6289" s="168">
        <v>46189</v>
      </c>
      <c r="I6289" s="167" t="s">
        <v>10088</v>
      </c>
      <c r="J6289" s="169">
        <v>26130</v>
      </c>
      <c r="K6289" s="167" t="s">
        <v>55</v>
      </c>
      <c r="L6289" s="169">
        <v>3</v>
      </c>
      <c r="M6289" s="167" t="s">
        <v>3604</v>
      </c>
      <c r="N6289" s="169">
        <v>492</v>
      </c>
      <c r="O6289" s="167" t="s">
        <v>3505</v>
      </c>
      <c r="P6289" s="167"/>
      <c r="Q6289" s="167" t="s">
        <v>5049</v>
      </c>
      <c r="R6289" s="167" t="s">
        <v>10209</v>
      </c>
      <c r="S6289" s="169">
        <v>41</v>
      </c>
      <c r="T6289" s="167" t="s">
        <v>3703</v>
      </c>
      <c r="U6289" s="169" t="s">
        <v>3704</v>
      </c>
      <c r="V6289" s="167" t="s">
        <v>10221</v>
      </c>
      <c r="W6289" s="167" t="s">
        <v>4579</v>
      </c>
      <c r="X6289" s="170" t="s">
        <v>157</v>
      </c>
      <c r="Y6289" s="171" t="s">
        <v>10212</v>
      </c>
      <c r="Z6289" s="167" t="s">
        <v>2170</v>
      </c>
      <c r="AA6289" s="176">
        <v>204</v>
      </c>
      <c r="AB6289" s="167" t="s">
        <v>11254</v>
      </c>
      <c r="AC6289" s="176">
        <v>204</v>
      </c>
      <c r="AD6289" s="167" t="s">
        <v>11254</v>
      </c>
      <c r="AE6289" s="176">
        <v>338.64</v>
      </c>
    </row>
    <row r="6290" spans="1:31">
      <c r="A6290" s="178">
        <v>308642066741</v>
      </c>
      <c r="B6290" s="166">
        <v>46189</v>
      </c>
      <c r="C6290" s="167" t="s">
        <v>9201</v>
      </c>
      <c r="D6290" s="167" t="s">
        <v>9704</v>
      </c>
      <c r="E6290" s="167" t="s">
        <v>9705</v>
      </c>
      <c r="F6290" s="167" t="s">
        <v>9211</v>
      </c>
      <c r="G6290" s="167" t="s">
        <v>3502</v>
      </c>
      <c r="H6290" s="168">
        <v>46189</v>
      </c>
      <c r="I6290" s="167" t="s">
        <v>10088</v>
      </c>
      <c r="J6290" s="169">
        <v>26130</v>
      </c>
      <c r="K6290" s="167" t="s">
        <v>55</v>
      </c>
      <c r="L6290" s="169">
        <v>3</v>
      </c>
      <c r="M6290" s="167" t="s">
        <v>3604</v>
      </c>
      <c r="N6290" s="169">
        <v>492</v>
      </c>
      <c r="O6290" s="167" t="s">
        <v>3505</v>
      </c>
      <c r="P6290" s="167"/>
      <c r="Q6290" s="167" t="s">
        <v>5049</v>
      </c>
      <c r="R6290" s="167" t="s">
        <v>10209</v>
      </c>
      <c r="S6290" s="169">
        <v>40</v>
      </c>
      <c r="T6290" s="167" t="s">
        <v>4164</v>
      </c>
      <c r="U6290" s="169" t="s">
        <v>3667</v>
      </c>
      <c r="V6290" s="167" t="s">
        <v>10222</v>
      </c>
      <c r="W6290" s="167" t="s">
        <v>10223</v>
      </c>
      <c r="X6290" s="170" t="s">
        <v>157</v>
      </c>
      <c r="Y6290" s="171" t="s">
        <v>10212</v>
      </c>
      <c r="Z6290" s="167" t="s">
        <v>2170</v>
      </c>
      <c r="AA6290" s="176">
        <v>50</v>
      </c>
      <c r="AB6290" s="167" t="s">
        <v>11254</v>
      </c>
      <c r="AC6290" s="176">
        <v>50</v>
      </c>
      <c r="AD6290" s="167" t="s">
        <v>11254</v>
      </c>
      <c r="AE6290" s="176">
        <v>0.59</v>
      </c>
    </row>
    <row r="6291" spans="1:31">
      <c r="A6291" s="178">
        <v>308642066741</v>
      </c>
      <c r="B6291" s="166">
        <v>46189</v>
      </c>
      <c r="C6291" s="167" t="s">
        <v>9201</v>
      </c>
      <c r="D6291" s="167" t="s">
        <v>9704</v>
      </c>
      <c r="E6291" s="167" t="s">
        <v>9705</v>
      </c>
      <c r="F6291" s="167" t="s">
        <v>9211</v>
      </c>
      <c r="G6291" s="167" t="s">
        <v>3502</v>
      </c>
      <c r="H6291" s="168">
        <v>46189</v>
      </c>
      <c r="I6291" s="167" t="s">
        <v>10088</v>
      </c>
      <c r="J6291" s="169">
        <v>26130</v>
      </c>
      <c r="K6291" s="167" t="s">
        <v>55</v>
      </c>
      <c r="L6291" s="169">
        <v>3</v>
      </c>
      <c r="M6291" s="167" t="s">
        <v>3604</v>
      </c>
      <c r="N6291" s="169">
        <v>492</v>
      </c>
      <c r="O6291" s="167" t="s">
        <v>3505</v>
      </c>
      <c r="P6291" s="167"/>
      <c r="Q6291" s="167" t="s">
        <v>5049</v>
      </c>
      <c r="R6291" s="167" t="s">
        <v>10209</v>
      </c>
      <c r="S6291" s="169">
        <v>39</v>
      </c>
      <c r="T6291" s="167" t="s">
        <v>3535</v>
      </c>
      <c r="U6291" s="169" t="s">
        <v>3536</v>
      </c>
      <c r="V6291" s="167" t="s">
        <v>10224</v>
      </c>
      <c r="W6291" s="167" t="s">
        <v>5023</v>
      </c>
      <c r="X6291" s="170" t="s">
        <v>157</v>
      </c>
      <c r="Y6291" s="171" t="s">
        <v>10212</v>
      </c>
      <c r="Z6291" s="167" t="s">
        <v>2170</v>
      </c>
      <c r="AA6291" s="176">
        <v>14200</v>
      </c>
      <c r="AB6291" s="167" t="s">
        <v>11254</v>
      </c>
      <c r="AC6291" s="176">
        <v>14200</v>
      </c>
      <c r="AD6291" s="167" t="s">
        <v>11254</v>
      </c>
      <c r="AE6291" s="176">
        <v>3.83</v>
      </c>
    </row>
    <row r="6292" spans="1:31">
      <c r="A6292" s="178">
        <v>308642066741</v>
      </c>
      <c r="B6292" s="166">
        <v>46189</v>
      </c>
      <c r="C6292" s="167" t="s">
        <v>9201</v>
      </c>
      <c r="D6292" s="167" t="s">
        <v>9704</v>
      </c>
      <c r="E6292" s="167" t="s">
        <v>9705</v>
      </c>
      <c r="F6292" s="167" t="s">
        <v>9211</v>
      </c>
      <c r="G6292" s="167" t="s">
        <v>3502</v>
      </c>
      <c r="H6292" s="168">
        <v>46189</v>
      </c>
      <c r="I6292" s="167" t="s">
        <v>10088</v>
      </c>
      <c r="J6292" s="169">
        <v>26130</v>
      </c>
      <c r="K6292" s="167" t="s">
        <v>55</v>
      </c>
      <c r="L6292" s="169">
        <v>3</v>
      </c>
      <c r="M6292" s="167" t="s">
        <v>3604</v>
      </c>
      <c r="N6292" s="169">
        <v>492</v>
      </c>
      <c r="O6292" s="167" t="s">
        <v>3505</v>
      </c>
      <c r="P6292" s="167"/>
      <c r="Q6292" s="167" t="s">
        <v>5049</v>
      </c>
      <c r="R6292" s="167" t="s">
        <v>10209</v>
      </c>
      <c r="S6292" s="169">
        <v>38</v>
      </c>
      <c r="T6292" s="167" t="s">
        <v>4040</v>
      </c>
      <c r="U6292" s="169" t="s">
        <v>4041</v>
      </c>
      <c r="V6292" s="167" t="s">
        <v>10225</v>
      </c>
      <c r="W6292" s="167" t="s">
        <v>5131</v>
      </c>
      <c r="X6292" s="170" t="s">
        <v>157</v>
      </c>
      <c r="Y6292" s="171" t="s">
        <v>10212</v>
      </c>
      <c r="Z6292" s="167" t="s">
        <v>2170</v>
      </c>
      <c r="AA6292" s="176">
        <v>2300</v>
      </c>
      <c r="AB6292" s="167" t="s">
        <v>11254</v>
      </c>
      <c r="AC6292" s="176">
        <v>2300</v>
      </c>
      <c r="AD6292" s="167" t="s">
        <v>11254</v>
      </c>
      <c r="AE6292" s="176">
        <v>39.79</v>
      </c>
    </row>
    <row r="6293" spans="1:31">
      <c r="A6293" s="178">
        <v>308642066741</v>
      </c>
      <c r="B6293" s="166">
        <v>46189</v>
      </c>
      <c r="C6293" s="167" t="s">
        <v>9201</v>
      </c>
      <c r="D6293" s="167" t="s">
        <v>9704</v>
      </c>
      <c r="E6293" s="167" t="s">
        <v>9705</v>
      </c>
      <c r="F6293" s="167" t="s">
        <v>9211</v>
      </c>
      <c r="G6293" s="167" t="s">
        <v>3502</v>
      </c>
      <c r="H6293" s="168">
        <v>46189</v>
      </c>
      <c r="I6293" s="167" t="s">
        <v>10088</v>
      </c>
      <c r="J6293" s="169">
        <v>26130</v>
      </c>
      <c r="K6293" s="167" t="s">
        <v>55</v>
      </c>
      <c r="L6293" s="169">
        <v>3</v>
      </c>
      <c r="M6293" s="167" t="s">
        <v>3604</v>
      </c>
      <c r="N6293" s="169">
        <v>492</v>
      </c>
      <c r="O6293" s="167" t="s">
        <v>3505</v>
      </c>
      <c r="P6293" s="167"/>
      <c r="Q6293" s="167" t="s">
        <v>5049</v>
      </c>
      <c r="R6293" s="167" t="s">
        <v>10209</v>
      </c>
      <c r="S6293" s="169">
        <v>37</v>
      </c>
      <c r="T6293" s="167" t="s">
        <v>3629</v>
      </c>
      <c r="U6293" s="169" t="s">
        <v>3630</v>
      </c>
      <c r="V6293" s="167" t="s">
        <v>10226</v>
      </c>
      <c r="W6293" s="167" t="s">
        <v>3632</v>
      </c>
      <c r="X6293" s="170" t="s">
        <v>157</v>
      </c>
      <c r="Y6293" s="171" t="s">
        <v>10212</v>
      </c>
      <c r="Z6293" s="167" t="s">
        <v>2170</v>
      </c>
      <c r="AA6293" s="176">
        <v>1200</v>
      </c>
      <c r="AB6293" s="167" t="s">
        <v>11254</v>
      </c>
      <c r="AC6293" s="176">
        <v>1200</v>
      </c>
      <c r="AD6293" s="167" t="s">
        <v>11254</v>
      </c>
      <c r="AE6293" s="176">
        <v>8832</v>
      </c>
    </row>
    <row r="6294" spans="1:31">
      <c r="A6294" s="178">
        <v>308642066741</v>
      </c>
      <c r="B6294" s="166">
        <v>46189</v>
      </c>
      <c r="C6294" s="167" t="s">
        <v>9201</v>
      </c>
      <c r="D6294" s="167" t="s">
        <v>9704</v>
      </c>
      <c r="E6294" s="167" t="s">
        <v>9705</v>
      </c>
      <c r="F6294" s="167" t="s">
        <v>9211</v>
      </c>
      <c r="G6294" s="167" t="s">
        <v>3502</v>
      </c>
      <c r="H6294" s="168">
        <v>46189</v>
      </c>
      <c r="I6294" s="167" t="s">
        <v>10088</v>
      </c>
      <c r="J6294" s="169">
        <v>26130</v>
      </c>
      <c r="K6294" s="167" t="s">
        <v>55</v>
      </c>
      <c r="L6294" s="169">
        <v>3</v>
      </c>
      <c r="M6294" s="167" t="s">
        <v>3604</v>
      </c>
      <c r="N6294" s="169">
        <v>492</v>
      </c>
      <c r="O6294" s="167" t="s">
        <v>3505</v>
      </c>
      <c r="P6294" s="167"/>
      <c r="Q6294" s="167" t="s">
        <v>5049</v>
      </c>
      <c r="R6294" s="167" t="s">
        <v>10209</v>
      </c>
      <c r="S6294" s="169">
        <v>36</v>
      </c>
      <c r="T6294" s="167" t="s">
        <v>6008</v>
      </c>
      <c r="U6294" s="169" t="s">
        <v>5842</v>
      </c>
      <c r="V6294" s="167" t="s">
        <v>10227</v>
      </c>
      <c r="W6294" s="167" t="s">
        <v>10228</v>
      </c>
      <c r="X6294" s="170" t="s">
        <v>157</v>
      </c>
      <c r="Y6294" s="171" t="s">
        <v>10212</v>
      </c>
      <c r="Z6294" s="167" t="s">
        <v>2170</v>
      </c>
      <c r="AA6294" s="176">
        <v>600</v>
      </c>
      <c r="AB6294" s="167" t="s">
        <v>11254</v>
      </c>
      <c r="AC6294" s="176">
        <v>600</v>
      </c>
      <c r="AD6294" s="167" t="s">
        <v>11254</v>
      </c>
      <c r="AE6294" s="176">
        <v>228</v>
      </c>
    </row>
    <row r="6295" spans="1:31">
      <c r="A6295" s="178">
        <v>308642066741</v>
      </c>
      <c r="B6295" s="166">
        <v>46189</v>
      </c>
      <c r="C6295" s="167" t="s">
        <v>9201</v>
      </c>
      <c r="D6295" s="167" t="s">
        <v>9704</v>
      </c>
      <c r="E6295" s="167" t="s">
        <v>9705</v>
      </c>
      <c r="F6295" s="167" t="s">
        <v>9211</v>
      </c>
      <c r="G6295" s="167" t="s">
        <v>3502</v>
      </c>
      <c r="H6295" s="168">
        <v>46189</v>
      </c>
      <c r="I6295" s="167" t="s">
        <v>10088</v>
      </c>
      <c r="J6295" s="169">
        <v>26130</v>
      </c>
      <c r="K6295" s="167" t="s">
        <v>55</v>
      </c>
      <c r="L6295" s="169">
        <v>3</v>
      </c>
      <c r="M6295" s="167" t="s">
        <v>3604</v>
      </c>
      <c r="N6295" s="169">
        <v>492</v>
      </c>
      <c r="O6295" s="167" t="s">
        <v>3505</v>
      </c>
      <c r="P6295" s="167"/>
      <c r="Q6295" s="167" t="s">
        <v>5049</v>
      </c>
      <c r="R6295" s="167" t="s">
        <v>10209</v>
      </c>
      <c r="S6295" s="169">
        <v>35</v>
      </c>
      <c r="T6295" s="167" t="s">
        <v>3717</v>
      </c>
      <c r="U6295" s="169" t="s">
        <v>3718</v>
      </c>
      <c r="V6295" s="167" t="s">
        <v>10229</v>
      </c>
      <c r="W6295" s="167" t="s">
        <v>5992</v>
      </c>
      <c r="X6295" s="170" t="s">
        <v>157</v>
      </c>
      <c r="Y6295" s="171" t="s">
        <v>10212</v>
      </c>
      <c r="Z6295" s="167" t="s">
        <v>2170</v>
      </c>
      <c r="AA6295" s="176">
        <v>1400</v>
      </c>
      <c r="AB6295" s="167" t="s">
        <v>11254</v>
      </c>
      <c r="AC6295" s="176">
        <v>1400</v>
      </c>
      <c r="AD6295" s="167" t="s">
        <v>11254</v>
      </c>
      <c r="AE6295" s="176">
        <v>20.72</v>
      </c>
    </row>
    <row r="6296" spans="1:31">
      <c r="A6296" s="178">
        <v>308642066741</v>
      </c>
      <c r="B6296" s="166">
        <v>46189</v>
      </c>
      <c r="C6296" s="167" t="s">
        <v>9201</v>
      </c>
      <c r="D6296" s="167" t="s">
        <v>9704</v>
      </c>
      <c r="E6296" s="167" t="s">
        <v>9705</v>
      </c>
      <c r="F6296" s="167" t="s">
        <v>9211</v>
      </c>
      <c r="G6296" s="167" t="s">
        <v>3502</v>
      </c>
      <c r="H6296" s="168">
        <v>46189</v>
      </c>
      <c r="I6296" s="167" t="s">
        <v>10088</v>
      </c>
      <c r="J6296" s="169">
        <v>26130</v>
      </c>
      <c r="K6296" s="167" t="s">
        <v>55</v>
      </c>
      <c r="L6296" s="169">
        <v>3</v>
      </c>
      <c r="M6296" s="167" t="s">
        <v>3604</v>
      </c>
      <c r="N6296" s="169">
        <v>492</v>
      </c>
      <c r="O6296" s="167" t="s">
        <v>3505</v>
      </c>
      <c r="P6296" s="167"/>
      <c r="Q6296" s="167" t="s">
        <v>5049</v>
      </c>
      <c r="R6296" s="167" t="s">
        <v>10209</v>
      </c>
      <c r="S6296" s="169">
        <v>34</v>
      </c>
      <c r="T6296" s="167" t="s">
        <v>3545</v>
      </c>
      <c r="U6296" s="169" t="s">
        <v>3546</v>
      </c>
      <c r="V6296" s="167" t="s">
        <v>10230</v>
      </c>
      <c r="W6296" s="167" t="s">
        <v>3819</v>
      </c>
      <c r="X6296" s="170" t="s">
        <v>157</v>
      </c>
      <c r="Y6296" s="171" t="s">
        <v>10212</v>
      </c>
      <c r="Z6296" s="167" t="s">
        <v>2170</v>
      </c>
      <c r="AA6296" s="176">
        <v>1350</v>
      </c>
      <c r="AB6296" s="167" t="s">
        <v>11254</v>
      </c>
      <c r="AC6296" s="176">
        <v>1350</v>
      </c>
      <c r="AD6296" s="167" t="s">
        <v>11254</v>
      </c>
      <c r="AE6296" s="176">
        <v>45.43</v>
      </c>
    </row>
    <row r="6297" spans="1:31">
      <c r="A6297" s="178">
        <v>308642066741</v>
      </c>
      <c r="B6297" s="166">
        <v>46189</v>
      </c>
      <c r="C6297" s="167" t="s">
        <v>9201</v>
      </c>
      <c r="D6297" s="167" t="s">
        <v>9704</v>
      </c>
      <c r="E6297" s="167" t="s">
        <v>9705</v>
      </c>
      <c r="F6297" s="167" t="s">
        <v>9211</v>
      </c>
      <c r="G6297" s="167" t="s">
        <v>3502</v>
      </c>
      <c r="H6297" s="168">
        <v>46189</v>
      </c>
      <c r="I6297" s="167" t="s">
        <v>10088</v>
      </c>
      <c r="J6297" s="169">
        <v>26130</v>
      </c>
      <c r="K6297" s="167" t="s">
        <v>55</v>
      </c>
      <c r="L6297" s="169">
        <v>3</v>
      </c>
      <c r="M6297" s="167" t="s">
        <v>3604</v>
      </c>
      <c r="N6297" s="169">
        <v>492</v>
      </c>
      <c r="O6297" s="167" t="s">
        <v>3505</v>
      </c>
      <c r="P6297" s="167"/>
      <c r="Q6297" s="167" t="s">
        <v>5049</v>
      </c>
      <c r="R6297" s="167" t="s">
        <v>10209</v>
      </c>
      <c r="S6297" s="169">
        <v>33</v>
      </c>
      <c r="T6297" s="167" t="s">
        <v>4051</v>
      </c>
      <c r="U6297" s="169" t="s">
        <v>4052</v>
      </c>
      <c r="V6297" s="167" t="s">
        <v>10231</v>
      </c>
      <c r="W6297" s="167" t="s">
        <v>10232</v>
      </c>
      <c r="X6297" s="170" t="s">
        <v>157</v>
      </c>
      <c r="Y6297" s="171" t="s">
        <v>10212</v>
      </c>
      <c r="Z6297" s="167" t="s">
        <v>2170</v>
      </c>
      <c r="AA6297" s="176">
        <v>1000</v>
      </c>
      <c r="AB6297" s="167" t="s">
        <v>11254</v>
      </c>
      <c r="AC6297" s="176">
        <v>1000</v>
      </c>
      <c r="AD6297" s="167" t="s">
        <v>11254</v>
      </c>
      <c r="AE6297" s="176">
        <v>110</v>
      </c>
    </row>
    <row r="6298" spans="1:31">
      <c r="A6298" s="178">
        <v>308642066741</v>
      </c>
      <c r="B6298" s="166">
        <v>46189</v>
      </c>
      <c r="C6298" s="167" t="s">
        <v>9201</v>
      </c>
      <c r="D6298" s="167" t="s">
        <v>9704</v>
      </c>
      <c r="E6298" s="167" t="s">
        <v>9705</v>
      </c>
      <c r="F6298" s="167" t="s">
        <v>9211</v>
      </c>
      <c r="G6298" s="167" t="s">
        <v>3502</v>
      </c>
      <c r="H6298" s="168">
        <v>46189</v>
      </c>
      <c r="I6298" s="167" t="s">
        <v>10088</v>
      </c>
      <c r="J6298" s="169">
        <v>26130</v>
      </c>
      <c r="K6298" s="167" t="s">
        <v>55</v>
      </c>
      <c r="L6298" s="169">
        <v>3</v>
      </c>
      <c r="M6298" s="167" t="s">
        <v>3604</v>
      </c>
      <c r="N6298" s="169">
        <v>492</v>
      </c>
      <c r="O6298" s="167" t="s">
        <v>3505</v>
      </c>
      <c r="P6298" s="167"/>
      <c r="Q6298" s="167" t="s">
        <v>5049</v>
      </c>
      <c r="R6298" s="167" t="s">
        <v>10209</v>
      </c>
      <c r="S6298" s="169">
        <v>32</v>
      </c>
      <c r="T6298" s="167" t="s">
        <v>3587</v>
      </c>
      <c r="U6298" s="169" t="s">
        <v>3588</v>
      </c>
      <c r="V6298" s="167" t="s">
        <v>10233</v>
      </c>
      <c r="W6298" s="167" t="s">
        <v>10234</v>
      </c>
      <c r="X6298" s="170" t="s">
        <v>157</v>
      </c>
      <c r="Y6298" s="171" t="s">
        <v>10212</v>
      </c>
      <c r="Z6298" s="167" t="s">
        <v>2170</v>
      </c>
      <c r="AA6298" s="176">
        <v>600</v>
      </c>
      <c r="AB6298" s="167" t="s">
        <v>11254</v>
      </c>
      <c r="AC6298" s="176">
        <v>600</v>
      </c>
      <c r="AD6298" s="167" t="s">
        <v>11254</v>
      </c>
      <c r="AE6298" s="176">
        <v>97.8</v>
      </c>
    </row>
    <row r="6299" spans="1:31">
      <c r="A6299" s="178">
        <v>308642066741</v>
      </c>
      <c r="B6299" s="166">
        <v>46189</v>
      </c>
      <c r="C6299" s="167" t="s">
        <v>9201</v>
      </c>
      <c r="D6299" s="167" t="s">
        <v>9704</v>
      </c>
      <c r="E6299" s="167" t="s">
        <v>9705</v>
      </c>
      <c r="F6299" s="167" t="s">
        <v>9211</v>
      </c>
      <c r="G6299" s="167" t="s">
        <v>3502</v>
      </c>
      <c r="H6299" s="168">
        <v>46189</v>
      </c>
      <c r="I6299" s="167" t="s">
        <v>10088</v>
      </c>
      <c r="J6299" s="169">
        <v>26130</v>
      </c>
      <c r="K6299" s="167" t="s">
        <v>55</v>
      </c>
      <c r="L6299" s="169">
        <v>3</v>
      </c>
      <c r="M6299" s="167" t="s">
        <v>3604</v>
      </c>
      <c r="N6299" s="169">
        <v>492</v>
      </c>
      <c r="O6299" s="167" t="s">
        <v>3505</v>
      </c>
      <c r="P6299" s="167"/>
      <c r="Q6299" s="167" t="s">
        <v>5049</v>
      </c>
      <c r="R6299" s="167" t="s">
        <v>10209</v>
      </c>
      <c r="S6299" s="169">
        <v>31</v>
      </c>
      <c r="T6299" s="167" t="s">
        <v>3717</v>
      </c>
      <c r="U6299" s="169" t="s">
        <v>3718</v>
      </c>
      <c r="V6299" s="167" t="s">
        <v>10235</v>
      </c>
      <c r="W6299" s="167" t="s">
        <v>10236</v>
      </c>
      <c r="X6299" s="170" t="s">
        <v>157</v>
      </c>
      <c r="Y6299" s="171" t="s">
        <v>10212</v>
      </c>
      <c r="Z6299" s="167" t="s">
        <v>2170</v>
      </c>
      <c r="AA6299" s="176">
        <v>400</v>
      </c>
      <c r="AB6299" s="167" t="s">
        <v>11254</v>
      </c>
      <c r="AC6299" s="176">
        <v>400</v>
      </c>
      <c r="AD6299" s="167" t="s">
        <v>11254</v>
      </c>
      <c r="AE6299" s="176">
        <v>263.11</v>
      </c>
    </row>
    <row r="6300" spans="1:31">
      <c r="A6300" s="178">
        <v>308642066741</v>
      </c>
      <c r="B6300" s="166">
        <v>46189</v>
      </c>
      <c r="C6300" s="167" t="s">
        <v>9201</v>
      </c>
      <c r="D6300" s="167" t="s">
        <v>9704</v>
      </c>
      <c r="E6300" s="167" t="s">
        <v>9705</v>
      </c>
      <c r="F6300" s="167" t="s">
        <v>9211</v>
      </c>
      <c r="G6300" s="167" t="s">
        <v>3502</v>
      </c>
      <c r="H6300" s="168">
        <v>46189</v>
      </c>
      <c r="I6300" s="167" t="s">
        <v>10088</v>
      </c>
      <c r="J6300" s="169">
        <v>26130</v>
      </c>
      <c r="K6300" s="167" t="s">
        <v>55</v>
      </c>
      <c r="L6300" s="169">
        <v>3</v>
      </c>
      <c r="M6300" s="167" t="s">
        <v>3604</v>
      </c>
      <c r="N6300" s="169">
        <v>492</v>
      </c>
      <c r="O6300" s="167" t="s">
        <v>3505</v>
      </c>
      <c r="P6300" s="167"/>
      <c r="Q6300" s="167" t="s">
        <v>5049</v>
      </c>
      <c r="R6300" s="167" t="s">
        <v>10209</v>
      </c>
      <c r="S6300" s="169">
        <v>30</v>
      </c>
      <c r="T6300" s="167" t="s">
        <v>3717</v>
      </c>
      <c r="U6300" s="169" t="s">
        <v>3718</v>
      </c>
      <c r="V6300" s="167" t="s">
        <v>10237</v>
      </c>
      <c r="W6300" s="167" t="s">
        <v>10236</v>
      </c>
      <c r="X6300" s="170" t="s">
        <v>157</v>
      </c>
      <c r="Y6300" s="171" t="s">
        <v>10212</v>
      </c>
      <c r="Z6300" s="167" t="s">
        <v>2170</v>
      </c>
      <c r="AA6300" s="176">
        <v>1000</v>
      </c>
      <c r="AB6300" s="167" t="s">
        <v>11254</v>
      </c>
      <c r="AC6300" s="176">
        <v>1000</v>
      </c>
      <c r="AD6300" s="167" t="s">
        <v>11254</v>
      </c>
      <c r="AE6300" s="176">
        <v>657.78</v>
      </c>
    </row>
    <row r="6301" spans="1:31">
      <c r="A6301" s="178">
        <v>308642066741</v>
      </c>
      <c r="B6301" s="166">
        <v>46189</v>
      </c>
      <c r="C6301" s="167" t="s">
        <v>9201</v>
      </c>
      <c r="D6301" s="167" t="s">
        <v>9704</v>
      </c>
      <c r="E6301" s="167" t="s">
        <v>9705</v>
      </c>
      <c r="F6301" s="167" t="s">
        <v>9211</v>
      </c>
      <c r="G6301" s="167" t="s">
        <v>3502</v>
      </c>
      <c r="H6301" s="168">
        <v>46189</v>
      </c>
      <c r="I6301" s="167" t="s">
        <v>10088</v>
      </c>
      <c r="J6301" s="169">
        <v>26130</v>
      </c>
      <c r="K6301" s="167" t="s">
        <v>55</v>
      </c>
      <c r="L6301" s="169">
        <v>3</v>
      </c>
      <c r="M6301" s="167" t="s">
        <v>3604</v>
      </c>
      <c r="N6301" s="169">
        <v>492</v>
      </c>
      <c r="O6301" s="167" t="s">
        <v>3505</v>
      </c>
      <c r="P6301" s="167"/>
      <c r="Q6301" s="167" t="s">
        <v>5049</v>
      </c>
      <c r="R6301" s="167" t="s">
        <v>10209</v>
      </c>
      <c r="S6301" s="169">
        <v>29</v>
      </c>
      <c r="T6301" s="167" t="s">
        <v>3717</v>
      </c>
      <c r="U6301" s="169" t="s">
        <v>3718</v>
      </c>
      <c r="V6301" s="167" t="s">
        <v>10238</v>
      </c>
      <c r="W6301" s="167" t="s">
        <v>10239</v>
      </c>
      <c r="X6301" s="170" t="s">
        <v>157</v>
      </c>
      <c r="Y6301" s="171" t="s">
        <v>10212</v>
      </c>
      <c r="Z6301" s="167" t="s">
        <v>2170</v>
      </c>
      <c r="AA6301" s="176">
        <v>900</v>
      </c>
      <c r="AB6301" s="167" t="s">
        <v>11254</v>
      </c>
      <c r="AC6301" s="176">
        <v>900</v>
      </c>
      <c r="AD6301" s="167" t="s">
        <v>11254</v>
      </c>
      <c r="AE6301" s="176">
        <v>175.5</v>
      </c>
    </row>
    <row r="6302" spans="1:31">
      <c r="A6302" s="178">
        <v>308642066741</v>
      </c>
      <c r="B6302" s="166">
        <v>46189</v>
      </c>
      <c r="C6302" s="167" t="s">
        <v>9201</v>
      </c>
      <c r="D6302" s="167" t="s">
        <v>9704</v>
      </c>
      <c r="E6302" s="167" t="s">
        <v>9705</v>
      </c>
      <c r="F6302" s="167" t="s">
        <v>9211</v>
      </c>
      <c r="G6302" s="167" t="s">
        <v>3502</v>
      </c>
      <c r="H6302" s="168">
        <v>46189</v>
      </c>
      <c r="I6302" s="167" t="s">
        <v>10088</v>
      </c>
      <c r="J6302" s="169">
        <v>26130</v>
      </c>
      <c r="K6302" s="167" t="s">
        <v>55</v>
      </c>
      <c r="L6302" s="169">
        <v>3</v>
      </c>
      <c r="M6302" s="167" t="s">
        <v>3604</v>
      </c>
      <c r="N6302" s="169">
        <v>492</v>
      </c>
      <c r="O6302" s="167" t="s">
        <v>3505</v>
      </c>
      <c r="P6302" s="167"/>
      <c r="Q6302" s="167" t="s">
        <v>5049</v>
      </c>
      <c r="R6302" s="167" t="s">
        <v>10209</v>
      </c>
      <c r="S6302" s="169">
        <v>28</v>
      </c>
      <c r="T6302" s="167" t="s">
        <v>3560</v>
      </c>
      <c r="U6302" s="169" t="s">
        <v>3561</v>
      </c>
      <c r="V6302" s="167" t="s">
        <v>10240</v>
      </c>
      <c r="W6302" s="167" t="s">
        <v>3860</v>
      </c>
      <c r="X6302" s="170" t="s">
        <v>157</v>
      </c>
      <c r="Y6302" s="171" t="s">
        <v>10212</v>
      </c>
      <c r="Z6302" s="167" t="s">
        <v>2170</v>
      </c>
      <c r="AA6302" s="176">
        <v>33000</v>
      </c>
      <c r="AB6302" s="167" t="s">
        <v>11254</v>
      </c>
      <c r="AC6302" s="176">
        <v>33000</v>
      </c>
      <c r="AD6302" s="167" t="s">
        <v>11254</v>
      </c>
      <c r="AE6302" s="176">
        <v>73.260000000000005</v>
      </c>
    </row>
    <row r="6303" spans="1:31">
      <c r="A6303" s="178">
        <v>308642066741</v>
      </c>
      <c r="B6303" s="166">
        <v>46189</v>
      </c>
      <c r="C6303" s="167" t="s">
        <v>9201</v>
      </c>
      <c r="D6303" s="167" t="s">
        <v>9704</v>
      </c>
      <c r="E6303" s="167" t="s">
        <v>9705</v>
      </c>
      <c r="F6303" s="167" t="s">
        <v>9211</v>
      </c>
      <c r="G6303" s="167" t="s">
        <v>3502</v>
      </c>
      <c r="H6303" s="168">
        <v>46189</v>
      </c>
      <c r="I6303" s="167" t="s">
        <v>10088</v>
      </c>
      <c r="J6303" s="169">
        <v>26130</v>
      </c>
      <c r="K6303" s="167" t="s">
        <v>55</v>
      </c>
      <c r="L6303" s="169">
        <v>3</v>
      </c>
      <c r="M6303" s="167" t="s">
        <v>3604</v>
      </c>
      <c r="N6303" s="169">
        <v>492</v>
      </c>
      <c r="O6303" s="167" t="s">
        <v>3505</v>
      </c>
      <c r="P6303" s="167"/>
      <c r="Q6303" s="167" t="s">
        <v>5049</v>
      </c>
      <c r="R6303" s="167" t="s">
        <v>10209</v>
      </c>
      <c r="S6303" s="169">
        <v>27</v>
      </c>
      <c r="T6303" s="167" t="s">
        <v>3560</v>
      </c>
      <c r="U6303" s="169" t="s">
        <v>3561</v>
      </c>
      <c r="V6303" s="167" t="s">
        <v>10241</v>
      </c>
      <c r="W6303" s="167" t="s">
        <v>4242</v>
      </c>
      <c r="X6303" s="170" t="s">
        <v>157</v>
      </c>
      <c r="Y6303" s="171" t="s">
        <v>10212</v>
      </c>
      <c r="Z6303" s="167" t="s">
        <v>2170</v>
      </c>
      <c r="AA6303" s="176">
        <v>85000</v>
      </c>
      <c r="AB6303" s="167" t="s">
        <v>11254</v>
      </c>
      <c r="AC6303" s="176">
        <v>85000</v>
      </c>
      <c r="AD6303" s="167" t="s">
        <v>11254</v>
      </c>
      <c r="AE6303" s="176">
        <v>45.05</v>
      </c>
    </row>
    <row r="6304" spans="1:31">
      <c r="A6304" s="178">
        <v>308642066741</v>
      </c>
      <c r="B6304" s="166">
        <v>46189</v>
      </c>
      <c r="C6304" s="167" t="s">
        <v>9201</v>
      </c>
      <c r="D6304" s="167" t="s">
        <v>9704</v>
      </c>
      <c r="E6304" s="167" t="s">
        <v>9705</v>
      </c>
      <c r="F6304" s="167" t="s">
        <v>9211</v>
      </c>
      <c r="G6304" s="167" t="s">
        <v>3502</v>
      </c>
      <c r="H6304" s="168">
        <v>46189</v>
      </c>
      <c r="I6304" s="167" t="s">
        <v>10088</v>
      </c>
      <c r="J6304" s="169">
        <v>26130</v>
      </c>
      <c r="K6304" s="167" t="s">
        <v>55</v>
      </c>
      <c r="L6304" s="169">
        <v>3</v>
      </c>
      <c r="M6304" s="167" t="s">
        <v>3604</v>
      </c>
      <c r="N6304" s="169">
        <v>492</v>
      </c>
      <c r="O6304" s="167" t="s">
        <v>3505</v>
      </c>
      <c r="P6304" s="167"/>
      <c r="Q6304" s="167" t="s">
        <v>5049</v>
      </c>
      <c r="R6304" s="167" t="s">
        <v>10209</v>
      </c>
      <c r="S6304" s="169">
        <v>26</v>
      </c>
      <c r="T6304" s="167" t="s">
        <v>3560</v>
      </c>
      <c r="U6304" s="169" t="s">
        <v>3561</v>
      </c>
      <c r="V6304" s="167" t="s">
        <v>10242</v>
      </c>
      <c r="W6304" s="167" t="s">
        <v>4018</v>
      </c>
      <c r="X6304" s="170" t="s">
        <v>157</v>
      </c>
      <c r="Y6304" s="171" t="s">
        <v>10212</v>
      </c>
      <c r="Z6304" s="167" t="s">
        <v>2170</v>
      </c>
      <c r="AA6304" s="176">
        <v>3600</v>
      </c>
      <c r="AB6304" s="167" t="s">
        <v>11254</v>
      </c>
      <c r="AC6304" s="176">
        <v>3600</v>
      </c>
      <c r="AD6304" s="167" t="s">
        <v>11254</v>
      </c>
      <c r="AE6304" s="176">
        <v>21.24</v>
      </c>
    </row>
    <row r="6305" spans="1:31">
      <c r="A6305" s="178">
        <v>308642066741</v>
      </c>
      <c r="B6305" s="166">
        <v>46189</v>
      </c>
      <c r="C6305" s="167" t="s">
        <v>9201</v>
      </c>
      <c r="D6305" s="167" t="s">
        <v>9704</v>
      </c>
      <c r="E6305" s="167" t="s">
        <v>9705</v>
      </c>
      <c r="F6305" s="167" t="s">
        <v>9211</v>
      </c>
      <c r="G6305" s="167" t="s">
        <v>3502</v>
      </c>
      <c r="H6305" s="168">
        <v>46189</v>
      </c>
      <c r="I6305" s="167" t="s">
        <v>10088</v>
      </c>
      <c r="J6305" s="169">
        <v>26130</v>
      </c>
      <c r="K6305" s="167" t="s">
        <v>55</v>
      </c>
      <c r="L6305" s="169">
        <v>3</v>
      </c>
      <c r="M6305" s="167" t="s">
        <v>3604</v>
      </c>
      <c r="N6305" s="169">
        <v>492</v>
      </c>
      <c r="O6305" s="167" t="s">
        <v>3505</v>
      </c>
      <c r="P6305" s="167"/>
      <c r="Q6305" s="167" t="s">
        <v>5049</v>
      </c>
      <c r="R6305" s="167" t="s">
        <v>10209</v>
      </c>
      <c r="S6305" s="169">
        <v>25</v>
      </c>
      <c r="T6305" s="167" t="s">
        <v>3560</v>
      </c>
      <c r="U6305" s="169" t="s">
        <v>3561</v>
      </c>
      <c r="V6305" s="167" t="s">
        <v>10243</v>
      </c>
      <c r="W6305" s="167" t="s">
        <v>4688</v>
      </c>
      <c r="X6305" s="170" t="s">
        <v>157</v>
      </c>
      <c r="Y6305" s="171" t="s">
        <v>10212</v>
      </c>
      <c r="Z6305" s="167" t="s">
        <v>2170</v>
      </c>
      <c r="AA6305" s="176">
        <v>6000</v>
      </c>
      <c r="AB6305" s="167" t="s">
        <v>11254</v>
      </c>
      <c r="AC6305" s="176">
        <v>6000</v>
      </c>
      <c r="AD6305" s="167" t="s">
        <v>11254</v>
      </c>
      <c r="AE6305" s="176">
        <v>11.52</v>
      </c>
    </row>
    <row r="6306" spans="1:31">
      <c r="A6306" s="178">
        <v>308642066741</v>
      </c>
      <c r="B6306" s="166">
        <v>46189</v>
      </c>
      <c r="C6306" s="167" t="s">
        <v>9201</v>
      </c>
      <c r="D6306" s="167" t="s">
        <v>9704</v>
      </c>
      <c r="E6306" s="167" t="s">
        <v>9705</v>
      </c>
      <c r="F6306" s="167" t="s">
        <v>9211</v>
      </c>
      <c r="G6306" s="167" t="s">
        <v>3502</v>
      </c>
      <c r="H6306" s="168">
        <v>46189</v>
      </c>
      <c r="I6306" s="167" t="s">
        <v>10088</v>
      </c>
      <c r="J6306" s="169">
        <v>26130</v>
      </c>
      <c r="K6306" s="167" t="s">
        <v>55</v>
      </c>
      <c r="L6306" s="169">
        <v>3</v>
      </c>
      <c r="M6306" s="167" t="s">
        <v>3604</v>
      </c>
      <c r="N6306" s="169">
        <v>492</v>
      </c>
      <c r="O6306" s="167" t="s">
        <v>3505</v>
      </c>
      <c r="P6306" s="167"/>
      <c r="Q6306" s="167" t="s">
        <v>5049</v>
      </c>
      <c r="R6306" s="167" t="s">
        <v>10209</v>
      </c>
      <c r="S6306" s="169">
        <v>24</v>
      </c>
      <c r="T6306" s="167" t="s">
        <v>3535</v>
      </c>
      <c r="U6306" s="169" t="s">
        <v>3536</v>
      </c>
      <c r="V6306" s="167" t="s">
        <v>10244</v>
      </c>
      <c r="W6306" s="167" t="s">
        <v>7163</v>
      </c>
      <c r="X6306" s="170" t="s">
        <v>157</v>
      </c>
      <c r="Y6306" s="171" t="s">
        <v>10212</v>
      </c>
      <c r="Z6306" s="167" t="s">
        <v>2170</v>
      </c>
      <c r="AA6306" s="176">
        <v>1100</v>
      </c>
      <c r="AB6306" s="167" t="s">
        <v>11254</v>
      </c>
      <c r="AC6306" s="176">
        <v>1100</v>
      </c>
      <c r="AD6306" s="167" t="s">
        <v>11254</v>
      </c>
      <c r="AE6306" s="176">
        <v>18.48</v>
      </c>
    </row>
    <row r="6307" spans="1:31">
      <c r="A6307" s="178">
        <v>308642066741</v>
      </c>
      <c r="B6307" s="166">
        <v>46189</v>
      </c>
      <c r="C6307" s="167" t="s">
        <v>9201</v>
      </c>
      <c r="D6307" s="167" t="s">
        <v>9704</v>
      </c>
      <c r="E6307" s="167" t="s">
        <v>9705</v>
      </c>
      <c r="F6307" s="167" t="s">
        <v>9211</v>
      </c>
      <c r="G6307" s="167" t="s">
        <v>3502</v>
      </c>
      <c r="H6307" s="168">
        <v>46189</v>
      </c>
      <c r="I6307" s="167" t="s">
        <v>10088</v>
      </c>
      <c r="J6307" s="169">
        <v>26130</v>
      </c>
      <c r="K6307" s="167" t="s">
        <v>55</v>
      </c>
      <c r="L6307" s="169">
        <v>3</v>
      </c>
      <c r="M6307" s="167" t="s">
        <v>3604</v>
      </c>
      <c r="N6307" s="169">
        <v>492</v>
      </c>
      <c r="O6307" s="167" t="s">
        <v>3505</v>
      </c>
      <c r="P6307" s="167"/>
      <c r="Q6307" s="167" t="s">
        <v>5049</v>
      </c>
      <c r="R6307" s="167" t="s">
        <v>10209</v>
      </c>
      <c r="S6307" s="169">
        <v>23</v>
      </c>
      <c r="T6307" s="167" t="s">
        <v>7477</v>
      </c>
      <c r="U6307" s="169" t="s">
        <v>5365</v>
      </c>
      <c r="V6307" s="167" t="s">
        <v>10245</v>
      </c>
      <c r="W6307" s="167" t="s">
        <v>7479</v>
      </c>
      <c r="X6307" s="170" t="s">
        <v>157</v>
      </c>
      <c r="Y6307" s="171" t="s">
        <v>10212</v>
      </c>
      <c r="Z6307" s="167" t="s">
        <v>2170</v>
      </c>
      <c r="AA6307" s="176">
        <v>500</v>
      </c>
      <c r="AB6307" s="167" t="s">
        <v>11254</v>
      </c>
      <c r="AC6307" s="176">
        <v>500</v>
      </c>
      <c r="AD6307" s="167" t="s">
        <v>11254</v>
      </c>
      <c r="AE6307" s="176">
        <v>325</v>
      </c>
    </row>
    <row r="6308" spans="1:31">
      <c r="A6308" s="178">
        <v>308642066741</v>
      </c>
      <c r="B6308" s="166">
        <v>46189</v>
      </c>
      <c r="C6308" s="167" t="s">
        <v>9201</v>
      </c>
      <c r="D6308" s="167" t="s">
        <v>9704</v>
      </c>
      <c r="E6308" s="167" t="s">
        <v>9705</v>
      </c>
      <c r="F6308" s="167" t="s">
        <v>9211</v>
      </c>
      <c r="G6308" s="167" t="s">
        <v>3502</v>
      </c>
      <c r="H6308" s="168">
        <v>46189</v>
      </c>
      <c r="I6308" s="167" t="s">
        <v>10088</v>
      </c>
      <c r="J6308" s="169">
        <v>26130</v>
      </c>
      <c r="K6308" s="167" t="s">
        <v>55</v>
      </c>
      <c r="L6308" s="169">
        <v>3</v>
      </c>
      <c r="M6308" s="167" t="s">
        <v>3604</v>
      </c>
      <c r="N6308" s="169">
        <v>492</v>
      </c>
      <c r="O6308" s="167" t="s">
        <v>3505</v>
      </c>
      <c r="P6308" s="167"/>
      <c r="Q6308" s="167" t="s">
        <v>5049</v>
      </c>
      <c r="R6308" s="167" t="s">
        <v>10209</v>
      </c>
      <c r="S6308" s="169">
        <v>22</v>
      </c>
      <c r="T6308" s="167" t="s">
        <v>4040</v>
      </c>
      <c r="U6308" s="169" t="s">
        <v>4041</v>
      </c>
      <c r="V6308" s="167" t="s">
        <v>10246</v>
      </c>
      <c r="W6308" s="167" t="s">
        <v>10247</v>
      </c>
      <c r="X6308" s="170" t="s">
        <v>157</v>
      </c>
      <c r="Y6308" s="171" t="s">
        <v>10212</v>
      </c>
      <c r="Z6308" s="167" t="s">
        <v>2170</v>
      </c>
      <c r="AA6308" s="176">
        <v>150</v>
      </c>
      <c r="AB6308" s="167" t="s">
        <v>11254</v>
      </c>
      <c r="AC6308" s="176">
        <v>150</v>
      </c>
      <c r="AD6308" s="167" t="s">
        <v>11254</v>
      </c>
      <c r="AE6308" s="176">
        <v>16.05</v>
      </c>
    </row>
    <row r="6309" spans="1:31">
      <c r="A6309" s="178">
        <v>308642066741</v>
      </c>
      <c r="B6309" s="166">
        <v>46189</v>
      </c>
      <c r="C6309" s="167" t="s">
        <v>9201</v>
      </c>
      <c r="D6309" s="167" t="s">
        <v>9704</v>
      </c>
      <c r="E6309" s="167" t="s">
        <v>9705</v>
      </c>
      <c r="F6309" s="167" t="s">
        <v>9211</v>
      </c>
      <c r="G6309" s="167" t="s">
        <v>3502</v>
      </c>
      <c r="H6309" s="168">
        <v>46189</v>
      </c>
      <c r="I6309" s="167" t="s">
        <v>10088</v>
      </c>
      <c r="J6309" s="169">
        <v>26130</v>
      </c>
      <c r="K6309" s="167" t="s">
        <v>55</v>
      </c>
      <c r="L6309" s="169">
        <v>3</v>
      </c>
      <c r="M6309" s="167" t="s">
        <v>3604</v>
      </c>
      <c r="N6309" s="169">
        <v>492</v>
      </c>
      <c r="O6309" s="167" t="s">
        <v>3505</v>
      </c>
      <c r="P6309" s="167"/>
      <c r="Q6309" s="167" t="s">
        <v>5049</v>
      </c>
      <c r="R6309" s="167" t="s">
        <v>10209</v>
      </c>
      <c r="S6309" s="169">
        <v>21</v>
      </c>
      <c r="T6309" s="167" t="s">
        <v>3897</v>
      </c>
      <c r="U6309" s="169" t="s">
        <v>3648</v>
      </c>
      <c r="V6309" s="167" t="s">
        <v>10248</v>
      </c>
      <c r="W6309" s="167" t="s">
        <v>6164</v>
      </c>
      <c r="X6309" s="170" t="s">
        <v>157</v>
      </c>
      <c r="Y6309" s="171" t="s">
        <v>10212</v>
      </c>
      <c r="Z6309" s="167" t="s">
        <v>2170</v>
      </c>
      <c r="AA6309" s="176">
        <v>200</v>
      </c>
      <c r="AB6309" s="167" t="s">
        <v>11254</v>
      </c>
      <c r="AC6309" s="176">
        <v>200</v>
      </c>
      <c r="AD6309" s="167" t="s">
        <v>11254</v>
      </c>
      <c r="AE6309" s="176">
        <v>127.2</v>
      </c>
    </row>
    <row r="6310" spans="1:31">
      <c r="A6310" s="178">
        <v>308642066741</v>
      </c>
      <c r="B6310" s="166">
        <v>46189</v>
      </c>
      <c r="C6310" s="167" t="s">
        <v>9201</v>
      </c>
      <c r="D6310" s="167" t="s">
        <v>9704</v>
      </c>
      <c r="E6310" s="167" t="s">
        <v>9705</v>
      </c>
      <c r="F6310" s="167" t="s">
        <v>9211</v>
      </c>
      <c r="G6310" s="167" t="s">
        <v>3502</v>
      </c>
      <c r="H6310" s="168">
        <v>46189</v>
      </c>
      <c r="I6310" s="167" t="s">
        <v>10088</v>
      </c>
      <c r="J6310" s="169">
        <v>26130</v>
      </c>
      <c r="K6310" s="167" t="s">
        <v>55</v>
      </c>
      <c r="L6310" s="169">
        <v>3</v>
      </c>
      <c r="M6310" s="167" t="s">
        <v>3604</v>
      </c>
      <c r="N6310" s="169">
        <v>492</v>
      </c>
      <c r="O6310" s="167" t="s">
        <v>3505</v>
      </c>
      <c r="P6310" s="167"/>
      <c r="Q6310" s="167" t="s">
        <v>5049</v>
      </c>
      <c r="R6310" s="167" t="s">
        <v>10209</v>
      </c>
      <c r="S6310" s="169">
        <v>20</v>
      </c>
      <c r="T6310" s="167" t="s">
        <v>3560</v>
      </c>
      <c r="U6310" s="169" t="s">
        <v>3561</v>
      </c>
      <c r="V6310" s="167" t="s">
        <v>10249</v>
      </c>
      <c r="W6310" s="167" t="s">
        <v>3563</v>
      </c>
      <c r="X6310" s="170" t="s">
        <v>157</v>
      </c>
      <c r="Y6310" s="171" t="s">
        <v>10212</v>
      </c>
      <c r="Z6310" s="167" t="s">
        <v>2170</v>
      </c>
      <c r="AA6310" s="176">
        <v>500</v>
      </c>
      <c r="AB6310" s="167" t="s">
        <v>11254</v>
      </c>
      <c r="AC6310" s="176">
        <v>500</v>
      </c>
      <c r="AD6310" s="167" t="s">
        <v>11254</v>
      </c>
      <c r="AE6310" s="176">
        <v>350</v>
      </c>
    </row>
    <row r="6311" spans="1:31">
      <c r="A6311" s="178">
        <v>308642066741</v>
      </c>
      <c r="B6311" s="166">
        <v>46189</v>
      </c>
      <c r="C6311" s="167" t="s">
        <v>9201</v>
      </c>
      <c r="D6311" s="167" t="s">
        <v>9704</v>
      </c>
      <c r="E6311" s="167" t="s">
        <v>9705</v>
      </c>
      <c r="F6311" s="167" t="s">
        <v>9211</v>
      </c>
      <c r="G6311" s="167" t="s">
        <v>3502</v>
      </c>
      <c r="H6311" s="168">
        <v>46189</v>
      </c>
      <c r="I6311" s="167" t="s">
        <v>10088</v>
      </c>
      <c r="J6311" s="169">
        <v>26130</v>
      </c>
      <c r="K6311" s="167" t="s">
        <v>55</v>
      </c>
      <c r="L6311" s="169">
        <v>3</v>
      </c>
      <c r="M6311" s="167" t="s">
        <v>3604</v>
      </c>
      <c r="N6311" s="169">
        <v>492</v>
      </c>
      <c r="O6311" s="167" t="s">
        <v>3505</v>
      </c>
      <c r="P6311" s="167"/>
      <c r="Q6311" s="167" t="s">
        <v>5049</v>
      </c>
      <c r="R6311" s="167" t="s">
        <v>10209</v>
      </c>
      <c r="S6311" s="169">
        <v>19</v>
      </c>
      <c r="T6311" s="167" t="s">
        <v>3678</v>
      </c>
      <c r="U6311" s="169" t="s">
        <v>3679</v>
      </c>
      <c r="V6311" s="167" t="s">
        <v>10250</v>
      </c>
      <c r="W6311" s="167" t="s">
        <v>8603</v>
      </c>
      <c r="X6311" s="170" t="s">
        <v>157</v>
      </c>
      <c r="Y6311" s="171" t="s">
        <v>10212</v>
      </c>
      <c r="Z6311" s="167" t="s">
        <v>2170</v>
      </c>
      <c r="AA6311" s="176">
        <v>1500</v>
      </c>
      <c r="AB6311" s="167" t="s">
        <v>11254</v>
      </c>
      <c r="AC6311" s="176">
        <v>0.52</v>
      </c>
      <c r="AD6311" s="167" t="s">
        <v>11256</v>
      </c>
      <c r="AE6311" s="176">
        <v>48</v>
      </c>
    </row>
    <row r="6312" spans="1:31">
      <c r="A6312" s="178">
        <v>308642066741</v>
      </c>
      <c r="B6312" s="166">
        <v>46189</v>
      </c>
      <c r="C6312" s="167" t="s">
        <v>9201</v>
      </c>
      <c r="D6312" s="167" t="s">
        <v>9704</v>
      </c>
      <c r="E6312" s="167" t="s">
        <v>9705</v>
      </c>
      <c r="F6312" s="167" t="s">
        <v>9211</v>
      </c>
      <c r="G6312" s="167" t="s">
        <v>3502</v>
      </c>
      <c r="H6312" s="168">
        <v>46189</v>
      </c>
      <c r="I6312" s="167" t="s">
        <v>10088</v>
      </c>
      <c r="J6312" s="169">
        <v>26130</v>
      </c>
      <c r="K6312" s="167" t="s">
        <v>55</v>
      </c>
      <c r="L6312" s="169">
        <v>3</v>
      </c>
      <c r="M6312" s="167" t="s">
        <v>3604</v>
      </c>
      <c r="N6312" s="169">
        <v>492</v>
      </c>
      <c r="O6312" s="167" t="s">
        <v>3505</v>
      </c>
      <c r="P6312" s="167"/>
      <c r="Q6312" s="167" t="s">
        <v>5049</v>
      </c>
      <c r="R6312" s="167" t="s">
        <v>10209</v>
      </c>
      <c r="S6312" s="169">
        <v>18</v>
      </c>
      <c r="T6312" s="167" t="s">
        <v>3535</v>
      </c>
      <c r="U6312" s="169" t="s">
        <v>3536</v>
      </c>
      <c r="V6312" s="167" t="s">
        <v>10251</v>
      </c>
      <c r="W6312" s="167" t="s">
        <v>10252</v>
      </c>
      <c r="X6312" s="170" t="s">
        <v>157</v>
      </c>
      <c r="Y6312" s="171" t="s">
        <v>10212</v>
      </c>
      <c r="Z6312" s="167" t="s">
        <v>2170</v>
      </c>
      <c r="AA6312" s="176">
        <v>500</v>
      </c>
      <c r="AB6312" s="167" t="s">
        <v>11254</v>
      </c>
      <c r="AC6312" s="176">
        <v>500</v>
      </c>
      <c r="AD6312" s="167" t="s">
        <v>11254</v>
      </c>
      <c r="AE6312" s="176">
        <v>0.17</v>
      </c>
    </row>
    <row r="6313" spans="1:31">
      <c r="A6313" s="178">
        <v>308642066741</v>
      </c>
      <c r="B6313" s="166">
        <v>46189</v>
      </c>
      <c r="C6313" s="167" t="s">
        <v>9201</v>
      </c>
      <c r="D6313" s="167" t="s">
        <v>9704</v>
      </c>
      <c r="E6313" s="167" t="s">
        <v>9705</v>
      </c>
      <c r="F6313" s="167" t="s">
        <v>9211</v>
      </c>
      <c r="G6313" s="167" t="s">
        <v>3502</v>
      </c>
      <c r="H6313" s="168">
        <v>46189</v>
      </c>
      <c r="I6313" s="167" t="s">
        <v>10088</v>
      </c>
      <c r="J6313" s="169">
        <v>26130</v>
      </c>
      <c r="K6313" s="167" t="s">
        <v>55</v>
      </c>
      <c r="L6313" s="169">
        <v>3</v>
      </c>
      <c r="M6313" s="167" t="s">
        <v>3604</v>
      </c>
      <c r="N6313" s="169">
        <v>492</v>
      </c>
      <c r="O6313" s="167" t="s">
        <v>3505</v>
      </c>
      <c r="P6313" s="167"/>
      <c r="Q6313" s="167" t="s">
        <v>5049</v>
      </c>
      <c r="R6313" s="167" t="s">
        <v>10209</v>
      </c>
      <c r="S6313" s="169">
        <v>17</v>
      </c>
      <c r="T6313" s="167" t="s">
        <v>3717</v>
      </c>
      <c r="U6313" s="169" t="s">
        <v>3718</v>
      </c>
      <c r="V6313" s="167" t="s">
        <v>10253</v>
      </c>
      <c r="W6313" s="167" t="s">
        <v>3936</v>
      </c>
      <c r="X6313" s="170" t="s">
        <v>157</v>
      </c>
      <c r="Y6313" s="171" t="s">
        <v>10212</v>
      </c>
      <c r="Z6313" s="167" t="s">
        <v>2170</v>
      </c>
      <c r="AA6313" s="176">
        <v>500</v>
      </c>
      <c r="AB6313" s="167" t="s">
        <v>11254</v>
      </c>
      <c r="AC6313" s="176">
        <v>500</v>
      </c>
      <c r="AD6313" s="167" t="s">
        <v>11254</v>
      </c>
      <c r="AE6313" s="176">
        <v>275</v>
      </c>
    </row>
    <row r="6314" spans="1:31">
      <c r="A6314" s="178">
        <v>308642066741</v>
      </c>
      <c r="B6314" s="166">
        <v>46189</v>
      </c>
      <c r="C6314" s="167" t="s">
        <v>9201</v>
      </c>
      <c r="D6314" s="167" t="s">
        <v>9704</v>
      </c>
      <c r="E6314" s="167" t="s">
        <v>9705</v>
      </c>
      <c r="F6314" s="167" t="s">
        <v>9211</v>
      </c>
      <c r="G6314" s="167" t="s">
        <v>3502</v>
      </c>
      <c r="H6314" s="168">
        <v>46189</v>
      </c>
      <c r="I6314" s="167" t="s">
        <v>10088</v>
      </c>
      <c r="J6314" s="169">
        <v>26130</v>
      </c>
      <c r="K6314" s="167" t="s">
        <v>55</v>
      </c>
      <c r="L6314" s="169">
        <v>3</v>
      </c>
      <c r="M6314" s="167" t="s">
        <v>3604</v>
      </c>
      <c r="N6314" s="169">
        <v>492</v>
      </c>
      <c r="O6314" s="167" t="s">
        <v>3505</v>
      </c>
      <c r="P6314" s="167"/>
      <c r="Q6314" s="167" t="s">
        <v>5049</v>
      </c>
      <c r="R6314" s="167" t="s">
        <v>10209</v>
      </c>
      <c r="S6314" s="169">
        <v>16</v>
      </c>
      <c r="T6314" s="167" t="s">
        <v>3587</v>
      </c>
      <c r="U6314" s="169" t="s">
        <v>3588</v>
      </c>
      <c r="V6314" s="167" t="s">
        <v>10254</v>
      </c>
      <c r="W6314" s="167" t="s">
        <v>10255</v>
      </c>
      <c r="X6314" s="170" t="s">
        <v>157</v>
      </c>
      <c r="Y6314" s="171" t="s">
        <v>10212</v>
      </c>
      <c r="Z6314" s="167" t="s">
        <v>2170</v>
      </c>
      <c r="AA6314" s="176">
        <v>200</v>
      </c>
      <c r="AB6314" s="167" t="s">
        <v>11254</v>
      </c>
      <c r="AC6314" s="176">
        <v>200</v>
      </c>
      <c r="AD6314" s="167" t="s">
        <v>11254</v>
      </c>
      <c r="AE6314" s="176">
        <v>174.76</v>
      </c>
    </row>
    <row r="6315" spans="1:31">
      <c r="A6315" s="178">
        <v>308642066741</v>
      </c>
      <c r="B6315" s="166">
        <v>46189</v>
      </c>
      <c r="C6315" s="167" t="s">
        <v>9201</v>
      </c>
      <c r="D6315" s="167" t="s">
        <v>9704</v>
      </c>
      <c r="E6315" s="167" t="s">
        <v>9705</v>
      </c>
      <c r="F6315" s="167" t="s">
        <v>9211</v>
      </c>
      <c r="G6315" s="167" t="s">
        <v>3502</v>
      </c>
      <c r="H6315" s="168">
        <v>46189</v>
      </c>
      <c r="I6315" s="167" t="s">
        <v>10088</v>
      </c>
      <c r="J6315" s="169">
        <v>26130</v>
      </c>
      <c r="K6315" s="167" t="s">
        <v>55</v>
      </c>
      <c r="L6315" s="169">
        <v>3</v>
      </c>
      <c r="M6315" s="167" t="s">
        <v>3604</v>
      </c>
      <c r="N6315" s="169">
        <v>492</v>
      </c>
      <c r="O6315" s="167" t="s">
        <v>3505</v>
      </c>
      <c r="P6315" s="167"/>
      <c r="Q6315" s="167" t="s">
        <v>5049</v>
      </c>
      <c r="R6315" s="167" t="s">
        <v>10209</v>
      </c>
      <c r="S6315" s="169">
        <v>15</v>
      </c>
      <c r="T6315" s="167" t="s">
        <v>3717</v>
      </c>
      <c r="U6315" s="169" t="s">
        <v>3718</v>
      </c>
      <c r="V6315" s="167" t="s">
        <v>10256</v>
      </c>
      <c r="W6315" s="167" t="s">
        <v>4504</v>
      </c>
      <c r="X6315" s="170" t="s">
        <v>157</v>
      </c>
      <c r="Y6315" s="171" t="s">
        <v>10212</v>
      </c>
      <c r="Z6315" s="167" t="s">
        <v>2170</v>
      </c>
      <c r="AA6315" s="176">
        <v>500</v>
      </c>
      <c r="AB6315" s="167" t="s">
        <v>11254</v>
      </c>
      <c r="AC6315" s="176">
        <v>500</v>
      </c>
      <c r="AD6315" s="167" t="s">
        <v>11254</v>
      </c>
      <c r="AE6315" s="176">
        <v>120</v>
      </c>
    </row>
    <row r="6316" spans="1:31">
      <c r="A6316" s="178">
        <v>308642066741</v>
      </c>
      <c r="B6316" s="166">
        <v>46189</v>
      </c>
      <c r="C6316" s="167" t="s">
        <v>9201</v>
      </c>
      <c r="D6316" s="167" t="s">
        <v>9704</v>
      </c>
      <c r="E6316" s="167" t="s">
        <v>9705</v>
      </c>
      <c r="F6316" s="167" t="s">
        <v>9211</v>
      </c>
      <c r="G6316" s="167" t="s">
        <v>3502</v>
      </c>
      <c r="H6316" s="168">
        <v>46189</v>
      </c>
      <c r="I6316" s="167" t="s">
        <v>10088</v>
      </c>
      <c r="J6316" s="169">
        <v>26130</v>
      </c>
      <c r="K6316" s="167" t="s">
        <v>55</v>
      </c>
      <c r="L6316" s="169">
        <v>3</v>
      </c>
      <c r="M6316" s="167" t="s">
        <v>3604</v>
      </c>
      <c r="N6316" s="169">
        <v>492</v>
      </c>
      <c r="O6316" s="167" t="s">
        <v>3505</v>
      </c>
      <c r="P6316" s="167"/>
      <c r="Q6316" s="167" t="s">
        <v>5049</v>
      </c>
      <c r="R6316" s="167" t="s">
        <v>10209</v>
      </c>
      <c r="S6316" s="169">
        <v>14</v>
      </c>
      <c r="T6316" s="167" t="s">
        <v>3560</v>
      </c>
      <c r="U6316" s="169" t="s">
        <v>3561</v>
      </c>
      <c r="V6316" s="167" t="s">
        <v>10257</v>
      </c>
      <c r="W6316" s="167" t="s">
        <v>4229</v>
      </c>
      <c r="X6316" s="170" t="s">
        <v>157</v>
      </c>
      <c r="Y6316" s="171" t="s">
        <v>10212</v>
      </c>
      <c r="Z6316" s="167" t="s">
        <v>2170</v>
      </c>
      <c r="AA6316" s="176">
        <v>10000</v>
      </c>
      <c r="AB6316" s="167" t="s">
        <v>11254</v>
      </c>
      <c r="AC6316" s="176">
        <v>10000</v>
      </c>
      <c r="AD6316" s="167" t="s">
        <v>11254</v>
      </c>
      <c r="AE6316" s="176">
        <v>105</v>
      </c>
    </row>
    <row r="6317" spans="1:31">
      <c r="A6317" s="178">
        <v>308642066741</v>
      </c>
      <c r="B6317" s="166">
        <v>46189</v>
      </c>
      <c r="C6317" s="167" t="s">
        <v>9201</v>
      </c>
      <c r="D6317" s="167" t="s">
        <v>9704</v>
      </c>
      <c r="E6317" s="167" t="s">
        <v>9705</v>
      </c>
      <c r="F6317" s="167" t="s">
        <v>9211</v>
      </c>
      <c r="G6317" s="167" t="s">
        <v>3502</v>
      </c>
      <c r="H6317" s="168">
        <v>46189</v>
      </c>
      <c r="I6317" s="167" t="s">
        <v>10088</v>
      </c>
      <c r="J6317" s="169">
        <v>26130</v>
      </c>
      <c r="K6317" s="167" t="s">
        <v>55</v>
      </c>
      <c r="L6317" s="169">
        <v>3</v>
      </c>
      <c r="M6317" s="167" t="s">
        <v>3604</v>
      </c>
      <c r="N6317" s="169">
        <v>492</v>
      </c>
      <c r="O6317" s="167" t="s">
        <v>3505</v>
      </c>
      <c r="P6317" s="167"/>
      <c r="Q6317" s="167" t="s">
        <v>5049</v>
      </c>
      <c r="R6317" s="167" t="s">
        <v>10209</v>
      </c>
      <c r="S6317" s="169">
        <v>13</v>
      </c>
      <c r="T6317" s="167" t="s">
        <v>3529</v>
      </c>
      <c r="U6317" s="169" t="s">
        <v>3530</v>
      </c>
      <c r="V6317" s="167" t="s">
        <v>10258</v>
      </c>
      <c r="W6317" s="167" t="s">
        <v>3882</v>
      </c>
      <c r="X6317" s="170" t="s">
        <v>157</v>
      </c>
      <c r="Y6317" s="171" t="s">
        <v>10212</v>
      </c>
      <c r="Z6317" s="167" t="s">
        <v>2170</v>
      </c>
      <c r="AA6317" s="176">
        <v>2500</v>
      </c>
      <c r="AB6317" s="167" t="s">
        <v>11254</v>
      </c>
      <c r="AC6317" s="176">
        <v>2500</v>
      </c>
      <c r="AD6317" s="167" t="s">
        <v>11254</v>
      </c>
      <c r="AE6317" s="176">
        <v>1365</v>
      </c>
    </row>
    <row r="6318" spans="1:31">
      <c r="A6318" s="178">
        <v>308642066741</v>
      </c>
      <c r="B6318" s="166">
        <v>46189</v>
      </c>
      <c r="C6318" s="167" t="s">
        <v>9201</v>
      </c>
      <c r="D6318" s="167" t="s">
        <v>9704</v>
      </c>
      <c r="E6318" s="167" t="s">
        <v>9705</v>
      </c>
      <c r="F6318" s="167" t="s">
        <v>9211</v>
      </c>
      <c r="G6318" s="167" t="s">
        <v>3502</v>
      </c>
      <c r="H6318" s="168">
        <v>46189</v>
      </c>
      <c r="I6318" s="167" t="s">
        <v>10088</v>
      </c>
      <c r="J6318" s="169">
        <v>26130</v>
      </c>
      <c r="K6318" s="167" t="s">
        <v>55</v>
      </c>
      <c r="L6318" s="169">
        <v>3</v>
      </c>
      <c r="M6318" s="167" t="s">
        <v>3604</v>
      </c>
      <c r="N6318" s="169">
        <v>492</v>
      </c>
      <c r="O6318" s="167" t="s">
        <v>3505</v>
      </c>
      <c r="P6318" s="167"/>
      <c r="Q6318" s="167" t="s">
        <v>5049</v>
      </c>
      <c r="R6318" s="167" t="s">
        <v>10209</v>
      </c>
      <c r="S6318" s="169">
        <v>12</v>
      </c>
      <c r="T6318" s="167" t="s">
        <v>3529</v>
      </c>
      <c r="U6318" s="169" t="s">
        <v>3530</v>
      </c>
      <c r="V6318" s="167" t="s">
        <v>10259</v>
      </c>
      <c r="W6318" s="167" t="s">
        <v>5729</v>
      </c>
      <c r="X6318" s="170" t="s">
        <v>157</v>
      </c>
      <c r="Y6318" s="171" t="s">
        <v>10212</v>
      </c>
      <c r="Z6318" s="167" t="s">
        <v>2170</v>
      </c>
      <c r="AA6318" s="176">
        <v>350</v>
      </c>
      <c r="AB6318" s="167" t="s">
        <v>11254</v>
      </c>
      <c r="AC6318" s="176">
        <v>350</v>
      </c>
      <c r="AD6318" s="167" t="s">
        <v>11254</v>
      </c>
      <c r="AE6318" s="176">
        <v>86.8</v>
      </c>
    </row>
    <row r="6319" spans="1:31">
      <c r="A6319" s="178">
        <v>308642066741</v>
      </c>
      <c r="B6319" s="166">
        <v>46189</v>
      </c>
      <c r="C6319" s="167" t="s">
        <v>9201</v>
      </c>
      <c r="D6319" s="167" t="s">
        <v>9704</v>
      </c>
      <c r="E6319" s="167" t="s">
        <v>9705</v>
      </c>
      <c r="F6319" s="167" t="s">
        <v>9211</v>
      </c>
      <c r="G6319" s="167" t="s">
        <v>3502</v>
      </c>
      <c r="H6319" s="168">
        <v>46189</v>
      </c>
      <c r="I6319" s="167" t="s">
        <v>10088</v>
      </c>
      <c r="J6319" s="169">
        <v>26130</v>
      </c>
      <c r="K6319" s="167" t="s">
        <v>55</v>
      </c>
      <c r="L6319" s="169">
        <v>3</v>
      </c>
      <c r="M6319" s="167" t="s">
        <v>3604</v>
      </c>
      <c r="N6319" s="169">
        <v>492</v>
      </c>
      <c r="O6319" s="167" t="s">
        <v>3505</v>
      </c>
      <c r="P6319" s="167"/>
      <c r="Q6319" s="167" t="s">
        <v>5049</v>
      </c>
      <c r="R6319" s="167" t="s">
        <v>10209</v>
      </c>
      <c r="S6319" s="169">
        <v>11</v>
      </c>
      <c r="T6319" s="167" t="s">
        <v>3560</v>
      </c>
      <c r="U6319" s="169" t="s">
        <v>3561</v>
      </c>
      <c r="V6319" s="167" t="s">
        <v>10260</v>
      </c>
      <c r="W6319" s="167" t="s">
        <v>3767</v>
      </c>
      <c r="X6319" s="170" t="s">
        <v>159</v>
      </c>
      <c r="Y6319" s="171" t="s">
        <v>10212</v>
      </c>
      <c r="Z6319" s="167" t="s">
        <v>2170</v>
      </c>
      <c r="AA6319" s="176">
        <v>2000</v>
      </c>
      <c r="AB6319" s="167" t="s">
        <v>11254</v>
      </c>
      <c r="AC6319" s="176">
        <v>2000</v>
      </c>
      <c r="AD6319" s="167" t="s">
        <v>11254</v>
      </c>
      <c r="AE6319" s="176">
        <v>37.1</v>
      </c>
    </row>
    <row r="6320" spans="1:31">
      <c r="A6320" s="178">
        <v>308642066741</v>
      </c>
      <c r="B6320" s="166">
        <v>46189</v>
      </c>
      <c r="C6320" s="167" t="s">
        <v>9201</v>
      </c>
      <c r="D6320" s="167" t="s">
        <v>9704</v>
      </c>
      <c r="E6320" s="167" t="s">
        <v>9705</v>
      </c>
      <c r="F6320" s="167" t="s">
        <v>9211</v>
      </c>
      <c r="G6320" s="167" t="s">
        <v>3502</v>
      </c>
      <c r="H6320" s="168">
        <v>46189</v>
      </c>
      <c r="I6320" s="167" t="s">
        <v>10088</v>
      </c>
      <c r="J6320" s="169">
        <v>26130</v>
      </c>
      <c r="K6320" s="167" t="s">
        <v>55</v>
      </c>
      <c r="L6320" s="169">
        <v>3</v>
      </c>
      <c r="M6320" s="167" t="s">
        <v>3604</v>
      </c>
      <c r="N6320" s="169">
        <v>492</v>
      </c>
      <c r="O6320" s="167" t="s">
        <v>3505</v>
      </c>
      <c r="P6320" s="167"/>
      <c r="Q6320" s="167" t="s">
        <v>5049</v>
      </c>
      <c r="R6320" s="167" t="s">
        <v>10209</v>
      </c>
      <c r="S6320" s="169">
        <v>10</v>
      </c>
      <c r="T6320" s="167" t="s">
        <v>3629</v>
      </c>
      <c r="U6320" s="169" t="s">
        <v>3630</v>
      </c>
      <c r="V6320" s="167" t="s">
        <v>10261</v>
      </c>
      <c r="W6320" s="167" t="s">
        <v>9520</v>
      </c>
      <c r="X6320" s="170" t="s">
        <v>157</v>
      </c>
      <c r="Y6320" s="171" t="s">
        <v>10212</v>
      </c>
      <c r="Z6320" s="167" t="s">
        <v>2170</v>
      </c>
      <c r="AA6320" s="176">
        <v>200</v>
      </c>
      <c r="AB6320" s="167" t="s">
        <v>11254</v>
      </c>
      <c r="AC6320" s="176">
        <v>200</v>
      </c>
      <c r="AD6320" s="167" t="s">
        <v>11254</v>
      </c>
      <c r="AE6320" s="176">
        <v>1222</v>
      </c>
    </row>
    <row r="6321" spans="1:31">
      <c r="A6321" s="178">
        <v>308642066741</v>
      </c>
      <c r="B6321" s="166">
        <v>46189</v>
      </c>
      <c r="C6321" s="167" t="s">
        <v>9201</v>
      </c>
      <c r="D6321" s="167" t="s">
        <v>9704</v>
      </c>
      <c r="E6321" s="167" t="s">
        <v>9705</v>
      </c>
      <c r="F6321" s="167" t="s">
        <v>9211</v>
      </c>
      <c r="G6321" s="167" t="s">
        <v>3502</v>
      </c>
      <c r="H6321" s="168">
        <v>46189</v>
      </c>
      <c r="I6321" s="167" t="s">
        <v>10088</v>
      </c>
      <c r="J6321" s="169">
        <v>26130</v>
      </c>
      <c r="K6321" s="167" t="s">
        <v>55</v>
      </c>
      <c r="L6321" s="169">
        <v>3</v>
      </c>
      <c r="M6321" s="167" t="s">
        <v>3604</v>
      </c>
      <c r="N6321" s="169">
        <v>492</v>
      </c>
      <c r="O6321" s="167" t="s">
        <v>3505</v>
      </c>
      <c r="P6321" s="167"/>
      <c r="Q6321" s="167" t="s">
        <v>5049</v>
      </c>
      <c r="R6321" s="167" t="s">
        <v>10209</v>
      </c>
      <c r="S6321" s="169">
        <v>9</v>
      </c>
      <c r="T6321" s="167" t="s">
        <v>4643</v>
      </c>
      <c r="U6321" s="169" t="s">
        <v>3893</v>
      </c>
      <c r="V6321" s="167" t="s">
        <v>10262</v>
      </c>
      <c r="W6321" s="167" t="s">
        <v>7949</v>
      </c>
      <c r="X6321" s="170" t="s">
        <v>157</v>
      </c>
      <c r="Y6321" s="171" t="s">
        <v>10212</v>
      </c>
      <c r="Z6321" s="167" t="s">
        <v>2170</v>
      </c>
      <c r="AA6321" s="176">
        <v>180</v>
      </c>
      <c r="AB6321" s="167" t="s">
        <v>11254</v>
      </c>
      <c r="AC6321" s="176">
        <v>180</v>
      </c>
      <c r="AD6321" s="167" t="s">
        <v>11254</v>
      </c>
      <c r="AE6321" s="176">
        <v>766.8</v>
      </c>
    </row>
    <row r="6322" spans="1:31">
      <c r="A6322" s="178">
        <v>308642066741</v>
      </c>
      <c r="B6322" s="166">
        <v>46189</v>
      </c>
      <c r="C6322" s="167" t="s">
        <v>9201</v>
      </c>
      <c r="D6322" s="167" t="s">
        <v>9704</v>
      </c>
      <c r="E6322" s="167" t="s">
        <v>9705</v>
      </c>
      <c r="F6322" s="167" t="s">
        <v>9211</v>
      </c>
      <c r="G6322" s="167" t="s">
        <v>3502</v>
      </c>
      <c r="H6322" s="168">
        <v>46189</v>
      </c>
      <c r="I6322" s="167" t="s">
        <v>10088</v>
      </c>
      <c r="J6322" s="169">
        <v>26130</v>
      </c>
      <c r="K6322" s="167" t="s">
        <v>55</v>
      </c>
      <c r="L6322" s="169">
        <v>3</v>
      </c>
      <c r="M6322" s="167" t="s">
        <v>3604</v>
      </c>
      <c r="N6322" s="169">
        <v>492</v>
      </c>
      <c r="O6322" s="167" t="s">
        <v>3505</v>
      </c>
      <c r="P6322" s="167"/>
      <c r="Q6322" s="167" t="s">
        <v>5049</v>
      </c>
      <c r="R6322" s="167" t="s">
        <v>10209</v>
      </c>
      <c r="S6322" s="169">
        <v>8</v>
      </c>
      <c r="T6322" s="167" t="s">
        <v>4643</v>
      </c>
      <c r="U6322" s="169" t="s">
        <v>3893</v>
      </c>
      <c r="V6322" s="167" t="s">
        <v>10263</v>
      </c>
      <c r="W6322" s="167" t="s">
        <v>7949</v>
      </c>
      <c r="X6322" s="170" t="s">
        <v>157</v>
      </c>
      <c r="Y6322" s="171" t="s">
        <v>10212</v>
      </c>
      <c r="Z6322" s="167" t="s">
        <v>2170</v>
      </c>
      <c r="AA6322" s="176">
        <v>20</v>
      </c>
      <c r="AB6322" s="167" t="s">
        <v>11254</v>
      </c>
      <c r="AC6322" s="176">
        <v>20</v>
      </c>
      <c r="AD6322" s="167" t="s">
        <v>11254</v>
      </c>
      <c r="AE6322" s="176">
        <v>84.2</v>
      </c>
    </row>
    <row r="6323" spans="1:31">
      <c r="A6323" s="178">
        <v>308642066741</v>
      </c>
      <c r="B6323" s="166">
        <v>46189</v>
      </c>
      <c r="C6323" s="167" t="s">
        <v>9201</v>
      </c>
      <c r="D6323" s="167" t="s">
        <v>9704</v>
      </c>
      <c r="E6323" s="167" t="s">
        <v>9705</v>
      </c>
      <c r="F6323" s="167" t="s">
        <v>9211</v>
      </c>
      <c r="G6323" s="167" t="s">
        <v>3502</v>
      </c>
      <c r="H6323" s="168">
        <v>46189</v>
      </c>
      <c r="I6323" s="167" t="s">
        <v>10088</v>
      </c>
      <c r="J6323" s="169">
        <v>26130</v>
      </c>
      <c r="K6323" s="167" t="s">
        <v>55</v>
      </c>
      <c r="L6323" s="169">
        <v>3</v>
      </c>
      <c r="M6323" s="167" t="s">
        <v>3604</v>
      </c>
      <c r="N6323" s="169">
        <v>492</v>
      </c>
      <c r="O6323" s="167" t="s">
        <v>3505</v>
      </c>
      <c r="P6323" s="167"/>
      <c r="Q6323" s="167" t="s">
        <v>5049</v>
      </c>
      <c r="R6323" s="167" t="s">
        <v>10209</v>
      </c>
      <c r="S6323" s="169">
        <v>7</v>
      </c>
      <c r="T6323" s="167" t="s">
        <v>3892</v>
      </c>
      <c r="U6323" s="169" t="s">
        <v>3893</v>
      </c>
      <c r="V6323" s="167" t="s">
        <v>10264</v>
      </c>
      <c r="W6323" s="167" t="s">
        <v>10265</v>
      </c>
      <c r="X6323" s="170" t="s">
        <v>157</v>
      </c>
      <c r="Y6323" s="171" t="s">
        <v>10212</v>
      </c>
      <c r="Z6323" s="167" t="s">
        <v>2170</v>
      </c>
      <c r="AA6323" s="176">
        <v>210</v>
      </c>
      <c r="AB6323" s="167" t="s">
        <v>11254</v>
      </c>
      <c r="AC6323" s="176">
        <v>210</v>
      </c>
      <c r="AD6323" s="167" t="s">
        <v>11254</v>
      </c>
      <c r="AE6323" s="176">
        <v>810.6</v>
      </c>
    </row>
    <row r="6324" spans="1:31">
      <c r="A6324" s="178">
        <v>308642066741</v>
      </c>
      <c r="B6324" s="166">
        <v>46189</v>
      </c>
      <c r="C6324" s="167" t="s">
        <v>9201</v>
      </c>
      <c r="D6324" s="167" t="s">
        <v>9704</v>
      </c>
      <c r="E6324" s="167" t="s">
        <v>9705</v>
      </c>
      <c r="F6324" s="167" t="s">
        <v>9211</v>
      </c>
      <c r="G6324" s="167" t="s">
        <v>3502</v>
      </c>
      <c r="H6324" s="168">
        <v>46189</v>
      </c>
      <c r="I6324" s="167" t="s">
        <v>10088</v>
      </c>
      <c r="J6324" s="169">
        <v>26130</v>
      </c>
      <c r="K6324" s="167" t="s">
        <v>55</v>
      </c>
      <c r="L6324" s="169">
        <v>3</v>
      </c>
      <c r="M6324" s="167" t="s">
        <v>3604</v>
      </c>
      <c r="N6324" s="169">
        <v>492</v>
      </c>
      <c r="O6324" s="167" t="s">
        <v>3505</v>
      </c>
      <c r="P6324" s="167"/>
      <c r="Q6324" s="167" t="s">
        <v>5049</v>
      </c>
      <c r="R6324" s="167" t="s">
        <v>10209</v>
      </c>
      <c r="S6324" s="169">
        <v>6</v>
      </c>
      <c r="T6324" s="167" t="s">
        <v>3892</v>
      </c>
      <c r="U6324" s="169" t="s">
        <v>3893</v>
      </c>
      <c r="V6324" s="167" t="s">
        <v>10266</v>
      </c>
      <c r="W6324" s="167" t="s">
        <v>10267</v>
      </c>
      <c r="X6324" s="170" t="s">
        <v>157</v>
      </c>
      <c r="Y6324" s="171" t="s">
        <v>10212</v>
      </c>
      <c r="Z6324" s="167" t="s">
        <v>2170</v>
      </c>
      <c r="AA6324" s="176">
        <v>40</v>
      </c>
      <c r="AB6324" s="167" t="s">
        <v>11254</v>
      </c>
      <c r="AC6324" s="176">
        <v>40</v>
      </c>
      <c r="AD6324" s="167" t="s">
        <v>11254</v>
      </c>
      <c r="AE6324" s="176">
        <v>224.4</v>
      </c>
    </row>
    <row r="6325" spans="1:31">
      <c r="A6325" s="178">
        <v>308642066741</v>
      </c>
      <c r="B6325" s="166">
        <v>46189</v>
      </c>
      <c r="C6325" s="167" t="s">
        <v>9201</v>
      </c>
      <c r="D6325" s="167" t="s">
        <v>9704</v>
      </c>
      <c r="E6325" s="167" t="s">
        <v>9705</v>
      </c>
      <c r="F6325" s="167" t="s">
        <v>9211</v>
      </c>
      <c r="G6325" s="167" t="s">
        <v>3502</v>
      </c>
      <c r="H6325" s="168">
        <v>46189</v>
      </c>
      <c r="I6325" s="167" t="s">
        <v>10088</v>
      </c>
      <c r="J6325" s="169">
        <v>26130</v>
      </c>
      <c r="K6325" s="167" t="s">
        <v>55</v>
      </c>
      <c r="L6325" s="169">
        <v>3</v>
      </c>
      <c r="M6325" s="167" t="s">
        <v>3604</v>
      </c>
      <c r="N6325" s="169">
        <v>492</v>
      </c>
      <c r="O6325" s="167" t="s">
        <v>3505</v>
      </c>
      <c r="P6325" s="167"/>
      <c r="Q6325" s="167" t="s">
        <v>5049</v>
      </c>
      <c r="R6325" s="167" t="s">
        <v>10209</v>
      </c>
      <c r="S6325" s="169">
        <v>5</v>
      </c>
      <c r="T6325" s="167" t="s">
        <v>3529</v>
      </c>
      <c r="U6325" s="169" t="s">
        <v>3530</v>
      </c>
      <c r="V6325" s="167" t="s">
        <v>10268</v>
      </c>
      <c r="W6325" s="167" t="s">
        <v>4623</v>
      </c>
      <c r="X6325" s="170" t="s">
        <v>157</v>
      </c>
      <c r="Y6325" s="171" t="s">
        <v>10212</v>
      </c>
      <c r="Z6325" s="167" t="s">
        <v>2170</v>
      </c>
      <c r="AA6325" s="176">
        <v>200</v>
      </c>
      <c r="AB6325" s="167" t="s">
        <v>11254</v>
      </c>
      <c r="AC6325" s="176">
        <v>200</v>
      </c>
      <c r="AD6325" s="167" t="s">
        <v>11254</v>
      </c>
      <c r="AE6325" s="176">
        <v>19204</v>
      </c>
    </row>
    <row r="6326" spans="1:31">
      <c r="A6326" s="178">
        <v>308642066741</v>
      </c>
      <c r="B6326" s="166">
        <v>46189</v>
      </c>
      <c r="C6326" s="167" t="s">
        <v>9201</v>
      </c>
      <c r="D6326" s="167" t="s">
        <v>9704</v>
      </c>
      <c r="E6326" s="167" t="s">
        <v>9705</v>
      </c>
      <c r="F6326" s="167" t="s">
        <v>9211</v>
      </c>
      <c r="G6326" s="167" t="s">
        <v>3502</v>
      </c>
      <c r="H6326" s="168">
        <v>46189</v>
      </c>
      <c r="I6326" s="167" t="s">
        <v>10088</v>
      </c>
      <c r="J6326" s="169">
        <v>26130</v>
      </c>
      <c r="K6326" s="167" t="s">
        <v>55</v>
      </c>
      <c r="L6326" s="169">
        <v>3</v>
      </c>
      <c r="M6326" s="167" t="s">
        <v>3604</v>
      </c>
      <c r="N6326" s="169">
        <v>492</v>
      </c>
      <c r="O6326" s="167" t="s">
        <v>3505</v>
      </c>
      <c r="P6326" s="167"/>
      <c r="Q6326" s="167" t="s">
        <v>5049</v>
      </c>
      <c r="R6326" s="167" t="s">
        <v>10209</v>
      </c>
      <c r="S6326" s="169">
        <v>4</v>
      </c>
      <c r="T6326" s="167" t="s">
        <v>4633</v>
      </c>
      <c r="U6326" s="169" t="s">
        <v>4634</v>
      </c>
      <c r="V6326" s="167" t="s">
        <v>10269</v>
      </c>
      <c r="W6326" s="167" t="s">
        <v>7472</v>
      </c>
      <c r="X6326" s="170" t="s">
        <v>157</v>
      </c>
      <c r="Y6326" s="171" t="s">
        <v>10212</v>
      </c>
      <c r="Z6326" s="167" t="s">
        <v>2170</v>
      </c>
      <c r="AA6326" s="176">
        <v>225</v>
      </c>
      <c r="AB6326" s="167" t="s">
        <v>11254</v>
      </c>
      <c r="AC6326" s="176">
        <v>225</v>
      </c>
      <c r="AD6326" s="167" t="s">
        <v>11254</v>
      </c>
      <c r="AE6326" s="176">
        <v>330.75</v>
      </c>
    </row>
    <row r="6327" spans="1:31">
      <c r="A6327" s="178">
        <v>308642066741</v>
      </c>
      <c r="B6327" s="166">
        <v>46189</v>
      </c>
      <c r="C6327" s="167" t="s">
        <v>9201</v>
      </c>
      <c r="D6327" s="167" t="s">
        <v>9704</v>
      </c>
      <c r="E6327" s="167" t="s">
        <v>9705</v>
      </c>
      <c r="F6327" s="167" t="s">
        <v>9211</v>
      </c>
      <c r="G6327" s="167" t="s">
        <v>3502</v>
      </c>
      <c r="H6327" s="168">
        <v>46189</v>
      </c>
      <c r="I6327" s="167" t="s">
        <v>10088</v>
      </c>
      <c r="J6327" s="169">
        <v>26130</v>
      </c>
      <c r="K6327" s="167" t="s">
        <v>55</v>
      </c>
      <c r="L6327" s="169">
        <v>3</v>
      </c>
      <c r="M6327" s="167" t="s">
        <v>3604</v>
      </c>
      <c r="N6327" s="169">
        <v>492</v>
      </c>
      <c r="O6327" s="167" t="s">
        <v>3505</v>
      </c>
      <c r="P6327" s="167"/>
      <c r="Q6327" s="167" t="s">
        <v>5049</v>
      </c>
      <c r="R6327" s="167" t="s">
        <v>10209</v>
      </c>
      <c r="S6327" s="169">
        <v>3</v>
      </c>
      <c r="T6327" s="167" t="s">
        <v>4633</v>
      </c>
      <c r="U6327" s="169" t="s">
        <v>4634</v>
      </c>
      <c r="V6327" s="167" t="s">
        <v>10270</v>
      </c>
      <c r="W6327" s="167" t="s">
        <v>7475</v>
      </c>
      <c r="X6327" s="170" t="s">
        <v>157</v>
      </c>
      <c r="Y6327" s="171" t="s">
        <v>10212</v>
      </c>
      <c r="Z6327" s="167" t="s">
        <v>2170</v>
      </c>
      <c r="AA6327" s="176">
        <v>450</v>
      </c>
      <c r="AB6327" s="167" t="s">
        <v>11254</v>
      </c>
      <c r="AC6327" s="176">
        <v>450</v>
      </c>
      <c r="AD6327" s="167" t="s">
        <v>11254</v>
      </c>
      <c r="AE6327" s="176">
        <v>607.5</v>
      </c>
    </row>
    <row r="6328" spans="1:31">
      <c r="A6328" s="178">
        <v>308642066741</v>
      </c>
      <c r="B6328" s="166">
        <v>46189</v>
      </c>
      <c r="C6328" s="167" t="s">
        <v>9201</v>
      </c>
      <c r="D6328" s="167" t="s">
        <v>9704</v>
      </c>
      <c r="E6328" s="167" t="s">
        <v>9705</v>
      </c>
      <c r="F6328" s="167" t="s">
        <v>9211</v>
      </c>
      <c r="G6328" s="167" t="s">
        <v>3502</v>
      </c>
      <c r="H6328" s="168">
        <v>46189</v>
      </c>
      <c r="I6328" s="167" t="s">
        <v>10088</v>
      </c>
      <c r="J6328" s="169">
        <v>26130</v>
      </c>
      <c r="K6328" s="167" t="s">
        <v>55</v>
      </c>
      <c r="L6328" s="169">
        <v>3</v>
      </c>
      <c r="M6328" s="167" t="s">
        <v>3604</v>
      </c>
      <c r="N6328" s="169">
        <v>492</v>
      </c>
      <c r="O6328" s="167" t="s">
        <v>3505</v>
      </c>
      <c r="P6328" s="167"/>
      <c r="Q6328" s="167" t="s">
        <v>5049</v>
      </c>
      <c r="R6328" s="167" t="s">
        <v>10209</v>
      </c>
      <c r="S6328" s="169">
        <v>2</v>
      </c>
      <c r="T6328" s="167" t="s">
        <v>5311</v>
      </c>
      <c r="U6328" s="169" t="s">
        <v>5317</v>
      </c>
      <c r="V6328" s="167" t="s">
        <v>10271</v>
      </c>
      <c r="W6328" s="167" t="s">
        <v>7463</v>
      </c>
      <c r="X6328" s="170" t="s">
        <v>157</v>
      </c>
      <c r="Y6328" s="171" t="s">
        <v>10212</v>
      </c>
      <c r="Z6328" s="167" t="s">
        <v>2170</v>
      </c>
      <c r="AA6328" s="176">
        <v>25</v>
      </c>
      <c r="AB6328" s="167" t="s">
        <v>11254</v>
      </c>
      <c r="AC6328" s="176">
        <v>25</v>
      </c>
      <c r="AD6328" s="167" t="s">
        <v>11254</v>
      </c>
      <c r="AE6328" s="176">
        <v>37.5</v>
      </c>
    </row>
    <row r="6329" spans="1:31">
      <c r="A6329" s="178">
        <v>308642066741</v>
      </c>
      <c r="B6329" s="166">
        <v>46189</v>
      </c>
      <c r="C6329" s="167" t="s">
        <v>9201</v>
      </c>
      <c r="D6329" s="167" t="s">
        <v>9704</v>
      </c>
      <c r="E6329" s="167" t="s">
        <v>9705</v>
      </c>
      <c r="F6329" s="167" t="s">
        <v>9211</v>
      </c>
      <c r="G6329" s="167" t="s">
        <v>3502</v>
      </c>
      <c r="H6329" s="168">
        <v>46189</v>
      </c>
      <c r="I6329" s="167" t="s">
        <v>10088</v>
      </c>
      <c r="J6329" s="169">
        <v>26130</v>
      </c>
      <c r="K6329" s="167" t="s">
        <v>55</v>
      </c>
      <c r="L6329" s="169">
        <v>3</v>
      </c>
      <c r="M6329" s="167" t="s">
        <v>3604</v>
      </c>
      <c r="N6329" s="169">
        <v>492</v>
      </c>
      <c r="O6329" s="167" t="s">
        <v>3505</v>
      </c>
      <c r="P6329" s="167"/>
      <c r="Q6329" s="167" t="s">
        <v>5049</v>
      </c>
      <c r="R6329" s="167" t="s">
        <v>10209</v>
      </c>
      <c r="S6329" s="169">
        <v>1</v>
      </c>
      <c r="T6329" s="167" t="s">
        <v>3529</v>
      </c>
      <c r="U6329" s="169" t="s">
        <v>3530</v>
      </c>
      <c r="V6329" s="167" t="s">
        <v>10272</v>
      </c>
      <c r="W6329" s="167" t="s">
        <v>7837</v>
      </c>
      <c r="X6329" s="170" t="s">
        <v>160</v>
      </c>
      <c r="Y6329" s="171" t="s">
        <v>10212</v>
      </c>
      <c r="Z6329" s="167" t="s">
        <v>2170</v>
      </c>
      <c r="AA6329" s="176">
        <v>100</v>
      </c>
      <c r="AB6329" s="167" t="s">
        <v>11254</v>
      </c>
      <c r="AC6329" s="176">
        <v>100</v>
      </c>
      <c r="AD6329" s="167" t="s">
        <v>11254</v>
      </c>
      <c r="AE6329" s="176">
        <v>47.3</v>
      </c>
    </row>
    <row r="6330" spans="1:31">
      <c r="A6330" s="178">
        <v>308642068511</v>
      </c>
      <c r="B6330" s="166">
        <v>46189</v>
      </c>
      <c r="C6330" s="167" t="s">
        <v>9201</v>
      </c>
      <c r="D6330" s="167" t="s">
        <v>9704</v>
      </c>
      <c r="E6330" s="167" t="s">
        <v>9705</v>
      </c>
      <c r="F6330" s="167" t="s">
        <v>9211</v>
      </c>
      <c r="G6330" s="167" t="s">
        <v>3502</v>
      </c>
      <c r="H6330" s="168">
        <v>46189</v>
      </c>
      <c r="I6330" s="167" t="s">
        <v>10088</v>
      </c>
      <c r="J6330" s="169">
        <v>26130</v>
      </c>
      <c r="K6330" s="167" t="s">
        <v>55</v>
      </c>
      <c r="L6330" s="169">
        <v>3</v>
      </c>
      <c r="M6330" s="167" t="s">
        <v>3604</v>
      </c>
      <c r="N6330" s="169">
        <v>492</v>
      </c>
      <c r="O6330" s="167" t="s">
        <v>3505</v>
      </c>
      <c r="P6330" s="167"/>
      <c r="Q6330" s="167" t="s">
        <v>5049</v>
      </c>
      <c r="R6330" s="167" t="s">
        <v>10209</v>
      </c>
      <c r="S6330" s="169">
        <v>27</v>
      </c>
      <c r="T6330" s="167" t="s">
        <v>3529</v>
      </c>
      <c r="U6330" s="169" t="s">
        <v>3530</v>
      </c>
      <c r="V6330" s="167" t="s">
        <v>10273</v>
      </c>
      <c r="W6330" s="167" t="s">
        <v>7605</v>
      </c>
      <c r="X6330" s="170" t="s">
        <v>159</v>
      </c>
      <c r="Y6330" s="171" t="s">
        <v>10212</v>
      </c>
      <c r="Z6330" s="167" t="s">
        <v>2170</v>
      </c>
      <c r="AA6330" s="176">
        <v>200</v>
      </c>
      <c r="AB6330" s="167" t="s">
        <v>11254</v>
      </c>
      <c r="AC6330" s="176">
        <v>200</v>
      </c>
      <c r="AD6330" s="167" t="s">
        <v>11254</v>
      </c>
      <c r="AE6330" s="176">
        <v>18862</v>
      </c>
    </row>
    <row r="6331" spans="1:31">
      <c r="A6331" s="178">
        <v>308642068511</v>
      </c>
      <c r="B6331" s="166">
        <v>46189</v>
      </c>
      <c r="C6331" s="167" t="s">
        <v>9201</v>
      </c>
      <c r="D6331" s="167" t="s">
        <v>9704</v>
      </c>
      <c r="E6331" s="167" t="s">
        <v>9705</v>
      </c>
      <c r="F6331" s="167" t="s">
        <v>9211</v>
      </c>
      <c r="G6331" s="167" t="s">
        <v>3502</v>
      </c>
      <c r="H6331" s="168">
        <v>46189</v>
      </c>
      <c r="I6331" s="167" t="s">
        <v>10088</v>
      </c>
      <c r="J6331" s="169">
        <v>26130</v>
      </c>
      <c r="K6331" s="167" t="s">
        <v>55</v>
      </c>
      <c r="L6331" s="169">
        <v>3</v>
      </c>
      <c r="M6331" s="167" t="s">
        <v>3604</v>
      </c>
      <c r="N6331" s="169">
        <v>492</v>
      </c>
      <c r="O6331" s="167" t="s">
        <v>3505</v>
      </c>
      <c r="P6331" s="167"/>
      <c r="Q6331" s="167" t="s">
        <v>5049</v>
      </c>
      <c r="R6331" s="167" t="s">
        <v>10209</v>
      </c>
      <c r="S6331" s="169">
        <v>26</v>
      </c>
      <c r="T6331" s="167" t="s">
        <v>3535</v>
      </c>
      <c r="U6331" s="169" t="s">
        <v>3536</v>
      </c>
      <c r="V6331" s="167" t="s">
        <v>10274</v>
      </c>
      <c r="W6331" s="167" t="s">
        <v>3744</v>
      </c>
      <c r="X6331" s="170" t="s">
        <v>157</v>
      </c>
      <c r="Y6331" s="171" t="s">
        <v>10212</v>
      </c>
      <c r="Z6331" s="167" t="s">
        <v>2170</v>
      </c>
      <c r="AA6331" s="176">
        <v>40000</v>
      </c>
      <c r="AB6331" s="167" t="s">
        <v>11254</v>
      </c>
      <c r="AC6331" s="176">
        <v>40000</v>
      </c>
      <c r="AD6331" s="167" t="s">
        <v>11254</v>
      </c>
      <c r="AE6331" s="176">
        <v>8.4</v>
      </c>
    </row>
    <row r="6332" spans="1:31">
      <c r="A6332" s="178">
        <v>308642068511</v>
      </c>
      <c r="B6332" s="166">
        <v>46189</v>
      </c>
      <c r="C6332" s="167" t="s">
        <v>9201</v>
      </c>
      <c r="D6332" s="167" t="s">
        <v>9704</v>
      </c>
      <c r="E6332" s="167" t="s">
        <v>9705</v>
      </c>
      <c r="F6332" s="167" t="s">
        <v>9211</v>
      </c>
      <c r="G6332" s="167" t="s">
        <v>3502</v>
      </c>
      <c r="H6332" s="168">
        <v>46189</v>
      </c>
      <c r="I6332" s="167" t="s">
        <v>10088</v>
      </c>
      <c r="J6332" s="169">
        <v>26130</v>
      </c>
      <c r="K6332" s="167" t="s">
        <v>55</v>
      </c>
      <c r="L6332" s="169">
        <v>3</v>
      </c>
      <c r="M6332" s="167" t="s">
        <v>3604</v>
      </c>
      <c r="N6332" s="169">
        <v>492</v>
      </c>
      <c r="O6332" s="167" t="s">
        <v>3505</v>
      </c>
      <c r="P6332" s="167"/>
      <c r="Q6332" s="167" t="s">
        <v>5049</v>
      </c>
      <c r="R6332" s="167" t="s">
        <v>10209</v>
      </c>
      <c r="S6332" s="169">
        <v>25</v>
      </c>
      <c r="T6332" s="167" t="s">
        <v>3529</v>
      </c>
      <c r="U6332" s="169" t="s">
        <v>3530</v>
      </c>
      <c r="V6332" s="167" t="s">
        <v>10275</v>
      </c>
      <c r="W6332" s="167" t="s">
        <v>8306</v>
      </c>
      <c r="X6332" s="170" t="s">
        <v>157</v>
      </c>
      <c r="Y6332" s="171" t="s">
        <v>10212</v>
      </c>
      <c r="Z6332" s="167" t="s">
        <v>2170</v>
      </c>
      <c r="AA6332" s="176">
        <v>3000</v>
      </c>
      <c r="AB6332" s="167" t="s">
        <v>11254</v>
      </c>
      <c r="AC6332" s="176">
        <v>3000</v>
      </c>
      <c r="AD6332" s="167" t="s">
        <v>11254</v>
      </c>
      <c r="AE6332" s="176">
        <v>120</v>
      </c>
    </row>
    <row r="6333" spans="1:31">
      <c r="A6333" s="178">
        <v>308642068511</v>
      </c>
      <c r="B6333" s="166">
        <v>46189</v>
      </c>
      <c r="C6333" s="167" t="s">
        <v>9201</v>
      </c>
      <c r="D6333" s="167" t="s">
        <v>9704</v>
      </c>
      <c r="E6333" s="167" t="s">
        <v>9705</v>
      </c>
      <c r="F6333" s="167" t="s">
        <v>9211</v>
      </c>
      <c r="G6333" s="167" t="s">
        <v>3502</v>
      </c>
      <c r="H6333" s="168">
        <v>46189</v>
      </c>
      <c r="I6333" s="167" t="s">
        <v>10088</v>
      </c>
      <c r="J6333" s="169">
        <v>26130</v>
      </c>
      <c r="K6333" s="167" t="s">
        <v>55</v>
      </c>
      <c r="L6333" s="169">
        <v>3</v>
      </c>
      <c r="M6333" s="167" t="s">
        <v>3604</v>
      </c>
      <c r="N6333" s="169">
        <v>492</v>
      </c>
      <c r="O6333" s="167" t="s">
        <v>3505</v>
      </c>
      <c r="P6333" s="167"/>
      <c r="Q6333" s="167" t="s">
        <v>5049</v>
      </c>
      <c r="R6333" s="167" t="s">
        <v>10209</v>
      </c>
      <c r="S6333" s="169">
        <v>24</v>
      </c>
      <c r="T6333" s="167" t="s">
        <v>3971</v>
      </c>
      <c r="U6333" s="169" t="s">
        <v>3972</v>
      </c>
      <c r="V6333" s="167" t="s">
        <v>10276</v>
      </c>
      <c r="W6333" s="167" t="s">
        <v>5479</v>
      </c>
      <c r="X6333" s="170" t="s">
        <v>157</v>
      </c>
      <c r="Y6333" s="171" t="s">
        <v>10212</v>
      </c>
      <c r="Z6333" s="167" t="s">
        <v>2170</v>
      </c>
      <c r="AA6333" s="176">
        <v>1000</v>
      </c>
      <c r="AB6333" s="167" t="s">
        <v>11254</v>
      </c>
      <c r="AC6333" s="176">
        <v>1000</v>
      </c>
      <c r="AD6333" s="167" t="s">
        <v>11254</v>
      </c>
      <c r="AE6333" s="176">
        <v>34.5</v>
      </c>
    </row>
    <row r="6334" spans="1:31">
      <c r="A6334" s="178">
        <v>308642068511</v>
      </c>
      <c r="B6334" s="166">
        <v>46189</v>
      </c>
      <c r="C6334" s="167" t="s">
        <v>9201</v>
      </c>
      <c r="D6334" s="167" t="s">
        <v>9704</v>
      </c>
      <c r="E6334" s="167" t="s">
        <v>9705</v>
      </c>
      <c r="F6334" s="167" t="s">
        <v>9211</v>
      </c>
      <c r="G6334" s="167" t="s">
        <v>3502</v>
      </c>
      <c r="H6334" s="168">
        <v>46189</v>
      </c>
      <c r="I6334" s="167" t="s">
        <v>10088</v>
      </c>
      <c r="J6334" s="169">
        <v>26130</v>
      </c>
      <c r="K6334" s="167" t="s">
        <v>55</v>
      </c>
      <c r="L6334" s="169">
        <v>3</v>
      </c>
      <c r="M6334" s="167" t="s">
        <v>3604</v>
      </c>
      <c r="N6334" s="169">
        <v>492</v>
      </c>
      <c r="O6334" s="167" t="s">
        <v>3505</v>
      </c>
      <c r="P6334" s="167"/>
      <c r="Q6334" s="167" t="s">
        <v>5049</v>
      </c>
      <c r="R6334" s="167" t="s">
        <v>10209</v>
      </c>
      <c r="S6334" s="169">
        <v>23</v>
      </c>
      <c r="T6334" s="167" t="s">
        <v>3529</v>
      </c>
      <c r="U6334" s="169" t="s">
        <v>3530</v>
      </c>
      <c r="V6334" s="167" t="s">
        <v>10277</v>
      </c>
      <c r="W6334" s="167" t="s">
        <v>6770</v>
      </c>
      <c r="X6334" s="170" t="s">
        <v>157</v>
      </c>
      <c r="Y6334" s="171" t="s">
        <v>10212</v>
      </c>
      <c r="Z6334" s="167" t="s">
        <v>2170</v>
      </c>
      <c r="AA6334" s="176">
        <v>1000</v>
      </c>
      <c r="AB6334" s="167" t="s">
        <v>11254</v>
      </c>
      <c r="AC6334" s="176">
        <v>1000</v>
      </c>
      <c r="AD6334" s="167" t="s">
        <v>11254</v>
      </c>
      <c r="AE6334" s="176">
        <v>660</v>
      </c>
    </row>
    <row r="6335" spans="1:31">
      <c r="A6335" s="178">
        <v>308642068511</v>
      </c>
      <c r="B6335" s="166">
        <v>46189</v>
      </c>
      <c r="C6335" s="167" t="s">
        <v>9201</v>
      </c>
      <c r="D6335" s="167" t="s">
        <v>9704</v>
      </c>
      <c r="E6335" s="167" t="s">
        <v>9705</v>
      </c>
      <c r="F6335" s="167" t="s">
        <v>9211</v>
      </c>
      <c r="G6335" s="167" t="s">
        <v>3502</v>
      </c>
      <c r="H6335" s="168">
        <v>46189</v>
      </c>
      <c r="I6335" s="167" t="s">
        <v>10088</v>
      </c>
      <c r="J6335" s="169">
        <v>26130</v>
      </c>
      <c r="K6335" s="167" t="s">
        <v>55</v>
      </c>
      <c r="L6335" s="169">
        <v>3</v>
      </c>
      <c r="M6335" s="167" t="s">
        <v>3604</v>
      </c>
      <c r="N6335" s="169">
        <v>492</v>
      </c>
      <c r="O6335" s="167" t="s">
        <v>3505</v>
      </c>
      <c r="P6335" s="167"/>
      <c r="Q6335" s="167" t="s">
        <v>5049</v>
      </c>
      <c r="R6335" s="167" t="s">
        <v>10209</v>
      </c>
      <c r="S6335" s="169">
        <v>22</v>
      </c>
      <c r="T6335" s="167" t="s">
        <v>3529</v>
      </c>
      <c r="U6335" s="169" t="s">
        <v>3530</v>
      </c>
      <c r="V6335" s="167" t="s">
        <v>10278</v>
      </c>
      <c r="W6335" s="167" t="s">
        <v>3572</v>
      </c>
      <c r="X6335" s="170" t="s">
        <v>157</v>
      </c>
      <c r="Y6335" s="171" t="s">
        <v>10212</v>
      </c>
      <c r="Z6335" s="167" t="s">
        <v>2170</v>
      </c>
      <c r="AA6335" s="176">
        <v>1200</v>
      </c>
      <c r="AB6335" s="167" t="s">
        <v>11254</v>
      </c>
      <c r="AC6335" s="176">
        <v>1200</v>
      </c>
      <c r="AD6335" s="167" t="s">
        <v>11254</v>
      </c>
      <c r="AE6335" s="176">
        <v>49.93</v>
      </c>
    </row>
    <row r="6336" spans="1:31">
      <c r="A6336" s="178">
        <v>308642068511</v>
      </c>
      <c r="B6336" s="166">
        <v>46189</v>
      </c>
      <c r="C6336" s="167" t="s">
        <v>9201</v>
      </c>
      <c r="D6336" s="167" t="s">
        <v>9704</v>
      </c>
      <c r="E6336" s="167" t="s">
        <v>9705</v>
      </c>
      <c r="F6336" s="167" t="s">
        <v>9211</v>
      </c>
      <c r="G6336" s="167" t="s">
        <v>3502</v>
      </c>
      <c r="H6336" s="168">
        <v>46189</v>
      </c>
      <c r="I6336" s="167" t="s">
        <v>10088</v>
      </c>
      <c r="J6336" s="169">
        <v>26130</v>
      </c>
      <c r="K6336" s="167" t="s">
        <v>55</v>
      </c>
      <c r="L6336" s="169">
        <v>3</v>
      </c>
      <c r="M6336" s="167" t="s">
        <v>3604</v>
      </c>
      <c r="N6336" s="169">
        <v>492</v>
      </c>
      <c r="O6336" s="167" t="s">
        <v>3505</v>
      </c>
      <c r="P6336" s="167"/>
      <c r="Q6336" s="167" t="s">
        <v>5049</v>
      </c>
      <c r="R6336" s="167" t="s">
        <v>10209</v>
      </c>
      <c r="S6336" s="169">
        <v>21</v>
      </c>
      <c r="T6336" s="167" t="s">
        <v>3529</v>
      </c>
      <c r="U6336" s="169" t="s">
        <v>3530</v>
      </c>
      <c r="V6336" s="167" t="s">
        <v>10279</v>
      </c>
      <c r="W6336" s="167" t="s">
        <v>5633</v>
      </c>
      <c r="X6336" s="170" t="s">
        <v>157</v>
      </c>
      <c r="Y6336" s="171" t="s">
        <v>10212</v>
      </c>
      <c r="Z6336" s="167" t="s">
        <v>2170</v>
      </c>
      <c r="AA6336" s="176">
        <v>1500</v>
      </c>
      <c r="AB6336" s="167" t="s">
        <v>11254</v>
      </c>
      <c r="AC6336" s="176">
        <v>1500</v>
      </c>
      <c r="AD6336" s="167" t="s">
        <v>11254</v>
      </c>
      <c r="AE6336" s="176">
        <v>84.71</v>
      </c>
    </row>
    <row r="6337" spans="1:31">
      <c r="A6337" s="178">
        <v>308642068511</v>
      </c>
      <c r="B6337" s="166">
        <v>46189</v>
      </c>
      <c r="C6337" s="167" t="s">
        <v>9201</v>
      </c>
      <c r="D6337" s="167" t="s">
        <v>9704</v>
      </c>
      <c r="E6337" s="167" t="s">
        <v>9705</v>
      </c>
      <c r="F6337" s="167" t="s">
        <v>9211</v>
      </c>
      <c r="G6337" s="167" t="s">
        <v>3502</v>
      </c>
      <c r="H6337" s="168">
        <v>46189</v>
      </c>
      <c r="I6337" s="167" t="s">
        <v>10088</v>
      </c>
      <c r="J6337" s="169">
        <v>26130</v>
      </c>
      <c r="K6337" s="167" t="s">
        <v>55</v>
      </c>
      <c r="L6337" s="169">
        <v>3</v>
      </c>
      <c r="M6337" s="167" t="s">
        <v>3604</v>
      </c>
      <c r="N6337" s="169">
        <v>492</v>
      </c>
      <c r="O6337" s="167" t="s">
        <v>3505</v>
      </c>
      <c r="P6337" s="167"/>
      <c r="Q6337" s="167" t="s">
        <v>5049</v>
      </c>
      <c r="R6337" s="167" t="s">
        <v>10209</v>
      </c>
      <c r="S6337" s="169">
        <v>20</v>
      </c>
      <c r="T6337" s="167" t="s">
        <v>3535</v>
      </c>
      <c r="U6337" s="169" t="s">
        <v>3536</v>
      </c>
      <c r="V6337" s="167" t="s">
        <v>10280</v>
      </c>
      <c r="W6337" s="167" t="s">
        <v>8816</v>
      </c>
      <c r="X6337" s="170" t="s">
        <v>157</v>
      </c>
      <c r="Y6337" s="171" t="s">
        <v>10212</v>
      </c>
      <c r="Z6337" s="167" t="s">
        <v>2170</v>
      </c>
      <c r="AA6337" s="176">
        <v>100</v>
      </c>
      <c r="AB6337" s="167" t="s">
        <v>11254</v>
      </c>
      <c r="AC6337" s="176">
        <v>100</v>
      </c>
      <c r="AD6337" s="167" t="s">
        <v>11254</v>
      </c>
      <c r="AE6337" s="176">
        <v>1.77</v>
      </c>
    </row>
    <row r="6338" spans="1:31">
      <c r="A6338" s="178">
        <v>308642068511</v>
      </c>
      <c r="B6338" s="166">
        <v>46189</v>
      </c>
      <c r="C6338" s="167" t="s">
        <v>9201</v>
      </c>
      <c r="D6338" s="167" t="s">
        <v>9704</v>
      </c>
      <c r="E6338" s="167" t="s">
        <v>9705</v>
      </c>
      <c r="F6338" s="167" t="s">
        <v>9211</v>
      </c>
      <c r="G6338" s="167" t="s">
        <v>3502</v>
      </c>
      <c r="H6338" s="168">
        <v>46189</v>
      </c>
      <c r="I6338" s="167" t="s">
        <v>10088</v>
      </c>
      <c r="J6338" s="169">
        <v>26130</v>
      </c>
      <c r="K6338" s="167" t="s">
        <v>55</v>
      </c>
      <c r="L6338" s="169">
        <v>3</v>
      </c>
      <c r="M6338" s="167" t="s">
        <v>3604</v>
      </c>
      <c r="N6338" s="169">
        <v>492</v>
      </c>
      <c r="O6338" s="167" t="s">
        <v>3505</v>
      </c>
      <c r="P6338" s="167"/>
      <c r="Q6338" s="167" t="s">
        <v>5049</v>
      </c>
      <c r="R6338" s="167" t="s">
        <v>10209</v>
      </c>
      <c r="S6338" s="169">
        <v>19</v>
      </c>
      <c r="T6338" s="167" t="s">
        <v>3678</v>
      </c>
      <c r="U6338" s="169" t="s">
        <v>3679</v>
      </c>
      <c r="V6338" s="167" t="s">
        <v>10281</v>
      </c>
      <c r="W6338" s="167" t="s">
        <v>10282</v>
      </c>
      <c r="X6338" s="170" t="s">
        <v>160</v>
      </c>
      <c r="Y6338" s="171" t="s">
        <v>10212</v>
      </c>
      <c r="Z6338" s="167" t="s">
        <v>2170</v>
      </c>
      <c r="AA6338" s="176">
        <v>1000</v>
      </c>
      <c r="AB6338" s="167" t="s">
        <v>11254</v>
      </c>
      <c r="AC6338" s="176">
        <v>0.56999999999999995</v>
      </c>
      <c r="AD6338" s="167" t="s">
        <v>11256</v>
      </c>
      <c r="AE6338" s="176">
        <v>6.1</v>
      </c>
    </row>
    <row r="6339" spans="1:31">
      <c r="A6339" s="178">
        <v>308642068511</v>
      </c>
      <c r="B6339" s="166">
        <v>46189</v>
      </c>
      <c r="C6339" s="167" t="s">
        <v>9201</v>
      </c>
      <c r="D6339" s="167" t="s">
        <v>9704</v>
      </c>
      <c r="E6339" s="167" t="s">
        <v>9705</v>
      </c>
      <c r="F6339" s="167" t="s">
        <v>9211</v>
      </c>
      <c r="G6339" s="167" t="s">
        <v>3502</v>
      </c>
      <c r="H6339" s="168">
        <v>46189</v>
      </c>
      <c r="I6339" s="167" t="s">
        <v>10088</v>
      </c>
      <c r="J6339" s="169">
        <v>26130</v>
      </c>
      <c r="K6339" s="167" t="s">
        <v>55</v>
      </c>
      <c r="L6339" s="169">
        <v>3</v>
      </c>
      <c r="M6339" s="167" t="s">
        <v>3604</v>
      </c>
      <c r="N6339" s="169">
        <v>492</v>
      </c>
      <c r="O6339" s="167" t="s">
        <v>3505</v>
      </c>
      <c r="P6339" s="167"/>
      <c r="Q6339" s="167" t="s">
        <v>5049</v>
      </c>
      <c r="R6339" s="167" t="s">
        <v>10209</v>
      </c>
      <c r="S6339" s="169">
        <v>18</v>
      </c>
      <c r="T6339" s="167" t="s">
        <v>3529</v>
      </c>
      <c r="U6339" s="169" t="s">
        <v>3530</v>
      </c>
      <c r="V6339" s="167" t="s">
        <v>10283</v>
      </c>
      <c r="W6339" s="167" t="s">
        <v>10284</v>
      </c>
      <c r="X6339" s="170" t="s">
        <v>157</v>
      </c>
      <c r="Y6339" s="171" t="s">
        <v>10212</v>
      </c>
      <c r="Z6339" s="167" t="s">
        <v>2170</v>
      </c>
      <c r="AA6339" s="176">
        <v>1000</v>
      </c>
      <c r="AB6339" s="167" t="s">
        <v>11254</v>
      </c>
      <c r="AC6339" s="176">
        <v>1000</v>
      </c>
      <c r="AD6339" s="167" t="s">
        <v>11254</v>
      </c>
      <c r="AE6339" s="176">
        <v>154</v>
      </c>
    </row>
    <row r="6340" spans="1:31">
      <c r="A6340" s="178">
        <v>308642068511</v>
      </c>
      <c r="B6340" s="166">
        <v>46189</v>
      </c>
      <c r="C6340" s="167" t="s">
        <v>9201</v>
      </c>
      <c r="D6340" s="167" t="s">
        <v>9704</v>
      </c>
      <c r="E6340" s="167" t="s">
        <v>9705</v>
      </c>
      <c r="F6340" s="167" t="s">
        <v>9211</v>
      </c>
      <c r="G6340" s="167" t="s">
        <v>3502</v>
      </c>
      <c r="H6340" s="168">
        <v>46189</v>
      </c>
      <c r="I6340" s="167" t="s">
        <v>10088</v>
      </c>
      <c r="J6340" s="169">
        <v>26130</v>
      </c>
      <c r="K6340" s="167" t="s">
        <v>55</v>
      </c>
      <c r="L6340" s="169">
        <v>3</v>
      </c>
      <c r="M6340" s="167" t="s">
        <v>3604</v>
      </c>
      <c r="N6340" s="169">
        <v>492</v>
      </c>
      <c r="O6340" s="167" t="s">
        <v>3505</v>
      </c>
      <c r="P6340" s="167"/>
      <c r="Q6340" s="167" t="s">
        <v>5049</v>
      </c>
      <c r="R6340" s="167" t="s">
        <v>10209</v>
      </c>
      <c r="S6340" s="169">
        <v>17</v>
      </c>
      <c r="T6340" s="167" t="s">
        <v>4051</v>
      </c>
      <c r="U6340" s="169" t="s">
        <v>4052</v>
      </c>
      <c r="V6340" s="167" t="s">
        <v>10285</v>
      </c>
      <c r="W6340" s="167" t="s">
        <v>4783</v>
      </c>
      <c r="X6340" s="170" t="s">
        <v>157</v>
      </c>
      <c r="Y6340" s="171" t="s">
        <v>10212</v>
      </c>
      <c r="Z6340" s="167" t="s">
        <v>2170</v>
      </c>
      <c r="AA6340" s="176">
        <v>130</v>
      </c>
      <c r="AB6340" s="167" t="s">
        <v>11254</v>
      </c>
      <c r="AC6340" s="176">
        <v>130</v>
      </c>
      <c r="AD6340" s="167" t="s">
        <v>11254</v>
      </c>
      <c r="AE6340" s="176">
        <v>127.4</v>
      </c>
    </row>
    <row r="6341" spans="1:31">
      <c r="A6341" s="178">
        <v>308642068511</v>
      </c>
      <c r="B6341" s="166">
        <v>46189</v>
      </c>
      <c r="C6341" s="167" t="s">
        <v>9201</v>
      </c>
      <c r="D6341" s="167" t="s">
        <v>9704</v>
      </c>
      <c r="E6341" s="167" t="s">
        <v>9705</v>
      </c>
      <c r="F6341" s="167" t="s">
        <v>9211</v>
      </c>
      <c r="G6341" s="167" t="s">
        <v>3502</v>
      </c>
      <c r="H6341" s="168">
        <v>46189</v>
      </c>
      <c r="I6341" s="167" t="s">
        <v>10088</v>
      </c>
      <c r="J6341" s="169">
        <v>26130</v>
      </c>
      <c r="K6341" s="167" t="s">
        <v>55</v>
      </c>
      <c r="L6341" s="169">
        <v>3</v>
      </c>
      <c r="M6341" s="167" t="s">
        <v>3604</v>
      </c>
      <c r="N6341" s="169">
        <v>492</v>
      </c>
      <c r="O6341" s="167" t="s">
        <v>3505</v>
      </c>
      <c r="P6341" s="167"/>
      <c r="Q6341" s="167" t="s">
        <v>5049</v>
      </c>
      <c r="R6341" s="167" t="s">
        <v>10209</v>
      </c>
      <c r="S6341" s="169">
        <v>16</v>
      </c>
      <c r="T6341" s="167" t="s">
        <v>3529</v>
      </c>
      <c r="U6341" s="169" t="s">
        <v>3530</v>
      </c>
      <c r="V6341" s="167" t="s">
        <v>10286</v>
      </c>
      <c r="W6341" s="167" t="s">
        <v>3889</v>
      </c>
      <c r="X6341" s="170" t="s">
        <v>157</v>
      </c>
      <c r="Y6341" s="171" t="s">
        <v>10212</v>
      </c>
      <c r="Z6341" s="167" t="s">
        <v>2170</v>
      </c>
      <c r="AA6341" s="176">
        <v>6555</v>
      </c>
      <c r="AB6341" s="167" t="s">
        <v>11254</v>
      </c>
      <c r="AC6341" s="176">
        <v>6555</v>
      </c>
      <c r="AD6341" s="167" t="s">
        <v>11254</v>
      </c>
      <c r="AE6341" s="176">
        <v>43984.05</v>
      </c>
    </row>
    <row r="6342" spans="1:31">
      <c r="A6342" s="178">
        <v>308642068511</v>
      </c>
      <c r="B6342" s="166">
        <v>46189</v>
      </c>
      <c r="C6342" s="167" t="s">
        <v>9201</v>
      </c>
      <c r="D6342" s="167" t="s">
        <v>9704</v>
      </c>
      <c r="E6342" s="167" t="s">
        <v>9705</v>
      </c>
      <c r="F6342" s="167" t="s">
        <v>9211</v>
      </c>
      <c r="G6342" s="167" t="s">
        <v>3502</v>
      </c>
      <c r="H6342" s="168">
        <v>46189</v>
      </c>
      <c r="I6342" s="167" t="s">
        <v>10088</v>
      </c>
      <c r="J6342" s="169">
        <v>26130</v>
      </c>
      <c r="K6342" s="167" t="s">
        <v>55</v>
      </c>
      <c r="L6342" s="169">
        <v>3</v>
      </c>
      <c r="M6342" s="167" t="s">
        <v>3604</v>
      </c>
      <c r="N6342" s="169">
        <v>492</v>
      </c>
      <c r="O6342" s="167" t="s">
        <v>3505</v>
      </c>
      <c r="P6342" s="167"/>
      <c r="Q6342" s="167" t="s">
        <v>5049</v>
      </c>
      <c r="R6342" s="167" t="s">
        <v>10209</v>
      </c>
      <c r="S6342" s="169">
        <v>15</v>
      </c>
      <c r="T6342" s="167" t="s">
        <v>3703</v>
      </c>
      <c r="U6342" s="169" t="s">
        <v>3704</v>
      </c>
      <c r="V6342" s="167" t="s">
        <v>10287</v>
      </c>
      <c r="W6342" s="167" t="s">
        <v>6247</v>
      </c>
      <c r="X6342" s="170" t="s">
        <v>157</v>
      </c>
      <c r="Y6342" s="171" t="s">
        <v>10212</v>
      </c>
      <c r="Z6342" s="167" t="s">
        <v>2170</v>
      </c>
      <c r="AA6342" s="176">
        <v>50</v>
      </c>
      <c r="AB6342" s="167" t="s">
        <v>11254</v>
      </c>
      <c r="AC6342" s="176">
        <v>50</v>
      </c>
      <c r="AD6342" s="167" t="s">
        <v>11254</v>
      </c>
      <c r="AE6342" s="176">
        <v>1084.5</v>
      </c>
    </row>
    <row r="6343" spans="1:31">
      <c r="A6343" s="178">
        <v>308642068511</v>
      </c>
      <c r="B6343" s="166">
        <v>46189</v>
      </c>
      <c r="C6343" s="167" t="s">
        <v>9201</v>
      </c>
      <c r="D6343" s="167" t="s">
        <v>9704</v>
      </c>
      <c r="E6343" s="167" t="s">
        <v>9705</v>
      </c>
      <c r="F6343" s="167" t="s">
        <v>9211</v>
      </c>
      <c r="G6343" s="167" t="s">
        <v>3502</v>
      </c>
      <c r="H6343" s="168">
        <v>46189</v>
      </c>
      <c r="I6343" s="167" t="s">
        <v>10088</v>
      </c>
      <c r="J6343" s="169">
        <v>26130</v>
      </c>
      <c r="K6343" s="167" t="s">
        <v>55</v>
      </c>
      <c r="L6343" s="169">
        <v>3</v>
      </c>
      <c r="M6343" s="167" t="s">
        <v>3604</v>
      </c>
      <c r="N6343" s="169">
        <v>492</v>
      </c>
      <c r="O6343" s="167" t="s">
        <v>3505</v>
      </c>
      <c r="P6343" s="167"/>
      <c r="Q6343" s="167" t="s">
        <v>5049</v>
      </c>
      <c r="R6343" s="167" t="s">
        <v>10209</v>
      </c>
      <c r="S6343" s="169">
        <v>14</v>
      </c>
      <c r="T6343" s="167" t="s">
        <v>3717</v>
      </c>
      <c r="U6343" s="169" t="s">
        <v>3718</v>
      </c>
      <c r="V6343" s="167" t="s">
        <v>10288</v>
      </c>
      <c r="W6343" s="167" t="s">
        <v>4922</v>
      </c>
      <c r="X6343" s="170" t="s">
        <v>157</v>
      </c>
      <c r="Y6343" s="171" t="s">
        <v>10212</v>
      </c>
      <c r="Z6343" s="167" t="s">
        <v>2170</v>
      </c>
      <c r="AA6343" s="176">
        <v>200</v>
      </c>
      <c r="AB6343" s="167" t="s">
        <v>11254</v>
      </c>
      <c r="AC6343" s="176">
        <v>200</v>
      </c>
      <c r="AD6343" s="167" t="s">
        <v>11254</v>
      </c>
      <c r="AE6343" s="176">
        <v>57.96</v>
      </c>
    </row>
    <row r="6344" spans="1:31">
      <c r="A6344" s="178">
        <v>308642068511</v>
      </c>
      <c r="B6344" s="166">
        <v>46189</v>
      </c>
      <c r="C6344" s="167" t="s">
        <v>9201</v>
      </c>
      <c r="D6344" s="167" t="s">
        <v>9704</v>
      </c>
      <c r="E6344" s="167" t="s">
        <v>9705</v>
      </c>
      <c r="F6344" s="167" t="s">
        <v>9211</v>
      </c>
      <c r="G6344" s="167" t="s">
        <v>3502</v>
      </c>
      <c r="H6344" s="168">
        <v>46189</v>
      </c>
      <c r="I6344" s="167" t="s">
        <v>10088</v>
      </c>
      <c r="J6344" s="169">
        <v>26130</v>
      </c>
      <c r="K6344" s="167" t="s">
        <v>55</v>
      </c>
      <c r="L6344" s="169">
        <v>3</v>
      </c>
      <c r="M6344" s="167" t="s">
        <v>3604</v>
      </c>
      <c r="N6344" s="169">
        <v>492</v>
      </c>
      <c r="O6344" s="167" t="s">
        <v>3505</v>
      </c>
      <c r="P6344" s="167"/>
      <c r="Q6344" s="167" t="s">
        <v>5049</v>
      </c>
      <c r="R6344" s="167" t="s">
        <v>10209</v>
      </c>
      <c r="S6344" s="169">
        <v>13</v>
      </c>
      <c r="T6344" s="167" t="s">
        <v>3560</v>
      </c>
      <c r="U6344" s="169" t="s">
        <v>3561</v>
      </c>
      <c r="V6344" s="167" t="s">
        <v>10289</v>
      </c>
      <c r="W6344" s="167" t="s">
        <v>5937</v>
      </c>
      <c r="X6344" s="170" t="s">
        <v>157</v>
      </c>
      <c r="Y6344" s="171" t="s">
        <v>10212</v>
      </c>
      <c r="Z6344" s="167" t="s">
        <v>2170</v>
      </c>
      <c r="AA6344" s="176">
        <v>12000</v>
      </c>
      <c r="AB6344" s="167" t="s">
        <v>11254</v>
      </c>
      <c r="AC6344" s="176">
        <v>12000</v>
      </c>
      <c r="AD6344" s="167" t="s">
        <v>11254</v>
      </c>
      <c r="AE6344" s="176">
        <v>186</v>
      </c>
    </row>
    <row r="6345" spans="1:31">
      <c r="A6345" s="178">
        <v>308642068511</v>
      </c>
      <c r="B6345" s="166">
        <v>46189</v>
      </c>
      <c r="C6345" s="167" t="s">
        <v>9201</v>
      </c>
      <c r="D6345" s="167" t="s">
        <v>9704</v>
      </c>
      <c r="E6345" s="167" t="s">
        <v>9705</v>
      </c>
      <c r="F6345" s="167" t="s">
        <v>9211</v>
      </c>
      <c r="G6345" s="167" t="s">
        <v>3502</v>
      </c>
      <c r="H6345" s="168">
        <v>46189</v>
      </c>
      <c r="I6345" s="167" t="s">
        <v>10088</v>
      </c>
      <c r="J6345" s="169">
        <v>26130</v>
      </c>
      <c r="K6345" s="167" t="s">
        <v>55</v>
      </c>
      <c r="L6345" s="169">
        <v>3</v>
      </c>
      <c r="M6345" s="167" t="s">
        <v>3604</v>
      </c>
      <c r="N6345" s="169">
        <v>492</v>
      </c>
      <c r="O6345" s="167" t="s">
        <v>3505</v>
      </c>
      <c r="P6345" s="167"/>
      <c r="Q6345" s="167" t="s">
        <v>5049</v>
      </c>
      <c r="R6345" s="167" t="s">
        <v>10209</v>
      </c>
      <c r="S6345" s="169">
        <v>12</v>
      </c>
      <c r="T6345" s="167" t="s">
        <v>3560</v>
      </c>
      <c r="U6345" s="169" t="s">
        <v>3561</v>
      </c>
      <c r="V6345" s="167" t="s">
        <v>10290</v>
      </c>
      <c r="W6345" s="167" t="s">
        <v>8734</v>
      </c>
      <c r="X6345" s="170" t="s">
        <v>157</v>
      </c>
      <c r="Y6345" s="171" t="s">
        <v>10212</v>
      </c>
      <c r="Z6345" s="167" t="s">
        <v>2170</v>
      </c>
      <c r="AA6345" s="176">
        <v>1200</v>
      </c>
      <c r="AB6345" s="167" t="s">
        <v>11254</v>
      </c>
      <c r="AC6345" s="176">
        <v>1200</v>
      </c>
      <c r="AD6345" s="167" t="s">
        <v>11254</v>
      </c>
      <c r="AE6345" s="176">
        <v>1.32</v>
      </c>
    </row>
    <row r="6346" spans="1:31">
      <c r="A6346" s="178">
        <v>308642068511</v>
      </c>
      <c r="B6346" s="166">
        <v>46189</v>
      </c>
      <c r="C6346" s="167" t="s">
        <v>9201</v>
      </c>
      <c r="D6346" s="167" t="s">
        <v>9704</v>
      </c>
      <c r="E6346" s="167" t="s">
        <v>9705</v>
      </c>
      <c r="F6346" s="167" t="s">
        <v>9211</v>
      </c>
      <c r="G6346" s="167" t="s">
        <v>3502</v>
      </c>
      <c r="H6346" s="168">
        <v>46189</v>
      </c>
      <c r="I6346" s="167" t="s">
        <v>10088</v>
      </c>
      <c r="J6346" s="169">
        <v>26130</v>
      </c>
      <c r="K6346" s="167" t="s">
        <v>55</v>
      </c>
      <c r="L6346" s="169">
        <v>3</v>
      </c>
      <c r="M6346" s="167" t="s">
        <v>3604</v>
      </c>
      <c r="N6346" s="169">
        <v>492</v>
      </c>
      <c r="O6346" s="167" t="s">
        <v>3505</v>
      </c>
      <c r="P6346" s="167"/>
      <c r="Q6346" s="167" t="s">
        <v>5049</v>
      </c>
      <c r="R6346" s="167" t="s">
        <v>10209</v>
      </c>
      <c r="S6346" s="169">
        <v>11</v>
      </c>
      <c r="T6346" s="167" t="s">
        <v>3535</v>
      </c>
      <c r="U6346" s="169" t="s">
        <v>3536</v>
      </c>
      <c r="V6346" s="167" t="s">
        <v>10291</v>
      </c>
      <c r="W6346" s="167" t="s">
        <v>3582</v>
      </c>
      <c r="X6346" s="170" t="s">
        <v>157</v>
      </c>
      <c r="Y6346" s="171" t="s">
        <v>10212</v>
      </c>
      <c r="Z6346" s="167" t="s">
        <v>2170</v>
      </c>
      <c r="AA6346" s="176">
        <v>1000</v>
      </c>
      <c r="AB6346" s="167" t="s">
        <v>11254</v>
      </c>
      <c r="AC6346" s="176">
        <v>1000</v>
      </c>
      <c r="AD6346" s="167" t="s">
        <v>11254</v>
      </c>
      <c r="AE6346" s="176">
        <v>18</v>
      </c>
    </row>
    <row r="6347" spans="1:31">
      <c r="A6347" s="178">
        <v>308642068511</v>
      </c>
      <c r="B6347" s="166">
        <v>46189</v>
      </c>
      <c r="C6347" s="167" t="s">
        <v>9201</v>
      </c>
      <c r="D6347" s="167" t="s">
        <v>9704</v>
      </c>
      <c r="E6347" s="167" t="s">
        <v>9705</v>
      </c>
      <c r="F6347" s="167" t="s">
        <v>9211</v>
      </c>
      <c r="G6347" s="167" t="s">
        <v>3502</v>
      </c>
      <c r="H6347" s="168">
        <v>46189</v>
      </c>
      <c r="I6347" s="167" t="s">
        <v>10088</v>
      </c>
      <c r="J6347" s="169">
        <v>26130</v>
      </c>
      <c r="K6347" s="167" t="s">
        <v>55</v>
      </c>
      <c r="L6347" s="169">
        <v>3</v>
      </c>
      <c r="M6347" s="167" t="s">
        <v>3604</v>
      </c>
      <c r="N6347" s="169">
        <v>492</v>
      </c>
      <c r="O6347" s="167" t="s">
        <v>3505</v>
      </c>
      <c r="P6347" s="167"/>
      <c r="Q6347" s="167" t="s">
        <v>5049</v>
      </c>
      <c r="R6347" s="167" t="s">
        <v>10209</v>
      </c>
      <c r="S6347" s="169">
        <v>10</v>
      </c>
      <c r="T6347" s="167" t="s">
        <v>3535</v>
      </c>
      <c r="U6347" s="169" t="s">
        <v>3536</v>
      </c>
      <c r="V6347" s="167" t="s">
        <v>10292</v>
      </c>
      <c r="W6347" s="167" t="s">
        <v>3875</v>
      </c>
      <c r="X6347" s="170" t="s">
        <v>157</v>
      </c>
      <c r="Y6347" s="171" t="s">
        <v>10212</v>
      </c>
      <c r="Z6347" s="167" t="s">
        <v>2170</v>
      </c>
      <c r="AA6347" s="176">
        <v>6500</v>
      </c>
      <c r="AB6347" s="167" t="s">
        <v>11254</v>
      </c>
      <c r="AC6347" s="176">
        <v>6500</v>
      </c>
      <c r="AD6347" s="167" t="s">
        <v>11254</v>
      </c>
      <c r="AE6347" s="176">
        <v>4.55</v>
      </c>
    </row>
    <row r="6348" spans="1:31">
      <c r="A6348" s="178">
        <v>308642068511</v>
      </c>
      <c r="B6348" s="166">
        <v>46189</v>
      </c>
      <c r="C6348" s="167" t="s">
        <v>9201</v>
      </c>
      <c r="D6348" s="167" t="s">
        <v>9704</v>
      </c>
      <c r="E6348" s="167" t="s">
        <v>9705</v>
      </c>
      <c r="F6348" s="167" t="s">
        <v>9211</v>
      </c>
      <c r="G6348" s="167" t="s">
        <v>3502</v>
      </c>
      <c r="H6348" s="168">
        <v>46189</v>
      </c>
      <c r="I6348" s="167" t="s">
        <v>10088</v>
      </c>
      <c r="J6348" s="169">
        <v>26130</v>
      </c>
      <c r="K6348" s="167" t="s">
        <v>55</v>
      </c>
      <c r="L6348" s="169">
        <v>3</v>
      </c>
      <c r="M6348" s="167" t="s">
        <v>3604</v>
      </c>
      <c r="N6348" s="169">
        <v>492</v>
      </c>
      <c r="O6348" s="167" t="s">
        <v>3505</v>
      </c>
      <c r="P6348" s="167"/>
      <c r="Q6348" s="167" t="s">
        <v>5049</v>
      </c>
      <c r="R6348" s="167" t="s">
        <v>10209</v>
      </c>
      <c r="S6348" s="169">
        <v>9</v>
      </c>
      <c r="T6348" s="167" t="s">
        <v>3535</v>
      </c>
      <c r="U6348" s="169" t="s">
        <v>3536</v>
      </c>
      <c r="V6348" s="167" t="s">
        <v>10293</v>
      </c>
      <c r="W6348" s="167" t="s">
        <v>10294</v>
      </c>
      <c r="X6348" s="170" t="s">
        <v>157</v>
      </c>
      <c r="Y6348" s="171" t="s">
        <v>10212</v>
      </c>
      <c r="Z6348" s="167" t="s">
        <v>2170</v>
      </c>
      <c r="AA6348" s="176">
        <v>2000</v>
      </c>
      <c r="AB6348" s="167" t="s">
        <v>11254</v>
      </c>
      <c r="AC6348" s="176">
        <v>2000</v>
      </c>
      <c r="AD6348" s="167" t="s">
        <v>11254</v>
      </c>
      <c r="AE6348" s="176">
        <v>0.74</v>
      </c>
    </row>
    <row r="6349" spans="1:31">
      <c r="A6349" s="178">
        <v>308642068511</v>
      </c>
      <c r="B6349" s="166">
        <v>46189</v>
      </c>
      <c r="C6349" s="167" t="s">
        <v>9201</v>
      </c>
      <c r="D6349" s="167" t="s">
        <v>9704</v>
      </c>
      <c r="E6349" s="167" t="s">
        <v>9705</v>
      </c>
      <c r="F6349" s="167" t="s">
        <v>9211</v>
      </c>
      <c r="G6349" s="167" t="s">
        <v>3502</v>
      </c>
      <c r="H6349" s="168">
        <v>46189</v>
      </c>
      <c r="I6349" s="167" t="s">
        <v>10088</v>
      </c>
      <c r="J6349" s="169">
        <v>26130</v>
      </c>
      <c r="K6349" s="167" t="s">
        <v>55</v>
      </c>
      <c r="L6349" s="169">
        <v>3</v>
      </c>
      <c r="M6349" s="167" t="s">
        <v>3604</v>
      </c>
      <c r="N6349" s="169">
        <v>492</v>
      </c>
      <c r="O6349" s="167" t="s">
        <v>3505</v>
      </c>
      <c r="P6349" s="167"/>
      <c r="Q6349" s="167" t="s">
        <v>5049</v>
      </c>
      <c r="R6349" s="167" t="s">
        <v>10209</v>
      </c>
      <c r="S6349" s="169">
        <v>8</v>
      </c>
      <c r="T6349" s="167" t="s">
        <v>3560</v>
      </c>
      <c r="U6349" s="169" t="s">
        <v>3561</v>
      </c>
      <c r="V6349" s="167" t="s">
        <v>10295</v>
      </c>
      <c r="W6349" s="167" t="s">
        <v>6217</v>
      </c>
      <c r="X6349" s="170" t="s">
        <v>157</v>
      </c>
      <c r="Y6349" s="171" t="s">
        <v>10212</v>
      </c>
      <c r="Z6349" s="167" t="s">
        <v>2170</v>
      </c>
      <c r="AA6349" s="176">
        <v>700</v>
      </c>
      <c r="AB6349" s="167" t="s">
        <v>11254</v>
      </c>
      <c r="AC6349" s="176">
        <v>700</v>
      </c>
      <c r="AD6349" s="167" t="s">
        <v>11254</v>
      </c>
      <c r="AE6349" s="176">
        <v>1.44</v>
      </c>
    </row>
    <row r="6350" spans="1:31">
      <c r="A6350" s="178">
        <v>308642068511</v>
      </c>
      <c r="B6350" s="166">
        <v>46189</v>
      </c>
      <c r="C6350" s="167" t="s">
        <v>9201</v>
      </c>
      <c r="D6350" s="167" t="s">
        <v>9704</v>
      </c>
      <c r="E6350" s="167" t="s">
        <v>9705</v>
      </c>
      <c r="F6350" s="167" t="s">
        <v>9211</v>
      </c>
      <c r="G6350" s="167" t="s">
        <v>3502</v>
      </c>
      <c r="H6350" s="168">
        <v>46189</v>
      </c>
      <c r="I6350" s="167" t="s">
        <v>10088</v>
      </c>
      <c r="J6350" s="169">
        <v>26130</v>
      </c>
      <c r="K6350" s="167" t="s">
        <v>55</v>
      </c>
      <c r="L6350" s="169">
        <v>3</v>
      </c>
      <c r="M6350" s="167" t="s">
        <v>3604</v>
      </c>
      <c r="N6350" s="169">
        <v>492</v>
      </c>
      <c r="O6350" s="167" t="s">
        <v>3505</v>
      </c>
      <c r="P6350" s="167"/>
      <c r="Q6350" s="167" t="s">
        <v>5049</v>
      </c>
      <c r="R6350" s="167" t="s">
        <v>10209</v>
      </c>
      <c r="S6350" s="169">
        <v>7</v>
      </c>
      <c r="T6350" s="167" t="s">
        <v>4402</v>
      </c>
      <c r="U6350" s="169" t="s">
        <v>4403</v>
      </c>
      <c r="V6350" s="167" t="s">
        <v>10296</v>
      </c>
      <c r="W6350" s="167" t="s">
        <v>5458</v>
      </c>
      <c r="X6350" s="170" t="s">
        <v>157</v>
      </c>
      <c r="Y6350" s="171" t="s">
        <v>10212</v>
      </c>
      <c r="Z6350" s="167" t="s">
        <v>2170</v>
      </c>
      <c r="AA6350" s="176">
        <v>5000</v>
      </c>
      <c r="AB6350" s="167" t="s">
        <v>11254</v>
      </c>
      <c r="AC6350" s="176">
        <v>2.17</v>
      </c>
      <c r="AD6350" s="167" t="s">
        <v>11256</v>
      </c>
      <c r="AE6350" s="176">
        <v>475</v>
      </c>
    </row>
    <row r="6351" spans="1:31">
      <c r="A6351" s="178">
        <v>308642068511</v>
      </c>
      <c r="B6351" s="166">
        <v>46189</v>
      </c>
      <c r="C6351" s="167" t="s">
        <v>9201</v>
      </c>
      <c r="D6351" s="167" t="s">
        <v>9704</v>
      </c>
      <c r="E6351" s="167" t="s">
        <v>9705</v>
      </c>
      <c r="F6351" s="167" t="s">
        <v>9211</v>
      </c>
      <c r="G6351" s="167" t="s">
        <v>3502</v>
      </c>
      <c r="H6351" s="168">
        <v>46189</v>
      </c>
      <c r="I6351" s="167" t="s">
        <v>10088</v>
      </c>
      <c r="J6351" s="169">
        <v>26130</v>
      </c>
      <c r="K6351" s="167" t="s">
        <v>55</v>
      </c>
      <c r="L6351" s="169">
        <v>3</v>
      </c>
      <c r="M6351" s="167" t="s">
        <v>3604</v>
      </c>
      <c r="N6351" s="169">
        <v>492</v>
      </c>
      <c r="O6351" s="167" t="s">
        <v>3505</v>
      </c>
      <c r="P6351" s="167"/>
      <c r="Q6351" s="167" t="s">
        <v>5049</v>
      </c>
      <c r="R6351" s="167" t="s">
        <v>10209</v>
      </c>
      <c r="S6351" s="169">
        <v>6</v>
      </c>
      <c r="T6351" s="167" t="s">
        <v>3545</v>
      </c>
      <c r="U6351" s="169" t="s">
        <v>3546</v>
      </c>
      <c r="V6351" s="167" t="s">
        <v>10297</v>
      </c>
      <c r="W6351" s="167" t="s">
        <v>7211</v>
      </c>
      <c r="X6351" s="170" t="s">
        <v>157</v>
      </c>
      <c r="Y6351" s="171" t="s">
        <v>10212</v>
      </c>
      <c r="Z6351" s="167" t="s">
        <v>2170</v>
      </c>
      <c r="AA6351" s="176">
        <v>10000</v>
      </c>
      <c r="AB6351" s="167" t="s">
        <v>11254</v>
      </c>
      <c r="AC6351" s="176">
        <v>10000</v>
      </c>
      <c r="AD6351" s="167" t="s">
        <v>11254</v>
      </c>
      <c r="AE6351" s="176">
        <v>1150</v>
      </c>
    </row>
    <row r="6352" spans="1:31">
      <c r="A6352" s="178">
        <v>308642068511</v>
      </c>
      <c r="B6352" s="166">
        <v>46189</v>
      </c>
      <c r="C6352" s="167" t="s">
        <v>9201</v>
      </c>
      <c r="D6352" s="167" t="s">
        <v>9704</v>
      </c>
      <c r="E6352" s="167" t="s">
        <v>9705</v>
      </c>
      <c r="F6352" s="167" t="s">
        <v>9211</v>
      </c>
      <c r="G6352" s="167" t="s">
        <v>3502</v>
      </c>
      <c r="H6352" s="168">
        <v>46189</v>
      </c>
      <c r="I6352" s="167" t="s">
        <v>10088</v>
      </c>
      <c r="J6352" s="169">
        <v>26130</v>
      </c>
      <c r="K6352" s="167" t="s">
        <v>55</v>
      </c>
      <c r="L6352" s="169">
        <v>3</v>
      </c>
      <c r="M6352" s="167" t="s">
        <v>3604</v>
      </c>
      <c r="N6352" s="169">
        <v>492</v>
      </c>
      <c r="O6352" s="167" t="s">
        <v>3505</v>
      </c>
      <c r="P6352" s="167"/>
      <c r="Q6352" s="167" t="s">
        <v>5049</v>
      </c>
      <c r="R6352" s="167" t="s">
        <v>10209</v>
      </c>
      <c r="S6352" s="169">
        <v>5</v>
      </c>
      <c r="T6352" s="167" t="s">
        <v>3535</v>
      </c>
      <c r="U6352" s="169" t="s">
        <v>3536</v>
      </c>
      <c r="V6352" s="167" t="s">
        <v>10298</v>
      </c>
      <c r="W6352" s="167" t="s">
        <v>5542</v>
      </c>
      <c r="X6352" s="170" t="s">
        <v>157</v>
      </c>
      <c r="Y6352" s="171" t="s">
        <v>10212</v>
      </c>
      <c r="Z6352" s="167" t="s">
        <v>2170</v>
      </c>
      <c r="AA6352" s="176">
        <v>300</v>
      </c>
      <c r="AB6352" s="167" t="s">
        <v>11254</v>
      </c>
      <c r="AC6352" s="176">
        <v>300</v>
      </c>
      <c r="AD6352" s="167" t="s">
        <v>11254</v>
      </c>
      <c r="AE6352" s="176">
        <v>7.35</v>
      </c>
    </row>
    <row r="6353" spans="1:31">
      <c r="A6353" s="178">
        <v>308642068511</v>
      </c>
      <c r="B6353" s="166">
        <v>46189</v>
      </c>
      <c r="C6353" s="167" t="s">
        <v>9201</v>
      </c>
      <c r="D6353" s="167" t="s">
        <v>9704</v>
      </c>
      <c r="E6353" s="167" t="s">
        <v>9705</v>
      </c>
      <c r="F6353" s="167" t="s">
        <v>9211</v>
      </c>
      <c r="G6353" s="167" t="s">
        <v>3502</v>
      </c>
      <c r="H6353" s="168">
        <v>46189</v>
      </c>
      <c r="I6353" s="167" t="s">
        <v>10088</v>
      </c>
      <c r="J6353" s="169">
        <v>26130</v>
      </c>
      <c r="K6353" s="167" t="s">
        <v>55</v>
      </c>
      <c r="L6353" s="169">
        <v>3</v>
      </c>
      <c r="M6353" s="167" t="s">
        <v>3604</v>
      </c>
      <c r="N6353" s="169">
        <v>492</v>
      </c>
      <c r="O6353" s="167" t="s">
        <v>3505</v>
      </c>
      <c r="P6353" s="167"/>
      <c r="Q6353" s="167" t="s">
        <v>5049</v>
      </c>
      <c r="R6353" s="167" t="s">
        <v>10209</v>
      </c>
      <c r="S6353" s="169">
        <v>4</v>
      </c>
      <c r="T6353" s="167" t="s">
        <v>3535</v>
      </c>
      <c r="U6353" s="169" t="s">
        <v>3536</v>
      </c>
      <c r="V6353" s="167" t="s">
        <v>10299</v>
      </c>
      <c r="W6353" s="167" t="s">
        <v>8738</v>
      </c>
      <c r="X6353" s="170" t="s">
        <v>157</v>
      </c>
      <c r="Y6353" s="171" t="s">
        <v>10212</v>
      </c>
      <c r="Z6353" s="167" t="s">
        <v>2170</v>
      </c>
      <c r="AA6353" s="176">
        <v>1000</v>
      </c>
      <c r="AB6353" s="167" t="s">
        <v>11254</v>
      </c>
      <c r="AC6353" s="176">
        <v>1000</v>
      </c>
      <c r="AD6353" s="167" t="s">
        <v>11254</v>
      </c>
      <c r="AE6353" s="176">
        <v>0.33</v>
      </c>
    </row>
    <row r="6354" spans="1:31">
      <c r="A6354" s="178">
        <v>308642068511</v>
      </c>
      <c r="B6354" s="166">
        <v>46189</v>
      </c>
      <c r="C6354" s="167" t="s">
        <v>9201</v>
      </c>
      <c r="D6354" s="167" t="s">
        <v>9704</v>
      </c>
      <c r="E6354" s="167" t="s">
        <v>9705</v>
      </c>
      <c r="F6354" s="167" t="s">
        <v>9211</v>
      </c>
      <c r="G6354" s="167" t="s">
        <v>3502</v>
      </c>
      <c r="H6354" s="168">
        <v>46189</v>
      </c>
      <c r="I6354" s="167" t="s">
        <v>10088</v>
      </c>
      <c r="J6354" s="169">
        <v>26130</v>
      </c>
      <c r="K6354" s="167" t="s">
        <v>55</v>
      </c>
      <c r="L6354" s="169">
        <v>3</v>
      </c>
      <c r="M6354" s="167" t="s">
        <v>3604</v>
      </c>
      <c r="N6354" s="169">
        <v>492</v>
      </c>
      <c r="O6354" s="167" t="s">
        <v>3505</v>
      </c>
      <c r="P6354" s="167"/>
      <c r="Q6354" s="167" t="s">
        <v>5049</v>
      </c>
      <c r="R6354" s="167" t="s">
        <v>10209</v>
      </c>
      <c r="S6354" s="169">
        <v>3</v>
      </c>
      <c r="T6354" s="167" t="s">
        <v>3587</v>
      </c>
      <c r="U6354" s="169" t="s">
        <v>3588</v>
      </c>
      <c r="V6354" s="167" t="s">
        <v>10300</v>
      </c>
      <c r="W6354" s="167" t="s">
        <v>8992</v>
      </c>
      <c r="X6354" s="170" t="s">
        <v>157</v>
      </c>
      <c r="Y6354" s="171" t="s">
        <v>10212</v>
      </c>
      <c r="Z6354" s="167" t="s">
        <v>2170</v>
      </c>
      <c r="AA6354" s="176">
        <v>3000</v>
      </c>
      <c r="AB6354" s="167" t="s">
        <v>11254</v>
      </c>
      <c r="AC6354" s="176">
        <v>3000</v>
      </c>
      <c r="AD6354" s="167" t="s">
        <v>11254</v>
      </c>
      <c r="AE6354" s="176">
        <v>7680</v>
      </c>
    </row>
    <row r="6355" spans="1:31">
      <c r="A6355" s="178">
        <v>308642068511</v>
      </c>
      <c r="B6355" s="166">
        <v>46189</v>
      </c>
      <c r="C6355" s="167" t="s">
        <v>9201</v>
      </c>
      <c r="D6355" s="167" t="s">
        <v>9704</v>
      </c>
      <c r="E6355" s="167" t="s">
        <v>9705</v>
      </c>
      <c r="F6355" s="167" t="s">
        <v>9211</v>
      </c>
      <c r="G6355" s="167" t="s">
        <v>3502</v>
      </c>
      <c r="H6355" s="168">
        <v>46189</v>
      </c>
      <c r="I6355" s="167" t="s">
        <v>10088</v>
      </c>
      <c r="J6355" s="169">
        <v>26130</v>
      </c>
      <c r="K6355" s="167" t="s">
        <v>55</v>
      </c>
      <c r="L6355" s="169">
        <v>3</v>
      </c>
      <c r="M6355" s="167" t="s">
        <v>3604</v>
      </c>
      <c r="N6355" s="169">
        <v>492</v>
      </c>
      <c r="O6355" s="167" t="s">
        <v>3505</v>
      </c>
      <c r="P6355" s="167"/>
      <c r="Q6355" s="167" t="s">
        <v>5049</v>
      </c>
      <c r="R6355" s="167" t="s">
        <v>10209</v>
      </c>
      <c r="S6355" s="169">
        <v>2</v>
      </c>
      <c r="T6355" s="167" t="s">
        <v>3560</v>
      </c>
      <c r="U6355" s="169" t="s">
        <v>3561</v>
      </c>
      <c r="V6355" s="167" t="s">
        <v>10301</v>
      </c>
      <c r="W6355" s="167" t="s">
        <v>10302</v>
      </c>
      <c r="X6355" s="170" t="s">
        <v>157</v>
      </c>
      <c r="Y6355" s="171" t="s">
        <v>10212</v>
      </c>
      <c r="Z6355" s="167" t="s">
        <v>2170</v>
      </c>
      <c r="AA6355" s="176">
        <v>50</v>
      </c>
      <c r="AB6355" s="167" t="s">
        <v>11254</v>
      </c>
      <c r="AC6355" s="176">
        <v>50</v>
      </c>
      <c r="AD6355" s="167" t="s">
        <v>11254</v>
      </c>
      <c r="AE6355" s="176">
        <v>0.31</v>
      </c>
    </row>
    <row r="6356" spans="1:31">
      <c r="A6356" s="178">
        <v>308642068511</v>
      </c>
      <c r="B6356" s="166">
        <v>46189</v>
      </c>
      <c r="C6356" s="167" t="s">
        <v>9201</v>
      </c>
      <c r="D6356" s="167" t="s">
        <v>9704</v>
      </c>
      <c r="E6356" s="167" t="s">
        <v>9705</v>
      </c>
      <c r="F6356" s="167" t="s">
        <v>9211</v>
      </c>
      <c r="G6356" s="167" t="s">
        <v>3502</v>
      </c>
      <c r="H6356" s="168">
        <v>46189</v>
      </c>
      <c r="I6356" s="167" t="s">
        <v>10088</v>
      </c>
      <c r="J6356" s="169">
        <v>26130</v>
      </c>
      <c r="K6356" s="167" t="s">
        <v>55</v>
      </c>
      <c r="L6356" s="169">
        <v>3</v>
      </c>
      <c r="M6356" s="167" t="s">
        <v>3604</v>
      </c>
      <c r="N6356" s="169">
        <v>492</v>
      </c>
      <c r="O6356" s="167" t="s">
        <v>3505</v>
      </c>
      <c r="P6356" s="167"/>
      <c r="Q6356" s="167" t="s">
        <v>5049</v>
      </c>
      <c r="R6356" s="167" t="s">
        <v>10209</v>
      </c>
      <c r="S6356" s="169">
        <v>1</v>
      </c>
      <c r="T6356" s="167" t="s">
        <v>3535</v>
      </c>
      <c r="U6356" s="169" t="s">
        <v>3536</v>
      </c>
      <c r="V6356" s="167" t="s">
        <v>10303</v>
      </c>
      <c r="W6356" s="167" t="s">
        <v>8820</v>
      </c>
      <c r="X6356" s="170" t="s">
        <v>157</v>
      </c>
      <c r="Y6356" s="171" t="s">
        <v>10212</v>
      </c>
      <c r="Z6356" s="167" t="s">
        <v>2170</v>
      </c>
      <c r="AA6356" s="176">
        <v>100</v>
      </c>
      <c r="AB6356" s="167" t="s">
        <v>11254</v>
      </c>
      <c r="AC6356" s="176">
        <v>100</v>
      </c>
      <c r="AD6356" s="167" t="s">
        <v>11254</v>
      </c>
      <c r="AE6356" s="176">
        <v>0.85</v>
      </c>
    </row>
    <row r="6357" spans="1:31">
      <c r="A6357" s="178">
        <v>308645636851</v>
      </c>
      <c r="B6357" s="166">
        <v>46190</v>
      </c>
      <c r="C6357" s="167" t="s">
        <v>9160</v>
      </c>
      <c r="D6357" s="167" t="s">
        <v>9704</v>
      </c>
      <c r="E6357" s="167" t="s">
        <v>9705</v>
      </c>
      <c r="F6357" s="167" t="s">
        <v>9211</v>
      </c>
      <c r="G6357" s="167" t="s">
        <v>3502</v>
      </c>
      <c r="H6357" s="168">
        <v>46190</v>
      </c>
      <c r="I6357" s="167" t="s">
        <v>10304</v>
      </c>
      <c r="J6357" s="169">
        <v>26130</v>
      </c>
      <c r="K6357" s="167" t="s">
        <v>55</v>
      </c>
      <c r="L6357" s="169">
        <v>1</v>
      </c>
      <c r="M6357" s="167" t="s">
        <v>4084</v>
      </c>
      <c r="N6357" s="169">
        <v>15.5</v>
      </c>
      <c r="O6357" s="167" t="s">
        <v>3505</v>
      </c>
      <c r="P6357" s="167"/>
      <c r="Q6357" s="167" t="s">
        <v>5049</v>
      </c>
      <c r="R6357" s="167" t="s">
        <v>10305</v>
      </c>
      <c r="S6357" s="169">
        <v>5</v>
      </c>
      <c r="T6357" s="167" t="s">
        <v>3516</v>
      </c>
      <c r="U6357" s="169" t="s">
        <v>3517</v>
      </c>
      <c r="V6357" s="167" t="s">
        <v>10306</v>
      </c>
      <c r="W6357" s="167" t="s">
        <v>3519</v>
      </c>
      <c r="X6357" s="170" t="s">
        <v>157</v>
      </c>
      <c r="Y6357" s="171" t="s">
        <v>10307</v>
      </c>
      <c r="Z6357" s="167" t="s">
        <v>2173</v>
      </c>
      <c r="AA6357" s="176">
        <v>1</v>
      </c>
      <c r="AB6357" s="167" t="s">
        <v>11254</v>
      </c>
      <c r="AC6357" s="176">
        <v>1</v>
      </c>
      <c r="AD6357" s="167" t="s">
        <v>11254</v>
      </c>
      <c r="AE6357" s="176">
        <v>2594.34</v>
      </c>
    </row>
    <row r="6358" spans="1:31">
      <c r="A6358" s="178">
        <v>308645636851</v>
      </c>
      <c r="B6358" s="166">
        <v>46190</v>
      </c>
      <c r="C6358" s="167" t="s">
        <v>9160</v>
      </c>
      <c r="D6358" s="167" t="s">
        <v>9704</v>
      </c>
      <c r="E6358" s="167" t="s">
        <v>9705</v>
      </c>
      <c r="F6358" s="167" t="s">
        <v>9211</v>
      </c>
      <c r="G6358" s="167" t="s">
        <v>3502</v>
      </c>
      <c r="H6358" s="168">
        <v>46190</v>
      </c>
      <c r="I6358" s="167" t="s">
        <v>10304</v>
      </c>
      <c r="J6358" s="169">
        <v>26130</v>
      </c>
      <c r="K6358" s="167" t="s">
        <v>55</v>
      </c>
      <c r="L6358" s="169">
        <v>1</v>
      </c>
      <c r="M6358" s="167" t="s">
        <v>4084</v>
      </c>
      <c r="N6358" s="169">
        <v>15.5</v>
      </c>
      <c r="O6358" s="167" t="s">
        <v>3505</v>
      </c>
      <c r="P6358" s="167"/>
      <c r="Q6358" s="167" t="s">
        <v>5049</v>
      </c>
      <c r="R6358" s="167" t="s">
        <v>10305</v>
      </c>
      <c r="S6358" s="169">
        <v>4</v>
      </c>
      <c r="T6358" s="167" t="s">
        <v>3516</v>
      </c>
      <c r="U6358" s="169" t="s">
        <v>3517</v>
      </c>
      <c r="V6358" s="167" t="s">
        <v>10308</v>
      </c>
      <c r="W6358" s="167" t="s">
        <v>3519</v>
      </c>
      <c r="X6358" s="170" t="s">
        <v>157</v>
      </c>
      <c r="Y6358" s="171" t="s">
        <v>10307</v>
      </c>
      <c r="Z6358" s="167" t="s">
        <v>2173</v>
      </c>
      <c r="AA6358" s="176">
        <v>1</v>
      </c>
      <c r="AB6358" s="167" t="s">
        <v>11254</v>
      </c>
      <c r="AC6358" s="176">
        <v>1</v>
      </c>
      <c r="AD6358" s="167" t="s">
        <v>11254</v>
      </c>
      <c r="AE6358" s="176">
        <v>2594.34</v>
      </c>
    </row>
    <row r="6359" spans="1:31">
      <c r="A6359" s="178">
        <v>308645636851</v>
      </c>
      <c r="B6359" s="166">
        <v>46190</v>
      </c>
      <c r="C6359" s="167" t="s">
        <v>9160</v>
      </c>
      <c r="D6359" s="167" t="s">
        <v>9704</v>
      </c>
      <c r="E6359" s="167" t="s">
        <v>9705</v>
      </c>
      <c r="F6359" s="167" t="s">
        <v>9211</v>
      </c>
      <c r="G6359" s="167" t="s">
        <v>3502</v>
      </c>
      <c r="H6359" s="168">
        <v>46190</v>
      </c>
      <c r="I6359" s="167" t="s">
        <v>10304</v>
      </c>
      <c r="J6359" s="169">
        <v>26130</v>
      </c>
      <c r="K6359" s="167" t="s">
        <v>55</v>
      </c>
      <c r="L6359" s="169">
        <v>1</v>
      </c>
      <c r="M6359" s="167" t="s">
        <v>4084</v>
      </c>
      <c r="N6359" s="169">
        <v>15.5</v>
      </c>
      <c r="O6359" s="167" t="s">
        <v>3505</v>
      </c>
      <c r="P6359" s="167"/>
      <c r="Q6359" s="167" t="s">
        <v>5049</v>
      </c>
      <c r="R6359" s="167" t="s">
        <v>10305</v>
      </c>
      <c r="S6359" s="169">
        <v>3</v>
      </c>
      <c r="T6359" s="167" t="s">
        <v>3516</v>
      </c>
      <c r="U6359" s="169" t="s">
        <v>3517</v>
      </c>
      <c r="V6359" s="167" t="s">
        <v>10309</v>
      </c>
      <c r="W6359" s="167" t="s">
        <v>3519</v>
      </c>
      <c r="X6359" s="170" t="s">
        <v>157</v>
      </c>
      <c r="Y6359" s="171" t="s">
        <v>10307</v>
      </c>
      <c r="Z6359" s="167" t="s">
        <v>2173</v>
      </c>
      <c r="AA6359" s="176">
        <v>1</v>
      </c>
      <c r="AB6359" s="167" t="s">
        <v>11254</v>
      </c>
      <c r="AC6359" s="176">
        <v>1</v>
      </c>
      <c r="AD6359" s="167" t="s">
        <v>11254</v>
      </c>
      <c r="AE6359" s="176">
        <v>2594.34</v>
      </c>
    </row>
    <row r="6360" spans="1:31">
      <c r="A6360" s="178">
        <v>308645636851</v>
      </c>
      <c r="B6360" s="166">
        <v>46190</v>
      </c>
      <c r="C6360" s="167" t="s">
        <v>9160</v>
      </c>
      <c r="D6360" s="167" t="s">
        <v>9704</v>
      </c>
      <c r="E6360" s="167" t="s">
        <v>9705</v>
      </c>
      <c r="F6360" s="167" t="s">
        <v>9211</v>
      </c>
      <c r="G6360" s="167" t="s">
        <v>3502</v>
      </c>
      <c r="H6360" s="168">
        <v>46190</v>
      </c>
      <c r="I6360" s="167" t="s">
        <v>10304</v>
      </c>
      <c r="J6360" s="169">
        <v>26130</v>
      </c>
      <c r="K6360" s="167" t="s">
        <v>55</v>
      </c>
      <c r="L6360" s="169">
        <v>1</v>
      </c>
      <c r="M6360" s="167" t="s">
        <v>4084</v>
      </c>
      <c r="N6360" s="169">
        <v>15.5</v>
      </c>
      <c r="O6360" s="167" t="s">
        <v>3505</v>
      </c>
      <c r="P6360" s="167"/>
      <c r="Q6360" s="167" t="s">
        <v>5049</v>
      </c>
      <c r="R6360" s="167" t="s">
        <v>10305</v>
      </c>
      <c r="S6360" s="169">
        <v>2</v>
      </c>
      <c r="T6360" s="167" t="s">
        <v>7239</v>
      </c>
      <c r="U6360" s="169" t="s">
        <v>3517</v>
      </c>
      <c r="V6360" s="167" t="s">
        <v>10310</v>
      </c>
      <c r="W6360" s="167" t="s">
        <v>7241</v>
      </c>
      <c r="X6360" s="170" t="s">
        <v>157</v>
      </c>
      <c r="Y6360" s="171" t="s">
        <v>10307</v>
      </c>
      <c r="Z6360" s="167" t="s">
        <v>2173</v>
      </c>
      <c r="AA6360" s="176">
        <v>1</v>
      </c>
      <c r="AB6360" s="167" t="s">
        <v>11254</v>
      </c>
      <c r="AC6360" s="176">
        <v>1</v>
      </c>
      <c r="AD6360" s="167" t="s">
        <v>11254</v>
      </c>
      <c r="AE6360" s="176">
        <v>3915.27</v>
      </c>
    </row>
    <row r="6361" spans="1:31">
      <c r="A6361" s="178">
        <v>308645636851</v>
      </c>
      <c r="B6361" s="166">
        <v>46190</v>
      </c>
      <c r="C6361" s="167" t="s">
        <v>9160</v>
      </c>
      <c r="D6361" s="167" t="s">
        <v>9704</v>
      </c>
      <c r="E6361" s="167" t="s">
        <v>9705</v>
      </c>
      <c r="F6361" s="167" t="s">
        <v>9211</v>
      </c>
      <c r="G6361" s="167" t="s">
        <v>3502</v>
      </c>
      <c r="H6361" s="168">
        <v>46190</v>
      </c>
      <c r="I6361" s="167" t="s">
        <v>10304</v>
      </c>
      <c r="J6361" s="169">
        <v>26130</v>
      </c>
      <c r="K6361" s="167" t="s">
        <v>55</v>
      </c>
      <c r="L6361" s="169">
        <v>1</v>
      </c>
      <c r="M6361" s="167" t="s">
        <v>4084</v>
      </c>
      <c r="N6361" s="169">
        <v>15.5</v>
      </c>
      <c r="O6361" s="167" t="s">
        <v>3505</v>
      </c>
      <c r="P6361" s="167"/>
      <c r="Q6361" s="167" t="s">
        <v>5049</v>
      </c>
      <c r="R6361" s="167" t="s">
        <v>10305</v>
      </c>
      <c r="S6361" s="169">
        <v>1</v>
      </c>
      <c r="T6361" s="167" t="s">
        <v>3516</v>
      </c>
      <c r="U6361" s="169" t="s">
        <v>3517</v>
      </c>
      <c r="V6361" s="167" t="s">
        <v>10311</v>
      </c>
      <c r="W6361" s="167" t="s">
        <v>3519</v>
      </c>
      <c r="X6361" s="170" t="s">
        <v>157</v>
      </c>
      <c r="Y6361" s="171" t="s">
        <v>10307</v>
      </c>
      <c r="Z6361" s="167" t="s">
        <v>2173</v>
      </c>
      <c r="AA6361" s="176">
        <v>1</v>
      </c>
      <c r="AB6361" s="167" t="s">
        <v>11254</v>
      </c>
      <c r="AC6361" s="176">
        <v>1</v>
      </c>
      <c r="AD6361" s="167" t="s">
        <v>11254</v>
      </c>
      <c r="AE6361" s="176">
        <v>2594.34</v>
      </c>
    </row>
    <row r="6362" spans="1:31">
      <c r="A6362" s="178">
        <v>308645674061</v>
      </c>
      <c r="B6362" s="166">
        <v>46190</v>
      </c>
      <c r="C6362" s="167" t="s">
        <v>9160</v>
      </c>
      <c r="D6362" s="167" t="s">
        <v>9704</v>
      </c>
      <c r="E6362" s="167" t="s">
        <v>9705</v>
      </c>
      <c r="F6362" s="167" t="s">
        <v>9211</v>
      </c>
      <c r="G6362" s="167" t="s">
        <v>3502</v>
      </c>
      <c r="H6362" s="168">
        <v>46190</v>
      </c>
      <c r="I6362" s="167" t="s">
        <v>10312</v>
      </c>
      <c r="J6362" s="169">
        <v>26130</v>
      </c>
      <c r="K6362" s="167" t="s">
        <v>55</v>
      </c>
      <c r="L6362" s="169">
        <v>1</v>
      </c>
      <c r="M6362" s="167" t="s">
        <v>4084</v>
      </c>
      <c r="N6362" s="169">
        <v>15.5</v>
      </c>
      <c r="O6362" s="167" t="s">
        <v>3505</v>
      </c>
      <c r="P6362" s="167"/>
      <c r="Q6362" s="167" t="s">
        <v>5049</v>
      </c>
      <c r="R6362" s="167" t="s">
        <v>10305</v>
      </c>
      <c r="S6362" s="169">
        <v>2</v>
      </c>
      <c r="T6362" s="167" t="s">
        <v>3516</v>
      </c>
      <c r="U6362" s="169" t="s">
        <v>3517</v>
      </c>
      <c r="V6362" s="167" t="s">
        <v>10313</v>
      </c>
      <c r="W6362" s="167" t="s">
        <v>3519</v>
      </c>
      <c r="X6362" s="170" t="s">
        <v>157</v>
      </c>
      <c r="Y6362" s="171" t="s">
        <v>10307</v>
      </c>
      <c r="Z6362" s="167" t="s">
        <v>2173</v>
      </c>
      <c r="AA6362" s="176">
        <v>2</v>
      </c>
      <c r="AB6362" s="167" t="s">
        <v>11254</v>
      </c>
      <c r="AC6362" s="176">
        <v>2</v>
      </c>
      <c r="AD6362" s="167" t="s">
        <v>11254</v>
      </c>
      <c r="AE6362" s="176">
        <v>5188.68</v>
      </c>
    </row>
    <row r="6363" spans="1:31">
      <c r="A6363" s="178">
        <v>308645674061</v>
      </c>
      <c r="B6363" s="166">
        <v>46190</v>
      </c>
      <c r="C6363" s="167" t="s">
        <v>9160</v>
      </c>
      <c r="D6363" s="167" t="s">
        <v>9704</v>
      </c>
      <c r="E6363" s="167" t="s">
        <v>9705</v>
      </c>
      <c r="F6363" s="167" t="s">
        <v>9211</v>
      </c>
      <c r="G6363" s="167" t="s">
        <v>3502</v>
      </c>
      <c r="H6363" s="168">
        <v>46190</v>
      </c>
      <c r="I6363" s="167" t="s">
        <v>10312</v>
      </c>
      <c r="J6363" s="169">
        <v>26130</v>
      </c>
      <c r="K6363" s="167" t="s">
        <v>55</v>
      </c>
      <c r="L6363" s="169">
        <v>1</v>
      </c>
      <c r="M6363" s="167" t="s">
        <v>4084</v>
      </c>
      <c r="N6363" s="169">
        <v>15.5</v>
      </c>
      <c r="O6363" s="167" t="s">
        <v>3505</v>
      </c>
      <c r="P6363" s="167"/>
      <c r="Q6363" s="167" t="s">
        <v>5049</v>
      </c>
      <c r="R6363" s="167" t="s">
        <v>10305</v>
      </c>
      <c r="S6363" s="169">
        <v>1</v>
      </c>
      <c r="T6363" s="167" t="s">
        <v>3516</v>
      </c>
      <c r="U6363" s="169" t="s">
        <v>3517</v>
      </c>
      <c r="V6363" s="167" t="s">
        <v>10314</v>
      </c>
      <c r="W6363" s="167" t="s">
        <v>3519</v>
      </c>
      <c r="X6363" s="170" t="s">
        <v>157</v>
      </c>
      <c r="Y6363" s="171" t="s">
        <v>10307</v>
      </c>
      <c r="Z6363" s="167" t="s">
        <v>2173</v>
      </c>
      <c r="AA6363" s="176">
        <v>1</v>
      </c>
      <c r="AB6363" s="167" t="s">
        <v>11254</v>
      </c>
      <c r="AC6363" s="176">
        <v>1</v>
      </c>
      <c r="AD6363" s="167" t="s">
        <v>11254</v>
      </c>
      <c r="AE6363" s="176">
        <v>2594.34</v>
      </c>
    </row>
    <row r="6364" spans="1:31">
      <c r="A6364" s="178">
        <v>308645704751</v>
      </c>
      <c r="B6364" s="166">
        <v>46190</v>
      </c>
      <c r="C6364" s="167" t="s">
        <v>9160</v>
      </c>
      <c r="D6364" s="167" t="s">
        <v>9704</v>
      </c>
      <c r="E6364" s="167" t="s">
        <v>9705</v>
      </c>
      <c r="F6364" s="167" t="s">
        <v>9583</v>
      </c>
      <c r="G6364" s="167" t="s">
        <v>3502</v>
      </c>
      <c r="H6364" s="168">
        <v>46190</v>
      </c>
      <c r="I6364" s="167" t="s">
        <v>10315</v>
      </c>
      <c r="J6364" s="169">
        <v>26130</v>
      </c>
      <c r="K6364" s="167" t="s">
        <v>55</v>
      </c>
      <c r="L6364" s="169">
        <v>1</v>
      </c>
      <c r="M6364" s="167" t="s">
        <v>4084</v>
      </c>
      <c r="N6364" s="169">
        <v>10.6</v>
      </c>
      <c r="O6364" s="167" t="s">
        <v>3505</v>
      </c>
      <c r="P6364" s="167"/>
      <c r="Q6364" s="167" t="s">
        <v>5049</v>
      </c>
      <c r="R6364" s="167" t="s">
        <v>10316</v>
      </c>
      <c r="S6364" s="169">
        <v>1</v>
      </c>
      <c r="T6364" s="167" t="s">
        <v>3516</v>
      </c>
      <c r="U6364" s="169" t="s">
        <v>3517</v>
      </c>
      <c r="V6364" s="167" t="s">
        <v>10023</v>
      </c>
      <c r="W6364" s="167" t="s">
        <v>3519</v>
      </c>
      <c r="X6364" s="170" t="s">
        <v>157</v>
      </c>
      <c r="Y6364" s="171" t="s">
        <v>10317</v>
      </c>
      <c r="Z6364" s="167" t="s">
        <v>2177</v>
      </c>
      <c r="AA6364" s="176">
        <v>2</v>
      </c>
      <c r="AB6364" s="167" t="s">
        <v>11254</v>
      </c>
      <c r="AC6364" s="176">
        <v>2</v>
      </c>
      <c r="AD6364" s="167" t="s">
        <v>11254</v>
      </c>
      <c r="AE6364" s="176">
        <v>5188.68</v>
      </c>
    </row>
    <row r="6365" spans="1:31">
      <c r="A6365" s="178">
        <v>308647836250</v>
      </c>
      <c r="B6365" s="166">
        <v>46190</v>
      </c>
      <c r="C6365" s="167" t="s">
        <v>9144</v>
      </c>
      <c r="D6365" s="167" t="s">
        <v>9258</v>
      </c>
      <c r="E6365" s="167" t="s">
        <v>9259</v>
      </c>
      <c r="F6365" s="167" t="s">
        <v>9234</v>
      </c>
      <c r="G6365" s="167" t="s">
        <v>3502</v>
      </c>
      <c r="H6365" s="168">
        <v>46190</v>
      </c>
      <c r="I6365" s="167" t="s">
        <v>10318</v>
      </c>
      <c r="J6365" s="169">
        <v>26130</v>
      </c>
      <c r="K6365" s="167" t="s">
        <v>55</v>
      </c>
      <c r="L6365" s="169">
        <v>5</v>
      </c>
      <c r="M6365" s="167" t="s">
        <v>3604</v>
      </c>
      <c r="N6365" s="169">
        <v>861</v>
      </c>
      <c r="O6365" s="167" t="s">
        <v>3505</v>
      </c>
      <c r="P6365" s="167"/>
      <c r="Q6365" s="167" t="s">
        <v>5049</v>
      </c>
      <c r="R6365" s="167" t="s">
        <v>10319</v>
      </c>
      <c r="S6365" s="169">
        <v>4</v>
      </c>
      <c r="T6365" s="167" t="s">
        <v>9237</v>
      </c>
      <c r="U6365" s="169" t="s">
        <v>6692</v>
      </c>
      <c r="V6365" s="167" t="s">
        <v>9238</v>
      </c>
      <c r="W6365" s="167" t="s">
        <v>9239</v>
      </c>
      <c r="X6365" s="170" t="s">
        <v>3533</v>
      </c>
      <c r="Y6365" s="171" t="s">
        <v>10320</v>
      </c>
      <c r="Z6365" s="167" t="s">
        <v>2179</v>
      </c>
      <c r="AA6365" s="176">
        <v>240</v>
      </c>
      <c r="AB6365" s="167" t="s">
        <v>11254</v>
      </c>
      <c r="AC6365" s="176">
        <v>240</v>
      </c>
      <c r="AD6365" s="167" t="s">
        <v>11254</v>
      </c>
      <c r="AE6365" s="176">
        <v>22437.599999999999</v>
      </c>
    </row>
    <row r="6366" spans="1:31">
      <c r="A6366" s="178">
        <v>308647836250</v>
      </c>
      <c r="B6366" s="166">
        <v>46190</v>
      </c>
      <c r="C6366" s="167" t="s">
        <v>9144</v>
      </c>
      <c r="D6366" s="167" t="s">
        <v>9258</v>
      </c>
      <c r="E6366" s="167" t="s">
        <v>9259</v>
      </c>
      <c r="F6366" s="167" t="s">
        <v>9234</v>
      </c>
      <c r="G6366" s="167" t="s">
        <v>3502</v>
      </c>
      <c r="H6366" s="168">
        <v>46190</v>
      </c>
      <c r="I6366" s="167" t="s">
        <v>10318</v>
      </c>
      <c r="J6366" s="169">
        <v>26130</v>
      </c>
      <c r="K6366" s="167" t="s">
        <v>55</v>
      </c>
      <c r="L6366" s="169">
        <v>5</v>
      </c>
      <c r="M6366" s="167" t="s">
        <v>3604</v>
      </c>
      <c r="N6366" s="169">
        <v>861</v>
      </c>
      <c r="O6366" s="167" t="s">
        <v>3505</v>
      </c>
      <c r="P6366" s="167"/>
      <c r="Q6366" s="167" t="s">
        <v>5049</v>
      </c>
      <c r="R6366" s="167" t="s">
        <v>10319</v>
      </c>
      <c r="S6366" s="169">
        <v>3</v>
      </c>
      <c r="T6366" s="167" t="s">
        <v>9237</v>
      </c>
      <c r="U6366" s="169" t="s">
        <v>6692</v>
      </c>
      <c r="V6366" s="167" t="s">
        <v>9238</v>
      </c>
      <c r="W6366" s="167" t="s">
        <v>9239</v>
      </c>
      <c r="X6366" s="170" t="s">
        <v>3533</v>
      </c>
      <c r="Y6366" s="171" t="s">
        <v>10320</v>
      </c>
      <c r="Z6366" s="167" t="s">
        <v>2179</v>
      </c>
      <c r="AA6366" s="176">
        <v>480</v>
      </c>
      <c r="AB6366" s="167" t="s">
        <v>11254</v>
      </c>
      <c r="AC6366" s="176">
        <v>480</v>
      </c>
      <c r="AD6366" s="167" t="s">
        <v>11254</v>
      </c>
      <c r="AE6366" s="176">
        <v>44875.199999999997</v>
      </c>
    </row>
    <row r="6367" spans="1:31">
      <c r="A6367" s="178">
        <v>308647836250</v>
      </c>
      <c r="B6367" s="166">
        <v>46190</v>
      </c>
      <c r="C6367" s="167" t="s">
        <v>9144</v>
      </c>
      <c r="D6367" s="167" t="s">
        <v>9258</v>
      </c>
      <c r="E6367" s="167" t="s">
        <v>9259</v>
      </c>
      <c r="F6367" s="167" t="s">
        <v>9234</v>
      </c>
      <c r="G6367" s="167" t="s">
        <v>3502</v>
      </c>
      <c r="H6367" s="168">
        <v>46190</v>
      </c>
      <c r="I6367" s="167" t="s">
        <v>10318</v>
      </c>
      <c r="J6367" s="169">
        <v>26130</v>
      </c>
      <c r="K6367" s="167" t="s">
        <v>55</v>
      </c>
      <c r="L6367" s="169">
        <v>5</v>
      </c>
      <c r="M6367" s="167" t="s">
        <v>3604</v>
      </c>
      <c r="N6367" s="169">
        <v>861</v>
      </c>
      <c r="O6367" s="167" t="s">
        <v>3505</v>
      </c>
      <c r="P6367" s="167"/>
      <c r="Q6367" s="167" t="s">
        <v>5049</v>
      </c>
      <c r="R6367" s="167" t="s">
        <v>10319</v>
      </c>
      <c r="S6367" s="169">
        <v>2</v>
      </c>
      <c r="T6367" s="167" t="s">
        <v>9241</v>
      </c>
      <c r="U6367" s="169" t="s">
        <v>6692</v>
      </c>
      <c r="V6367" s="167" t="s">
        <v>9242</v>
      </c>
      <c r="W6367" s="167" t="s">
        <v>9243</v>
      </c>
      <c r="X6367" s="170" t="s">
        <v>3533</v>
      </c>
      <c r="Y6367" s="171" t="s">
        <v>10320</v>
      </c>
      <c r="Z6367" s="167" t="s">
        <v>2179</v>
      </c>
      <c r="AA6367" s="176">
        <v>240</v>
      </c>
      <c r="AB6367" s="167" t="s">
        <v>11254</v>
      </c>
      <c r="AC6367" s="176">
        <v>240</v>
      </c>
      <c r="AD6367" s="167" t="s">
        <v>11254</v>
      </c>
      <c r="AE6367" s="176">
        <v>22437.599999999999</v>
      </c>
    </row>
    <row r="6368" spans="1:31">
      <c r="A6368" s="178">
        <v>308647836250</v>
      </c>
      <c r="B6368" s="166">
        <v>46190</v>
      </c>
      <c r="C6368" s="167" t="s">
        <v>9144</v>
      </c>
      <c r="D6368" s="167" t="s">
        <v>9258</v>
      </c>
      <c r="E6368" s="167" t="s">
        <v>9259</v>
      </c>
      <c r="F6368" s="167" t="s">
        <v>9234</v>
      </c>
      <c r="G6368" s="167" t="s">
        <v>3502</v>
      </c>
      <c r="H6368" s="168">
        <v>46190</v>
      </c>
      <c r="I6368" s="167" t="s">
        <v>10318</v>
      </c>
      <c r="J6368" s="169">
        <v>26130</v>
      </c>
      <c r="K6368" s="167" t="s">
        <v>55</v>
      </c>
      <c r="L6368" s="169">
        <v>5</v>
      </c>
      <c r="M6368" s="167" t="s">
        <v>3604</v>
      </c>
      <c r="N6368" s="169">
        <v>861</v>
      </c>
      <c r="O6368" s="167" t="s">
        <v>3505</v>
      </c>
      <c r="P6368" s="167"/>
      <c r="Q6368" s="167" t="s">
        <v>5049</v>
      </c>
      <c r="R6368" s="167" t="s">
        <v>10319</v>
      </c>
      <c r="S6368" s="169">
        <v>1</v>
      </c>
      <c r="T6368" s="167" t="s">
        <v>9241</v>
      </c>
      <c r="U6368" s="169" t="s">
        <v>6692</v>
      </c>
      <c r="V6368" s="167" t="s">
        <v>9242</v>
      </c>
      <c r="W6368" s="167" t="s">
        <v>9243</v>
      </c>
      <c r="X6368" s="170" t="s">
        <v>3533</v>
      </c>
      <c r="Y6368" s="171" t="s">
        <v>10320</v>
      </c>
      <c r="Z6368" s="167" t="s">
        <v>2179</v>
      </c>
      <c r="AA6368" s="176">
        <v>480</v>
      </c>
      <c r="AB6368" s="167" t="s">
        <v>11254</v>
      </c>
      <c r="AC6368" s="176">
        <v>480</v>
      </c>
      <c r="AD6368" s="167" t="s">
        <v>11254</v>
      </c>
      <c r="AE6368" s="176">
        <v>44875.199999999997</v>
      </c>
    </row>
    <row r="6369" spans="1:31">
      <c r="A6369" s="178">
        <v>308649051120</v>
      </c>
      <c r="B6369" s="166">
        <v>46190</v>
      </c>
      <c r="C6369" s="167" t="s">
        <v>9144</v>
      </c>
      <c r="D6369" s="167" t="s">
        <v>10158</v>
      </c>
      <c r="E6369" s="167" t="s">
        <v>10159</v>
      </c>
      <c r="F6369" s="167" t="s">
        <v>9403</v>
      </c>
      <c r="G6369" s="167" t="s">
        <v>3603</v>
      </c>
      <c r="H6369" s="168">
        <v>46191</v>
      </c>
      <c r="I6369" s="167" t="s">
        <v>10321</v>
      </c>
      <c r="J6369" s="169">
        <v>26130</v>
      </c>
      <c r="K6369" s="167" t="s">
        <v>55</v>
      </c>
      <c r="L6369" s="169">
        <v>11</v>
      </c>
      <c r="M6369" s="167" t="s">
        <v>3604</v>
      </c>
      <c r="N6369" s="169">
        <v>1715.4</v>
      </c>
      <c r="O6369" s="167" t="s">
        <v>3505</v>
      </c>
      <c r="P6369" s="167"/>
      <c r="Q6369" s="167" t="s">
        <v>5049</v>
      </c>
      <c r="R6369" s="167" t="s">
        <v>10322</v>
      </c>
      <c r="S6369" s="169">
        <v>15</v>
      </c>
      <c r="T6369" s="167" t="s">
        <v>9170</v>
      </c>
      <c r="U6369" s="169" t="s">
        <v>6692</v>
      </c>
      <c r="V6369" s="167" t="s">
        <v>9171</v>
      </c>
      <c r="W6369" s="167" t="s">
        <v>9172</v>
      </c>
      <c r="X6369" s="170" t="s">
        <v>3533</v>
      </c>
      <c r="Y6369" s="171" t="s">
        <v>10323</v>
      </c>
      <c r="Z6369" s="167" t="s">
        <v>2181</v>
      </c>
      <c r="AA6369" s="176">
        <v>800</v>
      </c>
      <c r="AB6369" s="167" t="s">
        <v>11254</v>
      </c>
      <c r="AC6369" s="176">
        <v>800</v>
      </c>
      <c r="AD6369" s="167" t="s">
        <v>11254</v>
      </c>
      <c r="AE6369" s="176">
        <v>44632</v>
      </c>
    </row>
    <row r="6370" spans="1:31">
      <c r="A6370" s="178">
        <v>308649051120</v>
      </c>
      <c r="B6370" s="166">
        <v>46190</v>
      </c>
      <c r="C6370" s="167" t="s">
        <v>9144</v>
      </c>
      <c r="D6370" s="167" t="s">
        <v>10158</v>
      </c>
      <c r="E6370" s="167" t="s">
        <v>10159</v>
      </c>
      <c r="F6370" s="167" t="s">
        <v>9403</v>
      </c>
      <c r="G6370" s="167" t="s">
        <v>3603</v>
      </c>
      <c r="H6370" s="168">
        <v>46191</v>
      </c>
      <c r="I6370" s="167" t="s">
        <v>10321</v>
      </c>
      <c r="J6370" s="169">
        <v>26130</v>
      </c>
      <c r="K6370" s="167" t="s">
        <v>55</v>
      </c>
      <c r="L6370" s="169">
        <v>11</v>
      </c>
      <c r="M6370" s="167" t="s">
        <v>3604</v>
      </c>
      <c r="N6370" s="169">
        <v>1715.4</v>
      </c>
      <c r="O6370" s="167" t="s">
        <v>3505</v>
      </c>
      <c r="P6370" s="167"/>
      <c r="Q6370" s="167" t="s">
        <v>5049</v>
      </c>
      <c r="R6370" s="167" t="s">
        <v>10322</v>
      </c>
      <c r="S6370" s="169">
        <v>14</v>
      </c>
      <c r="T6370" s="167" t="s">
        <v>9170</v>
      </c>
      <c r="U6370" s="169" t="s">
        <v>6692</v>
      </c>
      <c r="V6370" s="167" t="s">
        <v>9171</v>
      </c>
      <c r="W6370" s="167" t="s">
        <v>9172</v>
      </c>
      <c r="X6370" s="170" t="s">
        <v>3533</v>
      </c>
      <c r="Y6370" s="171" t="s">
        <v>10323</v>
      </c>
      <c r="Z6370" s="167" t="s">
        <v>2181</v>
      </c>
      <c r="AA6370" s="176">
        <v>64</v>
      </c>
      <c r="AB6370" s="167" t="s">
        <v>11254</v>
      </c>
      <c r="AC6370" s="176">
        <v>64</v>
      </c>
      <c r="AD6370" s="167" t="s">
        <v>11254</v>
      </c>
      <c r="AE6370" s="176">
        <v>3570.56</v>
      </c>
    </row>
    <row r="6371" spans="1:31">
      <c r="A6371" s="178">
        <v>308649051120</v>
      </c>
      <c r="B6371" s="166">
        <v>46190</v>
      </c>
      <c r="C6371" s="167" t="s">
        <v>9144</v>
      </c>
      <c r="D6371" s="167" t="s">
        <v>10158</v>
      </c>
      <c r="E6371" s="167" t="s">
        <v>10159</v>
      </c>
      <c r="F6371" s="167" t="s">
        <v>9403</v>
      </c>
      <c r="G6371" s="167" t="s">
        <v>3603</v>
      </c>
      <c r="H6371" s="168">
        <v>46191</v>
      </c>
      <c r="I6371" s="167" t="s">
        <v>10321</v>
      </c>
      <c r="J6371" s="169">
        <v>26130</v>
      </c>
      <c r="K6371" s="167" t="s">
        <v>55</v>
      </c>
      <c r="L6371" s="169">
        <v>11</v>
      </c>
      <c r="M6371" s="167" t="s">
        <v>3604</v>
      </c>
      <c r="N6371" s="169">
        <v>1715.4</v>
      </c>
      <c r="O6371" s="167" t="s">
        <v>3505</v>
      </c>
      <c r="P6371" s="167"/>
      <c r="Q6371" s="167" t="s">
        <v>5049</v>
      </c>
      <c r="R6371" s="167" t="s">
        <v>10322</v>
      </c>
      <c r="S6371" s="169">
        <v>13</v>
      </c>
      <c r="T6371" s="167" t="s">
        <v>9177</v>
      </c>
      <c r="U6371" s="169" t="s">
        <v>6692</v>
      </c>
      <c r="V6371" s="167" t="s">
        <v>9178</v>
      </c>
      <c r="W6371" s="167" t="s">
        <v>9179</v>
      </c>
      <c r="X6371" s="170" t="s">
        <v>3533</v>
      </c>
      <c r="Y6371" s="171" t="s">
        <v>10323</v>
      </c>
      <c r="Z6371" s="167" t="s">
        <v>2181</v>
      </c>
      <c r="AA6371" s="176">
        <v>144</v>
      </c>
      <c r="AB6371" s="167" t="s">
        <v>11254</v>
      </c>
      <c r="AC6371" s="176">
        <v>144</v>
      </c>
      <c r="AD6371" s="167" t="s">
        <v>11254</v>
      </c>
      <c r="AE6371" s="176">
        <v>23238.720000000001</v>
      </c>
    </row>
    <row r="6372" spans="1:31">
      <c r="A6372" s="178">
        <v>308649051120</v>
      </c>
      <c r="B6372" s="166">
        <v>46190</v>
      </c>
      <c r="C6372" s="167" t="s">
        <v>9144</v>
      </c>
      <c r="D6372" s="167" t="s">
        <v>10158</v>
      </c>
      <c r="E6372" s="167" t="s">
        <v>10159</v>
      </c>
      <c r="F6372" s="167" t="s">
        <v>9403</v>
      </c>
      <c r="G6372" s="167" t="s">
        <v>3603</v>
      </c>
      <c r="H6372" s="168">
        <v>46191</v>
      </c>
      <c r="I6372" s="167" t="s">
        <v>10321</v>
      </c>
      <c r="J6372" s="169">
        <v>26130</v>
      </c>
      <c r="K6372" s="167" t="s">
        <v>55</v>
      </c>
      <c r="L6372" s="169">
        <v>11</v>
      </c>
      <c r="M6372" s="167" t="s">
        <v>3604</v>
      </c>
      <c r="N6372" s="169">
        <v>1715.4</v>
      </c>
      <c r="O6372" s="167" t="s">
        <v>3505</v>
      </c>
      <c r="P6372" s="167"/>
      <c r="Q6372" s="167" t="s">
        <v>5049</v>
      </c>
      <c r="R6372" s="167" t="s">
        <v>10322</v>
      </c>
      <c r="S6372" s="169">
        <v>12</v>
      </c>
      <c r="T6372" s="167" t="s">
        <v>9180</v>
      </c>
      <c r="U6372" s="169" t="s">
        <v>6692</v>
      </c>
      <c r="V6372" s="167" t="s">
        <v>9181</v>
      </c>
      <c r="W6372" s="167" t="s">
        <v>9182</v>
      </c>
      <c r="X6372" s="170" t="s">
        <v>3533</v>
      </c>
      <c r="Y6372" s="171" t="s">
        <v>10323</v>
      </c>
      <c r="Z6372" s="167" t="s">
        <v>2181</v>
      </c>
      <c r="AA6372" s="176">
        <v>212</v>
      </c>
      <c r="AB6372" s="167" t="s">
        <v>11254</v>
      </c>
      <c r="AC6372" s="176">
        <v>212</v>
      </c>
      <c r="AD6372" s="167" t="s">
        <v>11254</v>
      </c>
      <c r="AE6372" s="176">
        <v>66934.759999999995</v>
      </c>
    </row>
    <row r="6373" spans="1:31">
      <c r="A6373" s="178">
        <v>308649051120</v>
      </c>
      <c r="B6373" s="166">
        <v>46190</v>
      </c>
      <c r="C6373" s="167" t="s">
        <v>9144</v>
      </c>
      <c r="D6373" s="167" t="s">
        <v>10158</v>
      </c>
      <c r="E6373" s="167" t="s">
        <v>10159</v>
      </c>
      <c r="F6373" s="167" t="s">
        <v>9403</v>
      </c>
      <c r="G6373" s="167" t="s">
        <v>3603</v>
      </c>
      <c r="H6373" s="168">
        <v>46191</v>
      </c>
      <c r="I6373" s="167" t="s">
        <v>10321</v>
      </c>
      <c r="J6373" s="169">
        <v>26130</v>
      </c>
      <c r="K6373" s="167" t="s">
        <v>55</v>
      </c>
      <c r="L6373" s="169">
        <v>11</v>
      </c>
      <c r="M6373" s="167" t="s">
        <v>3604</v>
      </c>
      <c r="N6373" s="169">
        <v>1715.4</v>
      </c>
      <c r="O6373" s="167" t="s">
        <v>3505</v>
      </c>
      <c r="P6373" s="167"/>
      <c r="Q6373" s="167" t="s">
        <v>5049</v>
      </c>
      <c r="R6373" s="167" t="s">
        <v>10322</v>
      </c>
      <c r="S6373" s="169">
        <v>11</v>
      </c>
      <c r="T6373" s="167" t="s">
        <v>9180</v>
      </c>
      <c r="U6373" s="169" t="s">
        <v>6692</v>
      </c>
      <c r="V6373" s="167" t="s">
        <v>9181</v>
      </c>
      <c r="W6373" s="167" t="s">
        <v>9182</v>
      </c>
      <c r="X6373" s="170" t="s">
        <v>3533</v>
      </c>
      <c r="Y6373" s="171" t="s">
        <v>10323</v>
      </c>
      <c r="Z6373" s="167" t="s">
        <v>2181</v>
      </c>
      <c r="AA6373" s="176">
        <v>24</v>
      </c>
      <c r="AB6373" s="167" t="s">
        <v>11254</v>
      </c>
      <c r="AC6373" s="176">
        <v>24</v>
      </c>
      <c r="AD6373" s="167" t="s">
        <v>11254</v>
      </c>
      <c r="AE6373" s="176">
        <v>7577.52</v>
      </c>
    </row>
    <row r="6374" spans="1:31">
      <c r="A6374" s="178">
        <v>308649051120</v>
      </c>
      <c r="B6374" s="166">
        <v>46190</v>
      </c>
      <c r="C6374" s="167" t="s">
        <v>9144</v>
      </c>
      <c r="D6374" s="167" t="s">
        <v>10158</v>
      </c>
      <c r="E6374" s="167" t="s">
        <v>10159</v>
      </c>
      <c r="F6374" s="167" t="s">
        <v>9403</v>
      </c>
      <c r="G6374" s="167" t="s">
        <v>3603</v>
      </c>
      <c r="H6374" s="168">
        <v>46191</v>
      </c>
      <c r="I6374" s="167" t="s">
        <v>10321</v>
      </c>
      <c r="J6374" s="169">
        <v>26130</v>
      </c>
      <c r="K6374" s="167" t="s">
        <v>55</v>
      </c>
      <c r="L6374" s="169">
        <v>11</v>
      </c>
      <c r="M6374" s="167" t="s">
        <v>3604</v>
      </c>
      <c r="N6374" s="169">
        <v>1715.4</v>
      </c>
      <c r="O6374" s="167" t="s">
        <v>3505</v>
      </c>
      <c r="P6374" s="167"/>
      <c r="Q6374" s="167" t="s">
        <v>5049</v>
      </c>
      <c r="R6374" s="167" t="s">
        <v>10322</v>
      </c>
      <c r="S6374" s="169">
        <v>10</v>
      </c>
      <c r="T6374" s="167" t="s">
        <v>9180</v>
      </c>
      <c r="U6374" s="169" t="s">
        <v>6692</v>
      </c>
      <c r="V6374" s="167" t="s">
        <v>9181</v>
      </c>
      <c r="W6374" s="167" t="s">
        <v>9182</v>
      </c>
      <c r="X6374" s="170" t="s">
        <v>3533</v>
      </c>
      <c r="Y6374" s="171" t="s">
        <v>10323</v>
      </c>
      <c r="Z6374" s="167" t="s">
        <v>2181</v>
      </c>
      <c r="AA6374" s="176">
        <v>4</v>
      </c>
      <c r="AB6374" s="167" t="s">
        <v>11254</v>
      </c>
      <c r="AC6374" s="176">
        <v>4</v>
      </c>
      <c r="AD6374" s="167" t="s">
        <v>11254</v>
      </c>
      <c r="AE6374" s="176">
        <v>1262.92</v>
      </c>
    </row>
    <row r="6375" spans="1:31">
      <c r="A6375" s="178">
        <v>308649051120</v>
      </c>
      <c r="B6375" s="166">
        <v>46190</v>
      </c>
      <c r="C6375" s="167" t="s">
        <v>9144</v>
      </c>
      <c r="D6375" s="167" t="s">
        <v>10158</v>
      </c>
      <c r="E6375" s="167" t="s">
        <v>10159</v>
      </c>
      <c r="F6375" s="167" t="s">
        <v>9403</v>
      </c>
      <c r="G6375" s="167" t="s">
        <v>3603</v>
      </c>
      <c r="H6375" s="168">
        <v>46191</v>
      </c>
      <c r="I6375" s="167" t="s">
        <v>10321</v>
      </c>
      <c r="J6375" s="169">
        <v>26130</v>
      </c>
      <c r="K6375" s="167" t="s">
        <v>55</v>
      </c>
      <c r="L6375" s="169">
        <v>11</v>
      </c>
      <c r="M6375" s="167" t="s">
        <v>3604</v>
      </c>
      <c r="N6375" s="169">
        <v>1715.4</v>
      </c>
      <c r="O6375" s="167" t="s">
        <v>3505</v>
      </c>
      <c r="P6375" s="167"/>
      <c r="Q6375" s="167" t="s">
        <v>5049</v>
      </c>
      <c r="R6375" s="167" t="s">
        <v>10322</v>
      </c>
      <c r="S6375" s="169">
        <v>9</v>
      </c>
      <c r="T6375" s="167" t="s">
        <v>9183</v>
      </c>
      <c r="U6375" s="169" t="s">
        <v>6692</v>
      </c>
      <c r="V6375" s="167" t="s">
        <v>9184</v>
      </c>
      <c r="W6375" s="167" t="s">
        <v>9185</v>
      </c>
      <c r="X6375" s="170" t="s">
        <v>3533</v>
      </c>
      <c r="Y6375" s="171" t="s">
        <v>10323</v>
      </c>
      <c r="Z6375" s="167" t="s">
        <v>2181</v>
      </c>
      <c r="AA6375" s="176">
        <v>80</v>
      </c>
      <c r="AB6375" s="167" t="s">
        <v>11254</v>
      </c>
      <c r="AC6375" s="176">
        <v>80</v>
      </c>
      <c r="AD6375" s="167" t="s">
        <v>11254</v>
      </c>
      <c r="AE6375" s="176">
        <v>18144.8</v>
      </c>
    </row>
    <row r="6376" spans="1:31">
      <c r="A6376" s="178">
        <v>308649051120</v>
      </c>
      <c r="B6376" s="166">
        <v>46190</v>
      </c>
      <c r="C6376" s="167" t="s">
        <v>9144</v>
      </c>
      <c r="D6376" s="167" t="s">
        <v>10158</v>
      </c>
      <c r="E6376" s="167" t="s">
        <v>10159</v>
      </c>
      <c r="F6376" s="167" t="s">
        <v>9403</v>
      </c>
      <c r="G6376" s="167" t="s">
        <v>3603</v>
      </c>
      <c r="H6376" s="168">
        <v>46191</v>
      </c>
      <c r="I6376" s="167" t="s">
        <v>10321</v>
      </c>
      <c r="J6376" s="169">
        <v>26130</v>
      </c>
      <c r="K6376" s="167" t="s">
        <v>55</v>
      </c>
      <c r="L6376" s="169">
        <v>11</v>
      </c>
      <c r="M6376" s="167" t="s">
        <v>3604</v>
      </c>
      <c r="N6376" s="169">
        <v>1715.4</v>
      </c>
      <c r="O6376" s="167" t="s">
        <v>3505</v>
      </c>
      <c r="P6376" s="167"/>
      <c r="Q6376" s="167" t="s">
        <v>5049</v>
      </c>
      <c r="R6376" s="167" t="s">
        <v>10322</v>
      </c>
      <c r="S6376" s="169">
        <v>8</v>
      </c>
      <c r="T6376" s="167" t="s">
        <v>9183</v>
      </c>
      <c r="U6376" s="169" t="s">
        <v>6692</v>
      </c>
      <c r="V6376" s="167" t="s">
        <v>9184</v>
      </c>
      <c r="W6376" s="167" t="s">
        <v>9185</v>
      </c>
      <c r="X6376" s="170" t="s">
        <v>3533</v>
      </c>
      <c r="Y6376" s="171" t="s">
        <v>10323</v>
      </c>
      <c r="Z6376" s="167" t="s">
        <v>2181</v>
      </c>
      <c r="AA6376" s="176">
        <v>26</v>
      </c>
      <c r="AB6376" s="167" t="s">
        <v>11254</v>
      </c>
      <c r="AC6376" s="176">
        <v>26</v>
      </c>
      <c r="AD6376" s="167" t="s">
        <v>11254</v>
      </c>
      <c r="AE6376" s="176">
        <v>5897.06</v>
      </c>
    </row>
    <row r="6377" spans="1:31">
      <c r="A6377" s="178">
        <v>308649051120</v>
      </c>
      <c r="B6377" s="166">
        <v>46190</v>
      </c>
      <c r="C6377" s="167" t="s">
        <v>9144</v>
      </c>
      <c r="D6377" s="167" t="s">
        <v>10158</v>
      </c>
      <c r="E6377" s="167" t="s">
        <v>10159</v>
      </c>
      <c r="F6377" s="167" t="s">
        <v>9403</v>
      </c>
      <c r="G6377" s="167" t="s">
        <v>3603</v>
      </c>
      <c r="H6377" s="168">
        <v>46191</v>
      </c>
      <c r="I6377" s="167" t="s">
        <v>10321</v>
      </c>
      <c r="J6377" s="169">
        <v>26130</v>
      </c>
      <c r="K6377" s="167" t="s">
        <v>55</v>
      </c>
      <c r="L6377" s="169">
        <v>11</v>
      </c>
      <c r="M6377" s="167" t="s">
        <v>3604</v>
      </c>
      <c r="N6377" s="169">
        <v>1715.4</v>
      </c>
      <c r="O6377" s="167" t="s">
        <v>3505</v>
      </c>
      <c r="P6377" s="167"/>
      <c r="Q6377" s="167" t="s">
        <v>5049</v>
      </c>
      <c r="R6377" s="167" t="s">
        <v>10322</v>
      </c>
      <c r="S6377" s="169">
        <v>7</v>
      </c>
      <c r="T6377" s="167" t="s">
        <v>9183</v>
      </c>
      <c r="U6377" s="169" t="s">
        <v>6692</v>
      </c>
      <c r="V6377" s="167" t="s">
        <v>9184</v>
      </c>
      <c r="W6377" s="167" t="s">
        <v>9185</v>
      </c>
      <c r="X6377" s="170" t="s">
        <v>3533</v>
      </c>
      <c r="Y6377" s="171" t="s">
        <v>10323</v>
      </c>
      <c r="Z6377" s="167" t="s">
        <v>2181</v>
      </c>
      <c r="AA6377" s="176">
        <v>10</v>
      </c>
      <c r="AB6377" s="167" t="s">
        <v>11254</v>
      </c>
      <c r="AC6377" s="176">
        <v>10</v>
      </c>
      <c r="AD6377" s="167" t="s">
        <v>11254</v>
      </c>
      <c r="AE6377" s="176">
        <v>2268.1</v>
      </c>
    </row>
    <row r="6378" spans="1:31">
      <c r="A6378" s="178">
        <v>308649051120</v>
      </c>
      <c r="B6378" s="166">
        <v>46190</v>
      </c>
      <c r="C6378" s="167" t="s">
        <v>9144</v>
      </c>
      <c r="D6378" s="167" t="s">
        <v>10158</v>
      </c>
      <c r="E6378" s="167" t="s">
        <v>10159</v>
      </c>
      <c r="F6378" s="167" t="s">
        <v>9403</v>
      </c>
      <c r="G6378" s="167" t="s">
        <v>3603</v>
      </c>
      <c r="H6378" s="168">
        <v>46191</v>
      </c>
      <c r="I6378" s="167" t="s">
        <v>10321</v>
      </c>
      <c r="J6378" s="169">
        <v>26130</v>
      </c>
      <c r="K6378" s="167" t="s">
        <v>55</v>
      </c>
      <c r="L6378" s="169">
        <v>11</v>
      </c>
      <c r="M6378" s="167" t="s">
        <v>3604</v>
      </c>
      <c r="N6378" s="169">
        <v>1715.4</v>
      </c>
      <c r="O6378" s="167" t="s">
        <v>3505</v>
      </c>
      <c r="P6378" s="167"/>
      <c r="Q6378" s="167" t="s">
        <v>5049</v>
      </c>
      <c r="R6378" s="167" t="s">
        <v>10322</v>
      </c>
      <c r="S6378" s="169">
        <v>6</v>
      </c>
      <c r="T6378" s="167" t="s">
        <v>9183</v>
      </c>
      <c r="U6378" s="169" t="s">
        <v>6692</v>
      </c>
      <c r="V6378" s="167" t="s">
        <v>9184</v>
      </c>
      <c r="W6378" s="167" t="s">
        <v>9185</v>
      </c>
      <c r="X6378" s="170" t="s">
        <v>3533</v>
      </c>
      <c r="Y6378" s="171" t="s">
        <v>10323</v>
      </c>
      <c r="Z6378" s="167" t="s">
        <v>2181</v>
      </c>
      <c r="AA6378" s="176">
        <v>1</v>
      </c>
      <c r="AB6378" s="167" t="s">
        <v>11254</v>
      </c>
      <c r="AC6378" s="176">
        <v>1</v>
      </c>
      <c r="AD6378" s="167" t="s">
        <v>11254</v>
      </c>
      <c r="AE6378" s="176">
        <v>226.81</v>
      </c>
    </row>
    <row r="6379" spans="1:31">
      <c r="A6379" s="178">
        <v>308649051120</v>
      </c>
      <c r="B6379" s="166">
        <v>46190</v>
      </c>
      <c r="C6379" s="167" t="s">
        <v>9144</v>
      </c>
      <c r="D6379" s="167" t="s">
        <v>10158</v>
      </c>
      <c r="E6379" s="167" t="s">
        <v>10159</v>
      </c>
      <c r="F6379" s="167" t="s">
        <v>9403</v>
      </c>
      <c r="G6379" s="167" t="s">
        <v>3603</v>
      </c>
      <c r="H6379" s="168">
        <v>46191</v>
      </c>
      <c r="I6379" s="167" t="s">
        <v>10321</v>
      </c>
      <c r="J6379" s="169">
        <v>26130</v>
      </c>
      <c r="K6379" s="167" t="s">
        <v>55</v>
      </c>
      <c r="L6379" s="169">
        <v>11</v>
      </c>
      <c r="M6379" s="167" t="s">
        <v>3604</v>
      </c>
      <c r="N6379" s="169">
        <v>1715.4</v>
      </c>
      <c r="O6379" s="167" t="s">
        <v>3505</v>
      </c>
      <c r="P6379" s="167"/>
      <c r="Q6379" s="167" t="s">
        <v>5049</v>
      </c>
      <c r="R6379" s="167" t="s">
        <v>10322</v>
      </c>
      <c r="S6379" s="169">
        <v>5</v>
      </c>
      <c r="T6379" s="167" t="s">
        <v>9183</v>
      </c>
      <c r="U6379" s="169" t="s">
        <v>6692</v>
      </c>
      <c r="V6379" s="167" t="s">
        <v>9184</v>
      </c>
      <c r="W6379" s="167" t="s">
        <v>9185</v>
      </c>
      <c r="X6379" s="170" t="s">
        <v>3533</v>
      </c>
      <c r="Y6379" s="171" t="s">
        <v>10323</v>
      </c>
      <c r="Z6379" s="167" t="s">
        <v>2181</v>
      </c>
      <c r="AA6379" s="176">
        <v>1</v>
      </c>
      <c r="AB6379" s="167" t="s">
        <v>11254</v>
      </c>
      <c r="AC6379" s="176">
        <v>1</v>
      </c>
      <c r="AD6379" s="167" t="s">
        <v>11254</v>
      </c>
      <c r="AE6379" s="176">
        <v>226.81</v>
      </c>
    </row>
    <row r="6380" spans="1:31">
      <c r="A6380" s="178">
        <v>308649051120</v>
      </c>
      <c r="B6380" s="166">
        <v>46190</v>
      </c>
      <c r="C6380" s="167" t="s">
        <v>9144</v>
      </c>
      <c r="D6380" s="167" t="s">
        <v>10158</v>
      </c>
      <c r="E6380" s="167" t="s">
        <v>10159</v>
      </c>
      <c r="F6380" s="167" t="s">
        <v>9403</v>
      </c>
      <c r="G6380" s="167" t="s">
        <v>3603</v>
      </c>
      <c r="H6380" s="168">
        <v>46191</v>
      </c>
      <c r="I6380" s="167" t="s">
        <v>10321</v>
      </c>
      <c r="J6380" s="169">
        <v>26130</v>
      </c>
      <c r="K6380" s="167" t="s">
        <v>55</v>
      </c>
      <c r="L6380" s="169">
        <v>11</v>
      </c>
      <c r="M6380" s="167" t="s">
        <v>3604</v>
      </c>
      <c r="N6380" s="169">
        <v>1715.4</v>
      </c>
      <c r="O6380" s="167" t="s">
        <v>3505</v>
      </c>
      <c r="P6380" s="167"/>
      <c r="Q6380" s="167" t="s">
        <v>5049</v>
      </c>
      <c r="R6380" s="167" t="s">
        <v>10322</v>
      </c>
      <c r="S6380" s="169">
        <v>4</v>
      </c>
      <c r="T6380" s="167" t="s">
        <v>9183</v>
      </c>
      <c r="U6380" s="169" t="s">
        <v>6692</v>
      </c>
      <c r="V6380" s="167" t="s">
        <v>9184</v>
      </c>
      <c r="W6380" s="167" t="s">
        <v>9185</v>
      </c>
      <c r="X6380" s="170" t="s">
        <v>3533</v>
      </c>
      <c r="Y6380" s="171" t="s">
        <v>10323</v>
      </c>
      <c r="Z6380" s="167" t="s">
        <v>2181</v>
      </c>
      <c r="AA6380" s="176">
        <v>2</v>
      </c>
      <c r="AB6380" s="167" t="s">
        <v>11254</v>
      </c>
      <c r="AC6380" s="176">
        <v>2</v>
      </c>
      <c r="AD6380" s="167" t="s">
        <v>11254</v>
      </c>
      <c r="AE6380" s="176">
        <v>453.62</v>
      </c>
    </row>
    <row r="6381" spans="1:31">
      <c r="A6381" s="178">
        <v>308649051120</v>
      </c>
      <c r="B6381" s="166">
        <v>46190</v>
      </c>
      <c r="C6381" s="167" t="s">
        <v>9144</v>
      </c>
      <c r="D6381" s="167" t="s">
        <v>10158</v>
      </c>
      <c r="E6381" s="167" t="s">
        <v>10159</v>
      </c>
      <c r="F6381" s="167" t="s">
        <v>9403</v>
      </c>
      <c r="G6381" s="167" t="s">
        <v>3603</v>
      </c>
      <c r="H6381" s="168">
        <v>46191</v>
      </c>
      <c r="I6381" s="167" t="s">
        <v>10321</v>
      </c>
      <c r="J6381" s="169">
        <v>26130</v>
      </c>
      <c r="K6381" s="167" t="s">
        <v>55</v>
      </c>
      <c r="L6381" s="169">
        <v>11</v>
      </c>
      <c r="M6381" s="167" t="s">
        <v>3604</v>
      </c>
      <c r="N6381" s="169">
        <v>1715.4</v>
      </c>
      <c r="O6381" s="167" t="s">
        <v>3505</v>
      </c>
      <c r="P6381" s="167"/>
      <c r="Q6381" s="167" t="s">
        <v>5049</v>
      </c>
      <c r="R6381" s="167" t="s">
        <v>10322</v>
      </c>
      <c r="S6381" s="169">
        <v>3</v>
      </c>
      <c r="T6381" s="167" t="s">
        <v>9186</v>
      </c>
      <c r="U6381" s="169" t="s">
        <v>6692</v>
      </c>
      <c r="V6381" s="167" t="s">
        <v>9187</v>
      </c>
      <c r="W6381" s="167" t="s">
        <v>9188</v>
      </c>
      <c r="X6381" s="170" t="s">
        <v>3533</v>
      </c>
      <c r="Y6381" s="171" t="s">
        <v>10323</v>
      </c>
      <c r="Z6381" s="167" t="s">
        <v>2181</v>
      </c>
      <c r="AA6381" s="176">
        <v>132</v>
      </c>
      <c r="AB6381" s="167" t="s">
        <v>11254</v>
      </c>
      <c r="AC6381" s="176">
        <v>132</v>
      </c>
      <c r="AD6381" s="167" t="s">
        <v>11254</v>
      </c>
      <c r="AE6381" s="176">
        <v>82907.88</v>
      </c>
    </row>
    <row r="6382" spans="1:31">
      <c r="A6382" s="178">
        <v>308649051120</v>
      </c>
      <c r="B6382" s="166">
        <v>46190</v>
      </c>
      <c r="C6382" s="167" t="s">
        <v>9144</v>
      </c>
      <c r="D6382" s="167" t="s">
        <v>10158</v>
      </c>
      <c r="E6382" s="167" t="s">
        <v>10159</v>
      </c>
      <c r="F6382" s="167" t="s">
        <v>9403</v>
      </c>
      <c r="G6382" s="167" t="s">
        <v>3603</v>
      </c>
      <c r="H6382" s="168">
        <v>46191</v>
      </c>
      <c r="I6382" s="167" t="s">
        <v>10321</v>
      </c>
      <c r="J6382" s="169">
        <v>26130</v>
      </c>
      <c r="K6382" s="167" t="s">
        <v>55</v>
      </c>
      <c r="L6382" s="169">
        <v>11</v>
      </c>
      <c r="M6382" s="167" t="s">
        <v>3604</v>
      </c>
      <c r="N6382" s="169">
        <v>1715.4</v>
      </c>
      <c r="O6382" s="167" t="s">
        <v>3505</v>
      </c>
      <c r="P6382" s="167"/>
      <c r="Q6382" s="167" t="s">
        <v>5049</v>
      </c>
      <c r="R6382" s="167" t="s">
        <v>10322</v>
      </c>
      <c r="S6382" s="169">
        <v>2</v>
      </c>
      <c r="T6382" s="167" t="s">
        <v>9344</v>
      </c>
      <c r="U6382" s="169" t="s">
        <v>6692</v>
      </c>
      <c r="V6382" s="167" t="s">
        <v>9476</v>
      </c>
      <c r="W6382" s="167" t="s">
        <v>9346</v>
      </c>
      <c r="X6382" s="170" t="s">
        <v>3533</v>
      </c>
      <c r="Y6382" s="171" t="s">
        <v>10323</v>
      </c>
      <c r="Z6382" s="167" t="s">
        <v>2181</v>
      </c>
      <c r="AA6382" s="176">
        <v>110</v>
      </c>
      <c r="AB6382" s="167" t="s">
        <v>11254</v>
      </c>
      <c r="AC6382" s="176">
        <v>110</v>
      </c>
      <c r="AD6382" s="167" t="s">
        <v>11254</v>
      </c>
      <c r="AE6382" s="176">
        <v>23226.5</v>
      </c>
    </row>
    <row r="6383" spans="1:31">
      <c r="A6383" s="178">
        <v>308649051120</v>
      </c>
      <c r="B6383" s="166">
        <v>46190</v>
      </c>
      <c r="C6383" s="167" t="s">
        <v>9144</v>
      </c>
      <c r="D6383" s="167" t="s">
        <v>10158</v>
      </c>
      <c r="E6383" s="167" t="s">
        <v>10159</v>
      </c>
      <c r="F6383" s="167" t="s">
        <v>9403</v>
      </c>
      <c r="G6383" s="167" t="s">
        <v>3603</v>
      </c>
      <c r="H6383" s="168">
        <v>46191</v>
      </c>
      <c r="I6383" s="167" t="s">
        <v>10321</v>
      </c>
      <c r="J6383" s="169">
        <v>26130</v>
      </c>
      <c r="K6383" s="167" t="s">
        <v>55</v>
      </c>
      <c r="L6383" s="169">
        <v>11</v>
      </c>
      <c r="M6383" s="167" t="s">
        <v>3604</v>
      </c>
      <c r="N6383" s="169">
        <v>1715.4</v>
      </c>
      <c r="O6383" s="167" t="s">
        <v>3505</v>
      </c>
      <c r="P6383" s="167"/>
      <c r="Q6383" s="167" t="s">
        <v>5049</v>
      </c>
      <c r="R6383" s="167" t="s">
        <v>10322</v>
      </c>
      <c r="S6383" s="169">
        <v>1</v>
      </c>
      <c r="T6383" s="167" t="s">
        <v>9344</v>
      </c>
      <c r="U6383" s="169" t="s">
        <v>6692</v>
      </c>
      <c r="V6383" s="167" t="s">
        <v>9476</v>
      </c>
      <c r="W6383" s="167" t="s">
        <v>9346</v>
      </c>
      <c r="X6383" s="170" t="s">
        <v>3533</v>
      </c>
      <c r="Y6383" s="171" t="s">
        <v>10323</v>
      </c>
      <c r="Z6383" s="167" t="s">
        <v>2181</v>
      </c>
      <c r="AA6383" s="176">
        <v>10</v>
      </c>
      <c r="AB6383" s="167" t="s">
        <v>11254</v>
      </c>
      <c r="AC6383" s="176">
        <v>10</v>
      </c>
      <c r="AD6383" s="167" t="s">
        <v>11254</v>
      </c>
      <c r="AE6383" s="176">
        <v>2111.5</v>
      </c>
    </row>
    <row r="6384" spans="1:31">
      <c r="A6384" s="178">
        <v>308650996750</v>
      </c>
      <c r="B6384" s="166">
        <v>46191</v>
      </c>
      <c r="C6384" s="167" t="s">
        <v>9144</v>
      </c>
      <c r="D6384" s="167" t="s">
        <v>9232</v>
      </c>
      <c r="E6384" s="167" t="s">
        <v>9233</v>
      </c>
      <c r="F6384" s="167" t="s">
        <v>9403</v>
      </c>
      <c r="G6384" s="167" t="s">
        <v>3502</v>
      </c>
      <c r="H6384" s="168">
        <v>46192</v>
      </c>
      <c r="I6384" s="167" t="s">
        <v>10324</v>
      </c>
      <c r="J6384" s="169">
        <v>26130</v>
      </c>
      <c r="K6384" s="167" t="s">
        <v>55</v>
      </c>
      <c r="L6384" s="169">
        <v>1</v>
      </c>
      <c r="M6384" s="167" t="s">
        <v>3604</v>
      </c>
      <c r="N6384" s="169">
        <v>142.19999999999999</v>
      </c>
      <c r="O6384" s="167" t="s">
        <v>3505</v>
      </c>
      <c r="P6384" s="167"/>
      <c r="Q6384" s="167" t="s">
        <v>5049</v>
      </c>
      <c r="R6384" s="167" t="s">
        <v>10325</v>
      </c>
      <c r="S6384" s="169">
        <v>1</v>
      </c>
      <c r="T6384" s="167" t="s">
        <v>10205</v>
      </c>
      <c r="U6384" s="169" t="s">
        <v>6692</v>
      </c>
      <c r="V6384" s="167" t="s">
        <v>10206</v>
      </c>
      <c r="W6384" s="167" t="s">
        <v>10207</v>
      </c>
      <c r="X6384" s="170" t="s">
        <v>3533</v>
      </c>
      <c r="Y6384" s="171" t="s">
        <v>10326</v>
      </c>
      <c r="Z6384" s="167" t="s">
        <v>2184</v>
      </c>
      <c r="AA6384" s="176">
        <v>94</v>
      </c>
      <c r="AB6384" s="167" t="s">
        <v>11254</v>
      </c>
      <c r="AC6384" s="176">
        <v>94</v>
      </c>
      <c r="AD6384" s="167" t="s">
        <v>11254</v>
      </c>
      <c r="AE6384" s="176">
        <v>56509.04</v>
      </c>
    </row>
    <row r="6385" spans="1:31">
      <c r="A6385" s="178">
        <v>308655163740</v>
      </c>
      <c r="B6385" s="166">
        <v>46192</v>
      </c>
      <c r="C6385" s="167" t="s">
        <v>9144</v>
      </c>
      <c r="D6385" s="167" t="s">
        <v>9349</v>
      </c>
      <c r="E6385" s="167" t="s">
        <v>9350</v>
      </c>
      <c r="F6385" s="167" t="s">
        <v>9211</v>
      </c>
      <c r="G6385" s="167" t="s">
        <v>3502</v>
      </c>
      <c r="H6385" s="168">
        <v>46192</v>
      </c>
      <c r="I6385" s="167" t="s">
        <v>9747</v>
      </c>
      <c r="J6385" s="169">
        <v>26130</v>
      </c>
      <c r="K6385" s="167" t="s">
        <v>55</v>
      </c>
      <c r="L6385" s="169">
        <v>1</v>
      </c>
      <c r="M6385" s="167" t="s">
        <v>3604</v>
      </c>
      <c r="N6385" s="169">
        <v>102</v>
      </c>
      <c r="O6385" s="167" t="s">
        <v>3505</v>
      </c>
      <c r="P6385" s="167"/>
      <c r="Q6385" s="167" t="s">
        <v>5049</v>
      </c>
      <c r="R6385" s="167" t="s">
        <v>10327</v>
      </c>
      <c r="S6385" s="169">
        <v>3</v>
      </c>
      <c r="T6385" s="167" t="s">
        <v>9749</v>
      </c>
      <c r="U6385" s="169" t="s">
        <v>5284</v>
      </c>
      <c r="V6385" s="167" t="s">
        <v>10328</v>
      </c>
      <c r="W6385" s="167">
        <v>45224583</v>
      </c>
      <c r="X6385" s="170" t="s">
        <v>160</v>
      </c>
      <c r="Y6385" s="171" t="s">
        <v>10329</v>
      </c>
      <c r="Z6385" s="167" t="s">
        <v>2187</v>
      </c>
      <c r="AA6385" s="176">
        <v>500</v>
      </c>
      <c r="AB6385" s="167" t="s">
        <v>11254</v>
      </c>
      <c r="AC6385" s="176">
        <v>500</v>
      </c>
      <c r="AD6385" s="167" t="s">
        <v>11254</v>
      </c>
      <c r="AE6385" s="176">
        <v>100625</v>
      </c>
    </row>
    <row r="6386" spans="1:31">
      <c r="A6386" s="178">
        <v>308655163740</v>
      </c>
      <c r="B6386" s="166">
        <v>46192</v>
      </c>
      <c r="C6386" s="167" t="s">
        <v>9144</v>
      </c>
      <c r="D6386" s="167" t="s">
        <v>9349</v>
      </c>
      <c r="E6386" s="167" t="s">
        <v>9350</v>
      </c>
      <c r="F6386" s="167" t="s">
        <v>9211</v>
      </c>
      <c r="G6386" s="167" t="s">
        <v>3502</v>
      </c>
      <c r="H6386" s="168">
        <v>46192</v>
      </c>
      <c r="I6386" s="167" t="s">
        <v>9747</v>
      </c>
      <c r="J6386" s="169">
        <v>26130</v>
      </c>
      <c r="K6386" s="167" t="s">
        <v>55</v>
      </c>
      <c r="L6386" s="169">
        <v>1</v>
      </c>
      <c r="M6386" s="167" t="s">
        <v>3604</v>
      </c>
      <c r="N6386" s="169">
        <v>102</v>
      </c>
      <c r="O6386" s="167" t="s">
        <v>3505</v>
      </c>
      <c r="P6386" s="167"/>
      <c r="Q6386" s="167" t="s">
        <v>5049</v>
      </c>
      <c r="R6386" s="167" t="s">
        <v>10327</v>
      </c>
      <c r="S6386" s="169">
        <v>2</v>
      </c>
      <c r="T6386" s="167" t="s">
        <v>9749</v>
      </c>
      <c r="U6386" s="169" t="s">
        <v>5284</v>
      </c>
      <c r="V6386" s="167" t="s">
        <v>10328</v>
      </c>
      <c r="W6386" s="167">
        <v>45224583</v>
      </c>
      <c r="X6386" s="170" t="s">
        <v>160</v>
      </c>
      <c r="Y6386" s="171" t="s">
        <v>10329</v>
      </c>
      <c r="Z6386" s="167" t="s">
        <v>2187</v>
      </c>
      <c r="AA6386" s="176">
        <v>1</v>
      </c>
      <c r="AB6386" s="167" t="s">
        <v>11254</v>
      </c>
      <c r="AC6386" s="176">
        <v>1</v>
      </c>
      <c r="AD6386" s="167" t="s">
        <v>11254</v>
      </c>
      <c r="AE6386" s="176">
        <v>201.25</v>
      </c>
    </row>
    <row r="6387" spans="1:31">
      <c r="A6387" s="178">
        <v>308655163740</v>
      </c>
      <c r="B6387" s="166">
        <v>46192</v>
      </c>
      <c r="C6387" s="167" t="s">
        <v>9144</v>
      </c>
      <c r="D6387" s="167" t="s">
        <v>9349</v>
      </c>
      <c r="E6387" s="167" t="s">
        <v>9350</v>
      </c>
      <c r="F6387" s="167" t="s">
        <v>9211</v>
      </c>
      <c r="G6387" s="167" t="s">
        <v>3502</v>
      </c>
      <c r="H6387" s="168">
        <v>46192</v>
      </c>
      <c r="I6387" s="167" t="s">
        <v>9747</v>
      </c>
      <c r="J6387" s="169">
        <v>26130</v>
      </c>
      <c r="K6387" s="167" t="s">
        <v>55</v>
      </c>
      <c r="L6387" s="169">
        <v>1</v>
      </c>
      <c r="M6387" s="167" t="s">
        <v>3604</v>
      </c>
      <c r="N6387" s="169">
        <v>102</v>
      </c>
      <c r="O6387" s="167" t="s">
        <v>3505</v>
      </c>
      <c r="P6387" s="167"/>
      <c r="Q6387" s="167" t="s">
        <v>5049</v>
      </c>
      <c r="R6387" s="167" t="s">
        <v>10327</v>
      </c>
      <c r="S6387" s="169">
        <v>1</v>
      </c>
      <c r="T6387" s="167" t="s">
        <v>10150</v>
      </c>
      <c r="U6387" s="169" t="s">
        <v>5284</v>
      </c>
      <c r="V6387" s="167" t="s">
        <v>10330</v>
      </c>
      <c r="W6387" s="167">
        <v>45132295</v>
      </c>
      <c r="X6387" s="170" t="s">
        <v>160</v>
      </c>
      <c r="Y6387" s="171" t="s">
        <v>10329</v>
      </c>
      <c r="Z6387" s="167" t="s">
        <v>2187</v>
      </c>
      <c r="AA6387" s="176">
        <v>400</v>
      </c>
      <c r="AB6387" s="167" t="s">
        <v>11254</v>
      </c>
      <c r="AC6387" s="176">
        <v>400</v>
      </c>
      <c r="AD6387" s="167" t="s">
        <v>11254</v>
      </c>
      <c r="AE6387" s="176">
        <v>32860</v>
      </c>
    </row>
    <row r="6388" spans="1:31">
      <c r="A6388" s="178">
        <v>308655249250</v>
      </c>
      <c r="B6388" s="166">
        <v>46192</v>
      </c>
      <c r="C6388" s="167" t="s">
        <v>9144</v>
      </c>
      <c r="D6388" s="167" t="s">
        <v>9232</v>
      </c>
      <c r="E6388" s="167" t="s">
        <v>9233</v>
      </c>
      <c r="F6388" s="167" t="s">
        <v>9260</v>
      </c>
      <c r="G6388" s="167" t="s">
        <v>3502</v>
      </c>
      <c r="H6388" s="168">
        <v>46192</v>
      </c>
      <c r="I6388" s="167" t="s">
        <v>9261</v>
      </c>
      <c r="J6388" s="169">
        <v>26130</v>
      </c>
      <c r="K6388" s="167" t="s">
        <v>55</v>
      </c>
      <c r="L6388" s="169">
        <v>1</v>
      </c>
      <c r="M6388" s="167" t="s">
        <v>3604</v>
      </c>
      <c r="N6388" s="169">
        <v>92.1</v>
      </c>
      <c r="O6388" s="167" t="s">
        <v>3505</v>
      </c>
      <c r="P6388" s="167"/>
      <c r="Q6388" s="167" t="s">
        <v>3527</v>
      </c>
      <c r="R6388" s="167" t="s">
        <v>10331</v>
      </c>
      <c r="S6388" s="169">
        <v>12</v>
      </c>
      <c r="T6388" s="167" t="s">
        <v>8694</v>
      </c>
      <c r="U6388" s="169" t="s">
        <v>3517</v>
      </c>
      <c r="V6388" s="167" t="s">
        <v>9410</v>
      </c>
      <c r="W6388" s="167" t="s">
        <v>8696</v>
      </c>
      <c r="X6388" s="170" t="s">
        <v>157</v>
      </c>
      <c r="Y6388" s="171" t="s">
        <v>10332</v>
      </c>
      <c r="Z6388" s="167" t="s">
        <v>11225</v>
      </c>
      <c r="AA6388" s="176">
        <v>13</v>
      </c>
      <c r="AB6388" s="167" t="s">
        <v>11254</v>
      </c>
      <c r="AC6388" s="176">
        <v>13</v>
      </c>
      <c r="AD6388" s="167" t="s">
        <v>11254</v>
      </c>
      <c r="AE6388" s="176">
        <v>75543.78</v>
      </c>
    </row>
    <row r="6389" spans="1:31">
      <c r="A6389" s="178">
        <v>308655249250</v>
      </c>
      <c r="B6389" s="166">
        <v>46192</v>
      </c>
      <c r="C6389" s="167" t="s">
        <v>9144</v>
      </c>
      <c r="D6389" s="167" t="s">
        <v>9232</v>
      </c>
      <c r="E6389" s="167" t="s">
        <v>9233</v>
      </c>
      <c r="F6389" s="167" t="s">
        <v>9260</v>
      </c>
      <c r="G6389" s="167" t="s">
        <v>3502</v>
      </c>
      <c r="H6389" s="168">
        <v>46192</v>
      </c>
      <c r="I6389" s="167" t="s">
        <v>9261</v>
      </c>
      <c r="J6389" s="169">
        <v>26130</v>
      </c>
      <c r="K6389" s="167" t="s">
        <v>55</v>
      </c>
      <c r="L6389" s="169">
        <v>1</v>
      </c>
      <c r="M6389" s="167" t="s">
        <v>3604</v>
      </c>
      <c r="N6389" s="169">
        <v>92.1</v>
      </c>
      <c r="O6389" s="167" t="s">
        <v>3505</v>
      </c>
      <c r="P6389" s="167"/>
      <c r="Q6389" s="167" t="s">
        <v>3527</v>
      </c>
      <c r="R6389" s="167" t="s">
        <v>10331</v>
      </c>
      <c r="S6389" s="169">
        <v>11</v>
      </c>
      <c r="T6389" s="167" t="s">
        <v>8694</v>
      </c>
      <c r="U6389" s="169" t="s">
        <v>3517</v>
      </c>
      <c r="V6389" s="167" t="s">
        <v>9410</v>
      </c>
      <c r="W6389" s="167" t="s">
        <v>8696</v>
      </c>
      <c r="X6389" s="170" t="s">
        <v>157</v>
      </c>
      <c r="Y6389" s="171" t="s">
        <v>10332</v>
      </c>
      <c r="Z6389" s="167" t="s">
        <v>11225</v>
      </c>
      <c r="AA6389" s="176">
        <v>21</v>
      </c>
      <c r="AB6389" s="167" t="s">
        <v>11254</v>
      </c>
      <c r="AC6389" s="176">
        <v>21</v>
      </c>
      <c r="AD6389" s="167" t="s">
        <v>11254</v>
      </c>
      <c r="AE6389" s="176">
        <v>122032.26</v>
      </c>
    </row>
    <row r="6390" spans="1:31">
      <c r="A6390" s="178">
        <v>308655249250</v>
      </c>
      <c r="B6390" s="166">
        <v>46192</v>
      </c>
      <c r="C6390" s="167" t="s">
        <v>9144</v>
      </c>
      <c r="D6390" s="167" t="s">
        <v>9232</v>
      </c>
      <c r="E6390" s="167" t="s">
        <v>9233</v>
      </c>
      <c r="F6390" s="167" t="s">
        <v>9260</v>
      </c>
      <c r="G6390" s="167" t="s">
        <v>3502</v>
      </c>
      <c r="H6390" s="168">
        <v>46192</v>
      </c>
      <c r="I6390" s="167" t="s">
        <v>9261</v>
      </c>
      <c r="J6390" s="169">
        <v>26130</v>
      </c>
      <c r="K6390" s="167" t="s">
        <v>55</v>
      </c>
      <c r="L6390" s="169">
        <v>1</v>
      </c>
      <c r="M6390" s="167" t="s">
        <v>3604</v>
      </c>
      <c r="N6390" s="169">
        <v>92.1</v>
      </c>
      <c r="O6390" s="167" t="s">
        <v>3505</v>
      </c>
      <c r="P6390" s="167"/>
      <c r="Q6390" s="167" t="s">
        <v>3527</v>
      </c>
      <c r="R6390" s="167" t="s">
        <v>10331</v>
      </c>
      <c r="S6390" s="169">
        <v>10</v>
      </c>
      <c r="T6390" s="167" t="s">
        <v>8694</v>
      </c>
      <c r="U6390" s="169" t="s">
        <v>3517</v>
      </c>
      <c r="V6390" s="167" t="s">
        <v>9410</v>
      </c>
      <c r="W6390" s="167" t="s">
        <v>8696</v>
      </c>
      <c r="X6390" s="170" t="s">
        <v>157</v>
      </c>
      <c r="Y6390" s="171" t="s">
        <v>10332</v>
      </c>
      <c r="Z6390" s="167" t="s">
        <v>11225</v>
      </c>
      <c r="AA6390" s="176">
        <v>9</v>
      </c>
      <c r="AB6390" s="167" t="s">
        <v>11254</v>
      </c>
      <c r="AC6390" s="176">
        <v>9</v>
      </c>
      <c r="AD6390" s="167" t="s">
        <v>11254</v>
      </c>
      <c r="AE6390" s="176">
        <v>52299.54</v>
      </c>
    </row>
    <row r="6391" spans="1:31">
      <c r="A6391" s="178">
        <v>308655249250</v>
      </c>
      <c r="B6391" s="166">
        <v>46192</v>
      </c>
      <c r="C6391" s="167" t="s">
        <v>9144</v>
      </c>
      <c r="D6391" s="167" t="s">
        <v>9232</v>
      </c>
      <c r="E6391" s="167" t="s">
        <v>9233</v>
      </c>
      <c r="F6391" s="167" t="s">
        <v>9260</v>
      </c>
      <c r="G6391" s="167" t="s">
        <v>3502</v>
      </c>
      <c r="H6391" s="168">
        <v>46192</v>
      </c>
      <c r="I6391" s="167" t="s">
        <v>9261</v>
      </c>
      <c r="J6391" s="169">
        <v>26130</v>
      </c>
      <c r="K6391" s="167" t="s">
        <v>55</v>
      </c>
      <c r="L6391" s="169">
        <v>1</v>
      </c>
      <c r="M6391" s="167" t="s">
        <v>3604</v>
      </c>
      <c r="N6391" s="169">
        <v>92.1</v>
      </c>
      <c r="O6391" s="167" t="s">
        <v>3505</v>
      </c>
      <c r="P6391" s="167"/>
      <c r="Q6391" s="167" t="s">
        <v>3527</v>
      </c>
      <c r="R6391" s="167" t="s">
        <v>10331</v>
      </c>
      <c r="S6391" s="169">
        <v>9</v>
      </c>
      <c r="T6391" s="167" t="s">
        <v>9717</v>
      </c>
      <c r="U6391" s="169" t="s">
        <v>3517</v>
      </c>
      <c r="V6391" s="167" t="s">
        <v>9718</v>
      </c>
      <c r="W6391" s="167" t="s">
        <v>9287</v>
      </c>
      <c r="X6391" s="170" t="s">
        <v>157</v>
      </c>
      <c r="Y6391" s="171" t="s">
        <v>10332</v>
      </c>
      <c r="Z6391" s="167" t="s">
        <v>11225</v>
      </c>
      <c r="AA6391" s="176">
        <v>40</v>
      </c>
      <c r="AB6391" s="167" t="s">
        <v>11254</v>
      </c>
      <c r="AC6391" s="176">
        <v>40</v>
      </c>
      <c r="AD6391" s="167" t="s">
        <v>11254</v>
      </c>
      <c r="AE6391" s="176">
        <v>48059.6</v>
      </c>
    </row>
    <row r="6392" spans="1:31">
      <c r="A6392" s="178">
        <v>308655249250</v>
      </c>
      <c r="B6392" s="166">
        <v>46192</v>
      </c>
      <c r="C6392" s="167" t="s">
        <v>9144</v>
      </c>
      <c r="D6392" s="167" t="s">
        <v>9232</v>
      </c>
      <c r="E6392" s="167" t="s">
        <v>9233</v>
      </c>
      <c r="F6392" s="167" t="s">
        <v>9260</v>
      </c>
      <c r="G6392" s="167" t="s">
        <v>3502</v>
      </c>
      <c r="H6392" s="168">
        <v>46192</v>
      </c>
      <c r="I6392" s="167" t="s">
        <v>9261</v>
      </c>
      <c r="J6392" s="169">
        <v>26130</v>
      </c>
      <c r="K6392" s="167" t="s">
        <v>55</v>
      </c>
      <c r="L6392" s="169">
        <v>1</v>
      </c>
      <c r="M6392" s="167" t="s">
        <v>3604</v>
      </c>
      <c r="N6392" s="169">
        <v>92.1</v>
      </c>
      <c r="O6392" s="167" t="s">
        <v>3505</v>
      </c>
      <c r="P6392" s="167"/>
      <c r="Q6392" s="167" t="s">
        <v>3527</v>
      </c>
      <c r="R6392" s="167" t="s">
        <v>10331</v>
      </c>
      <c r="S6392" s="169">
        <v>8</v>
      </c>
      <c r="T6392" s="167" t="s">
        <v>6512</v>
      </c>
      <c r="U6392" s="169" t="s">
        <v>3517</v>
      </c>
      <c r="V6392" s="167" t="s">
        <v>9415</v>
      </c>
      <c r="W6392" s="167" t="s">
        <v>6514</v>
      </c>
      <c r="X6392" s="170" t="s">
        <v>157</v>
      </c>
      <c r="Y6392" s="171" t="s">
        <v>10332</v>
      </c>
      <c r="Z6392" s="167" t="s">
        <v>11225</v>
      </c>
      <c r="AA6392" s="176">
        <v>1</v>
      </c>
      <c r="AB6392" s="167" t="s">
        <v>11254</v>
      </c>
      <c r="AC6392" s="176">
        <v>1</v>
      </c>
      <c r="AD6392" s="167" t="s">
        <v>11254</v>
      </c>
      <c r="AE6392" s="176">
        <v>406.98</v>
      </c>
    </row>
    <row r="6393" spans="1:31">
      <c r="A6393" s="178">
        <v>308655249250</v>
      </c>
      <c r="B6393" s="166">
        <v>46192</v>
      </c>
      <c r="C6393" s="167" t="s">
        <v>9144</v>
      </c>
      <c r="D6393" s="167" t="s">
        <v>9232</v>
      </c>
      <c r="E6393" s="167" t="s">
        <v>9233</v>
      </c>
      <c r="F6393" s="167" t="s">
        <v>9260</v>
      </c>
      <c r="G6393" s="167" t="s">
        <v>3502</v>
      </c>
      <c r="H6393" s="168">
        <v>46192</v>
      </c>
      <c r="I6393" s="167" t="s">
        <v>9261</v>
      </c>
      <c r="J6393" s="169">
        <v>26130</v>
      </c>
      <c r="K6393" s="167" t="s">
        <v>55</v>
      </c>
      <c r="L6393" s="169">
        <v>1</v>
      </c>
      <c r="M6393" s="167" t="s">
        <v>3604</v>
      </c>
      <c r="N6393" s="169">
        <v>92.1</v>
      </c>
      <c r="O6393" s="167" t="s">
        <v>3505</v>
      </c>
      <c r="P6393" s="167"/>
      <c r="Q6393" s="167" t="s">
        <v>3527</v>
      </c>
      <c r="R6393" s="167" t="s">
        <v>10331</v>
      </c>
      <c r="S6393" s="169">
        <v>7</v>
      </c>
      <c r="T6393" s="167" t="s">
        <v>9303</v>
      </c>
      <c r="U6393" s="169" t="s">
        <v>3517</v>
      </c>
      <c r="V6393" s="167" t="s">
        <v>9418</v>
      </c>
      <c r="W6393" s="167" t="s">
        <v>9305</v>
      </c>
      <c r="X6393" s="170" t="s">
        <v>157</v>
      </c>
      <c r="Y6393" s="171" t="s">
        <v>10332</v>
      </c>
      <c r="Z6393" s="167" t="s">
        <v>11225</v>
      </c>
      <c r="AA6393" s="176">
        <v>20</v>
      </c>
      <c r="AB6393" s="167" t="s">
        <v>11254</v>
      </c>
      <c r="AC6393" s="176">
        <v>20</v>
      </c>
      <c r="AD6393" s="167" t="s">
        <v>11254</v>
      </c>
      <c r="AE6393" s="176">
        <v>56918.400000000001</v>
      </c>
    </row>
    <row r="6394" spans="1:31">
      <c r="A6394" s="178">
        <v>308655249250</v>
      </c>
      <c r="B6394" s="166">
        <v>46192</v>
      </c>
      <c r="C6394" s="167" t="s">
        <v>9144</v>
      </c>
      <c r="D6394" s="167" t="s">
        <v>9232</v>
      </c>
      <c r="E6394" s="167" t="s">
        <v>9233</v>
      </c>
      <c r="F6394" s="167" t="s">
        <v>9260</v>
      </c>
      <c r="G6394" s="167" t="s">
        <v>3502</v>
      </c>
      <c r="H6394" s="168">
        <v>46192</v>
      </c>
      <c r="I6394" s="167" t="s">
        <v>9261</v>
      </c>
      <c r="J6394" s="169">
        <v>26130</v>
      </c>
      <c r="K6394" s="167" t="s">
        <v>55</v>
      </c>
      <c r="L6394" s="169">
        <v>1</v>
      </c>
      <c r="M6394" s="167" t="s">
        <v>3604</v>
      </c>
      <c r="N6394" s="169">
        <v>92.1</v>
      </c>
      <c r="O6394" s="167" t="s">
        <v>3505</v>
      </c>
      <c r="P6394" s="167"/>
      <c r="Q6394" s="167" t="s">
        <v>3527</v>
      </c>
      <c r="R6394" s="167" t="s">
        <v>10331</v>
      </c>
      <c r="S6394" s="169">
        <v>6</v>
      </c>
      <c r="T6394" s="167" t="s">
        <v>9310</v>
      </c>
      <c r="U6394" s="169" t="s">
        <v>3517</v>
      </c>
      <c r="V6394" s="167" t="s">
        <v>9538</v>
      </c>
      <c r="W6394" s="167" t="s">
        <v>9312</v>
      </c>
      <c r="X6394" s="170" t="s">
        <v>157</v>
      </c>
      <c r="Y6394" s="171" t="s">
        <v>10332</v>
      </c>
      <c r="Z6394" s="167" t="s">
        <v>11225</v>
      </c>
      <c r="AA6394" s="176">
        <v>30</v>
      </c>
      <c r="AB6394" s="167" t="s">
        <v>11254</v>
      </c>
      <c r="AC6394" s="176">
        <v>30</v>
      </c>
      <c r="AD6394" s="167" t="s">
        <v>11254</v>
      </c>
      <c r="AE6394" s="176">
        <v>88284.3</v>
      </c>
    </row>
    <row r="6395" spans="1:31">
      <c r="A6395" s="178">
        <v>308655249250</v>
      </c>
      <c r="B6395" s="166">
        <v>46192</v>
      </c>
      <c r="C6395" s="167" t="s">
        <v>9144</v>
      </c>
      <c r="D6395" s="167" t="s">
        <v>9232</v>
      </c>
      <c r="E6395" s="167" t="s">
        <v>9233</v>
      </c>
      <c r="F6395" s="167" t="s">
        <v>9260</v>
      </c>
      <c r="G6395" s="167" t="s">
        <v>3502</v>
      </c>
      <c r="H6395" s="168">
        <v>46192</v>
      </c>
      <c r="I6395" s="167" t="s">
        <v>9261</v>
      </c>
      <c r="J6395" s="169">
        <v>26130</v>
      </c>
      <c r="K6395" s="167" t="s">
        <v>55</v>
      </c>
      <c r="L6395" s="169">
        <v>1</v>
      </c>
      <c r="M6395" s="167" t="s">
        <v>3604</v>
      </c>
      <c r="N6395" s="169">
        <v>92.1</v>
      </c>
      <c r="O6395" s="167" t="s">
        <v>3505</v>
      </c>
      <c r="P6395" s="167"/>
      <c r="Q6395" s="167" t="s">
        <v>3527</v>
      </c>
      <c r="R6395" s="167" t="s">
        <v>10331</v>
      </c>
      <c r="S6395" s="169">
        <v>5</v>
      </c>
      <c r="T6395" s="167" t="s">
        <v>9452</v>
      </c>
      <c r="U6395" s="169" t="s">
        <v>3517</v>
      </c>
      <c r="V6395" s="167" t="s">
        <v>9540</v>
      </c>
      <c r="W6395" s="167" t="s">
        <v>9317</v>
      </c>
      <c r="X6395" s="170" t="s">
        <v>157</v>
      </c>
      <c r="Y6395" s="171" t="s">
        <v>10332</v>
      </c>
      <c r="Z6395" s="167" t="s">
        <v>11225</v>
      </c>
      <c r="AA6395" s="176">
        <v>20</v>
      </c>
      <c r="AB6395" s="167" t="s">
        <v>11254</v>
      </c>
      <c r="AC6395" s="176">
        <v>20</v>
      </c>
      <c r="AD6395" s="167" t="s">
        <v>11254</v>
      </c>
      <c r="AE6395" s="176">
        <v>31322</v>
      </c>
    </row>
    <row r="6396" spans="1:31">
      <c r="A6396" s="178">
        <v>308655249250</v>
      </c>
      <c r="B6396" s="166">
        <v>46192</v>
      </c>
      <c r="C6396" s="167" t="s">
        <v>9144</v>
      </c>
      <c r="D6396" s="167" t="s">
        <v>9232</v>
      </c>
      <c r="E6396" s="167" t="s">
        <v>9233</v>
      </c>
      <c r="F6396" s="167" t="s">
        <v>9260</v>
      </c>
      <c r="G6396" s="167" t="s">
        <v>3502</v>
      </c>
      <c r="H6396" s="168">
        <v>46192</v>
      </c>
      <c r="I6396" s="167" t="s">
        <v>9261</v>
      </c>
      <c r="J6396" s="169">
        <v>26130</v>
      </c>
      <c r="K6396" s="167" t="s">
        <v>55</v>
      </c>
      <c r="L6396" s="169">
        <v>1</v>
      </c>
      <c r="M6396" s="167" t="s">
        <v>3604</v>
      </c>
      <c r="N6396" s="169">
        <v>92.1</v>
      </c>
      <c r="O6396" s="167" t="s">
        <v>3505</v>
      </c>
      <c r="P6396" s="167"/>
      <c r="Q6396" s="167" t="s">
        <v>3527</v>
      </c>
      <c r="R6396" s="167" t="s">
        <v>10331</v>
      </c>
      <c r="S6396" s="169">
        <v>4</v>
      </c>
      <c r="T6396" s="167" t="s">
        <v>9452</v>
      </c>
      <c r="U6396" s="169" t="s">
        <v>3517</v>
      </c>
      <c r="V6396" s="167" t="s">
        <v>9540</v>
      </c>
      <c r="W6396" s="167" t="s">
        <v>9317</v>
      </c>
      <c r="X6396" s="170" t="s">
        <v>157</v>
      </c>
      <c r="Y6396" s="171" t="s">
        <v>10332</v>
      </c>
      <c r="Z6396" s="167" t="s">
        <v>11225</v>
      </c>
      <c r="AA6396" s="176">
        <v>1</v>
      </c>
      <c r="AB6396" s="167" t="s">
        <v>11254</v>
      </c>
      <c r="AC6396" s="176">
        <v>1</v>
      </c>
      <c r="AD6396" s="167" t="s">
        <v>11254</v>
      </c>
      <c r="AE6396" s="176">
        <v>1566.1</v>
      </c>
    </row>
    <row r="6397" spans="1:31">
      <c r="A6397" s="178">
        <v>308655249250</v>
      </c>
      <c r="B6397" s="166">
        <v>46192</v>
      </c>
      <c r="C6397" s="167" t="s">
        <v>9144</v>
      </c>
      <c r="D6397" s="167" t="s">
        <v>9232</v>
      </c>
      <c r="E6397" s="167" t="s">
        <v>9233</v>
      </c>
      <c r="F6397" s="167" t="s">
        <v>9260</v>
      </c>
      <c r="G6397" s="167" t="s">
        <v>3502</v>
      </c>
      <c r="H6397" s="168">
        <v>46192</v>
      </c>
      <c r="I6397" s="167" t="s">
        <v>9261</v>
      </c>
      <c r="J6397" s="169">
        <v>26130</v>
      </c>
      <c r="K6397" s="167" t="s">
        <v>55</v>
      </c>
      <c r="L6397" s="169">
        <v>1</v>
      </c>
      <c r="M6397" s="167" t="s">
        <v>3604</v>
      </c>
      <c r="N6397" s="169">
        <v>92.1</v>
      </c>
      <c r="O6397" s="167" t="s">
        <v>3505</v>
      </c>
      <c r="P6397" s="167"/>
      <c r="Q6397" s="167" t="s">
        <v>3527</v>
      </c>
      <c r="R6397" s="167" t="s">
        <v>10331</v>
      </c>
      <c r="S6397" s="169">
        <v>3</v>
      </c>
      <c r="T6397" s="167" t="s">
        <v>9318</v>
      </c>
      <c r="U6397" s="169" t="s">
        <v>3517</v>
      </c>
      <c r="V6397" s="167" t="s">
        <v>9720</v>
      </c>
      <c r="W6397" s="167" t="s">
        <v>9320</v>
      </c>
      <c r="X6397" s="170" t="s">
        <v>157</v>
      </c>
      <c r="Y6397" s="171" t="s">
        <v>10332</v>
      </c>
      <c r="Z6397" s="167" t="s">
        <v>11225</v>
      </c>
      <c r="AA6397" s="176">
        <v>10</v>
      </c>
      <c r="AB6397" s="167" t="s">
        <v>11254</v>
      </c>
      <c r="AC6397" s="176">
        <v>10</v>
      </c>
      <c r="AD6397" s="167" t="s">
        <v>11254</v>
      </c>
      <c r="AE6397" s="176">
        <v>14789.7</v>
      </c>
    </row>
    <row r="6398" spans="1:31">
      <c r="A6398" s="178">
        <v>308655249250</v>
      </c>
      <c r="B6398" s="166">
        <v>46192</v>
      </c>
      <c r="C6398" s="167" t="s">
        <v>9144</v>
      </c>
      <c r="D6398" s="167" t="s">
        <v>9232</v>
      </c>
      <c r="E6398" s="167" t="s">
        <v>9233</v>
      </c>
      <c r="F6398" s="167" t="s">
        <v>9260</v>
      </c>
      <c r="G6398" s="167" t="s">
        <v>3502</v>
      </c>
      <c r="H6398" s="168">
        <v>46192</v>
      </c>
      <c r="I6398" s="167" t="s">
        <v>9261</v>
      </c>
      <c r="J6398" s="169">
        <v>26130</v>
      </c>
      <c r="K6398" s="167" t="s">
        <v>55</v>
      </c>
      <c r="L6398" s="169">
        <v>1</v>
      </c>
      <c r="M6398" s="167" t="s">
        <v>3604</v>
      </c>
      <c r="N6398" s="169">
        <v>92.1</v>
      </c>
      <c r="O6398" s="167" t="s">
        <v>3505</v>
      </c>
      <c r="P6398" s="167"/>
      <c r="Q6398" s="167" t="s">
        <v>3527</v>
      </c>
      <c r="R6398" s="167" t="s">
        <v>10331</v>
      </c>
      <c r="S6398" s="169">
        <v>2</v>
      </c>
      <c r="T6398" s="167" t="s">
        <v>9327</v>
      </c>
      <c r="U6398" s="169" t="s">
        <v>3517</v>
      </c>
      <c r="V6398" s="167" t="s">
        <v>10200</v>
      </c>
      <c r="W6398" s="167" t="s">
        <v>9326</v>
      </c>
      <c r="X6398" s="170" t="s">
        <v>157</v>
      </c>
      <c r="Y6398" s="171" t="s">
        <v>10332</v>
      </c>
      <c r="Z6398" s="167" t="s">
        <v>11225</v>
      </c>
      <c r="AA6398" s="176">
        <v>10</v>
      </c>
      <c r="AB6398" s="167" t="s">
        <v>11254</v>
      </c>
      <c r="AC6398" s="176">
        <v>10</v>
      </c>
      <c r="AD6398" s="167" t="s">
        <v>11254</v>
      </c>
      <c r="AE6398" s="176">
        <v>4849.6000000000004</v>
      </c>
    </row>
    <row r="6399" spans="1:31">
      <c r="A6399" s="178">
        <v>308655249250</v>
      </c>
      <c r="B6399" s="166">
        <v>46192</v>
      </c>
      <c r="C6399" s="167" t="s">
        <v>9144</v>
      </c>
      <c r="D6399" s="167" t="s">
        <v>9232</v>
      </c>
      <c r="E6399" s="167" t="s">
        <v>9233</v>
      </c>
      <c r="F6399" s="167" t="s">
        <v>9260</v>
      </c>
      <c r="G6399" s="167" t="s">
        <v>3502</v>
      </c>
      <c r="H6399" s="168">
        <v>46192</v>
      </c>
      <c r="I6399" s="167" t="s">
        <v>9261</v>
      </c>
      <c r="J6399" s="169">
        <v>26130</v>
      </c>
      <c r="K6399" s="167" t="s">
        <v>55</v>
      </c>
      <c r="L6399" s="169">
        <v>1</v>
      </c>
      <c r="M6399" s="167" t="s">
        <v>3604</v>
      </c>
      <c r="N6399" s="169">
        <v>92.1</v>
      </c>
      <c r="O6399" s="167" t="s">
        <v>3505</v>
      </c>
      <c r="P6399" s="167"/>
      <c r="Q6399" s="167" t="s">
        <v>3527</v>
      </c>
      <c r="R6399" s="167" t="s">
        <v>10331</v>
      </c>
      <c r="S6399" s="169">
        <v>1</v>
      </c>
      <c r="T6399" s="167" t="s">
        <v>9274</v>
      </c>
      <c r="U6399" s="169" t="s">
        <v>3517</v>
      </c>
      <c r="V6399" s="167" t="s">
        <v>9542</v>
      </c>
      <c r="W6399" s="167" t="s">
        <v>9276</v>
      </c>
      <c r="X6399" s="170" t="s">
        <v>157</v>
      </c>
      <c r="Y6399" s="171" t="s">
        <v>10332</v>
      </c>
      <c r="Z6399" s="167" t="s">
        <v>11225</v>
      </c>
      <c r="AA6399" s="176">
        <v>30</v>
      </c>
      <c r="AB6399" s="167" t="s">
        <v>11254</v>
      </c>
      <c r="AC6399" s="176">
        <v>30</v>
      </c>
      <c r="AD6399" s="167" t="s">
        <v>11254</v>
      </c>
      <c r="AE6399" s="176">
        <v>63870.9</v>
      </c>
    </row>
    <row r="6400" spans="1:31">
      <c r="A6400" s="178">
        <v>308655289520</v>
      </c>
      <c r="B6400" s="166">
        <v>46192</v>
      </c>
      <c r="C6400" s="167" t="s">
        <v>9144</v>
      </c>
      <c r="D6400" s="167" t="s">
        <v>9232</v>
      </c>
      <c r="E6400" s="167" t="s">
        <v>9233</v>
      </c>
      <c r="F6400" s="167" t="s">
        <v>9260</v>
      </c>
      <c r="G6400" s="167" t="s">
        <v>3502</v>
      </c>
      <c r="H6400" s="168">
        <v>46192</v>
      </c>
      <c r="I6400" s="167" t="s">
        <v>9261</v>
      </c>
      <c r="J6400" s="169">
        <v>26130</v>
      </c>
      <c r="K6400" s="167" t="s">
        <v>55</v>
      </c>
      <c r="L6400" s="169">
        <v>1</v>
      </c>
      <c r="M6400" s="167" t="s">
        <v>3604</v>
      </c>
      <c r="N6400" s="169">
        <v>127.8</v>
      </c>
      <c r="O6400" s="167" t="s">
        <v>3505</v>
      </c>
      <c r="P6400" s="167"/>
      <c r="Q6400" s="167" t="s">
        <v>3527</v>
      </c>
      <c r="R6400" s="167" t="s">
        <v>10333</v>
      </c>
      <c r="S6400" s="169">
        <v>1</v>
      </c>
      <c r="T6400" s="167" t="s">
        <v>9329</v>
      </c>
      <c r="U6400" s="169" t="s">
        <v>3517</v>
      </c>
      <c r="V6400" s="167" t="s">
        <v>10059</v>
      </c>
      <c r="W6400" s="167" t="s">
        <v>9331</v>
      </c>
      <c r="X6400" s="170" t="s">
        <v>157</v>
      </c>
      <c r="Y6400" s="171" t="s">
        <v>10334</v>
      </c>
      <c r="Z6400" s="167" t="s">
        <v>11226</v>
      </c>
      <c r="AA6400" s="176">
        <v>300</v>
      </c>
      <c r="AB6400" s="167" t="s">
        <v>11254</v>
      </c>
      <c r="AC6400" s="176">
        <v>300</v>
      </c>
      <c r="AD6400" s="167" t="s">
        <v>11254</v>
      </c>
      <c r="AE6400" s="176">
        <v>860700</v>
      </c>
    </row>
    <row r="6401" spans="1:31">
      <c r="A6401" s="178">
        <v>308655841230</v>
      </c>
      <c r="B6401" s="166">
        <v>46192</v>
      </c>
      <c r="C6401" s="167" t="s">
        <v>9144</v>
      </c>
      <c r="D6401" s="167" t="s">
        <v>10158</v>
      </c>
      <c r="E6401" s="167" t="s">
        <v>10159</v>
      </c>
      <c r="F6401" s="167" t="s">
        <v>9403</v>
      </c>
      <c r="G6401" s="167" t="s">
        <v>3603</v>
      </c>
      <c r="H6401" s="168">
        <v>46192</v>
      </c>
      <c r="I6401" s="167" t="s">
        <v>10321</v>
      </c>
      <c r="J6401" s="169">
        <v>26130</v>
      </c>
      <c r="K6401" s="167" t="s">
        <v>55</v>
      </c>
      <c r="L6401" s="169">
        <v>14</v>
      </c>
      <c r="M6401" s="167" t="s">
        <v>3604</v>
      </c>
      <c r="N6401" s="169">
        <v>2162.4</v>
      </c>
      <c r="O6401" s="167" t="s">
        <v>3505</v>
      </c>
      <c r="P6401" s="167"/>
      <c r="Q6401" s="167" t="s">
        <v>5049</v>
      </c>
      <c r="R6401" s="167" t="s">
        <v>10335</v>
      </c>
      <c r="S6401" s="169">
        <v>13</v>
      </c>
      <c r="T6401" s="167" t="s">
        <v>9170</v>
      </c>
      <c r="U6401" s="169" t="s">
        <v>6692</v>
      </c>
      <c r="V6401" s="167" t="s">
        <v>10336</v>
      </c>
      <c r="W6401" s="167" t="s">
        <v>9172</v>
      </c>
      <c r="X6401" s="170" t="s">
        <v>3533</v>
      </c>
      <c r="Y6401" s="171" t="s">
        <v>10337</v>
      </c>
      <c r="Z6401" s="167" t="s">
        <v>2189</v>
      </c>
      <c r="AA6401" s="176">
        <v>1296</v>
      </c>
      <c r="AB6401" s="167" t="s">
        <v>11254</v>
      </c>
      <c r="AC6401" s="176">
        <v>1296</v>
      </c>
      <c r="AD6401" s="167" t="s">
        <v>11254</v>
      </c>
      <c r="AE6401" s="176">
        <v>72303.839999999997</v>
      </c>
    </row>
    <row r="6402" spans="1:31">
      <c r="A6402" s="178">
        <v>308655841230</v>
      </c>
      <c r="B6402" s="166">
        <v>46192</v>
      </c>
      <c r="C6402" s="167" t="s">
        <v>9144</v>
      </c>
      <c r="D6402" s="167" t="s">
        <v>10158</v>
      </c>
      <c r="E6402" s="167" t="s">
        <v>10159</v>
      </c>
      <c r="F6402" s="167" t="s">
        <v>9403</v>
      </c>
      <c r="G6402" s="167" t="s">
        <v>3603</v>
      </c>
      <c r="H6402" s="168">
        <v>46192</v>
      </c>
      <c r="I6402" s="167" t="s">
        <v>10321</v>
      </c>
      <c r="J6402" s="169">
        <v>26130</v>
      </c>
      <c r="K6402" s="167" t="s">
        <v>55</v>
      </c>
      <c r="L6402" s="169">
        <v>14</v>
      </c>
      <c r="M6402" s="167" t="s">
        <v>3604</v>
      </c>
      <c r="N6402" s="169">
        <v>2162.4</v>
      </c>
      <c r="O6402" s="167" t="s">
        <v>3505</v>
      </c>
      <c r="P6402" s="167"/>
      <c r="Q6402" s="167" t="s">
        <v>5049</v>
      </c>
      <c r="R6402" s="167" t="s">
        <v>10335</v>
      </c>
      <c r="S6402" s="169">
        <v>12</v>
      </c>
      <c r="T6402" s="167" t="s">
        <v>9177</v>
      </c>
      <c r="U6402" s="169" t="s">
        <v>6692</v>
      </c>
      <c r="V6402" s="167" t="s">
        <v>10338</v>
      </c>
      <c r="W6402" s="167" t="s">
        <v>9179</v>
      </c>
      <c r="X6402" s="170" t="s">
        <v>3533</v>
      </c>
      <c r="Y6402" s="171" t="s">
        <v>10337</v>
      </c>
      <c r="Z6402" s="167" t="s">
        <v>2189</v>
      </c>
      <c r="AA6402" s="176">
        <v>21</v>
      </c>
      <c r="AB6402" s="167" t="s">
        <v>11254</v>
      </c>
      <c r="AC6402" s="176">
        <v>21</v>
      </c>
      <c r="AD6402" s="167" t="s">
        <v>11254</v>
      </c>
      <c r="AE6402" s="176">
        <v>3388.98</v>
      </c>
    </row>
    <row r="6403" spans="1:31">
      <c r="A6403" s="178">
        <v>308655841230</v>
      </c>
      <c r="B6403" s="166">
        <v>46192</v>
      </c>
      <c r="C6403" s="167" t="s">
        <v>9144</v>
      </c>
      <c r="D6403" s="167" t="s">
        <v>10158</v>
      </c>
      <c r="E6403" s="167" t="s">
        <v>10159</v>
      </c>
      <c r="F6403" s="167" t="s">
        <v>9403</v>
      </c>
      <c r="G6403" s="167" t="s">
        <v>3603</v>
      </c>
      <c r="H6403" s="168">
        <v>46192</v>
      </c>
      <c r="I6403" s="167" t="s">
        <v>10321</v>
      </c>
      <c r="J6403" s="169">
        <v>26130</v>
      </c>
      <c r="K6403" s="167" t="s">
        <v>55</v>
      </c>
      <c r="L6403" s="169">
        <v>14</v>
      </c>
      <c r="M6403" s="167" t="s">
        <v>3604</v>
      </c>
      <c r="N6403" s="169">
        <v>2162.4</v>
      </c>
      <c r="O6403" s="167" t="s">
        <v>3505</v>
      </c>
      <c r="P6403" s="167"/>
      <c r="Q6403" s="167" t="s">
        <v>5049</v>
      </c>
      <c r="R6403" s="167" t="s">
        <v>10335</v>
      </c>
      <c r="S6403" s="169">
        <v>11</v>
      </c>
      <c r="T6403" s="167" t="s">
        <v>9177</v>
      </c>
      <c r="U6403" s="169" t="s">
        <v>6692</v>
      </c>
      <c r="V6403" s="167" t="s">
        <v>10338</v>
      </c>
      <c r="W6403" s="167" t="s">
        <v>9179</v>
      </c>
      <c r="X6403" s="170" t="s">
        <v>3533</v>
      </c>
      <c r="Y6403" s="171" t="s">
        <v>10337</v>
      </c>
      <c r="Z6403" s="167" t="s">
        <v>2189</v>
      </c>
      <c r="AA6403" s="176">
        <v>116</v>
      </c>
      <c r="AB6403" s="167" t="s">
        <v>11254</v>
      </c>
      <c r="AC6403" s="176">
        <v>116</v>
      </c>
      <c r="AD6403" s="167" t="s">
        <v>11254</v>
      </c>
      <c r="AE6403" s="176">
        <v>18720.080000000002</v>
      </c>
    </row>
    <row r="6404" spans="1:31">
      <c r="A6404" s="178">
        <v>308655841230</v>
      </c>
      <c r="B6404" s="166">
        <v>46192</v>
      </c>
      <c r="C6404" s="167" t="s">
        <v>9144</v>
      </c>
      <c r="D6404" s="167" t="s">
        <v>10158</v>
      </c>
      <c r="E6404" s="167" t="s">
        <v>10159</v>
      </c>
      <c r="F6404" s="167" t="s">
        <v>9403</v>
      </c>
      <c r="G6404" s="167" t="s">
        <v>3603</v>
      </c>
      <c r="H6404" s="168">
        <v>46192</v>
      </c>
      <c r="I6404" s="167" t="s">
        <v>10321</v>
      </c>
      <c r="J6404" s="169">
        <v>26130</v>
      </c>
      <c r="K6404" s="167" t="s">
        <v>55</v>
      </c>
      <c r="L6404" s="169">
        <v>14</v>
      </c>
      <c r="M6404" s="167" t="s">
        <v>3604</v>
      </c>
      <c r="N6404" s="169">
        <v>2162.4</v>
      </c>
      <c r="O6404" s="167" t="s">
        <v>3505</v>
      </c>
      <c r="P6404" s="167"/>
      <c r="Q6404" s="167" t="s">
        <v>5049</v>
      </c>
      <c r="R6404" s="167" t="s">
        <v>10335</v>
      </c>
      <c r="S6404" s="169">
        <v>10</v>
      </c>
      <c r="T6404" s="167" t="s">
        <v>9177</v>
      </c>
      <c r="U6404" s="169" t="s">
        <v>6692</v>
      </c>
      <c r="V6404" s="167" t="s">
        <v>10338</v>
      </c>
      <c r="W6404" s="167" t="s">
        <v>9179</v>
      </c>
      <c r="X6404" s="170" t="s">
        <v>3533</v>
      </c>
      <c r="Y6404" s="171" t="s">
        <v>10337</v>
      </c>
      <c r="Z6404" s="167" t="s">
        <v>2189</v>
      </c>
      <c r="AA6404" s="176">
        <v>7</v>
      </c>
      <c r="AB6404" s="167" t="s">
        <v>11254</v>
      </c>
      <c r="AC6404" s="176">
        <v>7</v>
      </c>
      <c r="AD6404" s="167" t="s">
        <v>11254</v>
      </c>
      <c r="AE6404" s="176">
        <v>1129.6600000000001</v>
      </c>
    </row>
    <row r="6405" spans="1:31">
      <c r="A6405" s="178">
        <v>308655841230</v>
      </c>
      <c r="B6405" s="166">
        <v>46192</v>
      </c>
      <c r="C6405" s="167" t="s">
        <v>9144</v>
      </c>
      <c r="D6405" s="167" t="s">
        <v>10158</v>
      </c>
      <c r="E6405" s="167" t="s">
        <v>10159</v>
      </c>
      <c r="F6405" s="167" t="s">
        <v>9403</v>
      </c>
      <c r="G6405" s="167" t="s">
        <v>3603</v>
      </c>
      <c r="H6405" s="168">
        <v>46192</v>
      </c>
      <c r="I6405" s="167" t="s">
        <v>10321</v>
      </c>
      <c r="J6405" s="169">
        <v>26130</v>
      </c>
      <c r="K6405" s="167" t="s">
        <v>55</v>
      </c>
      <c r="L6405" s="169">
        <v>14</v>
      </c>
      <c r="M6405" s="167" t="s">
        <v>3604</v>
      </c>
      <c r="N6405" s="169">
        <v>2162.4</v>
      </c>
      <c r="O6405" s="167" t="s">
        <v>3505</v>
      </c>
      <c r="P6405" s="167"/>
      <c r="Q6405" s="167" t="s">
        <v>5049</v>
      </c>
      <c r="R6405" s="167" t="s">
        <v>10335</v>
      </c>
      <c r="S6405" s="169">
        <v>9</v>
      </c>
      <c r="T6405" s="167" t="s">
        <v>9180</v>
      </c>
      <c r="U6405" s="169" t="s">
        <v>6692</v>
      </c>
      <c r="V6405" s="167" t="s">
        <v>10339</v>
      </c>
      <c r="W6405" s="167" t="s">
        <v>9182</v>
      </c>
      <c r="X6405" s="170" t="s">
        <v>3533</v>
      </c>
      <c r="Y6405" s="171" t="s">
        <v>10337</v>
      </c>
      <c r="Z6405" s="167" t="s">
        <v>2189</v>
      </c>
      <c r="AA6405" s="176">
        <v>96</v>
      </c>
      <c r="AB6405" s="167" t="s">
        <v>11254</v>
      </c>
      <c r="AC6405" s="176">
        <v>96</v>
      </c>
      <c r="AD6405" s="167" t="s">
        <v>11254</v>
      </c>
      <c r="AE6405" s="176">
        <v>30310.080000000002</v>
      </c>
    </row>
    <row r="6406" spans="1:31">
      <c r="A6406" s="178">
        <v>308655841230</v>
      </c>
      <c r="B6406" s="166">
        <v>46192</v>
      </c>
      <c r="C6406" s="167" t="s">
        <v>9144</v>
      </c>
      <c r="D6406" s="167" t="s">
        <v>10158</v>
      </c>
      <c r="E6406" s="167" t="s">
        <v>10159</v>
      </c>
      <c r="F6406" s="167" t="s">
        <v>9403</v>
      </c>
      <c r="G6406" s="167" t="s">
        <v>3603</v>
      </c>
      <c r="H6406" s="168">
        <v>46192</v>
      </c>
      <c r="I6406" s="167" t="s">
        <v>10321</v>
      </c>
      <c r="J6406" s="169">
        <v>26130</v>
      </c>
      <c r="K6406" s="167" t="s">
        <v>55</v>
      </c>
      <c r="L6406" s="169">
        <v>14</v>
      </c>
      <c r="M6406" s="167" t="s">
        <v>3604</v>
      </c>
      <c r="N6406" s="169">
        <v>2162.4</v>
      </c>
      <c r="O6406" s="167" t="s">
        <v>3505</v>
      </c>
      <c r="P6406" s="167"/>
      <c r="Q6406" s="167" t="s">
        <v>5049</v>
      </c>
      <c r="R6406" s="167" t="s">
        <v>10335</v>
      </c>
      <c r="S6406" s="169">
        <v>8</v>
      </c>
      <c r="T6406" s="167" t="s">
        <v>9183</v>
      </c>
      <c r="U6406" s="169" t="s">
        <v>6692</v>
      </c>
      <c r="V6406" s="167" t="s">
        <v>10340</v>
      </c>
      <c r="W6406" s="167" t="s">
        <v>9185</v>
      </c>
      <c r="X6406" s="170" t="s">
        <v>3533</v>
      </c>
      <c r="Y6406" s="171" t="s">
        <v>10337</v>
      </c>
      <c r="Z6406" s="167" t="s">
        <v>2189</v>
      </c>
      <c r="AA6406" s="176">
        <v>240</v>
      </c>
      <c r="AB6406" s="167" t="s">
        <v>11254</v>
      </c>
      <c r="AC6406" s="176">
        <v>240</v>
      </c>
      <c r="AD6406" s="167" t="s">
        <v>11254</v>
      </c>
      <c r="AE6406" s="176">
        <v>54434.400000000001</v>
      </c>
    </row>
    <row r="6407" spans="1:31">
      <c r="A6407" s="178">
        <v>308655841230</v>
      </c>
      <c r="B6407" s="166">
        <v>46192</v>
      </c>
      <c r="C6407" s="167" t="s">
        <v>9144</v>
      </c>
      <c r="D6407" s="167" t="s">
        <v>10158</v>
      </c>
      <c r="E6407" s="167" t="s">
        <v>10159</v>
      </c>
      <c r="F6407" s="167" t="s">
        <v>9403</v>
      </c>
      <c r="G6407" s="167" t="s">
        <v>3603</v>
      </c>
      <c r="H6407" s="168">
        <v>46192</v>
      </c>
      <c r="I6407" s="167" t="s">
        <v>10321</v>
      </c>
      <c r="J6407" s="169">
        <v>26130</v>
      </c>
      <c r="K6407" s="167" t="s">
        <v>55</v>
      </c>
      <c r="L6407" s="169">
        <v>14</v>
      </c>
      <c r="M6407" s="167" t="s">
        <v>3604</v>
      </c>
      <c r="N6407" s="169">
        <v>2162.4</v>
      </c>
      <c r="O6407" s="167" t="s">
        <v>3505</v>
      </c>
      <c r="P6407" s="167"/>
      <c r="Q6407" s="167" t="s">
        <v>5049</v>
      </c>
      <c r="R6407" s="167" t="s">
        <v>10335</v>
      </c>
      <c r="S6407" s="169">
        <v>7</v>
      </c>
      <c r="T6407" s="167" t="s">
        <v>9186</v>
      </c>
      <c r="U6407" s="169" t="s">
        <v>6692</v>
      </c>
      <c r="V6407" s="167" t="s">
        <v>10341</v>
      </c>
      <c r="W6407" s="167" t="s">
        <v>9188</v>
      </c>
      <c r="X6407" s="170" t="s">
        <v>3533</v>
      </c>
      <c r="Y6407" s="171" t="s">
        <v>10337</v>
      </c>
      <c r="Z6407" s="167" t="s">
        <v>2189</v>
      </c>
      <c r="AA6407" s="176">
        <v>66</v>
      </c>
      <c r="AB6407" s="167" t="s">
        <v>11254</v>
      </c>
      <c r="AC6407" s="176">
        <v>66</v>
      </c>
      <c r="AD6407" s="167" t="s">
        <v>11254</v>
      </c>
      <c r="AE6407" s="176">
        <v>41453.94</v>
      </c>
    </row>
    <row r="6408" spans="1:31">
      <c r="A6408" s="178">
        <v>308655841230</v>
      </c>
      <c r="B6408" s="166">
        <v>46192</v>
      </c>
      <c r="C6408" s="167" t="s">
        <v>9144</v>
      </c>
      <c r="D6408" s="167" t="s">
        <v>10158</v>
      </c>
      <c r="E6408" s="167" t="s">
        <v>10159</v>
      </c>
      <c r="F6408" s="167" t="s">
        <v>9403</v>
      </c>
      <c r="G6408" s="167" t="s">
        <v>3603</v>
      </c>
      <c r="H6408" s="168">
        <v>46192</v>
      </c>
      <c r="I6408" s="167" t="s">
        <v>10321</v>
      </c>
      <c r="J6408" s="169">
        <v>26130</v>
      </c>
      <c r="K6408" s="167" t="s">
        <v>55</v>
      </c>
      <c r="L6408" s="169">
        <v>14</v>
      </c>
      <c r="M6408" s="167" t="s">
        <v>3604</v>
      </c>
      <c r="N6408" s="169">
        <v>2162.4</v>
      </c>
      <c r="O6408" s="167" t="s">
        <v>3505</v>
      </c>
      <c r="P6408" s="167"/>
      <c r="Q6408" s="167" t="s">
        <v>5049</v>
      </c>
      <c r="R6408" s="167" t="s">
        <v>10335</v>
      </c>
      <c r="S6408" s="169">
        <v>6</v>
      </c>
      <c r="T6408" s="167" t="s">
        <v>9186</v>
      </c>
      <c r="U6408" s="169" t="s">
        <v>6692</v>
      </c>
      <c r="V6408" s="167" t="s">
        <v>10341</v>
      </c>
      <c r="W6408" s="167" t="s">
        <v>9188</v>
      </c>
      <c r="X6408" s="170" t="s">
        <v>3533</v>
      </c>
      <c r="Y6408" s="171" t="s">
        <v>10337</v>
      </c>
      <c r="Z6408" s="167" t="s">
        <v>2189</v>
      </c>
      <c r="AA6408" s="176">
        <v>198</v>
      </c>
      <c r="AB6408" s="167" t="s">
        <v>11254</v>
      </c>
      <c r="AC6408" s="176">
        <v>198</v>
      </c>
      <c r="AD6408" s="167" t="s">
        <v>11254</v>
      </c>
      <c r="AE6408" s="176">
        <v>124361.82</v>
      </c>
    </row>
    <row r="6409" spans="1:31">
      <c r="A6409" s="178">
        <v>308655841230</v>
      </c>
      <c r="B6409" s="166">
        <v>46192</v>
      </c>
      <c r="C6409" s="167" t="s">
        <v>9144</v>
      </c>
      <c r="D6409" s="167" t="s">
        <v>10158</v>
      </c>
      <c r="E6409" s="167" t="s">
        <v>10159</v>
      </c>
      <c r="F6409" s="167" t="s">
        <v>9403</v>
      </c>
      <c r="G6409" s="167" t="s">
        <v>3603</v>
      </c>
      <c r="H6409" s="168">
        <v>46192</v>
      </c>
      <c r="I6409" s="167" t="s">
        <v>10321</v>
      </c>
      <c r="J6409" s="169">
        <v>26130</v>
      </c>
      <c r="K6409" s="167" t="s">
        <v>55</v>
      </c>
      <c r="L6409" s="169">
        <v>14</v>
      </c>
      <c r="M6409" s="167" t="s">
        <v>3604</v>
      </c>
      <c r="N6409" s="169">
        <v>2162.4</v>
      </c>
      <c r="O6409" s="167" t="s">
        <v>3505</v>
      </c>
      <c r="P6409" s="167"/>
      <c r="Q6409" s="167" t="s">
        <v>5049</v>
      </c>
      <c r="R6409" s="167" t="s">
        <v>10335</v>
      </c>
      <c r="S6409" s="169">
        <v>5</v>
      </c>
      <c r="T6409" s="167" t="s">
        <v>9344</v>
      </c>
      <c r="U6409" s="169" t="s">
        <v>6692</v>
      </c>
      <c r="V6409" s="167" t="s">
        <v>10342</v>
      </c>
      <c r="W6409" s="167" t="s">
        <v>9346</v>
      </c>
      <c r="X6409" s="170" t="s">
        <v>3533</v>
      </c>
      <c r="Y6409" s="171" t="s">
        <v>10337</v>
      </c>
      <c r="Z6409" s="167" t="s">
        <v>2189</v>
      </c>
      <c r="AA6409" s="176">
        <v>240</v>
      </c>
      <c r="AB6409" s="167" t="s">
        <v>11254</v>
      </c>
      <c r="AC6409" s="176">
        <v>240</v>
      </c>
      <c r="AD6409" s="167" t="s">
        <v>11254</v>
      </c>
      <c r="AE6409" s="176">
        <v>50676</v>
      </c>
    </row>
    <row r="6410" spans="1:31">
      <c r="A6410" s="178">
        <v>308655841230</v>
      </c>
      <c r="B6410" s="166">
        <v>46192</v>
      </c>
      <c r="C6410" s="167" t="s">
        <v>9144</v>
      </c>
      <c r="D6410" s="167" t="s">
        <v>10158</v>
      </c>
      <c r="E6410" s="167" t="s">
        <v>10159</v>
      </c>
      <c r="F6410" s="167" t="s">
        <v>9403</v>
      </c>
      <c r="G6410" s="167" t="s">
        <v>3603</v>
      </c>
      <c r="H6410" s="168">
        <v>46192</v>
      </c>
      <c r="I6410" s="167" t="s">
        <v>10321</v>
      </c>
      <c r="J6410" s="169">
        <v>26130</v>
      </c>
      <c r="K6410" s="167" t="s">
        <v>55</v>
      </c>
      <c r="L6410" s="169">
        <v>14</v>
      </c>
      <c r="M6410" s="167" t="s">
        <v>3604</v>
      </c>
      <c r="N6410" s="169">
        <v>2162.4</v>
      </c>
      <c r="O6410" s="167" t="s">
        <v>3505</v>
      </c>
      <c r="P6410" s="167"/>
      <c r="Q6410" s="167" t="s">
        <v>5049</v>
      </c>
      <c r="R6410" s="167" t="s">
        <v>10335</v>
      </c>
      <c r="S6410" s="169">
        <v>4</v>
      </c>
      <c r="T6410" s="167" t="s">
        <v>9189</v>
      </c>
      <c r="U6410" s="169" t="s">
        <v>6692</v>
      </c>
      <c r="V6410" s="167" t="s">
        <v>10343</v>
      </c>
      <c r="W6410" s="167" t="s">
        <v>9191</v>
      </c>
      <c r="X6410" s="170" t="s">
        <v>3533</v>
      </c>
      <c r="Y6410" s="171" t="s">
        <v>10337</v>
      </c>
      <c r="Z6410" s="167" t="s">
        <v>2189</v>
      </c>
      <c r="AA6410" s="176">
        <v>141</v>
      </c>
      <c r="AB6410" s="167" t="s">
        <v>11254</v>
      </c>
      <c r="AC6410" s="176">
        <v>141</v>
      </c>
      <c r="AD6410" s="167" t="s">
        <v>11254</v>
      </c>
      <c r="AE6410" s="176">
        <v>29910.33</v>
      </c>
    </row>
    <row r="6411" spans="1:31">
      <c r="A6411" s="178">
        <v>308655841230</v>
      </c>
      <c r="B6411" s="166">
        <v>46192</v>
      </c>
      <c r="C6411" s="167" t="s">
        <v>9144</v>
      </c>
      <c r="D6411" s="167" t="s">
        <v>10158</v>
      </c>
      <c r="E6411" s="167" t="s">
        <v>10159</v>
      </c>
      <c r="F6411" s="167" t="s">
        <v>9403</v>
      </c>
      <c r="G6411" s="167" t="s">
        <v>3603</v>
      </c>
      <c r="H6411" s="168">
        <v>46192</v>
      </c>
      <c r="I6411" s="167" t="s">
        <v>10321</v>
      </c>
      <c r="J6411" s="169">
        <v>26130</v>
      </c>
      <c r="K6411" s="167" t="s">
        <v>55</v>
      </c>
      <c r="L6411" s="169">
        <v>14</v>
      </c>
      <c r="M6411" s="167" t="s">
        <v>3604</v>
      </c>
      <c r="N6411" s="169">
        <v>2162.4</v>
      </c>
      <c r="O6411" s="167" t="s">
        <v>3505</v>
      </c>
      <c r="P6411" s="167"/>
      <c r="Q6411" s="167" t="s">
        <v>5049</v>
      </c>
      <c r="R6411" s="167" t="s">
        <v>10335</v>
      </c>
      <c r="S6411" s="169">
        <v>3</v>
      </c>
      <c r="T6411" s="167" t="s">
        <v>9189</v>
      </c>
      <c r="U6411" s="169" t="s">
        <v>6692</v>
      </c>
      <c r="V6411" s="167" t="s">
        <v>10343</v>
      </c>
      <c r="W6411" s="167" t="s">
        <v>9191</v>
      </c>
      <c r="X6411" s="170" t="s">
        <v>3533</v>
      </c>
      <c r="Y6411" s="171" t="s">
        <v>10337</v>
      </c>
      <c r="Z6411" s="167" t="s">
        <v>2189</v>
      </c>
      <c r="AA6411" s="176">
        <v>90</v>
      </c>
      <c r="AB6411" s="167" t="s">
        <v>11254</v>
      </c>
      <c r="AC6411" s="176">
        <v>90</v>
      </c>
      <c r="AD6411" s="167" t="s">
        <v>11254</v>
      </c>
      <c r="AE6411" s="176">
        <v>19091.7</v>
      </c>
    </row>
    <row r="6412" spans="1:31">
      <c r="A6412" s="178">
        <v>308655841230</v>
      </c>
      <c r="B6412" s="166">
        <v>46192</v>
      </c>
      <c r="C6412" s="167" t="s">
        <v>9144</v>
      </c>
      <c r="D6412" s="167" t="s">
        <v>10158</v>
      </c>
      <c r="E6412" s="167" t="s">
        <v>10159</v>
      </c>
      <c r="F6412" s="167" t="s">
        <v>9403</v>
      </c>
      <c r="G6412" s="167" t="s">
        <v>3603</v>
      </c>
      <c r="H6412" s="168">
        <v>46192</v>
      </c>
      <c r="I6412" s="167" t="s">
        <v>10321</v>
      </c>
      <c r="J6412" s="169">
        <v>26130</v>
      </c>
      <c r="K6412" s="167" t="s">
        <v>55</v>
      </c>
      <c r="L6412" s="169">
        <v>14</v>
      </c>
      <c r="M6412" s="167" t="s">
        <v>3604</v>
      </c>
      <c r="N6412" s="169">
        <v>2162.4</v>
      </c>
      <c r="O6412" s="167" t="s">
        <v>3505</v>
      </c>
      <c r="P6412" s="167"/>
      <c r="Q6412" s="167" t="s">
        <v>5049</v>
      </c>
      <c r="R6412" s="167" t="s">
        <v>10335</v>
      </c>
      <c r="S6412" s="169">
        <v>2</v>
      </c>
      <c r="T6412" s="167" t="s">
        <v>9189</v>
      </c>
      <c r="U6412" s="169" t="s">
        <v>6692</v>
      </c>
      <c r="V6412" s="167" t="s">
        <v>10343</v>
      </c>
      <c r="W6412" s="167" t="s">
        <v>9191</v>
      </c>
      <c r="X6412" s="170" t="s">
        <v>3533</v>
      </c>
      <c r="Y6412" s="171" t="s">
        <v>10337</v>
      </c>
      <c r="Z6412" s="167" t="s">
        <v>2189</v>
      </c>
      <c r="AA6412" s="176">
        <v>8</v>
      </c>
      <c r="AB6412" s="167" t="s">
        <v>11254</v>
      </c>
      <c r="AC6412" s="176">
        <v>8</v>
      </c>
      <c r="AD6412" s="167" t="s">
        <v>11254</v>
      </c>
      <c r="AE6412" s="176">
        <v>1697.04</v>
      </c>
    </row>
    <row r="6413" spans="1:31">
      <c r="A6413" s="178">
        <v>308655841230</v>
      </c>
      <c r="B6413" s="166">
        <v>46192</v>
      </c>
      <c r="C6413" s="167" t="s">
        <v>9144</v>
      </c>
      <c r="D6413" s="167" t="s">
        <v>10158</v>
      </c>
      <c r="E6413" s="167" t="s">
        <v>10159</v>
      </c>
      <c r="F6413" s="167" t="s">
        <v>9403</v>
      </c>
      <c r="G6413" s="167" t="s">
        <v>3603</v>
      </c>
      <c r="H6413" s="168">
        <v>46192</v>
      </c>
      <c r="I6413" s="167" t="s">
        <v>10321</v>
      </c>
      <c r="J6413" s="169">
        <v>26130</v>
      </c>
      <c r="K6413" s="167" t="s">
        <v>55</v>
      </c>
      <c r="L6413" s="169">
        <v>14</v>
      </c>
      <c r="M6413" s="167" t="s">
        <v>3604</v>
      </c>
      <c r="N6413" s="169">
        <v>2162.4</v>
      </c>
      <c r="O6413" s="167" t="s">
        <v>3505</v>
      </c>
      <c r="P6413" s="167"/>
      <c r="Q6413" s="167" t="s">
        <v>5049</v>
      </c>
      <c r="R6413" s="167" t="s">
        <v>10335</v>
      </c>
      <c r="S6413" s="169">
        <v>1</v>
      </c>
      <c r="T6413" s="167" t="s">
        <v>9189</v>
      </c>
      <c r="U6413" s="169" t="s">
        <v>6692</v>
      </c>
      <c r="V6413" s="167" t="s">
        <v>10343</v>
      </c>
      <c r="W6413" s="167" t="s">
        <v>9191</v>
      </c>
      <c r="X6413" s="170" t="s">
        <v>3533</v>
      </c>
      <c r="Y6413" s="171" t="s">
        <v>10337</v>
      </c>
      <c r="Z6413" s="167" t="s">
        <v>2189</v>
      </c>
      <c r="AA6413" s="176">
        <v>1</v>
      </c>
      <c r="AB6413" s="167" t="s">
        <v>11254</v>
      </c>
      <c r="AC6413" s="176">
        <v>1</v>
      </c>
      <c r="AD6413" s="167" t="s">
        <v>11254</v>
      </c>
      <c r="AE6413" s="176">
        <v>212.13</v>
      </c>
    </row>
    <row r="6414" spans="1:31">
      <c r="A6414" s="178">
        <v>308656963440</v>
      </c>
      <c r="B6414" s="166">
        <v>46192</v>
      </c>
      <c r="C6414" s="167" t="s">
        <v>9144</v>
      </c>
      <c r="D6414" s="167" t="s">
        <v>10158</v>
      </c>
      <c r="E6414" s="167" t="s">
        <v>10159</v>
      </c>
      <c r="F6414" s="167" t="s">
        <v>9403</v>
      </c>
      <c r="G6414" s="167" t="s">
        <v>3603</v>
      </c>
      <c r="H6414" s="168">
        <v>46192</v>
      </c>
      <c r="I6414" s="167" t="s">
        <v>10321</v>
      </c>
      <c r="J6414" s="169">
        <v>26130</v>
      </c>
      <c r="K6414" s="167" t="s">
        <v>55</v>
      </c>
      <c r="L6414" s="169">
        <v>13</v>
      </c>
      <c r="M6414" s="167" t="s">
        <v>3604</v>
      </c>
      <c r="N6414" s="169">
        <v>2618.6</v>
      </c>
      <c r="O6414" s="167" t="s">
        <v>3505</v>
      </c>
      <c r="P6414" s="167"/>
      <c r="Q6414" s="167" t="s">
        <v>5049</v>
      </c>
      <c r="R6414" s="167" t="s">
        <v>10344</v>
      </c>
      <c r="S6414" s="169">
        <v>11</v>
      </c>
      <c r="T6414" s="167" t="s">
        <v>9225</v>
      </c>
      <c r="U6414" s="169" t="s">
        <v>6692</v>
      </c>
      <c r="V6414" s="167" t="s">
        <v>10345</v>
      </c>
      <c r="W6414" s="167" t="s">
        <v>9227</v>
      </c>
      <c r="X6414" s="170" t="s">
        <v>3533</v>
      </c>
      <c r="Y6414" s="171" t="s">
        <v>10346</v>
      </c>
      <c r="Z6414" s="167" t="s">
        <v>2191</v>
      </c>
      <c r="AA6414" s="176">
        <v>600</v>
      </c>
      <c r="AB6414" s="167" t="s">
        <v>11254</v>
      </c>
      <c r="AC6414" s="176">
        <v>600</v>
      </c>
      <c r="AD6414" s="167" t="s">
        <v>11254</v>
      </c>
      <c r="AE6414" s="176">
        <v>67512</v>
      </c>
    </row>
    <row r="6415" spans="1:31">
      <c r="A6415" s="178">
        <v>308656963440</v>
      </c>
      <c r="B6415" s="166">
        <v>46192</v>
      </c>
      <c r="C6415" s="167" t="s">
        <v>9144</v>
      </c>
      <c r="D6415" s="167" t="s">
        <v>10158</v>
      </c>
      <c r="E6415" s="167" t="s">
        <v>10159</v>
      </c>
      <c r="F6415" s="167" t="s">
        <v>9403</v>
      </c>
      <c r="G6415" s="167" t="s">
        <v>3603</v>
      </c>
      <c r="H6415" s="168">
        <v>46192</v>
      </c>
      <c r="I6415" s="167" t="s">
        <v>10321</v>
      </c>
      <c r="J6415" s="169">
        <v>26130</v>
      </c>
      <c r="K6415" s="167" t="s">
        <v>55</v>
      </c>
      <c r="L6415" s="169">
        <v>13</v>
      </c>
      <c r="M6415" s="167" t="s">
        <v>3604</v>
      </c>
      <c r="N6415" s="169">
        <v>2618.6</v>
      </c>
      <c r="O6415" s="167" t="s">
        <v>3505</v>
      </c>
      <c r="P6415" s="167"/>
      <c r="Q6415" s="167" t="s">
        <v>5049</v>
      </c>
      <c r="R6415" s="167" t="s">
        <v>10344</v>
      </c>
      <c r="S6415" s="169">
        <v>10</v>
      </c>
      <c r="T6415" s="167" t="s">
        <v>9430</v>
      </c>
      <c r="U6415" s="169" t="s">
        <v>6692</v>
      </c>
      <c r="V6415" s="167" t="s">
        <v>10347</v>
      </c>
      <c r="W6415" s="167" t="s">
        <v>9432</v>
      </c>
      <c r="X6415" s="170" t="s">
        <v>3533</v>
      </c>
      <c r="Y6415" s="171" t="s">
        <v>10346</v>
      </c>
      <c r="Z6415" s="167" t="s">
        <v>2191</v>
      </c>
      <c r="AA6415" s="176">
        <v>215</v>
      </c>
      <c r="AB6415" s="167" t="s">
        <v>11254</v>
      </c>
      <c r="AC6415" s="176">
        <v>215</v>
      </c>
      <c r="AD6415" s="167" t="s">
        <v>11254</v>
      </c>
      <c r="AE6415" s="176">
        <v>21555.9</v>
      </c>
    </row>
    <row r="6416" spans="1:31">
      <c r="A6416" s="178">
        <v>308656963440</v>
      </c>
      <c r="B6416" s="166">
        <v>46192</v>
      </c>
      <c r="C6416" s="167" t="s">
        <v>9144</v>
      </c>
      <c r="D6416" s="167" t="s">
        <v>10158</v>
      </c>
      <c r="E6416" s="167" t="s">
        <v>10159</v>
      </c>
      <c r="F6416" s="167" t="s">
        <v>9403</v>
      </c>
      <c r="G6416" s="167" t="s">
        <v>3603</v>
      </c>
      <c r="H6416" s="168">
        <v>46192</v>
      </c>
      <c r="I6416" s="167" t="s">
        <v>10321</v>
      </c>
      <c r="J6416" s="169">
        <v>26130</v>
      </c>
      <c r="K6416" s="167" t="s">
        <v>55</v>
      </c>
      <c r="L6416" s="169">
        <v>13</v>
      </c>
      <c r="M6416" s="167" t="s">
        <v>3604</v>
      </c>
      <c r="N6416" s="169">
        <v>2618.6</v>
      </c>
      <c r="O6416" s="167" t="s">
        <v>3505</v>
      </c>
      <c r="P6416" s="167"/>
      <c r="Q6416" s="167" t="s">
        <v>5049</v>
      </c>
      <c r="R6416" s="167" t="s">
        <v>10344</v>
      </c>
      <c r="S6416" s="169">
        <v>9</v>
      </c>
      <c r="T6416" s="167" t="s">
        <v>9430</v>
      </c>
      <c r="U6416" s="169" t="s">
        <v>6692</v>
      </c>
      <c r="V6416" s="167" t="s">
        <v>10347</v>
      </c>
      <c r="W6416" s="167" t="s">
        <v>9432</v>
      </c>
      <c r="X6416" s="170" t="s">
        <v>3533</v>
      </c>
      <c r="Y6416" s="171" t="s">
        <v>10346</v>
      </c>
      <c r="Z6416" s="167" t="s">
        <v>2191</v>
      </c>
      <c r="AA6416" s="176">
        <v>1</v>
      </c>
      <c r="AB6416" s="167" t="s">
        <v>11254</v>
      </c>
      <c r="AC6416" s="176">
        <v>1</v>
      </c>
      <c r="AD6416" s="167" t="s">
        <v>11254</v>
      </c>
      <c r="AE6416" s="176">
        <v>100.26</v>
      </c>
    </row>
    <row r="6417" spans="1:31">
      <c r="A6417" s="178">
        <v>308656963440</v>
      </c>
      <c r="B6417" s="166">
        <v>46192</v>
      </c>
      <c r="C6417" s="167" t="s">
        <v>9144</v>
      </c>
      <c r="D6417" s="167" t="s">
        <v>10158</v>
      </c>
      <c r="E6417" s="167" t="s">
        <v>10159</v>
      </c>
      <c r="F6417" s="167" t="s">
        <v>9403</v>
      </c>
      <c r="G6417" s="167" t="s">
        <v>3603</v>
      </c>
      <c r="H6417" s="168">
        <v>46192</v>
      </c>
      <c r="I6417" s="167" t="s">
        <v>10321</v>
      </c>
      <c r="J6417" s="169">
        <v>26130</v>
      </c>
      <c r="K6417" s="167" t="s">
        <v>55</v>
      </c>
      <c r="L6417" s="169">
        <v>13</v>
      </c>
      <c r="M6417" s="167" t="s">
        <v>3604</v>
      </c>
      <c r="N6417" s="169">
        <v>2618.6</v>
      </c>
      <c r="O6417" s="167" t="s">
        <v>3505</v>
      </c>
      <c r="P6417" s="167"/>
      <c r="Q6417" s="167" t="s">
        <v>5049</v>
      </c>
      <c r="R6417" s="167" t="s">
        <v>10344</v>
      </c>
      <c r="S6417" s="169">
        <v>8</v>
      </c>
      <c r="T6417" s="167" t="s">
        <v>9229</v>
      </c>
      <c r="U6417" s="169" t="s">
        <v>6692</v>
      </c>
      <c r="V6417" s="167" t="s">
        <v>10348</v>
      </c>
      <c r="W6417" s="167" t="s">
        <v>9231</v>
      </c>
      <c r="X6417" s="170" t="s">
        <v>3533</v>
      </c>
      <c r="Y6417" s="171" t="s">
        <v>10346</v>
      </c>
      <c r="Z6417" s="167" t="s">
        <v>2191</v>
      </c>
      <c r="AA6417" s="176">
        <v>216</v>
      </c>
      <c r="AB6417" s="167" t="s">
        <v>11254</v>
      </c>
      <c r="AC6417" s="176">
        <v>216</v>
      </c>
      <c r="AD6417" s="167" t="s">
        <v>11254</v>
      </c>
      <c r="AE6417" s="176">
        <v>75018.960000000006</v>
      </c>
    </row>
    <row r="6418" spans="1:31">
      <c r="A6418" s="178">
        <v>308656963440</v>
      </c>
      <c r="B6418" s="166">
        <v>46192</v>
      </c>
      <c r="C6418" s="167" t="s">
        <v>9144</v>
      </c>
      <c r="D6418" s="167" t="s">
        <v>10158</v>
      </c>
      <c r="E6418" s="167" t="s">
        <v>10159</v>
      </c>
      <c r="F6418" s="167" t="s">
        <v>9403</v>
      </c>
      <c r="G6418" s="167" t="s">
        <v>3603</v>
      </c>
      <c r="H6418" s="168">
        <v>46192</v>
      </c>
      <c r="I6418" s="167" t="s">
        <v>10321</v>
      </c>
      <c r="J6418" s="169">
        <v>26130</v>
      </c>
      <c r="K6418" s="167" t="s">
        <v>55</v>
      </c>
      <c r="L6418" s="169">
        <v>13</v>
      </c>
      <c r="M6418" s="167" t="s">
        <v>3604</v>
      </c>
      <c r="N6418" s="169">
        <v>2618.6</v>
      </c>
      <c r="O6418" s="167" t="s">
        <v>3505</v>
      </c>
      <c r="P6418" s="167"/>
      <c r="Q6418" s="167" t="s">
        <v>5049</v>
      </c>
      <c r="R6418" s="167" t="s">
        <v>10344</v>
      </c>
      <c r="S6418" s="169">
        <v>7</v>
      </c>
      <c r="T6418" s="167" t="s">
        <v>9433</v>
      </c>
      <c r="U6418" s="169" t="s">
        <v>6692</v>
      </c>
      <c r="V6418" s="167" t="s">
        <v>10349</v>
      </c>
      <c r="W6418" s="167" t="s">
        <v>9435</v>
      </c>
      <c r="X6418" s="170" t="s">
        <v>3533</v>
      </c>
      <c r="Y6418" s="171" t="s">
        <v>10346</v>
      </c>
      <c r="Z6418" s="167" t="s">
        <v>2191</v>
      </c>
      <c r="AA6418" s="176">
        <v>540</v>
      </c>
      <c r="AB6418" s="167" t="s">
        <v>11254</v>
      </c>
      <c r="AC6418" s="176">
        <v>540</v>
      </c>
      <c r="AD6418" s="167" t="s">
        <v>11254</v>
      </c>
      <c r="AE6418" s="176">
        <v>229996.79999999999</v>
      </c>
    </row>
    <row r="6419" spans="1:31">
      <c r="A6419" s="178">
        <v>308656963440</v>
      </c>
      <c r="B6419" s="166">
        <v>46192</v>
      </c>
      <c r="C6419" s="167" t="s">
        <v>9144</v>
      </c>
      <c r="D6419" s="167" t="s">
        <v>10158</v>
      </c>
      <c r="E6419" s="167" t="s">
        <v>10159</v>
      </c>
      <c r="F6419" s="167" t="s">
        <v>9403</v>
      </c>
      <c r="G6419" s="167" t="s">
        <v>3603</v>
      </c>
      <c r="H6419" s="168">
        <v>46192</v>
      </c>
      <c r="I6419" s="167" t="s">
        <v>10321</v>
      </c>
      <c r="J6419" s="169">
        <v>26130</v>
      </c>
      <c r="K6419" s="167" t="s">
        <v>55</v>
      </c>
      <c r="L6419" s="169">
        <v>13</v>
      </c>
      <c r="M6419" s="167" t="s">
        <v>3604</v>
      </c>
      <c r="N6419" s="169">
        <v>2618.6</v>
      </c>
      <c r="O6419" s="167" t="s">
        <v>3505</v>
      </c>
      <c r="P6419" s="167"/>
      <c r="Q6419" s="167" t="s">
        <v>5049</v>
      </c>
      <c r="R6419" s="167" t="s">
        <v>10344</v>
      </c>
      <c r="S6419" s="169">
        <v>6</v>
      </c>
      <c r="T6419" s="167" t="s">
        <v>9433</v>
      </c>
      <c r="U6419" s="169" t="s">
        <v>6692</v>
      </c>
      <c r="V6419" s="167" t="s">
        <v>10349</v>
      </c>
      <c r="W6419" s="167" t="s">
        <v>9435</v>
      </c>
      <c r="X6419" s="170" t="s">
        <v>3533</v>
      </c>
      <c r="Y6419" s="171" t="s">
        <v>10346</v>
      </c>
      <c r="Z6419" s="167" t="s">
        <v>2191</v>
      </c>
      <c r="AA6419" s="176">
        <v>55</v>
      </c>
      <c r="AB6419" s="167" t="s">
        <v>11254</v>
      </c>
      <c r="AC6419" s="176">
        <v>55</v>
      </c>
      <c r="AD6419" s="167" t="s">
        <v>11254</v>
      </c>
      <c r="AE6419" s="176">
        <v>23425.599999999999</v>
      </c>
    </row>
    <row r="6420" spans="1:31">
      <c r="A6420" s="178">
        <v>308656963440</v>
      </c>
      <c r="B6420" s="166">
        <v>46192</v>
      </c>
      <c r="C6420" s="167" t="s">
        <v>9144</v>
      </c>
      <c r="D6420" s="167" t="s">
        <v>10158</v>
      </c>
      <c r="E6420" s="167" t="s">
        <v>10159</v>
      </c>
      <c r="F6420" s="167" t="s">
        <v>9403</v>
      </c>
      <c r="G6420" s="167" t="s">
        <v>3603</v>
      </c>
      <c r="H6420" s="168">
        <v>46192</v>
      </c>
      <c r="I6420" s="167" t="s">
        <v>10321</v>
      </c>
      <c r="J6420" s="169">
        <v>26130</v>
      </c>
      <c r="K6420" s="167" t="s">
        <v>55</v>
      </c>
      <c r="L6420" s="169">
        <v>13</v>
      </c>
      <c r="M6420" s="167" t="s">
        <v>3604</v>
      </c>
      <c r="N6420" s="169">
        <v>2618.6</v>
      </c>
      <c r="O6420" s="167" t="s">
        <v>3505</v>
      </c>
      <c r="P6420" s="167"/>
      <c r="Q6420" s="167" t="s">
        <v>5049</v>
      </c>
      <c r="R6420" s="167" t="s">
        <v>10344</v>
      </c>
      <c r="S6420" s="169">
        <v>5</v>
      </c>
      <c r="T6420" s="167" t="s">
        <v>9433</v>
      </c>
      <c r="U6420" s="169" t="s">
        <v>6692</v>
      </c>
      <c r="V6420" s="167" t="s">
        <v>10349</v>
      </c>
      <c r="W6420" s="167" t="s">
        <v>9435</v>
      </c>
      <c r="X6420" s="170" t="s">
        <v>3533</v>
      </c>
      <c r="Y6420" s="171" t="s">
        <v>10346</v>
      </c>
      <c r="Z6420" s="167" t="s">
        <v>2191</v>
      </c>
      <c r="AA6420" s="176">
        <v>5</v>
      </c>
      <c r="AB6420" s="167" t="s">
        <v>11254</v>
      </c>
      <c r="AC6420" s="176">
        <v>5</v>
      </c>
      <c r="AD6420" s="167" t="s">
        <v>11254</v>
      </c>
      <c r="AE6420" s="176">
        <v>2129.6</v>
      </c>
    </row>
    <row r="6421" spans="1:31">
      <c r="A6421" s="178">
        <v>308656963440</v>
      </c>
      <c r="B6421" s="166">
        <v>46192</v>
      </c>
      <c r="C6421" s="167" t="s">
        <v>9144</v>
      </c>
      <c r="D6421" s="167" t="s">
        <v>10158</v>
      </c>
      <c r="E6421" s="167" t="s">
        <v>10159</v>
      </c>
      <c r="F6421" s="167" t="s">
        <v>9403</v>
      </c>
      <c r="G6421" s="167" t="s">
        <v>3603</v>
      </c>
      <c r="H6421" s="168">
        <v>46192</v>
      </c>
      <c r="I6421" s="167" t="s">
        <v>10321</v>
      </c>
      <c r="J6421" s="169">
        <v>26130</v>
      </c>
      <c r="K6421" s="167" t="s">
        <v>55</v>
      </c>
      <c r="L6421" s="169">
        <v>13</v>
      </c>
      <c r="M6421" s="167" t="s">
        <v>3604</v>
      </c>
      <c r="N6421" s="169">
        <v>2618.6</v>
      </c>
      <c r="O6421" s="167" t="s">
        <v>3505</v>
      </c>
      <c r="P6421" s="167"/>
      <c r="Q6421" s="167" t="s">
        <v>5049</v>
      </c>
      <c r="R6421" s="167" t="s">
        <v>10344</v>
      </c>
      <c r="S6421" s="169">
        <v>4</v>
      </c>
      <c r="T6421" s="167" t="s">
        <v>9436</v>
      </c>
      <c r="U6421" s="169" t="s">
        <v>6692</v>
      </c>
      <c r="V6421" s="167" t="s">
        <v>10350</v>
      </c>
      <c r="W6421" s="167" t="s">
        <v>9438</v>
      </c>
      <c r="X6421" s="170" t="s">
        <v>3533</v>
      </c>
      <c r="Y6421" s="171" t="s">
        <v>10346</v>
      </c>
      <c r="Z6421" s="167" t="s">
        <v>2191</v>
      </c>
      <c r="AA6421" s="176">
        <v>210</v>
      </c>
      <c r="AB6421" s="167" t="s">
        <v>11254</v>
      </c>
      <c r="AC6421" s="176">
        <v>210</v>
      </c>
      <c r="AD6421" s="167" t="s">
        <v>11254</v>
      </c>
      <c r="AE6421" s="176">
        <v>65142</v>
      </c>
    </row>
    <row r="6422" spans="1:31">
      <c r="A6422" s="178">
        <v>308656963440</v>
      </c>
      <c r="B6422" s="166">
        <v>46192</v>
      </c>
      <c r="C6422" s="167" t="s">
        <v>9144</v>
      </c>
      <c r="D6422" s="167" t="s">
        <v>10158</v>
      </c>
      <c r="E6422" s="167" t="s">
        <v>10159</v>
      </c>
      <c r="F6422" s="167" t="s">
        <v>9403</v>
      </c>
      <c r="G6422" s="167" t="s">
        <v>3603</v>
      </c>
      <c r="H6422" s="168">
        <v>46192</v>
      </c>
      <c r="I6422" s="167" t="s">
        <v>10321</v>
      </c>
      <c r="J6422" s="169">
        <v>26130</v>
      </c>
      <c r="K6422" s="167" t="s">
        <v>55</v>
      </c>
      <c r="L6422" s="169">
        <v>13</v>
      </c>
      <c r="M6422" s="167" t="s">
        <v>3604</v>
      </c>
      <c r="N6422" s="169">
        <v>2618.6</v>
      </c>
      <c r="O6422" s="167" t="s">
        <v>3505</v>
      </c>
      <c r="P6422" s="167"/>
      <c r="Q6422" s="167" t="s">
        <v>5049</v>
      </c>
      <c r="R6422" s="167" t="s">
        <v>10344</v>
      </c>
      <c r="S6422" s="169">
        <v>3</v>
      </c>
      <c r="T6422" s="167" t="s">
        <v>9436</v>
      </c>
      <c r="U6422" s="169" t="s">
        <v>6692</v>
      </c>
      <c r="V6422" s="167" t="s">
        <v>10350</v>
      </c>
      <c r="W6422" s="167" t="s">
        <v>9438</v>
      </c>
      <c r="X6422" s="170" t="s">
        <v>3533</v>
      </c>
      <c r="Y6422" s="171" t="s">
        <v>10346</v>
      </c>
      <c r="Z6422" s="167" t="s">
        <v>2191</v>
      </c>
      <c r="AA6422" s="176">
        <v>26</v>
      </c>
      <c r="AB6422" s="167" t="s">
        <v>11254</v>
      </c>
      <c r="AC6422" s="176">
        <v>26</v>
      </c>
      <c r="AD6422" s="167" t="s">
        <v>11254</v>
      </c>
      <c r="AE6422" s="176">
        <v>8065.2</v>
      </c>
    </row>
    <row r="6423" spans="1:31">
      <c r="A6423" s="178">
        <v>308656963440</v>
      </c>
      <c r="B6423" s="166">
        <v>46192</v>
      </c>
      <c r="C6423" s="167" t="s">
        <v>9144</v>
      </c>
      <c r="D6423" s="167" t="s">
        <v>10158</v>
      </c>
      <c r="E6423" s="167" t="s">
        <v>10159</v>
      </c>
      <c r="F6423" s="167" t="s">
        <v>9403</v>
      </c>
      <c r="G6423" s="167" t="s">
        <v>3603</v>
      </c>
      <c r="H6423" s="168">
        <v>46192</v>
      </c>
      <c r="I6423" s="167" t="s">
        <v>10321</v>
      </c>
      <c r="J6423" s="169">
        <v>26130</v>
      </c>
      <c r="K6423" s="167" t="s">
        <v>55</v>
      </c>
      <c r="L6423" s="169">
        <v>13</v>
      </c>
      <c r="M6423" s="167" t="s">
        <v>3604</v>
      </c>
      <c r="N6423" s="169">
        <v>2618.6</v>
      </c>
      <c r="O6423" s="167" t="s">
        <v>3505</v>
      </c>
      <c r="P6423" s="167"/>
      <c r="Q6423" s="167" t="s">
        <v>5049</v>
      </c>
      <c r="R6423" s="167" t="s">
        <v>10344</v>
      </c>
      <c r="S6423" s="169">
        <v>2</v>
      </c>
      <c r="T6423" s="167" t="s">
        <v>9436</v>
      </c>
      <c r="U6423" s="169" t="s">
        <v>6692</v>
      </c>
      <c r="V6423" s="167" t="s">
        <v>10350</v>
      </c>
      <c r="W6423" s="167" t="s">
        <v>9438</v>
      </c>
      <c r="X6423" s="170" t="s">
        <v>3533</v>
      </c>
      <c r="Y6423" s="171" t="s">
        <v>10346</v>
      </c>
      <c r="Z6423" s="167" t="s">
        <v>2191</v>
      </c>
      <c r="AA6423" s="176">
        <v>15</v>
      </c>
      <c r="AB6423" s="167" t="s">
        <v>11254</v>
      </c>
      <c r="AC6423" s="176">
        <v>15</v>
      </c>
      <c r="AD6423" s="167" t="s">
        <v>11254</v>
      </c>
      <c r="AE6423" s="176">
        <v>4653</v>
      </c>
    </row>
    <row r="6424" spans="1:31">
      <c r="A6424" s="178">
        <v>308656963440</v>
      </c>
      <c r="B6424" s="166">
        <v>46192</v>
      </c>
      <c r="C6424" s="167" t="s">
        <v>9144</v>
      </c>
      <c r="D6424" s="167" t="s">
        <v>10158</v>
      </c>
      <c r="E6424" s="167" t="s">
        <v>10159</v>
      </c>
      <c r="F6424" s="167" t="s">
        <v>9403</v>
      </c>
      <c r="G6424" s="167" t="s">
        <v>3603</v>
      </c>
      <c r="H6424" s="168">
        <v>46192</v>
      </c>
      <c r="I6424" s="167" t="s">
        <v>10321</v>
      </c>
      <c r="J6424" s="169">
        <v>26130</v>
      </c>
      <c r="K6424" s="167" t="s">
        <v>55</v>
      </c>
      <c r="L6424" s="169">
        <v>13</v>
      </c>
      <c r="M6424" s="167" t="s">
        <v>3604</v>
      </c>
      <c r="N6424" s="169">
        <v>2618.6</v>
      </c>
      <c r="O6424" s="167" t="s">
        <v>3505</v>
      </c>
      <c r="P6424" s="167"/>
      <c r="Q6424" s="167" t="s">
        <v>5049</v>
      </c>
      <c r="R6424" s="167" t="s">
        <v>10344</v>
      </c>
      <c r="S6424" s="169">
        <v>1</v>
      </c>
      <c r="T6424" s="167" t="s">
        <v>9436</v>
      </c>
      <c r="U6424" s="169" t="s">
        <v>6692</v>
      </c>
      <c r="V6424" s="167" t="s">
        <v>10350</v>
      </c>
      <c r="W6424" s="167" t="s">
        <v>9438</v>
      </c>
      <c r="X6424" s="170" t="s">
        <v>3533</v>
      </c>
      <c r="Y6424" s="171" t="s">
        <v>10346</v>
      </c>
      <c r="Z6424" s="167" t="s">
        <v>2191</v>
      </c>
      <c r="AA6424" s="176">
        <v>4</v>
      </c>
      <c r="AB6424" s="167" t="s">
        <v>11254</v>
      </c>
      <c r="AC6424" s="176">
        <v>4</v>
      </c>
      <c r="AD6424" s="167" t="s">
        <v>11254</v>
      </c>
      <c r="AE6424" s="176">
        <v>1240.8</v>
      </c>
    </row>
    <row r="6425" spans="1:31">
      <c r="A6425" s="178">
        <v>308665095931</v>
      </c>
      <c r="B6425" s="166">
        <v>46197</v>
      </c>
      <c r="C6425" s="167" t="s">
        <v>9201</v>
      </c>
      <c r="D6425" s="167" t="s">
        <v>10351</v>
      </c>
      <c r="E6425" s="167" t="s">
        <v>10352</v>
      </c>
      <c r="F6425" s="167" t="s">
        <v>9403</v>
      </c>
      <c r="G6425" s="167" t="s">
        <v>3603</v>
      </c>
      <c r="H6425" s="168">
        <v>46198</v>
      </c>
      <c r="I6425" s="167" t="s">
        <v>10088</v>
      </c>
      <c r="J6425" s="169">
        <v>26111</v>
      </c>
      <c r="K6425" s="167" t="s">
        <v>55</v>
      </c>
      <c r="L6425" s="169">
        <v>2</v>
      </c>
      <c r="M6425" s="167" t="s">
        <v>3604</v>
      </c>
      <c r="N6425" s="169">
        <v>216</v>
      </c>
      <c r="O6425" s="167" t="s">
        <v>3505</v>
      </c>
      <c r="P6425" s="167"/>
      <c r="Q6425" s="167" t="s">
        <v>5049</v>
      </c>
      <c r="R6425" s="167" t="s">
        <v>10353</v>
      </c>
      <c r="S6425" s="169">
        <v>3</v>
      </c>
      <c r="T6425" s="167" t="s">
        <v>4633</v>
      </c>
      <c r="U6425" s="169" t="s">
        <v>4634</v>
      </c>
      <c r="V6425" s="167" t="s">
        <v>10354</v>
      </c>
      <c r="W6425" s="167" t="s">
        <v>7472</v>
      </c>
      <c r="X6425" s="170" t="s">
        <v>157</v>
      </c>
      <c r="Y6425" s="171" t="s">
        <v>10355</v>
      </c>
      <c r="Z6425" s="167" t="s">
        <v>3006</v>
      </c>
      <c r="AA6425" s="176">
        <v>275</v>
      </c>
      <c r="AB6425" s="167" t="s">
        <v>11254</v>
      </c>
      <c r="AC6425" s="176">
        <v>275</v>
      </c>
      <c r="AD6425" s="167" t="s">
        <v>11254</v>
      </c>
      <c r="AE6425" s="176">
        <v>404.25</v>
      </c>
    </row>
    <row r="6426" spans="1:31">
      <c r="A6426" s="178">
        <v>308665095931</v>
      </c>
      <c r="B6426" s="166">
        <v>46197</v>
      </c>
      <c r="C6426" s="167" t="s">
        <v>9201</v>
      </c>
      <c r="D6426" s="167" t="s">
        <v>10351</v>
      </c>
      <c r="E6426" s="167" t="s">
        <v>10352</v>
      </c>
      <c r="F6426" s="167" t="s">
        <v>9403</v>
      </c>
      <c r="G6426" s="167" t="s">
        <v>3603</v>
      </c>
      <c r="H6426" s="168">
        <v>46198</v>
      </c>
      <c r="I6426" s="167" t="s">
        <v>10088</v>
      </c>
      <c r="J6426" s="169">
        <v>26111</v>
      </c>
      <c r="K6426" s="167" t="s">
        <v>55</v>
      </c>
      <c r="L6426" s="169">
        <v>2</v>
      </c>
      <c r="M6426" s="167" t="s">
        <v>3604</v>
      </c>
      <c r="N6426" s="169">
        <v>216</v>
      </c>
      <c r="O6426" s="167" t="s">
        <v>3505</v>
      </c>
      <c r="P6426" s="167"/>
      <c r="Q6426" s="167" t="s">
        <v>5049</v>
      </c>
      <c r="R6426" s="167" t="s">
        <v>10353</v>
      </c>
      <c r="S6426" s="169">
        <v>2</v>
      </c>
      <c r="T6426" s="167" t="s">
        <v>4633</v>
      </c>
      <c r="U6426" s="169" t="s">
        <v>4634</v>
      </c>
      <c r="V6426" s="167" t="s">
        <v>10270</v>
      </c>
      <c r="W6426" s="167" t="s">
        <v>7475</v>
      </c>
      <c r="X6426" s="170" t="s">
        <v>157</v>
      </c>
      <c r="Y6426" s="171" t="s">
        <v>10355</v>
      </c>
      <c r="Z6426" s="167" t="s">
        <v>3006</v>
      </c>
      <c r="AA6426" s="176">
        <v>550</v>
      </c>
      <c r="AB6426" s="167" t="s">
        <v>11254</v>
      </c>
      <c r="AC6426" s="176">
        <v>550</v>
      </c>
      <c r="AD6426" s="167" t="s">
        <v>11254</v>
      </c>
      <c r="AE6426" s="176">
        <v>742.5</v>
      </c>
    </row>
    <row r="6427" spans="1:31">
      <c r="A6427" s="178">
        <v>308665095931</v>
      </c>
      <c r="B6427" s="166">
        <v>46197</v>
      </c>
      <c r="C6427" s="167" t="s">
        <v>9201</v>
      </c>
      <c r="D6427" s="167" t="s">
        <v>10351</v>
      </c>
      <c r="E6427" s="167" t="s">
        <v>10352</v>
      </c>
      <c r="F6427" s="167" t="s">
        <v>9403</v>
      </c>
      <c r="G6427" s="167" t="s">
        <v>3603</v>
      </c>
      <c r="H6427" s="168">
        <v>46198</v>
      </c>
      <c r="I6427" s="167" t="s">
        <v>10088</v>
      </c>
      <c r="J6427" s="169">
        <v>26111</v>
      </c>
      <c r="K6427" s="167" t="s">
        <v>55</v>
      </c>
      <c r="L6427" s="169">
        <v>2</v>
      </c>
      <c r="M6427" s="167" t="s">
        <v>3604</v>
      </c>
      <c r="N6427" s="169">
        <v>216</v>
      </c>
      <c r="O6427" s="167" t="s">
        <v>3505</v>
      </c>
      <c r="P6427" s="167"/>
      <c r="Q6427" s="167" t="s">
        <v>5049</v>
      </c>
      <c r="R6427" s="167" t="s">
        <v>10353</v>
      </c>
      <c r="S6427" s="169">
        <v>1</v>
      </c>
      <c r="T6427" s="167" t="s">
        <v>5311</v>
      </c>
      <c r="U6427" s="169" t="s">
        <v>5317</v>
      </c>
      <c r="V6427" s="167" t="s">
        <v>10271</v>
      </c>
      <c r="W6427" s="167" t="s">
        <v>7463</v>
      </c>
      <c r="X6427" s="170" t="s">
        <v>157</v>
      </c>
      <c r="Y6427" s="171" t="s">
        <v>10355</v>
      </c>
      <c r="Z6427" s="167" t="s">
        <v>3006</v>
      </c>
      <c r="AA6427" s="176">
        <v>28</v>
      </c>
      <c r="AB6427" s="167" t="s">
        <v>11254</v>
      </c>
      <c r="AC6427" s="176">
        <v>28</v>
      </c>
      <c r="AD6427" s="167" t="s">
        <v>11254</v>
      </c>
      <c r="AE6427" s="176">
        <v>42</v>
      </c>
    </row>
    <row r="6428" spans="1:31">
      <c r="A6428" s="178">
        <v>308665242821</v>
      </c>
      <c r="B6428" s="166">
        <v>46196</v>
      </c>
      <c r="C6428" s="167" t="s">
        <v>9160</v>
      </c>
      <c r="D6428" s="167" t="s">
        <v>9704</v>
      </c>
      <c r="E6428" s="167" t="s">
        <v>9705</v>
      </c>
      <c r="F6428" s="167" t="s">
        <v>9211</v>
      </c>
      <c r="G6428" s="167" t="s">
        <v>3502</v>
      </c>
      <c r="H6428" s="168">
        <v>46197</v>
      </c>
      <c r="I6428" s="167" t="s">
        <v>10356</v>
      </c>
      <c r="J6428" s="169">
        <v>26111</v>
      </c>
      <c r="K6428" s="167" t="s">
        <v>55</v>
      </c>
      <c r="L6428" s="169">
        <v>1</v>
      </c>
      <c r="M6428" s="167" t="s">
        <v>4084</v>
      </c>
      <c r="N6428" s="169">
        <v>0.8</v>
      </c>
      <c r="O6428" s="167" t="s">
        <v>3505</v>
      </c>
      <c r="P6428" s="167"/>
      <c r="Q6428" s="167" t="s">
        <v>3506</v>
      </c>
      <c r="R6428" s="167" t="s">
        <v>10357</v>
      </c>
      <c r="S6428" s="169">
        <v>1</v>
      </c>
      <c r="T6428" s="167" t="s">
        <v>7200</v>
      </c>
      <c r="U6428" s="169" t="s">
        <v>5284</v>
      </c>
      <c r="V6428" s="167" t="s">
        <v>10358</v>
      </c>
      <c r="W6428" s="167" t="s">
        <v>7202</v>
      </c>
      <c r="X6428" s="170" t="s">
        <v>162</v>
      </c>
      <c r="Y6428" s="171" t="s">
        <v>10359</v>
      </c>
      <c r="Z6428" s="167" t="s">
        <v>11227</v>
      </c>
      <c r="AA6428" s="176">
        <v>1</v>
      </c>
      <c r="AB6428" s="167" t="s">
        <v>11254</v>
      </c>
      <c r="AC6428" s="176">
        <v>1</v>
      </c>
      <c r="AD6428" s="167" t="s">
        <v>11254</v>
      </c>
      <c r="AE6428" s="176">
        <v>210.78</v>
      </c>
    </row>
    <row r="6429" spans="1:31">
      <c r="A6429" s="178">
        <v>308670778160</v>
      </c>
      <c r="B6429" s="166">
        <v>46197</v>
      </c>
      <c r="C6429" s="167" t="s">
        <v>9144</v>
      </c>
      <c r="D6429" s="167" t="s">
        <v>9232</v>
      </c>
      <c r="E6429" s="167" t="s">
        <v>9233</v>
      </c>
      <c r="F6429" s="167" t="s">
        <v>9277</v>
      </c>
      <c r="G6429" s="167" t="s">
        <v>3502</v>
      </c>
      <c r="H6429" s="168">
        <v>46197</v>
      </c>
      <c r="I6429" s="167" t="s">
        <v>10360</v>
      </c>
      <c r="J6429" s="169">
        <v>26111</v>
      </c>
      <c r="K6429" s="167" t="s">
        <v>55</v>
      </c>
      <c r="L6429" s="169">
        <v>4</v>
      </c>
      <c r="M6429" s="167" t="s">
        <v>3604</v>
      </c>
      <c r="N6429" s="169">
        <v>1344.1</v>
      </c>
      <c r="O6429" s="167" t="s">
        <v>3505</v>
      </c>
      <c r="P6429" s="167"/>
      <c r="Q6429" s="167" t="s">
        <v>3527</v>
      </c>
      <c r="R6429" s="167" t="s">
        <v>10361</v>
      </c>
      <c r="S6429" s="169">
        <v>17</v>
      </c>
      <c r="T6429" s="167" t="s">
        <v>9717</v>
      </c>
      <c r="U6429" s="169" t="s">
        <v>3517</v>
      </c>
      <c r="V6429" s="167" t="s">
        <v>9791</v>
      </c>
      <c r="W6429" s="167" t="s">
        <v>9287</v>
      </c>
      <c r="X6429" s="170" t="s">
        <v>157</v>
      </c>
      <c r="Y6429" s="171" t="s">
        <v>10362</v>
      </c>
      <c r="Z6429" s="167" t="s">
        <v>11228</v>
      </c>
      <c r="AA6429" s="176">
        <v>10</v>
      </c>
      <c r="AB6429" s="167" t="s">
        <v>11254</v>
      </c>
      <c r="AC6429" s="176">
        <v>10</v>
      </c>
      <c r="AD6429" s="167" t="s">
        <v>11254</v>
      </c>
      <c r="AE6429" s="176">
        <v>12014.9</v>
      </c>
    </row>
    <row r="6430" spans="1:31">
      <c r="A6430" s="178">
        <v>308670778160</v>
      </c>
      <c r="B6430" s="166">
        <v>46197</v>
      </c>
      <c r="C6430" s="167" t="s">
        <v>9144</v>
      </c>
      <c r="D6430" s="167" t="s">
        <v>9232</v>
      </c>
      <c r="E6430" s="167" t="s">
        <v>9233</v>
      </c>
      <c r="F6430" s="167" t="s">
        <v>9277</v>
      </c>
      <c r="G6430" s="167" t="s">
        <v>3502</v>
      </c>
      <c r="H6430" s="168">
        <v>46197</v>
      </c>
      <c r="I6430" s="167" t="s">
        <v>10360</v>
      </c>
      <c r="J6430" s="169">
        <v>26111</v>
      </c>
      <c r="K6430" s="167" t="s">
        <v>55</v>
      </c>
      <c r="L6430" s="169">
        <v>4</v>
      </c>
      <c r="M6430" s="167" t="s">
        <v>3604</v>
      </c>
      <c r="N6430" s="169">
        <v>1344.1</v>
      </c>
      <c r="O6430" s="167" t="s">
        <v>3505</v>
      </c>
      <c r="P6430" s="167"/>
      <c r="Q6430" s="167" t="s">
        <v>3527</v>
      </c>
      <c r="R6430" s="167" t="s">
        <v>10361</v>
      </c>
      <c r="S6430" s="169">
        <v>16</v>
      </c>
      <c r="T6430" s="167" t="s">
        <v>9717</v>
      </c>
      <c r="U6430" s="169" t="s">
        <v>3517</v>
      </c>
      <c r="V6430" s="167" t="s">
        <v>9791</v>
      </c>
      <c r="W6430" s="167" t="s">
        <v>9287</v>
      </c>
      <c r="X6430" s="170" t="s">
        <v>157</v>
      </c>
      <c r="Y6430" s="171" t="s">
        <v>10362</v>
      </c>
      <c r="Z6430" s="167" t="s">
        <v>11228</v>
      </c>
      <c r="AA6430" s="176">
        <v>150</v>
      </c>
      <c r="AB6430" s="167" t="s">
        <v>11254</v>
      </c>
      <c r="AC6430" s="176">
        <v>150</v>
      </c>
      <c r="AD6430" s="167" t="s">
        <v>11254</v>
      </c>
      <c r="AE6430" s="176">
        <v>180223.5</v>
      </c>
    </row>
    <row r="6431" spans="1:31">
      <c r="A6431" s="178">
        <v>308670778160</v>
      </c>
      <c r="B6431" s="166">
        <v>46197</v>
      </c>
      <c r="C6431" s="167" t="s">
        <v>9144</v>
      </c>
      <c r="D6431" s="167" t="s">
        <v>9232</v>
      </c>
      <c r="E6431" s="167" t="s">
        <v>9233</v>
      </c>
      <c r="F6431" s="167" t="s">
        <v>9277</v>
      </c>
      <c r="G6431" s="167" t="s">
        <v>3502</v>
      </c>
      <c r="H6431" s="168">
        <v>46197</v>
      </c>
      <c r="I6431" s="167" t="s">
        <v>10360</v>
      </c>
      <c r="J6431" s="169">
        <v>26111</v>
      </c>
      <c r="K6431" s="167" t="s">
        <v>55</v>
      </c>
      <c r="L6431" s="169">
        <v>4</v>
      </c>
      <c r="M6431" s="167" t="s">
        <v>3604</v>
      </c>
      <c r="N6431" s="169">
        <v>1344.1</v>
      </c>
      <c r="O6431" s="167" t="s">
        <v>3505</v>
      </c>
      <c r="P6431" s="167"/>
      <c r="Q6431" s="167" t="s">
        <v>3527</v>
      </c>
      <c r="R6431" s="167" t="s">
        <v>10361</v>
      </c>
      <c r="S6431" s="169">
        <v>15</v>
      </c>
      <c r="T6431" s="167" t="s">
        <v>9572</v>
      </c>
      <c r="U6431" s="169" t="s">
        <v>3517</v>
      </c>
      <c r="V6431" s="167" t="s">
        <v>9756</v>
      </c>
      <c r="W6431" s="167" t="s">
        <v>9414</v>
      </c>
      <c r="X6431" s="170" t="s">
        <v>157</v>
      </c>
      <c r="Y6431" s="171" t="s">
        <v>10362</v>
      </c>
      <c r="Z6431" s="167" t="s">
        <v>11228</v>
      </c>
      <c r="AA6431" s="176">
        <v>340</v>
      </c>
      <c r="AB6431" s="167" t="s">
        <v>11254</v>
      </c>
      <c r="AC6431" s="176">
        <v>340</v>
      </c>
      <c r="AD6431" s="167" t="s">
        <v>11254</v>
      </c>
      <c r="AE6431" s="176">
        <v>228391.6</v>
      </c>
    </row>
    <row r="6432" spans="1:31">
      <c r="A6432" s="178">
        <v>308670778160</v>
      </c>
      <c r="B6432" s="166">
        <v>46197</v>
      </c>
      <c r="C6432" s="167" t="s">
        <v>9144</v>
      </c>
      <c r="D6432" s="167" t="s">
        <v>9232</v>
      </c>
      <c r="E6432" s="167" t="s">
        <v>9233</v>
      </c>
      <c r="F6432" s="167" t="s">
        <v>9277</v>
      </c>
      <c r="G6432" s="167" t="s">
        <v>3502</v>
      </c>
      <c r="H6432" s="168">
        <v>46197</v>
      </c>
      <c r="I6432" s="167" t="s">
        <v>10360</v>
      </c>
      <c r="J6432" s="169">
        <v>26111</v>
      </c>
      <c r="K6432" s="167" t="s">
        <v>55</v>
      </c>
      <c r="L6432" s="169">
        <v>4</v>
      </c>
      <c r="M6432" s="167" t="s">
        <v>3604</v>
      </c>
      <c r="N6432" s="169">
        <v>1344.1</v>
      </c>
      <c r="O6432" s="167" t="s">
        <v>3505</v>
      </c>
      <c r="P6432" s="167"/>
      <c r="Q6432" s="167" t="s">
        <v>3527</v>
      </c>
      <c r="R6432" s="167" t="s">
        <v>10361</v>
      </c>
      <c r="S6432" s="169">
        <v>14</v>
      </c>
      <c r="T6432" s="167" t="s">
        <v>6512</v>
      </c>
      <c r="U6432" s="169" t="s">
        <v>3517</v>
      </c>
      <c r="V6432" s="167" t="s">
        <v>9677</v>
      </c>
      <c r="W6432" s="167" t="s">
        <v>6514</v>
      </c>
      <c r="X6432" s="170" t="s">
        <v>157</v>
      </c>
      <c r="Y6432" s="171" t="s">
        <v>10362</v>
      </c>
      <c r="Z6432" s="167" t="s">
        <v>11228</v>
      </c>
      <c r="AA6432" s="176">
        <v>550</v>
      </c>
      <c r="AB6432" s="167" t="s">
        <v>11254</v>
      </c>
      <c r="AC6432" s="176">
        <v>550</v>
      </c>
      <c r="AD6432" s="167" t="s">
        <v>11254</v>
      </c>
      <c r="AE6432" s="176">
        <v>223839</v>
      </c>
    </row>
    <row r="6433" spans="1:31">
      <c r="A6433" s="178">
        <v>308670778160</v>
      </c>
      <c r="B6433" s="166">
        <v>46197</v>
      </c>
      <c r="C6433" s="167" t="s">
        <v>9144</v>
      </c>
      <c r="D6433" s="167" t="s">
        <v>9232</v>
      </c>
      <c r="E6433" s="167" t="s">
        <v>9233</v>
      </c>
      <c r="F6433" s="167" t="s">
        <v>9277</v>
      </c>
      <c r="G6433" s="167" t="s">
        <v>3502</v>
      </c>
      <c r="H6433" s="168">
        <v>46197</v>
      </c>
      <c r="I6433" s="167" t="s">
        <v>10360</v>
      </c>
      <c r="J6433" s="169">
        <v>26111</v>
      </c>
      <c r="K6433" s="167" t="s">
        <v>55</v>
      </c>
      <c r="L6433" s="169">
        <v>4</v>
      </c>
      <c r="M6433" s="167" t="s">
        <v>3604</v>
      </c>
      <c r="N6433" s="169">
        <v>1344.1</v>
      </c>
      <c r="O6433" s="167" t="s">
        <v>3505</v>
      </c>
      <c r="P6433" s="167"/>
      <c r="Q6433" s="167" t="s">
        <v>3527</v>
      </c>
      <c r="R6433" s="167" t="s">
        <v>10361</v>
      </c>
      <c r="S6433" s="169">
        <v>13</v>
      </c>
      <c r="T6433" s="167" t="s">
        <v>6516</v>
      </c>
      <c r="U6433" s="169" t="s">
        <v>3517</v>
      </c>
      <c r="V6433" s="167" t="s">
        <v>9878</v>
      </c>
      <c r="W6433" s="167" t="s">
        <v>6518</v>
      </c>
      <c r="X6433" s="170" t="s">
        <v>157</v>
      </c>
      <c r="Y6433" s="171" t="s">
        <v>10362</v>
      </c>
      <c r="Z6433" s="167" t="s">
        <v>11228</v>
      </c>
      <c r="AA6433" s="176">
        <v>23</v>
      </c>
      <c r="AB6433" s="167" t="s">
        <v>11254</v>
      </c>
      <c r="AC6433" s="176">
        <v>23</v>
      </c>
      <c r="AD6433" s="167" t="s">
        <v>11254</v>
      </c>
      <c r="AE6433" s="176">
        <v>6313.27</v>
      </c>
    </row>
    <row r="6434" spans="1:31">
      <c r="A6434" s="178">
        <v>308670778160</v>
      </c>
      <c r="B6434" s="166">
        <v>46197</v>
      </c>
      <c r="C6434" s="167" t="s">
        <v>9144</v>
      </c>
      <c r="D6434" s="167" t="s">
        <v>9232</v>
      </c>
      <c r="E6434" s="167" t="s">
        <v>9233</v>
      </c>
      <c r="F6434" s="167" t="s">
        <v>9277</v>
      </c>
      <c r="G6434" s="167" t="s">
        <v>3502</v>
      </c>
      <c r="H6434" s="168">
        <v>46197</v>
      </c>
      <c r="I6434" s="167" t="s">
        <v>10360</v>
      </c>
      <c r="J6434" s="169">
        <v>26111</v>
      </c>
      <c r="K6434" s="167" t="s">
        <v>55</v>
      </c>
      <c r="L6434" s="169">
        <v>4</v>
      </c>
      <c r="M6434" s="167" t="s">
        <v>3604</v>
      </c>
      <c r="N6434" s="169">
        <v>1344.1</v>
      </c>
      <c r="O6434" s="167" t="s">
        <v>3505</v>
      </c>
      <c r="P6434" s="167"/>
      <c r="Q6434" s="167" t="s">
        <v>3527</v>
      </c>
      <c r="R6434" s="167" t="s">
        <v>10361</v>
      </c>
      <c r="S6434" s="169">
        <v>12</v>
      </c>
      <c r="T6434" s="167" t="s">
        <v>6516</v>
      </c>
      <c r="U6434" s="169" t="s">
        <v>3517</v>
      </c>
      <c r="V6434" s="167" t="s">
        <v>9878</v>
      </c>
      <c r="W6434" s="167" t="s">
        <v>6518</v>
      </c>
      <c r="X6434" s="170" t="s">
        <v>157</v>
      </c>
      <c r="Y6434" s="171" t="s">
        <v>10362</v>
      </c>
      <c r="Z6434" s="167" t="s">
        <v>11228</v>
      </c>
      <c r="AA6434" s="176">
        <v>10</v>
      </c>
      <c r="AB6434" s="167" t="s">
        <v>11254</v>
      </c>
      <c r="AC6434" s="176">
        <v>10</v>
      </c>
      <c r="AD6434" s="167" t="s">
        <v>11254</v>
      </c>
      <c r="AE6434" s="176">
        <v>2744.9</v>
      </c>
    </row>
    <row r="6435" spans="1:31">
      <c r="A6435" s="178">
        <v>308670778160</v>
      </c>
      <c r="B6435" s="166">
        <v>46197</v>
      </c>
      <c r="C6435" s="167" t="s">
        <v>9144</v>
      </c>
      <c r="D6435" s="167" t="s">
        <v>9232</v>
      </c>
      <c r="E6435" s="167" t="s">
        <v>9233</v>
      </c>
      <c r="F6435" s="167" t="s">
        <v>9277</v>
      </c>
      <c r="G6435" s="167" t="s">
        <v>3502</v>
      </c>
      <c r="H6435" s="168">
        <v>46197</v>
      </c>
      <c r="I6435" s="167" t="s">
        <v>10360</v>
      </c>
      <c r="J6435" s="169">
        <v>26111</v>
      </c>
      <c r="K6435" s="167" t="s">
        <v>55</v>
      </c>
      <c r="L6435" s="169">
        <v>4</v>
      </c>
      <c r="M6435" s="167" t="s">
        <v>3604</v>
      </c>
      <c r="N6435" s="169">
        <v>1344.1</v>
      </c>
      <c r="O6435" s="167" t="s">
        <v>3505</v>
      </c>
      <c r="P6435" s="167"/>
      <c r="Q6435" s="167" t="s">
        <v>3527</v>
      </c>
      <c r="R6435" s="167" t="s">
        <v>10361</v>
      </c>
      <c r="S6435" s="169">
        <v>11</v>
      </c>
      <c r="T6435" s="167" t="s">
        <v>9416</v>
      </c>
      <c r="U6435" s="169" t="s">
        <v>3517</v>
      </c>
      <c r="V6435" s="167" t="s">
        <v>9671</v>
      </c>
      <c r="W6435" s="167" t="s">
        <v>9293</v>
      </c>
      <c r="X6435" s="170" t="s">
        <v>157</v>
      </c>
      <c r="Y6435" s="171" t="s">
        <v>10362</v>
      </c>
      <c r="Z6435" s="167" t="s">
        <v>11228</v>
      </c>
      <c r="AA6435" s="176">
        <v>200</v>
      </c>
      <c r="AB6435" s="167" t="s">
        <v>11254</v>
      </c>
      <c r="AC6435" s="176">
        <v>200</v>
      </c>
      <c r="AD6435" s="167" t="s">
        <v>11254</v>
      </c>
      <c r="AE6435" s="176">
        <v>194502</v>
      </c>
    </row>
    <row r="6436" spans="1:31">
      <c r="A6436" s="178">
        <v>308670778160</v>
      </c>
      <c r="B6436" s="166">
        <v>46197</v>
      </c>
      <c r="C6436" s="167" t="s">
        <v>9144</v>
      </c>
      <c r="D6436" s="167" t="s">
        <v>9232</v>
      </c>
      <c r="E6436" s="167" t="s">
        <v>9233</v>
      </c>
      <c r="F6436" s="167" t="s">
        <v>9277</v>
      </c>
      <c r="G6436" s="167" t="s">
        <v>3502</v>
      </c>
      <c r="H6436" s="168">
        <v>46197</v>
      </c>
      <c r="I6436" s="167" t="s">
        <v>10360</v>
      </c>
      <c r="J6436" s="169">
        <v>26111</v>
      </c>
      <c r="K6436" s="167" t="s">
        <v>55</v>
      </c>
      <c r="L6436" s="169">
        <v>4</v>
      </c>
      <c r="M6436" s="167" t="s">
        <v>3604</v>
      </c>
      <c r="N6436" s="169">
        <v>1344.1</v>
      </c>
      <c r="O6436" s="167" t="s">
        <v>3505</v>
      </c>
      <c r="P6436" s="167"/>
      <c r="Q6436" s="167" t="s">
        <v>3527</v>
      </c>
      <c r="R6436" s="167" t="s">
        <v>10361</v>
      </c>
      <c r="S6436" s="169">
        <v>10</v>
      </c>
      <c r="T6436" s="167" t="s">
        <v>8290</v>
      </c>
      <c r="U6436" s="169" t="s">
        <v>3517</v>
      </c>
      <c r="V6436" s="167" t="s">
        <v>9672</v>
      </c>
      <c r="W6436" s="167" t="s">
        <v>7027</v>
      </c>
      <c r="X6436" s="170" t="s">
        <v>157</v>
      </c>
      <c r="Y6436" s="171" t="s">
        <v>10362</v>
      </c>
      <c r="Z6436" s="167" t="s">
        <v>11228</v>
      </c>
      <c r="AA6436" s="176">
        <v>800</v>
      </c>
      <c r="AB6436" s="167" t="s">
        <v>11254</v>
      </c>
      <c r="AC6436" s="176">
        <v>800</v>
      </c>
      <c r="AD6436" s="167" t="s">
        <v>11254</v>
      </c>
      <c r="AE6436" s="176">
        <v>476112</v>
      </c>
    </row>
    <row r="6437" spans="1:31">
      <c r="A6437" s="178">
        <v>308670778160</v>
      </c>
      <c r="B6437" s="166">
        <v>46197</v>
      </c>
      <c r="C6437" s="167" t="s">
        <v>9144</v>
      </c>
      <c r="D6437" s="167" t="s">
        <v>9232</v>
      </c>
      <c r="E6437" s="167" t="s">
        <v>9233</v>
      </c>
      <c r="F6437" s="167" t="s">
        <v>9277</v>
      </c>
      <c r="G6437" s="167" t="s">
        <v>3502</v>
      </c>
      <c r="H6437" s="168">
        <v>46197</v>
      </c>
      <c r="I6437" s="167" t="s">
        <v>10360</v>
      </c>
      <c r="J6437" s="169">
        <v>26111</v>
      </c>
      <c r="K6437" s="167" t="s">
        <v>55</v>
      </c>
      <c r="L6437" s="169">
        <v>4</v>
      </c>
      <c r="M6437" s="167" t="s">
        <v>3604</v>
      </c>
      <c r="N6437" s="169">
        <v>1344.1</v>
      </c>
      <c r="O6437" s="167" t="s">
        <v>3505</v>
      </c>
      <c r="P6437" s="167"/>
      <c r="Q6437" s="167" t="s">
        <v>3527</v>
      </c>
      <c r="R6437" s="167" t="s">
        <v>10361</v>
      </c>
      <c r="S6437" s="169">
        <v>9</v>
      </c>
      <c r="T6437" s="167" t="s">
        <v>9310</v>
      </c>
      <c r="U6437" s="169" t="s">
        <v>3517</v>
      </c>
      <c r="V6437" s="167" t="s">
        <v>9311</v>
      </c>
      <c r="W6437" s="167" t="s">
        <v>9312</v>
      </c>
      <c r="X6437" s="170" t="s">
        <v>157</v>
      </c>
      <c r="Y6437" s="171" t="s">
        <v>10362</v>
      </c>
      <c r="Z6437" s="167" t="s">
        <v>11228</v>
      </c>
      <c r="AA6437" s="176">
        <v>50</v>
      </c>
      <c r="AB6437" s="167" t="s">
        <v>11254</v>
      </c>
      <c r="AC6437" s="176">
        <v>50</v>
      </c>
      <c r="AD6437" s="167" t="s">
        <v>11254</v>
      </c>
      <c r="AE6437" s="176">
        <v>147140.5</v>
      </c>
    </row>
    <row r="6438" spans="1:31">
      <c r="A6438" s="178">
        <v>308670778160</v>
      </c>
      <c r="B6438" s="166">
        <v>46197</v>
      </c>
      <c r="C6438" s="167" t="s">
        <v>9144</v>
      </c>
      <c r="D6438" s="167" t="s">
        <v>9232</v>
      </c>
      <c r="E6438" s="167" t="s">
        <v>9233</v>
      </c>
      <c r="F6438" s="167" t="s">
        <v>9277</v>
      </c>
      <c r="G6438" s="167" t="s">
        <v>3502</v>
      </c>
      <c r="H6438" s="168">
        <v>46197</v>
      </c>
      <c r="I6438" s="167" t="s">
        <v>10360</v>
      </c>
      <c r="J6438" s="169">
        <v>26111</v>
      </c>
      <c r="K6438" s="167" t="s">
        <v>55</v>
      </c>
      <c r="L6438" s="169">
        <v>4</v>
      </c>
      <c r="M6438" s="167" t="s">
        <v>3604</v>
      </c>
      <c r="N6438" s="169">
        <v>1344.1</v>
      </c>
      <c r="O6438" s="167" t="s">
        <v>3505</v>
      </c>
      <c r="P6438" s="167"/>
      <c r="Q6438" s="167" t="s">
        <v>3527</v>
      </c>
      <c r="R6438" s="167" t="s">
        <v>10361</v>
      </c>
      <c r="S6438" s="169">
        <v>8</v>
      </c>
      <c r="T6438" s="167" t="s">
        <v>9310</v>
      </c>
      <c r="U6438" s="169" t="s">
        <v>3517</v>
      </c>
      <c r="V6438" s="167" t="s">
        <v>9311</v>
      </c>
      <c r="W6438" s="167" t="s">
        <v>9312</v>
      </c>
      <c r="X6438" s="170" t="s">
        <v>157</v>
      </c>
      <c r="Y6438" s="171" t="s">
        <v>10362</v>
      </c>
      <c r="Z6438" s="167" t="s">
        <v>11228</v>
      </c>
      <c r="AA6438" s="176">
        <v>4</v>
      </c>
      <c r="AB6438" s="167" t="s">
        <v>11254</v>
      </c>
      <c r="AC6438" s="176">
        <v>4</v>
      </c>
      <c r="AD6438" s="167" t="s">
        <v>11254</v>
      </c>
      <c r="AE6438" s="176">
        <v>11771.24</v>
      </c>
    </row>
    <row r="6439" spans="1:31">
      <c r="A6439" s="178">
        <v>308670778160</v>
      </c>
      <c r="B6439" s="166">
        <v>46197</v>
      </c>
      <c r="C6439" s="167" t="s">
        <v>9144</v>
      </c>
      <c r="D6439" s="167" t="s">
        <v>9232</v>
      </c>
      <c r="E6439" s="167" t="s">
        <v>9233</v>
      </c>
      <c r="F6439" s="167" t="s">
        <v>9277</v>
      </c>
      <c r="G6439" s="167" t="s">
        <v>3502</v>
      </c>
      <c r="H6439" s="168">
        <v>46197</v>
      </c>
      <c r="I6439" s="167" t="s">
        <v>10360</v>
      </c>
      <c r="J6439" s="169">
        <v>26111</v>
      </c>
      <c r="K6439" s="167" t="s">
        <v>55</v>
      </c>
      <c r="L6439" s="169">
        <v>4</v>
      </c>
      <c r="M6439" s="167" t="s">
        <v>3604</v>
      </c>
      <c r="N6439" s="169">
        <v>1344.1</v>
      </c>
      <c r="O6439" s="167" t="s">
        <v>3505</v>
      </c>
      <c r="P6439" s="167"/>
      <c r="Q6439" s="167" t="s">
        <v>3527</v>
      </c>
      <c r="R6439" s="167" t="s">
        <v>10361</v>
      </c>
      <c r="S6439" s="169">
        <v>7</v>
      </c>
      <c r="T6439" s="167" t="s">
        <v>9667</v>
      </c>
      <c r="U6439" s="169" t="s">
        <v>3517</v>
      </c>
      <c r="V6439" s="167" t="s">
        <v>9668</v>
      </c>
      <c r="W6439" s="167" t="s">
        <v>9323</v>
      </c>
      <c r="X6439" s="170" t="s">
        <v>157</v>
      </c>
      <c r="Y6439" s="171" t="s">
        <v>10362</v>
      </c>
      <c r="Z6439" s="167" t="s">
        <v>11228</v>
      </c>
      <c r="AA6439" s="176">
        <v>40</v>
      </c>
      <c r="AB6439" s="167" t="s">
        <v>11254</v>
      </c>
      <c r="AC6439" s="176">
        <v>40</v>
      </c>
      <c r="AD6439" s="167" t="s">
        <v>11254</v>
      </c>
      <c r="AE6439" s="176">
        <v>30511.599999999999</v>
      </c>
    </row>
    <row r="6440" spans="1:31">
      <c r="A6440" s="178">
        <v>308670778160</v>
      </c>
      <c r="B6440" s="166">
        <v>46197</v>
      </c>
      <c r="C6440" s="167" t="s">
        <v>9144</v>
      </c>
      <c r="D6440" s="167" t="s">
        <v>9232</v>
      </c>
      <c r="E6440" s="167" t="s">
        <v>9233</v>
      </c>
      <c r="F6440" s="167" t="s">
        <v>9277</v>
      </c>
      <c r="G6440" s="167" t="s">
        <v>3502</v>
      </c>
      <c r="H6440" s="168">
        <v>46197</v>
      </c>
      <c r="I6440" s="167" t="s">
        <v>10360</v>
      </c>
      <c r="J6440" s="169">
        <v>26111</v>
      </c>
      <c r="K6440" s="167" t="s">
        <v>55</v>
      </c>
      <c r="L6440" s="169">
        <v>4</v>
      </c>
      <c r="M6440" s="167" t="s">
        <v>3604</v>
      </c>
      <c r="N6440" s="169">
        <v>1344.1</v>
      </c>
      <c r="O6440" s="167" t="s">
        <v>3505</v>
      </c>
      <c r="P6440" s="167"/>
      <c r="Q6440" s="167" t="s">
        <v>3527</v>
      </c>
      <c r="R6440" s="167" t="s">
        <v>10361</v>
      </c>
      <c r="S6440" s="169">
        <v>6</v>
      </c>
      <c r="T6440" s="167" t="s">
        <v>9426</v>
      </c>
      <c r="U6440" s="169" t="s">
        <v>3517</v>
      </c>
      <c r="V6440" s="167" t="s">
        <v>9680</v>
      </c>
      <c r="W6440" s="167" t="s">
        <v>7024</v>
      </c>
      <c r="X6440" s="170" t="s">
        <v>157</v>
      </c>
      <c r="Y6440" s="171" t="s">
        <v>10362</v>
      </c>
      <c r="Z6440" s="167" t="s">
        <v>11228</v>
      </c>
      <c r="AA6440" s="176">
        <v>40</v>
      </c>
      <c r="AB6440" s="167" t="s">
        <v>11254</v>
      </c>
      <c r="AC6440" s="176">
        <v>40</v>
      </c>
      <c r="AD6440" s="167" t="s">
        <v>11254</v>
      </c>
      <c r="AE6440" s="176">
        <v>12768</v>
      </c>
    </row>
    <row r="6441" spans="1:31">
      <c r="A6441" s="178">
        <v>308670778160</v>
      </c>
      <c r="B6441" s="166">
        <v>46197</v>
      </c>
      <c r="C6441" s="167" t="s">
        <v>9144</v>
      </c>
      <c r="D6441" s="167" t="s">
        <v>9232</v>
      </c>
      <c r="E6441" s="167" t="s">
        <v>9233</v>
      </c>
      <c r="F6441" s="167" t="s">
        <v>9277</v>
      </c>
      <c r="G6441" s="167" t="s">
        <v>3502</v>
      </c>
      <c r="H6441" s="168">
        <v>46197</v>
      </c>
      <c r="I6441" s="167" t="s">
        <v>10360</v>
      </c>
      <c r="J6441" s="169">
        <v>26111</v>
      </c>
      <c r="K6441" s="167" t="s">
        <v>55</v>
      </c>
      <c r="L6441" s="169">
        <v>4</v>
      </c>
      <c r="M6441" s="167" t="s">
        <v>3604</v>
      </c>
      <c r="N6441" s="169">
        <v>1344.1</v>
      </c>
      <c r="O6441" s="167" t="s">
        <v>3505</v>
      </c>
      <c r="P6441" s="167"/>
      <c r="Q6441" s="167" t="s">
        <v>3527</v>
      </c>
      <c r="R6441" s="167" t="s">
        <v>10361</v>
      </c>
      <c r="S6441" s="169">
        <v>5</v>
      </c>
      <c r="T6441" s="167" t="s">
        <v>9329</v>
      </c>
      <c r="U6441" s="169" t="s">
        <v>3517</v>
      </c>
      <c r="V6441" s="167" t="s">
        <v>9330</v>
      </c>
      <c r="W6441" s="167" t="s">
        <v>9331</v>
      </c>
      <c r="X6441" s="170" t="s">
        <v>157</v>
      </c>
      <c r="Y6441" s="171" t="s">
        <v>10362</v>
      </c>
      <c r="Z6441" s="167" t="s">
        <v>11228</v>
      </c>
      <c r="AA6441" s="176">
        <v>2</v>
      </c>
      <c r="AB6441" s="167" t="s">
        <v>11254</v>
      </c>
      <c r="AC6441" s="176">
        <v>2</v>
      </c>
      <c r="AD6441" s="167" t="s">
        <v>11254</v>
      </c>
      <c r="AE6441" s="176">
        <v>5738</v>
      </c>
    </row>
    <row r="6442" spans="1:31">
      <c r="A6442" s="178">
        <v>308670778160</v>
      </c>
      <c r="B6442" s="166">
        <v>46197</v>
      </c>
      <c r="C6442" s="167" t="s">
        <v>9144</v>
      </c>
      <c r="D6442" s="167" t="s">
        <v>9232</v>
      </c>
      <c r="E6442" s="167" t="s">
        <v>9233</v>
      </c>
      <c r="F6442" s="167" t="s">
        <v>9277</v>
      </c>
      <c r="G6442" s="167" t="s">
        <v>3502</v>
      </c>
      <c r="H6442" s="168">
        <v>46197</v>
      </c>
      <c r="I6442" s="167" t="s">
        <v>10360</v>
      </c>
      <c r="J6442" s="169">
        <v>26111</v>
      </c>
      <c r="K6442" s="167" t="s">
        <v>55</v>
      </c>
      <c r="L6442" s="169">
        <v>4</v>
      </c>
      <c r="M6442" s="167" t="s">
        <v>3604</v>
      </c>
      <c r="N6442" s="169">
        <v>1344.1</v>
      </c>
      <c r="O6442" s="167" t="s">
        <v>3505</v>
      </c>
      <c r="P6442" s="167"/>
      <c r="Q6442" s="167" t="s">
        <v>3527</v>
      </c>
      <c r="R6442" s="167" t="s">
        <v>10361</v>
      </c>
      <c r="S6442" s="169">
        <v>4</v>
      </c>
      <c r="T6442" s="167" t="s">
        <v>9329</v>
      </c>
      <c r="U6442" s="169" t="s">
        <v>3517</v>
      </c>
      <c r="V6442" s="167" t="s">
        <v>9330</v>
      </c>
      <c r="W6442" s="167" t="s">
        <v>9331</v>
      </c>
      <c r="X6442" s="170" t="s">
        <v>157</v>
      </c>
      <c r="Y6442" s="171" t="s">
        <v>10362</v>
      </c>
      <c r="Z6442" s="167" t="s">
        <v>11228</v>
      </c>
      <c r="AA6442" s="176">
        <v>430</v>
      </c>
      <c r="AB6442" s="167" t="s">
        <v>11254</v>
      </c>
      <c r="AC6442" s="176">
        <v>430</v>
      </c>
      <c r="AD6442" s="167" t="s">
        <v>11254</v>
      </c>
      <c r="AE6442" s="176">
        <v>1233670</v>
      </c>
    </row>
    <row r="6443" spans="1:31">
      <c r="A6443" s="178">
        <v>308670778160</v>
      </c>
      <c r="B6443" s="166">
        <v>46197</v>
      </c>
      <c r="C6443" s="167" t="s">
        <v>9144</v>
      </c>
      <c r="D6443" s="167" t="s">
        <v>9232</v>
      </c>
      <c r="E6443" s="167" t="s">
        <v>9233</v>
      </c>
      <c r="F6443" s="167" t="s">
        <v>9277</v>
      </c>
      <c r="G6443" s="167" t="s">
        <v>3502</v>
      </c>
      <c r="H6443" s="168">
        <v>46197</v>
      </c>
      <c r="I6443" s="167" t="s">
        <v>10360</v>
      </c>
      <c r="J6443" s="169">
        <v>26111</v>
      </c>
      <c r="K6443" s="167" t="s">
        <v>55</v>
      </c>
      <c r="L6443" s="169">
        <v>4</v>
      </c>
      <c r="M6443" s="167" t="s">
        <v>3604</v>
      </c>
      <c r="N6443" s="169">
        <v>1344.1</v>
      </c>
      <c r="O6443" s="167" t="s">
        <v>3505</v>
      </c>
      <c r="P6443" s="167"/>
      <c r="Q6443" s="167" t="s">
        <v>3527</v>
      </c>
      <c r="R6443" s="167" t="s">
        <v>10361</v>
      </c>
      <c r="S6443" s="169">
        <v>3</v>
      </c>
      <c r="T6443" s="167" t="s">
        <v>9329</v>
      </c>
      <c r="U6443" s="169" t="s">
        <v>3517</v>
      </c>
      <c r="V6443" s="167" t="s">
        <v>9330</v>
      </c>
      <c r="W6443" s="167" t="s">
        <v>9331</v>
      </c>
      <c r="X6443" s="170" t="s">
        <v>157</v>
      </c>
      <c r="Y6443" s="171" t="s">
        <v>10362</v>
      </c>
      <c r="Z6443" s="167" t="s">
        <v>11228</v>
      </c>
      <c r="AA6443" s="176">
        <v>268</v>
      </c>
      <c r="AB6443" s="167" t="s">
        <v>11254</v>
      </c>
      <c r="AC6443" s="176">
        <v>268</v>
      </c>
      <c r="AD6443" s="167" t="s">
        <v>11254</v>
      </c>
      <c r="AE6443" s="176">
        <v>768892</v>
      </c>
    </row>
    <row r="6444" spans="1:31">
      <c r="A6444" s="178">
        <v>308670778160</v>
      </c>
      <c r="B6444" s="166">
        <v>46197</v>
      </c>
      <c r="C6444" s="167" t="s">
        <v>9144</v>
      </c>
      <c r="D6444" s="167" t="s">
        <v>9232</v>
      </c>
      <c r="E6444" s="167" t="s">
        <v>9233</v>
      </c>
      <c r="F6444" s="167" t="s">
        <v>9277</v>
      </c>
      <c r="G6444" s="167" t="s">
        <v>3502</v>
      </c>
      <c r="H6444" s="168">
        <v>46197</v>
      </c>
      <c r="I6444" s="167" t="s">
        <v>10360</v>
      </c>
      <c r="J6444" s="169">
        <v>26111</v>
      </c>
      <c r="K6444" s="167" t="s">
        <v>55</v>
      </c>
      <c r="L6444" s="169">
        <v>4</v>
      </c>
      <c r="M6444" s="167" t="s">
        <v>3604</v>
      </c>
      <c r="N6444" s="169">
        <v>1344.1</v>
      </c>
      <c r="O6444" s="167" t="s">
        <v>3505</v>
      </c>
      <c r="P6444" s="167"/>
      <c r="Q6444" s="167" t="s">
        <v>3527</v>
      </c>
      <c r="R6444" s="167" t="s">
        <v>10361</v>
      </c>
      <c r="S6444" s="169">
        <v>2</v>
      </c>
      <c r="T6444" s="167" t="s">
        <v>9274</v>
      </c>
      <c r="U6444" s="169" t="s">
        <v>3517</v>
      </c>
      <c r="V6444" s="167" t="s">
        <v>9334</v>
      </c>
      <c r="W6444" s="167" t="s">
        <v>9276</v>
      </c>
      <c r="X6444" s="170" t="s">
        <v>157</v>
      </c>
      <c r="Y6444" s="171" t="s">
        <v>10362</v>
      </c>
      <c r="Z6444" s="167" t="s">
        <v>11228</v>
      </c>
      <c r="AA6444" s="176">
        <v>840</v>
      </c>
      <c r="AB6444" s="167" t="s">
        <v>11254</v>
      </c>
      <c r="AC6444" s="176">
        <v>840</v>
      </c>
      <c r="AD6444" s="167" t="s">
        <v>11254</v>
      </c>
      <c r="AE6444" s="176">
        <v>1788385.2</v>
      </c>
    </row>
    <row r="6445" spans="1:31">
      <c r="A6445" s="178">
        <v>308670778160</v>
      </c>
      <c r="B6445" s="166">
        <v>46197</v>
      </c>
      <c r="C6445" s="167" t="s">
        <v>9144</v>
      </c>
      <c r="D6445" s="167" t="s">
        <v>9232</v>
      </c>
      <c r="E6445" s="167" t="s">
        <v>9233</v>
      </c>
      <c r="F6445" s="167" t="s">
        <v>9277</v>
      </c>
      <c r="G6445" s="167" t="s">
        <v>3502</v>
      </c>
      <c r="H6445" s="168">
        <v>46197</v>
      </c>
      <c r="I6445" s="167" t="s">
        <v>10360</v>
      </c>
      <c r="J6445" s="169">
        <v>26111</v>
      </c>
      <c r="K6445" s="167" t="s">
        <v>55</v>
      </c>
      <c r="L6445" s="169">
        <v>4</v>
      </c>
      <c r="M6445" s="167" t="s">
        <v>3604</v>
      </c>
      <c r="N6445" s="169">
        <v>1344.1</v>
      </c>
      <c r="O6445" s="167" t="s">
        <v>3505</v>
      </c>
      <c r="P6445" s="167"/>
      <c r="Q6445" s="167" t="s">
        <v>3527</v>
      </c>
      <c r="R6445" s="167" t="s">
        <v>10361</v>
      </c>
      <c r="S6445" s="169">
        <v>1</v>
      </c>
      <c r="T6445" s="167" t="s">
        <v>9274</v>
      </c>
      <c r="U6445" s="169" t="s">
        <v>3517</v>
      </c>
      <c r="V6445" s="167" t="s">
        <v>9334</v>
      </c>
      <c r="W6445" s="167" t="s">
        <v>9276</v>
      </c>
      <c r="X6445" s="170" t="s">
        <v>157</v>
      </c>
      <c r="Y6445" s="171" t="s">
        <v>10362</v>
      </c>
      <c r="Z6445" s="167" t="s">
        <v>11228</v>
      </c>
      <c r="AA6445" s="176">
        <v>10</v>
      </c>
      <c r="AB6445" s="167" t="s">
        <v>11254</v>
      </c>
      <c r="AC6445" s="176">
        <v>10</v>
      </c>
      <c r="AD6445" s="167" t="s">
        <v>11254</v>
      </c>
      <c r="AE6445" s="176">
        <v>21290.3</v>
      </c>
    </row>
    <row r="6446" spans="1:31">
      <c r="A6446" s="178">
        <v>308671551000</v>
      </c>
      <c r="B6446" s="166">
        <v>46197</v>
      </c>
      <c r="C6446" s="167" t="s">
        <v>9144</v>
      </c>
      <c r="D6446" s="167" t="s">
        <v>9337</v>
      </c>
      <c r="E6446" s="167" t="s">
        <v>9338</v>
      </c>
      <c r="F6446" s="167" t="s">
        <v>10188</v>
      </c>
      <c r="G6446" s="167" t="s">
        <v>3502</v>
      </c>
      <c r="H6446" s="168">
        <v>46197</v>
      </c>
      <c r="I6446" s="167" t="s">
        <v>10189</v>
      </c>
      <c r="J6446" s="169">
        <v>26111</v>
      </c>
      <c r="K6446" s="167" t="s">
        <v>55</v>
      </c>
      <c r="L6446" s="169">
        <v>1</v>
      </c>
      <c r="M6446" s="167" t="s">
        <v>3604</v>
      </c>
      <c r="N6446" s="169">
        <v>169</v>
      </c>
      <c r="O6446" s="167" t="s">
        <v>3505</v>
      </c>
      <c r="P6446" s="167"/>
      <c r="Q6446" s="167" t="s">
        <v>3527</v>
      </c>
      <c r="R6446" s="167" t="s">
        <v>10363</v>
      </c>
      <c r="S6446" s="169">
        <v>2</v>
      </c>
      <c r="T6446" s="167" t="s">
        <v>10191</v>
      </c>
      <c r="U6446" s="169" t="s">
        <v>5284</v>
      </c>
      <c r="V6446" s="167" t="s">
        <v>10192</v>
      </c>
      <c r="W6446" s="167">
        <v>45171839</v>
      </c>
      <c r="X6446" s="170" t="s">
        <v>160</v>
      </c>
      <c r="Y6446" s="171" t="s">
        <v>10364</v>
      </c>
      <c r="Z6446" s="167" t="s">
        <v>11229</v>
      </c>
      <c r="AA6446" s="176">
        <v>250</v>
      </c>
      <c r="AB6446" s="167" t="s">
        <v>11254</v>
      </c>
      <c r="AC6446" s="176">
        <v>250</v>
      </c>
      <c r="AD6446" s="167" t="s">
        <v>11254</v>
      </c>
      <c r="AE6446" s="176">
        <v>33355</v>
      </c>
    </row>
    <row r="6447" spans="1:31">
      <c r="A6447" s="178">
        <v>308671551000</v>
      </c>
      <c r="B6447" s="166">
        <v>46197</v>
      </c>
      <c r="C6447" s="167" t="s">
        <v>9144</v>
      </c>
      <c r="D6447" s="167" t="s">
        <v>9337</v>
      </c>
      <c r="E6447" s="167" t="s">
        <v>9338</v>
      </c>
      <c r="F6447" s="167" t="s">
        <v>10188</v>
      </c>
      <c r="G6447" s="167" t="s">
        <v>3502</v>
      </c>
      <c r="H6447" s="168">
        <v>46197</v>
      </c>
      <c r="I6447" s="167" t="s">
        <v>10189</v>
      </c>
      <c r="J6447" s="169">
        <v>26111</v>
      </c>
      <c r="K6447" s="167" t="s">
        <v>55</v>
      </c>
      <c r="L6447" s="169">
        <v>1</v>
      </c>
      <c r="M6447" s="167" t="s">
        <v>3604</v>
      </c>
      <c r="N6447" s="169">
        <v>169</v>
      </c>
      <c r="O6447" s="167" t="s">
        <v>3505</v>
      </c>
      <c r="P6447" s="167"/>
      <c r="Q6447" s="167" t="s">
        <v>3527</v>
      </c>
      <c r="R6447" s="167" t="s">
        <v>10363</v>
      </c>
      <c r="S6447" s="169">
        <v>1</v>
      </c>
      <c r="T6447" s="167" t="s">
        <v>10191</v>
      </c>
      <c r="U6447" s="169" t="s">
        <v>5284</v>
      </c>
      <c r="V6447" s="167" t="s">
        <v>10192</v>
      </c>
      <c r="W6447" s="167">
        <v>45171839</v>
      </c>
      <c r="X6447" s="170" t="s">
        <v>160</v>
      </c>
      <c r="Y6447" s="171" t="s">
        <v>10364</v>
      </c>
      <c r="Z6447" s="167" t="s">
        <v>11229</v>
      </c>
      <c r="AA6447" s="176">
        <v>250</v>
      </c>
      <c r="AB6447" s="167" t="s">
        <v>11254</v>
      </c>
      <c r="AC6447" s="176">
        <v>250</v>
      </c>
      <c r="AD6447" s="167" t="s">
        <v>11254</v>
      </c>
      <c r="AE6447" s="176">
        <v>33355</v>
      </c>
    </row>
    <row r="6448" spans="1:31">
      <c r="A6448" s="178">
        <v>308673841360</v>
      </c>
      <c r="B6448" s="166">
        <v>46198</v>
      </c>
      <c r="C6448" s="167" t="s">
        <v>9144</v>
      </c>
      <c r="D6448" s="167" t="s">
        <v>10158</v>
      </c>
      <c r="E6448" s="167" t="s">
        <v>10159</v>
      </c>
      <c r="F6448" s="167" t="s">
        <v>9403</v>
      </c>
      <c r="G6448" s="167" t="s">
        <v>3603</v>
      </c>
      <c r="H6448" s="168">
        <v>46198</v>
      </c>
      <c r="I6448" s="167" t="s">
        <v>10365</v>
      </c>
      <c r="J6448" s="169">
        <v>26111</v>
      </c>
      <c r="K6448" s="167" t="s">
        <v>55</v>
      </c>
      <c r="L6448" s="169">
        <v>9</v>
      </c>
      <c r="M6448" s="167" t="s">
        <v>3604</v>
      </c>
      <c r="N6448" s="169">
        <v>1445.4</v>
      </c>
      <c r="O6448" s="167" t="s">
        <v>3505</v>
      </c>
      <c r="P6448" s="167"/>
      <c r="Q6448" s="167" t="s">
        <v>5049</v>
      </c>
      <c r="R6448" s="167" t="s">
        <v>10366</v>
      </c>
      <c r="S6448" s="169">
        <v>11</v>
      </c>
      <c r="T6448" s="167" t="s">
        <v>9170</v>
      </c>
      <c r="U6448" s="169" t="s">
        <v>6692</v>
      </c>
      <c r="V6448" s="167" t="s">
        <v>9171</v>
      </c>
      <c r="W6448" s="167" t="s">
        <v>9172</v>
      </c>
      <c r="X6448" s="170" t="s">
        <v>3533</v>
      </c>
      <c r="Y6448" s="171" t="s">
        <v>10367</v>
      </c>
      <c r="Z6448" s="167" t="s">
        <v>11230</v>
      </c>
      <c r="AA6448" s="176">
        <v>432</v>
      </c>
      <c r="AB6448" s="167" t="s">
        <v>11254</v>
      </c>
      <c r="AC6448" s="176">
        <v>432</v>
      </c>
      <c r="AD6448" s="167" t="s">
        <v>11254</v>
      </c>
      <c r="AE6448" s="176">
        <v>24101.279999999999</v>
      </c>
    </row>
    <row r="6449" spans="1:31">
      <c r="A6449" s="178">
        <v>308673841360</v>
      </c>
      <c r="B6449" s="166">
        <v>46198</v>
      </c>
      <c r="C6449" s="167" t="s">
        <v>9144</v>
      </c>
      <c r="D6449" s="167" t="s">
        <v>10158</v>
      </c>
      <c r="E6449" s="167" t="s">
        <v>10159</v>
      </c>
      <c r="F6449" s="167" t="s">
        <v>9403</v>
      </c>
      <c r="G6449" s="167" t="s">
        <v>3603</v>
      </c>
      <c r="H6449" s="168">
        <v>46198</v>
      </c>
      <c r="I6449" s="167" t="s">
        <v>10365</v>
      </c>
      <c r="J6449" s="169">
        <v>26111</v>
      </c>
      <c r="K6449" s="167" t="s">
        <v>55</v>
      </c>
      <c r="L6449" s="169">
        <v>9</v>
      </c>
      <c r="M6449" s="167" t="s">
        <v>3604</v>
      </c>
      <c r="N6449" s="169">
        <v>1445.4</v>
      </c>
      <c r="O6449" s="167" t="s">
        <v>3505</v>
      </c>
      <c r="P6449" s="167"/>
      <c r="Q6449" s="167" t="s">
        <v>5049</v>
      </c>
      <c r="R6449" s="167" t="s">
        <v>10366</v>
      </c>
      <c r="S6449" s="169">
        <v>10</v>
      </c>
      <c r="T6449" s="167" t="s">
        <v>9174</v>
      </c>
      <c r="U6449" s="169" t="s">
        <v>6692</v>
      </c>
      <c r="V6449" s="167" t="s">
        <v>9175</v>
      </c>
      <c r="W6449" s="167" t="s">
        <v>9176</v>
      </c>
      <c r="X6449" s="170" t="s">
        <v>3533</v>
      </c>
      <c r="Y6449" s="171" t="s">
        <v>10367</v>
      </c>
      <c r="Z6449" s="167" t="s">
        <v>11230</v>
      </c>
      <c r="AA6449" s="176">
        <v>107</v>
      </c>
      <c r="AB6449" s="167" t="s">
        <v>11254</v>
      </c>
      <c r="AC6449" s="176">
        <v>107</v>
      </c>
      <c r="AD6449" s="167" t="s">
        <v>11254</v>
      </c>
      <c r="AE6449" s="176">
        <v>16904.93</v>
      </c>
    </row>
    <row r="6450" spans="1:31">
      <c r="A6450" s="178">
        <v>308673841360</v>
      </c>
      <c r="B6450" s="166">
        <v>46198</v>
      </c>
      <c r="C6450" s="167" t="s">
        <v>9144</v>
      </c>
      <c r="D6450" s="167" t="s">
        <v>10158</v>
      </c>
      <c r="E6450" s="167" t="s">
        <v>10159</v>
      </c>
      <c r="F6450" s="167" t="s">
        <v>9403</v>
      </c>
      <c r="G6450" s="167" t="s">
        <v>3603</v>
      </c>
      <c r="H6450" s="168">
        <v>46198</v>
      </c>
      <c r="I6450" s="167" t="s">
        <v>10365</v>
      </c>
      <c r="J6450" s="169">
        <v>26111</v>
      </c>
      <c r="K6450" s="167" t="s">
        <v>55</v>
      </c>
      <c r="L6450" s="169">
        <v>9</v>
      </c>
      <c r="M6450" s="167" t="s">
        <v>3604</v>
      </c>
      <c r="N6450" s="169">
        <v>1445.4</v>
      </c>
      <c r="O6450" s="167" t="s">
        <v>3505</v>
      </c>
      <c r="P6450" s="167"/>
      <c r="Q6450" s="167" t="s">
        <v>5049</v>
      </c>
      <c r="R6450" s="167" t="s">
        <v>10366</v>
      </c>
      <c r="S6450" s="169">
        <v>9</v>
      </c>
      <c r="T6450" s="167" t="s">
        <v>9174</v>
      </c>
      <c r="U6450" s="169" t="s">
        <v>6692</v>
      </c>
      <c r="V6450" s="167" t="s">
        <v>9175</v>
      </c>
      <c r="W6450" s="167" t="s">
        <v>9176</v>
      </c>
      <c r="X6450" s="170" t="s">
        <v>3533</v>
      </c>
      <c r="Y6450" s="171" t="s">
        <v>10367</v>
      </c>
      <c r="Z6450" s="167" t="s">
        <v>11230</v>
      </c>
      <c r="AA6450" s="176">
        <v>26</v>
      </c>
      <c r="AB6450" s="167" t="s">
        <v>11254</v>
      </c>
      <c r="AC6450" s="176">
        <v>26</v>
      </c>
      <c r="AD6450" s="167" t="s">
        <v>11254</v>
      </c>
      <c r="AE6450" s="176">
        <v>4107.74</v>
      </c>
    </row>
    <row r="6451" spans="1:31">
      <c r="A6451" s="178">
        <v>308673841360</v>
      </c>
      <c r="B6451" s="166">
        <v>46198</v>
      </c>
      <c r="C6451" s="167" t="s">
        <v>9144</v>
      </c>
      <c r="D6451" s="167" t="s">
        <v>10158</v>
      </c>
      <c r="E6451" s="167" t="s">
        <v>10159</v>
      </c>
      <c r="F6451" s="167" t="s">
        <v>9403</v>
      </c>
      <c r="G6451" s="167" t="s">
        <v>3603</v>
      </c>
      <c r="H6451" s="168">
        <v>46198</v>
      </c>
      <c r="I6451" s="167" t="s">
        <v>10365</v>
      </c>
      <c r="J6451" s="169">
        <v>26111</v>
      </c>
      <c r="K6451" s="167" t="s">
        <v>55</v>
      </c>
      <c r="L6451" s="169">
        <v>9</v>
      </c>
      <c r="M6451" s="167" t="s">
        <v>3604</v>
      </c>
      <c r="N6451" s="169">
        <v>1445.4</v>
      </c>
      <c r="O6451" s="167" t="s">
        <v>3505</v>
      </c>
      <c r="P6451" s="167"/>
      <c r="Q6451" s="167" t="s">
        <v>5049</v>
      </c>
      <c r="R6451" s="167" t="s">
        <v>10366</v>
      </c>
      <c r="S6451" s="169">
        <v>8</v>
      </c>
      <c r="T6451" s="167" t="s">
        <v>9174</v>
      </c>
      <c r="U6451" s="169" t="s">
        <v>6692</v>
      </c>
      <c r="V6451" s="167" t="s">
        <v>9175</v>
      </c>
      <c r="W6451" s="167" t="s">
        <v>9176</v>
      </c>
      <c r="X6451" s="170" t="s">
        <v>3533</v>
      </c>
      <c r="Y6451" s="171" t="s">
        <v>10367</v>
      </c>
      <c r="Z6451" s="167" t="s">
        <v>11230</v>
      </c>
      <c r="AA6451" s="176">
        <v>11</v>
      </c>
      <c r="AB6451" s="167" t="s">
        <v>11254</v>
      </c>
      <c r="AC6451" s="176">
        <v>11</v>
      </c>
      <c r="AD6451" s="167" t="s">
        <v>11254</v>
      </c>
      <c r="AE6451" s="176">
        <v>1737.89</v>
      </c>
    </row>
    <row r="6452" spans="1:31">
      <c r="A6452" s="178">
        <v>308673841360</v>
      </c>
      <c r="B6452" s="166">
        <v>46198</v>
      </c>
      <c r="C6452" s="167" t="s">
        <v>9144</v>
      </c>
      <c r="D6452" s="167" t="s">
        <v>10158</v>
      </c>
      <c r="E6452" s="167" t="s">
        <v>10159</v>
      </c>
      <c r="F6452" s="167" t="s">
        <v>9403</v>
      </c>
      <c r="G6452" s="167" t="s">
        <v>3603</v>
      </c>
      <c r="H6452" s="168">
        <v>46198</v>
      </c>
      <c r="I6452" s="167" t="s">
        <v>10365</v>
      </c>
      <c r="J6452" s="169">
        <v>26111</v>
      </c>
      <c r="K6452" s="167" t="s">
        <v>55</v>
      </c>
      <c r="L6452" s="169">
        <v>9</v>
      </c>
      <c r="M6452" s="167" t="s">
        <v>3604</v>
      </c>
      <c r="N6452" s="169">
        <v>1445.4</v>
      </c>
      <c r="O6452" s="167" t="s">
        <v>3505</v>
      </c>
      <c r="P6452" s="167"/>
      <c r="Q6452" s="167" t="s">
        <v>5049</v>
      </c>
      <c r="R6452" s="167" t="s">
        <v>10366</v>
      </c>
      <c r="S6452" s="169">
        <v>7</v>
      </c>
      <c r="T6452" s="167" t="s">
        <v>9177</v>
      </c>
      <c r="U6452" s="169" t="s">
        <v>6692</v>
      </c>
      <c r="V6452" s="167" t="s">
        <v>9178</v>
      </c>
      <c r="W6452" s="167" t="s">
        <v>9179</v>
      </c>
      <c r="X6452" s="170" t="s">
        <v>3533</v>
      </c>
      <c r="Y6452" s="171" t="s">
        <v>10367</v>
      </c>
      <c r="Z6452" s="167" t="s">
        <v>11230</v>
      </c>
      <c r="AA6452" s="176">
        <v>144</v>
      </c>
      <c r="AB6452" s="167" t="s">
        <v>11254</v>
      </c>
      <c r="AC6452" s="176">
        <v>144</v>
      </c>
      <c r="AD6452" s="167" t="s">
        <v>11254</v>
      </c>
      <c r="AE6452" s="176">
        <v>23238.720000000001</v>
      </c>
    </row>
    <row r="6453" spans="1:31">
      <c r="A6453" s="178">
        <v>308673841360</v>
      </c>
      <c r="B6453" s="166">
        <v>46198</v>
      </c>
      <c r="C6453" s="167" t="s">
        <v>9144</v>
      </c>
      <c r="D6453" s="167" t="s">
        <v>10158</v>
      </c>
      <c r="E6453" s="167" t="s">
        <v>10159</v>
      </c>
      <c r="F6453" s="167" t="s">
        <v>9403</v>
      </c>
      <c r="G6453" s="167" t="s">
        <v>3603</v>
      </c>
      <c r="H6453" s="168">
        <v>46198</v>
      </c>
      <c r="I6453" s="167" t="s">
        <v>10365</v>
      </c>
      <c r="J6453" s="169">
        <v>26111</v>
      </c>
      <c r="K6453" s="167" t="s">
        <v>55</v>
      </c>
      <c r="L6453" s="169">
        <v>9</v>
      </c>
      <c r="M6453" s="167" t="s">
        <v>3604</v>
      </c>
      <c r="N6453" s="169">
        <v>1445.4</v>
      </c>
      <c r="O6453" s="167" t="s">
        <v>3505</v>
      </c>
      <c r="P6453" s="167"/>
      <c r="Q6453" s="167" t="s">
        <v>5049</v>
      </c>
      <c r="R6453" s="167" t="s">
        <v>10366</v>
      </c>
      <c r="S6453" s="169">
        <v>6</v>
      </c>
      <c r="T6453" s="167" t="s">
        <v>9180</v>
      </c>
      <c r="U6453" s="169" t="s">
        <v>6692</v>
      </c>
      <c r="V6453" s="167" t="s">
        <v>9181</v>
      </c>
      <c r="W6453" s="167" t="s">
        <v>9182</v>
      </c>
      <c r="X6453" s="170" t="s">
        <v>3533</v>
      </c>
      <c r="Y6453" s="171" t="s">
        <v>10367</v>
      </c>
      <c r="Z6453" s="167" t="s">
        <v>11230</v>
      </c>
      <c r="AA6453" s="176">
        <v>126</v>
      </c>
      <c r="AB6453" s="167" t="s">
        <v>11254</v>
      </c>
      <c r="AC6453" s="176">
        <v>126</v>
      </c>
      <c r="AD6453" s="167" t="s">
        <v>11254</v>
      </c>
      <c r="AE6453" s="176">
        <v>39781.980000000003</v>
      </c>
    </row>
    <row r="6454" spans="1:31">
      <c r="A6454" s="178">
        <v>308673841360</v>
      </c>
      <c r="B6454" s="166">
        <v>46198</v>
      </c>
      <c r="C6454" s="167" t="s">
        <v>9144</v>
      </c>
      <c r="D6454" s="167" t="s">
        <v>10158</v>
      </c>
      <c r="E6454" s="167" t="s">
        <v>10159</v>
      </c>
      <c r="F6454" s="167" t="s">
        <v>9403</v>
      </c>
      <c r="G6454" s="167" t="s">
        <v>3603</v>
      </c>
      <c r="H6454" s="168">
        <v>46198</v>
      </c>
      <c r="I6454" s="167" t="s">
        <v>10365</v>
      </c>
      <c r="J6454" s="169">
        <v>26111</v>
      </c>
      <c r="K6454" s="167" t="s">
        <v>55</v>
      </c>
      <c r="L6454" s="169">
        <v>9</v>
      </c>
      <c r="M6454" s="167" t="s">
        <v>3604</v>
      </c>
      <c r="N6454" s="169">
        <v>1445.4</v>
      </c>
      <c r="O6454" s="167" t="s">
        <v>3505</v>
      </c>
      <c r="P6454" s="167"/>
      <c r="Q6454" s="167" t="s">
        <v>5049</v>
      </c>
      <c r="R6454" s="167" t="s">
        <v>10366</v>
      </c>
      <c r="S6454" s="169">
        <v>5</v>
      </c>
      <c r="T6454" s="167" t="s">
        <v>9180</v>
      </c>
      <c r="U6454" s="169" t="s">
        <v>6692</v>
      </c>
      <c r="V6454" s="167" t="s">
        <v>9181</v>
      </c>
      <c r="W6454" s="167" t="s">
        <v>9182</v>
      </c>
      <c r="X6454" s="170" t="s">
        <v>3533</v>
      </c>
      <c r="Y6454" s="171" t="s">
        <v>10367</v>
      </c>
      <c r="Z6454" s="167" t="s">
        <v>11230</v>
      </c>
      <c r="AA6454" s="176">
        <v>16</v>
      </c>
      <c r="AB6454" s="167" t="s">
        <v>11254</v>
      </c>
      <c r="AC6454" s="176">
        <v>16</v>
      </c>
      <c r="AD6454" s="167" t="s">
        <v>11254</v>
      </c>
      <c r="AE6454" s="176">
        <v>5051.68</v>
      </c>
    </row>
    <row r="6455" spans="1:31">
      <c r="A6455" s="178">
        <v>308673841360</v>
      </c>
      <c r="B6455" s="166">
        <v>46198</v>
      </c>
      <c r="C6455" s="167" t="s">
        <v>9144</v>
      </c>
      <c r="D6455" s="167" t="s">
        <v>10158</v>
      </c>
      <c r="E6455" s="167" t="s">
        <v>10159</v>
      </c>
      <c r="F6455" s="167" t="s">
        <v>9403</v>
      </c>
      <c r="G6455" s="167" t="s">
        <v>3603</v>
      </c>
      <c r="H6455" s="168">
        <v>46198</v>
      </c>
      <c r="I6455" s="167" t="s">
        <v>10365</v>
      </c>
      <c r="J6455" s="169">
        <v>26111</v>
      </c>
      <c r="K6455" s="167" t="s">
        <v>55</v>
      </c>
      <c r="L6455" s="169">
        <v>9</v>
      </c>
      <c r="M6455" s="167" t="s">
        <v>3604</v>
      </c>
      <c r="N6455" s="169">
        <v>1445.4</v>
      </c>
      <c r="O6455" s="167" t="s">
        <v>3505</v>
      </c>
      <c r="P6455" s="167"/>
      <c r="Q6455" s="167" t="s">
        <v>5049</v>
      </c>
      <c r="R6455" s="167" t="s">
        <v>10366</v>
      </c>
      <c r="S6455" s="169">
        <v>4</v>
      </c>
      <c r="T6455" s="167" t="s">
        <v>9180</v>
      </c>
      <c r="U6455" s="169" t="s">
        <v>6692</v>
      </c>
      <c r="V6455" s="167" t="s">
        <v>9181</v>
      </c>
      <c r="W6455" s="167" t="s">
        <v>9182</v>
      </c>
      <c r="X6455" s="170" t="s">
        <v>3533</v>
      </c>
      <c r="Y6455" s="171" t="s">
        <v>10367</v>
      </c>
      <c r="Z6455" s="167" t="s">
        <v>11230</v>
      </c>
      <c r="AA6455" s="176">
        <v>2</v>
      </c>
      <c r="AB6455" s="167" t="s">
        <v>11254</v>
      </c>
      <c r="AC6455" s="176">
        <v>2</v>
      </c>
      <c r="AD6455" s="167" t="s">
        <v>11254</v>
      </c>
      <c r="AE6455" s="176">
        <v>631.46</v>
      </c>
    </row>
    <row r="6456" spans="1:31">
      <c r="A6456" s="178">
        <v>308673841360</v>
      </c>
      <c r="B6456" s="166">
        <v>46198</v>
      </c>
      <c r="C6456" s="167" t="s">
        <v>9144</v>
      </c>
      <c r="D6456" s="167" t="s">
        <v>10158</v>
      </c>
      <c r="E6456" s="167" t="s">
        <v>10159</v>
      </c>
      <c r="F6456" s="167" t="s">
        <v>9403</v>
      </c>
      <c r="G6456" s="167" t="s">
        <v>3603</v>
      </c>
      <c r="H6456" s="168">
        <v>46198</v>
      </c>
      <c r="I6456" s="167" t="s">
        <v>10365</v>
      </c>
      <c r="J6456" s="169">
        <v>26111</v>
      </c>
      <c r="K6456" s="167" t="s">
        <v>55</v>
      </c>
      <c r="L6456" s="169">
        <v>9</v>
      </c>
      <c r="M6456" s="167" t="s">
        <v>3604</v>
      </c>
      <c r="N6456" s="169">
        <v>1445.4</v>
      </c>
      <c r="O6456" s="167" t="s">
        <v>3505</v>
      </c>
      <c r="P6456" s="167"/>
      <c r="Q6456" s="167" t="s">
        <v>5049</v>
      </c>
      <c r="R6456" s="167" t="s">
        <v>10366</v>
      </c>
      <c r="S6456" s="169">
        <v>3</v>
      </c>
      <c r="T6456" s="167" t="s">
        <v>9183</v>
      </c>
      <c r="U6456" s="169" t="s">
        <v>6692</v>
      </c>
      <c r="V6456" s="167" t="s">
        <v>9184</v>
      </c>
      <c r="W6456" s="167" t="s">
        <v>9185</v>
      </c>
      <c r="X6456" s="170" t="s">
        <v>3533</v>
      </c>
      <c r="Y6456" s="171" t="s">
        <v>10367</v>
      </c>
      <c r="Z6456" s="167" t="s">
        <v>11230</v>
      </c>
      <c r="AA6456" s="176">
        <v>120</v>
      </c>
      <c r="AB6456" s="167" t="s">
        <v>11254</v>
      </c>
      <c r="AC6456" s="176">
        <v>120</v>
      </c>
      <c r="AD6456" s="167" t="s">
        <v>11254</v>
      </c>
      <c r="AE6456" s="176">
        <v>27217.200000000001</v>
      </c>
    </row>
    <row r="6457" spans="1:31">
      <c r="A6457" s="178">
        <v>308673841360</v>
      </c>
      <c r="B6457" s="166">
        <v>46198</v>
      </c>
      <c r="C6457" s="167" t="s">
        <v>9144</v>
      </c>
      <c r="D6457" s="167" t="s">
        <v>10158</v>
      </c>
      <c r="E6457" s="167" t="s">
        <v>10159</v>
      </c>
      <c r="F6457" s="167" t="s">
        <v>9403</v>
      </c>
      <c r="G6457" s="167" t="s">
        <v>3603</v>
      </c>
      <c r="H6457" s="168">
        <v>46198</v>
      </c>
      <c r="I6457" s="167" t="s">
        <v>10365</v>
      </c>
      <c r="J6457" s="169">
        <v>26111</v>
      </c>
      <c r="K6457" s="167" t="s">
        <v>55</v>
      </c>
      <c r="L6457" s="169">
        <v>9</v>
      </c>
      <c r="M6457" s="167" t="s">
        <v>3604</v>
      </c>
      <c r="N6457" s="169">
        <v>1445.4</v>
      </c>
      <c r="O6457" s="167" t="s">
        <v>3505</v>
      </c>
      <c r="P6457" s="167"/>
      <c r="Q6457" s="167" t="s">
        <v>5049</v>
      </c>
      <c r="R6457" s="167" t="s">
        <v>10366</v>
      </c>
      <c r="S6457" s="169">
        <v>2</v>
      </c>
      <c r="T6457" s="167" t="s">
        <v>9186</v>
      </c>
      <c r="U6457" s="169" t="s">
        <v>6692</v>
      </c>
      <c r="V6457" s="167" t="s">
        <v>9187</v>
      </c>
      <c r="W6457" s="167" t="s">
        <v>9188</v>
      </c>
      <c r="X6457" s="170" t="s">
        <v>3533</v>
      </c>
      <c r="Y6457" s="171" t="s">
        <v>10367</v>
      </c>
      <c r="Z6457" s="167" t="s">
        <v>11230</v>
      </c>
      <c r="AA6457" s="176">
        <v>132</v>
      </c>
      <c r="AB6457" s="167" t="s">
        <v>11254</v>
      </c>
      <c r="AC6457" s="176">
        <v>132</v>
      </c>
      <c r="AD6457" s="167" t="s">
        <v>11254</v>
      </c>
      <c r="AE6457" s="176">
        <v>82907.88</v>
      </c>
    </row>
    <row r="6458" spans="1:31">
      <c r="A6458" s="178">
        <v>308673841360</v>
      </c>
      <c r="B6458" s="166">
        <v>46198</v>
      </c>
      <c r="C6458" s="167" t="s">
        <v>9144</v>
      </c>
      <c r="D6458" s="167" t="s">
        <v>10158</v>
      </c>
      <c r="E6458" s="167" t="s">
        <v>10159</v>
      </c>
      <c r="F6458" s="167" t="s">
        <v>9403</v>
      </c>
      <c r="G6458" s="167" t="s">
        <v>3603</v>
      </c>
      <c r="H6458" s="168">
        <v>46198</v>
      </c>
      <c r="I6458" s="167" t="s">
        <v>10365</v>
      </c>
      <c r="J6458" s="169">
        <v>26111</v>
      </c>
      <c r="K6458" s="167" t="s">
        <v>55</v>
      </c>
      <c r="L6458" s="169">
        <v>9</v>
      </c>
      <c r="M6458" s="167" t="s">
        <v>3604</v>
      </c>
      <c r="N6458" s="169">
        <v>1445.4</v>
      </c>
      <c r="O6458" s="167" t="s">
        <v>3505</v>
      </c>
      <c r="P6458" s="167"/>
      <c r="Q6458" s="167" t="s">
        <v>5049</v>
      </c>
      <c r="R6458" s="167" t="s">
        <v>10366</v>
      </c>
      <c r="S6458" s="169">
        <v>1</v>
      </c>
      <c r="T6458" s="167" t="s">
        <v>9189</v>
      </c>
      <c r="U6458" s="169" t="s">
        <v>6692</v>
      </c>
      <c r="V6458" s="167" t="s">
        <v>9190</v>
      </c>
      <c r="W6458" s="167" t="s">
        <v>9191</v>
      </c>
      <c r="X6458" s="170" t="s">
        <v>3533</v>
      </c>
      <c r="Y6458" s="171" t="s">
        <v>10367</v>
      </c>
      <c r="Z6458" s="167" t="s">
        <v>11230</v>
      </c>
      <c r="AA6458" s="176">
        <v>120</v>
      </c>
      <c r="AB6458" s="167" t="s">
        <v>11254</v>
      </c>
      <c r="AC6458" s="176">
        <v>120</v>
      </c>
      <c r="AD6458" s="167" t="s">
        <v>11254</v>
      </c>
      <c r="AE6458" s="176">
        <v>25455.599999999999</v>
      </c>
    </row>
    <row r="6459" spans="1:31">
      <c r="A6459" s="178">
        <v>308673929340</v>
      </c>
      <c r="B6459" s="166">
        <v>46198</v>
      </c>
      <c r="C6459" s="167" t="s">
        <v>9144</v>
      </c>
      <c r="D6459" s="167" t="s">
        <v>9349</v>
      </c>
      <c r="E6459" s="167" t="s">
        <v>9350</v>
      </c>
      <c r="F6459" s="167" t="s">
        <v>9211</v>
      </c>
      <c r="G6459" s="167" t="s">
        <v>3502</v>
      </c>
      <c r="H6459" s="168">
        <v>46198</v>
      </c>
      <c r="I6459" s="167" t="s">
        <v>10368</v>
      </c>
      <c r="J6459" s="169">
        <v>26111</v>
      </c>
      <c r="K6459" s="167" t="s">
        <v>55</v>
      </c>
      <c r="L6459" s="169">
        <v>12</v>
      </c>
      <c r="M6459" s="167" t="s">
        <v>4084</v>
      </c>
      <c r="N6459" s="169">
        <v>40.5</v>
      </c>
      <c r="O6459" s="167" t="s">
        <v>3505</v>
      </c>
      <c r="P6459" s="167"/>
      <c r="Q6459" s="167" t="s">
        <v>5049</v>
      </c>
      <c r="R6459" s="167" t="s">
        <v>10369</v>
      </c>
      <c r="S6459" s="169">
        <v>2</v>
      </c>
      <c r="T6459" s="167" t="s">
        <v>9979</v>
      </c>
      <c r="U6459" s="169" t="s">
        <v>5284</v>
      </c>
      <c r="V6459" s="167" t="s">
        <v>10370</v>
      </c>
      <c r="W6459" s="167">
        <v>45227727</v>
      </c>
      <c r="X6459" s="170" t="s">
        <v>160</v>
      </c>
      <c r="Y6459" s="171" t="s">
        <v>10371</v>
      </c>
      <c r="Z6459" s="167" t="s">
        <v>11231</v>
      </c>
      <c r="AA6459" s="176">
        <v>150</v>
      </c>
      <c r="AB6459" s="167" t="s">
        <v>11254</v>
      </c>
      <c r="AC6459" s="176">
        <v>150</v>
      </c>
      <c r="AD6459" s="167" t="s">
        <v>11254</v>
      </c>
      <c r="AE6459" s="176">
        <v>21520.5</v>
      </c>
    </row>
    <row r="6460" spans="1:31">
      <c r="A6460" s="178">
        <v>308673929340</v>
      </c>
      <c r="B6460" s="166">
        <v>46198</v>
      </c>
      <c r="C6460" s="167" t="s">
        <v>9144</v>
      </c>
      <c r="D6460" s="167" t="s">
        <v>9349</v>
      </c>
      <c r="E6460" s="167" t="s">
        <v>9350</v>
      </c>
      <c r="F6460" s="167" t="s">
        <v>9211</v>
      </c>
      <c r="G6460" s="167" t="s">
        <v>3502</v>
      </c>
      <c r="H6460" s="168">
        <v>46198</v>
      </c>
      <c r="I6460" s="167" t="s">
        <v>10368</v>
      </c>
      <c r="J6460" s="169">
        <v>26111</v>
      </c>
      <c r="K6460" s="167" t="s">
        <v>55</v>
      </c>
      <c r="L6460" s="169">
        <v>12</v>
      </c>
      <c r="M6460" s="167" t="s">
        <v>4084</v>
      </c>
      <c r="N6460" s="169">
        <v>40.5</v>
      </c>
      <c r="O6460" s="167" t="s">
        <v>3505</v>
      </c>
      <c r="P6460" s="167"/>
      <c r="Q6460" s="167" t="s">
        <v>5049</v>
      </c>
      <c r="R6460" s="167" t="s">
        <v>10369</v>
      </c>
      <c r="S6460" s="169">
        <v>1</v>
      </c>
      <c r="T6460" s="167" t="s">
        <v>9979</v>
      </c>
      <c r="U6460" s="169" t="s">
        <v>5284</v>
      </c>
      <c r="V6460" s="167" t="s">
        <v>10370</v>
      </c>
      <c r="W6460" s="167">
        <v>45227727</v>
      </c>
      <c r="X6460" s="170" t="s">
        <v>160</v>
      </c>
      <c r="Y6460" s="171" t="s">
        <v>10371</v>
      </c>
      <c r="Z6460" s="167" t="s">
        <v>11231</v>
      </c>
      <c r="AA6460" s="176">
        <v>194</v>
      </c>
      <c r="AB6460" s="167" t="s">
        <v>11254</v>
      </c>
      <c r="AC6460" s="176">
        <v>194</v>
      </c>
      <c r="AD6460" s="167" t="s">
        <v>11254</v>
      </c>
      <c r="AE6460" s="176">
        <v>27833.18</v>
      </c>
    </row>
    <row r="6461" spans="1:31">
      <c r="A6461" s="178">
        <v>308673985600</v>
      </c>
      <c r="B6461" s="166">
        <v>46198</v>
      </c>
      <c r="C6461" s="167" t="s">
        <v>9144</v>
      </c>
      <c r="D6461" s="167" t="s">
        <v>9704</v>
      </c>
      <c r="E6461" s="167" t="s">
        <v>9705</v>
      </c>
      <c r="F6461" s="167" t="s">
        <v>10182</v>
      </c>
      <c r="G6461" s="167" t="s">
        <v>3502</v>
      </c>
      <c r="H6461" s="168">
        <v>46198</v>
      </c>
      <c r="I6461" s="167" t="s">
        <v>10372</v>
      </c>
      <c r="J6461" s="169">
        <v>26111</v>
      </c>
      <c r="K6461" s="167" t="s">
        <v>55</v>
      </c>
      <c r="L6461" s="169">
        <v>1</v>
      </c>
      <c r="M6461" s="167" t="s">
        <v>4084</v>
      </c>
      <c r="N6461" s="169">
        <v>2.5</v>
      </c>
      <c r="O6461" s="167" t="s">
        <v>3505</v>
      </c>
      <c r="P6461" s="167"/>
      <c r="Q6461" s="167" t="s">
        <v>5049</v>
      </c>
      <c r="R6461" s="167" t="s">
        <v>10373</v>
      </c>
      <c r="S6461" s="169">
        <v>1</v>
      </c>
      <c r="T6461" s="167" t="s">
        <v>10185</v>
      </c>
      <c r="U6461" s="169" t="s">
        <v>5284</v>
      </c>
      <c r="V6461" s="167" t="s">
        <v>10186</v>
      </c>
      <c r="W6461" s="167">
        <v>45252574</v>
      </c>
      <c r="X6461" s="170" t="s">
        <v>160</v>
      </c>
      <c r="Y6461" s="171" t="s">
        <v>10374</v>
      </c>
      <c r="Z6461" s="167" t="s">
        <v>11232</v>
      </c>
      <c r="AA6461" s="176">
        <v>5</v>
      </c>
      <c r="AB6461" s="167" t="s">
        <v>11254</v>
      </c>
      <c r="AC6461" s="176">
        <v>5</v>
      </c>
      <c r="AD6461" s="167" t="s">
        <v>11254</v>
      </c>
      <c r="AE6461" s="176">
        <v>653.45000000000005</v>
      </c>
    </row>
    <row r="6462" spans="1:31">
      <c r="A6462" s="178">
        <v>308674016840</v>
      </c>
      <c r="B6462" s="166">
        <v>46198</v>
      </c>
      <c r="C6462" s="167" t="s">
        <v>9144</v>
      </c>
      <c r="D6462" s="167" t="s">
        <v>10158</v>
      </c>
      <c r="E6462" s="167" t="s">
        <v>10159</v>
      </c>
      <c r="F6462" s="167" t="s">
        <v>9403</v>
      </c>
      <c r="G6462" s="167" t="s">
        <v>3603</v>
      </c>
      <c r="H6462" s="168">
        <v>46198</v>
      </c>
      <c r="I6462" s="167" t="s">
        <v>10375</v>
      </c>
      <c r="J6462" s="169">
        <v>26111</v>
      </c>
      <c r="K6462" s="167" t="s">
        <v>55</v>
      </c>
      <c r="L6462" s="169">
        <v>14</v>
      </c>
      <c r="M6462" s="167" t="s">
        <v>3604</v>
      </c>
      <c r="N6462" s="169">
        <v>2280</v>
      </c>
      <c r="O6462" s="167" t="s">
        <v>3505</v>
      </c>
      <c r="P6462" s="167"/>
      <c r="Q6462" s="167" t="s">
        <v>5049</v>
      </c>
      <c r="R6462" s="167" t="s">
        <v>10376</v>
      </c>
      <c r="S6462" s="169">
        <v>8</v>
      </c>
      <c r="T6462" s="167" t="s">
        <v>9170</v>
      </c>
      <c r="U6462" s="169" t="s">
        <v>6692</v>
      </c>
      <c r="V6462" s="167" t="s">
        <v>9171</v>
      </c>
      <c r="W6462" s="167" t="s">
        <v>9172</v>
      </c>
      <c r="X6462" s="170" t="s">
        <v>3533</v>
      </c>
      <c r="Y6462" s="171" t="s">
        <v>10377</v>
      </c>
      <c r="Z6462" s="167" t="s">
        <v>11233</v>
      </c>
      <c r="AA6462" s="176">
        <v>864</v>
      </c>
      <c r="AB6462" s="167" t="s">
        <v>11254</v>
      </c>
      <c r="AC6462" s="176">
        <v>864</v>
      </c>
      <c r="AD6462" s="167" t="s">
        <v>11254</v>
      </c>
      <c r="AE6462" s="176">
        <v>48202.559999999998</v>
      </c>
    </row>
    <row r="6463" spans="1:31">
      <c r="A6463" s="178">
        <v>308674016840</v>
      </c>
      <c r="B6463" s="166">
        <v>46198</v>
      </c>
      <c r="C6463" s="167" t="s">
        <v>9144</v>
      </c>
      <c r="D6463" s="167" t="s">
        <v>10158</v>
      </c>
      <c r="E6463" s="167" t="s">
        <v>10159</v>
      </c>
      <c r="F6463" s="167" t="s">
        <v>9403</v>
      </c>
      <c r="G6463" s="167" t="s">
        <v>3603</v>
      </c>
      <c r="H6463" s="168">
        <v>46198</v>
      </c>
      <c r="I6463" s="167" t="s">
        <v>10375</v>
      </c>
      <c r="J6463" s="169">
        <v>26111</v>
      </c>
      <c r="K6463" s="167" t="s">
        <v>55</v>
      </c>
      <c r="L6463" s="169">
        <v>14</v>
      </c>
      <c r="M6463" s="167" t="s">
        <v>3604</v>
      </c>
      <c r="N6463" s="169">
        <v>2280</v>
      </c>
      <c r="O6463" s="167" t="s">
        <v>3505</v>
      </c>
      <c r="P6463" s="167"/>
      <c r="Q6463" s="167" t="s">
        <v>5049</v>
      </c>
      <c r="R6463" s="167" t="s">
        <v>10376</v>
      </c>
      <c r="S6463" s="169">
        <v>7</v>
      </c>
      <c r="T6463" s="167" t="s">
        <v>9174</v>
      </c>
      <c r="U6463" s="169" t="s">
        <v>6692</v>
      </c>
      <c r="V6463" s="167" t="s">
        <v>9175</v>
      </c>
      <c r="W6463" s="167" t="s">
        <v>9176</v>
      </c>
      <c r="X6463" s="170" t="s">
        <v>3533</v>
      </c>
      <c r="Y6463" s="171" t="s">
        <v>10377</v>
      </c>
      <c r="Z6463" s="167" t="s">
        <v>11233</v>
      </c>
      <c r="AA6463" s="176">
        <v>288</v>
      </c>
      <c r="AB6463" s="167" t="s">
        <v>11254</v>
      </c>
      <c r="AC6463" s="176">
        <v>288</v>
      </c>
      <c r="AD6463" s="167" t="s">
        <v>11254</v>
      </c>
      <c r="AE6463" s="176">
        <v>45501.120000000003</v>
      </c>
    </row>
    <row r="6464" spans="1:31">
      <c r="A6464" s="178">
        <v>308674016840</v>
      </c>
      <c r="B6464" s="166">
        <v>46198</v>
      </c>
      <c r="C6464" s="167" t="s">
        <v>9144</v>
      </c>
      <c r="D6464" s="167" t="s">
        <v>10158</v>
      </c>
      <c r="E6464" s="167" t="s">
        <v>10159</v>
      </c>
      <c r="F6464" s="167" t="s">
        <v>9403</v>
      </c>
      <c r="G6464" s="167" t="s">
        <v>3603</v>
      </c>
      <c r="H6464" s="168">
        <v>46198</v>
      </c>
      <c r="I6464" s="167" t="s">
        <v>10375</v>
      </c>
      <c r="J6464" s="169">
        <v>26111</v>
      </c>
      <c r="K6464" s="167" t="s">
        <v>55</v>
      </c>
      <c r="L6464" s="169">
        <v>14</v>
      </c>
      <c r="M6464" s="167" t="s">
        <v>3604</v>
      </c>
      <c r="N6464" s="169">
        <v>2280</v>
      </c>
      <c r="O6464" s="167" t="s">
        <v>3505</v>
      </c>
      <c r="P6464" s="167"/>
      <c r="Q6464" s="167" t="s">
        <v>5049</v>
      </c>
      <c r="R6464" s="167" t="s">
        <v>10376</v>
      </c>
      <c r="S6464" s="169">
        <v>6</v>
      </c>
      <c r="T6464" s="167" t="s">
        <v>9177</v>
      </c>
      <c r="U6464" s="169" t="s">
        <v>6692</v>
      </c>
      <c r="V6464" s="167" t="s">
        <v>9178</v>
      </c>
      <c r="W6464" s="167" t="s">
        <v>9179</v>
      </c>
      <c r="X6464" s="170" t="s">
        <v>3533</v>
      </c>
      <c r="Y6464" s="171" t="s">
        <v>10377</v>
      </c>
      <c r="Z6464" s="167" t="s">
        <v>11233</v>
      </c>
      <c r="AA6464" s="176">
        <v>288</v>
      </c>
      <c r="AB6464" s="167" t="s">
        <v>11254</v>
      </c>
      <c r="AC6464" s="176">
        <v>288</v>
      </c>
      <c r="AD6464" s="167" t="s">
        <v>11254</v>
      </c>
      <c r="AE6464" s="176">
        <v>46477.440000000002</v>
      </c>
    </row>
    <row r="6465" spans="1:31">
      <c r="A6465" s="178">
        <v>308674016840</v>
      </c>
      <c r="B6465" s="166">
        <v>46198</v>
      </c>
      <c r="C6465" s="167" t="s">
        <v>9144</v>
      </c>
      <c r="D6465" s="167" t="s">
        <v>10158</v>
      </c>
      <c r="E6465" s="167" t="s">
        <v>10159</v>
      </c>
      <c r="F6465" s="167" t="s">
        <v>9403</v>
      </c>
      <c r="G6465" s="167" t="s">
        <v>3603</v>
      </c>
      <c r="H6465" s="168">
        <v>46198</v>
      </c>
      <c r="I6465" s="167" t="s">
        <v>10375</v>
      </c>
      <c r="J6465" s="169">
        <v>26111</v>
      </c>
      <c r="K6465" s="167" t="s">
        <v>55</v>
      </c>
      <c r="L6465" s="169">
        <v>14</v>
      </c>
      <c r="M6465" s="167" t="s">
        <v>3604</v>
      </c>
      <c r="N6465" s="169">
        <v>2280</v>
      </c>
      <c r="O6465" s="167" t="s">
        <v>3505</v>
      </c>
      <c r="P6465" s="167"/>
      <c r="Q6465" s="167" t="s">
        <v>5049</v>
      </c>
      <c r="R6465" s="167" t="s">
        <v>10376</v>
      </c>
      <c r="S6465" s="169">
        <v>5</v>
      </c>
      <c r="T6465" s="167" t="s">
        <v>9180</v>
      </c>
      <c r="U6465" s="169" t="s">
        <v>6692</v>
      </c>
      <c r="V6465" s="167" t="s">
        <v>9181</v>
      </c>
      <c r="W6465" s="167" t="s">
        <v>9182</v>
      </c>
      <c r="X6465" s="170" t="s">
        <v>3533</v>
      </c>
      <c r="Y6465" s="171" t="s">
        <v>10377</v>
      </c>
      <c r="Z6465" s="167" t="s">
        <v>11233</v>
      </c>
      <c r="AA6465" s="176">
        <v>144</v>
      </c>
      <c r="AB6465" s="167" t="s">
        <v>11254</v>
      </c>
      <c r="AC6465" s="176">
        <v>144</v>
      </c>
      <c r="AD6465" s="167" t="s">
        <v>11254</v>
      </c>
      <c r="AE6465" s="176">
        <v>45465.120000000003</v>
      </c>
    </row>
    <row r="6466" spans="1:31">
      <c r="A6466" s="178">
        <v>308674016840</v>
      </c>
      <c r="B6466" s="166">
        <v>46198</v>
      </c>
      <c r="C6466" s="167" t="s">
        <v>9144</v>
      </c>
      <c r="D6466" s="167" t="s">
        <v>10158</v>
      </c>
      <c r="E6466" s="167" t="s">
        <v>10159</v>
      </c>
      <c r="F6466" s="167" t="s">
        <v>9403</v>
      </c>
      <c r="G6466" s="167" t="s">
        <v>3603</v>
      </c>
      <c r="H6466" s="168">
        <v>46198</v>
      </c>
      <c r="I6466" s="167" t="s">
        <v>10375</v>
      </c>
      <c r="J6466" s="169">
        <v>26111</v>
      </c>
      <c r="K6466" s="167" t="s">
        <v>55</v>
      </c>
      <c r="L6466" s="169">
        <v>14</v>
      </c>
      <c r="M6466" s="167" t="s">
        <v>3604</v>
      </c>
      <c r="N6466" s="169">
        <v>2280</v>
      </c>
      <c r="O6466" s="167" t="s">
        <v>3505</v>
      </c>
      <c r="P6466" s="167"/>
      <c r="Q6466" s="167" t="s">
        <v>5049</v>
      </c>
      <c r="R6466" s="167" t="s">
        <v>10376</v>
      </c>
      <c r="S6466" s="169">
        <v>4</v>
      </c>
      <c r="T6466" s="167" t="s">
        <v>9183</v>
      </c>
      <c r="U6466" s="169" t="s">
        <v>6692</v>
      </c>
      <c r="V6466" s="167" t="s">
        <v>9184</v>
      </c>
      <c r="W6466" s="167" t="s">
        <v>9185</v>
      </c>
      <c r="X6466" s="170" t="s">
        <v>3533</v>
      </c>
      <c r="Y6466" s="171" t="s">
        <v>10377</v>
      </c>
      <c r="Z6466" s="167" t="s">
        <v>11233</v>
      </c>
      <c r="AA6466" s="176">
        <v>240</v>
      </c>
      <c r="AB6466" s="167" t="s">
        <v>11254</v>
      </c>
      <c r="AC6466" s="176">
        <v>240</v>
      </c>
      <c r="AD6466" s="167" t="s">
        <v>11254</v>
      </c>
      <c r="AE6466" s="176">
        <v>54434.400000000001</v>
      </c>
    </row>
    <row r="6467" spans="1:31">
      <c r="A6467" s="178">
        <v>308674016840</v>
      </c>
      <c r="B6467" s="166">
        <v>46198</v>
      </c>
      <c r="C6467" s="167" t="s">
        <v>9144</v>
      </c>
      <c r="D6467" s="167" t="s">
        <v>10158</v>
      </c>
      <c r="E6467" s="167" t="s">
        <v>10159</v>
      </c>
      <c r="F6467" s="167" t="s">
        <v>9403</v>
      </c>
      <c r="G6467" s="167" t="s">
        <v>3603</v>
      </c>
      <c r="H6467" s="168">
        <v>46198</v>
      </c>
      <c r="I6467" s="167" t="s">
        <v>10375</v>
      </c>
      <c r="J6467" s="169">
        <v>26111</v>
      </c>
      <c r="K6467" s="167" t="s">
        <v>55</v>
      </c>
      <c r="L6467" s="169">
        <v>14</v>
      </c>
      <c r="M6467" s="167" t="s">
        <v>3604</v>
      </c>
      <c r="N6467" s="169">
        <v>2280</v>
      </c>
      <c r="O6467" s="167" t="s">
        <v>3505</v>
      </c>
      <c r="P6467" s="167"/>
      <c r="Q6467" s="167" t="s">
        <v>5049</v>
      </c>
      <c r="R6467" s="167" t="s">
        <v>10376</v>
      </c>
      <c r="S6467" s="169">
        <v>3</v>
      </c>
      <c r="T6467" s="167" t="s">
        <v>9186</v>
      </c>
      <c r="U6467" s="169" t="s">
        <v>6692</v>
      </c>
      <c r="V6467" s="167" t="s">
        <v>9187</v>
      </c>
      <c r="W6467" s="167" t="s">
        <v>9188</v>
      </c>
      <c r="X6467" s="170" t="s">
        <v>3533</v>
      </c>
      <c r="Y6467" s="171" t="s">
        <v>10377</v>
      </c>
      <c r="Z6467" s="167" t="s">
        <v>11233</v>
      </c>
      <c r="AA6467" s="176">
        <v>110</v>
      </c>
      <c r="AB6467" s="167" t="s">
        <v>11254</v>
      </c>
      <c r="AC6467" s="176">
        <v>110</v>
      </c>
      <c r="AD6467" s="167" t="s">
        <v>11254</v>
      </c>
      <c r="AE6467" s="176">
        <v>69089.899999999994</v>
      </c>
    </row>
    <row r="6468" spans="1:31">
      <c r="A6468" s="178">
        <v>308674016840</v>
      </c>
      <c r="B6468" s="166">
        <v>46198</v>
      </c>
      <c r="C6468" s="167" t="s">
        <v>9144</v>
      </c>
      <c r="D6468" s="167" t="s">
        <v>10158</v>
      </c>
      <c r="E6468" s="167" t="s">
        <v>10159</v>
      </c>
      <c r="F6468" s="167" t="s">
        <v>9403</v>
      </c>
      <c r="G6468" s="167" t="s">
        <v>3603</v>
      </c>
      <c r="H6468" s="168">
        <v>46198</v>
      </c>
      <c r="I6468" s="167" t="s">
        <v>10375</v>
      </c>
      <c r="J6468" s="169">
        <v>26111</v>
      </c>
      <c r="K6468" s="167" t="s">
        <v>55</v>
      </c>
      <c r="L6468" s="169">
        <v>14</v>
      </c>
      <c r="M6468" s="167" t="s">
        <v>3604</v>
      </c>
      <c r="N6468" s="169">
        <v>2280</v>
      </c>
      <c r="O6468" s="167" t="s">
        <v>3505</v>
      </c>
      <c r="P6468" s="167"/>
      <c r="Q6468" s="167" t="s">
        <v>5049</v>
      </c>
      <c r="R6468" s="167" t="s">
        <v>10376</v>
      </c>
      <c r="S6468" s="169">
        <v>2</v>
      </c>
      <c r="T6468" s="167" t="s">
        <v>9186</v>
      </c>
      <c r="U6468" s="169" t="s">
        <v>6692</v>
      </c>
      <c r="V6468" s="167" t="s">
        <v>9187</v>
      </c>
      <c r="W6468" s="167" t="s">
        <v>9188</v>
      </c>
      <c r="X6468" s="170" t="s">
        <v>3533</v>
      </c>
      <c r="Y6468" s="171" t="s">
        <v>10377</v>
      </c>
      <c r="Z6468" s="167" t="s">
        <v>11233</v>
      </c>
      <c r="AA6468" s="176">
        <v>154</v>
      </c>
      <c r="AB6468" s="167" t="s">
        <v>11254</v>
      </c>
      <c r="AC6468" s="176">
        <v>154</v>
      </c>
      <c r="AD6468" s="167" t="s">
        <v>11254</v>
      </c>
      <c r="AE6468" s="176">
        <v>96725.86</v>
      </c>
    </row>
    <row r="6469" spans="1:31">
      <c r="A6469" s="178">
        <v>308674016840</v>
      </c>
      <c r="B6469" s="166">
        <v>46198</v>
      </c>
      <c r="C6469" s="167" t="s">
        <v>9144</v>
      </c>
      <c r="D6469" s="167" t="s">
        <v>10158</v>
      </c>
      <c r="E6469" s="167" t="s">
        <v>10159</v>
      </c>
      <c r="F6469" s="167" t="s">
        <v>9403</v>
      </c>
      <c r="G6469" s="167" t="s">
        <v>3603</v>
      </c>
      <c r="H6469" s="168">
        <v>46198</v>
      </c>
      <c r="I6469" s="167" t="s">
        <v>10375</v>
      </c>
      <c r="J6469" s="169">
        <v>26111</v>
      </c>
      <c r="K6469" s="167" t="s">
        <v>55</v>
      </c>
      <c r="L6469" s="169">
        <v>14</v>
      </c>
      <c r="M6469" s="167" t="s">
        <v>3604</v>
      </c>
      <c r="N6469" s="169">
        <v>2280</v>
      </c>
      <c r="O6469" s="167" t="s">
        <v>3505</v>
      </c>
      <c r="P6469" s="167"/>
      <c r="Q6469" s="167" t="s">
        <v>5049</v>
      </c>
      <c r="R6469" s="167" t="s">
        <v>10376</v>
      </c>
      <c r="S6469" s="169">
        <v>1</v>
      </c>
      <c r="T6469" s="167" t="s">
        <v>9189</v>
      </c>
      <c r="U6469" s="169" t="s">
        <v>6692</v>
      </c>
      <c r="V6469" s="167" t="s">
        <v>9190</v>
      </c>
      <c r="W6469" s="167" t="s">
        <v>9191</v>
      </c>
      <c r="X6469" s="170" t="s">
        <v>3533</v>
      </c>
      <c r="Y6469" s="171" t="s">
        <v>10377</v>
      </c>
      <c r="Z6469" s="167" t="s">
        <v>11233</v>
      </c>
      <c r="AA6469" s="176">
        <v>120</v>
      </c>
      <c r="AB6469" s="167" t="s">
        <v>11254</v>
      </c>
      <c r="AC6469" s="176">
        <v>120</v>
      </c>
      <c r="AD6469" s="167" t="s">
        <v>11254</v>
      </c>
      <c r="AE6469" s="176">
        <v>25455.599999999999</v>
      </c>
    </row>
    <row r="6470" spans="1:31">
      <c r="A6470" s="178">
        <v>308674573820</v>
      </c>
      <c r="B6470" s="166">
        <v>46198</v>
      </c>
      <c r="C6470" s="167" t="s">
        <v>9144</v>
      </c>
      <c r="D6470" s="167" t="s">
        <v>9258</v>
      </c>
      <c r="E6470" s="167" t="s">
        <v>9259</v>
      </c>
      <c r="F6470" s="167" t="s">
        <v>9234</v>
      </c>
      <c r="G6470" s="167" t="s">
        <v>3502</v>
      </c>
      <c r="H6470" s="168">
        <v>46199</v>
      </c>
      <c r="I6470" s="167" t="s">
        <v>10046</v>
      </c>
      <c r="J6470" s="169">
        <v>26111</v>
      </c>
      <c r="K6470" s="167" t="s">
        <v>55</v>
      </c>
      <c r="L6470" s="169">
        <v>5</v>
      </c>
      <c r="M6470" s="167" t="s">
        <v>3604</v>
      </c>
      <c r="N6470" s="169">
        <v>861</v>
      </c>
      <c r="O6470" s="167" t="s">
        <v>3505</v>
      </c>
      <c r="P6470" s="167"/>
      <c r="Q6470" s="167" t="s">
        <v>5049</v>
      </c>
      <c r="R6470" s="167" t="s">
        <v>10378</v>
      </c>
      <c r="S6470" s="169">
        <v>2</v>
      </c>
      <c r="T6470" s="167" t="s">
        <v>9237</v>
      </c>
      <c r="U6470" s="169" t="s">
        <v>6692</v>
      </c>
      <c r="V6470" s="167" t="s">
        <v>9238</v>
      </c>
      <c r="W6470" s="167" t="s">
        <v>9239</v>
      </c>
      <c r="X6470" s="170" t="s">
        <v>3533</v>
      </c>
      <c r="Y6470" s="171" t="s">
        <v>10379</v>
      </c>
      <c r="Z6470" s="167" t="s">
        <v>11234</v>
      </c>
      <c r="AA6470" s="176">
        <v>720</v>
      </c>
      <c r="AB6470" s="167" t="s">
        <v>11254</v>
      </c>
      <c r="AC6470" s="176">
        <v>720</v>
      </c>
      <c r="AD6470" s="167" t="s">
        <v>11254</v>
      </c>
      <c r="AE6470" s="176">
        <v>67312.800000000003</v>
      </c>
    </row>
    <row r="6471" spans="1:31">
      <c r="A6471" s="178">
        <v>308674573820</v>
      </c>
      <c r="B6471" s="166">
        <v>46198</v>
      </c>
      <c r="C6471" s="167" t="s">
        <v>9144</v>
      </c>
      <c r="D6471" s="167" t="s">
        <v>9258</v>
      </c>
      <c r="E6471" s="167" t="s">
        <v>9259</v>
      </c>
      <c r="F6471" s="167" t="s">
        <v>9234</v>
      </c>
      <c r="G6471" s="167" t="s">
        <v>3502</v>
      </c>
      <c r="H6471" s="168">
        <v>46199</v>
      </c>
      <c r="I6471" s="167" t="s">
        <v>10046</v>
      </c>
      <c r="J6471" s="169">
        <v>26111</v>
      </c>
      <c r="K6471" s="167" t="s">
        <v>55</v>
      </c>
      <c r="L6471" s="169">
        <v>5</v>
      </c>
      <c r="M6471" s="167" t="s">
        <v>3604</v>
      </c>
      <c r="N6471" s="169">
        <v>861</v>
      </c>
      <c r="O6471" s="167" t="s">
        <v>3505</v>
      </c>
      <c r="P6471" s="167"/>
      <c r="Q6471" s="167" t="s">
        <v>5049</v>
      </c>
      <c r="R6471" s="167" t="s">
        <v>10378</v>
      </c>
      <c r="S6471" s="169">
        <v>1</v>
      </c>
      <c r="T6471" s="167" t="s">
        <v>9241</v>
      </c>
      <c r="U6471" s="169" t="s">
        <v>6692</v>
      </c>
      <c r="V6471" s="167" t="s">
        <v>9242</v>
      </c>
      <c r="W6471" s="167" t="s">
        <v>9243</v>
      </c>
      <c r="X6471" s="170" t="s">
        <v>3533</v>
      </c>
      <c r="Y6471" s="171" t="s">
        <v>10379</v>
      </c>
      <c r="Z6471" s="167" t="s">
        <v>11234</v>
      </c>
      <c r="AA6471" s="176">
        <v>720</v>
      </c>
      <c r="AB6471" s="167" t="s">
        <v>11254</v>
      </c>
      <c r="AC6471" s="176">
        <v>720</v>
      </c>
      <c r="AD6471" s="167" t="s">
        <v>11254</v>
      </c>
      <c r="AE6471" s="176">
        <v>67312.800000000003</v>
      </c>
    </row>
    <row r="6472" spans="1:31">
      <c r="A6472" s="178">
        <v>308679162910</v>
      </c>
      <c r="B6472" s="166">
        <v>46199</v>
      </c>
      <c r="C6472" s="167" t="s">
        <v>9144</v>
      </c>
      <c r="D6472" s="167" t="s">
        <v>9349</v>
      </c>
      <c r="E6472" s="167" t="s">
        <v>9350</v>
      </c>
      <c r="F6472" s="167" t="s">
        <v>9211</v>
      </c>
      <c r="G6472" s="167" t="s">
        <v>3502</v>
      </c>
      <c r="H6472" s="168">
        <v>46199</v>
      </c>
      <c r="I6472" s="167" t="s">
        <v>10368</v>
      </c>
      <c r="J6472" s="169">
        <v>26111</v>
      </c>
      <c r="K6472" s="167" t="s">
        <v>55</v>
      </c>
      <c r="L6472" s="169">
        <v>1</v>
      </c>
      <c r="M6472" s="167" t="s">
        <v>3604</v>
      </c>
      <c r="N6472" s="169">
        <v>102.7</v>
      </c>
      <c r="O6472" s="167" t="s">
        <v>3505</v>
      </c>
      <c r="P6472" s="167"/>
      <c r="Q6472" s="167" t="s">
        <v>5049</v>
      </c>
      <c r="R6472" s="167" t="s">
        <v>10380</v>
      </c>
      <c r="S6472" s="169">
        <v>4</v>
      </c>
      <c r="T6472" s="167" t="s">
        <v>9979</v>
      </c>
      <c r="U6472" s="169" t="s">
        <v>5284</v>
      </c>
      <c r="V6472" s="167" t="s">
        <v>10370</v>
      </c>
      <c r="W6472" s="167">
        <v>45227727</v>
      </c>
      <c r="X6472" s="170" t="s">
        <v>160</v>
      </c>
      <c r="Y6472" s="171" t="s">
        <v>10381</v>
      </c>
      <c r="Z6472" s="167" t="s">
        <v>11235</v>
      </c>
      <c r="AA6472" s="176">
        <v>150</v>
      </c>
      <c r="AB6472" s="167" t="s">
        <v>11254</v>
      </c>
      <c r="AC6472" s="176">
        <v>150</v>
      </c>
      <c r="AD6472" s="167" t="s">
        <v>11254</v>
      </c>
      <c r="AE6472" s="176">
        <v>21520.5</v>
      </c>
    </row>
    <row r="6473" spans="1:31">
      <c r="A6473" s="178">
        <v>308679162910</v>
      </c>
      <c r="B6473" s="166">
        <v>46199</v>
      </c>
      <c r="C6473" s="167" t="s">
        <v>9144</v>
      </c>
      <c r="D6473" s="167" t="s">
        <v>9349</v>
      </c>
      <c r="E6473" s="167" t="s">
        <v>9350</v>
      </c>
      <c r="F6473" s="167" t="s">
        <v>9211</v>
      </c>
      <c r="G6473" s="167" t="s">
        <v>3502</v>
      </c>
      <c r="H6473" s="168">
        <v>46199</v>
      </c>
      <c r="I6473" s="167" t="s">
        <v>10368</v>
      </c>
      <c r="J6473" s="169">
        <v>26111</v>
      </c>
      <c r="K6473" s="167" t="s">
        <v>55</v>
      </c>
      <c r="L6473" s="169">
        <v>1</v>
      </c>
      <c r="M6473" s="167" t="s">
        <v>3604</v>
      </c>
      <c r="N6473" s="169">
        <v>102.7</v>
      </c>
      <c r="O6473" s="167" t="s">
        <v>3505</v>
      </c>
      <c r="P6473" s="167"/>
      <c r="Q6473" s="167" t="s">
        <v>5049</v>
      </c>
      <c r="R6473" s="167" t="s">
        <v>10380</v>
      </c>
      <c r="S6473" s="169">
        <v>3</v>
      </c>
      <c r="T6473" s="167" t="s">
        <v>9979</v>
      </c>
      <c r="U6473" s="169" t="s">
        <v>5284</v>
      </c>
      <c r="V6473" s="167" t="s">
        <v>10370</v>
      </c>
      <c r="W6473" s="167">
        <v>45227727</v>
      </c>
      <c r="X6473" s="170" t="s">
        <v>160</v>
      </c>
      <c r="Y6473" s="171" t="s">
        <v>10381</v>
      </c>
      <c r="Z6473" s="167" t="s">
        <v>11235</v>
      </c>
      <c r="AA6473" s="176">
        <v>150</v>
      </c>
      <c r="AB6473" s="167" t="s">
        <v>11254</v>
      </c>
      <c r="AC6473" s="176">
        <v>150</v>
      </c>
      <c r="AD6473" s="167" t="s">
        <v>11254</v>
      </c>
      <c r="AE6473" s="176">
        <v>21520.5</v>
      </c>
    </row>
    <row r="6474" spans="1:31">
      <c r="A6474" s="178">
        <v>308679162910</v>
      </c>
      <c r="B6474" s="166">
        <v>46199</v>
      </c>
      <c r="C6474" s="167" t="s">
        <v>9144</v>
      </c>
      <c r="D6474" s="167" t="s">
        <v>9349</v>
      </c>
      <c r="E6474" s="167" t="s">
        <v>9350</v>
      </c>
      <c r="F6474" s="167" t="s">
        <v>9211</v>
      </c>
      <c r="G6474" s="167" t="s">
        <v>3502</v>
      </c>
      <c r="H6474" s="168">
        <v>46199</v>
      </c>
      <c r="I6474" s="167" t="s">
        <v>10368</v>
      </c>
      <c r="J6474" s="169">
        <v>26111</v>
      </c>
      <c r="K6474" s="167" t="s">
        <v>55</v>
      </c>
      <c r="L6474" s="169">
        <v>1</v>
      </c>
      <c r="M6474" s="167" t="s">
        <v>3604</v>
      </c>
      <c r="N6474" s="169">
        <v>102.7</v>
      </c>
      <c r="O6474" s="167" t="s">
        <v>3505</v>
      </c>
      <c r="P6474" s="167"/>
      <c r="Q6474" s="167" t="s">
        <v>5049</v>
      </c>
      <c r="R6474" s="167" t="s">
        <v>10380</v>
      </c>
      <c r="S6474" s="169">
        <v>2</v>
      </c>
      <c r="T6474" s="167" t="s">
        <v>9749</v>
      </c>
      <c r="U6474" s="169" t="s">
        <v>5284</v>
      </c>
      <c r="V6474" s="167" t="s">
        <v>9750</v>
      </c>
      <c r="W6474" s="167">
        <v>45224583</v>
      </c>
      <c r="X6474" s="170" t="s">
        <v>160</v>
      </c>
      <c r="Y6474" s="171" t="s">
        <v>10381</v>
      </c>
      <c r="Z6474" s="167" t="s">
        <v>11235</v>
      </c>
      <c r="AA6474" s="176">
        <v>500</v>
      </c>
      <c r="AB6474" s="167" t="s">
        <v>11254</v>
      </c>
      <c r="AC6474" s="176">
        <v>500</v>
      </c>
      <c r="AD6474" s="167" t="s">
        <v>11254</v>
      </c>
      <c r="AE6474" s="176">
        <v>100625</v>
      </c>
    </row>
    <row r="6475" spans="1:31">
      <c r="A6475" s="178">
        <v>308679162910</v>
      </c>
      <c r="B6475" s="166">
        <v>46199</v>
      </c>
      <c r="C6475" s="167" t="s">
        <v>9144</v>
      </c>
      <c r="D6475" s="167" t="s">
        <v>9349</v>
      </c>
      <c r="E6475" s="167" t="s">
        <v>9350</v>
      </c>
      <c r="F6475" s="167" t="s">
        <v>9211</v>
      </c>
      <c r="G6475" s="167" t="s">
        <v>3502</v>
      </c>
      <c r="H6475" s="168">
        <v>46199</v>
      </c>
      <c r="I6475" s="167" t="s">
        <v>10368</v>
      </c>
      <c r="J6475" s="169">
        <v>26111</v>
      </c>
      <c r="K6475" s="167" t="s">
        <v>55</v>
      </c>
      <c r="L6475" s="169">
        <v>1</v>
      </c>
      <c r="M6475" s="167" t="s">
        <v>3604</v>
      </c>
      <c r="N6475" s="169">
        <v>102.7</v>
      </c>
      <c r="O6475" s="167" t="s">
        <v>3505</v>
      </c>
      <c r="P6475" s="167"/>
      <c r="Q6475" s="167" t="s">
        <v>5049</v>
      </c>
      <c r="R6475" s="167" t="s">
        <v>10380</v>
      </c>
      <c r="S6475" s="169">
        <v>1</v>
      </c>
      <c r="T6475" s="167" t="s">
        <v>9752</v>
      </c>
      <c r="U6475" s="169" t="s">
        <v>5284</v>
      </c>
      <c r="V6475" s="167" t="s">
        <v>9753</v>
      </c>
      <c r="W6475" s="167">
        <v>45184613</v>
      </c>
      <c r="X6475" s="170" t="s">
        <v>160</v>
      </c>
      <c r="Y6475" s="171" t="s">
        <v>10381</v>
      </c>
      <c r="Z6475" s="167" t="s">
        <v>11235</v>
      </c>
      <c r="AA6475" s="176">
        <v>225</v>
      </c>
      <c r="AB6475" s="167" t="s">
        <v>11254</v>
      </c>
      <c r="AC6475" s="176">
        <v>225</v>
      </c>
      <c r="AD6475" s="167" t="s">
        <v>11254</v>
      </c>
      <c r="AE6475" s="176">
        <v>30057.75</v>
      </c>
    </row>
    <row r="6476" spans="1:31">
      <c r="A6476" s="178">
        <v>308680361160</v>
      </c>
      <c r="B6476" s="166">
        <v>46199</v>
      </c>
      <c r="C6476" s="167" t="s">
        <v>9144</v>
      </c>
      <c r="D6476" s="167" t="s">
        <v>9258</v>
      </c>
      <c r="E6476" s="167" t="s">
        <v>9259</v>
      </c>
      <c r="F6476" s="167" t="s">
        <v>9260</v>
      </c>
      <c r="G6476" s="167" t="s">
        <v>3502</v>
      </c>
      <c r="H6476" s="168">
        <v>46199</v>
      </c>
      <c r="I6476" s="167" t="s">
        <v>9261</v>
      </c>
      <c r="J6476" s="169">
        <v>26111</v>
      </c>
      <c r="K6476" s="167" t="s">
        <v>55</v>
      </c>
      <c r="L6476" s="169">
        <v>1</v>
      </c>
      <c r="M6476" s="167" t="s">
        <v>3604</v>
      </c>
      <c r="N6476" s="169">
        <v>230.7</v>
      </c>
      <c r="O6476" s="167" t="s">
        <v>3505</v>
      </c>
      <c r="P6476" s="167"/>
      <c r="Q6476" s="167" t="s">
        <v>3527</v>
      </c>
      <c r="R6476" s="167" t="s">
        <v>10382</v>
      </c>
      <c r="S6476" s="169">
        <v>5</v>
      </c>
      <c r="T6476" s="167" t="s">
        <v>6512</v>
      </c>
      <c r="U6476" s="169" t="s">
        <v>3517</v>
      </c>
      <c r="V6476" s="167" t="s">
        <v>9415</v>
      </c>
      <c r="W6476" s="167" t="s">
        <v>6514</v>
      </c>
      <c r="X6476" s="170" t="s">
        <v>157</v>
      </c>
      <c r="Y6476" s="171" t="s">
        <v>10383</v>
      </c>
      <c r="Z6476" s="167" t="s">
        <v>11236</v>
      </c>
      <c r="AA6476" s="176">
        <v>20</v>
      </c>
      <c r="AB6476" s="167" t="s">
        <v>11254</v>
      </c>
      <c r="AC6476" s="176">
        <v>20</v>
      </c>
      <c r="AD6476" s="167" t="s">
        <v>11254</v>
      </c>
      <c r="AE6476" s="176">
        <v>8139.6</v>
      </c>
    </row>
    <row r="6477" spans="1:31">
      <c r="A6477" s="178">
        <v>308680361160</v>
      </c>
      <c r="B6477" s="166">
        <v>46199</v>
      </c>
      <c r="C6477" s="167" t="s">
        <v>9144</v>
      </c>
      <c r="D6477" s="167" t="s">
        <v>9258</v>
      </c>
      <c r="E6477" s="167" t="s">
        <v>9259</v>
      </c>
      <c r="F6477" s="167" t="s">
        <v>9260</v>
      </c>
      <c r="G6477" s="167" t="s">
        <v>3502</v>
      </c>
      <c r="H6477" s="168">
        <v>46199</v>
      </c>
      <c r="I6477" s="167" t="s">
        <v>9261</v>
      </c>
      <c r="J6477" s="169">
        <v>26111</v>
      </c>
      <c r="K6477" s="167" t="s">
        <v>55</v>
      </c>
      <c r="L6477" s="169">
        <v>1</v>
      </c>
      <c r="M6477" s="167" t="s">
        <v>3604</v>
      </c>
      <c r="N6477" s="169">
        <v>230.7</v>
      </c>
      <c r="O6477" s="167" t="s">
        <v>3505</v>
      </c>
      <c r="P6477" s="167"/>
      <c r="Q6477" s="167" t="s">
        <v>3527</v>
      </c>
      <c r="R6477" s="167" t="s">
        <v>10382</v>
      </c>
      <c r="S6477" s="169">
        <v>4</v>
      </c>
      <c r="T6477" s="167" t="s">
        <v>6516</v>
      </c>
      <c r="U6477" s="169" t="s">
        <v>3517</v>
      </c>
      <c r="V6477" s="167" t="s">
        <v>9267</v>
      </c>
      <c r="W6477" s="167" t="s">
        <v>6518</v>
      </c>
      <c r="X6477" s="170" t="s">
        <v>157</v>
      </c>
      <c r="Y6477" s="171" t="s">
        <v>10383</v>
      </c>
      <c r="Z6477" s="167" t="s">
        <v>11236</v>
      </c>
      <c r="AA6477" s="176">
        <v>50</v>
      </c>
      <c r="AB6477" s="167" t="s">
        <v>11254</v>
      </c>
      <c r="AC6477" s="176">
        <v>50</v>
      </c>
      <c r="AD6477" s="167" t="s">
        <v>11254</v>
      </c>
      <c r="AE6477" s="176">
        <v>13724.5</v>
      </c>
    </row>
    <row r="6478" spans="1:31">
      <c r="A6478" s="178">
        <v>308680361160</v>
      </c>
      <c r="B6478" s="166">
        <v>46199</v>
      </c>
      <c r="C6478" s="167" t="s">
        <v>9144</v>
      </c>
      <c r="D6478" s="167" t="s">
        <v>9258</v>
      </c>
      <c r="E6478" s="167" t="s">
        <v>9259</v>
      </c>
      <c r="F6478" s="167" t="s">
        <v>9260</v>
      </c>
      <c r="G6478" s="167" t="s">
        <v>3502</v>
      </c>
      <c r="H6478" s="168">
        <v>46199</v>
      </c>
      <c r="I6478" s="167" t="s">
        <v>9261</v>
      </c>
      <c r="J6478" s="169">
        <v>26111</v>
      </c>
      <c r="K6478" s="167" t="s">
        <v>55</v>
      </c>
      <c r="L6478" s="169">
        <v>1</v>
      </c>
      <c r="M6478" s="167" t="s">
        <v>3604</v>
      </c>
      <c r="N6478" s="169">
        <v>230.7</v>
      </c>
      <c r="O6478" s="167" t="s">
        <v>3505</v>
      </c>
      <c r="P6478" s="167"/>
      <c r="Q6478" s="167" t="s">
        <v>3527</v>
      </c>
      <c r="R6478" s="167" t="s">
        <v>10382</v>
      </c>
      <c r="S6478" s="169">
        <v>3</v>
      </c>
      <c r="T6478" s="167" t="s">
        <v>9416</v>
      </c>
      <c r="U6478" s="169" t="s">
        <v>3517</v>
      </c>
      <c r="V6478" s="167" t="s">
        <v>9417</v>
      </c>
      <c r="W6478" s="167" t="s">
        <v>9293</v>
      </c>
      <c r="X6478" s="170" t="s">
        <v>157</v>
      </c>
      <c r="Y6478" s="171" t="s">
        <v>10383</v>
      </c>
      <c r="Z6478" s="167" t="s">
        <v>11236</v>
      </c>
      <c r="AA6478" s="176">
        <v>220</v>
      </c>
      <c r="AB6478" s="167" t="s">
        <v>11254</v>
      </c>
      <c r="AC6478" s="176">
        <v>220</v>
      </c>
      <c r="AD6478" s="167" t="s">
        <v>11254</v>
      </c>
      <c r="AE6478" s="176">
        <v>213952.2</v>
      </c>
    </row>
    <row r="6479" spans="1:31">
      <c r="A6479" s="178">
        <v>308680361160</v>
      </c>
      <c r="B6479" s="166">
        <v>46199</v>
      </c>
      <c r="C6479" s="167" t="s">
        <v>9144</v>
      </c>
      <c r="D6479" s="167" t="s">
        <v>9258</v>
      </c>
      <c r="E6479" s="167" t="s">
        <v>9259</v>
      </c>
      <c r="F6479" s="167" t="s">
        <v>9260</v>
      </c>
      <c r="G6479" s="167" t="s">
        <v>3502</v>
      </c>
      <c r="H6479" s="168">
        <v>46199</v>
      </c>
      <c r="I6479" s="167" t="s">
        <v>9261</v>
      </c>
      <c r="J6479" s="169">
        <v>26111</v>
      </c>
      <c r="K6479" s="167" t="s">
        <v>55</v>
      </c>
      <c r="L6479" s="169">
        <v>1</v>
      </c>
      <c r="M6479" s="167" t="s">
        <v>3604</v>
      </c>
      <c r="N6479" s="169">
        <v>230.7</v>
      </c>
      <c r="O6479" s="167" t="s">
        <v>3505</v>
      </c>
      <c r="P6479" s="167"/>
      <c r="Q6479" s="167" t="s">
        <v>3527</v>
      </c>
      <c r="R6479" s="167" t="s">
        <v>10382</v>
      </c>
      <c r="S6479" s="169">
        <v>2</v>
      </c>
      <c r="T6479" s="167" t="s">
        <v>9452</v>
      </c>
      <c r="U6479" s="169" t="s">
        <v>3517</v>
      </c>
      <c r="V6479" s="167" t="s">
        <v>9540</v>
      </c>
      <c r="W6479" s="167" t="s">
        <v>9317</v>
      </c>
      <c r="X6479" s="170" t="s">
        <v>157</v>
      </c>
      <c r="Y6479" s="171" t="s">
        <v>10383</v>
      </c>
      <c r="Z6479" s="167" t="s">
        <v>11236</v>
      </c>
      <c r="AA6479" s="176">
        <v>1</v>
      </c>
      <c r="AB6479" s="167" t="s">
        <v>11254</v>
      </c>
      <c r="AC6479" s="176">
        <v>1</v>
      </c>
      <c r="AD6479" s="167" t="s">
        <v>11254</v>
      </c>
      <c r="AE6479" s="176">
        <v>1566.1</v>
      </c>
    </row>
    <row r="6480" spans="1:31">
      <c r="A6480" s="178">
        <v>308680361160</v>
      </c>
      <c r="B6480" s="166">
        <v>46199</v>
      </c>
      <c r="C6480" s="167" t="s">
        <v>9144</v>
      </c>
      <c r="D6480" s="167" t="s">
        <v>9258</v>
      </c>
      <c r="E6480" s="167" t="s">
        <v>9259</v>
      </c>
      <c r="F6480" s="167" t="s">
        <v>9260</v>
      </c>
      <c r="G6480" s="167" t="s">
        <v>3502</v>
      </c>
      <c r="H6480" s="168">
        <v>46199</v>
      </c>
      <c r="I6480" s="167" t="s">
        <v>9261</v>
      </c>
      <c r="J6480" s="169">
        <v>26111</v>
      </c>
      <c r="K6480" s="167" t="s">
        <v>55</v>
      </c>
      <c r="L6480" s="169">
        <v>1</v>
      </c>
      <c r="M6480" s="167" t="s">
        <v>3604</v>
      </c>
      <c r="N6480" s="169">
        <v>230.7</v>
      </c>
      <c r="O6480" s="167" t="s">
        <v>3505</v>
      </c>
      <c r="P6480" s="167"/>
      <c r="Q6480" s="167" t="s">
        <v>3527</v>
      </c>
      <c r="R6480" s="167" t="s">
        <v>10382</v>
      </c>
      <c r="S6480" s="169">
        <v>1</v>
      </c>
      <c r="T6480" s="167" t="s">
        <v>9318</v>
      </c>
      <c r="U6480" s="169" t="s">
        <v>3517</v>
      </c>
      <c r="V6480" s="167" t="s">
        <v>9720</v>
      </c>
      <c r="W6480" s="167" t="s">
        <v>9320</v>
      </c>
      <c r="X6480" s="170" t="s">
        <v>157</v>
      </c>
      <c r="Y6480" s="171" t="s">
        <v>10383</v>
      </c>
      <c r="Z6480" s="167" t="s">
        <v>11236</v>
      </c>
      <c r="AA6480" s="176">
        <v>300</v>
      </c>
      <c r="AB6480" s="167" t="s">
        <v>11254</v>
      </c>
      <c r="AC6480" s="176">
        <v>300</v>
      </c>
      <c r="AD6480" s="167" t="s">
        <v>11254</v>
      </c>
      <c r="AE6480" s="176">
        <v>443691</v>
      </c>
    </row>
    <row r="6481" spans="1:31">
      <c r="A6481" s="178">
        <v>308680451610</v>
      </c>
      <c r="B6481" s="166">
        <v>46199</v>
      </c>
      <c r="C6481" s="167" t="s">
        <v>9144</v>
      </c>
      <c r="D6481" s="167" t="s">
        <v>9258</v>
      </c>
      <c r="E6481" s="167" t="s">
        <v>9259</v>
      </c>
      <c r="F6481" s="167" t="s">
        <v>9260</v>
      </c>
      <c r="G6481" s="167" t="s">
        <v>3502</v>
      </c>
      <c r="H6481" s="168">
        <v>46199</v>
      </c>
      <c r="I6481" s="167" t="s">
        <v>9261</v>
      </c>
      <c r="J6481" s="169">
        <v>26111</v>
      </c>
      <c r="K6481" s="167" t="s">
        <v>55</v>
      </c>
      <c r="L6481" s="169">
        <v>1</v>
      </c>
      <c r="M6481" s="167" t="s">
        <v>3604</v>
      </c>
      <c r="N6481" s="169">
        <v>157.4</v>
      </c>
      <c r="O6481" s="167" t="s">
        <v>3505</v>
      </c>
      <c r="P6481" s="167"/>
      <c r="Q6481" s="167" t="s">
        <v>3527</v>
      </c>
      <c r="R6481" s="167" t="s">
        <v>10384</v>
      </c>
      <c r="S6481" s="169">
        <v>4</v>
      </c>
      <c r="T6481" s="167" t="s">
        <v>8694</v>
      </c>
      <c r="U6481" s="169" t="s">
        <v>3517</v>
      </c>
      <c r="V6481" s="167" t="s">
        <v>9410</v>
      </c>
      <c r="W6481" s="167" t="s">
        <v>8696</v>
      </c>
      <c r="X6481" s="170" t="s">
        <v>157</v>
      </c>
      <c r="Y6481" s="171" t="s">
        <v>10385</v>
      </c>
      <c r="Z6481" s="167" t="s">
        <v>11237</v>
      </c>
      <c r="AA6481" s="176">
        <v>40</v>
      </c>
      <c r="AB6481" s="167" t="s">
        <v>11254</v>
      </c>
      <c r="AC6481" s="176">
        <v>40</v>
      </c>
      <c r="AD6481" s="167" t="s">
        <v>11254</v>
      </c>
      <c r="AE6481" s="176">
        <v>232442.4</v>
      </c>
    </row>
    <row r="6482" spans="1:31">
      <c r="A6482" s="178">
        <v>308680451610</v>
      </c>
      <c r="B6482" s="166">
        <v>46199</v>
      </c>
      <c r="C6482" s="167" t="s">
        <v>9144</v>
      </c>
      <c r="D6482" s="167" t="s">
        <v>9258</v>
      </c>
      <c r="E6482" s="167" t="s">
        <v>9259</v>
      </c>
      <c r="F6482" s="167" t="s">
        <v>9260</v>
      </c>
      <c r="G6482" s="167" t="s">
        <v>3502</v>
      </c>
      <c r="H6482" s="168">
        <v>46199</v>
      </c>
      <c r="I6482" s="167" t="s">
        <v>9261</v>
      </c>
      <c r="J6482" s="169">
        <v>26111</v>
      </c>
      <c r="K6482" s="167" t="s">
        <v>55</v>
      </c>
      <c r="L6482" s="169">
        <v>1</v>
      </c>
      <c r="M6482" s="167" t="s">
        <v>3604</v>
      </c>
      <c r="N6482" s="169">
        <v>157.4</v>
      </c>
      <c r="O6482" s="167" t="s">
        <v>3505</v>
      </c>
      <c r="P6482" s="167"/>
      <c r="Q6482" s="167" t="s">
        <v>3527</v>
      </c>
      <c r="R6482" s="167" t="s">
        <v>10384</v>
      </c>
      <c r="S6482" s="169">
        <v>3</v>
      </c>
      <c r="T6482" s="167" t="s">
        <v>6516</v>
      </c>
      <c r="U6482" s="169" t="s">
        <v>3517</v>
      </c>
      <c r="V6482" s="167" t="s">
        <v>9267</v>
      </c>
      <c r="W6482" s="167" t="s">
        <v>6518</v>
      </c>
      <c r="X6482" s="170" t="s">
        <v>157</v>
      </c>
      <c r="Y6482" s="171" t="s">
        <v>10385</v>
      </c>
      <c r="Z6482" s="167" t="s">
        <v>11237</v>
      </c>
      <c r="AA6482" s="176">
        <v>130</v>
      </c>
      <c r="AB6482" s="167" t="s">
        <v>11254</v>
      </c>
      <c r="AC6482" s="176">
        <v>130</v>
      </c>
      <c r="AD6482" s="167" t="s">
        <v>11254</v>
      </c>
      <c r="AE6482" s="176">
        <v>35683.699999999997</v>
      </c>
    </row>
    <row r="6483" spans="1:31">
      <c r="A6483" s="178">
        <v>308680451610</v>
      </c>
      <c r="B6483" s="166">
        <v>46199</v>
      </c>
      <c r="C6483" s="167" t="s">
        <v>9144</v>
      </c>
      <c r="D6483" s="167" t="s">
        <v>9258</v>
      </c>
      <c r="E6483" s="167" t="s">
        <v>9259</v>
      </c>
      <c r="F6483" s="167" t="s">
        <v>9260</v>
      </c>
      <c r="G6483" s="167" t="s">
        <v>3502</v>
      </c>
      <c r="H6483" s="168">
        <v>46199</v>
      </c>
      <c r="I6483" s="167" t="s">
        <v>9261</v>
      </c>
      <c r="J6483" s="169">
        <v>26111</v>
      </c>
      <c r="K6483" s="167" t="s">
        <v>55</v>
      </c>
      <c r="L6483" s="169">
        <v>1</v>
      </c>
      <c r="M6483" s="167" t="s">
        <v>3604</v>
      </c>
      <c r="N6483" s="169">
        <v>157.4</v>
      </c>
      <c r="O6483" s="167" t="s">
        <v>3505</v>
      </c>
      <c r="P6483" s="167"/>
      <c r="Q6483" s="167" t="s">
        <v>3527</v>
      </c>
      <c r="R6483" s="167" t="s">
        <v>10384</v>
      </c>
      <c r="S6483" s="169">
        <v>2</v>
      </c>
      <c r="T6483" s="167" t="s">
        <v>6516</v>
      </c>
      <c r="U6483" s="169" t="s">
        <v>3517</v>
      </c>
      <c r="V6483" s="167" t="s">
        <v>9267</v>
      </c>
      <c r="W6483" s="167" t="s">
        <v>6518</v>
      </c>
      <c r="X6483" s="170" t="s">
        <v>157</v>
      </c>
      <c r="Y6483" s="171" t="s">
        <v>10385</v>
      </c>
      <c r="Z6483" s="167" t="s">
        <v>11237</v>
      </c>
      <c r="AA6483" s="176">
        <v>150</v>
      </c>
      <c r="AB6483" s="167" t="s">
        <v>11254</v>
      </c>
      <c r="AC6483" s="176">
        <v>150</v>
      </c>
      <c r="AD6483" s="167" t="s">
        <v>11254</v>
      </c>
      <c r="AE6483" s="176">
        <v>41173.5</v>
      </c>
    </row>
    <row r="6484" spans="1:31">
      <c r="A6484" s="178">
        <v>308680451610</v>
      </c>
      <c r="B6484" s="166">
        <v>46199</v>
      </c>
      <c r="C6484" s="167" t="s">
        <v>9144</v>
      </c>
      <c r="D6484" s="167" t="s">
        <v>9258</v>
      </c>
      <c r="E6484" s="167" t="s">
        <v>9259</v>
      </c>
      <c r="F6484" s="167" t="s">
        <v>9260</v>
      </c>
      <c r="G6484" s="167" t="s">
        <v>3502</v>
      </c>
      <c r="H6484" s="168">
        <v>46199</v>
      </c>
      <c r="I6484" s="167" t="s">
        <v>9261</v>
      </c>
      <c r="J6484" s="169">
        <v>26111</v>
      </c>
      <c r="K6484" s="167" t="s">
        <v>55</v>
      </c>
      <c r="L6484" s="169">
        <v>1</v>
      </c>
      <c r="M6484" s="167" t="s">
        <v>3604</v>
      </c>
      <c r="N6484" s="169">
        <v>157.4</v>
      </c>
      <c r="O6484" s="167" t="s">
        <v>3505</v>
      </c>
      <c r="P6484" s="167"/>
      <c r="Q6484" s="167" t="s">
        <v>3527</v>
      </c>
      <c r="R6484" s="167" t="s">
        <v>10384</v>
      </c>
      <c r="S6484" s="169">
        <v>1</v>
      </c>
      <c r="T6484" s="167" t="s">
        <v>9758</v>
      </c>
      <c r="U6484" s="169" t="s">
        <v>3517</v>
      </c>
      <c r="V6484" s="167" t="s">
        <v>10386</v>
      </c>
      <c r="W6484" s="167" t="s">
        <v>9569</v>
      </c>
      <c r="X6484" s="170" t="s">
        <v>157</v>
      </c>
      <c r="Y6484" s="171" t="s">
        <v>10385</v>
      </c>
      <c r="Z6484" s="167" t="s">
        <v>11237</v>
      </c>
      <c r="AA6484" s="176">
        <v>99</v>
      </c>
      <c r="AB6484" s="167" t="s">
        <v>11254</v>
      </c>
      <c r="AC6484" s="176">
        <v>99</v>
      </c>
      <c r="AD6484" s="167" t="s">
        <v>11254</v>
      </c>
      <c r="AE6484" s="176">
        <v>291357.99</v>
      </c>
    </row>
    <row r="6485" spans="1:31">
      <c r="A6485" s="178">
        <v>308680498730</v>
      </c>
      <c r="B6485" s="166">
        <v>46199</v>
      </c>
      <c r="C6485" s="167" t="s">
        <v>9144</v>
      </c>
      <c r="D6485" s="167" t="s">
        <v>9258</v>
      </c>
      <c r="E6485" s="167" t="s">
        <v>9259</v>
      </c>
      <c r="F6485" s="167" t="s">
        <v>9260</v>
      </c>
      <c r="G6485" s="167" t="s">
        <v>3502</v>
      </c>
      <c r="H6485" s="168">
        <v>46199</v>
      </c>
      <c r="I6485" s="167" t="s">
        <v>9261</v>
      </c>
      <c r="J6485" s="169">
        <v>26111</v>
      </c>
      <c r="K6485" s="167" t="s">
        <v>55</v>
      </c>
      <c r="L6485" s="169">
        <v>1</v>
      </c>
      <c r="M6485" s="167" t="s">
        <v>3604</v>
      </c>
      <c r="N6485" s="169">
        <v>201.6</v>
      </c>
      <c r="O6485" s="167" t="s">
        <v>3505</v>
      </c>
      <c r="P6485" s="167"/>
      <c r="Q6485" s="167" t="s">
        <v>3527</v>
      </c>
      <c r="R6485" s="167" t="s">
        <v>10387</v>
      </c>
      <c r="S6485" s="169">
        <v>4</v>
      </c>
      <c r="T6485" s="167" t="s">
        <v>6512</v>
      </c>
      <c r="U6485" s="169" t="s">
        <v>3517</v>
      </c>
      <c r="V6485" s="167" t="s">
        <v>9415</v>
      </c>
      <c r="W6485" s="167" t="s">
        <v>6514</v>
      </c>
      <c r="X6485" s="170" t="s">
        <v>157</v>
      </c>
      <c r="Y6485" s="171" t="s">
        <v>10388</v>
      </c>
      <c r="Z6485" s="167" t="s">
        <v>11238</v>
      </c>
      <c r="AA6485" s="176">
        <v>230</v>
      </c>
      <c r="AB6485" s="167" t="s">
        <v>11254</v>
      </c>
      <c r="AC6485" s="176">
        <v>230</v>
      </c>
      <c r="AD6485" s="167" t="s">
        <v>11254</v>
      </c>
      <c r="AE6485" s="176">
        <v>93605.4</v>
      </c>
    </row>
    <row r="6486" spans="1:31">
      <c r="A6486" s="178">
        <v>308680498730</v>
      </c>
      <c r="B6486" s="166">
        <v>46199</v>
      </c>
      <c r="C6486" s="167" t="s">
        <v>9144</v>
      </c>
      <c r="D6486" s="167" t="s">
        <v>9258</v>
      </c>
      <c r="E6486" s="167" t="s">
        <v>9259</v>
      </c>
      <c r="F6486" s="167" t="s">
        <v>9260</v>
      </c>
      <c r="G6486" s="167" t="s">
        <v>3502</v>
      </c>
      <c r="H6486" s="168">
        <v>46199</v>
      </c>
      <c r="I6486" s="167" t="s">
        <v>9261</v>
      </c>
      <c r="J6486" s="169">
        <v>26111</v>
      </c>
      <c r="K6486" s="167" t="s">
        <v>55</v>
      </c>
      <c r="L6486" s="169">
        <v>1</v>
      </c>
      <c r="M6486" s="167" t="s">
        <v>3604</v>
      </c>
      <c r="N6486" s="169">
        <v>201.6</v>
      </c>
      <c r="O6486" s="167" t="s">
        <v>3505</v>
      </c>
      <c r="P6486" s="167"/>
      <c r="Q6486" s="167" t="s">
        <v>3527</v>
      </c>
      <c r="R6486" s="167" t="s">
        <v>10387</v>
      </c>
      <c r="S6486" s="169">
        <v>3</v>
      </c>
      <c r="T6486" s="167" t="s">
        <v>6512</v>
      </c>
      <c r="U6486" s="169" t="s">
        <v>3517</v>
      </c>
      <c r="V6486" s="167" t="s">
        <v>9415</v>
      </c>
      <c r="W6486" s="167" t="s">
        <v>6514</v>
      </c>
      <c r="X6486" s="170" t="s">
        <v>157</v>
      </c>
      <c r="Y6486" s="171" t="s">
        <v>10388</v>
      </c>
      <c r="Z6486" s="167" t="s">
        <v>11238</v>
      </c>
      <c r="AA6486" s="176">
        <v>40</v>
      </c>
      <c r="AB6486" s="167" t="s">
        <v>11254</v>
      </c>
      <c r="AC6486" s="176">
        <v>40</v>
      </c>
      <c r="AD6486" s="167" t="s">
        <v>11254</v>
      </c>
      <c r="AE6486" s="176">
        <v>16279.2</v>
      </c>
    </row>
    <row r="6487" spans="1:31">
      <c r="A6487" s="178">
        <v>308680498730</v>
      </c>
      <c r="B6487" s="166">
        <v>46199</v>
      </c>
      <c r="C6487" s="167" t="s">
        <v>9144</v>
      </c>
      <c r="D6487" s="167" t="s">
        <v>9258</v>
      </c>
      <c r="E6487" s="167" t="s">
        <v>9259</v>
      </c>
      <c r="F6487" s="167" t="s">
        <v>9260</v>
      </c>
      <c r="G6487" s="167" t="s">
        <v>3502</v>
      </c>
      <c r="H6487" s="168">
        <v>46199</v>
      </c>
      <c r="I6487" s="167" t="s">
        <v>9261</v>
      </c>
      <c r="J6487" s="169">
        <v>26111</v>
      </c>
      <c r="K6487" s="167" t="s">
        <v>55</v>
      </c>
      <c r="L6487" s="169">
        <v>1</v>
      </c>
      <c r="M6487" s="167" t="s">
        <v>3604</v>
      </c>
      <c r="N6487" s="169">
        <v>201.6</v>
      </c>
      <c r="O6487" s="167" t="s">
        <v>3505</v>
      </c>
      <c r="P6487" s="167"/>
      <c r="Q6487" s="167" t="s">
        <v>3527</v>
      </c>
      <c r="R6487" s="167" t="s">
        <v>10387</v>
      </c>
      <c r="S6487" s="169">
        <v>2</v>
      </c>
      <c r="T6487" s="167" t="s">
        <v>9329</v>
      </c>
      <c r="U6487" s="169" t="s">
        <v>3517</v>
      </c>
      <c r="V6487" s="167" t="s">
        <v>10059</v>
      </c>
      <c r="W6487" s="167" t="s">
        <v>9331</v>
      </c>
      <c r="X6487" s="170" t="s">
        <v>157</v>
      </c>
      <c r="Y6487" s="171" t="s">
        <v>10388</v>
      </c>
      <c r="Z6487" s="167" t="s">
        <v>11238</v>
      </c>
      <c r="AA6487" s="176">
        <v>130</v>
      </c>
      <c r="AB6487" s="167" t="s">
        <v>11254</v>
      </c>
      <c r="AC6487" s="176">
        <v>130</v>
      </c>
      <c r="AD6487" s="167" t="s">
        <v>11254</v>
      </c>
      <c r="AE6487" s="176">
        <v>372970</v>
      </c>
    </row>
    <row r="6488" spans="1:31">
      <c r="A6488" s="178">
        <v>308680498730</v>
      </c>
      <c r="B6488" s="166">
        <v>46199</v>
      </c>
      <c r="C6488" s="167" t="s">
        <v>9144</v>
      </c>
      <c r="D6488" s="167" t="s">
        <v>9258</v>
      </c>
      <c r="E6488" s="167" t="s">
        <v>9259</v>
      </c>
      <c r="F6488" s="167" t="s">
        <v>9260</v>
      </c>
      <c r="G6488" s="167" t="s">
        <v>3502</v>
      </c>
      <c r="H6488" s="168">
        <v>46199</v>
      </c>
      <c r="I6488" s="167" t="s">
        <v>9261</v>
      </c>
      <c r="J6488" s="169">
        <v>26111</v>
      </c>
      <c r="K6488" s="167" t="s">
        <v>55</v>
      </c>
      <c r="L6488" s="169">
        <v>1</v>
      </c>
      <c r="M6488" s="167" t="s">
        <v>3604</v>
      </c>
      <c r="N6488" s="169">
        <v>201.6</v>
      </c>
      <c r="O6488" s="167" t="s">
        <v>3505</v>
      </c>
      <c r="P6488" s="167"/>
      <c r="Q6488" s="167" t="s">
        <v>3527</v>
      </c>
      <c r="R6488" s="167" t="s">
        <v>10387</v>
      </c>
      <c r="S6488" s="169">
        <v>1</v>
      </c>
      <c r="T6488" s="167" t="s">
        <v>9329</v>
      </c>
      <c r="U6488" s="169" t="s">
        <v>3517</v>
      </c>
      <c r="V6488" s="167" t="s">
        <v>10059</v>
      </c>
      <c r="W6488" s="167" t="s">
        <v>9331</v>
      </c>
      <c r="X6488" s="170" t="s">
        <v>157</v>
      </c>
      <c r="Y6488" s="171" t="s">
        <v>10388</v>
      </c>
      <c r="Z6488" s="167" t="s">
        <v>11238</v>
      </c>
      <c r="AA6488" s="176">
        <v>140</v>
      </c>
      <c r="AB6488" s="167" t="s">
        <v>11254</v>
      </c>
      <c r="AC6488" s="176">
        <v>140</v>
      </c>
      <c r="AD6488" s="167" t="s">
        <v>11254</v>
      </c>
      <c r="AE6488" s="176">
        <v>401660</v>
      </c>
    </row>
    <row r="6489" spans="1:31">
      <c r="A6489" s="178">
        <v>308680557050</v>
      </c>
      <c r="B6489" s="166">
        <v>46199</v>
      </c>
      <c r="C6489" s="167" t="s">
        <v>9144</v>
      </c>
      <c r="D6489" s="167" t="s">
        <v>9258</v>
      </c>
      <c r="E6489" s="167" t="s">
        <v>9259</v>
      </c>
      <c r="F6489" s="167" t="s">
        <v>9260</v>
      </c>
      <c r="G6489" s="167" t="s">
        <v>3502</v>
      </c>
      <c r="H6489" s="168">
        <v>46199</v>
      </c>
      <c r="I6489" s="167" t="s">
        <v>9261</v>
      </c>
      <c r="J6489" s="169">
        <v>26111</v>
      </c>
      <c r="K6489" s="167" t="s">
        <v>55</v>
      </c>
      <c r="L6489" s="169">
        <v>1</v>
      </c>
      <c r="M6489" s="167" t="s">
        <v>3604</v>
      </c>
      <c r="N6489" s="169">
        <v>99.8</v>
      </c>
      <c r="O6489" s="167" t="s">
        <v>3505</v>
      </c>
      <c r="P6489" s="167"/>
      <c r="Q6489" s="167" t="s">
        <v>3527</v>
      </c>
      <c r="R6489" s="167" t="s">
        <v>10389</v>
      </c>
      <c r="S6489" s="169">
        <v>2</v>
      </c>
      <c r="T6489" s="167" t="s">
        <v>6512</v>
      </c>
      <c r="U6489" s="169" t="s">
        <v>3517</v>
      </c>
      <c r="V6489" s="167" t="s">
        <v>9415</v>
      </c>
      <c r="W6489" s="167" t="s">
        <v>6514</v>
      </c>
      <c r="X6489" s="170" t="s">
        <v>157</v>
      </c>
      <c r="Y6489" s="171" t="s">
        <v>10390</v>
      </c>
      <c r="Z6489" s="167" t="s">
        <v>11239</v>
      </c>
      <c r="AA6489" s="176">
        <v>20</v>
      </c>
      <c r="AB6489" s="167" t="s">
        <v>11254</v>
      </c>
      <c r="AC6489" s="176">
        <v>20</v>
      </c>
      <c r="AD6489" s="167" t="s">
        <v>11254</v>
      </c>
      <c r="AE6489" s="176">
        <v>8139.6</v>
      </c>
    </row>
    <row r="6490" spans="1:31">
      <c r="A6490" s="178">
        <v>308680557050</v>
      </c>
      <c r="B6490" s="166">
        <v>46199</v>
      </c>
      <c r="C6490" s="167" t="s">
        <v>9144</v>
      </c>
      <c r="D6490" s="167" t="s">
        <v>9258</v>
      </c>
      <c r="E6490" s="167" t="s">
        <v>9259</v>
      </c>
      <c r="F6490" s="167" t="s">
        <v>9260</v>
      </c>
      <c r="G6490" s="167" t="s">
        <v>3502</v>
      </c>
      <c r="H6490" s="168">
        <v>46199</v>
      </c>
      <c r="I6490" s="167" t="s">
        <v>9261</v>
      </c>
      <c r="J6490" s="169">
        <v>26111</v>
      </c>
      <c r="K6490" s="167" t="s">
        <v>55</v>
      </c>
      <c r="L6490" s="169">
        <v>1</v>
      </c>
      <c r="M6490" s="167" t="s">
        <v>3604</v>
      </c>
      <c r="N6490" s="169">
        <v>99.8</v>
      </c>
      <c r="O6490" s="167" t="s">
        <v>3505</v>
      </c>
      <c r="P6490" s="167"/>
      <c r="Q6490" s="167" t="s">
        <v>3527</v>
      </c>
      <c r="R6490" s="167" t="s">
        <v>10389</v>
      </c>
      <c r="S6490" s="169">
        <v>1</v>
      </c>
      <c r="T6490" s="167" t="s">
        <v>9303</v>
      </c>
      <c r="U6490" s="169" t="s">
        <v>3517</v>
      </c>
      <c r="V6490" s="167" t="s">
        <v>9418</v>
      </c>
      <c r="W6490" s="167" t="s">
        <v>9305</v>
      </c>
      <c r="X6490" s="170" t="s">
        <v>157</v>
      </c>
      <c r="Y6490" s="171" t="s">
        <v>10390</v>
      </c>
      <c r="Z6490" s="167" t="s">
        <v>11239</v>
      </c>
      <c r="AA6490" s="176">
        <v>210</v>
      </c>
      <c r="AB6490" s="167" t="s">
        <v>11254</v>
      </c>
      <c r="AC6490" s="176">
        <v>210</v>
      </c>
      <c r="AD6490" s="167" t="s">
        <v>11254</v>
      </c>
      <c r="AE6490" s="176">
        <v>597643.19999999995</v>
      </c>
    </row>
    <row r="6491" spans="1:31">
      <c r="A6491" s="178">
        <v>308680712010</v>
      </c>
      <c r="B6491" s="166">
        <v>46199</v>
      </c>
      <c r="C6491" s="167" t="s">
        <v>9144</v>
      </c>
      <c r="D6491" s="167" t="s">
        <v>9258</v>
      </c>
      <c r="E6491" s="167" t="s">
        <v>9259</v>
      </c>
      <c r="F6491" s="167" t="s">
        <v>9260</v>
      </c>
      <c r="G6491" s="167" t="s">
        <v>3502</v>
      </c>
      <c r="H6491" s="168">
        <v>46199</v>
      </c>
      <c r="I6491" s="167" t="s">
        <v>9261</v>
      </c>
      <c r="J6491" s="169">
        <v>26111</v>
      </c>
      <c r="K6491" s="167" t="s">
        <v>55</v>
      </c>
      <c r="L6491" s="169">
        <v>1</v>
      </c>
      <c r="M6491" s="167" t="s">
        <v>4084</v>
      </c>
      <c r="N6491" s="169">
        <v>37.799999999999997</v>
      </c>
      <c r="O6491" s="167" t="s">
        <v>3505</v>
      </c>
      <c r="P6491" s="167"/>
      <c r="Q6491" s="167" t="s">
        <v>3527</v>
      </c>
      <c r="R6491" s="167" t="s">
        <v>10391</v>
      </c>
      <c r="S6491" s="169">
        <v>1</v>
      </c>
      <c r="T6491" s="167" t="s">
        <v>9303</v>
      </c>
      <c r="U6491" s="169" t="s">
        <v>3517</v>
      </c>
      <c r="V6491" s="167" t="s">
        <v>9418</v>
      </c>
      <c r="W6491" s="167" t="s">
        <v>9305</v>
      </c>
      <c r="X6491" s="170" t="s">
        <v>157</v>
      </c>
      <c r="Y6491" s="171" t="s">
        <v>10392</v>
      </c>
      <c r="Z6491" s="167" t="s">
        <v>11240</v>
      </c>
      <c r="AA6491" s="176">
        <v>90</v>
      </c>
      <c r="AB6491" s="167" t="s">
        <v>11254</v>
      </c>
      <c r="AC6491" s="176">
        <v>90</v>
      </c>
      <c r="AD6491" s="167" t="s">
        <v>11254</v>
      </c>
      <c r="AE6491" s="176">
        <v>256132.8</v>
      </c>
    </row>
    <row r="6492" spans="1:31">
      <c r="A6492" s="178">
        <v>308680747600</v>
      </c>
      <c r="B6492" s="166">
        <v>46199</v>
      </c>
      <c r="C6492" s="167" t="s">
        <v>9144</v>
      </c>
      <c r="D6492" s="167" t="s">
        <v>9258</v>
      </c>
      <c r="E6492" s="167" t="s">
        <v>9259</v>
      </c>
      <c r="F6492" s="167" t="s">
        <v>9260</v>
      </c>
      <c r="G6492" s="167" t="s">
        <v>3502</v>
      </c>
      <c r="H6492" s="168">
        <v>46199</v>
      </c>
      <c r="I6492" s="167" t="s">
        <v>9261</v>
      </c>
      <c r="J6492" s="169">
        <v>26111</v>
      </c>
      <c r="K6492" s="167" t="s">
        <v>55</v>
      </c>
      <c r="L6492" s="169">
        <v>1</v>
      </c>
      <c r="M6492" s="167" t="s">
        <v>4084</v>
      </c>
      <c r="N6492" s="169">
        <v>23</v>
      </c>
      <c r="O6492" s="167" t="s">
        <v>3505</v>
      </c>
      <c r="P6492" s="167"/>
      <c r="Q6492" s="167" t="s">
        <v>3527</v>
      </c>
      <c r="R6492" s="167" t="s">
        <v>10393</v>
      </c>
      <c r="S6492" s="169">
        <v>1</v>
      </c>
      <c r="T6492" s="167" t="s">
        <v>9872</v>
      </c>
      <c r="U6492" s="169" t="s">
        <v>3517</v>
      </c>
      <c r="V6492" s="167" t="s">
        <v>10050</v>
      </c>
      <c r="W6492" s="167" t="s">
        <v>9874</v>
      </c>
      <c r="X6492" s="170" t="s">
        <v>157</v>
      </c>
      <c r="Y6492" s="171" t="s">
        <v>10394</v>
      </c>
      <c r="Z6492" s="167" t="s">
        <v>11241</v>
      </c>
      <c r="AA6492" s="176">
        <v>40</v>
      </c>
      <c r="AB6492" s="167" t="s">
        <v>11254</v>
      </c>
      <c r="AC6492" s="176">
        <v>40</v>
      </c>
      <c r="AD6492" s="167" t="s">
        <v>11254</v>
      </c>
      <c r="AE6492" s="176">
        <v>996514.8</v>
      </c>
    </row>
    <row r="6493" spans="1:31">
      <c r="A6493" s="178">
        <v>308681230230</v>
      </c>
      <c r="B6493" s="166">
        <v>46199</v>
      </c>
      <c r="C6493" s="167" t="s">
        <v>9144</v>
      </c>
      <c r="D6493" s="167" t="s">
        <v>9704</v>
      </c>
      <c r="E6493" s="167" t="s">
        <v>9705</v>
      </c>
      <c r="F6493" s="167" t="s">
        <v>9583</v>
      </c>
      <c r="G6493" s="167" t="s">
        <v>3502</v>
      </c>
      <c r="H6493" s="168">
        <v>46199</v>
      </c>
      <c r="I6493" s="167" t="s">
        <v>10395</v>
      </c>
      <c r="J6493" s="169">
        <v>26111</v>
      </c>
      <c r="K6493" s="167" t="s">
        <v>55</v>
      </c>
      <c r="L6493" s="169">
        <v>2</v>
      </c>
      <c r="M6493" s="167" t="s">
        <v>3604</v>
      </c>
      <c r="N6493" s="169">
        <v>391.7</v>
      </c>
      <c r="O6493" s="167" t="s">
        <v>3505</v>
      </c>
      <c r="P6493" s="167"/>
      <c r="Q6493" s="167" t="s">
        <v>5049</v>
      </c>
      <c r="R6493" s="167" t="s">
        <v>10396</v>
      </c>
      <c r="S6493" s="169">
        <v>2</v>
      </c>
      <c r="T6493" s="167" t="s">
        <v>9250</v>
      </c>
      <c r="U6493" s="169" t="s">
        <v>3517</v>
      </c>
      <c r="V6493" s="167" t="s">
        <v>9472</v>
      </c>
      <c r="W6493" s="167" t="s">
        <v>9252</v>
      </c>
      <c r="X6493" s="170" t="s">
        <v>157</v>
      </c>
      <c r="Y6493" s="171" t="s">
        <v>10397</v>
      </c>
      <c r="Z6493" s="167" t="s">
        <v>11242</v>
      </c>
      <c r="AA6493" s="176">
        <v>354</v>
      </c>
      <c r="AB6493" s="167" t="s">
        <v>11254</v>
      </c>
      <c r="AC6493" s="176">
        <v>354</v>
      </c>
      <c r="AD6493" s="167" t="s">
        <v>11254</v>
      </c>
      <c r="AE6493" s="176">
        <v>1491547.14</v>
      </c>
    </row>
    <row r="6494" spans="1:31">
      <c r="A6494" s="178">
        <v>308681230230</v>
      </c>
      <c r="B6494" s="166">
        <v>46199</v>
      </c>
      <c r="C6494" s="167" t="s">
        <v>9144</v>
      </c>
      <c r="D6494" s="167" t="s">
        <v>9704</v>
      </c>
      <c r="E6494" s="167" t="s">
        <v>9705</v>
      </c>
      <c r="F6494" s="167" t="s">
        <v>9583</v>
      </c>
      <c r="G6494" s="167" t="s">
        <v>3502</v>
      </c>
      <c r="H6494" s="168">
        <v>46199</v>
      </c>
      <c r="I6494" s="167" t="s">
        <v>10395</v>
      </c>
      <c r="J6494" s="169">
        <v>26111</v>
      </c>
      <c r="K6494" s="167" t="s">
        <v>55</v>
      </c>
      <c r="L6494" s="169">
        <v>2</v>
      </c>
      <c r="M6494" s="167" t="s">
        <v>3604</v>
      </c>
      <c r="N6494" s="169">
        <v>391.7</v>
      </c>
      <c r="O6494" s="167" t="s">
        <v>3505</v>
      </c>
      <c r="P6494" s="167"/>
      <c r="Q6494" s="167" t="s">
        <v>5049</v>
      </c>
      <c r="R6494" s="167" t="s">
        <v>10396</v>
      </c>
      <c r="S6494" s="169">
        <v>1</v>
      </c>
      <c r="T6494" s="167" t="s">
        <v>9250</v>
      </c>
      <c r="U6494" s="169" t="s">
        <v>3517</v>
      </c>
      <c r="V6494" s="167" t="s">
        <v>9472</v>
      </c>
      <c r="W6494" s="167" t="s">
        <v>9252</v>
      </c>
      <c r="X6494" s="170" t="s">
        <v>157</v>
      </c>
      <c r="Y6494" s="171" t="s">
        <v>10397</v>
      </c>
      <c r="Z6494" s="167" t="s">
        <v>11242</v>
      </c>
      <c r="AA6494" s="176">
        <v>433</v>
      </c>
      <c r="AB6494" s="167" t="s">
        <v>11254</v>
      </c>
      <c r="AC6494" s="176">
        <v>433</v>
      </c>
      <c r="AD6494" s="167" t="s">
        <v>11254</v>
      </c>
      <c r="AE6494" s="176">
        <v>1824406.53</v>
      </c>
    </row>
    <row r="6495" spans="1:31">
      <c r="A6495" s="178">
        <v>308688276430</v>
      </c>
      <c r="B6495" s="166">
        <v>46202</v>
      </c>
      <c r="C6495" s="167" t="s">
        <v>9144</v>
      </c>
      <c r="D6495" s="167" t="s">
        <v>9704</v>
      </c>
      <c r="E6495" s="167" t="s">
        <v>9705</v>
      </c>
      <c r="F6495" s="167" t="s">
        <v>10174</v>
      </c>
      <c r="G6495" s="167" t="s">
        <v>3502</v>
      </c>
      <c r="H6495" s="168">
        <v>46202</v>
      </c>
      <c r="I6495" s="167" t="s">
        <v>10398</v>
      </c>
      <c r="J6495" s="169">
        <v>26136</v>
      </c>
      <c r="K6495" s="167" t="s">
        <v>55</v>
      </c>
      <c r="L6495" s="169">
        <v>4</v>
      </c>
      <c r="M6495" s="167" t="s">
        <v>4084</v>
      </c>
      <c r="N6495" s="169">
        <v>24</v>
      </c>
      <c r="O6495" s="167" t="s">
        <v>3505</v>
      </c>
      <c r="P6495" s="167"/>
      <c r="Q6495" s="167" t="s">
        <v>5049</v>
      </c>
      <c r="R6495" s="167" t="s">
        <v>10399</v>
      </c>
      <c r="S6495" s="169">
        <v>2</v>
      </c>
      <c r="T6495" s="167" t="s">
        <v>10177</v>
      </c>
      <c r="U6495" s="169" t="s">
        <v>5284</v>
      </c>
      <c r="V6495" s="167" t="s">
        <v>10178</v>
      </c>
      <c r="W6495" s="167">
        <v>45205871</v>
      </c>
      <c r="X6495" s="170" t="s">
        <v>160</v>
      </c>
      <c r="Y6495" s="171" t="s">
        <v>10400</v>
      </c>
      <c r="Z6495" s="167" t="s">
        <v>11243</v>
      </c>
      <c r="AA6495" s="176">
        <v>85</v>
      </c>
      <c r="AB6495" s="167" t="s">
        <v>11254</v>
      </c>
      <c r="AC6495" s="176">
        <v>85</v>
      </c>
      <c r="AD6495" s="167" t="s">
        <v>11254</v>
      </c>
      <c r="AE6495" s="176">
        <v>6538.2</v>
      </c>
    </row>
    <row r="6496" spans="1:31">
      <c r="A6496" s="178">
        <v>308688276430</v>
      </c>
      <c r="B6496" s="166">
        <v>46202</v>
      </c>
      <c r="C6496" s="167" t="s">
        <v>9144</v>
      </c>
      <c r="D6496" s="167" t="s">
        <v>9704</v>
      </c>
      <c r="E6496" s="167" t="s">
        <v>9705</v>
      </c>
      <c r="F6496" s="167" t="s">
        <v>10174</v>
      </c>
      <c r="G6496" s="167" t="s">
        <v>3502</v>
      </c>
      <c r="H6496" s="168">
        <v>46202</v>
      </c>
      <c r="I6496" s="167" t="s">
        <v>10398</v>
      </c>
      <c r="J6496" s="169">
        <v>26136</v>
      </c>
      <c r="K6496" s="167" t="s">
        <v>55</v>
      </c>
      <c r="L6496" s="169">
        <v>4</v>
      </c>
      <c r="M6496" s="167" t="s">
        <v>4084</v>
      </c>
      <c r="N6496" s="169">
        <v>24</v>
      </c>
      <c r="O6496" s="167" t="s">
        <v>3505</v>
      </c>
      <c r="P6496" s="167"/>
      <c r="Q6496" s="167" t="s">
        <v>5049</v>
      </c>
      <c r="R6496" s="167" t="s">
        <v>10399</v>
      </c>
      <c r="S6496" s="169">
        <v>1</v>
      </c>
      <c r="T6496" s="167" t="s">
        <v>10177</v>
      </c>
      <c r="U6496" s="169" t="s">
        <v>5284</v>
      </c>
      <c r="V6496" s="167" t="s">
        <v>10178</v>
      </c>
      <c r="W6496" s="167">
        <v>45205871</v>
      </c>
      <c r="X6496" s="170" t="s">
        <v>160</v>
      </c>
      <c r="Y6496" s="171" t="s">
        <v>10400</v>
      </c>
      <c r="Z6496" s="167" t="s">
        <v>11243</v>
      </c>
      <c r="AA6496" s="176">
        <v>2</v>
      </c>
      <c r="AB6496" s="167" t="s">
        <v>11254</v>
      </c>
      <c r="AC6496" s="176">
        <v>2</v>
      </c>
      <c r="AD6496" s="167" t="s">
        <v>11254</v>
      </c>
      <c r="AE6496" s="176">
        <v>153.84</v>
      </c>
    </row>
    <row r="6497" spans="1:31">
      <c r="A6497" s="178">
        <v>308688914720</v>
      </c>
      <c r="B6497" s="166">
        <v>46202</v>
      </c>
      <c r="C6497" s="167" t="s">
        <v>9144</v>
      </c>
      <c r="D6497" s="167" t="s">
        <v>9232</v>
      </c>
      <c r="E6497" s="167" t="s">
        <v>9233</v>
      </c>
      <c r="F6497" s="167" t="s">
        <v>9277</v>
      </c>
      <c r="G6497" s="167" t="s">
        <v>3502</v>
      </c>
      <c r="H6497" s="168">
        <v>46202</v>
      </c>
      <c r="I6497" s="167" t="s">
        <v>10401</v>
      </c>
      <c r="J6497" s="169">
        <v>26136</v>
      </c>
      <c r="K6497" s="167" t="s">
        <v>55</v>
      </c>
      <c r="L6497" s="169">
        <v>6</v>
      </c>
      <c r="M6497" s="167" t="s">
        <v>3604</v>
      </c>
      <c r="N6497" s="169">
        <v>2153.6</v>
      </c>
      <c r="O6497" s="167" t="s">
        <v>3505</v>
      </c>
      <c r="P6497" s="167"/>
      <c r="Q6497" s="167" t="s">
        <v>3527</v>
      </c>
      <c r="R6497" s="167" t="s">
        <v>10402</v>
      </c>
      <c r="S6497" s="169">
        <v>19</v>
      </c>
      <c r="T6497" s="167" t="s">
        <v>8694</v>
      </c>
      <c r="U6497" s="169" t="s">
        <v>3517</v>
      </c>
      <c r="V6497" s="167" t="s">
        <v>10044</v>
      </c>
      <c r="W6497" s="167" t="s">
        <v>8696</v>
      </c>
      <c r="X6497" s="170" t="s">
        <v>157</v>
      </c>
      <c r="Y6497" s="171" t="s">
        <v>10403</v>
      </c>
      <c r="Z6497" s="167" t="s">
        <v>11244</v>
      </c>
      <c r="AA6497" s="176">
        <v>240</v>
      </c>
      <c r="AB6497" s="167" t="s">
        <v>11254</v>
      </c>
      <c r="AC6497" s="176">
        <v>240</v>
      </c>
      <c r="AD6497" s="167" t="s">
        <v>11254</v>
      </c>
      <c r="AE6497" s="176">
        <v>1394654.4</v>
      </c>
    </row>
    <row r="6498" spans="1:31">
      <c r="A6498" s="178">
        <v>308688914720</v>
      </c>
      <c r="B6498" s="166">
        <v>46202</v>
      </c>
      <c r="C6498" s="167" t="s">
        <v>9144</v>
      </c>
      <c r="D6498" s="167" t="s">
        <v>9232</v>
      </c>
      <c r="E6498" s="167" t="s">
        <v>9233</v>
      </c>
      <c r="F6498" s="167" t="s">
        <v>9277</v>
      </c>
      <c r="G6498" s="167" t="s">
        <v>3502</v>
      </c>
      <c r="H6498" s="168">
        <v>46202</v>
      </c>
      <c r="I6498" s="167" t="s">
        <v>10401</v>
      </c>
      <c r="J6498" s="169">
        <v>26136</v>
      </c>
      <c r="K6498" s="167" t="s">
        <v>55</v>
      </c>
      <c r="L6498" s="169">
        <v>6</v>
      </c>
      <c r="M6498" s="167" t="s">
        <v>3604</v>
      </c>
      <c r="N6498" s="169">
        <v>2153.6</v>
      </c>
      <c r="O6498" s="167" t="s">
        <v>3505</v>
      </c>
      <c r="P6498" s="167"/>
      <c r="Q6498" s="167" t="s">
        <v>3527</v>
      </c>
      <c r="R6498" s="167" t="s">
        <v>10402</v>
      </c>
      <c r="S6498" s="169">
        <v>18</v>
      </c>
      <c r="T6498" s="167" t="s">
        <v>9572</v>
      </c>
      <c r="U6498" s="169" t="s">
        <v>3517</v>
      </c>
      <c r="V6498" s="167" t="s">
        <v>9756</v>
      </c>
      <c r="W6498" s="167" t="s">
        <v>9414</v>
      </c>
      <c r="X6498" s="170" t="s">
        <v>157</v>
      </c>
      <c r="Y6498" s="171" t="s">
        <v>10403</v>
      </c>
      <c r="Z6498" s="167" t="s">
        <v>11244</v>
      </c>
      <c r="AA6498" s="176">
        <v>500</v>
      </c>
      <c r="AB6498" s="167" t="s">
        <v>11254</v>
      </c>
      <c r="AC6498" s="176">
        <v>500</v>
      </c>
      <c r="AD6498" s="167" t="s">
        <v>11254</v>
      </c>
      <c r="AE6498" s="176">
        <v>335870</v>
      </c>
    </row>
    <row r="6499" spans="1:31">
      <c r="A6499" s="178">
        <v>308688914720</v>
      </c>
      <c r="B6499" s="166">
        <v>46202</v>
      </c>
      <c r="C6499" s="167" t="s">
        <v>9144</v>
      </c>
      <c r="D6499" s="167" t="s">
        <v>9232</v>
      </c>
      <c r="E6499" s="167" t="s">
        <v>9233</v>
      </c>
      <c r="F6499" s="167" t="s">
        <v>9277</v>
      </c>
      <c r="G6499" s="167" t="s">
        <v>3502</v>
      </c>
      <c r="H6499" s="168">
        <v>46202</v>
      </c>
      <c r="I6499" s="167" t="s">
        <v>10401</v>
      </c>
      <c r="J6499" s="169">
        <v>26136</v>
      </c>
      <c r="K6499" s="167" t="s">
        <v>55</v>
      </c>
      <c r="L6499" s="169">
        <v>6</v>
      </c>
      <c r="M6499" s="167" t="s">
        <v>3604</v>
      </c>
      <c r="N6499" s="169">
        <v>2153.6</v>
      </c>
      <c r="O6499" s="167" t="s">
        <v>3505</v>
      </c>
      <c r="P6499" s="167"/>
      <c r="Q6499" s="167" t="s">
        <v>3527</v>
      </c>
      <c r="R6499" s="167" t="s">
        <v>10402</v>
      </c>
      <c r="S6499" s="169">
        <v>17</v>
      </c>
      <c r="T6499" s="167" t="s">
        <v>6512</v>
      </c>
      <c r="U6499" s="169" t="s">
        <v>3517</v>
      </c>
      <c r="V6499" s="167" t="s">
        <v>9677</v>
      </c>
      <c r="W6499" s="167" t="s">
        <v>6514</v>
      </c>
      <c r="X6499" s="170" t="s">
        <v>157</v>
      </c>
      <c r="Y6499" s="171" t="s">
        <v>10403</v>
      </c>
      <c r="Z6499" s="167" t="s">
        <v>11244</v>
      </c>
      <c r="AA6499" s="176">
        <v>50</v>
      </c>
      <c r="AB6499" s="167" t="s">
        <v>11254</v>
      </c>
      <c r="AC6499" s="176">
        <v>50</v>
      </c>
      <c r="AD6499" s="167" t="s">
        <v>11254</v>
      </c>
      <c r="AE6499" s="176">
        <v>20349</v>
      </c>
    </row>
    <row r="6500" spans="1:31">
      <c r="A6500" s="178">
        <v>308688914720</v>
      </c>
      <c r="B6500" s="166">
        <v>46202</v>
      </c>
      <c r="C6500" s="167" t="s">
        <v>9144</v>
      </c>
      <c r="D6500" s="167" t="s">
        <v>9232</v>
      </c>
      <c r="E6500" s="167" t="s">
        <v>9233</v>
      </c>
      <c r="F6500" s="167" t="s">
        <v>9277</v>
      </c>
      <c r="G6500" s="167" t="s">
        <v>3502</v>
      </c>
      <c r="H6500" s="168">
        <v>46202</v>
      </c>
      <c r="I6500" s="167" t="s">
        <v>10401</v>
      </c>
      <c r="J6500" s="169">
        <v>26136</v>
      </c>
      <c r="K6500" s="167" t="s">
        <v>55</v>
      </c>
      <c r="L6500" s="169">
        <v>6</v>
      </c>
      <c r="M6500" s="167" t="s">
        <v>3604</v>
      </c>
      <c r="N6500" s="169">
        <v>2153.6</v>
      </c>
      <c r="O6500" s="167" t="s">
        <v>3505</v>
      </c>
      <c r="P6500" s="167"/>
      <c r="Q6500" s="167" t="s">
        <v>3527</v>
      </c>
      <c r="R6500" s="167" t="s">
        <v>10402</v>
      </c>
      <c r="S6500" s="169">
        <v>16</v>
      </c>
      <c r="T6500" s="167" t="s">
        <v>6512</v>
      </c>
      <c r="U6500" s="169" t="s">
        <v>3517</v>
      </c>
      <c r="V6500" s="167" t="s">
        <v>9677</v>
      </c>
      <c r="W6500" s="167" t="s">
        <v>6514</v>
      </c>
      <c r="X6500" s="170" t="s">
        <v>157</v>
      </c>
      <c r="Y6500" s="171" t="s">
        <v>10403</v>
      </c>
      <c r="Z6500" s="167" t="s">
        <v>11244</v>
      </c>
      <c r="AA6500" s="176">
        <v>630</v>
      </c>
      <c r="AB6500" s="167" t="s">
        <v>11254</v>
      </c>
      <c r="AC6500" s="176">
        <v>630</v>
      </c>
      <c r="AD6500" s="167" t="s">
        <v>11254</v>
      </c>
      <c r="AE6500" s="176">
        <v>256397.4</v>
      </c>
    </row>
    <row r="6501" spans="1:31">
      <c r="A6501" s="178">
        <v>308688914720</v>
      </c>
      <c r="B6501" s="166">
        <v>46202</v>
      </c>
      <c r="C6501" s="167" t="s">
        <v>9144</v>
      </c>
      <c r="D6501" s="167" t="s">
        <v>9232</v>
      </c>
      <c r="E6501" s="167" t="s">
        <v>9233</v>
      </c>
      <c r="F6501" s="167" t="s">
        <v>9277</v>
      </c>
      <c r="G6501" s="167" t="s">
        <v>3502</v>
      </c>
      <c r="H6501" s="168">
        <v>46202</v>
      </c>
      <c r="I6501" s="167" t="s">
        <v>10401</v>
      </c>
      <c r="J6501" s="169">
        <v>26136</v>
      </c>
      <c r="K6501" s="167" t="s">
        <v>55</v>
      </c>
      <c r="L6501" s="169">
        <v>6</v>
      </c>
      <c r="M6501" s="167" t="s">
        <v>3604</v>
      </c>
      <c r="N6501" s="169">
        <v>2153.6</v>
      </c>
      <c r="O6501" s="167" t="s">
        <v>3505</v>
      </c>
      <c r="P6501" s="167"/>
      <c r="Q6501" s="167" t="s">
        <v>3527</v>
      </c>
      <c r="R6501" s="167" t="s">
        <v>10402</v>
      </c>
      <c r="S6501" s="169">
        <v>15</v>
      </c>
      <c r="T6501" s="167" t="s">
        <v>6516</v>
      </c>
      <c r="U6501" s="169" t="s">
        <v>3517</v>
      </c>
      <c r="V6501" s="167" t="s">
        <v>9878</v>
      </c>
      <c r="W6501" s="167" t="s">
        <v>6518</v>
      </c>
      <c r="X6501" s="170" t="s">
        <v>157</v>
      </c>
      <c r="Y6501" s="171" t="s">
        <v>10403</v>
      </c>
      <c r="Z6501" s="167" t="s">
        <v>11244</v>
      </c>
      <c r="AA6501" s="176">
        <v>480</v>
      </c>
      <c r="AB6501" s="167" t="s">
        <v>11254</v>
      </c>
      <c r="AC6501" s="176">
        <v>480</v>
      </c>
      <c r="AD6501" s="167" t="s">
        <v>11254</v>
      </c>
      <c r="AE6501" s="176">
        <v>131755.20000000001</v>
      </c>
    </row>
    <row r="6502" spans="1:31">
      <c r="A6502" s="178">
        <v>308688914720</v>
      </c>
      <c r="B6502" s="166">
        <v>46202</v>
      </c>
      <c r="C6502" s="167" t="s">
        <v>9144</v>
      </c>
      <c r="D6502" s="167" t="s">
        <v>9232</v>
      </c>
      <c r="E6502" s="167" t="s">
        <v>9233</v>
      </c>
      <c r="F6502" s="167" t="s">
        <v>9277</v>
      </c>
      <c r="G6502" s="167" t="s">
        <v>3502</v>
      </c>
      <c r="H6502" s="168">
        <v>46202</v>
      </c>
      <c r="I6502" s="167" t="s">
        <v>10401</v>
      </c>
      <c r="J6502" s="169">
        <v>26136</v>
      </c>
      <c r="K6502" s="167" t="s">
        <v>55</v>
      </c>
      <c r="L6502" s="169">
        <v>6</v>
      </c>
      <c r="M6502" s="167" t="s">
        <v>3604</v>
      </c>
      <c r="N6502" s="169">
        <v>2153.6</v>
      </c>
      <c r="O6502" s="167" t="s">
        <v>3505</v>
      </c>
      <c r="P6502" s="167"/>
      <c r="Q6502" s="167" t="s">
        <v>3527</v>
      </c>
      <c r="R6502" s="167" t="s">
        <v>10402</v>
      </c>
      <c r="S6502" s="169">
        <v>14</v>
      </c>
      <c r="T6502" s="167" t="s">
        <v>9416</v>
      </c>
      <c r="U6502" s="169" t="s">
        <v>3517</v>
      </c>
      <c r="V6502" s="167" t="s">
        <v>9671</v>
      </c>
      <c r="W6502" s="167" t="s">
        <v>9293</v>
      </c>
      <c r="X6502" s="170" t="s">
        <v>157</v>
      </c>
      <c r="Y6502" s="171" t="s">
        <v>10403</v>
      </c>
      <c r="Z6502" s="167" t="s">
        <v>11244</v>
      </c>
      <c r="AA6502" s="176">
        <v>550</v>
      </c>
      <c r="AB6502" s="167" t="s">
        <v>11254</v>
      </c>
      <c r="AC6502" s="176">
        <v>550</v>
      </c>
      <c r="AD6502" s="167" t="s">
        <v>11254</v>
      </c>
      <c r="AE6502" s="176">
        <v>534880.5</v>
      </c>
    </row>
    <row r="6503" spans="1:31">
      <c r="A6503" s="178">
        <v>308688914720</v>
      </c>
      <c r="B6503" s="166">
        <v>46202</v>
      </c>
      <c r="C6503" s="167" t="s">
        <v>9144</v>
      </c>
      <c r="D6503" s="167" t="s">
        <v>9232</v>
      </c>
      <c r="E6503" s="167" t="s">
        <v>9233</v>
      </c>
      <c r="F6503" s="167" t="s">
        <v>9277</v>
      </c>
      <c r="G6503" s="167" t="s">
        <v>3502</v>
      </c>
      <c r="H6503" s="168">
        <v>46202</v>
      </c>
      <c r="I6503" s="167" t="s">
        <v>10401</v>
      </c>
      <c r="J6503" s="169">
        <v>26136</v>
      </c>
      <c r="K6503" s="167" t="s">
        <v>55</v>
      </c>
      <c r="L6503" s="169">
        <v>6</v>
      </c>
      <c r="M6503" s="167" t="s">
        <v>3604</v>
      </c>
      <c r="N6503" s="169">
        <v>2153.6</v>
      </c>
      <c r="O6503" s="167" t="s">
        <v>3505</v>
      </c>
      <c r="P6503" s="167"/>
      <c r="Q6503" s="167" t="s">
        <v>3527</v>
      </c>
      <c r="R6503" s="167" t="s">
        <v>10402</v>
      </c>
      <c r="S6503" s="169">
        <v>13</v>
      </c>
      <c r="T6503" s="167" t="s">
        <v>9416</v>
      </c>
      <c r="U6503" s="169" t="s">
        <v>3517</v>
      </c>
      <c r="V6503" s="167" t="s">
        <v>9671</v>
      </c>
      <c r="W6503" s="167" t="s">
        <v>9293</v>
      </c>
      <c r="X6503" s="170" t="s">
        <v>157</v>
      </c>
      <c r="Y6503" s="171" t="s">
        <v>10403</v>
      </c>
      <c r="Z6503" s="167" t="s">
        <v>11244</v>
      </c>
      <c r="AA6503" s="176">
        <v>290</v>
      </c>
      <c r="AB6503" s="167" t="s">
        <v>11254</v>
      </c>
      <c r="AC6503" s="176">
        <v>290</v>
      </c>
      <c r="AD6503" s="167" t="s">
        <v>11254</v>
      </c>
      <c r="AE6503" s="176">
        <v>282027.90000000002</v>
      </c>
    </row>
    <row r="6504" spans="1:31">
      <c r="A6504" s="178">
        <v>308688914720</v>
      </c>
      <c r="B6504" s="166">
        <v>46202</v>
      </c>
      <c r="C6504" s="167" t="s">
        <v>9144</v>
      </c>
      <c r="D6504" s="167" t="s">
        <v>9232</v>
      </c>
      <c r="E6504" s="167" t="s">
        <v>9233</v>
      </c>
      <c r="F6504" s="167" t="s">
        <v>9277</v>
      </c>
      <c r="G6504" s="167" t="s">
        <v>3502</v>
      </c>
      <c r="H6504" s="168">
        <v>46202</v>
      </c>
      <c r="I6504" s="167" t="s">
        <v>10401</v>
      </c>
      <c r="J6504" s="169">
        <v>26136</v>
      </c>
      <c r="K6504" s="167" t="s">
        <v>55</v>
      </c>
      <c r="L6504" s="169">
        <v>6</v>
      </c>
      <c r="M6504" s="167" t="s">
        <v>3604</v>
      </c>
      <c r="N6504" s="169">
        <v>2153.6</v>
      </c>
      <c r="O6504" s="167" t="s">
        <v>3505</v>
      </c>
      <c r="P6504" s="167"/>
      <c r="Q6504" s="167" t="s">
        <v>3527</v>
      </c>
      <c r="R6504" s="167" t="s">
        <v>10402</v>
      </c>
      <c r="S6504" s="169">
        <v>12</v>
      </c>
      <c r="T6504" s="167" t="s">
        <v>9416</v>
      </c>
      <c r="U6504" s="169" t="s">
        <v>3517</v>
      </c>
      <c r="V6504" s="167" t="s">
        <v>9671</v>
      </c>
      <c r="W6504" s="167" t="s">
        <v>9293</v>
      </c>
      <c r="X6504" s="170" t="s">
        <v>157</v>
      </c>
      <c r="Y6504" s="171" t="s">
        <v>10403</v>
      </c>
      <c r="Z6504" s="167" t="s">
        <v>11244</v>
      </c>
      <c r="AA6504" s="176">
        <v>20</v>
      </c>
      <c r="AB6504" s="167" t="s">
        <v>11254</v>
      </c>
      <c r="AC6504" s="176">
        <v>20</v>
      </c>
      <c r="AD6504" s="167" t="s">
        <v>11254</v>
      </c>
      <c r="AE6504" s="176">
        <v>19450.2</v>
      </c>
    </row>
    <row r="6505" spans="1:31">
      <c r="A6505" s="178">
        <v>308688914720</v>
      </c>
      <c r="B6505" s="166">
        <v>46202</v>
      </c>
      <c r="C6505" s="167" t="s">
        <v>9144</v>
      </c>
      <c r="D6505" s="167" t="s">
        <v>9232</v>
      </c>
      <c r="E6505" s="167" t="s">
        <v>9233</v>
      </c>
      <c r="F6505" s="167" t="s">
        <v>9277</v>
      </c>
      <c r="G6505" s="167" t="s">
        <v>3502</v>
      </c>
      <c r="H6505" s="168">
        <v>46202</v>
      </c>
      <c r="I6505" s="167" t="s">
        <v>10401</v>
      </c>
      <c r="J6505" s="169">
        <v>26136</v>
      </c>
      <c r="K6505" s="167" t="s">
        <v>55</v>
      </c>
      <c r="L6505" s="169">
        <v>6</v>
      </c>
      <c r="M6505" s="167" t="s">
        <v>3604</v>
      </c>
      <c r="N6505" s="169">
        <v>2153.6</v>
      </c>
      <c r="O6505" s="167" t="s">
        <v>3505</v>
      </c>
      <c r="P6505" s="167"/>
      <c r="Q6505" s="167" t="s">
        <v>3527</v>
      </c>
      <c r="R6505" s="167" t="s">
        <v>10402</v>
      </c>
      <c r="S6505" s="169">
        <v>11</v>
      </c>
      <c r="T6505" s="167" t="s">
        <v>9303</v>
      </c>
      <c r="U6505" s="169" t="s">
        <v>3517</v>
      </c>
      <c r="V6505" s="167" t="s">
        <v>9304</v>
      </c>
      <c r="W6505" s="167" t="s">
        <v>9305</v>
      </c>
      <c r="X6505" s="170" t="s">
        <v>157</v>
      </c>
      <c r="Y6505" s="171" t="s">
        <v>10403</v>
      </c>
      <c r="Z6505" s="167" t="s">
        <v>11244</v>
      </c>
      <c r="AA6505" s="176">
        <v>550</v>
      </c>
      <c r="AB6505" s="167" t="s">
        <v>11254</v>
      </c>
      <c r="AC6505" s="176">
        <v>550</v>
      </c>
      <c r="AD6505" s="167" t="s">
        <v>11254</v>
      </c>
      <c r="AE6505" s="176">
        <v>1565256</v>
      </c>
    </row>
    <row r="6506" spans="1:31">
      <c r="A6506" s="178">
        <v>308688914720</v>
      </c>
      <c r="B6506" s="166">
        <v>46202</v>
      </c>
      <c r="C6506" s="167" t="s">
        <v>9144</v>
      </c>
      <c r="D6506" s="167" t="s">
        <v>9232</v>
      </c>
      <c r="E6506" s="167" t="s">
        <v>9233</v>
      </c>
      <c r="F6506" s="167" t="s">
        <v>9277</v>
      </c>
      <c r="G6506" s="167" t="s">
        <v>3502</v>
      </c>
      <c r="H6506" s="168">
        <v>46202</v>
      </c>
      <c r="I6506" s="167" t="s">
        <v>10401</v>
      </c>
      <c r="J6506" s="169">
        <v>26136</v>
      </c>
      <c r="K6506" s="167" t="s">
        <v>55</v>
      </c>
      <c r="L6506" s="169">
        <v>6</v>
      </c>
      <c r="M6506" s="167" t="s">
        <v>3604</v>
      </c>
      <c r="N6506" s="169">
        <v>2153.6</v>
      </c>
      <c r="O6506" s="167" t="s">
        <v>3505</v>
      </c>
      <c r="P6506" s="167"/>
      <c r="Q6506" s="167" t="s">
        <v>3527</v>
      </c>
      <c r="R6506" s="167" t="s">
        <v>10402</v>
      </c>
      <c r="S6506" s="169">
        <v>10</v>
      </c>
      <c r="T6506" s="167" t="s">
        <v>8290</v>
      </c>
      <c r="U6506" s="169" t="s">
        <v>3517</v>
      </c>
      <c r="V6506" s="167" t="s">
        <v>9672</v>
      </c>
      <c r="W6506" s="167" t="s">
        <v>7027</v>
      </c>
      <c r="X6506" s="170" t="s">
        <v>157</v>
      </c>
      <c r="Y6506" s="171" t="s">
        <v>10403</v>
      </c>
      <c r="Z6506" s="167" t="s">
        <v>11244</v>
      </c>
      <c r="AA6506" s="176">
        <v>79</v>
      </c>
      <c r="AB6506" s="167" t="s">
        <v>11254</v>
      </c>
      <c r="AC6506" s="176">
        <v>79</v>
      </c>
      <c r="AD6506" s="167" t="s">
        <v>11254</v>
      </c>
      <c r="AE6506" s="176">
        <v>47016.06</v>
      </c>
    </row>
    <row r="6507" spans="1:31">
      <c r="A6507" s="178">
        <v>308688914720</v>
      </c>
      <c r="B6507" s="166">
        <v>46202</v>
      </c>
      <c r="C6507" s="167" t="s">
        <v>9144</v>
      </c>
      <c r="D6507" s="167" t="s">
        <v>9232</v>
      </c>
      <c r="E6507" s="167" t="s">
        <v>9233</v>
      </c>
      <c r="F6507" s="167" t="s">
        <v>9277</v>
      </c>
      <c r="G6507" s="167" t="s">
        <v>3502</v>
      </c>
      <c r="H6507" s="168">
        <v>46202</v>
      </c>
      <c r="I6507" s="167" t="s">
        <v>10401</v>
      </c>
      <c r="J6507" s="169">
        <v>26136</v>
      </c>
      <c r="K6507" s="167" t="s">
        <v>55</v>
      </c>
      <c r="L6507" s="169">
        <v>6</v>
      </c>
      <c r="M6507" s="167" t="s">
        <v>3604</v>
      </c>
      <c r="N6507" s="169">
        <v>2153.6</v>
      </c>
      <c r="O6507" s="167" t="s">
        <v>3505</v>
      </c>
      <c r="P6507" s="167"/>
      <c r="Q6507" s="167" t="s">
        <v>3527</v>
      </c>
      <c r="R6507" s="167" t="s">
        <v>10402</v>
      </c>
      <c r="S6507" s="169">
        <v>9</v>
      </c>
      <c r="T6507" s="167" t="s">
        <v>9310</v>
      </c>
      <c r="U6507" s="169" t="s">
        <v>3517</v>
      </c>
      <c r="V6507" s="167" t="s">
        <v>9311</v>
      </c>
      <c r="W6507" s="167" t="s">
        <v>9312</v>
      </c>
      <c r="X6507" s="170" t="s">
        <v>157</v>
      </c>
      <c r="Y6507" s="171" t="s">
        <v>10403</v>
      </c>
      <c r="Z6507" s="167" t="s">
        <v>11244</v>
      </c>
      <c r="AA6507" s="176">
        <v>160</v>
      </c>
      <c r="AB6507" s="167" t="s">
        <v>11254</v>
      </c>
      <c r="AC6507" s="176">
        <v>160</v>
      </c>
      <c r="AD6507" s="167" t="s">
        <v>11254</v>
      </c>
      <c r="AE6507" s="176">
        <v>470849.6</v>
      </c>
    </row>
    <row r="6508" spans="1:31">
      <c r="A6508" s="178">
        <v>308688914720</v>
      </c>
      <c r="B6508" s="166">
        <v>46202</v>
      </c>
      <c r="C6508" s="167" t="s">
        <v>9144</v>
      </c>
      <c r="D6508" s="167" t="s">
        <v>9232</v>
      </c>
      <c r="E6508" s="167" t="s">
        <v>9233</v>
      </c>
      <c r="F6508" s="167" t="s">
        <v>9277</v>
      </c>
      <c r="G6508" s="167" t="s">
        <v>3502</v>
      </c>
      <c r="H6508" s="168">
        <v>46202</v>
      </c>
      <c r="I6508" s="167" t="s">
        <v>10401</v>
      </c>
      <c r="J6508" s="169">
        <v>26136</v>
      </c>
      <c r="K6508" s="167" t="s">
        <v>55</v>
      </c>
      <c r="L6508" s="169">
        <v>6</v>
      </c>
      <c r="M6508" s="167" t="s">
        <v>3604</v>
      </c>
      <c r="N6508" s="169">
        <v>2153.6</v>
      </c>
      <c r="O6508" s="167" t="s">
        <v>3505</v>
      </c>
      <c r="P6508" s="167"/>
      <c r="Q6508" s="167" t="s">
        <v>3527</v>
      </c>
      <c r="R6508" s="167" t="s">
        <v>10402</v>
      </c>
      <c r="S6508" s="169">
        <v>8</v>
      </c>
      <c r="T6508" s="167" t="s">
        <v>9310</v>
      </c>
      <c r="U6508" s="169" t="s">
        <v>3517</v>
      </c>
      <c r="V6508" s="167" t="s">
        <v>9311</v>
      </c>
      <c r="W6508" s="167" t="s">
        <v>9312</v>
      </c>
      <c r="X6508" s="170" t="s">
        <v>157</v>
      </c>
      <c r="Y6508" s="171" t="s">
        <v>10403</v>
      </c>
      <c r="Z6508" s="167" t="s">
        <v>11244</v>
      </c>
      <c r="AA6508" s="176">
        <v>140</v>
      </c>
      <c r="AB6508" s="167" t="s">
        <v>11254</v>
      </c>
      <c r="AC6508" s="176">
        <v>140</v>
      </c>
      <c r="AD6508" s="167" t="s">
        <v>11254</v>
      </c>
      <c r="AE6508" s="176">
        <v>411993.4</v>
      </c>
    </row>
    <row r="6509" spans="1:31">
      <c r="A6509" s="178">
        <v>308688914720</v>
      </c>
      <c r="B6509" s="166">
        <v>46202</v>
      </c>
      <c r="C6509" s="167" t="s">
        <v>9144</v>
      </c>
      <c r="D6509" s="167" t="s">
        <v>9232</v>
      </c>
      <c r="E6509" s="167" t="s">
        <v>9233</v>
      </c>
      <c r="F6509" s="167" t="s">
        <v>9277</v>
      </c>
      <c r="G6509" s="167" t="s">
        <v>3502</v>
      </c>
      <c r="H6509" s="168">
        <v>46202</v>
      </c>
      <c r="I6509" s="167" t="s">
        <v>10401</v>
      </c>
      <c r="J6509" s="169">
        <v>26136</v>
      </c>
      <c r="K6509" s="167" t="s">
        <v>55</v>
      </c>
      <c r="L6509" s="169">
        <v>6</v>
      </c>
      <c r="M6509" s="167" t="s">
        <v>3604</v>
      </c>
      <c r="N6509" s="169">
        <v>2153.6</v>
      </c>
      <c r="O6509" s="167" t="s">
        <v>3505</v>
      </c>
      <c r="P6509" s="167"/>
      <c r="Q6509" s="167" t="s">
        <v>3527</v>
      </c>
      <c r="R6509" s="167" t="s">
        <v>10402</v>
      </c>
      <c r="S6509" s="169">
        <v>7</v>
      </c>
      <c r="T6509" s="167" t="s">
        <v>9452</v>
      </c>
      <c r="U6509" s="169" t="s">
        <v>3517</v>
      </c>
      <c r="V6509" s="167" t="s">
        <v>9674</v>
      </c>
      <c r="W6509" s="167" t="s">
        <v>9317</v>
      </c>
      <c r="X6509" s="170" t="s">
        <v>157</v>
      </c>
      <c r="Y6509" s="171" t="s">
        <v>10403</v>
      </c>
      <c r="Z6509" s="167" t="s">
        <v>11244</v>
      </c>
      <c r="AA6509" s="176">
        <v>440</v>
      </c>
      <c r="AB6509" s="167" t="s">
        <v>11254</v>
      </c>
      <c r="AC6509" s="176">
        <v>440</v>
      </c>
      <c r="AD6509" s="167" t="s">
        <v>11254</v>
      </c>
      <c r="AE6509" s="176">
        <v>689084</v>
      </c>
    </row>
    <row r="6510" spans="1:31">
      <c r="A6510" s="178">
        <v>308688914720</v>
      </c>
      <c r="B6510" s="166">
        <v>46202</v>
      </c>
      <c r="C6510" s="167" t="s">
        <v>9144</v>
      </c>
      <c r="D6510" s="167" t="s">
        <v>9232</v>
      </c>
      <c r="E6510" s="167" t="s">
        <v>9233</v>
      </c>
      <c r="F6510" s="167" t="s">
        <v>9277</v>
      </c>
      <c r="G6510" s="167" t="s">
        <v>3502</v>
      </c>
      <c r="H6510" s="168">
        <v>46202</v>
      </c>
      <c r="I6510" s="167" t="s">
        <v>10401</v>
      </c>
      <c r="J6510" s="169">
        <v>26136</v>
      </c>
      <c r="K6510" s="167" t="s">
        <v>55</v>
      </c>
      <c r="L6510" s="169">
        <v>6</v>
      </c>
      <c r="M6510" s="167" t="s">
        <v>3604</v>
      </c>
      <c r="N6510" s="169">
        <v>2153.6</v>
      </c>
      <c r="O6510" s="167" t="s">
        <v>3505</v>
      </c>
      <c r="P6510" s="167"/>
      <c r="Q6510" s="167" t="s">
        <v>3527</v>
      </c>
      <c r="R6510" s="167" t="s">
        <v>10402</v>
      </c>
      <c r="S6510" s="169">
        <v>6</v>
      </c>
      <c r="T6510" s="167" t="s">
        <v>9318</v>
      </c>
      <c r="U6510" s="169" t="s">
        <v>3517</v>
      </c>
      <c r="V6510" s="167" t="s">
        <v>9319</v>
      </c>
      <c r="W6510" s="167" t="s">
        <v>9320</v>
      </c>
      <c r="X6510" s="170" t="s">
        <v>157</v>
      </c>
      <c r="Y6510" s="171" t="s">
        <v>10403</v>
      </c>
      <c r="Z6510" s="167" t="s">
        <v>11244</v>
      </c>
      <c r="AA6510" s="176">
        <v>340</v>
      </c>
      <c r="AB6510" s="167" t="s">
        <v>11254</v>
      </c>
      <c r="AC6510" s="176">
        <v>340</v>
      </c>
      <c r="AD6510" s="167" t="s">
        <v>11254</v>
      </c>
      <c r="AE6510" s="176">
        <v>502849.8</v>
      </c>
    </row>
    <row r="6511" spans="1:31">
      <c r="A6511" s="178">
        <v>308688914720</v>
      </c>
      <c r="B6511" s="166">
        <v>46202</v>
      </c>
      <c r="C6511" s="167" t="s">
        <v>9144</v>
      </c>
      <c r="D6511" s="167" t="s">
        <v>9232</v>
      </c>
      <c r="E6511" s="167" t="s">
        <v>9233</v>
      </c>
      <c r="F6511" s="167" t="s">
        <v>9277</v>
      </c>
      <c r="G6511" s="167" t="s">
        <v>3502</v>
      </c>
      <c r="H6511" s="168">
        <v>46202</v>
      </c>
      <c r="I6511" s="167" t="s">
        <v>10401</v>
      </c>
      <c r="J6511" s="169">
        <v>26136</v>
      </c>
      <c r="K6511" s="167" t="s">
        <v>55</v>
      </c>
      <c r="L6511" s="169">
        <v>6</v>
      </c>
      <c r="M6511" s="167" t="s">
        <v>3604</v>
      </c>
      <c r="N6511" s="169">
        <v>2153.6</v>
      </c>
      <c r="O6511" s="167" t="s">
        <v>3505</v>
      </c>
      <c r="P6511" s="167"/>
      <c r="Q6511" s="167" t="s">
        <v>3527</v>
      </c>
      <c r="R6511" s="167" t="s">
        <v>10402</v>
      </c>
      <c r="S6511" s="169">
        <v>5</v>
      </c>
      <c r="T6511" s="167" t="s">
        <v>9667</v>
      </c>
      <c r="U6511" s="169" t="s">
        <v>3517</v>
      </c>
      <c r="V6511" s="167" t="s">
        <v>9668</v>
      </c>
      <c r="W6511" s="167" t="s">
        <v>9323</v>
      </c>
      <c r="X6511" s="170" t="s">
        <v>157</v>
      </c>
      <c r="Y6511" s="171" t="s">
        <v>10403</v>
      </c>
      <c r="Z6511" s="167" t="s">
        <v>11244</v>
      </c>
      <c r="AA6511" s="176">
        <v>10</v>
      </c>
      <c r="AB6511" s="167" t="s">
        <v>11254</v>
      </c>
      <c r="AC6511" s="176">
        <v>10</v>
      </c>
      <c r="AD6511" s="167" t="s">
        <v>11254</v>
      </c>
      <c r="AE6511" s="176">
        <v>7627.9</v>
      </c>
    </row>
    <row r="6512" spans="1:31">
      <c r="A6512" s="178">
        <v>308688914720</v>
      </c>
      <c r="B6512" s="166">
        <v>46202</v>
      </c>
      <c r="C6512" s="167" t="s">
        <v>9144</v>
      </c>
      <c r="D6512" s="167" t="s">
        <v>9232</v>
      </c>
      <c r="E6512" s="167" t="s">
        <v>9233</v>
      </c>
      <c r="F6512" s="167" t="s">
        <v>9277</v>
      </c>
      <c r="G6512" s="167" t="s">
        <v>3502</v>
      </c>
      <c r="H6512" s="168">
        <v>46202</v>
      </c>
      <c r="I6512" s="167" t="s">
        <v>10401</v>
      </c>
      <c r="J6512" s="169">
        <v>26136</v>
      </c>
      <c r="K6512" s="167" t="s">
        <v>55</v>
      </c>
      <c r="L6512" s="169">
        <v>6</v>
      </c>
      <c r="M6512" s="167" t="s">
        <v>3604</v>
      </c>
      <c r="N6512" s="169">
        <v>2153.6</v>
      </c>
      <c r="O6512" s="167" t="s">
        <v>3505</v>
      </c>
      <c r="P6512" s="167"/>
      <c r="Q6512" s="167" t="s">
        <v>3527</v>
      </c>
      <c r="R6512" s="167" t="s">
        <v>10402</v>
      </c>
      <c r="S6512" s="169">
        <v>4</v>
      </c>
      <c r="T6512" s="167" t="s">
        <v>9426</v>
      </c>
      <c r="U6512" s="169" t="s">
        <v>3517</v>
      </c>
      <c r="V6512" s="167" t="s">
        <v>9680</v>
      </c>
      <c r="W6512" s="167" t="s">
        <v>7024</v>
      </c>
      <c r="X6512" s="170" t="s">
        <v>157</v>
      </c>
      <c r="Y6512" s="171" t="s">
        <v>10403</v>
      </c>
      <c r="Z6512" s="167" t="s">
        <v>11244</v>
      </c>
      <c r="AA6512" s="176">
        <v>10</v>
      </c>
      <c r="AB6512" s="167" t="s">
        <v>11254</v>
      </c>
      <c r="AC6512" s="176">
        <v>10</v>
      </c>
      <c r="AD6512" s="167" t="s">
        <v>11254</v>
      </c>
      <c r="AE6512" s="176">
        <v>3192</v>
      </c>
    </row>
    <row r="6513" spans="1:31">
      <c r="A6513" s="178">
        <v>308688914720</v>
      </c>
      <c r="B6513" s="166">
        <v>46202</v>
      </c>
      <c r="C6513" s="167" t="s">
        <v>9144</v>
      </c>
      <c r="D6513" s="167" t="s">
        <v>9232</v>
      </c>
      <c r="E6513" s="167" t="s">
        <v>9233</v>
      </c>
      <c r="F6513" s="167" t="s">
        <v>9277</v>
      </c>
      <c r="G6513" s="167" t="s">
        <v>3502</v>
      </c>
      <c r="H6513" s="168">
        <v>46202</v>
      </c>
      <c r="I6513" s="167" t="s">
        <v>10401</v>
      </c>
      <c r="J6513" s="169">
        <v>26136</v>
      </c>
      <c r="K6513" s="167" t="s">
        <v>55</v>
      </c>
      <c r="L6513" s="169">
        <v>6</v>
      </c>
      <c r="M6513" s="167" t="s">
        <v>3604</v>
      </c>
      <c r="N6513" s="169">
        <v>2153.6</v>
      </c>
      <c r="O6513" s="167" t="s">
        <v>3505</v>
      </c>
      <c r="P6513" s="167"/>
      <c r="Q6513" s="167" t="s">
        <v>3527</v>
      </c>
      <c r="R6513" s="167" t="s">
        <v>10402</v>
      </c>
      <c r="S6513" s="169">
        <v>3</v>
      </c>
      <c r="T6513" s="167" t="s">
        <v>9329</v>
      </c>
      <c r="U6513" s="169" t="s">
        <v>3517</v>
      </c>
      <c r="V6513" s="167" t="s">
        <v>9330</v>
      </c>
      <c r="W6513" s="167" t="s">
        <v>9331</v>
      </c>
      <c r="X6513" s="170" t="s">
        <v>157</v>
      </c>
      <c r="Y6513" s="171" t="s">
        <v>10403</v>
      </c>
      <c r="Z6513" s="167" t="s">
        <v>11244</v>
      </c>
      <c r="AA6513" s="176">
        <v>100</v>
      </c>
      <c r="AB6513" s="167" t="s">
        <v>11254</v>
      </c>
      <c r="AC6513" s="176">
        <v>100</v>
      </c>
      <c r="AD6513" s="167" t="s">
        <v>11254</v>
      </c>
      <c r="AE6513" s="176">
        <v>286900</v>
      </c>
    </row>
    <row r="6514" spans="1:31">
      <c r="A6514" s="178">
        <v>308688914720</v>
      </c>
      <c r="B6514" s="166">
        <v>46202</v>
      </c>
      <c r="C6514" s="167" t="s">
        <v>9144</v>
      </c>
      <c r="D6514" s="167" t="s">
        <v>9232</v>
      </c>
      <c r="E6514" s="167" t="s">
        <v>9233</v>
      </c>
      <c r="F6514" s="167" t="s">
        <v>9277</v>
      </c>
      <c r="G6514" s="167" t="s">
        <v>3502</v>
      </c>
      <c r="H6514" s="168">
        <v>46202</v>
      </c>
      <c r="I6514" s="167" t="s">
        <v>10401</v>
      </c>
      <c r="J6514" s="169">
        <v>26136</v>
      </c>
      <c r="K6514" s="167" t="s">
        <v>55</v>
      </c>
      <c r="L6514" s="169">
        <v>6</v>
      </c>
      <c r="M6514" s="167" t="s">
        <v>3604</v>
      </c>
      <c r="N6514" s="169">
        <v>2153.6</v>
      </c>
      <c r="O6514" s="167" t="s">
        <v>3505</v>
      </c>
      <c r="P6514" s="167"/>
      <c r="Q6514" s="167" t="s">
        <v>3527</v>
      </c>
      <c r="R6514" s="167" t="s">
        <v>10402</v>
      </c>
      <c r="S6514" s="169">
        <v>2</v>
      </c>
      <c r="T6514" s="167" t="s">
        <v>9274</v>
      </c>
      <c r="U6514" s="169" t="s">
        <v>3517</v>
      </c>
      <c r="V6514" s="167" t="s">
        <v>9334</v>
      </c>
      <c r="W6514" s="167" t="s">
        <v>9276</v>
      </c>
      <c r="X6514" s="170" t="s">
        <v>157</v>
      </c>
      <c r="Y6514" s="171" t="s">
        <v>10403</v>
      </c>
      <c r="Z6514" s="167" t="s">
        <v>11244</v>
      </c>
      <c r="AA6514" s="176">
        <v>500</v>
      </c>
      <c r="AB6514" s="167" t="s">
        <v>11254</v>
      </c>
      <c r="AC6514" s="176">
        <v>500</v>
      </c>
      <c r="AD6514" s="167" t="s">
        <v>11254</v>
      </c>
      <c r="AE6514" s="176">
        <v>1064515</v>
      </c>
    </row>
    <row r="6515" spans="1:31">
      <c r="A6515" s="178">
        <v>308688914720</v>
      </c>
      <c r="B6515" s="166">
        <v>46202</v>
      </c>
      <c r="C6515" s="167" t="s">
        <v>9144</v>
      </c>
      <c r="D6515" s="167" t="s">
        <v>9232</v>
      </c>
      <c r="E6515" s="167" t="s">
        <v>9233</v>
      </c>
      <c r="F6515" s="167" t="s">
        <v>9277</v>
      </c>
      <c r="G6515" s="167" t="s">
        <v>3502</v>
      </c>
      <c r="H6515" s="168">
        <v>46202</v>
      </c>
      <c r="I6515" s="167" t="s">
        <v>10401</v>
      </c>
      <c r="J6515" s="169">
        <v>26136</v>
      </c>
      <c r="K6515" s="167" t="s">
        <v>55</v>
      </c>
      <c r="L6515" s="169">
        <v>6</v>
      </c>
      <c r="M6515" s="167" t="s">
        <v>3604</v>
      </c>
      <c r="N6515" s="169">
        <v>2153.6</v>
      </c>
      <c r="O6515" s="167" t="s">
        <v>3505</v>
      </c>
      <c r="P6515" s="167"/>
      <c r="Q6515" s="167" t="s">
        <v>3527</v>
      </c>
      <c r="R6515" s="167" t="s">
        <v>10402</v>
      </c>
      <c r="S6515" s="169">
        <v>1</v>
      </c>
      <c r="T6515" s="167" t="s">
        <v>9274</v>
      </c>
      <c r="U6515" s="169" t="s">
        <v>3517</v>
      </c>
      <c r="V6515" s="167" t="s">
        <v>9334</v>
      </c>
      <c r="W6515" s="167" t="s">
        <v>9276</v>
      </c>
      <c r="X6515" s="170" t="s">
        <v>157</v>
      </c>
      <c r="Y6515" s="171" t="s">
        <v>10403</v>
      </c>
      <c r="Z6515" s="167" t="s">
        <v>11244</v>
      </c>
      <c r="AA6515" s="176">
        <v>850</v>
      </c>
      <c r="AB6515" s="167" t="s">
        <v>11254</v>
      </c>
      <c r="AC6515" s="176">
        <v>850</v>
      </c>
      <c r="AD6515" s="167" t="s">
        <v>11254</v>
      </c>
      <c r="AE6515" s="176">
        <v>1809675.5</v>
      </c>
    </row>
    <row r="6516" spans="1:31">
      <c r="A6516" s="178">
        <v>308689437840</v>
      </c>
      <c r="B6516" s="166">
        <v>46202</v>
      </c>
      <c r="C6516" s="167" t="s">
        <v>9144</v>
      </c>
      <c r="D6516" s="167" t="s">
        <v>9704</v>
      </c>
      <c r="E6516" s="167" t="s">
        <v>9705</v>
      </c>
      <c r="F6516" s="167" t="s">
        <v>9211</v>
      </c>
      <c r="G6516" s="167" t="s">
        <v>3502</v>
      </c>
      <c r="H6516" s="168">
        <v>46202</v>
      </c>
      <c r="I6516" s="167" t="s">
        <v>10404</v>
      </c>
      <c r="J6516" s="169">
        <v>26136</v>
      </c>
      <c r="K6516" s="167" t="s">
        <v>55</v>
      </c>
      <c r="L6516" s="169">
        <v>3</v>
      </c>
      <c r="M6516" s="167" t="s">
        <v>4084</v>
      </c>
      <c r="N6516" s="169">
        <v>8.1</v>
      </c>
      <c r="O6516" s="167" t="s">
        <v>3505</v>
      </c>
      <c r="P6516" s="167"/>
      <c r="Q6516" s="167" t="s">
        <v>3506</v>
      </c>
      <c r="R6516" s="167" t="s">
        <v>10405</v>
      </c>
      <c r="S6516" s="169">
        <v>3</v>
      </c>
      <c r="T6516" s="167" t="s">
        <v>10406</v>
      </c>
      <c r="U6516" s="169" t="s">
        <v>4992</v>
      </c>
      <c r="V6516" s="167" t="s">
        <v>10407</v>
      </c>
      <c r="W6516" s="167" t="s">
        <v>10408</v>
      </c>
      <c r="X6516" s="170" t="s">
        <v>159</v>
      </c>
      <c r="Y6516" s="171" t="s">
        <v>10409</v>
      </c>
      <c r="Z6516" s="167" t="s">
        <v>11245</v>
      </c>
      <c r="AA6516" s="176">
        <v>350</v>
      </c>
      <c r="AB6516" s="167" t="s">
        <v>11254</v>
      </c>
      <c r="AC6516" s="176">
        <v>350</v>
      </c>
      <c r="AD6516" s="167" t="s">
        <v>11254</v>
      </c>
      <c r="AE6516" s="176">
        <v>48419</v>
      </c>
    </row>
    <row r="6517" spans="1:31">
      <c r="A6517" s="178">
        <v>308689437840</v>
      </c>
      <c r="B6517" s="166">
        <v>46202</v>
      </c>
      <c r="C6517" s="167" t="s">
        <v>9144</v>
      </c>
      <c r="D6517" s="167" t="s">
        <v>9704</v>
      </c>
      <c r="E6517" s="167" t="s">
        <v>9705</v>
      </c>
      <c r="F6517" s="167" t="s">
        <v>9211</v>
      </c>
      <c r="G6517" s="167" t="s">
        <v>3502</v>
      </c>
      <c r="H6517" s="168">
        <v>46202</v>
      </c>
      <c r="I6517" s="167" t="s">
        <v>10404</v>
      </c>
      <c r="J6517" s="169">
        <v>26136</v>
      </c>
      <c r="K6517" s="167" t="s">
        <v>55</v>
      </c>
      <c r="L6517" s="169">
        <v>3</v>
      </c>
      <c r="M6517" s="167" t="s">
        <v>4084</v>
      </c>
      <c r="N6517" s="169">
        <v>8.1</v>
      </c>
      <c r="O6517" s="167" t="s">
        <v>3505</v>
      </c>
      <c r="P6517" s="167"/>
      <c r="Q6517" s="167" t="s">
        <v>3506</v>
      </c>
      <c r="R6517" s="167" t="s">
        <v>10405</v>
      </c>
      <c r="S6517" s="169">
        <v>2</v>
      </c>
      <c r="T6517" s="167" t="s">
        <v>9597</v>
      </c>
      <c r="U6517" s="169" t="s">
        <v>4992</v>
      </c>
      <c r="V6517" s="167" t="s">
        <v>9598</v>
      </c>
      <c r="W6517" s="167" t="s">
        <v>9599</v>
      </c>
      <c r="X6517" s="170" t="s">
        <v>159</v>
      </c>
      <c r="Y6517" s="171" t="s">
        <v>10409</v>
      </c>
      <c r="Z6517" s="167" t="s">
        <v>11245</v>
      </c>
      <c r="AA6517" s="176">
        <v>770</v>
      </c>
      <c r="AB6517" s="167" t="s">
        <v>11254</v>
      </c>
      <c r="AC6517" s="176">
        <v>770</v>
      </c>
      <c r="AD6517" s="167" t="s">
        <v>11254</v>
      </c>
      <c r="AE6517" s="176">
        <v>109748.1</v>
      </c>
    </row>
    <row r="6518" spans="1:31">
      <c r="A6518" s="178">
        <v>308689437840</v>
      </c>
      <c r="B6518" s="166">
        <v>46202</v>
      </c>
      <c r="C6518" s="167" t="s">
        <v>9144</v>
      </c>
      <c r="D6518" s="167" t="s">
        <v>9704</v>
      </c>
      <c r="E6518" s="167" t="s">
        <v>9705</v>
      </c>
      <c r="F6518" s="167" t="s">
        <v>9211</v>
      </c>
      <c r="G6518" s="167" t="s">
        <v>3502</v>
      </c>
      <c r="H6518" s="168">
        <v>46202</v>
      </c>
      <c r="I6518" s="167" t="s">
        <v>10404</v>
      </c>
      <c r="J6518" s="169">
        <v>26136</v>
      </c>
      <c r="K6518" s="167" t="s">
        <v>55</v>
      </c>
      <c r="L6518" s="169">
        <v>3</v>
      </c>
      <c r="M6518" s="167" t="s">
        <v>4084</v>
      </c>
      <c r="N6518" s="169">
        <v>8.1</v>
      </c>
      <c r="O6518" s="167" t="s">
        <v>3505</v>
      </c>
      <c r="P6518" s="167"/>
      <c r="Q6518" s="167" t="s">
        <v>3506</v>
      </c>
      <c r="R6518" s="167" t="s">
        <v>10405</v>
      </c>
      <c r="S6518" s="169">
        <v>1</v>
      </c>
      <c r="T6518" s="167" t="s">
        <v>10410</v>
      </c>
      <c r="U6518" s="169" t="s">
        <v>5284</v>
      </c>
      <c r="V6518" s="167" t="s">
        <v>10411</v>
      </c>
      <c r="W6518" s="167" t="s">
        <v>10412</v>
      </c>
      <c r="X6518" s="170" t="s">
        <v>159</v>
      </c>
      <c r="Y6518" s="171" t="s">
        <v>10409</v>
      </c>
      <c r="Z6518" s="167" t="s">
        <v>11245</v>
      </c>
      <c r="AA6518" s="176">
        <v>12</v>
      </c>
      <c r="AB6518" s="167" t="s">
        <v>11254</v>
      </c>
      <c r="AC6518" s="176">
        <v>12</v>
      </c>
      <c r="AD6518" s="167" t="s">
        <v>11254</v>
      </c>
      <c r="AE6518" s="176">
        <v>338.28</v>
      </c>
    </row>
    <row r="6519" spans="1:31">
      <c r="A6519" s="178">
        <v>308690314500</v>
      </c>
      <c r="B6519" s="166">
        <v>46202</v>
      </c>
      <c r="C6519" s="167" t="s">
        <v>9144</v>
      </c>
      <c r="D6519" s="167" t="s">
        <v>9704</v>
      </c>
      <c r="E6519" s="167" t="s">
        <v>9705</v>
      </c>
      <c r="F6519" s="167" t="s">
        <v>9211</v>
      </c>
      <c r="G6519" s="167" t="s">
        <v>3502</v>
      </c>
      <c r="H6519" s="168">
        <v>46202</v>
      </c>
      <c r="I6519" s="167" t="s">
        <v>10413</v>
      </c>
      <c r="J6519" s="169">
        <v>26136</v>
      </c>
      <c r="K6519" s="167" t="s">
        <v>55</v>
      </c>
      <c r="L6519" s="169">
        <v>4</v>
      </c>
      <c r="M6519" s="167" t="s">
        <v>4084</v>
      </c>
      <c r="N6519" s="169">
        <v>37.700000000000003</v>
      </c>
      <c r="O6519" s="167" t="s">
        <v>3505</v>
      </c>
      <c r="P6519" s="167"/>
      <c r="Q6519" s="167" t="s">
        <v>3506</v>
      </c>
      <c r="R6519" s="167" t="s">
        <v>10414</v>
      </c>
      <c r="S6519" s="169">
        <v>5</v>
      </c>
      <c r="T6519" s="167" t="s">
        <v>10415</v>
      </c>
      <c r="U6519" s="169" t="s">
        <v>6692</v>
      </c>
      <c r="V6519" s="167" t="s">
        <v>10416</v>
      </c>
      <c r="W6519" s="167" t="s">
        <v>6694</v>
      </c>
      <c r="X6519" s="170" t="s">
        <v>165</v>
      </c>
      <c r="Y6519" s="171" t="s">
        <v>10417</v>
      </c>
      <c r="Z6519" s="167" t="s">
        <v>11246</v>
      </c>
      <c r="AA6519" s="176">
        <v>75</v>
      </c>
      <c r="AB6519" s="167" t="s">
        <v>11254</v>
      </c>
      <c r="AC6519" s="176">
        <v>75</v>
      </c>
      <c r="AD6519" s="167" t="s">
        <v>11254</v>
      </c>
      <c r="AE6519" s="176">
        <v>839.25</v>
      </c>
    </row>
    <row r="6520" spans="1:31">
      <c r="A6520" s="178">
        <v>308690314500</v>
      </c>
      <c r="B6520" s="166">
        <v>46202</v>
      </c>
      <c r="C6520" s="167" t="s">
        <v>9144</v>
      </c>
      <c r="D6520" s="167" t="s">
        <v>9704</v>
      </c>
      <c r="E6520" s="167" t="s">
        <v>9705</v>
      </c>
      <c r="F6520" s="167" t="s">
        <v>9211</v>
      </c>
      <c r="G6520" s="167" t="s">
        <v>3502</v>
      </c>
      <c r="H6520" s="168">
        <v>46202</v>
      </c>
      <c r="I6520" s="167" t="s">
        <v>10413</v>
      </c>
      <c r="J6520" s="169">
        <v>26136</v>
      </c>
      <c r="K6520" s="167" t="s">
        <v>55</v>
      </c>
      <c r="L6520" s="169">
        <v>4</v>
      </c>
      <c r="M6520" s="167" t="s">
        <v>4084</v>
      </c>
      <c r="N6520" s="169">
        <v>37.700000000000003</v>
      </c>
      <c r="O6520" s="167" t="s">
        <v>3505</v>
      </c>
      <c r="P6520" s="167"/>
      <c r="Q6520" s="167" t="s">
        <v>3506</v>
      </c>
      <c r="R6520" s="167" t="s">
        <v>10414</v>
      </c>
      <c r="S6520" s="169">
        <v>4</v>
      </c>
      <c r="T6520" s="167" t="s">
        <v>10418</v>
      </c>
      <c r="U6520" s="169" t="s">
        <v>6692</v>
      </c>
      <c r="V6520" s="167" t="s">
        <v>10419</v>
      </c>
      <c r="W6520" s="167" t="s">
        <v>6697</v>
      </c>
      <c r="X6520" s="170" t="s">
        <v>165</v>
      </c>
      <c r="Y6520" s="171" t="s">
        <v>10417</v>
      </c>
      <c r="Z6520" s="167" t="s">
        <v>11246</v>
      </c>
      <c r="AA6520" s="176">
        <v>75</v>
      </c>
      <c r="AB6520" s="167" t="s">
        <v>11254</v>
      </c>
      <c r="AC6520" s="176">
        <v>75</v>
      </c>
      <c r="AD6520" s="167" t="s">
        <v>11254</v>
      </c>
      <c r="AE6520" s="176">
        <v>2201.25</v>
      </c>
    </row>
    <row r="6521" spans="1:31">
      <c r="A6521" s="178">
        <v>308690314500</v>
      </c>
      <c r="B6521" s="166">
        <v>46202</v>
      </c>
      <c r="C6521" s="167" t="s">
        <v>9144</v>
      </c>
      <c r="D6521" s="167" t="s">
        <v>9704</v>
      </c>
      <c r="E6521" s="167" t="s">
        <v>9705</v>
      </c>
      <c r="F6521" s="167" t="s">
        <v>9211</v>
      </c>
      <c r="G6521" s="167" t="s">
        <v>3502</v>
      </c>
      <c r="H6521" s="168">
        <v>46202</v>
      </c>
      <c r="I6521" s="167" t="s">
        <v>10413</v>
      </c>
      <c r="J6521" s="169">
        <v>26136</v>
      </c>
      <c r="K6521" s="167" t="s">
        <v>55</v>
      </c>
      <c r="L6521" s="169">
        <v>4</v>
      </c>
      <c r="M6521" s="167" t="s">
        <v>4084</v>
      </c>
      <c r="N6521" s="169">
        <v>37.700000000000003</v>
      </c>
      <c r="O6521" s="167" t="s">
        <v>3505</v>
      </c>
      <c r="P6521" s="167"/>
      <c r="Q6521" s="167" t="s">
        <v>3506</v>
      </c>
      <c r="R6521" s="167" t="s">
        <v>10414</v>
      </c>
      <c r="S6521" s="169">
        <v>3</v>
      </c>
      <c r="T6521" s="167" t="s">
        <v>10420</v>
      </c>
      <c r="U6521" s="169" t="s">
        <v>6692</v>
      </c>
      <c r="V6521" s="167" t="s">
        <v>10421</v>
      </c>
      <c r="W6521" s="167" t="s">
        <v>10422</v>
      </c>
      <c r="X6521" s="170" t="s">
        <v>165</v>
      </c>
      <c r="Y6521" s="171" t="s">
        <v>10417</v>
      </c>
      <c r="Z6521" s="167" t="s">
        <v>11246</v>
      </c>
      <c r="AA6521" s="176">
        <v>75</v>
      </c>
      <c r="AB6521" s="167" t="s">
        <v>11254</v>
      </c>
      <c r="AC6521" s="176">
        <v>75</v>
      </c>
      <c r="AD6521" s="167" t="s">
        <v>11254</v>
      </c>
      <c r="AE6521" s="176">
        <v>1878</v>
      </c>
    </row>
    <row r="6522" spans="1:31">
      <c r="A6522" s="178">
        <v>308690314500</v>
      </c>
      <c r="B6522" s="166">
        <v>46202</v>
      </c>
      <c r="C6522" s="167" t="s">
        <v>9144</v>
      </c>
      <c r="D6522" s="167" t="s">
        <v>9704</v>
      </c>
      <c r="E6522" s="167" t="s">
        <v>9705</v>
      </c>
      <c r="F6522" s="167" t="s">
        <v>9211</v>
      </c>
      <c r="G6522" s="167" t="s">
        <v>3502</v>
      </c>
      <c r="H6522" s="168">
        <v>46202</v>
      </c>
      <c r="I6522" s="167" t="s">
        <v>10413</v>
      </c>
      <c r="J6522" s="169">
        <v>26136</v>
      </c>
      <c r="K6522" s="167" t="s">
        <v>55</v>
      </c>
      <c r="L6522" s="169">
        <v>4</v>
      </c>
      <c r="M6522" s="167" t="s">
        <v>4084</v>
      </c>
      <c r="N6522" s="169">
        <v>37.700000000000003</v>
      </c>
      <c r="O6522" s="167" t="s">
        <v>3505</v>
      </c>
      <c r="P6522" s="167"/>
      <c r="Q6522" s="167" t="s">
        <v>3506</v>
      </c>
      <c r="R6522" s="167" t="s">
        <v>10414</v>
      </c>
      <c r="S6522" s="169">
        <v>2</v>
      </c>
      <c r="T6522" s="167" t="s">
        <v>10423</v>
      </c>
      <c r="U6522" s="169" t="s">
        <v>6692</v>
      </c>
      <c r="V6522" s="167" t="s">
        <v>10424</v>
      </c>
      <c r="W6522" s="167" t="s">
        <v>10425</v>
      </c>
      <c r="X6522" s="170" t="s">
        <v>165</v>
      </c>
      <c r="Y6522" s="171" t="s">
        <v>10417</v>
      </c>
      <c r="Z6522" s="167" t="s">
        <v>11246</v>
      </c>
      <c r="AA6522" s="176">
        <v>75</v>
      </c>
      <c r="AB6522" s="167" t="s">
        <v>11254</v>
      </c>
      <c r="AC6522" s="176">
        <v>75</v>
      </c>
      <c r="AD6522" s="167" t="s">
        <v>11254</v>
      </c>
      <c r="AE6522" s="176">
        <v>1841.25</v>
      </c>
    </row>
    <row r="6523" spans="1:31">
      <c r="A6523" s="178">
        <v>308690314500</v>
      </c>
      <c r="B6523" s="166">
        <v>46202</v>
      </c>
      <c r="C6523" s="167" t="s">
        <v>9144</v>
      </c>
      <c r="D6523" s="167" t="s">
        <v>9704</v>
      </c>
      <c r="E6523" s="167" t="s">
        <v>9705</v>
      </c>
      <c r="F6523" s="167" t="s">
        <v>9211</v>
      </c>
      <c r="G6523" s="167" t="s">
        <v>3502</v>
      </c>
      <c r="H6523" s="168">
        <v>46202</v>
      </c>
      <c r="I6523" s="167" t="s">
        <v>10413</v>
      </c>
      <c r="J6523" s="169">
        <v>26136</v>
      </c>
      <c r="K6523" s="167" t="s">
        <v>55</v>
      </c>
      <c r="L6523" s="169">
        <v>4</v>
      </c>
      <c r="M6523" s="167" t="s">
        <v>4084</v>
      </c>
      <c r="N6523" s="169">
        <v>37.700000000000003</v>
      </c>
      <c r="O6523" s="167" t="s">
        <v>3505</v>
      </c>
      <c r="P6523" s="167"/>
      <c r="Q6523" s="167" t="s">
        <v>3506</v>
      </c>
      <c r="R6523" s="167" t="s">
        <v>10414</v>
      </c>
      <c r="S6523" s="169">
        <v>1</v>
      </c>
      <c r="T6523" s="167" t="s">
        <v>10426</v>
      </c>
      <c r="U6523" s="169" t="s">
        <v>6692</v>
      </c>
      <c r="V6523" s="167" t="s">
        <v>10427</v>
      </c>
      <c r="W6523" s="167" t="s">
        <v>10428</v>
      </c>
      <c r="X6523" s="170" t="s">
        <v>165</v>
      </c>
      <c r="Y6523" s="171" t="s">
        <v>10417</v>
      </c>
      <c r="Z6523" s="167" t="s">
        <v>11246</v>
      </c>
      <c r="AA6523" s="176">
        <v>75</v>
      </c>
      <c r="AB6523" s="167" t="s">
        <v>11254</v>
      </c>
      <c r="AC6523" s="176">
        <v>75</v>
      </c>
      <c r="AD6523" s="167" t="s">
        <v>11254</v>
      </c>
      <c r="AE6523" s="176">
        <v>1830.75</v>
      </c>
    </row>
    <row r="6524" spans="1:31">
      <c r="A6524" s="178">
        <v>308692917800</v>
      </c>
      <c r="B6524" s="166">
        <v>46203</v>
      </c>
      <c r="C6524" s="167" t="s">
        <v>9144</v>
      </c>
      <c r="D6524" s="167" t="s">
        <v>9337</v>
      </c>
      <c r="E6524" s="167" t="s">
        <v>9338</v>
      </c>
      <c r="F6524" s="167" t="s">
        <v>9894</v>
      </c>
      <c r="G6524" s="167" t="s">
        <v>3502</v>
      </c>
      <c r="H6524" s="168">
        <v>46203</v>
      </c>
      <c r="I6524" s="167" t="s">
        <v>10429</v>
      </c>
      <c r="J6524" s="169">
        <v>26136</v>
      </c>
      <c r="K6524" s="167" t="s">
        <v>55</v>
      </c>
      <c r="L6524" s="169">
        <v>2</v>
      </c>
      <c r="M6524" s="167" t="s">
        <v>3604</v>
      </c>
      <c r="N6524" s="169">
        <v>283</v>
      </c>
      <c r="O6524" s="167" t="s">
        <v>3505</v>
      </c>
      <c r="P6524" s="167"/>
      <c r="Q6524" s="167" t="s">
        <v>3527</v>
      </c>
      <c r="R6524" s="167" t="s">
        <v>10430</v>
      </c>
      <c r="S6524" s="169">
        <v>2</v>
      </c>
      <c r="T6524" s="167" t="s">
        <v>5399</v>
      </c>
      <c r="U6524" s="169" t="s">
        <v>5389</v>
      </c>
      <c r="V6524" s="167" t="s">
        <v>10431</v>
      </c>
      <c r="W6524" s="167" t="s">
        <v>5401</v>
      </c>
      <c r="X6524" s="170" t="s">
        <v>164</v>
      </c>
      <c r="Y6524" s="171" t="s">
        <v>10432</v>
      </c>
      <c r="Z6524" s="167" t="s">
        <v>11247</v>
      </c>
      <c r="AA6524" s="176">
        <v>150</v>
      </c>
      <c r="AB6524" s="167" t="s">
        <v>11254</v>
      </c>
      <c r="AC6524" s="176">
        <v>150</v>
      </c>
      <c r="AD6524" s="167" t="s">
        <v>11254</v>
      </c>
      <c r="AE6524" s="176">
        <v>98244</v>
      </c>
    </row>
    <row r="6525" spans="1:31">
      <c r="A6525" s="178">
        <v>308692917800</v>
      </c>
      <c r="B6525" s="166">
        <v>46203</v>
      </c>
      <c r="C6525" s="167" t="s">
        <v>9144</v>
      </c>
      <c r="D6525" s="167" t="s">
        <v>9337</v>
      </c>
      <c r="E6525" s="167" t="s">
        <v>9338</v>
      </c>
      <c r="F6525" s="167" t="s">
        <v>9894</v>
      </c>
      <c r="G6525" s="167" t="s">
        <v>3502</v>
      </c>
      <c r="H6525" s="168">
        <v>46203</v>
      </c>
      <c r="I6525" s="167" t="s">
        <v>10429</v>
      </c>
      <c r="J6525" s="169">
        <v>26136</v>
      </c>
      <c r="K6525" s="167" t="s">
        <v>55</v>
      </c>
      <c r="L6525" s="169">
        <v>2</v>
      </c>
      <c r="M6525" s="167" t="s">
        <v>3604</v>
      </c>
      <c r="N6525" s="169">
        <v>283</v>
      </c>
      <c r="O6525" s="167" t="s">
        <v>3505</v>
      </c>
      <c r="P6525" s="167"/>
      <c r="Q6525" s="167" t="s">
        <v>3527</v>
      </c>
      <c r="R6525" s="167" t="s">
        <v>10430</v>
      </c>
      <c r="S6525" s="169">
        <v>1</v>
      </c>
      <c r="T6525" s="167" t="s">
        <v>5399</v>
      </c>
      <c r="U6525" s="169" t="s">
        <v>5389</v>
      </c>
      <c r="V6525" s="167" t="s">
        <v>10431</v>
      </c>
      <c r="W6525" s="167" t="s">
        <v>5401</v>
      </c>
      <c r="X6525" s="170" t="s">
        <v>164</v>
      </c>
      <c r="Y6525" s="171" t="s">
        <v>10432</v>
      </c>
      <c r="Z6525" s="167" t="s">
        <v>11247</v>
      </c>
      <c r="AA6525" s="176">
        <v>5</v>
      </c>
      <c r="AB6525" s="167" t="s">
        <v>11254</v>
      </c>
      <c r="AC6525" s="176">
        <v>5</v>
      </c>
      <c r="AD6525" s="167" t="s">
        <v>11254</v>
      </c>
      <c r="AE6525" s="176">
        <v>3274.8</v>
      </c>
    </row>
    <row r="6526" spans="1:31">
      <c r="A6526" s="178">
        <v>308693420360</v>
      </c>
      <c r="B6526" s="166">
        <v>46203</v>
      </c>
      <c r="C6526" s="167" t="s">
        <v>9144</v>
      </c>
      <c r="D6526" s="167" t="s">
        <v>9258</v>
      </c>
      <c r="E6526" s="167" t="s">
        <v>9259</v>
      </c>
      <c r="F6526" s="167" t="s">
        <v>9277</v>
      </c>
      <c r="G6526" s="167" t="s">
        <v>3502</v>
      </c>
      <c r="H6526" s="168">
        <v>46203</v>
      </c>
      <c r="I6526" s="167" t="s">
        <v>10433</v>
      </c>
      <c r="J6526" s="169">
        <v>26136</v>
      </c>
      <c r="K6526" s="167" t="s">
        <v>55</v>
      </c>
      <c r="L6526" s="169">
        <v>3</v>
      </c>
      <c r="M6526" s="167" t="s">
        <v>3604</v>
      </c>
      <c r="N6526" s="169">
        <v>1013.9</v>
      </c>
      <c r="O6526" s="167" t="s">
        <v>3505</v>
      </c>
      <c r="P6526" s="167"/>
      <c r="Q6526" s="167" t="s">
        <v>3527</v>
      </c>
      <c r="R6526" s="167" t="s">
        <v>10434</v>
      </c>
      <c r="S6526" s="169">
        <v>19</v>
      </c>
      <c r="T6526" s="167" t="s">
        <v>9872</v>
      </c>
      <c r="U6526" s="169" t="s">
        <v>3517</v>
      </c>
      <c r="V6526" s="167" t="s">
        <v>9873</v>
      </c>
      <c r="W6526" s="167" t="s">
        <v>9874</v>
      </c>
      <c r="X6526" s="170" t="s">
        <v>157</v>
      </c>
      <c r="Y6526" s="171" t="s">
        <v>10435</v>
      </c>
      <c r="Z6526" s="167" t="s">
        <v>11248</v>
      </c>
      <c r="AA6526" s="176">
        <v>50</v>
      </c>
      <c r="AB6526" s="167" t="s">
        <v>11254</v>
      </c>
      <c r="AC6526" s="176">
        <v>50</v>
      </c>
      <c r="AD6526" s="167" t="s">
        <v>11254</v>
      </c>
      <c r="AE6526" s="176">
        <v>1245643.5</v>
      </c>
    </row>
    <row r="6527" spans="1:31">
      <c r="A6527" s="178">
        <v>308693420360</v>
      </c>
      <c r="B6527" s="166">
        <v>46203</v>
      </c>
      <c r="C6527" s="167" t="s">
        <v>9144</v>
      </c>
      <c r="D6527" s="167" t="s">
        <v>9258</v>
      </c>
      <c r="E6527" s="167" t="s">
        <v>9259</v>
      </c>
      <c r="F6527" s="167" t="s">
        <v>9277</v>
      </c>
      <c r="G6527" s="167" t="s">
        <v>3502</v>
      </c>
      <c r="H6527" s="168">
        <v>46203</v>
      </c>
      <c r="I6527" s="167" t="s">
        <v>10433</v>
      </c>
      <c r="J6527" s="169">
        <v>26136</v>
      </c>
      <c r="K6527" s="167" t="s">
        <v>55</v>
      </c>
      <c r="L6527" s="169">
        <v>3</v>
      </c>
      <c r="M6527" s="167" t="s">
        <v>3604</v>
      </c>
      <c r="N6527" s="169">
        <v>1013.9</v>
      </c>
      <c r="O6527" s="167" t="s">
        <v>3505</v>
      </c>
      <c r="P6527" s="167"/>
      <c r="Q6527" s="167" t="s">
        <v>3527</v>
      </c>
      <c r="R6527" s="167" t="s">
        <v>10434</v>
      </c>
      <c r="S6527" s="169">
        <v>18</v>
      </c>
      <c r="T6527" s="167" t="s">
        <v>8694</v>
      </c>
      <c r="U6527" s="169" t="s">
        <v>3517</v>
      </c>
      <c r="V6527" s="167" t="s">
        <v>10044</v>
      </c>
      <c r="W6527" s="167" t="s">
        <v>8696</v>
      </c>
      <c r="X6527" s="170" t="s">
        <v>157</v>
      </c>
      <c r="Y6527" s="171" t="s">
        <v>10435</v>
      </c>
      <c r="Z6527" s="167" t="s">
        <v>11248</v>
      </c>
      <c r="AA6527" s="176">
        <v>19</v>
      </c>
      <c r="AB6527" s="167" t="s">
        <v>11254</v>
      </c>
      <c r="AC6527" s="176">
        <v>19</v>
      </c>
      <c r="AD6527" s="167" t="s">
        <v>11254</v>
      </c>
      <c r="AE6527" s="176">
        <v>110410.14</v>
      </c>
    </row>
    <row r="6528" spans="1:31">
      <c r="A6528" s="178">
        <v>308693420360</v>
      </c>
      <c r="B6528" s="166">
        <v>46203</v>
      </c>
      <c r="C6528" s="167" t="s">
        <v>9144</v>
      </c>
      <c r="D6528" s="167" t="s">
        <v>9258</v>
      </c>
      <c r="E6528" s="167" t="s">
        <v>9259</v>
      </c>
      <c r="F6528" s="167" t="s">
        <v>9277</v>
      </c>
      <c r="G6528" s="167" t="s">
        <v>3502</v>
      </c>
      <c r="H6528" s="168">
        <v>46203</v>
      </c>
      <c r="I6528" s="167" t="s">
        <v>10433</v>
      </c>
      <c r="J6528" s="169">
        <v>26136</v>
      </c>
      <c r="K6528" s="167" t="s">
        <v>55</v>
      </c>
      <c r="L6528" s="169">
        <v>3</v>
      </c>
      <c r="M6528" s="167" t="s">
        <v>3604</v>
      </c>
      <c r="N6528" s="169">
        <v>1013.9</v>
      </c>
      <c r="O6528" s="167" t="s">
        <v>3505</v>
      </c>
      <c r="P6528" s="167"/>
      <c r="Q6528" s="167" t="s">
        <v>3527</v>
      </c>
      <c r="R6528" s="167" t="s">
        <v>10434</v>
      </c>
      <c r="S6528" s="169">
        <v>17</v>
      </c>
      <c r="T6528" s="167" t="s">
        <v>8694</v>
      </c>
      <c r="U6528" s="169" t="s">
        <v>3517</v>
      </c>
      <c r="V6528" s="167" t="s">
        <v>10044</v>
      </c>
      <c r="W6528" s="167" t="s">
        <v>8696</v>
      </c>
      <c r="X6528" s="170" t="s">
        <v>157</v>
      </c>
      <c r="Y6528" s="171" t="s">
        <v>10435</v>
      </c>
      <c r="Z6528" s="167" t="s">
        <v>11248</v>
      </c>
      <c r="AA6528" s="176">
        <v>120</v>
      </c>
      <c r="AB6528" s="167" t="s">
        <v>11254</v>
      </c>
      <c r="AC6528" s="176">
        <v>120</v>
      </c>
      <c r="AD6528" s="167" t="s">
        <v>11254</v>
      </c>
      <c r="AE6528" s="176">
        <v>697327.2</v>
      </c>
    </row>
    <row r="6529" spans="1:31">
      <c r="A6529" s="178">
        <v>308693420360</v>
      </c>
      <c r="B6529" s="166">
        <v>46203</v>
      </c>
      <c r="C6529" s="167" t="s">
        <v>9144</v>
      </c>
      <c r="D6529" s="167" t="s">
        <v>9258</v>
      </c>
      <c r="E6529" s="167" t="s">
        <v>9259</v>
      </c>
      <c r="F6529" s="167" t="s">
        <v>9277</v>
      </c>
      <c r="G6529" s="167" t="s">
        <v>3502</v>
      </c>
      <c r="H6529" s="168">
        <v>46203</v>
      </c>
      <c r="I6529" s="167" t="s">
        <v>10433</v>
      </c>
      <c r="J6529" s="169">
        <v>26136</v>
      </c>
      <c r="K6529" s="167" t="s">
        <v>55</v>
      </c>
      <c r="L6529" s="169">
        <v>3</v>
      </c>
      <c r="M6529" s="167" t="s">
        <v>3604</v>
      </c>
      <c r="N6529" s="169">
        <v>1013.9</v>
      </c>
      <c r="O6529" s="167" t="s">
        <v>3505</v>
      </c>
      <c r="P6529" s="167"/>
      <c r="Q6529" s="167" t="s">
        <v>3527</v>
      </c>
      <c r="R6529" s="167" t="s">
        <v>10434</v>
      </c>
      <c r="S6529" s="169">
        <v>16</v>
      </c>
      <c r="T6529" s="167" t="s">
        <v>9717</v>
      </c>
      <c r="U6529" s="169" t="s">
        <v>3517</v>
      </c>
      <c r="V6529" s="167" t="s">
        <v>9791</v>
      </c>
      <c r="W6529" s="167" t="s">
        <v>9287</v>
      </c>
      <c r="X6529" s="170" t="s">
        <v>157</v>
      </c>
      <c r="Y6529" s="171" t="s">
        <v>10435</v>
      </c>
      <c r="Z6529" s="167" t="s">
        <v>11248</v>
      </c>
      <c r="AA6529" s="176">
        <v>400</v>
      </c>
      <c r="AB6529" s="167" t="s">
        <v>11254</v>
      </c>
      <c r="AC6529" s="176">
        <v>400</v>
      </c>
      <c r="AD6529" s="167" t="s">
        <v>11254</v>
      </c>
      <c r="AE6529" s="176">
        <v>480596</v>
      </c>
    </row>
    <row r="6530" spans="1:31">
      <c r="A6530" s="178">
        <v>308693420360</v>
      </c>
      <c r="B6530" s="166">
        <v>46203</v>
      </c>
      <c r="C6530" s="167" t="s">
        <v>9144</v>
      </c>
      <c r="D6530" s="167" t="s">
        <v>9258</v>
      </c>
      <c r="E6530" s="167" t="s">
        <v>9259</v>
      </c>
      <c r="F6530" s="167" t="s">
        <v>9277</v>
      </c>
      <c r="G6530" s="167" t="s">
        <v>3502</v>
      </c>
      <c r="H6530" s="168">
        <v>46203</v>
      </c>
      <c r="I6530" s="167" t="s">
        <v>10433</v>
      </c>
      <c r="J6530" s="169">
        <v>26136</v>
      </c>
      <c r="K6530" s="167" t="s">
        <v>55</v>
      </c>
      <c r="L6530" s="169">
        <v>3</v>
      </c>
      <c r="M6530" s="167" t="s">
        <v>3604</v>
      </c>
      <c r="N6530" s="169">
        <v>1013.9</v>
      </c>
      <c r="O6530" s="167" t="s">
        <v>3505</v>
      </c>
      <c r="P6530" s="167"/>
      <c r="Q6530" s="167" t="s">
        <v>3527</v>
      </c>
      <c r="R6530" s="167" t="s">
        <v>10434</v>
      </c>
      <c r="S6530" s="169">
        <v>15</v>
      </c>
      <c r="T6530" s="167" t="s">
        <v>9572</v>
      </c>
      <c r="U6530" s="169" t="s">
        <v>3517</v>
      </c>
      <c r="V6530" s="167" t="s">
        <v>9756</v>
      </c>
      <c r="W6530" s="167" t="s">
        <v>9414</v>
      </c>
      <c r="X6530" s="170" t="s">
        <v>157</v>
      </c>
      <c r="Y6530" s="171" t="s">
        <v>10435</v>
      </c>
      <c r="Z6530" s="167" t="s">
        <v>11248</v>
      </c>
      <c r="AA6530" s="176">
        <v>30</v>
      </c>
      <c r="AB6530" s="167" t="s">
        <v>11254</v>
      </c>
      <c r="AC6530" s="176">
        <v>30</v>
      </c>
      <c r="AD6530" s="167" t="s">
        <v>11254</v>
      </c>
      <c r="AE6530" s="176">
        <v>20152.2</v>
      </c>
    </row>
    <row r="6531" spans="1:31">
      <c r="A6531" s="178">
        <v>308693420360</v>
      </c>
      <c r="B6531" s="166">
        <v>46203</v>
      </c>
      <c r="C6531" s="167" t="s">
        <v>9144</v>
      </c>
      <c r="D6531" s="167" t="s">
        <v>9258</v>
      </c>
      <c r="E6531" s="167" t="s">
        <v>9259</v>
      </c>
      <c r="F6531" s="167" t="s">
        <v>9277</v>
      </c>
      <c r="G6531" s="167" t="s">
        <v>3502</v>
      </c>
      <c r="H6531" s="168">
        <v>46203</v>
      </c>
      <c r="I6531" s="167" t="s">
        <v>10433</v>
      </c>
      <c r="J6531" s="169">
        <v>26136</v>
      </c>
      <c r="K6531" s="167" t="s">
        <v>55</v>
      </c>
      <c r="L6531" s="169">
        <v>3</v>
      </c>
      <c r="M6531" s="167" t="s">
        <v>3604</v>
      </c>
      <c r="N6531" s="169">
        <v>1013.9</v>
      </c>
      <c r="O6531" s="167" t="s">
        <v>3505</v>
      </c>
      <c r="P6531" s="167"/>
      <c r="Q6531" s="167" t="s">
        <v>3527</v>
      </c>
      <c r="R6531" s="167" t="s">
        <v>10434</v>
      </c>
      <c r="S6531" s="169">
        <v>14</v>
      </c>
      <c r="T6531" s="167" t="s">
        <v>6512</v>
      </c>
      <c r="U6531" s="169" t="s">
        <v>3517</v>
      </c>
      <c r="V6531" s="167" t="s">
        <v>9677</v>
      </c>
      <c r="W6531" s="167" t="s">
        <v>6514</v>
      </c>
      <c r="X6531" s="170" t="s">
        <v>157</v>
      </c>
      <c r="Y6531" s="171" t="s">
        <v>10435</v>
      </c>
      <c r="Z6531" s="167" t="s">
        <v>11248</v>
      </c>
      <c r="AA6531" s="176">
        <v>48</v>
      </c>
      <c r="AB6531" s="167" t="s">
        <v>11254</v>
      </c>
      <c r="AC6531" s="176">
        <v>48</v>
      </c>
      <c r="AD6531" s="167" t="s">
        <v>11254</v>
      </c>
      <c r="AE6531" s="176">
        <v>19535.04</v>
      </c>
    </row>
    <row r="6532" spans="1:31">
      <c r="A6532" s="178">
        <v>308693420360</v>
      </c>
      <c r="B6532" s="166">
        <v>46203</v>
      </c>
      <c r="C6532" s="167" t="s">
        <v>9144</v>
      </c>
      <c r="D6532" s="167" t="s">
        <v>9258</v>
      </c>
      <c r="E6532" s="167" t="s">
        <v>9259</v>
      </c>
      <c r="F6532" s="167" t="s">
        <v>9277</v>
      </c>
      <c r="G6532" s="167" t="s">
        <v>3502</v>
      </c>
      <c r="H6532" s="168">
        <v>46203</v>
      </c>
      <c r="I6532" s="167" t="s">
        <v>10433</v>
      </c>
      <c r="J6532" s="169">
        <v>26136</v>
      </c>
      <c r="K6532" s="167" t="s">
        <v>55</v>
      </c>
      <c r="L6532" s="169">
        <v>3</v>
      </c>
      <c r="M6532" s="167" t="s">
        <v>3604</v>
      </c>
      <c r="N6532" s="169">
        <v>1013.9</v>
      </c>
      <c r="O6532" s="167" t="s">
        <v>3505</v>
      </c>
      <c r="P6532" s="167"/>
      <c r="Q6532" s="167" t="s">
        <v>3527</v>
      </c>
      <c r="R6532" s="167" t="s">
        <v>10434</v>
      </c>
      <c r="S6532" s="169">
        <v>13</v>
      </c>
      <c r="T6532" s="167" t="s">
        <v>6512</v>
      </c>
      <c r="U6532" s="169" t="s">
        <v>3517</v>
      </c>
      <c r="V6532" s="167" t="s">
        <v>9677</v>
      </c>
      <c r="W6532" s="167" t="s">
        <v>6514</v>
      </c>
      <c r="X6532" s="170" t="s">
        <v>157</v>
      </c>
      <c r="Y6532" s="171" t="s">
        <v>10435</v>
      </c>
      <c r="Z6532" s="167" t="s">
        <v>11248</v>
      </c>
      <c r="AA6532" s="176">
        <v>2</v>
      </c>
      <c r="AB6532" s="167" t="s">
        <v>11254</v>
      </c>
      <c r="AC6532" s="176">
        <v>2</v>
      </c>
      <c r="AD6532" s="167" t="s">
        <v>11254</v>
      </c>
      <c r="AE6532" s="176">
        <v>813.96</v>
      </c>
    </row>
    <row r="6533" spans="1:31">
      <c r="A6533" s="178">
        <v>308693420360</v>
      </c>
      <c r="B6533" s="166">
        <v>46203</v>
      </c>
      <c r="C6533" s="167" t="s">
        <v>9144</v>
      </c>
      <c r="D6533" s="167" t="s">
        <v>9258</v>
      </c>
      <c r="E6533" s="167" t="s">
        <v>9259</v>
      </c>
      <c r="F6533" s="167" t="s">
        <v>9277</v>
      </c>
      <c r="G6533" s="167" t="s">
        <v>3502</v>
      </c>
      <c r="H6533" s="168">
        <v>46203</v>
      </c>
      <c r="I6533" s="167" t="s">
        <v>10433</v>
      </c>
      <c r="J6533" s="169">
        <v>26136</v>
      </c>
      <c r="K6533" s="167" t="s">
        <v>55</v>
      </c>
      <c r="L6533" s="169">
        <v>3</v>
      </c>
      <c r="M6533" s="167" t="s">
        <v>3604</v>
      </c>
      <c r="N6533" s="169">
        <v>1013.9</v>
      </c>
      <c r="O6533" s="167" t="s">
        <v>3505</v>
      </c>
      <c r="P6533" s="167"/>
      <c r="Q6533" s="167" t="s">
        <v>3527</v>
      </c>
      <c r="R6533" s="167" t="s">
        <v>10434</v>
      </c>
      <c r="S6533" s="169">
        <v>12</v>
      </c>
      <c r="T6533" s="167" t="s">
        <v>6516</v>
      </c>
      <c r="U6533" s="169" t="s">
        <v>3517</v>
      </c>
      <c r="V6533" s="167" t="s">
        <v>9878</v>
      </c>
      <c r="W6533" s="167" t="s">
        <v>6518</v>
      </c>
      <c r="X6533" s="170" t="s">
        <v>157</v>
      </c>
      <c r="Y6533" s="171" t="s">
        <v>10435</v>
      </c>
      <c r="Z6533" s="167" t="s">
        <v>11248</v>
      </c>
      <c r="AA6533" s="176">
        <v>9</v>
      </c>
      <c r="AB6533" s="167" t="s">
        <v>11254</v>
      </c>
      <c r="AC6533" s="176">
        <v>9</v>
      </c>
      <c r="AD6533" s="167" t="s">
        <v>11254</v>
      </c>
      <c r="AE6533" s="176">
        <v>2470.41</v>
      </c>
    </row>
    <row r="6534" spans="1:31">
      <c r="A6534" s="178">
        <v>308693420360</v>
      </c>
      <c r="B6534" s="166">
        <v>46203</v>
      </c>
      <c r="C6534" s="167" t="s">
        <v>9144</v>
      </c>
      <c r="D6534" s="167" t="s">
        <v>9258</v>
      </c>
      <c r="E6534" s="167" t="s">
        <v>9259</v>
      </c>
      <c r="F6534" s="167" t="s">
        <v>9277</v>
      </c>
      <c r="G6534" s="167" t="s">
        <v>3502</v>
      </c>
      <c r="H6534" s="168">
        <v>46203</v>
      </c>
      <c r="I6534" s="167" t="s">
        <v>10433</v>
      </c>
      <c r="J6534" s="169">
        <v>26136</v>
      </c>
      <c r="K6534" s="167" t="s">
        <v>55</v>
      </c>
      <c r="L6534" s="169">
        <v>3</v>
      </c>
      <c r="M6534" s="167" t="s">
        <v>3604</v>
      </c>
      <c r="N6534" s="169">
        <v>1013.9</v>
      </c>
      <c r="O6534" s="167" t="s">
        <v>3505</v>
      </c>
      <c r="P6534" s="167"/>
      <c r="Q6534" s="167" t="s">
        <v>3527</v>
      </c>
      <c r="R6534" s="167" t="s">
        <v>10434</v>
      </c>
      <c r="S6534" s="169">
        <v>11</v>
      </c>
      <c r="T6534" s="167" t="s">
        <v>6516</v>
      </c>
      <c r="U6534" s="169" t="s">
        <v>3517</v>
      </c>
      <c r="V6534" s="167" t="s">
        <v>9878</v>
      </c>
      <c r="W6534" s="167" t="s">
        <v>6518</v>
      </c>
      <c r="X6534" s="170" t="s">
        <v>157</v>
      </c>
      <c r="Y6534" s="171" t="s">
        <v>10435</v>
      </c>
      <c r="Z6534" s="167" t="s">
        <v>11248</v>
      </c>
      <c r="AA6534" s="176">
        <v>6</v>
      </c>
      <c r="AB6534" s="167" t="s">
        <v>11254</v>
      </c>
      <c r="AC6534" s="176">
        <v>6</v>
      </c>
      <c r="AD6534" s="167" t="s">
        <v>11254</v>
      </c>
      <c r="AE6534" s="176">
        <v>1646.94</v>
      </c>
    </row>
    <row r="6535" spans="1:31">
      <c r="A6535" s="178">
        <v>308693420360</v>
      </c>
      <c r="B6535" s="166">
        <v>46203</v>
      </c>
      <c r="C6535" s="167" t="s">
        <v>9144</v>
      </c>
      <c r="D6535" s="167" t="s">
        <v>9258</v>
      </c>
      <c r="E6535" s="167" t="s">
        <v>9259</v>
      </c>
      <c r="F6535" s="167" t="s">
        <v>9277</v>
      </c>
      <c r="G6535" s="167" t="s">
        <v>3502</v>
      </c>
      <c r="H6535" s="168">
        <v>46203</v>
      </c>
      <c r="I6535" s="167" t="s">
        <v>10433</v>
      </c>
      <c r="J6535" s="169">
        <v>26136</v>
      </c>
      <c r="K6535" s="167" t="s">
        <v>55</v>
      </c>
      <c r="L6535" s="169">
        <v>3</v>
      </c>
      <c r="M6535" s="167" t="s">
        <v>3604</v>
      </c>
      <c r="N6535" s="169">
        <v>1013.9</v>
      </c>
      <c r="O6535" s="167" t="s">
        <v>3505</v>
      </c>
      <c r="P6535" s="167"/>
      <c r="Q6535" s="167" t="s">
        <v>3527</v>
      </c>
      <c r="R6535" s="167" t="s">
        <v>10434</v>
      </c>
      <c r="S6535" s="169">
        <v>10</v>
      </c>
      <c r="T6535" s="167" t="s">
        <v>9303</v>
      </c>
      <c r="U6535" s="169" t="s">
        <v>3517</v>
      </c>
      <c r="V6535" s="167" t="s">
        <v>9304</v>
      </c>
      <c r="W6535" s="167" t="s">
        <v>9305</v>
      </c>
      <c r="X6535" s="170" t="s">
        <v>157</v>
      </c>
      <c r="Y6535" s="171" t="s">
        <v>10435</v>
      </c>
      <c r="Z6535" s="167" t="s">
        <v>11248</v>
      </c>
      <c r="AA6535" s="176">
        <v>30</v>
      </c>
      <c r="AB6535" s="167" t="s">
        <v>11254</v>
      </c>
      <c r="AC6535" s="176">
        <v>30</v>
      </c>
      <c r="AD6535" s="167" t="s">
        <v>11254</v>
      </c>
      <c r="AE6535" s="176">
        <v>85377.600000000006</v>
      </c>
    </row>
    <row r="6536" spans="1:31">
      <c r="A6536" s="178">
        <v>308693420360</v>
      </c>
      <c r="B6536" s="166">
        <v>46203</v>
      </c>
      <c r="C6536" s="167" t="s">
        <v>9144</v>
      </c>
      <c r="D6536" s="167" t="s">
        <v>9258</v>
      </c>
      <c r="E6536" s="167" t="s">
        <v>9259</v>
      </c>
      <c r="F6536" s="167" t="s">
        <v>9277</v>
      </c>
      <c r="G6536" s="167" t="s">
        <v>3502</v>
      </c>
      <c r="H6536" s="168">
        <v>46203</v>
      </c>
      <c r="I6536" s="167" t="s">
        <v>10433</v>
      </c>
      <c r="J6536" s="169">
        <v>26136</v>
      </c>
      <c r="K6536" s="167" t="s">
        <v>55</v>
      </c>
      <c r="L6536" s="169">
        <v>3</v>
      </c>
      <c r="M6536" s="167" t="s">
        <v>3604</v>
      </c>
      <c r="N6536" s="169">
        <v>1013.9</v>
      </c>
      <c r="O6536" s="167" t="s">
        <v>3505</v>
      </c>
      <c r="P6536" s="167"/>
      <c r="Q6536" s="167" t="s">
        <v>3527</v>
      </c>
      <c r="R6536" s="167" t="s">
        <v>10434</v>
      </c>
      <c r="S6536" s="169">
        <v>9</v>
      </c>
      <c r="T6536" s="167" t="s">
        <v>8290</v>
      </c>
      <c r="U6536" s="169" t="s">
        <v>3517</v>
      </c>
      <c r="V6536" s="167" t="s">
        <v>9672</v>
      </c>
      <c r="W6536" s="167" t="s">
        <v>7027</v>
      </c>
      <c r="X6536" s="170" t="s">
        <v>157</v>
      </c>
      <c r="Y6536" s="171" t="s">
        <v>10435</v>
      </c>
      <c r="Z6536" s="167" t="s">
        <v>11248</v>
      </c>
      <c r="AA6536" s="176">
        <v>230</v>
      </c>
      <c r="AB6536" s="167" t="s">
        <v>11254</v>
      </c>
      <c r="AC6536" s="176">
        <v>230</v>
      </c>
      <c r="AD6536" s="167" t="s">
        <v>11254</v>
      </c>
      <c r="AE6536" s="176">
        <v>136882.20000000001</v>
      </c>
    </row>
    <row r="6537" spans="1:31">
      <c r="A6537" s="178">
        <v>308693420360</v>
      </c>
      <c r="B6537" s="166">
        <v>46203</v>
      </c>
      <c r="C6537" s="167" t="s">
        <v>9144</v>
      </c>
      <c r="D6537" s="167" t="s">
        <v>9258</v>
      </c>
      <c r="E6537" s="167" t="s">
        <v>9259</v>
      </c>
      <c r="F6537" s="167" t="s">
        <v>9277</v>
      </c>
      <c r="G6537" s="167" t="s">
        <v>3502</v>
      </c>
      <c r="H6537" s="168">
        <v>46203</v>
      </c>
      <c r="I6537" s="167" t="s">
        <v>10433</v>
      </c>
      <c r="J6537" s="169">
        <v>26136</v>
      </c>
      <c r="K6537" s="167" t="s">
        <v>55</v>
      </c>
      <c r="L6537" s="169">
        <v>3</v>
      </c>
      <c r="M6537" s="167" t="s">
        <v>3604</v>
      </c>
      <c r="N6537" s="169">
        <v>1013.9</v>
      </c>
      <c r="O6537" s="167" t="s">
        <v>3505</v>
      </c>
      <c r="P6537" s="167"/>
      <c r="Q6537" s="167" t="s">
        <v>3527</v>
      </c>
      <c r="R6537" s="167" t="s">
        <v>10434</v>
      </c>
      <c r="S6537" s="169">
        <v>8</v>
      </c>
      <c r="T6537" s="167" t="s">
        <v>9452</v>
      </c>
      <c r="U6537" s="169" t="s">
        <v>3517</v>
      </c>
      <c r="V6537" s="167" t="s">
        <v>9674</v>
      </c>
      <c r="W6537" s="167" t="s">
        <v>9317</v>
      </c>
      <c r="X6537" s="170" t="s">
        <v>157</v>
      </c>
      <c r="Y6537" s="171" t="s">
        <v>10435</v>
      </c>
      <c r="Z6537" s="167" t="s">
        <v>11248</v>
      </c>
      <c r="AA6537" s="176">
        <v>5</v>
      </c>
      <c r="AB6537" s="167" t="s">
        <v>11254</v>
      </c>
      <c r="AC6537" s="176">
        <v>5</v>
      </c>
      <c r="AD6537" s="167" t="s">
        <v>11254</v>
      </c>
      <c r="AE6537" s="176">
        <v>7830.5</v>
      </c>
    </row>
    <row r="6538" spans="1:31">
      <c r="A6538" s="178">
        <v>308693420360</v>
      </c>
      <c r="B6538" s="166">
        <v>46203</v>
      </c>
      <c r="C6538" s="167" t="s">
        <v>9144</v>
      </c>
      <c r="D6538" s="167" t="s">
        <v>9258</v>
      </c>
      <c r="E6538" s="167" t="s">
        <v>9259</v>
      </c>
      <c r="F6538" s="167" t="s">
        <v>9277</v>
      </c>
      <c r="G6538" s="167" t="s">
        <v>3502</v>
      </c>
      <c r="H6538" s="168">
        <v>46203</v>
      </c>
      <c r="I6538" s="167" t="s">
        <v>10433</v>
      </c>
      <c r="J6538" s="169">
        <v>26136</v>
      </c>
      <c r="K6538" s="167" t="s">
        <v>55</v>
      </c>
      <c r="L6538" s="169">
        <v>3</v>
      </c>
      <c r="M6538" s="167" t="s">
        <v>3604</v>
      </c>
      <c r="N6538" s="169">
        <v>1013.9</v>
      </c>
      <c r="O6538" s="167" t="s">
        <v>3505</v>
      </c>
      <c r="P6538" s="167"/>
      <c r="Q6538" s="167" t="s">
        <v>3527</v>
      </c>
      <c r="R6538" s="167" t="s">
        <v>10434</v>
      </c>
      <c r="S6538" s="169">
        <v>7</v>
      </c>
      <c r="T6538" s="167" t="s">
        <v>9318</v>
      </c>
      <c r="U6538" s="169" t="s">
        <v>3517</v>
      </c>
      <c r="V6538" s="167" t="s">
        <v>9319</v>
      </c>
      <c r="W6538" s="167" t="s">
        <v>9320</v>
      </c>
      <c r="X6538" s="170" t="s">
        <v>157</v>
      </c>
      <c r="Y6538" s="171" t="s">
        <v>10435</v>
      </c>
      <c r="Z6538" s="167" t="s">
        <v>11248</v>
      </c>
      <c r="AA6538" s="176">
        <v>190</v>
      </c>
      <c r="AB6538" s="167" t="s">
        <v>11254</v>
      </c>
      <c r="AC6538" s="176">
        <v>190</v>
      </c>
      <c r="AD6538" s="167" t="s">
        <v>11254</v>
      </c>
      <c r="AE6538" s="176">
        <v>281004.3</v>
      </c>
    </row>
    <row r="6539" spans="1:31">
      <c r="A6539" s="178">
        <v>308693420360</v>
      </c>
      <c r="B6539" s="166">
        <v>46203</v>
      </c>
      <c r="C6539" s="167" t="s">
        <v>9144</v>
      </c>
      <c r="D6539" s="167" t="s">
        <v>9258</v>
      </c>
      <c r="E6539" s="167" t="s">
        <v>9259</v>
      </c>
      <c r="F6539" s="167" t="s">
        <v>9277</v>
      </c>
      <c r="G6539" s="167" t="s">
        <v>3502</v>
      </c>
      <c r="H6539" s="168">
        <v>46203</v>
      </c>
      <c r="I6539" s="167" t="s">
        <v>10433</v>
      </c>
      <c r="J6539" s="169">
        <v>26136</v>
      </c>
      <c r="K6539" s="167" t="s">
        <v>55</v>
      </c>
      <c r="L6539" s="169">
        <v>3</v>
      </c>
      <c r="M6539" s="167" t="s">
        <v>3604</v>
      </c>
      <c r="N6539" s="169">
        <v>1013.9</v>
      </c>
      <c r="O6539" s="167" t="s">
        <v>3505</v>
      </c>
      <c r="P6539" s="167"/>
      <c r="Q6539" s="167" t="s">
        <v>3527</v>
      </c>
      <c r="R6539" s="167" t="s">
        <v>10434</v>
      </c>
      <c r="S6539" s="169">
        <v>6</v>
      </c>
      <c r="T6539" s="167" t="s">
        <v>9318</v>
      </c>
      <c r="U6539" s="169" t="s">
        <v>3517</v>
      </c>
      <c r="V6539" s="167" t="s">
        <v>9319</v>
      </c>
      <c r="W6539" s="167" t="s">
        <v>9320</v>
      </c>
      <c r="X6539" s="170" t="s">
        <v>157</v>
      </c>
      <c r="Y6539" s="171" t="s">
        <v>10435</v>
      </c>
      <c r="Z6539" s="167" t="s">
        <v>11248</v>
      </c>
      <c r="AA6539" s="176">
        <v>10</v>
      </c>
      <c r="AB6539" s="167" t="s">
        <v>11254</v>
      </c>
      <c r="AC6539" s="176">
        <v>10</v>
      </c>
      <c r="AD6539" s="167" t="s">
        <v>11254</v>
      </c>
      <c r="AE6539" s="176">
        <v>14789.7</v>
      </c>
    </row>
    <row r="6540" spans="1:31">
      <c r="A6540" s="178">
        <v>308693420360</v>
      </c>
      <c r="B6540" s="166">
        <v>46203</v>
      </c>
      <c r="C6540" s="167" t="s">
        <v>9144</v>
      </c>
      <c r="D6540" s="167" t="s">
        <v>9258</v>
      </c>
      <c r="E6540" s="167" t="s">
        <v>9259</v>
      </c>
      <c r="F6540" s="167" t="s">
        <v>9277</v>
      </c>
      <c r="G6540" s="167" t="s">
        <v>3502</v>
      </c>
      <c r="H6540" s="168">
        <v>46203</v>
      </c>
      <c r="I6540" s="167" t="s">
        <v>10433</v>
      </c>
      <c r="J6540" s="169">
        <v>26136</v>
      </c>
      <c r="K6540" s="167" t="s">
        <v>55</v>
      </c>
      <c r="L6540" s="169">
        <v>3</v>
      </c>
      <c r="M6540" s="167" t="s">
        <v>3604</v>
      </c>
      <c r="N6540" s="169">
        <v>1013.9</v>
      </c>
      <c r="O6540" s="167" t="s">
        <v>3505</v>
      </c>
      <c r="P6540" s="167"/>
      <c r="Q6540" s="167" t="s">
        <v>3527</v>
      </c>
      <c r="R6540" s="167" t="s">
        <v>10434</v>
      </c>
      <c r="S6540" s="169">
        <v>5</v>
      </c>
      <c r="T6540" s="167" t="s">
        <v>9327</v>
      </c>
      <c r="U6540" s="169" t="s">
        <v>3517</v>
      </c>
      <c r="V6540" s="167" t="s">
        <v>9328</v>
      </c>
      <c r="W6540" s="167" t="s">
        <v>9326</v>
      </c>
      <c r="X6540" s="170" t="s">
        <v>157</v>
      </c>
      <c r="Y6540" s="171" t="s">
        <v>10435</v>
      </c>
      <c r="Z6540" s="167" t="s">
        <v>11248</v>
      </c>
      <c r="AA6540" s="176">
        <v>1630</v>
      </c>
      <c r="AB6540" s="167" t="s">
        <v>11254</v>
      </c>
      <c r="AC6540" s="176">
        <v>1630</v>
      </c>
      <c r="AD6540" s="167" t="s">
        <v>11254</v>
      </c>
      <c r="AE6540" s="176">
        <v>790484.8</v>
      </c>
    </row>
    <row r="6541" spans="1:31">
      <c r="A6541" s="178">
        <v>308693420360</v>
      </c>
      <c r="B6541" s="166">
        <v>46203</v>
      </c>
      <c r="C6541" s="167" t="s">
        <v>9144</v>
      </c>
      <c r="D6541" s="167" t="s">
        <v>9258</v>
      </c>
      <c r="E6541" s="167" t="s">
        <v>9259</v>
      </c>
      <c r="F6541" s="167" t="s">
        <v>9277</v>
      </c>
      <c r="G6541" s="167" t="s">
        <v>3502</v>
      </c>
      <c r="H6541" s="168">
        <v>46203</v>
      </c>
      <c r="I6541" s="167" t="s">
        <v>10433</v>
      </c>
      <c r="J6541" s="169">
        <v>26136</v>
      </c>
      <c r="K6541" s="167" t="s">
        <v>55</v>
      </c>
      <c r="L6541" s="169">
        <v>3</v>
      </c>
      <c r="M6541" s="167" t="s">
        <v>3604</v>
      </c>
      <c r="N6541" s="169">
        <v>1013.9</v>
      </c>
      <c r="O6541" s="167" t="s">
        <v>3505</v>
      </c>
      <c r="P6541" s="167"/>
      <c r="Q6541" s="167" t="s">
        <v>3527</v>
      </c>
      <c r="R6541" s="167" t="s">
        <v>10434</v>
      </c>
      <c r="S6541" s="169">
        <v>4</v>
      </c>
      <c r="T6541" s="167" t="s">
        <v>9329</v>
      </c>
      <c r="U6541" s="169" t="s">
        <v>3517</v>
      </c>
      <c r="V6541" s="167" t="s">
        <v>9330</v>
      </c>
      <c r="W6541" s="167" t="s">
        <v>9331</v>
      </c>
      <c r="X6541" s="170" t="s">
        <v>157</v>
      </c>
      <c r="Y6541" s="171" t="s">
        <v>10435</v>
      </c>
      <c r="Z6541" s="167" t="s">
        <v>11248</v>
      </c>
      <c r="AA6541" s="176">
        <v>70</v>
      </c>
      <c r="AB6541" s="167" t="s">
        <v>11254</v>
      </c>
      <c r="AC6541" s="176">
        <v>70</v>
      </c>
      <c r="AD6541" s="167" t="s">
        <v>11254</v>
      </c>
      <c r="AE6541" s="176">
        <v>200830</v>
      </c>
    </row>
    <row r="6542" spans="1:31">
      <c r="A6542" s="178">
        <v>308693420360</v>
      </c>
      <c r="B6542" s="166">
        <v>46203</v>
      </c>
      <c r="C6542" s="167" t="s">
        <v>9144</v>
      </c>
      <c r="D6542" s="167" t="s">
        <v>9258</v>
      </c>
      <c r="E6542" s="167" t="s">
        <v>9259</v>
      </c>
      <c r="F6542" s="167" t="s">
        <v>9277</v>
      </c>
      <c r="G6542" s="167" t="s">
        <v>3502</v>
      </c>
      <c r="H6542" s="168">
        <v>46203</v>
      </c>
      <c r="I6542" s="167" t="s">
        <v>10433</v>
      </c>
      <c r="J6542" s="169">
        <v>26136</v>
      </c>
      <c r="K6542" s="167" t="s">
        <v>55</v>
      </c>
      <c r="L6542" s="169">
        <v>3</v>
      </c>
      <c r="M6542" s="167" t="s">
        <v>3604</v>
      </c>
      <c r="N6542" s="169">
        <v>1013.9</v>
      </c>
      <c r="O6542" s="167" t="s">
        <v>3505</v>
      </c>
      <c r="P6542" s="167"/>
      <c r="Q6542" s="167" t="s">
        <v>3527</v>
      </c>
      <c r="R6542" s="167" t="s">
        <v>10434</v>
      </c>
      <c r="S6542" s="169">
        <v>3</v>
      </c>
      <c r="T6542" s="167" t="s">
        <v>9274</v>
      </c>
      <c r="U6542" s="169" t="s">
        <v>3517</v>
      </c>
      <c r="V6542" s="167" t="s">
        <v>9334</v>
      </c>
      <c r="W6542" s="167" t="s">
        <v>9276</v>
      </c>
      <c r="X6542" s="170" t="s">
        <v>157</v>
      </c>
      <c r="Y6542" s="171" t="s">
        <v>10435</v>
      </c>
      <c r="Z6542" s="167" t="s">
        <v>11248</v>
      </c>
      <c r="AA6542" s="176">
        <v>9</v>
      </c>
      <c r="AB6542" s="167" t="s">
        <v>11254</v>
      </c>
      <c r="AC6542" s="176">
        <v>9</v>
      </c>
      <c r="AD6542" s="167" t="s">
        <v>11254</v>
      </c>
      <c r="AE6542" s="176">
        <v>19161.27</v>
      </c>
    </row>
    <row r="6543" spans="1:31">
      <c r="A6543" s="178">
        <v>308693420360</v>
      </c>
      <c r="B6543" s="166">
        <v>46203</v>
      </c>
      <c r="C6543" s="167" t="s">
        <v>9144</v>
      </c>
      <c r="D6543" s="167" t="s">
        <v>9258</v>
      </c>
      <c r="E6543" s="167" t="s">
        <v>9259</v>
      </c>
      <c r="F6543" s="167" t="s">
        <v>9277</v>
      </c>
      <c r="G6543" s="167" t="s">
        <v>3502</v>
      </c>
      <c r="H6543" s="168">
        <v>46203</v>
      </c>
      <c r="I6543" s="167" t="s">
        <v>10433</v>
      </c>
      <c r="J6543" s="169">
        <v>26136</v>
      </c>
      <c r="K6543" s="167" t="s">
        <v>55</v>
      </c>
      <c r="L6543" s="169">
        <v>3</v>
      </c>
      <c r="M6543" s="167" t="s">
        <v>3604</v>
      </c>
      <c r="N6543" s="169">
        <v>1013.9</v>
      </c>
      <c r="O6543" s="167" t="s">
        <v>3505</v>
      </c>
      <c r="P6543" s="167"/>
      <c r="Q6543" s="167" t="s">
        <v>3527</v>
      </c>
      <c r="R6543" s="167" t="s">
        <v>10434</v>
      </c>
      <c r="S6543" s="169">
        <v>2</v>
      </c>
      <c r="T6543" s="167" t="s">
        <v>9274</v>
      </c>
      <c r="U6543" s="169" t="s">
        <v>3517</v>
      </c>
      <c r="V6543" s="167" t="s">
        <v>9334</v>
      </c>
      <c r="W6543" s="167" t="s">
        <v>9276</v>
      </c>
      <c r="X6543" s="170" t="s">
        <v>157</v>
      </c>
      <c r="Y6543" s="171" t="s">
        <v>10435</v>
      </c>
      <c r="Z6543" s="167" t="s">
        <v>11248</v>
      </c>
      <c r="AA6543" s="176">
        <v>50</v>
      </c>
      <c r="AB6543" s="167" t="s">
        <v>11254</v>
      </c>
      <c r="AC6543" s="176">
        <v>50</v>
      </c>
      <c r="AD6543" s="167" t="s">
        <v>11254</v>
      </c>
      <c r="AE6543" s="176">
        <v>106451.5</v>
      </c>
    </row>
    <row r="6544" spans="1:31">
      <c r="A6544" s="178">
        <v>308693420360</v>
      </c>
      <c r="B6544" s="166">
        <v>46203</v>
      </c>
      <c r="C6544" s="167" t="s">
        <v>9144</v>
      </c>
      <c r="D6544" s="167" t="s">
        <v>9258</v>
      </c>
      <c r="E6544" s="167" t="s">
        <v>9259</v>
      </c>
      <c r="F6544" s="167" t="s">
        <v>9277</v>
      </c>
      <c r="G6544" s="167" t="s">
        <v>3502</v>
      </c>
      <c r="H6544" s="168">
        <v>46203</v>
      </c>
      <c r="I6544" s="167" t="s">
        <v>10433</v>
      </c>
      <c r="J6544" s="169">
        <v>26136</v>
      </c>
      <c r="K6544" s="167" t="s">
        <v>55</v>
      </c>
      <c r="L6544" s="169">
        <v>3</v>
      </c>
      <c r="M6544" s="167" t="s">
        <v>3604</v>
      </c>
      <c r="N6544" s="169">
        <v>1013.9</v>
      </c>
      <c r="O6544" s="167" t="s">
        <v>3505</v>
      </c>
      <c r="P6544" s="167"/>
      <c r="Q6544" s="167" t="s">
        <v>3527</v>
      </c>
      <c r="R6544" s="167" t="s">
        <v>10434</v>
      </c>
      <c r="S6544" s="169">
        <v>1</v>
      </c>
      <c r="T6544" s="167" t="s">
        <v>9274</v>
      </c>
      <c r="U6544" s="169" t="s">
        <v>3517</v>
      </c>
      <c r="V6544" s="167" t="s">
        <v>9334</v>
      </c>
      <c r="W6544" s="167" t="s">
        <v>9276</v>
      </c>
      <c r="X6544" s="170" t="s">
        <v>157</v>
      </c>
      <c r="Y6544" s="171" t="s">
        <v>10435</v>
      </c>
      <c r="Z6544" s="167" t="s">
        <v>11248</v>
      </c>
      <c r="AA6544" s="176">
        <v>1</v>
      </c>
      <c r="AB6544" s="167" t="s">
        <v>11254</v>
      </c>
      <c r="AC6544" s="176">
        <v>1</v>
      </c>
      <c r="AD6544" s="167" t="s">
        <v>11254</v>
      </c>
      <c r="AE6544" s="176">
        <v>2129.0300000000002</v>
      </c>
    </row>
    <row r="6545" spans="1:31">
      <c r="A6545" s="178">
        <v>308694947061</v>
      </c>
      <c r="B6545" s="166">
        <v>46203</v>
      </c>
      <c r="C6545" s="167" t="s">
        <v>9201</v>
      </c>
      <c r="D6545" s="167" t="s">
        <v>9349</v>
      </c>
      <c r="E6545" s="167" t="s">
        <v>9350</v>
      </c>
      <c r="F6545" s="167" t="s">
        <v>9211</v>
      </c>
      <c r="G6545" s="167" t="s">
        <v>3502</v>
      </c>
      <c r="H6545" s="168">
        <v>46204</v>
      </c>
      <c r="I6545" s="167" t="s">
        <v>10436</v>
      </c>
      <c r="J6545" s="169">
        <v>26136</v>
      </c>
      <c r="K6545" s="167" t="s">
        <v>55</v>
      </c>
      <c r="L6545" s="169">
        <v>1</v>
      </c>
      <c r="M6545" s="167" t="s">
        <v>4084</v>
      </c>
      <c r="N6545" s="169">
        <v>1.9</v>
      </c>
      <c r="O6545" s="167" t="s">
        <v>3505</v>
      </c>
      <c r="P6545" s="167"/>
      <c r="Q6545" s="167" t="s">
        <v>5049</v>
      </c>
      <c r="R6545" s="167" t="s">
        <v>10437</v>
      </c>
      <c r="S6545" s="169">
        <v>2</v>
      </c>
      <c r="T6545" s="167" t="s">
        <v>3529</v>
      </c>
      <c r="U6545" s="169" t="s">
        <v>3530</v>
      </c>
      <c r="V6545" s="167" t="s">
        <v>10438</v>
      </c>
      <c r="W6545" s="167" t="s">
        <v>5216</v>
      </c>
      <c r="X6545" s="170" t="s">
        <v>3533</v>
      </c>
      <c r="Y6545" s="171" t="s">
        <v>10439</v>
      </c>
      <c r="Z6545" s="167" t="s">
        <v>3052</v>
      </c>
      <c r="AA6545" s="176">
        <v>168</v>
      </c>
      <c r="AB6545" s="167" t="s">
        <v>11254</v>
      </c>
      <c r="AC6545" s="176">
        <v>168</v>
      </c>
      <c r="AD6545" s="167" t="s">
        <v>11254</v>
      </c>
      <c r="AE6545" s="176">
        <v>836.27</v>
      </c>
    </row>
    <row r="6546" spans="1:31">
      <c r="A6546" s="179">
        <v>308694947061</v>
      </c>
      <c r="B6546" s="172">
        <v>46203</v>
      </c>
      <c r="C6546" s="173" t="s">
        <v>9201</v>
      </c>
      <c r="D6546" s="173" t="s">
        <v>9349</v>
      </c>
      <c r="E6546" s="173" t="s">
        <v>9350</v>
      </c>
      <c r="F6546" s="173" t="s">
        <v>9211</v>
      </c>
      <c r="G6546" s="173" t="s">
        <v>3502</v>
      </c>
      <c r="H6546" s="174">
        <v>46204</v>
      </c>
      <c r="I6546" s="173" t="s">
        <v>10436</v>
      </c>
      <c r="J6546" s="175">
        <v>26136</v>
      </c>
      <c r="K6546" s="173" t="s">
        <v>55</v>
      </c>
      <c r="L6546" s="175">
        <v>1</v>
      </c>
      <c r="M6546" s="173" t="s">
        <v>4084</v>
      </c>
      <c r="N6546" s="175">
        <v>1.9</v>
      </c>
      <c r="O6546" s="173" t="s">
        <v>3505</v>
      </c>
      <c r="P6546" s="173"/>
      <c r="Q6546" s="173" t="s">
        <v>5049</v>
      </c>
      <c r="R6546" s="173" t="s">
        <v>10437</v>
      </c>
      <c r="S6546" s="175">
        <v>1</v>
      </c>
      <c r="T6546" s="173" t="s">
        <v>3529</v>
      </c>
      <c r="U6546" s="175" t="s">
        <v>3530</v>
      </c>
      <c r="V6546" s="173" t="s">
        <v>10440</v>
      </c>
      <c r="W6546" s="173" t="s">
        <v>8454</v>
      </c>
      <c r="X6546" s="170" t="s">
        <v>3533</v>
      </c>
      <c r="Y6546" s="171" t="s">
        <v>10439</v>
      </c>
      <c r="Z6546" s="173" t="s">
        <v>3052</v>
      </c>
      <c r="AA6546" s="177">
        <v>3000</v>
      </c>
      <c r="AB6546" s="173" t="s">
        <v>11254</v>
      </c>
      <c r="AC6546" s="177">
        <v>3000</v>
      </c>
      <c r="AD6546" s="173" t="s">
        <v>11254</v>
      </c>
      <c r="AE6546" s="177">
        <v>750</v>
      </c>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DCCF0-FC2E-4C08-9C2A-0E65061533C5}">
  <dimension ref="A1:G6"/>
  <sheetViews>
    <sheetView workbookViewId="0">
      <selection activeCell="A4" sqref="A4:B4"/>
    </sheetView>
  </sheetViews>
  <sheetFormatPr defaultRowHeight="15"/>
  <cols>
    <col min="1" max="1" width="30" customWidth="1"/>
    <col min="2" max="5" width="16" customWidth="1"/>
    <col min="6" max="6" width="26.42578125" bestFit="1" customWidth="1"/>
    <col min="7" max="10" width="16" customWidth="1"/>
  </cols>
  <sheetData>
    <row r="1" spans="1:7" ht="18">
      <c r="A1" s="14" t="s">
        <v>193</v>
      </c>
    </row>
    <row r="2" spans="1:7">
      <c r="A2" s="5" t="s">
        <v>39</v>
      </c>
    </row>
    <row r="4" spans="1:7">
      <c r="A4" s="202" t="s">
        <v>12192</v>
      </c>
      <c r="B4" s="203"/>
    </row>
    <row r="5" spans="1:7" s="13" customFormat="1"/>
    <row r="6" spans="1:7">
      <c r="A6" t="s">
        <v>66</v>
      </c>
      <c r="B6" t="s">
        <v>2193</v>
      </c>
      <c r="C6" t="s">
        <v>12165</v>
      </c>
      <c r="D6" t="s">
        <v>12162</v>
      </c>
      <c r="E6" t="s">
        <v>12163</v>
      </c>
      <c r="F6" t="s">
        <v>12164</v>
      </c>
      <c r="G6" t="s">
        <v>12166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58B50-CD3A-4F86-915B-93269C5C03AE}">
  <dimension ref="A1:D27"/>
  <sheetViews>
    <sheetView workbookViewId="0">
      <selection activeCell="A21" sqref="A21"/>
    </sheetView>
  </sheetViews>
  <sheetFormatPr defaultRowHeight="15"/>
  <cols>
    <col min="1" max="1" width="30" customWidth="1"/>
    <col min="2" max="2" width="16" style="188" customWidth="1"/>
    <col min="3" max="3" width="20.140625" customWidth="1"/>
    <col min="4" max="4" width="16.140625" customWidth="1"/>
    <col min="5" max="10" width="16" customWidth="1"/>
  </cols>
  <sheetData>
    <row r="1" spans="1:1" ht="18">
      <c r="A1" s="14" t="s">
        <v>12141</v>
      </c>
    </row>
    <row r="2" spans="1:1">
      <c r="A2" s="5" t="s">
        <v>12142</v>
      </c>
    </row>
    <row r="3" spans="1:1">
      <c r="A3" t="s">
        <v>12144</v>
      </c>
    </row>
    <row r="5" spans="1:1">
      <c r="A5" s="49" t="s">
        <v>12232</v>
      </c>
    </row>
    <row r="7" spans="1:1">
      <c r="A7" s="49" t="s">
        <v>12179</v>
      </c>
    </row>
    <row r="8" spans="1:1">
      <c r="A8" s="197" t="s">
        <v>12233</v>
      </c>
    </row>
    <row r="9" spans="1:1">
      <c r="A9" s="197" t="s">
        <v>12234</v>
      </c>
    </row>
    <row r="10" spans="1:1">
      <c r="A10" s="204" t="s">
        <v>12235</v>
      </c>
    </row>
    <row r="11" spans="1:1">
      <c r="A11" s="204" t="s">
        <v>12236</v>
      </c>
    </row>
    <row r="12" spans="1:1">
      <c r="A12" s="204" t="s">
        <v>12237</v>
      </c>
    </row>
    <row r="13" spans="1:1">
      <c r="A13" s="204" t="s">
        <v>12238</v>
      </c>
    </row>
    <row r="14" spans="1:1">
      <c r="A14" s="197" t="s">
        <v>12182</v>
      </c>
    </row>
    <row r="16" spans="1:1">
      <c r="A16" s="49" t="s">
        <v>12239</v>
      </c>
    </row>
    <row r="17" spans="1:4">
      <c r="A17" s="197"/>
    </row>
    <row r="18" spans="1:4">
      <c r="A18" s="197" t="s">
        <v>12240</v>
      </c>
    </row>
    <row r="19" spans="1:4">
      <c r="A19" s="198" t="s">
        <v>12241</v>
      </c>
    </row>
    <row r="21" spans="1:4">
      <c r="A21" s="49" t="s">
        <v>12242</v>
      </c>
    </row>
    <row r="23" spans="1:4" s="13" customFormat="1">
      <c r="A23" s="194" t="s">
        <v>44</v>
      </c>
      <c r="B23" s="195" t="s">
        <v>66</v>
      </c>
      <c r="C23" s="194" t="s">
        <v>100</v>
      </c>
      <c r="D23" s="194" t="s">
        <v>12143</v>
      </c>
    </row>
    <row r="24" spans="1:4">
      <c r="A24" t="s">
        <v>57</v>
      </c>
      <c r="C24" t="s">
        <v>12133</v>
      </c>
      <c r="D24">
        <v>6150000</v>
      </c>
    </row>
    <row r="25" spans="1:4">
      <c r="A25" t="s">
        <v>59</v>
      </c>
      <c r="C25" t="s">
        <v>12133</v>
      </c>
      <c r="D25">
        <v>60000</v>
      </c>
    </row>
    <row r="26" spans="1:4">
      <c r="A26" t="s">
        <v>12137</v>
      </c>
      <c r="C26" t="s">
        <v>12138</v>
      </c>
      <c r="D26">
        <v>22000000</v>
      </c>
    </row>
    <row r="27" spans="1:4">
      <c r="A27" t="s">
        <v>57</v>
      </c>
      <c r="C27" t="s">
        <v>12135</v>
      </c>
    </row>
  </sheetData>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4"/>
  <sheetViews>
    <sheetView showGridLines="0" workbookViewId="0">
      <pane ySplit="8" topLeftCell="A9" activePane="bottomLeft" state="frozen"/>
      <selection activeCell="D326" sqref="A1:AY1481"/>
      <selection pane="bottomLeft" activeCell="B16" sqref="B16"/>
    </sheetView>
  </sheetViews>
  <sheetFormatPr defaultRowHeight="15"/>
  <cols>
    <col min="1" max="1" width="16" customWidth="1"/>
    <col min="2" max="2" width="12" customWidth="1"/>
    <col min="3" max="3" width="80" customWidth="1"/>
  </cols>
  <sheetData>
    <row r="1" spans="1:3" ht="18">
      <c r="A1" s="1" t="s">
        <v>42</v>
      </c>
    </row>
    <row r="2" spans="1:3">
      <c r="A2" s="6" t="s">
        <v>43</v>
      </c>
    </row>
    <row r="4" spans="1:3">
      <c r="A4" s="49" t="s">
        <v>12243</v>
      </c>
    </row>
    <row r="5" spans="1:3">
      <c r="A5" s="49" t="s">
        <v>12244</v>
      </c>
    </row>
    <row r="6" spans="1:3">
      <c r="A6" s="49" t="s">
        <v>12245</v>
      </c>
    </row>
    <row r="8" spans="1:3">
      <c r="A8" s="7" t="s">
        <v>44</v>
      </c>
      <c r="B8" s="7" t="s">
        <v>45</v>
      </c>
      <c r="C8" s="7" t="s">
        <v>46</v>
      </c>
    </row>
    <row r="9" spans="1:3">
      <c r="A9" s="8" t="s">
        <v>47</v>
      </c>
      <c r="B9" s="9" t="s">
        <v>48</v>
      </c>
      <c r="C9" s="8" t="s">
        <v>49</v>
      </c>
    </row>
    <row r="10" spans="1:3">
      <c r="A10" s="8" t="s">
        <v>50</v>
      </c>
      <c r="B10" s="9" t="s">
        <v>48</v>
      </c>
      <c r="C10" s="8" t="s">
        <v>51</v>
      </c>
    </row>
    <row r="11" spans="1:3">
      <c r="A11" s="8" t="s">
        <v>52</v>
      </c>
      <c r="B11" s="9" t="s">
        <v>48</v>
      </c>
      <c r="C11" s="8" t="s">
        <v>53</v>
      </c>
    </row>
    <row r="12" spans="1:3">
      <c r="A12" s="8" t="s">
        <v>54</v>
      </c>
      <c r="B12" s="9" t="s">
        <v>55</v>
      </c>
      <c r="C12" s="8" t="s">
        <v>56</v>
      </c>
    </row>
    <row r="13" spans="1:3" ht="25.5">
      <c r="A13" s="8" t="s">
        <v>57</v>
      </c>
      <c r="B13" s="9" t="s">
        <v>48</v>
      </c>
      <c r="C13" s="8" t="s">
        <v>58</v>
      </c>
    </row>
    <row r="14" spans="1:3">
      <c r="A14" s="8" t="s">
        <v>59</v>
      </c>
      <c r="B14" s="9" t="s">
        <v>48</v>
      </c>
      <c r="C14" s="8" t="s">
        <v>60</v>
      </c>
    </row>
  </sheetData>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54"/>
  <sheetViews>
    <sheetView showGridLines="0" workbookViewId="0">
      <pane ySplit="14" topLeftCell="A15" activePane="bottomLeft" state="frozen"/>
      <selection activeCell="D326" sqref="A1:AY1481"/>
      <selection pane="bottomLeft" activeCell="G14" sqref="G14"/>
    </sheetView>
  </sheetViews>
  <sheetFormatPr defaultRowHeight="15"/>
  <cols>
    <col min="1" max="1" width="16" customWidth="1"/>
    <col min="2" max="2" width="30" customWidth="1"/>
    <col min="3" max="3" width="28" customWidth="1"/>
  </cols>
  <sheetData>
    <row r="1" spans="1:3" ht="18">
      <c r="A1" s="1" t="s">
        <v>61</v>
      </c>
    </row>
    <row r="2" spans="1:3">
      <c r="A2" s="6" t="s">
        <v>62</v>
      </c>
    </row>
    <row r="4" spans="1:3">
      <c r="A4" s="49" t="s">
        <v>12246</v>
      </c>
    </row>
    <row r="6" spans="1:3">
      <c r="A6" s="49" t="s">
        <v>12244</v>
      </c>
    </row>
    <row r="8" spans="1:3">
      <c r="A8" s="49" t="s">
        <v>12247</v>
      </c>
    </row>
    <row r="9" spans="1:3">
      <c r="A9" s="197" t="s">
        <v>12248</v>
      </c>
    </row>
    <row r="10" spans="1:3">
      <c r="A10" s="197" t="s">
        <v>12249</v>
      </c>
    </row>
    <row r="12" spans="1:3">
      <c r="A12" t="s">
        <v>12250</v>
      </c>
    </row>
    <row r="14" spans="1:3">
      <c r="A14" s="7" t="s">
        <v>44</v>
      </c>
      <c r="B14" s="7" t="s">
        <v>63</v>
      </c>
      <c r="C14" s="7" t="s">
        <v>64</v>
      </c>
    </row>
    <row r="15" spans="1:3">
      <c r="A15" s="8" t="s">
        <v>47</v>
      </c>
      <c r="B15" s="8" t="s">
        <v>65</v>
      </c>
      <c r="C15" s="8" t="s">
        <v>66</v>
      </c>
    </row>
    <row r="16" spans="1:3">
      <c r="A16" s="8" t="s">
        <v>47</v>
      </c>
      <c r="B16" s="8" t="s">
        <v>67</v>
      </c>
      <c r="C16" s="8" t="s">
        <v>68</v>
      </c>
    </row>
    <row r="17" spans="1:3">
      <c r="A17" s="8" t="s">
        <v>47</v>
      </c>
      <c r="B17" s="8" t="s">
        <v>69</v>
      </c>
      <c r="C17" s="8" t="s">
        <v>70</v>
      </c>
    </row>
    <row r="18" spans="1:3">
      <c r="A18" s="8" t="s">
        <v>47</v>
      </c>
      <c r="B18" s="8" t="s">
        <v>71</v>
      </c>
      <c r="C18" s="8" t="s">
        <v>72</v>
      </c>
    </row>
    <row r="19" spans="1:3">
      <c r="A19" s="8" t="s">
        <v>47</v>
      </c>
      <c r="B19" s="8" t="s">
        <v>73</v>
      </c>
      <c r="C19" s="8" t="s">
        <v>74</v>
      </c>
    </row>
    <row r="20" spans="1:3">
      <c r="A20" s="8" t="s">
        <v>47</v>
      </c>
      <c r="B20" s="8" t="s">
        <v>75</v>
      </c>
      <c r="C20" s="8" t="s">
        <v>76</v>
      </c>
    </row>
    <row r="21" spans="1:3">
      <c r="A21" s="8" t="s">
        <v>47</v>
      </c>
      <c r="B21" s="8" t="s">
        <v>77</v>
      </c>
      <c r="C21" s="8" t="s">
        <v>77</v>
      </c>
    </row>
    <row r="22" spans="1:3">
      <c r="A22" s="8" t="s">
        <v>50</v>
      </c>
      <c r="B22" s="8" t="s">
        <v>65</v>
      </c>
      <c r="C22" s="8" t="s">
        <v>66</v>
      </c>
    </row>
    <row r="23" spans="1:3">
      <c r="A23" s="8" t="s">
        <v>50</v>
      </c>
      <c r="B23" s="8" t="s">
        <v>67</v>
      </c>
      <c r="C23" s="8" t="s">
        <v>68</v>
      </c>
    </row>
    <row r="24" spans="1:3">
      <c r="A24" s="8" t="s">
        <v>50</v>
      </c>
      <c r="B24" s="8" t="s">
        <v>69</v>
      </c>
      <c r="C24" s="8" t="s">
        <v>70</v>
      </c>
    </row>
    <row r="25" spans="1:3">
      <c r="A25" s="8" t="s">
        <v>50</v>
      </c>
      <c r="B25" s="8" t="s">
        <v>71</v>
      </c>
      <c r="C25" s="8" t="s">
        <v>72</v>
      </c>
    </row>
    <row r="26" spans="1:3">
      <c r="A26" s="8" t="s">
        <v>50</v>
      </c>
      <c r="B26" s="8" t="s">
        <v>73</v>
      </c>
      <c r="C26" s="8" t="s">
        <v>74</v>
      </c>
    </row>
    <row r="27" spans="1:3">
      <c r="A27" s="8" t="s">
        <v>50</v>
      </c>
      <c r="B27" s="8" t="s">
        <v>75</v>
      </c>
      <c r="C27" s="8" t="s">
        <v>76</v>
      </c>
    </row>
    <row r="28" spans="1:3">
      <c r="A28" s="8" t="s">
        <v>50</v>
      </c>
      <c r="B28" s="8" t="s">
        <v>78</v>
      </c>
      <c r="C28" s="8" t="s">
        <v>77</v>
      </c>
    </row>
    <row r="29" spans="1:3">
      <c r="A29" s="8" t="s">
        <v>52</v>
      </c>
      <c r="B29" s="8" t="s">
        <v>65</v>
      </c>
      <c r="C29" s="8" t="s">
        <v>66</v>
      </c>
    </row>
    <row r="30" spans="1:3">
      <c r="A30" s="8" t="s">
        <v>52</v>
      </c>
      <c r="B30" s="8" t="s">
        <v>67</v>
      </c>
      <c r="C30" s="8" t="s">
        <v>68</v>
      </c>
    </row>
    <row r="31" spans="1:3">
      <c r="A31" s="8" t="s">
        <v>54</v>
      </c>
      <c r="B31" s="8" t="s">
        <v>79</v>
      </c>
      <c r="C31" s="8" t="s">
        <v>66</v>
      </c>
    </row>
    <row r="32" spans="1:3">
      <c r="A32" s="8" t="s">
        <v>54</v>
      </c>
      <c r="B32" s="8" t="s">
        <v>80</v>
      </c>
      <c r="C32" s="8" t="s">
        <v>68</v>
      </c>
    </row>
    <row r="33" spans="1:3">
      <c r="A33" s="8" t="s">
        <v>54</v>
      </c>
      <c r="B33" s="8" t="s">
        <v>81</v>
      </c>
      <c r="C33" s="8" t="s">
        <v>82</v>
      </c>
    </row>
    <row r="34" spans="1:3">
      <c r="A34" s="8" t="s">
        <v>54</v>
      </c>
      <c r="B34" s="8" t="s">
        <v>83</v>
      </c>
      <c r="C34" s="8" t="s">
        <v>70</v>
      </c>
    </row>
    <row r="35" spans="1:3">
      <c r="A35" s="8" t="s">
        <v>54</v>
      </c>
      <c r="B35" s="8" t="s">
        <v>77</v>
      </c>
      <c r="C35" s="8" t="s">
        <v>77</v>
      </c>
    </row>
    <row r="36" spans="1:3">
      <c r="A36" s="8" t="s">
        <v>54</v>
      </c>
      <c r="B36" s="8" t="s">
        <v>84</v>
      </c>
      <c r="C36" s="8" t="s">
        <v>84</v>
      </c>
    </row>
    <row r="37" spans="1:3">
      <c r="A37" s="8" t="s">
        <v>54</v>
      </c>
      <c r="B37" s="8" t="s">
        <v>85</v>
      </c>
      <c r="C37" s="8" t="s">
        <v>86</v>
      </c>
    </row>
    <row r="38" spans="1:3">
      <c r="A38" s="8" t="s">
        <v>57</v>
      </c>
      <c r="B38" s="8" t="s">
        <v>87</v>
      </c>
      <c r="C38" s="8" t="s">
        <v>66</v>
      </c>
    </row>
    <row r="39" spans="1:3">
      <c r="A39" s="8" t="s">
        <v>57</v>
      </c>
      <c r="B39" s="8" t="s">
        <v>68</v>
      </c>
      <c r="C39" s="8" t="s">
        <v>68</v>
      </c>
    </row>
    <row r="40" spans="1:3" ht="25.5">
      <c r="A40" s="8" t="s">
        <v>57</v>
      </c>
      <c r="B40" s="8" t="s">
        <v>88</v>
      </c>
      <c r="C40" s="8" t="s">
        <v>89</v>
      </c>
    </row>
    <row r="41" spans="1:3">
      <c r="A41" s="8" t="s">
        <v>57</v>
      </c>
      <c r="B41" s="8" t="s">
        <v>70</v>
      </c>
      <c r="C41" s="8" t="s">
        <v>70</v>
      </c>
    </row>
    <row r="42" spans="1:3">
      <c r="A42" s="8" t="s">
        <v>57</v>
      </c>
      <c r="B42" s="8" t="s">
        <v>90</v>
      </c>
      <c r="C42" s="8" t="s">
        <v>76</v>
      </c>
    </row>
    <row r="43" spans="1:3">
      <c r="A43" s="8" t="s">
        <v>57</v>
      </c>
      <c r="B43" s="8" t="s">
        <v>91</v>
      </c>
      <c r="C43" s="8" t="s">
        <v>92</v>
      </c>
    </row>
    <row r="44" spans="1:3">
      <c r="A44" s="8" t="s">
        <v>57</v>
      </c>
      <c r="B44" s="8" t="s">
        <v>82</v>
      </c>
      <c r="C44" s="8" t="s">
        <v>82</v>
      </c>
    </row>
    <row r="45" spans="1:3">
      <c r="A45" s="8" t="s">
        <v>57</v>
      </c>
      <c r="B45" s="8" t="s">
        <v>93</v>
      </c>
      <c r="C45" s="8" t="s">
        <v>84</v>
      </c>
    </row>
    <row r="46" spans="1:3">
      <c r="A46" s="8" t="s">
        <v>57</v>
      </c>
      <c r="B46" s="8" t="s">
        <v>86</v>
      </c>
      <c r="C46" s="8" t="s">
        <v>86</v>
      </c>
    </row>
    <row r="47" spans="1:3">
      <c r="A47" s="8" t="s">
        <v>59</v>
      </c>
      <c r="B47" s="8" t="s">
        <v>94</v>
      </c>
      <c r="C47" s="8" t="s">
        <v>66</v>
      </c>
    </row>
    <row r="48" spans="1:3">
      <c r="A48" s="8" t="s">
        <v>59</v>
      </c>
      <c r="B48" s="8" t="s">
        <v>68</v>
      </c>
      <c r="C48" s="8" t="s">
        <v>68</v>
      </c>
    </row>
    <row r="49" spans="1:3">
      <c r="A49" s="8" t="s">
        <v>59</v>
      </c>
      <c r="B49" s="8" t="s">
        <v>89</v>
      </c>
      <c r="C49" s="8" t="s">
        <v>89</v>
      </c>
    </row>
    <row r="50" spans="1:3">
      <c r="A50" s="8" t="s">
        <v>59</v>
      </c>
      <c r="B50" s="8" t="s">
        <v>95</v>
      </c>
      <c r="C50" s="8" t="s">
        <v>70</v>
      </c>
    </row>
    <row r="51" spans="1:3">
      <c r="A51" s="8" t="s">
        <v>59</v>
      </c>
      <c r="B51" s="8" t="s">
        <v>96</v>
      </c>
      <c r="C51" s="8" t="s">
        <v>92</v>
      </c>
    </row>
    <row r="52" spans="1:3">
      <c r="A52" s="8" t="s">
        <v>59</v>
      </c>
      <c r="B52" s="8" t="s">
        <v>82</v>
      </c>
      <c r="C52" s="8" t="s">
        <v>82</v>
      </c>
    </row>
    <row r="53" spans="1:3">
      <c r="A53" s="8" t="s">
        <v>59</v>
      </c>
      <c r="B53" s="8" t="s">
        <v>93</v>
      </c>
      <c r="C53" s="8" t="s">
        <v>84</v>
      </c>
    </row>
    <row r="54" spans="1:3">
      <c r="A54" s="8" t="s">
        <v>59</v>
      </c>
      <c r="B54" s="8" t="s">
        <v>97</v>
      </c>
      <c r="C54" s="8" t="s">
        <v>86</v>
      </c>
    </row>
  </sheetData>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81"/>
  <sheetViews>
    <sheetView showGridLines="0" workbookViewId="0">
      <pane ySplit="24" topLeftCell="A25" activePane="bottomLeft" state="frozen"/>
      <selection activeCell="D326" sqref="A1:AY1481"/>
      <selection pane="bottomLeft" activeCell="D15" sqref="D15"/>
    </sheetView>
  </sheetViews>
  <sheetFormatPr defaultRowHeight="15"/>
  <cols>
    <col min="1" max="1" width="14" customWidth="1"/>
    <col min="2" max="2" width="30" customWidth="1"/>
    <col min="3" max="3" width="23" bestFit="1" customWidth="1"/>
    <col min="4" max="4" width="16" customWidth="1"/>
    <col min="5" max="5" width="30" customWidth="1"/>
  </cols>
  <sheetData>
    <row r="1" spans="1:1" ht="18">
      <c r="A1" s="1" t="s">
        <v>98</v>
      </c>
    </row>
    <row r="2" spans="1:1">
      <c r="A2" s="6" t="s">
        <v>99</v>
      </c>
    </row>
    <row r="4" spans="1:1">
      <c r="A4" s="49" t="s">
        <v>12251</v>
      </c>
    </row>
    <row r="6" spans="1:1">
      <c r="A6" s="49" t="s">
        <v>12252</v>
      </c>
    </row>
    <row r="8" spans="1:1">
      <c r="A8" s="49" t="s">
        <v>12253</v>
      </c>
    </row>
    <row r="9" spans="1:1">
      <c r="A9" s="205" t="s">
        <v>12254</v>
      </c>
    </row>
    <row r="10" spans="1:1">
      <c r="A10" s="205" t="s">
        <v>12255</v>
      </c>
    </row>
    <row r="11" spans="1:1">
      <c r="A11" s="205" t="s">
        <v>12256</v>
      </c>
    </row>
    <row r="12" spans="1:1">
      <c r="A12" s="205" t="s">
        <v>12257</v>
      </c>
    </row>
    <row r="14" spans="1:1">
      <c r="A14" s="49" t="s">
        <v>12258</v>
      </c>
    </row>
    <row r="15" spans="1:1">
      <c r="A15" s="197" t="s">
        <v>12259</v>
      </c>
    </row>
    <row r="16" spans="1:1">
      <c r="A16" s="197" t="s">
        <v>12260</v>
      </c>
    </row>
    <row r="17" spans="1:5">
      <c r="A17" s="198" t="s">
        <v>12261</v>
      </c>
    </row>
    <row r="19" spans="1:5">
      <c r="A19" s="49" t="s">
        <v>12183</v>
      </c>
    </row>
    <row r="20" spans="1:5">
      <c r="A20" s="197" t="s">
        <v>12262</v>
      </c>
    </row>
    <row r="21" spans="1:5">
      <c r="A21" s="197" t="s">
        <v>12263</v>
      </c>
    </row>
    <row r="22" spans="1:5">
      <c r="A22" s="197" t="s">
        <v>12264</v>
      </c>
    </row>
    <row r="24" spans="1:5">
      <c r="A24" s="7" t="s">
        <v>44</v>
      </c>
      <c r="B24" s="7" t="s">
        <v>100</v>
      </c>
      <c r="C24" s="7" t="s">
        <v>101</v>
      </c>
      <c r="D24" s="7" t="s">
        <v>102</v>
      </c>
      <c r="E24" s="7" t="s">
        <v>46</v>
      </c>
    </row>
    <row r="25" spans="1:5">
      <c r="A25" s="8" t="s">
        <v>47</v>
      </c>
      <c r="B25" s="8" t="s">
        <v>104</v>
      </c>
      <c r="C25" s="9" t="s">
        <v>105</v>
      </c>
      <c r="D25" s="8" t="s">
        <v>106</v>
      </c>
      <c r="E25" s="8"/>
    </row>
    <row r="26" spans="1:5">
      <c r="A26" s="8" t="s">
        <v>47</v>
      </c>
      <c r="B26" s="8" t="s">
        <v>107</v>
      </c>
      <c r="C26" s="9" t="s">
        <v>105</v>
      </c>
      <c r="D26" s="8" t="s">
        <v>106</v>
      </c>
      <c r="E26" s="8"/>
    </row>
    <row r="27" spans="1:5">
      <c r="A27" s="8" t="s">
        <v>47</v>
      </c>
      <c r="B27" s="8" t="s">
        <v>108</v>
      </c>
      <c r="C27" s="9" t="s">
        <v>105</v>
      </c>
      <c r="D27" s="8" t="s">
        <v>106</v>
      </c>
      <c r="E27" s="8" t="s">
        <v>109</v>
      </c>
    </row>
    <row r="28" spans="1:5">
      <c r="A28" s="8" t="s">
        <v>47</v>
      </c>
      <c r="B28" s="8" t="s">
        <v>110</v>
      </c>
      <c r="C28" s="9" t="s">
        <v>105</v>
      </c>
      <c r="D28" s="8" t="s">
        <v>106</v>
      </c>
      <c r="E28" s="8"/>
    </row>
    <row r="29" spans="1:5">
      <c r="A29" s="8" t="s">
        <v>47</v>
      </c>
      <c r="B29" s="45" t="s">
        <v>115</v>
      </c>
      <c r="C29" s="9" t="s">
        <v>105</v>
      </c>
      <c r="D29" s="8" t="s">
        <v>106</v>
      </c>
      <c r="E29" s="8"/>
    </row>
    <row r="30" spans="1:5">
      <c r="A30" s="8" t="s">
        <v>47</v>
      </c>
      <c r="B30" s="8" t="s">
        <v>111</v>
      </c>
      <c r="C30" s="9" t="s">
        <v>105</v>
      </c>
      <c r="D30" s="8" t="s">
        <v>106</v>
      </c>
      <c r="E30" s="8"/>
    </row>
    <row r="31" spans="1:5">
      <c r="A31" s="8" t="s">
        <v>47</v>
      </c>
      <c r="B31" s="8" t="s">
        <v>112</v>
      </c>
      <c r="C31" s="9" t="s">
        <v>105</v>
      </c>
      <c r="D31" s="8" t="s">
        <v>106</v>
      </c>
      <c r="E31" s="8"/>
    </row>
    <row r="32" spans="1:5">
      <c r="A32" s="45" t="s">
        <v>50</v>
      </c>
      <c r="B32" s="8" t="s">
        <v>104</v>
      </c>
      <c r="C32" s="9" t="s">
        <v>105</v>
      </c>
      <c r="D32" s="8" t="s">
        <v>106</v>
      </c>
      <c r="E32" s="8"/>
    </row>
    <row r="33" spans="1:5">
      <c r="A33" s="8" t="s">
        <v>50</v>
      </c>
      <c r="B33" s="8" t="s">
        <v>114</v>
      </c>
      <c r="C33" s="9" t="s">
        <v>105</v>
      </c>
      <c r="D33" s="8" t="s">
        <v>106</v>
      </c>
      <c r="E33" s="8"/>
    </row>
    <row r="34" spans="1:5">
      <c r="A34" s="8" t="s">
        <v>50</v>
      </c>
      <c r="B34" s="8" t="s">
        <v>115</v>
      </c>
      <c r="C34" s="9" t="s">
        <v>105</v>
      </c>
      <c r="D34" s="8" t="s">
        <v>106</v>
      </c>
      <c r="E34" s="8"/>
    </row>
    <row r="35" spans="1:5">
      <c r="A35" s="8" t="s">
        <v>50</v>
      </c>
      <c r="B35" s="8" t="s">
        <v>112</v>
      </c>
      <c r="C35" s="9" t="s">
        <v>105</v>
      </c>
      <c r="D35" s="8" t="s">
        <v>106</v>
      </c>
      <c r="E35" s="8"/>
    </row>
    <row r="36" spans="1:5">
      <c r="A36" s="8" t="s">
        <v>52</v>
      </c>
      <c r="B36" s="8" t="s">
        <v>104</v>
      </c>
      <c r="C36" s="9" t="s">
        <v>105</v>
      </c>
      <c r="D36" s="8" t="s">
        <v>106</v>
      </c>
      <c r="E36" s="8"/>
    </row>
    <row r="37" spans="1:5">
      <c r="A37" s="8" t="s">
        <v>52</v>
      </c>
      <c r="B37" s="8" t="s">
        <v>114</v>
      </c>
      <c r="C37" s="9" t="s">
        <v>105</v>
      </c>
      <c r="D37" s="8" t="s">
        <v>106</v>
      </c>
      <c r="E37" s="8"/>
    </row>
    <row r="38" spans="1:5">
      <c r="A38" s="8" t="s">
        <v>52</v>
      </c>
      <c r="B38" s="8" t="s">
        <v>115</v>
      </c>
      <c r="C38" s="9" t="s">
        <v>105</v>
      </c>
      <c r="D38" s="8" t="s">
        <v>106</v>
      </c>
      <c r="E38" s="8"/>
    </row>
    <row r="39" spans="1:5">
      <c r="A39" s="8" t="s">
        <v>52</v>
      </c>
      <c r="B39" s="8" t="s">
        <v>116</v>
      </c>
      <c r="C39" s="9" t="s">
        <v>105</v>
      </c>
      <c r="D39" s="8" t="s">
        <v>106</v>
      </c>
      <c r="E39" s="8"/>
    </row>
    <row r="40" spans="1:5">
      <c r="A40" s="8" t="s">
        <v>54</v>
      </c>
      <c r="B40" s="8" t="s">
        <v>117</v>
      </c>
      <c r="C40" s="9" t="s">
        <v>105</v>
      </c>
      <c r="D40" s="8" t="s">
        <v>106</v>
      </c>
      <c r="E40" s="8"/>
    </row>
    <row r="41" spans="1:5">
      <c r="A41" s="8" t="s">
        <v>54</v>
      </c>
      <c r="B41" s="8" t="s">
        <v>118</v>
      </c>
      <c r="C41" s="9" t="s">
        <v>120</v>
      </c>
      <c r="D41" s="8" t="s">
        <v>106</v>
      </c>
      <c r="E41" s="8"/>
    </row>
    <row r="42" spans="1:5">
      <c r="A42" s="8" t="s">
        <v>54</v>
      </c>
      <c r="B42" s="8" t="s">
        <v>119</v>
      </c>
      <c r="C42" s="9" t="s">
        <v>120</v>
      </c>
      <c r="D42" s="8" t="s">
        <v>121</v>
      </c>
      <c r="E42" s="8"/>
    </row>
    <row r="43" spans="1:5">
      <c r="A43" s="8" t="s">
        <v>54</v>
      </c>
      <c r="B43" s="8" t="s">
        <v>122</v>
      </c>
      <c r="C43" s="9" t="s">
        <v>120</v>
      </c>
      <c r="D43" s="8" t="s">
        <v>121</v>
      </c>
      <c r="E43" s="8"/>
    </row>
    <row r="44" spans="1:5">
      <c r="A44" s="8" t="s">
        <v>54</v>
      </c>
      <c r="B44" s="8" t="s">
        <v>123</v>
      </c>
      <c r="C44" s="9" t="s">
        <v>120</v>
      </c>
      <c r="D44" s="8" t="s">
        <v>121</v>
      </c>
      <c r="E44" s="8"/>
    </row>
    <row r="45" spans="1:5">
      <c r="A45" s="8" t="s">
        <v>54</v>
      </c>
      <c r="B45" s="8" t="s">
        <v>124</v>
      </c>
      <c r="C45" s="9" t="s">
        <v>120</v>
      </c>
      <c r="D45" s="8" t="s">
        <v>121</v>
      </c>
      <c r="E45" s="8"/>
    </row>
    <row r="46" spans="1:5">
      <c r="A46" s="8" t="s">
        <v>54</v>
      </c>
      <c r="B46" s="8" t="s">
        <v>125</v>
      </c>
      <c r="C46" s="9" t="s">
        <v>120</v>
      </c>
      <c r="D46" s="8" t="s">
        <v>121</v>
      </c>
      <c r="E46" s="8"/>
    </row>
    <row r="47" spans="1:5">
      <c r="A47" s="8" t="s">
        <v>54</v>
      </c>
      <c r="B47" s="8" t="s">
        <v>126</v>
      </c>
      <c r="C47" s="9" t="s">
        <v>120</v>
      </c>
      <c r="D47" s="8" t="s">
        <v>121</v>
      </c>
      <c r="E47" s="8"/>
    </row>
    <row r="48" spans="1:5">
      <c r="A48" s="8" t="s">
        <v>54</v>
      </c>
      <c r="B48" s="8" t="s">
        <v>227</v>
      </c>
      <c r="C48" s="9" t="s">
        <v>120</v>
      </c>
      <c r="D48" s="8" t="s">
        <v>121</v>
      </c>
      <c r="E48" s="8"/>
    </row>
    <row r="49" spans="1:5">
      <c r="A49" s="8" t="s">
        <v>54</v>
      </c>
      <c r="B49" s="8" t="s">
        <v>228</v>
      </c>
      <c r="C49" s="9" t="s">
        <v>120</v>
      </c>
      <c r="D49" s="8" t="s">
        <v>121</v>
      </c>
      <c r="E49" s="8"/>
    </row>
    <row r="50" spans="1:5">
      <c r="A50" s="8" t="s">
        <v>54</v>
      </c>
      <c r="B50" s="8" t="s">
        <v>229</v>
      </c>
      <c r="C50" s="9" t="s">
        <v>120</v>
      </c>
      <c r="D50" s="8" t="s">
        <v>121</v>
      </c>
      <c r="E50" s="8"/>
    </row>
    <row r="51" spans="1:5">
      <c r="A51" s="8" t="s">
        <v>54</v>
      </c>
      <c r="B51" s="8" t="s">
        <v>230</v>
      </c>
      <c r="C51" s="9" t="s">
        <v>120</v>
      </c>
      <c r="D51" s="8" t="s">
        <v>121</v>
      </c>
      <c r="E51" s="8"/>
    </row>
    <row r="52" spans="1:5">
      <c r="A52" s="8" t="s">
        <v>54</v>
      </c>
      <c r="B52" s="8" t="s">
        <v>231</v>
      </c>
      <c r="C52" s="9" t="s">
        <v>120</v>
      </c>
      <c r="D52" s="8" t="s">
        <v>121</v>
      </c>
      <c r="E52" s="8"/>
    </row>
    <row r="53" spans="1:5">
      <c r="A53" s="8" t="s">
        <v>54</v>
      </c>
      <c r="B53" s="8" t="s">
        <v>232</v>
      </c>
      <c r="C53" s="9" t="s">
        <v>120</v>
      </c>
      <c r="D53" s="8" t="s">
        <v>121</v>
      </c>
      <c r="E53" s="8"/>
    </row>
    <row r="54" spans="1:5" ht="25.5">
      <c r="A54" s="8" t="s">
        <v>54</v>
      </c>
      <c r="B54" s="8" t="s">
        <v>233</v>
      </c>
      <c r="C54" s="9" t="s">
        <v>120</v>
      </c>
      <c r="D54" s="8" t="s">
        <v>121</v>
      </c>
      <c r="E54" s="8"/>
    </row>
    <row r="55" spans="1:5">
      <c r="A55" s="8" t="s">
        <v>54</v>
      </c>
      <c r="B55" s="8" t="s">
        <v>65</v>
      </c>
      <c r="C55" s="9" t="s">
        <v>120</v>
      </c>
      <c r="D55" s="8" t="s">
        <v>121</v>
      </c>
      <c r="E55" s="8"/>
    </row>
    <row r="56" spans="1:5">
      <c r="A56" s="8" t="s">
        <v>54</v>
      </c>
      <c r="B56" s="8" t="s">
        <v>234</v>
      </c>
      <c r="C56" s="9" t="s">
        <v>120</v>
      </c>
      <c r="D56" s="8" t="s">
        <v>121</v>
      </c>
      <c r="E56" s="8"/>
    </row>
    <row r="57" spans="1:5">
      <c r="A57" s="8" t="s">
        <v>54</v>
      </c>
      <c r="B57" s="8" t="s">
        <v>235</v>
      </c>
      <c r="C57" s="9" t="s">
        <v>120</v>
      </c>
      <c r="D57" s="8" t="s">
        <v>121</v>
      </c>
      <c r="E57" s="8"/>
    </row>
    <row r="58" spans="1:5">
      <c r="A58" s="8" t="s">
        <v>54</v>
      </c>
      <c r="B58" s="8" t="s">
        <v>236</v>
      </c>
      <c r="C58" s="46" t="s">
        <v>135</v>
      </c>
      <c r="D58" s="45" t="s">
        <v>136</v>
      </c>
      <c r="E58" s="8"/>
    </row>
    <row r="59" spans="1:5">
      <c r="A59" s="8" t="s">
        <v>54</v>
      </c>
      <c r="B59" s="8" t="s">
        <v>237</v>
      </c>
      <c r="C59" s="46" t="s">
        <v>135</v>
      </c>
      <c r="D59" s="45" t="s">
        <v>136</v>
      </c>
      <c r="E59" s="8"/>
    </row>
    <row r="60" spans="1:5">
      <c r="A60" s="8" t="s">
        <v>57</v>
      </c>
      <c r="B60" s="8" t="s">
        <v>129</v>
      </c>
      <c r="C60" s="9" t="s">
        <v>127</v>
      </c>
      <c r="D60" s="8" t="s">
        <v>128</v>
      </c>
      <c r="E60" s="8"/>
    </row>
    <row r="61" spans="1:5">
      <c r="A61" s="8" t="s">
        <v>57</v>
      </c>
      <c r="B61" s="8" t="s">
        <v>130</v>
      </c>
      <c r="C61" s="9" t="s">
        <v>131</v>
      </c>
      <c r="D61" s="8" t="s">
        <v>132</v>
      </c>
      <c r="E61" s="8"/>
    </row>
    <row r="62" spans="1:5">
      <c r="A62" s="8" t="s">
        <v>57</v>
      </c>
      <c r="B62" s="45" t="s">
        <v>133</v>
      </c>
      <c r="C62" s="9" t="s">
        <v>127</v>
      </c>
      <c r="D62" s="8" t="s">
        <v>128</v>
      </c>
      <c r="E62" s="8"/>
    </row>
    <row r="63" spans="1:5">
      <c r="A63" s="8" t="s">
        <v>57</v>
      </c>
      <c r="B63" s="8" t="s">
        <v>134</v>
      </c>
      <c r="C63" s="46" t="s">
        <v>105</v>
      </c>
      <c r="D63" s="45" t="s">
        <v>106</v>
      </c>
      <c r="E63" s="8"/>
    </row>
    <row r="64" spans="1:5">
      <c r="A64" s="8" t="s">
        <v>57</v>
      </c>
      <c r="B64" s="8" t="s">
        <v>113</v>
      </c>
      <c r="C64" s="9" t="s">
        <v>127</v>
      </c>
      <c r="D64" s="8" t="s">
        <v>128</v>
      </c>
      <c r="E64" s="8"/>
    </row>
    <row r="65" spans="1:5">
      <c r="A65" s="8" t="s">
        <v>57</v>
      </c>
      <c r="B65" s="8" t="s">
        <v>137</v>
      </c>
      <c r="C65" s="9" t="s">
        <v>135</v>
      </c>
      <c r="D65" s="8" t="s">
        <v>136</v>
      </c>
      <c r="E65" s="8"/>
    </row>
    <row r="66" spans="1:5">
      <c r="A66" s="8" t="s">
        <v>57</v>
      </c>
      <c r="B66" s="45" t="s">
        <v>522</v>
      </c>
      <c r="C66" s="9" t="s">
        <v>135</v>
      </c>
      <c r="D66" s="8" t="s">
        <v>136</v>
      </c>
      <c r="E66" s="8"/>
    </row>
    <row r="67" spans="1:5">
      <c r="A67" s="8" t="s">
        <v>57</v>
      </c>
      <c r="B67" s="8" t="s">
        <v>138</v>
      </c>
      <c r="C67" s="9" t="s">
        <v>135</v>
      </c>
      <c r="D67" s="8" t="s">
        <v>136</v>
      </c>
      <c r="E67" s="8"/>
    </row>
    <row r="68" spans="1:5">
      <c r="A68" s="8" t="s">
        <v>59</v>
      </c>
      <c r="B68" s="8" t="s">
        <v>139</v>
      </c>
      <c r="C68" s="9" t="s">
        <v>127</v>
      </c>
      <c r="D68" s="8" t="s">
        <v>128</v>
      </c>
      <c r="E68" s="8"/>
    </row>
    <row r="69" spans="1:5">
      <c r="A69" s="8" t="s">
        <v>59</v>
      </c>
      <c r="B69" s="8" t="s">
        <v>140</v>
      </c>
      <c r="C69" s="9" t="s">
        <v>127</v>
      </c>
      <c r="D69" s="8" t="s">
        <v>128</v>
      </c>
      <c r="E69" s="8"/>
    </row>
    <row r="70" spans="1:5">
      <c r="A70" s="8" t="s">
        <v>59</v>
      </c>
      <c r="B70" s="8" t="s">
        <v>130</v>
      </c>
      <c r="C70" s="9" t="s">
        <v>131</v>
      </c>
      <c r="D70" s="8" t="s">
        <v>132</v>
      </c>
      <c r="E70" s="8"/>
    </row>
    <row r="71" spans="1:5">
      <c r="A71" s="8" t="s">
        <v>59</v>
      </c>
      <c r="B71" s="8" t="s">
        <v>141</v>
      </c>
      <c r="C71" s="9" t="s">
        <v>135</v>
      </c>
      <c r="D71" s="8" t="s">
        <v>136</v>
      </c>
      <c r="E71" s="8"/>
    </row>
    <row r="72" spans="1:5">
      <c r="A72" s="8" t="s">
        <v>59</v>
      </c>
      <c r="B72" s="45" t="s">
        <v>142</v>
      </c>
      <c r="C72" s="9" t="s">
        <v>120</v>
      </c>
      <c r="D72" s="8" t="s">
        <v>121</v>
      </c>
      <c r="E72" s="8"/>
    </row>
    <row r="73" spans="1:5">
      <c r="A73" s="8" t="s">
        <v>59</v>
      </c>
      <c r="B73" s="45" t="s">
        <v>143</v>
      </c>
      <c r="C73" s="9" t="s">
        <v>120</v>
      </c>
      <c r="D73" s="8" t="s">
        <v>121</v>
      </c>
      <c r="E73" s="8"/>
    </row>
    <row r="74" spans="1:5">
      <c r="A74" s="8" t="s">
        <v>59</v>
      </c>
      <c r="B74" s="8" t="s">
        <v>500</v>
      </c>
      <c r="C74" s="9" t="s">
        <v>105</v>
      </c>
      <c r="D74" s="8" t="s">
        <v>106</v>
      </c>
      <c r="E74" s="8"/>
    </row>
    <row r="75" spans="1:5">
      <c r="A75" s="8" t="s">
        <v>59</v>
      </c>
      <c r="B75" s="45" t="s">
        <v>238</v>
      </c>
      <c r="C75" s="9" t="s">
        <v>135</v>
      </c>
      <c r="D75" s="8" t="s">
        <v>136</v>
      </c>
      <c r="E75" s="8"/>
    </row>
    <row r="76" spans="1:5">
      <c r="A76" s="8" t="s">
        <v>59</v>
      </c>
      <c r="B76" s="8" t="s">
        <v>501</v>
      </c>
      <c r="C76" s="9" t="s">
        <v>135</v>
      </c>
      <c r="D76" s="8" t="s">
        <v>136</v>
      </c>
      <c r="E76" s="8"/>
    </row>
    <row r="77" spans="1:5">
      <c r="A77" s="8" t="s">
        <v>59</v>
      </c>
      <c r="B77" s="8" t="s">
        <v>129</v>
      </c>
      <c r="C77" s="9" t="s">
        <v>127</v>
      </c>
      <c r="D77" s="8" t="s">
        <v>128</v>
      </c>
      <c r="E77" s="8"/>
    </row>
    <row r="78" spans="1:5">
      <c r="A78" s="8" t="s">
        <v>57</v>
      </c>
      <c r="B78" s="8" t="s">
        <v>12133</v>
      </c>
      <c r="C78" s="193" t="s">
        <v>12140</v>
      </c>
      <c r="D78" s="8" t="s">
        <v>12134</v>
      </c>
      <c r="E78" s="8"/>
    </row>
    <row r="79" spans="1:5">
      <c r="A79" s="8" t="s">
        <v>57</v>
      </c>
      <c r="B79" s="8" t="s">
        <v>12135</v>
      </c>
      <c r="C79" s="193" t="s">
        <v>12136</v>
      </c>
      <c r="D79" s="8" t="s">
        <v>12134</v>
      </c>
      <c r="E79" s="8"/>
    </row>
    <row r="80" spans="1:5">
      <c r="A80" s="8" t="s">
        <v>59</v>
      </c>
      <c r="B80" s="8" t="s">
        <v>12133</v>
      </c>
      <c r="C80" s="193" t="s">
        <v>12140</v>
      </c>
      <c r="D80" s="8" t="s">
        <v>12134</v>
      </c>
      <c r="E80" s="8"/>
    </row>
    <row r="81" spans="1:5">
      <c r="A81" s="8" t="s">
        <v>12137</v>
      </c>
      <c r="B81" s="8" t="s">
        <v>12138</v>
      </c>
      <c r="C81" s="193" t="s">
        <v>12139</v>
      </c>
      <c r="D81" s="8" t="s">
        <v>12134</v>
      </c>
      <c r="E81" s="8"/>
    </row>
  </sheetData>
  <pageMargins left="0.75" right="0.75" top="1" bottom="1" header="0.5" footer="0.5"/>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7"/>
  <sheetViews>
    <sheetView showGridLines="0" workbookViewId="0">
      <pane ySplit="15" topLeftCell="A16" activePane="bottomLeft" state="frozen"/>
      <selection activeCell="D326" sqref="A1:AY1481"/>
      <selection pane="bottomLeft" activeCell="A7" sqref="A7"/>
    </sheetView>
  </sheetViews>
  <sheetFormatPr defaultRowHeight="15"/>
  <cols>
    <col min="1" max="2" width="14" customWidth="1"/>
    <col min="3" max="3" width="50" customWidth="1"/>
  </cols>
  <sheetData>
    <row r="1" spans="1:3" ht="18">
      <c r="A1" s="1" t="s">
        <v>144</v>
      </c>
    </row>
    <row r="2" spans="1:3">
      <c r="A2" s="6" t="s">
        <v>145</v>
      </c>
    </row>
    <row r="4" spans="1:3">
      <c r="A4" s="49" t="s">
        <v>12265</v>
      </c>
    </row>
    <row r="6" spans="1:3">
      <c r="A6" s="49" t="s">
        <v>12266</v>
      </c>
    </row>
    <row r="8" spans="1:3">
      <c r="A8" s="49" t="s">
        <v>12267</v>
      </c>
    </row>
    <row r="10" spans="1:3">
      <c r="A10" s="49" t="s">
        <v>12183</v>
      </c>
    </row>
    <row r="11" spans="1:3">
      <c r="A11" s="197" t="s">
        <v>12268</v>
      </c>
    </row>
    <row r="13" spans="1:3">
      <c r="A13" s="49" t="s">
        <v>12269</v>
      </c>
    </row>
    <row r="15" spans="1:3">
      <c r="A15" s="7" t="s">
        <v>146</v>
      </c>
      <c r="B15" s="7" t="s">
        <v>147</v>
      </c>
      <c r="C15" s="7" t="s">
        <v>148</v>
      </c>
    </row>
    <row r="16" spans="1:3">
      <c r="A16" s="8" t="s">
        <v>149</v>
      </c>
      <c r="B16" s="9">
        <v>26404</v>
      </c>
      <c r="C16" s="8" t="s">
        <v>150</v>
      </c>
    </row>
    <row r="17" spans="1:3">
      <c r="A17" s="8" t="s">
        <v>151</v>
      </c>
      <c r="B17" s="9">
        <v>26452</v>
      </c>
      <c r="C17" s="8" t="s">
        <v>152</v>
      </c>
    </row>
  </sheetData>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30"/>
  <sheetViews>
    <sheetView showGridLines="0" workbookViewId="0">
      <pane ySplit="21" topLeftCell="A22" activePane="bottomLeft" state="frozen"/>
      <selection activeCell="D326" sqref="A1:AY1481"/>
      <selection pane="bottomLeft" activeCell="A12" sqref="A12"/>
    </sheetView>
  </sheetViews>
  <sheetFormatPr defaultRowHeight="15"/>
  <cols>
    <col min="1" max="1" width="22" customWidth="1"/>
    <col min="2" max="2" width="40" customWidth="1"/>
  </cols>
  <sheetData>
    <row r="1" spans="1:1" ht="18">
      <c r="A1" s="1" t="s">
        <v>153</v>
      </c>
    </row>
    <row r="2" spans="1:1">
      <c r="A2" s="6" t="s">
        <v>154</v>
      </c>
    </row>
    <row r="4" spans="1:1" ht="31.5">
      <c r="A4" s="199" t="s">
        <v>12270</v>
      </c>
    </row>
    <row r="6" spans="1:1">
      <c r="A6" s="49" t="s">
        <v>12271</v>
      </c>
    </row>
    <row r="8" spans="1:1">
      <c r="A8" s="49" t="s">
        <v>12272</v>
      </c>
    </row>
    <row r="10" spans="1:1">
      <c r="A10" s="49" t="s">
        <v>12273</v>
      </c>
    </row>
    <row r="11" spans="1:1">
      <c r="A11" s="198" t="s">
        <v>12274</v>
      </c>
    </row>
    <row r="12" spans="1:1">
      <c r="A12" s="198" t="s">
        <v>12275</v>
      </c>
    </row>
    <row r="14" spans="1:1">
      <c r="A14" s="49" t="s">
        <v>12183</v>
      </c>
    </row>
    <row r="15" spans="1:1">
      <c r="A15" s="198" t="s">
        <v>12276</v>
      </c>
    </row>
    <row r="16" spans="1:1">
      <c r="A16" s="197" t="s">
        <v>12277</v>
      </c>
    </row>
    <row r="17" spans="1:2">
      <c r="A17" s="197" t="s">
        <v>12278</v>
      </c>
    </row>
    <row r="19" spans="1:2">
      <c r="A19" s="49" t="s">
        <v>12279</v>
      </c>
    </row>
    <row r="21" spans="1:2">
      <c r="A21" s="7" t="s">
        <v>155</v>
      </c>
      <c r="B21" s="7" t="s">
        <v>156</v>
      </c>
    </row>
    <row r="22" spans="1:2">
      <c r="A22" s="8" t="s">
        <v>157</v>
      </c>
      <c r="B22" s="8" t="s">
        <v>158</v>
      </c>
    </row>
    <row r="23" spans="1:2">
      <c r="A23" s="8" t="s">
        <v>159</v>
      </c>
      <c r="B23" s="8" t="s">
        <v>159</v>
      </c>
    </row>
    <row r="24" spans="1:2">
      <c r="A24" s="8" t="s">
        <v>160</v>
      </c>
      <c r="B24" s="8" t="s">
        <v>161</v>
      </c>
    </row>
    <row r="25" spans="1:2">
      <c r="A25" s="8" t="s">
        <v>162</v>
      </c>
      <c r="B25" s="8" t="s">
        <v>162</v>
      </c>
    </row>
    <row r="26" spans="1:2">
      <c r="A26" s="8" t="s">
        <v>3533</v>
      </c>
      <c r="B26" s="8" t="s">
        <v>163</v>
      </c>
    </row>
    <row r="27" spans="1:2">
      <c r="A27" s="8" t="s">
        <v>164</v>
      </c>
      <c r="B27" s="8" t="s">
        <v>164</v>
      </c>
    </row>
    <row r="28" spans="1:2">
      <c r="A28" s="8" t="s">
        <v>165</v>
      </c>
      <c r="B28" s="8" t="s">
        <v>166</v>
      </c>
    </row>
    <row r="29" spans="1:2">
      <c r="A29" t="s">
        <v>3619</v>
      </c>
      <c r="B29" t="s">
        <v>3619</v>
      </c>
    </row>
    <row r="30" spans="1:2">
      <c r="A30" t="s">
        <v>2224</v>
      </c>
      <c r="B30" t="s">
        <v>11266</v>
      </c>
    </row>
  </sheetData>
  <pageMargins left="0.75" right="0.75" top="1" bottom="1" header="0.5" footer="0.5"/>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5DD2C-847F-470E-8B8F-668F3CA562C7}">
  <dimension ref="A1:K14"/>
  <sheetViews>
    <sheetView workbookViewId="0">
      <selection activeCell="I25" sqref="I25"/>
    </sheetView>
  </sheetViews>
  <sheetFormatPr defaultRowHeight="15"/>
  <cols>
    <col min="1" max="1" width="24.140625" style="188" bestFit="1" customWidth="1"/>
    <col min="2" max="2" width="12.7109375" bestFit="1" customWidth="1"/>
    <col min="3" max="3" width="9.140625" style="188"/>
    <col min="4" max="4" width="10.42578125" customWidth="1"/>
    <col min="5" max="5" width="14.42578125" customWidth="1"/>
    <col min="6" max="6" width="20.140625" customWidth="1"/>
    <col min="8" max="8" width="11.85546875" bestFit="1" customWidth="1"/>
    <col min="9" max="9" width="15.7109375" customWidth="1"/>
    <col min="10" max="10" width="15.28515625" customWidth="1"/>
  </cols>
  <sheetData>
    <row r="1" spans="1:11">
      <c r="A1" s="190" t="s">
        <v>12127</v>
      </c>
      <c r="B1" s="13"/>
      <c r="C1" s="13"/>
      <c r="D1" s="13"/>
      <c r="E1" s="13"/>
      <c r="F1" s="13"/>
      <c r="G1" s="13"/>
      <c r="H1" s="13"/>
      <c r="I1" s="13"/>
    </row>
    <row r="2" spans="1:11">
      <c r="A2" s="191"/>
      <c r="B2" s="13"/>
      <c r="C2" s="13"/>
      <c r="D2" s="13"/>
      <c r="E2" s="13"/>
      <c r="F2" s="13"/>
      <c r="G2" s="13"/>
      <c r="H2" s="13"/>
      <c r="I2" s="13"/>
    </row>
    <row r="3" spans="1:11">
      <c r="A3" s="191" t="s">
        <v>12128</v>
      </c>
      <c r="B3" s="13"/>
      <c r="C3" s="13"/>
      <c r="D3" s="13"/>
      <c r="E3" s="13"/>
      <c r="F3" s="13"/>
      <c r="G3" s="13"/>
      <c r="H3" s="13"/>
      <c r="I3" s="13"/>
    </row>
    <row r="4" spans="1:11">
      <c r="A4" s="191" t="s">
        <v>12132</v>
      </c>
      <c r="B4" s="13"/>
      <c r="C4" s="13"/>
      <c r="D4" s="13"/>
      <c r="E4" s="13"/>
      <c r="F4" s="13"/>
      <c r="G4" s="13"/>
      <c r="H4" s="13"/>
      <c r="I4" s="13"/>
    </row>
    <row r="5" spans="1:11">
      <c r="A5" s="191" t="s">
        <v>12129</v>
      </c>
      <c r="B5" s="13"/>
      <c r="C5" s="13"/>
      <c r="D5" s="13"/>
      <c r="E5" s="13"/>
      <c r="F5" s="13"/>
      <c r="G5" s="13"/>
      <c r="H5" s="13"/>
      <c r="I5" s="13"/>
    </row>
    <row r="6" spans="1:11">
      <c r="A6" s="191" t="s">
        <v>12130</v>
      </c>
      <c r="B6" s="13"/>
      <c r="C6" s="13"/>
      <c r="D6" s="13"/>
      <c r="E6" s="13"/>
      <c r="F6" s="13"/>
      <c r="G6" s="13"/>
      <c r="H6" s="13"/>
      <c r="I6" s="13"/>
    </row>
    <row r="7" spans="1:11">
      <c r="A7" s="191" t="s">
        <v>12155</v>
      </c>
      <c r="B7" s="13"/>
      <c r="C7" s="13"/>
      <c r="D7" s="13"/>
      <c r="E7" s="13"/>
      <c r="F7" s="13"/>
      <c r="G7" s="13"/>
      <c r="H7" s="13"/>
      <c r="I7" s="13"/>
    </row>
    <row r="8" spans="1:11">
      <c r="A8" s="192" t="s">
        <v>12131</v>
      </c>
      <c r="B8" s="13"/>
      <c r="C8" s="13"/>
      <c r="D8" s="13"/>
      <c r="E8" s="13"/>
      <c r="F8" s="13"/>
      <c r="G8" s="13"/>
      <c r="H8" s="13"/>
      <c r="I8" s="13"/>
    </row>
    <row r="9" spans="1:11">
      <c r="A9"/>
      <c r="C9"/>
    </row>
    <row r="10" spans="1:11">
      <c r="A10" t="s">
        <v>12157</v>
      </c>
      <c r="C10"/>
    </row>
    <row r="11" spans="1:11">
      <c r="A11" t="s">
        <v>12158</v>
      </c>
      <c r="C11"/>
    </row>
    <row r="13" spans="1:11">
      <c r="A13" s="188" t="s">
        <v>12126</v>
      </c>
      <c r="B13" t="s">
        <v>44</v>
      </c>
      <c r="C13" s="188" t="s">
        <v>66</v>
      </c>
      <c r="D13" t="s">
        <v>3430</v>
      </c>
      <c r="E13" t="s">
        <v>2193</v>
      </c>
      <c r="F13" t="s">
        <v>100</v>
      </c>
      <c r="G13" t="s">
        <v>171</v>
      </c>
      <c r="H13" t="s">
        <v>82</v>
      </c>
      <c r="I13" t="s">
        <v>175</v>
      </c>
      <c r="J13" t="s">
        <v>101</v>
      </c>
      <c r="K13" t="s">
        <v>12146</v>
      </c>
    </row>
    <row r="14" spans="1:11">
      <c r="C14" s="188" t="s">
        <v>421</v>
      </c>
      <c r="G14" s="189" t="s">
        <v>2224</v>
      </c>
      <c r="K14" t="s">
        <v>12148</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9834D-72A6-4148-BFF4-6610E841BDF4}">
  <dimension ref="A1:B25"/>
  <sheetViews>
    <sheetView workbookViewId="0">
      <selection activeCell="F16" sqref="F16"/>
    </sheetView>
  </sheetViews>
  <sheetFormatPr defaultRowHeight="15"/>
  <cols>
    <col min="1" max="1" width="14.140625" customWidth="1"/>
    <col min="2" max="2" width="11.7109375" customWidth="1"/>
  </cols>
  <sheetData>
    <row r="1" spans="1:2">
      <c r="A1" s="49" t="s">
        <v>12280</v>
      </c>
    </row>
    <row r="3" spans="1:2">
      <c r="A3" s="49" t="s">
        <v>12281</v>
      </c>
    </row>
    <row r="5" spans="1:2">
      <c r="A5" s="49" t="s">
        <v>12282</v>
      </c>
    </row>
    <row r="7" spans="1:2">
      <c r="A7" s="49" t="s">
        <v>12283</v>
      </c>
    </row>
    <row r="9" spans="1:2">
      <c r="A9" s="49" t="s">
        <v>12284</v>
      </c>
    </row>
    <row r="11" spans="1:2">
      <c r="A11" t="s">
        <v>3479</v>
      </c>
      <c r="B11" t="s">
        <v>12146</v>
      </c>
    </row>
    <row r="12" spans="1:2">
      <c r="A12" t="s">
        <v>3524</v>
      </c>
      <c r="B12" t="s">
        <v>12148</v>
      </c>
    </row>
    <row r="13" spans="1:2">
      <c r="A13" t="s">
        <v>3781</v>
      </c>
      <c r="B13" t="s">
        <v>12148</v>
      </c>
    </row>
    <row r="14" spans="1:2">
      <c r="A14" t="s">
        <v>3610</v>
      </c>
      <c r="B14" t="s">
        <v>12147</v>
      </c>
    </row>
    <row r="15" spans="1:2">
      <c r="A15" t="s">
        <v>3500</v>
      </c>
      <c r="B15" t="s">
        <v>12147</v>
      </c>
    </row>
    <row r="16" spans="1:2">
      <c r="A16" t="s">
        <v>12149</v>
      </c>
      <c r="B16" t="s">
        <v>12147</v>
      </c>
    </row>
    <row r="17" spans="1:1">
      <c r="A17" t="s">
        <v>12150</v>
      </c>
    </row>
    <row r="18" spans="1:1">
      <c r="A18" t="s">
        <v>12151</v>
      </c>
    </row>
    <row r="19" spans="1:1">
      <c r="A19" t="s">
        <v>9144</v>
      </c>
    </row>
    <row r="20" spans="1:1">
      <c r="A20" t="s">
        <v>9201</v>
      </c>
    </row>
    <row r="21" spans="1:1">
      <c r="A21" t="s">
        <v>9160</v>
      </c>
    </row>
    <row r="22" spans="1:1">
      <c r="A22" t="s">
        <v>9379</v>
      </c>
    </row>
    <row r="23" spans="1:1">
      <c r="A23" t="s">
        <v>12152</v>
      </c>
    </row>
    <row r="24" spans="1:1">
      <c r="A24" t="s">
        <v>12153</v>
      </c>
    </row>
    <row r="25" spans="1:1">
      <c r="A25" t="s">
        <v>12154</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1473"/>
  <sheetViews>
    <sheetView showGridLines="0" workbookViewId="0">
      <selection activeCell="E21" sqref="E21"/>
    </sheetView>
  </sheetViews>
  <sheetFormatPr defaultRowHeight="15"/>
  <cols>
    <col min="1" max="1" width="13.140625" bestFit="1" customWidth="1"/>
    <col min="2" max="2" width="8.5703125" bestFit="1" customWidth="1"/>
  </cols>
  <sheetData>
    <row r="1" spans="1:2" ht="18">
      <c r="A1" s="1" t="s">
        <v>167</v>
      </c>
    </row>
    <row r="2" spans="1:2">
      <c r="A2" s="6" t="s">
        <v>168</v>
      </c>
    </row>
    <row r="4" spans="1:2">
      <c r="A4" s="10" t="s">
        <v>169</v>
      </c>
    </row>
    <row r="6" spans="1:2">
      <c r="A6" s="49" t="s">
        <v>12285</v>
      </c>
    </row>
    <row r="8" spans="1:2">
      <c r="A8" s="49" t="s">
        <v>12286</v>
      </c>
    </row>
    <row r="10" spans="1:2">
      <c r="A10" s="49" t="s">
        <v>12287</v>
      </c>
    </row>
    <row r="12" spans="1:2">
      <c r="A12" s="49" t="s">
        <v>12288</v>
      </c>
    </row>
    <row r="14" spans="1:2">
      <c r="A14" s="11" t="s">
        <v>170</v>
      </c>
    </row>
    <row r="15" spans="1:2">
      <c r="A15" t="s">
        <v>3430</v>
      </c>
      <c r="B15" t="s">
        <v>171</v>
      </c>
    </row>
    <row r="16" spans="1:2">
      <c r="A16" t="s">
        <v>11271</v>
      </c>
      <c r="B16" t="s">
        <v>157</v>
      </c>
    </row>
    <row r="17" spans="1:2">
      <c r="A17" t="s">
        <v>11272</v>
      </c>
      <c r="B17" t="s">
        <v>157</v>
      </c>
    </row>
    <row r="18" spans="1:2">
      <c r="A18" t="s">
        <v>11273</v>
      </c>
      <c r="B18" t="s">
        <v>157</v>
      </c>
    </row>
    <row r="19" spans="1:2">
      <c r="A19" t="s">
        <v>11274</v>
      </c>
      <c r="B19" t="s">
        <v>3533</v>
      </c>
    </row>
    <row r="20" spans="1:2">
      <c r="A20" t="s">
        <v>11275</v>
      </c>
      <c r="B20" t="s">
        <v>3533</v>
      </c>
    </row>
    <row r="21" spans="1:2">
      <c r="A21" t="s">
        <v>11276</v>
      </c>
      <c r="B21" t="s">
        <v>157</v>
      </c>
    </row>
    <row r="22" spans="1:2">
      <c r="A22" t="s">
        <v>11277</v>
      </c>
      <c r="B22" t="s">
        <v>3533</v>
      </c>
    </row>
    <row r="23" spans="1:2">
      <c r="A23" t="s">
        <v>11278</v>
      </c>
      <c r="B23" t="s">
        <v>3533</v>
      </c>
    </row>
    <row r="24" spans="1:2">
      <c r="A24" t="s">
        <v>11279</v>
      </c>
      <c r="B24" t="s">
        <v>160</v>
      </c>
    </row>
    <row r="25" spans="1:2">
      <c r="A25" t="s">
        <v>11280</v>
      </c>
      <c r="B25" t="s">
        <v>157</v>
      </c>
    </row>
    <row r="26" spans="1:2">
      <c r="A26" t="s">
        <v>11281</v>
      </c>
      <c r="B26" t="s">
        <v>157</v>
      </c>
    </row>
    <row r="27" spans="1:2">
      <c r="A27" t="s">
        <v>11282</v>
      </c>
      <c r="B27" t="s">
        <v>157</v>
      </c>
    </row>
    <row r="28" spans="1:2">
      <c r="A28" t="s">
        <v>11283</v>
      </c>
      <c r="B28" t="s">
        <v>157</v>
      </c>
    </row>
    <row r="29" spans="1:2">
      <c r="A29" t="s">
        <v>11284</v>
      </c>
      <c r="B29" t="s">
        <v>157</v>
      </c>
    </row>
    <row r="30" spans="1:2">
      <c r="A30" t="s">
        <v>11285</v>
      </c>
      <c r="B30" t="s">
        <v>160</v>
      </c>
    </row>
    <row r="31" spans="1:2">
      <c r="A31" t="s">
        <v>11286</v>
      </c>
      <c r="B31" t="s">
        <v>159</v>
      </c>
    </row>
    <row r="32" spans="1:2">
      <c r="A32" t="s">
        <v>11287</v>
      </c>
      <c r="B32" t="s">
        <v>160</v>
      </c>
    </row>
    <row r="33" spans="1:2">
      <c r="A33" t="s">
        <v>11288</v>
      </c>
      <c r="B33" t="s">
        <v>3619</v>
      </c>
    </row>
    <row r="34" spans="1:2">
      <c r="A34" t="s">
        <v>11289</v>
      </c>
      <c r="B34" t="s">
        <v>157</v>
      </c>
    </row>
    <row r="35" spans="1:2">
      <c r="A35" t="s">
        <v>11290</v>
      </c>
      <c r="B35" t="s">
        <v>157</v>
      </c>
    </row>
    <row r="36" spans="1:2">
      <c r="A36" t="s">
        <v>11291</v>
      </c>
      <c r="B36" t="s">
        <v>3619</v>
      </c>
    </row>
    <row r="37" spans="1:2">
      <c r="A37" t="s">
        <v>11292</v>
      </c>
      <c r="B37" t="s">
        <v>3619</v>
      </c>
    </row>
    <row r="38" spans="1:2">
      <c r="A38" t="s">
        <v>11293</v>
      </c>
      <c r="B38" t="s">
        <v>157</v>
      </c>
    </row>
    <row r="39" spans="1:2">
      <c r="A39" t="s">
        <v>11294</v>
      </c>
      <c r="B39" t="s">
        <v>159</v>
      </c>
    </row>
    <row r="40" spans="1:2">
      <c r="A40" t="s">
        <v>11295</v>
      </c>
      <c r="B40" t="s">
        <v>3533</v>
      </c>
    </row>
    <row r="41" spans="1:2">
      <c r="A41" t="s">
        <v>11296</v>
      </c>
      <c r="B41" t="s">
        <v>3533</v>
      </c>
    </row>
    <row r="42" spans="1:2">
      <c r="A42" t="s">
        <v>11297</v>
      </c>
      <c r="B42" t="s">
        <v>3533</v>
      </c>
    </row>
    <row r="43" spans="1:2">
      <c r="A43" t="s">
        <v>11298</v>
      </c>
      <c r="B43" t="s">
        <v>157</v>
      </c>
    </row>
    <row r="44" spans="1:2">
      <c r="A44" t="s">
        <v>11299</v>
      </c>
      <c r="B44" t="s">
        <v>157</v>
      </c>
    </row>
    <row r="45" spans="1:2">
      <c r="A45" t="s">
        <v>11300</v>
      </c>
      <c r="B45" t="s">
        <v>3533</v>
      </c>
    </row>
    <row r="46" spans="1:2">
      <c r="A46" t="s">
        <v>11301</v>
      </c>
      <c r="B46" t="s">
        <v>157</v>
      </c>
    </row>
    <row r="47" spans="1:2">
      <c r="A47" t="s">
        <v>11302</v>
      </c>
      <c r="B47" t="s">
        <v>3533</v>
      </c>
    </row>
    <row r="48" spans="1:2">
      <c r="A48" t="s">
        <v>11303</v>
      </c>
      <c r="B48" t="s">
        <v>160</v>
      </c>
    </row>
    <row r="49" spans="1:2">
      <c r="A49" t="s">
        <v>11304</v>
      </c>
      <c r="B49" t="s">
        <v>159</v>
      </c>
    </row>
    <row r="50" spans="1:2">
      <c r="A50" t="s">
        <v>11305</v>
      </c>
      <c r="B50" t="s">
        <v>3533</v>
      </c>
    </row>
    <row r="51" spans="1:2">
      <c r="A51" t="s">
        <v>11306</v>
      </c>
      <c r="B51" t="s">
        <v>157</v>
      </c>
    </row>
    <row r="52" spans="1:2">
      <c r="A52" t="s">
        <v>11307</v>
      </c>
      <c r="B52" t="s">
        <v>159</v>
      </c>
    </row>
    <row r="53" spans="1:2">
      <c r="A53" t="s">
        <v>11308</v>
      </c>
      <c r="B53" t="s">
        <v>157</v>
      </c>
    </row>
    <row r="54" spans="1:2">
      <c r="A54" t="s">
        <v>11309</v>
      </c>
      <c r="B54" t="s">
        <v>3533</v>
      </c>
    </row>
    <row r="55" spans="1:2">
      <c r="A55" t="s">
        <v>11310</v>
      </c>
      <c r="B55" t="s">
        <v>3619</v>
      </c>
    </row>
    <row r="56" spans="1:2">
      <c r="A56" t="s">
        <v>11311</v>
      </c>
      <c r="B56" t="s">
        <v>160</v>
      </c>
    </row>
    <row r="57" spans="1:2">
      <c r="A57" t="s">
        <v>11312</v>
      </c>
      <c r="B57" t="s">
        <v>3533</v>
      </c>
    </row>
    <row r="58" spans="1:2">
      <c r="A58" t="s">
        <v>11313</v>
      </c>
      <c r="B58" t="s">
        <v>3533</v>
      </c>
    </row>
    <row r="59" spans="1:2">
      <c r="A59" t="s">
        <v>11314</v>
      </c>
      <c r="B59" t="s">
        <v>157</v>
      </c>
    </row>
    <row r="60" spans="1:2">
      <c r="A60" t="s">
        <v>11315</v>
      </c>
      <c r="B60" t="s">
        <v>157</v>
      </c>
    </row>
    <row r="61" spans="1:2">
      <c r="A61" t="s">
        <v>11316</v>
      </c>
      <c r="B61" t="s">
        <v>159</v>
      </c>
    </row>
    <row r="62" spans="1:2">
      <c r="A62" t="s">
        <v>11317</v>
      </c>
      <c r="B62" t="s">
        <v>160</v>
      </c>
    </row>
    <row r="63" spans="1:2">
      <c r="A63" t="s">
        <v>11318</v>
      </c>
      <c r="B63" t="s">
        <v>3533</v>
      </c>
    </row>
    <row r="64" spans="1:2">
      <c r="A64" t="s">
        <v>11319</v>
      </c>
      <c r="B64" t="s">
        <v>3533</v>
      </c>
    </row>
    <row r="65" spans="1:2">
      <c r="A65" t="s">
        <v>11320</v>
      </c>
      <c r="B65" t="s">
        <v>157</v>
      </c>
    </row>
    <row r="66" spans="1:2">
      <c r="A66" t="s">
        <v>11321</v>
      </c>
      <c r="B66" t="s">
        <v>3533</v>
      </c>
    </row>
    <row r="67" spans="1:2">
      <c r="A67" t="s">
        <v>11322</v>
      </c>
      <c r="B67" t="s">
        <v>160</v>
      </c>
    </row>
    <row r="68" spans="1:2">
      <c r="A68" t="s">
        <v>11323</v>
      </c>
      <c r="B68" t="s">
        <v>157</v>
      </c>
    </row>
    <row r="69" spans="1:2">
      <c r="A69" t="s">
        <v>11324</v>
      </c>
      <c r="B69" t="s">
        <v>160</v>
      </c>
    </row>
    <row r="70" spans="1:2">
      <c r="A70" t="s">
        <v>11325</v>
      </c>
      <c r="B70" t="s">
        <v>157</v>
      </c>
    </row>
    <row r="71" spans="1:2">
      <c r="A71" t="s">
        <v>11326</v>
      </c>
      <c r="B71" t="s">
        <v>157</v>
      </c>
    </row>
    <row r="72" spans="1:2">
      <c r="A72" t="s">
        <v>11327</v>
      </c>
      <c r="B72" t="s">
        <v>3533</v>
      </c>
    </row>
    <row r="73" spans="1:2">
      <c r="A73" t="s">
        <v>11328</v>
      </c>
      <c r="B73" t="s">
        <v>157</v>
      </c>
    </row>
    <row r="74" spans="1:2">
      <c r="A74" t="s">
        <v>11329</v>
      </c>
      <c r="B74" t="s">
        <v>157</v>
      </c>
    </row>
    <row r="75" spans="1:2">
      <c r="A75" t="s">
        <v>11330</v>
      </c>
      <c r="B75" t="s">
        <v>157</v>
      </c>
    </row>
    <row r="76" spans="1:2">
      <c r="A76" t="s">
        <v>11331</v>
      </c>
      <c r="B76" t="s">
        <v>157</v>
      </c>
    </row>
    <row r="77" spans="1:2">
      <c r="A77" t="s">
        <v>11332</v>
      </c>
      <c r="B77" t="s">
        <v>157</v>
      </c>
    </row>
    <row r="78" spans="1:2">
      <c r="A78" t="s">
        <v>11333</v>
      </c>
      <c r="B78" t="s">
        <v>3533</v>
      </c>
    </row>
    <row r="79" spans="1:2">
      <c r="A79" t="s">
        <v>11334</v>
      </c>
      <c r="B79" t="s">
        <v>157</v>
      </c>
    </row>
    <row r="80" spans="1:2">
      <c r="A80" t="s">
        <v>11335</v>
      </c>
      <c r="B80" t="s">
        <v>159</v>
      </c>
    </row>
    <row r="81" spans="1:2">
      <c r="A81" t="s">
        <v>11336</v>
      </c>
      <c r="B81" t="s">
        <v>160</v>
      </c>
    </row>
    <row r="82" spans="1:2">
      <c r="A82" t="s">
        <v>11337</v>
      </c>
      <c r="B82" t="s">
        <v>3533</v>
      </c>
    </row>
    <row r="83" spans="1:2">
      <c r="A83" t="s">
        <v>11338</v>
      </c>
      <c r="B83" t="s">
        <v>159</v>
      </c>
    </row>
    <row r="84" spans="1:2">
      <c r="A84" t="s">
        <v>11339</v>
      </c>
      <c r="B84" t="s">
        <v>3619</v>
      </c>
    </row>
    <row r="85" spans="1:2">
      <c r="A85" t="s">
        <v>11340</v>
      </c>
      <c r="B85" t="s">
        <v>3619</v>
      </c>
    </row>
    <row r="86" spans="1:2">
      <c r="A86" t="s">
        <v>11341</v>
      </c>
      <c r="B86" t="s">
        <v>3533</v>
      </c>
    </row>
    <row r="87" spans="1:2">
      <c r="A87" t="s">
        <v>11342</v>
      </c>
      <c r="B87" t="s">
        <v>157</v>
      </c>
    </row>
    <row r="88" spans="1:2">
      <c r="A88" t="s">
        <v>11343</v>
      </c>
      <c r="B88" t="s">
        <v>3533</v>
      </c>
    </row>
    <row r="89" spans="1:2">
      <c r="A89" t="s">
        <v>11344</v>
      </c>
      <c r="B89" t="s">
        <v>3533</v>
      </c>
    </row>
    <row r="90" spans="1:2">
      <c r="A90" t="s">
        <v>11345</v>
      </c>
      <c r="B90" t="s">
        <v>3533</v>
      </c>
    </row>
    <row r="91" spans="1:2">
      <c r="A91" t="s">
        <v>11346</v>
      </c>
      <c r="B91" t="s">
        <v>3533</v>
      </c>
    </row>
    <row r="92" spans="1:2">
      <c r="A92" t="s">
        <v>11347</v>
      </c>
      <c r="B92" t="s">
        <v>3619</v>
      </c>
    </row>
    <row r="93" spans="1:2">
      <c r="A93" t="s">
        <v>11348</v>
      </c>
      <c r="B93" t="s">
        <v>3533</v>
      </c>
    </row>
    <row r="94" spans="1:2">
      <c r="A94" t="s">
        <v>11349</v>
      </c>
      <c r="B94" t="s">
        <v>159</v>
      </c>
    </row>
    <row r="95" spans="1:2">
      <c r="A95" t="s">
        <v>11350</v>
      </c>
      <c r="B95" t="s">
        <v>157</v>
      </c>
    </row>
    <row r="96" spans="1:2">
      <c r="A96" t="s">
        <v>11351</v>
      </c>
      <c r="B96" t="s">
        <v>3533</v>
      </c>
    </row>
    <row r="97" spans="1:2">
      <c r="A97" t="s">
        <v>11352</v>
      </c>
      <c r="B97" t="s">
        <v>157</v>
      </c>
    </row>
    <row r="98" spans="1:2">
      <c r="A98" t="s">
        <v>11353</v>
      </c>
      <c r="B98" t="s">
        <v>3619</v>
      </c>
    </row>
    <row r="99" spans="1:2">
      <c r="A99" t="s">
        <v>11354</v>
      </c>
      <c r="B99" t="s">
        <v>3619</v>
      </c>
    </row>
    <row r="100" spans="1:2">
      <c r="A100" t="s">
        <v>11355</v>
      </c>
      <c r="B100" t="s">
        <v>159</v>
      </c>
    </row>
    <row r="101" spans="1:2">
      <c r="A101" t="s">
        <v>11356</v>
      </c>
      <c r="B101" t="s">
        <v>159</v>
      </c>
    </row>
    <row r="102" spans="1:2">
      <c r="A102" t="s">
        <v>11357</v>
      </c>
      <c r="B102" t="s">
        <v>157</v>
      </c>
    </row>
    <row r="103" spans="1:2">
      <c r="A103" t="s">
        <v>11358</v>
      </c>
      <c r="B103" t="s">
        <v>3619</v>
      </c>
    </row>
    <row r="104" spans="1:2">
      <c r="A104" t="s">
        <v>11359</v>
      </c>
      <c r="B104" t="s">
        <v>159</v>
      </c>
    </row>
    <row r="105" spans="1:2">
      <c r="A105" t="s">
        <v>11360</v>
      </c>
      <c r="B105" t="s">
        <v>157</v>
      </c>
    </row>
    <row r="106" spans="1:2">
      <c r="A106" t="s">
        <v>11361</v>
      </c>
      <c r="B106" t="s">
        <v>3533</v>
      </c>
    </row>
    <row r="107" spans="1:2">
      <c r="A107" t="s">
        <v>11362</v>
      </c>
      <c r="B107" t="s">
        <v>157</v>
      </c>
    </row>
    <row r="108" spans="1:2">
      <c r="A108" t="s">
        <v>11363</v>
      </c>
      <c r="B108" t="s">
        <v>157</v>
      </c>
    </row>
    <row r="109" spans="1:2">
      <c r="A109" t="s">
        <v>11364</v>
      </c>
      <c r="B109" t="s">
        <v>157</v>
      </c>
    </row>
    <row r="110" spans="1:2">
      <c r="A110" t="s">
        <v>11365</v>
      </c>
      <c r="B110" t="s">
        <v>3533</v>
      </c>
    </row>
    <row r="111" spans="1:2">
      <c r="A111" t="s">
        <v>11366</v>
      </c>
      <c r="B111" t="s">
        <v>157</v>
      </c>
    </row>
    <row r="112" spans="1:2">
      <c r="A112" t="s">
        <v>11367</v>
      </c>
      <c r="B112" t="s">
        <v>157</v>
      </c>
    </row>
    <row r="113" spans="1:2">
      <c r="A113" t="s">
        <v>11368</v>
      </c>
      <c r="B113" t="s">
        <v>3533</v>
      </c>
    </row>
    <row r="114" spans="1:2">
      <c r="A114" t="s">
        <v>11369</v>
      </c>
      <c r="B114" t="s">
        <v>159</v>
      </c>
    </row>
    <row r="115" spans="1:2">
      <c r="A115" t="s">
        <v>11370</v>
      </c>
      <c r="B115" t="s">
        <v>3533</v>
      </c>
    </row>
    <row r="116" spans="1:2">
      <c r="A116" t="s">
        <v>11371</v>
      </c>
      <c r="B116" t="s">
        <v>3533</v>
      </c>
    </row>
    <row r="117" spans="1:2">
      <c r="A117" t="s">
        <v>11372</v>
      </c>
      <c r="B117" t="s">
        <v>3533</v>
      </c>
    </row>
    <row r="118" spans="1:2">
      <c r="A118" t="s">
        <v>11373</v>
      </c>
      <c r="B118" t="s">
        <v>160</v>
      </c>
    </row>
    <row r="119" spans="1:2">
      <c r="A119" t="s">
        <v>11374</v>
      </c>
      <c r="B119" t="s">
        <v>157</v>
      </c>
    </row>
    <row r="120" spans="1:2">
      <c r="A120" t="s">
        <v>11375</v>
      </c>
      <c r="B120" t="s">
        <v>3533</v>
      </c>
    </row>
    <row r="121" spans="1:2">
      <c r="A121" t="s">
        <v>11376</v>
      </c>
      <c r="B121" t="s">
        <v>157</v>
      </c>
    </row>
    <row r="122" spans="1:2">
      <c r="A122" t="s">
        <v>11377</v>
      </c>
      <c r="B122" t="s">
        <v>157</v>
      </c>
    </row>
    <row r="123" spans="1:2">
      <c r="A123" t="s">
        <v>11378</v>
      </c>
      <c r="B123" t="s">
        <v>160</v>
      </c>
    </row>
    <row r="124" spans="1:2">
      <c r="A124" t="s">
        <v>11379</v>
      </c>
      <c r="B124" t="s">
        <v>160</v>
      </c>
    </row>
    <row r="125" spans="1:2">
      <c r="A125" t="s">
        <v>11380</v>
      </c>
      <c r="B125" t="s">
        <v>160</v>
      </c>
    </row>
    <row r="126" spans="1:2">
      <c r="A126" t="s">
        <v>11381</v>
      </c>
      <c r="B126" t="s">
        <v>3533</v>
      </c>
    </row>
    <row r="127" spans="1:2">
      <c r="A127" t="s">
        <v>11382</v>
      </c>
      <c r="B127" t="s">
        <v>3533</v>
      </c>
    </row>
    <row r="128" spans="1:2">
      <c r="A128" t="s">
        <v>11383</v>
      </c>
      <c r="B128" t="s">
        <v>3533</v>
      </c>
    </row>
    <row r="129" spans="1:2">
      <c r="A129" t="s">
        <v>11384</v>
      </c>
      <c r="B129" t="s">
        <v>3533</v>
      </c>
    </row>
    <row r="130" spans="1:2">
      <c r="A130" t="s">
        <v>11385</v>
      </c>
      <c r="B130" t="s">
        <v>160</v>
      </c>
    </row>
    <row r="131" spans="1:2">
      <c r="A131" t="s">
        <v>11386</v>
      </c>
      <c r="B131" t="s">
        <v>3533</v>
      </c>
    </row>
    <row r="132" spans="1:2">
      <c r="A132" t="s">
        <v>11387</v>
      </c>
      <c r="B132" t="s">
        <v>159</v>
      </c>
    </row>
    <row r="133" spans="1:2">
      <c r="A133" t="s">
        <v>11388</v>
      </c>
      <c r="B133" t="s">
        <v>157</v>
      </c>
    </row>
    <row r="134" spans="1:2">
      <c r="A134" t="s">
        <v>11389</v>
      </c>
      <c r="B134" t="s">
        <v>160</v>
      </c>
    </row>
    <row r="135" spans="1:2">
      <c r="A135" t="s">
        <v>11390</v>
      </c>
      <c r="B135" t="s">
        <v>157</v>
      </c>
    </row>
    <row r="136" spans="1:2">
      <c r="A136" t="s">
        <v>11391</v>
      </c>
      <c r="B136" t="s">
        <v>3533</v>
      </c>
    </row>
    <row r="137" spans="1:2">
      <c r="A137" t="s">
        <v>11392</v>
      </c>
      <c r="B137" t="s">
        <v>157</v>
      </c>
    </row>
    <row r="138" spans="1:2">
      <c r="A138" t="s">
        <v>11393</v>
      </c>
      <c r="B138" t="s">
        <v>157</v>
      </c>
    </row>
    <row r="139" spans="1:2">
      <c r="A139" t="s">
        <v>11394</v>
      </c>
      <c r="B139" t="s">
        <v>3533</v>
      </c>
    </row>
    <row r="140" spans="1:2">
      <c r="A140" t="s">
        <v>11395</v>
      </c>
      <c r="B140" t="s">
        <v>3533</v>
      </c>
    </row>
    <row r="141" spans="1:2">
      <c r="A141" t="s">
        <v>11396</v>
      </c>
      <c r="B141" t="s">
        <v>157</v>
      </c>
    </row>
    <row r="142" spans="1:2">
      <c r="A142" t="s">
        <v>11397</v>
      </c>
      <c r="B142" t="s">
        <v>157</v>
      </c>
    </row>
    <row r="143" spans="1:2">
      <c r="A143" t="s">
        <v>11398</v>
      </c>
      <c r="B143" t="s">
        <v>160</v>
      </c>
    </row>
    <row r="144" spans="1:2">
      <c r="A144" t="s">
        <v>11399</v>
      </c>
      <c r="B144" t="s">
        <v>157</v>
      </c>
    </row>
    <row r="145" spans="1:2">
      <c r="A145" t="s">
        <v>11400</v>
      </c>
      <c r="B145" t="s">
        <v>159</v>
      </c>
    </row>
    <row r="146" spans="1:2">
      <c r="A146" t="s">
        <v>11401</v>
      </c>
      <c r="B146" t="s">
        <v>160</v>
      </c>
    </row>
    <row r="147" spans="1:2">
      <c r="A147" t="s">
        <v>11402</v>
      </c>
      <c r="B147" t="s">
        <v>160</v>
      </c>
    </row>
    <row r="148" spans="1:2">
      <c r="A148" t="s">
        <v>11403</v>
      </c>
      <c r="B148" t="s">
        <v>159</v>
      </c>
    </row>
    <row r="149" spans="1:2">
      <c r="A149" t="s">
        <v>11404</v>
      </c>
      <c r="B149" t="s">
        <v>157</v>
      </c>
    </row>
    <row r="150" spans="1:2">
      <c r="A150" t="s">
        <v>11405</v>
      </c>
      <c r="B150" t="s">
        <v>159</v>
      </c>
    </row>
    <row r="151" spans="1:2">
      <c r="A151" t="s">
        <v>11406</v>
      </c>
      <c r="B151" t="s">
        <v>160</v>
      </c>
    </row>
    <row r="152" spans="1:2">
      <c r="A152" t="s">
        <v>11407</v>
      </c>
      <c r="B152" t="s">
        <v>160</v>
      </c>
    </row>
    <row r="153" spans="1:2">
      <c r="A153" t="s">
        <v>11408</v>
      </c>
      <c r="B153" t="s">
        <v>3533</v>
      </c>
    </row>
    <row r="154" spans="1:2">
      <c r="A154" t="s">
        <v>11409</v>
      </c>
      <c r="B154" t="s">
        <v>3533</v>
      </c>
    </row>
    <row r="155" spans="1:2">
      <c r="A155" t="s">
        <v>11410</v>
      </c>
      <c r="B155" t="s">
        <v>3533</v>
      </c>
    </row>
    <row r="156" spans="1:2">
      <c r="A156" t="s">
        <v>11411</v>
      </c>
      <c r="B156" t="s">
        <v>3533</v>
      </c>
    </row>
    <row r="157" spans="1:2">
      <c r="A157" t="s">
        <v>11412</v>
      </c>
      <c r="B157" t="s">
        <v>159</v>
      </c>
    </row>
    <row r="158" spans="1:2">
      <c r="A158" t="s">
        <v>11413</v>
      </c>
      <c r="B158" t="s">
        <v>157</v>
      </c>
    </row>
    <row r="159" spans="1:2">
      <c r="A159" t="s">
        <v>11414</v>
      </c>
      <c r="B159" t="s">
        <v>157</v>
      </c>
    </row>
    <row r="160" spans="1:2">
      <c r="A160" t="s">
        <v>11415</v>
      </c>
      <c r="B160" t="s">
        <v>3533</v>
      </c>
    </row>
    <row r="161" spans="1:2">
      <c r="A161" t="s">
        <v>11416</v>
      </c>
      <c r="B161" t="s">
        <v>157</v>
      </c>
    </row>
    <row r="162" spans="1:2">
      <c r="A162" t="s">
        <v>11417</v>
      </c>
      <c r="B162" t="s">
        <v>157</v>
      </c>
    </row>
    <row r="163" spans="1:2">
      <c r="A163" t="s">
        <v>11418</v>
      </c>
      <c r="B163" t="s">
        <v>159</v>
      </c>
    </row>
    <row r="164" spans="1:2">
      <c r="A164" t="s">
        <v>11419</v>
      </c>
      <c r="B164" t="s">
        <v>3533</v>
      </c>
    </row>
    <row r="165" spans="1:2">
      <c r="A165" t="s">
        <v>11420</v>
      </c>
      <c r="B165" t="s">
        <v>157</v>
      </c>
    </row>
    <row r="166" spans="1:2">
      <c r="A166" t="s">
        <v>11421</v>
      </c>
      <c r="B166" t="s">
        <v>3619</v>
      </c>
    </row>
    <row r="167" spans="1:2">
      <c r="A167" t="s">
        <v>11422</v>
      </c>
      <c r="B167" t="s">
        <v>157</v>
      </c>
    </row>
    <row r="168" spans="1:2">
      <c r="A168" t="s">
        <v>11423</v>
      </c>
      <c r="B168" t="s">
        <v>157</v>
      </c>
    </row>
    <row r="169" spans="1:2">
      <c r="A169" t="s">
        <v>11424</v>
      </c>
      <c r="B169" t="s">
        <v>3619</v>
      </c>
    </row>
    <row r="170" spans="1:2">
      <c r="A170" t="s">
        <v>11425</v>
      </c>
      <c r="B170" t="s">
        <v>157</v>
      </c>
    </row>
    <row r="171" spans="1:2">
      <c r="A171" t="s">
        <v>11426</v>
      </c>
      <c r="B171" t="s">
        <v>157</v>
      </c>
    </row>
    <row r="172" spans="1:2">
      <c r="A172" t="s">
        <v>11427</v>
      </c>
      <c r="B172" t="s">
        <v>157</v>
      </c>
    </row>
    <row r="173" spans="1:2">
      <c r="A173" t="s">
        <v>11428</v>
      </c>
      <c r="B173" t="s">
        <v>157</v>
      </c>
    </row>
    <row r="174" spans="1:2">
      <c r="A174" t="s">
        <v>11429</v>
      </c>
      <c r="B174" t="s">
        <v>3533</v>
      </c>
    </row>
    <row r="175" spans="1:2">
      <c r="A175" t="s">
        <v>11430</v>
      </c>
      <c r="B175" t="s">
        <v>157</v>
      </c>
    </row>
    <row r="176" spans="1:2">
      <c r="A176" t="s">
        <v>11431</v>
      </c>
      <c r="B176" t="s">
        <v>3619</v>
      </c>
    </row>
    <row r="177" spans="1:2">
      <c r="A177" t="s">
        <v>11432</v>
      </c>
      <c r="B177" t="s">
        <v>157</v>
      </c>
    </row>
    <row r="178" spans="1:2">
      <c r="A178" t="s">
        <v>11433</v>
      </c>
      <c r="B178" t="s">
        <v>3533</v>
      </c>
    </row>
    <row r="179" spans="1:2">
      <c r="A179" t="s">
        <v>11434</v>
      </c>
      <c r="B179" t="s">
        <v>157</v>
      </c>
    </row>
    <row r="180" spans="1:2">
      <c r="A180" t="s">
        <v>11435</v>
      </c>
      <c r="B180" t="s">
        <v>157</v>
      </c>
    </row>
    <row r="181" spans="1:2">
      <c r="A181" t="s">
        <v>11436</v>
      </c>
      <c r="B181" t="s">
        <v>160</v>
      </c>
    </row>
    <row r="182" spans="1:2">
      <c r="A182" t="s">
        <v>11437</v>
      </c>
      <c r="B182" t="s">
        <v>3533</v>
      </c>
    </row>
    <row r="183" spans="1:2">
      <c r="A183" t="s">
        <v>11438</v>
      </c>
      <c r="B183" t="s">
        <v>159</v>
      </c>
    </row>
    <row r="184" spans="1:2">
      <c r="A184" t="s">
        <v>11439</v>
      </c>
      <c r="B184" t="s">
        <v>157</v>
      </c>
    </row>
    <row r="185" spans="1:2">
      <c r="A185" t="s">
        <v>11440</v>
      </c>
      <c r="B185" t="s">
        <v>157</v>
      </c>
    </row>
    <row r="186" spans="1:2">
      <c r="A186" t="s">
        <v>11441</v>
      </c>
      <c r="B186" t="s">
        <v>3533</v>
      </c>
    </row>
    <row r="187" spans="1:2">
      <c r="A187" t="s">
        <v>11442</v>
      </c>
      <c r="B187" t="s">
        <v>157</v>
      </c>
    </row>
    <row r="188" spans="1:2">
      <c r="A188" t="s">
        <v>11443</v>
      </c>
      <c r="B188" t="s">
        <v>3619</v>
      </c>
    </row>
    <row r="189" spans="1:2">
      <c r="A189" t="s">
        <v>11444</v>
      </c>
      <c r="B189" t="s">
        <v>3533</v>
      </c>
    </row>
    <row r="190" spans="1:2">
      <c r="A190" t="s">
        <v>11445</v>
      </c>
      <c r="B190" t="s">
        <v>3619</v>
      </c>
    </row>
    <row r="191" spans="1:2">
      <c r="A191" t="s">
        <v>11446</v>
      </c>
      <c r="B191" t="s">
        <v>3533</v>
      </c>
    </row>
    <row r="192" spans="1:2">
      <c r="A192" t="s">
        <v>11447</v>
      </c>
      <c r="B192" t="s">
        <v>3619</v>
      </c>
    </row>
    <row r="193" spans="1:2">
      <c r="A193" t="s">
        <v>11448</v>
      </c>
      <c r="B193" t="s">
        <v>3533</v>
      </c>
    </row>
    <row r="194" spans="1:2">
      <c r="A194" t="s">
        <v>11449</v>
      </c>
      <c r="B194" t="s">
        <v>164</v>
      </c>
    </row>
    <row r="195" spans="1:2">
      <c r="A195" t="s">
        <v>11450</v>
      </c>
      <c r="B195" t="s">
        <v>3533</v>
      </c>
    </row>
    <row r="196" spans="1:2">
      <c r="A196" t="s">
        <v>11451</v>
      </c>
      <c r="B196" t="s">
        <v>157</v>
      </c>
    </row>
    <row r="197" spans="1:2">
      <c r="A197" t="s">
        <v>11452</v>
      </c>
      <c r="B197" t="s">
        <v>157</v>
      </c>
    </row>
    <row r="198" spans="1:2">
      <c r="A198" t="s">
        <v>11453</v>
      </c>
      <c r="B198" t="s">
        <v>157</v>
      </c>
    </row>
    <row r="199" spans="1:2">
      <c r="A199" t="s">
        <v>11454</v>
      </c>
      <c r="B199" t="s">
        <v>3533</v>
      </c>
    </row>
    <row r="200" spans="1:2">
      <c r="A200" t="s">
        <v>11455</v>
      </c>
      <c r="B200" t="s">
        <v>3533</v>
      </c>
    </row>
    <row r="201" spans="1:2">
      <c r="A201" t="s">
        <v>11456</v>
      </c>
      <c r="B201" t="s">
        <v>157</v>
      </c>
    </row>
    <row r="202" spans="1:2">
      <c r="A202" t="s">
        <v>11457</v>
      </c>
      <c r="B202" t="s">
        <v>157</v>
      </c>
    </row>
    <row r="203" spans="1:2">
      <c r="A203" t="s">
        <v>11458</v>
      </c>
      <c r="B203" t="s">
        <v>3533</v>
      </c>
    </row>
    <row r="204" spans="1:2">
      <c r="A204" t="s">
        <v>11459</v>
      </c>
      <c r="B204" t="s">
        <v>157</v>
      </c>
    </row>
    <row r="205" spans="1:2">
      <c r="A205" t="s">
        <v>11460</v>
      </c>
      <c r="B205" t="s">
        <v>3533</v>
      </c>
    </row>
    <row r="206" spans="1:2">
      <c r="A206" t="s">
        <v>11461</v>
      </c>
      <c r="B206" t="s">
        <v>157</v>
      </c>
    </row>
    <row r="207" spans="1:2">
      <c r="A207" t="s">
        <v>11462</v>
      </c>
      <c r="B207" t="s">
        <v>3619</v>
      </c>
    </row>
    <row r="208" spans="1:2">
      <c r="A208" t="s">
        <v>11463</v>
      </c>
      <c r="B208" t="s">
        <v>159</v>
      </c>
    </row>
    <row r="209" spans="1:2">
      <c r="A209" t="s">
        <v>11464</v>
      </c>
      <c r="B209" t="s">
        <v>157</v>
      </c>
    </row>
    <row r="210" spans="1:2">
      <c r="A210" t="s">
        <v>11465</v>
      </c>
      <c r="B210" t="s">
        <v>160</v>
      </c>
    </row>
    <row r="211" spans="1:2">
      <c r="A211" t="s">
        <v>11466</v>
      </c>
      <c r="B211" t="s">
        <v>159</v>
      </c>
    </row>
    <row r="212" spans="1:2">
      <c r="A212" t="s">
        <v>11467</v>
      </c>
      <c r="B212" t="s">
        <v>157</v>
      </c>
    </row>
    <row r="213" spans="1:2">
      <c r="A213" t="s">
        <v>11468</v>
      </c>
      <c r="B213" t="s">
        <v>3533</v>
      </c>
    </row>
    <row r="214" spans="1:2">
      <c r="A214" t="s">
        <v>11469</v>
      </c>
      <c r="B214" t="s">
        <v>157</v>
      </c>
    </row>
    <row r="215" spans="1:2">
      <c r="A215" t="s">
        <v>11470</v>
      </c>
      <c r="B215" t="s">
        <v>3533</v>
      </c>
    </row>
    <row r="216" spans="1:2">
      <c r="A216" t="s">
        <v>11471</v>
      </c>
      <c r="B216" t="s">
        <v>3533</v>
      </c>
    </row>
    <row r="217" spans="1:2">
      <c r="A217" t="s">
        <v>11472</v>
      </c>
      <c r="B217" t="s">
        <v>3533</v>
      </c>
    </row>
    <row r="218" spans="1:2">
      <c r="A218" t="s">
        <v>11473</v>
      </c>
      <c r="B218" t="s">
        <v>3533</v>
      </c>
    </row>
    <row r="219" spans="1:2">
      <c r="A219" t="s">
        <v>11474</v>
      </c>
      <c r="B219" t="s">
        <v>157</v>
      </c>
    </row>
    <row r="220" spans="1:2">
      <c r="A220" t="s">
        <v>11475</v>
      </c>
      <c r="B220" t="s">
        <v>160</v>
      </c>
    </row>
    <row r="221" spans="1:2">
      <c r="A221" t="s">
        <v>11476</v>
      </c>
      <c r="B221" t="s">
        <v>3533</v>
      </c>
    </row>
    <row r="222" spans="1:2">
      <c r="A222" t="s">
        <v>11477</v>
      </c>
      <c r="B222" t="s">
        <v>3619</v>
      </c>
    </row>
    <row r="223" spans="1:2">
      <c r="A223" t="s">
        <v>11478</v>
      </c>
      <c r="B223" t="s">
        <v>3533</v>
      </c>
    </row>
    <row r="224" spans="1:2">
      <c r="A224" t="s">
        <v>11479</v>
      </c>
      <c r="B224" t="s">
        <v>157</v>
      </c>
    </row>
    <row r="225" spans="1:2">
      <c r="A225" t="s">
        <v>11480</v>
      </c>
      <c r="B225" t="s">
        <v>157</v>
      </c>
    </row>
    <row r="226" spans="1:2">
      <c r="A226" t="s">
        <v>11481</v>
      </c>
      <c r="B226" t="s">
        <v>3533</v>
      </c>
    </row>
    <row r="227" spans="1:2">
      <c r="A227" t="s">
        <v>11482</v>
      </c>
      <c r="B227" t="s">
        <v>3533</v>
      </c>
    </row>
    <row r="228" spans="1:2">
      <c r="A228" t="s">
        <v>11483</v>
      </c>
      <c r="B228" t="s">
        <v>157</v>
      </c>
    </row>
    <row r="229" spans="1:2">
      <c r="A229" t="s">
        <v>11484</v>
      </c>
      <c r="B229" t="s">
        <v>157</v>
      </c>
    </row>
    <row r="230" spans="1:2">
      <c r="A230" t="s">
        <v>11485</v>
      </c>
      <c r="B230" t="s">
        <v>157</v>
      </c>
    </row>
    <row r="231" spans="1:2">
      <c r="A231" t="s">
        <v>11486</v>
      </c>
      <c r="B231" t="s">
        <v>159</v>
      </c>
    </row>
    <row r="232" spans="1:2">
      <c r="A232" t="s">
        <v>11487</v>
      </c>
      <c r="B232" t="s">
        <v>157</v>
      </c>
    </row>
    <row r="233" spans="1:2">
      <c r="A233" t="s">
        <v>11488</v>
      </c>
      <c r="B233" t="s">
        <v>157</v>
      </c>
    </row>
    <row r="234" spans="1:2">
      <c r="A234" t="s">
        <v>11489</v>
      </c>
      <c r="B234" t="s">
        <v>160</v>
      </c>
    </row>
    <row r="235" spans="1:2">
      <c r="A235" t="s">
        <v>11490</v>
      </c>
      <c r="B235" t="s">
        <v>3533</v>
      </c>
    </row>
    <row r="236" spans="1:2">
      <c r="A236" t="s">
        <v>11491</v>
      </c>
      <c r="B236" t="s">
        <v>157</v>
      </c>
    </row>
    <row r="237" spans="1:2">
      <c r="A237" t="s">
        <v>11492</v>
      </c>
      <c r="B237" t="s">
        <v>159</v>
      </c>
    </row>
    <row r="238" spans="1:2">
      <c r="A238" t="s">
        <v>11493</v>
      </c>
      <c r="B238" t="s">
        <v>3619</v>
      </c>
    </row>
    <row r="239" spans="1:2">
      <c r="A239" t="s">
        <v>11494</v>
      </c>
      <c r="B239" t="s">
        <v>157</v>
      </c>
    </row>
    <row r="240" spans="1:2">
      <c r="A240" t="s">
        <v>11495</v>
      </c>
      <c r="B240" t="s">
        <v>157</v>
      </c>
    </row>
    <row r="241" spans="1:2">
      <c r="A241" t="s">
        <v>11496</v>
      </c>
      <c r="B241" t="s">
        <v>157</v>
      </c>
    </row>
    <row r="242" spans="1:2">
      <c r="A242" t="s">
        <v>11497</v>
      </c>
      <c r="B242" t="s">
        <v>3533</v>
      </c>
    </row>
    <row r="243" spans="1:2">
      <c r="A243" t="s">
        <v>11498</v>
      </c>
      <c r="B243" t="s">
        <v>164</v>
      </c>
    </row>
    <row r="244" spans="1:2">
      <c r="A244" t="s">
        <v>11499</v>
      </c>
      <c r="B244" t="s">
        <v>157</v>
      </c>
    </row>
    <row r="245" spans="1:2">
      <c r="A245" t="s">
        <v>11500</v>
      </c>
      <c r="B245" t="s">
        <v>157</v>
      </c>
    </row>
    <row r="246" spans="1:2">
      <c r="A246" t="s">
        <v>11501</v>
      </c>
      <c r="B246" t="s">
        <v>3533</v>
      </c>
    </row>
    <row r="247" spans="1:2">
      <c r="A247" t="s">
        <v>11502</v>
      </c>
      <c r="B247" t="s">
        <v>3533</v>
      </c>
    </row>
    <row r="248" spans="1:2">
      <c r="A248" t="s">
        <v>11503</v>
      </c>
      <c r="B248" t="s">
        <v>159</v>
      </c>
    </row>
    <row r="249" spans="1:2">
      <c r="A249" t="s">
        <v>11504</v>
      </c>
      <c r="B249" t="s">
        <v>157</v>
      </c>
    </row>
    <row r="250" spans="1:2">
      <c r="A250" t="s">
        <v>11505</v>
      </c>
      <c r="B250" t="s">
        <v>3533</v>
      </c>
    </row>
    <row r="251" spans="1:2">
      <c r="A251" t="s">
        <v>11506</v>
      </c>
      <c r="B251" t="s">
        <v>3619</v>
      </c>
    </row>
    <row r="252" spans="1:2">
      <c r="A252" t="s">
        <v>11507</v>
      </c>
      <c r="B252" t="s">
        <v>3533</v>
      </c>
    </row>
    <row r="253" spans="1:2">
      <c r="A253" t="s">
        <v>11508</v>
      </c>
      <c r="B253" t="s">
        <v>157</v>
      </c>
    </row>
    <row r="254" spans="1:2">
      <c r="A254" t="s">
        <v>11509</v>
      </c>
      <c r="B254" t="s">
        <v>157</v>
      </c>
    </row>
    <row r="255" spans="1:2">
      <c r="A255" t="s">
        <v>11510</v>
      </c>
      <c r="B255" t="s">
        <v>3533</v>
      </c>
    </row>
    <row r="256" spans="1:2">
      <c r="A256" t="s">
        <v>11511</v>
      </c>
      <c r="B256" t="s">
        <v>157</v>
      </c>
    </row>
    <row r="257" spans="1:2">
      <c r="A257" t="s">
        <v>11512</v>
      </c>
      <c r="B257" t="s">
        <v>3533</v>
      </c>
    </row>
    <row r="258" spans="1:2">
      <c r="A258" t="s">
        <v>11513</v>
      </c>
      <c r="B258" t="s">
        <v>157</v>
      </c>
    </row>
    <row r="259" spans="1:2">
      <c r="A259" t="s">
        <v>11514</v>
      </c>
      <c r="B259" t="s">
        <v>160</v>
      </c>
    </row>
    <row r="260" spans="1:2">
      <c r="A260" t="s">
        <v>11515</v>
      </c>
      <c r="B260" t="s">
        <v>157</v>
      </c>
    </row>
    <row r="261" spans="1:2">
      <c r="A261" t="s">
        <v>11516</v>
      </c>
      <c r="B261" t="s">
        <v>157</v>
      </c>
    </row>
    <row r="262" spans="1:2">
      <c r="A262" t="s">
        <v>11517</v>
      </c>
      <c r="B262" t="s">
        <v>157</v>
      </c>
    </row>
    <row r="263" spans="1:2">
      <c r="A263" t="s">
        <v>11518</v>
      </c>
      <c r="B263" t="s">
        <v>157</v>
      </c>
    </row>
    <row r="264" spans="1:2">
      <c r="A264" t="s">
        <v>11519</v>
      </c>
      <c r="B264" t="s">
        <v>157</v>
      </c>
    </row>
    <row r="265" spans="1:2">
      <c r="A265" t="s">
        <v>11520</v>
      </c>
      <c r="B265" t="s">
        <v>157</v>
      </c>
    </row>
    <row r="266" spans="1:2">
      <c r="A266" t="s">
        <v>11521</v>
      </c>
      <c r="B266" t="s">
        <v>157</v>
      </c>
    </row>
    <row r="267" spans="1:2">
      <c r="A267" t="s">
        <v>11522</v>
      </c>
      <c r="B267" t="s">
        <v>157</v>
      </c>
    </row>
    <row r="268" spans="1:2">
      <c r="A268" t="s">
        <v>11523</v>
      </c>
      <c r="B268" t="s">
        <v>157</v>
      </c>
    </row>
    <row r="269" spans="1:2">
      <c r="A269" t="s">
        <v>11524</v>
      </c>
      <c r="B269" t="s">
        <v>157</v>
      </c>
    </row>
    <row r="270" spans="1:2">
      <c r="A270" t="s">
        <v>11525</v>
      </c>
      <c r="B270" t="s">
        <v>157</v>
      </c>
    </row>
    <row r="271" spans="1:2">
      <c r="A271" t="s">
        <v>11526</v>
      </c>
      <c r="B271" t="s">
        <v>157</v>
      </c>
    </row>
    <row r="272" spans="1:2">
      <c r="A272" t="s">
        <v>11527</v>
      </c>
      <c r="B272" t="s">
        <v>157</v>
      </c>
    </row>
    <row r="273" spans="1:2">
      <c r="A273" t="s">
        <v>11528</v>
      </c>
      <c r="B273" t="s">
        <v>157</v>
      </c>
    </row>
    <row r="274" spans="1:2">
      <c r="A274" t="s">
        <v>11529</v>
      </c>
      <c r="B274" t="s">
        <v>157</v>
      </c>
    </row>
    <row r="275" spans="1:2">
      <c r="A275" t="s">
        <v>11530</v>
      </c>
      <c r="B275" t="s">
        <v>157</v>
      </c>
    </row>
    <row r="276" spans="1:2">
      <c r="A276" t="s">
        <v>11531</v>
      </c>
      <c r="B276" t="s">
        <v>157</v>
      </c>
    </row>
    <row r="277" spans="1:2">
      <c r="A277" t="s">
        <v>11532</v>
      </c>
      <c r="B277" t="s">
        <v>157</v>
      </c>
    </row>
    <row r="278" spans="1:2">
      <c r="A278" t="s">
        <v>11533</v>
      </c>
      <c r="B278" t="s">
        <v>157</v>
      </c>
    </row>
    <row r="279" spans="1:2">
      <c r="A279" t="s">
        <v>11534</v>
      </c>
      <c r="B279" t="s">
        <v>157</v>
      </c>
    </row>
    <row r="280" spans="1:2">
      <c r="A280" t="s">
        <v>11535</v>
      </c>
      <c r="B280" t="s">
        <v>157</v>
      </c>
    </row>
    <row r="281" spans="1:2">
      <c r="A281" t="s">
        <v>11536</v>
      </c>
      <c r="B281" t="s">
        <v>157</v>
      </c>
    </row>
    <row r="282" spans="1:2">
      <c r="A282" t="s">
        <v>11537</v>
      </c>
      <c r="B282" t="s">
        <v>157</v>
      </c>
    </row>
    <row r="283" spans="1:2">
      <c r="A283" t="s">
        <v>11538</v>
      </c>
      <c r="B283" t="s">
        <v>157</v>
      </c>
    </row>
    <row r="284" spans="1:2">
      <c r="A284" t="s">
        <v>11539</v>
      </c>
      <c r="B284" t="s">
        <v>157</v>
      </c>
    </row>
    <row r="285" spans="1:2">
      <c r="A285" t="s">
        <v>11540</v>
      </c>
      <c r="B285" t="s">
        <v>157</v>
      </c>
    </row>
    <row r="286" spans="1:2">
      <c r="A286" t="s">
        <v>11541</v>
      </c>
      <c r="B286" t="s">
        <v>157</v>
      </c>
    </row>
    <row r="287" spans="1:2">
      <c r="A287" t="s">
        <v>11542</v>
      </c>
      <c r="B287" t="s">
        <v>157</v>
      </c>
    </row>
    <row r="288" spans="1:2">
      <c r="A288" t="s">
        <v>11543</v>
      </c>
      <c r="B288" t="s">
        <v>157</v>
      </c>
    </row>
    <row r="289" spans="1:2">
      <c r="A289" t="s">
        <v>11544</v>
      </c>
      <c r="B289" t="s">
        <v>157</v>
      </c>
    </row>
    <row r="290" spans="1:2">
      <c r="A290" t="s">
        <v>11545</v>
      </c>
      <c r="B290" t="s">
        <v>157</v>
      </c>
    </row>
    <row r="291" spans="1:2">
      <c r="A291" t="s">
        <v>11546</v>
      </c>
      <c r="B291" t="s">
        <v>157</v>
      </c>
    </row>
    <row r="292" spans="1:2">
      <c r="A292" t="s">
        <v>11547</v>
      </c>
      <c r="B292" t="s">
        <v>157</v>
      </c>
    </row>
    <row r="293" spans="1:2">
      <c r="A293" t="s">
        <v>11548</v>
      </c>
      <c r="B293" t="s">
        <v>157</v>
      </c>
    </row>
    <row r="294" spans="1:2">
      <c r="A294" t="s">
        <v>11549</v>
      </c>
      <c r="B294" t="s">
        <v>157</v>
      </c>
    </row>
    <row r="295" spans="1:2">
      <c r="A295" t="s">
        <v>11550</v>
      </c>
      <c r="B295" t="s">
        <v>157</v>
      </c>
    </row>
    <row r="296" spans="1:2">
      <c r="A296" t="s">
        <v>11551</v>
      </c>
      <c r="B296" t="s">
        <v>157</v>
      </c>
    </row>
    <row r="297" spans="1:2">
      <c r="A297" t="s">
        <v>11552</v>
      </c>
      <c r="B297" t="s">
        <v>157</v>
      </c>
    </row>
    <row r="298" spans="1:2">
      <c r="A298" t="s">
        <v>11553</v>
      </c>
      <c r="B298" t="s">
        <v>157</v>
      </c>
    </row>
    <row r="299" spans="1:2">
      <c r="A299" t="s">
        <v>11554</v>
      </c>
      <c r="B299" t="s">
        <v>157</v>
      </c>
    </row>
    <row r="300" spans="1:2">
      <c r="A300" t="s">
        <v>11555</v>
      </c>
      <c r="B300" t="s">
        <v>157</v>
      </c>
    </row>
    <row r="301" spans="1:2">
      <c r="A301" t="s">
        <v>11556</v>
      </c>
      <c r="B301" t="s">
        <v>157</v>
      </c>
    </row>
    <row r="302" spans="1:2">
      <c r="A302" t="s">
        <v>11557</v>
      </c>
      <c r="B302" t="s">
        <v>157</v>
      </c>
    </row>
    <row r="303" spans="1:2">
      <c r="A303" t="s">
        <v>11558</v>
      </c>
      <c r="B303" t="s">
        <v>157</v>
      </c>
    </row>
    <row r="304" spans="1:2">
      <c r="A304" t="s">
        <v>11559</v>
      </c>
      <c r="B304" t="s">
        <v>157</v>
      </c>
    </row>
    <row r="305" spans="1:2">
      <c r="A305" t="s">
        <v>11560</v>
      </c>
      <c r="B305" t="s">
        <v>157</v>
      </c>
    </row>
    <row r="306" spans="1:2">
      <c r="A306" t="s">
        <v>11561</v>
      </c>
      <c r="B306" t="s">
        <v>157</v>
      </c>
    </row>
    <row r="307" spans="1:2">
      <c r="A307" t="s">
        <v>11562</v>
      </c>
      <c r="B307" t="s">
        <v>157</v>
      </c>
    </row>
    <row r="308" spans="1:2">
      <c r="A308" t="s">
        <v>11563</v>
      </c>
      <c r="B308" t="s">
        <v>157</v>
      </c>
    </row>
    <row r="309" spans="1:2">
      <c r="A309" t="s">
        <v>11564</v>
      </c>
      <c r="B309" t="s">
        <v>157</v>
      </c>
    </row>
    <row r="310" spans="1:2">
      <c r="A310" t="s">
        <v>11565</v>
      </c>
      <c r="B310" t="s">
        <v>157</v>
      </c>
    </row>
    <row r="311" spans="1:2">
      <c r="A311" t="s">
        <v>11566</v>
      </c>
      <c r="B311" t="s">
        <v>157</v>
      </c>
    </row>
    <row r="312" spans="1:2">
      <c r="A312" t="s">
        <v>11567</v>
      </c>
      <c r="B312" t="s">
        <v>157</v>
      </c>
    </row>
    <row r="313" spans="1:2">
      <c r="A313" t="s">
        <v>11568</v>
      </c>
      <c r="B313" t="s">
        <v>157</v>
      </c>
    </row>
    <row r="314" spans="1:2">
      <c r="A314" t="s">
        <v>11569</v>
      </c>
      <c r="B314" t="s">
        <v>3533</v>
      </c>
    </row>
    <row r="315" spans="1:2">
      <c r="A315" t="s">
        <v>11570</v>
      </c>
      <c r="B315" t="s">
        <v>3533</v>
      </c>
    </row>
    <row r="316" spans="1:2">
      <c r="A316" t="s">
        <v>11571</v>
      </c>
      <c r="B316" t="s">
        <v>3533</v>
      </c>
    </row>
    <row r="317" spans="1:2">
      <c r="A317" t="s">
        <v>11572</v>
      </c>
      <c r="B317" t="s">
        <v>3533</v>
      </c>
    </row>
    <row r="318" spans="1:2">
      <c r="A318" t="s">
        <v>11573</v>
      </c>
      <c r="B318" t="s">
        <v>3533</v>
      </c>
    </row>
    <row r="319" spans="1:2">
      <c r="A319" t="s">
        <v>11574</v>
      </c>
      <c r="B319" t="s">
        <v>3533</v>
      </c>
    </row>
    <row r="320" spans="1:2">
      <c r="A320" t="s">
        <v>11575</v>
      </c>
      <c r="B320" t="s">
        <v>3533</v>
      </c>
    </row>
    <row r="321" spans="1:2">
      <c r="A321" t="s">
        <v>11576</v>
      </c>
      <c r="B321" t="s">
        <v>3533</v>
      </c>
    </row>
    <row r="322" spans="1:2">
      <c r="A322" t="s">
        <v>11577</v>
      </c>
      <c r="B322" t="s">
        <v>159</v>
      </c>
    </row>
    <row r="323" spans="1:2">
      <c r="A323" t="s">
        <v>11578</v>
      </c>
      <c r="B323" t="s">
        <v>157</v>
      </c>
    </row>
    <row r="324" spans="1:2">
      <c r="A324" t="s">
        <v>11579</v>
      </c>
      <c r="B324" t="s">
        <v>157</v>
      </c>
    </row>
    <row r="325" spans="1:2">
      <c r="A325" t="s">
        <v>11580</v>
      </c>
      <c r="B325" t="s">
        <v>3619</v>
      </c>
    </row>
    <row r="326" spans="1:2">
      <c r="A326" t="s">
        <v>11581</v>
      </c>
      <c r="B326" t="s">
        <v>3533</v>
      </c>
    </row>
    <row r="327" spans="1:2">
      <c r="A327" t="s">
        <v>11582</v>
      </c>
      <c r="B327" t="s">
        <v>157</v>
      </c>
    </row>
    <row r="328" spans="1:2">
      <c r="A328" t="s">
        <v>11583</v>
      </c>
      <c r="B328" t="s">
        <v>157</v>
      </c>
    </row>
    <row r="329" spans="1:2">
      <c r="A329" t="s">
        <v>11584</v>
      </c>
      <c r="B329" t="s">
        <v>164</v>
      </c>
    </row>
    <row r="330" spans="1:2">
      <c r="A330" t="s">
        <v>11585</v>
      </c>
      <c r="B330" t="s">
        <v>3619</v>
      </c>
    </row>
    <row r="331" spans="1:2">
      <c r="A331" t="s">
        <v>11586</v>
      </c>
      <c r="B331" t="s">
        <v>3533</v>
      </c>
    </row>
    <row r="332" spans="1:2">
      <c r="A332" t="s">
        <v>11587</v>
      </c>
      <c r="B332" t="s">
        <v>3533</v>
      </c>
    </row>
    <row r="333" spans="1:2">
      <c r="A333" t="s">
        <v>11588</v>
      </c>
      <c r="B333" t="s">
        <v>3533</v>
      </c>
    </row>
    <row r="334" spans="1:2">
      <c r="A334" t="s">
        <v>11589</v>
      </c>
      <c r="B334" t="s">
        <v>157</v>
      </c>
    </row>
    <row r="335" spans="1:2">
      <c r="A335" t="s">
        <v>11590</v>
      </c>
      <c r="B335" t="s">
        <v>3533</v>
      </c>
    </row>
    <row r="336" spans="1:2">
      <c r="A336" t="s">
        <v>11591</v>
      </c>
      <c r="B336" t="s">
        <v>157</v>
      </c>
    </row>
    <row r="337" spans="1:2">
      <c r="A337" t="s">
        <v>11592</v>
      </c>
      <c r="B337" t="s">
        <v>157</v>
      </c>
    </row>
    <row r="338" spans="1:2">
      <c r="A338" t="s">
        <v>11593</v>
      </c>
      <c r="B338" t="s">
        <v>157</v>
      </c>
    </row>
    <row r="339" spans="1:2">
      <c r="A339" t="s">
        <v>11594</v>
      </c>
      <c r="B339" t="s">
        <v>160</v>
      </c>
    </row>
    <row r="340" spans="1:2">
      <c r="A340" t="s">
        <v>11595</v>
      </c>
      <c r="B340" t="s">
        <v>157</v>
      </c>
    </row>
    <row r="341" spans="1:2">
      <c r="A341" t="s">
        <v>11596</v>
      </c>
      <c r="B341" t="s">
        <v>157</v>
      </c>
    </row>
    <row r="342" spans="1:2">
      <c r="A342" t="s">
        <v>11597</v>
      </c>
      <c r="B342" t="s">
        <v>157</v>
      </c>
    </row>
    <row r="343" spans="1:2">
      <c r="A343" t="s">
        <v>11598</v>
      </c>
      <c r="B343" t="s">
        <v>157</v>
      </c>
    </row>
    <row r="344" spans="1:2">
      <c r="A344" t="s">
        <v>11599</v>
      </c>
      <c r="B344" t="s">
        <v>157</v>
      </c>
    </row>
    <row r="345" spans="1:2">
      <c r="A345" t="s">
        <v>11600</v>
      </c>
      <c r="B345" t="s">
        <v>3619</v>
      </c>
    </row>
    <row r="346" spans="1:2">
      <c r="A346" t="s">
        <v>11601</v>
      </c>
      <c r="B346" t="s">
        <v>157</v>
      </c>
    </row>
    <row r="347" spans="1:2">
      <c r="A347" t="s">
        <v>11602</v>
      </c>
      <c r="B347" t="s">
        <v>159</v>
      </c>
    </row>
    <row r="348" spans="1:2">
      <c r="A348" t="s">
        <v>11603</v>
      </c>
      <c r="B348" t="s">
        <v>3533</v>
      </c>
    </row>
    <row r="349" spans="1:2">
      <c r="A349" t="s">
        <v>11604</v>
      </c>
      <c r="B349" t="s">
        <v>3533</v>
      </c>
    </row>
    <row r="350" spans="1:2">
      <c r="A350" t="s">
        <v>11605</v>
      </c>
      <c r="B350" t="s">
        <v>157</v>
      </c>
    </row>
    <row r="351" spans="1:2">
      <c r="A351" t="s">
        <v>11606</v>
      </c>
      <c r="B351" t="s">
        <v>160</v>
      </c>
    </row>
    <row r="352" spans="1:2">
      <c r="A352" t="s">
        <v>11607</v>
      </c>
      <c r="B352" t="s">
        <v>160</v>
      </c>
    </row>
    <row r="353" spans="1:2">
      <c r="A353" t="s">
        <v>11608</v>
      </c>
      <c r="B353" t="s">
        <v>157</v>
      </c>
    </row>
    <row r="354" spans="1:2">
      <c r="A354" t="s">
        <v>11609</v>
      </c>
      <c r="B354" t="s">
        <v>157</v>
      </c>
    </row>
    <row r="355" spans="1:2">
      <c r="A355" t="s">
        <v>11610</v>
      </c>
      <c r="B355" t="s">
        <v>160</v>
      </c>
    </row>
    <row r="356" spans="1:2">
      <c r="A356" t="s">
        <v>11611</v>
      </c>
      <c r="B356" t="s">
        <v>3533</v>
      </c>
    </row>
    <row r="357" spans="1:2">
      <c r="A357" t="s">
        <v>11612</v>
      </c>
      <c r="B357" t="s">
        <v>160</v>
      </c>
    </row>
    <row r="358" spans="1:2">
      <c r="A358" t="s">
        <v>11613</v>
      </c>
      <c r="B358" t="s">
        <v>3619</v>
      </c>
    </row>
    <row r="359" spans="1:2">
      <c r="A359" t="s">
        <v>11614</v>
      </c>
      <c r="B359" t="s">
        <v>3533</v>
      </c>
    </row>
    <row r="360" spans="1:2">
      <c r="A360" t="s">
        <v>11615</v>
      </c>
      <c r="B360" t="s">
        <v>160</v>
      </c>
    </row>
    <row r="361" spans="1:2">
      <c r="A361" t="s">
        <v>11616</v>
      </c>
      <c r="B361" t="s">
        <v>3533</v>
      </c>
    </row>
    <row r="362" spans="1:2">
      <c r="A362" t="s">
        <v>11617</v>
      </c>
      <c r="B362" t="s">
        <v>157</v>
      </c>
    </row>
    <row r="363" spans="1:2">
      <c r="A363" t="s">
        <v>11618</v>
      </c>
      <c r="B363" t="s">
        <v>157</v>
      </c>
    </row>
    <row r="364" spans="1:2">
      <c r="A364" t="s">
        <v>11619</v>
      </c>
      <c r="B364" t="s">
        <v>3533</v>
      </c>
    </row>
    <row r="365" spans="1:2">
      <c r="A365" t="s">
        <v>11620</v>
      </c>
      <c r="B365" t="s">
        <v>157</v>
      </c>
    </row>
    <row r="366" spans="1:2">
      <c r="A366" t="s">
        <v>11621</v>
      </c>
      <c r="B366" t="s">
        <v>160</v>
      </c>
    </row>
    <row r="367" spans="1:2">
      <c r="A367" t="s">
        <v>11622</v>
      </c>
      <c r="B367" t="s">
        <v>157</v>
      </c>
    </row>
    <row r="368" spans="1:2">
      <c r="A368" t="s">
        <v>11623</v>
      </c>
      <c r="B368" t="s">
        <v>3619</v>
      </c>
    </row>
    <row r="369" spans="1:2">
      <c r="A369" t="s">
        <v>11624</v>
      </c>
      <c r="B369" t="s">
        <v>157</v>
      </c>
    </row>
    <row r="370" spans="1:2">
      <c r="A370" t="s">
        <v>11625</v>
      </c>
      <c r="B370" t="s">
        <v>157</v>
      </c>
    </row>
    <row r="371" spans="1:2">
      <c r="A371" t="s">
        <v>11626</v>
      </c>
      <c r="B371" t="s">
        <v>157</v>
      </c>
    </row>
    <row r="372" spans="1:2">
      <c r="A372" t="s">
        <v>11627</v>
      </c>
      <c r="B372" t="s">
        <v>157</v>
      </c>
    </row>
    <row r="373" spans="1:2">
      <c r="A373" t="s">
        <v>11628</v>
      </c>
      <c r="B373" t="s">
        <v>3533</v>
      </c>
    </row>
    <row r="374" spans="1:2">
      <c r="A374" t="s">
        <v>11629</v>
      </c>
      <c r="B374" t="s">
        <v>3533</v>
      </c>
    </row>
    <row r="375" spans="1:2">
      <c r="A375" t="s">
        <v>11630</v>
      </c>
      <c r="B375" t="s">
        <v>160</v>
      </c>
    </row>
    <row r="376" spans="1:2">
      <c r="A376" t="s">
        <v>11631</v>
      </c>
      <c r="B376" t="s">
        <v>157</v>
      </c>
    </row>
    <row r="377" spans="1:2">
      <c r="A377" t="s">
        <v>11632</v>
      </c>
      <c r="B377" t="s">
        <v>160</v>
      </c>
    </row>
    <row r="378" spans="1:2">
      <c r="A378" t="s">
        <v>11633</v>
      </c>
      <c r="B378" t="s">
        <v>3533</v>
      </c>
    </row>
    <row r="379" spans="1:2">
      <c r="A379" t="s">
        <v>11634</v>
      </c>
      <c r="B379" t="s">
        <v>3533</v>
      </c>
    </row>
    <row r="380" spans="1:2">
      <c r="A380" t="s">
        <v>11635</v>
      </c>
      <c r="B380" t="s">
        <v>165</v>
      </c>
    </row>
    <row r="381" spans="1:2">
      <c r="A381" t="s">
        <v>11636</v>
      </c>
      <c r="B381" t="s">
        <v>3533</v>
      </c>
    </row>
    <row r="382" spans="1:2">
      <c r="A382" t="s">
        <v>11637</v>
      </c>
      <c r="B382" t="s">
        <v>165</v>
      </c>
    </row>
    <row r="383" spans="1:2">
      <c r="A383" t="s">
        <v>11638</v>
      </c>
      <c r="B383" t="s">
        <v>3533</v>
      </c>
    </row>
    <row r="384" spans="1:2">
      <c r="A384" t="s">
        <v>11639</v>
      </c>
      <c r="B384" t="s">
        <v>3533</v>
      </c>
    </row>
    <row r="385" spans="1:2">
      <c r="A385" t="s">
        <v>11640</v>
      </c>
      <c r="B385" t="s">
        <v>3533</v>
      </c>
    </row>
    <row r="386" spans="1:2">
      <c r="A386" t="s">
        <v>11641</v>
      </c>
      <c r="B386" t="s">
        <v>165</v>
      </c>
    </row>
    <row r="387" spans="1:2">
      <c r="A387" t="s">
        <v>11642</v>
      </c>
      <c r="B387" t="s">
        <v>3533</v>
      </c>
    </row>
    <row r="388" spans="1:2">
      <c r="A388" t="s">
        <v>11643</v>
      </c>
      <c r="B388" t="s">
        <v>160</v>
      </c>
    </row>
    <row r="389" spans="1:2">
      <c r="A389" t="s">
        <v>11644</v>
      </c>
      <c r="B389" t="s">
        <v>157</v>
      </c>
    </row>
    <row r="390" spans="1:2">
      <c r="A390" t="s">
        <v>11645</v>
      </c>
      <c r="B390" t="s">
        <v>3533</v>
      </c>
    </row>
    <row r="391" spans="1:2">
      <c r="A391" t="s">
        <v>11646</v>
      </c>
      <c r="B391" t="s">
        <v>3533</v>
      </c>
    </row>
    <row r="392" spans="1:2">
      <c r="A392" t="s">
        <v>11647</v>
      </c>
      <c r="B392" t="s">
        <v>160</v>
      </c>
    </row>
    <row r="393" spans="1:2">
      <c r="A393" t="s">
        <v>11648</v>
      </c>
      <c r="B393" t="s">
        <v>160</v>
      </c>
    </row>
    <row r="394" spans="1:2">
      <c r="A394" t="s">
        <v>11649</v>
      </c>
      <c r="B394" t="s">
        <v>3533</v>
      </c>
    </row>
    <row r="395" spans="1:2">
      <c r="A395" t="s">
        <v>11650</v>
      </c>
      <c r="B395" t="s">
        <v>3533</v>
      </c>
    </row>
    <row r="396" spans="1:2">
      <c r="A396" t="s">
        <v>11651</v>
      </c>
      <c r="B396" t="s">
        <v>157</v>
      </c>
    </row>
    <row r="397" spans="1:2">
      <c r="A397" t="s">
        <v>11652</v>
      </c>
      <c r="B397" t="s">
        <v>3619</v>
      </c>
    </row>
    <row r="398" spans="1:2">
      <c r="A398" t="s">
        <v>11653</v>
      </c>
      <c r="B398" t="s">
        <v>165</v>
      </c>
    </row>
    <row r="399" spans="1:2">
      <c r="A399" t="s">
        <v>11654</v>
      </c>
      <c r="B399" t="s">
        <v>159</v>
      </c>
    </row>
    <row r="400" spans="1:2">
      <c r="A400" t="s">
        <v>11655</v>
      </c>
      <c r="B400" t="s">
        <v>3619</v>
      </c>
    </row>
    <row r="401" spans="1:2">
      <c r="A401" t="s">
        <v>11656</v>
      </c>
      <c r="B401" t="s">
        <v>157</v>
      </c>
    </row>
    <row r="402" spans="1:2">
      <c r="A402" t="s">
        <v>11657</v>
      </c>
      <c r="B402" t="s">
        <v>3533</v>
      </c>
    </row>
    <row r="403" spans="1:2">
      <c r="A403" t="s">
        <v>11658</v>
      </c>
      <c r="B403" t="s">
        <v>157</v>
      </c>
    </row>
    <row r="404" spans="1:2">
      <c r="A404" t="s">
        <v>11659</v>
      </c>
      <c r="B404" t="s">
        <v>3533</v>
      </c>
    </row>
    <row r="405" spans="1:2">
      <c r="A405" t="s">
        <v>11660</v>
      </c>
      <c r="B405" t="s">
        <v>3619</v>
      </c>
    </row>
    <row r="406" spans="1:2">
      <c r="A406" t="s">
        <v>11661</v>
      </c>
      <c r="B406" t="s">
        <v>3619</v>
      </c>
    </row>
    <row r="407" spans="1:2">
      <c r="A407" t="s">
        <v>11662</v>
      </c>
      <c r="B407" t="s">
        <v>157</v>
      </c>
    </row>
    <row r="408" spans="1:2">
      <c r="A408" t="s">
        <v>11663</v>
      </c>
      <c r="B408" t="s">
        <v>3619</v>
      </c>
    </row>
    <row r="409" spans="1:2">
      <c r="A409" t="s">
        <v>11664</v>
      </c>
      <c r="B409" t="s">
        <v>3619</v>
      </c>
    </row>
    <row r="410" spans="1:2">
      <c r="A410" t="s">
        <v>11665</v>
      </c>
      <c r="B410" t="s">
        <v>3533</v>
      </c>
    </row>
    <row r="411" spans="1:2">
      <c r="A411" t="s">
        <v>11666</v>
      </c>
      <c r="B411" t="s">
        <v>3533</v>
      </c>
    </row>
    <row r="412" spans="1:2">
      <c r="A412" t="s">
        <v>11667</v>
      </c>
      <c r="B412" t="s">
        <v>3533</v>
      </c>
    </row>
    <row r="413" spans="1:2">
      <c r="A413" t="s">
        <v>11668</v>
      </c>
      <c r="B413" t="s">
        <v>3533</v>
      </c>
    </row>
    <row r="414" spans="1:2">
      <c r="A414" t="s">
        <v>11669</v>
      </c>
      <c r="B414" t="s">
        <v>159</v>
      </c>
    </row>
    <row r="415" spans="1:2">
      <c r="A415" t="s">
        <v>11670</v>
      </c>
      <c r="B415" t="s">
        <v>3533</v>
      </c>
    </row>
    <row r="416" spans="1:2">
      <c r="A416" t="s">
        <v>11671</v>
      </c>
      <c r="B416" t="s">
        <v>159</v>
      </c>
    </row>
    <row r="417" spans="1:2">
      <c r="A417" t="s">
        <v>11672</v>
      </c>
      <c r="B417" t="s">
        <v>160</v>
      </c>
    </row>
    <row r="418" spans="1:2">
      <c r="A418" t="s">
        <v>11673</v>
      </c>
      <c r="B418" t="s">
        <v>3533</v>
      </c>
    </row>
    <row r="419" spans="1:2">
      <c r="A419" t="s">
        <v>11674</v>
      </c>
      <c r="B419" t="s">
        <v>3619</v>
      </c>
    </row>
    <row r="420" spans="1:2">
      <c r="A420" t="s">
        <v>11675</v>
      </c>
      <c r="B420" t="s">
        <v>3619</v>
      </c>
    </row>
    <row r="421" spans="1:2">
      <c r="A421" t="s">
        <v>11676</v>
      </c>
      <c r="B421" t="s">
        <v>3533</v>
      </c>
    </row>
    <row r="422" spans="1:2">
      <c r="A422" t="s">
        <v>11677</v>
      </c>
      <c r="B422" t="s">
        <v>3619</v>
      </c>
    </row>
    <row r="423" spans="1:2">
      <c r="A423" t="s">
        <v>11678</v>
      </c>
      <c r="B423" t="s">
        <v>3533</v>
      </c>
    </row>
    <row r="424" spans="1:2">
      <c r="A424" t="s">
        <v>11679</v>
      </c>
      <c r="B424" t="s">
        <v>159</v>
      </c>
    </row>
    <row r="425" spans="1:2">
      <c r="A425" t="s">
        <v>11680</v>
      </c>
      <c r="B425" t="s">
        <v>157</v>
      </c>
    </row>
    <row r="426" spans="1:2">
      <c r="A426" t="s">
        <v>11681</v>
      </c>
      <c r="B426" t="s">
        <v>157</v>
      </c>
    </row>
    <row r="427" spans="1:2">
      <c r="A427" t="s">
        <v>11682</v>
      </c>
      <c r="B427" t="s">
        <v>157</v>
      </c>
    </row>
    <row r="428" spans="1:2">
      <c r="A428" t="s">
        <v>11683</v>
      </c>
      <c r="B428" t="s">
        <v>159</v>
      </c>
    </row>
    <row r="429" spans="1:2">
      <c r="A429" t="s">
        <v>11684</v>
      </c>
      <c r="B429" t="s">
        <v>159</v>
      </c>
    </row>
    <row r="430" spans="1:2">
      <c r="A430" t="s">
        <v>11685</v>
      </c>
      <c r="B430" t="s">
        <v>160</v>
      </c>
    </row>
    <row r="431" spans="1:2">
      <c r="A431" t="s">
        <v>11686</v>
      </c>
      <c r="B431" t="s">
        <v>3533</v>
      </c>
    </row>
    <row r="432" spans="1:2">
      <c r="A432" t="s">
        <v>11687</v>
      </c>
      <c r="B432" t="s">
        <v>157</v>
      </c>
    </row>
    <row r="433" spans="1:2">
      <c r="A433" t="s">
        <v>11688</v>
      </c>
      <c r="B433" t="s">
        <v>159</v>
      </c>
    </row>
    <row r="434" spans="1:2">
      <c r="A434" t="s">
        <v>11689</v>
      </c>
      <c r="B434" t="s">
        <v>157</v>
      </c>
    </row>
    <row r="435" spans="1:2">
      <c r="A435" t="s">
        <v>11690</v>
      </c>
      <c r="B435" t="s">
        <v>157</v>
      </c>
    </row>
    <row r="436" spans="1:2">
      <c r="A436" t="s">
        <v>11691</v>
      </c>
      <c r="B436" t="s">
        <v>159</v>
      </c>
    </row>
    <row r="437" spans="1:2">
      <c r="A437" t="s">
        <v>11692</v>
      </c>
      <c r="B437" t="s">
        <v>159</v>
      </c>
    </row>
    <row r="438" spans="1:2">
      <c r="A438" t="s">
        <v>11693</v>
      </c>
      <c r="B438" t="s">
        <v>157</v>
      </c>
    </row>
    <row r="439" spans="1:2">
      <c r="A439" t="s">
        <v>11694</v>
      </c>
      <c r="B439" t="s">
        <v>157</v>
      </c>
    </row>
    <row r="440" spans="1:2">
      <c r="A440" t="s">
        <v>11695</v>
      </c>
      <c r="B440" t="s">
        <v>160</v>
      </c>
    </row>
    <row r="441" spans="1:2">
      <c r="A441" t="s">
        <v>11696</v>
      </c>
      <c r="B441" t="s">
        <v>157</v>
      </c>
    </row>
    <row r="442" spans="1:2">
      <c r="A442" t="s">
        <v>11697</v>
      </c>
      <c r="B442" t="s">
        <v>160</v>
      </c>
    </row>
    <row r="443" spans="1:2">
      <c r="A443" t="s">
        <v>11698</v>
      </c>
      <c r="B443" t="s">
        <v>157</v>
      </c>
    </row>
    <row r="444" spans="1:2">
      <c r="A444" t="s">
        <v>11699</v>
      </c>
      <c r="B444" t="s">
        <v>157</v>
      </c>
    </row>
    <row r="445" spans="1:2">
      <c r="A445" t="s">
        <v>11700</v>
      </c>
      <c r="B445" t="s">
        <v>159</v>
      </c>
    </row>
    <row r="446" spans="1:2">
      <c r="A446" t="s">
        <v>11701</v>
      </c>
      <c r="B446" t="s">
        <v>3533</v>
      </c>
    </row>
    <row r="447" spans="1:2">
      <c r="A447" t="s">
        <v>11702</v>
      </c>
      <c r="B447" t="s">
        <v>160</v>
      </c>
    </row>
    <row r="448" spans="1:2">
      <c r="A448" t="s">
        <v>11703</v>
      </c>
      <c r="B448" t="s">
        <v>3533</v>
      </c>
    </row>
    <row r="449" spans="1:2">
      <c r="A449" t="s">
        <v>11704</v>
      </c>
      <c r="B449" t="s">
        <v>3533</v>
      </c>
    </row>
    <row r="450" spans="1:2">
      <c r="A450" t="s">
        <v>11705</v>
      </c>
      <c r="B450" t="s">
        <v>157</v>
      </c>
    </row>
    <row r="451" spans="1:2">
      <c r="A451" t="s">
        <v>11706</v>
      </c>
      <c r="B451" t="s">
        <v>3533</v>
      </c>
    </row>
    <row r="452" spans="1:2">
      <c r="A452" t="s">
        <v>11707</v>
      </c>
      <c r="B452" t="s">
        <v>3619</v>
      </c>
    </row>
    <row r="453" spans="1:2">
      <c r="A453" t="s">
        <v>11708</v>
      </c>
      <c r="B453" t="s">
        <v>159</v>
      </c>
    </row>
    <row r="454" spans="1:2">
      <c r="A454" t="s">
        <v>11709</v>
      </c>
      <c r="B454" t="s">
        <v>160</v>
      </c>
    </row>
    <row r="455" spans="1:2">
      <c r="A455" t="s">
        <v>11710</v>
      </c>
      <c r="B455" t="s">
        <v>157</v>
      </c>
    </row>
    <row r="456" spans="1:2">
      <c r="A456" t="s">
        <v>11711</v>
      </c>
      <c r="B456" t="s">
        <v>157</v>
      </c>
    </row>
    <row r="457" spans="1:2">
      <c r="A457" t="s">
        <v>11712</v>
      </c>
      <c r="B457" t="s">
        <v>165</v>
      </c>
    </row>
    <row r="458" spans="1:2">
      <c r="A458" t="s">
        <v>11713</v>
      </c>
      <c r="B458" t="s">
        <v>3533</v>
      </c>
    </row>
    <row r="459" spans="1:2">
      <c r="A459" t="s">
        <v>11714</v>
      </c>
      <c r="B459" t="s">
        <v>3533</v>
      </c>
    </row>
    <row r="460" spans="1:2">
      <c r="A460" t="s">
        <v>11715</v>
      </c>
      <c r="B460" t="s">
        <v>160</v>
      </c>
    </row>
    <row r="461" spans="1:2">
      <c r="A461" t="s">
        <v>11716</v>
      </c>
      <c r="B461" t="s">
        <v>3533</v>
      </c>
    </row>
    <row r="462" spans="1:2">
      <c r="A462" t="s">
        <v>11717</v>
      </c>
      <c r="B462" t="s">
        <v>157</v>
      </c>
    </row>
    <row r="463" spans="1:2">
      <c r="A463" t="s">
        <v>11718</v>
      </c>
      <c r="B463" t="s">
        <v>157</v>
      </c>
    </row>
    <row r="464" spans="1:2">
      <c r="A464" t="s">
        <v>11719</v>
      </c>
      <c r="B464" t="s">
        <v>3533</v>
      </c>
    </row>
    <row r="465" spans="1:2">
      <c r="A465" t="s">
        <v>11720</v>
      </c>
      <c r="B465" t="s">
        <v>160</v>
      </c>
    </row>
    <row r="466" spans="1:2">
      <c r="A466" t="s">
        <v>11721</v>
      </c>
      <c r="B466" t="s">
        <v>3533</v>
      </c>
    </row>
    <row r="467" spans="1:2">
      <c r="A467" t="s">
        <v>11722</v>
      </c>
      <c r="B467" t="s">
        <v>3533</v>
      </c>
    </row>
    <row r="468" spans="1:2">
      <c r="A468" t="s">
        <v>11723</v>
      </c>
      <c r="B468" t="s">
        <v>157</v>
      </c>
    </row>
    <row r="469" spans="1:2">
      <c r="A469" t="s">
        <v>11724</v>
      </c>
      <c r="B469" t="s">
        <v>3533</v>
      </c>
    </row>
    <row r="470" spans="1:2">
      <c r="A470" t="s">
        <v>11725</v>
      </c>
      <c r="B470" t="s">
        <v>165</v>
      </c>
    </row>
    <row r="471" spans="1:2">
      <c r="A471" t="s">
        <v>11726</v>
      </c>
      <c r="B471" t="s">
        <v>165</v>
      </c>
    </row>
    <row r="472" spans="1:2">
      <c r="A472" t="s">
        <v>11727</v>
      </c>
      <c r="B472" t="s">
        <v>164</v>
      </c>
    </row>
    <row r="473" spans="1:2">
      <c r="A473" t="s">
        <v>11728</v>
      </c>
      <c r="B473" t="s">
        <v>157</v>
      </c>
    </row>
    <row r="474" spans="1:2">
      <c r="A474" t="s">
        <v>11729</v>
      </c>
      <c r="B474" t="s">
        <v>157</v>
      </c>
    </row>
    <row r="475" spans="1:2">
      <c r="A475" t="s">
        <v>11730</v>
      </c>
      <c r="B475" t="s">
        <v>157</v>
      </c>
    </row>
    <row r="476" spans="1:2">
      <c r="A476" t="s">
        <v>11731</v>
      </c>
      <c r="B476" t="s">
        <v>157</v>
      </c>
    </row>
    <row r="477" spans="1:2">
      <c r="A477" t="s">
        <v>11732</v>
      </c>
      <c r="B477" t="s">
        <v>157</v>
      </c>
    </row>
    <row r="478" spans="1:2">
      <c r="A478" t="s">
        <v>11733</v>
      </c>
      <c r="B478" t="s">
        <v>160</v>
      </c>
    </row>
    <row r="479" spans="1:2">
      <c r="A479" t="s">
        <v>11734</v>
      </c>
      <c r="B479" t="s">
        <v>3533</v>
      </c>
    </row>
    <row r="480" spans="1:2">
      <c r="A480" t="s">
        <v>11735</v>
      </c>
      <c r="B480" t="s">
        <v>157</v>
      </c>
    </row>
    <row r="481" spans="1:2">
      <c r="A481" t="s">
        <v>11736</v>
      </c>
      <c r="B481" t="s">
        <v>3533</v>
      </c>
    </row>
    <row r="482" spans="1:2">
      <c r="A482" t="s">
        <v>11737</v>
      </c>
      <c r="B482" t="s">
        <v>165</v>
      </c>
    </row>
    <row r="483" spans="1:2">
      <c r="A483" t="s">
        <v>11738</v>
      </c>
      <c r="B483" t="s">
        <v>157</v>
      </c>
    </row>
    <row r="484" spans="1:2">
      <c r="A484" t="s">
        <v>11739</v>
      </c>
      <c r="B484" t="s">
        <v>3533</v>
      </c>
    </row>
    <row r="485" spans="1:2">
      <c r="A485" t="s">
        <v>11740</v>
      </c>
      <c r="B485" t="s">
        <v>157</v>
      </c>
    </row>
    <row r="486" spans="1:2">
      <c r="A486" t="s">
        <v>11741</v>
      </c>
      <c r="B486" t="s">
        <v>157</v>
      </c>
    </row>
    <row r="487" spans="1:2">
      <c r="A487" t="s">
        <v>11742</v>
      </c>
      <c r="B487" t="s">
        <v>3533</v>
      </c>
    </row>
    <row r="488" spans="1:2">
      <c r="A488" t="s">
        <v>11743</v>
      </c>
      <c r="B488" t="s">
        <v>3533</v>
      </c>
    </row>
    <row r="489" spans="1:2">
      <c r="A489" t="s">
        <v>11744</v>
      </c>
      <c r="B489" t="s">
        <v>157</v>
      </c>
    </row>
    <row r="490" spans="1:2">
      <c r="A490" t="s">
        <v>11745</v>
      </c>
      <c r="B490" t="s">
        <v>157</v>
      </c>
    </row>
    <row r="491" spans="1:2">
      <c r="A491" t="s">
        <v>11746</v>
      </c>
      <c r="B491" t="s">
        <v>160</v>
      </c>
    </row>
    <row r="492" spans="1:2">
      <c r="A492" t="s">
        <v>11747</v>
      </c>
      <c r="B492" t="s">
        <v>3533</v>
      </c>
    </row>
    <row r="493" spans="1:2">
      <c r="A493" t="s">
        <v>11748</v>
      </c>
      <c r="B493" t="s">
        <v>157</v>
      </c>
    </row>
    <row r="494" spans="1:2">
      <c r="A494" t="s">
        <v>11749</v>
      </c>
      <c r="B494" t="s">
        <v>157</v>
      </c>
    </row>
    <row r="495" spans="1:2">
      <c r="A495" t="s">
        <v>11750</v>
      </c>
      <c r="B495" t="s">
        <v>165</v>
      </c>
    </row>
    <row r="496" spans="1:2">
      <c r="A496" t="s">
        <v>11751</v>
      </c>
      <c r="B496" t="s">
        <v>160</v>
      </c>
    </row>
    <row r="497" spans="1:2">
      <c r="A497" t="s">
        <v>11752</v>
      </c>
      <c r="B497" t="s">
        <v>157</v>
      </c>
    </row>
    <row r="498" spans="1:2">
      <c r="A498" t="s">
        <v>11753</v>
      </c>
      <c r="B498" t="s">
        <v>157</v>
      </c>
    </row>
    <row r="499" spans="1:2">
      <c r="A499" t="s">
        <v>11754</v>
      </c>
      <c r="B499" t="s">
        <v>157</v>
      </c>
    </row>
    <row r="500" spans="1:2">
      <c r="A500" t="s">
        <v>11755</v>
      </c>
      <c r="B500" t="s">
        <v>157</v>
      </c>
    </row>
    <row r="501" spans="1:2">
      <c r="A501" t="s">
        <v>11756</v>
      </c>
      <c r="B501" t="s">
        <v>157</v>
      </c>
    </row>
    <row r="502" spans="1:2">
      <c r="A502" t="s">
        <v>11757</v>
      </c>
      <c r="B502" t="s">
        <v>157</v>
      </c>
    </row>
    <row r="503" spans="1:2">
      <c r="A503" t="s">
        <v>11758</v>
      </c>
      <c r="B503" t="s">
        <v>157</v>
      </c>
    </row>
    <row r="504" spans="1:2">
      <c r="A504" t="s">
        <v>11759</v>
      </c>
      <c r="B504" t="s">
        <v>157</v>
      </c>
    </row>
    <row r="505" spans="1:2">
      <c r="A505" t="s">
        <v>11760</v>
      </c>
      <c r="B505" t="s">
        <v>157</v>
      </c>
    </row>
    <row r="506" spans="1:2">
      <c r="A506" t="s">
        <v>11761</v>
      </c>
      <c r="B506" t="s">
        <v>157</v>
      </c>
    </row>
    <row r="507" spans="1:2">
      <c r="A507" t="s">
        <v>11762</v>
      </c>
      <c r="B507" t="s">
        <v>157</v>
      </c>
    </row>
    <row r="508" spans="1:2">
      <c r="A508" t="s">
        <v>11763</v>
      </c>
      <c r="B508" t="s">
        <v>3533</v>
      </c>
    </row>
    <row r="509" spans="1:2">
      <c r="A509" t="s">
        <v>11764</v>
      </c>
      <c r="B509" t="s">
        <v>165</v>
      </c>
    </row>
    <row r="510" spans="1:2">
      <c r="A510" t="s">
        <v>11765</v>
      </c>
      <c r="B510" t="s">
        <v>165</v>
      </c>
    </row>
    <row r="511" spans="1:2">
      <c r="A511" t="s">
        <v>11766</v>
      </c>
      <c r="B511" t="s">
        <v>165</v>
      </c>
    </row>
    <row r="512" spans="1:2">
      <c r="A512" t="s">
        <v>11767</v>
      </c>
      <c r="B512" t="s">
        <v>3533</v>
      </c>
    </row>
    <row r="513" spans="1:2">
      <c r="A513" t="s">
        <v>11768</v>
      </c>
      <c r="B513" t="s">
        <v>3619</v>
      </c>
    </row>
    <row r="514" spans="1:2">
      <c r="A514" t="s">
        <v>11769</v>
      </c>
      <c r="B514" t="s">
        <v>3533</v>
      </c>
    </row>
    <row r="515" spans="1:2">
      <c r="A515" t="s">
        <v>11770</v>
      </c>
      <c r="B515" t="s">
        <v>3533</v>
      </c>
    </row>
    <row r="516" spans="1:2">
      <c r="A516" t="s">
        <v>11771</v>
      </c>
      <c r="B516" t="s">
        <v>3533</v>
      </c>
    </row>
    <row r="517" spans="1:2">
      <c r="A517" t="s">
        <v>11772</v>
      </c>
      <c r="B517" t="s">
        <v>157</v>
      </c>
    </row>
    <row r="518" spans="1:2">
      <c r="A518" t="s">
        <v>11773</v>
      </c>
      <c r="B518" t="s">
        <v>157</v>
      </c>
    </row>
    <row r="519" spans="1:2">
      <c r="A519" t="s">
        <v>11774</v>
      </c>
      <c r="B519" t="s">
        <v>157</v>
      </c>
    </row>
    <row r="520" spans="1:2">
      <c r="A520" t="s">
        <v>11775</v>
      </c>
      <c r="B520" t="s">
        <v>157</v>
      </c>
    </row>
    <row r="521" spans="1:2">
      <c r="A521" t="s">
        <v>11776</v>
      </c>
      <c r="B521" t="s">
        <v>157</v>
      </c>
    </row>
    <row r="522" spans="1:2">
      <c r="A522" t="s">
        <v>11777</v>
      </c>
      <c r="B522" t="s">
        <v>157</v>
      </c>
    </row>
    <row r="523" spans="1:2">
      <c r="A523" t="s">
        <v>11778</v>
      </c>
      <c r="B523" t="s">
        <v>157</v>
      </c>
    </row>
    <row r="524" spans="1:2">
      <c r="A524" t="s">
        <v>11779</v>
      </c>
      <c r="B524" t="s">
        <v>157</v>
      </c>
    </row>
    <row r="525" spans="1:2">
      <c r="A525" t="s">
        <v>11780</v>
      </c>
      <c r="B525" t="s">
        <v>157</v>
      </c>
    </row>
    <row r="526" spans="1:2">
      <c r="A526" t="s">
        <v>11781</v>
      </c>
      <c r="B526" t="s">
        <v>157</v>
      </c>
    </row>
    <row r="527" spans="1:2">
      <c r="A527" t="s">
        <v>11782</v>
      </c>
      <c r="B527" t="s">
        <v>157</v>
      </c>
    </row>
    <row r="528" spans="1:2">
      <c r="A528" t="s">
        <v>11783</v>
      </c>
      <c r="B528" t="s">
        <v>157</v>
      </c>
    </row>
    <row r="529" spans="1:2">
      <c r="A529" t="s">
        <v>11784</v>
      </c>
      <c r="B529" t="s">
        <v>157</v>
      </c>
    </row>
    <row r="530" spans="1:2">
      <c r="A530" t="s">
        <v>11785</v>
      </c>
      <c r="B530" t="s">
        <v>157</v>
      </c>
    </row>
    <row r="531" spans="1:2">
      <c r="A531" t="s">
        <v>11786</v>
      </c>
      <c r="B531" t="s">
        <v>165</v>
      </c>
    </row>
    <row r="532" spans="1:2">
      <c r="A532" t="s">
        <v>11787</v>
      </c>
      <c r="B532" t="s">
        <v>165</v>
      </c>
    </row>
    <row r="533" spans="1:2">
      <c r="A533" t="s">
        <v>11788</v>
      </c>
      <c r="B533" t="s">
        <v>157</v>
      </c>
    </row>
    <row r="534" spans="1:2">
      <c r="A534" t="s">
        <v>11789</v>
      </c>
      <c r="B534" t="s">
        <v>159</v>
      </c>
    </row>
    <row r="535" spans="1:2">
      <c r="A535" t="s">
        <v>11790</v>
      </c>
      <c r="B535" t="s">
        <v>160</v>
      </c>
    </row>
    <row r="536" spans="1:2">
      <c r="A536" t="s">
        <v>11791</v>
      </c>
      <c r="B536" t="s">
        <v>160</v>
      </c>
    </row>
    <row r="537" spans="1:2">
      <c r="A537" t="s">
        <v>11792</v>
      </c>
      <c r="B537" t="s">
        <v>160</v>
      </c>
    </row>
    <row r="538" spans="1:2">
      <c r="A538" t="s">
        <v>11793</v>
      </c>
      <c r="B538" t="s">
        <v>160</v>
      </c>
    </row>
    <row r="539" spans="1:2">
      <c r="A539" t="s">
        <v>11794</v>
      </c>
      <c r="B539" t="s">
        <v>165</v>
      </c>
    </row>
    <row r="540" spans="1:2">
      <c r="A540" t="s">
        <v>11795</v>
      </c>
      <c r="B540" t="s">
        <v>3533</v>
      </c>
    </row>
    <row r="541" spans="1:2">
      <c r="A541" t="s">
        <v>11796</v>
      </c>
      <c r="B541" t="s">
        <v>157</v>
      </c>
    </row>
    <row r="542" spans="1:2">
      <c r="A542" t="s">
        <v>11797</v>
      </c>
      <c r="B542" t="s">
        <v>157</v>
      </c>
    </row>
    <row r="543" spans="1:2">
      <c r="A543" t="s">
        <v>11798</v>
      </c>
      <c r="B543" t="s">
        <v>159</v>
      </c>
    </row>
    <row r="544" spans="1:2">
      <c r="A544" t="s">
        <v>11799</v>
      </c>
      <c r="B544" t="s">
        <v>159</v>
      </c>
    </row>
    <row r="545" spans="1:2">
      <c r="A545" t="s">
        <v>11800</v>
      </c>
      <c r="B545" t="s">
        <v>157</v>
      </c>
    </row>
    <row r="546" spans="1:2">
      <c r="A546" t="s">
        <v>11801</v>
      </c>
      <c r="B546" t="s">
        <v>157</v>
      </c>
    </row>
    <row r="547" spans="1:2">
      <c r="A547" t="s">
        <v>11802</v>
      </c>
      <c r="B547" t="s">
        <v>3533</v>
      </c>
    </row>
    <row r="548" spans="1:2">
      <c r="A548" t="s">
        <v>11803</v>
      </c>
      <c r="B548" t="s">
        <v>165</v>
      </c>
    </row>
    <row r="549" spans="1:2">
      <c r="A549" t="s">
        <v>11804</v>
      </c>
      <c r="B549" t="s">
        <v>3619</v>
      </c>
    </row>
    <row r="550" spans="1:2">
      <c r="A550" t="s">
        <v>11805</v>
      </c>
      <c r="B550" t="s">
        <v>3619</v>
      </c>
    </row>
    <row r="551" spans="1:2">
      <c r="A551" t="s">
        <v>11806</v>
      </c>
      <c r="B551" t="s">
        <v>165</v>
      </c>
    </row>
    <row r="552" spans="1:2">
      <c r="A552" t="s">
        <v>11807</v>
      </c>
      <c r="B552" t="s">
        <v>165</v>
      </c>
    </row>
    <row r="553" spans="1:2">
      <c r="A553" t="s">
        <v>11808</v>
      </c>
      <c r="B553" t="s">
        <v>3533</v>
      </c>
    </row>
    <row r="554" spans="1:2">
      <c r="A554" t="s">
        <v>11809</v>
      </c>
      <c r="B554" t="s">
        <v>157</v>
      </c>
    </row>
    <row r="555" spans="1:2">
      <c r="A555" t="s">
        <v>11810</v>
      </c>
      <c r="B555" t="s">
        <v>157</v>
      </c>
    </row>
    <row r="556" spans="1:2">
      <c r="A556" t="s">
        <v>11811</v>
      </c>
      <c r="B556" t="s">
        <v>157</v>
      </c>
    </row>
    <row r="557" spans="1:2">
      <c r="A557" t="s">
        <v>11812</v>
      </c>
      <c r="B557" t="s">
        <v>157</v>
      </c>
    </row>
    <row r="558" spans="1:2">
      <c r="A558" t="s">
        <v>11813</v>
      </c>
      <c r="B558" t="s">
        <v>159</v>
      </c>
    </row>
    <row r="559" spans="1:2">
      <c r="A559" t="s">
        <v>11814</v>
      </c>
      <c r="B559" t="s">
        <v>159</v>
      </c>
    </row>
    <row r="560" spans="1:2">
      <c r="A560" t="s">
        <v>11815</v>
      </c>
      <c r="B560" t="s">
        <v>157</v>
      </c>
    </row>
    <row r="561" spans="1:2">
      <c r="A561" t="s">
        <v>11816</v>
      </c>
      <c r="B561" t="s">
        <v>3533</v>
      </c>
    </row>
    <row r="562" spans="1:2">
      <c r="A562" t="s">
        <v>11817</v>
      </c>
      <c r="B562" t="s">
        <v>157</v>
      </c>
    </row>
    <row r="563" spans="1:2">
      <c r="A563" t="s">
        <v>11818</v>
      </c>
      <c r="B563" t="s">
        <v>160</v>
      </c>
    </row>
    <row r="564" spans="1:2">
      <c r="A564" t="s">
        <v>11819</v>
      </c>
      <c r="B564" t="s">
        <v>160</v>
      </c>
    </row>
    <row r="565" spans="1:2">
      <c r="A565" t="s">
        <v>11820</v>
      </c>
      <c r="B565" t="s">
        <v>3533</v>
      </c>
    </row>
    <row r="566" spans="1:2">
      <c r="A566" t="s">
        <v>11821</v>
      </c>
      <c r="B566" t="s">
        <v>160</v>
      </c>
    </row>
    <row r="567" spans="1:2">
      <c r="A567" t="s">
        <v>11822</v>
      </c>
      <c r="B567" t="s">
        <v>3533</v>
      </c>
    </row>
    <row r="568" spans="1:2">
      <c r="A568" t="s">
        <v>11823</v>
      </c>
      <c r="B568" t="s">
        <v>157</v>
      </c>
    </row>
    <row r="569" spans="1:2">
      <c r="A569" t="s">
        <v>526</v>
      </c>
      <c r="B569" t="s">
        <v>157</v>
      </c>
    </row>
    <row r="570" spans="1:2">
      <c r="A570" t="s">
        <v>11824</v>
      </c>
      <c r="B570" t="s">
        <v>160</v>
      </c>
    </row>
    <row r="571" spans="1:2">
      <c r="A571" t="s">
        <v>11825</v>
      </c>
      <c r="B571" t="s">
        <v>160</v>
      </c>
    </row>
    <row r="572" spans="1:2">
      <c r="A572" t="s">
        <v>11826</v>
      </c>
      <c r="B572" t="s">
        <v>3533</v>
      </c>
    </row>
    <row r="573" spans="1:2">
      <c r="A573" t="s">
        <v>11827</v>
      </c>
      <c r="B573" t="s">
        <v>3619</v>
      </c>
    </row>
    <row r="574" spans="1:2">
      <c r="A574" t="s">
        <v>11828</v>
      </c>
      <c r="B574" t="s">
        <v>3533</v>
      </c>
    </row>
    <row r="575" spans="1:2">
      <c r="A575" t="s">
        <v>11829</v>
      </c>
      <c r="B575" t="s">
        <v>3619</v>
      </c>
    </row>
    <row r="576" spans="1:2">
      <c r="A576" t="s">
        <v>11830</v>
      </c>
      <c r="B576" t="s">
        <v>3619</v>
      </c>
    </row>
    <row r="577" spans="1:2">
      <c r="A577" t="s">
        <v>11831</v>
      </c>
      <c r="B577" t="s">
        <v>157</v>
      </c>
    </row>
    <row r="578" spans="1:2">
      <c r="A578" t="s">
        <v>11832</v>
      </c>
      <c r="B578" t="s">
        <v>165</v>
      </c>
    </row>
    <row r="579" spans="1:2">
      <c r="A579" t="s">
        <v>11833</v>
      </c>
      <c r="B579" t="s">
        <v>160</v>
      </c>
    </row>
    <row r="580" spans="1:2">
      <c r="A580" t="s">
        <v>11834</v>
      </c>
      <c r="B580" t="s">
        <v>160</v>
      </c>
    </row>
    <row r="581" spans="1:2">
      <c r="A581" t="s">
        <v>11835</v>
      </c>
      <c r="B581" t="s">
        <v>157</v>
      </c>
    </row>
    <row r="582" spans="1:2">
      <c r="A582" t="s">
        <v>11836</v>
      </c>
      <c r="B582" t="s">
        <v>3619</v>
      </c>
    </row>
    <row r="583" spans="1:2">
      <c r="A583" t="s">
        <v>11837</v>
      </c>
      <c r="B583" t="s">
        <v>3619</v>
      </c>
    </row>
    <row r="584" spans="1:2">
      <c r="A584" t="s">
        <v>11838</v>
      </c>
      <c r="B584" t="s">
        <v>157</v>
      </c>
    </row>
    <row r="585" spans="1:2">
      <c r="A585" t="s">
        <v>11839</v>
      </c>
      <c r="B585" t="s">
        <v>165</v>
      </c>
    </row>
    <row r="586" spans="1:2">
      <c r="A586" t="s">
        <v>11840</v>
      </c>
      <c r="B586" t="s">
        <v>3533</v>
      </c>
    </row>
    <row r="587" spans="1:2">
      <c r="A587" t="s">
        <v>11841</v>
      </c>
      <c r="B587" t="s">
        <v>157</v>
      </c>
    </row>
    <row r="588" spans="1:2">
      <c r="A588" t="s">
        <v>11842</v>
      </c>
      <c r="B588" t="s">
        <v>160</v>
      </c>
    </row>
    <row r="589" spans="1:2">
      <c r="A589" t="s">
        <v>11843</v>
      </c>
      <c r="B589" t="s">
        <v>165</v>
      </c>
    </row>
    <row r="590" spans="1:2">
      <c r="A590" t="s">
        <v>11844</v>
      </c>
      <c r="B590" t="s">
        <v>159</v>
      </c>
    </row>
    <row r="591" spans="1:2">
      <c r="A591" t="s">
        <v>11845</v>
      </c>
      <c r="B591" t="s">
        <v>157</v>
      </c>
    </row>
    <row r="592" spans="1:2">
      <c r="A592" t="s">
        <v>11846</v>
      </c>
      <c r="B592" t="s">
        <v>157</v>
      </c>
    </row>
    <row r="593" spans="1:2">
      <c r="A593" t="s">
        <v>11847</v>
      </c>
      <c r="B593" t="s">
        <v>160</v>
      </c>
    </row>
    <row r="594" spans="1:2">
      <c r="A594" t="s">
        <v>11848</v>
      </c>
      <c r="B594" t="s">
        <v>3533</v>
      </c>
    </row>
    <row r="595" spans="1:2">
      <c r="A595" t="s">
        <v>11849</v>
      </c>
      <c r="B595" t="s">
        <v>3533</v>
      </c>
    </row>
    <row r="596" spans="1:2">
      <c r="A596" t="s">
        <v>11850</v>
      </c>
      <c r="B596" t="s">
        <v>160</v>
      </c>
    </row>
    <row r="597" spans="1:2">
      <c r="A597" t="s">
        <v>11851</v>
      </c>
      <c r="B597" t="s">
        <v>157</v>
      </c>
    </row>
    <row r="598" spans="1:2">
      <c r="A598" t="s">
        <v>11852</v>
      </c>
      <c r="B598" t="s">
        <v>159</v>
      </c>
    </row>
    <row r="599" spans="1:2">
      <c r="A599" t="s">
        <v>11853</v>
      </c>
      <c r="B599" t="s">
        <v>159</v>
      </c>
    </row>
    <row r="600" spans="1:2">
      <c r="A600" t="s">
        <v>11854</v>
      </c>
      <c r="B600" t="s">
        <v>159</v>
      </c>
    </row>
    <row r="601" spans="1:2">
      <c r="A601" t="s">
        <v>11855</v>
      </c>
      <c r="B601" t="s">
        <v>159</v>
      </c>
    </row>
    <row r="602" spans="1:2">
      <c r="A602" t="s">
        <v>11856</v>
      </c>
      <c r="B602" t="s">
        <v>3533</v>
      </c>
    </row>
    <row r="603" spans="1:2">
      <c r="A603" t="s">
        <v>11857</v>
      </c>
      <c r="B603" t="s">
        <v>3533</v>
      </c>
    </row>
    <row r="604" spans="1:2">
      <c r="A604" t="s">
        <v>11858</v>
      </c>
      <c r="B604" t="s">
        <v>3533</v>
      </c>
    </row>
    <row r="605" spans="1:2">
      <c r="A605" t="s">
        <v>11859</v>
      </c>
      <c r="B605" t="s">
        <v>157</v>
      </c>
    </row>
    <row r="606" spans="1:2">
      <c r="A606" t="s">
        <v>11860</v>
      </c>
      <c r="B606" t="s">
        <v>157</v>
      </c>
    </row>
    <row r="607" spans="1:2">
      <c r="A607" t="s">
        <v>11861</v>
      </c>
      <c r="B607" t="s">
        <v>157</v>
      </c>
    </row>
    <row r="608" spans="1:2">
      <c r="A608" t="s">
        <v>11862</v>
      </c>
      <c r="B608" t="s">
        <v>3533</v>
      </c>
    </row>
    <row r="609" spans="1:2">
      <c r="A609" t="s">
        <v>11863</v>
      </c>
      <c r="B609" t="s">
        <v>3619</v>
      </c>
    </row>
    <row r="610" spans="1:2">
      <c r="A610" t="s">
        <v>11864</v>
      </c>
      <c r="B610" t="s">
        <v>165</v>
      </c>
    </row>
    <row r="611" spans="1:2">
      <c r="A611" t="s">
        <v>11865</v>
      </c>
      <c r="B611" t="s">
        <v>157</v>
      </c>
    </row>
    <row r="612" spans="1:2">
      <c r="A612" t="s">
        <v>11866</v>
      </c>
      <c r="B612" t="s">
        <v>157</v>
      </c>
    </row>
    <row r="613" spans="1:2">
      <c r="A613" t="s">
        <v>531</v>
      </c>
      <c r="B613" t="s">
        <v>159</v>
      </c>
    </row>
    <row r="614" spans="1:2">
      <c r="A614" t="s">
        <v>11867</v>
      </c>
      <c r="B614" t="s">
        <v>159</v>
      </c>
    </row>
    <row r="615" spans="1:2">
      <c r="A615" t="s">
        <v>536</v>
      </c>
      <c r="B615" t="s">
        <v>157</v>
      </c>
    </row>
    <row r="616" spans="1:2">
      <c r="A616" t="s">
        <v>540</v>
      </c>
      <c r="B616" t="s">
        <v>3533</v>
      </c>
    </row>
    <row r="617" spans="1:2">
      <c r="A617" t="s">
        <v>543</v>
      </c>
      <c r="B617" t="s">
        <v>165</v>
      </c>
    </row>
    <row r="618" spans="1:2">
      <c r="A618" t="s">
        <v>1976</v>
      </c>
      <c r="B618" t="s">
        <v>157</v>
      </c>
    </row>
    <row r="619" spans="1:2">
      <c r="A619" t="s">
        <v>547</v>
      </c>
      <c r="B619" t="s">
        <v>157</v>
      </c>
    </row>
    <row r="620" spans="1:2">
      <c r="A620" t="s">
        <v>551</v>
      </c>
      <c r="B620" t="s">
        <v>157</v>
      </c>
    </row>
    <row r="621" spans="1:2">
      <c r="A621" t="s">
        <v>555</v>
      </c>
      <c r="B621" t="s">
        <v>157</v>
      </c>
    </row>
    <row r="622" spans="1:2">
      <c r="A622" t="s">
        <v>559</v>
      </c>
      <c r="B622" t="s">
        <v>157</v>
      </c>
    </row>
    <row r="623" spans="1:2">
      <c r="A623" t="s">
        <v>563</v>
      </c>
      <c r="B623" t="s">
        <v>157</v>
      </c>
    </row>
    <row r="624" spans="1:2">
      <c r="A624" t="s">
        <v>567</v>
      </c>
      <c r="B624" t="s">
        <v>157</v>
      </c>
    </row>
    <row r="625" spans="1:2">
      <c r="A625" t="s">
        <v>571</v>
      </c>
      <c r="B625" t="s">
        <v>157</v>
      </c>
    </row>
    <row r="626" spans="1:2">
      <c r="A626" t="s">
        <v>575</v>
      </c>
      <c r="B626" t="s">
        <v>157</v>
      </c>
    </row>
    <row r="627" spans="1:2">
      <c r="A627" t="s">
        <v>579</v>
      </c>
      <c r="B627" t="s">
        <v>157</v>
      </c>
    </row>
    <row r="628" spans="1:2">
      <c r="A628" t="s">
        <v>583</v>
      </c>
      <c r="B628" t="s">
        <v>157</v>
      </c>
    </row>
    <row r="629" spans="1:2">
      <c r="A629" t="s">
        <v>587</v>
      </c>
      <c r="B629" t="s">
        <v>157</v>
      </c>
    </row>
    <row r="630" spans="1:2">
      <c r="A630" t="s">
        <v>591</v>
      </c>
      <c r="B630" t="s">
        <v>157</v>
      </c>
    </row>
    <row r="631" spans="1:2">
      <c r="A631" t="s">
        <v>595</v>
      </c>
      <c r="B631" t="s">
        <v>157</v>
      </c>
    </row>
    <row r="632" spans="1:2">
      <c r="A632" t="s">
        <v>599</v>
      </c>
      <c r="B632" t="s">
        <v>157</v>
      </c>
    </row>
    <row r="633" spans="1:2">
      <c r="A633" t="s">
        <v>603</v>
      </c>
      <c r="B633" t="s">
        <v>157</v>
      </c>
    </row>
    <row r="634" spans="1:2">
      <c r="A634" t="s">
        <v>607</v>
      </c>
      <c r="B634" t="s">
        <v>157</v>
      </c>
    </row>
    <row r="635" spans="1:2">
      <c r="A635" t="s">
        <v>611</v>
      </c>
      <c r="B635" t="s">
        <v>157</v>
      </c>
    </row>
    <row r="636" spans="1:2">
      <c r="A636" t="s">
        <v>615</v>
      </c>
      <c r="B636" t="s">
        <v>157</v>
      </c>
    </row>
    <row r="637" spans="1:2">
      <c r="A637" t="s">
        <v>619</v>
      </c>
      <c r="B637" t="s">
        <v>157</v>
      </c>
    </row>
    <row r="638" spans="1:2">
      <c r="A638" t="s">
        <v>623</v>
      </c>
      <c r="B638" t="s">
        <v>157</v>
      </c>
    </row>
    <row r="639" spans="1:2">
      <c r="A639" t="s">
        <v>627</v>
      </c>
      <c r="B639" t="s">
        <v>157</v>
      </c>
    </row>
    <row r="640" spans="1:2">
      <c r="A640" t="s">
        <v>631</v>
      </c>
      <c r="B640" t="s">
        <v>157</v>
      </c>
    </row>
    <row r="641" spans="1:2">
      <c r="A641" t="s">
        <v>635</v>
      </c>
      <c r="B641" t="s">
        <v>157</v>
      </c>
    </row>
    <row r="642" spans="1:2">
      <c r="A642" t="s">
        <v>639</v>
      </c>
      <c r="B642" t="s">
        <v>157</v>
      </c>
    </row>
    <row r="643" spans="1:2">
      <c r="A643" t="s">
        <v>643</v>
      </c>
      <c r="B643" t="s">
        <v>157</v>
      </c>
    </row>
    <row r="644" spans="1:2">
      <c r="A644" t="s">
        <v>647</v>
      </c>
      <c r="B644" t="s">
        <v>157</v>
      </c>
    </row>
    <row r="645" spans="1:2">
      <c r="A645" t="s">
        <v>651</v>
      </c>
      <c r="B645" t="s">
        <v>157</v>
      </c>
    </row>
    <row r="646" spans="1:2">
      <c r="A646" t="s">
        <v>655</v>
      </c>
      <c r="B646" t="s">
        <v>157</v>
      </c>
    </row>
    <row r="647" spans="1:2">
      <c r="A647" t="s">
        <v>659</v>
      </c>
      <c r="B647" t="s">
        <v>157</v>
      </c>
    </row>
    <row r="648" spans="1:2">
      <c r="A648" t="s">
        <v>663</v>
      </c>
      <c r="B648" t="s">
        <v>157</v>
      </c>
    </row>
    <row r="649" spans="1:2">
      <c r="A649" t="s">
        <v>666</v>
      </c>
      <c r="B649" t="s">
        <v>157</v>
      </c>
    </row>
    <row r="650" spans="1:2">
      <c r="A650" t="s">
        <v>670</v>
      </c>
      <c r="B650" t="s">
        <v>157</v>
      </c>
    </row>
    <row r="651" spans="1:2">
      <c r="A651" t="s">
        <v>674</v>
      </c>
      <c r="B651" t="s">
        <v>157</v>
      </c>
    </row>
    <row r="652" spans="1:2">
      <c r="A652" t="s">
        <v>678</v>
      </c>
      <c r="B652" t="s">
        <v>157</v>
      </c>
    </row>
    <row r="653" spans="1:2">
      <c r="A653" t="s">
        <v>681</v>
      </c>
      <c r="B653" t="s">
        <v>157</v>
      </c>
    </row>
    <row r="654" spans="1:2">
      <c r="A654" t="s">
        <v>1978</v>
      </c>
      <c r="B654" t="s">
        <v>159</v>
      </c>
    </row>
    <row r="655" spans="1:2">
      <c r="A655" t="s">
        <v>685</v>
      </c>
      <c r="B655" t="s">
        <v>157</v>
      </c>
    </row>
    <row r="656" spans="1:2">
      <c r="A656" t="s">
        <v>689</v>
      </c>
      <c r="B656" t="s">
        <v>157</v>
      </c>
    </row>
    <row r="657" spans="1:2">
      <c r="A657" t="s">
        <v>693</v>
      </c>
      <c r="B657" t="s">
        <v>157</v>
      </c>
    </row>
    <row r="658" spans="1:2">
      <c r="A658" t="s">
        <v>697</v>
      </c>
      <c r="B658" t="s">
        <v>157</v>
      </c>
    </row>
    <row r="659" spans="1:2">
      <c r="A659" t="s">
        <v>701</v>
      </c>
      <c r="B659" t="s">
        <v>157</v>
      </c>
    </row>
    <row r="660" spans="1:2">
      <c r="A660" t="s">
        <v>705</v>
      </c>
      <c r="B660" t="s">
        <v>157</v>
      </c>
    </row>
    <row r="661" spans="1:2">
      <c r="A661" t="s">
        <v>709</v>
      </c>
      <c r="B661" t="s">
        <v>157</v>
      </c>
    </row>
    <row r="662" spans="1:2">
      <c r="A662" t="s">
        <v>713</v>
      </c>
      <c r="B662" t="s">
        <v>157</v>
      </c>
    </row>
    <row r="663" spans="1:2">
      <c r="A663" t="s">
        <v>717</v>
      </c>
      <c r="B663" t="s">
        <v>157</v>
      </c>
    </row>
    <row r="664" spans="1:2">
      <c r="A664" t="s">
        <v>2071</v>
      </c>
      <c r="B664" t="s">
        <v>3533</v>
      </c>
    </row>
    <row r="665" spans="1:2">
      <c r="A665" t="s">
        <v>722</v>
      </c>
      <c r="B665" t="s">
        <v>157</v>
      </c>
    </row>
    <row r="666" spans="1:2">
      <c r="A666" t="s">
        <v>2016</v>
      </c>
      <c r="B666" t="s">
        <v>3619</v>
      </c>
    </row>
    <row r="667" spans="1:2">
      <c r="A667" t="s">
        <v>725</v>
      </c>
      <c r="B667" t="s">
        <v>157</v>
      </c>
    </row>
    <row r="668" spans="1:2">
      <c r="A668" t="s">
        <v>727</v>
      </c>
      <c r="B668" t="s">
        <v>165</v>
      </c>
    </row>
    <row r="669" spans="1:2">
      <c r="A669" t="s">
        <v>2019</v>
      </c>
      <c r="B669" t="s">
        <v>3619</v>
      </c>
    </row>
    <row r="670" spans="1:2">
      <c r="A670" t="s">
        <v>729</v>
      </c>
      <c r="B670" t="s">
        <v>160</v>
      </c>
    </row>
    <row r="671" spans="1:2">
      <c r="A671" t="s">
        <v>731</v>
      </c>
      <c r="B671" t="s">
        <v>160</v>
      </c>
    </row>
    <row r="672" spans="1:2">
      <c r="A672" t="s">
        <v>733</v>
      </c>
      <c r="B672" t="s">
        <v>157</v>
      </c>
    </row>
    <row r="673" spans="1:2">
      <c r="A673" t="s">
        <v>2022</v>
      </c>
      <c r="B673" t="s">
        <v>3619</v>
      </c>
    </row>
    <row r="674" spans="1:2">
      <c r="A674" t="s">
        <v>736</v>
      </c>
      <c r="B674" t="s">
        <v>160</v>
      </c>
    </row>
    <row r="675" spans="1:2">
      <c r="A675" t="s">
        <v>738</v>
      </c>
      <c r="B675" t="s">
        <v>157</v>
      </c>
    </row>
    <row r="676" spans="1:2">
      <c r="A676" t="s">
        <v>741</v>
      </c>
      <c r="B676" t="s">
        <v>157</v>
      </c>
    </row>
    <row r="677" spans="1:2">
      <c r="A677" t="s">
        <v>744</v>
      </c>
      <c r="B677" t="s">
        <v>3533</v>
      </c>
    </row>
    <row r="678" spans="1:2">
      <c r="A678" t="s">
        <v>748</v>
      </c>
      <c r="B678" t="s">
        <v>157</v>
      </c>
    </row>
    <row r="679" spans="1:2">
      <c r="A679" t="s">
        <v>752</v>
      </c>
      <c r="B679" t="s">
        <v>160</v>
      </c>
    </row>
    <row r="680" spans="1:2">
      <c r="A680" t="s">
        <v>754</v>
      </c>
      <c r="B680" t="s">
        <v>160</v>
      </c>
    </row>
    <row r="681" spans="1:2">
      <c r="A681" t="s">
        <v>757</v>
      </c>
      <c r="B681" t="s">
        <v>157</v>
      </c>
    </row>
    <row r="682" spans="1:2">
      <c r="A682" t="s">
        <v>760</v>
      </c>
      <c r="B682" t="s">
        <v>3533</v>
      </c>
    </row>
    <row r="683" spans="1:2">
      <c r="A683" t="s">
        <v>762</v>
      </c>
      <c r="B683" t="s">
        <v>160</v>
      </c>
    </row>
    <row r="684" spans="1:2">
      <c r="A684" t="s">
        <v>506</v>
      </c>
      <c r="B684" t="s">
        <v>157</v>
      </c>
    </row>
    <row r="685" spans="1:2">
      <c r="A685" t="s">
        <v>764</v>
      </c>
      <c r="B685" t="s">
        <v>159</v>
      </c>
    </row>
    <row r="686" spans="1:2">
      <c r="A686" t="s">
        <v>1979</v>
      </c>
      <c r="B686" t="s">
        <v>162</v>
      </c>
    </row>
    <row r="687" spans="1:2">
      <c r="A687" t="s">
        <v>1980</v>
      </c>
      <c r="B687" t="s">
        <v>3619</v>
      </c>
    </row>
    <row r="688" spans="1:2">
      <c r="A688" t="s">
        <v>767</v>
      </c>
      <c r="B688" t="s">
        <v>160</v>
      </c>
    </row>
    <row r="689" spans="1:2">
      <c r="A689" t="s">
        <v>771</v>
      </c>
      <c r="B689" t="s">
        <v>157</v>
      </c>
    </row>
    <row r="690" spans="1:2">
      <c r="A690" t="s">
        <v>774</v>
      </c>
      <c r="B690" t="s">
        <v>157</v>
      </c>
    </row>
    <row r="691" spans="1:2">
      <c r="A691" t="s">
        <v>778</v>
      </c>
      <c r="B691" t="s">
        <v>3533</v>
      </c>
    </row>
    <row r="692" spans="1:2">
      <c r="A692" t="s">
        <v>781</v>
      </c>
      <c r="B692" t="s">
        <v>157</v>
      </c>
    </row>
    <row r="693" spans="1:2">
      <c r="A693" t="s">
        <v>784</v>
      </c>
      <c r="B693" t="s">
        <v>3533</v>
      </c>
    </row>
    <row r="694" spans="1:2">
      <c r="A694" t="s">
        <v>787</v>
      </c>
      <c r="B694" t="s">
        <v>164</v>
      </c>
    </row>
    <row r="695" spans="1:2">
      <c r="A695" t="s">
        <v>792</v>
      </c>
      <c r="B695" t="s">
        <v>157</v>
      </c>
    </row>
    <row r="696" spans="1:2">
      <c r="A696" t="s">
        <v>795</v>
      </c>
      <c r="B696" t="s">
        <v>157</v>
      </c>
    </row>
    <row r="697" spans="1:2">
      <c r="A697" t="s">
        <v>11868</v>
      </c>
      <c r="B697" t="s">
        <v>3619</v>
      </c>
    </row>
    <row r="698" spans="1:2">
      <c r="A698" t="s">
        <v>798</v>
      </c>
      <c r="B698" t="s">
        <v>159</v>
      </c>
    </row>
    <row r="699" spans="1:2">
      <c r="A699" t="s">
        <v>511</v>
      </c>
      <c r="B699" t="s">
        <v>3533</v>
      </c>
    </row>
    <row r="700" spans="1:2">
      <c r="A700" t="s">
        <v>1981</v>
      </c>
      <c r="B700" t="s">
        <v>3619</v>
      </c>
    </row>
    <row r="701" spans="1:2">
      <c r="A701" t="s">
        <v>800</v>
      </c>
      <c r="B701" t="s">
        <v>160</v>
      </c>
    </row>
    <row r="702" spans="1:2">
      <c r="A702" t="s">
        <v>1982</v>
      </c>
      <c r="B702" t="s">
        <v>157</v>
      </c>
    </row>
    <row r="703" spans="1:2">
      <c r="A703" t="s">
        <v>803</v>
      </c>
      <c r="B703" t="s">
        <v>3533</v>
      </c>
    </row>
    <row r="704" spans="1:2">
      <c r="A704" t="s">
        <v>807</v>
      </c>
      <c r="B704" t="s">
        <v>157</v>
      </c>
    </row>
    <row r="705" spans="1:2">
      <c r="A705" t="s">
        <v>3431</v>
      </c>
      <c r="B705" t="s">
        <v>157</v>
      </c>
    </row>
    <row r="706" spans="1:2">
      <c r="A706" t="s">
        <v>810</v>
      </c>
      <c r="B706" t="s">
        <v>3533</v>
      </c>
    </row>
    <row r="707" spans="1:2">
      <c r="A707" t="s">
        <v>814</v>
      </c>
      <c r="B707" t="s">
        <v>159</v>
      </c>
    </row>
    <row r="708" spans="1:2">
      <c r="A708" t="s">
        <v>817</v>
      </c>
      <c r="B708" t="s">
        <v>157</v>
      </c>
    </row>
    <row r="709" spans="1:2">
      <c r="A709" t="s">
        <v>821</v>
      </c>
      <c r="B709" t="s">
        <v>3533</v>
      </c>
    </row>
    <row r="710" spans="1:2">
      <c r="A710" t="s">
        <v>825</v>
      </c>
      <c r="B710" t="s">
        <v>165</v>
      </c>
    </row>
    <row r="711" spans="1:2">
      <c r="A711" t="s">
        <v>827</v>
      </c>
      <c r="B711" t="s">
        <v>157</v>
      </c>
    </row>
    <row r="712" spans="1:2">
      <c r="A712" t="s">
        <v>832</v>
      </c>
      <c r="B712" t="s">
        <v>3533</v>
      </c>
    </row>
    <row r="713" spans="1:2">
      <c r="A713" t="s">
        <v>836</v>
      </c>
      <c r="B713" t="s">
        <v>157</v>
      </c>
    </row>
    <row r="714" spans="1:2">
      <c r="A714" t="s">
        <v>839</v>
      </c>
      <c r="B714" t="s">
        <v>157</v>
      </c>
    </row>
    <row r="715" spans="1:2">
      <c r="A715" t="s">
        <v>2025</v>
      </c>
      <c r="B715" t="s">
        <v>3619</v>
      </c>
    </row>
    <row r="716" spans="1:2">
      <c r="A716" t="s">
        <v>842</v>
      </c>
      <c r="B716" t="s">
        <v>160</v>
      </c>
    </row>
    <row r="717" spans="1:2">
      <c r="A717" t="s">
        <v>845</v>
      </c>
      <c r="B717" t="s">
        <v>160</v>
      </c>
    </row>
    <row r="718" spans="1:2">
      <c r="A718" t="s">
        <v>849</v>
      </c>
      <c r="B718" t="s">
        <v>3533</v>
      </c>
    </row>
    <row r="719" spans="1:2">
      <c r="A719" t="s">
        <v>852</v>
      </c>
      <c r="B719" t="s">
        <v>3533</v>
      </c>
    </row>
    <row r="720" spans="1:2">
      <c r="A720" t="s">
        <v>854</v>
      </c>
      <c r="B720" t="s">
        <v>157</v>
      </c>
    </row>
    <row r="721" spans="1:2">
      <c r="A721" t="s">
        <v>856</v>
      </c>
      <c r="B721" t="s">
        <v>159</v>
      </c>
    </row>
    <row r="722" spans="1:2">
      <c r="A722" t="s">
        <v>859</v>
      </c>
      <c r="B722" t="s">
        <v>160</v>
      </c>
    </row>
    <row r="723" spans="1:2">
      <c r="A723" t="s">
        <v>861</v>
      </c>
      <c r="B723" t="s">
        <v>157</v>
      </c>
    </row>
    <row r="724" spans="1:2">
      <c r="A724" t="s">
        <v>864</v>
      </c>
      <c r="B724" t="s">
        <v>3533</v>
      </c>
    </row>
    <row r="725" spans="1:2">
      <c r="A725" t="s">
        <v>866</v>
      </c>
      <c r="B725" t="s">
        <v>157</v>
      </c>
    </row>
    <row r="726" spans="1:2">
      <c r="A726" t="s">
        <v>868</v>
      </c>
      <c r="B726" t="s">
        <v>3533</v>
      </c>
    </row>
    <row r="727" spans="1:2">
      <c r="A727" t="s">
        <v>871</v>
      </c>
      <c r="B727" t="s">
        <v>160</v>
      </c>
    </row>
    <row r="728" spans="1:2">
      <c r="A728" t="s">
        <v>873</v>
      </c>
      <c r="B728" t="s">
        <v>157</v>
      </c>
    </row>
    <row r="729" spans="1:2">
      <c r="A729" t="s">
        <v>875</v>
      </c>
      <c r="B729" t="s">
        <v>157</v>
      </c>
    </row>
    <row r="730" spans="1:2">
      <c r="A730" t="s">
        <v>877</v>
      </c>
      <c r="B730" t="s">
        <v>157</v>
      </c>
    </row>
    <row r="731" spans="1:2">
      <c r="A731" t="s">
        <v>2028</v>
      </c>
      <c r="B731" t="s">
        <v>3619</v>
      </c>
    </row>
    <row r="732" spans="1:2">
      <c r="A732" t="s">
        <v>881</v>
      </c>
      <c r="B732" t="s">
        <v>3533</v>
      </c>
    </row>
    <row r="733" spans="1:2">
      <c r="A733" t="s">
        <v>2031</v>
      </c>
      <c r="B733" t="s">
        <v>3619</v>
      </c>
    </row>
    <row r="734" spans="1:2">
      <c r="A734" t="s">
        <v>3432</v>
      </c>
      <c r="B734" t="s">
        <v>3619</v>
      </c>
    </row>
    <row r="735" spans="1:2">
      <c r="A735" t="s">
        <v>2034</v>
      </c>
      <c r="B735" t="s">
        <v>3619</v>
      </c>
    </row>
    <row r="736" spans="1:2">
      <c r="A736" t="s">
        <v>1985</v>
      </c>
      <c r="B736" t="s">
        <v>157</v>
      </c>
    </row>
    <row r="737" spans="1:2">
      <c r="A737" t="s">
        <v>2037</v>
      </c>
      <c r="B737" t="s">
        <v>3619</v>
      </c>
    </row>
    <row r="738" spans="1:2">
      <c r="A738" t="s">
        <v>2074</v>
      </c>
      <c r="B738" t="s">
        <v>157</v>
      </c>
    </row>
    <row r="739" spans="1:2">
      <c r="A739" t="s">
        <v>2077</v>
      </c>
      <c r="B739" t="s">
        <v>157</v>
      </c>
    </row>
    <row r="740" spans="1:2">
      <c r="A740" t="s">
        <v>2080</v>
      </c>
      <c r="B740" t="s">
        <v>157</v>
      </c>
    </row>
    <row r="741" spans="1:2">
      <c r="A741" t="s">
        <v>2083</v>
      </c>
      <c r="B741" t="s">
        <v>157</v>
      </c>
    </row>
    <row r="742" spans="1:2">
      <c r="A742" t="s">
        <v>2040</v>
      </c>
      <c r="B742" t="s">
        <v>3619</v>
      </c>
    </row>
    <row r="743" spans="1:2">
      <c r="A743" t="s">
        <v>884</v>
      </c>
      <c r="B743" t="s">
        <v>157</v>
      </c>
    </row>
    <row r="744" spans="1:2">
      <c r="A744" t="s">
        <v>888</v>
      </c>
      <c r="B744" t="s">
        <v>157</v>
      </c>
    </row>
    <row r="745" spans="1:2">
      <c r="A745" t="s">
        <v>2086</v>
      </c>
      <c r="B745" t="s">
        <v>157</v>
      </c>
    </row>
    <row r="746" spans="1:2">
      <c r="A746" t="s">
        <v>893</v>
      </c>
      <c r="B746" t="s">
        <v>157</v>
      </c>
    </row>
    <row r="747" spans="1:2">
      <c r="A747" t="s">
        <v>896</v>
      </c>
      <c r="B747" t="s">
        <v>3533</v>
      </c>
    </row>
    <row r="748" spans="1:2">
      <c r="A748" t="s">
        <v>2043</v>
      </c>
      <c r="B748" t="s">
        <v>3619</v>
      </c>
    </row>
    <row r="749" spans="1:2">
      <c r="A749" t="s">
        <v>899</v>
      </c>
      <c r="B749" t="s">
        <v>157</v>
      </c>
    </row>
    <row r="750" spans="1:2">
      <c r="A750" t="s">
        <v>902</v>
      </c>
      <c r="B750" t="s">
        <v>165</v>
      </c>
    </row>
    <row r="751" spans="1:2">
      <c r="A751" t="s">
        <v>904</v>
      </c>
      <c r="B751" t="s">
        <v>157</v>
      </c>
    </row>
    <row r="752" spans="1:2">
      <c r="A752" t="s">
        <v>906</v>
      </c>
      <c r="B752" t="s">
        <v>160</v>
      </c>
    </row>
    <row r="753" spans="1:2">
      <c r="A753" t="s">
        <v>908</v>
      </c>
      <c r="B753" t="s">
        <v>164</v>
      </c>
    </row>
    <row r="754" spans="1:2">
      <c r="A754" t="s">
        <v>910</v>
      </c>
      <c r="B754" t="s">
        <v>157</v>
      </c>
    </row>
    <row r="755" spans="1:2">
      <c r="A755" t="s">
        <v>913</v>
      </c>
      <c r="B755" t="s">
        <v>157</v>
      </c>
    </row>
    <row r="756" spans="1:2">
      <c r="A756" t="s">
        <v>915</v>
      </c>
      <c r="B756" t="s">
        <v>157</v>
      </c>
    </row>
    <row r="757" spans="1:2">
      <c r="A757" t="s">
        <v>917</v>
      </c>
      <c r="B757" t="s">
        <v>157</v>
      </c>
    </row>
    <row r="758" spans="1:2">
      <c r="A758" t="s">
        <v>2089</v>
      </c>
      <c r="B758" t="s">
        <v>3533</v>
      </c>
    </row>
    <row r="759" spans="1:2">
      <c r="A759" t="s">
        <v>2046</v>
      </c>
      <c r="B759" t="s">
        <v>3619</v>
      </c>
    </row>
    <row r="760" spans="1:2">
      <c r="A760" t="s">
        <v>920</v>
      </c>
      <c r="B760" t="s">
        <v>3533</v>
      </c>
    </row>
    <row r="761" spans="1:2">
      <c r="A761" t="s">
        <v>923</v>
      </c>
      <c r="B761" t="s">
        <v>157</v>
      </c>
    </row>
    <row r="762" spans="1:2">
      <c r="A762" t="s">
        <v>926</v>
      </c>
      <c r="B762" t="s">
        <v>159</v>
      </c>
    </row>
    <row r="763" spans="1:2">
      <c r="A763" t="s">
        <v>928</v>
      </c>
      <c r="B763" t="s">
        <v>159</v>
      </c>
    </row>
    <row r="764" spans="1:2">
      <c r="A764" t="s">
        <v>931</v>
      </c>
      <c r="B764" t="s">
        <v>165</v>
      </c>
    </row>
    <row r="765" spans="1:2">
      <c r="A765" t="s">
        <v>934</v>
      </c>
      <c r="B765" t="s">
        <v>157</v>
      </c>
    </row>
    <row r="766" spans="1:2">
      <c r="A766" t="s">
        <v>937</v>
      </c>
      <c r="B766" t="s">
        <v>159</v>
      </c>
    </row>
    <row r="767" spans="1:2">
      <c r="A767" t="s">
        <v>940</v>
      </c>
      <c r="B767" t="s">
        <v>159</v>
      </c>
    </row>
    <row r="768" spans="1:2">
      <c r="A768" t="s">
        <v>942</v>
      </c>
      <c r="B768" t="s">
        <v>160</v>
      </c>
    </row>
    <row r="769" spans="1:2">
      <c r="A769" t="s">
        <v>944</v>
      </c>
      <c r="B769" t="s">
        <v>160</v>
      </c>
    </row>
    <row r="770" spans="1:2">
      <c r="A770" t="s">
        <v>947</v>
      </c>
      <c r="B770" t="s">
        <v>160</v>
      </c>
    </row>
    <row r="771" spans="1:2">
      <c r="A771" t="s">
        <v>949</v>
      </c>
      <c r="B771" t="s">
        <v>3533</v>
      </c>
    </row>
    <row r="772" spans="1:2">
      <c r="A772" t="s">
        <v>951</v>
      </c>
      <c r="B772" t="s">
        <v>157</v>
      </c>
    </row>
    <row r="773" spans="1:2">
      <c r="A773" t="s">
        <v>953</v>
      </c>
      <c r="B773" t="s">
        <v>165</v>
      </c>
    </row>
    <row r="774" spans="1:2">
      <c r="A774" t="s">
        <v>955</v>
      </c>
      <c r="B774" t="s">
        <v>159</v>
      </c>
    </row>
    <row r="775" spans="1:2">
      <c r="A775" t="s">
        <v>957</v>
      </c>
      <c r="B775" t="s">
        <v>159</v>
      </c>
    </row>
    <row r="776" spans="1:2">
      <c r="A776" t="s">
        <v>959</v>
      </c>
      <c r="B776" t="s">
        <v>160</v>
      </c>
    </row>
    <row r="777" spans="1:2">
      <c r="A777" t="s">
        <v>961</v>
      </c>
      <c r="B777" t="s">
        <v>157</v>
      </c>
    </row>
    <row r="778" spans="1:2">
      <c r="A778" t="s">
        <v>963</v>
      </c>
      <c r="B778" t="s">
        <v>160</v>
      </c>
    </row>
    <row r="779" spans="1:2">
      <c r="A779" t="s">
        <v>965</v>
      </c>
      <c r="B779" t="s">
        <v>159</v>
      </c>
    </row>
    <row r="780" spans="1:2">
      <c r="A780" t="s">
        <v>968</v>
      </c>
      <c r="B780" t="s">
        <v>159</v>
      </c>
    </row>
    <row r="781" spans="1:2">
      <c r="A781" t="s">
        <v>971</v>
      </c>
      <c r="B781" t="s">
        <v>3533</v>
      </c>
    </row>
    <row r="782" spans="1:2">
      <c r="A782" t="s">
        <v>972</v>
      </c>
      <c r="B782" t="s">
        <v>3533</v>
      </c>
    </row>
    <row r="783" spans="1:2">
      <c r="A783" t="s">
        <v>973</v>
      </c>
      <c r="B783" t="s">
        <v>3533</v>
      </c>
    </row>
    <row r="784" spans="1:2">
      <c r="A784" t="s">
        <v>974</v>
      </c>
      <c r="B784" t="s">
        <v>3533</v>
      </c>
    </row>
    <row r="785" spans="1:2">
      <c r="A785" t="s">
        <v>975</v>
      </c>
      <c r="B785" t="s">
        <v>3533</v>
      </c>
    </row>
    <row r="786" spans="1:2">
      <c r="A786" t="s">
        <v>978</v>
      </c>
      <c r="B786" t="s">
        <v>157</v>
      </c>
    </row>
    <row r="787" spans="1:2">
      <c r="A787" t="s">
        <v>981</v>
      </c>
      <c r="B787" t="s">
        <v>157</v>
      </c>
    </row>
    <row r="788" spans="1:2">
      <c r="A788" t="s">
        <v>984</v>
      </c>
      <c r="B788" t="s">
        <v>159</v>
      </c>
    </row>
    <row r="789" spans="1:2">
      <c r="A789" t="s">
        <v>986</v>
      </c>
      <c r="B789" t="s">
        <v>157</v>
      </c>
    </row>
    <row r="790" spans="1:2">
      <c r="A790" t="s">
        <v>988</v>
      </c>
      <c r="B790" t="s">
        <v>159</v>
      </c>
    </row>
    <row r="791" spans="1:2">
      <c r="A791" t="s">
        <v>990</v>
      </c>
      <c r="B791" t="s">
        <v>160</v>
      </c>
    </row>
    <row r="792" spans="1:2">
      <c r="A792" t="s">
        <v>993</v>
      </c>
      <c r="B792" t="s">
        <v>160</v>
      </c>
    </row>
    <row r="793" spans="1:2">
      <c r="A793" t="s">
        <v>995</v>
      </c>
      <c r="B793" t="s">
        <v>157</v>
      </c>
    </row>
    <row r="794" spans="1:2">
      <c r="A794" t="s">
        <v>998</v>
      </c>
      <c r="B794" t="s">
        <v>157</v>
      </c>
    </row>
    <row r="795" spans="1:2">
      <c r="A795" t="s">
        <v>1000</v>
      </c>
      <c r="B795" t="s">
        <v>3533</v>
      </c>
    </row>
    <row r="796" spans="1:2">
      <c r="A796" t="s">
        <v>1002</v>
      </c>
      <c r="B796" t="s">
        <v>165</v>
      </c>
    </row>
    <row r="797" spans="1:2">
      <c r="A797" t="s">
        <v>1004</v>
      </c>
      <c r="B797" t="s">
        <v>157</v>
      </c>
    </row>
    <row r="798" spans="1:2">
      <c r="A798" t="s">
        <v>1007</v>
      </c>
      <c r="B798" t="s">
        <v>157</v>
      </c>
    </row>
    <row r="799" spans="1:2">
      <c r="A799" t="s">
        <v>1010</v>
      </c>
      <c r="B799" t="s">
        <v>165</v>
      </c>
    </row>
    <row r="800" spans="1:2">
      <c r="A800" t="s">
        <v>1013</v>
      </c>
      <c r="B800" t="s">
        <v>165</v>
      </c>
    </row>
    <row r="801" spans="1:2">
      <c r="A801" t="s">
        <v>1015</v>
      </c>
      <c r="B801" t="s">
        <v>157</v>
      </c>
    </row>
    <row r="802" spans="1:2">
      <c r="A802" t="s">
        <v>1017</v>
      </c>
      <c r="B802" t="s">
        <v>157</v>
      </c>
    </row>
    <row r="803" spans="1:2">
      <c r="A803" t="s">
        <v>1019</v>
      </c>
      <c r="B803" t="s">
        <v>160</v>
      </c>
    </row>
    <row r="804" spans="1:2">
      <c r="A804" t="s">
        <v>1022</v>
      </c>
      <c r="B804" t="s">
        <v>157</v>
      </c>
    </row>
    <row r="805" spans="1:2">
      <c r="A805" t="s">
        <v>1024</v>
      </c>
      <c r="B805" t="s">
        <v>157</v>
      </c>
    </row>
    <row r="806" spans="1:2">
      <c r="A806" t="s">
        <v>1027</v>
      </c>
      <c r="B806" t="s">
        <v>160</v>
      </c>
    </row>
    <row r="807" spans="1:2">
      <c r="A807" t="s">
        <v>1029</v>
      </c>
      <c r="B807" t="s">
        <v>3533</v>
      </c>
    </row>
    <row r="808" spans="1:2">
      <c r="A808" t="s">
        <v>1032</v>
      </c>
      <c r="B808" t="s">
        <v>160</v>
      </c>
    </row>
    <row r="809" spans="1:2">
      <c r="A809" t="s">
        <v>1034</v>
      </c>
      <c r="B809" t="s">
        <v>157</v>
      </c>
    </row>
    <row r="810" spans="1:2">
      <c r="A810" t="s">
        <v>1036</v>
      </c>
      <c r="B810" t="s">
        <v>157</v>
      </c>
    </row>
    <row r="811" spans="1:2">
      <c r="A811" t="s">
        <v>1038</v>
      </c>
      <c r="B811" t="s">
        <v>165</v>
      </c>
    </row>
    <row r="812" spans="1:2">
      <c r="A812" t="s">
        <v>1040</v>
      </c>
      <c r="B812" t="s">
        <v>165</v>
      </c>
    </row>
    <row r="813" spans="1:2">
      <c r="A813" t="s">
        <v>1042</v>
      </c>
      <c r="B813" t="s">
        <v>157</v>
      </c>
    </row>
    <row r="814" spans="1:2">
      <c r="A814" t="s">
        <v>1044</v>
      </c>
      <c r="B814" t="s">
        <v>3533</v>
      </c>
    </row>
    <row r="815" spans="1:2">
      <c r="A815" t="s">
        <v>1046</v>
      </c>
      <c r="B815" t="s">
        <v>157</v>
      </c>
    </row>
    <row r="816" spans="1:2">
      <c r="A816" t="s">
        <v>1048</v>
      </c>
      <c r="B816" t="s">
        <v>160</v>
      </c>
    </row>
    <row r="817" spans="1:2">
      <c r="A817" t="s">
        <v>1050</v>
      </c>
      <c r="B817" t="s">
        <v>160</v>
      </c>
    </row>
    <row r="818" spans="1:2">
      <c r="A818" t="s">
        <v>1053</v>
      </c>
      <c r="B818" t="s">
        <v>159</v>
      </c>
    </row>
    <row r="819" spans="1:2">
      <c r="A819" t="s">
        <v>1055</v>
      </c>
      <c r="B819" t="s">
        <v>157</v>
      </c>
    </row>
    <row r="820" spans="1:2">
      <c r="A820" t="s">
        <v>1057</v>
      </c>
      <c r="B820" t="s">
        <v>157</v>
      </c>
    </row>
    <row r="821" spans="1:2">
      <c r="A821" t="s">
        <v>1060</v>
      </c>
      <c r="B821" t="s">
        <v>159</v>
      </c>
    </row>
    <row r="822" spans="1:2">
      <c r="A822" t="s">
        <v>1062</v>
      </c>
      <c r="B822" t="s">
        <v>157</v>
      </c>
    </row>
    <row r="823" spans="1:2">
      <c r="A823" t="s">
        <v>1065</v>
      </c>
      <c r="B823" t="s">
        <v>160</v>
      </c>
    </row>
    <row r="824" spans="1:2">
      <c r="A824" t="s">
        <v>1067</v>
      </c>
      <c r="B824" t="s">
        <v>165</v>
      </c>
    </row>
    <row r="825" spans="1:2">
      <c r="A825" t="s">
        <v>1069</v>
      </c>
      <c r="B825" t="s">
        <v>165</v>
      </c>
    </row>
    <row r="826" spans="1:2">
      <c r="A826" t="s">
        <v>1072</v>
      </c>
      <c r="B826" t="s">
        <v>157</v>
      </c>
    </row>
    <row r="827" spans="1:2">
      <c r="A827" t="s">
        <v>1074</v>
      </c>
      <c r="B827" t="s">
        <v>157</v>
      </c>
    </row>
    <row r="828" spans="1:2">
      <c r="A828" t="s">
        <v>1077</v>
      </c>
      <c r="B828" t="s">
        <v>165</v>
      </c>
    </row>
    <row r="829" spans="1:2">
      <c r="A829" t="s">
        <v>1079</v>
      </c>
      <c r="B829" t="s">
        <v>157</v>
      </c>
    </row>
    <row r="830" spans="1:2">
      <c r="A830" t="s">
        <v>1082</v>
      </c>
      <c r="B830" t="s">
        <v>157</v>
      </c>
    </row>
    <row r="831" spans="1:2">
      <c r="A831" t="s">
        <v>1085</v>
      </c>
      <c r="B831" t="s">
        <v>157</v>
      </c>
    </row>
    <row r="832" spans="1:2">
      <c r="A832" t="s">
        <v>1087</v>
      </c>
      <c r="B832" t="s">
        <v>165</v>
      </c>
    </row>
    <row r="833" spans="1:2">
      <c r="A833" t="s">
        <v>1090</v>
      </c>
      <c r="B833" t="s">
        <v>3533</v>
      </c>
    </row>
    <row r="834" spans="1:2">
      <c r="A834" t="s">
        <v>1092</v>
      </c>
      <c r="B834" t="s">
        <v>160</v>
      </c>
    </row>
    <row r="835" spans="1:2">
      <c r="A835" t="s">
        <v>1095</v>
      </c>
      <c r="B835" t="s">
        <v>3533</v>
      </c>
    </row>
    <row r="836" spans="1:2">
      <c r="A836" t="s">
        <v>1097</v>
      </c>
      <c r="B836" t="s">
        <v>157</v>
      </c>
    </row>
    <row r="837" spans="1:2">
      <c r="A837" t="s">
        <v>1100</v>
      </c>
      <c r="B837" t="s">
        <v>3533</v>
      </c>
    </row>
    <row r="838" spans="1:2">
      <c r="A838" t="s">
        <v>1102</v>
      </c>
      <c r="B838" t="s">
        <v>157</v>
      </c>
    </row>
    <row r="839" spans="1:2">
      <c r="A839" t="s">
        <v>1104</v>
      </c>
      <c r="B839" t="s">
        <v>160</v>
      </c>
    </row>
    <row r="840" spans="1:2">
      <c r="A840" t="s">
        <v>1106</v>
      </c>
      <c r="B840" t="s">
        <v>165</v>
      </c>
    </row>
    <row r="841" spans="1:2">
      <c r="A841" t="s">
        <v>1108</v>
      </c>
      <c r="B841" t="s">
        <v>159</v>
      </c>
    </row>
    <row r="842" spans="1:2">
      <c r="A842" t="s">
        <v>1111</v>
      </c>
      <c r="B842" t="s">
        <v>160</v>
      </c>
    </row>
    <row r="843" spans="1:2">
      <c r="A843" t="s">
        <v>1114</v>
      </c>
      <c r="B843" t="s">
        <v>160</v>
      </c>
    </row>
    <row r="844" spans="1:2">
      <c r="A844" t="s">
        <v>1117</v>
      </c>
      <c r="B844" t="s">
        <v>159</v>
      </c>
    </row>
    <row r="845" spans="1:2">
      <c r="A845" t="s">
        <v>1120</v>
      </c>
      <c r="B845" t="s">
        <v>157</v>
      </c>
    </row>
    <row r="846" spans="1:2">
      <c r="A846" t="s">
        <v>1122</v>
      </c>
      <c r="B846" t="s">
        <v>3533</v>
      </c>
    </row>
    <row r="847" spans="1:2">
      <c r="A847" t="s">
        <v>1124</v>
      </c>
      <c r="B847" t="s">
        <v>159</v>
      </c>
    </row>
    <row r="848" spans="1:2">
      <c r="A848" t="s">
        <v>1126</v>
      </c>
      <c r="B848" t="s">
        <v>157</v>
      </c>
    </row>
    <row r="849" spans="1:2">
      <c r="A849" t="s">
        <v>1128</v>
      </c>
      <c r="B849" t="s">
        <v>164</v>
      </c>
    </row>
    <row r="850" spans="1:2">
      <c r="A850" t="s">
        <v>1130</v>
      </c>
      <c r="B850" t="s">
        <v>160</v>
      </c>
    </row>
    <row r="851" spans="1:2">
      <c r="A851" t="s">
        <v>2095</v>
      </c>
      <c r="B851" t="s">
        <v>157</v>
      </c>
    </row>
    <row r="852" spans="1:2">
      <c r="A852" t="s">
        <v>1987</v>
      </c>
      <c r="B852" t="s">
        <v>159</v>
      </c>
    </row>
    <row r="853" spans="1:2">
      <c r="A853" t="s">
        <v>2049</v>
      </c>
      <c r="B853" t="s">
        <v>3619</v>
      </c>
    </row>
    <row r="854" spans="1:2">
      <c r="A854" t="s">
        <v>1132</v>
      </c>
      <c r="B854" t="s">
        <v>3533</v>
      </c>
    </row>
    <row r="855" spans="1:2">
      <c r="A855" t="s">
        <v>1134</v>
      </c>
      <c r="B855" t="s">
        <v>165</v>
      </c>
    </row>
    <row r="856" spans="1:2">
      <c r="A856" t="s">
        <v>1136</v>
      </c>
      <c r="B856" t="s">
        <v>157</v>
      </c>
    </row>
    <row r="857" spans="1:2">
      <c r="A857" t="s">
        <v>1138</v>
      </c>
      <c r="B857" t="s">
        <v>157</v>
      </c>
    </row>
    <row r="858" spans="1:2">
      <c r="A858" t="s">
        <v>1140</v>
      </c>
      <c r="B858" t="s">
        <v>3533</v>
      </c>
    </row>
    <row r="859" spans="1:2">
      <c r="A859" t="s">
        <v>1142</v>
      </c>
      <c r="B859" t="s">
        <v>157</v>
      </c>
    </row>
    <row r="860" spans="1:2">
      <c r="A860" t="s">
        <v>1144</v>
      </c>
      <c r="B860" t="s">
        <v>160</v>
      </c>
    </row>
    <row r="861" spans="1:2">
      <c r="A861" t="s">
        <v>1146</v>
      </c>
      <c r="B861" t="s">
        <v>157</v>
      </c>
    </row>
    <row r="862" spans="1:2">
      <c r="A862" t="s">
        <v>1148</v>
      </c>
      <c r="B862" t="s">
        <v>159</v>
      </c>
    </row>
    <row r="863" spans="1:2">
      <c r="A863" t="s">
        <v>1150</v>
      </c>
      <c r="B863" t="s">
        <v>3533</v>
      </c>
    </row>
    <row r="864" spans="1:2">
      <c r="A864" t="s">
        <v>1153</v>
      </c>
      <c r="B864" t="s">
        <v>159</v>
      </c>
    </row>
    <row r="865" spans="1:2">
      <c r="A865" t="s">
        <v>1155</v>
      </c>
      <c r="B865" t="s">
        <v>160</v>
      </c>
    </row>
    <row r="866" spans="1:2">
      <c r="A866" t="s">
        <v>1157</v>
      </c>
      <c r="B866" t="s">
        <v>159</v>
      </c>
    </row>
    <row r="867" spans="1:2">
      <c r="A867" t="s">
        <v>1159</v>
      </c>
      <c r="B867" t="s">
        <v>157</v>
      </c>
    </row>
    <row r="868" spans="1:2">
      <c r="A868" t="s">
        <v>1161</v>
      </c>
      <c r="B868" t="s">
        <v>159</v>
      </c>
    </row>
    <row r="869" spans="1:2">
      <c r="A869" t="s">
        <v>1990</v>
      </c>
      <c r="B869" t="s">
        <v>3619</v>
      </c>
    </row>
    <row r="870" spans="1:2">
      <c r="A870" t="s">
        <v>2092</v>
      </c>
      <c r="B870" t="s">
        <v>157</v>
      </c>
    </row>
    <row r="871" spans="1:2">
      <c r="A871" t="s">
        <v>2052</v>
      </c>
      <c r="B871" t="s">
        <v>3619</v>
      </c>
    </row>
    <row r="872" spans="1:2">
      <c r="A872" t="s">
        <v>2055</v>
      </c>
      <c r="B872" t="s">
        <v>3619</v>
      </c>
    </row>
    <row r="873" spans="1:2">
      <c r="A873" t="s">
        <v>2059</v>
      </c>
      <c r="B873" t="s">
        <v>3619</v>
      </c>
    </row>
    <row r="874" spans="1:2">
      <c r="A874" t="s">
        <v>2062</v>
      </c>
      <c r="B874" t="s">
        <v>3619</v>
      </c>
    </row>
    <row r="875" spans="1:2">
      <c r="A875" t="s">
        <v>1163</v>
      </c>
      <c r="B875" t="s">
        <v>159</v>
      </c>
    </row>
    <row r="876" spans="1:2">
      <c r="A876" t="s">
        <v>1165</v>
      </c>
      <c r="B876" t="s">
        <v>3533</v>
      </c>
    </row>
    <row r="877" spans="1:2">
      <c r="A877" t="s">
        <v>1167</v>
      </c>
      <c r="B877" t="s">
        <v>3533</v>
      </c>
    </row>
    <row r="878" spans="1:2">
      <c r="A878" t="s">
        <v>1171</v>
      </c>
      <c r="B878" t="s">
        <v>159</v>
      </c>
    </row>
    <row r="879" spans="1:2">
      <c r="A879" t="s">
        <v>1174</v>
      </c>
      <c r="B879" t="s">
        <v>159</v>
      </c>
    </row>
    <row r="880" spans="1:2">
      <c r="A880" t="s">
        <v>1177</v>
      </c>
      <c r="B880" t="s">
        <v>159</v>
      </c>
    </row>
    <row r="881" spans="1:2">
      <c r="A881" t="s">
        <v>1179</v>
      </c>
      <c r="B881" t="s">
        <v>157</v>
      </c>
    </row>
    <row r="882" spans="1:2">
      <c r="A882" t="s">
        <v>1182</v>
      </c>
      <c r="B882" t="s">
        <v>165</v>
      </c>
    </row>
    <row r="883" spans="1:2">
      <c r="A883" t="s">
        <v>1184</v>
      </c>
      <c r="B883" t="s">
        <v>157</v>
      </c>
    </row>
    <row r="884" spans="1:2">
      <c r="A884" t="s">
        <v>1186</v>
      </c>
      <c r="B884" t="s">
        <v>157</v>
      </c>
    </row>
    <row r="885" spans="1:2">
      <c r="A885" t="s">
        <v>1188</v>
      </c>
      <c r="B885" t="s">
        <v>157</v>
      </c>
    </row>
    <row r="886" spans="1:2">
      <c r="A886" t="s">
        <v>1190</v>
      </c>
      <c r="B886" t="s">
        <v>160</v>
      </c>
    </row>
    <row r="887" spans="1:2">
      <c r="A887" t="s">
        <v>1193</v>
      </c>
      <c r="B887" t="s">
        <v>160</v>
      </c>
    </row>
    <row r="888" spans="1:2">
      <c r="A888" t="s">
        <v>1195</v>
      </c>
      <c r="B888" t="s">
        <v>157</v>
      </c>
    </row>
    <row r="889" spans="1:2">
      <c r="A889" t="s">
        <v>1196</v>
      </c>
      <c r="B889" t="s">
        <v>159</v>
      </c>
    </row>
    <row r="890" spans="1:2">
      <c r="A890" t="s">
        <v>1198</v>
      </c>
      <c r="B890" t="s">
        <v>159</v>
      </c>
    </row>
    <row r="891" spans="1:2">
      <c r="A891" t="s">
        <v>1993</v>
      </c>
      <c r="B891" t="s">
        <v>157</v>
      </c>
    </row>
    <row r="892" spans="1:2">
      <c r="A892" t="s">
        <v>1201</v>
      </c>
      <c r="B892" t="s">
        <v>157</v>
      </c>
    </row>
    <row r="893" spans="1:2">
      <c r="A893" t="s">
        <v>1204</v>
      </c>
      <c r="B893" t="s">
        <v>157</v>
      </c>
    </row>
    <row r="894" spans="1:2">
      <c r="A894" t="s">
        <v>1206</v>
      </c>
      <c r="B894" t="s">
        <v>165</v>
      </c>
    </row>
    <row r="895" spans="1:2">
      <c r="A895" t="s">
        <v>1208</v>
      </c>
      <c r="B895" t="s">
        <v>3533</v>
      </c>
    </row>
    <row r="896" spans="1:2">
      <c r="A896" t="s">
        <v>1209</v>
      </c>
      <c r="B896" t="s">
        <v>3533</v>
      </c>
    </row>
    <row r="897" spans="1:2">
      <c r="A897" t="s">
        <v>1212</v>
      </c>
      <c r="B897" t="s">
        <v>160</v>
      </c>
    </row>
    <row r="898" spans="1:2">
      <c r="A898" t="s">
        <v>1214</v>
      </c>
      <c r="B898" t="s">
        <v>3533</v>
      </c>
    </row>
    <row r="899" spans="1:2">
      <c r="A899" t="s">
        <v>1217</v>
      </c>
      <c r="B899" t="s">
        <v>159</v>
      </c>
    </row>
    <row r="900" spans="1:2">
      <c r="A900" t="s">
        <v>1219</v>
      </c>
      <c r="B900" t="s">
        <v>159</v>
      </c>
    </row>
    <row r="901" spans="1:2">
      <c r="A901" t="s">
        <v>1221</v>
      </c>
      <c r="B901" t="s">
        <v>157</v>
      </c>
    </row>
    <row r="902" spans="1:2">
      <c r="A902" t="s">
        <v>1223</v>
      </c>
      <c r="B902" t="s">
        <v>157</v>
      </c>
    </row>
    <row r="903" spans="1:2">
      <c r="A903" t="s">
        <v>1225</v>
      </c>
      <c r="B903" t="s">
        <v>157</v>
      </c>
    </row>
    <row r="904" spans="1:2">
      <c r="A904" t="s">
        <v>1227</v>
      </c>
      <c r="B904" t="s">
        <v>157</v>
      </c>
    </row>
    <row r="905" spans="1:2">
      <c r="A905" t="s">
        <v>1229</v>
      </c>
      <c r="B905" t="s">
        <v>3533</v>
      </c>
    </row>
    <row r="906" spans="1:2">
      <c r="A906" t="s">
        <v>1232</v>
      </c>
      <c r="B906" t="s">
        <v>3533</v>
      </c>
    </row>
    <row r="907" spans="1:2">
      <c r="A907" t="s">
        <v>1235</v>
      </c>
      <c r="B907" t="s">
        <v>3533</v>
      </c>
    </row>
    <row r="908" spans="1:2">
      <c r="A908" t="s">
        <v>1238</v>
      </c>
      <c r="B908" t="s">
        <v>165</v>
      </c>
    </row>
    <row r="909" spans="1:2">
      <c r="A909" t="s">
        <v>1240</v>
      </c>
      <c r="B909" t="s">
        <v>157</v>
      </c>
    </row>
    <row r="910" spans="1:2">
      <c r="A910" t="s">
        <v>1242</v>
      </c>
      <c r="B910" t="s">
        <v>159</v>
      </c>
    </row>
    <row r="911" spans="1:2">
      <c r="A911" t="s">
        <v>1244</v>
      </c>
      <c r="B911" t="s">
        <v>3533</v>
      </c>
    </row>
    <row r="912" spans="1:2">
      <c r="A912" t="s">
        <v>1247</v>
      </c>
      <c r="B912" t="s">
        <v>159</v>
      </c>
    </row>
    <row r="913" spans="1:2">
      <c r="A913" t="s">
        <v>1249</v>
      </c>
      <c r="B913" t="s">
        <v>3533</v>
      </c>
    </row>
    <row r="914" spans="1:2">
      <c r="A914" t="s">
        <v>1251</v>
      </c>
      <c r="B914" t="s">
        <v>3533</v>
      </c>
    </row>
    <row r="915" spans="1:2">
      <c r="A915" t="s">
        <v>1255</v>
      </c>
      <c r="B915" t="s">
        <v>160</v>
      </c>
    </row>
    <row r="916" spans="1:2">
      <c r="A916" t="s">
        <v>1259</v>
      </c>
      <c r="B916" t="s">
        <v>160</v>
      </c>
    </row>
    <row r="917" spans="1:2">
      <c r="A917" t="s">
        <v>1262</v>
      </c>
      <c r="B917" t="s">
        <v>3533</v>
      </c>
    </row>
    <row r="918" spans="1:2">
      <c r="A918" t="s">
        <v>1264</v>
      </c>
      <c r="B918" t="s">
        <v>160</v>
      </c>
    </row>
    <row r="919" spans="1:2">
      <c r="A919" t="s">
        <v>1266</v>
      </c>
      <c r="B919" t="s">
        <v>157</v>
      </c>
    </row>
    <row r="920" spans="1:2">
      <c r="A920" t="s">
        <v>1268</v>
      </c>
      <c r="B920" t="s">
        <v>3533</v>
      </c>
    </row>
    <row r="921" spans="1:2">
      <c r="A921" t="s">
        <v>1271</v>
      </c>
      <c r="B921" t="s">
        <v>157</v>
      </c>
    </row>
    <row r="922" spans="1:2">
      <c r="A922" t="s">
        <v>1273</v>
      </c>
      <c r="B922" t="s">
        <v>159</v>
      </c>
    </row>
    <row r="923" spans="1:2">
      <c r="A923" t="s">
        <v>1276</v>
      </c>
      <c r="B923" t="s">
        <v>159</v>
      </c>
    </row>
    <row r="924" spans="1:2">
      <c r="A924" t="s">
        <v>1278</v>
      </c>
      <c r="B924" t="s">
        <v>157</v>
      </c>
    </row>
    <row r="925" spans="1:2">
      <c r="A925" t="s">
        <v>1280</v>
      </c>
      <c r="B925" t="s">
        <v>160</v>
      </c>
    </row>
    <row r="926" spans="1:2">
      <c r="A926" t="s">
        <v>1997</v>
      </c>
      <c r="B926" t="s">
        <v>157</v>
      </c>
    </row>
    <row r="927" spans="1:2">
      <c r="A927" t="s">
        <v>1282</v>
      </c>
      <c r="B927" t="s">
        <v>3533</v>
      </c>
    </row>
    <row r="928" spans="1:2">
      <c r="A928" t="s">
        <v>1284</v>
      </c>
      <c r="B928" t="s">
        <v>3533</v>
      </c>
    </row>
    <row r="929" spans="1:2">
      <c r="A929" t="s">
        <v>1288</v>
      </c>
      <c r="B929" t="s">
        <v>157</v>
      </c>
    </row>
    <row r="930" spans="1:2">
      <c r="A930" t="s">
        <v>1291</v>
      </c>
      <c r="B930" t="s">
        <v>165</v>
      </c>
    </row>
    <row r="931" spans="1:2">
      <c r="A931" t="s">
        <v>2098</v>
      </c>
      <c r="B931" t="s">
        <v>157</v>
      </c>
    </row>
    <row r="932" spans="1:2">
      <c r="A932" t="s">
        <v>1293</v>
      </c>
      <c r="B932" t="s">
        <v>160</v>
      </c>
    </row>
    <row r="933" spans="1:2">
      <c r="A933" t="s">
        <v>1295</v>
      </c>
      <c r="B933" t="s">
        <v>3533</v>
      </c>
    </row>
    <row r="934" spans="1:2">
      <c r="A934" t="s">
        <v>1297</v>
      </c>
      <c r="B934" t="s">
        <v>159</v>
      </c>
    </row>
    <row r="935" spans="1:2">
      <c r="A935" t="s">
        <v>1299</v>
      </c>
      <c r="B935" t="s">
        <v>160</v>
      </c>
    </row>
    <row r="936" spans="1:2">
      <c r="A936" t="s">
        <v>1301</v>
      </c>
      <c r="B936" t="s">
        <v>157</v>
      </c>
    </row>
    <row r="937" spans="1:2">
      <c r="A937" t="s">
        <v>1303</v>
      </c>
      <c r="B937" t="s">
        <v>157</v>
      </c>
    </row>
    <row r="938" spans="1:2">
      <c r="A938" t="s">
        <v>1305</v>
      </c>
      <c r="B938" t="s">
        <v>157</v>
      </c>
    </row>
    <row r="939" spans="1:2">
      <c r="A939" t="s">
        <v>1307</v>
      </c>
      <c r="B939" t="s">
        <v>3533</v>
      </c>
    </row>
    <row r="940" spans="1:2">
      <c r="A940" t="s">
        <v>1309</v>
      </c>
      <c r="B940" t="s">
        <v>157</v>
      </c>
    </row>
    <row r="941" spans="1:2">
      <c r="A941" t="s">
        <v>1311</v>
      </c>
      <c r="B941" t="s">
        <v>157</v>
      </c>
    </row>
    <row r="942" spans="1:2">
      <c r="A942" t="s">
        <v>1313</v>
      </c>
      <c r="B942" t="s">
        <v>157</v>
      </c>
    </row>
    <row r="943" spans="1:2">
      <c r="A943" t="s">
        <v>1316</v>
      </c>
      <c r="B943" t="s">
        <v>159</v>
      </c>
    </row>
    <row r="944" spans="1:2">
      <c r="A944" t="s">
        <v>1318</v>
      </c>
      <c r="B944" t="s">
        <v>157</v>
      </c>
    </row>
    <row r="945" spans="1:2">
      <c r="A945" t="s">
        <v>1320</v>
      </c>
      <c r="B945" t="s">
        <v>159</v>
      </c>
    </row>
    <row r="946" spans="1:2">
      <c r="A946" t="s">
        <v>1322</v>
      </c>
      <c r="B946" t="s">
        <v>159</v>
      </c>
    </row>
    <row r="947" spans="1:2">
      <c r="A947" t="s">
        <v>1324</v>
      </c>
      <c r="B947" t="s">
        <v>160</v>
      </c>
    </row>
    <row r="948" spans="1:2">
      <c r="A948" t="s">
        <v>1327</v>
      </c>
      <c r="B948" t="s">
        <v>157</v>
      </c>
    </row>
    <row r="949" spans="1:2">
      <c r="A949" t="s">
        <v>1331</v>
      </c>
      <c r="B949" t="s">
        <v>157</v>
      </c>
    </row>
    <row r="950" spans="1:2">
      <c r="A950" t="s">
        <v>1334</v>
      </c>
      <c r="B950" t="s">
        <v>160</v>
      </c>
    </row>
    <row r="951" spans="1:2">
      <c r="A951" t="s">
        <v>1336</v>
      </c>
      <c r="B951" t="s">
        <v>160</v>
      </c>
    </row>
    <row r="952" spans="1:2">
      <c r="A952" t="s">
        <v>1339</v>
      </c>
      <c r="B952" t="s">
        <v>157</v>
      </c>
    </row>
    <row r="953" spans="1:2">
      <c r="A953" t="s">
        <v>1343</v>
      </c>
      <c r="B953" t="s">
        <v>157</v>
      </c>
    </row>
    <row r="954" spans="1:2">
      <c r="A954" t="s">
        <v>1347</v>
      </c>
      <c r="B954" t="s">
        <v>157</v>
      </c>
    </row>
    <row r="955" spans="1:2">
      <c r="A955" t="s">
        <v>1351</v>
      </c>
      <c r="B955" t="s">
        <v>157</v>
      </c>
    </row>
    <row r="956" spans="1:2">
      <c r="A956" t="s">
        <v>1355</v>
      </c>
      <c r="B956" t="s">
        <v>157</v>
      </c>
    </row>
    <row r="957" spans="1:2">
      <c r="A957" t="s">
        <v>1359</v>
      </c>
      <c r="B957" t="s">
        <v>157</v>
      </c>
    </row>
    <row r="958" spans="1:2">
      <c r="A958" t="s">
        <v>1363</v>
      </c>
      <c r="B958" t="s">
        <v>157</v>
      </c>
    </row>
    <row r="959" spans="1:2">
      <c r="A959" t="s">
        <v>1367</v>
      </c>
      <c r="B959" t="s">
        <v>157</v>
      </c>
    </row>
    <row r="960" spans="1:2">
      <c r="A960" t="s">
        <v>1371</v>
      </c>
      <c r="B960" t="s">
        <v>157</v>
      </c>
    </row>
    <row r="961" spans="1:2">
      <c r="A961" t="s">
        <v>1375</v>
      </c>
      <c r="B961" t="s">
        <v>159</v>
      </c>
    </row>
    <row r="962" spans="1:2">
      <c r="A962" t="s">
        <v>2101</v>
      </c>
      <c r="B962" t="s">
        <v>157</v>
      </c>
    </row>
    <row r="963" spans="1:2">
      <c r="A963" t="s">
        <v>1377</v>
      </c>
      <c r="B963" t="s">
        <v>160</v>
      </c>
    </row>
    <row r="964" spans="1:2">
      <c r="A964" t="s">
        <v>1381</v>
      </c>
      <c r="B964" t="s">
        <v>165</v>
      </c>
    </row>
    <row r="965" spans="1:2">
      <c r="A965" t="s">
        <v>1383</v>
      </c>
      <c r="B965" t="s">
        <v>159</v>
      </c>
    </row>
    <row r="966" spans="1:2">
      <c r="A966" t="s">
        <v>1386</v>
      </c>
      <c r="B966" t="s">
        <v>159</v>
      </c>
    </row>
    <row r="967" spans="1:2">
      <c r="A967" t="s">
        <v>1389</v>
      </c>
      <c r="B967" t="s">
        <v>157</v>
      </c>
    </row>
    <row r="968" spans="1:2">
      <c r="A968" t="s">
        <v>1391</v>
      </c>
      <c r="B968" t="s">
        <v>157</v>
      </c>
    </row>
    <row r="969" spans="1:2">
      <c r="A969" t="s">
        <v>1392</v>
      </c>
      <c r="B969" t="s">
        <v>157</v>
      </c>
    </row>
    <row r="970" spans="1:2">
      <c r="A970" t="s">
        <v>1395</v>
      </c>
      <c r="B970" t="s">
        <v>159</v>
      </c>
    </row>
    <row r="971" spans="1:2">
      <c r="A971" t="s">
        <v>1398</v>
      </c>
      <c r="B971" t="s">
        <v>165</v>
      </c>
    </row>
    <row r="972" spans="1:2">
      <c r="A972" t="s">
        <v>1400</v>
      </c>
      <c r="B972" t="s">
        <v>157</v>
      </c>
    </row>
    <row r="973" spans="1:2">
      <c r="A973" t="s">
        <v>1402</v>
      </c>
      <c r="B973" t="s">
        <v>159</v>
      </c>
    </row>
    <row r="974" spans="1:2">
      <c r="A974" t="s">
        <v>1999</v>
      </c>
      <c r="B974" t="s">
        <v>3619</v>
      </c>
    </row>
    <row r="975" spans="1:2">
      <c r="A975" t="s">
        <v>515</v>
      </c>
      <c r="B975" t="s">
        <v>3533</v>
      </c>
    </row>
    <row r="976" spans="1:2">
      <c r="A976" t="s">
        <v>1404</v>
      </c>
      <c r="B976" t="s">
        <v>3533</v>
      </c>
    </row>
    <row r="977" spans="1:2">
      <c r="A977" t="s">
        <v>1407</v>
      </c>
      <c r="B977" t="s">
        <v>157</v>
      </c>
    </row>
    <row r="978" spans="1:2">
      <c r="A978" t="s">
        <v>1411</v>
      </c>
      <c r="B978" t="s">
        <v>157</v>
      </c>
    </row>
    <row r="979" spans="1:2">
      <c r="A979" t="s">
        <v>1415</v>
      </c>
      <c r="B979" t="s">
        <v>157</v>
      </c>
    </row>
    <row r="980" spans="1:2">
      <c r="A980" t="s">
        <v>1419</v>
      </c>
      <c r="B980" t="s">
        <v>157</v>
      </c>
    </row>
    <row r="981" spans="1:2">
      <c r="A981" t="s">
        <v>1423</v>
      </c>
      <c r="B981" t="s">
        <v>157</v>
      </c>
    </row>
    <row r="982" spans="1:2">
      <c r="A982" t="s">
        <v>1427</v>
      </c>
      <c r="B982" t="s">
        <v>157</v>
      </c>
    </row>
    <row r="983" spans="1:2">
      <c r="A983" t="s">
        <v>1431</v>
      </c>
      <c r="B983" t="s">
        <v>157</v>
      </c>
    </row>
    <row r="984" spans="1:2">
      <c r="A984" t="s">
        <v>1435</v>
      </c>
      <c r="B984" t="s">
        <v>157</v>
      </c>
    </row>
    <row r="985" spans="1:2">
      <c r="A985" t="s">
        <v>1439</v>
      </c>
      <c r="B985" t="s">
        <v>157</v>
      </c>
    </row>
    <row r="986" spans="1:2">
      <c r="A986" t="s">
        <v>1443</v>
      </c>
      <c r="B986" t="s">
        <v>157</v>
      </c>
    </row>
    <row r="987" spans="1:2">
      <c r="A987" t="s">
        <v>1447</v>
      </c>
      <c r="B987" t="s">
        <v>157</v>
      </c>
    </row>
    <row r="988" spans="1:2">
      <c r="A988" t="s">
        <v>1451</v>
      </c>
      <c r="B988" t="s">
        <v>157</v>
      </c>
    </row>
    <row r="989" spans="1:2">
      <c r="A989" t="s">
        <v>1455</v>
      </c>
      <c r="B989" t="s">
        <v>157</v>
      </c>
    </row>
    <row r="990" spans="1:2">
      <c r="A990" t="s">
        <v>1459</v>
      </c>
      <c r="B990" t="s">
        <v>157</v>
      </c>
    </row>
    <row r="991" spans="1:2">
      <c r="A991" t="s">
        <v>1463</v>
      </c>
      <c r="B991" t="s">
        <v>157</v>
      </c>
    </row>
    <row r="992" spans="1:2">
      <c r="A992" t="s">
        <v>1467</v>
      </c>
      <c r="B992" t="s">
        <v>157</v>
      </c>
    </row>
    <row r="993" spans="1:2">
      <c r="A993" t="s">
        <v>1471</v>
      </c>
      <c r="B993" t="s">
        <v>157</v>
      </c>
    </row>
    <row r="994" spans="1:2">
      <c r="A994" t="s">
        <v>1475</v>
      </c>
      <c r="B994" t="s">
        <v>157</v>
      </c>
    </row>
    <row r="995" spans="1:2">
      <c r="A995" t="s">
        <v>1479</v>
      </c>
      <c r="B995" t="s">
        <v>157</v>
      </c>
    </row>
    <row r="996" spans="1:2">
      <c r="A996" t="s">
        <v>1483</v>
      </c>
      <c r="B996" t="s">
        <v>157</v>
      </c>
    </row>
    <row r="997" spans="1:2">
      <c r="A997" t="s">
        <v>1487</v>
      </c>
      <c r="B997" t="s">
        <v>157</v>
      </c>
    </row>
    <row r="998" spans="1:2">
      <c r="A998" t="s">
        <v>1491</v>
      </c>
      <c r="B998" t="s">
        <v>157</v>
      </c>
    </row>
    <row r="999" spans="1:2">
      <c r="A999" t="s">
        <v>1495</v>
      </c>
      <c r="B999" t="s">
        <v>157</v>
      </c>
    </row>
    <row r="1000" spans="1:2">
      <c r="A1000" t="s">
        <v>1499</v>
      </c>
      <c r="B1000" t="s">
        <v>157</v>
      </c>
    </row>
    <row r="1001" spans="1:2">
      <c r="A1001" t="s">
        <v>1503</v>
      </c>
      <c r="B1001" t="s">
        <v>157</v>
      </c>
    </row>
    <row r="1002" spans="1:2">
      <c r="A1002" t="s">
        <v>1507</v>
      </c>
      <c r="B1002" t="s">
        <v>157</v>
      </c>
    </row>
    <row r="1003" spans="1:2">
      <c r="A1003" t="s">
        <v>1511</v>
      </c>
      <c r="B1003" t="s">
        <v>157</v>
      </c>
    </row>
    <row r="1004" spans="1:2">
      <c r="A1004" t="s">
        <v>1515</v>
      </c>
      <c r="B1004" t="s">
        <v>157</v>
      </c>
    </row>
    <row r="1005" spans="1:2">
      <c r="A1005" t="s">
        <v>1519</v>
      </c>
      <c r="B1005" t="s">
        <v>157</v>
      </c>
    </row>
    <row r="1006" spans="1:2">
      <c r="A1006" t="s">
        <v>1523</v>
      </c>
      <c r="B1006" t="s">
        <v>157</v>
      </c>
    </row>
    <row r="1007" spans="1:2">
      <c r="A1007" t="s">
        <v>1527</v>
      </c>
      <c r="B1007" t="s">
        <v>157</v>
      </c>
    </row>
    <row r="1008" spans="1:2">
      <c r="A1008" t="s">
        <v>1531</v>
      </c>
      <c r="B1008" t="s">
        <v>157</v>
      </c>
    </row>
    <row r="1009" spans="1:2">
      <c r="A1009" t="s">
        <v>1535</v>
      </c>
      <c r="B1009" t="s">
        <v>157</v>
      </c>
    </row>
    <row r="1010" spans="1:2">
      <c r="A1010" t="s">
        <v>1539</v>
      </c>
      <c r="B1010" t="s">
        <v>157</v>
      </c>
    </row>
    <row r="1011" spans="1:2">
      <c r="A1011" t="s">
        <v>1543</v>
      </c>
      <c r="B1011" t="s">
        <v>157</v>
      </c>
    </row>
    <row r="1012" spans="1:2">
      <c r="A1012" t="s">
        <v>1547</v>
      </c>
      <c r="B1012" t="s">
        <v>157</v>
      </c>
    </row>
    <row r="1013" spans="1:2">
      <c r="A1013" t="s">
        <v>1551</v>
      </c>
      <c r="B1013" t="s">
        <v>157</v>
      </c>
    </row>
    <row r="1014" spans="1:2">
      <c r="A1014" t="s">
        <v>1555</v>
      </c>
      <c r="B1014" t="s">
        <v>157</v>
      </c>
    </row>
    <row r="1015" spans="1:2">
      <c r="A1015" t="s">
        <v>1559</v>
      </c>
      <c r="B1015" t="s">
        <v>157</v>
      </c>
    </row>
    <row r="1016" spans="1:2">
      <c r="A1016" t="s">
        <v>1563</v>
      </c>
      <c r="B1016" t="s">
        <v>157</v>
      </c>
    </row>
    <row r="1017" spans="1:2">
      <c r="A1017" t="s">
        <v>1567</v>
      </c>
      <c r="B1017" t="s">
        <v>157</v>
      </c>
    </row>
    <row r="1018" spans="1:2">
      <c r="A1018" t="s">
        <v>1571</v>
      </c>
      <c r="B1018" t="s">
        <v>157</v>
      </c>
    </row>
    <row r="1019" spans="1:2">
      <c r="A1019" t="s">
        <v>1575</v>
      </c>
      <c r="B1019" t="s">
        <v>157</v>
      </c>
    </row>
    <row r="1020" spans="1:2">
      <c r="A1020" t="s">
        <v>1579</v>
      </c>
      <c r="B1020" t="s">
        <v>157</v>
      </c>
    </row>
    <row r="1021" spans="1:2">
      <c r="A1021" t="s">
        <v>1583</v>
      </c>
      <c r="B1021" t="s">
        <v>157</v>
      </c>
    </row>
    <row r="1022" spans="1:2">
      <c r="A1022" t="s">
        <v>1586</v>
      </c>
      <c r="B1022" t="s">
        <v>157</v>
      </c>
    </row>
    <row r="1023" spans="1:2">
      <c r="A1023" t="s">
        <v>1590</v>
      </c>
      <c r="B1023" t="s">
        <v>157</v>
      </c>
    </row>
    <row r="1024" spans="1:2">
      <c r="A1024" t="s">
        <v>1593</v>
      </c>
      <c r="B1024" t="s">
        <v>157</v>
      </c>
    </row>
    <row r="1025" spans="1:2">
      <c r="A1025" t="s">
        <v>1596</v>
      </c>
      <c r="B1025" t="s">
        <v>157</v>
      </c>
    </row>
    <row r="1026" spans="1:2">
      <c r="A1026" t="s">
        <v>1599</v>
      </c>
      <c r="B1026" t="s">
        <v>157</v>
      </c>
    </row>
    <row r="1027" spans="1:2">
      <c r="A1027" t="s">
        <v>1601</v>
      </c>
      <c r="B1027" t="s">
        <v>165</v>
      </c>
    </row>
    <row r="1028" spans="1:2">
      <c r="A1028" t="s">
        <v>1603</v>
      </c>
      <c r="B1028" t="s">
        <v>160</v>
      </c>
    </row>
    <row r="1029" spans="1:2">
      <c r="A1029" t="s">
        <v>1605</v>
      </c>
      <c r="B1029" t="s">
        <v>160</v>
      </c>
    </row>
    <row r="1030" spans="1:2">
      <c r="A1030" t="s">
        <v>1608</v>
      </c>
      <c r="B1030" t="s">
        <v>157</v>
      </c>
    </row>
    <row r="1031" spans="1:2">
      <c r="A1031" t="s">
        <v>1611</v>
      </c>
      <c r="B1031" t="s">
        <v>159</v>
      </c>
    </row>
    <row r="1032" spans="1:2">
      <c r="A1032" t="s">
        <v>1613</v>
      </c>
      <c r="B1032" t="s">
        <v>3533</v>
      </c>
    </row>
    <row r="1033" spans="1:2">
      <c r="A1033" t="s">
        <v>1614</v>
      </c>
      <c r="B1033" t="s">
        <v>3533</v>
      </c>
    </row>
    <row r="1034" spans="1:2">
      <c r="A1034" t="s">
        <v>1617</v>
      </c>
      <c r="B1034" t="s">
        <v>157</v>
      </c>
    </row>
    <row r="1035" spans="1:2">
      <c r="A1035" t="s">
        <v>1620</v>
      </c>
      <c r="B1035" t="s">
        <v>157</v>
      </c>
    </row>
    <row r="1036" spans="1:2">
      <c r="A1036" t="s">
        <v>1622</v>
      </c>
      <c r="B1036" t="s">
        <v>165</v>
      </c>
    </row>
    <row r="1037" spans="1:2">
      <c r="A1037" t="s">
        <v>1625</v>
      </c>
      <c r="B1037" t="s">
        <v>3533</v>
      </c>
    </row>
    <row r="1038" spans="1:2">
      <c r="A1038" t="s">
        <v>1627</v>
      </c>
      <c r="B1038" t="s">
        <v>157</v>
      </c>
    </row>
    <row r="1039" spans="1:2">
      <c r="A1039" t="s">
        <v>1629</v>
      </c>
      <c r="B1039" t="s">
        <v>3533</v>
      </c>
    </row>
    <row r="1040" spans="1:2">
      <c r="A1040" t="s">
        <v>1631</v>
      </c>
      <c r="B1040" t="s">
        <v>160</v>
      </c>
    </row>
    <row r="1041" spans="1:2">
      <c r="A1041" t="s">
        <v>1633</v>
      </c>
      <c r="B1041" t="s">
        <v>157</v>
      </c>
    </row>
    <row r="1042" spans="1:2">
      <c r="A1042" t="s">
        <v>1635</v>
      </c>
      <c r="B1042" t="s">
        <v>160</v>
      </c>
    </row>
    <row r="1043" spans="1:2">
      <c r="A1043" t="s">
        <v>1637</v>
      </c>
      <c r="B1043" t="s">
        <v>157</v>
      </c>
    </row>
    <row r="1044" spans="1:2">
      <c r="A1044" t="s">
        <v>1639</v>
      </c>
      <c r="B1044" t="s">
        <v>159</v>
      </c>
    </row>
    <row r="1045" spans="1:2">
      <c r="A1045" t="s">
        <v>1642</v>
      </c>
      <c r="B1045" t="s">
        <v>157</v>
      </c>
    </row>
    <row r="1046" spans="1:2">
      <c r="A1046" t="s">
        <v>1645</v>
      </c>
      <c r="B1046" t="s">
        <v>157</v>
      </c>
    </row>
    <row r="1047" spans="1:2">
      <c r="A1047" t="s">
        <v>1647</v>
      </c>
      <c r="B1047" t="s">
        <v>157</v>
      </c>
    </row>
    <row r="1048" spans="1:2">
      <c r="A1048" t="s">
        <v>1649</v>
      </c>
      <c r="B1048" t="s">
        <v>159</v>
      </c>
    </row>
    <row r="1049" spans="1:2">
      <c r="A1049" t="s">
        <v>1651</v>
      </c>
      <c r="B1049" t="s">
        <v>157</v>
      </c>
    </row>
    <row r="1050" spans="1:2">
      <c r="A1050" t="s">
        <v>1653</v>
      </c>
      <c r="B1050" t="s">
        <v>3533</v>
      </c>
    </row>
    <row r="1051" spans="1:2">
      <c r="A1051" t="s">
        <v>1655</v>
      </c>
      <c r="B1051" t="s">
        <v>159</v>
      </c>
    </row>
    <row r="1052" spans="1:2">
      <c r="A1052" t="s">
        <v>1658</v>
      </c>
      <c r="B1052" t="s">
        <v>3533</v>
      </c>
    </row>
    <row r="1053" spans="1:2">
      <c r="A1053" t="s">
        <v>1660</v>
      </c>
      <c r="B1053" t="s">
        <v>3533</v>
      </c>
    </row>
    <row r="1054" spans="1:2">
      <c r="A1054" t="s">
        <v>1662</v>
      </c>
      <c r="B1054" t="s">
        <v>160</v>
      </c>
    </row>
    <row r="1055" spans="1:2">
      <c r="A1055" t="s">
        <v>1664</v>
      </c>
      <c r="B1055" t="s">
        <v>165</v>
      </c>
    </row>
    <row r="1056" spans="1:2">
      <c r="A1056" t="s">
        <v>1666</v>
      </c>
      <c r="B1056" t="s">
        <v>160</v>
      </c>
    </row>
    <row r="1057" spans="1:2">
      <c r="A1057" t="s">
        <v>1669</v>
      </c>
      <c r="B1057" t="s">
        <v>3533</v>
      </c>
    </row>
    <row r="1058" spans="1:2">
      <c r="A1058" t="s">
        <v>1671</v>
      </c>
      <c r="B1058" t="s">
        <v>3533</v>
      </c>
    </row>
    <row r="1059" spans="1:2">
      <c r="A1059" t="s">
        <v>1673</v>
      </c>
      <c r="B1059" t="s">
        <v>3533</v>
      </c>
    </row>
    <row r="1060" spans="1:2">
      <c r="A1060" t="s">
        <v>1675</v>
      </c>
      <c r="B1060" t="s">
        <v>3533</v>
      </c>
    </row>
    <row r="1061" spans="1:2">
      <c r="A1061" t="s">
        <v>1677</v>
      </c>
      <c r="B1061" t="s">
        <v>3533</v>
      </c>
    </row>
    <row r="1062" spans="1:2">
      <c r="A1062" t="s">
        <v>1679</v>
      </c>
      <c r="B1062" t="s">
        <v>3533</v>
      </c>
    </row>
    <row r="1063" spans="1:2">
      <c r="A1063" t="s">
        <v>1681</v>
      </c>
      <c r="B1063" t="s">
        <v>3533</v>
      </c>
    </row>
    <row r="1064" spans="1:2">
      <c r="A1064" t="s">
        <v>1683</v>
      </c>
      <c r="B1064" t="s">
        <v>3533</v>
      </c>
    </row>
    <row r="1065" spans="1:2">
      <c r="A1065" t="s">
        <v>1685</v>
      </c>
      <c r="B1065" t="s">
        <v>3533</v>
      </c>
    </row>
    <row r="1066" spans="1:2">
      <c r="A1066" t="s">
        <v>1687</v>
      </c>
      <c r="B1066" t="s">
        <v>3533</v>
      </c>
    </row>
    <row r="1067" spans="1:2">
      <c r="A1067" t="s">
        <v>1689</v>
      </c>
      <c r="B1067" t="s">
        <v>3533</v>
      </c>
    </row>
    <row r="1068" spans="1:2">
      <c r="A1068" t="s">
        <v>1692</v>
      </c>
      <c r="B1068" t="s">
        <v>157</v>
      </c>
    </row>
    <row r="1069" spans="1:2">
      <c r="A1069" t="s">
        <v>1695</v>
      </c>
      <c r="B1069" t="s">
        <v>165</v>
      </c>
    </row>
    <row r="1070" spans="1:2">
      <c r="A1070" t="s">
        <v>2065</v>
      </c>
      <c r="B1070" t="s">
        <v>3619</v>
      </c>
    </row>
    <row r="1071" spans="1:2">
      <c r="A1071" t="s">
        <v>1697</v>
      </c>
      <c r="B1071" t="s">
        <v>157</v>
      </c>
    </row>
    <row r="1072" spans="1:2">
      <c r="A1072" t="s">
        <v>1700</v>
      </c>
      <c r="B1072" t="s">
        <v>3533</v>
      </c>
    </row>
    <row r="1073" spans="1:2">
      <c r="A1073" t="s">
        <v>1702</v>
      </c>
      <c r="B1073" t="s">
        <v>157</v>
      </c>
    </row>
    <row r="1074" spans="1:2">
      <c r="A1074" t="s">
        <v>1705</v>
      </c>
      <c r="B1074" t="s">
        <v>3533</v>
      </c>
    </row>
    <row r="1075" spans="1:2">
      <c r="A1075" t="s">
        <v>1707</v>
      </c>
      <c r="B1075" t="s">
        <v>3533</v>
      </c>
    </row>
    <row r="1076" spans="1:2">
      <c r="A1076" t="s">
        <v>1711</v>
      </c>
      <c r="B1076" t="s">
        <v>3533</v>
      </c>
    </row>
    <row r="1077" spans="1:2">
      <c r="A1077" t="s">
        <v>1714</v>
      </c>
      <c r="B1077" t="s">
        <v>159</v>
      </c>
    </row>
    <row r="1078" spans="1:2">
      <c r="A1078" t="s">
        <v>1716</v>
      </c>
      <c r="B1078" t="s">
        <v>3533</v>
      </c>
    </row>
    <row r="1079" spans="1:2">
      <c r="A1079" t="s">
        <v>1718</v>
      </c>
      <c r="B1079" t="s">
        <v>157</v>
      </c>
    </row>
    <row r="1080" spans="1:2">
      <c r="A1080" t="s">
        <v>1721</v>
      </c>
      <c r="B1080" t="s">
        <v>157</v>
      </c>
    </row>
    <row r="1081" spans="1:2">
      <c r="A1081" t="s">
        <v>1723</v>
      </c>
      <c r="B1081" t="s">
        <v>157</v>
      </c>
    </row>
    <row r="1082" spans="1:2">
      <c r="A1082" t="s">
        <v>1725</v>
      </c>
      <c r="B1082" t="s">
        <v>157</v>
      </c>
    </row>
    <row r="1083" spans="1:2">
      <c r="A1083" t="s">
        <v>1727</v>
      </c>
      <c r="B1083" t="s">
        <v>157</v>
      </c>
    </row>
    <row r="1084" spans="1:2">
      <c r="A1084" t="s">
        <v>1730</v>
      </c>
      <c r="B1084" t="s">
        <v>157</v>
      </c>
    </row>
    <row r="1085" spans="1:2">
      <c r="A1085" t="s">
        <v>1733</v>
      </c>
      <c r="B1085" t="s">
        <v>157</v>
      </c>
    </row>
    <row r="1086" spans="1:2">
      <c r="A1086" t="s">
        <v>1735</v>
      </c>
      <c r="B1086" t="s">
        <v>157</v>
      </c>
    </row>
    <row r="1087" spans="1:2">
      <c r="A1087" t="s">
        <v>1737</v>
      </c>
      <c r="B1087" t="s">
        <v>3533</v>
      </c>
    </row>
    <row r="1088" spans="1:2">
      <c r="A1088" t="s">
        <v>1739</v>
      </c>
      <c r="B1088" t="s">
        <v>157</v>
      </c>
    </row>
    <row r="1089" spans="1:2">
      <c r="A1089" t="s">
        <v>1742</v>
      </c>
      <c r="B1089" t="s">
        <v>160</v>
      </c>
    </row>
    <row r="1090" spans="1:2">
      <c r="A1090" t="s">
        <v>1744</v>
      </c>
      <c r="B1090" t="s">
        <v>157</v>
      </c>
    </row>
    <row r="1091" spans="1:2">
      <c r="A1091" t="s">
        <v>1746</v>
      </c>
      <c r="B1091" t="s">
        <v>157</v>
      </c>
    </row>
    <row r="1092" spans="1:2">
      <c r="A1092" t="s">
        <v>1748</v>
      </c>
      <c r="B1092" t="s">
        <v>157</v>
      </c>
    </row>
    <row r="1093" spans="1:2">
      <c r="A1093" t="s">
        <v>2002</v>
      </c>
      <c r="B1093" t="s">
        <v>3619</v>
      </c>
    </row>
    <row r="1094" spans="1:2">
      <c r="A1094" t="s">
        <v>518</v>
      </c>
      <c r="B1094" t="s">
        <v>157</v>
      </c>
    </row>
    <row r="1095" spans="1:2">
      <c r="A1095" t="s">
        <v>1752</v>
      </c>
      <c r="B1095" t="s">
        <v>157</v>
      </c>
    </row>
    <row r="1096" spans="1:2">
      <c r="A1096" t="s">
        <v>1756</v>
      </c>
      <c r="B1096" t="s">
        <v>157</v>
      </c>
    </row>
    <row r="1097" spans="1:2">
      <c r="A1097" t="s">
        <v>1760</v>
      </c>
      <c r="B1097" t="s">
        <v>157</v>
      </c>
    </row>
    <row r="1098" spans="1:2">
      <c r="A1098" t="s">
        <v>1764</v>
      </c>
      <c r="B1098" t="s">
        <v>157</v>
      </c>
    </row>
    <row r="1099" spans="1:2">
      <c r="A1099" t="s">
        <v>1768</v>
      </c>
      <c r="B1099" t="s">
        <v>157</v>
      </c>
    </row>
    <row r="1100" spans="1:2">
      <c r="A1100" t="s">
        <v>1772</v>
      </c>
      <c r="B1100" t="s">
        <v>157</v>
      </c>
    </row>
    <row r="1101" spans="1:2">
      <c r="A1101" t="s">
        <v>1776</v>
      </c>
      <c r="B1101" t="s">
        <v>157</v>
      </c>
    </row>
    <row r="1102" spans="1:2">
      <c r="A1102" t="s">
        <v>1780</v>
      </c>
      <c r="B1102" t="s">
        <v>157</v>
      </c>
    </row>
    <row r="1103" spans="1:2">
      <c r="A1103" t="s">
        <v>1784</v>
      </c>
      <c r="B1103" t="s">
        <v>3533</v>
      </c>
    </row>
    <row r="1104" spans="1:2">
      <c r="A1104" t="s">
        <v>1787</v>
      </c>
      <c r="B1104" t="s">
        <v>159</v>
      </c>
    </row>
    <row r="1105" spans="1:2">
      <c r="A1105" t="s">
        <v>1790</v>
      </c>
      <c r="B1105" t="s">
        <v>157</v>
      </c>
    </row>
    <row r="1106" spans="1:2">
      <c r="A1106" t="s">
        <v>1793</v>
      </c>
      <c r="B1106" t="s">
        <v>159</v>
      </c>
    </row>
    <row r="1107" spans="1:2">
      <c r="A1107" t="s">
        <v>1796</v>
      </c>
      <c r="B1107" t="s">
        <v>159</v>
      </c>
    </row>
    <row r="1108" spans="1:2">
      <c r="A1108" t="s">
        <v>1798</v>
      </c>
      <c r="B1108" t="s">
        <v>157</v>
      </c>
    </row>
    <row r="1109" spans="1:2">
      <c r="A1109" t="s">
        <v>1800</v>
      </c>
      <c r="B1109" t="s">
        <v>157</v>
      </c>
    </row>
    <row r="1110" spans="1:2">
      <c r="A1110" t="s">
        <v>1803</v>
      </c>
      <c r="B1110" t="s">
        <v>159</v>
      </c>
    </row>
    <row r="1111" spans="1:2">
      <c r="A1111" t="s">
        <v>1805</v>
      </c>
      <c r="B1111" t="s">
        <v>157</v>
      </c>
    </row>
    <row r="1112" spans="1:2">
      <c r="A1112" t="s">
        <v>1808</v>
      </c>
      <c r="B1112" t="s">
        <v>157</v>
      </c>
    </row>
    <row r="1113" spans="1:2">
      <c r="A1113" t="s">
        <v>1810</v>
      </c>
      <c r="B1113" t="s">
        <v>157</v>
      </c>
    </row>
    <row r="1114" spans="1:2">
      <c r="A1114" t="s">
        <v>1812</v>
      </c>
      <c r="B1114" t="s">
        <v>160</v>
      </c>
    </row>
    <row r="1115" spans="1:2">
      <c r="A1115" t="s">
        <v>1814</v>
      </c>
      <c r="B1115" t="s">
        <v>159</v>
      </c>
    </row>
    <row r="1116" spans="1:2">
      <c r="A1116" t="s">
        <v>2004</v>
      </c>
      <c r="B1116" t="s">
        <v>157</v>
      </c>
    </row>
    <row r="1117" spans="1:2">
      <c r="A1117" t="s">
        <v>2104</v>
      </c>
      <c r="B1117" t="s">
        <v>157</v>
      </c>
    </row>
    <row r="1118" spans="1:2">
      <c r="A1118" t="s">
        <v>1816</v>
      </c>
      <c r="B1118" t="s">
        <v>165</v>
      </c>
    </row>
    <row r="1119" spans="1:2">
      <c r="A1119" t="s">
        <v>1818</v>
      </c>
      <c r="B1119" t="s">
        <v>157</v>
      </c>
    </row>
    <row r="1120" spans="1:2">
      <c r="A1120" t="s">
        <v>1821</v>
      </c>
      <c r="B1120" t="s">
        <v>157</v>
      </c>
    </row>
    <row r="1121" spans="1:2">
      <c r="A1121" t="s">
        <v>1825</v>
      </c>
      <c r="B1121" t="s">
        <v>157</v>
      </c>
    </row>
    <row r="1122" spans="1:2">
      <c r="A1122" t="s">
        <v>1829</v>
      </c>
      <c r="B1122" t="s">
        <v>157</v>
      </c>
    </row>
    <row r="1123" spans="1:2">
      <c r="A1123" t="s">
        <v>1833</v>
      </c>
      <c r="B1123" t="s">
        <v>157</v>
      </c>
    </row>
    <row r="1124" spans="1:2">
      <c r="A1124" t="s">
        <v>1837</v>
      </c>
      <c r="B1124" t="s">
        <v>157</v>
      </c>
    </row>
    <row r="1125" spans="1:2">
      <c r="A1125" t="s">
        <v>1841</v>
      </c>
      <c r="B1125" t="s">
        <v>157</v>
      </c>
    </row>
    <row r="1126" spans="1:2">
      <c r="A1126" t="s">
        <v>1845</v>
      </c>
      <c r="B1126" t="s">
        <v>157</v>
      </c>
    </row>
    <row r="1127" spans="1:2">
      <c r="A1127" t="s">
        <v>1849</v>
      </c>
      <c r="B1127" t="s">
        <v>157</v>
      </c>
    </row>
    <row r="1128" spans="1:2">
      <c r="A1128" t="s">
        <v>1853</v>
      </c>
      <c r="B1128" t="s">
        <v>157</v>
      </c>
    </row>
    <row r="1129" spans="1:2">
      <c r="A1129" t="s">
        <v>1857</v>
      </c>
      <c r="B1129" t="s">
        <v>157</v>
      </c>
    </row>
    <row r="1130" spans="1:2">
      <c r="A1130" t="s">
        <v>1861</v>
      </c>
      <c r="B1130" t="s">
        <v>157</v>
      </c>
    </row>
    <row r="1131" spans="1:2">
      <c r="A1131" t="s">
        <v>1865</v>
      </c>
      <c r="B1131" t="s">
        <v>157</v>
      </c>
    </row>
    <row r="1132" spans="1:2">
      <c r="A1132" t="s">
        <v>1869</v>
      </c>
      <c r="B1132" t="s">
        <v>157</v>
      </c>
    </row>
    <row r="1133" spans="1:2">
      <c r="A1133" t="s">
        <v>1873</v>
      </c>
      <c r="B1133" t="s">
        <v>157</v>
      </c>
    </row>
    <row r="1134" spans="1:2">
      <c r="A1134" t="s">
        <v>1876</v>
      </c>
      <c r="B1134" t="s">
        <v>3533</v>
      </c>
    </row>
    <row r="1135" spans="1:2">
      <c r="A1135" t="s">
        <v>1878</v>
      </c>
      <c r="B1135" t="s">
        <v>3533</v>
      </c>
    </row>
    <row r="1136" spans="1:2">
      <c r="A1136" t="s">
        <v>1880</v>
      </c>
      <c r="B1136" t="s">
        <v>164</v>
      </c>
    </row>
    <row r="1137" spans="1:2">
      <c r="A1137" t="s">
        <v>1883</v>
      </c>
      <c r="B1137" t="s">
        <v>3533</v>
      </c>
    </row>
    <row r="1138" spans="1:2">
      <c r="A1138" t="s">
        <v>1885</v>
      </c>
      <c r="B1138" t="s">
        <v>157</v>
      </c>
    </row>
    <row r="1139" spans="1:2">
      <c r="A1139" t="s">
        <v>1889</v>
      </c>
      <c r="B1139" t="s">
        <v>160</v>
      </c>
    </row>
    <row r="1140" spans="1:2">
      <c r="A1140" t="s">
        <v>1891</v>
      </c>
      <c r="B1140" t="s">
        <v>157</v>
      </c>
    </row>
    <row r="1141" spans="1:2">
      <c r="A1141" t="s">
        <v>1893</v>
      </c>
      <c r="B1141" t="s">
        <v>159</v>
      </c>
    </row>
    <row r="1142" spans="1:2">
      <c r="A1142" t="s">
        <v>1896</v>
      </c>
      <c r="B1142" t="s">
        <v>159</v>
      </c>
    </row>
    <row r="1143" spans="1:2">
      <c r="A1143" t="s">
        <v>1898</v>
      </c>
      <c r="B1143" t="s">
        <v>159</v>
      </c>
    </row>
    <row r="1144" spans="1:2">
      <c r="A1144" t="s">
        <v>2006</v>
      </c>
      <c r="B1144" t="s">
        <v>157</v>
      </c>
    </row>
    <row r="1145" spans="1:2">
      <c r="A1145" t="s">
        <v>1901</v>
      </c>
      <c r="B1145" t="s">
        <v>3533</v>
      </c>
    </row>
    <row r="1146" spans="1:2">
      <c r="A1146" t="s">
        <v>1904</v>
      </c>
      <c r="B1146" t="s">
        <v>157</v>
      </c>
    </row>
    <row r="1147" spans="1:2">
      <c r="A1147" t="s">
        <v>2106</v>
      </c>
      <c r="B1147" t="s">
        <v>3533</v>
      </c>
    </row>
    <row r="1148" spans="1:2">
      <c r="A1148" t="s">
        <v>2068</v>
      </c>
      <c r="B1148" t="s">
        <v>3619</v>
      </c>
    </row>
    <row r="1149" spans="1:2">
      <c r="A1149" t="s">
        <v>1907</v>
      </c>
      <c r="B1149" t="s">
        <v>160</v>
      </c>
    </row>
    <row r="1150" spans="1:2">
      <c r="A1150" t="s">
        <v>1909</v>
      </c>
      <c r="B1150" t="s">
        <v>160</v>
      </c>
    </row>
    <row r="1151" spans="1:2">
      <c r="A1151" t="s">
        <v>1911</v>
      </c>
      <c r="B1151" t="s">
        <v>3533</v>
      </c>
    </row>
    <row r="1152" spans="1:2">
      <c r="A1152" t="s">
        <v>1913</v>
      </c>
      <c r="B1152" t="s">
        <v>3533</v>
      </c>
    </row>
    <row r="1153" spans="1:2">
      <c r="A1153" t="s">
        <v>1915</v>
      </c>
      <c r="B1153" t="s">
        <v>164</v>
      </c>
    </row>
    <row r="1154" spans="1:2">
      <c r="A1154" t="s">
        <v>2009</v>
      </c>
      <c r="B1154" t="s">
        <v>157</v>
      </c>
    </row>
    <row r="1155" spans="1:2">
      <c r="A1155" t="s">
        <v>1917</v>
      </c>
      <c r="B1155" t="s">
        <v>157</v>
      </c>
    </row>
    <row r="1156" spans="1:2">
      <c r="A1156" t="s">
        <v>1919</v>
      </c>
      <c r="B1156" t="s">
        <v>159</v>
      </c>
    </row>
    <row r="1157" spans="1:2">
      <c r="A1157" t="s">
        <v>1922</v>
      </c>
      <c r="B1157" t="s">
        <v>165</v>
      </c>
    </row>
    <row r="1158" spans="1:2">
      <c r="A1158" t="s">
        <v>1924</v>
      </c>
      <c r="B1158" t="s">
        <v>159</v>
      </c>
    </row>
    <row r="1159" spans="1:2">
      <c r="A1159" t="s">
        <v>1927</v>
      </c>
      <c r="B1159" t="s">
        <v>157</v>
      </c>
    </row>
    <row r="1160" spans="1:2">
      <c r="A1160" t="s">
        <v>11869</v>
      </c>
      <c r="B1160" t="s">
        <v>3533</v>
      </c>
    </row>
    <row r="1161" spans="1:2">
      <c r="A1161" t="s">
        <v>1929</v>
      </c>
      <c r="B1161" t="s">
        <v>160</v>
      </c>
    </row>
    <row r="1162" spans="1:2">
      <c r="A1162" t="s">
        <v>1931</v>
      </c>
      <c r="B1162" t="s">
        <v>157</v>
      </c>
    </row>
    <row r="1163" spans="1:2">
      <c r="A1163" t="s">
        <v>1934</v>
      </c>
      <c r="B1163" t="s">
        <v>157</v>
      </c>
    </row>
    <row r="1164" spans="1:2">
      <c r="A1164" t="s">
        <v>1937</v>
      </c>
      <c r="B1164" t="s">
        <v>3533</v>
      </c>
    </row>
    <row r="1165" spans="1:2">
      <c r="A1165" t="s">
        <v>1939</v>
      </c>
      <c r="B1165" t="s">
        <v>3533</v>
      </c>
    </row>
    <row r="1166" spans="1:2">
      <c r="A1166" t="s">
        <v>1941</v>
      </c>
      <c r="B1166" t="s">
        <v>157</v>
      </c>
    </row>
    <row r="1167" spans="1:2">
      <c r="A1167" t="s">
        <v>1943</v>
      </c>
      <c r="B1167" t="s">
        <v>157</v>
      </c>
    </row>
    <row r="1168" spans="1:2">
      <c r="A1168" t="s">
        <v>1945</v>
      </c>
      <c r="B1168" t="s">
        <v>3533</v>
      </c>
    </row>
    <row r="1169" spans="1:2">
      <c r="A1169" t="s">
        <v>1947</v>
      </c>
      <c r="B1169" t="s">
        <v>157</v>
      </c>
    </row>
    <row r="1170" spans="1:2">
      <c r="A1170" t="s">
        <v>1950</v>
      </c>
      <c r="B1170" t="s">
        <v>157</v>
      </c>
    </row>
    <row r="1171" spans="1:2">
      <c r="A1171" t="s">
        <v>1952</v>
      </c>
      <c r="B1171" t="s">
        <v>157</v>
      </c>
    </row>
    <row r="1172" spans="1:2">
      <c r="A1172" t="s">
        <v>1955</v>
      </c>
      <c r="B1172" t="s">
        <v>159</v>
      </c>
    </row>
    <row r="1173" spans="1:2">
      <c r="A1173" t="s">
        <v>1957</v>
      </c>
      <c r="B1173" t="s">
        <v>157</v>
      </c>
    </row>
    <row r="1174" spans="1:2">
      <c r="A1174" t="s">
        <v>1960</v>
      </c>
      <c r="B1174" t="s">
        <v>159</v>
      </c>
    </row>
    <row r="1175" spans="1:2">
      <c r="A1175" t="s">
        <v>1961</v>
      </c>
      <c r="B1175" t="s">
        <v>157</v>
      </c>
    </row>
    <row r="1176" spans="1:2">
      <c r="A1176" t="s">
        <v>1963</v>
      </c>
      <c r="B1176" t="s">
        <v>157</v>
      </c>
    </row>
    <row r="1177" spans="1:2">
      <c r="A1177" t="s">
        <v>1965</v>
      </c>
      <c r="B1177" t="s">
        <v>159</v>
      </c>
    </row>
    <row r="1178" spans="1:2">
      <c r="A1178" t="s">
        <v>1967</v>
      </c>
      <c r="B1178" t="s">
        <v>3533</v>
      </c>
    </row>
    <row r="1179" spans="1:2">
      <c r="A1179" t="s">
        <v>1970</v>
      </c>
      <c r="B1179" t="s">
        <v>157</v>
      </c>
    </row>
    <row r="1180" spans="1:2">
      <c r="A1180" t="s">
        <v>1973</v>
      </c>
      <c r="B1180" t="s">
        <v>157</v>
      </c>
    </row>
    <row r="1181" spans="1:2">
      <c r="A1181" t="s">
        <v>11870</v>
      </c>
      <c r="B1181" t="s">
        <v>3619</v>
      </c>
    </row>
    <row r="1182" spans="1:2">
      <c r="A1182" t="s">
        <v>11871</v>
      </c>
      <c r="B1182" t="s">
        <v>3619</v>
      </c>
    </row>
    <row r="1183" spans="1:2">
      <c r="A1183" t="s">
        <v>11872</v>
      </c>
      <c r="B1183" t="s">
        <v>159</v>
      </c>
    </row>
    <row r="1184" spans="1:2">
      <c r="A1184" t="s">
        <v>11873</v>
      </c>
      <c r="B1184" t="s">
        <v>157</v>
      </c>
    </row>
    <row r="1185" spans="1:2">
      <c r="A1185" t="s">
        <v>11874</v>
      </c>
      <c r="B1185" t="s">
        <v>157</v>
      </c>
    </row>
    <row r="1186" spans="1:2">
      <c r="A1186" t="s">
        <v>11875</v>
      </c>
      <c r="B1186" t="s">
        <v>157</v>
      </c>
    </row>
    <row r="1187" spans="1:2">
      <c r="A1187" t="s">
        <v>11876</v>
      </c>
      <c r="B1187" t="s">
        <v>160</v>
      </c>
    </row>
    <row r="1188" spans="1:2">
      <c r="A1188" t="s">
        <v>11877</v>
      </c>
      <c r="B1188" t="s">
        <v>157</v>
      </c>
    </row>
    <row r="1189" spans="1:2">
      <c r="A1189" t="s">
        <v>11878</v>
      </c>
      <c r="B1189" t="s">
        <v>159</v>
      </c>
    </row>
    <row r="1190" spans="1:2">
      <c r="A1190" t="s">
        <v>11879</v>
      </c>
      <c r="B1190" t="s">
        <v>3619</v>
      </c>
    </row>
    <row r="1191" spans="1:2">
      <c r="A1191" t="s">
        <v>11880</v>
      </c>
      <c r="B1191" t="s">
        <v>3619</v>
      </c>
    </row>
    <row r="1192" spans="1:2">
      <c r="A1192" t="s">
        <v>11881</v>
      </c>
      <c r="B1192" t="s">
        <v>3619</v>
      </c>
    </row>
    <row r="1193" spans="1:2">
      <c r="A1193" t="s">
        <v>11882</v>
      </c>
      <c r="B1193" t="s">
        <v>157</v>
      </c>
    </row>
    <row r="1194" spans="1:2">
      <c r="A1194" t="s">
        <v>11883</v>
      </c>
      <c r="B1194" t="s">
        <v>3533</v>
      </c>
    </row>
    <row r="1195" spans="1:2">
      <c r="A1195" t="s">
        <v>11884</v>
      </c>
      <c r="B1195" t="s">
        <v>160</v>
      </c>
    </row>
    <row r="1196" spans="1:2">
      <c r="A1196" t="s">
        <v>11885</v>
      </c>
      <c r="B1196" t="s">
        <v>160</v>
      </c>
    </row>
    <row r="1197" spans="1:2">
      <c r="A1197" t="s">
        <v>11886</v>
      </c>
      <c r="B1197" t="s">
        <v>157</v>
      </c>
    </row>
    <row r="1198" spans="1:2">
      <c r="A1198" t="s">
        <v>11887</v>
      </c>
      <c r="B1198" t="s">
        <v>160</v>
      </c>
    </row>
    <row r="1199" spans="1:2">
      <c r="A1199" t="s">
        <v>11888</v>
      </c>
      <c r="B1199" t="s">
        <v>157</v>
      </c>
    </row>
    <row r="1200" spans="1:2">
      <c r="A1200" t="s">
        <v>11889</v>
      </c>
      <c r="B1200" t="s">
        <v>159</v>
      </c>
    </row>
    <row r="1201" spans="1:2">
      <c r="A1201" t="s">
        <v>11890</v>
      </c>
      <c r="B1201" t="s">
        <v>3533</v>
      </c>
    </row>
    <row r="1202" spans="1:2">
      <c r="A1202" t="s">
        <v>11891</v>
      </c>
      <c r="B1202" t="s">
        <v>157</v>
      </c>
    </row>
    <row r="1203" spans="1:2">
      <c r="A1203" t="s">
        <v>11892</v>
      </c>
      <c r="B1203" t="s">
        <v>3533</v>
      </c>
    </row>
    <row r="1204" spans="1:2">
      <c r="A1204" t="s">
        <v>11893</v>
      </c>
      <c r="B1204" t="s">
        <v>157</v>
      </c>
    </row>
    <row r="1205" spans="1:2">
      <c r="A1205" t="s">
        <v>11894</v>
      </c>
      <c r="B1205" t="s">
        <v>157</v>
      </c>
    </row>
    <row r="1206" spans="1:2">
      <c r="A1206" t="s">
        <v>11895</v>
      </c>
      <c r="B1206" t="s">
        <v>157</v>
      </c>
    </row>
    <row r="1207" spans="1:2">
      <c r="A1207" t="s">
        <v>11896</v>
      </c>
      <c r="B1207" t="s">
        <v>157</v>
      </c>
    </row>
    <row r="1208" spans="1:2">
      <c r="A1208" t="s">
        <v>11897</v>
      </c>
      <c r="B1208" t="s">
        <v>157</v>
      </c>
    </row>
    <row r="1209" spans="1:2">
      <c r="A1209" t="s">
        <v>11898</v>
      </c>
      <c r="B1209" t="s">
        <v>3533</v>
      </c>
    </row>
    <row r="1210" spans="1:2">
      <c r="A1210" t="s">
        <v>11899</v>
      </c>
      <c r="B1210" t="s">
        <v>3619</v>
      </c>
    </row>
    <row r="1211" spans="1:2">
      <c r="A1211" t="s">
        <v>11900</v>
      </c>
      <c r="B1211" t="s">
        <v>157</v>
      </c>
    </row>
    <row r="1212" spans="1:2">
      <c r="A1212" t="s">
        <v>11901</v>
      </c>
      <c r="B1212" t="s">
        <v>157</v>
      </c>
    </row>
    <row r="1213" spans="1:2">
      <c r="A1213" t="s">
        <v>11902</v>
      </c>
      <c r="B1213" t="s">
        <v>157</v>
      </c>
    </row>
    <row r="1214" spans="1:2">
      <c r="A1214" t="s">
        <v>11903</v>
      </c>
      <c r="B1214" t="s">
        <v>157</v>
      </c>
    </row>
    <row r="1215" spans="1:2">
      <c r="A1215" t="s">
        <v>11904</v>
      </c>
      <c r="B1215" t="s">
        <v>159</v>
      </c>
    </row>
    <row r="1216" spans="1:2">
      <c r="A1216" t="s">
        <v>11905</v>
      </c>
      <c r="B1216" t="s">
        <v>159</v>
      </c>
    </row>
    <row r="1217" spans="1:2">
      <c r="A1217" t="s">
        <v>11906</v>
      </c>
      <c r="B1217" t="s">
        <v>160</v>
      </c>
    </row>
    <row r="1218" spans="1:2">
      <c r="A1218" t="s">
        <v>11907</v>
      </c>
      <c r="B1218" t="s">
        <v>164</v>
      </c>
    </row>
    <row r="1219" spans="1:2">
      <c r="A1219" t="s">
        <v>11908</v>
      </c>
      <c r="B1219" t="s">
        <v>160</v>
      </c>
    </row>
    <row r="1220" spans="1:2">
      <c r="A1220" t="s">
        <v>11909</v>
      </c>
      <c r="B1220" t="s">
        <v>159</v>
      </c>
    </row>
    <row r="1221" spans="1:2">
      <c r="A1221" t="s">
        <v>11910</v>
      </c>
      <c r="B1221" t="s">
        <v>165</v>
      </c>
    </row>
    <row r="1222" spans="1:2">
      <c r="A1222" t="s">
        <v>11911</v>
      </c>
      <c r="B1222" t="s">
        <v>157</v>
      </c>
    </row>
    <row r="1223" spans="1:2">
      <c r="A1223" t="s">
        <v>11912</v>
      </c>
      <c r="B1223" t="s">
        <v>159</v>
      </c>
    </row>
    <row r="1224" spans="1:2">
      <c r="A1224" t="s">
        <v>11913</v>
      </c>
      <c r="B1224" t="s">
        <v>159</v>
      </c>
    </row>
    <row r="1225" spans="1:2">
      <c r="A1225" t="s">
        <v>11914</v>
      </c>
      <c r="B1225" t="s">
        <v>159</v>
      </c>
    </row>
    <row r="1226" spans="1:2">
      <c r="A1226" t="s">
        <v>11915</v>
      </c>
      <c r="B1226" t="s">
        <v>157</v>
      </c>
    </row>
    <row r="1227" spans="1:2">
      <c r="A1227" t="s">
        <v>11916</v>
      </c>
      <c r="B1227" t="s">
        <v>157</v>
      </c>
    </row>
    <row r="1228" spans="1:2">
      <c r="A1228" t="s">
        <v>11917</v>
      </c>
      <c r="B1228" t="s">
        <v>157</v>
      </c>
    </row>
    <row r="1229" spans="1:2">
      <c r="A1229" t="s">
        <v>11918</v>
      </c>
      <c r="B1229" t="s">
        <v>159</v>
      </c>
    </row>
    <row r="1230" spans="1:2">
      <c r="A1230" t="s">
        <v>11919</v>
      </c>
      <c r="B1230" t="s">
        <v>3619</v>
      </c>
    </row>
    <row r="1231" spans="1:2">
      <c r="A1231" t="s">
        <v>11920</v>
      </c>
      <c r="B1231" t="s">
        <v>157</v>
      </c>
    </row>
    <row r="1232" spans="1:2">
      <c r="A1232" t="s">
        <v>11921</v>
      </c>
      <c r="B1232" t="s">
        <v>3533</v>
      </c>
    </row>
    <row r="1233" spans="1:2">
      <c r="A1233" t="s">
        <v>11922</v>
      </c>
      <c r="B1233" t="s">
        <v>3533</v>
      </c>
    </row>
    <row r="1234" spans="1:2">
      <c r="A1234" t="s">
        <v>11923</v>
      </c>
      <c r="B1234" t="s">
        <v>157</v>
      </c>
    </row>
    <row r="1235" spans="1:2">
      <c r="A1235" t="s">
        <v>11924</v>
      </c>
      <c r="B1235" t="s">
        <v>157</v>
      </c>
    </row>
    <row r="1236" spans="1:2">
      <c r="A1236" t="s">
        <v>11925</v>
      </c>
      <c r="B1236" t="s">
        <v>157</v>
      </c>
    </row>
    <row r="1237" spans="1:2">
      <c r="A1237" t="s">
        <v>11926</v>
      </c>
      <c r="B1237" t="s">
        <v>159</v>
      </c>
    </row>
    <row r="1238" spans="1:2">
      <c r="A1238" t="s">
        <v>11927</v>
      </c>
      <c r="B1238" t="s">
        <v>157</v>
      </c>
    </row>
    <row r="1239" spans="1:2">
      <c r="A1239" t="s">
        <v>11928</v>
      </c>
      <c r="B1239" t="s">
        <v>160</v>
      </c>
    </row>
    <row r="1240" spans="1:2">
      <c r="A1240" t="s">
        <v>11929</v>
      </c>
      <c r="B1240" t="s">
        <v>157</v>
      </c>
    </row>
    <row r="1241" spans="1:2">
      <c r="A1241" t="s">
        <v>11930</v>
      </c>
      <c r="B1241" t="s">
        <v>157</v>
      </c>
    </row>
    <row r="1242" spans="1:2">
      <c r="A1242" t="s">
        <v>11931</v>
      </c>
      <c r="B1242" t="s">
        <v>159</v>
      </c>
    </row>
    <row r="1243" spans="1:2">
      <c r="A1243" t="s">
        <v>11932</v>
      </c>
      <c r="B1243" t="s">
        <v>159</v>
      </c>
    </row>
    <row r="1244" spans="1:2">
      <c r="A1244" t="s">
        <v>11933</v>
      </c>
      <c r="B1244" t="s">
        <v>157</v>
      </c>
    </row>
    <row r="1245" spans="1:2">
      <c r="A1245" t="s">
        <v>11934</v>
      </c>
      <c r="B1245" t="s">
        <v>3619</v>
      </c>
    </row>
    <row r="1246" spans="1:2">
      <c r="A1246" t="s">
        <v>11935</v>
      </c>
      <c r="B1246" t="s">
        <v>160</v>
      </c>
    </row>
    <row r="1247" spans="1:2">
      <c r="A1247" t="s">
        <v>11936</v>
      </c>
      <c r="B1247" t="s">
        <v>3619</v>
      </c>
    </row>
    <row r="1248" spans="1:2">
      <c r="A1248" t="s">
        <v>11937</v>
      </c>
      <c r="B1248" t="s">
        <v>3533</v>
      </c>
    </row>
    <row r="1249" spans="1:2">
      <c r="A1249" t="s">
        <v>11938</v>
      </c>
      <c r="B1249" t="s">
        <v>157</v>
      </c>
    </row>
    <row r="1250" spans="1:2">
      <c r="A1250" t="s">
        <v>11939</v>
      </c>
      <c r="B1250" t="s">
        <v>3533</v>
      </c>
    </row>
    <row r="1251" spans="1:2">
      <c r="A1251" t="s">
        <v>11940</v>
      </c>
      <c r="B1251" t="s">
        <v>3533</v>
      </c>
    </row>
    <row r="1252" spans="1:2">
      <c r="A1252" t="s">
        <v>11941</v>
      </c>
      <c r="B1252" t="s">
        <v>157</v>
      </c>
    </row>
    <row r="1253" spans="1:2">
      <c r="A1253" t="s">
        <v>11942</v>
      </c>
      <c r="B1253" t="s">
        <v>3533</v>
      </c>
    </row>
    <row r="1254" spans="1:2">
      <c r="A1254" t="s">
        <v>11943</v>
      </c>
      <c r="B1254" t="s">
        <v>157</v>
      </c>
    </row>
    <row r="1255" spans="1:2">
      <c r="A1255" t="s">
        <v>11944</v>
      </c>
      <c r="B1255" t="s">
        <v>3619</v>
      </c>
    </row>
    <row r="1256" spans="1:2">
      <c r="A1256" t="s">
        <v>11945</v>
      </c>
      <c r="B1256" t="s">
        <v>3619</v>
      </c>
    </row>
    <row r="1257" spans="1:2">
      <c r="A1257" t="s">
        <v>11946</v>
      </c>
      <c r="B1257" t="s">
        <v>3619</v>
      </c>
    </row>
    <row r="1258" spans="1:2">
      <c r="A1258" t="s">
        <v>11947</v>
      </c>
      <c r="B1258" t="s">
        <v>3533</v>
      </c>
    </row>
    <row r="1259" spans="1:2">
      <c r="A1259" t="s">
        <v>11948</v>
      </c>
      <c r="B1259" t="s">
        <v>157</v>
      </c>
    </row>
    <row r="1260" spans="1:2">
      <c r="A1260" t="s">
        <v>11949</v>
      </c>
      <c r="B1260" t="s">
        <v>160</v>
      </c>
    </row>
    <row r="1261" spans="1:2">
      <c r="A1261" t="s">
        <v>11950</v>
      </c>
      <c r="B1261" t="s">
        <v>159</v>
      </c>
    </row>
    <row r="1262" spans="1:2">
      <c r="A1262" t="s">
        <v>11951</v>
      </c>
      <c r="B1262" t="s">
        <v>157</v>
      </c>
    </row>
    <row r="1263" spans="1:2">
      <c r="A1263" t="s">
        <v>11952</v>
      </c>
      <c r="B1263" t="s">
        <v>160</v>
      </c>
    </row>
    <row r="1264" spans="1:2">
      <c r="A1264" t="s">
        <v>11953</v>
      </c>
      <c r="B1264" t="s">
        <v>160</v>
      </c>
    </row>
    <row r="1265" spans="1:2">
      <c r="A1265" t="s">
        <v>11954</v>
      </c>
      <c r="B1265" t="s">
        <v>157</v>
      </c>
    </row>
    <row r="1266" spans="1:2">
      <c r="A1266" t="s">
        <v>11955</v>
      </c>
      <c r="B1266" t="s">
        <v>157</v>
      </c>
    </row>
    <row r="1267" spans="1:2">
      <c r="A1267" t="s">
        <v>11956</v>
      </c>
      <c r="B1267" t="s">
        <v>157</v>
      </c>
    </row>
    <row r="1268" spans="1:2">
      <c r="A1268" t="s">
        <v>11957</v>
      </c>
      <c r="B1268" t="s">
        <v>160</v>
      </c>
    </row>
    <row r="1269" spans="1:2">
      <c r="A1269" t="s">
        <v>11958</v>
      </c>
      <c r="B1269" t="s">
        <v>157</v>
      </c>
    </row>
    <row r="1270" spans="1:2">
      <c r="A1270" t="s">
        <v>11959</v>
      </c>
      <c r="B1270" t="s">
        <v>157</v>
      </c>
    </row>
    <row r="1271" spans="1:2">
      <c r="A1271" t="s">
        <v>11960</v>
      </c>
      <c r="B1271" t="s">
        <v>164</v>
      </c>
    </row>
    <row r="1272" spans="1:2">
      <c r="A1272" t="s">
        <v>11961</v>
      </c>
      <c r="B1272" t="s">
        <v>164</v>
      </c>
    </row>
    <row r="1273" spans="1:2">
      <c r="A1273" t="s">
        <v>11962</v>
      </c>
      <c r="B1273" t="s">
        <v>3533</v>
      </c>
    </row>
    <row r="1274" spans="1:2">
      <c r="A1274" t="s">
        <v>11963</v>
      </c>
      <c r="B1274" t="s">
        <v>159</v>
      </c>
    </row>
    <row r="1275" spans="1:2">
      <c r="A1275" t="s">
        <v>11964</v>
      </c>
      <c r="B1275" t="s">
        <v>162</v>
      </c>
    </row>
    <row r="1276" spans="1:2">
      <c r="A1276" t="s">
        <v>11965</v>
      </c>
      <c r="B1276" t="s">
        <v>159</v>
      </c>
    </row>
    <row r="1277" spans="1:2">
      <c r="A1277" t="s">
        <v>11966</v>
      </c>
      <c r="B1277" t="s">
        <v>160</v>
      </c>
    </row>
    <row r="1278" spans="1:2">
      <c r="A1278" t="s">
        <v>11967</v>
      </c>
      <c r="B1278" t="s">
        <v>3533</v>
      </c>
    </row>
    <row r="1279" spans="1:2">
      <c r="A1279" t="s">
        <v>11968</v>
      </c>
      <c r="B1279" t="s">
        <v>3533</v>
      </c>
    </row>
    <row r="1280" spans="1:2">
      <c r="A1280" t="s">
        <v>11969</v>
      </c>
      <c r="B1280" t="s">
        <v>157</v>
      </c>
    </row>
    <row r="1281" spans="1:2">
      <c r="A1281" t="s">
        <v>11970</v>
      </c>
      <c r="B1281" t="s">
        <v>3533</v>
      </c>
    </row>
    <row r="1282" spans="1:2">
      <c r="A1282" t="s">
        <v>11971</v>
      </c>
      <c r="B1282" t="s">
        <v>157</v>
      </c>
    </row>
    <row r="1283" spans="1:2">
      <c r="A1283" t="s">
        <v>11972</v>
      </c>
      <c r="B1283" t="s">
        <v>157</v>
      </c>
    </row>
    <row r="1284" spans="1:2">
      <c r="A1284" t="s">
        <v>11973</v>
      </c>
      <c r="B1284" t="s">
        <v>3533</v>
      </c>
    </row>
    <row r="1285" spans="1:2">
      <c r="A1285" t="s">
        <v>11974</v>
      </c>
      <c r="B1285" t="s">
        <v>157</v>
      </c>
    </row>
    <row r="1286" spans="1:2">
      <c r="A1286" t="s">
        <v>11975</v>
      </c>
      <c r="B1286" t="s">
        <v>157</v>
      </c>
    </row>
    <row r="1287" spans="1:2">
      <c r="A1287" t="s">
        <v>11976</v>
      </c>
      <c r="B1287" t="s">
        <v>159</v>
      </c>
    </row>
    <row r="1288" spans="1:2">
      <c r="A1288" t="s">
        <v>11977</v>
      </c>
      <c r="B1288" t="s">
        <v>2224</v>
      </c>
    </row>
    <row r="1289" spans="1:2">
      <c r="A1289" t="s">
        <v>11978</v>
      </c>
      <c r="B1289" t="s">
        <v>2224</v>
      </c>
    </row>
    <row r="1290" spans="1:2">
      <c r="A1290" t="s">
        <v>11979</v>
      </c>
      <c r="B1290" t="s">
        <v>3533</v>
      </c>
    </row>
    <row r="1291" spans="1:2">
      <c r="A1291" t="s">
        <v>11980</v>
      </c>
      <c r="B1291" t="s">
        <v>3533</v>
      </c>
    </row>
    <row r="1292" spans="1:2">
      <c r="A1292" t="s">
        <v>11981</v>
      </c>
      <c r="B1292" t="s">
        <v>157</v>
      </c>
    </row>
    <row r="1293" spans="1:2">
      <c r="A1293" t="s">
        <v>11982</v>
      </c>
      <c r="B1293" t="s">
        <v>157</v>
      </c>
    </row>
    <row r="1294" spans="1:2">
      <c r="A1294" t="s">
        <v>11983</v>
      </c>
      <c r="B1294" t="s">
        <v>3533</v>
      </c>
    </row>
    <row r="1295" spans="1:2">
      <c r="A1295" t="s">
        <v>11984</v>
      </c>
      <c r="B1295" t="s">
        <v>157</v>
      </c>
    </row>
    <row r="1296" spans="1:2">
      <c r="A1296" t="s">
        <v>11985</v>
      </c>
      <c r="B1296" t="s">
        <v>3533</v>
      </c>
    </row>
    <row r="1297" spans="1:2">
      <c r="A1297" t="s">
        <v>11986</v>
      </c>
      <c r="B1297" t="s">
        <v>157</v>
      </c>
    </row>
    <row r="1298" spans="1:2">
      <c r="A1298" t="s">
        <v>11987</v>
      </c>
      <c r="B1298" t="s">
        <v>3533</v>
      </c>
    </row>
    <row r="1299" spans="1:2">
      <c r="A1299" t="s">
        <v>11988</v>
      </c>
      <c r="B1299" t="s">
        <v>157</v>
      </c>
    </row>
    <row r="1300" spans="1:2">
      <c r="A1300" t="s">
        <v>11989</v>
      </c>
      <c r="B1300" t="s">
        <v>157</v>
      </c>
    </row>
    <row r="1301" spans="1:2">
      <c r="A1301" t="s">
        <v>11990</v>
      </c>
      <c r="B1301" t="s">
        <v>159</v>
      </c>
    </row>
    <row r="1302" spans="1:2">
      <c r="A1302" t="s">
        <v>11991</v>
      </c>
      <c r="B1302" t="s">
        <v>157</v>
      </c>
    </row>
    <row r="1303" spans="1:2">
      <c r="A1303" t="s">
        <v>11992</v>
      </c>
      <c r="B1303" t="s">
        <v>3533</v>
      </c>
    </row>
    <row r="1304" spans="1:2">
      <c r="A1304" t="s">
        <v>11993</v>
      </c>
      <c r="B1304" t="s">
        <v>3533</v>
      </c>
    </row>
    <row r="1305" spans="1:2">
      <c r="A1305" t="s">
        <v>11994</v>
      </c>
      <c r="B1305" t="s">
        <v>157</v>
      </c>
    </row>
    <row r="1306" spans="1:2">
      <c r="A1306" t="s">
        <v>11995</v>
      </c>
      <c r="B1306" t="s">
        <v>157</v>
      </c>
    </row>
    <row r="1307" spans="1:2">
      <c r="A1307" t="s">
        <v>11996</v>
      </c>
      <c r="B1307" t="s">
        <v>3533</v>
      </c>
    </row>
    <row r="1308" spans="1:2">
      <c r="A1308" t="s">
        <v>11997</v>
      </c>
      <c r="B1308" t="s">
        <v>157</v>
      </c>
    </row>
    <row r="1309" spans="1:2">
      <c r="A1309" t="s">
        <v>11998</v>
      </c>
      <c r="B1309" t="s">
        <v>157</v>
      </c>
    </row>
    <row r="1310" spans="1:2">
      <c r="A1310" t="s">
        <v>11999</v>
      </c>
      <c r="B1310" t="s">
        <v>157</v>
      </c>
    </row>
    <row r="1311" spans="1:2">
      <c r="A1311" t="s">
        <v>12000</v>
      </c>
      <c r="B1311" t="s">
        <v>157</v>
      </c>
    </row>
    <row r="1312" spans="1:2">
      <c r="A1312" t="s">
        <v>12001</v>
      </c>
      <c r="B1312" t="s">
        <v>157</v>
      </c>
    </row>
    <row r="1313" spans="1:2">
      <c r="A1313" t="s">
        <v>12002</v>
      </c>
      <c r="B1313" t="s">
        <v>159</v>
      </c>
    </row>
    <row r="1314" spans="1:2">
      <c r="A1314" t="s">
        <v>12003</v>
      </c>
      <c r="B1314" t="s">
        <v>3533</v>
      </c>
    </row>
    <row r="1315" spans="1:2">
      <c r="A1315" t="s">
        <v>12004</v>
      </c>
      <c r="B1315" t="s">
        <v>157</v>
      </c>
    </row>
    <row r="1316" spans="1:2">
      <c r="A1316" t="s">
        <v>12005</v>
      </c>
      <c r="B1316" t="s">
        <v>157</v>
      </c>
    </row>
    <row r="1317" spans="1:2">
      <c r="A1317" t="s">
        <v>12006</v>
      </c>
      <c r="B1317" t="s">
        <v>157</v>
      </c>
    </row>
    <row r="1318" spans="1:2">
      <c r="A1318" t="s">
        <v>12007</v>
      </c>
      <c r="B1318" t="s">
        <v>157</v>
      </c>
    </row>
    <row r="1319" spans="1:2">
      <c r="A1319" t="s">
        <v>12008</v>
      </c>
      <c r="B1319" t="s">
        <v>157</v>
      </c>
    </row>
    <row r="1320" spans="1:2">
      <c r="A1320" t="s">
        <v>12009</v>
      </c>
      <c r="B1320" t="s">
        <v>160</v>
      </c>
    </row>
    <row r="1321" spans="1:2">
      <c r="A1321" t="s">
        <v>12010</v>
      </c>
      <c r="B1321" t="s">
        <v>3533</v>
      </c>
    </row>
    <row r="1322" spans="1:2">
      <c r="A1322" t="s">
        <v>12011</v>
      </c>
      <c r="B1322" t="s">
        <v>3533</v>
      </c>
    </row>
    <row r="1323" spans="1:2">
      <c r="A1323" t="s">
        <v>12012</v>
      </c>
      <c r="B1323" t="s">
        <v>157</v>
      </c>
    </row>
    <row r="1324" spans="1:2">
      <c r="A1324" t="s">
        <v>12013</v>
      </c>
      <c r="B1324" t="s">
        <v>3533</v>
      </c>
    </row>
    <row r="1325" spans="1:2">
      <c r="A1325" t="s">
        <v>12014</v>
      </c>
      <c r="B1325" t="s">
        <v>3533</v>
      </c>
    </row>
    <row r="1326" spans="1:2">
      <c r="A1326" t="s">
        <v>12015</v>
      </c>
      <c r="B1326" t="s">
        <v>157</v>
      </c>
    </row>
    <row r="1327" spans="1:2">
      <c r="A1327" t="s">
        <v>12016</v>
      </c>
      <c r="B1327" t="s">
        <v>157</v>
      </c>
    </row>
    <row r="1328" spans="1:2">
      <c r="A1328" t="s">
        <v>12017</v>
      </c>
      <c r="B1328" t="s">
        <v>157</v>
      </c>
    </row>
    <row r="1329" spans="1:2">
      <c r="A1329" t="s">
        <v>12018</v>
      </c>
      <c r="B1329" t="s">
        <v>157</v>
      </c>
    </row>
    <row r="1330" spans="1:2">
      <c r="A1330" t="s">
        <v>12019</v>
      </c>
      <c r="B1330" t="s">
        <v>157</v>
      </c>
    </row>
    <row r="1331" spans="1:2">
      <c r="A1331" t="s">
        <v>12020</v>
      </c>
      <c r="B1331" t="s">
        <v>157</v>
      </c>
    </row>
    <row r="1332" spans="1:2">
      <c r="A1332" t="s">
        <v>12021</v>
      </c>
      <c r="B1332" t="s">
        <v>157</v>
      </c>
    </row>
    <row r="1333" spans="1:2">
      <c r="A1333" t="s">
        <v>12022</v>
      </c>
      <c r="B1333" t="s">
        <v>157</v>
      </c>
    </row>
    <row r="1334" spans="1:2">
      <c r="A1334" t="s">
        <v>12023</v>
      </c>
      <c r="B1334" t="s">
        <v>3533</v>
      </c>
    </row>
    <row r="1335" spans="1:2">
      <c r="A1335" t="s">
        <v>12024</v>
      </c>
      <c r="B1335" t="s">
        <v>3533</v>
      </c>
    </row>
    <row r="1336" spans="1:2">
      <c r="A1336" t="s">
        <v>12025</v>
      </c>
      <c r="B1336" t="s">
        <v>157</v>
      </c>
    </row>
    <row r="1337" spans="1:2">
      <c r="A1337" t="s">
        <v>12026</v>
      </c>
      <c r="B1337" t="s">
        <v>3533</v>
      </c>
    </row>
    <row r="1338" spans="1:2">
      <c r="A1338" t="s">
        <v>12027</v>
      </c>
      <c r="B1338" t="s">
        <v>3533</v>
      </c>
    </row>
    <row r="1339" spans="1:2">
      <c r="A1339" t="s">
        <v>12028</v>
      </c>
      <c r="B1339" t="s">
        <v>159</v>
      </c>
    </row>
    <row r="1340" spans="1:2">
      <c r="A1340" t="s">
        <v>12029</v>
      </c>
      <c r="B1340" t="s">
        <v>157</v>
      </c>
    </row>
    <row r="1341" spans="1:2">
      <c r="A1341" t="s">
        <v>12030</v>
      </c>
      <c r="B1341" t="s">
        <v>157</v>
      </c>
    </row>
    <row r="1342" spans="1:2">
      <c r="A1342" t="s">
        <v>12031</v>
      </c>
      <c r="B1342" t="s">
        <v>157</v>
      </c>
    </row>
    <row r="1343" spans="1:2">
      <c r="A1343" t="s">
        <v>12032</v>
      </c>
      <c r="B1343" t="s">
        <v>159</v>
      </c>
    </row>
    <row r="1344" spans="1:2">
      <c r="A1344" t="s">
        <v>12033</v>
      </c>
      <c r="B1344" t="s">
        <v>3533</v>
      </c>
    </row>
    <row r="1345" spans="1:2">
      <c r="A1345" t="s">
        <v>12034</v>
      </c>
      <c r="B1345" t="s">
        <v>157</v>
      </c>
    </row>
    <row r="1346" spans="1:2">
      <c r="A1346" t="s">
        <v>12035</v>
      </c>
      <c r="B1346" t="s">
        <v>3533</v>
      </c>
    </row>
    <row r="1347" spans="1:2">
      <c r="A1347" t="s">
        <v>12036</v>
      </c>
      <c r="B1347" t="s">
        <v>157</v>
      </c>
    </row>
    <row r="1348" spans="1:2">
      <c r="A1348" t="s">
        <v>12037</v>
      </c>
      <c r="B1348" t="s">
        <v>157</v>
      </c>
    </row>
    <row r="1349" spans="1:2">
      <c r="A1349" t="s">
        <v>12038</v>
      </c>
      <c r="B1349" t="s">
        <v>3533</v>
      </c>
    </row>
    <row r="1350" spans="1:2">
      <c r="A1350" t="s">
        <v>12039</v>
      </c>
      <c r="B1350" t="s">
        <v>160</v>
      </c>
    </row>
    <row r="1351" spans="1:2">
      <c r="A1351" t="s">
        <v>12040</v>
      </c>
      <c r="B1351" t="s">
        <v>157</v>
      </c>
    </row>
    <row r="1352" spans="1:2">
      <c r="A1352" t="s">
        <v>12041</v>
      </c>
      <c r="B1352" t="s">
        <v>157</v>
      </c>
    </row>
    <row r="1353" spans="1:2">
      <c r="A1353" t="s">
        <v>12042</v>
      </c>
      <c r="B1353" t="s">
        <v>157</v>
      </c>
    </row>
    <row r="1354" spans="1:2">
      <c r="A1354" t="s">
        <v>12043</v>
      </c>
      <c r="B1354" t="s">
        <v>157</v>
      </c>
    </row>
    <row r="1355" spans="1:2">
      <c r="A1355" t="s">
        <v>12044</v>
      </c>
      <c r="B1355" t="s">
        <v>159</v>
      </c>
    </row>
    <row r="1356" spans="1:2">
      <c r="A1356" t="s">
        <v>12045</v>
      </c>
      <c r="B1356" t="s">
        <v>3533</v>
      </c>
    </row>
    <row r="1357" spans="1:2">
      <c r="A1357" t="s">
        <v>12046</v>
      </c>
      <c r="B1357" t="s">
        <v>157</v>
      </c>
    </row>
    <row r="1358" spans="1:2">
      <c r="A1358" t="s">
        <v>12047</v>
      </c>
      <c r="B1358" t="s">
        <v>157</v>
      </c>
    </row>
    <row r="1359" spans="1:2">
      <c r="A1359" t="s">
        <v>12048</v>
      </c>
      <c r="B1359" t="s">
        <v>157</v>
      </c>
    </row>
    <row r="1360" spans="1:2">
      <c r="A1360" t="s">
        <v>12049</v>
      </c>
      <c r="B1360" t="s">
        <v>157</v>
      </c>
    </row>
    <row r="1361" spans="1:2">
      <c r="A1361" t="s">
        <v>12050</v>
      </c>
      <c r="B1361" t="s">
        <v>159</v>
      </c>
    </row>
    <row r="1362" spans="1:2">
      <c r="A1362" t="s">
        <v>12051</v>
      </c>
      <c r="B1362" t="s">
        <v>3533</v>
      </c>
    </row>
    <row r="1363" spans="1:2">
      <c r="A1363" t="s">
        <v>12052</v>
      </c>
      <c r="B1363" t="s">
        <v>159</v>
      </c>
    </row>
    <row r="1364" spans="1:2">
      <c r="A1364" t="s">
        <v>12053</v>
      </c>
      <c r="B1364" t="s">
        <v>157</v>
      </c>
    </row>
    <row r="1365" spans="1:2">
      <c r="A1365" t="s">
        <v>12054</v>
      </c>
      <c r="B1365" t="s">
        <v>157</v>
      </c>
    </row>
    <row r="1366" spans="1:2">
      <c r="A1366" t="s">
        <v>12055</v>
      </c>
      <c r="B1366" t="s">
        <v>157</v>
      </c>
    </row>
    <row r="1367" spans="1:2">
      <c r="A1367" t="s">
        <v>12056</v>
      </c>
      <c r="B1367" t="s">
        <v>157</v>
      </c>
    </row>
    <row r="1368" spans="1:2">
      <c r="A1368" t="s">
        <v>12057</v>
      </c>
      <c r="B1368" t="s">
        <v>157</v>
      </c>
    </row>
    <row r="1369" spans="1:2">
      <c r="A1369" t="s">
        <v>12058</v>
      </c>
      <c r="B1369" t="s">
        <v>157</v>
      </c>
    </row>
    <row r="1370" spans="1:2">
      <c r="A1370" t="s">
        <v>12059</v>
      </c>
      <c r="B1370" t="s">
        <v>157</v>
      </c>
    </row>
    <row r="1371" spans="1:2">
      <c r="A1371" t="s">
        <v>12060</v>
      </c>
      <c r="B1371" t="s">
        <v>3533</v>
      </c>
    </row>
    <row r="1372" spans="1:2">
      <c r="A1372" t="s">
        <v>12061</v>
      </c>
      <c r="B1372" t="s">
        <v>3533</v>
      </c>
    </row>
    <row r="1373" spans="1:2">
      <c r="A1373" t="s">
        <v>12062</v>
      </c>
      <c r="B1373" t="s">
        <v>164</v>
      </c>
    </row>
    <row r="1374" spans="1:2">
      <c r="A1374" t="s">
        <v>12063</v>
      </c>
      <c r="B1374" t="s">
        <v>164</v>
      </c>
    </row>
    <row r="1375" spans="1:2">
      <c r="A1375" t="s">
        <v>12064</v>
      </c>
      <c r="B1375" t="s">
        <v>164</v>
      </c>
    </row>
    <row r="1376" spans="1:2">
      <c r="A1376" t="s">
        <v>12065</v>
      </c>
      <c r="B1376" t="s">
        <v>157</v>
      </c>
    </row>
    <row r="1377" spans="1:2">
      <c r="A1377" t="s">
        <v>12066</v>
      </c>
      <c r="B1377" t="s">
        <v>159</v>
      </c>
    </row>
    <row r="1378" spans="1:2">
      <c r="A1378" t="s">
        <v>12067</v>
      </c>
      <c r="B1378" t="s">
        <v>157</v>
      </c>
    </row>
    <row r="1379" spans="1:2">
      <c r="A1379" t="s">
        <v>12068</v>
      </c>
      <c r="B1379" t="s">
        <v>3533</v>
      </c>
    </row>
    <row r="1380" spans="1:2">
      <c r="A1380" t="s">
        <v>12069</v>
      </c>
      <c r="B1380" t="s">
        <v>159</v>
      </c>
    </row>
    <row r="1381" spans="1:2">
      <c r="A1381" t="s">
        <v>12070</v>
      </c>
      <c r="B1381" t="s">
        <v>157</v>
      </c>
    </row>
    <row r="1382" spans="1:2">
      <c r="A1382" t="s">
        <v>2109</v>
      </c>
      <c r="B1382" t="s">
        <v>160</v>
      </c>
    </row>
    <row r="1383" spans="1:2">
      <c r="A1383" t="s">
        <v>12071</v>
      </c>
      <c r="B1383" t="s">
        <v>3533</v>
      </c>
    </row>
    <row r="1384" spans="1:2">
      <c r="A1384" t="s">
        <v>12072</v>
      </c>
      <c r="B1384" t="s">
        <v>157</v>
      </c>
    </row>
    <row r="1385" spans="1:2">
      <c r="A1385" t="s">
        <v>12073</v>
      </c>
      <c r="B1385" t="s">
        <v>157</v>
      </c>
    </row>
    <row r="1386" spans="1:2">
      <c r="A1386" t="s">
        <v>12074</v>
      </c>
      <c r="B1386" t="s">
        <v>157</v>
      </c>
    </row>
    <row r="1387" spans="1:2">
      <c r="A1387" t="s">
        <v>12075</v>
      </c>
      <c r="B1387" t="s">
        <v>157</v>
      </c>
    </row>
    <row r="1388" spans="1:2">
      <c r="A1388" t="s">
        <v>12076</v>
      </c>
      <c r="B1388" t="s">
        <v>3533</v>
      </c>
    </row>
    <row r="1389" spans="1:2">
      <c r="A1389" t="s">
        <v>12077</v>
      </c>
      <c r="B1389" t="s">
        <v>3533</v>
      </c>
    </row>
    <row r="1390" spans="1:2">
      <c r="A1390" t="s">
        <v>2111</v>
      </c>
      <c r="B1390" t="s">
        <v>159</v>
      </c>
    </row>
    <row r="1391" spans="1:2">
      <c r="A1391" t="s">
        <v>2113</v>
      </c>
      <c r="B1391" t="s">
        <v>160</v>
      </c>
    </row>
    <row r="1392" spans="1:2">
      <c r="A1392" t="s">
        <v>2116</v>
      </c>
      <c r="B1392" t="s">
        <v>157</v>
      </c>
    </row>
    <row r="1393" spans="1:2">
      <c r="A1393" t="s">
        <v>2117</v>
      </c>
      <c r="B1393" t="s">
        <v>157</v>
      </c>
    </row>
    <row r="1394" spans="1:2">
      <c r="A1394" t="s">
        <v>2120</v>
      </c>
      <c r="B1394" t="s">
        <v>3533</v>
      </c>
    </row>
    <row r="1395" spans="1:2">
      <c r="A1395" t="s">
        <v>12078</v>
      </c>
      <c r="B1395" t="s">
        <v>157</v>
      </c>
    </row>
    <row r="1396" spans="1:2">
      <c r="A1396" t="s">
        <v>12079</v>
      </c>
      <c r="B1396" t="s">
        <v>3533</v>
      </c>
    </row>
    <row r="1397" spans="1:2">
      <c r="A1397" t="s">
        <v>2122</v>
      </c>
      <c r="B1397" t="s">
        <v>159</v>
      </c>
    </row>
    <row r="1398" spans="1:2">
      <c r="A1398" t="s">
        <v>12080</v>
      </c>
      <c r="B1398" t="s">
        <v>157</v>
      </c>
    </row>
    <row r="1399" spans="1:2">
      <c r="A1399" t="s">
        <v>2125</v>
      </c>
      <c r="B1399" t="s">
        <v>3533</v>
      </c>
    </row>
    <row r="1400" spans="1:2">
      <c r="A1400" t="s">
        <v>12081</v>
      </c>
      <c r="B1400" t="s">
        <v>157</v>
      </c>
    </row>
    <row r="1401" spans="1:2">
      <c r="A1401" t="s">
        <v>12082</v>
      </c>
      <c r="B1401" t="s">
        <v>157</v>
      </c>
    </row>
    <row r="1402" spans="1:2">
      <c r="A1402" t="s">
        <v>12083</v>
      </c>
      <c r="B1402" t="s">
        <v>157</v>
      </c>
    </row>
    <row r="1403" spans="1:2">
      <c r="A1403" t="s">
        <v>12084</v>
      </c>
      <c r="B1403" t="s">
        <v>157</v>
      </c>
    </row>
    <row r="1404" spans="1:2">
      <c r="A1404" t="s">
        <v>12085</v>
      </c>
      <c r="B1404" t="s">
        <v>157</v>
      </c>
    </row>
    <row r="1405" spans="1:2">
      <c r="A1405" t="s">
        <v>12086</v>
      </c>
      <c r="B1405" t="s">
        <v>157</v>
      </c>
    </row>
    <row r="1406" spans="1:2">
      <c r="A1406" t="s">
        <v>12087</v>
      </c>
      <c r="B1406" t="s">
        <v>157</v>
      </c>
    </row>
    <row r="1407" spans="1:2">
      <c r="A1407" t="s">
        <v>12088</v>
      </c>
      <c r="B1407" t="s">
        <v>157</v>
      </c>
    </row>
    <row r="1408" spans="1:2">
      <c r="A1408" t="s">
        <v>2128</v>
      </c>
      <c r="B1408" t="s">
        <v>3533</v>
      </c>
    </row>
    <row r="1409" spans="1:2">
      <c r="A1409" t="s">
        <v>2131</v>
      </c>
      <c r="B1409" t="s">
        <v>164</v>
      </c>
    </row>
    <row r="1410" spans="1:2">
      <c r="A1410" t="s">
        <v>12089</v>
      </c>
      <c r="B1410" t="s">
        <v>164</v>
      </c>
    </row>
    <row r="1411" spans="1:2">
      <c r="A1411" t="s">
        <v>12090</v>
      </c>
      <c r="B1411" t="s">
        <v>164</v>
      </c>
    </row>
    <row r="1412" spans="1:2">
      <c r="A1412" t="s">
        <v>2134</v>
      </c>
      <c r="B1412" t="s">
        <v>157</v>
      </c>
    </row>
    <row r="1413" spans="1:2">
      <c r="A1413" t="s">
        <v>2136</v>
      </c>
      <c r="B1413" t="s">
        <v>157</v>
      </c>
    </row>
    <row r="1414" spans="1:2">
      <c r="A1414" t="s">
        <v>12091</v>
      </c>
      <c r="B1414" t="s">
        <v>157</v>
      </c>
    </row>
    <row r="1415" spans="1:2">
      <c r="A1415" t="s">
        <v>12092</v>
      </c>
      <c r="B1415" t="s">
        <v>157</v>
      </c>
    </row>
    <row r="1416" spans="1:2">
      <c r="A1416" t="s">
        <v>12093</v>
      </c>
      <c r="B1416" t="s">
        <v>157</v>
      </c>
    </row>
    <row r="1417" spans="1:2">
      <c r="A1417" t="s">
        <v>12094</v>
      </c>
      <c r="B1417" t="s">
        <v>157</v>
      </c>
    </row>
    <row r="1418" spans="1:2">
      <c r="A1418" t="s">
        <v>2138</v>
      </c>
      <c r="B1418" t="s">
        <v>3533</v>
      </c>
    </row>
    <row r="1419" spans="1:2">
      <c r="A1419" t="s">
        <v>2140</v>
      </c>
      <c r="B1419" t="s">
        <v>3533</v>
      </c>
    </row>
    <row r="1420" spans="1:2">
      <c r="A1420" t="s">
        <v>2142</v>
      </c>
      <c r="B1420" t="s">
        <v>157</v>
      </c>
    </row>
    <row r="1421" spans="1:2">
      <c r="A1421" t="s">
        <v>2144</v>
      </c>
      <c r="B1421" t="s">
        <v>3533</v>
      </c>
    </row>
    <row r="1422" spans="1:2">
      <c r="A1422" t="s">
        <v>2146</v>
      </c>
      <c r="B1422" t="s">
        <v>160</v>
      </c>
    </row>
    <row r="1423" spans="1:2">
      <c r="A1423" t="s">
        <v>2148</v>
      </c>
      <c r="B1423" t="s">
        <v>159</v>
      </c>
    </row>
    <row r="1424" spans="1:2">
      <c r="A1424" t="s">
        <v>2150</v>
      </c>
      <c r="B1424" t="s">
        <v>3533</v>
      </c>
    </row>
    <row r="1425" spans="1:2">
      <c r="A1425" t="s">
        <v>2152</v>
      </c>
      <c r="B1425" t="s">
        <v>3533</v>
      </c>
    </row>
    <row r="1426" spans="1:2">
      <c r="A1426" t="s">
        <v>2155</v>
      </c>
      <c r="B1426" t="s">
        <v>159</v>
      </c>
    </row>
    <row r="1427" spans="1:2">
      <c r="A1427" t="s">
        <v>12095</v>
      </c>
      <c r="B1427" t="s">
        <v>157</v>
      </c>
    </row>
    <row r="1428" spans="1:2">
      <c r="A1428" t="s">
        <v>2159</v>
      </c>
      <c r="B1428" t="s">
        <v>160</v>
      </c>
    </row>
    <row r="1429" spans="1:2">
      <c r="A1429" t="s">
        <v>2161</v>
      </c>
      <c r="B1429" t="s">
        <v>157</v>
      </c>
    </row>
    <row r="1430" spans="1:2">
      <c r="A1430" t="s">
        <v>2165</v>
      </c>
      <c r="B1430" t="s">
        <v>160</v>
      </c>
    </row>
    <row r="1431" spans="1:2">
      <c r="A1431" t="s">
        <v>12096</v>
      </c>
      <c r="B1431" t="s">
        <v>160</v>
      </c>
    </row>
    <row r="1432" spans="1:2">
      <c r="A1432" t="s">
        <v>12097</v>
      </c>
      <c r="B1432" t="s">
        <v>157</v>
      </c>
    </row>
    <row r="1433" spans="1:2">
      <c r="A1433" t="s">
        <v>12098</v>
      </c>
      <c r="B1433" t="s">
        <v>157</v>
      </c>
    </row>
    <row r="1434" spans="1:2">
      <c r="A1434" t="s">
        <v>12099</v>
      </c>
      <c r="B1434" t="s">
        <v>157</v>
      </c>
    </row>
    <row r="1435" spans="1:2">
      <c r="A1435" t="s">
        <v>2167</v>
      </c>
      <c r="B1435" t="s">
        <v>159</v>
      </c>
    </row>
    <row r="1436" spans="1:2">
      <c r="A1436" t="s">
        <v>2169</v>
      </c>
      <c r="B1436" t="s">
        <v>3533</v>
      </c>
    </row>
    <row r="1437" spans="1:2">
      <c r="A1437" t="s">
        <v>2171</v>
      </c>
      <c r="B1437" t="s">
        <v>157</v>
      </c>
    </row>
    <row r="1438" spans="1:2">
      <c r="A1438" t="s">
        <v>2172</v>
      </c>
      <c r="B1438" t="s">
        <v>157</v>
      </c>
    </row>
    <row r="1439" spans="1:2">
      <c r="A1439" t="s">
        <v>2175</v>
      </c>
      <c r="B1439" t="s">
        <v>157</v>
      </c>
    </row>
    <row r="1440" spans="1:2">
      <c r="A1440" t="s">
        <v>2176</v>
      </c>
      <c r="B1440" t="s">
        <v>157</v>
      </c>
    </row>
    <row r="1441" spans="1:2">
      <c r="A1441" t="s">
        <v>2178</v>
      </c>
      <c r="B1441" t="s">
        <v>157</v>
      </c>
    </row>
    <row r="1442" spans="1:2">
      <c r="A1442" t="s">
        <v>2180</v>
      </c>
      <c r="B1442" t="s">
        <v>3533</v>
      </c>
    </row>
    <row r="1443" spans="1:2">
      <c r="A1443" t="s">
        <v>2183</v>
      </c>
      <c r="B1443" t="s">
        <v>3533</v>
      </c>
    </row>
    <row r="1444" spans="1:2">
      <c r="A1444" t="s">
        <v>2186</v>
      </c>
      <c r="B1444" t="s">
        <v>3533</v>
      </c>
    </row>
    <row r="1445" spans="1:2">
      <c r="A1445" t="s">
        <v>2188</v>
      </c>
      <c r="B1445" t="s">
        <v>160</v>
      </c>
    </row>
    <row r="1446" spans="1:2">
      <c r="A1446" t="s">
        <v>12100</v>
      </c>
      <c r="B1446" t="s">
        <v>157</v>
      </c>
    </row>
    <row r="1447" spans="1:2">
      <c r="A1447" t="s">
        <v>12101</v>
      </c>
      <c r="B1447" t="s">
        <v>157</v>
      </c>
    </row>
    <row r="1448" spans="1:2">
      <c r="A1448" t="s">
        <v>2190</v>
      </c>
      <c r="B1448" t="s">
        <v>3533</v>
      </c>
    </row>
    <row r="1449" spans="1:2">
      <c r="A1449" t="s">
        <v>2192</v>
      </c>
      <c r="B1449" t="s">
        <v>3533</v>
      </c>
    </row>
    <row r="1450" spans="1:2">
      <c r="A1450" t="s">
        <v>12102</v>
      </c>
      <c r="B1450" t="s">
        <v>157</v>
      </c>
    </row>
    <row r="1451" spans="1:2">
      <c r="A1451" t="s">
        <v>12103</v>
      </c>
      <c r="B1451" t="s">
        <v>162</v>
      </c>
    </row>
    <row r="1452" spans="1:2">
      <c r="A1452" t="s">
        <v>12104</v>
      </c>
      <c r="B1452" t="s">
        <v>157</v>
      </c>
    </row>
    <row r="1453" spans="1:2">
      <c r="A1453" t="s">
        <v>12105</v>
      </c>
      <c r="B1453" t="s">
        <v>160</v>
      </c>
    </row>
    <row r="1454" spans="1:2">
      <c r="A1454" t="s">
        <v>12106</v>
      </c>
      <c r="B1454" t="s">
        <v>3533</v>
      </c>
    </row>
    <row r="1455" spans="1:2">
      <c r="A1455" t="s">
        <v>12107</v>
      </c>
      <c r="B1455" t="s">
        <v>160</v>
      </c>
    </row>
    <row r="1456" spans="1:2">
      <c r="A1456" t="s">
        <v>12108</v>
      </c>
      <c r="B1456" t="s">
        <v>160</v>
      </c>
    </row>
    <row r="1457" spans="1:2">
      <c r="A1457" t="s">
        <v>12109</v>
      </c>
      <c r="B1457" t="s">
        <v>3533</v>
      </c>
    </row>
    <row r="1458" spans="1:2">
      <c r="A1458" t="s">
        <v>12110</v>
      </c>
      <c r="B1458" t="s">
        <v>3533</v>
      </c>
    </row>
    <row r="1459" spans="1:2">
      <c r="A1459" t="s">
        <v>12111</v>
      </c>
      <c r="B1459" t="s">
        <v>160</v>
      </c>
    </row>
    <row r="1460" spans="1:2">
      <c r="A1460" t="s">
        <v>12112</v>
      </c>
      <c r="B1460" t="s">
        <v>157</v>
      </c>
    </row>
    <row r="1461" spans="1:2">
      <c r="A1461" t="s">
        <v>12113</v>
      </c>
      <c r="B1461" t="s">
        <v>157</v>
      </c>
    </row>
    <row r="1462" spans="1:2">
      <c r="A1462" t="s">
        <v>12114</v>
      </c>
      <c r="B1462" t="s">
        <v>157</v>
      </c>
    </row>
    <row r="1463" spans="1:2">
      <c r="A1463" t="s">
        <v>12115</v>
      </c>
      <c r="B1463" t="s">
        <v>157</v>
      </c>
    </row>
    <row r="1464" spans="1:2">
      <c r="A1464" t="s">
        <v>12116</v>
      </c>
      <c r="B1464" t="s">
        <v>157</v>
      </c>
    </row>
    <row r="1465" spans="1:2">
      <c r="A1465" t="s">
        <v>12117</v>
      </c>
      <c r="B1465" t="s">
        <v>157</v>
      </c>
    </row>
    <row r="1466" spans="1:2">
      <c r="A1466" t="s">
        <v>12118</v>
      </c>
      <c r="B1466" t="s">
        <v>157</v>
      </c>
    </row>
    <row r="1467" spans="1:2">
      <c r="A1467" t="s">
        <v>12119</v>
      </c>
      <c r="B1467" t="s">
        <v>160</v>
      </c>
    </row>
    <row r="1468" spans="1:2">
      <c r="A1468" t="s">
        <v>12120</v>
      </c>
      <c r="B1468" t="s">
        <v>157</v>
      </c>
    </row>
    <row r="1469" spans="1:2">
      <c r="A1469" t="s">
        <v>12121</v>
      </c>
      <c r="B1469" t="s">
        <v>159</v>
      </c>
    </row>
    <row r="1470" spans="1:2">
      <c r="A1470" t="s">
        <v>12122</v>
      </c>
      <c r="B1470" t="s">
        <v>165</v>
      </c>
    </row>
    <row r="1471" spans="1:2">
      <c r="A1471" t="s">
        <v>12123</v>
      </c>
      <c r="B1471" t="s">
        <v>164</v>
      </c>
    </row>
    <row r="1472" spans="1:2">
      <c r="A1472" t="s">
        <v>12124</v>
      </c>
      <c r="B1472" t="s">
        <v>157</v>
      </c>
    </row>
    <row r="1473" spans="1:2">
      <c r="A1473" t="s">
        <v>12125</v>
      </c>
      <c r="B1473" t="s">
        <v>3533</v>
      </c>
    </row>
  </sheetData>
  <pageMargins left="0.75" right="0.75" top="1" bottom="1" header="0.5" footer="0.5"/>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Z1489"/>
  <sheetViews>
    <sheetView showGridLines="0" workbookViewId="0">
      <selection activeCell="F33" sqref="F33"/>
    </sheetView>
  </sheetViews>
  <sheetFormatPr defaultRowHeight="15"/>
  <cols>
    <col min="1" max="1" width="9.28515625" bestFit="1" customWidth="1"/>
    <col min="2" max="2" width="12.7109375" bestFit="1" customWidth="1"/>
    <col min="3" max="3" width="19.7109375" bestFit="1" customWidth="1"/>
    <col min="4" max="4" width="26.42578125" bestFit="1" customWidth="1"/>
    <col min="5" max="5" width="13.140625" bestFit="1" customWidth="1"/>
    <col min="6" max="6" width="75.85546875" bestFit="1" customWidth="1"/>
    <col min="7" max="7" width="36" bestFit="1" customWidth="1"/>
    <col min="8" max="8" width="9.85546875" bestFit="1" customWidth="1"/>
    <col min="9" max="9" width="15.42578125" bestFit="1" customWidth="1"/>
    <col min="10" max="10" width="9.7109375" bestFit="1" customWidth="1"/>
    <col min="11" max="11" width="8" bestFit="1" customWidth="1"/>
    <col min="12" max="12" width="27.28515625" bestFit="1" customWidth="1"/>
    <col min="13" max="13" width="12" bestFit="1" customWidth="1"/>
    <col min="14" max="14" width="26" bestFit="1" customWidth="1"/>
    <col min="15" max="15" width="14.85546875" bestFit="1" customWidth="1"/>
    <col min="16" max="16" width="7.42578125" bestFit="1" customWidth="1"/>
    <col min="17" max="17" width="16.140625" bestFit="1" customWidth="1"/>
    <col min="18" max="18" width="11.140625" bestFit="1" customWidth="1"/>
    <col min="19" max="19" width="12" bestFit="1" customWidth="1"/>
    <col min="20" max="20" width="15.140625" bestFit="1" customWidth="1"/>
    <col min="21" max="21" width="8.5703125" bestFit="1" customWidth="1"/>
    <col min="22" max="22" width="16" bestFit="1" customWidth="1"/>
    <col min="23" max="23" width="14.28515625" bestFit="1" customWidth="1"/>
    <col min="24" max="24" width="20.7109375" bestFit="1" customWidth="1"/>
    <col min="25" max="25" width="13" bestFit="1" customWidth="1"/>
    <col min="26" max="26" width="11.5703125" bestFit="1" customWidth="1"/>
    <col min="27" max="27" width="13.7109375" bestFit="1" customWidth="1"/>
    <col min="28" max="28" width="8.5703125" bestFit="1" customWidth="1"/>
    <col min="29" max="29" width="13" bestFit="1" customWidth="1"/>
    <col min="30" max="30" width="11.5703125" bestFit="1" customWidth="1"/>
    <col min="31" max="31" width="11.140625" bestFit="1" customWidth="1"/>
    <col min="32" max="32" width="25.140625" bestFit="1" customWidth="1"/>
    <col min="33" max="33" width="20.5703125" bestFit="1" customWidth="1"/>
    <col min="34" max="34" width="12" bestFit="1" customWidth="1"/>
    <col min="35" max="35" width="12.42578125" bestFit="1" customWidth="1"/>
    <col min="36" max="36" width="15.5703125" bestFit="1" customWidth="1"/>
    <col min="37" max="37" width="14.85546875" bestFit="1" customWidth="1"/>
    <col min="38" max="38" width="9.28515625" customWidth="1"/>
    <col min="39" max="44" width="12" customWidth="1"/>
    <col min="45" max="45" width="15" customWidth="1"/>
    <col min="46" max="48" width="12" customWidth="1"/>
    <col min="49" max="49" width="13" customWidth="1"/>
    <col min="50" max="50" width="12" customWidth="1"/>
    <col min="51" max="51" width="14" customWidth="1"/>
    <col min="52" max="52" width="12" customWidth="1"/>
    <col min="53" max="53" width="18" customWidth="1"/>
    <col min="54" max="54" width="15" customWidth="1"/>
    <col min="55" max="55" width="16" customWidth="1"/>
    <col min="56" max="56" width="13" customWidth="1"/>
    <col min="57" max="57" width="19" customWidth="1"/>
    <col min="58" max="59" width="12" customWidth="1"/>
  </cols>
  <sheetData>
    <row r="2" spans="1:52">
      <c r="A2" s="49" t="s">
        <v>12289</v>
      </c>
    </row>
    <row r="3" spans="1:52">
      <c r="A3" s="49" t="s">
        <v>12286</v>
      </c>
    </row>
    <row r="4" spans="1:52">
      <c r="A4" s="49" t="s">
        <v>12290</v>
      </c>
    </row>
    <row r="5" spans="1:52">
      <c r="A5" s="49" t="s">
        <v>12291</v>
      </c>
    </row>
    <row r="6" spans="1:52">
      <c r="A6" s="197" t="s">
        <v>12292</v>
      </c>
    </row>
    <row r="7" spans="1:52">
      <c r="A7" s="197" t="s">
        <v>12293</v>
      </c>
    </row>
    <row r="9" spans="1:52" ht="18">
      <c r="A9" t="s">
        <v>146</v>
      </c>
      <c r="B9" t="s">
        <v>44</v>
      </c>
      <c r="C9" t="s">
        <v>66</v>
      </c>
      <c r="D9" t="s">
        <v>2193</v>
      </c>
      <c r="E9" t="s">
        <v>3430</v>
      </c>
      <c r="F9" t="s">
        <v>69</v>
      </c>
      <c r="G9" t="s">
        <v>71</v>
      </c>
      <c r="H9" t="s">
        <v>240</v>
      </c>
      <c r="I9" t="s">
        <v>241</v>
      </c>
      <c r="J9" t="s">
        <v>82</v>
      </c>
      <c r="K9" t="s">
        <v>77</v>
      </c>
      <c r="L9" t="s">
        <v>100</v>
      </c>
      <c r="M9" t="s">
        <v>226</v>
      </c>
      <c r="N9" t="s">
        <v>101</v>
      </c>
      <c r="O9" t="s">
        <v>102</v>
      </c>
      <c r="P9" t="s">
        <v>86</v>
      </c>
      <c r="Q9" t="s">
        <v>3471</v>
      </c>
      <c r="R9" t="s">
        <v>45</v>
      </c>
      <c r="S9" t="s">
        <v>147</v>
      </c>
      <c r="T9" t="s">
        <v>3472</v>
      </c>
      <c r="U9" t="s">
        <v>171</v>
      </c>
      <c r="V9" t="s">
        <v>175</v>
      </c>
      <c r="W9" t="s">
        <v>3474</v>
      </c>
      <c r="X9" t="s">
        <v>12146</v>
      </c>
      <c r="AF9" s="1" t="s">
        <v>172</v>
      </c>
    </row>
    <row r="10" spans="1:52">
      <c r="A10" t="s">
        <v>151</v>
      </c>
      <c r="B10" t="s">
        <v>47</v>
      </c>
      <c r="C10" t="s">
        <v>3213</v>
      </c>
      <c r="F10" t="s">
        <v>202</v>
      </c>
      <c r="G10" t="s">
        <v>203</v>
      </c>
      <c r="H10" t="s">
        <v>204</v>
      </c>
      <c r="I10" t="s">
        <v>205</v>
      </c>
      <c r="K10">
        <v>55</v>
      </c>
      <c r="L10" t="s">
        <v>104</v>
      </c>
      <c r="M10">
        <v>4125000</v>
      </c>
      <c r="N10" t="s">
        <v>105</v>
      </c>
      <c r="O10" t="s">
        <v>106</v>
      </c>
      <c r="S10">
        <v>26452</v>
      </c>
      <c r="T10">
        <v>155.94283986088007</v>
      </c>
      <c r="U10" t="s">
        <v>160</v>
      </c>
      <c r="V10" t="s">
        <v>3476</v>
      </c>
      <c r="W10" t="s">
        <v>12159</v>
      </c>
      <c r="X10" t="s">
        <v>12148</v>
      </c>
      <c r="AF10" s="6" t="s">
        <v>173</v>
      </c>
    </row>
    <row r="11" spans="1:52">
      <c r="A11" t="s">
        <v>151</v>
      </c>
      <c r="B11" t="s">
        <v>47</v>
      </c>
      <c r="C11" t="s">
        <v>3213</v>
      </c>
      <c r="F11" t="s">
        <v>202</v>
      </c>
      <c r="G11" t="s">
        <v>203</v>
      </c>
      <c r="H11" t="s">
        <v>204</v>
      </c>
      <c r="I11" t="s">
        <v>205</v>
      </c>
      <c r="K11">
        <v>55</v>
      </c>
      <c r="L11" t="s">
        <v>115</v>
      </c>
      <c r="M11">
        <v>1969687.5</v>
      </c>
      <c r="N11" t="s">
        <v>105</v>
      </c>
      <c r="O11" t="s">
        <v>106</v>
      </c>
      <c r="S11">
        <v>26452</v>
      </c>
      <c r="T11">
        <v>74.462706033570242</v>
      </c>
      <c r="U11" t="s">
        <v>160</v>
      </c>
      <c r="V11" t="s">
        <v>3476</v>
      </c>
      <c r="W11" t="s">
        <v>12159</v>
      </c>
      <c r="X11" t="s">
        <v>12148</v>
      </c>
    </row>
    <row r="12" spans="1:52">
      <c r="A12" t="s">
        <v>151</v>
      </c>
      <c r="B12" t="s">
        <v>47</v>
      </c>
      <c r="C12" t="s">
        <v>3213</v>
      </c>
      <c r="F12" t="s">
        <v>202</v>
      </c>
      <c r="G12" t="s">
        <v>203</v>
      </c>
      <c r="H12" t="s">
        <v>204</v>
      </c>
      <c r="I12" t="s">
        <v>205</v>
      </c>
      <c r="K12">
        <v>55</v>
      </c>
      <c r="L12" t="s">
        <v>112</v>
      </c>
      <c r="M12">
        <v>487575</v>
      </c>
      <c r="N12" t="s">
        <v>105</v>
      </c>
      <c r="O12" t="s">
        <v>106</v>
      </c>
      <c r="S12">
        <v>26452</v>
      </c>
      <c r="T12">
        <v>18.432443671556026</v>
      </c>
      <c r="U12" t="s">
        <v>160</v>
      </c>
      <c r="V12" t="s">
        <v>3476</v>
      </c>
      <c r="W12" t="s">
        <v>12159</v>
      </c>
      <c r="X12" t="s">
        <v>12148</v>
      </c>
      <c r="AF12" s="10" t="s">
        <v>169</v>
      </c>
    </row>
    <row r="13" spans="1:52">
      <c r="A13" t="s">
        <v>151</v>
      </c>
      <c r="B13" t="s">
        <v>47</v>
      </c>
      <c r="C13" t="s">
        <v>3219</v>
      </c>
      <c r="F13" t="s">
        <v>206</v>
      </c>
      <c r="G13" t="s">
        <v>203</v>
      </c>
      <c r="H13" t="s">
        <v>204</v>
      </c>
      <c r="I13" t="s">
        <v>205</v>
      </c>
      <c r="K13">
        <v>34</v>
      </c>
      <c r="L13" t="s">
        <v>104</v>
      </c>
      <c r="M13">
        <v>2550000</v>
      </c>
      <c r="N13" t="s">
        <v>105</v>
      </c>
      <c r="O13" t="s">
        <v>106</v>
      </c>
      <c r="S13">
        <v>26452</v>
      </c>
      <c r="T13">
        <v>96.401028277634964</v>
      </c>
      <c r="U13" t="s">
        <v>157</v>
      </c>
      <c r="V13" t="s">
        <v>3476</v>
      </c>
      <c r="W13" t="s">
        <v>12159</v>
      </c>
      <c r="X13" t="s">
        <v>12148</v>
      </c>
    </row>
    <row r="14" spans="1:52">
      <c r="A14" t="s">
        <v>151</v>
      </c>
      <c r="B14" t="s">
        <v>47</v>
      </c>
      <c r="C14" t="s">
        <v>3219</v>
      </c>
      <c r="F14" t="s">
        <v>206</v>
      </c>
      <c r="G14" t="s">
        <v>203</v>
      </c>
      <c r="H14" t="s">
        <v>204</v>
      </c>
      <c r="I14" t="s">
        <v>205</v>
      </c>
      <c r="K14">
        <v>34</v>
      </c>
      <c r="L14" t="s">
        <v>115</v>
      </c>
      <c r="M14">
        <v>1217625</v>
      </c>
      <c r="N14" t="s">
        <v>105</v>
      </c>
      <c r="O14" t="s">
        <v>106</v>
      </c>
      <c r="S14">
        <v>26452</v>
      </c>
      <c r="T14">
        <v>46.031491002570696</v>
      </c>
      <c r="U14" t="s">
        <v>157</v>
      </c>
      <c r="V14" t="s">
        <v>3476</v>
      </c>
      <c r="W14" t="s">
        <v>12159</v>
      </c>
      <c r="X14" t="s">
        <v>12148</v>
      </c>
      <c r="AF14" s="11" t="s">
        <v>170</v>
      </c>
    </row>
    <row r="15" spans="1:52">
      <c r="A15" t="s">
        <v>151</v>
      </c>
      <c r="B15" t="s">
        <v>47</v>
      </c>
      <c r="C15" t="s">
        <v>3219</v>
      </c>
      <c r="F15" t="s">
        <v>206</v>
      </c>
      <c r="G15" t="s">
        <v>203</v>
      </c>
      <c r="H15" t="s">
        <v>204</v>
      </c>
      <c r="I15" t="s">
        <v>205</v>
      </c>
      <c r="K15">
        <v>34</v>
      </c>
      <c r="L15" t="s">
        <v>112</v>
      </c>
      <c r="M15">
        <v>301410</v>
      </c>
      <c r="N15" t="s">
        <v>105</v>
      </c>
      <c r="O15" t="s">
        <v>106</v>
      </c>
      <c r="S15">
        <v>26452</v>
      </c>
      <c r="T15">
        <v>11.394601542416453</v>
      </c>
      <c r="U15" t="s">
        <v>157</v>
      </c>
      <c r="V15" t="s">
        <v>3476</v>
      </c>
      <c r="W15" t="s">
        <v>12159</v>
      </c>
      <c r="X15" t="s">
        <v>12148</v>
      </c>
      <c r="AF15" s="12" t="s">
        <v>146</v>
      </c>
      <c r="AG15" s="12" t="s">
        <v>174</v>
      </c>
      <c r="AH15" s="12" t="s">
        <v>66</v>
      </c>
      <c r="AI15" s="12" t="s">
        <v>68</v>
      </c>
      <c r="AJ15" s="12" t="s">
        <v>89</v>
      </c>
      <c r="AK15" s="12" t="s">
        <v>171</v>
      </c>
      <c r="AL15" s="12" t="s">
        <v>175</v>
      </c>
      <c r="AM15" s="12" t="s">
        <v>82</v>
      </c>
      <c r="AN15" s="12" t="s">
        <v>44</v>
      </c>
      <c r="AO15" s="12" t="s">
        <v>176</v>
      </c>
      <c r="AP15" s="12" t="s">
        <v>177</v>
      </c>
      <c r="AQ15" s="12" t="s">
        <v>45</v>
      </c>
      <c r="AR15" s="12" t="s">
        <v>178</v>
      </c>
      <c r="AS15" s="12" t="s">
        <v>179</v>
      </c>
      <c r="AT15" s="12" t="s">
        <v>103</v>
      </c>
      <c r="AU15" s="12" t="s">
        <v>180</v>
      </c>
      <c r="AV15" s="12" t="s">
        <v>181</v>
      </c>
      <c r="AW15" s="12" t="s">
        <v>182</v>
      </c>
      <c r="AX15" s="12" t="s">
        <v>183</v>
      </c>
      <c r="AY15" s="12" t="s">
        <v>84</v>
      </c>
      <c r="AZ15" s="12" t="s">
        <v>184</v>
      </c>
    </row>
    <row r="16" spans="1:52">
      <c r="A16" t="s">
        <v>151</v>
      </c>
      <c r="B16" t="s">
        <v>47</v>
      </c>
      <c r="C16" t="s">
        <v>3280</v>
      </c>
      <c r="F16" t="s">
        <v>207</v>
      </c>
      <c r="G16" t="s">
        <v>203</v>
      </c>
      <c r="H16" t="s">
        <v>208</v>
      </c>
      <c r="I16" t="s">
        <v>205</v>
      </c>
      <c r="K16">
        <v>39</v>
      </c>
      <c r="L16" t="s">
        <v>104</v>
      </c>
      <c r="M16">
        <v>3952806</v>
      </c>
      <c r="N16" t="s">
        <v>105</v>
      </c>
      <c r="O16" t="s">
        <v>106</v>
      </c>
      <c r="S16">
        <v>26452</v>
      </c>
      <c r="T16">
        <v>149.43316195372751</v>
      </c>
      <c r="U16" t="s">
        <v>157</v>
      </c>
      <c r="V16" t="s">
        <v>3476</v>
      </c>
      <c r="W16" t="s">
        <v>12159</v>
      </c>
      <c r="X16" t="s">
        <v>12148</v>
      </c>
    </row>
    <row r="17" spans="1:24">
      <c r="A17" t="s">
        <v>151</v>
      </c>
      <c r="B17" t="s">
        <v>47</v>
      </c>
      <c r="C17" t="s">
        <v>3280</v>
      </c>
      <c r="F17" t="s">
        <v>207</v>
      </c>
      <c r="G17" t="s">
        <v>203</v>
      </c>
      <c r="H17" t="s">
        <v>208</v>
      </c>
      <c r="I17" t="s">
        <v>205</v>
      </c>
      <c r="K17">
        <v>39</v>
      </c>
      <c r="L17" t="s">
        <v>115</v>
      </c>
      <c r="M17">
        <v>1926992.925</v>
      </c>
      <c r="N17" t="s">
        <v>105</v>
      </c>
      <c r="O17" t="s">
        <v>106</v>
      </c>
      <c r="S17">
        <v>26452</v>
      </c>
      <c r="T17">
        <v>72.84866645244216</v>
      </c>
      <c r="U17" t="s">
        <v>157</v>
      </c>
      <c r="V17" t="s">
        <v>3476</v>
      </c>
      <c r="W17" t="s">
        <v>12159</v>
      </c>
      <c r="X17" t="s">
        <v>12148</v>
      </c>
    </row>
    <row r="18" spans="1:24">
      <c r="A18" t="s">
        <v>151</v>
      </c>
      <c r="B18" t="s">
        <v>47</v>
      </c>
      <c r="C18" t="s">
        <v>3280</v>
      </c>
      <c r="F18" t="s">
        <v>207</v>
      </c>
      <c r="G18" t="s">
        <v>203</v>
      </c>
      <c r="H18" t="s">
        <v>208</v>
      </c>
      <c r="I18" t="s">
        <v>205</v>
      </c>
      <c r="K18">
        <v>39</v>
      </c>
      <c r="L18" t="s">
        <v>112</v>
      </c>
      <c r="M18">
        <v>470383.91399999999</v>
      </c>
      <c r="N18" t="s">
        <v>105</v>
      </c>
      <c r="O18" t="s">
        <v>106</v>
      </c>
      <c r="S18">
        <v>26452</v>
      </c>
      <c r="T18">
        <v>17.782546272493573</v>
      </c>
      <c r="U18" t="s">
        <v>157</v>
      </c>
      <c r="V18" t="s">
        <v>3476</v>
      </c>
      <c r="W18" t="s">
        <v>12159</v>
      </c>
      <c r="X18" t="s">
        <v>12148</v>
      </c>
    </row>
    <row r="19" spans="1:24">
      <c r="A19" t="s">
        <v>151</v>
      </c>
      <c r="B19" t="s">
        <v>47</v>
      </c>
      <c r="C19" t="s">
        <v>3422</v>
      </c>
      <c r="F19" t="s">
        <v>209</v>
      </c>
      <c r="G19" t="s">
        <v>203</v>
      </c>
      <c r="H19" t="s">
        <v>210</v>
      </c>
      <c r="I19" t="s">
        <v>205</v>
      </c>
      <c r="K19">
        <v>12</v>
      </c>
      <c r="L19" t="s">
        <v>104</v>
      </c>
      <c r="M19">
        <v>2787945</v>
      </c>
      <c r="N19" t="s">
        <v>105</v>
      </c>
      <c r="O19" t="s">
        <v>106</v>
      </c>
      <c r="S19">
        <v>26452</v>
      </c>
      <c r="T19">
        <v>105.39637834568275</v>
      </c>
      <c r="U19" t="s">
        <v>3619</v>
      </c>
      <c r="V19" t="s">
        <v>3476</v>
      </c>
      <c r="W19" t="s">
        <v>12159</v>
      </c>
      <c r="X19" t="s">
        <v>12147</v>
      </c>
    </row>
    <row r="20" spans="1:24">
      <c r="A20" t="s">
        <v>151</v>
      </c>
      <c r="B20" t="s">
        <v>47</v>
      </c>
      <c r="C20" t="s">
        <v>3422</v>
      </c>
      <c r="F20" t="s">
        <v>209</v>
      </c>
      <c r="G20" t="s">
        <v>203</v>
      </c>
      <c r="H20" t="s">
        <v>210</v>
      </c>
      <c r="I20" t="s">
        <v>205</v>
      </c>
      <c r="K20">
        <v>12</v>
      </c>
      <c r="L20" t="s">
        <v>115</v>
      </c>
      <c r="M20">
        <v>1359123.1875</v>
      </c>
      <c r="N20" t="s">
        <v>105</v>
      </c>
      <c r="O20" t="s">
        <v>106</v>
      </c>
      <c r="S20">
        <v>26452</v>
      </c>
      <c r="T20">
        <v>51.380734443520339</v>
      </c>
      <c r="U20" t="s">
        <v>3619</v>
      </c>
      <c r="V20" t="s">
        <v>3476</v>
      </c>
      <c r="W20" t="s">
        <v>12159</v>
      </c>
      <c r="X20" t="s">
        <v>12147</v>
      </c>
    </row>
    <row r="21" spans="1:24">
      <c r="A21" t="s">
        <v>151</v>
      </c>
      <c r="B21" t="s">
        <v>47</v>
      </c>
      <c r="C21" t="s">
        <v>3422</v>
      </c>
      <c r="F21" t="s">
        <v>209</v>
      </c>
      <c r="G21" t="s">
        <v>203</v>
      </c>
      <c r="H21" t="s">
        <v>210</v>
      </c>
      <c r="I21" t="s">
        <v>205</v>
      </c>
      <c r="K21">
        <v>12</v>
      </c>
      <c r="L21" t="s">
        <v>112</v>
      </c>
      <c r="M21">
        <v>331765.45500000002</v>
      </c>
      <c r="N21" t="s">
        <v>105</v>
      </c>
      <c r="O21" t="s">
        <v>106</v>
      </c>
      <c r="S21">
        <v>26452</v>
      </c>
      <c r="T21">
        <v>12.542169023136248</v>
      </c>
      <c r="U21" t="s">
        <v>3619</v>
      </c>
      <c r="V21" t="s">
        <v>3476</v>
      </c>
      <c r="W21" t="s">
        <v>12159</v>
      </c>
      <c r="X21" t="s">
        <v>12147</v>
      </c>
    </row>
    <row r="22" spans="1:24">
      <c r="A22" t="s">
        <v>151</v>
      </c>
      <c r="B22" t="s">
        <v>47</v>
      </c>
      <c r="C22" t="s">
        <v>3307</v>
      </c>
      <c r="F22" t="s">
        <v>211</v>
      </c>
      <c r="G22" t="s">
        <v>212</v>
      </c>
      <c r="H22" t="s">
        <v>213</v>
      </c>
      <c r="I22" t="s">
        <v>205</v>
      </c>
      <c r="K22">
        <v>2</v>
      </c>
      <c r="L22" t="s">
        <v>104</v>
      </c>
      <c r="M22">
        <v>1409647</v>
      </c>
      <c r="N22" t="s">
        <v>105</v>
      </c>
      <c r="O22" t="s">
        <v>106</v>
      </c>
      <c r="S22">
        <v>26452</v>
      </c>
      <c r="T22">
        <v>53.290753062150308</v>
      </c>
      <c r="U22" t="s">
        <v>3533</v>
      </c>
      <c r="V22" t="s">
        <v>3476</v>
      </c>
      <c r="W22" t="s">
        <v>12159</v>
      </c>
      <c r="X22" t="s">
        <v>12148</v>
      </c>
    </row>
    <row r="23" spans="1:24">
      <c r="A23" t="s">
        <v>151</v>
      </c>
      <c r="B23" t="s">
        <v>47</v>
      </c>
      <c r="C23" t="s">
        <v>3307</v>
      </c>
      <c r="F23" t="s">
        <v>211</v>
      </c>
      <c r="G23" t="s">
        <v>212</v>
      </c>
      <c r="H23" t="s">
        <v>213</v>
      </c>
      <c r="I23" t="s">
        <v>205</v>
      </c>
      <c r="K23">
        <v>2</v>
      </c>
      <c r="L23" t="s">
        <v>115</v>
      </c>
      <c r="M23">
        <v>687202.91249999998</v>
      </c>
      <c r="N23" t="s">
        <v>105</v>
      </c>
      <c r="O23" t="s">
        <v>106</v>
      </c>
      <c r="S23">
        <v>26452</v>
      </c>
      <c r="T23">
        <v>25.979242117798275</v>
      </c>
      <c r="U23" t="s">
        <v>3533</v>
      </c>
      <c r="V23" t="s">
        <v>3476</v>
      </c>
      <c r="W23" t="s">
        <v>12159</v>
      </c>
      <c r="X23" t="s">
        <v>12148</v>
      </c>
    </row>
    <row r="24" spans="1:24">
      <c r="A24" t="s">
        <v>151</v>
      </c>
      <c r="B24" t="s">
        <v>47</v>
      </c>
      <c r="C24" t="s">
        <v>3307</v>
      </c>
      <c r="F24" t="s">
        <v>211</v>
      </c>
      <c r="G24" t="s">
        <v>212</v>
      </c>
      <c r="H24" t="s">
        <v>213</v>
      </c>
      <c r="I24" t="s">
        <v>205</v>
      </c>
      <c r="K24">
        <v>2</v>
      </c>
      <c r="L24" t="s">
        <v>112</v>
      </c>
      <c r="M24">
        <v>178688.23300000001</v>
      </c>
      <c r="N24" t="s">
        <v>105</v>
      </c>
      <c r="O24" t="s">
        <v>106</v>
      </c>
      <c r="S24">
        <v>26452</v>
      </c>
      <c r="T24">
        <v>6.755188000907304</v>
      </c>
      <c r="U24" t="s">
        <v>3533</v>
      </c>
      <c r="V24" t="s">
        <v>3476</v>
      </c>
      <c r="W24" t="s">
        <v>12159</v>
      </c>
      <c r="X24" t="s">
        <v>12148</v>
      </c>
    </row>
    <row r="25" spans="1:24">
      <c r="A25" t="s">
        <v>151</v>
      </c>
      <c r="B25" t="s">
        <v>47</v>
      </c>
      <c r="C25" t="s">
        <v>3307</v>
      </c>
      <c r="F25" t="s">
        <v>211</v>
      </c>
      <c r="G25" t="s">
        <v>212</v>
      </c>
      <c r="H25" t="s">
        <v>213</v>
      </c>
      <c r="I25" t="s">
        <v>205</v>
      </c>
      <c r="K25">
        <v>2</v>
      </c>
      <c r="L25" t="s">
        <v>111</v>
      </c>
      <c r="M25">
        <v>136753</v>
      </c>
      <c r="N25" t="s">
        <v>105</v>
      </c>
      <c r="O25" t="s">
        <v>106</v>
      </c>
      <c r="S25">
        <v>26452</v>
      </c>
      <c r="T25">
        <v>5.1698548313927111</v>
      </c>
      <c r="U25" t="s">
        <v>3533</v>
      </c>
      <c r="V25" t="s">
        <v>3476</v>
      </c>
      <c r="W25" t="s">
        <v>12159</v>
      </c>
      <c r="X25" t="s">
        <v>12148</v>
      </c>
    </row>
    <row r="26" spans="1:24">
      <c r="A26" t="s">
        <v>151</v>
      </c>
      <c r="B26" t="s">
        <v>47</v>
      </c>
      <c r="C26" t="s">
        <v>2905</v>
      </c>
      <c r="F26" t="s">
        <v>221</v>
      </c>
      <c r="G26" t="s">
        <v>222</v>
      </c>
      <c r="H26" t="s">
        <v>205</v>
      </c>
      <c r="I26" t="s">
        <v>223</v>
      </c>
      <c r="K26">
        <v>3.5</v>
      </c>
      <c r="L26" t="s">
        <v>104</v>
      </c>
      <c r="M26">
        <v>1873210</v>
      </c>
      <c r="N26" t="s">
        <v>105</v>
      </c>
      <c r="O26" t="s">
        <v>106</v>
      </c>
      <c r="S26">
        <v>26452</v>
      </c>
      <c r="T26">
        <v>70.815439286254346</v>
      </c>
      <c r="U26" t="s">
        <v>165</v>
      </c>
      <c r="V26" t="s">
        <v>3477</v>
      </c>
      <c r="W26" t="s">
        <v>12159</v>
      </c>
    </row>
    <row r="27" spans="1:24">
      <c r="A27" t="s">
        <v>151</v>
      </c>
      <c r="B27" t="s">
        <v>47</v>
      </c>
      <c r="C27" t="s">
        <v>2905</v>
      </c>
      <c r="F27" t="s">
        <v>221</v>
      </c>
      <c r="G27" t="s">
        <v>222</v>
      </c>
      <c r="H27" t="s">
        <v>205</v>
      </c>
      <c r="I27" t="s">
        <v>223</v>
      </c>
      <c r="K27">
        <v>3.5</v>
      </c>
      <c r="L27" t="s">
        <v>115</v>
      </c>
      <c r="M27">
        <v>894457.77499999991</v>
      </c>
      <c r="N27" t="s">
        <v>105</v>
      </c>
      <c r="O27" t="s">
        <v>106</v>
      </c>
      <c r="S27">
        <v>26452</v>
      </c>
      <c r="T27">
        <v>33.814372259186449</v>
      </c>
      <c r="U27" t="s">
        <v>165</v>
      </c>
      <c r="V27" t="s">
        <v>3477</v>
      </c>
      <c r="W27" t="s">
        <v>12159</v>
      </c>
    </row>
    <row r="28" spans="1:24">
      <c r="A28" t="s">
        <v>151</v>
      </c>
      <c r="B28" t="s">
        <v>47</v>
      </c>
      <c r="C28" t="s">
        <v>2905</v>
      </c>
      <c r="F28" t="s">
        <v>221</v>
      </c>
      <c r="G28" t="s">
        <v>222</v>
      </c>
      <c r="H28" t="s">
        <v>205</v>
      </c>
      <c r="I28" t="s">
        <v>223</v>
      </c>
      <c r="K28">
        <v>3.5</v>
      </c>
      <c r="L28" t="s">
        <v>112</v>
      </c>
      <c r="M28">
        <v>221413.42199999999</v>
      </c>
      <c r="N28" t="s">
        <v>105</v>
      </c>
      <c r="O28" t="s">
        <v>106</v>
      </c>
      <c r="S28">
        <v>26452</v>
      </c>
      <c r="T28">
        <v>8.3703849236352639</v>
      </c>
      <c r="U28" t="s">
        <v>165</v>
      </c>
      <c r="V28" t="s">
        <v>3477</v>
      </c>
      <c r="W28" t="s">
        <v>12159</v>
      </c>
    </row>
    <row r="29" spans="1:24">
      <c r="A29" t="s">
        <v>151</v>
      </c>
      <c r="B29" t="s">
        <v>47</v>
      </c>
      <c r="C29" t="s">
        <v>3473</v>
      </c>
      <c r="F29" t="s">
        <v>216</v>
      </c>
      <c r="G29" t="s">
        <v>212</v>
      </c>
      <c r="H29" t="s">
        <v>213</v>
      </c>
      <c r="I29" t="s">
        <v>217</v>
      </c>
      <c r="K29">
        <v>1.5</v>
      </c>
      <c r="L29" t="s">
        <v>104</v>
      </c>
      <c r="M29">
        <v>6200000</v>
      </c>
      <c r="N29" t="s">
        <v>105</v>
      </c>
      <c r="O29" t="s">
        <v>106</v>
      </c>
      <c r="S29">
        <v>26452</v>
      </c>
      <c r="T29">
        <v>234.3868138515046</v>
      </c>
      <c r="U29" t="s">
        <v>2224</v>
      </c>
      <c r="V29" t="s">
        <v>12156</v>
      </c>
      <c r="W29" t="s">
        <v>12159</v>
      </c>
    </row>
    <row r="30" spans="1:24">
      <c r="A30" t="s">
        <v>151</v>
      </c>
      <c r="B30" t="s">
        <v>47</v>
      </c>
      <c r="C30" t="s">
        <v>3473</v>
      </c>
      <c r="F30" t="s">
        <v>216</v>
      </c>
      <c r="G30" t="s">
        <v>212</v>
      </c>
      <c r="H30" t="s">
        <v>213</v>
      </c>
      <c r="I30" t="s">
        <v>217</v>
      </c>
      <c r="K30">
        <v>1.5</v>
      </c>
      <c r="L30" t="s">
        <v>115</v>
      </c>
      <c r="M30">
        <v>3022500</v>
      </c>
      <c r="N30" t="s">
        <v>105</v>
      </c>
      <c r="O30" t="s">
        <v>106</v>
      </c>
      <c r="S30">
        <v>26452</v>
      </c>
      <c r="T30">
        <v>114.2635717526085</v>
      </c>
      <c r="U30" t="s">
        <v>2224</v>
      </c>
      <c r="V30" t="s">
        <v>12156</v>
      </c>
      <c r="W30" t="s">
        <v>12159</v>
      </c>
    </row>
    <row r="31" spans="1:24">
      <c r="A31" t="s">
        <v>151</v>
      </c>
      <c r="B31" t="s">
        <v>47</v>
      </c>
      <c r="C31" t="s">
        <v>3473</v>
      </c>
      <c r="F31" t="s">
        <v>216</v>
      </c>
      <c r="G31" t="s">
        <v>212</v>
      </c>
      <c r="H31" t="s">
        <v>213</v>
      </c>
      <c r="I31" t="s">
        <v>217</v>
      </c>
      <c r="K31">
        <v>1.5</v>
      </c>
      <c r="L31" t="s">
        <v>112</v>
      </c>
      <c r="M31">
        <v>748740.24</v>
      </c>
      <c r="N31" t="s">
        <v>105</v>
      </c>
      <c r="O31" t="s">
        <v>106</v>
      </c>
      <c r="S31">
        <v>26452</v>
      </c>
      <c r="T31">
        <v>28.305619234840467</v>
      </c>
      <c r="U31" t="s">
        <v>2224</v>
      </c>
      <c r="V31" t="s">
        <v>12156</v>
      </c>
      <c r="W31" t="s">
        <v>12159</v>
      </c>
    </row>
    <row r="32" spans="1:24">
      <c r="A32" t="s">
        <v>151</v>
      </c>
      <c r="B32" t="s">
        <v>47</v>
      </c>
      <c r="C32" t="s">
        <v>3473</v>
      </c>
      <c r="F32" t="s">
        <v>216</v>
      </c>
      <c r="G32" t="s">
        <v>212</v>
      </c>
      <c r="H32" t="s">
        <v>213</v>
      </c>
      <c r="I32" t="s">
        <v>217</v>
      </c>
      <c r="K32">
        <v>1.5</v>
      </c>
      <c r="L32" t="s">
        <v>111</v>
      </c>
      <c r="M32">
        <v>136753</v>
      </c>
      <c r="N32" t="s">
        <v>105</v>
      </c>
      <c r="O32" t="s">
        <v>106</v>
      </c>
      <c r="S32">
        <v>26452</v>
      </c>
      <c r="T32">
        <v>5.1698548313927111</v>
      </c>
      <c r="U32" t="s">
        <v>2224</v>
      </c>
      <c r="V32" t="s">
        <v>12156</v>
      </c>
      <c r="W32" t="s">
        <v>12159</v>
      </c>
    </row>
    <row r="33" spans="1:23">
      <c r="A33" t="s">
        <v>151</v>
      </c>
      <c r="B33" t="s">
        <v>50</v>
      </c>
      <c r="C33" t="s">
        <v>257</v>
      </c>
      <c r="F33" t="s">
        <v>203</v>
      </c>
      <c r="G33" t="s">
        <v>251</v>
      </c>
      <c r="H33" t="s">
        <v>205</v>
      </c>
      <c r="I33" t="s">
        <v>223</v>
      </c>
      <c r="K33">
        <v>11.8</v>
      </c>
      <c r="L33" t="s">
        <v>104</v>
      </c>
      <c r="M33">
        <v>1746034</v>
      </c>
      <c r="N33" t="s">
        <v>105</v>
      </c>
      <c r="O33" t="s">
        <v>106</v>
      </c>
      <c r="S33">
        <v>26452</v>
      </c>
      <c r="T33">
        <v>66.007636473612578</v>
      </c>
      <c r="U33" t="s">
        <v>159</v>
      </c>
      <c r="V33" t="s">
        <v>3477</v>
      </c>
      <c r="W33" t="s">
        <v>12159</v>
      </c>
    </row>
    <row r="34" spans="1:23">
      <c r="A34" t="s">
        <v>151</v>
      </c>
      <c r="B34" t="s">
        <v>50</v>
      </c>
      <c r="C34" t="s">
        <v>257</v>
      </c>
      <c r="F34" t="s">
        <v>203</v>
      </c>
      <c r="G34" t="s">
        <v>251</v>
      </c>
      <c r="H34" t="s">
        <v>205</v>
      </c>
      <c r="I34" t="s">
        <v>223</v>
      </c>
      <c r="K34">
        <v>11.8</v>
      </c>
      <c r="L34" t="s">
        <v>115</v>
      </c>
      <c r="M34">
        <v>851192</v>
      </c>
      <c r="N34" t="s">
        <v>105</v>
      </c>
      <c r="O34" t="s">
        <v>106</v>
      </c>
      <c r="S34">
        <v>26452</v>
      </c>
      <c r="T34">
        <v>32.178738847724176</v>
      </c>
      <c r="U34" t="s">
        <v>159</v>
      </c>
      <c r="V34" t="s">
        <v>3477</v>
      </c>
      <c r="W34" t="s">
        <v>12159</v>
      </c>
    </row>
    <row r="35" spans="1:23">
      <c r="A35" t="s">
        <v>151</v>
      </c>
      <c r="B35" t="s">
        <v>50</v>
      </c>
      <c r="C35" t="s">
        <v>257</v>
      </c>
      <c r="F35" t="s">
        <v>203</v>
      </c>
      <c r="G35" t="s">
        <v>251</v>
      </c>
      <c r="H35" t="s">
        <v>205</v>
      </c>
      <c r="I35" t="s">
        <v>223</v>
      </c>
      <c r="K35">
        <v>11.8</v>
      </c>
      <c r="L35" t="s">
        <v>112</v>
      </c>
      <c r="M35">
        <v>207778</v>
      </c>
      <c r="N35" t="s">
        <v>105</v>
      </c>
      <c r="O35" t="s">
        <v>106</v>
      </c>
      <c r="S35">
        <v>26452</v>
      </c>
      <c r="T35">
        <v>7.8549070013609557</v>
      </c>
      <c r="U35" t="s">
        <v>159</v>
      </c>
      <c r="V35" t="s">
        <v>3477</v>
      </c>
      <c r="W35" t="s">
        <v>12159</v>
      </c>
    </row>
    <row r="36" spans="1:23">
      <c r="A36" t="s">
        <v>151</v>
      </c>
      <c r="B36" t="s">
        <v>50</v>
      </c>
      <c r="C36" t="s">
        <v>258</v>
      </c>
      <c r="F36" t="s">
        <v>203</v>
      </c>
      <c r="G36" t="s">
        <v>253</v>
      </c>
      <c r="H36" t="s">
        <v>205</v>
      </c>
      <c r="I36" t="s">
        <v>217</v>
      </c>
      <c r="K36">
        <v>0.6</v>
      </c>
      <c r="L36" t="s">
        <v>104</v>
      </c>
      <c r="M36">
        <v>610238</v>
      </c>
      <c r="N36" t="s">
        <v>105</v>
      </c>
      <c r="O36" t="s">
        <v>106</v>
      </c>
      <c r="S36">
        <v>26452</v>
      </c>
      <c r="T36">
        <v>23.069635566308786</v>
      </c>
      <c r="U36" t="s">
        <v>157</v>
      </c>
      <c r="V36" t="s">
        <v>3477</v>
      </c>
      <c r="W36" t="s">
        <v>12159</v>
      </c>
    </row>
    <row r="37" spans="1:23">
      <c r="A37" t="s">
        <v>151</v>
      </c>
      <c r="B37" t="s">
        <v>50</v>
      </c>
      <c r="C37" t="s">
        <v>258</v>
      </c>
      <c r="F37" t="s">
        <v>203</v>
      </c>
      <c r="G37" t="s">
        <v>253</v>
      </c>
      <c r="H37" t="s">
        <v>205</v>
      </c>
      <c r="I37" t="s">
        <v>217</v>
      </c>
      <c r="K37">
        <v>0.6</v>
      </c>
      <c r="L37" t="s">
        <v>115</v>
      </c>
      <c r="M37">
        <v>302068</v>
      </c>
      <c r="N37" t="s">
        <v>105</v>
      </c>
      <c r="O37" t="s">
        <v>106</v>
      </c>
      <c r="S37">
        <v>26452</v>
      </c>
      <c r="T37">
        <v>11.419476788144564</v>
      </c>
      <c r="U37" t="s">
        <v>157</v>
      </c>
      <c r="V37" t="s">
        <v>3477</v>
      </c>
      <c r="W37" t="s">
        <v>12159</v>
      </c>
    </row>
    <row r="38" spans="1:23">
      <c r="A38" t="s">
        <v>151</v>
      </c>
      <c r="B38" t="s">
        <v>50</v>
      </c>
      <c r="C38" t="s">
        <v>258</v>
      </c>
      <c r="F38" t="s">
        <v>203</v>
      </c>
      <c r="G38" t="s">
        <v>253</v>
      </c>
      <c r="H38" t="s">
        <v>205</v>
      </c>
      <c r="I38" t="s">
        <v>217</v>
      </c>
      <c r="K38">
        <v>0.6</v>
      </c>
      <c r="L38" t="s">
        <v>112</v>
      </c>
      <c r="M38">
        <v>78448</v>
      </c>
      <c r="N38" t="s">
        <v>105</v>
      </c>
      <c r="O38" t="s">
        <v>106</v>
      </c>
      <c r="S38">
        <v>26452</v>
      </c>
      <c r="T38">
        <v>2.9656736730681992</v>
      </c>
      <c r="U38" t="s">
        <v>157</v>
      </c>
      <c r="V38" t="s">
        <v>3477</v>
      </c>
      <c r="W38" t="s">
        <v>12159</v>
      </c>
    </row>
    <row r="39" spans="1:23">
      <c r="A39" t="s">
        <v>151</v>
      </c>
      <c r="B39" t="s">
        <v>50</v>
      </c>
      <c r="C39" t="s">
        <v>258</v>
      </c>
      <c r="F39" t="s">
        <v>203</v>
      </c>
      <c r="G39" t="s">
        <v>253</v>
      </c>
      <c r="H39" t="s">
        <v>205</v>
      </c>
      <c r="I39" t="s">
        <v>217</v>
      </c>
      <c r="K39">
        <v>0.6</v>
      </c>
      <c r="L39" t="s">
        <v>114</v>
      </c>
      <c r="M39">
        <v>68300</v>
      </c>
      <c r="N39" t="s">
        <v>105</v>
      </c>
      <c r="O39" t="s">
        <v>106</v>
      </c>
      <c r="S39">
        <v>26452</v>
      </c>
      <c r="T39">
        <v>2.5820353848480266</v>
      </c>
      <c r="U39" t="s">
        <v>157</v>
      </c>
      <c r="V39" t="s">
        <v>3477</v>
      </c>
      <c r="W39" t="s">
        <v>12159</v>
      </c>
    </row>
    <row r="40" spans="1:23">
      <c r="A40" t="s">
        <v>151</v>
      </c>
      <c r="B40" t="s">
        <v>50</v>
      </c>
      <c r="C40" t="s">
        <v>259</v>
      </c>
      <c r="F40" t="s">
        <v>203</v>
      </c>
      <c r="G40" t="s">
        <v>212</v>
      </c>
      <c r="H40" t="s">
        <v>205</v>
      </c>
      <c r="I40" t="s">
        <v>217</v>
      </c>
      <c r="K40">
        <v>1.7</v>
      </c>
      <c r="L40" t="s">
        <v>104</v>
      </c>
      <c r="M40">
        <v>814665</v>
      </c>
      <c r="N40" t="s">
        <v>105</v>
      </c>
      <c r="O40" t="s">
        <v>106</v>
      </c>
      <c r="S40">
        <v>26452</v>
      </c>
      <c r="T40">
        <v>30.797860275215484</v>
      </c>
      <c r="U40" t="s">
        <v>2224</v>
      </c>
      <c r="V40" t="s">
        <v>3477</v>
      </c>
      <c r="W40" t="s">
        <v>12159</v>
      </c>
    </row>
    <row r="41" spans="1:23">
      <c r="A41" t="s">
        <v>151</v>
      </c>
      <c r="B41" t="s">
        <v>50</v>
      </c>
      <c r="C41" t="s">
        <v>259</v>
      </c>
      <c r="F41" t="s">
        <v>203</v>
      </c>
      <c r="G41" t="s">
        <v>212</v>
      </c>
      <c r="H41" t="s">
        <v>205</v>
      </c>
      <c r="I41" t="s">
        <v>217</v>
      </c>
      <c r="K41">
        <v>1.7</v>
      </c>
      <c r="L41" t="s">
        <v>115</v>
      </c>
      <c r="M41">
        <v>403259</v>
      </c>
      <c r="N41" t="s">
        <v>105</v>
      </c>
      <c r="O41" t="s">
        <v>106</v>
      </c>
      <c r="S41">
        <v>26452</v>
      </c>
      <c r="T41">
        <v>15.244934220474823</v>
      </c>
      <c r="U41" t="s">
        <v>2224</v>
      </c>
      <c r="V41" t="s">
        <v>3477</v>
      </c>
      <c r="W41" t="s">
        <v>12159</v>
      </c>
    </row>
    <row r="42" spans="1:23">
      <c r="A42" t="s">
        <v>151</v>
      </c>
      <c r="B42" t="s">
        <v>50</v>
      </c>
      <c r="C42" t="s">
        <v>259</v>
      </c>
      <c r="F42" t="s">
        <v>203</v>
      </c>
      <c r="G42" t="s">
        <v>212</v>
      </c>
      <c r="H42" t="s">
        <v>205</v>
      </c>
      <c r="I42" t="s">
        <v>217</v>
      </c>
      <c r="K42">
        <v>1.7</v>
      </c>
      <c r="L42" t="s">
        <v>112</v>
      </c>
      <c r="M42">
        <v>102898</v>
      </c>
      <c r="N42" t="s">
        <v>105</v>
      </c>
      <c r="O42" t="s">
        <v>106</v>
      </c>
      <c r="S42">
        <v>26452</v>
      </c>
      <c r="T42">
        <v>3.8899894147890519</v>
      </c>
      <c r="U42" t="s">
        <v>2224</v>
      </c>
      <c r="V42" t="s">
        <v>3477</v>
      </c>
      <c r="W42" t="s">
        <v>12159</v>
      </c>
    </row>
    <row r="43" spans="1:23">
      <c r="A43" t="s">
        <v>151</v>
      </c>
      <c r="B43" t="s">
        <v>50</v>
      </c>
      <c r="C43" t="s">
        <v>259</v>
      </c>
      <c r="F43" t="s">
        <v>203</v>
      </c>
      <c r="G43" t="s">
        <v>212</v>
      </c>
      <c r="H43" t="s">
        <v>205</v>
      </c>
      <c r="I43" t="s">
        <v>217</v>
      </c>
      <c r="K43">
        <v>1.7</v>
      </c>
      <c r="L43" t="s">
        <v>114</v>
      </c>
      <c r="M43">
        <v>68300</v>
      </c>
      <c r="N43" t="s">
        <v>105</v>
      </c>
      <c r="O43" t="s">
        <v>106</v>
      </c>
      <c r="S43">
        <v>26452</v>
      </c>
      <c r="T43">
        <v>2.5820353848480266</v>
      </c>
      <c r="U43" t="s">
        <v>2224</v>
      </c>
      <c r="V43" t="s">
        <v>3477</v>
      </c>
      <c r="W43" t="s">
        <v>12159</v>
      </c>
    </row>
    <row r="44" spans="1:23">
      <c r="A44" t="s">
        <v>151</v>
      </c>
      <c r="B44" t="s">
        <v>50</v>
      </c>
      <c r="C44" t="s">
        <v>260</v>
      </c>
      <c r="F44" t="s">
        <v>203</v>
      </c>
      <c r="G44" t="s">
        <v>212</v>
      </c>
      <c r="H44" t="s">
        <v>205</v>
      </c>
      <c r="I44" t="s">
        <v>217</v>
      </c>
      <c r="K44">
        <v>16</v>
      </c>
      <c r="L44" t="s">
        <v>104</v>
      </c>
      <c r="M44">
        <v>2797192</v>
      </c>
      <c r="N44" t="s">
        <v>105</v>
      </c>
      <c r="O44" t="s">
        <v>106</v>
      </c>
      <c r="S44">
        <v>26452</v>
      </c>
      <c r="T44">
        <v>105.74595493724482</v>
      </c>
      <c r="U44" t="s">
        <v>2224</v>
      </c>
      <c r="V44" t="s">
        <v>3477</v>
      </c>
      <c r="W44" t="s">
        <v>12159</v>
      </c>
    </row>
    <row r="45" spans="1:23">
      <c r="A45" t="s">
        <v>151</v>
      </c>
      <c r="B45" t="s">
        <v>50</v>
      </c>
      <c r="C45" t="s">
        <v>260</v>
      </c>
      <c r="F45" t="s">
        <v>203</v>
      </c>
      <c r="G45" t="s">
        <v>212</v>
      </c>
      <c r="H45" t="s">
        <v>205</v>
      </c>
      <c r="I45" t="s">
        <v>217</v>
      </c>
      <c r="K45">
        <v>16</v>
      </c>
      <c r="L45" t="s">
        <v>115</v>
      </c>
      <c r="M45">
        <v>1377617</v>
      </c>
      <c r="N45" t="s">
        <v>105</v>
      </c>
      <c r="O45" t="s">
        <v>106</v>
      </c>
      <c r="S45">
        <v>26452</v>
      </c>
      <c r="T45">
        <v>52.079880538333583</v>
      </c>
      <c r="U45" t="s">
        <v>2224</v>
      </c>
      <c r="V45" t="s">
        <v>3477</v>
      </c>
      <c r="W45" t="s">
        <v>12159</v>
      </c>
    </row>
    <row r="46" spans="1:23">
      <c r="A46" t="s">
        <v>151</v>
      </c>
      <c r="B46" t="s">
        <v>50</v>
      </c>
      <c r="C46" t="s">
        <v>260</v>
      </c>
      <c r="F46" t="s">
        <v>203</v>
      </c>
      <c r="G46" t="s">
        <v>212</v>
      </c>
      <c r="H46" t="s">
        <v>205</v>
      </c>
      <c r="I46" t="s">
        <v>217</v>
      </c>
      <c r="K46">
        <v>16</v>
      </c>
      <c r="L46" t="s">
        <v>112</v>
      </c>
      <c r="M46">
        <v>339449</v>
      </c>
      <c r="N46" t="s">
        <v>105</v>
      </c>
      <c r="O46" t="s">
        <v>106</v>
      </c>
      <c r="S46">
        <v>26452</v>
      </c>
      <c r="T46">
        <v>12.832640254045062</v>
      </c>
      <c r="U46" t="s">
        <v>2224</v>
      </c>
      <c r="V46" t="s">
        <v>3477</v>
      </c>
      <c r="W46" t="s">
        <v>12159</v>
      </c>
    </row>
    <row r="47" spans="1:23">
      <c r="A47" t="s">
        <v>151</v>
      </c>
      <c r="B47" t="s">
        <v>50</v>
      </c>
      <c r="C47" t="s">
        <v>260</v>
      </c>
      <c r="F47" t="s">
        <v>203</v>
      </c>
      <c r="G47" t="s">
        <v>212</v>
      </c>
      <c r="H47" t="s">
        <v>205</v>
      </c>
      <c r="I47" t="s">
        <v>217</v>
      </c>
      <c r="K47">
        <v>16</v>
      </c>
      <c r="L47" t="s">
        <v>114</v>
      </c>
      <c r="M47">
        <v>68300</v>
      </c>
      <c r="N47" t="s">
        <v>105</v>
      </c>
      <c r="O47" t="s">
        <v>106</v>
      </c>
      <c r="S47">
        <v>26452</v>
      </c>
      <c r="T47">
        <v>2.5820353848480266</v>
      </c>
      <c r="U47" t="s">
        <v>2224</v>
      </c>
      <c r="V47" t="s">
        <v>3477</v>
      </c>
      <c r="W47" t="s">
        <v>12159</v>
      </c>
    </row>
    <row r="48" spans="1:23">
      <c r="A48" t="s">
        <v>151</v>
      </c>
      <c r="B48" t="s">
        <v>50</v>
      </c>
      <c r="C48" t="s">
        <v>261</v>
      </c>
      <c r="F48" t="s">
        <v>203</v>
      </c>
      <c r="G48" t="s">
        <v>255</v>
      </c>
      <c r="H48" t="s">
        <v>205</v>
      </c>
      <c r="I48" t="s">
        <v>223</v>
      </c>
      <c r="K48">
        <v>1.7</v>
      </c>
      <c r="L48" t="s">
        <v>104</v>
      </c>
      <c r="M48">
        <v>670355</v>
      </c>
      <c r="N48" t="s">
        <v>105</v>
      </c>
      <c r="O48" t="s">
        <v>106</v>
      </c>
      <c r="S48">
        <v>26452</v>
      </c>
      <c r="T48">
        <v>25.342318161197642</v>
      </c>
      <c r="U48" t="s">
        <v>157</v>
      </c>
      <c r="V48" t="s">
        <v>3477</v>
      </c>
      <c r="W48" t="s">
        <v>12159</v>
      </c>
    </row>
    <row r="49" spans="1:24">
      <c r="A49" t="s">
        <v>151</v>
      </c>
      <c r="B49" t="s">
        <v>50</v>
      </c>
      <c r="C49" t="s">
        <v>261</v>
      </c>
      <c r="F49" t="s">
        <v>203</v>
      </c>
      <c r="G49" t="s">
        <v>255</v>
      </c>
      <c r="H49" t="s">
        <v>205</v>
      </c>
      <c r="I49" t="s">
        <v>223</v>
      </c>
      <c r="K49">
        <v>1.7</v>
      </c>
      <c r="L49" t="s">
        <v>115</v>
      </c>
      <c r="M49">
        <v>284901</v>
      </c>
      <c r="N49" t="s">
        <v>105</v>
      </c>
      <c r="O49" t="s">
        <v>106</v>
      </c>
      <c r="S49">
        <v>26452</v>
      </c>
      <c r="T49">
        <v>10.770489944049599</v>
      </c>
      <c r="U49" t="s">
        <v>157</v>
      </c>
      <c r="V49" t="s">
        <v>3477</v>
      </c>
      <c r="W49" t="s">
        <v>12159</v>
      </c>
    </row>
    <row r="50" spans="1:24">
      <c r="A50" t="s">
        <v>151</v>
      </c>
      <c r="B50" t="s">
        <v>50</v>
      </c>
      <c r="C50" t="s">
        <v>261</v>
      </c>
      <c r="F50" t="s">
        <v>203</v>
      </c>
      <c r="G50" t="s">
        <v>255</v>
      </c>
      <c r="H50" t="s">
        <v>205</v>
      </c>
      <c r="I50" t="s">
        <v>223</v>
      </c>
      <c r="K50">
        <v>1.7</v>
      </c>
      <c r="L50" t="s">
        <v>112</v>
      </c>
      <c r="M50">
        <v>76420</v>
      </c>
      <c r="N50" t="s">
        <v>105</v>
      </c>
      <c r="O50" t="s">
        <v>106</v>
      </c>
      <c r="S50">
        <v>26452</v>
      </c>
      <c r="T50">
        <v>2.889006502343868</v>
      </c>
      <c r="U50" t="s">
        <v>157</v>
      </c>
      <c r="V50" t="s">
        <v>3477</v>
      </c>
      <c r="W50" t="s">
        <v>12159</v>
      </c>
    </row>
    <row r="51" spans="1:24">
      <c r="A51" t="s">
        <v>151</v>
      </c>
      <c r="B51" t="s">
        <v>50</v>
      </c>
      <c r="C51" t="s">
        <v>262</v>
      </c>
      <c r="F51" t="s">
        <v>203</v>
      </c>
      <c r="G51" t="s">
        <v>256</v>
      </c>
      <c r="H51" t="s">
        <v>205</v>
      </c>
      <c r="I51" t="s">
        <v>208</v>
      </c>
      <c r="K51">
        <v>4.5999999999999996</v>
      </c>
      <c r="L51" t="s">
        <v>104</v>
      </c>
      <c r="M51">
        <v>778702</v>
      </c>
      <c r="N51" t="s">
        <v>105</v>
      </c>
      <c r="O51" t="s">
        <v>106</v>
      </c>
      <c r="S51">
        <v>26452</v>
      </c>
      <c r="T51">
        <v>29.438303341902312</v>
      </c>
      <c r="U51" t="s">
        <v>159</v>
      </c>
      <c r="V51" t="s">
        <v>3477</v>
      </c>
      <c r="W51" t="s">
        <v>12159</v>
      </c>
    </row>
    <row r="52" spans="1:24">
      <c r="A52" t="s">
        <v>151</v>
      </c>
      <c r="B52" t="s">
        <v>50</v>
      </c>
      <c r="C52" t="s">
        <v>262</v>
      </c>
      <c r="F52" t="s">
        <v>203</v>
      </c>
      <c r="G52" t="s">
        <v>256</v>
      </c>
      <c r="H52" t="s">
        <v>205</v>
      </c>
      <c r="I52" t="s">
        <v>208</v>
      </c>
      <c r="K52">
        <v>4.5999999999999996</v>
      </c>
      <c r="L52" t="s">
        <v>115</v>
      </c>
      <c r="M52">
        <v>330948</v>
      </c>
      <c r="N52" t="s">
        <v>105</v>
      </c>
      <c r="O52" t="s">
        <v>106</v>
      </c>
      <c r="S52">
        <v>26452</v>
      </c>
      <c r="T52">
        <v>12.511265688794799</v>
      </c>
      <c r="U52" t="s">
        <v>159</v>
      </c>
      <c r="V52" t="s">
        <v>3477</v>
      </c>
      <c r="W52" t="s">
        <v>12159</v>
      </c>
    </row>
    <row r="53" spans="1:24">
      <c r="A53" t="s">
        <v>151</v>
      </c>
      <c r="B53" t="s">
        <v>50</v>
      </c>
      <c r="C53" t="s">
        <v>262</v>
      </c>
      <c r="F53" t="s">
        <v>203</v>
      </c>
      <c r="G53" t="s">
        <v>256</v>
      </c>
      <c r="H53" t="s">
        <v>205</v>
      </c>
      <c r="I53" t="s">
        <v>208</v>
      </c>
      <c r="K53">
        <v>4.5999999999999996</v>
      </c>
      <c r="L53" t="s">
        <v>112</v>
      </c>
      <c r="M53">
        <v>88772</v>
      </c>
      <c r="N53" t="s">
        <v>105</v>
      </c>
      <c r="O53" t="s">
        <v>106</v>
      </c>
      <c r="S53">
        <v>26452</v>
      </c>
      <c r="T53">
        <v>3.3559655224557687</v>
      </c>
      <c r="U53" t="s">
        <v>159</v>
      </c>
      <c r="V53" t="s">
        <v>3477</v>
      </c>
      <c r="W53" t="s">
        <v>12159</v>
      </c>
    </row>
    <row r="54" spans="1:24">
      <c r="A54" t="s">
        <v>151</v>
      </c>
      <c r="B54" t="s">
        <v>50</v>
      </c>
      <c r="C54" t="s">
        <v>263</v>
      </c>
      <c r="F54" t="s">
        <v>203</v>
      </c>
      <c r="G54" t="s">
        <v>212</v>
      </c>
      <c r="H54" t="s">
        <v>205</v>
      </c>
      <c r="I54" t="s">
        <v>217</v>
      </c>
      <c r="K54">
        <v>9.3000000000000007</v>
      </c>
      <c r="L54" t="s">
        <v>104</v>
      </c>
      <c r="M54">
        <v>2160797</v>
      </c>
      <c r="N54" t="s">
        <v>105</v>
      </c>
      <c r="O54" t="s">
        <v>106</v>
      </c>
      <c r="S54">
        <v>26452</v>
      </c>
      <c r="T54">
        <v>81.687471646756393</v>
      </c>
      <c r="U54" t="s">
        <v>2224</v>
      </c>
      <c r="V54" t="s">
        <v>3477</v>
      </c>
      <c r="W54" t="s">
        <v>12159</v>
      </c>
    </row>
    <row r="55" spans="1:24">
      <c r="A55" t="s">
        <v>151</v>
      </c>
      <c r="B55" t="s">
        <v>50</v>
      </c>
      <c r="C55" t="s">
        <v>263</v>
      </c>
      <c r="F55" t="s">
        <v>203</v>
      </c>
      <c r="G55" t="s">
        <v>212</v>
      </c>
      <c r="H55" t="s">
        <v>205</v>
      </c>
      <c r="I55" t="s">
        <v>217</v>
      </c>
      <c r="K55">
        <v>9.3000000000000007</v>
      </c>
      <c r="L55" t="s">
        <v>115</v>
      </c>
      <c r="M55">
        <v>929143</v>
      </c>
      <c r="N55" t="s">
        <v>105</v>
      </c>
      <c r="O55" t="s">
        <v>106</v>
      </c>
      <c r="S55">
        <v>26452</v>
      </c>
      <c r="T55">
        <v>35.125623771359443</v>
      </c>
      <c r="U55" t="s">
        <v>2224</v>
      </c>
      <c r="V55" t="s">
        <v>3477</v>
      </c>
      <c r="W55" t="s">
        <v>12159</v>
      </c>
    </row>
    <row r="56" spans="1:24">
      <c r="A56" t="s">
        <v>151</v>
      </c>
      <c r="B56" t="s">
        <v>50</v>
      </c>
      <c r="C56" t="s">
        <v>263</v>
      </c>
      <c r="F56" t="s">
        <v>203</v>
      </c>
      <c r="G56" t="s">
        <v>212</v>
      </c>
      <c r="H56" t="s">
        <v>205</v>
      </c>
      <c r="I56" t="s">
        <v>217</v>
      </c>
      <c r="K56">
        <v>9.3000000000000007</v>
      </c>
      <c r="L56" t="s">
        <v>112</v>
      </c>
      <c r="M56">
        <v>252659</v>
      </c>
      <c r="N56" t="s">
        <v>105</v>
      </c>
      <c r="O56" t="s">
        <v>106</v>
      </c>
      <c r="S56">
        <v>26452</v>
      </c>
      <c r="T56">
        <v>9.5516029033721459</v>
      </c>
      <c r="U56" t="s">
        <v>2224</v>
      </c>
      <c r="V56" t="s">
        <v>3477</v>
      </c>
      <c r="W56" t="s">
        <v>12159</v>
      </c>
    </row>
    <row r="57" spans="1:24">
      <c r="A57" t="s">
        <v>151</v>
      </c>
      <c r="B57" t="s">
        <v>50</v>
      </c>
      <c r="C57" t="s">
        <v>263</v>
      </c>
      <c r="F57" t="s">
        <v>203</v>
      </c>
      <c r="G57" t="s">
        <v>212</v>
      </c>
      <c r="H57" t="s">
        <v>205</v>
      </c>
      <c r="I57" t="s">
        <v>217</v>
      </c>
      <c r="K57">
        <v>9.3000000000000007</v>
      </c>
      <c r="L57" t="s">
        <v>114</v>
      </c>
      <c r="M57">
        <v>68300</v>
      </c>
      <c r="N57" t="s">
        <v>105</v>
      </c>
      <c r="O57" t="s">
        <v>106</v>
      </c>
      <c r="S57">
        <v>26452</v>
      </c>
      <c r="T57">
        <v>2.5820353848480266</v>
      </c>
      <c r="U57" t="s">
        <v>2224</v>
      </c>
      <c r="V57" t="s">
        <v>3477</v>
      </c>
      <c r="W57" t="s">
        <v>12159</v>
      </c>
    </row>
    <row r="58" spans="1:24">
      <c r="A58" t="s">
        <v>151</v>
      </c>
      <c r="B58" t="s">
        <v>52</v>
      </c>
      <c r="C58" t="s">
        <v>359</v>
      </c>
      <c r="F58" t="s">
        <v>268</v>
      </c>
      <c r="G58" t="s">
        <v>269</v>
      </c>
      <c r="H58" t="s">
        <v>223</v>
      </c>
      <c r="I58" t="s">
        <v>205</v>
      </c>
      <c r="K58">
        <v>14.4</v>
      </c>
      <c r="L58" t="s">
        <v>104</v>
      </c>
      <c r="M58">
        <v>1003834</v>
      </c>
      <c r="N58" t="s">
        <v>105</v>
      </c>
      <c r="O58" t="s">
        <v>106</v>
      </c>
      <c r="S58">
        <v>26452</v>
      </c>
      <c r="T58">
        <v>37.949266596098596</v>
      </c>
      <c r="U58" t="s">
        <v>157</v>
      </c>
      <c r="V58" t="s">
        <v>3476</v>
      </c>
      <c r="W58" t="s">
        <v>12159</v>
      </c>
      <c r="X58" t="s">
        <v>12148</v>
      </c>
    </row>
    <row r="59" spans="1:24">
      <c r="A59" t="s">
        <v>151</v>
      </c>
      <c r="B59" t="s">
        <v>52</v>
      </c>
      <c r="C59" t="s">
        <v>359</v>
      </c>
      <c r="F59" t="s">
        <v>268</v>
      </c>
      <c r="G59" t="s">
        <v>269</v>
      </c>
      <c r="H59" t="s">
        <v>223</v>
      </c>
      <c r="I59" t="s">
        <v>205</v>
      </c>
      <c r="K59">
        <v>14.4</v>
      </c>
      <c r="L59" t="s">
        <v>115</v>
      </c>
      <c r="M59">
        <v>476821</v>
      </c>
      <c r="N59" t="s">
        <v>105</v>
      </c>
      <c r="O59" t="s">
        <v>106</v>
      </c>
      <c r="S59">
        <v>26452</v>
      </c>
      <c r="T59">
        <v>18.025895962498108</v>
      </c>
      <c r="U59" t="s">
        <v>157</v>
      </c>
      <c r="V59" t="s">
        <v>3476</v>
      </c>
      <c r="W59" t="s">
        <v>12159</v>
      </c>
      <c r="X59" t="s">
        <v>12148</v>
      </c>
    </row>
    <row r="60" spans="1:24">
      <c r="A60" t="s">
        <v>151</v>
      </c>
      <c r="B60" t="s">
        <v>52</v>
      </c>
      <c r="C60" t="s">
        <v>359</v>
      </c>
      <c r="F60" t="s">
        <v>268</v>
      </c>
      <c r="G60" t="s">
        <v>269</v>
      </c>
      <c r="H60" t="s">
        <v>223</v>
      </c>
      <c r="I60" t="s">
        <v>205</v>
      </c>
      <c r="K60">
        <v>14.4</v>
      </c>
      <c r="L60" t="s">
        <v>116</v>
      </c>
      <c r="M60">
        <v>77882</v>
      </c>
      <c r="N60" t="s">
        <v>105</v>
      </c>
      <c r="O60" t="s">
        <v>106</v>
      </c>
      <c r="S60">
        <v>26452</v>
      </c>
      <c r="T60">
        <v>2.9442764252230456</v>
      </c>
      <c r="U60" t="s">
        <v>157</v>
      </c>
      <c r="V60" t="s">
        <v>3476</v>
      </c>
      <c r="W60" t="s">
        <v>12159</v>
      </c>
      <c r="X60" t="s">
        <v>12148</v>
      </c>
    </row>
    <row r="61" spans="1:24">
      <c r="A61" t="s">
        <v>151</v>
      </c>
      <c r="B61" t="s">
        <v>52</v>
      </c>
      <c r="C61" t="s">
        <v>357</v>
      </c>
      <c r="F61" t="s">
        <v>271</v>
      </c>
      <c r="G61" t="s">
        <v>272</v>
      </c>
      <c r="H61" t="s">
        <v>204</v>
      </c>
      <c r="I61" t="s">
        <v>205</v>
      </c>
      <c r="K61">
        <v>3.8</v>
      </c>
      <c r="L61" t="s">
        <v>104</v>
      </c>
      <c r="M61">
        <v>470100</v>
      </c>
      <c r="N61" t="s">
        <v>105</v>
      </c>
      <c r="O61" t="s">
        <v>106</v>
      </c>
      <c r="S61">
        <v>26452</v>
      </c>
      <c r="T61">
        <v>17.771813095418114</v>
      </c>
      <c r="U61" t="s">
        <v>165</v>
      </c>
      <c r="V61" t="s">
        <v>3476</v>
      </c>
      <c r="W61" t="s">
        <v>12159</v>
      </c>
      <c r="X61" t="s">
        <v>12148</v>
      </c>
    </row>
    <row r="62" spans="1:24">
      <c r="A62" t="s">
        <v>151</v>
      </c>
      <c r="B62" t="s">
        <v>52</v>
      </c>
      <c r="C62" t="s">
        <v>357</v>
      </c>
      <c r="F62" t="s">
        <v>271</v>
      </c>
      <c r="G62" t="s">
        <v>272</v>
      </c>
      <c r="H62" t="s">
        <v>204</v>
      </c>
      <c r="I62" t="s">
        <v>205</v>
      </c>
      <c r="K62">
        <v>3.8</v>
      </c>
      <c r="L62" t="s">
        <v>115</v>
      </c>
      <c r="M62">
        <v>212720</v>
      </c>
      <c r="N62" t="s">
        <v>105</v>
      </c>
      <c r="O62" t="s">
        <v>106</v>
      </c>
      <c r="S62">
        <v>26452</v>
      </c>
      <c r="T62">
        <v>8.0417359745954933</v>
      </c>
      <c r="U62" t="s">
        <v>165</v>
      </c>
      <c r="V62" t="s">
        <v>3476</v>
      </c>
      <c r="W62" t="s">
        <v>12159</v>
      </c>
      <c r="X62" t="s">
        <v>12148</v>
      </c>
    </row>
    <row r="63" spans="1:24">
      <c r="A63" t="s">
        <v>151</v>
      </c>
      <c r="B63" t="s">
        <v>52</v>
      </c>
      <c r="C63" t="s">
        <v>357</v>
      </c>
      <c r="F63" t="s">
        <v>271</v>
      </c>
      <c r="G63" t="s">
        <v>272</v>
      </c>
      <c r="H63" t="s">
        <v>204</v>
      </c>
      <c r="I63" t="s">
        <v>205</v>
      </c>
      <c r="K63">
        <v>3.8</v>
      </c>
      <c r="L63" t="s">
        <v>116</v>
      </c>
      <c r="M63">
        <v>35916</v>
      </c>
      <c r="N63" t="s">
        <v>105</v>
      </c>
      <c r="O63" t="s">
        <v>106</v>
      </c>
      <c r="S63">
        <v>26452</v>
      </c>
      <c r="T63">
        <v>1.3577801300468773</v>
      </c>
      <c r="U63" t="s">
        <v>165</v>
      </c>
      <c r="V63" t="s">
        <v>3476</v>
      </c>
      <c r="W63" t="s">
        <v>12159</v>
      </c>
      <c r="X63" t="s">
        <v>12148</v>
      </c>
    </row>
    <row r="64" spans="1:24">
      <c r="A64" t="s">
        <v>151</v>
      </c>
      <c r="B64" t="s">
        <v>52</v>
      </c>
      <c r="C64" t="s">
        <v>361</v>
      </c>
      <c r="F64" t="s">
        <v>278</v>
      </c>
      <c r="G64" t="s">
        <v>221</v>
      </c>
      <c r="H64" t="s">
        <v>210</v>
      </c>
      <c r="I64" t="s">
        <v>205</v>
      </c>
      <c r="K64">
        <v>17.600000000000001</v>
      </c>
      <c r="L64" t="s">
        <v>104</v>
      </c>
      <c r="M64">
        <v>1120404</v>
      </c>
      <c r="N64" t="s">
        <v>105</v>
      </c>
      <c r="O64" t="s">
        <v>106</v>
      </c>
      <c r="S64">
        <v>26452</v>
      </c>
      <c r="T64">
        <v>42.356116739755031</v>
      </c>
      <c r="U64" t="s">
        <v>157</v>
      </c>
      <c r="V64" t="s">
        <v>3476</v>
      </c>
      <c r="W64" t="s">
        <v>12159</v>
      </c>
      <c r="X64" t="s">
        <v>12148</v>
      </c>
    </row>
    <row r="65" spans="1:24">
      <c r="A65" t="s">
        <v>151</v>
      </c>
      <c r="B65" t="s">
        <v>52</v>
      </c>
      <c r="C65" t="s">
        <v>361</v>
      </c>
      <c r="F65" t="s">
        <v>278</v>
      </c>
      <c r="G65" t="s">
        <v>221</v>
      </c>
      <c r="H65" t="s">
        <v>210</v>
      </c>
      <c r="I65" t="s">
        <v>205</v>
      </c>
      <c r="K65">
        <v>17.600000000000001</v>
      </c>
      <c r="L65" t="s">
        <v>115</v>
      </c>
      <c r="M65">
        <v>532192</v>
      </c>
      <c r="N65" t="s">
        <v>105</v>
      </c>
      <c r="O65" t="s">
        <v>106</v>
      </c>
      <c r="S65">
        <v>26452</v>
      </c>
      <c r="T65">
        <v>20.11915923181612</v>
      </c>
      <c r="U65" t="s">
        <v>157</v>
      </c>
      <c r="V65" t="s">
        <v>3476</v>
      </c>
      <c r="W65" t="s">
        <v>12159</v>
      </c>
      <c r="X65" t="s">
        <v>12148</v>
      </c>
    </row>
    <row r="66" spans="1:24">
      <c r="A66" t="s">
        <v>151</v>
      </c>
      <c r="B66" t="s">
        <v>52</v>
      </c>
      <c r="C66" t="s">
        <v>361</v>
      </c>
      <c r="F66" t="s">
        <v>278</v>
      </c>
      <c r="G66" t="s">
        <v>221</v>
      </c>
      <c r="H66" t="s">
        <v>210</v>
      </c>
      <c r="I66" t="s">
        <v>205</v>
      </c>
      <c r="K66">
        <v>17.600000000000001</v>
      </c>
      <c r="L66" t="s">
        <v>116</v>
      </c>
      <c r="M66">
        <v>86927</v>
      </c>
      <c r="N66" t="s">
        <v>105</v>
      </c>
      <c r="O66" t="s">
        <v>106</v>
      </c>
      <c r="S66">
        <v>26452</v>
      </c>
      <c r="T66">
        <v>3.286216543172539</v>
      </c>
      <c r="U66" t="s">
        <v>157</v>
      </c>
      <c r="V66" t="s">
        <v>3476</v>
      </c>
      <c r="W66" t="s">
        <v>12159</v>
      </c>
      <c r="X66" t="s">
        <v>12148</v>
      </c>
    </row>
    <row r="67" spans="1:24">
      <c r="A67" t="s">
        <v>151</v>
      </c>
      <c r="B67" t="s">
        <v>52</v>
      </c>
      <c r="C67" t="s">
        <v>358</v>
      </c>
      <c r="F67" t="s">
        <v>273</v>
      </c>
      <c r="G67" t="s">
        <v>274</v>
      </c>
      <c r="H67" t="s">
        <v>275</v>
      </c>
      <c r="I67" t="s">
        <v>205</v>
      </c>
      <c r="K67">
        <v>72.7</v>
      </c>
      <c r="L67" t="s">
        <v>104</v>
      </c>
      <c r="M67">
        <v>3316718</v>
      </c>
      <c r="N67" t="s">
        <v>105</v>
      </c>
      <c r="O67" t="s">
        <v>106</v>
      </c>
      <c r="S67">
        <v>26452</v>
      </c>
      <c r="T67">
        <v>125.3862845909572</v>
      </c>
      <c r="U67" t="s">
        <v>3533</v>
      </c>
      <c r="V67" t="s">
        <v>3476</v>
      </c>
      <c r="W67" t="s">
        <v>12159</v>
      </c>
      <c r="X67" t="s">
        <v>12148</v>
      </c>
    </row>
    <row r="68" spans="1:24">
      <c r="A68" t="s">
        <v>151</v>
      </c>
      <c r="B68" t="s">
        <v>52</v>
      </c>
      <c r="C68" t="s">
        <v>358</v>
      </c>
      <c r="F68" t="s">
        <v>273</v>
      </c>
      <c r="G68" t="s">
        <v>274</v>
      </c>
      <c r="H68" t="s">
        <v>275</v>
      </c>
      <c r="I68" t="s">
        <v>205</v>
      </c>
      <c r="K68">
        <v>72.7</v>
      </c>
      <c r="L68" t="s">
        <v>115</v>
      </c>
      <c r="M68">
        <v>1575441</v>
      </c>
      <c r="N68" t="s">
        <v>105</v>
      </c>
      <c r="O68" t="s">
        <v>106</v>
      </c>
      <c r="S68">
        <v>26452</v>
      </c>
      <c r="T68">
        <v>59.558483290488432</v>
      </c>
      <c r="U68" t="s">
        <v>3533</v>
      </c>
      <c r="V68" t="s">
        <v>3476</v>
      </c>
      <c r="W68" t="s">
        <v>12159</v>
      </c>
      <c r="X68" t="s">
        <v>12148</v>
      </c>
    </row>
    <row r="69" spans="1:24">
      <c r="A69" t="s">
        <v>151</v>
      </c>
      <c r="B69" t="s">
        <v>52</v>
      </c>
      <c r="C69" t="s">
        <v>358</v>
      </c>
      <c r="F69" t="s">
        <v>273</v>
      </c>
      <c r="G69" t="s">
        <v>274</v>
      </c>
      <c r="H69" t="s">
        <v>275</v>
      </c>
      <c r="I69" t="s">
        <v>205</v>
      </c>
      <c r="K69">
        <v>72.7</v>
      </c>
      <c r="L69" t="s">
        <v>116</v>
      </c>
      <c r="M69">
        <v>257328</v>
      </c>
      <c r="N69" t="s">
        <v>105</v>
      </c>
      <c r="O69" t="s">
        <v>106</v>
      </c>
      <c r="S69">
        <v>26452</v>
      </c>
      <c r="T69">
        <v>9.7281112959322549</v>
      </c>
      <c r="U69" t="s">
        <v>3533</v>
      </c>
      <c r="V69" t="s">
        <v>3476</v>
      </c>
      <c r="W69" t="s">
        <v>12159</v>
      </c>
      <c r="X69" t="s">
        <v>12148</v>
      </c>
    </row>
    <row r="70" spans="1:24">
      <c r="A70" t="s">
        <v>151</v>
      </c>
      <c r="B70" t="s">
        <v>52</v>
      </c>
      <c r="C70" t="s">
        <v>365</v>
      </c>
      <c r="F70" t="s">
        <v>283</v>
      </c>
      <c r="G70" t="s">
        <v>284</v>
      </c>
      <c r="H70" t="s">
        <v>275</v>
      </c>
      <c r="I70" t="s">
        <v>205</v>
      </c>
      <c r="K70">
        <v>7.7</v>
      </c>
      <c r="L70" t="s">
        <v>104</v>
      </c>
      <c r="M70">
        <v>689279</v>
      </c>
      <c r="N70" t="s">
        <v>105</v>
      </c>
      <c r="O70" t="s">
        <v>106</v>
      </c>
      <c r="S70">
        <v>26452</v>
      </c>
      <c r="T70">
        <v>26.057727203992137</v>
      </c>
      <c r="U70" t="s">
        <v>159</v>
      </c>
      <c r="V70" t="s">
        <v>3476</v>
      </c>
      <c r="W70" t="s">
        <v>12159</v>
      </c>
      <c r="X70" t="s">
        <v>12148</v>
      </c>
    </row>
    <row r="71" spans="1:24">
      <c r="A71" t="s">
        <v>151</v>
      </c>
      <c r="B71" t="s">
        <v>52</v>
      </c>
      <c r="C71" t="s">
        <v>365</v>
      </c>
      <c r="F71" t="s">
        <v>283</v>
      </c>
      <c r="G71" t="s">
        <v>284</v>
      </c>
      <c r="H71" t="s">
        <v>275</v>
      </c>
      <c r="I71" t="s">
        <v>205</v>
      </c>
      <c r="K71">
        <v>7.7</v>
      </c>
      <c r="L71" t="s">
        <v>115</v>
      </c>
      <c r="M71">
        <v>327408</v>
      </c>
      <c r="N71" t="s">
        <v>105</v>
      </c>
      <c r="O71" t="s">
        <v>106</v>
      </c>
      <c r="S71">
        <v>26452</v>
      </c>
      <c r="T71">
        <v>12.377438378950552</v>
      </c>
      <c r="U71" t="s">
        <v>159</v>
      </c>
      <c r="V71" t="s">
        <v>3476</v>
      </c>
      <c r="W71" t="s">
        <v>12159</v>
      </c>
      <c r="X71" t="s">
        <v>12148</v>
      </c>
    </row>
    <row r="72" spans="1:24">
      <c r="A72" t="s">
        <v>151</v>
      </c>
      <c r="B72" t="s">
        <v>52</v>
      </c>
      <c r="C72" t="s">
        <v>365</v>
      </c>
      <c r="F72" t="s">
        <v>283</v>
      </c>
      <c r="G72" t="s">
        <v>284</v>
      </c>
      <c r="H72" t="s">
        <v>275</v>
      </c>
      <c r="I72" t="s">
        <v>205</v>
      </c>
      <c r="K72">
        <v>7.7</v>
      </c>
      <c r="L72" t="s">
        <v>116</v>
      </c>
      <c r="M72">
        <v>53478</v>
      </c>
      <c r="N72" t="s">
        <v>105</v>
      </c>
      <c r="O72" t="s">
        <v>106</v>
      </c>
      <c r="S72">
        <v>26452</v>
      </c>
      <c r="T72">
        <v>2.0216996824436717</v>
      </c>
      <c r="U72" t="s">
        <v>159</v>
      </c>
      <c r="V72" t="s">
        <v>3476</v>
      </c>
      <c r="W72" t="s">
        <v>12159</v>
      </c>
      <c r="X72" t="s">
        <v>12148</v>
      </c>
    </row>
    <row r="73" spans="1:24">
      <c r="A73" t="s">
        <v>151</v>
      </c>
      <c r="B73" t="s">
        <v>52</v>
      </c>
      <c r="C73" t="s">
        <v>367</v>
      </c>
      <c r="F73" t="s">
        <v>273</v>
      </c>
      <c r="G73" t="s">
        <v>274</v>
      </c>
      <c r="H73" t="s">
        <v>275</v>
      </c>
      <c r="I73" t="s">
        <v>205</v>
      </c>
      <c r="K73">
        <v>15.5</v>
      </c>
      <c r="L73" t="s">
        <v>104</v>
      </c>
      <c r="M73">
        <v>850898</v>
      </c>
      <c r="N73" t="s">
        <v>105</v>
      </c>
      <c r="O73" t="s">
        <v>106</v>
      </c>
      <c r="S73">
        <v>26452</v>
      </c>
      <c r="T73">
        <v>32.167624376228638</v>
      </c>
      <c r="U73" t="s">
        <v>160</v>
      </c>
      <c r="V73" t="s">
        <v>3476</v>
      </c>
      <c r="W73" t="s">
        <v>12159</v>
      </c>
      <c r="X73" t="s">
        <v>12148</v>
      </c>
    </row>
    <row r="74" spans="1:24">
      <c r="A74" t="s">
        <v>151</v>
      </c>
      <c r="B74" t="s">
        <v>52</v>
      </c>
      <c r="C74" t="s">
        <v>367</v>
      </c>
      <c r="F74" t="s">
        <v>273</v>
      </c>
      <c r="G74" t="s">
        <v>274</v>
      </c>
      <c r="H74" t="s">
        <v>275</v>
      </c>
      <c r="I74" t="s">
        <v>205</v>
      </c>
      <c r="K74">
        <v>15.5</v>
      </c>
      <c r="L74" t="s">
        <v>115</v>
      </c>
      <c r="M74">
        <v>404177</v>
      </c>
      <c r="N74" t="s">
        <v>105</v>
      </c>
      <c r="O74" t="s">
        <v>106</v>
      </c>
      <c r="S74">
        <v>26452</v>
      </c>
      <c r="T74">
        <v>15.279638590654772</v>
      </c>
      <c r="U74" t="s">
        <v>160</v>
      </c>
      <c r="V74" t="s">
        <v>3476</v>
      </c>
      <c r="W74" t="s">
        <v>12159</v>
      </c>
      <c r="X74" t="s">
        <v>12148</v>
      </c>
    </row>
    <row r="75" spans="1:24">
      <c r="A75" t="s">
        <v>151</v>
      </c>
      <c r="B75" t="s">
        <v>52</v>
      </c>
      <c r="C75" t="s">
        <v>367</v>
      </c>
      <c r="F75" t="s">
        <v>273</v>
      </c>
      <c r="G75" t="s">
        <v>274</v>
      </c>
      <c r="H75" t="s">
        <v>275</v>
      </c>
      <c r="I75" t="s">
        <v>205</v>
      </c>
      <c r="K75">
        <v>15.5</v>
      </c>
      <c r="L75" t="s">
        <v>116</v>
      </c>
      <c r="M75">
        <v>66017</v>
      </c>
      <c r="N75" t="s">
        <v>105</v>
      </c>
      <c r="O75" t="s">
        <v>106</v>
      </c>
      <c r="S75">
        <v>26452</v>
      </c>
      <c r="T75">
        <v>2.4957281112959322</v>
      </c>
      <c r="U75" t="s">
        <v>160</v>
      </c>
      <c r="V75" t="s">
        <v>3476</v>
      </c>
      <c r="W75" t="s">
        <v>12159</v>
      </c>
      <c r="X75" t="s">
        <v>12148</v>
      </c>
    </row>
    <row r="76" spans="1:24">
      <c r="A76" t="s">
        <v>151</v>
      </c>
      <c r="B76" t="s">
        <v>52</v>
      </c>
      <c r="C76" t="s">
        <v>375</v>
      </c>
      <c r="F76" t="s">
        <v>292</v>
      </c>
      <c r="G76" t="s">
        <v>293</v>
      </c>
      <c r="H76" t="s">
        <v>208</v>
      </c>
      <c r="I76" t="s">
        <v>205</v>
      </c>
      <c r="K76">
        <v>3.2</v>
      </c>
      <c r="L76" t="s">
        <v>104</v>
      </c>
      <c r="M76">
        <v>482383</v>
      </c>
      <c r="N76" t="s">
        <v>105</v>
      </c>
      <c r="O76" t="s">
        <v>106</v>
      </c>
      <c r="S76">
        <v>26452</v>
      </c>
      <c r="T76">
        <v>18.2361636171178</v>
      </c>
      <c r="U76" t="s">
        <v>3533</v>
      </c>
      <c r="V76" t="s">
        <v>3476</v>
      </c>
      <c r="W76" t="s">
        <v>12159</v>
      </c>
      <c r="X76" t="s">
        <v>12148</v>
      </c>
    </row>
    <row r="77" spans="1:24">
      <c r="A77" t="s">
        <v>151</v>
      </c>
      <c r="B77" t="s">
        <v>52</v>
      </c>
      <c r="C77" t="s">
        <v>375</v>
      </c>
      <c r="F77" t="s">
        <v>292</v>
      </c>
      <c r="G77" t="s">
        <v>293</v>
      </c>
      <c r="H77" t="s">
        <v>208</v>
      </c>
      <c r="I77" t="s">
        <v>205</v>
      </c>
      <c r="K77">
        <v>3.2</v>
      </c>
      <c r="L77" t="s">
        <v>115</v>
      </c>
      <c r="M77">
        <v>235162</v>
      </c>
      <c r="N77" t="s">
        <v>105</v>
      </c>
      <c r="O77" t="s">
        <v>106</v>
      </c>
      <c r="S77">
        <v>26452</v>
      </c>
      <c r="T77">
        <v>8.8901406320883112</v>
      </c>
      <c r="U77" t="s">
        <v>3533</v>
      </c>
      <c r="V77" t="s">
        <v>3476</v>
      </c>
      <c r="W77" t="s">
        <v>12159</v>
      </c>
      <c r="X77" t="s">
        <v>12148</v>
      </c>
    </row>
    <row r="78" spans="1:24">
      <c r="A78" t="s">
        <v>151</v>
      </c>
      <c r="B78" t="s">
        <v>52</v>
      </c>
      <c r="C78" t="s">
        <v>375</v>
      </c>
      <c r="F78" t="s">
        <v>292</v>
      </c>
      <c r="G78" t="s">
        <v>293</v>
      </c>
      <c r="H78" t="s">
        <v>208</v>
      </c>
      <c r="I78" t="s">
        <v>205</v>
      </c>
      <c r="K78">
        <v>3.2</v>
      </c>
      <c r="L78" t="s">
        <v>116</v>
      </c>
      <c r="M78">
        <v>37743</v>
      </c>
      <c r="N78" t="s">
        <v>105</v>
      </c>
      <c r="O78" t="s">
        <v>106</v>
      </c>
      <c r="S78">
        <v>26452</v>
      </c>
      <c r="T78">
        <v>1.4268486314834417</v>
      </c>
      <c r="U78" t="s">
        <v>3533</v>
      </c>
      <c r="V78" t="s">
        <v>3476</v>
      </c>
      <c r="W78" t="s">
        <v>12159</v>
      </c>
      <c r="X78" t="s">
        <v>12148</v>
      </c>
    </row>
    <row r="79" spans="1:24">
      <c r="A79" t="s">
        <v>151</v>
      </c>
      <c r="B79" t="s">
        <v>52</v>
      </c>
      <c r="C79" t="s">
        <v>377</v>
      </c>
      <c r="F79" t="s">
        <v>295</v>
      </c>
      <c r="G79" t="s">
        <v>284</v>
      </c>
      <c r="H79" t="s">
        <v>208</v>
      </c>
      <c r="I79" t="s">
        <v>205</v>
      </c>
      <c r="K79">
        <v>7.2</v>
      </c>
      <c r="L79" t="s">
        <v>104</v>
      </c>
      <c r="M79">
        <v>727980</v>
      </c>
      <c r="N79" t="s">
        <v>105</v>
      </c>
      <c r="O79" t="s">
        <v>106</v>
      </c>
      <c r="S79">
        <v>26452</v>
      </c>
      <c r="T79">
        <v>27.520792378648117</v>
      </c>
      <c r="U79" t="s">
        <v>157</v>
      </c>
      <c r="V79" t="s">
        <v>3476</v>
      </c>
      <c r="W79" t="s">
        <v>12159</v>
      </c>
      <c r="X79" t="s">
        <v>12148</v>
      </c>
    </row>
    <row r="80" spans="1:24">
      <c r="A80" t="s">
        <v>151</v>
      </c>
      <c r="B80" t="s">
        <v>52</v>
      </c>
      <c r="C80" t="s">
        <v>377</v>
      </c>
      <c r="F80" t="s">
        <v>295</v>
      </c>
      <c r="G80" t="s">
        <v>284</v>
      </c>
      <c r="H80" t="s">
        <v>208</v>
      </c>
      <c r="I80" t="s">
        <v>205</v>
      </c>
      <c r="K80">
        <v>7.2</v>
      </c>
      <c r="L80" t="s">
        <v>114</v>
      </c>
      <c r="M80">
        <v>27072</v>
      </c>
      <c r="N80" t="s">
        <v>105</v>
      </c>
      <c r="O80" t="s">
        <v>106</v>
      </c>
      <c r="S80">
        <v>26452</v>
      </c>
      <c r="T80">
        <v>1.0234386813851504</v>
      </c>
      <c r="U80" t="s">
        <v>157</v>
      </c>
      <c r="V80" t="s">
        <v>3476</v>
      </c>
      <c r="W80" t="s">
        <v>12159</v>
      </c>
      <c r="X80" t="s">
        <v>12148</v>
      </c>
    </row>
    <row r="81" spans="1:24">
      <c r="A81" t="s">
        <v>151</v>
      </c>
      <c r="B81" t="s">
        <v>52</v>
      </c>
      <c r="C81" t="s">
        <v>377</v>
      </c>
      <c r="F81" t="s">
        <v>295</v>
      </c>
      <c r="G81" t="s">
        <v>284</v>
      </c>
      <c r="H81" t="s">
        <v>208</v>
      </c>
      <c r="I81" t="s">
        <v>205</v>
      </c>
      <c r="K81">
        <v>7.2</v>
      </c>
      <c r="L81" t="s">
        <v>115</v>
      </c>
      <c r="M81">
        <v>354890</v>
      </c>
      <c r="N81" t="s">
        <v>105</v>
      </c>
      <c r="O81" t="s">
        <v>106</v>
      </c>
      <c r="S81">
        <v>26452</v>
      </c>
      <c r="T81">
        <v>13.416376833509753</v>
      </c>
      <c r="U81" t="s">
        <v>157</v>
      </c>
      <c r="V81" t="s">
        <v>3476</v>
      </c>
      <c r="W81" t="s">
        <v>12159</v>
      </c>
      <c r="X81" t="s">
        <v>12148</v>
      </c>
    </row>
    <row r="82" spans="1:24">
      <c r="A82" t="s">
        <v>151</v>
      </c>
      <c r="B82" t="s">
        <v>52</v>
      </c>
      <c r="C82" t="s">
        <v>377</v>
      </c>
      <c r="F82" t="s">
        <v>295</v>
      </c>
      <c r="G82" t="s">
        <v>284</v>
      </c>
      <c r="H82" t="s">
        <v>208</v>
      </c>
      <c r="I82" t="s">
        <v>205</v>
      </c>
      <c r="K82">
        <v>7.2</v>
      </c>
      <c r="L82" t="s">
        <v>116</v>
      </c>
      <c r="M82">
        <v>58383</v>
      </c>
      <c r="N82" t="s">
        <v>105</v>
      </c>
      <c r="O82" t="s">
        <v>106</v>
      </c>
      <c r="S82">
        <v>26452</v>
      </c>
      <c r="T82">
        <v>2.2071298956600636</v>
      </c>
      <c r="U82" t="s">
        <v>157</v>
      </c>
      <c r="V82" t="s">
        <v>3476</v>
      </c>
      <c r="W82" t="s">
        <v>12159</v>
      </c>
      <c r="X82" t="s">
        <v>12148</v>
      </c>
    </row>
    <row r="83" spans="1:24">
      <c r="A83" t="s">
        <v>151</v>
      </c>
      <c r="B83" t="s">
        <v>52</v>
      </c>
      <c r="C83" t="s">
        <v>360</v>
      </c>
      <c r="F83" t="s">
        <v>276</v>
      </c>
      <c r="G83" t="s">
        <v>277</v>
      </c>
      <c r="H83" t="s">
        <v>223</v>
      </c>
      <c r="I83" t="s">
        <v>205</v>
      </c>
      <c r="K83">
        <v>0.5</v>
      </c>
      <c r="L83" t="s">
        <v>104</v>
      </c>
      <c r="M83">
        <v>343361</v>
      </c>
      <c r="N83" t="s">
        <v>105</v>
      </c>
      <c r="O83" t="s">
        <v>106</v>
      </c>
      <c r="S83">
        <v>26452</v>
      </c>
      <c r="T83">
        <v>12.9805307727204</v>
      </c>
      <c r="U83" t="s">
        <v>3619</v>
      </c>
      <c r="V83" t="s">
        <v>3476</v>
      </c>
      <c r="W83" t="s">
        <v>12159</v>
      </c>
      <c r="X83" t="s">
        <v>12147</v>
      </c>
    </row>
    <row r="84" spans="1:24">
      <c r="A84" t="s">
        <v>151</v>
      </c>
      <c r="B84" t="s">
        <v>52</v>
      </c>
      <c r="C84" t="s">
        <v>360</v>
      </c>
      <c r="F84" t="s">
        <v>276</v>
      </c>
      <c r="G84" t="s">
        <v>277</v>
      </c>
      <c r="H84" t="s">
        <v>223</v>
      </c>
      <c r="I84" t="s">
        <v>205</v>
      </c>
      <c r="K84">
        <v>0.5</v>
      </c>
      <c r="L84" t="s">
        <v>115</v>
      </c>
      <c r="M84">
        <v>163096</v>
      </c>
      <c r="N84" t="s">
        <v>105</v>
      </c>
      <c r="O84" t="s">
        <v>106</v>
      </c>
      <c r="S84">
        <v>26452</v>
      </c>
      <c r="T84">
        <v>6.1657341599879025</v>
      </c>
      <c r="U84" t="s">
        <v>3619</v>
      </c>
      <c r="V84" t="s">
        <v>3476</v>
      </c>
      <c r="W84" t="s">
        <v>12159</v>
      </c>
      <c r="X84" t="s">
        <v>12147</v>
      </c>
    </row>
    <row r="85" spans="1:24">
      <c r="A85" t="s">
        <v>151</v>
      </c>
      <c r="B85" t="s">
        <v>52</v>
      </c>
      <c r="C85" t="s">
        <v>360</v>
      </c>
      <c r="F85" t="s">
        <v>276</v>
      </c>
      <c r="G85" t="s">
        <v>277</v>
      </c>
      <c r="H85" t="s">
        <v>223</v>
      </c>
      <c r="I85" t="s">
        <v>205</v>
      </c>
      <c r="K85">
        <v>0.5</v>
      </c>
      <c r="L85" t="s">
        <v>116</v>
      </c>
      <c r="M85">
        <v>26640</v>
      </c>
      <c r="N85" t="s">
        <v>105</v>
      </c>
      <c r="O85" t="s">
        <v>106</v>
      </c>
      <c r="S85">
        <v>26452</v>
      </c>
      <c r="T85">
        <v>1.0071072130651746</v>
      </c>
      <c r="U85" t="s">
        <v>3619</v>
      </c>
      <c r="V85" t="s">
        <v>3476</v>
      </c>
      <c r="W85" t="s">
        <v>12159</v>
      </c>
      <c r="X85" t="s">
        <v>12147</v>
      </c>
    </row>
    <row r="86" spans="1:24">
      <c r="A86" t="s">
        <v>151</v>
      </c>
      <c r="B86" t="s">
        <v>52</v>
      </c>
      <c r="C86" t="s">
        <v>374</v>
      </c>
      <c r="F86" t="s">
        <v>290</v>
      </c>
      <c r="G86" t="s">
        <v>291</v>
      </c>
      <c r="H86" t="s">
        <v>223</v>
      </c>
      <c r="I86" t="s">
        <v>205</v>
      </c>
      <c r="K86">
        <v>8</v>
      </c>
      <c r="L86" t="s">
        <v>104</v>
      </c>
      <c r="M86">
        <v>912198</v>
      </c>
      <c r="N86" t="s">
        <v>105</v>
      </c>
      <c r="O86" t="s">
        <v>106</v>
      </c>
      <c r="S86">
        <v>26452</v>
      </c>
      <c r="T86">
        <v>34.485029487373353</v>
      </c>
      <c r="U86" t="s">
        <v>157</v>
      </c>
      <c r="V86" t="s">
        <v>3476</v>
      </c>
      <c r="W86" t="s">
        <v>12159</v>
      </c>
      <c r="X86" t="s">
        <v>12148</v>
      </c>
    </row>
    <row r="87" spans="1:24">
      <c r="A87" t="s">
        <v>151</v>
      </c>
      <c r="B87" t="s">
        <v>52</v>
      </c>
      <c r="C87" t="s">
        <v>374</v>
      </c>
      <c r="F87" t="s">
        <v>290</v>
      </c>
      <c r="G87" t="s">
        <v>291</v>
      </c>
      <c r="H87" t="s">
        <v>223</v>
      </c>
      <c r="I87" t="s">
        <v>205</v>
      </c>
      <c r="K87">
        <v>8</v>
      </c>
      <c r="L87" t="s">
        <v>115</v>
      </c>
      <c r="M87">
        <v>433294</v>
      </c>
      <c r="N87" t="s">
        <v>105</v>
      </c>
      <c r="O87" t="s">
        <v>106</v>
      </c>
      <c r="S87">
        <v>26452</v>
      </c>
      <c r="T87">
        <v>16.380387116286101</v>
      </c>
      <c r="U87" t="s">
        <v>157</v>
      </c>
      <c r="V87" t="s">
        <v>3476</v>
      </c>
      <c r="W87" t="s">
        <v>12159</v>
      </c>
      <c r="X87" t="s">
        <v>12148</v>
      </c>
    </row>
    <row r="88" spans="1:24">
      <c r="A88" t="s">
        <v>151</v>
      </c>
      <c r="B88" t="s">
        <v>52</v>
      </c>
      <c r="C88" t="s">
        <v>374</v>
      </c>
      <c r="F88" t="s">
        <v>290</v>
      </c>
      <c r="G88" t="s">
        <v>291</v>
      </c>
      <c r="H88" t="s">
        <v>223</v>
      </c>
      <c r="I88" t="s">
        <v>205</v>
      </c>
      <c r="K88">
        <v>8</v>
      </c>
      <c r="L88" t="s">
        <v>116</v>
      </c>
      <c r="M88">
        <v>70773</v>
      </c>
      <c r="N88" t="s">
        <v>105</v>
      </c>
      <c r="O88" t="s">
        <v>106</v>
      </c>
      <c r="S88">
        <v>26452</v>
      </c>
      <c r="T88">
        <v>2.6755254801149251</v>
      </c>
      <c r="U88" t="s">
        <v>157</v>
      </c>
      <c r="V88" t="s">
        <v>3476</v>
      </c>
      <c r="W88" t="s">
        <v>12159</v>
      </c>
      <c r="X88" t="s">
        <v>12148</v>
      </c>
    </row>
    <row r="89" spans="1:24">
      <c r="A89" t="s">
        <v>151</v>
      </c>
      <c r="B89" t="s">
        <v>52</v>
      </c>
      <c r="C89" t="s">
        <v>372</v>
      </c>
      <c r="F89" t="s">
        <v>282</v>
      </c>
      <c r="G89" t="s">
        <v>212</v>
      </c>
      <c r="H89" t="s">
        <v>275</v>
      </c>
      <c r="I89" t="s">
        <v>205</v>
      </c>
      <c r="K89">
        <v>3.7</v>
      </c>
      <c r="L89" t="s">
        <v>104</v>
      </c>
      <c r="M89">
        <v>470100</v>
      </c>
      <c r="N89" t="s">
        <v>105</v>
      </c>
      <c r="O89" t="s">
        <v>106</v>
      </c>
      <c r="S89">
        <v>26452</v>
      </c>
      <c r="T89">
        <v>17.771813095418114</v>
      </c>
      <c r="U89" t="s">
        <v>165</v>
      </c>
      <c r="V89" t="s">
        <v>3476</v>
      </c>
      <c r="W89" t="s">
        <v>12159</v>
      </c>
      <c r="X89" t="s">
        <v>12148</v>
      </c>
    </row>
    <row r="90" spans="1:24">
      <c r="A90" t="s">
        <v>151</v>
      </c>
      <c r="B90" t="s">
        <v>52</v>
      </c>
      <c r="C90" t="s">
        <v>372</v>
      </c>
      <c r="F90" t="s">
        <v>282</v>
      </c>
      <c r="G90" t="s">
        <v>212</v>
      </c>
      <c r="H90" t="s">
        <v>275</v>
      </c>
      <c r="I90" t="s">
        <v>205</v>
      </c>
      <c r="K90">
        <v>3.7</v>
      </c>
      <c r="L90" t="s">
        <v>115</v>
      </c>
      <c r="M90">
        <v>229174</v>
      </c>
      <c r="N90" t="s">
        <v>105</v>
      </c>
      <c r="O90" t="s">
        <v>106</v>
      </c>
      <c r="S90">
        <v>26452</v>
      </c>
      <c r="T90">
        <v>8.6637683350975347</v>
      </c>
      <c r="U90" t="s">
        <v>165</v>
      </c>
      <c r="V90" t="s">
        <v>3476</v>
      </c>
      <c r="W90" t="s">
        <v>12159</v>
      </c>
      <c r="X90" t="s">
        <v>12148</v>
      </c>
    </row>
    <row r="91" spans="1:24">
      <c r="A91" t="s">
        <v>151</v>
      </c>
      <c r="B91" t="s">
        <v>52</v>
      </c>
      <c r="C91" t="s">
        <v>372</v>
      </c>
      <c r="F91" t="s">
        <v>282</v>
      </c>
      <c r="G91" t="s">
        <v>212</v>
      </c>
      <c r="H91" t="s">
        <v>275</v>
      </c>
      <c r="I91" t="s">
        <v>205</v>
      </c>
      <c r="K91">
        <v>3.7</v>
      </c>
      <c r="L91" t="s">
        <v>116</v>
      </c>
      <c r="M91">
        <v>36782</v>
      </c>
      <c r="N91" t="s">
        <v>105</v>
      </c>
      <c r="O91" t="s">
        <v>106</v>
      </c>
      <c r="S91">
        <v>26452</v>
      </c>
      <c r="T91">
        <v>1.3905186753364585</v>
      </c>
      <c r="U91" t="s">
        <v>165</v>
      </c>
      <c r="V91" t="s">
        <v>3476</v>
      </c>
      <c r="W91" t="s">
        <v>12159</v>
      </c>
      <c r="X91" t="s">
        <v>12148</v>
      </c>
    </row>
    <row r="92" spans="1:24">
      <c r="A92" t="s">
        <v>151</v>
      </c>
      <c r="B92" t="s">
        <v>52</v>
      </c>
      <c r="C92" t="s">
        <v>373</v>
      </c>
      <c r="F92" t="s">
        <v>289</v>
      </c>
      <c r="G92" t="s">
        <v>267</v>
      </c>
      <c r="H92" t="s">
        <v>275</v>
      </c>
      <c r="I92" t="s">
        <v>205</v>
      </c>
      <c r="K92">
        <v>20.9</v>
      </c>
      <c r="L92" t="s">
        <v>104</v>
      </c>
      <c r="M92">
        <v>1091961</v>
      </c>
      <c r="N92" t="s">
        <v>105</v>
      </c>
      <c r="O92" t="s">
        <v>106</v>
      </c>
      <c r="S92">
        <v>26452</v>
      </c>
      <c r="T92">
        <v>41.280848329048844</v>
      </c>
      <c r="U92" t="s">
        <v>3533</v>
      </c>
      <c r="V92" t="s">
        <v>3476</v>
      </c>
      <c r="W92" t="s">
        <v>12159</v>
      </c>
      <c r="X92" t="s">
        <v>12148</v>
      </c>
    </row>
    <row r="93" spans="1:24">
      <c r="A93" t="s">
        <v>151</v>
      </c>
      <c r="B93" t="s">
        <v>52</v>
      </c>
      <c r="C93" t="s">
        <v>373</v>
      </c>
      <c r="F93" t="s">
        <v>289</v>
      </c>
      <c r="G93" t="s">
        <v>267</v>
      </c>
      <c r="H93" t="s">
        <v>275</v>
      </c>
      <c r="I93" t="s">
        <v>205</v>
      </c>
      <c r="K93">
        <v>20.9</v>
      </c>
      <c r="L93" t="s">
        <v>115</v>
      </c>
      <c r="M93">
        <v>532331</v>
      </c>
      <c r="N93" t="s">
        <v>105</v>
      </c>
      <c r="O93" t="s">
        <v>106</v>
      </c>
      <c r="S93">
        <v>26452</v>
      </c>
      <c r="T93">
        <v>20.124414032965372</v>
      </c>
      <c r="U93" t="s">
        <v>3533</v>
      </c>
      <c r="V93" t="s">
        <v>3476</v>
      </c>
      <c r="W93" t="s">
        <v>12159</v>
      </c>
      <c r="X93" t="s">
        <v>12148</v>
      </c>
    </row>
    <row r="94" spans="1:24">
      <c r="A94" t="s">
        <v>151</v>
      </c>
      <c r="B94" t="s">
        <v>52</v>
      </c>
      <c r="C94" t="s">
        <v>373</v>
      </c>
      <c r="F94" t="s">
        <v>289</v>
      </c>
      <c r="G94" t="s">
        <v>267</v>
      </c>
      <c r="H94" t="s">
        <v>275</v>
      </c>
      <c r="I94" t="s">
        <v>205</v>
      </c>
      <c r="K94">
        <v>20.9</v>
      </c>
      <c r="L94" t="s">
        <v>116</v>
      </c>
      <c r="M94">
        <v>85438</v>
      </c>
      <c r="N94" t="s">
        <v>105</v>
      </c>
      <c r="O94" t="s">
        <v>106</v>
      </c>
      <c r="S94">
        <v>26452</v>
      </c>
      <c r="T94">
        <v>3.229925903523363</v>
      </c>
      <c r="U94" t="s">
        <v>3533</v>
      </c>
      <c r="V94" t="s">
        <v>3476</v>
      </c>
      <c r="W94" t="s">
        <v>12159</v>
      </c>
      <c r="X94" t="s">
        <v>12148</v>
      </c>
    </row>
    <row r="95" spans="1:24">
      <c r="A95" t="s">
        <v>151</v>
      </c>
      <c r="B95" t="s">
        <v>52</v>
      </c>
      <c r="C95" t="s">
        <v>376</v>
      </c>
      <c r="F95" t="s">
        <v>294</v>
      </c>
      <c r="G95" t="s">
        <v>267</v>
      </c>
      <c r="H95" t="s">
        <v>204</v>
      </c>
      <c r="I95" t="s">
        <v>205</v>
      </c>
      <c r="K95">
        <v>0.5</v>
      </c>
      <c r="L95" t="s">
        <v>104</v>
      </c>
      <c r="M95">
        <v>310482</v>
      </c>
      <c r="N95" t="s">
        <v>105</v>
      </c>
      <c r="O95" t="s">
        <v>106</v>
      </c>
      <c r="S95">
        <v>26452</v>
      </c>
      <c r="T95">
        <v>11.737562377135944</v>
      </c>
      <c r="U95" t="s">
        <v>165</v>
      </c>
      <c r="V95" t="s">
        <v>3476</v>
      </c>
      <c r="W95" t="s">
        <v>12159</v>
      </c>
      <c r="X95" t="s">
        <v>12148</v>
      </c>
    </row>
    <row r="96" spans="1:24">
      <c r="A96" t="s">
        <v>151</v>
      </c>
      <c r="B96" t="s">
        <v>52</v>
      </c>
      <c r="C96" t="s">
        <v>376</v>
      </c>
      <c r="F96" t="s">
        <v>294</v>
      </c>
      <c r="G96" t="s">
        <v>267</v>
      </c>
      <c r="H96" t="s">
        <v>204</v>
      </c>
      <c r="I96" t="s">
        <v>205</v>
      </c>
      <c r="K96">
        <v>0.5</v>
      </c>
      <c r="L96" t="s">
        <v>115</v>
      </c>
      <c r="M96">
        <v>151360</v>
      </c>
      <c r="N96" t="s">
        <v>105</v>
      </c>
      <c r="O96" t="s">
        <v>106</v>
      </c>
      <c r="S96">
        <v>26452</v>
      </c>
      <c r="T96">
        <v>5.7220626039618931</v>
      </c>
      <c r="U96" t="s">
        <v>165</v>
      </c>
      <c r="V96" t="s">
        <v>3476</v>
      </c>
      <c r="W96" t="s">
        <v>12159</v>
      </c>
      <c r="X96" t="s">
        <v>12148</v>
      </c>
    </row>
    <row r="97" spans="1:24">
      <c r="A97" t="s">
        <v>151</v>
      </c>
      <c r="B97" t="s">
        <v>52</v>
      </c>
      <c r="C97" t="s">
        <v>376</v>
      </c>
      <c r="F97" t="s">
        <v>294</v>
      </c>
      <c r="G97" t="s">
        <v>267</v>
      </c>
      <c r="H97" t="s">
        <v>204</v>
      </c>
      <c r="I97" t="s">
        <v>205</v>
      </c>
      <c r="K97">
        <v>0.5</v>
      </c>
      <c r="L97" t="s">
        <v>116</v>
      </c>
      <c r="M97">
        <v>24293</v>
      </c>
      <c r="N97" t="s">
        <v>105</v>
      </c>
      <c r="O97" t="s">
        <v>106</v>
      </c>
      <c r="S97">
        <v>26452</v>
      </c>
      <c r="T97">
        <v>0.91838046272493579</v>
      </c>
      <c r="U97" t="s">
        <v>165</v>
      </c>
      <c r="V97" t="s">
        <v>3476</v>
      </c>
      <c r="W97" t="s">
        <v>12159</v>
      </c>
      <c r="X97" t="s">
        <v>12148</v>
      </c>
    </row>
    <row r="98" spans="1:24">
      <c r="A98" t="s">
        <v>151</v>
      </c>
      <c r="B98" t="s">
        <v>52</v>
      </c>
      <c r="C98" t="s">
        <v>368</v>
      </c>
      <c r="F98" t="s">
        <v>286</v>
      </c>
      <c r="G98" t="s">
        <v>212</v>
      </c>
      <c r="H98" t="s">
        <v>275</v>
      </c>
      <c r="I98" t="s">
        <v>205</v>
      </c>
      <c r="K98">
        <v>6.1</v>
      </c>
      <c r="L98" t="s">
        <v>104</v>
      </c>
      <c r="M98">
        <v>620487</v>
      </c>
      <c r="N98" t="s">
        <v>105</v>
      </c>
      <c r="O98" t="s">
        <v>106</v>
      </c>
      <c r="S98">
        <v>26452</v>
      </c>
      <c r="T98">
        <v>23.457092091335248</v>
      </c>
      <c r="U98" t="s">
        <v>157</v>
      </c>
      <c r="V98" t="s">
        <v>3476</v>
      </c>
      <c r="W98" t="s">
        <v>12159</v>
      </c>
      <c r="X98" t="s">
        <v>12148</v>
      </c>
    </row>
    <row r="99" spans="1:24">
      <c r="A99" t="s">
        <v>151</v>
      </c>
      <c r="B99" t="s">
        <v>52</v>
      </c>
      <c r="C99" t="s">
        <v>368</v>
      </c>
      <c r="F99" t="s">
        <v>286</v>
      </c>
      <c r="G99" t="s">
        <v>212</v>
      </c>
      <c r="H99" t="s">
        <v>275</v>
      </c>
      <c r="I99" t="s">
        <v>205</v>
      </c>
      <c r="K99">
        <v>6.1</v>
      </c>
      <c r="L99" t="s">
        <v>115</v>
      </c>
      <c r="M99">
        <v>294731</v>
      </c>
      <c r="N99" t="s">
        <v>105</v>
      </c>
      <c r="O99" t="s">
        <v>106</v>
      </c>
      <c r="S99">
        <v>26452</v>
      </c>
      <c r="T99">
        <v>11.142106456978679</v>
      </c>
      <c r="U99" t="s">
        <v>157</v>
      </c>
      <c r="V99" t="s">
        <v>3476</v>
      </c>
      <c r="W99" t="s">
        <v>12159</v>
      </c>
      <c r="X99" t="s">
        <v>12148</v>
      </c>
    </row>
    <row r="100" spans="1:24">
      <c r="A100" t="s">
        <v>151</v>
      </c>
      <c r="B100" t="s">
        <v>52</v>
      </c>
      <c r="C100" t="s">
        <v>368</v>
      </c>
      <c r="F100" t="s">
        <v>286</v>
      </c>
      <c r="G100" t="s">
        <v>212</v>
      </c>
      <c r="H100" t="s">
        <v>275</v>
      </c>
      <c r="I100" t="s">
        <v>205</v>
      </c>
      <c r="K100">
        <v>6.1</v>
      </c>
      <c r="L100" t="s">
        <v>116</v>
      </c>
      <c r="M100">
        <v>48140</v>
      </c>
      <c r="N100" t="s">
        <v>105</v>
      </c>
      <c r="O100" t="s">
        <v>106</v>
      </c>
      <c r="S100">
        <v>26452</v>
      </c>
      <c r="T100">
        <v>1.819900196582489</v>
      </c>
      <c r="U100" t="s">
        <v>157</v>
      </c>
      <c r="V100" t="s">
        <v>3476</v>
      </c>
      <c r="W100" t="s">
        <v>12159</v>
      </c>
      <c r="X100" t="s">
        <v>12148</v>
      </c>
    </row>
    <row r="101" spans="1:24">
      <c r="A101" t="s">
        <v>151</v>
      </c>
      <c r="B101" t="s">
        <v>52</v>
      </c>
      <c r="C101" t="s">
        <v>347</v>
      </c>
      <c r="F101" t="s">
        <v>216</v>
      </c>
      <c r="G101" t="s">
        <v>212</v>
      </c>
      <c r="H101" t="s">
        <v>213</v>
      </c>
      <c r="I101" t="s">
        <v>205</v>
      </c>
      <c r="K101">
        <v>2.6</v>
      </c>
      <c r="L101" t="s">
        <v>104</v>
      </c>
      <c r="M101">
        <v>633735</v>
      </c>
      <c r="N101" t="s">
        <v>105</v>
      </c>
      <c r="O101" t="s">
        <v>106</v>
      </c>
      <c r="S101">
        <v>26452</v>
      </c>
      <c r="T101">
        <v>23.957923786481174</v>
      </c>
      <c r="U101" t="s">
        <v>157</v>
      </c>
      <c r="V101" t="s">
        <v>3476</v>
      </c>
      <c r="W101" t="s">
        <v>12159</v>
      </c>
      <c r="X101" t="s">
        <v>12148</v>
      </c>
    </row>
    <row r="102" spans="1:24">
      <c r="A102" t="s">
        <v>151</v>
      </c>
      <c r="B102" t="s">
        <v>52</v>
      </c>
      <c r="C102" t="s">
        <v>347</v>
      </c>
      <c r="F102" t="s">
        <v>216</v>
      </c>
      <c r="G102" t="s">
        <v>212</v>
      </c>
      <c r="H102" t="s">
        <v>213</v>
      </c>
      <c r="I102" t="s">
        <v>205</v>
      </c>
      <c r="K102">
        <v>2.6</v>
      </c>
      <c r="L102" t="s">
        <v>114</v>
      </c>
      <c r="M102">
        <v>136652</v>
      </c>
      <c r="N102" t="s">
        <v>105</v>
      </c>
      <c r="O102" t="s">
        <v>106</v>
      </c>
      <c r="S102">
        <v>26452</v>
      </c>
      <c r="T102">
        <v>5.1660365945864211</v>
      </c>
      <c r="U102" t="s">
        <v>157</v>
      </c>
      <c r="V102" t="s">
        <v>3476</v>
      </c>
      <c r="W102" t="s">
        <v>12159</v>
      </c>
      <c r="X102" t="s">
        <v>12148</v>
      </c>
    </row>
    <row r="103" spans="1:24">
      <c r="A103" t="s">
        <v>151</v>
      </c>
      <c r="B103" t="s">
        <v>52</v>
      </c>
      <c r="C103" t="s">
        <v>347</v>
      </c>
      <c r="F103" t="s">
        <v>216</v>
      </c>
      <c r="G103" t="s">
        <v>212</v>
      </c>
      <c r="H103" t="s">
        <v>213</v>
      </c>
      <c r="I103" t="s">
        <v>205</v>
      </c>
      <c r="K103">
        <v>2.6</v>
      </c>
      <c r="L103" t="s">
        <v>115</v>
      </c>
      <c r="M103">
        <v>308946</v>
      </c>
      <c r="N103" t="s">
        <v>105</v>
      </c>
      <c r="O103" t="s">
        <v>106</v>
      </c>
      <c r="S103">
        <v>26452</v>
      </c>
      <c r="T103">
        <v>11.679494934220475</v>
      </c>
      <c r="U103" t="s">
        <v>157</v>
      </c>
      <c r="V103" t="s">
        <v>3476</v>
      </c>
      <c r="W103" t="s">
        <v>12159</v>
      </c>
      <c r="X103" t="s">
        <v>12148</v>
      </c>
    </row>
    <row r="104" spans="1:24">
      <c r="A104" t="s">
        <v>151</v>
      </c>
      <c r="B104" t="s">
        <v>52</v>
      </c>
      <c r="C104" t="s">
        <v>347</v>
      </c>
      <c r="F104" t="s">
        <v>216</v>
      </c>
      <c r="G104" t="s">
        <v>212</v>
      </c>
      <c r="H104" t="s">
        <v>213</v>
      </c>
      <c r="I104" t="s">
        <v>205</v>
      </c>
      <c r="K104">
        <v>2.6</v>
      </c>
      <c r="L104" t="s">
        <v>116</v>
      </c>
      <c r="M104">
        <v>56773</v>
      </c>
      <c r="N104" t="s">
        <v>105</v>
      </c>
      <c r="O104" t="s">
        <v>106</v>
      </c>
      <c r="S104">
        <v>26452</v>
      </c>
      <c r="T104">
        <v>2.1462649327083017</v>
      </c>
      <c r="U104" t="s">
        <v>157</v>
      </c>
      <c r="V104" t="s">
        <v>3476</v>
      </c>
      <c r="W104" t="s">
        <v>12159</v>
      </c>
      <c r="X104" t="s">
        <v>12148</v>
      </c>
    </row>
    <row r="105" spans="1:24">
      <c r="A105" t="s">
        <v>151</v>
      </c>
      <c r="B105" t="s">
        <v>52</v>
      </c>
      <c r="C105" t="s">
        <v>378</v>
      </c>
      <c r="F105" t="s">
        <v>278</v>
      </c>
      <c r="G105" t="s">
        <v>221</v>
      </c>
      <c r="H105" t="s">
        <v>210</v>
      </c>
      <c r="I105" t="s">
        <v>205</v>
      </c>
      <c r="K105">
        <v>29.9</v>
      </c>
      <c r="L105" t="s">
        <v>104</v>
      </c>
      <c r="M105">
        <v>1978128</v>
      </c>
      <c r="N105" t="s">
        <v>105</v>
      </c>
      <c r="O105" t="s">
        <v>106</v>
      </c>
      <c r="S105">
        <v>26452</v>
      </c>
      <c r="T105">
        <v>74.781793437169213</v>
      </c>
      <c r="U105" t="s">
        <v>157</v>
      </c>
      <c r="V105" t="s">
        <v>3476</v>
      </c>
      <c r="W105" t="s">
        <v>12159</v>
      </c>
      <c r="X105" t="s">
        <v>12148</v>
      </c>
    </row>
    <row r="106" spans="1:24">
      <c r="A106" t="s">
        <v>151</v>
      </c>
      <c r="B106" t="s">
        <v>52</v>
      </c>
      <c r="C106" t="s">
        <v>378</v>
      </c>
      <c r="F106" t="s">
        <v>278</v>
      </c>
      <c r="G106" t="s">
        <v>221</v>
      </c>
      <c r="H106" t="s">
        <v>210</v>
      </c>
      <c r="I106" t="s">
        <v>205</v>
      </c>
      <c r="K106">
        <v>29.9</v>
      </c>
      <c r="L106" t="s">
        <v>115</v>
      </c>
      <c r="M106">
        <v>964337</v>
      </c>
      <c r="N106" t="s">
        <v>105</v>
      </c>
      <c r="O106" t="s">
        <v>106</v>
      </c>
      <c r="S106">
        <v>26452</v>
      </c>
      <c r="T106">
        <v>36.456109178890067</v>
      </c>
      <c r="U106" t="s">
        <v>157</v>
      </c>
      <c r="V106" t="s">
        <v>3476</v>
      </c>
      <c r="W106" t="s">
        <v>12159</v>
      </c>
      <c r="X106" t="s">
        <v>12148</v>
      </c>
    </row>
    <row r="107" spans="1:24">
      <c r="A107" t="s">
        <v>151</v>
      </c>
      <c r="B107" t="s">
        <v>52</v>
      </c>
      <c r="C107" t="s">
        <v>378</v>
      </c>
      <c r="F107" t="s">
        <v>278</v>
      </c>
      <c r="G107" t="s">
        <v>221</v>
      </c>
      <c r="H107" t="s">
        <v>210</v>
      </c>
      <c r="I107" t="s">
        <v>205</v>
      </c>
      <c r="K107">
        <v>29.9</v>
      </c>
      <c r="L107" t="s">
        <v>116</v>
      </c>
      <c r="M107">
        <v>154774</v>
      </c>
      <c r="N107" t="s">
        <v>105</v>
      </c>
      <c r="O107" t="s">
        <v>106</v>
      </c>
      <c r="S107">
        <v>26452</v>
      </c>
      <c r="T107">
        <v>5.8511265688794802</v>
      </c>
      <c r="U107" t="s">
        <v>157</v>
      </c>
      <c r="V107" t="s">
        <v>3476</v>
      </c>
      <c r="W107" t="s">
        <v>12159</v>
      </c>
      <c r="X107" t="s">
        <v>12148</v>
      </c>
    </row>
    <row r="108" spans="1:24">
      <c r="A108" t="s">
        <v>151</v>
      </c>
      <c r="B108" t="s">
        <v>52</v>
      </c>
      <c r="C108" t="s">
        <v>379</v>
      </c>
      <c r="F108" t="s">
        <v>296</v>
      </c>
      <c r="G108" t="s">
        <v>297</v>
      </c>
      <c r="H108" t="s">
        <v>298</v>
      </c>
      <c r="I108" t="s">
        <v>205</v>
      </c>
      <c r="K108">
        <v>10.5</v>
      </c>
      <c r="L108" t="s">
        <v>104</v>
      </c>
      <c r="M108">
        <v>854484</v>
      </c>
      <c r="N108" t="s">
        <v>105</v>
      </c>
      <c r="O108" t="s">
        <v>106</v>
      </c>
      <c r="S108">
        <v>26452</v>
      </c>
      <c r="T108">
        <v>32.303190685014364</v>
      </c>
      <c r="U108" t="s">
        <v>3533</v>
      </c>
      <c r="V108" t="s">
        <v>3476</v>
      </c>
      <c r="W108" t="s">
        <v>12159</v>
      </c>
      <c r="X108" t="s">
        <v>12148</v>
      </c>
    </row>
    <row r="109" spans="1:24">
      <c r="A109" t="s">
        <v>151</v>
      </c>
      <c r="B109" t="s">
        <v>52</v>
      </c>
      <c r="C109" t="s">
        <v>379</v>
      </c>
      <c r="F109" t="s">
        <v>296</v>
      </c>
      <c r="G109" t="s">
        <v>297</v>
      </c>
      <c r="H109" t="s">
        <v>298</v>
      </c>
      <c r="I109" t="s">
        <v>205</v>
      </c>
      <c r="K109">
        <v>10.5</v>
      </c>
      <c r="L109" t="s">
        <v>115</v>
      </c>
      <c r="M109">
        <v>416561</v>
      </c>
      <c r="N109" t="s">
        <v>105</v>
      </c>
      <c r="O109" t="s">
        <v>106</v>
      </c>
      <c r="S109">
        <v>26452</v>
      </c>
      <c r="T109">
        <v>15.747807349160745</v>
      </c>
      <c r="U109" t="s">
        <v>3533</v>
      </c>
      <c r="V109" t="s">
        <v>3476</v>
      </c>
      <c r="W109" t="s">
        <v>12159</v>
      </c>
      <c r="X109" t="s">
        <v>12148</v>
      </c>
    </row>
    <row r="110" spans="1:24">
      <c r="A110" t="s">
        <v>151</v>
      </c>
      <c r="B110" t="s">
        <v>52</v>
      </c>
      <c r="C110" t="s">
        <v>379</v>
      </c>
      <c r="F110" t="s">
        <v>296</v>
      </c>
      <c r="G110" t="s">
        <v>297</v>
      </c>
      <c r="H110" t="s">
        <v>298</v>
      </c>
      <c r="I110" t="s">
        <v>205</v>
      </c>
      <c r="K110">
        <v>10.5</v>
      </c>
      <c r="L110" t="s">
        <v>116</v>
      </c>
      <c r="M110">
        <v>66857</v>
      </c>
      <c r="N110" t="s">
        <v>105</v>
      </c>
      <c r="O110" t="s">
        <v>106</v>
      </c>
      <c r="S110">
        <v>26452</v>
      </c>
      <c r="T110">
        <v>2.5274837441403295</v>
      </c>
      <c r="U110" t="s">
        <v>3533</v>
      </c>
      <c r="V110" t="s">
        <v>3476</v>
      </c>
      <c r="W110" t="s">
        <v>12159</v>
      </c>
      <c r="X110" t="s">
        <v>12148</v>
      </c>
    </row>
    <row r="111" spans="1:24">
      <c r="A111" t="s">
        <v>151</v>
      </c>
      <c r="B111" t="s">
        <v>52</v>
      </c>
      <c r="C111" t="s">
        <v>364</v>
      </c>
      <c r="F111" t="s">
        <v>282</v>
      </c>
      <c r="G111" t="s">
        <v>212</v>
      </c>
      <c r="H111" t="s">
        <v>275</v>
      </c>
      <c r="I111" t="s">
        <v>205</v>
      </c>
      <c r="K111">
        <v>2.5</v>
      </c>
      <c r="L111" t="s">
        <v>104</v>
      </c>
      <c r="M111">
        <v>346269</v>
      </c>
      <c r="N111" t="s">
        <v>105</v>
      </c>
      <c r="O111" t="s">
        <v>106</v>
      </c>
      <c r="S111">
        <v>26452</v>
      </c>
      <c r="T111">
        <v>13.090465749281718</v>
      </c>
      <c r="U111" t="s">
        <v>157</v>
      </c>
      <c r="V111" t="s">
        <v>3476</v>
      </c>
      <c r="W111" t="s">
        <v>12159</v>
      </c>
      <c r="X111" t="s">
        <v>12148</v>
      </c>
    </row>
    <row r="112" spans="1:24">
      <c r="A112" t="s">
        <v>151</v>
      </c>
      <c r="B112" t="s">
        <v>52</v>
      </c>
      <c r="C112" t="s">
        <v>364</v>
      </c>
      <c r="F112" t="s">
        <v>282</v>
      </c>
      <c r="G112" t="s">
        <v>212</v>
      </c>
      <c r="H112" t="s">
        <v>275</v>
      </c>
      <c r="I112" t="s">
        <v>205</v>
      </c>
      <c r="K112">
        <v>2.5</v>
      </c>
      <c r="L112" t="s">
        <v>115</v>
      </c>
      <c r="M112">
        <v>164478</v>
      </c>
      <c r="N112" t="s">
        <v>105</v>
      </c>
      <c r="O112" t="s">
        <v>106</v>
      </c>
      <c r="S112">
        <v>26452</v>
      </c>
      <c r="T112">
        <v>6.2179797368818992</v>
      </c>
      <c r="U112" t="s">
        <v>157</v>
      </c>
      <c r="V112" t="s">
        <v>3476</v>
      </c>
      <c r="W112" t="s">
        <v>12159</v>
      </c>
      <c r="X112" t="s">
        <v>12148</v>
      </c>
    </row>
    <row r="113" spans="1:24">
      <c r="A113" t="s">
        <v>151</v>
      </c>
      <c r="B113" t="s">
        <v>52</v>
      </c>
      <c r="C113" t="s">
        <v>364</v>
      </c>
      <c r="F113" t="s">
        <v>282</v>
      </c>
      <c r="G113" t="s">
        <v>212</v>
      </c>
      <c r="H113" t="s">
        <v>275</v>
      </c>
      <c r="I113" t="s">
        <v>205</v>
      </c>
      <c r="K113">
        <v>2.5</v>
      </c>
      <c r="L113" t="s">
        <v>116</v>
      </c>
      <c r="M113">
        <v>26865</v>
      </c>
      <c r="N113" t="s">
        <v>105</v>
      </c>
      <c r="O113" t="s">
        <v>106</v>
      </c>
      <c r="S113">
        <v>26452</v>
      </c>
      <c r="T113">
        <v>1.0156131861484954</v>
      </c>
      <c r="U113" t="s">
        <v>157</v>
      </c>
      <c r="V113" t="s">
        <v>3476</v>
      </c>
      <c r="W113" t="s">
        <v>12159</v>
      </c>
      <c r="X113" t="s">
        <v>12148</v>
      </c>
    </row>
    <row r="114" spans="1:24">
      <c r="A114" t="s">
        <v>151</v>
      </c>
      <c r="B114" t="s">
        <v>52</v>
      </c>
      <c r="C114" t="s">
        <v>383</v>
      </c>
      <c r="F114" t="s">
        <v>268</v>
      </c>
      <c r="G114" t="s">
        <v>269</v>
      </c>
      <c r="H114" t="s">
        <v>223</v>
      </c>
      <c r="I114" t="s">
        <v>205</v>
      </c>
      <c r="K114">
        <v>5.5</v>
      </c>
      <c r="L114" t="s">
        <v>104</v>
      </c>
      <c r="M114">
        <v>468594</v>
      </c>
      <c r="N114" t="s">
        <v>105</v>
      </c>
      <c r="O114" t="s">
        <v>106</v>
      </c>
      <c r="S114">
        <v>26452</v>
      </c>
      <c r="T114">
        <v>17.714879782247088</v>
      </c>
      <c r="U114" t="s">
        <v>157</v>
      </c>
      <c r="V114" t="s">
        <v>3476</v>
      </c>
      <c r="W114" t="s">
        <v>12159</v>
      </c>
      <c r="X114" t="s">
        <v>12148</v>
      </c>
    </row>
    <row r="115" spans="1:24">
      <c r="A115" t="s">
        <v>151</v>
      </c>
      <c r="B115" t="s">
        <v>52</v>
      </c>
      <c r="C115" t="s">
        <v>383</v>
      </c>
      <c r="F115" t="s">
        <v>268</v>
      </c>
      <c r="G115" t="s">
        <v>269</v>
      </c>
      <c r="H115" t="s">
        <v>223</v>
      </c>
      <c r="I115" t="s">
        <v>205</v>
      </c>
      <c r="K115">
        <v>5.5</v>
      </c>
      <c r="L115" t="s">
        <v>115</v>
      </c>
      <c r="M115">
        <v>228440</v>
      </c>
      <c r="N115" t="s">
        <v>105</v>
      </c>
      <c r="O115" t="s">
        <v>106</v>
      </c>
      <c r="S115">
        <v>26452</v>
      </c>
      <c r="T115">
        <v>8.6360199606835018</v>
      </c>
      <c r="U115" t="s">
        <v>157</v>
      </c>
      <c r="V115" t="s">
        <v>3476</v>
      </c>
      <c r="W115" t="s">
        <v>12159</v>
      </c>
      <c r="X115" t="s">
        <v>12148</v>
      </c>
    </row>
    <row r="116" spans="1:24">
      <c r="A116" t="s">
        <v>151</v>
      </c>
      <c r="B116" t="s">
        <v>52</v>
      </c>
      <c r="C116" t="s">
        <v>383</v>
      </c>
      <c r="F116" t="s">
        <v>268</v>
      </c>
      <c r="G116" t="s">
        <v>269</v>
      </c>
      <c r="H116" t="s">
        <v>223</v>
      </c>
      <c r="I116" t="s">
        <v>205</v>
      </c>
      <c r="K116">
        <v>5.5</v>
      </c>
      <c r="L116" t="s">
        <v>116</v>
      </c>
      <c r="M116">
        <v>36664</v>
      </c>
      <c r="N116" t="s">
        <v>105</v>
      </c>
      <c r="O116" t="s">
        <v>106</v>
      </c>
      <c r="S116">
        <v>26452</v>
      </c>
      <c r="T116">
        <v>1.386057765008317</v>
      </c>
      <c r="U116" t="s">
        <v>157</v>
      </c>
      <c r="V116" t="s">
        <v>3476</v>
      </c>
      <c r="W116" t="s">
        <v>12159</v>
      </c>
      <c r="X116" t="s">
        <v>12148</v>
      </c>
    </row>
    <row r="117" spans="1:24">
      <c r="A117" t="s">
        <v>151</v>
      </c>
      <c r="B117" t="s">
        <v>52</v>
      </c>
      <c r="C117" t="s">
        <v>348</v>
      </c>
      <c r="F117" t="s">
        <v>216</v>
      </c>
      <c r="G117" t="s">
        <v>212</v>
      </c>
      <c r="H117" t="s">
        <v>213</v>
      </c>
      <c r="I117" t="s">
        <v>205</v>
      </c>
      <c r="K117">
        <v>6.3</v>
      </c>
      <c r="L117" t="s">
        <v>104</v>
      </c>
      <c r="M117">
        <v>908289</v>
      </c>
      <c r="N117" t="s">
        <v>105</v>
      </c>
      <c r="O117" t="s">
        <v>106</v>
      </c>
      <c r="S117">
        <v>26452</v>
      </c>
      <c r="T117">
        <v>34.337252381672464</v>
      </c>
      <c r="U117" t="s">
        <v>157</v>
      </c>
      <c r="V117" t="s">
        <v>3476</v>
      </c>
      <c r="W117" t="s">
        <v>12159</v>
      </c>
      <c r="X117" t="s">
        <v>12148</v>
      </c>
    </row>
    <row r="118" spans="1:24">
      <c r="A118" t="s">
        <v>151</v>
      </c>
      <c r="B118" t="s">
        <v>52</v>
      </c>
      <c r="C118" t="s">
        <v>348</v>
      </c>
      <c r="F118" t="s">
        <v>216</v>
      </c>
      <c r="G118" t="s">
        <v>212</v>
      </c>
      <c r="H118" t="s">
        <v>213</v>
      </c>
      <c r="I118" t="s">
        <v>205</v>
      </c>
      <c r="K118">
        <v>6.3</v>
      </c>
      <c r="L118" t="s">
        <v>114</v>
      </c>
      <c r="M118">
        <v>137068</v>
      </c>
      <c r="N118" t="s">
        <v>105</v>
      </c>
      <c r="O118" t="s">
        <v>106</v>
      </c>
      <c r="S118">
        <v>26452</v>
      </c>
      <c r="T118">
        <v>5.1817631937093607</v>
      </c>
      <c r="U118" t="s">
        <v>157</v>
      </c>
      <c r="V118" t="s">
        <v>3476</v>
      </c>
      <c r="W118" t="s">
        <v>12159</v>
      </c>
      <c r="X118" t="s">
        <v>12148</v>
      </c>
    </row>
    <row r="119" spans="1:24">
      <c r="A119" t="s">
        <v>151</v>
      </c>
      <c r="B119" t="s">
        <v>52</v>
      </c>
      <c r="C119" t="s">
        <v>348</v>
      </c>
      <c r="F119" t="s">
        <v>216</v>
      </c>
      <c r="G119" t="s">
        <v>212</v>
      </c>
      <c r="H119" t="s">
        <v>213</v>
      </c>
      <c r="I119" t="s">
        <v>205</v>
      </c>
      <c r="K119">
        <v>6.3</v>
      </c>
      <c r="L119" t="s">
        <v>115</v>
      </c>
      <c r="M119">
        <v>442791</v>
      </c>
      <c r="N119" t="s">
        <v>105</v>
      </c>
      <c r="O119" t="s">
        <v>106</v>
      </c>
      <c r="S119">
        <v>26452</v>
      </c>
      <c r="T119">
        <v>16.739414789051867</v>
      </c>
      <c r="U119" t="s">
        <v>157</v>
      </c>
      <c r="V119" t="s">
        <v>3476</v>
      </c>
      <c r="W119" t="s">
        <v>12159</v>
      </c>
      <c r="X119" t="s">
        <v>12148</v>
      </c>
    </row>
    <row r="120" spans="1:24">
      <c r="A120" t="s">
        <v>151</v>
      </c>
      <c r="B120" t="s">
        <v>52</v>
      </c>
      <c r="C120" t="s">
        <v>348</v>
      </c>
      <c r="F120" t="s">
        <v>216</v>
      </c>
      <c r="G120" t="s">
        <v>212</v>
      </c>
      <c r="H120" t="s">
        <v>213</v>
      </c>
      <c r="I120" t="s">
        <v>205</v>
      </c>
      <c r="K120">
        <v>6.3</v>
      </c>
      <c r="L120" t="s">
        <v>116</v>
      </c>
      <c r="M120">
        <v>78277</v>
      </c>
      <c r="N120" t="s">
        <v>105</v>
      </c>
      <c r="O120" t="s">
        <v>106</v>
      </c>
      <c r="S120">
        <v>26452</v>
      </c>
      <c r="T120">
        <v>2.9592091335248751</v>
      </c>
      <c r="U120" t="s">
        <v>157</v>
      </c>
      <c r="V120" t="s">
        <v>3476</v>
      </c>
      <c r="W120" t="s">
        <v>12159</v>
      </c>
      <c r="X120" t="s">
        <v>12148</v>
      </c>
    </row>
    <row r="121" spans="1:24">
      <c r="A121" t="s">
        <v>151</v>
      </c>
      <c r="B121" t="s">
        <v>52</v>
      </c>
      <c r="C121" t="s">
        <v>380</v>
      </c>
      <c r="F121" t="s">
        <v>299</v>
      </c>
      <c r="G121" t="s">
        <v>280</v>
      </c>
      <c r="H121" t="s">
        <v>204</v>
      </c>
      <c r="I121" t="s">
        <v>205</v>
      </c>
      <c r="K121">
        <v>57.3</v>
      </c>
      <c r="L121" t="s">
        <v>104</v>
      </c>
      <c r="M121">
        <v>3067133</v>
      </c>
      <c r="N121" t="s">
        <v>105</v>
      </c>
      <c r="O121" t="s">
        <v>106</v>
      </c>
      <c r="S121">
        <v>26452</v>
      </c>
      <c r="T121">
        <v>115.95089218206563</v>
      </c>
      <c r="U121" t="s">
        <v>157</v>
      </c>
      <c r="V121" t="s">
        <v>3476</v>
      </c>
      <c r="W121" t="s">
        <v>12159</v>
      </c>
      <c r="X121" t="s">
        <v>12148</v>
      </c>
    </row>
    <row r="122" spans="1:24">
      <c r="A122" t="s">
        <v>151</v>
      </c>
      <c r="B122" t="s">
        <v>52</v>
      </c>
      <c r="C122" t="s">
        <v>380</v>
      </c>
      <c r="F122" t="s">
        <v>299</v>
      </c>
      <c r="G122" t="s">
        <v>280</v>
      </c>
      <c r="H122" t="s">
        <v>204</v>
      </c>
      <c r="I122" t="s">
        <v>205</v>
      </c>
      <c r="K122">
        <v>57.3</v>
      </c>
      <c r="L122" t="s">
        <v>115</v>
      </c>
      <c r="M122">
        <v>1495227</v>
      </c>
      <c r="N122" t="s">
        <v>105</v>
      </c>
      <c r="O122" t="s">
        <v>106</v>
      </c>
      <c r="S122">
        <v>26452</v>
      </c>
      <c r="T122">
        <v>56.526047179797366</v>
      </c>
      <c r="U122" t="s">
        <v>157</v>
      </c>
      <c r="V122" t="s">
        <v>3476</v>
      </c>
      <c r="W122" t="s">
        <v>12159</v>
      </c>
      <c r="X122" t="s">
        <v>12148</v>
      </c>
    </row>
    <row r="123" spans="1:24">
      <c r="A123" t="s">
        <v>151</v>
      </c>
      <c r="B123" t="s">
        <v>52</v>
      </c>
      <c r="C123" t="s">
        <v>380</v>
      </c>
      <c r="F123" t="s">
        <v>299</v>
      </c>
      <c r="G123" t="s">
        <v>280</v>
      </c>
      <c r="H123" t="s">
        <v>204</v>
      </c>
      <c r="I123" t="s">
        <v>205</v>
      </c>
      <c r="K123">
        <v>57.3</v>
      </c>
      <c r="L123" t="s">
        <v>116</v>
      </c>
      <c r="M123">
        <v>239980</v>
      </c>
      <c r="N123" t="s">
        <v>105</v>
      </c>
      <c r="O123" t="s">
        <v>106</v>
      </c>
      <c r="S123">
        <v>26452</v>
      </c>
      <c r="T123">
        <v>9.0722818690458187</v>
      </c>
      <c r="U123" t="s">
        <v>157</v>
      </c>
      <c r="V123" t="s">
        <v>3476</v>
      </c>
      <c r="W123" t="s">
        <v>12159</v>
      </c>
      <c r="X123" t="s">
        <v>12148</v>
      </c>
    </row>
    <row r="124" spans="1:24">
      <c r="A124" t="s">
        <v>151</v>
      </c>
      <c r="B124" t="s">
        <v>52</v>
      </c>
      <c r="C124" t="s">
        <v>384</v>
      </c>
      <c r="F124" t="s">
        <v>300</v>
      </c>
      <c r="G124" t="s">
        <v>284</v>
      </c>
      <c r="H124" t="s">
        <v>223</v>
      </c>
      <c r="I124" t="s">
        <v>205</v>
      </c>
      <c r="K124">
        <v>15.6</v>
      </c>
      <c r="L124" t="s">
        <v>104</v>
      </c>
      <c r="M124">
        <v>1055051</v>
      </c>
      <c r="N124" t="s">
        <v>105</v>
      </c>
      <c r="O124" t="s">
        <v>106</v>
      </c>
      <c r="S124">
        <v>26452</v>
      </c>
      <c r="T124">
        <v>39.885490700136096</v>
      </c>
      <c r="U124" t="s">
        <v>160</v>
      </c>
      <c r="V124" t="s">
        <v>3476</v>
      </c>
      <c r="W124" t="s">
        <v>12159</v>
      </c>
      <c r="X124" t="s">
        <v>12148</v>
      </c>
    </row>
    <row r="125" spans="1:24">
      <c r="A125" t="s">
        <v>151</v>
      </c>
      <c r="B125" t="s">
        <v>52</v>
      </c>
      <c r="C125" t="s">
        <v>384</v>
      </c>
      <c r="F125" t="s">
        <v>300</v>
      </c>
      <c r="G125" t="s">
        <v>284</v>
      </c>
      <c r="H125" t="s">
        <v>223</v>
      </c>
      <c r="I125" t="s">
        <v>205</v>
      </c>
      <c r="K125">
        <v>15.6</v>
      </c>
      <c r="L125" t="s">
        <v>115</v>
      </c>
      <c r="M125">
        <v>514337</v>
      </c>
      <c r="N125" t="s">
        <v>105</v>
      </c>
      <c r="O125" t="s">
        <v>106</v>
      </c>
      <c r="S125">
        <v>26452</v>
      </c>
      <c r="T125">
        <v>19.444163012248602</v>
      </c>
      <c r="U125" t="s">
        <v>160</v>
      </c>
      <c r="V125" t="s">
        <v>3476</v>
      </c>
      <c r="W125" t="s">
        <v>12159</v>
      </c>
      <c r="X125" t="s">
        <v>12148</v>
      </c>
    </row>
    <row r="126" spans="1:24">
      <c r="A126" t="s">
        <v>151</v>
      </c>
      <c r="B126" t="s">
        <v>52</v>
      </c>
      <c r="C126" t="s">
        <v>384</v>
      </c>
      <c r="F126" t="s">
        <v>300</v>
      </c>
      <c r="G126" t="s">
        <v>284</v>
      </c>
      <c r="H126" t="s">
        <v>223</v>
      </c>
      <c r="I126" t="s">
        <v>205</v>
      </c>
      <c r="K126">
        <v>15.6</v>
      </c>
      <c r="L126" t="s">
        <v>116</v>
      </c>
      <c r="M126">
        <v>82550</v>
      </c>
      <c r="N126" t="s">
        <v>105</v>
      </c>
      <c r="O126" t="s">
        <v>106</v>
      </c>
      <c r="S126">
        <v>26452</v>
      </c>
      <c r="T126">
        <v>3.1207470134583395</v>
      </c>
      <c r="U126" t="s">
        <v>160</v>
      </c>
      <c r="V126" t="s">
        <v>3476</v>
      </c>
      <c r="W126" t="s">
        <v>12159</v>
      </c>
      <c r="X126" t="s">
        <v>12148</v>
      </c>
    </row>
    <row r="127" spans="1:24">
      <c r="A127" t="s">
        <v>151</v>
      </c>
      <c r="B127" t="s">
        <v>52</v>
      </c>
      <c r="C127" t="s">
        <v>385</v>
      </c>
      <c r="F127" t="s">
        <v>288</v>
      </c>
      <c r="G127" t="s">
        <v>212</v>
      </c>
      <c r="H127" t="s">
        <v>210</v>
      </c>
      <c r="I127" t="s">
        <v>205</v>
      </c>
      <c r="K127">
        <v>2</v>
      </c>
      <c r="L127" t="s">
        <v>104</v>
      </c>
      <c r="M127">
        <v>455598</v>
      </c>
      <c r="N127" t="s">
        <v>105</v>
      </c>
      <c r="O127" t="s">
        <v>106</v>
      </c>
      <c r="S127">
        <v>26452</v>
      </c>
      <c r="T127">
        <v>17.223574776954482</v>
      </c>
      <c r="U127" t="s">
        <v>157</v>
      </c>
      <c r="V127" t="s">
        <v>3476</v>
      </c>
      <c r="W127" t="s">
        <v>12159</v>
      </c>
      <c r="X127" t="s">
        <v>12148</v>
      </c>
    </row>
    <row r="128" spans="1:24">
      <c r="A128" t="s">
        <v>151</v>
      </c>
      <c r="B128" t="s">
        <v>52</v>
      </c>
      <c r="C128" t="s">
        <v>385</v>
      </c>
      <c r="F128" t="s">
        <v>288</v>
      </c>
      <c r="G128" t="s">
        <v>212</v>
      </c>
      <c r="H128" t="s">
        <v>210</v>
      </c>
      <c r="I128" t="s">
        <v>205</v>
      </c>
      <c r="K128">
        <v>2</v>
      </c>
      <c r="L128" t="s">
        <v>115</v>
      </c>
      <c r="M128">
        <v>222104</v>
      </c>
      <c r="N128" t="s">
        <v>105</v>
      </c>
      <c r="O128" t="s">
        <v>106</v>
      </c>
      <c r="S128">
        <v>26452</v>
      </c>
      <c r="T128">
        <v>8.3964917586571897</v>
      </c>
      <c r="U128" t="s">
        <v>157</v>
      </c>
      <c r="V128" t="s">
        <v>3476</v>
      </c>
      <c r="W128" t="s">
        <v>12159</v>
      </c>
      <c r="X128" t="s">
        <v>12148</v>
      </c>
    </row>
    <row r="129" spans="1:24">
      <c r="A129" t="s">
        <v>151</v>
      </c>
      <c r="B129" t="s">
        <v>52</v>
      </c>
      <c r="C129" t="s">
        <v>385</v>
      </c>
      <c r="F129" t="s">
        <v>288</v>
      </c>
      <c r="G129" t="s">
        <v>212</v>
      </c>
      <c r="H129" t="s">
        <v>210</v>
      </c>
      <c r="I129" t="s">
        <v>205</v>
      </c>
      <c r="K129">
        <v>2</v>
      </c>
      <c r="L129" t="s">
        <v>116</v>
      </c>
      <c r="M129">
        <v>35647</v>
      </c>
      <c r="N129" t="s">
        <v>105</v>
      </c>
      <c r="O129" t="s">
        <v>106</v>
      </c>
      <c r="S129">
        <v>26452</v>
      </c>
      <c r="T129">
        <v>1.3476107666717072</v>
      </c>
      <c r="U129" t="s">
        <v>157</v>
      </c>
      <c r="V129" t="s">
        <v>3476</v>
      </c>
      <c r="W129" t="s">
        <v>12159</v>
      </c>
      <c r="X129" t="s">
        <v>12148</v>
      </c>
    </row>
    <row r="130" spans="1:24">
      <c r="A130" t="s">
        <v>151</v>
      </c>
      <c r="B130" t="s">
        <v>52</v>
      </c>
      <c r="C130" t="s">
        <v>392</v>
      </c>
      <c r="F130" t="s">
        <v>290</v>
      </c>
      <c r="G130" t="s">
        <v>291</v>
      </c>
      <c r="H130" t="s">
        <v>223</v>
      </c>
      <c r="I130" t="s">
        <v>205</v>
      </c>
      <c r="K130">
        <v>2.2000000000000002</v>
      </c>
      <c r="L130" t="s">
        <v>104</v>
      </c>
      <c r="M130">
        <v>452060</v>
      </c>
      <c r="N130" t="s">
        <v>105</v>
      </c>
      <c r="O130" t="s">
        <v>106</v>
      </c>
      <c r="S130">
        <v>26452</v>
      </c>
      <c r="T130">
        <v>17.089823075759867</v>
      </c>
      <c r="U130" t="s">
        <v>157</v>
      </c>
      <c r="V130" t="s">
        <v>3476</v>
      </c>
      <c r="W130" t="s">
        <v>12159</v>
      </c>
      <c r="X130" t="s">
        <v>12148</v>
      </c>
    </row>
    <row r="131" spans="1:24">
      <c r="A131" t="s">
        <v>151</v>
      </c>
      <c r="B131" t="s">
        <v>52</v>
      </c>
      <c r="C131" t="s">
        <v>392</v>
      </c>
      <c r="F131" t="s">
        <v>290</v>
      </c>
      <c r="G131" t="s">
        <v>291</v>
      </c>
      <c r="H131" t="s">
        <v>223</v>
      </c>
      <c r="I131" t="s">
        <v>205</v>
      </c>
      <c r="K131">
        <v>2.2000000000000002</v>
      </c>
      <c r="L131" t="s">
        <v>115</v>
      </c>
      <c r="M131">
        <v>223770</v>
      </c>
      <c r="N131" t="s">
        <v>105</v>
      </c>
      <c r="O131" t="s">
        <v>106</v>
      </c>
      <c r="S131">
        <v>26452</v>
      </c>
      <c r="T131">
        <v>8.4594737637985791</v>
      </c>
      <c r="U131" t="s">
        <v>157</v>
      </c>
      <c r="V131" t="s">
        <v>3476</v>
      </c>
      <c r="W131" t="s">
        <v>12159</v>
      </c>
      <c r="X131" t="s">
        <v>12148</v>
      </c>
    </row>
    <row r="132" spans="1:24">
      <c r="A132" t="s">
        <v>151</v>
      </c>
      <c r="B132" t="s">
        <v>52</v>
      </c>
      <c r="C132" t="s">
        <v>392</v>
      </c>
      <c r="F132" t="s">
        <v>290</v>
      </c>
      <c r="G132" t="s">
        <v>291</v>
      </c>
      <c r="H132" t="s">
        <v>223</v>
      </c>
      <c r="I132" t="s">
        <v>205</v>
      </c>
      <c r="K132">
        <v>2.2000000000000002</v>
      </c>
      <c r="L132" t="s">
        <v>116</v>
      </c>
      <c r="M132">
        <v>35549</v>
      </c>
      <c r="N132" t="s">
        <v>105</v>
      </c>
      <c r="O132" t="s">
        <v>106</v>
      </c>
      <c r="S132">
        <v>26452</v>
      </c>
      <c r="T132">
        <v>1.343905942839861</v>
      </c>
      <c r="U132" t="s">
        <v>157</v>
      </c>
      <c r="V132" t="s">
        <v>3476</v>
      </c>
      <c r="W132" t="s">
        <v>12159</v>
      </c>
      <c r="X132" t="s">
        <v>12148</v>
      </c>
    </row>
    <row r="133" spans="1:24">
      <c r="A133" t="s">
        <v>151</v>
      </c>
      <c r="B133" t="s">
        <v>52</v>
      </c>
      <c r="C133" t="s">
        <v>349</v>
      </c>
      <c r="F133" t="s">
        <v>216</v>
      </c>
      <c r="G133" t="s">
        <v>212</v>
      </c>
      <c r="H133" t="s">
        <v>213</v>
      </c>
      <c r="I133" t="s">
        <v>205</v>
      </c>
      <c r="K133">
        <v>5.4</v>
      </c>
      <c r="L133" t="s">
        <v>104</v>
      </c>
      <c r="M133">
        <v>841155</v>
      </c>
      <c r="N133" t="s">
        <v>105</v>
      </c>
      <c r="O133" t="s">
        <v>106</v>
      </c>
      <c r="S133">
        <v>26452</v>
      </c>
      <c r="T133">
        <v>31.799296839558444</v>
      </c>
      <c r="U133" t="s">
        <v>160</v>
      </c>
      <c r="V133" t="s">
        <v>3476</v>
      </c>
      <c r="W133" t="s">
        <v>12159</v>
      </c>
      <c r="X133" t="s">
        <v>12148</v>
      </c>
    </row>
    <row r="134" spans="1:24">
      <c r="A134" t="s">
        <v>151</v>
      </c>
      <c r="B134" t="s">
        <v>52</v>
      </c>
      <c r="C134" t="s">
        <v>349</v>
      </c>
      <c r="F134" t="s">
        <v>216</v>
      </c>
      <c r="G134" t="s">
        <v>212</v>
      </c>
      <c r="H134" t="s">
        <v>213</v>
      </c>
      <c r="I134" t="s">
        <v>205</v>
      </c>
      <c r="K134">
        <v>5.4</v>
      </c>
      <c r="L134" t="s">
        <v>114</v>
      </c>
      <c r="M134">
        <v>137496</v>
      </c>
      <c r="N134" t="s">
        <v>105</v>
      </c>
      <c r="O134" t="s">
        <v>106</v>
      </c>
      <c r="S134">
        <v>26452</v>
      </c>
      <c r="T134">
        <v>5.1979434447300772</v>
      </c>
      <c r="U134" t="s">
        <v>160</v>
      </c>
      <c r="V134" t="s">
        <v>3476</v>
      </c>
      <c r="W134" t="s">
        <v>12159</v>
      </c>
      <c r="X134" t="s">
        <v>12148</v>
      </c>
    </row>
    <row r="135" spans="1:24">
      <c r="A135" t="s">
        <v>151</v>
      </c>
      <c r="B135" t="s">
        <v>52</v>
      </c>
      <c r="C135" t="s">
        <v>349</v>
      </c>
      <c r="F135" t="s">
        <v>216</v>
      </c>
      <c r="G135" t="s">
        <v>212</v>
      </c>
      <c r="H135" t="s">
        <v>213</v>
      </c>
      <c r="I135" t="s">
        <v>205</v>
      </c>
      <c r="K135">
        <v>5.4</v>
      </c>
      <c r="L135" t="s">
        <v>115</v>
      </c>
      <c r="M135">
        <v>416372</v>
      </c>
      <c r="N135" t="s">
        <v>105</v>
      </c>
      <c r="O135" t="s">
        <v>106</v>
      </c>
      <c r="S135">
        <v>26452</v>
      </c>
      <c r="T135">
        <v>15.740662331770755</v>
      </c>
      <c r="U135" t="s">
        <v>160</v>
      </c>
      <c r="V135" t="s">
        <v>3476</v>
      </c>
      <c r="W135" t="s">
        <v>12159</v>
      </c>
      <c r="X135" t="s">
        <v>12148</v>
      </c>
    </row>
    <row r="136" spans="1:24">
      <c r="A136" t="s">
        <v>151</v>
      </c>
      <c r="B136" t="s">
        <v>52</v>
      </c>
      <c r="C136" t="s">
        <v>349</v>
      </c>
      <c r="F136" t="s">
        <v>216</v>
      </c>
      <c r="G136" t="s">
        <v>212</v>
      </c>
      <c r="H136" t="s">
        <v>213</v>
      </c>
      <c r="I136" t="s">
        <v>205</v>
      </c>
      <c r="K136">
        <v>5.4</v>
      </c>
      <c r="L136" t="s">
        <v>116</v>
      </c>
      <c r="M136">
        <v>73378</v>
      </c>
      <c r="N136" t="s">
        <v>105</v>
      </c>
      <c r="O136" t="s">
        <v>106</v>
      </c>
      <c r="S136">
        <v>26452</v>
      </c>
      <c r="T136">
        <v>2.7740057462573717</v>
      </c>
      <c r="U136" t="s">
        <v>160</v>
      </c>
      <c r="V136" t="s">
        <v>3476</v>
      </c>
      <c r="W136" t="s">
        <v>12159</v>
      </c>
      <c r="X136" t="s">
        <v>12148</v>
      </c>
    </row>
    <row r="137" spans="1:24">
      <c r="A137" t="s">
        <v>151</v>
      </c>
      <c r="B137" t="s">
        <v>52</v>
      </c>
      <c r="C137" t="s">
        <v>388</v>
      </c>
      <c r="F137" t="s">
        <v>285</v>
      </c>
      <c r="G137" t="s">
        <v>277</v>
      </c>
      <c r="H137" t="s">
        <v>275</v>
      </c>
      <c r="I137" t="s">
        <v>205</v>
      </c>
      <c r="K137">
        <v>3.3</v>
      </c>
      <c r="L137" t="s">
        <v>104</v>
      </c>
      <c r="M137">
        <v>442605</v>
      </c>
      <c r="N137" t="s">
        <v>105</v>
      </c>
      <c r="O137" t="s">
        <v>106</v>
      </c>
      <c r="S137">
        <v>26452</v>
      </c>
      <c r="T137">
        <v>16.732383184636323</v>
      </c>
      <c r="U137" t="s">
        <v>157</v>
      </c>
      <c r="V137" t="s">
        <v>3476</v>
      </c>
      <c r="W137" t="s">
        <v>12159</v>
      </c>
      <c r="X137" t="s">
        <v>12148</v>
      </c>
    </row>
    <row r="138" spans="1:24">
      <c r="A138" t="s">
        <v>151</v>
      </c>
      <c r="B138" t="s">
        <v>52</v>
      </c>
      <c r="C138" t="s">
        <v>388</v>
      </c>
      <c r="F138" t="s">
        <v>285</v>
      </c>
      <c r="G138" t="s">
        <v>277</v>
      </c>
      <c r="H138" t="s">
        <v>275</v>
      </c>
      <c r="I138" t="s">
        <v>205</v>
      </c>
      <c r="K138">
        <v>3.3</v>
      </c>
      <c r="L138" t="s">
        <v>115</v>
      </c>
      <c r="M138">
        <v>219089</v>
      </c>
      <c r="N138" t="s">
        <v>105</v>
      </c>
      <c r="O138" t="s">
        <v>106</v>
      </c>
      <c r="S138">
        <v>26452</v>
      </c>
      <c r="T138">
        <v>8.2825117193406932</v>
      </c>
      <c r="U138" t="s">
        <v>157</v>
      </c>
      <c r="V138" t="s">
        <v>3476</v>
      </c>
      <c r="W138" t="s">
        <v>12159</v>
      </c>
      <c r="X138" t="s">
        <v>12148</v>
      </c>
    </row>
    <row r="139" spans="1:24">
      <c r="A139" t="s">
        <v>151</v>
      </c>
      <c r="B139" t="s">
        <v>52</v>
      </c>
      <c r="C139" t="s">
        <v>388</v>
      </c>
      <c r="F139" t="s">
        <v>285</v>
      </c>
      <c r="G139" t="s">
        <v>277</v>
      </c>
      <c r="H139" t="s">
        <v>275</v>
      </c>
      <c r="I139" t="s">
        <v>205</v>
      </c>
      <c r="K139">
        <v>3.3</v>
      </c>
      <c r="L139" t="s">
        <v>116</v>
      </c>
      <c r="M139">
        <v>34805</v>
      </c>
      <c r="N139" t="s">
        <v>105</v>
      </c>
      <c r="O139" t="s">
        <v>106</v>
      </c>
      <c r="S139">
        <v>26452</v>
      </c>
      <c r="T139">
        <v>1.3157795251776803</v>
      </c>
      <c r="U139" t="s">
        <v>157</v>
      </c>
      <c r="V139" t="s">
        <v>3476</v>
      </c>
      <c r="W139" t="s">
        <v>12159</v>
      </c>
      <c r="X139" t="s">
        <v>12148</v>
      </c>
    </row>
    <row r="140" spans="1:24">
      <c r="A140" t="s">
        <v>151</v>
      </c>
      <c r="B140" t="s">
        <v>52</v>
      </c>
      <c r="C140" t="s">
        <v>391</v>
      </c>
      <c r="F140" t="s">
        <v>304</v>
      </c>
      <c r="G140" t="s">
        <v>221</v>
      </c>
      <c r="H140" t="s">
        <v>204</v>
      </c>
      <c r="I140" t="s">
        <v>205</v>
      </c>
      <c r="K140">
        <v>6.2</v>
      </c>
      <c r="L140" t="s">
        <v>104</v>
      </c>
      <c r="M140">
        <v>590565</v>
      </c>
      <c r="N140" t="s">
        <v>105</v>
      </c>
      <c r="O140" t="s">
        <v>106</v>
      </c>
      <c r="S140">
        <v>26452</v>
      </c>
      <c r="T140">
        <v>22.325911084228036</v>
      </c>
      <c r="U140" t="s">
        <v>159</v>
      </c>
      <c r="V140" t="s">
        <v>3476</v>
      </c>
      <c r="W140" t="s">
        <v>12159</v>
      </c>
      <c r="X140" t="s">
        <v>12148</v>
      </c>
    </row>
    <row r="141" spans="1:24">
      <c r="A141" t="s">
        <v>151</v>
      </c>
      <c r="B141" t="s">
        <v>52</v>
      </c>
      <c r="C141" t="s">
        <v>391</v>
      </c>
      <c r="F141" t="s">
        <v>304</v>
      </c>
      <c r="G141" t="s">
        <v>221</v>
      </c>
      <c r="H141" t="s">
        <v>204</v>
      </c>
      <c r="I141" t="s">
        <v>205</v>
      </c>
      <c r="K141">
        <v>6.2</v>
      </c>
      <c r="L141" t="s">
        <v>115</v>
      </c>
      <c r="M141">
        <v>292330</v>
      </c>
      <c r="N141" t="s">
        <v>105</v>
      </c>
      <c r="O141" t="s">
        <v>106</v>
      </c>
      <c r="S141">
        <v>26452</v>
      </c>
      <c r="T141">
        <v>11.051338273098443</v>
      </c>
      <c r="U141" t="s">
        <v>159</v>
      </c>
      <c r="V141" t="s">
        <v>3476</v>
      </c>
      <c r="W141" t="s">
        <v>12159</v>
      </c>
      <c r="X141" t="s">
        <v>12148</v>
      </c>
    </row>
    <row r="142" spans="1:24">
      <c r="A142" t="s">
        <v>151</v>
      </c>
      <c r="B142" t="s">
        <v>52</v>
      </c>
      <c r="C142" t="s">
        <v>391</v>
      </c>
      <c r="F142" t="s">
        <v>304</v>
      </c>
      <c r="G142" t="s">
        <v>221</v>
      </c>
      <c r="H142" t="s">
        <v>204</v>
      </c>
      <c r="I142" t="s">
        <v>205</v>
      </c>
      <c r="K142">
        <v>6.2</v>
      </c>
      <c r="L142" t="s">
        <v>116</v>
      </c>
      <c r="M142">
        <v>46440</v>
      </c>
      <c r="N142" t="s">
        <v>105</v>
      </c>
      <c r="O142" t="s">
        <v>106</v>
      </c>
      <c r="S142">
        <v>26452</v>
      </c>
      <c r="T142">
        <v>1.755632844397399</v>
      </c>
      <c r="U142" t="s">
        <v>159</v>
      </c>
      <c r="V142" t="s">
        <v>3476</v>
      </c>
      <c r="W142" t="s">
        <v>12159</v>
      </c>
      <c r="X142" t="s">
        <v>12148</v>
      </c>
    </row>
    <row r="143" spans="1:24">
      <c r="A143" t="s">
        <v>151</v>
      </c>
      <c r="B143" t="s">
        <v>52</v>
      </c>
      <c r="C143" t="s">
        <v>386</v>
      </c>
      <c r="F143" t="s">
        <v>301</v>
      </c>
      <c r="G143" t="s">
        <v>284</v>
      </c>
      <c r="H143" t="s">
        <v>302</v>
      </c>
      <c r="I143" t="s">
        <v>205</v>
      </c>
      <c r="K143">
        <v>6</v>
      </c>
      <c r="L143" t="s">
        <v>104</v>
      </c>
      <c r="M143">
        <v>954483</v>
      </c>
      <c r="N143" t="s">
        <v>105</v>
      </c>
      <c r="O143" t="s">
        <v>106</v>
      </c>
      <c r="S143">
        <v>26452</v>
      </c>
      <c r="T143">
        <v>36.083585362165429</v>
      </c>
      <c r="U143" t="s">
        <v>160</v>
      </c>
      <c r="V143" t="s">
        <v>3476</v>
      </c>
      <c r="W143" t="s">
        <v>12159</v>
      </c>
      <c r="X143" t="s">
        <v>12148</v>
      </c>
    </row>
    <row r="144" spans="1:24">
      <c r="A144" t="s">
        <v>151</v>
      </c>
      <c r="B144" t="s">
        <v>52</v>
      </c>
      <c r="C144" t="s">
        <v>386</v>
      </c>
      <c r="F144" t="s">
        <v>301</v>
      </c>
      <c r="G144" t="s">
        <v>284</v>
      </c>
      <c r="H144" t="s">
        <v>302</v>
      </c>
      <c r="I144" t="s">
        <v>205</v>
      </c>
      <c r="K144">
        <v>6</v>
      </c>
      <c r="L144" t="s">
        <v>115</v>
      </c>
      <c r="M144">
        <v>472469</v>
      </c>
      <c r="N144" t="s">
        <v>105</v>
      </c>
      <c r="O144" t="s">
        <v>106</v>
      </c>
      <c r="S144">
        <v>26452</v>
      </c>
      <c r="T144">
        <v>17.86137154090428</v>
      </c>
      <c r="U144" t="s">
        <v>160</v>
      </c>
      <c r="V144" t="s">
        <v>3476</v>
      </c>
      <c r="W144" t="s">
        <v>12159</v>
      </c>
      <c r="X144" t="s">
        <v>12148</v>
      </c>
    </row>
    <row r="145" spans="1:24">
      <c r="A145" t="s">
        <v>151</v>
      </c>
      <c r="B145" t="s">
        <v>52</v>
      </c>
      <c r="C145" t="s">
        <v>386</v>
      </c>
      <c r="F145" t="s">
        <v>301</v>
      </c>
      <c r="G145" t="s">
        <v>284</v>
      </c>
      <c r="H145" t="s">
        <v>302</v>
      </c>
      <c r="I145" t="s">
        <v>205</v>
      </c>
      <c r="K145">
        <v>6</v>
      </c>
      <c r="L145" t="s">
        <v>116</v>
      </c>
      <c r="M145">
        <v>75058</v>
      </c>
      <c r="N145" t="s">
        <v>105</v>
      </c>
      <c r="O145" t="s">
        <v>106</v>
      </c>
      <c r="S145">
        <v>26452</v>
      </c>
      <c r="T145">
        <v>2.8375170119461668</v>
      </c>
      <c r="U145" t="s">
        <v>160</v>
      </c>
      <c r="V145" t="s">
        <v>3476</v>
      </c>
      <c r="W145" t="s">
        <v>12159</v>
      </c>
      <c r="X145" t="s">
        <v>12148</v>
      </c>
    </row>
    <row r="146" spans="1:24">
      <c r="A146" t="s">
        <v>151</v>
      </c>
      <c r="B146" t="s">
        <v>52</v>
      </c>
      <c r="C146" t="s">
        <v>351</v>
      </c>
      <c r="F146" t="s">
        <v>266</v>
      </c>
      <c r="G146" t="s">
        <v>267</v>
      </c>
      <c r="H146" t="s">
        <v>213</v>
      </c>
      <c r="I146" t="s">
        <v>205</v>
      </c>
      <c r="K146">
        <v>29.7</v>
      </c>
      <c r="L146" t="s">
        <v>104</v>
      </c>
      <c r="M146">
        <v>2509099</v>
      </c>
      <c r="N146" t="s">
        <v>105</v>
      </c>
      <c r="O146" t="s">
        <v>106</v>
      </c>
      <c r="S146">
        <v>26452</v>
      </c>
      <c r="T146">
        <v>94.854793588386514</v>
      </c>
      <c r="U146" t="s">
        <v>157</v>
      </c>
      <c r="V146" t="s">
        <v>3476</v>
      </c>
      <c r="W146" t="s">
        <v>12159</v>
      </c>
      <c r="X146" t="s">
        <v>12148</v>
      </c>
    </row>
    <row r="147" spans="1:24">
      <c r="A147" t="s">
        <v>151</v>
      </c>
      <c r="B147" t="s">
        <v>52</v>
      </c>
      <c r="C147" t="s">
        <v>351</v>
      </c>
      <c r="F147" t="s">
        <v>266</v>
      </c>
      <c r="G147" t="s">
        <v>267</v>
      </c>
      <c r="H147" t="s">
        <v>213</v>
      </c>
      <c r="I147" t="s">
        <v>205</v>
      </c>
      <c r="K147">
        <v>29.7</v>
      </c>
      <c r="L147" t="s">
        <v>114</v>
      </c>
      <c r="M147">
        <v>138490</v>
      </c>
      <c r="N147" t="s">
        <v>105</v>
      </c>
      <c r="O147" t="s">
        <v>106</v>
      </c>
      <c r="S147">
        <v>26452</v>
      </c>
      <c r="T147">
        <v>5.2355209435959473</v>
      </c>
      <c r="U147" t="s">
        <v>157</v>
      </c>
      <c r="V147" t="s">
        <v>3476</v>
      </c>
      <c r="W147" t="s">
        <v>12159</v>
      </c>
      <c r="X147" t="s">
        <v>12148</v>
      </c>
    </row>
    <row r="148" spans="1:24">
      <c r="A148" t="s">
        <v>151</v>
      </c>
      <c r="B148" t="s">
        <v>52</v>
      </c>
      <c r="C148" t="s">
        <v>351</v>
      </c>
      <c r="F148" t="s">
        <v>266</v>
      </c>
      <c r="G148" t="s">
        <v>267</v>
      </c>
      <c r="H148" t="s">
        <v>213</v>
      </c>
      <c r="I148" t="s">
        <v>205</v>
      </c>
      <c r="K148">
        <v>29.7</v>
      </c>
      <c r="L148" t="s">
        <v>115</v>
      </c>
      <c r="M148">
        <v>1242004</v>
      </c>
      <c r="N148" t="s">
        <v>105</v>
      </c>
      <c r="O148" t="s">
        <v>106</v>
      </c>
      <c r="S148">
        <v>26452</v>
      </c>
      <c r="T148">
        <v>46.953122637229697</v>
      </c>
      <c r="U148" t="s">
        <v>157</v>
      </c>
      <c r="V148" t="s">
        <v>3476</v>
      </c>
      <c r="W148" t="s">
        <v>12159</v>
      </c>
      <c r="X148" t="s">
        <v>12148</v>
      </c>
    </row>
    <row r="149" spans="1:24">
      <c r="A149" t="s">
        <v>151</v>
      </c>
      <c r="B149" t="s">
        <v>52</v>
      </c>
      <c r="C149" t="s">
        <v>351</v>
      </c>
      <c r="F149" t="s">
        <v>266</v>
      </c>
      <c r="G149" t="s">
        <v>267</v>
      </c>
      <c r="H149" t="s">
        <v>213</v>
      </c>
      <c r="I149" t="s">
        <v>205</v>
      </c>
      <c r="K149">
        <v>29.7</v>
      </c>
      <c r="L149" t="s">
        <v>116</v>
      </c>
      <c r="M149">
        <v>204593</v>
      </c>
      <c r="N149" t="s">
        <v>105</v>
      </c>
      <c r="O149" t="s">
        <v>106</v>
      </c>
      <c r="S149">
        <v>26452</v>
      </c>
      <c r="T149">
        <v>7.7345002268259488</v>
      </c>
      <c r="U149" t="s">
        <v>157</v>
      </c>
      <c r="V149" t="s">
        <v>3476</v>
      </c>
      <c r="W149" t="s">
        <v>12159</v>
      </c>
      <c r="X149" t="s">
        <v>12148</v>
      </c>
    </row>
    <row r="150" spans="1:24">
      <c r="A150" t="s">
        <v>151</v>
      </c>
      <c r="B150" t="s">
        <v>52</v>
      </c>
      <c r="C150" t="s">
        <v>395</v>
      </c>
      <c r="F150" t="s">
        <v>306</v>
      </c>
      <c r="G150" t="s">
        <v>297</v>
      </c>
      <c r="H150" t="s">
        <v>298</v>
      </c>
      <c r="I150" t="s">
        <v>205</v>
      </c>
      <c r="K150">
        <v>21.2</v>
      </c>
      <c r="L150" t="s">
        <v>104</v>
      </c>
      <c r="M150">
        <v>1220945</v>
      </c>
      <c r="N150" t="s">
        <v>105</v>
      </c>
      <c r="O150" t="s">
        <v>106</v>
      </c>
      <c r="S150">
        <v>26452</v>
      </c>
      <c r="T150">
        <v>46.157001360955697</v>
      </c>
      <c r="U150" t="s">
        <v>3533</v>
      </c>
      <c r="V150" t="s">
        <v>3476</v>
      </c>
      <c r="W150" t="s">
        <v>12159</v>
      </c>
      <c r="X150" t="s">
        <v>12148</v>
      </c>
    </row>
    <row r="151" spans="1:24">
      <c r="A151" t="s">
        <v>151</v>
      </c>
      <c r="B151" t="s">
        <v>52</v>
      </c>
      <c r="C151" t="s">
        <v>395</v>
      </c>
      <c r="F151" t="s">
        <v>306</v>
      </c>
      <c r="G151" t="s">
        <v>297</v>
      </c>
      <c r="H151" t="s">
        <v>298</v>
      </c>
      <c r="I151" t="s">
        <v>205</v>
      </c>
      <c r="K151">
        <v>21.2</v>
      </c>
      <c r="L151" t="s">
        <v>115</v>
      </c>
      <c r="M151">
        <v>604368</v>
      </c>
      <c r="N151" t="s">
        <v>105</v>
      </c>
      <c r="O151" t="s">
        <v>106</v>
      </c>
      <c r="S151">
        <v>26452</v>
      </c>
      <c r="T151">
        <v>22.84772417964615</v>
      </c>
      <c r="U151" t="s">
        <v>3533</v>
      </c>
      <c r="V151" t="s">
        <v>3476</v>
      </c>
      <c r="W151" t="s">
        <v>12159</v>
      </c>
      <c r="X151" t="s">
        <v>12148</v>
      </c>
    </row>
    <row r="152" spans="1:24">
      <c r="A152" t="s">
        <v>151</v>
      </c>
      <c r="B152" t="s">
        <v>52</v>
      </c>
      <c r="C152" t="s">
        <v>395</v>
      </c>
      <c r="F152" t="s">
        <v>306</v>
      </c>
      <c r="G152" t="s">
        <v>297</v>
      </c>
      <c r="H152" t="s">
        <v>298</v>
      </c>
      <c r="I152" t="s">
        <v>205</v>
      </c>
      <c r="K152">
        <v>21.2</v>
      </c>
      <c r="L152" t="s">
        <v>116</v>
      </c>
      <c r="M152">
        <v>96011</v>
      </c>
      <c r="N152" t="s">
        <v>105</v>
      </c>
      <c r="O152" t="s">
        <v>106</v>
      </c>
      <c r="S152">
        <v>26452</v>
      </c>
      <c r="T152">
        <v>3.6296310297898078</v>
      </c>
      <c r="U152" t="s">
        <v>3533</v>
      </c>
      <c r="V152" t="s">
        <v>3476</v>
      </c>
      <c r="W152" t="s">
        <v>12159</v>
      </c>
      <c r="X152" t="s">
        <v>12148</v>
      </c>
    </row>
    <row r="153" spans="1:24">
      <c r="A153" t="s">
        <v>151</v>
      </c>
      <c r="B153" t="s">
        <v>52</v>
      </c>
      <c r="C153" t="s">
        <v>389</v>
      </c>
      <c r="F153" t="s">
        <v>289</v>
      </c>
      <c r="G153" t="s">
        <v>267</v>
      </c>
      <c r="H153" t="s">
        <v>275</v>
      </c>
      <c r="I153" t="s">
        <v>205</v>
      </c>
      <c r="K153">
        <v>19.3</v>
      </c>
      <c r="L153" t="s">
        <v>104</v>
      </c>
      <c r="M153">
        <v>916147</v>
      </c>
      <c r="N153" t="s">
        <v>105</v>
      </c>
      <c r="O153" t="s">
        <v>106</v>
      </c>
      <c r="S153">
        <v>26452</v>
      </c>
      <c r="T153">
        <v>34.634318766066841</v>
      </c>
      <c r="U153" t="s">
        <v>3533</v>
      </c>
      <c r="V153" t="s">
        <v>3476</v>
      </c>
      <c r="W153" t="s">
        <v>12159</v>
      </c>
      <c r="X153" t="s">
        <v>12148</v>
      </c>
    </row>
    <row r="154" spans="1:24">
      <c r="A154" t="s">
        <v>151</v>
      </c>
      <c r="B154" t="s">
        <v>52</v>
      </c>
      <c r="C154" t="s">
        <v>389</v>
      </c>
      <c r="F154" t="s">
        <v>289</v>
      </c>
      <c r="G154" t="s">
        <v>267</v>
      </c>
      <c r="H154" t="s">
        <v>275</v>
      </c>
      <c r="I154" t="s">
        <v>205</v>
      </c>
      <c r="K154">
        <v>19.3</v>
      </c>
      <c r="L154" t="s">
        <v>115</v>
      </c>
      <c r="M154">
        <v>453493</v>
      </c>
      <c r="N154" t="s">
        <v>105</v>
      </c>
      <c r="O154" t="s">
        <v>106</v>
      </c>
      <c r="S154">
        <v>26452</v>
      </c>
      <c r="T154">
        <v>17.143996673219416</v>
      </c>
      <c r="U154" t="s">
        <v>3533</v>
      </c>
      <c r="V154" t="s">
        <v>3476</v>
      </c>
      <c r="W154" t="s">
        <v>12159</v>
      </c>
      <c r="X154" t="s">
        <v>12148</v>
      </c>
    </row>
    <row r="155" spans="1:24">
      <c r="A155" t="s">
        <v>151</v>
      </c>
      <c r="B155" t="s">
        <v>52</v>
      </c>
      <c r="C155" t="s">
        <v>389</v>
      </c>
      <c r="F155" t="s">
        <v>289</v>
      </c>
      <c r="G155" t="s">
        <v>267</v>
      </c>
      <c r="H155" t="s">
        <v>275</v>
      </c>
      <c r="I155" t="s">
        <v>205</v>
      </c>
      <c r="K155">
        <v>19.3</v>
      </c>
      <c r="L155" t="s">
        <v>116</v>
      </c>
      <c r="M155">
        <v>72043</v>
      </c>
      <c r="N155" t="s">
        <v>105</v>
      </c>
      <c r="O155" t="s">
        <v>106</v>
      </c>
      <c r="S155">
        <v>26452</v>
      </c>
      <c r="T155">
        <v>2.723536972629669</v>
      </c>
      <c r="U155" t="s">
        <v>3533</v>
      </c>
      <c r="V155" t="s">
        <v>3476</v>
      </c>
      <c r="W155" t="s">
        <v>12159</v>
      </c>
      <c r="X155" t="s">
        <v>12148</v>
      </c>
    </row>
    <row r="156" spans="1:24">
      <c r="A156" t="s">
        <v>151</v>
      </c>
      <c r="B156" t="s">
        <v>52</v>
      </c>
      <c r="C156" t="s">
        <v>387</v>
      </c>
      <c r="F156" t="s">
        <v>273</v>
      </c>
      <c r="G156" t="s">
        <v>274</v>
      </c>
      <c r="H156" t="s">
        <v>275</v>
      </c>
      <c r="I156" t="s">
        <v>205</v>
      </c>
      <c r="K156">
        <v>29.7</v>
      </c>
      <c r="L156" t="s">
        <v>104</v>
      </c>
      <c r="M156">
        <v>1559945</v>
      </c>
      <c r="N156" t="s">
        <v>105</v>
      </c>
      <c r="O156" t="s">
        <v>106</v>
      </c>
      <c r="S156">
        <v>26452</v>
      </c>
      <c r="T156">
        <v>58.972667473158928</v>
      </c>
      <c r="U156" t="s">
        <v>157</v>
      </c>
      <c r="V156" t="s">
        <v>3476</v>
      </c>
      <c r="W156" t="s">
        <v>12159</v>
      </c>
      <c r="X156" t="s">
        <v>12148</v>
      </c>
    </row>
    <row r="157" spans="1:24">
      <c r="A157" t="s">
        <v>151</v>
      </c>
      <c r="B157" t="s">
        <v>52</v>
      </c>
      <c r="C157" t="s">
        <v>387</v>
      </c>
      <c r="F157" t="s">
        <v>273</v>
      </c>
      <c r="G157" t="s">
        <v>274</v>
      </c>
      <c r="H157" t="s">
        <v>275</v>
      </c>
      <c r="I157" t="s">
        <v>205</v>
      </c>
      <c r="K157">
        <v>29.7</v>
      </c>
      <c r="L157" t="s">
        <v>115</v>
      </c>
      <c r="M157">
        <v>772173</v>
      </c>
      <c r="N157" t="s">
        <v>105</v>
      </c>
      <c r="O157" t="s">
        <v>106</v>
      </c>
      <c r="S157">
        <v>26452</v>
      </c>
      <c r="T157">
        <v>29.191478905186752</v>
      </c>
      <c r="U157" t="s">
        <v>157</v>
      </c>
      <c r="V157" t="s">
        <v>3476</v>
      </c>
      <c r="W157" t="s">
        <v>12159</v>
      </c>
      <c r="X157" t="s">
        <v>12148</v>
      </c>
    </row>
    <row r="158" spans="1:24">
      <c r="A158" t="s">
        <v>151</v>
      </c>
      <c r="B158" t="s">
        <v>52</v>
      </c>
      <c r="C158" t="s">
        <v>387</v>
      </c>
      <c r="F158" t="s">
        <v>273</v>
      </c>
      <c r="G158" t="s">
        <v>274</v>
      </c>
      <c r="H158" t="s">
        <v>275</v>
      </c>
      <c r="I158" t="s">
        <v>205</v>
      </c>
      <c r="K158">
        <v>29.7</v>
      </c>
      <c r="L158" t="s">
        <v>116</v>
      </c>
      <c r="M158">
        <v>122669</v>
      </c>
      <c r="N158" t="s">
        <v>105</v>
      </c>
      <c r="O158" t="s">
        <v>106</v>
      </c>
      <c r="S158">
        <v>26452</v>
      </c>
      <c r="T158">
        <v>4.637418720701648</v>
      </c>
      <c r="U158" t="s">
        <v>157</v>
      </c>
      <c r="V158" t="s">
        <v>3476</v>
      </c>
      <c r="W158" t="s">
        <v>12159</v>
      </c>
      <c r="X158" t="s">
        <v>12148</v>
      </c>
    </row>
    <row r="159" spans="1:24">
      <c r="A159" t="s">
        <v>151</v>
      </c>
      <c r="B159" t="s">
        <v>52</v>
      </c>
      <c r="C159" t="s">
        <v>390</v>
      </c>
      <c r="F159" t="s">
        <v>303</v>
      </c>
      <c r="G159" t="s">
        <v>221</v>
      </c>
      <c r="H159" t="s">
        <v>208</v>
      </c>
      <c r="I159" t="s">
        <v>205</v>
      </c>
      <c r="K159">
        <v>5.9</v>
      </c>
      <c r="L159" t="s">
        <v>104</v>
      </c>
      <c r="M159">
        <v>622795</v>
      </c>
      <c r="N159" t="s">
        <v>105</v>
      </c>
      <c r="O159" t="s">
        <v>106</v>
      </c>
      <c r="S159">
        <v>26452</v>
      </c>
      <c r="T159">
        <v>23.544344473007712</v>
      </c>
      <c r="U159" t="s">
        <v>164</v>
      </c>
      <c r="V159" t="s">
        <v>3476</v>
      </c>
      <c r="W159" t="s">
        <v>12159</v>
      </c>
      <c r="X159" t="s">
        <v>12148</v>
      </c>
    </row>
    <row r="160" spans="1:24">
      <c r="A160" t="s">
        <v>151</v>
      </c>
      <c r="B160" t="s">
        <v>52</v>
      </c>
      <c r="C160" t="s">
        <v>390</v>
      </c>
      <c r="F160" t="s">
        <v>303</v>
      </c>
      <c r="G160" t="s">
        <v>221</v>
      </c>
      <c r="H160" t="s">
        <v>208</v>
      </c>
      <c r="I160" t="s">
        <v>205</v>
      </c>
      <c r="K160">
        <v>5.9</v>
      </c>
      <c r="L160" t="s">
        <v>115</v>
      </c>
      <c r="M160">
        <v>308284</v>
      </c>
      <c r="N160" t="s">
        <v>105</v>
      </c>
      <c r="O160" t="s">
        <v>106</v>
      </c>
      <c r="S160">
        <v>26452</v>
      </c>
      <c r="T160">
        <v>11.654468471193104</v>
      </c>
      <c r="U160" t="s">
        <v>164</v>
      </c>
      <c r="V160" t="s">
        <v>3476</v>
      </c>
      <c r="W160" t="s">
        <v>12159</v>
      </c>
      <c r="X160" t="s">
        <v>12148</v>
      </c>
    </row>
    <row r="161" spans="1:24">
      <c r="A161" t="s">
        <v>151</v>
      </c>
      <c r="B161" t="s">
        <v>52</v>
      </c>
      <c r="C161" t="s">
        <v>390</v>
      </c>
      <c r="F161" t="s">
        <v>303</v>
      </c>
      <c r="G161" t="s">
        <v>221</v>
      </c>
      <c r="H161" t="s">
        <v>208</v>
      </c>
      <c r="I161" t="s">
        <v>205</v>
      </c>
      <c r="K161">
        <v>5.9</v>
      </c>
      <c r="L161" t="s">
        <v>116</v>
      </c>
      <c r="M161">
        <v>48975</v>
      </c>
      <c r="N161" t="s">
        <v>105</v>
      </c>
      <c r="O161" t="s">
        <v>106</v>
      </c>
      <c r="S161">
        <v>26452</v>
      </c>
      <c r="T161">
        <v>1.8514668078028127</v>
      </c>
      <c r="U161" t="s">
        <v>164</v>
      </c>
      <c r="V161" t="s">
        <v>3476</v>
      </c>
      <c r="W161" t="s">
        <v>12159</v>
      </c>
      <c r="X161" t="s">
        <v>12148</v>
      </c>
    </row>
    <row r="162" spans="1:24">
      <c r="A162" t="s">
        <v>151</v>
      </c>
      <c r="B162" t="s">
        <v>52</v>
      </c>
      <c r="C162" t="s">
        <v>371</v>
      </c>
      <c r="F162" t="s">
        <v>288</v>
      </c>
      <c r="G162" t="s">
        <v>212</v>
      </c>
      <c r="H162" t="s">
        <v>210</v>
      </c>
      <c r="I162" t="s">
        <v>205</v>
      </c>
      <c r="K162">
        <v>2</v>
      </c>
      <c r="L162" t="s">
        <v>104</v>
      </c>
      <c r="M162">
        <v>455598</v>
      </c>
      <c r="N162" t="s">
        <v>105</v>
      </c>
      <c r="O162" t="s">
        <v>106</v>
      </c>
      <c r="S162">
        <v>26452</v>
      </c>
      <c r="T162">
        <v>17.223574776954482</v>
      </c>
      <c r="U162" t="s">
        <v>157</v>
      </c>
      <c r="V162" t="s">
        <v>3476</v>
      </c>
      <c r="W162" t="s">
        <v>12159</v>
      </c>
      <c r="X162" t="s">
        <v>12148</v>
      </c>
    </row>
    <row r="163" spans="1:24">
      <c r="A163" t="s">
        <v>151</v>
      </c>
      <c r="B163" t="s">
        <v>52</v>
      </c>
      <c r="C163" t="s">
        <v>371</v>
      </c>
      <c r="F163" t="s">
        <v>288</v>
      </c>
      <c r="G163" t="s">
        <v>212</v>
      </c>
      <c r="H163" t="s">
        <v>210</v>
      </c>
      <c r="I163" t="s">
        <v>205</v>
      </c>
      <c r="K163">
        <v>2</v>
      </c>
      <c r="L163" t="s">
        <v>115</v>
      </c>
      <c r="M163">
        <v>216409</v>
      </c>
      <c r="N163" t="s">
        <v>105</v>
      </c>
      <c r="O163" t="s">
        <v>106</v>
      </c>
      <c r="S163">
        <v>26452</v>
      </c>
      <c r="T163">
        <v>8.1811961288371382</v>
      </c>
      <c r="U163" t="s">
        <v>157</v>
      </c>
      <c r="V163" t="s">
        <v>3476</v>
      </c>
      <c r="W163" t="s">
        <v>12159</v>
      </c>
      <c r="X163" t="s">
        <v>12148</v>
      </c>
    </row>
    <row r="164" spans="1:24">
      <c r="A164" t="s">
        <v>151</v>
      </c>
      <c r="B164" t="s">
        <v>52</v>
      </c>
      <c r="C164" t="s">
        <v>371</v>
      </c>
      <c r="F164" t="s">
        <v>288</v>
      </c>
      <c r="G164" t="s">
        <v>212</v>
      </c>
      <c r="H164" t="s">
        <v>210</v>
      </c>
      <c r="I164" t="s">
        <v>205</v>
      </c>
      <c r="K164">
        <v>2</v>
      </c>
      <c r="L164" t="s">
        <v>116</v>
      </c>
      <c r="M164">
        <v>35348</v>
      </c>
      <c r="N164" t="s">
        <v>105</v>
      </c>
      <c r="O164" t="s">
        <v>106</v>
      </c>
      <c r="S164">
        <v>26452</v>
      </c>
      <c r="T164">
        <v>1.3363072735520944</v>
      </c>
      <c r="U164" t="s">
        <v>157</v>
      </c>
      <c r="V164" t="s">
        <v>3476</v>
      </c>
      <c r="W164" t="s">
        <v>12159</v>
      </c>
      <c r="X164" t="s">
        <v>12148</v>
      </c>
    </row>
    <row r="165" spans="1:24">
      <c r="A165" t="s">
        <v>151</v>
      </c>
      <c r="B165" t="s">
        <v>52</v>
      </c>
      <c r="C165" t="s">
        <v>393</v>
      </c>
      <c r="F165" t="s">
        <v>305</v>
      </c>
      <c r="G165" t="s">
        <v>221</v>
      </c>
      <c r="H165" t="s">
        <v>275</v>
      </c>
      <c r="I165" t="s">
        <v>205</v>
      </c>
      <c r="K165">
        <v>7.2</v>
      </c>
      <c r="L165" t="s">
        <v>104</v>
      </c>
      <c r="M165">
        <v>666349</v>
      </c>
      <c r="N165" t="s">
        <v>105</v>
      </c>
      <c r="O165" t="s">
        <v>106</v>
      </c>
      <c r="S165">
        <v>26452</v>
      </c>
      <c r="T165">
        <v>25.190874035989719</v>
      </c>
      <c r="U165" t="s">
        <v>157</v>
      </c>
      <c r="V165" t="s">
        <v>3476</v>
      </c>
      <c r="W165" t="s">
        <v>12159</v>
      </c>
      <c r="X165" t="s">
        <v>12148</v>
      </c>
    </row>
    <row r="166" spans="1:24">
      <c r="A166" t="s">
        <v>151</v>
      </c>
      <c r="B166" t="s">
        <v>52</v>
      </c>
      <c r="C166" t="s">
        <v>393</v>
      </c>
      <c r="F166" t="s">
        <v>305</v>
      </c>
      <c r="G166" t="s">
        <v>221</v>
      </c>
      <c r="H166" t="s">
        <v>275</v>
      </c>
      <c r="I166" t="s">
        <v>205</v>
      </c>
      <c r="K166">
        <v>7.2</v>
      </c>
      <c r="L166" t="s">
        <v>115</v>
      </c>
      <c r="M166">
        <v>329843</v>
      </c>
      <c r="N166" t="s">
        <v>105</v>
      </c>
      <c r="O166" t="s">
        <v>106</v>
      </c>
      <c r="S166">
        <v>26452</v>
      </c>
      <c r="T166">
        <v>12.46949190987449</v>
      </c>
      <c r="U166" t="s">
        <v>157</v>
      </c>
      <c r="V166" t="s">
        <v>3476</v>
      </c>
      <c r="W166" t="s">
        <v>12159</v>
      </c>
      <c r="X166" t="s">
        <v>12148</v>
      </c>
    </row>
    <row r="167" spans="1:24">
      <c r="A167" t="s">
        <v>151</v>
      </c>
      <c r="B167" t="s">
        <v>52</v>
      </c>
      <c r="C167" t="s">
        <v>393</v>
      </c>
      <c r="F167" t="s">
        <v>305</v>
      </c>
      <c r="G167" t="s">
        <v>221</v>
      </c>
      <c r="H167" t="s">
        <v>275</v>
      </c>
      <c r="I167" t="s">
        <v>205</v>
      </c>
      <c r="K167">
        <v>7.2</v>
      </c>
      <c r="L167" t="s">
        <v>116</v>
      </c>
      <c r="M167">
        <v>52400</v>
      </c>
      <c r="N167" t="s">
        <v>105</v>
      </c>
      <c r="O167" t="s">
        <v>106</v>
      </c>
      <c r="S167">
        <v>26452</v>
      </c>
      <c r="T167">
        <v>1.9809466202933617</v>
      </c>
      <c r="U167" t="s">
        <v>157</v>
      </c>
      <c r="V167" t="s">
        <v>3476</v>
      </c>
      <c r="W167" t="s">
        <v>12159</v>
      </c>
      <c r="X167" t="s">
        <v>12148</v>
      </c>
    </row>
    <row r="168" spans="1:24">
      <c r="A168" t="s">
        <v>151</v>
      </c>
      <c r="B168" t="s">
        <v>52</v>
      </c>
      <c r="C168" t="s">
        <v>394</v>
      </c>
      <c r="F168" t="s">
        <v>299</v>
      </c>
      <c r="G168" t="s">
        <v>280</v>
      </c>
      <c r="H168" t="s">
        <v>204</v>
      </c>
      <c r="I168" t="s">
        <v>205</v>
      </c>
      <c r="K168">
        <v>27.7</v>
      </c>
      <c r="L168" t="s">
        <v>104</v>
      </c>
      <c r="M168">
        <v>1494007</v>
      </c>
      <c r="N168" t="s">
        <v>105</v>
      </c>
      <c r="O168" t="s">
        <v>106</v>
      </c>
      <c r="S168">
        <v>26452</v>
      </c>
      <c r="T168">
        <v>56.479925903523366</v>
      </c>
      <c r="U168" t="s">
        <v>157</v>
      </c>
      <c r="V168" t="s">
        <v>3476</v>
      </c>
      <c r="W168" t="s">
        <v>12159</v>
      </c>
      <c r="X168" t="s">
        <v>12148</v>
      </c>
    </row>
    <row r="169" spans="1:24">
      <c r="A169" t="s">
        <v>151</v>
      </c>
      <c r="B169" t="s">
        <v>52</v>
      </c>
      <c r="C169" t="s">
        <v>394</v>
      </c>
      <c r="F169" t="s">
        <v>299</v>
      </c>
      <c r="G169" t="s">
        <v>280</v>
      </c>
      <c r="H169" t="s">
        <v>204</v>
      </c>
      <c r="I169" t="s">
        <v>205</v>
      </c>
      <c r="K169">
        <v>27.7</v>
      </c>
      <c r="L169" t="s">
        <v>115</v>
      </c>
      <c r="M169">
        <v>739533</v>
      </c>
      <c r="N169" t="s">
        <v>105</v>
      </c>
      <c r="O169" t="s">
        <v>106</v>
      </c>
      <c r="S169">
        <v>26452</v>
      </c>
      <c r="T169">
        <v>27.957545743233027</v>
      </c>
      <c r="U169" t="s">
        <v>157</v>
      </c>
      <c r="V169" t="s">
        <v>3476</v>
      </c>
      <c r="W169" t="s">
        <v>12159</v>
      </c>
      <c r="X169" t="s">
        <v>12148</v>
      </c>
    </row>
    <row r="170" spans="1:24">
      <c r="A170" t="s">
        <v>151</v>
      </c>
      <c r="B170" t="s">
        <v>52</v>
      </c>
      <c r="C170" t="s">
        <v>394</v>
      </c>
      <c r="F170" t="s">
        <v>299</v>
      </c>
      <c r="G170" t="s">
        <v>280</v>
      </c>
      <c r="H170" t="s">
        <v>204</v>
      </c>
      <c r="I170" t="s">
        <v>205</v>
      </c>
      <c r="K170">
        <v>27.7</v>
      </c>
      <c r="L170" t="s">
        <v>116</v>
      </c>
      <c r="M170">
        <v>117484</v>
      </c>
      <c r="N170" t="s">
        <v>105</v>
      </c>
      <c r="O170" t="s">
        <v>106</v>
      </c>
      <c r="S170">
        <v>26452</v>
      </c>
      <c r="T170">
        <v>4.441403296537124</v>
      </c>
      <c r="U170" t="s">
        <v>157</v>
      </c>
      <c r="V170" t="s">
        <v>3476</v>
      </c>
      <c r="W170" t="s">
        <v>12159</v>
      </c>
      <c r="X170" t="s">
        <v>12148</v>
      </c>
    </row>
    <row r="171" spans="1:24">
      <c r="A171" t="s">
        <v>151</v>
      </c>
      <c r="B171" t="s">
        <v>52</v>
      </c>
      <c r="C171" t="s">
        <v>401</v>
      </c>
      <c r="F171" t="s">
        <v>309</v>
      </c>
      <c r="G171" t="s">
        <v>284</v>
      </c>
      <c r="H171" t="s">
        <v>204</v>
      </c>
      <c r="I171" t="s">
        <v>205</v>
      </c>
      <c r="K171">
        <v>31.8</v>
      </c>
      <c r="L171" t="s">
        <v>104</v>
      </c>
      <c r="M171">
        <v>1914085</v>
      </c>
      <c r="N171" t="s">
        <v>105</v>
      </c>
      <c r="O171" t="s">
        <v>106</v>
      </c>
      <c r="S171">
        <v>26452</v>
      </c>
      <c r="T171">
        <v>72.360691063057615</v>
      </c>
      <c r="U171" t="s">
        <v>159</v>
      </c>
      <c r="V171" t="s">
        <v>3476</v>
      </c>
      <c r="W171" t="s">
        <v>12159</v>
      </c>
      <c r="X171" t="s">
        <v>12148</v>
      </c>
    </row>
    <row r="172" spans="1:24">
      <c r="A172" t="s">
        <v>151</v>
      </c>
      <c r="B172" t="s">
        <v>52</v>
      </c>
      <c r="C172" t="s">
        <v>401</v>
      </c>
      <c r="F172" t="s">
        <v>309</v>
      </c>
      <c r="G172" t="s">
        <v>284</v>
      </c>
      <c r="H172" t="s">
        <v>204</v>
      </c>
      <c r="I172" t="s">
        <v>205</v>
      </c>
      <c r="K172">
        <v>31.8</v>
      </c>
      <c r="L172" t="s">
        <v>115</v>
      </c>
      <c r="M172">
        <v>947472</v>
      </c>
      <c r="N172" t="s">
        <v>105</v>
      </c>
      <c r="O172" t="s">
        <v>106</v>
      </c>
      <c r="S172">
        <v>26452</v>
      </c>
      <c r="T172">
        <v>35.818539240889159</v>
      </c>
      <c r="U172" t="s">
        <v>159</v>
      </c>
      <c r="V172" t="s">
        <v>3476</v>
      </c>
      <c r="W172" t="s">
        <v>12159</v>
      </c>
      <c r="X172" t="s">
        <v>12148</v>
      </c>
    </row>
    <row r="173" spans="1:24">
      <c r="A173" t="s">
        <v>151</v>
      </c>
      <c r="B173" t="s">
        <v>52</v>
      </c>
      <c r="C173" t="s">
        <v>401</v>
      </c>
      <c r="F173" t="s">
        <v>309</v>
      </c>
      <c r="G173" t="s">
        <v>284</v>
      </c>
      <c r="H173" t="s">
        <v>204</v>
      </c>
      <c r="I173" t="s">
        <v>205</v>
      </c>
      <c r="K173">
        <v>31.8</v>
      </c>
      <c r="L173" t="s">
        <v>116</v>
      </c>
      <c r="M173">
        <v>150518</v>
      </c>
      <c r="N173" t="s">
        <v>105</v>
      </c>
      <c r="O173" t="s">
        <v>106</v>
      </c>
      <c r="S173">
        <v>26452</v>
      </c>
      <c r="T173">
        <v>5.6902313624678662</v>
      </c>
      <c r="U173" t="s">
        <v>159</v>
      </c>
      <c r="V173" t="s">
        <v>3476</v>
      </c>
      <c r="W173" t="s">
        <v>12159</v>
      </c>
      <c r="X173" t="s">
        <v>12148</v>
      </c>
    </row>
    <row r="174" spans="1:24">
      <c r="A174" t="s">
        <v>151</v>
      </c>
      <c r="B174" t="s">
        <v>52</v>
      </c>
      <c r="C174" t="s">
        <v>366</v>
      </c>
      <c r="F174" t="s">
        <v>285</v>
      </c>
      <c r="G174" t="s">
        <v>277</v>
      </c>
      <c r="H174" t="s">
        <v>275</v>
      </c>
      <c r="I174" t="s">
        <v>205</v>
      </c>
      <c r="K174">
        <v>2.1</v>
      </c>
      <c r="L174" t="s">
        <v>104</v>
      </c>
      <c r="M174">
        <v>346269</v>
      </c>
      <c r="N174" t="s">
        <v>105</v>
      </c>
      <c r="O174" t="s">
        <v>106</v>
      </c>
      <c r="S174">
        <v>26452</v>
      </c>
      <c r="T174">
        <v>13.090465749281718</v>
      </c>
      <c r="U174" t="s">
        <v>157</v>
      </c>
      <c r="V174" t="s">
        <v>3476</v>
      </c>
      <c r="W174" t="s">
        <v>12159</v>
      </c>
      <c r="X174" t="s">
        <v>12148</v>
      </c>
    </row>
    <row r="175" spans="1:24">
      <c r="A175" t="s">
        <v>151</v>
      </c>
      <c r="B175" t="s">
        <v>52</v>
      </c>
      <c r="C175" t="s">
        <v>366</v>
      </c>
      <c r="F175" t="s">
        <v>285</v>
      </c>
      <c r="G175" t="s">
        <v>277</v>
      </c>
      <c r="H175" t="s">
        <v>275</v>
      </c>
      <c r="I175" t="s">
        <v>205</v>
      </c>
      <c r="K175">
        <v>2.1</v>
      </c>
      <c r="L175" t="s">
        <v>115</v>
      </c>
      <c r="M175">
        <v>164478</v>
      </c>
      <c r="N175" t="s">
        <v>105</v>
      </c>
      <c r="O175" t="s">
        <v>106</v>
      </c>
      <c r="S175">
        <v>26452</v>
      </c>
      <c r="T175">
        <v>6.2179797368818992</v>
      </c>
      <c r="U175" t="s">
        <v>157</v>
      </c>
      <c r="V175" t="s">
        <v>3476</v>
      </c>
      <c r="W175" t="s">
        <v>12159</v>
      </c>
      <c r="X175" t="s">
        <v>12148</v>
      </c>
    </row>
    <row r="176" spans="1:24">
      <c r="A176" t="s">
        <v>151</v>
      </c>
      <c r="B176" t="s">
        <v>52</v>
      </c>
      <c r="C176" t="s">
        <v>366</v>
      </c>
      <c r="F176" t="s">
        <v>285</v>
      </c>
      <c r="G176" t="s">
        <v>277</v>
      </c>
      <c r="H176" t="s">
        <v>275</v>
      </c>
      <c r="I176" t="s">
        <v>205</v>
      </c>
      <c r="K176">
        <v>2.1</v>
      </c>
      <c r="L176" t="s">
        <v>116</v>
      </c>
      <c r="M176">
        <v>26865</v>
      </c>
      <c r="N176" t="s">
        <v>105</v>
      </c>
      <c r="O176" t="s">
        <v>106</v>
      </c>
      <c r="S176">
        <v>26452</v>
      </c>
      <c r="T176">
        <v>1.0156131861484954</v>
      </c>
      <c r="U176" t="s">
        <v>157</v>
      </c>
      <c r="V176" t="s">
        <v>3476</v>
      </c>
      <c r="W176" t="s">
        <v>12159</v>
      </c>
      <c r="X176" t="s">
        <v>12148</v>
      </c>
    </row>
    <row r="177" spans="1:24">
      <c r="A177" t="s">
        <v>151</v>
      </c>
      <c r="B177" t="s">
        <v>52</v>
      </c>
      <c r="C177" t="s">
        <v>370</v>
      </c>
      <c r="F177" t="s">
        <v>285</v>
      </c>
      <c r="G177" t="s">
        <v>277</v>
      </c>
      <c r="H177" t="s">
        <v>204</v>
      </c>
      <c r="I177" t="s">
        <v>205</v>
      </c>
      <c r="K177">
        <v>36.4</v>
      </c>
      <c r="L177" t="s">
        <v>104</v>
      </c>
      <c r="M177">
        <v>1974224</v>
      </c>
      <c r="N177" t="s">
        <v>105</v>
      </c>
      <c r="O177" t="s">
        <v>106</v>
      </c>
      <c r="S177">
        <v>26452</v>
      </c>
      <c r="T177">
        <v>74.634205353092398</v>
      </c>
      <c r="U177" t="s">
        <v>159</v>
      </c>
      <c r="V177" t="s">
        <v>3476</v>
      </c>
      <c r="W177" t="s">
        <v>12159</v>
      </c>
      <c r="X177" t="s">
        <v>12148</v>
      </c>
    </row>
    <row r="178" spans="1:24">
      <c r="A178" t="s">
        <v>151</v>
      </c>
      <c r="B178" t="s">
        <v>52</v>
      </c>
      <c r="C178" t="s">
        <v>370</v>
      </c>
      <c r="F178" t="s">
        <v>285</v>
      </c>
      <c r="G178" t="s">
        <v>277</v>
      </c>
      <c r="H178" t="s">
        <v>204</v>
      </c>
      <c r="I178" t="s">
        <v>205</v>
      </c>
      <c r="K178">
        <v>36.4</v>
      </c>
      <c r="L178" t="s">
        <v>115</v>
      </c>
      <c r="M178">
        <v>937756</v>
      </c>
      <c r="N178" t="s">
        <v>105</v>
      </c>
      <c r="O178" t="s">
        <v>106</v>
      </c>
      <c r="S178">
        <v>26452</v>
      </c>
      <c r="T178">
        <v>35.451232420988958</v>
      </c>
      <c r="U178" t="s">
        <v>159</v>
      </c>
      <c r="V178" t="s">
        <v>3476</v>
      </c>
      <c r="W178" t="s">
        <v>12159</v>
      </c>
      <c r="X178" t="s">
        <v>12148</v>
      </c>
    </row>
    <row r="179" spans="1:24">
      <c r="A179" t="s">
        <v>151</v>
      </c>
      <c r="B179" t="s">
        <v>52</v>
      </c>
      <c r="C179" t="s">
        <v>370</v>
      </c>
      <c r="F179" t="s">
        <v>285</v>
      </c>
      <c r="G179" t="s">
        <v>277</v>
      </c>
      <c r="H179" t="s">
        <v>204</v>
      </c>
      <c r="I179" t="s">
        <v>205</v>
      </c>
      <c r="K179">
        <v>36.4</v>
      </c>
      <c r="L179" t="s">
        <v>116</v>
      </c>
      <c r="M179">
        <v>153170</v>
      </c>
      <c r="N179" t="s">
        <v>105</v>
      </c>
      <c r="O179" t="s">
        <v>106</v>
      </c>
      <c r="S179">
        <v>26452</v>
      </c>
      <c r="T179">
        <v>5.7904884318766063</v>
      </c>
      <c r="U179" t="s">
        <v>159</v>
      </c>
      <c r="V179" t="s">
        <v>3476</v>
      </c>
      <c r="W179" t="s">
        <v>12159</v>
      </c>
      <c r="X179" t="s">
        <v>12148</v>
      </c>
    </row>
    <row r="180" spans="1:24">
      <c r="A180" t="s">
        <v>151</v>
      </c>
      <c r="B180" t="s">
        <v>52</v>
      </c>
      <c r="C180" t="s">
        <v>346</v>
      </c>
      <c r="F180" t="s">
        <v>216</v>
      </c>
      <c r="G180" t="s">
        <v>212</v>
      </c>
      <c r="H180" t="s">
        <v>213</v>
      </c>
      <c r="I180" t="s">
        <v>205</v>
      </c>
      <c r="K180">
        <v>0.8</v>
      </c>
      <c r="L180" t="s">
        <v>104</v>
      </c>
      <c r="M180">
        <v>448955</v>
      </c>
      <c r="N180" t="s">
        <v>105</v>
      </c>
      <c r="O180" t="s">
        <v>106</v>
      </c>
      <c r="S180">
        <v>26452</v>
      </c>
      <c r="T180">
        <v>16.972440647210039</v>
      </c>
      <c r="U180" t="s">
        <v>160</v>
      </c>
      <c r="V180" t="s">
        <v>3476</v>
      </c>
      <c r="W180" t="s">
        <v>12159</v>
      </c>
      <c r="X180" t="s">
        <v>12148</v>
      </c>
    </row>
    <row r="181" spans="1:24">
      <c r="A181" t="s">
        <v>151</v>
      </c>
      <c r="B181" t="s">
        <v>52</v>
      </c>
      <c r="C181" t="s">
        <v>346</v>
      </c>
      <c r="F181" t="s">
        <v>216</v>
      </c>
      <c r="G181" t="s">
        <v>212</v>
      </c>
      <c r="H181" t="s">
        <v>213</v>
      </c>
      <c r="I181" t="s">
        <v>205</v>
      </c>
      <c r="K181">
        <v>0.8</v>
      </c>
      <c r="L181" t="s">
        <v>114</v>
      </c>
      <c r="M181">
        <v>137374</v>
      </c>
      <c r="N181" t="s">
        <v>105</v>
      </c>
      <c r="O181" t="s">
        <v>106</v>
      </c>
      <c r="S181">
        <v>26452</v>
      </c>
      <c r="T181">
        <v>5.1933313171026763</v>
      </c>
      <c r="U181" t="s">
        <v>160</v>
      </c>
      <c r="V181" t="s">
        <v>3476</v>
      </c>
      <c r="W181" t="s">
        <v>12159</v>
      </c>
      <c r="X181" t="s">
        <v>12148</v>
      </c>
    </row>
    <row r="182" spans="1:24">
      <c r="A182" t="s">
        <v>151</v>
      </c>
      <c r="B182" t="s">
        <v>52</v>
      </c>
      <c r="C182" t="s">
        <v>346</v>
      </c>
      <c r="F182" t="s">
        <v>216</v>
      </c>
      <c r="G182" t="s">
        <v>212</v>
      </c>
      <c r="H182" t="s">
        <v>213</v>
      </c>
      <c r="I182" t="s">
        <v>205</v>
      </c>
      <c r="K182">
        <v>0.8</v>
      </c>
      <c r="L182" t="s">
        <v>115</v>
      </c>
      <c r="M182">
        <v>213254</v>
      </c>
      <c r="N182" t="s">
        <v>105</v>
      </c>
      <c r="O182" t="s">
        <v>106</v>
      </c>
      <c r="S182">
        <v>26452</v>
      </c>
      <c r="T182">
        <v>8.0619234840465754</v>
      </c>
      <c r="U182" t="s">
        <v>160</v>
      </c>
      <c r="V182" t="s">
        <v>3476</v>
      </c>
      <c r="W182" t="s">
        <v>12159</v>
      </c>
      <c r="X182" t="s">
        <v>12148</v>
      </c>
    </row>
    <row r="183" spans="1:24">
      <c r="A183" t="s">
        <v>151</v>
      </c>
      <c r="B183" t="s">
        <v>52</v>
      </c>
      <c r="C183" t="s">
        <v>346</v>
      </c>
      <c r="F183" t="s">
        <v>216</v>
      </c>
      <c r="G183" t="s">
        <v>212</v>
      </c>
      <c r="H183" t="s">
        <v>213</v>
      </c>
      <c r="I183" t="s">
        <v>205</v>
      </c>
      <c r="K183">
        <v>0.8</v>
      </c>
      <c r="L183" t="s">
        <v>116</v>
      </c>
      <c r="M183">
        <v>42058</v>
      </c>
      <c r="N183" t="s">
        <v>105</v>
      </c>
      <c r="O183" t="s">
        <v>106</v>
      </c>
      <c r="S183">
        <v>26452</v>
      </c>
      <c r="T183">
        <v>1.5899742930591259</v>
      </c>
      <c r="U183" t="s">
        <v>160</v>
      </c>
      <c r="V183" t="s">
        <v>3476</v>
      </c>
      <c r="W183" t="s">
        <v>12159</v>
      </c>
      <c r="X183" t="s">
        <v>12148</v>
      </c>
    </row>
    <row r="184" spans="1:24">
      <c r="A184" t="s">
        <v>151</v>
      </c>
      <c r="B184" t="s">
        <v>52</v>
      </c>
      <c r="C184" t="s">
        <v>363</v>
      </c>
      <c r="F184" t="s">
        <v>281</v>
      </c>
      <c r="G184" t="s">
        <v>280</v>
      </c>
      <c r="H184" t="s">
        <v>275</v>
      </c>
      <c r="I184" t="s">
        <v>205</v>
      </c>
      <c r="K184">
        <v>11.7</v>
      </c>
      <c r="L184" t="s">
        <v>104</v>
      </c>
      <c r="M184">
        <v>793805</v>
      </c>
      <c r="N184" t="s">
        <v>105</v>
      </c>
      <c r="O184" t="s">
        <v>106</v>
      </c>
      <c r="S184">
        <v>26452</v>
      </c>
      <c r="T184">
        <v>30.009262059579616</v>
      </c>
      <c r="U184" t="s">
        <v>160</v>
      </c>
      <c r="V184" t="s">
        <v>3476</v>
      </c>
      <c r="W184" t="s">
        <v>12159</v>
      </c>
      <c r="X184" t="s">
        <v>12148</v>
      </c>
    </row>
    <row r="185" spans="1:24">
      <c r="A185" t="s">
        <v>151</v>
      </c>
      <c r="B185" t="s">
        <v>52</v>
      </c>
      <c r="C185" t="s">
        <v>363</v>
      </c>
      <c r="F185" t="s">
        <v>281</v>
      </c>
      <c r="G185" t="s">
        <v>280</v>
      </c>
      <c r="H185" t="s">
        <v>275</v>
      </c>
      <c r="I185" t="s">
        <v>205</v>
      </c>
      <c r="K185">
        <v>11.7</v>
      </c>
      <c r="L185" t="s">
        <v>115</v>
      </c>
      <c r="M185">
        <v>377057</v>
      </c>
      <c r="N185" t="s">
        <v>105</v>
      </c>
      <c r="O185" t="s">
        <v>106</v>
      </c>
      <c r="S185">
        <v>26452</v>
      </c>
      <c r="T185">
        <v>14.254385301678512</v>
      </c>
      <c r="U185" t="s">
        <v>160</v>
      </c>
      <c r="V185" t="s">
        <v>3476</v>
      </c>
      <c r="W185" t="s">
        <v>12159</v>
      </c>
      <c r="X185" t="s">
        <v>12148</v>
      </c>
    </row>
    <row r="186" spans="1:24">
      <c r="A186" t="s">
        <v>151</v>
      </c>
      <c r="B186" t="s">
        <v>52</v>
      </c>
      <c r="C186" t="s">
        <v>363</v>
      </c>
      <c r="F186" t="s">
        <v>281</v>
      </c>
      <c r="G186" t="s">
        <v>280</v>
      </c>
      <c r="H186" t="s">
        <v>275</v>
      </c>
      <c r="I186" t="s">
        <v>205</v>
      </c>
      <c r="K186">
        <v>11.7</v>
      </c>
      <c r="L186" t="s">
        <v>116</v>
      </c>
      <c r="M186">
        <v>61587</v>
      </c>
      <c r="N186" t="s">
        <v>105</v>
      </c>
      <c r="O186" t="s">
        <v>106</v>
      </c>
      <c r="S186">
        <v>26452</v>
      </c>
      <c r="T186">
        <v>2.3282549523665508</v>
      </c>
      <c r="U186" t="s">
        <v>160</v>
      </c>
      <c r="V186" t="s">
        <v>3476</v>
      </c>
      <c r="W186" t="s">
        <v>12159</v>
      </c>
      <c r="X186" t="s">
        <v>12148</v>
      </c>
    </row>
    <row r="187" spans="1:24">
      <c r="A187" t="s">
        <v>151</v>
      </c>
      <c r="B187" t="s">
        <v>52</v>
      </c>
      <c r="C187" t="s">
        <v>350</v>
      </c>
      <c r="F187" t="s">
        <v>216</v>
      </c>
      <c r="G187" t="s">
        <v>212</v>
      </c>
      <c r="H187" t="s">
        <v>213</v>
      </c>
      <c r="I187" t="s">
        <v>205</v>
      </c>
      <c r="K187">
        <v>2.6</v>
      </c>
      <c r="L187" t="s">
        <v>104</v>
      </c>
      <c r="M187">
        <v>633735</v>
      </c>
      <c r="N187" t="s">
        <v>105</v>
      </c>
      <c r="O187" t="s">
        <v>106</v>
      </c>
      <c r="S187">
        <v>26452</v>
      </c>
      <c r="T187">
        <v>23.957923786481174</v>
      </c>
      <c r="U187" t="s">
        <v>157</v>
      </c>
      <c r="V187" t="s">
        <v>3476</v>
      </c>
      <c r="W187" t="s">
        <v>12159</v>
      </c>
      <c r="X187" t="s">
        <v>12148</v>
      </c>
    </row>
    <row r="188" spans="1:24">
      <c r="A188" t="s">
        <v>151</v>
      </c>
      <c r="B188" t="s">
        <v>52</v>
      </c>
      <c r="C188" t="s">
        <v>350</v>
      </c>
      <c r="F188" t="s">
        <v>216</v>
      </c>
      <c r="G188" t="s">
        <v>212</v>
      </c>
      <c r="H188" t="s">
        <v>213</v>
      </c>
      <c r="I188" t="s">
        <v>205</v>
      </c>
      <c r="K188">
        <v>2.6</v>
      </c>
      <c r="L188" t="s">
        <v>114</v>
      </c>
      <c r="M188">
        <v>136969</v>
      </c>
      <c r="N188" t="s">
        <v>105</v>
      </c>
      <c r="O188" t="s">
        <v>106</v>
      </c>
      <c r="S188">
        <v>26452</v>
      </c>
      <c r="T188">
        <v>5.178020565552699</v>
      </c>
      <c r="U188" t="s">
        <v>157</v>
      </c>
      <c r="V188" t="s">
        <v>3476</v>
      </c>
      <c r="W188" t="s">
        <v>12159</v>
      </c>
      <c r="X188" t="s">
        <v>12148</v>
      </c>
    </row>
    <row r="189" spans="1:24">
      <c r="A189" t="s">
        <v>151</v>
      </c>
      <c r="B189" t="s">
        <v>52</v>
      </c>
      <c r="C189" t="s">
        <v>350</v>
      </c>
      <c r="F189" t="s">
        <v>216</v>
      </c>
      <c r="G189" t="s">
        <v>212</v>
      </c>
      <c r="H189" t="s">
        <v>213</v>
      </c>
      <c r="I189" t="s">
        <v>205</v>
      </c>
      <c r="K189">
        <v>2.6</v>
      </c>
      <c r="L189" t="s">
        <v>115</v>
      </c>
      <c r="M189">
        <v>313699</v>
      </c>
      <c r="N189" t="s">
        <v>105</v>
      </c>
      <c r="O189" t="s">
        <v>106</v>
      </c>
      <c r="S189">
        <v>26452</v>
      </c>
      <c r="T189">
        <v>11.859178890065023</v>
      </c>
      <c r="U189" t="s">
        <v>157</v>
      </c>
      <c r="V189" t="s">
        <v>3476</v>
      </c>
      <c r="W189" t="s">
        <v>12159</v>
      </c>
      <c r="X189" t="s">
        <v>12148</v>
      </c>
    </row>
    <row r="190" spans="1:24">
      <c r="A190" t="s">
        <v>151</v>
      </c>
      <c r="B190" t="s">
        <v>52</v>
      </c>
      <c r="C190" t="s">
        <v>350</v>
      </c>
      <c r="F190" t="s">
        <v>216</v>
      </c>
      <c r="G190" t="s">
        <v>212</v>
      </c>
      <c r="H190" t="s">
        <v>213</v>
      </c>
      <c r="I190" t="s">
        <v>205</v>
      </c>
      <c r="K190">
        <v>2.6</v>
      </c>
      <c r="L190" t="s">
        <v>116</v>
      </c>
      <c r="M190">
        <v>57040</v>
      </c>
      <c r="N190" t="s">
        <v>105</v>
      </c>
      <c r="O190" t="s">
        <v>106</v>
      </c>
      <c r="S190">
        <v>26452</v>
      </c>
      <c r="T190">
        <v>2.1563586874338423</v>
      </c>
      <c r="U190" t="s">
        <v>157</v>
      </c>
      <c r="V190" t="s">
        <v>3476</v>
      </c>
      <c r="W190" t="s">
        <v>12159</v>
      </c>
      <c r="X190" t="s">
        <v>12148</v>
      </c>
    </row>
    <row r="191" spans="1:24">
      <c r="A191" t="s">
        <v>151</v>
      </c>
      <c r="B191" t="s">
        <v>52</v>
      </c>
      <c r="C191" t="s">
        <v>369</v>
      </c>
      <c r="F191" t="s">
        <v>287</v>
      </c>
      <c r="G191" t="s">
        <v>284</v>
      </c>
      <c r="H191" t="s">
        <v>275</v>
      </c>
      <c r="I191" t="s">
        <v>205</v>
      </c>
      <c r="K191">
        <v>5.2</v>
      </c>
      <c r="L191" t="s">
        <v>104</v>
      </c>
      <c r="M191">
        <v>574625</v>
      </c>
      <c r="N191" t="s">
        <v>105</v>
      </c>
      <c r="O191" t="s">
        <v>106</v>
      </c>
      <c r="S191">
        <v>26452</v>
      </c>
      <c r="T191">
        <v>21.723310146680781</v>
      </c>
      <c r="U191" t="s">
        <v>3533</v>
      </c>
      <c r="V191" t="s">
        <v>3476</v>
      </c>
      <c r="W191" t="s">
        <v>12159</v>
      </c>
      <c r="X191" t="s">
        <v>12148</v>
      </c>
    </row>
    <row r="192" spans="1:24">
      <c r="A192" t="s">
        <v>151</v>
      </c>
      <c r="B192" t="s">
        <v>52</v>
      </c>
      <c r="C192" t="s">
        <v>369</v>
      </c>
      <c r="F192" t="s">
        <v>287</v>
      </c>
      <c r="G192" t="s">
        <v>284</v>
      </c>
      <c r="H192" t="s">
        <v>275</v>
      </c>
      <c r="I192" t="s">
        <v>205</v>
      </c>
      <c r="K192">
        <v>5.2</v>
      </c>
      <c r="L192" t="s">
        <v>115</v>
      </c>
      <c r="M192">
        <v>272947</v>
      </c>
      <c r="N192" t="s">
        <v>105</v>
      </c>
      <c r="O192" t="s">
        <v>106</v>
      </c>
      <c r="S192">
        <v>26452</v>
      </c>
      <c r="T192">
        <v>10.318577045213972</v>
      </c>
      <c r="U192" t="s">
        <v>3533</v>
      </c>
      <c r="V192" t="s">
        <v>3476</v>
      </c>
      <c r="W192" t="s">
        <v>12159</v>
      </c>
      <c r="X192" t="s">
        <v>12148</v>
      </c>
    </row>
    <row r="193" spans="1:24">
      <c r="A193" t="s">
        <v>151</v>
      </c>
      <c r="B193" t="s">
        <v>52</v>
      </c>
      <c r="C193" t="s">
        <v>369</v>
      </c>
      <c r="F193" t="s">
        <v>287</v>
      </c>
      <c r="G193" t="s">
        <v>284</v>
      </c>
      <c r="H193" t="s">
        <v>275</v>
      </c>
      <c r="I193" t="s">
        <v>205</v>
      </c>
      <c r="K193">
        <v>5.2</v>
      </c>
      <c r="L193" t="s">
        <v>116</v>
      </c>
      <c r="M193">
        <v>44582</v>
      </c>
      <c r="N193" t="s">
        <v>105</v>
      </c>
      <c r="O193" t="s">
        <v>106</v>
      </c>
      <c r="S193">
        <v>26452</v>
      </c>
      <c r="T193">
        <v>1.6853924088915773</v>
      </c>
      <c r="U193" t="s">
        <v>3533</v>
      </c>
      <c r="V193" t="s">
        <v>3476</v>
      </c>
      <c r="W193" t="s">
        <v>12159</v>
      </c>
      <c r="X193" t="s">
        <v>12148</v>
      </c>
    </row>
    <row r="194" spans="1:24">
      <c r="A194" t="s">
        <v>151</v>
      </c>
      <c r="B194" t="s">
        <v>52</v>
      </c>
      <c r="C194" t="s">
        <v>408</v>
      </c>
      <c r="F194" t="s">
        <v>314</v>
      </c>
      <c r="G194" t="s">
        <v>280</v>
      </c>
      <c r="H194" t="s">
        <v>275</v>
      </c>
      <c r="I194" t="s">
        <v>205</v>
      </c>
      <c r="K194">
        <v>27.7</v>
      </c>
      <c r="L194" t="s">
        <v>104</v>
      </c>
      <c r="M194">
        <v>1455948</v>
      </c>
      <c r="N194" t="s">
        <v>105</v>
      </c>
      <c r="O194" t="s">
        <v>106</v>
      </c>
      <c r="S194">
        <v>26452</v>
      </c>
      <c r="T194">
        <v>55.041131105398456</v>
      </c>
      <c r="U194" t="s">
        <v>157</v>
      </c>
      <c r="V194" t="s">
        <v>3476</v>
      </c>
      <c r="W194" t="s">
        <v>12159</v>
      </c>
      <c r="X194" t="s">
        <v>12148</v>
      </c>
    </row>
    <row r="195" spans="1:24">
      <c r="A195" t="s">
        <v>151</v>
      </c>
      <c r="B195" t="s">
        <v>52</v>
      </c>
      <c r="C195" t="s">
        <v>408</v>
      </c>
      <c r="F195" t="s">
        <v>314</v>
      </c>
      <c r="G195" t="s">
        <v>280</v>
      </c>
      <c r="H195" t="s">
        <v>275</v>
      </c>
      <c r="I195" t="s">
        <v>205</v>
      </c>
      <c r="K195">
        <v>27.7</v>
      </c>
      <c r="L195" t="s">
        <v>115</v>
      </c>
      <c r="M195">
        <v>720694</v>
      </c>
      <c r="N195" t="s">
        <v>105</v>
      </c>
      <c r="O195" t="s">
        <v>106</v>
      </c>
      <c r="S195">
        <v>26452</v>
      </c>
      <c r="T195">
        <v>27.245350068047784</v>
      </c>
      <c r="U195" t="s">
        <v>157</v>
      </c>
      <c r="V195" t="s">
        <v>3476</v>
      </c>
      <c r="W195" t="s">
        <v>12159</v>
      </c>
      <c r="X195" t="s">
        <v>12148</v>
      </c>
    </row>
    <row r="196" spans="1:24">
      <c r="A196" t="s">
        <v>151</v>
      </c>
      <c r="B196" t="s">
        <v>52</v>
      </c>
      <c r="C196" t="s">
        <v>408</v>
      </c>
      <c r="F196" t="s">
        <v>314</v>
      </c>
      <c r="G196" t="s">
        <v>280</v>
      </c>
      <c r="H196" t="s">
        <v>275</v>
      </c>
      <c r="I196" t="s">
        <v>205</v>
      </c>
      <c r="K196">
        <v>27.7</v>
      </c>
      <c r="L196" t="s">
        <v>116</v>
      </c>
      <c r="M196">
        <v>114491</v>
      </c>
      <c r="N196" t="s">
        <v>105</v>
      </c>
      <c r="O196" t="s">
        <v>106</v>
      </c>
      <c r="S196">
        <v>26452</v>
      </c>
      <c r="T196">
        <v>4.3282549523665503</v>
      </c>
      <c r="U196" t="s">
        <v>157</v>
      </c>
      <c r="V196" t="s">
        <v>3476</v>
      </c>
      <c r="W196" t="s">
        <v>12159</v>
      </c>
      <c r="X196" t="s">
        <v>12148</v>
      </c>
    </row>
    <row r="197" spans="1:24">
      <c r="A197" t="s">
        <v>151</v>
      </c>
      <c r="B197" t="s">
        <v>52</v>
      </c>
      <c r="C197" t="s">
        <v>403</v>
      </c>
      <c r="F197" t="s">
        <v>311</v>
      </c>
      <c r="G197" t="s">
        <v>280</v>
      </c>
      <c r="H197" t="s">
        <v>204</v>
      </c>
      <c r="I197" t="s">
        <v>205</v>
      </c>
      <c r="K197">
        <v>13.2</v>
      </c>
      <c r="L197" t="s">
        <v>104</v>
      </c>
      <c r="M197">
        <v>873677</v>
      </c>
      <c r="N197" t="s">
        <v>105</v>
      </c>
      <c r="O197" t="s">
        <v>106</v>
      </c>
      <c r="S197">
        <v>26452</v>
      </c>
      <c r="T197">
        <v>33.028769091184031</v>
      </c>
      <c r="U197" t="s">
        <v>160</v>
      </c>
      <c r="V197" t="s">
        <v>3476</v>
      </c>
      <c r="W197" t="s">
        <v>12159</v>
      </c>
      <c r="X197" t="s">
        <v>12148</v>
      </c>
    </row>
    <row r="198" spans="1:24">
      <c r="A198" t="s">
        <v>151</v>
      </c>
      <c r="B198" t="s">
        <v>52</v>
      </c>
      <c r="C198" t="s">
        <v>403</v>
      </c>
      <c r="F198" t="s">
        <v>311</v>
      </c>
      <c r="G198" t="s">
        <v>280</v>
      </c>
      <c r="H198" t="s">
        <v>204</v>
      </c>
      <c r="I198" t="s">
        <v>205</v>
      </c>
      <c r="K198">
        <v>13.2</v>
      </c>
      <c r="L198" t="s">
        <v>115</v>
      </c>
      <c r="M198">
        <v>432470</v>
      </c>
      <c r="N198" t="s">
        <v>105</v>
      </c>
      <c r="O198" t="s">
        <v>106</v>
      </c>
      <c r="S198">
        <v>26452</v>
      </c>
      <c r="T198">
        <v>16.349236352638741</v>
      </c>
      <c r="U198" t="s">
        <v>160</v>
      </c>
      <c r="V198" t="s">
        <v>3476</v>
      </c>
      <c r="W198" t="s">
        <v>12159</v>
      </c>
      <c r="X198" t="s">
        <v>12148</v>
      </c>
    </row>
    <row r="199" spans="1:24">
      <c r="A199" t="s">
        <v>151</v>
      </c>
      <c r="B199" t="s">
        <v>52</v>
      </c>
      <c r="C199" t="s">
        <v>403</v>
      </c>
      <c r="F199" t="s">
        <v>311</v>
      </c>
      <c r="G199" t="s">
        <v>280</v>
      </c>
      <c r="H199" t="s">
        <v>204</v>
      </c>
      <c r="I199" t="s">
        <v>205</v>
      </c>
      <c r="K199">
        <v>13.2</v>
      </c>
      <c r="L199" t="s">
        <v>116</v>
      </c>
      <c r="M199">
        <v>68703</v>
      </c>
      <c r="N199" t="s">
        <v>105</v>
      </c>
      <c r="O199" t="s">
        <v>106</v>
      </c>
      <c r="S199">
        <v>26452</v>
      </c>
      <c r="T199">
        <v>2.5972705277483743</v>
      </c>
      <c r="U199" t="s">
        <v>160</v>
      </c>
      <c r="V199" t="s">
        <v>3476</v>
      </c>
      <c r="W199" t="s">
        <v>12159</v>
      </c>
      <c r="X199" t="s">
        <v>12148</v>
      </c>
    </row>
    <row r="200" spans="1:24">
      <c r="A200" t="s">
        <v>151</v>
      </c>
      <c r="B200" t="s">
        <v>52</v>
      </c>
      <c r="C200" t="s">
        <v>409</v>
      </c>
      <c r="F200" t="s">
        <v>278</v>
      </c>
      <c r="G200" t="s">
        <v>221</v>
      </c>
      <c r="H200" t="s">
        <v>210</v>
      </c>
      <c r="I200" t="s">
        <v>205</v>
      </c>
      <c r="K200">
        <v>6.4</v>
      </c>
      <c r="L200" t="s">
        <v>104</v>
      </c>
      <c r="M200">
        <v>720489</v>
      </c>
      <c r="N200" t="s">
        <v>105</v>
      </c>
      <c r="O200" t="s">
        <v>106</v>
      </c>
      <c r="S200">
        <v>26452</v>
      </c>
      <c r="T200">
        <v>27.23760018146076</v>
      </c>
      <c r="U200" t="s">
        <v>157</v>
      </c>
      <c r="V200" t="s">
        <v>3476</v>
      </c>
      <c r="W200" t="s">
        <v>12159</v>
      </c>
      <c r="X200" t="s">
        <v>12148</v>
      </c>
    </row>
    <row r="201" spans="1:24">
      <c r="A201" t="s">
        <v>151</v>
      </c>
      <c r="B201" t="s">
        <v>52</v>
      </c>
      <c r="C201" t="s">
        <v>409</v>
      </c>
      <c r="F201" t="s">
        <v>278</v>
      </c>
      <c r="G201" t="s">
        <v>221</v>
      </c>
      <c r="H201" t="s">
        <v>210</v>
      </c>
      <c r="I201" t="s">
        <v>205</v>
      </c>
      <c r="K201">
        <v>6.4</v>
      </c>
      <c r="L201" t="s">
        <v>115</v>
      </c>
      <c r="M201">
        <v>356642</v>
      </c>
      <c r="N201" t="s">
        <v>105</v>
      </c>
      <c r="O201" t="s">
        <v>106</v>
      </c>
      <c r="S201">
        <v>26452</v>
      </c>
      <c r="T201">
        <v>13.48261001058521</v>
      </c>
      <c r="U201" t="s">
        <v>157</v>
      </c>
      <c r="V201" t="s">
        <v>3476</v>
      </c>
      <c r="W201" t="s">
        <v>12159</v>
      </c>
      <c r="X201" t="s">
        <v>12148</v>
      </c>
    </row>
    <row r="202" spans="1:24">
      <c r="A202" t="s">
        <v>151</v>
      </c>
      <c r="B202" t="s">
        <v>52</v>
      </c>
      <c r="C202" t="s">
        <v>409</v>
      </c>
      <c r="F202" t="s">
        <v>278</v>
      </c>
      <c r="G202" t="s">
        <v>221</v>
      </c>
      <c r="H202" t="s">
        <v>210</v>
      </c>
      <c r="I202" t="s">
        <v>205</v>
      </c>
      <c r="K202">
        <v>6.4</v>
      </c>
      <c r="L202" t="s">
        <v>116</v>
      </c>
      <c r="M202">
        <v>56657</v>
      </c>
      <c r="N202" t="s">
        <v>105</v>
      </c>
      <c r="O202" t="s">
        <v>106</v>
      </c>
      <c r="S202">
        <v>26452</v>
      </c>
      <c r="T202">
        <v>2.1418796310297896</v>
      </c>
      <c r="U202" t="s">
        <v>157</v>
      </c>
      <c r="V202" t="s">
        <v>3476</v>
      </c>
      <c r="W202" t="s">
        <v>12159</v>
      </c>
      <c r="X202" t="s">
        <v>12148</v>
      </c>
    </row>
    <row r="203" spans="1:24">
      <c r="A203" t="s">
        <v>151</v>
      </c>
      <c r="B203" t="s">
        <v>52</v>
      </c>
      <c r="C203" t="s">
        <v>396</v>
      </c>
      <c r="F203" t="s">
        <v>287</v>
      </c>
      <c r="G203" t="s">
        <v>284</v>
      </c>
      <c r="H203" t="s">
        <v>275</v>
      </c>
      <c r="I203" t="s">
        <v>205</v>
      </c>
      <c r="K203">
        <v>15.8</v>
      </c>
      <c r="L203" t="s">
        <v>104</v>
      </c>
      <c r="M203">
        <v>859054</v>
      </c>
      <c r="N203" t="s">
        <v>105</v>
      </c>
      <c r="O203" t="s">
        <v>106</v>
      </c>
      <c r="S203">
        <v>26452</v>
      </c>
      <c r="T203">
        <v>32.475956449417815</v>
      </c>
      <c r="U203" t="s">
        <v>3533</v>
      </c>
      <c r="V203" t="s">
        <v>3476</v>
      </c>
      <c r="W203" t="s">
        <v>12159</v>
      </c>
      <c r="X203" t="s">
        <v>12148</v>
      </c>
    </row>
    <row r="204" spans="1:24">
      <c r="A204" t="s">
        <v>151</v>
      </c>
      <c r="B204" t="s">
        <v>52</v>
      </c>
      <c r="C204" t="s">
        <v>396</v>
      </c>
      <c r="F204" t="s">
        <v>287</v>
      </c>
      <c r="G204" t="s">
        <v>284</v>
      </c>
      <c r="H204" t="s">
        <v>275</v>
      </c>
      <c r="I204" t="s">
        <v>205</v>
      </c>
      <c r="K204">
        <v>15.8</v>
      </c>
      <c r="L204" t="s">
        <v>115</v>
      </c>
      <c r="M204">
        <v>425232</v>
      </c>
      <c r="N204" t="s">
        <v>105</v>
      </c>
      <c r="O204" t="s">
        <v>106</v>
      </c>
      <c r="S204">
        <v>26452</v>
      </c>
      <c r="T204">
        <v>16.075608649629519</v>
      </c>
      <c r="U204" t="s">
        <v>3533</v>
      </c>
      <c r="V204" t="s">
        <v>3476</v>
      </c>
      <c r="W204" t="s">
        <v>12159</v>
      </c>
      <c r="X204" t="s">
        <v>12148</v>
      </c>
    </row>
    <row r="205" spans="1:24">
      <c r="A205" t="s">
        <v>151</v>
      </c>
      <c r="B205" t="s">
        <v>52</v>
      </c>
      <c r="C205" t="s">
        <v>396</v>
      </c>
      <c r="F205" t="s">
        <v>287</v>
      </c>
      <c r="G205" t="s">
        <v>284</v>
      </c>
      <c r="H205" t="s">
        <v>275</v>
      </c>
      <c r="I205" t="s">
        <v>205</v>
      </c>
      <c r="K205">
        <v>15.8</v>
      </c>
      <c r="L205" t="s">
        <v>116</v>
      </c>
      <c r="M205">
        <v>67553</v>
      </c>
      <c r="N205" t="s">
        <v>105</v>
      </c>
      <c r="O205" t="s">
        <v>106</v>
      </c>
      <c r="S205">
        <v>26452</v>
      </c>
      <c r="T205">
        <v>2.5537955542114017</v>
      </c>
      <c r="U205" t="s">
        <v>3533</v>
      </c>
      <c r="V205" t="s">
        <v>3476</v>
      </c>
      <c r="W205" t="s">
        <v>12159</v>
      </c>
      <c r="X205" t="s">
        <v>12148</v>
      </c>
    </row>
    <row r="206" spans="1:24">
      <c r="A206" t="s">
        <v>151</v>
      </c>
      <c r="B206" t="s">
        <v>52</v>
      </c>
      <c r="C206" t="s">
        <v>398</v>
      </c>
      <c r="F206" t="s">
        <v>278</v>
      </c>
      <c r="G206" t="s">
        <v>221</v>
      </c>
      <c r="H206" t="s">
        <v>210</v>
      </c>
      <c r="I206" t="s">
        <v>205</v>
      </c>
      <c r="K206">
        <v>25.7</v>
      </c>
      <c r="L206" t="s">
        <v>104</v>
      </c>
      <c r="M206">
        <v>1714378</v>
      </c>
      <c r="N206" t="s">
        <v>105</v>
      </c>
      <c r="O206" t="s">
        <v>106</v>
      </c>
      <c r="S206">
        <v>26452</v>
      </c>
      <c r="T206">
        <v>64.810902767276573</v>
      </c>
      <c r="U206" t="s">
        <v>157</v>
      </c>
      <c r="V206" t="s">
        <v>3476</v>
      </c>
      <c r="W206" t="s">
        <v>12159</v>
      </c>
      <c r="X206" t="s">
        <v>12148</v>
      </c>
    </row>
    <row r="207" spans="1:24">
      <c r="A207" t="s">
        <v>151</v>
      </c>
      <c r="B207" t="s">
        <v>52</v>
      </c>
      <c r="C207" t="s">
        <v>398</v>
      </c>
      <c r="F207" t="s">
        <v>278</v>
      </c>
      <c r="G207" t="s">
        <v>221</v>
      </c>
      <c r="H207" t="s">
        <v>210</v>
      </c>
      <c r="I207" t="s">
        <v>205</v>
      </c>
      <c r="K207">
        <v>25.7</v>
      </c>
      <c r="L207" t="s">
        <v>115</v>
      </c>
      <c r="M207">
        <v>848617</v>
      </c>
      <c r="N207" t="s">
        <v>105</v>
      </c>
      <c r="O207" t="s">
        <v>106</v>
      </c>
      <c r="S207">
        <v>26452</v>
      </c>
      <c r="T207">
        <v>32.081392711326174</v>
      </c>
      <c r="U207" t="s">
        <v>157</v>
      </c>
      <c r="V207" t="s">
        <v>3476</v>
      </c>
      <c r="W207" t="s">
        <v>12159</v>
      </c>
      <c r="X207" t="s">
        <v>12148</v>
      </c>
    </row>
    <row r="208" spans="1:24">
      <c r="A208" t="s">
        <v>151</v>
      </c>
      <c r="B208" t="s">
        <v>52</v>
      </c>
      <c r="C208" t="s">
        <v>398</v>
      </c>
      <c r="F208" t="s">
        <v>278</v>
      </c>
      <c r="G208" t="s">
        <v>221</v>
      </c>
      <c r="H208" t="s">
        <v>210</v>
      </c>
      <c r="I208" t="s">
        <v>205</v>
      </c>
      <c r="K208">
        <v>25.7</v>
      </c>
      <c r="L208" t="s">
        <v>116</v>
      </c>
      <c r="M208">
        <v>134814</v>
      </c>
      <c r="N208" t="s">
        <v>105</v>
      </c>
      <c r="O208" t="s">
        <v>106</v>
      </c>
      <c r="S208">
        <v>26452</v>
      </c>
      <c r="T208">
        <v>5.0965522455768939</v>
      </c>
      <c r="U208" t="s">
        <v>157</v>
      </c>
      <c r="V208" t="s">
        <v>3476</v>
      </c>
      <c r="W208" t="s">
        <v>12159</v>
      </c>
      <c r="X208" t="s">
        <v>12148</v>
      </c>
    </row>
    <row r="209" spans="1:24">
      <c r="A209" t="s">
        <v>151</v>
      </c>
      <c r="B209" t="s">
        <v>52</v>
      </c>
      <c r="C209" t="s">
        <v>397</v>
      </c>
      <c r="F209" t="s">
        <v>278</v>
      </c>
      <c r="G209" t="s">
        <v>284</v>
      </c>
      <c r="H209" t="s">
        <v>210</v>
      </c>
      <c r="I209" t="s">
        <v>205</v>
      </c>
      <c r="K209">
        <v>0.5</v>
      </c>
      <c r="L209" t="s">
        <v>104</v>
      </c>
      <c r="M209">
        <v>354584</v>
      </c>
      <c r="N209" t="s">
        <v>105</v>
      </c>
      <c r="O209" t="s">
        <v>106</v>
      </c>
      <c r="S209">
        <v>26452</v>
      </c>
      <c r="T209">
        <v>13.404808710116438</v>
      </c>
      <c r="U209" t="s">
        <v>3533</v>
      </c>
      <c r="V209" t="s">
        <v>3476</v>
      </c>
      <c r="W209" t="s">
        <v>12159</v>
      </c>
      <c r="X209" t="s">
        <v>12148</v>
      </c>
    </row>
    <row r="210" spans="1:24">
      <c r="A210" t="s">
        <v>151</v>
      </c>
      <c r="B210" t="s">
        <v>52</v>
      </c>
      <c r="C210" t="s">
        <v>397</v>
      </c>
      <c r="F210" t="s">
        <v>278</v>
      </c>
      <c r="G210" t="s">
        <v>284</v>
      </c>
      <c r="H210" t="s">
        <v>210</v>
      </c>
      <c r="I210" t="s">
        <v>205</v>
      </c>
      <c r="K210">
        <v>0.5</v>
      </c>
      <c r="L210" t="s">
        <v>115</v>
      </c>
      <c r="M210">
        <v>175519</v>
      </c>
      <c r="N210" t="s">
        <v>105</v>
      </c>
      <c r="O210" t="s">
        <v>106</v>
      </c>
      <c r="S210">
        <v>26452</v>
      </c>
      <c r="T210">
        <v>6.635377287161651</v>
      </c>
      <c r="U210" t="s">
        <v>3533</v>
      </c>
      <c r="V210" t="s">
        <v>3476</v>
      </c>
      <c r="W210" t="s">
        <v>12159</v>
      </c>
      <c r="X210" t="s">
        <v>12148</v>
      </c>
    </row>
    <row r="211" spans="1:24">
      <c r="A211" t="s">
        <v>151</v>
      </c>
      <c r="B211" t="s">
        <v>52</v>
      </c>
      <c r="C211" t="s">
        <v>397</v>
      </c>
      <c r="F211" t="s">
        <v>278</v>
      </c>
      <c r="G211" t="s">
        <v>284</v>
      </c>
      <c r="H211" t="s">
        <v>210</v>
      </c>
      <c r="I211" t="s">
        <v>205</v>
      </c>
      <c r="K211">
        <v>0.5</v>
      </c>
      <c r="L211" t="s">
        <v>116</v>
      </c>
      <c r="M211">
        <v>27883</v>
      </c>
      <c r="N211" t="s">
        <v>105</v>
      </c>
      <c r="O211" t="s">
        <v>106</v>
      </c>
      <c r="S211">
        <v>26452</v>
      </c>
      <c r="T211">
        <v>1.0540979888099198</v>
      </c>
      <c r="U211" t="s">
        <v>3533</v>
      </c>
      <c r="V211" t="s">
        <v>3476</v>
      </c>
      <c r="W211" t="s">
        <v>12159</v>
      </c>
      <c r="X211" t="s">
        <v>12148</v>
      </c>
    </row>
    <row r="212" spans="1:24">
      <c r="A212" t="s">
        <v>151</v>
      </c>
      <c r="B212" t="s">
        <v>52</v>
      </c>
      <c r="C212" t="s">
        <v>400</v>
      </c>
      <c r="F212" t="s">
        <v>308</v>
      </c>
      <c r="G212" t="s">
        <v>280</v>
      </c>
      <c r="H212" t="s">
        <v>204</v>
      </c>
      <c r="I212" t="s">
        <v>205</v>
      </c>
      <c r="K212">
        <v>26.5</v>
      </c>
      <c r="L212" t="s">
        <v>104</v>
      </c>
      <c r="M212">
        <v>1440650</v>
      </c>
      <c r="N212" t="s">
        <v>105</v>
      </c>
      <c r="O212" t="s">
        <v>106</v>
      </c>
      <c r="S212">
        <v>26452</v>
      </c>
      <c r="T212">
        <v>54.462800544382276</v>
      </c>
      <c r="U212" t="s">
        <v>160</v>
      </c>
      <c r="V212" t="s">
        <v>3476</v>
      </c>
      <c r="W212" t="s">
        <v>12159</v>
      </c>
      <c r="X212" t="s">
        <v>12148</v>
      </c>
    </row>
    <row r="213" spans="1:24">
      <c r="A213" t="s">
        <v>151</v>
      </c>
      <c r="B213" t="s">
        <v>52</v>
      </c>
      <c r="C213" t="s">
        <v>400</v>
      </c>
      <c r="F213" t="s">
        <v>308</v>
      </c>
      <c r="G213" t="s">
        <v>280</v>
      </c>
      <c r="H213" t="s">
        <v>204</v>
      </c>
      <c r="I213" t="s">
        <v>205</v>
      </c>
      <c r="K213">
        <v>26.5</v>
      </c>
      <c r="L213" t="s">
        <v>115</v>
      </c>
      <c r="M213">
        <v>713122</v>
      </c>
      <c r="N213" t="s">
        <v>105</v>
      </c>
      <c r="O213" t="s">
        <v>106</v>
      </c>
      <c r="S213">
        <v>26452</v>
      </c>
      <c r="T213">
        <v>26.95909572055043</v>
      </c>
      <c r="U213" t="s">
        <v>160</v>
      </c>
      <c r="V213" t="s">
        <v>3476</v>
      </c>
      <c r="W213" t="s">
        <v>12159</v>
      </c>
      <c r="X213" t="s">
        <v>12148</v>
      </c>
    </row>
    <row r="214" spans="1:24">
      <c r="A214" t="s">
        <v>151</v>
      </c>
      <c r="B214" t="s">
        <v>52</v>
      </c>
      <c r="C214" t="s">
        <v>400</v>
      </c>
      <c r="F214" t="s">
        <v>308</v>
      </c>
      <c r="G214" t="s">
        <v>280</v>
      </c>
      <c r="H214" t="s">
        <v>204</v>
      </c>
      <c r="I214" t="s">
        <v>205</v>
      </c>
      <c r="K214">
        <v>26.5</v>
      </c>
      <c r="L214" t="s">
        <v>116</v>
      </c>
      <c r="M214">
        <v>113288</v>
      </c>
      <c r="N214" t="s">
        <v>105</v>
      </c>
      <c r="O214" t="s">
        <v>106</v>
      </c>
      <c r="S214">
        <v>26452</v>
      </c>
      <c r="T214">
        <v>4.2827763496143962</v>
      </c>
      <c r="U214" t="s">
        <v>160</v>
      </c>
      <c r="V214" t="s">
        <v>3476</v>
      </c>
      <c r="W214" t="s">
        <v>12159</v>
      </c>
      <c r="X214" t="s">
        <v>12148</v>
      </c>
    </row>
    <row r="215" spans="1:24">
      <c r="A215" t="s">
        <v>151</v>
      </c>
      <c r="B215" t="s">
        <v>52</v>
      </c>
      <c r="C215" t="s">
        <v>406</v>
      </c>
      <c r="F215" t="s">
        <v>283</v>
      </c>
      <c r="G215" t="s">
        <v>284</v>
      </c>
      <c r="H215" t="s">
        <v>275</v>
      </c>
      <c r="I215" t="s">
        <v>205</v>
      </c>
      <c r="K215">
        <v>7.8</v>
      </c>
      <c r="L215" t="s">
        <v>104</v>
      </c>
      <c r="M215">
        <v>703054</v>
      </c>
      <c r="N215" t="s">
        <v>105</v>
      </c>
      <c r="O215" t="s">
        <v>106</v>
      </c>
      <c r="S215">
        <v>26452</v>
      </c>
      <c r="T215">
        <v>26.578481778315439</v>
      </c>
      <c r="U215" t="s">
        <v>159</v>
      </c>
      <c r="V215" t="s">
        <v>3476</v>
      </c>
      <c r="W215" t="s">
        <v>12159</v>
      </c>
      <c r="X215" t="s">
        <v>12148</v>
      </c>
    </row>
    <row r="216" spans="1:24">
      <c r="A216" t="s">
        <v>151</v>
      </c>
      <c r="B216" t="s">
        <v>52</v>
      </c>
      <c r="C216" t="s">
        <v>406</v>
      </c>
      <c r="F216" t="s">
        <v>283</v>
      </c>
      <c r="G216" t="s">
        <v>284</v>
      </c>
      <c r="H216" t="s">
        <v>275</v>
      </c>
      <c r="I216" t="s">
        <v>205</v>
      </c>
      <c r="K216">
        <v>7.8</v>
      </c>
      <c r="L216" t="s">
        <v>115</v>
      </c>
      <c r="M216">
        <v>348012</v>
      </c>
      <c r="N216" t="s">
        <v>105</v>
      </c>
      <c r="O216" t="s">
        <v>106</v>
      </c>
      <c r="S216">
        <v>26452</v>
      </c>
      <c r="T216">
        <v>13.156358687433842</v>
      </c>
      <c r="U216" t="s">
        <v>159</v>
      </c>
      <c r="V216" t="s">
        <v>3476</v>
      </c>
      <c r="W216" t="s">
        <v>12159</v>
      </c>
      <c r="X216" t="s">
        <v>12148</v>
      </c>
    </row>
    <row r="217" spans="1:24">
      <c r="A217" t="s">
        <v>151</v>
      </c>
      <c r="B217" t="s">
        <v>52</v>
      </c>
      <c r="C217" t="s">
        <v>406</v>
      </c>
      <c r="F217" t="s">
        <v>283</v>
      </c>
      <c r="G217" t="s">
        <v>284</v>
      </c>
      <c r="H217" t="s">
        <v>275</v>
      </c>
      <c r="I217" t="s">
        <v>205</v>
      </c>
      <c r="K217">
        <v>7.8</v>
      </c>
      <c r="L217" t="s">
        <v>116</v>
      </c>
      <c r="M217">
        <v>55286</v>
      </c>
      <c r="N217" t="s">
        <v>105</v>
      </c>
      <c r="O217" t="s">
        <v>106</v>
      </c>
      <c r="S217">
        <v>26452</v>
      </c>
      <c r="T217">
        <v>2.0900499017087553</v>
      </c>
      <c r="U217" t="s">
        <v>159</v>
      </c>
      <c r="V217" t="s">
        <v>3476</v>
      </c>
      <c r="W217" t="s">
        <v>12159</v>
      </c>
      <c r="X217" t="s">
        <v>12148</v>
      </c>
    </row>
    <row r="218" spans="1:24">
      <c r="A218" t="s">
        <v>151</v>
      </c>
      <c r="B218" t="s">
        <v>52</v>
      </c>
      <c r="C218" t="s">
        <v>362</v>
      </c>
      <c r="F218" t="s">
        <v>279</v>
      </c>
      <c r="G218" t="s">
        <v>280</v>
      </c>
      <c r="H218" t="s">
        <v>208</v>
      </c>
      <c r="I218" t="s">
        <v>205</v>
      </c>
      <c r="K218">
        <v>7.9</v>
      </c>
      <c r="L218" t="s">
        <v>104</v>
      </c>
      <c r="M218">
        <v>749957</v>
      </c>
      <c r="N218" t="s">
        <v>105</v>
      </c>
      <c r="O218" t="s">
        <v>106</v>
      </c>
      <c r="S218">
        <v>26452</v>
      </c>
      <c r="T218">
        <v>28.35161802510207</v>
      </c>
      <c r="U218" t="s">
        <v>160</v>
      </c>
      <c r="V218" t="s">
        <v>3476</v>
      </c>
      <c r="W218" t="s">
        <v>12159</v>
      </c>
      <c r="X218" t="s">
        <v>12148</v>
      </c>
    </row>
    <row r="219" spans="1:24">
      <c r="A219" t="s">
        <v>151</v>
      </c>
      <c r="B219" t="s">
        <v>52</v>
      </c>
      <c r="C219" t="s">
        <v>362</v>
      </c>
      <c r="F219" t="s">
        <v>279</v>
      </c>
      <c r="G219" t="s">
        <v>280</v>
      </c>
      <c r="H219" t="s">
        <v>208</v>
      </c>
      <c r="I219" t="s">
        <v>205</v>
      </c>
      <c r="K219">
        <v>7.9</v>
      </c>
      <c r="L219" t="s">
        <v>115</v>
      </c>
      <c r="M219">
        <v>356230</v>
      </c>
      <c r="N219" t="s">
        <v>105</v>
      </c>
      <c r="O219" t="s">
        <v>106</v>
      </c>
      <c r="S219">
        <v>26452</v>
      </c>
      <c r="T219">
        <v>13.46703462876153</v>
      </c>
      <c r="U219" t="s">
        <v>160</v>
      </c>
      <c r="V219" t="s">
        <v>3476</v>
      </c>
      <c r="W219" t="s">
        <v>12159</v>
      </c>
      <c r="X219" t="s">
        <v>12148</v>
      </c>
    </row>
    <row r="220" spans="1:24">
      <c r="A220" t="s">
        <v>151</v>
      </c>
      <c r="B220" t="s">
        <v>52</v>
      </c>
      <c r="C220" t="s">
        <v>362</v>
      </c>
      <c r="F220" t="s">
        <v>279</v>
      </c>
      <c r="G220" t="s">
        <v>280</v>
      </c>
      <c r="H220" t="s">
        <v>208</v>
      </c>
      <c r="I220" t="s">
        <v>205</v>
      </c>
      <c r="K220">
        <v>7.9</v>
      </c>
      <c r="L220" t="s">
        <v>116</v>
      </c>
      <c r="M220">
        <v>58185</v>
      </c>
      <c r="N220" t="s">
        <v>105</v>
      </c>
      <c r="O220" t="s">
        <v>106</v>
      </c>
      <c r="S220">
        <v>26452</v>
      </c>
      <c r="T220">
        <v>2.1996446393467415</v>
      </c>
      <c r="U220" t="s">
        <v>160</v>
      </c>
      <c r="V220" t="s">
        <v>3476</v>
      </c>
      <c r="W220" t="s">
        <v>12159</v>
      </c>
      <c r="X220" t="s">
        <v>12148</v>
      </c>
    </row>
    <row r="221" spans="1:24">
      <c r="A221" t="s">
        <v>151</v>
      </c>
      <c r="B221" t="s">
        <v>52</v>
      </c>
      <c r="C221" t="s">
        <v>419</v>
      </c>
      <c r="F221" t="s">
        <v>319</v>
      </c>
      <c r="G221" t="s">
        <v>320</v>
      </c>
      <c r="H221" t="s">
        <v>204</v>
      </c>
      <c r="I221" t="s">
        <v>205</v>
      </c>
      <c r="K221">
        <v>49.2</v>
      </c>
      <c r="L221" t="s">
        <v>104</v>
      </c>
      <c r="M221">
        <v>2644080</v>
      </c>
      <c r="N221" t="s">
        <v>105</v>
      </c>
      <c r="O221" t="s">
        <v>106</v>
      </c>
      <c r="S221">
        <v>26452</v>
      </c>
      <c r="T221">
        <v>99.95765915620747</v>
      </c>
      <c r="U221" t="s">
        <v>157</v>
      </c>
      <c r="V221" t="s">
        <v>3476</v>
      </c>
      <c r="W221" t="s">
        <v>12159</v>
      </c>
      <c r="X221" t="s">
        <v>12148</v>
      </c>
    </row>
    <row r="222" spans="1:24">
      <c r="A222" t="s">
        <v>151</v>
      </c>
      <c r="B222" t="s">
        <v>52</v>
      </c>
      <c r="C222" t="s">
        <v>419</v>
      </c>
      <c r="F222" t="s">
        <v>319</v>
      </c>
      <c r="G222" t="s">
        <v>320</v>
      </c>
      <c r="H222" t="s">
        <v>204</v>
      </c>
      <c r="I222" t="s">
        <v>205</v>
      </c>
      <c r="K222">
        <v>49.2</v>
      </c>
      <c r="L222" t="s">
        <v>115</v>
      </c>
      <c r="M222">
        <v>1302209</v>
      </c>
      <c r="N222" t="s">
        <v>105</v>
      </c>
      <c r="O222" t="s">
        <v>106</v>
      </c>
      <c r="S222">
        <v>26452</v>
      </c>
      <c r="T222">
        <v>49.229132012702252</v>
      </c>
      <c r="U222" t="s">
        <v>157</v>
      </c>
      <c r="V222" t="s">
        <v>3476</v>
      </c>
      <c r="W222" t="s">
        <v>12159</v>
      </c>
      <c r="X222" t="s">
        <v>12148</v>
      </c>
    </row>
    <row r="223" spans="1:24">
      <c r="A223" t="s">
        <v>151</v>
      </c>
      <c r="B223" t="s">
        <v>52</v>
      </c>
      <c r="C223" t="s">
        <v>419</v>
      </c>
      <c r="F223" t="s">
        <v>319</v>
      </c>
      <c r="G223" t="s">
        <v>320</v>
      </c>
      <c r="H223" t="s">
        <v>204</v>
      </c>
      <c r="I223" t="s">
        <v>205</v>
      </c>
      <c r="K223">
        <v>49.2</v>
      </c>
      <c r="L223" t="s">
        <v>116</v>
      </c>
      <c r="M223">
        <v>207575</v>
      </c>
      <c r="N223" t="s">
        <v>105</v>
      </c>
      <c r="O223" t="s">
        <v>106</v>
      </c>
      <c r="S223">
        <v>26452</v>
      </c>
      <c r="T223">
        <v>7.8472327234235593</v>
      </c>
      <c r="U223" t="s">
        <v>157</v>
      </c>
      <c r="V223" t="s">
        <v>3476</v>
      </c>
      <c r="W223" t="s">
        <v>12159</v>
      </c>
      <c r="X223" t="s">
        <v>12148</v>
      </c>
    </row>
    <row r="224" spans="1:24">
      <c r="A224" t="s">
        <v>151</v>
      </c>
      <c r="B224" t="s">
        <v>52</v>
      </c>
      <c r="C224" t="s">
        <v>410</v>
      </c>
      <c r="F224" t="s">
        <v>307</v>
      </c>
      <c r="G224" t="s">
        <v>280</v>
      </c>
      <c r="H224" t="s">
        <v>223</v>
      </c>
      <c r="I224" t="s">
        <v>205</v>
      </c>
      <c r="K224">
        <v>1.1000000000000001</v>
      </c>
      <c r="L224" t="s">
        <v>104</v>
      </c>
      <c r="M224">
        <v>359912</v>
      </c>
      <c r="N224" t="s">
        <v>105</v>
      </c>
      <c r="O224" t="s">
        <v>106</v>
      </c>
      <c r="S224">
        <v>26452</v>
      </c>
      <c r="T224">
        <v>13.606230152729472</v>
      </c>
      <c r="U224" t="s">
        <v>157</v>
      </c>
      <c r="V224" t="s">
        <v>3476</v>
      </c>
      <c r="W224" t="s">
        <v>12159</v>
      </c>
      <c r="X224" t="s">
        <v>12148</v>
      </c>
    </row>
    <row r="225" spans="1:24">
      <c r="A225" t="s">
        <v>151</v>
      </c>
      <c r="B225" t="s">
        <v>52</v>
      </c>
      <c r="C225" t="s">
        <v>410</v>
      </c>
      <c r="F225" t="s">
        <v>307</v>
      </c>
      <c r="G225" t="s">
        <v>280</v>
      </c>
      <c r="H225" t="s">
        <v>223</v>
      </c>
      <c r="I225" t="s">
        <v>205</v>
      </c>
      <c r="K225">
        <v>1.1000000000000001</v>
      </c>
      <c r="L225" t="s">
        <v>115</v>
      </c>
      <c r="M225">
        <v>178156</v>
      </c>
      <c r="N225" t="s">
        <v>105</v>
      </c>
      <c r="O225" t="s">
        <v>106</v>
      </c>
      <c r="S225">
        <v>26452</v>
      </c>
      <c r="T225">
        <v>6.7350672916981704</v>
      </c>
      <c r="U225" t="s">
        <v>157</v>
      </c>
      <c r="V225" t="s">
        <v>3476</v>
      </c>
      <c r="W225" t="s">
        <v>12159</v>
      </c>
      <c r="X225" t="s">
        <v>12148</v>
      </c>
    </row>
    <row r="226" spans="1:24">
      <c r="A226" t="s">
        <v>151</v>
      </c>
      <c r="B226" t="s">
        <v>52</v>
      </c>
      <c r="C226" t="s">
        <v>410</v>
      </c>
      <c r="F226" t="s">
        <v>307</v>
      </c>
      <c r="G226" t="s">
        <v>280</v>
      </c>
      <c r="H226" t="s">
        <v>223</v>
      </c>
      <c r="I226" t="s">
        <v>205</v>
      </c>
      <c r="K226">
        <v>1.1000000000000001</v>
      </c>
      <c r="L226" t="s">
        <v>116</v>
      </c>
      <c r="M226">
        <v>28302</v>
      </c>
      <c r="N226" t="s">
        <v>105</v>
      </c>
      <c r="O226" t="s">
        <v>106</v>
      </c>
      <c r="S226">
        <v>26452</v>
      </c>
      <c r="T226">
        <v>1.0699380009073038</v>
      </c>
      <c r="U226" t="s">
        <v>157</v>
      </c>
      <c r="V226" t="s">
        <v>3476</v>
      </c>
      <c r="W226" t="s">
        <v>12159</v>
      </c>
      <c r="X226" t="s">
        <v>12148</v>
      </c>
    </row>
    <row r="227" spans="1:24">
      <c r="A227" t="s">
        <v>151</v>
      </c>
      <c r="B227" t="s">
        <v>52</v>
      </c>
      <c r="C227" t="s">
        <v>399</v>
      </c>
      <c r="F227" t="s">
        <v>307</v>
      </c>
      <c r="G227" t="s">
        <v>280</v>
      </c>
      <c r="H227" t="s">
        <v>223</v>
      </c>
      <c r="I227" t="s">
        <v>205</v>
      </c>
      <c r="K227">
        <v>18.3</v>
      </c>
      <c r="L227" t="s">
        <v>104</v>
      </c>
      <c r="M227">
        <v>1317722</v>
      </c>
      <c r="N227" t="s">
        <v>105</v>
      </c>
      <c r="O227" t="s">
        <v>106</v>
      </c>
      <c r="S227">
        <v>26452</v>
      </c>
      <c r="T227">
        <v>49.815590503553608</v>
      </c>
      <c r="U227" t="s">
        <v>3533</v>
      </c>
      <c r="V227" t="s">
        <v>3476</v>
      </c>
      <c r="W227" t="s">
        <v>12159</v>
      </c>
      <c r="X227" t="s">
        <v>12148</v>
      </c>
    </row>
    <row r="228" spans="1:24">
      <c r="A228" t="s">
        <v>151</v>
      </c>
      <c r="B228" t="s">
        <v>52</v>
      </c>
      <c r="C228" t="s">
        <v>399</v>
      </c>
      <c r="F228" t="s">
        <v>307</v>
      </c>
      <c r="G228" t="s">
        <v>280</v>
      </c>
      <c r="H228" t="s">
        <v>223</v>
      </c>
      <c r="I228" t="s">
        <v>205</v>
      </c>
      <c r="K228">
        <v>18.3</v>
      </c>
      <c r="L228" t="s">
        <v>115</v>
      </c>
      <c r="M228">
        <v>652272</v>
      </c>
      <c r="N228" t="s">
        <v>105</v>
      </c>
      <c r="O228" t="s">
        <v>106</v>
      </c>
      <c r="S228">
        <v>26452</v>
      </c>
      <c r="T228">
        <v>24.658702555572358</v>
      </c>
      <c r="U228" t="s">
        <v>3533</v>
      </c>
      <c r="V228" t="s">
        <v>3476</v>
      </c>
      <c r="W228" t="s">
        <v>12159</v>
      </c>
      <c r="X228" t="s">
        <v>12148</v>
      </c>
    </row>
    <row r="229" spans="1:24">
      <c r="A229" t="s">
        <v>151</v>
      </c>
      <c r="B229" t="s">
        <v>52</v>
      </c>
      <c r="C229" t="s">
        <v>399</v>
      </c>
      <c r="F229" t="s">
        <v>307</v>
      </c>
      <c r="G229" t="s">
        <v>280</v>
      </c>
      <c r="H229" t="s">
        <v>223</v>
      </c>
      <c r="I229" t="s">
        <v>205</v>
      </c>
      <c r="K229">
        <v>18.3</v>
      </c>
      <c r="L229" t="s">
        <v>116</v>
      </c>
      <c r="M229">
        <v>103622</v>
      </c>
      <c r="N229" t="s">
        <v>105</v>
      </c>
      <c r="O229" t="s">
        <v>106</v>
      </c>
      <c r="S229">
        <v>26452</v>
      </c>
      <c r="T229">
        <v>3.9173597459549372</v>
      </c>
      <c r="U229" t="s">
        <v>3533</v>
      </c>
      <c r="V229" t="s">
        <v>3476</v>
      </c>
      <c r="W229" t="s">
        <v>12159</v>
      </c>
      <c r="X229" t="s">
        <v>12148</v>
      </c>
    </row>
    <row r="230" spans="1:24">
      <c r="A230" t="s">
        <v>151</v>
      </c>
      <c r="B230" t="s">
        <v>52</v>
      </c>
      <c r="C230" t="s">
        <v>407</v>
      </c>
      <c r="F230" t="s">
        <v>314</v>
      </c>
      <c r="G230" t="s">
        <v>280</v>
      </c>
      <c r="H230" t="s">
        <v>275</v>
      </c>
      <c r="I230" t="s">
        <v>205</v>
      </c>
      <c r="K230">
        <v>70.599999999999994</v>
      </c>
      <c r="L230" t="s">
        <v>104</v>
      </c>
      <c r="M230">
        <v>3225849</v>
      </c>
      <c r="N230" t="s">
        <v>105</v>
      </c>
      <c r="O230" t="s">
        <v>106</v>
      </c>
      <c r="S230">
        <v>26452</v>
      </c>
      <c r="T230">
        <v>121.95104339936489</v>
      </c>
      <c r="U230" t="s">
        <v>3533</v>
      </c>
      <c r="V230" t="s">
        <v>3476</v>
      </c>
      <c r="W230" t="s">
        <v>12159</v>
      </c>
      <c r="X230" t="s">
        <v>12148</v>
      </c>
    </row>
    <row r="231" spans="1:24">
      <c r="A231" t="s">
        <v>151</v>
      </c>
      <c r="B231" t="s">
        <v>52</v>
      </c>
      <c r="C231" t="s">
        <v>407</v>
      </c>
      <c r="F231" t="s">
        <v>314</v>
      </c>
      <c r="G231" t="s">
        <v>280</v>
      </c>
      <c r="H231" t="s">
        <v>275</v>
      </c>
      <c r="I231" t="s">
        <v>205</v>
      </c>
      <c r="K231">
        <v>70.599999999999994</v>
      </c>
      <c r="L231" t="s">
        <v>115</v>
      </c>
      <c r="M231">
        <v>1596795</v>
      </c>
      <c r="N231" t="s">
        <v>105</v>
      </c>
      <c r="O231" t="s">
        <v>106</v>
      </c>
      <c r="S231">
        <v>26452</v>
      </c>
      <c r="T231">
        <v>60.36575684258279</v>
      </c>
      <c r="U231" t="s">
        <v>3533</v>
      </c>
      <c r="V231" t="s">
        <v>3476</v>
      </c>
      <c r="W231" t="s">
        <v>12159</v>
      </c>
      <c r="X231" t="s">
        <v>12148</v>
      </c>
    </row>
    <row r="232" spans="1:24">
      <c r="A232" t="s">
        <v>151</v>
      </c>
      <c r="B232" t="s">
        <v>52</v>
      </c>
      <c r="C232" t="s">
        <v>407</v>
      </c>
      <c r="F232" t="s">
        <v>314</v>
      </c>
      <c r="G232" t="s">
        <v>280</v>
      </c>
      <c r="H232" t="s">
        <v>275</v>
      </c>
      <c r="I232" t="s">
        <v>205</v>
      </c>
      <c r="K232">
        <v>70.599999999999994</v>
      </c>
      <c r="L232" t="s">
        <v>116</v>
      </c>
      <c r="M232">
        <v>253671</v>
      </c>
      <c r="N232" t="s">
        <v>105</v>
      </c>
      <c r="O232" t="s">
        <v>106</v>
      </c>
      <c r="S232">
        <v>26452</v>
      </c>
      <c r="T232">
        <v>9.5898608800846823</v>
      </c>
      <c r="U232" t="s">
        <v>3533</v>
      </c>
      <c r="V232" t="s">
        <v>3476</v>
      </c>
      <c r="W232" t="s">
        <v>12159</v>
      </c>
      <c r="X232" t="s">
        <v>12148</v>
      </c>
    </row>
    <row r="233" spans="1:24">
      <c r="A233" t="s">
        <v>151</v>
      </c>
      <c r="B233" t="s">
        <v>52</v>
      </c>
      <c r="C233" t="s">
        <v>417</v>
      </c>
      <c r="F233" t="s">
        <v>317</v>
      </c>
      <c r="G233" t="s">
        <v>318</v>
      </c>
      <c r="H233" t="s">
        <v>275</v>
      </c>
      <c r="I233" t="s">
        <v>205</v>
      </c>
      <c r="K233">
        <v>12.5</v>
      </c>
      <c r="L233" t="s">
        <v>104</v>
      </c>
      <c r="M233">
        <v>884930</v>
      </c>
      <c r="N233" t="s">
        <v>105</v>
      </c>
      <c r="O233" t="s">
        <v>106</v>
      </c>
      <c r="S233">
        <v>26452</v>
      </c>
      <c r="T233">
        <v>33.454181158324509</v>
      </c>
      <c r="U233" t="s">
        <v>160</v>
      </c>
      <c r="V233" t="s">
        <v>3476</v>
      </c>
      <c r="W233" t="s">
        <v>12159</v>
      </c>
      <c r="X233" t="s">
        <v>12148</v>
      </c>
    </row>
    <row r="234" spans="1:24">
      <c r="A234" t="s">
        <v>151</v>
      </c>
      <c r="B234" t="s">
        <v>52</v>
      </c>
      <c r="C234" t="s">
        <v>417</v>
      </c>
      <c r="F234" t="s">
        <v>317</v>
      </c>
      <c r="G234" t="s">
        <v>318</v>
      </c>
      <c r="H234" t="s">
        <v>275</v>
      </c>
      <c r="I234" t="s">
        <v>205</v>
      </c>
      <c r="K234">
        <v>12.5</v>
      </c>
      <c r="L234" t="s">
        <v>115</v>
      </c>
      <c r="M234">
        <v>435828</v>
      </c>
      <c r="N234" t="s">
        <v>105</v>
      </c>
      <c r="O234" t="s">
        <v>106</v>
      </c>
      <c r="S234">
        <v>26452</v>
      </c>
      <c r="T234">
        <v>16.476183275366701</v>
      </c>
      <c r="U234" t="s">
        <v>160</v>
      </c>
      <c r="V234" t="s">
        <v>3476</v>
      </c>
      <c r="W234" t="s">
        <v>12159</v>
      </c>
      <c r="X234" t="s">
        <v>12148</v>
      </c>
    </row>
    <row r="235" spans="1:24">
      <c r="A235" t="s">
        <v>151</v>
      </c>
      <c r="B235" t="s">
        <v>52</v>
      </c>
      <c r="C235" t="s">
        <v>417</v>
      </c>
      <c r="F235" t="s">
        <v>317</v>
      </c>
      <c r="G235" t="s">
        <v>318</v>
      </c>
      <c r="H235" t="s">
        <v>275</v>
      </c>
      <c r="I235" t="s">
        <v>205</v>
      </c>
      <c r="K235">
        <v>12.5</v>
      </c>
      <c r="L235" t="s">
        <v>116</v>
      </c>
      <c r="M235">
        <v>69472</v>
      </c>
      <c r="N235" t="s">
        <v>105</v>
      </c>
      <c r="O235" t="s">
        <v>106</v>
      </c>
      <c r="S235">
        <v>26452</v>
      </c>
      <c r="T235">
        <v>2.6263420535309239</v>
      </c>
      <c r="U235" t="s">
        <v>160</v>
      </c>
      <c r="V235" t="s">
        <v>3476</v>
      </c>
      <c r="W235" t="s">
        <v>12159</v>
      </c>
      <c r="X235" t="s">
        <v>12148</v>
      </c>
    </row>
    <row r="236" spans="1:24">
      <c r="A236" t="s">
        <v>151</v>
      </c>
      <c r="B236" t="s">
        <v>52</v>
      </c>
      <c r="C236" t="s">
        <v>412</v>
      </c>
      <c r="F236" t="s">
        <v>316</v>
      </c>
      <c r="G236" t="s">
        <v>284</v>
      </c>
      <c r="H236" t="s">
        <v>208</v>
      </c>
      <c r="I236" t="s">
        <v>205</v>
      </c>
      <c r="K236">
        <v>64.3</v>
      </c>
      <c r="L236" t="s">
        <v>104</v>
      </c>
      <c r="M236">
        <v>3684125</v>
      </c>
      <c r="N236" t="s">
        <v>105</v>
      </c>
      <c r="O236" t="s">
        <v>106</v>
      </c>
      <c r="S236">
        <v>26452</v>
      </c>
      <c r="T236">
        <v>139.27585815817329</v>
      </c>
      <c r="U236" t="s">
        <v>157</v>
      </c>
      <c r="V236" t="s">
        <v>3476</v>
      </c>
      <c r="W236" t="s">
        <v>12159</v>
      </c>
      <c r="X236" t="s">
        <v>12148</v>
      </c>
    </row>
    <row r="237" spans="1:24">
      <c r="A237" t="s">
        <v>151</v>
      </c>
      <c r="B237" t="s">
        <v>52</v>
      </c>
      <c r="C237" t="s">
        <v>412</v>
      </c>
      <c r="F237" t="s">
        <v>316</v>
      </c>
      <c r="G237" t="s">
        <v>284</v>
      </c>
      <c r="H237" t="s">
        <v>208</v>
      </c>
      <c r="I237" t="s">
        <v>205</v>
      </c>
      <c r="K237">
        <v>64.3</v>
      </c>
      <c r="L237" t="s">
        <v>115</v>
      </c>
      <c r="M237">
        <v>1814432</v>
      </c>
      <c r="N237" t="s">
        <v>105</v>
      </c>
      <c r="O237" t="s">
        <v>106</v>
      </c>
      <c r="S237">
        <v>26452</v>
      </c>
      <c r="T237">
        <v>68.593376682292458</v>
      </c>
      <c r="U237" t="s">
        <v>157</v>
      </c>
      <c r="V237" t="s">
        <v>3476</v>
      </c>
      <c r="W237" t="s">
        <v>12159</v>
      </c>
      <c r="X237" t="s">
        <v>12148</v>
      </c>
    </row>
    <row r="238" spans="1:24">
      <c r="A238" t="s">
        <v>151</v>
      </c>
      <c r="B238" t="s">
        <v>52</v>
      </c>
      <c r="C238" t="s">
        <v>412</v>
      </c>
      <c r="F238" t="s">
        <v>316</v>
      </c>
      <c r="G238" t="s">
        <v>284</v>
      </c>
      <c r="H238" t="s">
        <v>208</v>
      </c>
      <c r="I238" t="s">
        <v>205</v>
      </c>
      <c r="K238">
        <v>64.3</v>
      </c>
      <c r="L238" t="s">
        <v>116</v>
      </c>
      <c r="M238">
        <v>289224</v>
      </c>
      <c r="N238" t="s">
        <v>105</v>
      </c>
      <c r="O238" t="s">
        <v>106</v>
      </c>
      <c r="S238">
        <v>26452</v>
      </c>
      <c r="T238">
        <v>10.933918040223801</v>
      </c>
      <c r="U238" t="s">
        <v>157</v>
      </c>
      <c r="V238" t="s">
        <v>3476</v>
      </c>
      <c r="W238" t="s">
        <v>12159</v>
      </c>
      <c r="X238" t="s">
        <v>12148</v>
      </c>
    </row>
    <row r="239" spans="1:24">
      <c r="A239" t="s">
        <v>151</v>
      </c>
      <c r="B239" t="s">
        <v>52</v>
      </c>
      <c r="C239" t="s">
        <v>413</v>
      </c>
      <c r="F239" t="s">
        <v>278</v>
      </c>
      <c r="G239" t="s">
        <v>221</v>
      </c>
      <c r="H239" t="s">
        <v>210</v>
      </c>
      <c r="I239" t="s">
        <v>205</v>
      </c>
      <c r="K239">
        <v>8.8000000000000007</v>
      </c>
      <c r="L239" t="s">
        <v>104</v>
      </c>
      <c r="M239">
        <v>853622</v>
      </c>
      <c r="N239" t="s">
        <v>105</v>
      </c>
      <c r="O239" t="s">
        <v>106</v>
      </c>
      <c r="S239">
        <v>26452</v>
      </c>
      <c r="T239">
        <v>32.270603357024044</v>
      </c>
      <c r="U239" t="s">
        <v>157</v>
      </c>
      <c r="V239" t="s">
        <v>3476</v>
      </c>
      <c r="W239" t="s">
        <v>12159</v>
      </c>
      <c r="X239" t="s">
        <v>12148</v>
      </c>
    </row>
    <row r="240" spans="1:24">
      <c r="A240" t="s">
        <v>151</v>
      </c>
      <c r="B240" t="s">
        <v>52</v>
      </c>
      <c r="C240" t="s">
        <v>413</v>
      </c>
      <c r="F240" t="s">
        <v>278</v>
      </c>
      <c r="G240" t="s">
        <v>221</v>
      </c>
      <c r="H240" t="s">
        <v>210</v>
      </c>
      <c r="I240" t="s">
        <v>205</v>
      </c>
      <c r="K240">
        <v>8.8000000000000007</v>
      </c>
      <c r="L240" t="s">
        <v>115</v>
      </c>
      <c r="M240">
        <v>420409</v>
      </c>
      <c r="N240" t="s">
        <v>105</v>
      </c>
      <c r="O240" t="s">
        <v>106</v>
      </c>
      <c r="S240">
        <v>26452</v>
      </c>
      <c r="T240">
        <v>15.893278391047936</v>
      </c>
      <c r="U240" t="s">
        <v>157</v>
      </c>
      <c r="V240" t="s">
        <v>3476</v>
      </c>
      <c r="W240" t="s">
        <v>12159</v>
      </c>
      <c r="X240" t="s">
        <v>12148</v>
      </c>
    </row>
    <row r="241" spans="1:24">
      <c r="A241" t="s">
        <v>151</v>
      </c>
      <c r="B241" t="s">
        <v>52</v>
      </c>
      <c r="C241" t="s">
        <v>413</v>
      </c>
      <c r="F241" t="s">
        <v>278</v>
      </c>
      <c r="G241" t="s">
        <v>221</v>
      </c>
      <c r="H241" t="s">
        <v>210</v>
      </c>
      <c r="I241" t="s">
        <v>205</v>
      </c>
      <c r="K241">
        <v>8.8000000000000007</v>
      </c>
      <c r="L241" t="s">
        <v>116</v>
      </c>
      <c r="M241">
        <v>67014</v>
      </c>
      <c r="N241" t="s">
        <v>105</v>
      </c>
      <c r="O241" t="s">
        <v>106</v>
      </c>
      <c r="S241">
        <v>26452</v>
      </c>
      <c r="T241">
        <v>2.533419023136247</v>
      </c>
      <c r="U241" t="s">
        <v>157</v>
      </c>
      <c r="V241" t="s">
        <v>3476</v>
      </c>
      <c r="W241" t="s">
        <v>12159</v>
      </c>
      <c r="X241" t="s">
        <v>12148</v>
      </c>
    </row>
    <row r="242" spans="1:24">
      <c r="A242" t="s">
        <v>151</v>
      </c>
      <c r="B242" t="s">
        <v>52</v>
      </c>
      <c r="C242" t="s">
        <v>411</v>
      </c>
      <c r="F242" t="s">
        <v>315</v>
      </c>
      <c r="G242" t="s">
        <v>221</v>
      </c>
      <c r="H242" t="s">
        <v>208</v>
      </c>
      <c r="I242" t="s">
        <v>205</v>
      </c>
      <c r="K242">
        <v>0.5</v>
      </c>
      <c r="L242" t="s">
        <v>104</v>
      </c>
      <c r="M242">
        <v>374870</v>
      </c>
      <c r="N242" t="s">
        <v>105</v>
      </c>
      <c r="O242" t="s">
        <v>106</v>
      </c>
      <c r="S242">
        <v>26452</v>
      </c>
      <c r="T242">
        <v>14.171707243308635</v>
      </c>
      <c r="U242" t="s">
        <v>164</v>
      </c>
      <c r="V242" t="s">
        <v>3476</v>
      </c>
      <c r="W242" t="s">
        <v>12159</v>
      </c>
      <c r="X242" t="s">
        <v>12148</v>
      </c>
    </row>
    <row r="243" spans="1:24">
      <c r="A243" t="s">
        <v>151</v>
      </c>
      <c r="B243" t="s">
        <v>52</v>
      </c>
      <c r="C243" t="s">
        <v>411</v>
      </c>
      <c r="F243" t="s">
        <v>315</v>
      </c>
      <c r="G243" t="s">
        <v>221</v>
      </c>
      <c r="H243" t="s">
        <v>208</v>
      </c>
      <c r="I243" t="s">
        <v>205</v>
      </c>
      <c r="K243">
        <v>0.5</v>
      </c>
      <c r="L243" t="s">
        <v>115</v>
      </c>
      <c r="M243">
        <v>184623</v>
      </c>
      <c r="N243" t="s">
        <v>105</v>
      </c>
      <c r="O243" t="s">
        <v>106</v>
      </c>
      <c r="S243">
        <v>26452</v>
      </c>
      <c r="T243">
        <v>6.9795478602752157</v>
      </c>
      <c r="U243" t="s">
        <v>164</v>
      </c>
      <c r="V243" t="s">
        <v>3476</v>
      </c>
      <c r="W243" t="s">
        <v>12159</v>
      </c>
      <c r="X243" t="s">
        <v>12148</v>
      </c>
    </row>
    <row r="244" spans="1:24">
      <c r="A244" t="s">
        <v>151</v>
      </c>
      <c r="B244" t="s">
        <v>52</v>
      </c>
      <c r="C244" t="s">
        <v>411</v>
      </c>
      <c r="F244" t="s">
        <v>315</v>
      </c>
      <c r="G244" t="s">
        <v>221</v>
      </c>
      <c r="H244" t="s">
        <v>208</v>
      </c>
      <c r="I244" t="s">
        <v>205</v>
      </c>
      <c r="K244">
        <v>0.5</v>
      </c>
      <c r="L244" t="s">
        <v>116</v>
      </c>
      <c r="M244">
        <v>29429</v>
      </c>
      <c r="N244" t="s">
        <v>105</v>
      </c>
      <c r="O244" t="s">
        <v>106</v>
      </c>
      <c r="S244">
        <v>26452</v>
      </c>
      <c r="T244">
        <v>1.112543474973537</v>
      </c>
      <c r="U244" t="s">
        <v>164</v>
      </c>
      <c r="V244" t="s">
        <v>3476</v>
      </c>
      <c r="W244" t="s">
        <v>12159</v>
      </c>
      <c r="X244" t="s">
        <v>12148</v>
      </c>
    </row>
    <row r="245" spans="1:24">
      <c r="A245" t="s">
        <v>151</v>
      </c>
      <c r="B245" t="s">
        <v>52</v>
      </c>
      <c r="C245" t="s">
        <v>420</v>
      </c>
      <c r="F245" t="s">
        <v>273</v>
      </c>
      <c r="G245" t="s">
        <v>274</v>
      </c>
      <c r="H245" t="s">
        <v>275</v>
      </c>
      <c r="I245" t="s">
        <v>205</v>
      </c>
      <c r="K245">
        <v>7.2</v>
      </c>
      <c r="L245" t="s">
        <v>104</v>
      </c>
      <c r="M245">
        <v>666349</v>
      </c>
      <c r="N245" t="s">
        <v>105</v>
      </c>
      <c r="O245" t="s">
        <v>106</v>
      </c>
      <c r="S245">
        <v>26452</v>
      </c>
      <c r="T245">
        <v>25.190874035989719</v>
      </c>
      <c r="U245" t="s">
        <v>160</v>
      </c>
      <c r="V245" t="s">
        <v>3476</v>
      </c>
      <c r="W245" t="s">
        <v>12159</v>
      </c>
      <c r="X245" t="s">
        <v>12148</v>
      </c>
    </row>
    <row r="246" spans="1:24">
      <c r="A246" t="s">
        <v>151</v>
      </c>
      <c r="B246" t="s">
        <v>52</v>
      </c>
      <c r="C246" t="s">
        <v>420</v>
      </c>
      <c r="F246" t="s">
        <v>273</v>
      </c>
      <c r="G246" t="s">
        <v>274</v>
      </c>
      <c r="H246" t="s">
        <v>275</v>
      </c>
      <c r="I246" t="s">
        <v>205</v>
      </c>
      <c r="K246">
        <v>7.2</v>
      </c>
      <c r="L246" t="s">
        <v>115</v>
      </c>
      <c r="M246">
        <v>328177</v>
      </c>
      <c r="N246" t="s">
        <v>105</v>
      </c>
      <c r="O246" t="s">
        <v>106</v>
      </c>
      <c r="S246">
        <v>26452</v>
      </c>
      <c r="T246">
        <v>12.406509904733101</v>
      </c>
      <c r="U246" t="s">
        <v>160</v>
      </c>
      <c r="V246" t="s">
        <v>3476</v>
      </c>
      <c r="W246" t="s">
        <v>12159</v>
      </c>
      <c r="X246" t="s">
        <v>12148</v>
      </c>
    </row>
    <row r="247" spans="1:24">
      <c r="A247" t="s">
        <v>151</v>
      </c>
      <c r="B247" t="s">
        <v>52</v>
      </c>
      <c r="C247" t="s">
        <v>420</v>
      </c>
      <c r="F247" t="s">
        <v>273</v>
      </c>
      <c r="G247" t="s">
        <v>274</v>
      </c>
      <c r="H247" t="s">
        <v>275</v>
      </c>
      <c r="I247" t="s">
        <v>205</v>
      </c>
      <c r="K247">
        <v>7.2</v>
      </c>
      <c r="L247" t="s">
        <v>116</v>
      </c>
      <c r="M247">
        <v>52312</v>
      </c>
      <c r="N247" t="s">
        <v>105</v>
      </c>
      <c r="O247" t="s">
        <v>106</v>
      </c>
      <c r="S247">
        <v>26452</v>
      </c>
      <c r="T247">
        <v>1.9776198397096627</v>
      </c>
      <c r="U247" t="s">
        <v>160</v>
      </c>
      <c r="V247" t="s">
        <v>3476</v>
      </c>
      <c r="W247" t="s">
        <v>12159</v>
      </c>
      <c r="X247" t="s">
        <v>12148</v>
      </c>
    </row>
    <row r="248" spans="1:24">
      <c r="A248" t="s">
        <v>151</v>
      </c>
      <c r="B248" t="s">
        <v>52</v>
      </c>
      <c r="C248" t="s">
        <v>404</v>
      </c>
      <c r="F248" t="s">
        <v>312</v>
      </c>
      <c r="G248" t="s">
        <v>313</v>
      </c>
      <c r="H248" t="s">
        <v>298</v>
      </c>
      <c r="I248" t="s">
        <v>205</v>
      </c>
      <c r="K248">
        <v>0.5</v>
      </c>
      <c r="L248" t="s">
        <v>104</v>
      </c>
      <c r="M248">
        <v>300774</v>
      </c>
      <c r="N248" t="s">
        <v>105</v>
      </c>
      <c r="O248" t="s">
        <v>106</v>
      </c>
      <c r="S248">
        <v>26452</v>
      </c>
      <c r="T248">
        <v>11.370557991834266</v>
      </c>
      <c r="U248" t="s">
        <v>159</v>
      </c>
      <c r="V248" t="s">
        <v>3476</v>
      </c>
      <c r="W248" t="s">
        <v>12159</v>
      </c>
      <c r="X248" t="s">
        <v>12147</v>
      </c>
    </row>
    <row r="249" spans="1:24">
      <c r="A249" t="s">
        <v>151</v>
      </c>
      <c r="B249" t="s">
        <v>52</v>
      </c>
      <c r="C249" t="s">
        <v>404</v>
      </c>
      <c r="F249" t="s">
        <v>312</v>
      </c>
      <c r="G249" t="s">
        <v>313</v>
      </c>
      <c r="H249" t="s">
        <v>298</v>
      </c>
      <c r="I249" t="s">
        <v>205</v>
      </c>
      <c r="K249">
        <v>0.5</v>
      </c>
      <c r="L249" t="s">
        <v>115</v>
      </c>
      <c r="M249">
        <v>148883</v>
      </c>
      <c r="N249" t="s">
        <v>105</v>
      </c>
      <c r="O249" t="s">
        <v>106</v>
      </c>
      <c r="S249">
        <v>26452</v>
      </c>
      <c r="T249">
        <v>5.6284212913957354</v>
      </c>
      <c r="U249" t="s">
        <v>159</v>
      </c>
      <c r="V249" t="s">
        <v>3476</v>
      </c>
      <c r="W249" t="s">
        <v>12159</v>
      </c>
      <c r="X249" t="s">
        <v>12147</v>
      </c>
    </row>
    <row r="250" spans="1:24">
      <c r="A250" t="s">
        <v>151</v>
      </c>
      <c r="B250" t="s">
        <v>52</v>
      </c>
      <c r="C250" t="s">
        <v>404</v>
      </c>
      <c r="F250" t="s">
        <v>312</v>
      </c>
      <c r="G250" t="s">
        <v>313</v>
      </c>
      <c r="H250" t="s">
        <v>298</v>
      </c>
      <c r="I250" t="s">
        <v>205</v>
      </c>
      <c r="K250">
        <v>0.5</v>
      </c>
      <c r="L250" t="s">
        <v>116</v>
      </c>
      <c r="M250">
        <v>23652</v>
      </c>
      <c r="N250" t="s">
        <v>105</v>
      </c>
      <c r="O250" t="s">
        <v>106</v>
      </c>
      <c r="S250">
        <v>26452</v>
      </c>
      <c r="T250">
        <v>0.89414789051867538</v>
      </c>
      <c r="U250" t="s">
        <v>159</v>
      </c>
      <c r="V250" t="s">
        <v>3476</v>
      </c>
      <c r="W250" t="s">
        <v>12159</v>
      </c>
      <c r="X250" t="s">
        <v>12147</v>
      </c>
    </row>
    <row r="251" spans="1:24">
      <c r="A251" t="s">
        <v>151</v>
      </c>
      <c r="B251" t="s">
        <v>52</v>
      </c>
      <c r="C251" t="s">
        <v>416</v>
      </c>
      <c r="F251" t="s">
        <v>305</v>
      </c>
      <c r="G251" t="s">
        <v>221</v>
      </c>
      <c r="H251" t="s">
        <v>275</v>
      </c>
      <c r="I251" t="s">
        <v>205</v>
      </c>
      <c r="K251">
        <v>32.9</v>
      </c>
      <c r="L251" t="s">
        <v>104</v>
      </c>
      <c r="M251">
        <v>1715939</v>
      </c>
      <c r="N251" t="s">
        <v>105</v>
      </c>
      <c r="O251" t="s">
        <v>106</v>
      </c>
      <c r="S251">
        <v>26452</v>
      </c>
      <c r="T251">
        <v>64.869915318312408</v>
      </c>
      <c r="U251" t="s">
        <v>157</v>
      </c>
      <c r="V251" t="s">
        <v>3476</v>
      </c>
      <c r="W251" t="s">
        <v>12159</v>
      </c>
      <c r="X251" t="s">
        <v>12148</v>
      </c>
    </row>
    <row r="252" spans="1:24">
      <c r="A252" t="s">
        <v>151</v>
      </c>
      <c r="B252" t="s">
        <v>52</v>
      </c>
      <c r="C252" t="s">
        <v>416</v>
      </c>
      <c r="F252" t="s">
        <v>305</v>
      </c>
      <c r="G252" t="s">
        <v>221</v>
      </c>
      <c r="H252" t="s">
        <v>275</v>
      </c>
      <c r="I252" t="s">
        <v>205</v>
      </c>
      <c r="K252">
        <v>32.9</v>
      </c>
      <c r="L252" t="s">
        <v>115</v>
      </c>
      <c r="M252">
        <v>845100</v>
      </c>
      <c r="N252" t="s">
        <v>105</v>
      </c>
      <c r="O252" t="s">
        <v>106</v>
      </c>
      <c r="S252">
        <v>26452</v>
      </c>
      <c r="T252">
        <v>31.94843490095267</v>
      </c>
      <c r="U252" t="s">
        <v>157</v>
      </c>
      <c r="V252" t="s">
        <v>3476</v>
      </c>
      <c r="W252" t="s">
        <v>12159</v>
      </c>
      <c r="X252" t="s">
        <v>12148</v>
      </c>
    </row>
    <row r="253" spans="1:24">
      <c r="A253" t="s">
        <v>151</v>
      </c>
      <c r="B253" t="s">
        <v>52</v>
      </c>
      <c r="C253" t="s">
        <v>416</v>
      </c>
      <c r="F253" t="s">
        <v>305</v>
      </c>
      <c r="G253" t="s">
        <v>221</v>
      </c>
      <c r="H253" t="s">
        <v>275</v>
      </c>
      <c r="I253" t="s">
        <v>205</v>
      </c>
      <c r="K253">
        <v>32.9</v>
      </c>
      <c r="L253" t="s">
        <v>116</v>
      </c>
      <c r="M253">
        <v>134711</v>
      </c>
      <c r="N253" t="s">
        <v>105</v>
      </c>
      <c r="O253" t="s">
        <v>106</v>
      </c>
      <c r="S253">
        <v>26452</v>
      </c>
      <c r="T253">
        <v>5.0926584001209738</v>
      </c>
      <c r="U253" t="s">
        <v>157</v>
      </c>
      <c r="V253" t="s">
        <v>3476</v>
      </c>
      <c r="W253" t="s">
        <v>12159</v>
      </c>
      <c r="X253" t="s">
        <v>12148</v>
      </c>
    </row>
    <row r="254" spans="1:24">
      <c r="A254" t="s">
        <v>151</v>
      </c>
      <c r="B254" t="s">
        <v>52</v>
      </c>
      <c r="C254" t="s">
        <v>418</v>
      </c>
      <c r="F254" t="s">
        <v>282</v>
      </c>
      <c r="G254" t="s">
        <v>212</v>
      </c>
      <c r="H254" t="s">
        <v>275</v>
      </c>
      <c r="I254" t="s">
        <v>205</v>
      </c>
      <c r="K254">
        <v>2.5</v>
      </c>
      <c r="L254" t="s">
        <v>104</v>
      </c>
      <c r="M254">
        <v>346269</v>
      </c>
      <c r="N254" t="s">
        <v>105</v>
      </c>
      <c r="O254" t="s">
        <v>106</v>
      </c>
      <c r="S254">
        <v>26452</v>
      </c>
      <c r="T254">
        <v>13.090465749281718</v>
      </c>
      <c r="U254" t="s">
        <v>159</v>
      </c>
      <c r="V254" t="s">
        <v>3476</v>
      </c>
      <c r="W254" t="s">
        <v>12159</v>
      </c>
      <c r="X254" t="s">
        <v>12148</v>
      </c>
    </row>
    <row r="255" spans="1:24">
      <c r="A255" t="s">
        <v>151</v>
      </c>
      <c r="B255" t="s">
        <v>52</v>
      </c>
      <c r="C255" t="s">
        <v>418</v>
      </c>
      <c r="F255" t="s">
        <v>282</v>
      </c>
      <c r="G255" t="s">
        <v>212</v>
      </c>
      <c r="H255" t="s">
        <v>275</v>
      </c>
      <c r="I255" t="s">
        <v>205</v>
      </c>
      <c r="K255">
        <v>2.5</v>
      </c>
      <c r="L255" t="s">
        <v>115</v>
      </c>
      <c r="M255">
        <v>170537</v>
      </c>
      <c r="N255" t="s">
        <v>105</v>
      </c>
      <c r="O255" t="s">
        <v>106</v>
      </c>
      <c r="S255">
        <v>26452</v>
      </c>
      <c r="T255">
        <v>6.4470361409345225</v>
      </c>
      <c r="U255" t="s">
        <v>159</v>
      </c>
      <c r="V255" t="s">
        <v>3476</v>
      </c>
      <c r="W255" t="s">
        <v>12159</v>
      </c>
      <c r="X255" t="s">
        <v>12148</v>
      </c>
    </row>
    <row r="256" spans="1:24">
      <c r="A256" t="s">
        <v>151</v>
      </c>
      <c r="B256" t="s">
        <v>52</v>
      </c>
      <c r="C256" t="s">
        <v>418</v>
      </c>
      <c r="F256" t="s">
        <v>282</v>
      </c>
      <c r="G256" t="s">
        <v>212</v>
      </c>
      <c r="H256" t="s">
        <v>275</v>
      </c>
      <c r="I256" t="s">
        <v>205</v>
      </c>
      <c r="K256">
        <v>2.5</v>
      </c>
      <c r="L256" t="s">
        <v>116</v>
      </c>
      <c r="M256">
        <v>27184</v>
      </c>
      <c r="N256" t="s">
        <v>105</v>
      </c>
      <c r="O256" t="s">
        <v>106</v>
      </c>
      <c r="S256">
        <v>26452</v>
      </c>
      <c r="T256">
        <v>1.0276727657644034</v>
      </c>
      <c r="U256" t="s">
        <v>159</v>
      </c>
      <c r="V256" t="s">
        <v>3476</v>
      </c>
      <c r="W256" t="s">
        <v>12159</v>
      </c>
      <c r="X256" t="s">
        <v>12148</v>
      </c>
    </row>
    <row r="257" spans="1:24">
      <c r="A257" t="s">
        <v>151</v>
      </c>
      <c r="B257" t="s">
        <v>52</v>
      </c>
      <c r="C257" t="s">
        <v>402</v>
      </c>
      <c r="F257" t="s">
        <v>307</v>
      </c>
      <c r="G257" t="s">
        <v>280</v>
      </c>
      <c r="H257" t="s">
        <v>223</v>
      </c>
      <c r="I257" t="s">
        <v>205</v>
      </c>
      <c r="K257">
        <v>8.3000000000000007</v>
      </c>
      <c r="L257" t="s">
        <v>104</v>
      </c>
      <c r="M257">
        <v>569407</v>
      </c>
      <c r="N257" t="s">
        <v>105</v>
      </c>
      <c r="O257" t="s">
        <v>106</v>
      </c>
      <c r="S257">
        <v>26452</v>
      </c>
      <c r="T257">
        <v>21.52604717979737</v>
      </c>
      <c r="U257" t="s">
        <v>159</v>
      </c>
      <c r="V257" t="s">
        <v>3476</v>
      </c>
      <c r="W257" t="s">
        <v>12159</v>
      </c>
      <c r="X257" t="s">
        <v>12148</v>
      </c>
    </row>
    <row r="258" spans="1:24">
      <c r="A258" t="s">
        <v>151</v>
      </c>
      <c r="B258" t="s">
        <v>52</v>
      </c>
      <c r="C258" t="s">
        <v>402</v>
      </c>
      <c r="F258" t="s">
        <v>307</v>
      </c>
      <c r="G258" t="s">
        <v>280</v>
      </c>
      <c r="H258" t="s">
        <v>223</v>
      </c>
      <c r="I258" t="s">
        <v>205</v>
      </c>
      <c r="K258">
        <v>8.3000000000000007</v>
      </c>
      <c r="L258" t="s">
        <v>115</v>
      </c>
      <c r="M258">
        <v>281856</v>
      </c>
      <c r="N258" t="s">
        <v>105</v>
      </c>
      <c r="O258" t="s">
        <v>106</v>
      </c>
      <c r="S258">
        <v>26452</v>
      </c>
      <c r="T258">
        <v>10.655375774988659</v>
      </c>
      <c r="U258" t="s">
        <v>159</v>
      </c>
      <c r="V258" t="s">
        <v>3476</v>
      </c>
      <c r="W258" t="s">
        <v>12159</v>
      </c>
      <c r="X258" t="s">
        <v>12148</v>
      </c>
    </row>
    <row r="259" spans="1:24">
      <c r="A259" t="s">
        <v>151</v>
      </c>
      <c r="B259" t="s">
        <v>52</v>
      </c>
      <c r="C259" t="s">
        <v>402</v>
      </c>
      <c r="F259" t="s">
        <v>307</v>
      </c>
      <c r="G259" t="s">
        <v>280</v>
      </c>
      <c r="H259" t="s">
        <v>223</v>
      </c>
      <c r="I259" t="s">
        <v>205</v>
      </c>
      <c r="K259">
        <v>8.3000000000000007</v>
      </c>
      <c r="L259" t="s">
        <v>116</v>
      </c>
      <c r="M259">
        <v>44776</v>
      </c>
      <c r="N259" t="s">
        <v>105</v>
      </c>
      <c r="O259" t="s">
        <v>106</v>
      </c>
      <c r="S259">
        <v>26452</v>
      </c>
      <c r="T259">
        <v>1.6927264479056403</v>
      </c>
      <c r="U259" t="s">
        <v>159</v>
      </c>
      <c r="V259" t="s">
        <v>3476</v>
      </c>
      <c r="W259" t="s">
        <v>12159</v>
      </c>
      <c r="X259" t="s">
        <v>12148</v>
      </c>
    </row>
    <row r="260" spans="1:24">
      <c r="A260" t="s">
        <v>151</v>
      </c>
      <c r="B260" t="s">
        <v>52</v>
      </c>
      <c r="C260" t="s">
        <v>428</v>
      </c>
      <c r="F260" t="s">
        <v>307</v>
      </c>
      <c r="G260" t="s">
        <v>280</v>
      </c>
      <c r="H260" t="s">
        <v>223</v>
      </c>
      <c r="I260" t="s">
        <v>205</v>
      </c>
      <c r="K260">
        <v>3.4</v>
      </c>
      <c r="L260" t="s">
        <v>104</v>
      </c>
      <c r="M260">
        <v>383591</v>
      </c>
      <c r="N260" t="s">
        <v>105</v>
      </c>
      <c r="O260" t="s">
        <v>106</v>
      </c>
      <c r="S260">
        <v>26452</v>
      </c>
      <c r="T260">
        <v>14.501398760018146</v>
      </c>
      <c r="U260" t="s">
        <v>159</v>
      </c>
      <c r="V260" t="s">
        <v>3476</v>
      </c>
      <c r="W260" t="s">
        <v>12159</v>
      </c>
      <c r="X260" t="s">
        <v>12148</v>
      </c>
    </row>
    <row r="261" spans="1:24">
      <c r="A261" t="s">
        <v>151</v>
      </c>
      <c r="B261" t="s">
        <v>52</v>
      </c>
      <c r="C261" t="s">
        <v>428</v>
      </c>
      <c r="F261" t="s">
        <v>307</v>
      </c>
      <c r="G261" t="s">
        <v>280</v>
      </c>
      <c r="H261" t="s">
        <v>223</v>
      </c>
      <c r="I261" t="s">
        <v>205</v>
      </c>
      <c r="K261">
        <v>3.4</v>
      </c>
      <c r="L261" t="s">
        <v>115</v>
      </c>
      <c r="M261">
        <v>188919</v>
      </c>
      <c r="N261" t="s">
        <v>105</v>
      </c>
      <c r="O261" t="s">
        <v>106</v>
      </c>
      <c r="S261">
        <v>26452</v>
      </c>
      <c r="T261">
        <v>7.1419552396794197</v>
      </c>
      <c r="U261" t="s">
        <v>159</v>
      </c>
      <c r="V261" t="s">
        <v>3476</v>
      </c>
      <c r="W261" t="s">
        <v>12159</v>
      </c>
      <c r="X261" t="s">
        <v>12148</v>
      </c>
    </row>
    <row r="262" spans="1:24">
      <c r="A262" t="s">
        <v>151</v>
      </c>
      <c r="B262" t="s">
        <v>52</v>
      </c>
      <c r="C262" t="s">
        <v>428</v>
      </c>
      <c r="F262" t="s">
        <v>307</v>
      </c>
      <c r="G262" t="s">
        <v>280</v>
      </c>
      <c r="H262" t="s">
        <v>223</v>
      </c>
      <c r="I262" t="s">
        <v>205</v>
      </c>
      <c r="K262">
        <v>3.4</v>
      </c>
      <c r="L262" t="s">
        <v>116</v>
      </c>
      <c r="M262">
        <v>30114</v>
      </c>
      <c r="N262" t="s">
        <v>105</v>
      </c>
      <c r="O262" t="s">
        <v>106</v>
      </c>
      <c r="S262">
        <v>26452</v>
      </c>
      <c r="T262">
        <v>1.1384394374716467</v>
      </c>
      <c r="U262" t="s">
        <v>159</v>
      </c>
      <c r="V262" t="s">
        <v>3476</v>
      </c>
      <c r="W262" t="s">
        <v>12159</v>
      </c>
      <c r="X262" t="s">
        <v>12148</v>
      </c>
    </row>
    <row r="263" spans="1:24">
      <c r="A263" t="s">
        <v>151</v>
      </c>
      <c r="B263" t="s">
        <v>52</v>
      </c>
      <c r="C263" t="s">
        <v>352</v>
      </c>
      <c r="F263" t="s">
        <v>216</v>
      </c>
      <c r="G263" t="s">
        <v>212</v>
      </c>
      <c r="H263" t="s">
        <v>213</v>
      </c>
      <c r="I263" t="s">
        <v>205</v>
      </c>
      <c r="K263">
        <v>8.8000000000000007</v>
      </c>
      <c r="L263" t="s">
        <v>104</v>
      </c>
      <c r="M263">
        <v>1076123</v>
      </c>
      <c r="N263" t="s">
        <v>105</v>
      </c>
      <c r="O263" t="s">
        <v>106</v>
      </c>
      <c r="S263">
        <v>26452</v>
      </c>
      <c r="T263">
        <v>40.682103432632694</v>
      </c>
      <c r="U263" t="s">
        <v>157</v>
      </c>
      <c r="V263" t="s">
        <v>3476</v>
      </c>
      <c r="W263" t="s">
        <v>12159</v>
      </c>
      <c r="X263" t="s">
        <v>12148</v>
      </c>
    </row>
    <row r="264" spans="1:24">
      <c r="A264" t="s">
        <v>151</v>
      </c>
      <c r="B264" t="s">
        <v>52</v>
      </c>
      <c r="C264" t="s">
        <v>352</v>
      </c>
      <c r="F264" t="s">
        <v>216</v>
      </c>
      <c r="G264" t="s">
        <v>212</v>
      </c>
      <c r="H264" t="s">
        <v>213</v>
      </c>
      <c r="I264" t="s">
        <v>205</v>
      </c>
      <c r="K264">
        <v>8.8000000000000007</v>
      </c>
      <c r="L264" t="s">
        <v>114</v>
      </c>
      <c r="M264">
        <v>136616</v>
      </c>
      <c r="N264" t="s">
        <v>105</v>
      </c>
      <c r="O264" t="s">
        <v>106</v>
      </c>
      <c r="S264">
        <v>26452</v>
      </c>
      <c r="T264">
        <v>5.1646756388930894</v>
      </c>
      <c r="U264" t="s">
        <v>157</v>
      </c>
      <c r="V264" t="s">
        <v>3476</v>
      </c>
      <c r="W264" t="s">
        <v>12159</v>
      </c>
      <c r="X264" t="s">
        <v>12148</v>
      </c>
    </row>
    <row r="265" spans="1:24">
      <c r="A265" t="s">
        <v>151</v>
      </c>
      <c r="B265" t="s">
        <v>52</v>
      </c>
      <c r="C265" t="s">
        <v>352</v>
      </c>
      <c r="F265" t="s">
        <v>216</v>
      </c>
      <c r="G265" t="s">
        <v>212</v>
      </c>
      <c r="H265" t="s">
        <v>213</v>
      </c>
      <c r="I265" t="s">
        <v>205</v>
      </c>
      <c r="K265">
        <v>8.8000000000000007</v>
      </c>
      <c r="L265" t="s">
        <v>115</v>
      </c>
      <c r="M265">
        <v>529991</v>
      </c>
      <c r="N265" t="s">
        <v>105</v>
      </c>
      <c r="O265" t="s">
        <v>106</v>
      </c>
      <c r="S265">
        <v>26452</v>
      </c>
      <c r="T265">
        <v>20.035951912898835</v>
      </c>
      <c r="U265" t="s">
        <v>157</v>
      </c>
      <c r="V265" t="s">
        <v>3476</v>
      </c>
      <c r="W265" t="s">
        <v>12159</v>
      </c>
      <c r="X265" t="s">
        <v>12148</v>
      </c>
    </row>
    <row r="266" spans="1:24">
      <c r="A266" t="s">
        <v>151</v>
      </c>
      <c r="B266" t="s">
        <v>52</v>
      </c>
      <c r="C266" t="s">
        <v>352</v>
      </c>
      <c r="F266" t="s">
        <v>216</v>
      </c>
      <c r="G266" t="s">
        <v>212</v>
      </c>
      <c r="H266" t="s">
        <v>213</v>
      </c>
      <c r="I266" t="s">
        <v>205</v>
      </c>
      <c r="K266">
        <v>8.8000000000000007</v>
      </c>
      <c r="L266" t="s">
        <v>116</v>
      </c>
      <c r="M266">
        <v>91668</v>
      </c>
      <c r="N266" t="s">
        <v>105</v>
      </c>
      <c r="O266" t="s">
        <v>106</v>
      </c>
      <c r="S266">
        <v>26452</v>
      </c>
      <c r="T266">
        <v>3.4654468471193103</v>
      </c>
      <c r="U266" t="s">
        <v>157</v>
      </c>
      <c r="V266" t="s">
        <v>3476</v>
      </c>
      <c r="W266" t="s">
        <v>12159</v>
      </c>
      <c r="X266" t="s">
        <v>12148</v>
      </c>
    </row>
    <row r="267" spans="1:24">
      <c r="A267" t="s">
        <v>151</v>
      </c>
      <c r="B267" t="s">
        <v>52</v>
      </c>
      <c r="C267" t="s">
        <v>424</v>
      </c>
      <c r="F267" t="s">
        <v>324</v>
      </c>
      <c r="G267" t="s">
        <v>284</v>
      </c>
      <c r="H267" t="s">
        <v>204</v>
      </c>
      <c r="I267" t="s">
        <v>205</v>
      </c>
      <c r="K267">
        <v>52.6</v>
      </c>
      <c r="L267" t="s">
        <v>104</v>
      </c>
      <c r="M267">
        <v>3136243</v>
      </c>
      <c r="N267" t="s">
        <v>105</v>
      </c>
      <c r="O267" t="s">
        <v>106</v>
      </c>
      <c r="S267">
        <v>26452</v>
      </c>
      <c r="T267">
        <v>118.56354907001361</v>
      </c>
      <c r="U267" t="s">
        <v>159</v>
      </c>
      <c r="V267" t="s">
        <v>3476</v>
      </c>
      <c r="W267" t="s">
        <v>12159</v>
      </c>
      <c r="X267" t="s">
        <v>12148</v>
      </c>
    </row>
    <row r="268" spans="1:24">
      <c r="A268" t="s">
        <v>151</v>
      </c>
      <c r="B268" t="s">
        <v>52</v>
      </c>
      <c r="C268" t="s">
        <v>424</v>
      </c>
      <c r="F268" t="s">
        <v>324</v>
      </c>
      <c r="G268" t="s">
        <v>284</v>
      </c>
      <c r="H268" t="s">
        <v>204</v>
      </c>
      <c r="I268" t="s">
        <v>205</v>
      </c>
      <c r="K268">
        <v>52.6</v>
      </c>
      <c r="L268" t="s">
        <v>115</v>
      </c>
      <c r="M268">
        <v>1544600</v>
      </c>
      <c r="N268" t="s">
        <v>105</v>
      </c>
      <c r="O268" t="s">
        <v>106</v>
      </c>
      <c r="S268">
        <v>26452</v>
      </c>
      <c r="T268">
        <v>58.392560108876452</v>
      </c>
      <c r="U268" t="s">
        <v>159</v>
      </c>
      <c r="V268" t="s">
        <v>3476</v>
      </c>
      <c r="W268" t="s">
        <v>12159</v>
      </c>
      <c r="X268" t="s">
        <v>12148</v>
      </c>
    </row>
    <row r="269" spans="1:24">
      <c r="A269" t="s">
        <v>151</v>
      </c>
      <c r="B269" t="s">
        <v>52</v>
      </c>
      <c r="C269" t="s">
        <v>424</v>
      </c>
      <c r="F269" t="s">
        <v>324</v>
      </c>
      <c r="G269" t="s">
        <v>284</v>
      </c>
      <c r="H269" t="s">
        <v>204</v>
      </c>
      <c r="I269" t="s">
        <v>205</v>
      </c>
      <c r="K269">
        <v>52.6</v>
      </c>
      <c r="L269" t="s">
        <v>116</v>
      </c>
      <c r="M269">
        <v>246212</v>
      </c>
      <c r="N269" t="s">
        <v>105</v>
      </c>
      <c r="O269" t="s">
        <v>106</v>
      </c>
      <c r="S269">
        <v>26452</v>
      </c>
      <c r="T269">
        <v>9.3078784212913952</v>
      </c>
      <c r="U269" t="s">
        <v>159</v>
      </c>
      <c r="V269" t="s">
        <v>3476</v>
      </c>
      <c r="W269" t="s">
        <v>12159</v>
      </c>
      <c r="X269" t="s">
        <v>12148</v>
      </c>
    </row>
    <row r="270" spans="1:24">
      <c r="A270" t="s">
        <v>151</v>
      </c>
      <c r="B270" t="s">
        <v>52</v>
      </c>
      <c r="C270" t="s">
        <v>422</v>
      </c>
      <c r="F270" t="s">
        <v>322</v>
      </c>
      <c r="G270" t="s">
        <v>323</v>
      </c>
      <c r="H270" t="s">
        <v>208</v>
      </c>
      <c r="I270" t="s">
        <v>205</v>
      </c>
      <c r="K270">
        <v>1.9</v>
      </c>
      <c r="L270" t="s">
        <v>104</v>
      </c>
      <c r="M270">
        <v>413236</v>
      </c>
      <c r="N270" t="s">
        <v>105</v>
      </c>
      <c r="O270" t="s">
        <v>106</v>
      </c>
      <c r="S270">
        <v>26452</v>
      </c>
      <c r="T270">
        <v>15.622107969151671</v>
      </c>
      <c r="U270" t="s">
        <v>159</v>
      </c>
      <c r="V270" t="s">
        <v>3476</v>
      </c>
      <c r="W270" t="s">
        <v>12159</v>
      </c>
      <c r="X270" t="s">
        <v>12148</v>
      </c>
    </row>
    <row r="271" spans="1:24">
      <c r="A271" t="s">
        <v>151</v>
      </c>
      <c r="B271" t="s">
        <v>52</v>
      </c>
      <c r="C271" t="s">
        <v>422</v>
      </c>
      <c r="F271" t="s">
        <v>322</v>
      </c>
      <c r="G271" t="s">
        <v>323</v>
      </c>
      <c r="H271" t="s">
        <v>208</v>
      </c>
      <c r="I271" t="s">
        <v>205</v>
      </c>
      <c r="K271">
        <v>1.9</v>
      </c>
      <c r="L271" t="s">
        <v>115</v>
      </c>
      <c r="M271">
        <v>203519</v>
      </c>
      <c r="N271" t="s">
        <v>105</v>
      </c>
      <c r="O271" t="s">
        <v>106</v>
      </c>
      <c r="S271">
        <v>26452</v>
      </c>
      <c r="T271">
        <v>7.6938983819748978</v>
      </c>
      <c r="U271" t="s">
        <v>159</v>
      </c>
      <c r="V271" t="s">
        <v>3476</v>
      </c>
      <c r="W271" t="s">
        <v>12159</v>
      </c>
      <c r="X271" t="s">
        <v>12148</v>
      </c>
    </row>
    <row r="272" spans="1:24">
      <c r="A272" t="s">
        <v>151</v>
      </c>
      <c r="B272" t="s">
        <v>52</v>
      </c>
      <c r="C272" t="s">
        <v>422</v>
      </c>
      <c r="F272" t="s">
        <v>322</v>
      </c>
      <c r="G272" t="s">
        <v>323</v>
      </c>
      <c r="H272" t="s">
        <v>208</v>
      </c>
      <c r="I272" t="s">
        <v>205</v>
      </c>
      <c r="K272">
        <v>1.9</v>
      </c>
      <c r="L272" t="s">
        <v>116</v>
      </c>
      <c r="M272">
        <v>32441</v>
      </c>
      <c r="N272" t="s">
        <v>105</v>
      </c>
      <c r="O272" t="s">
        <v>106</v>
      </c>
      <c r="S272">
        <v>26452</v>
      </c>
      <c r="T272">
        <v>1.2264101013155906</v>
      </c>
      <c r="U272" t="s">
        <v>159</v>
      </c>
      <c r="V272" t="s">
        <v>3476</v>
      </c>
      <c r="W272" t="s">
        <v>12159</v>
      </c>
      <c r="X272" t="s">
        <v>12148</v>
      </c>
    </row>
    <row r="273" spans="1:24">
      <c r="A273" t="s">
        <v>151</v>
      </c>
      <c r="B273" t="s">
        <v>52</v>
      </c>
      <c r="C273" t="s">
        <v>433</v>
      </c>
      <c r="F273" t="s">
        <v>328</v>
      </c>
      <c r="G273" t="s">
        <v>329</v>
      </c>
      <c r="H273" t="s">
        <v>223</v>
      </c>
      <c r="I273" t="s">
        <v>205</v>
      </c>
      <c r="K273">
        <v>31.1</v>
      </c>
      <c r="L273" t="s">
        <v>104</v>
      </c>
      <c r="M273">
        <v>2161152</v>
      </c>
      <c r="N273" t="s">
        <v>105</v>
      </c>
      <c r="O273" t="s">
        <v>106</v>
      </c>
      <c r="S273">
        <v>26452</v>
      </c>
      <c r="T273">
        <v>81.70089218206563</v>
      </c>
      <c r="U273" t="s">
        <v>157</v>
      </c>
      <c r="V273" t="s">
        <v>3476</v>
      </c>
      <c r="W273" t="s">
        <v>12159</v>
      </c>
      <c r="X273" t="s">
        <v>12148</v>
      </c>
    </row>
    <row r="274" spans="1:24">
      <c r="A274" t="s">
        <v>151</v>
      </c>
      <c r="B274" t="s">
        <v>52</v>
      </c>
      <c r="C274" t="s">
        <v>433</v>
      </c>
      <c r="F274" t="s">
        <v>328</v>
      </c>
      <c r="G274" t="s">
        <v>329</v>
      </c>
      <c r="H274" t="s">
        <v>223</v>
      </c>
      <c r="I274" t="s">
        <v>205</v>
      </c>
      <c r="K274">
        <v>31.1</v>
      </c>
      <c r="L274" t="s">
        <v>115</v>
      </c>
      <c r="M274">
        <v>1064367</v>
      </c>
      <c r="N274" t="s">
        <v>105</v>
      </c>
      <c r="O274" t="s">
        <v>106</v>
      </c>
      <c r="S274">
        <v>26452</v>
      </c>
      <c r="T274">
        <v>40.237675790110387</v>
      </c>
      <c r="U274" t="s">
        <v>157</v>
      </c>
      <c r="V274" t="s">
        <v>3476</v>
      </c>
      <c r="W274" t="s">
        <v>12159</v>
      </c>
      <c r="X274" t="s">
        <v>12148</v>
      </c>
    </row>
    <row r="275" spans="1:24">
      <c r="A275" t="s">
        <v>151</v>
      </c>
      <c r="B275" t="s">
        <v>52</v>
      </c>
      <c r="C275" t="s">
        <v>433</v>
      </c>
      <c r="F275" t="s">
        <v>328</v>
      </c>
      <c r="G275" t="s">
        <v>329</v>
      </c>
      <c r="H275" t="s">
        <v>223</v>
      </c>
      <c r="I275" t="s">
        <v>205</v>
      </c>
      <c r="K275">
        <v>31.1</v>
      </c>
      <c r="L275" t="s">
        <v>116</v>
      </c>
      <c r="M275">
        <v>169662</v>
      </c>
      <c r="N275" t="s">
        <v>105</v>
      </c>
      <c r="O275" t="s">
        <v>106</v>
      </c>
      <c r="S275">
        <v>26452</v>
      </c>
      <c r="T275">
        <v>6.4139573567216086</v>
      </c>
      <c r="U275" t="s">
        <v>157</v>
      </c>
      <c r="V275" t="s">
        <v>3476</v>
      </c>
      <c r="W275" t="s">
        <v>12159</v>
      </c>
      <c r="X275" t="s">
        <v>12148</v>
      </c>
    </row>
    <row r="276" spans="1:24">
      <c r="A276" t="s">
        <v>151</v>
      </c>
      <c r="B276" t="s">
        <v>52</v>
      </c>
      <c r="C276" t="s">
        <v>425</v>
      </c>
      <c r="F276" t="s">
        <v>288</v>
      </c>
      <c r="G276" t="s">
        <v>212</v>
      </c>
      <c r="H276" t="s">
        <v>210</v>
      </c>
      <c r="I276" t="s">
        <v>205</v>
      </c>
      <c r="K276">
        <v>6</v>
      </c>
      <c r="L276" t="s">
        <v>104</v>
      </c>
      <c r="M276">
        <v>693863</v>
      </c>
      <c r="N276" t="s">
        <v>105</v>
      </c>
      <c r="O276" t="s">
        <v>106</v>
      </c>
      <c r="S276">
        <v>26452</v>
      </c>
      <c r="T276">
        <v>26.23102222894299</v>
      </c>
      <c r="U276" t="s">
        <v>157</v>
      </c>
      <c r="V276" t="s">
        <v>3476</v>
      </c>
      <c r="W276" t="s">
        <v>12159</v>
      </c>
      <c r="X276" t="s">
        <v>12148</v>
      </c>
    </row>
    <row r="277" spans="1:24">
      <c r="A277" t="s">
        <v>151</v>
      </c>
      <c r="B277" t="s">
        <v>52</v>
      </c>
      <c r="C277" t="s">
        <v>425</v>
      </c>
      <c r="F277" t="s">
        <v>288</v>
      </c>
      <c r="G277" t="s">
        <v>212</v>
      </c>
      <c r="H277" t="s">
        <v>210</v>
      </c>
      <c r="I277" t="s">
        <v>205</v>
      </c>
      <c r="K277">
        <v>6</v>
      </c>
      <c r="L277" t="s">
        <v>115</v>
      </c>
      <c r="M277">
        <v>341728</v>
      </c>
      <c r="N277" t="s">
        <v>105</v>
      </c>
      <c r="O277" t="s">
        <v>106</v>
      </c>
      <c r="S277">
        <v>26452</v>
      </c>
      <c r="T277">
        <v>12.918796310297898</v>
      </c>
      <c r="U277" t="s">
        <v>157</v>
      </c>
      <c r="V277" t="s">
        <v>3476</v>
      </c>
      <c r="W277" t="s">
        <v>12159</v>
      </c>
      <c r="X277" t="s">
        <v>12148</v>
      </c>
    </row>
    <row r="278" spans="1:24">
      <c r="A278" t="s">
        <v>151</v>
      </c>
      <c r="B278" t="s">
        <v>52</v>
      </c>
      <c r="C278" t="s">
        <v>425</v>
      </c>
      <c r="F278" t="s">
        <v>288</v>
      </c>
      <c r="G278" t="s">
        <v>212</v>
      </c>
      <c r="H278" t="s">
        <v>210</v>
      </c>
      <c r="I278" t="s">
        <v>205</v>
      </c>
      <c r="K278">
        <v>6</v>
      </c>
      <c r="L278" t="s">
        <v>116</v>
      </c>
      <c r="M278">
        <v>54472</v>
      </c>
      <c r="N278" t="s">
        <v>105</v>
      </c>
      <c r="O278" t="s">
        <v>106</v>
      </c>
      <c r="S278">
        <v>26452</v>
      </c>
      <c r="T278">
        <v>2.0592771813095418</v>
      </c>
      <c r="U278" t="s">
        <v>157</v>
      </c>
      <c r="V278" t="s">
        <v>3476</v>
      </c>
      <c r="W278" t="s">
        <v>12159</v>
      </c>
      <c r="X278" t="s">
        <v>12148</v>
      </c>
    </row>
    <row r="279" spans="1:24">
      <c r="A279" t="s">
        <v>151</v>
      </c>
      <c r="B279" t="s">
        <v>52</v>
      </c>
      <c r="C279" t="s">
        <v>434</v>
      </c>
      <c r="F279" t="s">
        <v>273</v>
      </c>
      <c r="G279" t="s">
        <v>274</v>
      </c>
      <c r="H279" t="s">
        <v>275</v>
      </c>
      <c r="I279" t="s">
        <v>205</v>
      </c>
      <c r="K279">
        <v>8</v>
      </c>
      <c r="L279" t="s">
        <v>104</v>
      </c>
      <c r="M279">
        <v>703054</v>
      </c>
      <c r="N279" t="s">
        <v>105</v>
      </c>
      <c r="O279" t="s">
        <v>106</v>
      </c>
      <c r="S279">
        <v>26452</v>
      </c>
      <c r="T279">
        <v>26.578481778315439</v>
      </c>
      <c r="U279" t="s">
        <v>157</v>
      </c>
      <c r="V279" t="s">
        <v>3476</v>
      </c>
      <c r="W279" t="s">
        <v>12159</v>
      </c>
      <c r="X279" t="s">
        <v>12148</v>
      </c>
    </row>
    <row r="280" spans="1:24">
      <c r="A280" t="s">
        <v>151</v>
      </c>
      <c r="B280" t="s">
        <v>52</v>
      </c>
      <c r="C280" t="s">
        <v>434</v>
      </c>
      <c r="F280" t="s">
        <v>273</v>
      </c>
      <c r="G280" t="s">
        <v>274</v>
      </c>
      <c r="H280" t="s">
        <v>275</v>
      </c>
      <c r="I280" t="s">
        <v>205</v>
      </c>
      <c r="K280">
        <v>8</v>
      </c>
      <c r="L280" t="s">
        <v>115</v>
      </c>
      <c r="M280">
        <v>346254</v>
      </c>
      <c r="N280" t="s">
        <v>105</v>
      </c>
      <c r="O280" t="s">
        <v>106</v>
      </c>
      <c r="S280">
        <v>26452</v>
      </c>
      <c r="T280">
        <v>13.089898684409496</v>
      </c>
      <c r="U280" t="s">
        <v>157</v>
      </c>
      <c r="V280" t="s">
        <v>3476</v>
      </c>
      <c r="W280" t="s">
        <v>12159</v>
      </c>
      <c r="X280" t="s">
        <v>12148</v>
      </c>
    </row>
    <row r="281" spans="1:24">
      <c r="A281" t="s">
        <v>151</v>
      </c>
      <c r="B281" t="s">
        <v>52</v>
      </c>
      <c r="C281" t="s">
        <v>434</v>
      </c>
      <c r="F281" t="s">
        <v>273</v>
      </c>
      <c r="G281" t="s">
        <v>274</v>
      </c>
      <c r="H281" t="s">
        <v>275</v>
      </c>
      <c r="I281" t="s">
        <v>205</v>
      </c>
      <c r="K281">
        <v>8</v>
      </c>
      <c r="L281" t="s">
        <v>116</v>
      </c>
      <c r="M281">
        <v>55194</v>
      </c>
      <c r="N281" t="s">
        <v>105</v>
      </c>
      <c r="O281" t="s">
        <v>106</v>
      </c>
      <c r="S281">
        <v>26452</v>
      </c>
      <c r="T281">
        <v>2.0865719038257975</v>
      </c>
      <c r="U281" t="s">
        <v>157</v>
      </c>
      <c r="V281" t="s">
        <v>3476</v>
      </c>
      <c r="W281" t="s">
        <v>12159</v>
      </c>
      <c r="X281" t="s">
        <v>12148</v>
      </c>
    </row>
    <row r="282" spans="1:24">
      <c r="A282" t="s">
        <v>151</v>
      </c>
      <c r="B282" t="s">
        <v>52</v>
      </c>
      <c r="C282" t="s">
        <v>435</v>
      </c>
      <c r="F282" t="s">
        <v>314</v>
      </c>
      <c r="G282" t="s">
        <v>280</v>
      </c>
      <c r="H282" t="s">
        <v>275</v>
      </c>
      <c r="I282" t="s">
        <v>205</v>
      </c>
      <c r="K282">
        <v>7.8</v>
      </c>
      <c r="L282" t="s">
        <v>104</v>
      </c>
      <c r="M282">
        <v>703054</v>
      </c>
      <c r="N282" t="s">
        <v>105</v>
      </c>
      <c r="O282" t="s">
        <v>106</v>
      </c>
      <c r="S282">
        <v>26452</v>
      </c>
      <c r="T282">
        <v>26.578481778315439</v>
      </c>
      <c r="U282" t="s">
        <v>157</v>
      </c>
      <c r="V282" t="s">
        <v>3476</v>
      </c>
      <c r="W282" t="s">
        <v>12159</v>
      </c>
      <c r="X282" t="s">
        <v>12148</v>
      </c>
    </row>
    <row r="283" spans="1:24">
      <c r="A283" t="s">
        <v>151</v>
      </c>
      <c r="B283" t="s">
        <v>52</v>
      </c>
      <c r="C283" t="s">
        <v>435</v>
      </c>
      <c r="F283" t="s">
        <v>314</v>
      </c>
      <c r="G283" t="s">
        <v>280</v>
      </c>
      <c r="H283" t="s">
        <v>275</v>
      </c>
      <c r="I283" t="s">
        <v>205</v>
      </c>
      <c r="K283">
        <v>7.8</v>
      </c>
      <c r="L283" t="s">
        <v>115</v>
      </c>
      <c r="M283">
        <v>346254</v>
      </c>
      <c r="N283" t="s">
        <v>105</v>
      </c>
      <c r="O283" t="s">
        <v>106</v>
      </c>
      <c r="S283">
        <v>26452</v>
      </c>
      <c r="T283">
        <v>13.089898684409496</v>
      </c>
      <c r="U283" t="s">
        <v>157</v>
      </c>
      <c r="V283" t="s">
        <v>3476</v>
      </c>
      <c r="W283" t="s">
        <v>12159</v>
      </c>
      <c r="X283" t="s">
        <v>12148</v>
      </c>
    </row>
    <row r="284" spans="1:24">
      <c r="A284" t="s">
        <v>151</v>
      </c>
      <c r="B284" t="s">
        <v>52</v>
      </c>
      <c r="C284" t="s">
        <v>435</v>
      </c>
      <c r="F284" t="s">
        <v>314</v>
      </c>
      <c r="G284" t="s">
        <v>280</v>
      </c>
      <c r="H284" t="s">
        <v>275</v>
      </c>
      <c r="I284" t="s">
        <v>205</v>
      </c>
      <c r="K284">
        <v>7.8</v>
      </c>
      <c r="L284" t="s">
        <v>116</v>
      </c>
      <c r="M284">
        <v>55194</v>
      </c>
      <c r="N284" t="s">
        <v>105</v>
      </c>
      <c r="O284" t="s">
        <v>106</v>
      </c>
      <c r="S284">
        <v>26452</v>
      </c>
      <c r="T284">
        <v>2.0865719038257975</v>
      </c>
      <c r="U284" t="s">
        <v>157</v>
      </c>
      <c r="V284" t="s">
        <v>3476</v>
      </c>
      <c r="W284" t="s">
        <v>12159</v>
      </c>
      <c r="X284" t="s">
        <v>12148</v>
      </c>
    </row>
    <row r="285" spans="1:24">
      <c r="A285" t="s">
        <v>151</v>
      </c>
      <c r="B285" t="s">
        <v>52</v>
      </c>
      <c r="C285" t="s">
        <v>415</v>
      </c>
      <c r="F285" t="s">
        <v>307</v>
      </c>
      <c r="G285" t="s">
        <v>280</v>
      </c>
      <c r="H285" t="s">
        <v>223</v>
      </c>
      <c r="I285" t="s">
        <v>205</v>
      </c>
      <c r="K285">
        <v>1.1000000000000001</v>
      </c>
      <c r="L285" t="s">
        <v>104</v>
      </c>
      <c r="M285">
        <v>359912</v>
      </c>
      <c r="N285" t="s">
        <v>105</v>
      </c>
      <c r="O285" t="s">
        <v>106</v>
      </c>
      <c r="S285">
        <v>26452</v>
      </c>
      <c r="T285">
        <v>13.606230152729472</v>
      </c>
      <c r="U285" t="s">
        <v>160</v>
      </c>
      <c r="V285" t="s">
        <v>3476</v>
      </c>
      <c r="W285" t="s">
        <v>12159</v>
      </c>
      <c r="X285" t="s">
        <v>12148</v>
      </c>
    </row>
    <row r="286" spans="1:24">
      <c r="A286" t="s">
        <v>151</v>
      </c>
      <c r="B286" t="s">
        <v>52</v>
      </c>
      <c r="C286" t="s">
        <v>415</v>
      </c>
      <c r="F286" t="s">
        <v>307</v>
      </c>
      <c r="G286" t="s">
        <v>280</v>
      </c>
      <c r="H286" t="s">
        <v>223</v>
      </c>
      <c r="I286" t="s">
        <v>205</v>
      </c>
      <c r="K286">
        <v>1.1000000000000001</v>
      </c>
      <c r="L286" t="s">
        <v>115</v>
      </c>
      <c r="M286">
        <v>177257</v>
      </c>
      <c r="N286" t="s">
        <v>105</v>
      </c>
      <c r="O286" t="s">
        <v>106</v>
      </c>
      <c r="S286">
        <v>26452</v>
      </c>
      <c r="T286">
        <v>6.7010812036897018</v>
      </c>
      <c r="U286" t="s">
        <v>160</v>
      </c>
      <c r="V286" t="s">
        <v>3476</v>
      </c>
      <c r="W286" t="s">
        <v>12159</v>
      </c>
      <c r="X286" t="s">
        <v>12148</v>
      </c>
    </row>
    <row r="287" spans="1:24">
      <c r="A287" t="s">
        <v>151</v>
      </c>
      <c r="B287" t="s">
        <v>52</v>
      </c>
      <c r="C287" t="s">
        <v>415</v>
      </c>
      <c r="F287" t="s">
        <v>307</v>
      </c>
      <c r="G287" t="s">
        <v>280</v>
      </c>
      <c r="H287" t="s">
        <v>223</v>
      </c>
      <c r="I287" t="s">
        <v>205</v>
      </c>
      <c r="K287">
        <v>1.1000000000000001</v>
      </c>
      <c r="L287" t="s">
        <v>116</v>
      </c>
      <c r="M287">
        <v>28255</v>
      </c>
      <c r="N287" t="s">
        <v>105</v>
      </c>
      <c r="O287" t="s">
        <v>106</v>
      </c>
      <c r="S287">
        <v>26452</v>
      </c>
      <c r="T287">
        <v>1.0681611976410101</v>
      </c>
      <c r="U287" t="s">
        <v>160</v>
      </c>
      <c r="V287" t="s">
        <v>3476</v>
      </c>
      <c r="W287" t="s">
        <v>12159</v>
      </c>
      <c r="X287" t="s">
        <v>12148</v>
      </c>
    </row>
    <row r="288" spans="1:24">
      <c r="A288" t="s">
        <v>151</v>
      </c>
      <c r="B288" t="s">
        <v>52</v>
      </c>
      <c r="C288" t="s">
        <v>381</v>
      </c>
      <c r="F288" t="s">
        <v>271</v>
      </c>
      <c r="G288" t="s">
        <v>272</v>
      </c>
      <c r="H288" t="s">
        <v>204</v>
      </c>
      <c r="I288" t="s">
        <v>205</v>
      </c>
      <c r="K288">
        <v>45.4</v>
      </c>
      <c r="L288" t="s">
        <v>104</v>
      </c>
      <c r="M288">
        <v>2432554</v>
      </c>
      <c r="N288" t="s">
        <v>105</v>
      </c>
      <c r="O288" t="s">
        <v>106</v>
      </c>
      <c r="S288">
        <v>26452</v>
      </c>
      <c r="T288">
        <v>91.961061545440799</v>
      </c>
      <c r="U288" t="s">
        <v>157</v>
      </c>
      <c r="V288" t="s">
        <v>3476</v>
      </c>
      <c r="W288" t="s">
        <v>12159</v>
      </c>
      <c r="X288" t="s">
        <v>12148</v>
      </c>
    </row>
    <row r="289" spans="1:24">
      <c r="A289" t="s">
        <v>151</v>
      </c>
      <c r="B289" t="s">
        <v>52</v>
      </c>
      <c r="C289" t="s">
        <v>381</v>
      </c>
      <c r="F289" t="s">
        <v>271</v>
      </c>
      <c r="G289" t="s">
        <v>272</v>
      </c>
      <c r="H289" t="s">
        <v>204</v>
      </c>
      <c r="I289" t="s">
        <v>205</v>
      </c>
      <c r="K289">
        <v>45.4</v>
      </c>
      <c r="L289" t="s">
        <v>115</v>
      </c>
      <c r="M289">
        <v>1185870</v>
      </c>
      <c r="N289" t="s">
        <v>105</v>
      </c>
      <c r="O289" t="s">
        <v>106</v>
      </c>
      <c r="S289">
        <v>26452</v>
      </c>
      <c r="T289">
        <v>44.831014668078026</v>
      </c>
      <c r="U289" t="s">
        <v>157</v>
      </c>
      <c r="V289" t="s">
        <v>3476</v>
      </c>
      <c r="W289" t="s">
        <v>12159</v>
      </c>
      <c r="X289" t="s">
        <v>12148</v>
      </c>
    </row>
    <row r="290" spans="1:24">
      <c r="A290" t="s">
        <v>151</v>
      </c>
      <c r="B290" t="s">
        <v>52</v>
      </c>
      <c r="C290" t="s">
        <v>381</v>
      </c>
      <c r="F290" t="s">
        <v>271</v>
      </c>
      <c r="G290" t="s">
        <v>272</v>
      </c>
      <c r="H290" t="s">
        <v>204</v>
      </c>
      <c r="I290" t="s">
        <v>205</v>
      </c>
      <c r="K290">
        <v>45.4</v>
      </c>
      <c r="L290" t="s">
        <v>116</v>
      </c>
      <c r="M290">
        <v>190329</v>
      </c>
      <c r="N290" t="s">
        <v>105</v>
      </c>
      <c r="O290" t="s">
        <v>106</v>
      </c>
      <c r="S290">
        <v>26452</v>
      </c>
      <c r="T290">
        <v>7.1952593376682294</v>
      </c>
      <c r="U290" t="s">
        <v>157</v>
      </c>
      <c r="V290" t="s">
        <v>3476</v>
      </c>
      <c r="W290" t="s">
        <v>12159</v>
      </c>
      <c r="X290" t="s">
        <v>12148</v>
      </c>
    </row>
    <row r="291" spans="1:24">
      <c r="A291" t="s">
        <v>151</v>
      </c>
      <c r="B291" t="s">
        <v>52</v>
      </c>
      <c r="C291" t="s">
        <v>426</v>
      </c>
      <c r="F291" t="s">
        <v>304</v>
      </c>
      <c r="G291" t="s">
        <v>221</v>
      </c>
      <c r="H291" t="s">
        <v>204</v>
      </c>
      <c r="I291" t="s">
        <v>205</v>
      </c>
      <c r="K291">
        <v>12.4</v>
      </c>
      <c r="L291" t="s">
        <v>104</v>
      </c>
      <c r="M291">
        <v>856260</v>
      </c>
      <c r="N291" t="s">
        <v>105</v>
      </c>
      <c r="O291" t="s">
        <v>106</v>
      </c>
      <c r="S291">
        <v>26452</v>
      </c>
      <c r="T291">
        <v>32.370331165885375</v>
      </c>
      <c r="U291" t="s">
        <v>159</v>
      </c>
      <c r="V291" t="s">
        <v>3476</v>
      </c>
      <c r="W291" t="s">
        <v>12159</v>
      </c>
      <c r="X291" t="s">
        <v>12148</v>
      </c>
    </row>
    <row r="292" spans="1:24">
      <c r="A292" t="s">
        <v>151</v>
      </c>
      <c r="B292" t="s">
        <v>52</v>
      </c>
      <c r="C292" t="s">
        <v>426</v>
      </c>
      <c r="F292" t="s">
        <v>304</v>
      </c>
      <c r="G292" t="s">
        <v>221</v>
      </c>
      <c r="H292" t="s">
        <v>204</v>
      </c>
      <c r="I292" t="s">
        <v>205</v>
      </c>
      <c r="K292">
        <v>12.4</v>
      </c>
      <c r="L292" t="s">
        <v>115</v>
      </c>
      <c r="M292">
        <v>421708</v>
      </c>
      <c r="N292" t="s">
        <v>105</v>
      </c>
      <c r="O292" t="s">
        <v>106</v>
      </c>
      <c r="S292">
        <v>26452</v>
      </c>
      <c r="T292">
        <v>15.942386208982308</v>
      </c>
      <c r="U292" t="s">
        <v>159</v>
      </c>
      <c r="V292" t="s">
        <v>3476</v>
      </c>
      <c r="W292" t="s">
        <v>12159</v>
      </c>
      <c r="X292" t="s">
        <v>12148</v>
      </c>
    </row>
    <row r="293" spans="1:24">
      <c r="A293" t="s">
        <v>151</v>
      </c>
      <c r="B293" t="s">
        <v>52</v>
      </c>
      <c r="C293" t="s">
        <v>426</v>
      </c>
      <c r="F293" t="s">
        <v>304</v>
      </c>
      <c r="G293" t="s">
        <v>221</v>
      </c>
      <c r="H293" t="s">
        <v>204</v>
      </c>
      <c r="I293" t="s">
        <v>205</v>
      </c>
      <c r="K293">
        <v>12.4</v>
      </c>
      <c r="L293" t="s">
        <v>116</v>
      </c>
      <c r="M293">
        <v>67221</v>
      </c>
      <c r="N293" t="s">
        <v>105</v>
      </c>
      <c r="O293" t="s">
        <v>106</v>
      </c>
      <c r="S293">
        <v>26452</v>
      </c>
      <c r="T293">
        <v>2.5412445183729018</v>
      </c>
      <c r="U293" t="s">
        <v>159</v>
      </c>
      <c r="V293" t="s">
        <v>3476</v>
      </c>
      <c r="W293" t="s">
        <v>12159</v>
      </c>
      <c r="X293" t="s">
        <v>12148</v>
      </c>
    </row>
    <row r="294" spans="1:24">
      <c r="A294" t="s">
        <v>151</v>
      </c>
      <c r="B294" t="s">
        <v>52</v>
      </c>
      <c r="C294" t="s">
        <v>382</v>
      </c>
      <c r="F294" t="s">
        <v>282</v>
      </c>
      <c r="G294" t="s">
        <v>212</v>
      </c>
      <c r="H294" t="s">
        <v>275</v>
      </c>
      <c r="I294" t="s">
        <v>205</v>
      </c>
      <c r="K294">
        <v>0.5</v>
      </c>
      <c r="L294" t="s">
        <v>104</v>
      </c>
      <c r="M294">
        <v>317009</v>
      </c>
      <c r="N294" t="s">
        <v>105</v>
      </c>
      <c r="O294" t="s">
        <v>106</v>
      </c>
      <c r="S294">
        <v>26452</v>
      </c>
      <c r="T294">
        <v>11.984311205201875</v>
      </c>
      <c r="U294" t="s">
        <v>165</v>
      </c>
      <c r="V294" t="s">
        <v>3476</v>
      </c>
      <c r="W294" t="s">
        <v>12159</v>
      </c>
      <c r="X294" t="s">
        <v>12148</v>
      </c>
    </row>
    <row r="295" spans="1:24">
      <c r="A295" t="s">
        <v>151</v>
      </c>
      <c r="B295" t="s">
        <v>52</v>
      </c>
      <c r="C295" t="s">
        <v>382</v>
      </c>
      <c r="F295" t="s">
        <v>282</v>
      </c>
      <c r="G295" t="s">
        <v>212</v>
      </c>
      <c r="H295" t="s">
        <v>275</v>
      </c>
      <c r="I295" t="s">
        <v>205</v>
      </c>
      <c r="K295">
        <v>0.5</v>
      </c>
      <c r="L295" t="s">
        <v>115</v>
      </c>
      <c r="M295">
        <v>154542</v>
      </c>
      <c r="N295" t="s">
        <v>105</v>
      </c>
      <c r="O295" t="s">
        <v>106</v>
      </c>
      <c r="S295">
        <v>26452</v>
      </c>
      <c r="T295">
        <v>5.8423559655224562</v>
      </c>
      <c r="U295" t="s">
        <v>165</v>
      </c>
      <c r="V295" t="s">
        <v>3476</v>
      </c>
      <c r="W295" t="s">
        <v>12159</v>
      </c>
      <c r="X295" t="s">
        <v>12148</v>
      </c>
    </row>
    <row r="296" spans="1:24">
      <c r="A296" t="s">
        <v>151</v>
      </c>
      <c r="B296" t="s">
        <v>52</v>
      </c>
      <c r="C296" t="s">
        <v>382</v>
      </c>
      <c r="F296" t="s">
        <v>282</v>
      </c>
      <c r="G296" t="s">
        <v>212</v>
      </c>
      <c r="H296" t="s">
        <v>275</v>
      </c>
      <c r="I296" t="s">
        <v>205</v>
      </c>
      <c r="K296">
        <v>0.5</v>
      </c>
      <c r="L296" t="s">
        <v>116</v>
      </c>
      <c r="M296">
        <v>24804</v>
      </c>
      <c r="N296" t="s">
        <v>105</v>
      </c>
      <c r="O296" t="s">
        <v>106</v>
      </c>
      <c r="S296">
        <v>26452</v>
      </c>
      <c r="T296">
        <v>0.93769847270527751</v>
      </c>
      <c r="U296" t="s">
        <v>165</v>
      </c>
      <c r="V296" t="s">
        <v>3476</v>
      </c>
      <c r="W296" t="s">
        <v>12159</v>
      </c>
      <c r="X296" t="s">
        <v>12148</v>
      </c>
    </row>
    <row r="297" spans="1:24">
      <c r="A297" t="s">
        <v>151</v>
      </c>
      <c r="B297" t="s">
        <v>52</v>
      </c>
      <c r="C297" t="s">
        <v>431</v>
      </c>
      <c r="F297" t="s">
        <v>278</v>
      </c>
      <c r="G297" t="s">
        <v>221</v>
      </c>
      <c r="H297" t="s">
        <v>210</v>
      </c>
      <c r="I297" t="s">
        <v>205</v>
      </c>
      <c r="K297">
        <v>17.600000000000001</v>
      </c>
      <c r="L297" t="s">
        <v>104</v>
      </c>
      <c r="M297">
        <v>1120404</v>
      </c>
      <c r="N297" t="s">
        <v>105</v>
      </c>
      <c r="O297" t="s">
        <v>106</v>
      </c>
      <c r="S297">
        <v>26452</v>
      </c>
      <c r="T297">
        <v>42.356116739755031</v>
      </c>
      <c r="U297" t="s">
        <v>157</v>
      </c>
      <c r="V297" t="s">
        <v>3476</v>
      </c>
      <c r="W297" t="s">
        <v>12159</v>
      </c>
      <c r="X297" t="s">
        <v>12148</v>
      </c>
    </row>
    <row r="298" spans="1:24">
      <c r="A298" t="s">
        <v>151</v>
      </c>
      <c r="B298" t="s">
        <v>52</v>
      </c>
      <c r="C298" t="s">
        <v>431</v>
      </c>
      <c r="F298" t="s">
        <v>278</v>
      </c>
      <c r="G298" t="s">
        <v>221</v>
      </c>
      <c r="H298" t="s">
        <v>210</v>
      </c>
      <c r="I298" t="s">
        <v>205</v>
      </c>
      <c r="K298">
        <v>17.600000000000001</v>
      </c>
      <c r="L298" t="s">
        <v>115</v>
      </c>
      <c r="M298">
        <v>551799</v>
      </c>
      <c r="N298" t="s">
        <v>105</v>
      </c>
      <c r="O298" t="s">
        <v>106</v>
      </c>
      <c r="S298">
        <v>26452</v>
      </c>
      <c r="T298">
        <v>20.860388628459095</v>
      </c>
      <c r="U298" t="s">
        <v>157</v>
      </c>
      <c r="V298" t="s">
        <v>3476</v>
      </c>
      <c r="W298" t="s">
        <v>12159</v>
      </c>
      <c r="X298" t="s">
        <v>12148</v>
      </c>
    </row>
    <row r="299" spans="1:24">
      <c r="A299" t="s">
        <v>151</v>
      </c>
      <c r="B299" t="s">
        <v>52</v>
      </c>
      <c r="C299" t="s">
        <v>431</v>
      </c>
      <c r="F299" t="s">
        <v>278</v>
      </c>
      <c r="G299" t="s">
        <v>221</v>
      </c>
      <c r="H299" t="s">
        <v>210</v>
      </c>
      <c r="I299" t="s">
        <v>205</v>
      </c>
      <c r="K299">
        <v>17.600000000000001</v>
      </c>
      <c r="L299" t="s">
        <v>116</v>
      </c>
      <c r="M299">
        <v>87958</v>
      </c>
      <c r="N299" t="s">
        <v>105</v>
      </c>
      <c r="O299" t="s">
        <v>106</v>
      </c>
      <c r="S299">
        <v>26452</v>
      </c>
      <c r="T299">
        <v>3.3251928020565553</v>
      </c>
      <c r="U299" t="s">
        <v>157</v>
      </c>
      <c r="V299" t="s">
        <v>3476</v>
      </c>
      <c r="W299" t="s">
        <v>12159</v>
      </c>
      <c r="X299" t="s">
        <v>12148</v>
      </c>
    </row>
    <row r="300" spans="1:24">
      <c r="A300" t="s">
        <v>151</v>
      </c>
      <c r="B300" t="s">
        <v>52</v>
      </c>
      <c r="C300" t="s">
        <v>430</v>
      </c>
      <c r="F300" t="s">
        <v>281</v>
      </c>
      <c r="G300" t="s">
        <v>280</v>
      </c>
      <c r="H300" t="s">
        <v>275</v>
      </c>
      <c r="I300" t="s">
        <v>205</v>
      </c>
      <c r="K300">
        <v>10.9</v>
      </c>
      <c r="L300" t="s">
        <v>104</v>
      </c>
      <c r="M300">
        <v>777492</v>
      </c>
      <c r="N300" t="s">
        <v>105</v>
      </c>
      <c r="O300" t="s">
        <v>106</v>
      </c>
      <c r="S300">
        <v>26452</v>
      </c>
      <c r="T300">
        <v>29.392560108876456</v>
      </c>
      <c r="U300" t="s">
        <v>157</v>
      </c>
      <c r="V300" t="s">
        <v>3476</v>
      </c>
      <c r="W300" t="s">
        <v>12159</v>
      </c>
      <c r="X300" t="s">
        <v>12148</v>
      </c>
    </row>
    <row r="301" spans="1:24">
      <c r="A301" t="s">
        <v>151</v>
      </c>
      <c r="B301" t="s">
        <v>52</v>
      </c>
      <c r="C301" t="s">
        <v>430</v>
      </c>
      <c r="F301" t="s">
        <v>281</v>
      </c>
      <c r="G301" t="s">
        <v>280</v>
      </c>
      <c r="H301" t="s">
        <v>275</v>
      </c>
      <c r="I301" t="s">
        <v>205</v>
      </c>
      <c r="K301">
        <v>10.9</v>
      </c>
      <c r="L301" t="s">
        <v>115</v>
      </c>
      <c r="M301">
        <v>382915</v>
      </c>
      <c r="N301" t="s">
        <v>105</v>
      </c>
      <c r="O301" t="s">
        <v>106</v>
      </c>
      <c r="S301">
        <v>26452</v>
      </c>
      <c r="T301">
        <v>14.475843036443369</v>
      </c>
      <c r="U301" t="s">
        <v>157</v>
      </c>
      <c r="V301" t="s">
        <v>3476</v>
      </c>
      <c r="W301" t="s">
        <v>12159</v>
      </c>
      <c r="X301" t="s">
        <v>12148</v>
      </c>
    </row>
    <row r="302" spans="1:24">
      <c r="A302" t="s">
        <v>151</v>
      </c>
      <c r="B302" t="s">
        <v>52</v>
      </c>
      <c r="C302" t="s">
        <v>430</v>
      </c>
      <c r="F302" t="s">
        <v>281</v>
      </c>
      <c r="G302" t="s">
        <v>280</v>
      </c>
      <c r="H302" t="s">
        <v>275</v>
      </c>
      <c r="I302" t="s">
        <v>205</v>
      </c>
      <c r="K302">
        <v>10.9</v>
      </c>
      <c r="L302" t="s">
        <v>116</v>
      </c>
      <c r="M302">
        <v>61037</v>
      </c>
      <c r="N302" t="s">
        <v>105</v>
      </c>
      <c r="O302" t="s">
        <v>106</v>
      </c>
      <c r="S302">
        <v>26452</v>
      </c>
      <c r="T302">
        <v>2.3074625737184333</v>
      </c>
      <c r="U302" t="s">
        <v>157</v>
      </c>
      <c r="V302" t="s">
        <v>3476</v>
      </c>
      <c r="W302" t="s">
        <v>12159</v>
      </c>
      <c r="X302" t="s">
        <v>12148</v>
      </c>
    </row>
    <row r="303" spans="1:24">
      <c r="A303" t="s">
        <v>151</v>
      </c>
      <c r="B303" t="s">
        <v>52</v>
      </c>
      <c r="C303" t="s">
        <v>423</v>
      </c>
      <c r="F303" t="s">
        <v>305</v>
      </c>
      <c r="G303" t="s">
        <v>221</v>
      </c>
      <c r="H303" t="s">
        <v>275</v>
      </c>
      <c r="I303" t="s">
        <v>205</v>
      </c>
      <c r="K303">
        <v>40.299999999999997</v>
      </c>
      <c r="L303" t="s">
        <v>104</v>
      </c>
      <c r="M303">
        <v>1937794</v>
      </c>
      <c r="N303" t="s">
        <v>105</v>
      </c>
      <c r="O303" t="s">
        <v>106</v>
      </c>
      <c r="S303">
        <v>26452</v>
      </c>
      <c r="T303">
        <v>73.256993800090726</v>
      </c>
      <c r="U303" t="s">
        <v>157</v>
      </c>
      <c r="V303" t="s">
        <v>3476</v>
      </c>
      <c r="W303" t="s">
        <v>12159</v>
      </c>
      <c r="X303" t="s">
        <v>12148</v>
      </c>
    </row>
    <row r="304" spans="1:24">
      <c r="A304" t="s">
        <v>151</v>
      </c>
      <c r="B304" t="s">
        <v>52</v>
      </c>
      <c r="C304" t="s">
        <v>423</v>
      </c>
      <c r="F304" t="s">
        <v>305</v>
      </c>
      <c r="G304" t="s">
        <v>221</v>
      </c>
      <c r="H304" t="s">
        <v>275</v>
      </c>
      <c r="I304" t="s">
        <v>205</v>
      </c>
      <c r="K304">
        <v>40.299999999999997</v>
      </c>
      <c r="L304" t="s">
        <v>115</v>
      </c>
      <c r="M304">
        <v>954364</v>
      </c>
      <c r="N304" t="s">
        <v>105</v>
      </c>
      <c r="O304" t="s">
        <v>106</v>
      </c>
      <c r="S304">
        <v>26452</v>
      </c>
      <c r="T304">
        <v>36.079086647512476</v>
      </c>
      <c r="U304" t="s">
        <v>157</v>
      </c>
      <c r="V304" t="s">
        <v>3476</v>
      </c>
      <c r="W304" t="s">
        <v>12159</v>
      </c>
      <c r="X304" t="s">
        <v>12148</v>
      </c>
    </row>
    <row r="305" spans="1:24">
      <c r="A305" t="s">
        <v>151</v>
      </c>
      <c r="B305" t="s">
        <v>52</v>
      </c>
      <c r="C305" t="s">
        <v>423</v>
      </c>
      <c r="F305" t="s">
        <v>305</v>
      </c>
      <c r="G305" t="s">
        <v>221</v>
      </c>
      <c r="H305" t="s">
        <v>275</v>
      </c>
      <c r="I305" t="s">
        <v>205</v>
      </c>
      <c r="K305">
        <v>40.299999999999997</v>
      </c>
      <c r="L305" t="s">
        <v>116</v>
      </c>
      <c r="M305">
        <v>152128</v>
      </c>
      <c r="N305" t="s">
        <v>105</v>
      </c>
      <c r="O305" t="s">
        <v>106</v>
      </c>
      <c r="S305">
        <v>26452</v>
      </c>
      <c r="T305">
        <v>5.7510963254196277</v>
      </c>
      <c r="U305" t="s">
        <v>157</v>
      </c>
      <c r="V305" t="s">
        <v>3476</v>
      </c>
      <c r="W305" t="s">
        <v>12159</v>
      </c>
      <c r="X305" t="s">
        <v>12148</v>
      </c>
    </row>
    <row r="306" spans="1:24">
      <c r="A306" t="s">
        <v>151</v>
      </c>
      <c r="B306" t="s">
        <v>52</v>
      </c>
      <c r="C306" t="s">
        <v>429</v>
      </c>
      <c r="F306" t="s">
        <v>325</v>
      </c>
      <c r="G306" t="s">
        <v>326</v>
      </c>
      <c r="H306" t="s">
        <v>275</v>
      </c>
      <c r="I306" t="s">
        <v>205</v>
      </c>
      <c r="K306">
        <v>230.6</v>
      </c>
      <c r="L306" t="s">
        <v>104</v>
      </c>
      <c r="M306">
        <v>10420502</v>
      </c>
      <c r="N306" t="s">
        <v>105</v>
      </c>
      <c r="O306" t="s">
        <v>106</v>
      </c>
      <c r="S306">
        <v>26452</v>
      </c>
      <c r="T306">
        <v>393.94004234084377</v>
      </c>
      <c r="U306" t="s">
        <v>3533</v>
      </c>
      <c r="V306" t="s">
        <v>3476</v>
      </c>
      <c r="W306" t="s">
        <v>12159</v>
      </c>
      <c r="X306" t="s">
        <v>12148</v>
      </c>
    </row>
    <row r="307" spans="1:24">
      <c r="A307" t="s">
        <v>151</v>
      </c>
      <c r="B307" t="s">
        <v>52</v>
      </c>
      <c r="C307" t="s">
        <v>429</v>
      </c>
      <c r="F307" t="s">
        <v>325</v>
      </c>
      <c r="G307" t="s">
        <v>326</v>
      </c>
      <c r="H307" t="s">
        <v>275</v>
      </c>
      <c r="I307" t="s">
        <v>205</v>
      </c>
      <c r="K307">
        <v>230.6</v>
      </c>
      <c r="L307" t="s">
        <v>115</v>
      </c>
      <c r="M307">
        <v>5132097</v>
      </c>
      <c r="N307" t="s">
        <v>105</v>
      </c>
      <c r="O307" t="s">
        <v>106</v>
      </c>
      <c r="S307">
        <v>26452</v>
      </c>
      <c r="T307">
        <v>194.01546196884922</v>
      </c>
      <c r="U307" t="s">
        <v>3533</v>
      </c>
      <c r="V307" t="s">
        <v>3476</v>
      </c>
      <c r="W307" t="s">
        <v>12159</v>
      </c>
      <c r="X307" t="s">
        <v>12148</v>
      </c>
    </row>
    <row r="308" spans="1:24">
      <c r="A308" t="s">
        <v>151</v>
      </c>
      <c r="B308" t="s">
        <v>52</v>
      </c>
      <c r="C308" t="s">
        <v>429</v>
      </c>
      <c r="F308" t="s">
        <v>325</v>
      </c>
      <c r="G308" t="s">
        <v>326</v>
      </c>
      <c r="H308" t="s">
        <v>275</v>
      </c>
      <c r="I308" t="s">
        <v>205</v>
      </c>
      <c r="K308">
        <v>230.6</v>
      </c>
      <c r="L308" t="s">
        <v>116</v>
      </c>
      <c r="M308">
        <v>818067</v>
      </c>
      <c r="N308" t="s">
        <v>105</v>
      </c>
      <c r="O308" t="s">
        <v>106</v>
      </c>
      <c r="S308">
        <v>26452</v>
      </c>
      <c r="T308">
        <v>30.926470588235293</v>
      </c>
      <c r="U308" t="s">
        <v>3533</v>
      </c>
      <c r="V308" t="s">
        <v>3476</v>
      </c>
      <c r="W308" t="s">
        <v>12159</v>
      </c>
      <c r="X308" t="s">
        <v>12148</v>
      </c>
    </row>
    <row r="309" spans="1:24">
      <c r="A309" t="s">
        <v>151</v>
      </c>
      <c r="B309" t="s">
        <v>52</v>
      </c>
      <c r="C309" t="s">
        <v>442</v>
      </c>
      <c r="F309" t="s">
        <v>317</v>
      </c>
      <c r="G309" t="s">
        <v>318</v>
      </c>
      <c r="H309" t="s">
        <v>275</v>
      </c>
      <c r="I309" t="s">
        <v>205</v>
      </c>
      <c r="K309">
        <v>2.8</v>
      </c>
      <c r="L309" t="s">
        <v>104</v>
      </c>
      <c r="M309">
        <v>423450</v>
      </c>
      <c r="N309" t="s">
        <v>105</v>
      </c>
      <c r="O309" t="s">
        <v>106</v>
      </c>
      <c r="S309">
        <v>26452</v>
      </c>
      <c r="T309">
        <v>16.008241342809619</v>
      </c>
      <c r="U309" t="s">
        <v>3533</v>
      </c>
      <c r="V309" t="s">
        <v>3476</v>
      </c>
      <c r="W309" t="s">
        <v>12159</v>
      </c>
      <c r="X309" t="s">
        <v>12148</v>
      </c>
    </row>
    <row r="310" spans="1:24">
      <c r="A310" t="s">
        <v>151</v>
      </c>
      <c r="B310" t="s">
        <v>52</v>
      </c>
      <c r="C310" t="s">
        <v>442</v>
      </c>
      <c r="F310" t="s">
        <v>317</v>
      </c>
      <c r="G310" t="s">
        <v>318</v>
      </c>
      <c r="H310" t="s">
        <v>275</v>
      </c>
      <c r="I310" t="s">
        <v>205</v>
      </c>
      <c r="K310">
        <v>2.8</v>
      </c>
      <c r="L310" t="s">
        <v>115</v>
      </c>
      <c r="M310">
        <v>208549</v>
      </c>
      <c r="N310" t="s">
        <v>105</v>
      </c>
      <c r="O310" t="s">
        <v>106</v>
      </c>
      <c r="S310">
        <v>26452</v>
      </c>
      <c r="T310">
        <v>7.8840541357931349</v>
      </c>
      <c r="U310" t="s">
        <v>3533</v>
      </c>
      <c r="V310" t="s">
        <v>3476</v>
      </c>
      <c r="W310" t="s">
        <v>12159</v>
      </c>
      <c r="X310" t="s">
        <v>12148</v>
      </c>
    </row>
    <row r="311" spans="1:24">
      <c r="A311" t="s">
        <v>151</v>
      </c>
      <c r="B311" t="s">
        <v>52</v>
      </c>
      <c r="C311" t="s">
        <v>442</v>
      </c>
      <c r="F311" t="s">
        <v>317</v>
      </c>
      <c r="G311" t="s">
        <v>318</v>
      </c>
      <c r="H311" t="s">
        <v>275</v>
      </c>
      <c r="I311" t="s">
        <v>205</v>
      </c>
      <c r="K311">
        <v>2.8</v>
      </c>
      <c r="L311" t="s">
        <v>116</v>
      </c>
      <c r="M311">
        <v>33243</v>
      </c>
      <c r="N311" t="s">
        <v>105</v>
      </c>
      <c r="O311" t="s">
        <v>106</v>
      </c>
      <c r="S311">
        <v>26452</v>
      </c>
      <c r="T311">
        <v>1.2567291698170271</v>
      </c>
      <c r="U311" t="s">
        <v>3533</v>
      </c>
      <c r="V311" t="s">
        <v>3476</v>
      </c>
      <c r="W311" t="s">
        <v>12159</v>
      </c>
      <c r="X311" t="s">
        <v>12148</v>
      </c>
    </row>
    <row r="312" spans="1:24">
      <c r="A312" t="s">
        <v>151</v>
      </c>
      <c r="B312" t="s">
        <v>52</v>
      </c>
      <c r="C312" t="s">
        <v>353</v>
      </c>
      <c r="F312" t="s">
        <v>211</v>
      </c>
      <c r="G312" t="s">
        <v>212</v>
      </c>
      <c r="H312" t="s">
        <v>213</v>
      </c>
      <c r="I312" t="s">
        <v>205</v>
      </c>
      <c r="K312">
        <v>1.5</v>
      </c>
      <c r="L312" t="s">
        <v>104</v>
      </c>
      <c r="M312">
        <v>495695</v>
      </c>
      <c r="N312" t="s">
        <v>105</v>
      </c>
      <c r="O312" t="s">
        <v>106</v>
      </c>
      <c r="S312">
        <v>26452</v>
      </c>
      <c r="T312">
        <v>18.739414789051867</v>
      </c>
      <c r="U312" t="s">
        <v>3533</v>
      </c>
      <c r="V312" t="s">
        <v>3476</v>
      </c>
      <c r="W312" t="s">
        <v>12159</v>
      </c>
      <c r="X312" t="s">
        <v>12148</v>
      </c>
    </row>
    <row r="313" spans="1:24">
      <c r="A313" t="s">
        <v>151</v>
      </c>
      <c r="B313" t="s">
        <v>52</v>
      </c>
      <c r="C313" t="s">
        <v>353</v>
      </c>
      <c r="F313" t="s">
        <v>211</v>
      </c>
      <c r="G313" t="s">
        <v>212</v>
      </c>
      <c r="H313" t="s">
        <v>213</v>
      </c>
      <c r="I313" t="s">
        <v>205</v>
      </c>
      <c r="K313">
        <v>1.5</v>
      </c>
      <c r="L313" t="s">
        <v>114</v>
      </c>
      <c r="M313">
        <v>136466</v>
      </c>
      <c r="N313" t="s">
        <v>105</v>
      </c>
      <c r="O313" t="s">
        <v>106</v>
      </c>
      <c r="S313">
        <v>26452</v>
      </c>
      <c r="T313">
        <v>5.1590049901708754</v>
      </c>
      <c r="U313" t="s">
        <v>3533</v>
      </c>
      <c r="V313" t="s">
        <v>3476</v>
      </c>
      <c r="W313" t="s">
        <v>12159</v>
      </c>
      <c r="X313" t="s">
        <v>12148</v>
      </c>
    </row>
    <row r="314" spans="1:24">
      <c r="A314" t="s">
        <v>151</v>
      </c>
      <c r="B314" t="s">
        <v>52</v>
      </c>
      <c r="C314" t="s">
        <v>353</v>
      </c>
      <c r="F314" t="s">
        <v>211</v>
      </c>
      <c r="G314" t="s">
        <v>212</v>
      </c>
      <c r="H314" t="s">
        <v>213</v>
      </c>
      <c r="I314" t="s">
        <v>205</v>
      </c>
      <c r="K314">
        <v>1.5</v>
      </c>
      <c r="L314" t="s">
        <v>115</v>
      </c>
      <c r="M314">
        <v>244130</v>
      </c>
      <c r="N314" t="s">
        <v>105</v>
      </c>
      <c r="O314" t="s">
        <v>106</v>
      </c>
      <c r="S314">
        <v>26452</v>
      </c>
      <c r="T314">
        <v>9.2291698170270671</v>
      </c>
      <c r="U314" t="s">
        <v>3533</v>
      </c>
      <c r="V314" t="s">
        <v>3476</v>
      </c>
      <c r="W314" t="s">
        <v>12159</v>
      </c>
      <c r="X314" t="s">
        <v>12148</v>
      </c>
    </row>
    <row r="315" spans="1:24">
      <c r="A315" t="s">
        <v>151</v>
      </c>
      <c r="B315" t="s">
        <v>52</v>
      </c>
      <c r="C315" t="s">
        <v>353</v>
      </c>
      <c r="F315" t="s">
        <v>211</v>
      </c>
      <c r="G315" t="s">
        <v>212</v>
      </c>
      <c r="H315" t="s">
        <v>213</v>
      </c>
      <c r="I315" t="s">
        <v>205</v>
      </c>
      <c r="K315">
        <v>1.5</v>
      </c>
      <c r="L315" t="s">
        <v>116</v>
      </c>
      <c r="M315">
        <v>46093</v>
      </c>
      <c r="N315" t="s">
        <v>105</v>
      </c>
      <c r="O315" t="s">
        <v>106</v>
      </c>
      <c r="S315">
        <v>26452</v>
      </c>
      <c r="T315">
        <v>1.7425147436866777</v>
      </c>
      <c r="U315" t="s">
        <v>3533</v>
      </c>
      <c r="V315" t="s">
        <v>3476</v>
      </c>
      <c r="W315" t="s">
        <v>12159</v>
      </c>
      <c r="X315" t="s">
        <v>12148</v>
      </c>
    </row>
    <row r="316" spans="1:24">
      <c r="A316" t="s">
        <v>151</v>
      </c>
      <c r="B316" t="s">
        <v>52</v>
      </c>
      <c r="C316" t="s">
        <v>437</v>
      </c>
      <c r="F316" t="s">
        <v>330</v>
      </c>
      <c r="G316" t="s">
        <v>280</v>
      </c>
      <c r="H316" t="s">
        <v>275</v>
      </c>
      <c r="I316" t="s">
        <v>205</v>
      </c>
      <c r="K316">
        <v>3.8</v>
      </c>
      <c r="L316" t="s">
        <v>104</v>
      </c>
      <c r="M316">
        <v>479520</v>
      </c>
      <c r="N316" t="s">
        <v>105</v>
      </c>
      <c r="O316" t="s">
        <v>106</v>
      </c>
      <c r="S316">
        <v>26452</v>
      </c>
      <c r="T316">
        <v>18.127929835173145</v>
      </c>
      <c r="U316" t="s">
        <v>165</v>
      </c>
      <c r="V316" t="s">
        <v>3476</v>
      </c>
      <c r="W316" t="s">
        <v>12159</v>
      </c>
      <c r="X316" t="s">
        <v>12148</v>
      </c>
    </row>
    <row r="317" spans="1:24">
      <c r="A317" t="s">
        <v>151</v>
      </c>
      <c r="B317" t="s">
        <v>52</v>
      </c>
      <c r="C317" t="s">
        <v>437</v>
      </c>
      <c r="F317" t="s">
        <v>330</v>
      </c>
      <c r="G317" t="s">
        <v>280</v>
      </c>
      <c r="H317" t="s">
        <v>275</v>
      </c>
      <c r="I317" t="s">
        <v>205</v>
      </c>
      <c r="K317">
        <v>3.8</v>
      </c>
      <c r="L317" t="s">
        <v>115</v>
      </c>
      <c r="M317">
        <v>236164</v>
      </c>
      <c r="N317" t="s">
        <v>105</v>
      </c>
      <c r="O317" t="s">
        <v>106</v>
      </c>
      <c r="S317">
        <v>26452</v>
      </c>
      <c r="T317">
        <v>8.9280205655526998</v>
      </c>
      <c r="U317" t="s">
        <v>165</v>
      </c>
      <c r="V317" t="s">
        <v>3476</v>
      </c>
      <c r="W317" t="s">
        <v>12159</v>
      </c>
      <c r="X317" t="s">
        <v>12148</v>
      </c>
    </row>
    <row r="318" spans="1:24">
      <c r="A318" t="s">
        <v>151</v>
      </c>
      <c r="B318" t="s">
        <v>52</v>
      </c>
      <c r="C318" t="s">
        <v>437</v>
      </c>
      <c r="F318" t="s">
        <v>330</v>
      </c>
      <c r="G318" t="s">
        <v>280</v>
      </c>
      <c r="H318" t="s">
        <v>275</v>
      </c>
      <c r="I318" t="s">
        <v>205</v>
      </c>
      <c r="K318">
        <v>3.8</v>
      </c>
      <c r="L318" t="s">
        <v>116</v>
      </c>
      <c r="M318">
        <v>37645</v>
      </c>
      <c r="N318" t="s">
        <v>105</v>
      </c>
      <c r="O318" t="s">
        <v>106</v>
      </c>
      <c r="S318">
        <v>26452</v>
      </c>
      <c r="T318">
        <v>1.4231438076515954</v>
      </c>
      <c r="U318" t="s">
        <v>165</v>
      </c>
      <c r="V318" t="s">
        <v>3476</v>
      </c>
      <c r="W318" t="s">
        <v>12159</v>
      </c>
      <c r="X318" t="s">
        <v>12148</v>
      </c>
    </row>
    <row r="319" spans="1:24">
      <c r="A319" t="s">
        <v>151</v>
      </c>
      <c r="B319" t="s">
        <v>52</v>
      </c>
      <c r="C319" t="s">
        <v>354</v>
      </c>
      <c r="F319" t="s">
        <v>266</v>
      </c>
      <c r="G319" t="s">
        <v>267</v>
      </c>
      <c r="H319" t="s">
        <v>213</v>
      </c>
      <c r="I319" t="s">
        <v>205</v>
      </c>
      <c r="K319">
        <v>47.6</v>
      </c>
      <c r="L319" t="s">
        <v>104</v>
      </c>
      <c r="M319">
        <v>3968419</v>
      </c>
      <c r="N319" t="s">
        <v>105</v>
      </c>
      <c r="O319" t="s">
        <v>106</v>
      </c>
      <c r="S319">
        <v>26452</v>
      </c>
      <c r="T319">
        <v>150.02340087706034</v>
      </c>
      <c r="U319" t="s">
        <v>157</v>
      </c>
      <c r="V319" t="s">
        <v>3476</v>
      </c>
      <c r="W319" t="s">
        <v>12159</v>
      </c>
      <c r="X319" t="s">
        <v>12148</v>
      </c>
    </row>
    <row r="320" spans="1:24">
      <c r="A320" t="s">
        <v>151</v>
      </c>
      <c r="B320" t="s">
        <v>52</v>
      </c>
      <c r="C320" t="s">
        <v>354</v>
      </c>
      <c r="F320" t="s">
        <v>266</v>
      </c>
      <c r="G320" t="s">
        <v>267</v>
      </c>
      <c r="H320" t="s">
        <v>213</v>
      </c>
      <c r="I320" t="s">
        <v>205</v>
      </c>
      <c r="K320">
        <v>47.6</v>
      </c>
      <c r="L320" t="s">
        <v>114</v>
      </c>
      <c r="M320">
        <v>136466</v>
      </c>
      <c r="N320" t="s">
        <v>105</v>
      </c>
      <c r="O320" t="s">
        <v>106</v>
      </c>
      <c r="S320">
        <v>26452</v>
      </c>
      <c r="T320">
        <v>5.1590049901708754</v>
      </c>
      <c r="U320" t="s">
        <v>157</v>
      </c>
      <c r="V320" t="s">
        <v>3476</v>
      </c>
      <c r="W320" t="s">
        <v>12159</v>
      </c>
      <c r="X320" t="s">
        <v>12148</v>
      </c>
    </row>
    <row r="321" spans="1:24">
      <c r="A321" t="s">
        <v>151</v>
      </c>
      <c r="B321" t="s">
        <v>52</v>
      </c>
      <c r="C321" t="s">
        <v>354</v>
      </c>
      <c r="F321" t="s">
        <v>266</v>
      </c>
      <c r="G321" t="s">
        <v>267</v>
      </c>
      <c r="H321" t="s">
        <v>213</v>
      </c>
      <c r="I321" t="s">
        <v>205</v>
      </c>
      <c r="K321">
        <v>47.6</v>
      </c>
      <c r="L321" t="s">
        <v>115</v>
      </c>
      <c r="M321">
        <v>1954446</v>
      </c>
      <c r="N321" t="s">
        <v>105</v>
      </c>
      <c r="O321" t="s">
        <v>106</v>
      </c>
      <c r="S321">
        <v>26452</v>
      </c>
      <c r="T321">
        <v>73.886511416906089</v>
      </c>
      <c r="U321" t="s">
        <v>157</v>
      </c>
      <c r="V321" t="s">
        <v>3476</v>
      </c>
      <c r="W321" t="s">
        <v>12159</v>
      </c>
      <c r="X321" t="s">
        <v>12148</v>
      </c>
    </row>
    <row r="322" spans="1:24">
      <c r="A322" t="s">
        <v>151</v>
      </c>
      <c r="B322" t="s">
        <v>52</v>
      </c>
      <c r="C322" t="s">
        <v>354</v>
      </c>
      <c r="F322" t="s">
        <v>266</v>
      </c>
      <c r="G322" t="s">
        <v>267</v>
      </c>
      <c r="H322" t="s">
        <v>213</v>
      </c>
      <c r="I322" t="s">
        <v>205</v>
      </c>
      <c r="K322">
        <v>47.6</v>
      </c>
      <c r="L322" t="s">
        <v>116</v>
      </c>
      <c r="M322">
        <v>318721</v>
      </c>
      <c r="N322" t="s">
        <v>105</v>
      </c>
      <c r="O322" t="s">
        <v>106</v>
      </c>
      <c r="S322">
        <v>26452</v>
      </c>
      <c r="T322">
        <v>12.049032209284743</v>
      </c>
      <c r="U322" t="s">
        <v>157</v>
      </c>
      <c r="V322" t="s">
        <v>3476</v>
      </c>
      <c r="W322" t="s">
        <v>12159</v>
      </c>
      <c r="X322" t="s">
        <v>12148</v>
      </c>
    </row>
    <row r="323" spans="1:24">
      <c r="A323" t="s">
        <v>151</v>
      </c>
      <c r="B323" t="s">
        <v>52</v>
      </c>
      <c r="C323" t="s">
        <v>427</v>
      </c>
      <c r="F323" t="s">
        <v>307</v>
      </c>
      <c r="G323" t="s">
        <v>280</v>
      </c>
      <c r="H323" t="s">
        <v>223</v>
      </c>
      <c r="I323" t="s">
        <v>205</v>
      </c>
      <c r="K323">
        <v>16.8</v>
      </c>
      <c r="L323" t="s">
        <v>104</v>
      </c>
      <c r="M323">
        <v>1273454</v>
      </c>
      <c r="N323" t="s">
        <v>105</v>
      </c>
      <c r="O323" t="s">
        <v>106</v>
      </c>
      <c r="S323">
        <v>26452</v>
      </c>
      <c r="T323">
        <v>48.142068652653862</v>
      </c>
      <c r="U323" t="s">
        <v>3533</v>
      </c>
      <c r="V323" t="s">
        <v>3476</v>
      </c>
      <c r="W323" t="s">
        <v>12159</v>
      </c>
      <c r="X323" t="s">
        <v>12148</v>
      </c>
    </row>
    <row r="324" spans="1:24">
      <c r="A324" t="s">
        <v>151</v>
      </c>
      <c r="B324" t="s">
        <v>52</v>
      </c>
      <c r="C324" t="s">
        <v>427</v>
      </c>
      <c r="F324" t="s">
        <v>307</v>
      </c>
      <c r="G324" t="s">
        <v>280</v>
      </c>
      <c r="H324" t="s">
        <v>223</v>
      </c>
      <c r="I324" t="s">
        <v>205</v>
      </c>
      <c r="K324">
        <v>16.8</v>
      </c>
      <c r="L324" t="s">
        <v>115</v>
      </c>
      <c r="M324">
        <v>627176</v>
      </c>
      <c r="N324" t="s">
        <v>105</v>
      </c>
      <c r="O324" t="s">
        <v>106</v>
      </c>
      <c r="S324">
        <v>26452</v>
      </c>
      <c r="T324">
        <v>23.709965220021171</v>
      </c>
      <c r="U324" t="s">
        <v>3533</v>
      </c>
      <c r="V324" t="s">
        <v>3476</v>
      </c>
      <c r="W324" t="s">
        <v>12159</v>
      </c>
      <c r="X324" t="s">
        <v>12148</v>
      </c>
    </row>
    <row r="325" spans="1:24">
      <c r="A325" t="s">
        <v>151</v>
      </c>
      <c r="B325" t="s">
        <v>52</v>
      </c>
      <c r="C325" t="s">
        <v>427</v>
      </c>
      <c r="F325" t="s">
        <v>307</v>
      </c>
      <c r="G325" t="s">
        <v>280</v>
      </c>
      <c r="H325" t="s">
        <v>223</v>
      </c>
      <c r="I325" t="s">
        <v>205</v>
      </c>
      <c r="K325">
        <v>16.8</v>
      </c>
      <c r="L325" t="s">
        <v>116</v>
      </c>
      <c r="M325">
        <v>99973</v>
      </c>
      <c r="N325" t="s">
        <v>105</v>
      </c>
      <c r="O325" t="s">
        <v>106</v>
      </c>
      <c r="S325">
        <v>26452</v>
      </c>
      <c r="T325">
        <v>3.7794117647058822</v>
      </c>
      <c r="U325" t="s">
        <v>3533</v>
      </c>
      <c r="V325" t="s">
        <v>3476</v>
      </c>
      <c r="W325" t="s">
        <v>12159</v>
      </c>
      <c r="X325" t="s">
        <v>12148</v>
      </c>
    </row>
    <row r="326" spans="1:24">
      <c r="A326" t="s">
        <v>151</v>
      </c>
      <c r="B326" t="s">
        <v>52</v>
      </c>
      <c r="C326" t="s">
        <v>447</v>
      </c>
      <c r="F326" t="s">
        <v>333</v>
      </c>
      <c r="G326" t="s">
        <v>284</v>
      </c>
      <c r="H326" t="s">
        <v>223</v>
      </c>
      <c r="I326" t="s">
        <v>205</v>
      </c>
      <c r="K326">
        <v>65.900000000000006</v>
      </c>
      <c r="L326" t="s">
        <v>104</v>
      </c>
      <c r="M326">
        <v>4207896</v>
      </c>
      <c r="N326" t="s">
        <v>105</v>
      </c>
      <c r="O326" t="s">
        <v>106</v>
      </c>
      <c r="S326">
        <v>26452</v>
      </c>
      <c r="T326">
        <v>159.07666717072433</v>
      </c>
      <c r="U326" t="s">
        <v>159</v>
      </c>
      <c r="V326" t="s">
        <v>3476</v>
      </c>
      <c r="W326" t="s">
        <v>12159</v>
      </c>
      <c r="X326" t="s">
        <v>12148</v>
      </c>
    </row>
    <row r="327" spans="1:24">
      <c r="A327" t="s">
        <v>151</v>
      </c>
      <c r="B327" t="s">
        <v>52</v>
      </c>
      <c r="C327" t="s">
        <v>447</v>
      </c>
      <c r="F327" t="s">
        <v>333</v>
      </c>
      <c r="G327" t="s">
        <v>284</v>
      </c>
      <c r="H327" t="s">
        <v>223</v>
      </c>
      <c r="I327" t="s">
        <v>205</v>
      </c>
      <c r="K327">
        <v>65.900000000000006</v>
      </c>
      <c r="L327" t="s">
        <v>115</v>
      </c>
      <c r="M327">
        <v>1788356</v>
      </c>
      <c r="N327" t="s">
        <v>105</v>
      </c>
      <c r="O327" t="s">
        <v>106</v>
      </c>
      <c r="S327">
        <v>26452</v>
      </c>
      <c r="T327">
        <v>67.60759110842281</v>
      </c>
      <c r="U327" t="s">
        <v>159</v>
      </c>
      <c r="V327" t="s">
        <v>3476</v>
      </c>
      <c r="W327" t="s">
        <v>12159</v>
      </c>
      <c r="X327" t="s">
        <v>12148</v>
      </c>
    </row>
    <row r="328" spans="1:24">
      <c r="A328" t="s">
        <v>151</v>
      </c>
      <c r="B328" t="s">
        <v>52</v>
      </c>
      <c r="C328" t="s">
        <v>447</v>
      </c>
      <c r="F328" t="s">
        <v>333</v>
      </c>
      <c r="G328" t="s">
        <v>284</v>
      </c>
      <c r="H328" t="s">
        <v>223</v>
      </c>
      <c r="I328" t="s">
        <v>205</v>
      </c>
      <c r="K328">
        <v>65.900000000000006</v>
      </c>
      <c r="L328" t="s">
        <v>116</v>
      </c>
      <c r="M328">
        <v>315403</v>
      </c>
      <c r="N328" t="s">
        <v>105</v>
      </c>
      <c r="O328" t="s">
        <v>106</v>
      </c>
      <c r="S328">
        <v>26452</v>
      </c>
      <c r="T328">
        <v>11.923597459549372</v>
      </c>
      <c r="U328" t="s">
        <v>159</v>
      </c>
      <c r="V328" t="s">
        <v>3476</v>
      </c>
      <c r="W328" t="s">
        <v>12159</v>
      </c>
      <c r="X328" t="s">
        <v>12148</v>
      </c>
    </row>
    <row r="329" spans="1:24">
      <c r="A329" t="s">
        <v>151</v>
      </c>
      <c r="B329" t="s">
        <v>52</v>
      </c>
      <c r="C329" t="s">
        <v>453</v>
      </c>
      <c r="F329" t="s">
        <v>314</v>
      </c>
      <c r="G329" t="s">
        <v>280</v>
      </c>
      <c r="H329" t="s">
        <v>275</v>
      </c>
      <c r="I329" t="s">
        <v>205</v>
      </c>
      <c r="K329">
        <v>1.4</v>
      </c>
      <c r="L329" t="s">
        <v>104</v>
      </c>
      <c r="M329">
        <v>299060</v>
      </c>
      <c r="N329" t="s">
        <v>105</v>
      </c>
      <c r="O329" t="s">
        <v>106</v>
      </c>
      <c r="S329">
        <v>26452</v>
      </c>
      <c r="T329">
        <v>11.305761379101769</v>
      </c>
      <c r="U329" t="s">
        <v>157</v>
      </c>
      <c r="V329" t="s">
        <v>3476</v>
      </c>
      <c r="W329" t="s">
        <v>12159</v>
      </c>
      <c r="X329" t="s">
        <v>12148</v>
      </c>
    </row>
    <row r="330" spans="1:24">
      <c r="A330" t="s">
        <v>151</v>
      </c>
      <c r="B330" t="s">
        <v>52</v>
      </c>
      <c r="C330" t="s">
        <v>453</v>
      </c>
      <c r="F330" t="s">
        <v>314</v>
      </c>
      <c r="G330" t="s">
        <v>280</v>
      </c>
      <c r="H330" t="s">
        <v>275</v>
      </c>
      <c r="I330" t="s">
        <v>205</v>
      </c>
      <c r="K330">
        <v>1.4</v>
      </c>
      <c r="L330" t="s">
        <v>115</v>
      </c>
      <c r="M330">
        <v>127101</v>
      </c>
      <c r="N330" t="s">
        <v>105</v>
      </c>
      <c r="O330" t="s">
        <v>106</v>
      </c>
      <c r="S330">
        <v>26452</v>
      </c>
      <c r="T330">
        <v>4.804967488280659</v>
      </c>
      <c r="U330" t="s">
        <v>157</v>
      </c>
      <c r="V330" t="s">
        <v>3476</v>
      </c>
      <c r="W330" t="s">
        <v>12159</v>
      </c>
      <c r="X330" t="s">
        <v>12148</v>
      </c>
    </row>
    <row r="331" spans="1:24">
      <c r="A331" t="s">
        <v>151</v>
      </c>
      <c r="B331" t="s">
        <v>52</v>
      </c>
      <c r="C331" t="s">
        <v>453</v>
      </c>
      <c r="F331" t="s">
        <v>314</v>
      </c>
      <c r="G331" t="s">
        <v>280</v>
      </c>
      <c r="H331" t="s">
        <v>275</v>
      </c>
      <c r="I331" t="s">
        <v>205</v>
      </c>
      <c r="K331">
        <v>1.4</v>
      </c>
      <c r="L331" t="s">
        <v>116</v>
      </c>
      <c r="M331">
        <v>22416</v>
      </c>
      <c r="N331" t="s">
        <v>105</v>
      </c>
      <c r="O331" t="s">
        <v>106</v>
      </c>
      <c r="S331">
        <v>26452</v>
      </c>
      <c r="T331">
        <v>0.84742174504763346</v>
      </c>
      <c r="U331" t="s">
        <v>157</v>
      </c>
      <c r="V331" t="s">
        <v>3476</v>
      </c>
      <c r="W331" t="s">
        <v>12159</v>
      </c>
      <c r="X331" t="s">
        <v>12148</v>
      </c>
    </row>
    <row r="332" spans="1:24">
      <c r="A332" t="s">
        <v>151</v>
      </c>
      <c r="B332" t="s">
        <v>52</v>
      </c>
      <c r="C332" t="s">
        <v>451</v>
      </c>
      <c r="F332" t="s">
        <v>307</v>
      </c>
      <c r="G332" t="s">
        <v>280</v>
      </c>
      <c r="H332" t="s">
        <v>223</v>
      </c>
      <c r="I332" t="s">
        <v>205</v>
      </c>
      <c r="K332">
        <v>28.7</v>
      </c>
      <c r="L332" t="s">
        <v>104</v>
      </c>
      <c r="M332">
        <v>1958544</v>
      </c>
      <c r="N332" t="s">
        <v>105</v>
      </c>
      <c r="O332" t="s">
        <v>106</v>
      </c>
      <c r="S332">
        <v>26452</v>
      </c>
      <c r="T332">
        <v>74.041433539996973</v>
      </c>
      <c r="U332" t="s">
        <v>3533</v>
      </c>
      <c r="V332" t="s">
        <v>3476</v>
      </c>
      <c r="W332" t="s">
        <v>12159</v>
      </c>
      <c r="X332" t="s">
        <v>12148</v>
      </c>
    </row>
    <row r="333" spans="1:24">
      <c r="A333" t="s">
        <v>151</v>
      </c>
      <c r="B333" t="s">
        <v>52</v>
      </c>
      <c r="C333" t="s">
        <v>451</v>
      </c>
      <c r="F333" t="s">
        <v>307</v>
      </c>
      <c r="G333" t="s">
        <v>280</v>
      </c>
      <c r="H333" t="s">
        <v>223</v>
      </c>
      <c r="I333" t="s">
        <v>205</v>
      </c>
      <c r="K333">
        <v>28.7</v>
      </c>
      <c r="L333" t="s">
        <v>115</v>
      </c>
      <c r="M333">
        <v>832381</v>
      </c>
      <c r="N333" t="s">
        <v>105</v>
      </c>
      <c r="O333" t="s">
        <v>106</v>
      </c>
      <c r="S333">
        <v>26452</v>
      </c>
      <c r="T333">
        <v>31.467601693633753</v>
      </c>
      <c r="U333" t="s">
        <v>3533</v>
      </c>
      <c r="V333" t="s">
        <v>3476</v>
      </c>
      <c r="W333" t="s">
        <v>12159</v>
      </c>
      <c r="X333" t="s">
        <v>12148</v>
      </c>
    </row>
    <row r="334" spans="1:24">
      <c r="A334" t="s">
        <v>151</v>
      </c>
      <c r="B334" t="s">
        <v>52</v>
      </c>
      <c r="C334" t="s">
        <v>451</v>
      </c>
      <c r="F334" t="s">
        <v>307</v>
      </c>
      <c r="G334" t="s">
        <v>280</v>
      </c>
      <c r="H334" t="s">
        <v>223</v>
      </c>
      <c r="I334" t="s">
        <v>205</v>
      </c>
      <c r="K334">
        <v>28.7</v>
      </c>
      <c r="L334" t="s">
        <v>116</v>
      </c>
      <c r="M334">
        <v>146803</v>
      </c>
      <c r="N334" t="s">
        <v>105</v>
      </c>
      <c r="O334" t="s">
        <v>106</v>
      </c>
      <c r="S334">
        <v>26452</v>
      </c>
      <c r="T334">
        <v>5.5497882957810374</v>
      </c>
      <c r="U334" t="s">
        <v>3533</v>
      </c>
      <c r="V334" t="s">
        <v>3476</v>
      </c>
      <c r="W334" t="s">
        <v>12159</v>
      </c>
      <c r="X334" t="s">
        <v>12148</v>
      </c>
    </row>
    <row r="335" spans="1:24">
      <c r="A335" t="s">
        <v>151</v>
      </c>
      <c r="B335" t="s">
        <v>52</v>
      </c>
      <c r="C335" t="s">
        <v>441</v>
      </c>
      <c r="F335" t="s">
        <v>317</v>
      </c>
      <c r="G335" t="s">
        <v>318</v>
      </c>
      <c r="H335" t="s">
        <v>275</v>
      </c>
      <c r="I335" t="s">
        <v>205</v>
      </c>
      <c r="K335">
        <v>3.8</v>
      </c>
      <c r="L335" t="s">
        <v>104</v>
      </c>
      <c r="M335">
        <v>479520</v>
      </c>
      <c r="N335" t="s">
        <v>105</v>
      </c>
      <c r="O335" t="s">
        <v>106</v>
      </c>
      <c r="S335">
        <v>26452</v>
      </c>
      <c r="T335">
        <v>18.127929835173145</v>
      </c>
      <c r="U335" t="s">
        <v>3533</v>
      </c>
      <c r="V335" t="s">
        <v>3476</v>
      </c>
      <c r="W335" t="s">
        <v>12159</v>
      </c>
      <c r="X335" t="s">
        <v>12148</v>
      </c>
    </row>
    <row r="336" spans="1:24">
      <c r="A336" t="s">
        <v>151</v>
      </c>
      <c r="B336" t="s">
        <v>52</v>
      </c>
      <c r="C336" t="s">
        <v>441</v>
      </c>
      <c r="F336" t="s">
        <v>317</v>
      </c>
      <c r="G336" t="s">
        <v>318</v>
      </c>
      <c r="H336" t="s">
        <v>275</v>
      </c>
      <c r="I336" t="s">
        <v>205</v>
      </c>
      <c r="K336">
        <v>3.8</v>
      </c>
      <c r="L336" t="s">
        <v>115</v>
      </c>
      <c r="M336">
        <v>236164</v>
      </c>
      <c r="N336" t="s">
        <v>105</v>
      </c>
      <c r="O336" t="s">
        <v>106</v>
      </c>
      <c r="S336">
        <v>26452</v>
      </c>
      <c r="T336">
        <v>8.9280205655526998</v>
      </c>
      <c r="U336" t="s">
        <v>3533</v>
      </c>
      <c r="V336" t="s">
        <v>3476</v>
      </c>
      <c r="W336" t="s">
        <v>12159</v>
      </c>
      <c r="X336" t="s">
        <v>12148</v>
      </c>
    </row>
    <row r="337" spans="1:24">
      <c r="A337" t="s">
        <v>151</v>
      </c>
      <c r="B337" t="s">
        <v>52</v>
      </c>
      <c r="C337" t="s">
        <v>441</v>
      </c>
      <c r="F337" t="s">
        <v>317</v>
      </c>
      <c r="G337" t="s">
        <v>318</v>
      </c>
      <c r="H337" t="s">
        <v>275</v>
      </c>
      <c r="I337" t="s">
        <v>205</v>
      </c>
      <c r="K337">
        <v>3.8</v>
      </c>
      <c r="L337" t="s">
        <v>116</v>
      </c>
      <c r="M337">
        <v>37645</v>
      </c>
      <c r="N337" t="s">
        <v>105</v>
      </c>
      <c r="O337" t="s">
        <v>106</v>
      </c>
      <c r="S337">
        <v>26452</v>
      </c>
      <c r="T337">
        <v>1.4231438076515954</v>
      </c>
      <c r="U337" t="s">
        <v>3533</v>
      </c>
      <c r="V337" t="s">
        <v>3476</v>
      </c>
      <c r="W337" t="s">
        <v>12159</v>
      </c>
      <c r="X337" t="s">
        <v>12148</v>
      </c>
    </row>
    <row r="338" spans="1:24">
      <c r="A338" t="s">
        <v>151</v>
      </c>
      <c r="B338" t="s">
        <v>52</v>
      </c>
      <c r="C338" t="s">
        <v>446</v>
      </c>
      <c r="F338" t="s">
        <v>314</v>
      </c>
      <c r="G338" t="s">
        <v>280</v>
      </c>
      <c r="H338" t="s">
        <v>275</v>
      </c>
      <c r="I338" t="s">
        <v>205</v>
      </c>
      <c r="K338">
        <v>3.8</v>
      </c>
      <c r="L338" t="s">
        <v>104</v>
      </c>
      <c r="M338">
        <v>479520</v>
      </c>
      <c r="N338" t="s">
        <v>105</v>
      </c>
      <c r="O338" t="s">
        <v>106</v>
      </c>
      <c r="S338">
        <v>26452</v>
      </c>
      <c r="T338">
        <v>18.127929835173145</v>
      </c>
      <c r="U338" t="s">
        <v>165</v>
      </c>
      <c r="V338" t="s">
        <v>3476</v>
      </c>
      <c r="W338" t="s">
        <v>12159</v>
      </c>
      <c r="X338" t="s">
        <v>12148</v>
      </c>
    </row>
    <row r="339" spans="1:24">
      <c r="A339" t="s">
        <v>151</v>
      </c>
      <c r="B339" t="s">
        <v>52</v>
      </c>
      <c r="C339" t="s">
        <v>446</v>
      </c>
      <c r="F339" t="s">
        <v>314</v>
      </c>
      <c r="G339" t="s">
        <v>280</v>
      </c>
      <c r="H339" t="s">
        <v>275</v>
      </c>
      <c r="I339" t="s">
        <v>205</v>
      </c>
      <c r="K339">
        <v>3.8</v>
      </c>
      <c r="L339" t="s">
        <v>115</v>
      </c>
      <c r="M339">
        <v>203796</v>
      </c>
      <c r="N339" t="s">
        <v>105</v>
      </c>
      <c r="O339" t="s">
        <v>106</v>
      </c>
      <c r="S339">
        <v>26452</v>
      </c>
      <c r="T339">
        <v>7.7043701799485858</v>
      </c>
      <c r="U339" t="s">
        <v>165</v>
      </c>
      <c r="V339" t="s">
        <v>3476</v>
      </c>
      <c r="W339" t="s">
        <v>12159</v>
      </c>
      <c r="X339" t="s">
        <v>12148</v>
      </c>
    </row>
    <row r="340" spans="1:24">
      <c r="A340" t="s">
        <v>151</v>
      </c>
      <c r="B340" t="s">
        <v>52</v>
      </c>
      <c r="C340" t="s">
        <v>446</v>
      </c>
      <c r="F340" t="s">
        <v>314</v>
      </c>
      <c r="G340" t="s">
        <v>280</v>
      </c>
      <c r="H340" t="s">
        <v>275</v>
      </c>
      <c r="I340" t="s">
        <v>205</v>
      </c>
      <c r="K340">
        <v>3.8</v>
      </c>
      <c r="L340" t="s">
        <v>116</v>
      </c>
      <c r="M340">
        <v>35942</v>
      </c>
      <c r="N340" t="s">
        <v>105</v>
      </c>
      <c r="O340" t="s">
        <v>106</v>
      </c>
      <c r="S340">
        <v>26452</v>
      </c>
      <c r="T340">
        <v>1.3587630424920611</v>
      </c>
      <c r="U340" t="s">
        <v>165</v>
      </c>
      <c r="V340" t="s">
        <v>3476</v>
      </c>
      <c r="W340" t="s">
        <v>12159</v>
      </c>
      <c r="X340" t="s">
        <v>12148</v>
      </c>
    </row>
    <row r="341" spans="1:24">
      <c r="A341" t="s">
        <v>151</v>
      </c>
      <c r="B341" t="s">
        <v>52</v>
      </c>
      <c r="C341" t="s">
        <v>445</v>
      </c>
      <c r="F341" t="s">
        <v>314</v>
      </c>
      <c r="G341" t="s">
        <v>280</v>
      </c>
      <c r="H341" t="s">
        <v>275</v>
      </c>
      <c r="I341" t="s">
        <v>205</v>
      </c>
      <c r="K341">
        <v>1.1000000000000001</v>
      </c>
      <c r="L341" t="s">
        <v>104</v>
      </c>
      <c r="M341">
        <v>299060</v>
      </c>
      <c r="N341" t="s">
        <v>105</v>
      </c>
      <c r="O341" t="s">
        <v>106</v>
      </c>
      <c r="S341">
        <v>26452</v>
      </c>
      <c r="T341">
        <v>11.305761379101769</v>
      </c>
      <c r="U341" t="s">
        <v>160</v>
      </c>
      <c r="V341" t="s">
        <v>3476</v>
      </c>
      <c r="W341" t="s">
        <v>12159</v>
      </c>
      <c r="X341" t="s">
        <v>12148</v>
      </c>
    </row>
    <row r="342" spans="1:24">
      <c r="A342" t="s">
        <v>151</v>
      </c>
      <c r="B342" t="s">
        <v>52</v>
      </c>
      <c r="C342" t="s">
        <v>445</v>
      </c>
      <c r="F342" t="s">
        <v>314</v>
      </c>
      <c r="G342" t="s">
        <v>280</v>
      </c>
      <c r="H342" t="s">
        <v>275</v>
      </c>
      <c r="I342" t="s">
        <v>205</v>
      </c>
      <c r="K342">
        <v>1.1000000000000001</v>
      </c>
      <c r="L342" t="s">
        <v>115</v>
      </c>
      <c r="M342">
        <v>127101</v>
      </c>
      <c r="N342" t="s">
        <v>105</v>
      </c>
      <c r="O342" t="s">
        <v>106</v>
      </c>
      <c r="S342">
        <v>26452</v>
      </c>
      <c r="T342">
        <v>4.804967488280659</v>
      </c>
      <c r="U342" t="s">
        <v>160</v>
      </c>
      <c r="V342" t="s">
        <v>3476</v>
      </c>
      <c r="W342" t="s">
        <v>12159</v>
      </c>
      <c r="X342" t="s">
        <v>12148</v>
      </c>
    </row>
    <row r="343" spans="1:24">
      <c r="A343" t="s">
        <v>151</v>
      </c>
      <c r="B343" t="s">
        <v>52</v>
      </c>
      <c r="C343" t="s">
        <v>445</v>
      </c>
      <c r="F343" t="s">
        <v>314</v>
      </c>
      <c r="G343" t="s">
        <v>280</v>
      </c>
      <c r="H343" t="s">
        <v>275</v>
      </c>
      <c r="I343" t="s">
        <v>205</v>
      </c>
      <c r="K343">
        <v>1.1000000000000001</v>
      </c>
      <c r="L343" t="s">
        <v>116</v>
      </c>
      <c r="M343">
        <v>22416</v>
      </c>
      <c r="N343" t="s">
        <v>105</v>
      </c>
      <c r="O343" t="s">
        <v>106</v>
      </c>
      <c r="S343">
        <v>26452</v>
      </c>
      <c r="T343">
        <v>0.84742174504763346</v>
      </c>
      <c r="U343" t="s">
        <v>160</v>
      </c>
      <c r="V343" t="s">
        <v>3476</v>
      </c>
      <c r="W343" t="s">
        <v>12159</v>
      </c>
      <c r="X343" t="s">
        <v>12148</v>
      </c>
    </row>
    <row r="344" spans="1:24">
      <c r="A344" t="s">
        <v>151</v>
      </c>
      <c r="B344" t="s">
        <v>52</v>
      </c>
      <c r="C344" t="s">
        <v>440</v>
      </c>
      <c r="F344" t="s">
        <v>317</v>
      </c>
      <c r="G344" t="s">
        <v>318</v>
      </c>
      <c r="H344" t="s">
        <v>275</v>
      </c>
      <c r="I344" t="s">
        <v>205</v>
      </c>
      <c r="K344">
        <v>9.6</v>
      </c>
      <c r="L344" t="s">
        <v>104</v>
      </c>
      <c r="M344">
        <v>796605</v>
      </c>
      <c r="N344" t="s">
        <v>105</v>
      </c>
      <c r="O344" t="s">
        <v>106</v>
      </c>
      <c r="S344">
        <v>26452</v>
      </c>
      <c r="T344">
        <v>30.115114169060941</v>
      </c>
      <c r="U344" t="s">
        <v>3533</v>
      </c>
      <c r="V344" t="s">
        <v>3476</v>
      </c>
      <c r="W344" t="s">
        <v>12159</v>
      </c>
      <c r="X344" t="s">
        <v>12148</v>
      </c>
    </row>
    <row r="345" spans="1:24">
      <c r="A345" t="s">
        <v>151</v>
      </c>
      <c r="B345" t="s">
        <v>52</v>
      </c>
      <c r="C345" t="s">
        <v>440</v>
      </c>
      <c r="F345" t="s">
        <v>317</v>
      </c>
      <c r="G345" t="s">
        <v>318</v>
      </c>
      <c r="H345" t="s">
        <v>275</v>
      </c>
      <c r="I345" t="s">
        <v>205</v>
      </c>
      <c r="K345">
        <v>9.6</v>
      </c>
      <c r="L345" t="s">
        <v>115</v>
      </c>
      <c r="M345">
        <v>392328</v>
      </c>
      <c r="N345" t="s">
        <v>105</v>
      </c>
      <c r="O345" t="s">
        <v>106</v>
      </c>
      <c r="S345">
        <v>26452</v>
      </c>
      <c r="T345">
        <v>14.831695145924694</v>
      </c>
      <c r="U345" t="s">
        <v>3533</v>
      </c>
      <c r="V345" t="s">
        <v>3476</v>
      </c>
      <c r="W345" t="s">
        <v>12159</v>
      </c>
      <c r="X345" t="s">
        <v>12148</v>
      </c>
    </row>
    <row r="346" spans="1:24">
      <c r="A346" t="s">
        <v>151</v>
      </c>
      <c r="B346" t="s">
        <v>52</v>
      </c>
      <c r="C346" t="s">
        <v>440</v>
      </c>
      <c r="F346" t="s">
        <v>317</v>
      </c>
      <c r="G346" t="s">
        <v>318</v>
      </c>
      <c r="H346" t="s">
        <v>275</v>
      </c>
      <c r="I346" t="s">
        <v>205</v>
      </c>
      <c r="K346">
        <v>9.6</v>
      </c>
      <c r="L346" t="s">
        <v>116</v>
      </c>
      <c r="M346">
        <v>62538</v>
      </c>
      <c r="N346" t="s">
        <v>105</v>
      </c>
      <c r="O346" t="s">
        <v>106</v>
      </c>
      <c r="S346">
        <v>26452</v>
      </c>
      <c r="T346">
        <v>2.3642068652653863</v>
      </c>
      <c r="U346" t="s">
        <v>3533</v>
      </c>
      <c r="V346" t="s">
        <v>3476</v>
      </c>
      <c r="W346" t="s">
        <v>12159</v>
      </c>
      <c r="X346" t="s">
        <v>12148</v>
      </c>
    </row>
    <row r="347" spans="1:24">
      <c r="A347" t="s">
        <v>151</v>
      </c>
      <c r="B347" t="s">
        <v>52</v>
      </c>
      <c r="C347" t="s">
        <v>448</v>
      </c>
      <c r="F347" t="s">
        <v>307</v>
      </c>
      <c r="G347" t="s">
        <v>280</v>
      </c>
      <c r="H347" t="s">
        <v>223</v>
      </c>
      <c r="I347" t="s">
        <v>205</v>
      </c>
      <c r="K347">
        <v>1.1000000000000001</v>
      </c>
      <c r="L347" t="s">
        <v>104</v>
      </c>
      <c r="M347">
        <v>359912</v>
      </c>
      <c r="N347" t="s">
        <v>105</v>
      </c>
      <c r="O347" t="s">
        <v>106</v>
      </c>
      <c r="S347">
        <v>26452</v>
      </c>
      <c r="T347">
        <v>13.606230152729472</v>
      </c>
      <c r="U347" t="s">
        <v>160</v>
      </c>
      <c r="V347" t="s">
        <v>3476</v>
      </c>
      <c r="W347" t="s">
        <v>12159</v>
      </c>
      <c r="X347" t="s">
        <v>12148</v>
      </c>
    </row>
    <row r="348" spans="1:24">
      <c r="A348" t="s">
        <v>151</v>
      </c>
      <c r="B348" t="s">
        <v>52</v>
      </c>
      <c r="C348" t="s">
        <v>448</v>
      </c>
      <c r="F348" t="s">
        <v>307</v>
      </c>
      <c r="G348" t="s">
        <v>280</v>
      </c>
      <c r="H348" t="s">
        <v>223</v>
      </c>
      <c r="I348" t="s">
        <v>205</v>
      </c>
      <c r="K348">
        <v>1.1000000000000001</v>
      </c>
      <c r="L348" t="s">
        <v>115</v>
      </c>
      <c r="M348">
        <v>152963</v>
      </c>
      <c r="N348" t="s">
        <v>105</v>
      </c>
      <c r="O348" t="s">
        <v>106</v>
      </c>
      <c r="S348">
        <v>26452</v>
      </c>
      <c r="T348">
        <v>5.7826629366399516</v>
      </c>
      <c r="U348" t="s">
        <v>160</v>
      </c>
      <c r="V348" t="s">
        <v>3476</v>
      </c>
      <c r="W348" t="s">
        <v>12159</v>
      </c>
      <c r="X348" t="s">
        <v>12148</v>
      </c>
    </row>
    <row r="349" spans="1:24">
      <c r="A349" t="s">
        <v>151</v>
      </c>
      <c r="B349" t="s">
        <v>52</v>
      </c>
      <c r="C349" t="s">
        <v>448</v>
      </c>
      <c r="F349" t="s">
        <v>307</v>
      </c>
      <c r="G349" t="s">
        <v>280</v>
      </c>
      <c r="H349" t="s">
        <v>223</v>
      </c>
      <c r="I349" t="s">
        <v>205</v>
      </c>
      <c r="K349">
        <v>1.1000000000000001</v>
      </c>
      <c r="L349" t="s">
        <v>116</v>
      </c>
      <c r="M349">
        <v>26977</v>
      </c>
      <c r="N349" t="s">
        <v>105</v>
      </c>
      <c r="O349" t="s">
        <v>106</v>
      </c>
      <c r="S349">
        <v>26452</v>
      </c>
      <c r="T349">
        <v>1.0198472705277484</v>
      </c>
      <c r="U349" t="s">
        <v>160</v>
      </c>
      <c r="V349" t="s">
        <v>3476</v>
      </c>
      <c r="W349" t="s">
        <v>12159</v>
      </c>
      <c r="X349" t="s">
        <v>12148</v>
      </c>
    </row>
    <row r="350" spans="1:24">
      <c r="A350" t="s">
        <v>151</v>
      </c>
      <c r="B350" t="s">
        <v>52</v>
      </c>
      <c r="C350" t="s">
        <v>449</v>
      </c>
      <c r="F350" t="s">
        <v>314</v>
      </c>
      <c r="G350" t="s">
        <v>280</v>
      </c>
      <c r="H350" t="s">
        <v>275</v>
      </c>
      <c r="I350" t="s">
        <v>205</v>
      </c>
      <c r="K350">
        <v>3.4</v>
      </c>
      <c r="L350" t="s">
        <v>104</v>
      </c>
      <c r="M350">
        <v>451485</v>
      </c>
      <c r="N350" t="s">
        <v>105</v>
      </c>
      <c r="O350" t="s">
        <v>106</v>
      </c>
      <c r="S350">
        <v>26452</v>
      </c>
      <c r="T350">
        <v>17.06808558899138</v>
      </c>
      <c r="U350" t="s">
        <v>157</v>
      </c>
      <c r="V350" t="s">
        <v>3476</v>
      </c>
      <c r="W350" t="s">
        <v>12159</v>
      </c>
      <c r="X350" t="s">
        <v>12148</v>
      </c>
    </row>
    <row r="351" spans="1:24">
      <c r="A351" t="s">
        <v>151</v>
      </c>
      <c r="B351" t="s">
        <v>52</v>
      </c>
      <c r="C351" t="s">
        <v>449</v>
      </c>
      <c r="F351" t="s">
        <v>314</v>
      </c>
      <c r="G351" t="s">
        <v>280</v>
      </c>
      <c r="H351" t="s">
        <v>275</v>
      </c>
      <c r="I351" t="s">
        <v>205</v>
      </c>
      <c r="K351">
        <v>3.4</v>
      </c>
      <c r="L351" t="s">
        <v>115</v>
      </c>
      <c r="M351">
        <v>191881</v>
      </c>
      <c r="N351" t="s">
        <v>105</v>
      </c>
      <c r="O351" t="s">
        <v>106</v>
      </c>
      <c r="S351">
        <v>26452</v>
      </c>
      <c r="T351">
        <v>7.2539316497807347</v>
      </c>
      <c r="U351" t="s">
        <v>157</v>
      </c>
      <c r="V351" t="s">
        <v>3476</v>
      </c>
      <c r="W351" t="s">
        <v>12159</v>
      </c>
      <c r="X351" t="s">
        <v>12148</v>
      </c>
    </row>
    <row r="352" spans="1:24">
      <c r="A352" t="s">
        <v>151</v>
      </c>
      <c r="B352" t="s">
        <v>52</v>
      </c>
      <c r="C352" t="s">
        <v>449</v>
      </c>
      <c r="F352" t="s">
        <v>314</v>
      </c>
      <c r="G352" t="s">
        <v>280</v>
      </c>
      <c r="H352" t="s">
        <v>275</v>
      </c>
      <c r="I352" t="s">
        <v>205</v>
      </c>
      <c r="K352">
        <v>3.4</v>
      </c>
      <c r="L352" t="s">
        <v>116</v>
      </c>
      <c r="M352">
        <v>33841</v>
      </c>
      <c r="N352" t="s">
        <v>105</v>
      </c>
      <c r="O352" t="s">
        <v>106</v>
      </c>
      <c r="S352">
        <v>26452</v>
      </c>
      <c r="T352">
        <v>1.2793361560562528</v>
      </c>
      <c r="U352" t="s">
        <v>157</v>
      </c>
      <c r="V352" t="s">
        <v>3476</v>
      </c>
      <c r="W352" t="s">
        <v>12159</v>
      </c>
      <c r="X352" t="s">
        <v>12148</v>
      </c>
    </row>
    <row r="353" spans="1:24">
      <c r="A353" t="s">
        <v>151</v>
      </c>
      <c r="B353" t="s">
        <v>52</v>
      </c>
      <c r="C353" t="s">
        <v>405</v>
      </c>
      <c r="F353" t="s">
        <v>314</v>
      </c>
      <c r="G353" t="s">
        <v>280</v>
      </c>
      <c r="H353" t="s">
        <v>275</v>
      </c>
      <c r="I353" t="s">
        <v>205</v>
      </c>
      <c r="K353">
        <v>11.5</v>
      </c>
      <c r="L353" t="s">
        <v>104</v>
      </c>
      <c r="M353">
        <v>785649</v>
      </c>
      <c r="N353" t="s">
        <v>105</v>
      </c>
      <c r="O353" t="s">
        <v>106</v>
      </c>
      <c r="S353">
        <v>26452</v>
      </c>
      <c r="T353">
        <v>29.700929986390442</v>
      </c>
      <c r="U353" t="s">
        <v>157</v>
      </c>
      <c r="V353" t="s">
        <v>3476</v>
      </c>
      <c r="W353" t="s">
        <v>12159</v>
      </c>
      <c r="X353" t="s">
        <v>12148</v>
      </c>
    </row>
    <row r="354" spans="1:24">
      <c r="A354" t="s">
        <v>151</v>
      </c>
      <c r="B354" t="s">
        <v>52</v>
      </c>
      <c r="C354" t="s">
        <v>405</v>
      </c>
      <c r="F354" t="s">
        <v>314</v>
      </c>
      <c r="G354" t="s">
        <v>280</v>
      </c>
      <c r="H354" t="s">
        <v>275</v>
      </c>
      <c r="I354" t="s">
        <v>205</v>
      </c>
      <c r="K354">
        <v>11.5</v>
      </c>
      <c r="L354" t="s">
        <v>115</v>
      </c>
      <c r="M354">
        <v>388896</v>
      </c>
      <c r="N354" t="s">
        <v>105</v>
      </c>
      <c r="O354" t="s">
        <v>106</v>
      </c>
      <c r="S354">
        <v>26452</v>
      </c>
      <c r="T354">
        <v>14.701950703160442</v>
      </c>
      <c r="U354" t="s">
        <v>157</v>
      </c>
      <c r="V354" t="s">
        <v>3476</v>
      </c>
      <c r="W354" t="s">
        <v>12159</v>
      </c>
      <c r="X354" t="s">
        <v>12148</v>
      </c>
    </row>
    <row r="355" spans="1:24">
      <c r="A355" t="s">
        <v>151</v>
      </c>
      <c r="B355" t="s">
        <v>52</v>
      </c>
      <c r="C355" t="s">
        <v>405</v>
      </c>
      <c r="F355" t="s">
        <v>314</v>
      </c>
      <c r="G355" t="s">
        <v>280</v>
      </c>
      <c r="H355" t="s">
        <v>275</v>
      </c>
      <c r="I355" t="s">
        <v>205</v>
      </c>
      <c r="K355">
        <v>11.5</v>
      </c>
      <c r="L355" t="s">
        <v>116</v>
      </c>
      <c r="M355">
        <v>61781</v>
      </c>
      <c r="N355" t="s">
        <v>105</v>
      </c>
      <c r="O355" t="s">
        <v>106</v>
      </c>
      <c r="S355">
        <v>26452</v>
      </c>
      <c r="T355">
        <v>2.335588991380614</v>
      </c>
      <c r="U355" t="s">
        <v>157</v>
      </c>
      <c r="V355" t="s">
        <v>3476</v>
      </c>
      <c r="W355" t="s">
        <v>12159</v>
      </c>
      <c r="X355" t="s">
        <v>12148</v>
      </c>
    </row>
    <row r="356" spans="1:24">
      <c r="A356" t="s">
        <v>151</v>
      </c>
      <c r="B356" t="s">
        <v>52</v>
      </c>
      <c r="C356" t="s">
        <v>414</v>
      </c>
      <c r="F356" t="s">
        <v>289</v>
      </c>
      <c r="G356" t="s">
        <v>267</v>
      </c>
      <c r="H356" t="s">
        <v>275</v>
      </c>
      <c r="I356" t="s">
        <v>205</v>
      </c>
      <c r="K356">
        <v>9.1999999999999993</v>
      </c>
      <c r="L356" t="s">
        <v>104</v>
      </c>
      <c r="M356">
        <v>758072</v>
      </c>
      <c r="N356" t="s">
        <v>105</v>
      </c>
      <c r="O356" t="s">
        <v>106</v>
      </c>
      <c r="S356">
        <v>26452</v>
      </c>
      <c r="T356">
        <v>28.658400120973841</v>
      </c>
      <c r="U356" t="s">
        <v>157</v>
      </c>
      <c r="V356" t="s">
        <v>3476</v>
      </c>
      <c r="W356" t="s">
        <v>12159</v>
      </c>
      <c r="X356" t="s">
        <v>12148</v>
      </c>
    </row>
    <row r="357" spans="1:24">
      <c r="A357" t="s">
        <v>151</v>
      </c>
      <c r="B357" t="s">
        <v>52</v>
      </c>
      <c r="C357" t="s">
        <v>414</v>
      </c>
      <c r="F357" t="s">
        <v>289</v>
      </c>
      <c r="G357" t="s">
        <v>267</v>
      </c>
      <c r="H357" t="s">
        <v>275</v>
      </c>
      <c r="I357" t="s">
        <v>205</v>
      </c>
      <c r="K357">
        <v>9.1999999999999993</v>
      </c>
      <c r="L357" t="s">
        <v>115</v>
      </c>
      <c r="M357">
        <v>373350</v>
      </c>
      <c r="N357" t="s">
        <v>105</v>
      </c>
      <c r="O357" t="s">
        <v>106</v>
      </c>
      <c r="S357">
        <v>26452</v>
      </c>
      <c r="T357">
        <v>14.114244669590201</v>
      </c>
      <c r="U357" t="s">
        <v>157</v>
      </c>
      <c r="V357" t="s">
        <v>3476</v>
      </c>
      <c r="W357" t="s">
        <v>12159</v>
      </c>
      <c r="X357" t="s">
        <v>12148</v>
      </c>
    </row>
    <row r="358" spans="1:24">
      <c r="A358" t="s">
        <v>151</v>
      </c>
      <c r="B358" t="s">
        <v>52</v>
      </c>
      <c r="C358" t="s">
        <v>414</v>
      </c>
      <c r="F358" t="s">
        <v>289</v>
      </c>
      <c r="G358" t="s">
        <v>267</v>
      </c>
      <c r="H358" t="s">
        <v>275</v>
      </c>
      <c r="I358" t="s">
        <v>205</v>
      </c>
      <c r="K358">
        <v>9.1999999999999993</v>
      </c>
      <c r="L358" t="s">
        <v>116</v>
      </c>
      <c r="M358">
        <v>59513</v>
      </c>
      <c r="N358" t="s">
        <v>105</v>
      </c>
      <c r="O358" t="s">
        <v>106</v>
      </c>
      <c r="S358">
        <v>26452</v>
      </c>
      <c r="T358">
        <v>2.2498487827007412</v>
      </c>
      <c r="U358" t="s">
        <v>157</v>
      </c>
      <c r="V358" t="s">
        <v>3476</v>
      </c>
      <c r="W358" t="s">
        <v>12159</v>
      </c>
      <c r="X358" t="s">
        <v>12148</v>
      </c>
    </row>
    <row r="359" spans="1:24">
      <c r="A359" t="s">
        <v>151</v>
      </c>
      <c r="B359" t="s">
        <v>52</v>
      </c>
      <c r="C359" t="s">
        <v>455</v>
      </c>
      <c r="F359" t="s">
        <v>283</v>
      </c>
      <c r="G359" t="s">
        <v>284</v>
      </c>
      <c r="H359" t="s">
        <v>275</v>
      </c>
      <c r="I359" t="s">
        <v>205</v>
      </c>
      <c r="K359">
        <v>2.6</v>
      </c>
      <c r="L359" t="s">
        <v>104</v>
      </c>
      <c r="M359">
        <v>423450</v>
      </c>
      <c r="N359" t="s">
        <v>105</v>
      </c>
      <c r="O359" t="s">
        <v>106</v>
      </c>
      <c r="S359">
        <v>26452</v>
      </c>
      <c r="T359">
        <v>16.008241342809619</v>
      </c>
      <c r="U359" t="s">
        <v>159</v>
      </c>
      <c r="V359" t="s">
        <v>3476</v>
      </c>
      <c r="W359" t="s">
        <v>12159</v>
      </c>
      <c r="X359" t="s">
        <v>12148</v>
      </c>
    </row>
    <row r="360" spans="1:24">
      <c r="A360" t="s">
        <v>151</v>
      </c>
      <c r="B360" t="s">
        <v>52</v>
      </c>
      <c r="C360" t="s">
        <v>455</v>
      </c>
      <c r="F360" t="s">
        <v>283</v>
      </c>
      <c r="G360" t="s">
        <v>284</v>
      </c>
      <c r="H360" t="s">
        <v>275</v>
      </c>
      <c r="I360" t="s">
        <v>205</v>
      </c>
      <c r="K360">
        <v>2.6</v>
      </c>
      <c r="L360" t="s">
        <v>115</v>
      </c>
      <c r="M360">
        <v>179966</v>
      </c>
      <c r="N360" t="s">
        <v>105</v>
      </c>
      <c r="O360" t="s">
        <v>106</v>
      </c>
      <c r="S360">
        <v>26452</v>
      </c>
      <c r="T360">
        <v>6.8034931196128836</v>
      </c>
      <c r="U360" t="s">
        <v>159</v>
      </c>
      <c r="V360" t="s">
        <v>3476</v>
      </c>
      <c r="W360" t="s">
        <v>12159</v>
      </c>
      <c r="X360" t="s">
        <v>12148</v>
      </c>
    </row>
    <row r="361" spans="1:24">
      <c r="A361" t="s">
        <v>151</v>
      </c>
      <c r="B361" t="s">
        <v>52</v>
      </c>
      <c r="C361" t="s">
        <v>455</v>
      </c>
      <c r="F361" t="s">
        <v>283</v>
      </c>
      <c r="G361" t="s">
        <v>284</v>
      </c>
      <c r="H361" t="s">
        <v>275</v>
      </c>
      <c r="I361" t="s">
        <v>205</v>
      </c>
      <c r="K361">
        <v>2.6</v>
      </c>
      <c r="L361" t="s">
        <v>116</v>
      </c>
      <c r="M361">
        <v>31740</v>
      </c>
      <c r="N361" t="s">
        <v>105</v>
      </c>
      <c r="O361" t="s">
        <v>106</v>
      </c>
      <c r="S361">
        <v>26452</v>
      </c>
      <c r="T361">
        <v>1.1999092696204445</v>
      </c>
      <c r="U361" t="s">
        <v>159</v>
      </c>
      <c r="V361" t="s">
        <v>3476</v>
      </c>
      <c r="W361" t="s">
        <v>12159</v>
      </c>
      <c r="X361" t="s">
        <v>12148</v>
      </c>
    </row>
    <row r="362" spans="1:24">
      <c r="A362" t="s">
        <v>151</v>
      </c>
      <c r="B362" t="s">
        <v>52</v>
      </c>
      <c r="C362" t="s">
        <v>457</v>
      </c>
      <c r="F362" t="s">
        <v>335</v>
      </c>
      <c r="G362" t="s">
        <v>212</v>
      </c>
      <c r="H362" t="s">
        <v>275</v>
      </c>
      <c r="I362" t="s">
        <v>205</v>
      </c>
      <c r="K362">
        <v>39.6</v>
      </c>
      <c r="L362" t="s">
        <v>104</v>
      </c>
      <c r="M362">
        <v>2220246</v>
      </c>
      <c r="N362" t="s">
        <v>105</v>
      </c>
      <c r="O362" t="s">
        <v>106</v>
      </c>
      <c r="S362">
        <v>26452</v>
      </c>
      <c r="T362">
        <v>83.934900952668983</v>
      </c>
      <c r="U362" t="s">
        <v>157</v>
      </c>
      <c r="V362" t="s">
        <v>3476</v>
      </c>
      <c r="W362" t="s">
        <v>12159</v>
      </c>
      <c r="X362" t="s">
        <v>12148</v>
      </c>
    </row>
    <row r="363" spans="1:24">
      <c r="A363" t="s">
        <v>151</v>
      </c>
      <c r="B363" t="s">
        <v>52</v>
      </c>
      <c r="C363" t="s">
        <v>457</v>
      </c>
      <c r="F363" t="s">
        <v>335</v>
      </c>
      <c r="G363" t="s">
        <v>212</v>
      </c>
      <c r="H363" t="s">
        <v>275</v>
      </c>
      <c r="I363" t="s">
        <v>205</v>
      </c>
      <c r="K363">
        <v>39.6</v>
      </c>
      <c r="L363" t="s">
        <v>115</v>
      </c>
      <c r="M363">
        <v>943605</v>
      </c>
      <c r="N363" t="s">
        <v>105</v>
      </c>
      <c r="O363" t="s">
        <v>106</v>
      </c>
      <c r="S363">
        <v>26452</v>
      </c>
      <c r="T363">
        <v>35.672349916830484</v>
      </c>
      <c r="U363" t="s">
        <v>157</v>
      </c>
      <c r="V363" t="s">
        <v>3476</v>
      </c>
      <c r="W363" t="s">
        <v>12159</v>
      </c>
      <c r="X363" t="s">
        <v>12148</v>
      </c>
    </row>
    <row r="364" spans="1:24">
      <c r="A364" t="s">
        <v>151</v>
      </c>
      <c r="B364" t="s">
        <v>52</v>
      </c>
      <c r="C364" t="s">
        <v>457</v>
      </c>
      <c r="F364" t="s">
        <v>335</v>
      </c>
      <c r="G364" t="s">
        <v>212</v>
      </c>
      <c r="H364" t="s">
        <v>275</v>
      </c>
      <c r="I364" t="s">
        <v>205</v>
      </c>
      <c r="K364">
        <v>39.6</v>
      </c>
      <c r="L364" t="s">
        <v>116</v>
      </c>
      <c r="M364">
        <v>166419</v>
      </c>
      <c r="N364" t="s">
        <v>105</v>
      </c>
      <c r="O364" t="s">
        <v>106</v>
      </c>
      <c r="S364">
        <v>26452</v>
      </c>
      <c r="T364">
        <v>6.2913579313473464</v>
      </c>
      <c r="U364" t="s">
        <v>157</v>
      </c>
      <c r="V364" t="s">
        <v>3476</v>
      </c>
      <c r="W364" t="s">
        <v>12159</v>
      </c>
      <c r="X364" t="s">
        <v>12148</v>
      </c>
    </row>
    <row r="365" spans="1:24">
      <c r="A365" t="s">
        <v>151</v>
      </c>
      <c r="B365" t="s">
        <v>52</v>
      </c>
      <c r="C365" t="s">
        <v>443</v>
      </c>
      <c r="F365" t="s">
        <v>289</v>
      </c>
      <c r="G365" t="s">
        <v>267</v>
      </c>
      <c r="H365" t="s">
        <v>275</v>
      </c>
      <c r="I365" t="s">
        <v>205</v>
      </c>
      <c r="K365">
        <v>32.799999999999997</v>
      </c>
      <c r="L365" t="s">
        <v>104</v>
      </c>
      <c r="M365">
        <v>1715939</v>
      </c>
      <c r="N365" t="s">
        <v>105</v>
      </c>
      <c r="O365" t="s">
        <v>106</v>
      </c>
      <c r="S365">
        <v>26452</v>
      </c>
      <c r="T365">
        <v>64.869915318312408</v>
      </c>
      <c r="U365" t="s">
        <v>159</v>
      </c>
      <c r="V365" t="s">
        <v>3476</v>
      </c>
      <c r="W365" t="s">
        <v>12159</v>
      </c>
      <c r="X365" t="s">
        <v>12148</v>
      </c>
    </row>
    <row r="366" spans="1:24">
      <c r="A366" t="s">
        <v>151</v>
      </c>
      <c r="B366" t="s">
        <v>52</v>
      </c>
      <c r="C366" t="s">
        <v>443</v>
      </c>
      <c r="F366" t="s">
        <v>289</v>
      </c>
      <c r="G366" t="s">
        <v>267</v>
      </c>
      <c r="H366" t="s">
        <v>275</v>
      </c>
      <c r="I366" t="s">
        <v>205</v>
      </c>
      <c r="K366">
        <v>32.799999999999997</v>
      </c>
      <c r="L366" t="s">
        <v>115</v>
      </c>
      <c r="M366">
        <v>729274</v>
      </c>
      <c r="N366" t="s">
        <v>105</v>
      </c>
      <c r="O366" t="s">
        <v>106</v>
      </c>
      <c r="S366">
        <v>26452</v>
      </c>
      <c r="T366">
        <v>27.569711174958414</v>
      </c>
      <c r="U366" t="s">
        <v>159</v>
      </c>
      <c r="V366" t="s">
        <v>3476</v>
      </c>
      <c r="W366" t="s">
        <v>12159</v>
      </c>
      <c r="X366" t="s">
        <v>12148</v>
      </c>
    </row>
    <row r="367" spans="1:24">
      <c r="A367" t="s">
        <v>151</v>
      </c>
      <c r="B367" t="s">
        <v>52</v>
      </c>
      <c r="C367" t="s">
        <v>443</v>
      </c>
      <c r="F367" t="s">
        <v>289</v>
      </c>
      <c r="G367" t="s">
        <v>267</v>
      </c>
      <c r="H367" t="s">
        <v>275</v>
      </c>
      <c r="I367" t="s">
        <v>205</v>
      </c>
      <c r="K367">
        <v>32.799999999999997</v>
      </c>
      <c r="L367" t="s">
        <v>116</v>
      </c>
      <c r="M367">
        <v>128618</v>
      </c>
      <c r="N367" t="s">
        <v>105</v>
      </c>
      <c r="O367" t="s">
        <v>106</v>
      </c>
      <c r="S367">
        <v>26452</v>
      </c>
      <c r="T367">
        <v>4.8623166490246481</v>
      </c>
      <c r="U367" t="s">
        <v>159</v>
      </c>
      <c r="V367" t="s">
        <v>3476</v>
      </c>
      <c r="W367" t="s">
        <v>12159</v>
      </c>
      <c r="X367" t="s">
        <v>12148</v>
      </c>
    </row>
    <row r="368" spans="1:24">
      <c r="A368" t="s">
        <v>151</v>
      </c>
      <c r="B368" t="s">
        <v>52</v>
      </c>
      <c r="C368" t="s">
        <v>438</v>
      </c>
      <c r="F368" t="s">
        <v>300</v>
      </c>
      <c r="G368" t="s">
        <v>284</v>
      </c>
      <c r="H368" t="s">
        <v>223</v>
      </c>
      <c r="I368" t="s">
        <v>205</v>
      </c>
      <c r="K368">
        <v>19.2</v>
      </c>
      <c r="L368" t="s">
        <v>104</v>
      </c>
      <c r="M368">
        <v>1109993</v>
      </c>
      <c r="N368" t="s">
        <v>105</v>
      </c>
      <c r="O368" t="s">
        <v>106</v>
      </c>
      <c r="S368">
        <v>26452</v>
      </c>
      <c r="T368">
        <v>41.962535914108571</v>
      </c>
      <c r="U368" t="s">
        <v>160</v>
      </c>
      <c r="V368" t="s">
        <v>3476</v>
      </c>
      <c r="W368" t="s">
        <v>12159</v>
      </c>
      <c r="X368" t="s">
        <v>12148</v>
      </c>
    </row>
    <row r="369" spans="1:24">
      <c r="A369" t="s">
        <v>151</v>
      </c>
      <c r="B369" t="s">
        <v>52</v>
      </c>
      <c r="C369" t="s">
        <v>438</v>
      </c>
      <c r="F369" t="s">
        <v>300</v>
      </c>
      <c r="G369" t="s">
        <v>284</v>
      </c>
      <c r="H369" t="s">
        <v>223</v>
      </c>
      <c r="I369" t="s">
        <v>205</v>
      </c>
      <c r="K369">
        <v>19.2</v>
      </c>
      <c r="L369" t="s">
        <v>115</v>
      </c>
      <c r="M369">
        <v>546672</v>
      </c>
      <c r="N369" t="s">
        <v>105</v>
      </c>
      <c r="O369" t="s">
        <v>106</v>
      </c>
      <c r="S369">
        <v>26452</v>
      </c>
      <c r="T369">
        <v>20.666565855133829</v>
      </c>
      <c r="U369" t="s">
        <v>160</v>
      </c>
      <c r="V369" t="s">
        <v>3476</v>
      </c>
      <c r="W369" t="s">
        <v>12159</v>
      </c>
      <c r="X369" t="s">
        <v>12148</v>
      </c>
    </row>
    <row r="370" spans="1:24">
      <c r="A370" t="s">
        <v>151</v>
      </c>
      <c r="B370" t="s">
        <v>52</v>
      </c>
      <c r="C370" t="s">
        <v>438</v>
      </c>
      <c r="F370" t="s">
        <v>300</v>
      </c>
      <c r="G370" t="s">
        <v>284</v>
      </c>
      <c r="H370" t="s">
        <v>223</v>
      </c>
      <c r="I370" t="s">
        <v>205</v>
      </c>
      <c r="K370">
        <v>19.2</v>
      </c>
      <c r="L370" t="s">
        <v>116</v>
      </c>
      <c r="M370">
        <v>87141</v>
      </c>
      <c r="N370" t="s">
        <v>105</v>
      </c>
      <c r="O370" t="s">
        <v>106</v>
      </c>
      <c r="S370">
        <v>26452</v>
      </c>
      <c r="T370">
        <v>3.2943066686828972</v>
      </c>
      <c r="U370" t="s">
        <v>160</v>
      </c>
      <c r="V370" t="s">
        <v>3476</v>
      </c>
      <c r="W370" t="s">
        <v>12159</v>
      </c>
      <c r="X370" t="s">
        <v>12148</v>
      </c>
    </row>
    <row r="371" spans="1:24">
      <c r="A371" t="s">
        <v>151</v>
      </c>
      <c r="B371" t="s">
        <v>52</v>
      </c>
      <c r="C371" t="s">
        <v>444</v>
      </c>
      <c r="F371" t="s">
        <v>331</v>
      </c>
      <c r="G371" t="s">
        <v>332</v>
      </c>
      <c r="H371" t="s">
        <v>208</v>
      </c>
      <c r="I371" t="s">
        <v>205</v>
      </c>
      <c r="K371">
        <v>2.2999999999999998</v>
      </c>
      <c r="L371" t="s">
        <v>104</v>
      </c>
      <c r="M371">
        <v>460132</v>
      </c>
      <c r="N371" t="s">
        <v>105</v>
      </c>
      <c r="O371" t="s">
        <v>106</v>
      </c>
      <c r="S371">
        <v>26452</v>
      </c>
      <c r="T371">
        <v>17.394979585664601</v>
      </c>
      <c r="U371" t="s">
        <v>160</v>
      </c>
      <c r="V371" t="s">
        <v>3476</v>
      </c>
      <c r="W371" t="s">
        <v>12159</v>
      </c>
      <c r="X371" t="s">
        <v>12148</v>
      </c>
    </row>
    <row r="372" spans="1:24">
      <c r="A372" t="s">
        <v>151</v>
      </c>
      <c r="B372" t="s">
        <v>52</v>
      </c>
      <c r="C372" t="s">
        <v>444</v>
      </c>
      <c r="F372" t="s">
        <v>331</v>
      </c>
      <c r="G372" t="s">
        <v>332</v>
      </c>
      <c r="H372" t="s">
        <v>208</v>
      </c>
      <c r="I372" t="s">
        <v>205</v>
      </c>
      <c r="K372">
        <v>2.2999999999999998</v>
      </c>
      <c r="L372" t="s">
        <v>115</v>
      </c>
      <c r="M372">
        <v>195556</v>
      </c>
      <c r="N372" t="s">
        <v>105</v>
      </c>
      <c r="O372" t="s">
        <v>106</v>
      </c>
      <c r="S372">
        <v>26452</v>
      </c>
      <c r="T372">
        <v>7.3928625434749735</v>
      </c>
      <c r="U372" t="s">
        <v>160</v>
      </c>
      <c r="V372" t="s">
        <v>3476</v>
      </c>
      <c r="W372" t="s">
        <v>12159</v>
      </c>
      <c r="X372" t="s">
        <v>12148</v>
      </c>
    </row>
    <row r="373" spans="1:24">
      <c r="A373" t="s">
        <v>151</v>
      </c>
      <c r="B373" t="s">
        <v>52</v>
      </c>
      <c r="C373" t="s">
        <v>444</v>
      </c>
      <c r="F373" t="s">
        <v>331</v>
      </c>
      <c r="G373" t="s">
        <v>332</v>
      </c>
      <c r="H373" t="s">
        <v>208</v>
      </c>
      <c r="I373" t="s">
        <v>205</v>
      </c>
      <c r="K373">
        <v>2.2999999999999998</v>
      </c>
      <c r="L373" t="s">
        <v>116</v>
      </c>
      <c r="M373">
        <v>34489</v>
      </c>
      <c r="N373" t="s">
        <v>105</v>
      </c>
      <c r="O373" t="s">
        <v>106</v>
      </c>
      <c r="S373">
        <v>26452</v>
      </c>
      <c r="T373">
        <v>1.3038333585362165</v>
      </c>
      <c r="U373" t="s">
        <v>160</v>
      </c>
      <c r="V373" t="s">
        <v>3476</v>
      </c>
      <c r="W373" t="s">
        <v>12159</v>
      </c>
      <c r="X373" t="s">
        <v>12148</v>
      </c>
    </row>
    <row r="374" spans="1:24">
      <c r="A374" t="s">
        <v>151</v>
      </c>
      <c r="B374" t="s">
        <v>52</v>
      </c>
      <c r="C374" t="s">
        <v>460</v>
      </c>
      <c r="F374" t="s">
        <v>337</v>
      </c>
      <c r="G374" t="s">
        <v>338</v>
      </c>
      <c r="H374" t="s">
        <v>204</v>
      </c>
      <c r="I374" t="s">
        <v>205</v>
      </c>
      <c r="K374">
        <v>0.9</v>
      </c>
      <c r="L374" t="s">
        <v>104</v>
      </c>
      <c r="M374">
        <v>260949</v>
      </c>
      <c r="N374" t="s">
        <v>105</v>
      </c>
      <c r="O374" t="s">
        <v>106</v>
      </c>
      <c r="S374">
        <v>26452</v>
      </c>
      <c r="T374">
        <v>9.8650007560864967</v>
      </c>
      <c r="U374" t="s">
        <v>159</v>
      </c>
      <c r="V374" t="s">
        <v>3476</v>
      </c>
      <c r="W374" t="s">
        <v>12159</v>
      </c>
      <c r="X374" t="s">
        <v>12148</v>
      </c>
    </row>
    <row r="375" spans="1:24">
      <c r="A375" t="s">
        <v>151</v>
      </c>
      <c r="B375" t="s">
        <v>52</v>
      </c>
      <c r="C375" t="s">
        <v>460</v>
      </c>
      <c r="F375" t="s">
        <v>337</v>
      </c>
      <c r="G375" t="s">
        <v>338</v>
      </c>
      <c r="H375" t="s">
        <v>204</v>
      </c>
      <c r="I375" t="s">
        <v>205</v>
      </c>
      <c r="K375">
        <v>0.9</v>
      </c>
      <c r="L375" t="s">
        <v>115</v>
      </c>
      <c r="M375">
        <v>110903</v>
      </c>
      <c r="N375" t="s">
        <v>105</v>
      </c>
      <c r="O375" t="s">
        <v>106</v>
      </c>
      <c r="S375">
        <v>26452</v>
      </c>
      <c r="T375">
        <v>4.1926130349311963</v>
      </c>
      <c r="U375" t="s">
        <v>159</v>
      </c>
      <c r="V375" t="s">
        <v>3476</v>
      </c>
      <c r="W375" t="s">
        <v>12159</v>
      </c>
      <c r="X375" t="s">
        <v>12148</v>
      </c>
    </row>
    <row r="376" spans="1:24">
      <c r="A376" t="s">
        <v>151</v>
      </c>
      <c r="B376" t="s">
        <v>52</v>
      </c>
      <c r="C376" t="s">
        <v>460</v>
      </c>
      <c r="F376" t="s">
        <v>337</v>
      </c>
      <c r="G376" t="s">
        <v>338</v>
      </c>
      <c r="H376" t="s">
        <v>204</v>
      </c>
      <c r="I376" t="s">
        <v>205</v>
      </c>
      <c r="K376">
        <v>0.9</v>
      </c>
      <c r="L376" t="s">
        <v>116</v>
      </c>
      <c r="M376">
        <v>19559</v>
      </c>
      <c r="N376" t="s">
        <v>105</v>
      </c>
      <c r="O376" t="s">
        <v>106</v>
      </c>
      <c r="S376">
        <v>26452</v>
      </c>
      <c r="T376">
        <v>0.73941478905186753</v>
      </c>
      <c r="U376" t="s">
        <v>159</v>
      </c>
      <c r="V376" t="s">
        <v>3476</v>
      </c>
      <c r="W376" t="s">
        <v>12159</v>
      </c>
      <c r="X376" t="s">
        <v>12148</v>
      </c>
    </row>
    <row r="377" spans="1:24">
      <c r="A377" t="s">
        <v>151</v>
      </c>
      <c r="B377" t="s">
        <v>52</v>
      </c>
      <c r="C377" t="s">
        <v>454</v>
      </c>
      <c r="F377" t="s">
        <v>271</v>
      </c>
      <c r="G377" t="s">
        <v>272</v>
      </c>
      <c r="H377" t="s">
        <v>204</v>
      </c>
      <c r="I377" t="s">
        <v>205</v>
      </c>
      <c r="K377">
        <v>52.3</v>
      </c>
      <c r="L377" t="s">
        <v>104</v>
      </c>
      <c r="M377">
        <v>3136243</v>
      </c>
      <c r="N377" t="s">
        <v>105</v>
      </c>
      <c r="O377" t="s">
        <v>106</v>
      </c>
      <c r="S377">
        <v>26452</v>
      </c>
      <c r="T377">
        <v>118.56354907001361</v>
      </c>
      <c r="U377" t="s">
        <v>159</v>
      </c>
      <c r="V377" t="s">
        <v>3476</v>
      </c>
      <c r="W377" t="s">
        <v>12159</v>
      </c>
      <c r="X377" t="s">
        <v>12148</v>
      </c>
    </row>
    <row r="378" spans="1:24">
      <c r="A378" t="s">
        <v>151</v>
      </c>
      <c r="B378" t="s">
        <v>52</v>
      </c>
      <c r="C378" t="s">
        <v>454</v>
      </c>
      <c r="F378" t="s">
        <v>271</v>
      </c>
      <c r="G378" t="s">
        <v>272</v>
      </c>
      <c r="H378" t="s">
        <v>204</v>
      </c>
      <c r="I378" t="s">
        <v>205</v>
      </c>
      <c r="K378">
        <v>52.3</v>
      </c>
      <c r="L378" t="s">
        <v>115</v>
      </c>
      <c r="M378">
        <v>1332903</v>
      </c>
      <c r="N378" t="s">
        <v>105</v>
      </c>
      <c r="O378" t="s">
        <v>106</v>
      </c>
      <c r="S378">
        <v>26452</v>
      </c>
      <c r="T378">
        <v>50.389497958566459</v>
      </c>
      <c r="U378" t="s">
        <v>159</v>
      </c>
      <c r="V378" t="s">
        <v>3476</v>
      </c>
      <c r="W378" t="s">
        <v>12159</v>
      </c>
      <c r="X378" t="s">
        <v>12148</v>
      </c>
    </row>
    <row r="379" spans="1:24">
      <c r="A379" t="s">
        <v>151</v>
      </c>
      <c r="B379" t="s">
        <v>52</v>
      </c>
      <c r="C379" t="s">
        <v>454</v>
      </c>
      <c r="F379" t="s">
        <v>271</v>
      </c>
      <c r="G379" t="s">
        <v>272</v>
      </c>
      <c r="H379" t="s">
        <v>204</v>
      </c>
      <c r="I379" t="s">
        <v>205</v>
      </c>
      <c r="K379">
        <v>52.3</v>
      </c>
      <c r="L379" t="s">
        <v>116</v>
      </c>
      <c r="M379">
        <v>235077</v>
      </c>
      <c r="N379" t="s">
        <v>105</v>
      </c>
      <c r="O379" t="s">
        <v>106</v>
      </c>
      <c r="S379">
        <v>26452</v>
      </c>
      <c r="T379">
        <v>8.8869272644790556</v>
      </c>
      <c r="U379" t="s">
        <v>159</v>
      </c>
      <c r="V379" t="s">
        <v>3476</v>
      </c>
      <c r="W379" t="s">
        <v>12159</v>
      </c>
      <c r="X379" t="s">
        <v>12148</v>
      </c>
    </row>
    <row r="380" spans="1:24">
      <c r="A380" t="s">
        <v>151</v>
      </c>
      <c r="B380" t="s">
        <v>52</v>
      </c>
      <c r="C380" t="s">
        <v>436</v>
      </c>
      <c r="F380" t="s">
        <v>271</v>
      </c>
      <c r="G380" t="s">
        <v>272</v>
      </c>
      <c r="H380" t="s">
        <v>204</v>
      </c>
      <c r="I380" t="s">
        <v>205</v>
      </c>
      <c r="K380">
        <v>72.7</v>
      </c>
      <c r="L380" t="s">
        <v>104</v>
      </c>
      <c r="M380">
        <v>3280985</v>
      </c>
      <c r="N380" t="s">
        <v>105</v>
      </c>
      <c r="O380" t="s">
        <v>106</v>
      </c>
      <c r="S380">
        <v>26452</v>
      </c>
      <c r="T380">
        <v>124.03542265235143</v>
      </c>
      <c r="U380" t="s">
        <v>157</v>
      </c>
      <c r="V380" t="s">
        <v>3476</v>
      </c>
      <c r="W380" t="s">
        <v>12159</v>
      </c>
      <c r="X380" t="s">
        <v>12148</v>
      </c>
    </row>
    <row r="381" spans="1:24">
      <c r="A381" t="s">
        <v>151</v>
      </c>
      <c r="B381" t="s">
        <v>52</v>
      </c>
      <c r="C381" t="s">
        <v>436</v>
      </c>
      <c r="F381" t="s">
        <v>271</v>
      </c>
      <c r="G381" t="s">
        <v>272</v>
      </c>
      <c r="H381" t="s">
        <v>204</v>
      </c>
      <c r="I381" t="s">
        <v>205</v>
      </c>
      <c r="K381">
        <v>72.7</v>
      </c>
      <c r="L381" t="s">
        <v>115</v>
      </c>
      <c r="M381">
        <v>1615885</v>
      </c>
      <c r="N381" t="s">
        <v>105</v>
      </c>
      <c r="O381" t="s">
        <v>106</v>
      </c>
      <c r="S381">
        <v>26452</v>
      </c>
      <c r="T381">
        <v>61.087441403296538</v>
      </c>
      <c r="U381" t="s">
        <v>157</v>
      </c>
      <c r="V381" t="s">
        <v>3476</v>
      </c>
      <c r="W381" t="s">
        <v>12159</v>
      </c>
      <c r="X381" t="s">
        <v>12148</v>
      </c>
    </row>
    <row r="382" spans="1:24">
      <c r="A382" t="s">
        <v>151</v>
      </c>
      <c r="B382" t="s">
        <v>52</v>
      </c>
      <c r="C382" t="s">
        <v>436</v>
      </c>
      <c r="F382" t="s">
        <v>271</v>
      </c>
      <c r="G382" t="s">
        <v>272</v>
      </c>
      <c r="H382" t="s">
        <v>204</v>
      </c>
      <c r="I382" t="s">
        <v>205</v>
      </c>
      <c r="K382">
        <v>72.7</v>
      </c>
      <c r="L382" t="s">
        <v>116</v>
      </c>
      <c r="M382">
        <v>257575</v>
      </c>
      <c r="N382" t="s">
        <v>105</v>
      </c>
      <c r="O382" t="s">
        <v>106</v>
      </c>
      <c r="S382">
        <v>26452</v>
      </c>
      <c r="T382">
        <v>9.7374489641614996</v>
      </c>
      <c r="U382" t="s">
        <v>157</v>
      </c>
      <c r="V382" t="s">
        <v>3476</v>
      </c>
      <c r="W382" t="s">
        <v>12159</v>
      </c>
      <c r="X382" t="s">
        <v>12148</v>
      </c>
    </row>
    <row r="383" spans="1:24">
      <c r="A383" t="s">
        <v>151</v>
      </c>
      <c r="B383" t="s">
        <v>52</v>
      </c>
      <c r="C383" t="s">
        <v>450</v>
      </c>
      <c r="F383" t="s">
        <v>296</v>
      </c>
      <c r="G383" t="s">
        <v>297</v>
      </c>
      <c r="H383" t="s">
        <v>298</v>
      </c>
      <c r="I383" t="s">
        <v>205</v>
      </c>
      <c r="K383">
        <v>40.9</v>
      </c>
      <c r="L383" t="s">
        <v>104</v>
      </c>
      <c r="M383">
        <v>2068202</v>
      </c>
      <c r="N383" t="s">
        <v>105</v>
      </c>
      <c r="O383" t="s">
        <v>106</v>
      </c>
      <c r="S383">
        <v>26452</v>
      </c>
      <c r="T383">
        <v>78.186980190533802</v>
      </c>
      <c r="U383" t="s">
        <v>159</v>
      </c>
      <c r="V383" t="s">
        <v>3476</v>
      </c>
      <c r="W383" t="s">
        <v>12159</v>
      </c>
      <c r="X383" t="s">
        <v>12148</v>
      </c>
    </row>
    <row r="384" spans="1:24">
      <c r="A384" t="s">
        <v>151</v>
      </c>
      <c r="B384" t="s">
        <v>52</v>
      </c>
      <c r="C384" t="s">
        <v>450</v>
      </c>
      <c r="F384" t="s">
        <v>296</v>
      </c>
      <c r="G384" t="s">
        <v>297</v>
      </c>
      <c r="H384" t="s">
        <v>298</v>
      </c>
      <c r="I384" t="s">
        <v>205</v>
      </c>
      <c r="K384">
        <v>40.9</v>
      </c>
      <c r="L384" t="s">
        <v>115</v>
      </c>
      <c r="M384">
        <v>878986</v>
      </c>
      <c r="N384" t="s">
        <v>105</v>
      </c>
      <c r="O384" t="s">
        <v>106</v>
      </c>
      <c r="S384">
        <v>26452</v>
      </c>
      <c r="T384">
        <v>33.229472251625587</v>
      </c>
      <c r="U384" t="s">
        <v>159</v>
      </c>
      <c r="V384" t="s">
        <v>3476</v>
      </c>
      <c r="W384" t="s">
        <v>12159</v>
      </c>
      <c r="X384" t="s">
        <v>12148</v>
      </c>
    </row>
    <row r="385" spans="1:24">
      <c r="A385" t="s">
        <v>151</v>
      </c>
      <c r="B385" t="s">
        <v>52</v>
      </c>
      <c r="C385" t="s">
        <v>450</v>
      </c>
      <c r="F385" t="s">
        <v>296</v>
      </c>
      <c r="G385" t="s">
        <v>297</v>
      </c>
      <c r="H385" t="s">
        <v>298</v>
      </c>
      <c r="I385" t="s">
        <v>205</v>
      </c>
      <c r="K385">
        <v>40.9</v>
      </c>
      <c r="L385" t="s">
        <v>116</v>
      </c>
      <c r="M385">
        <v>155022</v>
      </c>
      <c r="N385" t="s">
        <v>105</v>
      </c>
      <c r="O385" t="s">
        <v>106</v>
      </c>
      <c r="S385">
        <v>26452</v>
      </c>
      <c r="T385">
        <v>5.8605020414335396</v>
      </c>
      <c r="U385" t="s">
        <v>159</v>
      </c>
      <c r="V385" t="s">
        <v>3476</v>
      </c>
      <c r="W385" t="s">
        <v>12159</v>
      </c>
      <c r="X385" t="s">
        <v>12148</v>
      </c>
    </row>
    <row r="386" spans="1:24">
      <c r="A386" t="s">
        <v>151</v>
      </c>
      <c r="B386" t="s">
        <v>52</v>
      </c>
      <c r="C386" t="s">
        <v>432</v>
      </c>
      <c r="F386" t="s">
        <v>327</v>
      </c>
      <c r="G386" t="s">
        <v>267</v>
      </c>
      <c r="H386" t="s">
        <v>275</v>
      </c>
      <c r="I386" t="s">
        <v>205</v>
      </c>
      <c r="K386">
        <v>72.2</v>
      </c>
      <c r="L386" t="s">
        <v>104</v>
      </c>
      <c r="M386">
        <v>3316718</v>
      </c>
      <c r="N386" t="s">
        <v>105</v>
      </c>
      <c r="O386" t="s">
        <v>106</v>
      </c>
      <c r="S386">
        <v>26452</v>
      </c>
      <c r="T386">
        <v>125.3862845909572</v>
      </c>
      <c r="U386" t="s">
        <v>157</v>
      </c>
      <c r="V386" t="s">
        <v>3476</v>
      </c>
      <c r="W386" t="s">
        <v>12159</v>
      </c>
      <c r="X386" t="s">
        <v>12148</v>
      </c>
    </row>
    <row r="387" spans="1:24">
      <c r="A387" t="s">
        <v>151</v>
      </c>
      <c r="B387" t="s">
        <v>52</v>
      </c>
      <c r="C387" t="s">
        <v>432</v>
      </c>
      <c r="F387" t="s">
        <v>327</v>
      </c>
      <c r="G387" t="s">
        <v>267</v>
      </c>
      <c r="H387" t="s">
        <v>275</v>
      </c>
      <c r="I387" t="s">
        <v>205</v>
      </c>
      <c r="K387">
        <v>72.2</v>
      </c>
      <c r="L387" t="s">
        <v>114</v>
      </c>
      <c r="M387">
        <v>679700</v>
      </c>
      <c r="N387" t="s">
        <v>105</v>
      </c>
      <c r="O387" t="s">
        <v>106</v>
      </c>
      <c r="S387">
        <v>26452</v>
      </c>
      <c r="T387">
        <v>25.695599576591562</v>
      </c>
      <c r="U387" t="s">
        <v>157</v>
      </c>
      <c r="V387" t="s">
        <v>3476</v>
      </c>
      <c r="W387" t="s">
        <v>12159</v>
      </c>
      <c r="X387" t="s">
        <v>12148</v>
      </c>
    </row>
    <row r="388" spans="1:24">
      <c r="A388" t="s">
        <v>151</v>
      </c>
      <c r="B388" t="s">
        <v>52</v>
      </c>
      <c r="C388" t="s">
        <v>432</v>
      </c>
      <c r="F388" t="s">
        <v>327</v>
      </c>
      <c r="G388" t="s">
        <v>267</v>
      </c>
      <c r="H388" t="s">
        <v>275</v>
      </c>
      <c r="I388" t="s">
        <v>205</v>
      </c>
      <c r="K388">
        <v>72.2</v>
      </c>
      <c r="L388" t="s">
        <v>115</v>
      </c>
      <c r="M388">
        <v>1968236</v>
      </c>
      <c r="N388" t="s">
        <v>105</v>
      </c>
      <c r="O388" t="s">
        <v>106</v>
      </c>
      <c r="S388">
        <v>26452</v>
      </c>
      <c r="T388">
        <v>74.407833056101623</v>
      </c>
      <c r="U388" t="s">
        <v>157</v>
      </c>
      <c r="V388" t="s">
        <v>3476</v>
      </c>
      <c r="W388" t="s">
        <v>12159</v>
      </c>
      <c r="X388" t="s">
        <v>12148</v>
      </c>
    </row>
    <row r="389" spans="1:24">
      <c r="A389" t="s">
        <v>151</v>
      </c>
      <c r="B389" t="s">
        <v>52</v>
      </c>
      <c r="C389" t="s">
        <v>432</v>
      </c>
      <c r="F389" t="s">
        <v>327</v>
      </c>
      <c r="G389" t="s">
        <v>267</v>
      </c>
      <c r="H389" t="s">
        <v>275</v>
      </c>
      <c r="I389" t="s">
        <v>205</v>
      </c>
      <c r="K389">
        <v>72.2</v>
      </c>
      <c r="L389" t="s">
        <v>116</v>
      </c>
      <c r="M389">
        <v>313741</v>
      </c>
      <c r="N389" t="s">
        <v>105</v>
      </c>
      <c r="O389" t="s">
        <v>106</v>
      </c>
      <c r="S389">
        <v>26452</v>
      </c>
      <c r="T389">
        <v>11.860766671707243</v>
      </c>
      <c r="U389" t="s">
        <v>157</v>
      </c>
      <c r="V389" t="s">
        <v>3476</v>
      </c>
      <c r="W389" t="s">
        <v>12159</v>
      </c>
      <c r="X389" t="s">
        <v>12148</v>
      </c>
    </row>
    <row r="390" spans="1:24">
      <c r="A390" t="s">
        <v>151</v>
      </c>
      <c r="B390" t="s">
        <v>52</v>
      </c>
      <c r="C390" t="s">
        <v>439</v>
      </c>
      <c r="F390" t="s">
        <v>307</v>
      </c>
      <c r="G390" t="s">
        <v>280</v>
      </c>
      <c r="H390" t="s">
        <v>223</v>
      </c>
      <c r="I390" t="s">
        <v>205</v>
      </c>
      <c r="K390">
        <v>1.1000000000000001</v>
      </c>
      <c r="L390" t="s">
        <v>104</v>
      </c>
      <c r="M390">
        <v>326115</v>
      </c>
      <c r="N390" t="s">
        <v>105</v>
      </c>
      <c r="O390" t="s">
        <v>106</v>
      </c>
      <c r="S390">
        <v>26452</v>
      </c>
      <c r="T390">
        <v>12.328557386965068</v>
      </c>
      <c r="U390" t="s">
        <v>159</v>
      </c>
      <c r="V390" t="s">
        <v>3476</v>
      </c>
      <c r="W390" t="s">
        <v>12159</v>
      </c>
      <c r="X390" t="s">
        <v>12148</v>
      </c>
    </row>
    <row r="391" spans="1:24">
      <c r="A391" t="s">
        <v>151</v>
      </c>
      <c r="B391" t="s">
        <v>52</v>
      </c>
      <c r="C391" t="s">
        <v>439</v>
      </c>
      <c r="F391" t="s">
        <v>307</v>
      </c>
      <c r="G391" t="s">
        <v>280</v>
      </c>
      <c r="H391" t="s">
        <v>223</v>
      </c>
      <c r="I391" t="s">
        <v>205</v>
      </c>
      <c r="K391">
        <v>1.1000000000000001</v>
      </c>
      <c r="L391" t="s">
        <v>115</v>
      </c>
      <c r="M391">
        <v>160612</v>
      </c>
      <c r="N391" t="s">
        <v>105</v>
      </c>
      <c r="O391" t="s">
        <v>106</v>
      </c>
      <c r="S391">
        <v>26452</v>
      </c>
      <c r="T391">
        <v>6.0718282171480418</v>
      </c>
      <c r="U391" t="s">
        <v>159</v>
      </c>
      <c r="V391" t="s">
        <v>3476</v>
      </c>
      <c r="W391" t="s">
        <v>12159</v>
      </c>
      <c r="X391" t="s">
        <v>12148</v>
      </c>
    </row>
    <row r="392" spans="1:24">
      <c r="A392" t="s">
        <v>151</v>
      </c>
      <c r="B392" t="s">
        <v>52</v>
      </c>
      <c r="C392" t="s">
        <v>439</v>
      </c>
      <c r="F392" t="s">
        <v>307</v>
      </c>
      <c r="G392" t="s">
        <v>280</v>
      </c>
      <c r="H392" t="s">
        <v>223</v>
      </c>
      <c r="I392" t="s">
        <v>205</v>
      </c>
      <c r="K392">
        <v>1.1000000000000001</v>
      </c>
      <c r="L392" t="s">
        <v>116</v>
      </c>
      <c r="M392">
        <v>25602</v>
      </c>
      <c r="N392" t="s">
        <v>105</v>
      </c>
      <c r="O392" t="s">
        <v>106</v>
      </c>
      <c r="S392">
        <v>26452</v>
      </c>
      <c r="T392">
        <v>0.96786632390745497</v>
      </c>
      <c r="U392" t="s">
        <v>159</v>
      </c>
      <c r="V392" t="s">
        <v>3476</v>
      </c>
      <c r="W392" t="s">
        <v>12159</v>
      </c>
      <c r="X392" t="s">
        <v>12148</v>
      </c>
    </row>
    <row r="393" spans="1:24">
      <c r="A393" t="s">
        <v>151</v>
      </c>
      <c r="B393" t="s">
        <v>52</v>
      </c>
      <c r="C393" t="s">
        <v>461</v>
      </c>
      <c r="F393" t="s">
        <v>339</v>
      </c>
      <c r="G393" t="s">
        <v>221</v>
      </c>
      <c r="H393" t="s">
        <v>208</v>
      </c>
      <c r="I393" t="s">
        <v>205</v>
      </c>
      <c r="K393">
        <v>7.9</v>
      </c>
      <c r="L393" t="s">
        <v>104</v>
      </c>
      <c r="M393">
        <v>749957</v>
      </c>
      <c r="N393" t="s">
        <v>105</v>
      </c>
      <c r="O393" t="s">
        <v>106</v>
      </c>
      <c r="S393">
        <v>26452</v>
      </c>
      <c r="T393">
        <v>28.35161802510207</v>
      </c>
      <c r="U393" t="s">
        <v>157</v>
      </c>
      <c r="V393" t="s">
        <v>3476</v>
      </c>
      <c r="W393" t="s">
        <v>12159</v>
      </c>
      <c r="X393" t="s">
        <v>12148</v>
      </c>
    </row>
    <row r="394" spans="1:24">
      <c r="A394" t="s">
        <v>151</v>
      </c>
      <c r="B394" t="s">
        <v>52</v>
      </c>
      <c r="C394" t="s">
        <v>461</v>
      </c>
      <c r="F394" t="s">
        <v>339</v>
      </c>
      <c r="G394" t="s">
        <v>221</v>
      </c>
      <c r="H394" t="s">
        <v>208</v>
      </c>
      <c r="I394" t="s">
        <v>205</v>
      </c>
      <c r="K394">
        <v>7.9</v>
      </c>
      <c r="L394" t="s">
        <v>115</v>
      </c>
      <c r="M394">
        <v>318732</v>
      </c>
      <c r="N394" t="s">
        <v>105</v>
      </c>
      <c r="O394" t="s">
        <v>106</v>
      </c>
      <c r="S394">
        <v>26452</v>
      </c>
      <c r="T394">
        <v>12.049448056857704</v>
      </c>
      <c r="U394" t="s">
        <v>157</v>
      </c>
      <c r="V394" t="s">
        <v>3476</v>
      </c>
      <c r="W394" t="s">
        <v>12159</v>
      </c>
      <c r="X394" t="s">
        <v>12148</v>
      </c>
    </row>
    <row r="395" spans="1:24">
      <c r="A395" t="s">
        <v>151</v>
      </c>
      <c r="B395" t="s">
        <v>52</v>
      </c>
      <c r="C395" t="s">
        <v>461</v>
      </c>
      <c r="F395" t="s">
        <v>339</v>
      </c>
      <c r="G395" t="s">
        <v>221</v>
      </c>
      <c r="H395" t="s">
        <v>208</v>
      </c>
      <c r="I395" t="s">
        <v>205</v>
      </c>
      <c r="K395">
        <v>7.9</v>
      </c>
      <c r="L395" t="s">
        <v>116</v>
      </c>
      <c r="M395">
        <v>56213</v>
      </c>
      <c r="N395" t="s">
        <v>105</v>
      </c>
      <c r="O395" t="s">
        <v>106</v>
      </c>
      <c r="S395">
        <v>26452</v>
      </c>
      <c r="T395">
        <v>2.1250945108120369</v>
      </c>
      <c r="U395" t="s">
        <v>157</v>
      </c>
      <c r="V395" t="s">
        <v>3476</v>
      </c>
      <c r="W395" t="s">
        <v>12159</v>
      </c>
      <c r="X395" t="s">
        <v>12148</v>
      </c>
    </row>
    <row r="396" spans="1:24">
      <c r="A396" t="s">
        <v>151</v>
      </c>
      <c r="B396" t="s">
        <v>52</v>
      </c>
      <c r="C396" t="s">
        <v>467</v>
      </c>
      <c r="F396" t="s">
        <v>343</v>
      </c>
      <c r="G396" t="s">
        <v>291</v>
      </c>
      <c r="H396" t="s">
        <v>298</v>
      </c>
      <c r="I396" t="s">
        <v>205</v>
      </c>
      <c r="K396">
        <v>12.2</v>
      </c>
      <c r="L396" t="s">
        <v>104</v>
      </c>
      <c r="M396">
        <v>890720</v>
      </c>
      <c r="N396" t="s">
        <v>105</v>
      </c>
      <c r="O396" t="s">
        <v>106</v>
      </c>
      <c r="S396">
        <v>26452</v>
      </c>
      <c r="T396">
        <v>33.673068199001968</v>
      </c>
      <c r="U396" t="s">
        <v>157</v>
      </c>
      <c r="V396" t="s">
        <v>3476</v>
      </c>
      <c r="W396" t="s">
        <v>12159</v>
      </c>
      <c r="X396" t="s">
        <v>12148</v>
      </c>
    </row>
    <row r="397" spans="1:24">
      <c r="A397" t="s">
        <v>151</v>
      </c>
      <c r="B397" t="s">
        <v>52</v>
      </c>
      <c r="C397" t="s">
        <v>467</v>
      </c>
      <c r="F397" t="s">
        <v>343</v>
      </c>
      <c r="G397" t="s">
        <v>291</v>
      </c>
      <c r="H397" t="s">
        <v>298</v>
      </c>
      <c r="I397" t="s">
        <v>205</v>
      </c>
      <c r="K397">
        <v>12.2</v>
      </c>
      <c r="L397" t="s">
        <v>115</v>
      </c>
      <c r="M397">
        <v>378556</v>
      </c>
      <c r="N397" t="s">
        <v>105</v>
      </c>
      <c r="O397" t="s">
        <v>106</v>
      </c>
      <c r="S397">
        <v>26452</v>
      </c>
      <c r="T397">
        <v>14.311053984575835</v>
      </c>
      <c r="U397" t="s">
        <v>157</v>
      </c>
      <c r="V397" t="s">
        <v>3476</v>
      </c>
      <c r="W397" t="s">
        <v>12159</v>
      </c>
      <c r="X397" t="s">
        <v>12148</v>
      </c>
    </row>
    <row r="398" spans="1:24">
      <c r="A398" t="s">
        <v>151</v>
      </c>
      <c r="B398" t="s">
        <v>52</v>
      </c>
      <c r="C398" t="s">
        <v>467</v>
      </c>
      <c r="F398" t="s">
        <v>343</v>
      </c>
      <c r="G398" t="s">
        <v>291</v>
      </c>
      <c r="H398" t="s">
        <v>298</v>
      </c>
      <c r="I398" t="s">
        <v>205</v>
      </c>
      <c r="K398">
        <v>12.2</v>
      </c>
      <c r="L398" t="s">
        <v>116</v>
      </c>
      <c r="M398">
        <v>66764</v>
      </c>
      <c r="N398" t="s">
        <v>105</v>
      </c>
      <c r="O398" t="s">
        <v>106</v>
      </c>
      <c r="S398">
        <v>26452</v>
      </c>
      <c r="T398">
        <v>2.5239679419325571</v>
      </c>
      <c r="U398" t="s">
        <v>157</v>
      </c>
      <c r="V398" t="s">
        <v>3476</v>
      </c>
      <c r="W398" t="s">
        <v>12159</v>
      </c>
      <c r="X398" t="s">
        <v>12148</v>
      </c>
    </row>
    <row r="399" spans="1:24">
      <c r="A399" t="s">
        <v>151</v>
      </c>
      <c r="B399" t="s">
        <v>52</v>
      </c>
      <c r="C399" t="s">
        <v>452</v>
      </c>
      <c r="F399" t="s">
        <v>334</v>
      </c>
      <c r="G399" t="s">
        <v>280</v>
      </c>
      <c r="H399" t="s">
        <v>275</v>
      </c>
      <c r="I399" t="s">
        <v>205</v>
      </c>
      <c r="K399">
        <v>5.7</v>
      </c>
      <c r="L399" t="s">
        <v>104</v>
      </c>
      <c r="M399">
        <v>597556</v>
      </c>
      <c r="N399" t="s">
        <v>105</v>
      </c>
      <c r="O399" t="s">
        <v>106</v>
      </c>
      <c r="S399">
        <v>26452</v>
      </c>
      <c r="T399">
        <v>22.590201119008015</v>
      </c>
      <c r="U399" t="s">
        <v>165</v>
      </c>
      <c r="V399" t="s">
        <v>3476</v>
      </c>
      <c r="W399" t="s">
        <v>12159</v>
      </c>
      <c r="X399" t="s">
        <v>12148</v>
      </c>
    </row>
    <row r="400" spans="1:24">
      <c r="A400" t="s">
        <v>151</v>
      </c>
      <c r="B400" t="s">
        <v>52</v>
      </c>
      <c r="C400" t="s">
        <v>452</v>
      </c>
      <c r="F400" t="s">
        <v>334</v>
      </c>
      <c r="G400" t="s">
        <v>280</v>
      </c>
      <c r="H400" t="s">
        <v>275</v>
      </c>
      <c r="I400" t="s">
        <v>205</v>
      </c>
      <c r="K400">
        <v>5.7</v>
      </c>
      <c r="L400" t="s">
        <v>115</v>
      </c>
      <c r="M400">
        <v>253961</v>
      </c>
      <c r="N400" t="s">
        <v>105</v>
      </c>
      <c r="O400" t="s">
        <v>106</v>
      </c>
      <c r="S400">
        <v>26452</v>
      </c>
      <c r="T400">
        <v>9.6008241342809626</v>
      </c>
      <c r="U400" t="s">
        <v>165</v>
      </c>
      <c r="V400" t="s">
        <v>3476</v>
      </c>
      <c r="W400" t="s">
        <v>12159</v>
      </c>
      <c r="X400" t="s">
        <v>12148</v>
      </c>
    </row>
    <row r="401" spans="1:24">
      <c r="A401" t="s">
        <v>151</v>
      </c>
      <c r="B401" t="s">
        <v>52</v>
      </c>
      <c r="C401" t="s">
        <v>452</v>
      </c>
      <c r="F401" t="s">
        <v>334</v>
      </c>
      <c r="G401" t="s">
        <v>280</v>
      </c>
      <c r="H401" t="s">
        <v>275</v>
      </c>
      <c r="I401" t="s">
        <v>205</v>
      </c>
      <c r="K401">
        <v>5.7</v>
      </c>
      <c r="L401" t="s">
        <v>116</v>
      </c>
      <c r="M401">
        <v>44790</v>
      </c>
      <c r="N401" t="s">
        <v>105</v>
      </c>
      <c r="O401" t="s">
        <v>106</v>
      </c>
      <c r="S401">
        <v>26452</v>
      </c>
      <c r="T401">
        <v>1.6932557084530471</v>
      </c>
      <c r="U401" t="s">
        <v>165</v>
      </c>
      <c r="V401" t="s">
        <v>3476</v>
      </c>
      <c r="W401" t="s">
        <v>12159</v>
      </c>
      <c r="X401" t="s">
        <v>12148</v>
      </c>
    </row>
    <row r="402" spans="1:24">
      <c r="A402" t="s">
        <v>151</v>
      </c>
      <c r="B402" t="s">
        <v>52</v>
      </c>
      <c r="C402" t="s">
        <v>458</v>
      </c>
      <c r="F402" t="s">
        <v>336</v>
      </c>
      <c r="G402" t="s">
        <v>284</v>
      </c>
      <c r="H402" t="s">
        <v>208</v>
      </c>
      <c r="I402" t="s">
        <v>205</v>
      </c>
      <c r="K402">
        <v>10.199999999999999</v>
      </c>
      <c r="L402" t="s">
        <v>104</v>
      </c>
      <c r="M402">
        <v>860665</v>
      </c>
      <c r="N402" t="s">
        <v>105</v>
      </c>
      <c r="O402" t="s">
        <v>106</v>
      </c>
      <c r="S402">
        <v>26452</v>
      </c>
      <c r="T402">
        <v>32.536859216694388</v>
      </c>
      <c r="U402" t="s">
        <v>160</v>
      </c>
      <c r="V402" t="s">
        <v>3476</v>
      </c>
      <c r="W402" t="s">
        <v>12159</v>
      </c>
      <c r="X402" t="s">
        <v>12148</v>
      </c>
    </row>
    <row r="403" spans="1:24">
      <c r="A403" t="s">
        <v>151</v>
      </c>
      <c r="B403" t="s">
        <v>52</v>
      </c>
      <c r="C403" t="s">
        <v>458</v>
      </c>
      <c r="F403" t="s">
        <v>336</v>
      </c>
      <c r="G403" t="s">
        <v>284</v>
      </c>
      <c r="H403" t="s">
        <v>208</v>
      </c>
      <c r="I403" t="s">
        <v>205</v>
      </c>
      <c r="K403">
        <v>10.199999999999999</v>
      </c>
      <c r="L403" t="s">
        <v>115</v>
      </c>
      <c r="M403">
        <v>365783</v>
      </c>
      <c r="N403" t="s">
        <v>105</v>
      </c>
      <c r="O403" t="s">
        <v>106</v>
      </c>
      <c r="S403">
        <v>26452</v>
      </c>
      <c r="T403">
        <v>13.828179343716922</v>
      </c>
      <c r="U403" t="s">
        <v>160</v>
      </c>
      <c r="V403" t="s">
        <v>3476</v>
      </c>
      <c r="W403" t="s">
        <v>12159</v>
      </c>
      <c r="X403" t="s">
        <v>12148</v>
      </c>
    </row>
    <row r="404" spans="1:24">
      <c r="A404" t="s">
        <v>151</v>
      </c>
      <c r="B404" t="s">
        <v>52</v>
      </c>
      <c r="C404" t="s">
        <v>458</v>
      </c>
      <c r="F404" t="s">
        <v>336</v>
      </c>
      <c r="G404" t="s">
        <v>284</v>
      </c>
      <c r="H404" t="s">
        <v>208</v>
      </c>
      <c r="I404" t="s">
        <v>205</v>
      </c>
      <c r="K404">
        <v>10.199999999999999</v>
      </c>
      <c r="L404" t="s">
        <v>116</v>
      </c>
      <c r="M404">
        <v>64511</v>
      </c>
      <c r="N404" t="s">
        <v>105</v>
      </c>
      <c r="O404" t="s">
        <v>106</v>
      </c>
      <c r="S404">
        <v>26452</v>
      </c>
      <c r="T404">
        <v>2.4387947981249054</v>
      </c>
      <c r="U404" t="s">
        <v>160</v>
      </c>
      <c r="V404" t="s">
        <v>3476</v>
      </c>
      <c r="W404" t="s">
        <v>12159</v>
      </c>
      <c r="X404" t="s">
        <v>12148</v>
      </c>
    </row>
    <row r="405" spans="1:24">
      <c r="A405" t="s">
        <v>151</v>
      </c>
      <c r="B405" t="s">
        <v>52</v>
      </c>
      <c r="C405" t="s">
        <v>464</v>
      </c>
      <c r="F405" t="s">
        <v>342</v>
      </c>
      <c r="G405" t="s">
        <v>203</v>
      </c>
      <c r="H405" t="s">
        <v>223</v>
      </c>
      <c r="I405" t="s">
        <v>205</v>
      </c>
      <c r="K405">
        <v>1</v>
      </c>
      <c r="L405" t="s">
        <v>104</v>
      </c>
      <c r="M405">
        <v>295365</v>
      </c>
      <c r="N405" t="s">
        <v>105</v>
      </c>
      <c r="O405" t="s">
        <v>106</v>
      </c>
      <c r="S405">
        <v>26452</v>
      </c>
      <c r="T405">
        <v>11.166074398911235</v>
      </c>
      <c r="U405" t="s">
        <v>159</v>
      </c>
      <c r="V405" t="s">
        <v>3476</v>
      </c>
      <c r="W405" t="s">
        <v>12159</v>
      </c>
      <c r="X405" t="s">
        <v>12148</v>
      </c>
    </row>
    <row r="406" spans="1:24">
      <c r="A406" t="s">
        <v>151</v>
      </c>
      <c r="B406" t="s">
        <v>52</v>
      </c>
      <c r="C406" t="s">
        <v>464</v>
      </c>
      <c r="F406" t="s">
        <v>342</v>
      </c>
      <c r="G406" t="s">
        <v>203</v>
      </c>
      <c r="H406" t="s">
        <v>223</v>
      </c>
      <c r="I406" t="s">
        <v>205</v>
      </c>
      <c r="K406">
        <v>1</v>
      </c>
      <c r="L406" t="s">
        <v>115</v>
      </c>
      <c r="M406">
        <v>125530</v>
      </c>
      <c r="N406" t="s">
        <v>105</v>
      </c>
      <c r="O406" t="s">
        <v>106</v>
      </c>
      <c r="S406">
        <v>26452</v>
      </c>
      <c r="T406">
        <v>4.7455768939966729</v>
      </c>
      <c r="U406" t="s">
        <v>159</v>
      </c>
      <c r="V406" t="s">
        <v>3476</v>
      </c>
      <c r="W406" t="s">
        <v>12159</v>
      </c>
      <c r="X406" t="s">
        <v>12148</v>
      </c>
    </row>
    <row r="407" spans="1:24">
      <c r="A407" t="s">
        <v>151</v>
      </c>
      <c r="B407" t="s">
        <v>52</v>
      </c>
      <c r="C407" t="s">
        <v>464</v>
      </c>
      <c r="F407" t="s">
        <v>342</v>
      </c>
      <c r="G407" t="s">
        <v>203</v>
      </c>
      <c r="H407" t="s">
        <v>223</v>
      </c>
      <c r="I407" t="s">
        <v>205</v>
      </c>
      <c r="K407">
        <v>1</v>
      </c>
      <c r="L407" t="s">
        <v>116</v>
      </c>
      <c r="M407">
        <v>22139</v>
      </c>
      <c r="N407" t="s">
        <v>105</v>
      </c>
      <c r="O407" t="s">
        <v>106</v>
      </c>
      <c r="S407">
        <v>26452</v>
      </c>
      <c r="T407">
        <v>0.83694994707394521</v>
      </c>
      <c r="U407" t="s">
        <v>159</v>
      </c>
      <c r="V407" t="s">
        <v>3476</v>
      </c>
      <c r="W407" t="s">
        <v>12159</v>
      </c>
      <c r="X407" t="s">
        <v>12148</v>
      </c>
    </row>
    <row r="408" spans="1:24">
      <c r="A408" t="s">
        <v>151</v>
      </c>
      <c r="B408" t="s">
        <v>52</v>
      </c>
      <c r="C408" t="s">
        <v>456</v>
      </c>
      <c r="F408" t="s">
        <v>278</v>
      </c>
      <c r="G408" t="s">
        <v>221</v>
      </c>
      <c r="H408" t="s">
        <v>210</v>
      </c>
      <c r="I408" t="s">
        <v>205</v>
      </c>
      <c r="K408">
        <v>30.3</v>
      </c>
      <c r="L408" t="s">
        <v>104</v>
      </c>
      <c r="M408">
        <v>2044066</v>
      </c>
      <c r="N408" t="s">
        <v>105</v>
      </c>
      <c r="O408" t="s">
        <v>106</v>
      </c>
      <c r="S408">
        <v>26452</v>
      </c>
      <c r="T408">
        <v>77.274535006804783</v>
      </c>
      <c r="U408" t="s">
        <v>157</v>
      </c>
      <c r="V408" t="s">
        <v>3476</v>
      </c>
      <c r="W408" t="s">
        <v>12159</v>
      </c>
      <c r="X408" t="s">
        <v>12148</v>
      </c>
    </row>
    <row r="409" spans="1:24">
      <c r="A409" t="s">
        <v>151</v>
      </c>
      <c r="B409" t="s">
        <v>52</v>
      </c>
      <c r="C409" t="s">
        <v>456</v>
      </c>
      <c r="F409" t="s">
        <v>278</v>
      </c>
      <c r="G409" t="s">
        <v>221</v>
      </c>
      <c r="H409" t="s">
        <v>210</v>
      </c>
      <c r="I409" t="s">
        <v>205</v>
      </c>
      <c r="K409">
        <v>30.3</v>
      </c>
      <c r="L409" t="s">
        <v>115</v>
      </c>
      <c r="M409">
        <v>868728</v>
      </c>
      <c r="N409" t="s">
        <v>105</v>
      </c>
      <c r="O409" t="s">
        <v>106</v>
      </c>
      <c r="S409">
        <v>26452</v>
      </c>
      <c r="T409">
        <v>32.841675487675793</v>
      </c>
      <c r="U409" t="s">
        <v>157</v>
      </c>
      <c r="V409" t="s">
        <v>3476</v>
      </c>
      <c r="W409" t="s">
        <v>12159</v>
      </c>
      <c r="X409" t="s">
        <v>12148</v>
      </c>
    </row>
    <row r="410" spans="1:24">
      <c r="A410" t="s">
        <v>151</v>
      </c>
      <c r="B410" t="s">
        <v>52</v>
      </c>
      <c r="C410" t="s">
        <v>456</v>
      </c>
      <c r="F410" t="s">
        <v>278</v>
      </c>
      <c r="G410" t="s">
        <v>221</v>
      </c>
      <c r="H410" t="s">
        <v>210</v>
      </c>
      <c r="I410" t="s">
        <v>205</v>
      </c>
      <c r="K410">
        <v>30.3</v>
      </c>
      <c r="L410" t="s">
        <v>116</v>
      </c>
      <c r="M410">
        <v>153213</v>
      </c>
      <c r="N410" t="s">
        <v>105</v>
      </c>
      <c r="O410" t="s">
        <v>106</v>
      </c>
      <c r="S410">
        <v>26452</v>
      </c>
      <c r="T410">
        <v>5.792114017843641</v>
      </c>
      <c r="U410" t="s">
        <v>157</v>
      </c>
      <c r="V410" t="s">
        <v>3476</v>
      </c>
      <c r="W410" t="s">
        <v>12159</v>
      </c>
      <c r="X410" t="s">
        <v>12148</v>
      </c>
    </row>
    <row r="411" spans="1:24">
      <c r="A411" t="s">
        <v>151</v>
      </c>
      <c r="B411" t="s">
        <v>52</v>
      </c>
      <c r="C411" t="s">
        <v>463</v>
      </c>
      <c r="F411" t="s">
        <v>341</v>
      </c>
      <c r="G411" t="s">
        <v>221</v>
      </c>
      <c r="H411" t="s">
        <v>275</v>
      </c>
      <c r="I411" t="s">
        <v>205</v>
      </c>
      <c r="K411">
        <v>0.5</v>
      </c>
      <c r="L411" t="s">
        <v>104</v>
      </c>
      <c r="M411">
        <v>317009</v>
      </c>
      <c r="N411" t="s">
        <v>105</v>
      </c>
      <c r="O411" t="s">
        <v>106</v>
      </c>
      <c r="S411">
        <v>26452</v>
      </c>
      <c r="T411">
        <v>11.984311205201875</v>
      </c>
      <c r="U411" t="s">
        <v>159</v>
      </c>
      <c r="V411" t="s">
        <v>3476</v>
      </c>
      <c r="W411" t="s">
        <v>12159</v>
      </c>
      <c r="X411" t="s">
        <v>12148</v>
      </c>
    </row>
    <row r="412" spans="1:24">
      <c r="A412" t="s">
        <v>151</v>
      </c>
      <c r="B412" t="s">
        <v>52</v>
      </c>
      <c r="C412" t="s">
        <v>463</v>
      </c>
      <c r="F412" t="s">
        <v>341</v>
      </c>
      <c r="G412" t="s">
        <v>221</v>
      </c>
      <c r="H412" t="s">
        <v>275</v>
      </c>
      <c r="I412" t="s">
        <v>205</v>
      </c>
      <c r="K412">
        <v>0.5</v>
      </c>
      <c r="L412" t="s">
        <v>115</v>
      </c>
      <c r="M412">
        <v>134729</v>
      </c>
      <c r="N412" t="s">
        <v>105</v>
      </c>
      <c r="O412" t="s">
        <v>106</v>
      </c>
      <c r="S412">
        <v>26452</v>
      </c>
      <c r="T412">
        <v>5.0933388779676392</v>
      </c>
      <c r="U412" t="s">
        <v>159</v>
      </c>
      <c r="V412" t="s">
        <v>3476</v>
      </c>
      <c r="W412" t="s">
        <v>12159</v>
      </c>
      <c r="X412" t="s">
        <v>12148</v>
      </c>
    </row>
    <row r="413" spans="1:24">
      <c r="A413" t="s">
        <v>151</v>
      </c>
      <c r="B413" t="s">
        <v>52</v>
      </c>
      <c r="C413" t="s">
        <v>463</v>
      </c>
      <c r="F413" t="s">
        <v>341</v>
      </c>
      <c r="G413" t="s">
        <v>221</v>
      </c>
      <c r="H413" t="s">
        <v>275</v>
      </c>
      <c r="I413" t="s">
        <v>205</v>
      </c>
      <c r="K413">
        <v>0.5</v>
      </c>
      <c r="L413" t="s">
        <v>116</v>
      </c>
      <c r="M413">
        <v>23761</v>
      </c>
      <c r="N413" t="s">
        <v>105</v>
      </c>
      <c r="O413" t="s">
        <v>106</v>
      </c>
      <c r="S413">
        <v>26452</v>
      </c>
      <c r="T413">
        <v>0.89826856192348403</v>
      </c>
      <c r="U413" t="s">
        <v>159</v>
      </c>
      <c r="V413" t="s">
        <v>3476</v>
      </c>
      <c r="W413" t="s">
        <v>12159</v>
      </c>
      <c r="X413" t="s">
        <v>12148</v>
      </c>
    </row>
    <row r="414" spans="1:24">
      <c r="A414" t="s">
        <v>151</v>
      </c>
      <c r="B414" t="s">
        <v>52</v>
      </c>
      <c r="C414" t="s">
        <v>465</v>
      </c>
      <c r="F414" t="s">
        <v>289</v>
      </c>
      <c r="G414" t="s">
        <v>267</v>
      </c>
      <c r="H414" t="s">
        <v>275</v>
      </c>
      <c r="I414" t="s">
        <v>205</v>
      </c>
      <c r="K414">
        <v>15</v>
      </c>
      <c r="L414" t="s">
        <v>104</v>
      </c>
      <c r="M414">
        <v>842742</v>
      </c>
      <c r="N414" t="s">
        <v>105</v>
      </c>
      <c r="O414" t="s">
        <v>106</v>
      </c>
      <c r="S414">
        <v>26452</v>
      </c>
      <c r="T414">
        <v>31.859292303039467</v>
      </c>
      <c r="U414" t="s">
        <v>3533</v>
      </c>
      <c r="V414" t="s">
        <v>3476</v>
      </c>
      <c r="W414" t="s">
        <v>12159</v>
      </c>
      <c r="X414" t="s">
        <v>12148</v>
      </c>
    </row>
    <row r="415" spans="1:24">
      <c r="A415" t="s">
        <v>151</v>
      </c>
      <c r="B415" t="s">
        <v>52</v>
      </c>
      <c r="C415" t="s">
        <v>465</v>
      </c>
      <c r="F415" t="s">
        <v>289</v>
      </c>
      <c r="G415" t="s">
        <v>267</v>
      </c>
      <c r="H415" t="s">
        <v>275</v>
      </c>
      <c r="I415" t="s">
        <v>205</v>
      </c>
      <c r="K415">
        <v>15</v>
      </c>
      <c r="L415" t="s">
        <v>115</v>
      </c>
      <c r="M415">
        <v>358165</v>
      </c>
      <c r="N415" t="s">
        <v>105</v>
      </c>
      <c r="O415" t="s">
        <v>106</v>
      </c>
      <c r="S415">
        <v>26452</v>
      </c>
      <c r="T415">
        <v>13.540185997278089</v>
      </c>
      <c r="U415" t="s">
        <v>3533</v>
      </c>
      <c r="V415" t="s">
        <v>3476</v>
      </c>
      <c r="W415" t="s">
        <v>12159</v>
      </c>
      <c r="X415" t="s">
        <v>12148</v>
      </c>
    </row>
    <row r="416" spans="1:24">
      <c r="A416" t="s">
        <v>151</v>
      </c>
      <c r="B416" t="s">
        <v>52</v>
      </c>
      <c r="C416" t="s">
        <v>465</v>
      </c>
      <c r="F416" t="s">
        <v>289</v>
      </c>
      <c r="G416" t="s">
        <v>267</v>
      </c>
      <c r="H416" t="s">
        <v>275</v>
      </c>
      <c r="I416" t="s">
        <v>205</v>
      </c>
      <c r="K416">
        <v>15</v>
      </c>
      <c r="L416" t="s">
        <v>116</v>
      </c>
      <c r="M416">
        <v>63168</v>
      </c>
      <c r="N416" t="s">
        <v>105</v>
      </c>
      <c r="O416" t="s">
        <v>106</v>
      </c>
      <c r="S416">
        <v>26452</v>
      </c>
      <c r="T416">
        <v>2.3880235898986846</v>
      </c>
      <c r="U416" t="s">
        <v>3533</v>
      </c>
      <c r="V416" t="s">
        <v>3476</v>
      </c>
      <c r="W416" t="s">
        <v>12159</v>
      </c>
      <c r="X416" t="s">
        <v>12148</v>
      </c>
    </row>
    <row r="417" spans="1:24">
      <c r="A417" t="s">
        <v>151</v>
      </c>
      <c r="B417" t="s">
        <v>52</v>
      </c>
      <c r="C417" t="s">
        <v>462</v>
      </c>
      <c r="F417" t="s">
        <v>340</v>
      </c>
      <c r="G417" t="s">
        <v>280</v>
      </c>
      <c r="H417" t="s">
        <v>223</v>
      </c>
      <c r="I417" t="s">
        <v>205</v>
      </c>
      <c r="K417">
        <v>39.200000000000003</v>
      </c>
      <c r="L417" t="s">
        <v>104</v>
      </c>
      <c r="M417">
        <v>2559690</v>
      </c>
      <c r="N417" t="s">
        <v>105</v>
      </c>
      <c r="O417" t="s">
        <v>106</v>
      </c>
      <c r="S417">
        <v>26452</v>
      </c>
      <c r="T417">
        <v>96.767352185089976</v>
      </c>
      <c r="U417" t="s">
        <v>165</v>
      </c>
      <c r="V417" t="s">
        <v>3476</v>
      </c>
      <c r="W417" t="s">
        <v>12159</v>
      </c>
      <c r="X417" t="s">
        <v>12148</v>
      </c>
    </row>
    <row r="418" spans="1:24">
      <c r="A418" t="s">
        <v>151</v>
      </c>
      <c r="B418" t="s">
        <v>52</v>
      </c>
      <c r="C418" t="s">
        <v>462</v>
      </c>
      <c r="F418" t="s">
        <v>340</v>
      </c>
      <c r="G418" t="s">
        <v>280</v>
      </c>
      <c r="H418" t="s">
        <v>223</v>
      </c>
      <c r="I418" t="s">
        <v>205</v>
      </c>
      <c r="K418">
        <v>39.200000000000003</v>
      </c>
      <c r="L418" t="s">
        <v>115</v>
      </c>
      <c r="M418">
        <v>1087868</v>
      </c>
      <c r="N418" t="s">
        <v>105</v>
      </c>
      <c r="O418" t="s">
        <v>106</v>
      </c>
      <c r="S418">
        <v>26452</v>
      </c>
      <c r="T418">
        <v>41.126115227582034</v>
      </c>
      <c r="U418" t="s">
        <v>165</v>
      </c>
      <c r="V418" t="s">
        <v>3476</v>
      </c>
      <c r="W418" t="s">
        <v>12159</v>
      </c>
      <c r="X418" t="s">
        <v>12148</v>
      </c>
    </row>
    <row r="419" spans="1:24">
      <c r="A419" t="s">
        <v>151</v>
      </c>
      <c r="B419" t="s">
        <v>52</v>
      </c>
      <c r="C419" t="s">
        <v>462</v>
      </c>
      <c r="F419" t="s">
        <v>340</v>
      </c>
      <c r="G419" t="s">
        <v>280</v>
      </c>
      <c r="H419" t="s">
        <v>223</v>
      </c>
      <c r="I419" t="s">
        <v>205</v>
      </c>
      <c r="K419">
        <v>39.200000000000003</v>
      </c>
      <c r="L419" t="s">
        <v>116</v>
      </c>
      <c r="M419">
        <v>191862</v>
      </c>
      <c r="N419" t="s">
        <v>105</v>
      </c>
      <c r="O419" t="s">
        <v>106</v>
      </c>
      <c r="S419">
        <v>26452</v>
      </c>
      <c r="T419">
        <v>7.2532133676092547</v>
      </c>
      <c r="U419" t="s">
        <v>165</v>
      </c>
      <c r="V419" t="s">
        <v>3476</v>
      </c>
      <c r="W419" t="s">
        <v>12159</v>
      </c>
      <c r="X419" t="s">
        <v>12148</v>
      </c>
    </row>
    <row r="420" spans="1:24">
      <c r="A420" t="s">
        <v>151</v>
      </c>
      <c r="B420" t="s">
        <v>52</v>
      </c>
      <c r="C420" t="s">
        <v>468</v>
      </c>
      <c r="F420" t="s">
        <v>314</v>
      </c>
      <c r="G420" t="s">
        <v>280</v>
      </c>
      <c r="H420" t="s">
        <v>275</v>
      </c>
      <c r="I420" t="s">
        <v>205</v>
      </c>
      <c r="K420">
        <v>1.4</v>
      </c>
      <c r="L420" t="s">
        <v>104</v>
      </c>
      <c r="M420">
        <v>299060</v>
      </c>
      <c r="N420" t="s">
        <v>105</v>
      </c>
      <c r="O420" t="s">
        <v>106</v>
      </c>
      <c r="S420">
        <v>26452</v>
      </c>
      <c r="T420">
        <v>11.305761379101769</v>
      </c>
      <c r="U420" t="s">
        <v>160</v>
      </c>
      <c r="V420" t="s">
        <v>3476</v>
      </c>
      <c r="W420" t="s">
        <v>12159</v>
      </c>
      <c r="X420" t="s">
        <v>12148</v>
      </c>
    </row>
    <row r="421" spans="1:24">
      <c r="A421" t="s">
        <v>151</v>
      </c>
      <c r="B421" t="s">
        <v>52</v>
      </c>
      <c r="C421" t="s">
        <v>468</v>
      </c>
      <c r="F421" t="s">
        <v>314</v>
      </c>
      <c r="G421" t="s">
        <v>280</v>
      </c>
      <c r="H421" t="s">
        <v>275</v>
      </c>
      <c r="I421" t="s">
        <v>205</v>
      </c>
      <c r="K421">
        <v>1.4</v>
      </c>
      <c r="L421" t="s">
        <v>115</v>
      </c>
      <c r="M421">
        <v>127101</v>
      </c>
      <c r="N421" t="s">
        <v>105</v>
      </c>
      <c r="O421" t="s">
        <v>106</v>
      </c>
      <c r="S421">
        <v>26452</v>
      </c>
      <c r="T421">
        <v>4.804967488280659</v>
      </c>
      <c r="U421" t="s">
        <v>160</v>
      </c>
      <c r="V421" t="s">
        <v>3476</v>
      </c>
      <c r="W421" t="s">
        <v>12159</v>
      </c>
      <c r="X421" t="s">
        <v>12148</v>
      </c>
    </row>
    <row r="422" spans="1:24">
      <c r="A422" t="s">
        <v>151</v>
      </c>
      <c r="B422" t="s">
        <v>52</v>
      </c>
      <c r="C422" t="s">
        <v>468</v>
      </c>
      <c r="F422" t="s">
        <v>314</v>
      </c>
      <c r="G422" t="s">
        <v>280</v>
      </c>
      <c r="H422" t="s">
        <v>275</v>
      </c>
      <c r="I422" t="s">
        <v>205</v>
      </c>
      <c r="K422">
        <v>1.4</v>
      </c>
      <c r="L422" t="s">
        <v>116</v>
      </c>
      <c r="M422">
        <v>22416</v>
      </c>
      <c r="N422" t="s">
        <v>105</v>
      </c>
      <c r="O422" t="s">
        <v>106</v>
      </c>
      <c r="S422">
        <v>26452</v>
      </c>
      <c r="T422">
        <v>0.84742174504763346</v>
      </c>
      <c r="U422" t="s">
        <v>160</v>
      </c>
      <c r="V422" t="s">
        <v>3476</v>
      </c>
      <c r="W422" t="s">
        <v>12159</v>
      </c>
      <c r="X422" t="s">
        <v>12148</v>
      </c>
    </row>
    <row r="423" spans="1:24">
      <c r="A423" t="s">
        <v>151</v>
      </c>
      <c r="B423" t="s">
        <v>52</v>
      </c>
      <c r="C423" t="s">
        <v>469</v>
      </c>
      <c r="F423" t="s">
        <v>327</v>
      </c>
      <c r="G423" t="s">
        <v>267</v>
      </c>
      <c r="H423" t="s">
        <v>275</v>
      </c>
      <c r="I423" t="s">
        <v>205</v>
      </c>
      <c r="K423">
        <v>95.1</v>
      </c>
      <c r="L423" t="s">
        <v>104</v>
      </c>
      <c r="M423">
        <v>4149344</v>
      </c>
      <c r="N423" t="s">
        <v>105</v>
      </c>
      <c r="O423" t="s">
        <v>106</v>
      </c>
      <c r="S423">
        <v>26452</v>
      </c>
      <c r="T423">
        <v>156.86314834417058</v>
      </c>
      <c r="U423" t="s">
        <v>157</v>
      </c>
      <c r="V423" t="s">
        <v>3476</v>
      </c>
      <c r="W423" t="s">
        <v>12159</v>
      </c>
      <c r="X423" t="s">
        <v>12148</v>
      </c>
    </row>
    <row r="424" spans="1:24">
      <c r="A424" t="s">
        <v>151</v>
      </c>
      <c r="B424" t="s">
        <v>52</v>
      </c>
      <c r="C424" t="s">
        <v>469</v>
      </c>
      <c r="F424" t="s">
        <v>327</v>
      </c>
      <c r="G424" t="s">
        <v>267</v>
      </c>
      <c r="H424" t="s">
        <v>275</v>
      </c>
      <c r="I424" t="s">
        <v>205</v>
      </c>
      <c r="K424">
        <v>95.1</v>
      </c>
      <c r="L424" t="s">
        <v>115</v>
      </c>
      <c r="M424">
        <v>1763471</v>
      </c>
      <c r="N424" t="s">
        <v>105</v>
      </c>
      <c r="O424" t="s">
        <v>106</v>
      </c>
      <c r="S424">
        <v>26452</v>
      </c>
      <c r="T424">
        <v>66.66683048540753</v>
      </c>
      <c r="U424" t="s">
        <v>157</v>
      </c>
      <c r="V424" t="s">
        <v>3476</v>
      </c>
      <c r="W424" t="s">
        <v>12159</v>
      </c>
      <c r="X424" t="s">
        <v>12148</v>
      </c>
    </row>
    <row r="425" spans="1:24">
      <c r="A425" t="s">
        <v>151</v>
      </c>
      <c r="B425" t="s">
        <v>52</v>
      </c>
      <c r="C425" t="s">
        <v>469</v>
      </c>
      <c r="F425" t="s">
        <v>327</v>
      </c>
      <c r="G425" t="s">
        <v>267</v>
      </c>
      <c r="H425" t="s">
        <v>275</v>
      </c>
      <c r="I425" t="s">
        <v>205</v>
      </c>
      <c r="K425">
        <v>95.1</v>
      </c>
      <c r="L425" t="s">
        <v>116</v>
      </c>
      <c r="M425">
        <v>311014</v>
      </c>
      <c r="N425" t="s">
        <v>105</v>
      </c>
      <c r="O425" t="s">
        <v>106</v>
      </c>
      <c r="S425">
        <v>26452</v>
      </c>
      <c r="T425">
        <v>11.757674277937396</v>
      </c>
      <c r="U425" t="s">
        <v>157</v>
      </c>
      <c r="V425" t="s">
        <v>3476</v>
      </c>
      <c r="W425" t="s">
        <v>12159</v>
      </c>
      <c r="X425" t="s">
        <v>12148</v>
      </c>
    </row>
    <row r="426" spans="1:24">
      <c r="A426" t="s">
        <v>151</v>
      </c>
      <c r="B426" t="s">
        <v>52</v>
      </c>
      <c r="C426" t="s">
        <v>473</v>
      </c>
      <c r="F426" t="s">
        <v>307</v>
      </c>
      <c r="G426" t="s">
        <v>280</v>
      </c>
      <c r="H426" t="s">
        <v>223</v>
      </c>
      <c r="I426" t="s">
        <v>205</v>
      </c>
      <c r="K426">
        <v>17.100000000000001</v>
      </c>
      <c r="L426" t="s">
        <v>104</v>
      </c>
      <c r="M426">
        <v>1413286</v>
      </c>
      <c r="N426" t="s">
        <v>105</v>
      </c>
      <c r="O426" t="s">
        <v>106</v>
      </c>
      <c r="S426">
        <v>26452</v>
      </c>
      <c r="T426">
        <v>53.428323000151217</v>
      </c>
      <c r="U426" t="s">
        <v>3533</v>
      </c>
      <c r="V426" t="s">
        <v>3476</v>
      </c>
      <c r="W426" t="s">
        <v>12159</v>
      </c>
      <c r="X426" t="s">
        <v>12148</v>
      </c>
    </row>
    <row r="427" spans="1:24">
      <c r="A427" t="s">
        <v>151</v>
      </c>
      <c r="B427" t="s">
        <v>52</v>
      </c>
      <c r="C427" t="s">
        <v>473</v>
      </c>
      <c r="F427" t="s">
        <v>307</v>
      </c>
      <c r="G427" t="s">
        <v>280</v>
      </c>
      <c r="H427" t="s">
        <v>223</v>
      </c>
      <c r="I427" t="s">
        <v>205</v>
      </c>
      <c r="K427">
        <v>17.100000000000001</v>
      </c>
      <c r="L427" t="s">
        <v>115</v>
      </c>
      <c r="M427">
        <v>607713</v>
      </c>
      <c r="N427" t="s">
        <v>105</v>
      </c>
      <c r="O427" t="s">
        <v>106</v>
      </c>
      <c r="S427">
        <v>26452</v>
      </c>
      <c r="T427">
        <v>22.974179646151519</v>
      </c>
      <c r="U427" t="s">
        <v>3533</v>
      </c>
      <c r="V427" t="s">
        <v>3476</v>
      </c>
      <c r="W427" t="s">
        <v>12159</v>
      </c>
      <c r="X427" t="s">
        <v>12148</v>
      </c>
    </row>
    <row r="428" spans="1:24">
      <c r="A428" t="s">
        <v>151</v>
      </c>
      <c r="B428" t="s">
        <v>52</v>
      </c>
      <c r="C428" t="s">
        <v>473</v>
      </c>
      <c r="F428" t="s">
        <v>307</v>
      </c>
      <c r="G428" t="s">
        <v>280</v>
      </c>
      <c r="H428" t="s">
        <v>223</v>
      </c>
      <c r="I428" t="s">
        <v>205</v>
      </c>
      <c r="K428">
        <v>17.100000000000001</v>
      </c>
      <c r="L428" t="s">
        <v>116</v>
      </c>
      <c r="M428">
        <v>106305</v>
      </c>
      <c r="N428" t="s">
        <v>105</v>
      </c>
      <c r="O428" t="s">
        <v>106</v>
      </c>
      <c r="S428">
        <v>26452</v>
      </c>
      <c r="T428">
        <v>4.0187887494329351</v>
      </c>
      <c r="U428" t="s">
        <v>3533</v>
      </c>
      <c r="V428" t="s">
        <v>3476</v>
      </c>
      <c r="W428" t="s">
        <v>12159</v>
      </c>
      <c r="X428" t="s">
        <v>12148</v>
      </c>
    </row>
    <row r="429" spans="1:24">
      <c r="A429" t="s">
        <v>151</v>
      </c>
      <c r="B429" t="s">
        <v>52</v>
      </c>
      <c r="C429" t="s">
        <v>474</v>
      </c>
      <c r="F429" t="s">
        <v>314</v>
      </c>
      <c r="G429" t="s">
        <v>280</v>
      </c>
      <c r="H429" t="s">
        <v>275</v>
      </c>
      <c r="I429" t="s">
        <v>205</v>
      </c>
      <c r="K429">
        <v>8</v>
      </c>
      <c r="L429" t="s">
        <v>104</v>
      </c>
      <c r="M429">
        <v>703054</v>
      </c>
      <c r="N429" t="s">
        <v>105</v>
      </c>
      <c r="O429" t="s">
        <v>106</v>
      </c>
      <c r="S429">
        <v>26452</v>
      </c>
      <c r="T429">
        <v>26.578481778315439</v>
      </c>
      <c r="U429" t="s">
        <v>3533</v>
      </c>
      <c r="V429" t="s">
        <v>3476</v>
      </c>
      <c r="W429" t="s">
        <v>12159</v>
      </c>
      <c r="X429" t="s">
        <v>12148</v>
      </c>
    </row>
    <row r="430" spans="1:24">
      <c r="A430" t="s">
        <v>151</v>
      </c>
      <c r="B430" t="s">
        <v>52</v>
      </c>
      <c r="C430" t="s">
        <v>474</v>
      </c>
      <c r="F430" t="s">
        <v>314</v>
      </c>
      <c r="G430" t="s">
        <v>280</v>
      </c>
      <c r="H430" t="s">
        <v>275</v>
      </c>
      <c r="I430" t="s">
        <v>205</v>
      </c>
      <c r="K430">
        <v>8</v>
      </c>
      <c r="L430" t="s">
        <v>115</v>
      </c>
      <c r="M430">
        <v>302313</v>
      </c>
      <c r="N430" t="s">
        <v>105</v>
      </c>
      <c r="O430" t="s">
        <v>106</v>
      </c>
      <c r="S430">
        <v>26452</v>
      </c>
      <c r="T430">
        <v>11.42873884772418</v>
      </c>
      <c r="U430" t="s">
        <v>3533</v>
      </c>
      <c r="V430" t="s">
        <v>3476</v>
      </c>
      <c r="W430" t="s">
        <v>12159</v>
      </c>
      <c r="X430" t="s">
        <v>12148</v>
      </c>
    </row>
    <row r="431" spans="1:24">
      <c r="A431" t="s">
        <v>151</v>
      </c>
      <c r="B431" t="s">
        <v>52</v>
      </c>
      <c r="C431" t="s">
        <v>474</v>
      </c>
      <c r="F431" t="s">
        <v>314</v>
      </c>
      <c r="G431" t="s">
        <v>280</v>
      </c>
      <c r="H431" t="s">
        <v>275</v>
      </c>
      <c r="I431" t="s">
        <v>205</v>
      </c>
      <c r="K431">
        <v>8</v>
      </c>
      <c r="L431" t="s">
        <v>116</v>
      </c>
      <c r="M431">
        <v>52882</v>
      </c>
      <c r="N431" t="s">
        <v>105</v>
      </c>
      <c r="O431" t="s">
        <v>106</v>
      </c>
      <c r="S431">
        <v>26452</v>
      </c>
      <c r="T431">
        <v>1.9991683048540754</v>
      </c>
      <c r="U431" t="s">
        <v>3533</v>
      </c>
      <c r="V431" t="s">
        <v>3476</v>
      </c>
      <c r="W431" t="s">
        <v>12159</v>
      </c>
      <c r="X431" t="s">
        <v>12148</v>
      </c>
    </row>
    <row r="432" spans="1:24">
      <c r="A432" t="s">
        <v>151</v>
      </c>
      <c r="B432" t="s">
        <v>52</v>
      </c>
      <c r="C432" t="s">
        <v>355</v>
      </c>
      <c r="F432" t="s">
        <v>216</v>
      </c>
      <c r="G432" t="s">
        <v>212</v>
      </c>
      <c r="H432" t="s">
        <v>213</v>
      </c>
      <c r="I432" t="s">
        <v>205</v>
      </c>
      <c r="K432">
        <v>3</v>
      </c>
      <c r="L432" t="s">
        <v>104</v>
      </c>
      <c r="M432">
        <v>633735</v>
      </c>
      <c r="N432" t="s">
        <v>105</v>
      </c>
      <c r="O432" t="s">
        <v>106</v>
      </c>
      <c r="S432">
        <v>26452</v>
      </c>
      <c r="T432">
        <v>23.957923786481174</v>
      </c>
      <c r="U432" t="s">
        <v>157</v>
      </c>
      <c r="V432" t="s">
        <v>3476</v>
      </c>
      <c r="W432" t="s">
        <v>12159</v>
      </c>
      <c r="X432" t="s">
        <v>12148</v>
      </c>
    </row>
    <row r="433" spans="1:24">
      <c r="A433" t="s">
        <v>151</v>
      </c>
      <c r="B433" t="s">
        <v>52</v>
      </c>
      <c r="C433" t="s">
        <v>355</v>
      </c>
      <c r="F433" t="s">
        <v>216</v>
      </c>
      <c r="G433" t="s">
        <v>212</v>
      </c>
      <c r="H433" t="s">
        <v>213</v>
      </c>
      <c r="I433" t="s">
        <v>205</v>
      </c>
      <c r="K433">
        <v>3</v>
      </c>
      <c r="L433" t="s">
        <v>114</v>
      </c>
      <c r="M433">
        <v>139007</v>
      </c>
      <c r="N433" t="s">
        <v>105</v>
      </c>
      <c r="O433" t="s">
        <v>106</v>
      </c>
      <c r="S433">
        <v>26452</v>
      </c>
      <c r="T433">
        <v>5.2550657795251778</v>
      </c>
      <c r="U433" t="s">
        <v>157</v>
      </c>
      <c r="V433" t="s">
        <v>3476</v>
      </c>
      <c r="W433" t="s">
        <v>12159</v>
      </c>
      <c r="X433" t="s">
        <v>12148</v>
      </c>
    </row>
    <row r="434" spans="1:24">
      <c r="A434" t="s">
        <v>151</v>
      </c>
      <c r="B434" t="s">
        <v>52</v>
      </c>
      <c r="C434" t="s">
        <v>355</v>
      </c>
      <c r="F434" t="s">
        <v>216</v>
      </c>
      <c r="G434" t="s">
        <v>212</v>
      </c>
      <c r="H434" t="s">
        <v>213</v>
      </c>
      <c r="I434" t="s">
        <v>205</v>
      </c>
      <c r="K434">
        <v>3</v>
      </c>
      <c r="L434" t="s">
        <v>115</v>
      </c>
      <c r="M434">
        <v>272506</v>
      </c>
      <c r="N434" t="s">
        <v>105</v>
      </c>
      <c r="O434" t="s">
        <v>106</v>
      </c>
      <c r="S434">
        <v>26452</v>
      </c>
      <c r="T434">
        <v>10.301905337970664</v>
      </c>
      <c r="U434" t="s">
        <v>157</v>
      </c>
      <c r="V434" t="s">
        <v>3476</v>
      </c>
      <c r="W434" t="s">
        <v>12159</v>
      </c>
      <c r="X434" t="s">
        <v>12148</v>
      </c>
    </row>
    <row r="435" spans="1:24">
      <c r="A435" t="s">
        <v>151</v>
      </c>
      <c r="B435" t="s">
        <v>52</v>
      </c>
      <c r="C435" t="s">
        <v>355</v>
      </c>
      <c r="F435" t="s">
        <v>216</v>
      </c>
      <c r="G435" t="s">
        <v>212</v>
      </c>
      <c r="H435" t="s">
        <v>213</v>
      </c>
      <c r="I435" t="s">
        <v>205</v>
      </c>
      <c r="K435">
        <v>3</v>
      </c>
      <c r="L435" t="s">
        <v>116</v>
      </c>
      <c r="M435">
        <v>54980</v>
      </c>
      <c r="N435" t="s">
        <v>105</v>
      </c>
      <c r="O435" t="s">
        <v>106</v>
      </c>
      <c r="S435">
        <v>26452</v>
      </c>
      <c r="T435">
        <v>2.0784817783154392</v>
      </c>
      <c r="U435" t="s">
        <v>157</v>
      </c>
      <c r="V435" t="s">
        <v>3476</v>
      </c>
      <c r="W435" t="s">
        <v>12159</v>
      </c>
      <c r="X435" t="s">
        <v>12148</v>
      </c>
    </row>
    <row r="436" spans="1:24">
      <c r="A436" t="s">
        <v>151</v>
      </c>
      <c r="B436" t="s">
        <v>52</v>
      </c>
      <c r="C436" t="s">
        <v>480</v>
      </c>
      <c r="F436" t="s">
        <v>335</v>
      </c>
      <c r="G436" t="s">
        <v>212</v>
      </c>
      <c r="H436" t="s">
        <v>275</v>
      </c>
      <c r="I436" t="s">
        <v>205</v>
      </c>
      <c r="K436">
        <v>22.5</v>
      </c>
      <c r="L436" t="s">
        <v>104</v>
      </c>
      <c r="M436">
        <v>1369796</v>
      </c>
      <c r="N436" t="s">
        <v>105</v>
      </c>
      <c r="O436" t="s">
        <v>106</v>
      </c>
      <c r="S436">
        <v>26452</v>
      </c>
      <c r="T436">
        <v>51.784212913957354</v>
      </c>
      <c r="U436" t="s">
        <v>157</v>
      </c>
      <c r="V436" t="s">
        <v>3476</v>
      </c>
      <c r="W436" t="s">
        <v>12159</v>
      </c>
      <c r="X436" t="s">
        <v>12148</v>
      </c>
    </row>
    <row r="437" spans="1:24">
      <c r="A437" t="s">
        <v>151</v>
      </c>
      <c r="B437" t="s">
        <v>52</v>
      </c>
      <c r="C437" t="s">
        <v>480</v>
      </c>
      <c r="F437" t="s">
        <v>335</v>
      </c>
      <c r="G437" t="s">
        <v>212</v>
      </c>
      <c r="H437" t="s">
        <v>275</v>
      </c>
      <c r="I437" t="s">
        <v>205</v>
      </c>
      <c r="K437">
        <v>22.5</v>
      </c>
      <c r="L437" t="s">
        <v>115</v>
      </c>
      <c r="M437">
        <v>589012</v>
      </c>
      <c r="N437" t="s">
        <v>105</v>
      </c>
      <c r="O437" t="s">
        <v>106</v>
      </c>
      <c r="S437">
        <v>26452</v>
      </c>
      <c r="T437">
        <v>22.267200967790714</v>
      </c>
      <c r="U437" t="s">
        <v>157</v>
      </c>
      <c r="V437" t="s">
        <v>3476</v>
      </c>
      <c r="W437" t="s">
        <v>12159</v>
      </c>
      <c r="X437" t="s">
        <v>12148</v>
      </c>
    </row>
    <row r="438" spans="1:24">
      <c r="A438" t="s">
        <v>151</v>
      </c>
      <c r="B438" t="s">
        <v>52</v>
      </c>
      <c r="C438" t="s">
        <v>480</v>
      </c>
      <c r="F438" t="s">
        <v>335</v>
      </c>
      <c r="G438" t="s">
        <v>212</v>
      </c>
      <c r="H438" t="s">
        <v>275</v>
      </c>
      <c r="I438" t="s">
        <v>205</v>
      </c>
      <c r="K438">
        <v>22.5</v>
      </c>
      <c r="L438" t="s">
        <v>116</v>
      </c>
      <c r="M438">
        <v>103033</v>
      </c>
      <c r="N438" t="s">
        <v>105</v>
      </c>
      <c r="O438" t="s">
        <v>106</v>
      </c>
      <c r="S438">
        <v>26452</v>
      </c>
      <c r="T438">
        <v>3.8950929986390443</v>
      </c>
      <c r="U438" t="s">
        <v>157</v>
      </c>
      <c r="V438" t="s">
        <v>3476</v>
      </c>
      <c r="W438" t="s">
        <v>12159</v>
      </c>
      <c r="X438" t="s">
        <v>12148</v>
      </c>
    </row>
    <row r="439" spans="1:24">
      <c r="A439" t="s">
        <v>151</v>
      </c>
      <c r="B439" t="s">
        <v>52</v>
      </c>
      <c r="C439" t="s">
        <v>475</v>
      </c>
      <c r="F439" t="s">
        <v>207</v>
      </c>
      <c r="G439" t="s">
        <v>326</v>
      </c>
      <c r="H439" t="s">
        <v>208</v>
      </c>
      <c r="I439" t="s">
        <v>205</v>
      </c>
      <c r="K439">
        <v>17.600000000000001</v>
      </c>
      <c r="L439" t="s">
        <v>104</v>
      </c>
      <c r="M439">
        <v>1036789</v>
      </c>
      <c r="N439" t="s">
        <v>105</v>
      </c>
      <c r="O439" t="s">
        <v>106</v>
      </c>
      <c r="S439">
        <v>26452</v>
      </c>
      <c r="T439">
        <v>39.195108120368971</v>
      </c>
      <c r="U439" t="s">
        <v>157</v>
      </c>
      <c r="V439" t="s">
        <v>3476</v>
      </c>
      <c r="W439" t="s">
        <v>12159</v>
      </c>
      <c r="X439" t="s">
        <v>12148</v>
      </c>
    </row>
    <row r="440" spans="1:24">
      <c r="A440" t="s">
        <v>151</v>
      </c>
      <c r="B440" t="s">
        <v>52</v>
      </c>
      <c r="C440" t="s">
        <v>475</v>
      </c>
      <c r="F440" t="s">
        <v>207</v>
      </c>
      <c r="G440" t="s">
        <v>326</v>
      </c>
      <c r="H440" t="s">
        <v>208</v>
      </c>
      <c r="I440" t="s">
        <v>205</v>
      </c>
      <c r="K440">
        <v>17.600000000000001</v>
      </c>
      <c r="L440" t="s">
        <v>115</v>
      </c>
      <c r="M440">
        <v>445819</v>
      </c>
      <c r="N440" t="s">
        <v>105</v>
      </c>
      <c r="O440" t="s">
        <v>106</v>
      </c>
      <c r="S440">
        <v>26452</v>
      </c>
      <c r="T440">
        <v>16.853886284590956</v>
      </c>
      <c r="U440" t="s">
        <v>157</v>
      </c>
      <c r="V440" t="s">
        <v>3476</v>
      </c>
      <c r="W440" t="s">
        <v>12159</v>
      </c>
      <c r="X440" t="s">
        <v>12148</v>
      </c>
    </row>
    <row r="441" spans="1:24">
      <c r="A441" t="s">
        <v>151</v>
      </c>
      <c r="B441" t="s">
        <v>52</v>
      </c>
      <c r="C441" t="s">
        <v>475</v>
      </c>
      <c r="F441" t="s">
        <v>207</v>
      </c>
      <c r="G441" t="s">
        <v>326</v>
      </c>
      <c r="H441" t="s">
        <v>208</v>
      </c>
      <c r="I441" t="s">
        <v>205</v>
      </c>
      <c r="K441">
        <v>17.600000000000001</v>
      </c>
      <c r="L441" t="s">
        <v>116</v>
      </c>
      <c r="M441">
        <v>77985</v>
      </c>
      <c r="N441" t="s">
        <v>105</v>
      </c>
      <c r="O441" t="s">
        <v>106</v>
      </c>
      <c r="S441">
        <v>26452</v>
      </c>
      <c r="T441">
        <v>2.9481702706789656</v>
      </c>
      <c r="U441" t="s">
        <v>157</v>
      </c>
      <c r="V441" t="s">
        <v>3476</v>
      </c>
      <c r="W441" t="s">
        <v>12159</v>
      </c>
      <c r="X441" t="s">
        <v>12148</v>
      </c>
    </row>
    <row r="442" spans="1:24">
      <c r="A442" t="s">
        <v>151</v>
      </c>
      <c r="B442" t="s">
        <v>52</v>
      </c>
      <c r="C442" t="s">
        <v>470</v>
      </c>
      <c r="F442" t="s">
        <v>319</v>
      </c>
      <c r="G442" t="s">
        <v>284</v>
      </c>
      <c r="H442" t="s">
        <v>204</v>
      </c>
      <c r="I442" t="s">
        <v>205</v>
      </c>
      <c r="K442">
        <v>69.599999999999994</v>
      </c>
      <c r="L442" t="s">
        <v>104</v>
      </c>
      <c r="M442">
        <v>3488088</v>
      </c>
      <c r="N442" t="s">
        <v>105</v>
      </c>
      <c r="O442" t="s">
        <v>106</v>
      </c>
      <c r="S442">
        <v>26452</v>
      </c>
      <c r="T442">
        <v>131.86481173446242</v>
      </c>
      <c r="U442" t="s">
        <v>157</v>
      </c>
      <c r="V442" t="s">
        <v>3476</v>
      </c>
      <c r="W442" t="s">
        <v>12159</v>
      </c>
      <c r="X442" t="s">
        <v>12148</v>
      </c>
    </row>
    <row r="443" spans="1:24">
      <c r="A443" t="s">
        <v>151</v>
      </c>
      <c r="B443" t="s">
        <v>52</v>
      </c>
      <c r="C443" t="s">
        <v>470</v>
      </c>
      <c r="F443" t="s">
        <v>319</v>
      </c>
      <c r="G443" t="s">
        <v>284</v>
      </c>
      <c r="H443" t="s">
        <v>204</v>
      </c>
      <c r="I443" t="s">
        <v>205</v>
      </c>
      <c r="K443">
        <v>69.599999999999994</v>
      </c>
      <c r="L443" t="s">
        <v>115</v>
      </c>
      <c r="M443">
        <v>1499878</v>
      </c>
      <c r="N443" t="s">
        <v>105</v>
      </c>
      <c r="O443" t="s">
        <v>106</v>
      </c>
      <c r="S443">
        <v>26452</v>
      </c>
      <c r="T443">
        <v>56.701875094510811</v>
      </c>
      <c r="U443" t="s">
        <v>157</v>
      </c>
      <c r="V443" t="s">
        <v>3476</v>
      </c>
      <c r="W443" t="s">
        <v>12159</v>
      </c>
      <c r="X443" t="s">
        <v>12148</v>
      </c>
    </row>
    <row r="444" spans="1:24">
      <c r="A444" t="s">
        <v>151</v>
      </c>
      <c r="B444" t="s">
        <v>52</v>
      </c>
      <c r="C444" t="s">
        <v>470</v>
      </c>
      <c r="F444" t="s">
        <v>319</v>
      </c>
      <c r="G444" t="s">
        <v>284</v>
      </c>
      <c r="H444" t="s">
        <v>204</v>
      </c>
      <c r="I444" t="s">
        <v>205</v>
      </c>
      <c r="K444">
        <v>69.599999999999994</v>
      </c>
      <c r="L444" t="s">
        <v>116</v>
      </c>
      <c r="M444">
        <v>262367</v>
      </c>
      <c r="N444" t="s">
        <v>105</v>
      </c>
      <c r="O444" t="s">
        <v>106</v>
      </c>
      <c r="S444">
        <v>26452</v>
      </c>
      <c r="T444">
        <v>9.9186072886738241</v>
      </c>
      <c r="U444" t="s">
        <v>157</v>
      </c>
      <c r="V444" t="s">
        <v>3476</v>
      </c>
      <c r="W444" t="s">
        <v>12159</v>
      </c>
      <c r="X444" t="s">
        <v>12148</v>
      </c>
    </row>
    <row r="445" spans="1:24">
      <c r="A445" t="s">
        <v>151</v>
      </c>
      <c r="B445" t="s">
        <v>52</v>
      </c>
      <c r="C445" t="s">
        <v>459</v>
      </c>
      <c r="F445" t="s">
        <v>307</v>
      </c>
      <c r="G445" t="s">
        <v>280</v>
      </c>
      <c r="H445" t="s">
        <v>223</v>
      </c>
      <c r="I445" t="s">
        <v>205</v>
      </c>
      <c r="K445">
        <v>1.1000000000000001</v>
      </c>
      <c r="L445" t="s">
        <v>104</v>
      </c>
      <c r="M445">
        <v>359912</v>
      </c>
      <c r="N445" t="s">
        <v>105</v>
      </c>
      <c r="O445" t="s">
        <v>106</v>
      </c>
      <c r="S445">
        <v>26452</v>
      </c>
      <c r="T445">
        <v>13.606230152729472</v>
      </c>
      <c r="U445" t="s">
        <v>3533</v>
      </c>
      <c r="V445" t="s">
        <v>3476</v>
      </c>
      <c r="W445" t="s">
        <v>12159</v>
      </c>
      <c r="X445" t="s">
        <v>12148</v>
      </c>
    </row>
    <row r="446" spans="1:24">
      <c r="A446" t="s">
        <v>151</v>
      </c>
      <c r="B446" t="s">
        <v>52</v>
      </c>
      <c r="C446" t="s">
        <v>459</v>
      </c>
      <c r="F446" t="s">
        <v>307</v>
      </c>
      <c r="G446" t="s">
        <v>280</v>
      </c>
      <c r="H446" t="s">
        <v>223</v>
      </c>
      <c r="I446" t="s">
        <v>205</v>
      </c>
      <c r="K446">
        <v>1.1000000000000001</v>
      </c>
      <c r="L446" t="s">
        <v>115</v>
      </c>
      <c r="M446">
        <v>152963</v>
      </c>
      <c r="N446" t="s">
        <v>105</v>
      </c>
      <c r="O446" t="s">
        <v>106</v>
      </c>
      <c r="S446">
        <v>26452</v>
      </c>
      <c r="T446">
        <v>5.7826629366399516</v>
      </c>
      <c r="U446" t="s">
        <v>3533</v>
      </c>
      <c r="V446" t="s">
        <v>3476</v>
      </c>
      <c r="W446" t="s">
        <v>12159</v>
      </c>
      <c r="X446" t="s">
        <v>12148</v>
      </c>
    </row>
    <row r="447" spans="1:24">
      <c r="A447" t="s">
        <v>151</v>
      </c>
      <c r="B447" t="s">
        <v>52</v>
      </c>
      <c r="C447" t="s">
        <v>459</v>
      </c>
      <c r="F447" t="s">
        <v>307</v>
      </c>
      <c r="G447" t="s">
        <v>280</v>
      </c>
      <c r="H447" t="s">
        <v>223</v>
      </c>
      <c r="I447" t="s">
        <v>205</v>
      </c>
      <c r="K447">
        <v>1.1000000000000001</v>
      </c>
      <c r="L447" t="s">
        <v>116</v>
      </c>
      <c r="M447">
        <v>26977</v>
      </c>
      <c r="N447" t="s">
        <v>105</v>
      </c>
      <c r="O447" t="s">
        <v>106</v>
      </c>
      <c r="S447">
        <v>26452</v>
      </c>
      <c r="T447">
        <v>1.0198472705277484</v>
      </c>
      <c r="U447" t="s">
        <v>3533</v>
      </c>
      <c r="V447" t="s">
        <v>3476</v>
      </c>
      <c r="W447" t="s">
        <v>12159</v>
      </c>
      <c r="X447" t="s">
        <v>12148</v>
      </c>
    </row>
    <row r="448" spans="1:24">
      <c r="A448" t="s">
        <v>151</v>
      </c>
      <c r="B448" t="s">
        <v>52</v>
      </c>
      <c r="C448" t="s">
        <v>466</v>
      </c>
      <c r="F448" t="s">
        <v>314</v>
      </c>
      <c r="G448" t="s">
        <v>280</v>
      </c>
      <c r="H448" t="s">
        <v>275</v>
      </c>
      <c r="I448" t="s">
        <v>205</v>
      </c>
      <c r="K448">
        <v>15.6</v>
      </c>
      <c r="L448" t="s">
        <v>104</v>
      </c>
      <c r="M448">
        <v>997971</v>
      </c>
      <c r="N448" t="s">
        <v>105</v>
      </c>
      <c r="O448" t="s">
        <v>106</v>
      </c>
      <c r="S448">
        <v>26452</v>
      </c>
      <c r="T448">
        <v>37.727619839709661</v>
      </c>
      <c r="U448" t="s">
        <v>157</v>
      </c>
      <c r="V448" t="s">
        <v>3476</v>
      </c>
      <c r="W448" t="s">
        <v>12159</v>
      </c>
      <c r="X448" t="s">
        <v>12148</v>
      </c>
    </row>
    <row r="449" spans="1:24">
      <c r="A449" t="s">
        <v>151</v>
      </c>
      <c r="B449" t="s">
        <v>52</v>
      </c>
      <c r="C449" t="s">
        <v>466</v>
      </c>
      <c r="F449" t="s">
        <v>314</v>
      </c>
      <c r="G449" t="s">
        <v>280</v>
      </c>
      <c r="H449" t="s">
        <v>275</v>
      </c>
      <c r="I449" t="s">
        <v>205</v>
      </c>
      <c r="K449">
        <v>15.6</v>
      </c>
      <c r="L449" t="s">
        <v>115</v>
      </c>
      <c r="M449">
        <v>424138</v>
      </c>
      <c r="N449" t="s">
        <v>105</v>
      </c>
      <c r="O449" t="s">
        <v>106</v>
      </c>
      <c r="S449">
        <v>26452</v>
      </c>
      <c r="T449">
        <v>16.03425071828217</v>
      </c>
      <c r="U449" t="s">
        <v>157</v>
      </c>
      <c r="V449" t="s">
        <v>3476</v>
      </c>
      <c r="W449" t="s">
        <v>12159</v>
      </c>
      <c r="X449" t="s">
        <v>12148</v>
      </c>
    </row>
    <row r="450" spans="1:24">
      <c r="A450" t="s">
        <v>151</v>
      </c>
      <c r="B450" t="s">
        <v>52</v>
      </c>
      <c r="C450" t="s">
        <v>466</v>
      </c>
      <c r="F450" t="s">
        <v>314</v>
      </c>
      <c r="G450" t="s">
        <v>280</v>
      </c>
      <c r="H450" t="s">
        <v>275</v>
      </c>
      <c r="I450" t="s">
        <v>205</v>
      </c>
      <c r="K450">
        <v>15.6</v>
      </c>
      <c r="L450" t="s">
        <v>116</v>
      </c>
      <c r="M450">
        <v>74803</v>
      </c>
      <c r="N450" t="s">
        <v>105</v>
      </c>
      <c r="O450" t="s">
        <v>106</v>
      </c>
      <c r="S450">
        <v>26452</v>
      </c>
      <c r="T450">
        <v>2.8278769091184031</v>
      </c>
      <c r="U450" t="s">
        <v>157</v>
      </c>
      <c r="V450" t="s">
        <v>3476</v>
      </c>
      <c r="W450" t="s">
        <v>12159</v>
      </c>
      <c r="X450" t="s">
        <v>12148</v>
      </c>
    </row>
    <row r="451" spans="1:24">
      <c r="A451" t="s">
        <v>151</v>
      </c>
      <c r="B451" t="s">
        <v>52</v>
      </c>
      <c r="C451" t="s">
        <v>478</v>
      </c>
      <c r="F451" t="s">
        <v>299</v>
      </c>
      <c r="G451" t="s">
        <v>280</v>
      </c>
      <c r="H451" t="s">
        <v>204</v>
      </c>
      <c r="I451" t="s">
        <v>205</v>
      </c>
      <c r="K451">
        <v>44.3</v>
      </c>
      <c r="L451" t="s">
        <v>104</v>
      </c>
      <c r="M451">
        <v>2379672</v>
      </c>
      <c r="N451" t="s">
        <v>105</v>
      </c>
      <c r="O451" t="s">
        <v>106</v>
      </c>
      <c r="S451">
        <v>26452</v>
      </c>
      <c r="T451">
        <v>89.961893240586718</v>
      </c>
      <c r="U451" t="s">
        <v>157</v>
      </c>
      <c r="V451" t="s">
        <v>3476</v>
      </c>
      <c r="W451" t="s">
        <v>12159</v>
      </c>
      <c r="X451" t="s">
        <v>12148</v>
      </c>
    </row>
    <row r="452" spans="1:24">
      <c r="A452" t="s">
        <v>151</v>
      </c>
      <c r="B452" t="s">
        <v>52</v>
      </c>
      <c r="C452" t="s">
        <v>478</v>
      </c>
      <c r="F452" t="s">
        <v>299</v>
      </c>
      <c r="G452" t="s">
        <v>280</v>
      </c>
      <c r="H452" t="s">
        <v>204</v>
      </c>
      <c r="I452" t="s">
        <v>205</v>
      </c>
      <c r="K452">
        <v>44.3</v>
      </c>
      <c r="L452" t="s">
        <v>115</v>
      </c>
      <c r="M452">
        <v>1023259</v>
      </c>
      <c r="N452" t="s">
        <v>105</v>
      </c>
      <c r="O452" t="s">
        <v>106</v>
      </c>
      <c r="S452">
        <v>26452</v>
      </c>
      <c r="T452">
        <v>38.683615605625285</v>
      </c>
      <c r="U452" t="s">
        <v>157</v>
      </c>
      <c r="V452" t="s">
        <v>3476</v>
      </c>
      <c r="W452" t="s">
        <v>12159</v>
      </c>
      <c r="X452" t="s">
        <v>12148</v>
      </c>
    </row>
    <row r="453" spans="1:24">
      <c r="A453" t="s">
        <v>151</v>
      </c>
      <c r="B453" t="s">
        <v>52</v>
      </c>
      <c r="C453" t="s">
        <v>478</v>
      </c>
      <c r="F453" t="s">
        <v>299</v>
      </c>
      <c r="G453" t="s">
        <v>280</v>
      </c>
      <c r="H453" t="s">
        <v>204</v>
      </c>
      <c r="I453" t="s">
        <v>205</v>
      </c>
      <c r="K453">
        <v>44.3</v>
      </c>
      <c r="L453" t="s">
        <v>116</v>
      </c>
      <c r="M453">
        <v>178994</v>
      </c>
      <c r="N453" t="s">
        <v>105</v>
      </c>
      <c r="O453" t="s">
        <v>106</v>
      </c>
      <c r="S453">
        <v>26452</v>
      </c>
      <c r="T453">
        <v>6.7667473158929381</v>
      </c>
      <c r="U453" t="s">
        <v>157</v>
      </c>
      <c r="V453" t="s">
        <v>3476</v>
      </c>
      <c r="W453" t="s">
        <v>12159</v>
      </c>
      <c r="X453" t="s">
        <v>12148</v>
      </c>
    </row>
    <row r="454" spans="1:24">
      <c r="A454" t="s">
        <v>151</v>
      </c>
      <c r="B454" t="s">
        <v>52</v>
      </c>
      <c r="C454" t="s">
        <v>471</v>
      </c>
      <c r="F454" t="s">
        <v>314</v>
      </c>
      <c r="G454" t="s">
        <v>280</v>
      </c>
      <c r="H454" t="s">
        <v>275</v>
      </c>
      <c r="I454" t="s">
        <v>205</v>
      </c>
      <c r="K454">
        <v>12.2</v>
      </c>
      <c r="L454" t="s">
        <v>104</v>
      </c>
      <c r="M454">
        <v>884930</v>
      </c>
      <c r="N454" t="s">
        <v>105</v>
      </c>
      <c r="O454" t="s">
        <v>106</v>
      </c>
      <c r="S454">
        <v>26452</v>
      </c>
      <c r="T454">
        <v>33.454181158324509</v>
      </c>
      <c r="U454" t="s">
        <v>157</v>
      </c>
      <c r="V454" t="s">
        <v>3476</v>
      </c>
      <c r="W454" t="s">
        <v>12159</v>
      </c>
      <c r="X454" t="s">
        <v>12148</v>
      </c>
    </row>
    <row r="455" spans="1:24">
      <c r="A455" t="s">
        <v>151</v>
      </c>
      <c r="B455" t="s">
        <v>52</v>
      </c>
      <c r="C455" t="s">
        <v>471</v>
      </c>
      <c r="F455" t="s">
        <v>314</v>
      </c>
      <c r="G455" t="s">
        <v>280</v>
      </c>
      <c r="H455" t="s">
        <v>275</v>
      </c>
      <c r="I455" t="s">
        <v>205</v>
      </c>
      <c r="K455">
        <v>12.2</v>
      </c>
      <c r="L455" t="s">
        <v>115</v>
      </c>
      <c r="M455">
        <v>380520</v>
      </c>
      <c r="N455" t="s">
        <v>105</v>
      </c>
      <c r="O455" t="s">
        <v>106</v>
      </c>
      <c r="S455">
        <v>26452</v>
      </c>
      <c r="T455">
        <v>14.385301678512022</v>
      </c>
      <c r="U455" t="s">
        <v>157</v>
      </c>
      <c r="V455" t="s">
        <v>3476</v>
      </c>
      <c r="W455" t="s">
        <v>12159</v>
      </c>
      <c r="X455" t="s">
        <v>12148</v>
      </c>
    </row>
    <row r="456" spans="1:24">
      <c r="A456" t="s">
        <v>151</v>
      </c>
      <c r="B456" t="s">
        <v>52</v>
      </c>
      <c r="C456" t="s">
        <v>471</v>
      </c>
      <c r="F456" t="s">
        <v>314</v>
      </c>
      <c r="G456" t="s">
        <v>280</v>
      </c>
      <c r="H456" t="s">
        <v>275</v>
      </c>
      <c r="I456" t="s">
        <v>205</v>
      </c>
      <c r="K456">
        <v>12.2</v>
      </c>
      <c r="L456" t="s">
        <v>116</v>
      </c>
      <c r="M456">
        <v>66563</v>
      </c>
      <c r="N456" t="s">
        <v>105</v>
      </c>
      <c r="O456" t="s">
        <v>106</v>
      </c>
      <c r="S456">
        <v>26452</v>
      </c>
      <c r="T456">
        <v>2.5163692726447904</v>
      </c>
      <c r="U456" t="s">
        <v>157</v>
      </c>
      <c r="V456" t="s">
        <v>3476</v>
      </c>
      <c r="W456" t="s">
        <v>12159</v>
      </c>
      <c r="X456" t="s">
        <v>12148</v>
      </c>
    </row>
    <row r="457" spans="1:24">
      <c r="A457" t="s">
        <v>151</v>
      </c>
      <c r="B457" t="s">
        <v>52</v>
      </c>
      <c r="C457" t="s">
        <v>472</v>
      </c>
      <c r="F457" t="s">
        <v>305</v>
      </c>
      <c r="G457" t="s">
        <v>221</v>
      </c>
      <c r="H457" t="s">
        <v>275</v>
      </c>
      <c r="I457" t="s">
        <v>205</v>
      </c>
      <c r="K457">
        <v>39.9</v>
      </c>
      <c r="L457" t="s">
        <v>104</v>
      </c>
      <c r="M457">
        <v>1937794</v>
      </c>
      <c r="N457" t="s">
        <v>105</v>
      </c>
      <c r="O457" t="s">
        <v>106</v>
      </c>
      <c r="S457">
        <v>26452</v>
      </c>
      <c r="T457">
        <v>73.256993800090726</v>
      </c>
      <c r="U457" t="s">
        <v>157</v>
      </c>
      <c r="V457" t="s">
        <v>3476</v>
      </c>
      <c r="W457" t="s">
        <v>12159</v>
      </c>
      <c r="X457" t="s">
        <v>12148</v>
      </c>
    </row>
    <row r="458" spans="1:24">
      <c r="A458" t="s">
        <v>151</v>
      </c>
      <c r="B458" t="s">
        <v>52</v>
      </c>
      <c r="C458" t="s">
        <v>472</v>
      </c>
      <c r="F458" t="s">
        <v>305</v>
      </c>
      <c r="G458" t="s">
        <v>221</v>
      </c>
      <c r="H458" t="s">
        <v>275</v>
      </c>
      <c r="I458" t="s">
        <v>205</v>
      </c>
      <c r="K458">
        <v>39.9</v>
      </c>
      <c r="L458" t="s">
        <v>115</v>
      </c>
      <c r="M458">
        <v>833251</v>
      </c>
      <c r="N458" t="s">
        <v>105</v>
      </c>
      <c r="O458" t="s">
        <v>106</v>
      </c>
      <c r="S458">
        <v>26452</v>
      </c>
      <c r="T458">
        <v>31.500491456222591</v>
      </c>
      <c r="U458" t="s">
        <v>157</v>
      </c>
      <c r="V458" t="s">
        <v>3476</v>
      </c>
      <c r="W458" t="s">
        <v>12159</v>
      </c>
      <c r="X458" t="s">
        <v>12148</v>
      </c>
    </row>
    <row r="459" spans="1:24">
      <c r="A459" t="s">
        <v>151</v>
      </c>
      <c r="B459" t="s">
        <v>52</v>
      </c>
      <c r="C459" t="s">
        <v>472</v>
      </c>
      <c r="F459" t="s">
        <v>305</v>
      </c>
      <c r="G459" t="s">
        <v>221</v>
      </c>
      <c r="H459" t="s">
        <v>275</v>
      </c>
      <c r="I459" t="s">
        <v>205</v>
      </c>
      <c r="K459">
        <v>39.9</v>
      </c>
      <c r="L459" t="s">
        <v>116</v>
      </c>
      <c r="M459">
        <v>145757</v>
      </c>
      <c r="N459" t="s">
        <v>105</v>
      </c>
      <c r="O459" t="s">
        <v>106</v>
      </c>
      <c r="S459">
        <v>26452</v>
      </c>
      <c r="T459">
        <v>5.5102449720247995</v>
      </c>
      <c r="U459" t="s">
        <v>157</v>
      </c>
      <c r="V459" t="s">
        <v>3476</v>
      </c>
      <c r="W459" t="s">
        <v>12159</v>
      </c>
      <c r="X459" t="s">
        <v>12148</v>
      </c>
    </row>
    <row r="460" spans="1:24">
      <c r="A460" t="s">
        <v>151</v>
      </c>
      <c r="B460" t="s">
        <v>52</v>
      </c>
      <c r="C460" t="s">
        <v>477</v>
      </c>
      <c r="F460" t="s">
        <v>282</v>
      </c>
      <c r="G460" t="s">
        <v>212</v>
      </c>
      <c r="H460" t="s">
        <v>275</v>
      </c>
      <c r="I460" t="s">
        <v>205</v>
      </c>
      <c r="K460">
        <v>3.8</v>
      </c>
      <c r="L460" t="s">
        <v>104</v>
      </c>
      <c r="M460">
        <v>470100</v>
      </c>
      <c r="N460" t="s">
        <v>105</v>
      </c>
      <c r="O460" t="s">
        <v>106</v>
      </c>
      <c r="S460">
        <v>26452</v>
      </c>
      <c r="T460">
        <v>17.771813095418114</v>
      </c>
      <c r="U460" t="s">
        <v>159</v>
      </c>
      <c r="V460" t="s">
        <v>3476</v>
      </c>
      <c r="W460" t="s">
        <v>12159</v>
      </c>
      <c r="X460" t="s">
        <v>12148</v>
      </c>
    </row>
    <row r="461" spans="1:24">
      <c r="A461" t="s">
        <v>151</v>
      </c>
      <c r="B461" t="s">
        <v>52</v>
      </c>
      <c r="C461" t="s">
        <v>477</v>
      </c>
      <c r="F461" t="s">
        <v>282</v>
      </c>
      <c r="G461" t="s">
        <v>212</v>
      </c>
      <c r="H461" t="s">
        <v>275</v>
      </c>
      <c r="I461" t="s">
        <v>205</v>
      </c>
      <c r="K461">
        <v>3.8</v>
      </c>
      <c r="L461" t="s">
        <v>115</v>
      </c>
      <c r="M461">
        <v>202143</v>
      </c>
      <c r="N461" t="s">
        <v>105</v>
      </c>
      <c r="O461" t="s">
        <v>106</v>
      </c>
      <c r="S461">
        <v>26452</v>
      </c>
      <c r="T461">
        <v>7.6418796310297896</v>
      </c>
      <c r="U461" t="s">
        <v>159</v>
      </c>
      <c r="V461" t="s">
        <v>3476</v>
      </c>
      <c r="W461" t="s">
        <v>12159</v>
      </c>
      <c r="X461" t="s">
        <v>12148</v>
      </c>
    </row>
    <row r="462" spans="1:24">
      <c r="A462" t="s">
        <v>151</v>
      </c>
      <c r="B462" t="s">
        <v>52</v>
      </c>
      <c r="C462" t="s">
        <v>477</v>
      </c>
      <c r="F462" t="s">
        <v>282</v>
      </c>
      <c r="G462" t="s">
        <v>212</v>
      </c>
      <c r="H462" t="s">
        <v>275</v>
      </c>
      <c r="I462" t="s">
        <v>205</v>
      </c>
      <c r="K462">
        <v>3.8</v>
      </c>
      <c r="L462" t="s">
        <v>116</v>
      </c>
      <c r="M462">
        <v>35360</v>
      </c>
      <c r="N462" t="s">
        <v>105</v>
      </c>
      <c r="O462" t="s">
        <v>106</v>
      </c>
      <c r="S462">
        <v>26452</v>
      </c>
      <c r="T462">
        <v>1.3367609254498716</v>
      </c>
      <c r="U462" t="s">
        <v>159</v>
      </c>
      <c r="V462" t="s">
        <v>3476</v>
      </c>
      <c r="W462" t="s">
        <v>12159</v>
      </c>
      <c r="X462" t="s">
        <v>12148</v>
      </c>
    </row>
    <row r="463" spans="1:24">
      <c r="A463" t="s">
        <v>151</v>
      </c>
      <c r="B463" t="s">
        <v>52</v>
      </c>
      <c r="C463" t="s">
        <v>481</v>
      </c>
      <c r="F463" t="s">
        <v>314</v>
      </c>
      <c r="G463" t="s">
        <v>280</v>
      </c>
      <c r="H463" t="s">
        <v>275</v>
      </c>
      <c r="I463" t="s">
        <v>205</v>
      </c>
      <c r="K463">
        <v>6.8</v>
      </c>
      <c r="L463" t="s">
        <v>104</v>
      </c>
      <c r="M463">
        <v>656278</v>
      </c>
      <c r="N463" t="s">
        <v>105</v>
      </c>
      <c r="O463" t="s">
        <v>106</v>
      </c>
      <c r="S463">
        <v>26452</v>
      </c>
      <c r="T463">
        <v>24.810146680780282</v>
      </c>
      <c r="U463" t="s">
        <v>157</v>
      </c>
      <c r="V463" t="s">
        <v>3476</v>
      </c>
      <c r="W463" t="s">
        <v>12159</v>
      </c>
      <c r="X463" t="s">
        <v>12148</v>
      </c>
    </row>
    <row r="464" spans="1:24">
      <c r="A464" t="s">
        <v>151</v>
      </c>
      <c r="B464" t="s">
        <v>52</v>
      </c>
      <c r="C464" t="s">
        <v>481</v>
      </c>
      <c r="F464" t="s">
        <v>314</v>
      </c>
      <c r="G464" t="s">
        <v>280</v>
      </c>
      <c r="H464" t="s">
        <v>275</v>
      </c>
      <c r="I464" t="s">
        <v>205</v>
      </c>
      <c r="K464">
        <v>6.8</v>
      </c>
      <c r="L464" t="s">
        <v>115</v>
      </c>
      <c r="M464">
        <v>282200</v>
      </c>
      <c r="N464" t="s">
        <v>105</v>
      </c>
      <c r="O464" t="s">
        <v>106</v>
      </c>
      <c r="S464">
        <v>26452</v>
      </c>
      <c r="T464">
        <v>10.668380462724937</v>
      </c>
      <c r="U464" t="s">
        <v>157</v>
      </c>
      <c r="V464" t="s">
        <v>3476</v>
      </c>
      <c r="W464" t="s">
        <v>12159</v>
      </c>
      <c r="X464" t="s">
        <v>12148</v>
      </c>
    </row>
    <row r="465" spans="1:24">
      <c r="A465" t="s">
        <v>151</v>
      </c>
      <c r="B465" t="s">
        <v>52</v>
      </c>
      <c r="C465" t="s">
        <v>481</v>
      </c>
      <c r="F465" t="s">
        <v>314</v>
      </c>
      <c r="G465" t="s">
        <v>280</v>
      </c>
      <c r="H465" t="s">
        <v>275</v>
      </c>
      <c r="I465" t="s">
        <v>205</v>
      </c>
      <c r="K465">
        <v>6.8</v>
      </c>
      <c r="L465" t="s">
        <v>116</v>
      </c>
      <c r="M465">
        <v>49364</v>
      </c>
      <c r="N465" t="s">
        <v>105</v>
      </c>
      <c r="O465" t="s">
        <v>106</v>
      </c>
      <c r="S465">
        <v>26452</v>
      </c>
      <c r="T465">
        <v>1.8661726901557538</v>
      </c>
      <c r="U465" t="s">
        <v>157</v>
      </c>
      <c r="V465" t="s">
        <v>3476</v>
      </c>
      <c r="W465" t="s">
        <v>12159</v>
      </c>
      <c r="X465" t="s">
        <v>12148</v>
      </c>
    </row>
    <row r="466" spans="1:24">
      <c r="A466" t="s">
        <v>151</v>
      </c>
      <c r="B466" t="s">
        <v>52</v>
      </c>
      <c r="C466" t="s">
        <v>356</v>
      </c>
      <c r="F466" t="s">
        <v>268</v>
      </c>
      <c r="G466" t="s">
        <v>269</v>
      </c>
      <c r="H466" t="s">
        <v>223</v>
      </c>
      <c r="I466" t="s">
        <v>205</v>
      </c>
      <c r="K466">
        <v>2.4</v>
      </c>
      <c r="L466" t="s">
        <v>104</v>
      </c>
      <c r="M466">
        <v>395415</v>
      </c>
      <c r="N466" t="s">
        <v>105</v>
      </c>
      <c r="O466" t="s">
        <v>106</v>
      </c>
      <c r="S466">
        <v>26452</v>
      </c>
      <c r="T466">
        <v>14.948397096627854</v>
      </c>
      <c r="U466" t="s">
        <v>157</v>
      </c>
      <c r="V466" t="s">
        <v>3476</v>
      </c>
      <c r="W466" t="s">
        <v>12159</v>
      </c>
      <c r="X466" t="s">
        <v>12148</v>
      </c>
    </row>
    <row r="467" spans="1:24">
      <c r="A467" t="s">
        <v>151</v>
      </c>
      <c r="B467" t="s">
        <v>52</v>
      </c>
      <c r="C467" t="s">
        <v>356</v>
      </c>
      <c r="F467" t="s">
        <v>268</v>
      </c>
      <c r="G467" t="s">
        <v>269</v>
      </c>
      <c r="H467" t="s">
        <v>223</v>
      </c>
      <c r="I467" t="s">
        <v>205</v>
      </c>
      <c r="K467">
        <v>2.4</v>
      </c>
      <c r="L467" t="s">
        <v>114</v>
      </c>
      <c r="M467">
        <v>388350</v>
      </c>
      <c r="N467" t="s">
        <v>105</v>
      </c>
      <c r="O467" t="s">
        <v>106</v>
      </c>
      <c r="S467">
        <v>26452</v>
      </c>
      <c r="T467">
        <v>14.681309541811583</v>
      </c>
      <c r="U467" t="s">
        <v>157</v>
      </c>
      <c r="V467" t="s">
        <v>3476</v>
      </c>
      <c r="W467" t="s">
        <v>12159</v>
      </c>
      <c r="X467" t="s">
        <v>12148</v>
      </c>
    </row>
    <row r="468" spans="1:24">
      <c r="A468" t="s">
        <v>151</v>
      </c>
      <c r="B468" t="s">
        <v>52</v>
      </c>
      <c r="C468" t="s">
        <v>356</v>
      </c>
      <c r="F468" t="s">
        <v>268</v>
      </c>
      <c r="G468" t="s">
        <v>269</v>
      </c>
      <c r="H468" t="s">
        <v>223</v>
      </c>
      <c r="I468" t="s">
        <v>205</v>
      </c>
      <c r="K468">
        <v>2.4</v>
      </c>
      <c r="L468" t="s">
        <v>115</v>
      </c>
      <c r="M468">
        <v>170028</v>
      </c>
      <c r="N468" t="s">
        <v>105</v>
      </c>
      <c r="O468" t="s">
        <v>106</v>
      </c>
      <c r="S468">
        <v>26452</v>
      </c>
      <c r="T468">
        <v>6.4277937396038105</v>
      </c>
      <c r="U468" t="s">
        <v>157</v>
      </c>
      <c r="V468" t="s">
        <v>3476</v>
      </c>
      <c r="W468" t="s">
        <v>12159</v>
      </c>
      <c r="X468" t="s">
        <v>12148</v>
      </c>
    </row>
    <row r="469" spans="1:24">
      <c r="A469" t="s">
        <v>151</v>
      </c>
      <c r="B469" t="s">
        <v>52</v>
      </c>
      <c r="C469" t="s">
        <v>356</v>
      </c>
      <c r="F469" t="s">
        <v>268</v>
      </c>
      <c r="G469" t="s">
        <v>269</v>
      </c>
      <c r="H469" t="s">
        <v>223</v>
      </c>
      <c r="I469" t="s">
        <v>205</v>
      </c>
      <c r="K469">
        <v>2.4</v>
      </c>
      <c r="L469" t="s">
        <v>116</v>
      </c>
      <c r="M469">
        <v>50170</v>
      </c>
      <c r="N469" t="s">
        <v>105</v>
      </c>
      <c r="O469" t="s">
        <v>106</v>
      </c>
      <c r="S469">
        <v>26452</v>
      </c>
      <c r="T469">
        <v>1.8966429759564494</v>
      </c>
      <c r="U469" t="s">
        <v>157</v>
      </c>
      <c r="V469" t="s">
        <v>3476</v>
      </c>
      <c r="W469" t="s">
        <v>12159</v>
      </c>
      <c r="X469" t="s">
        <v>12148</v>
      </c>
    </row>
    <row r="470" spans="1:24">
      <c r="A470" t="s">
        <v>151</v>
      </c>
      <c r="B470" t="s">
        <v>52</v>
      </c>
      <c r="C470" t="s">
        <v>483</v>
      </c>
      <c r="F470" t="s">
        <v>314</v>
      </c>
      <c r="G470" t="s">
        <v>280</v>
      </c>
      <c r="H470" t="s">
        <v>275</v>
      </c>
      <c r="I470" t="s">
        <v>205</v>
      </c>
      <c r="K470">
        <v>3.4</v>
      </c>
      <c r="L470" t="s">
        <v>104</v>
      </c>
      <c r="M470">
        <v>451485</v>
      </c>
      <c r="N470" t="s">
        <v>105</v>
      </c>
      <c r="O470" t="s">
        <v>106</v>
      </c>
      <c r="S470">
        <v>26452</v>
      </c>
      <c r="T470">
        <v>17.06808558899138</v>
      </c>
      <c r="U470" t="s">
        <v>157</v>
      </c>
      <c r="V470" t="s">
        <v>3476</v>
      </c>
      <c r="W470" t="s">
        <v>12159</v>
      </c>
      <c r="X470" t="s">
        <v>12148</v>
      </c>
    </row>
    <row r="471" spans="1:24">
      <c r="A471" t="s">
        <v>151</v>
      </c>
      <c r="B471" t="s">
        <v>52</v>
      </c>
      <c r="C471" t="s">
        <v>483</v>
      </c>
      <c r="F471" t="s">
        <v>314</v>
      </c>
      <c r="G471" t="s">
        <v>280</v>
      </c>
      <c r="H471" t="s">
        <v>275</v>
      </c>
      <c r="I471" t="s">
        <v>205</v>
      </c>
      <c r="K471">
        <v>3.4</v>
      </c>
      <c r="L471" t="s">
        <v>115</v>
      </c>
      <c r="M471">
        <v>194139</v>
      </c>
      <c r="N471" t="s">
        <v>105</v>
      </c>
      <c r="O471" t="s">
        <v>106</v>
      </c>
      <c r="S471">
        <v>26452</v>
      </c>
      <c r="T471">
        <v>7.3392938152124607</v>
      </c>
      <c r="U471" t="s">
        <v>157</v>
      </c>
      <c r="V471" t="s">
        <v>3476</v>
      </c>
      <c r="W471" t="s">
        <v>12159</v>
      </c>
      <c r="X471" t="s">
        <v>12148</v>
      </c>
    </row>
    <row r="472" spans="1:24">
      <c r="A472" t="s">
        <v>151</v>
      </c>
      <c r="B472" t="s">
        <v>52</v>
      </c>
      <c r="C472" t="s">
        <v>483</v>
      </c>
      <c r="F472" t="s">
        <v>314</v>
      </c>
      <c r="G472" t="s">
        <v>280</v>
      </c>
      <c r="H472" t="s">
        <v>275</v>
      </c>
      <c r="I472" t="s">
        <v>205</v>
      </c>
      <c r="K472">
        <v>3.4</v>
      </c>
      <c r="L472" t="s">
        <v>116</v>
      </c>
      <c r="M472">
        <v>33960</v>
      </c>
      <c r="N472" t="s">
        <v>105</v>
      </c>
      <c r="O472" t="s">
        <v>106</v>
      </c>
      <c r="S472">
        <v>26452</v>
      </c>
      <c r="T472">
        <v>1.2838348707092091</v>
      </c>
      <c r="U472" t="s">
        <v>157</v>
      </c>
      <c r="V472" t="s">
        <v>3476</v>
      </c>
      <c r="W472" t="s">
        <v>12159</v>
      </c>
      <c r="X472" t="s">
        <v>12148</v>
      </c>
    </row>
    <row r="473" spans="1:24">
      <c r="A473" t="s">
        <v>151</v>
      </c>
      <c r="B473" t="s">
        <v>52</v>
      </c>
      <c r="C473" t="s">
        <v>479</v>
      </c>
      <c r="F473" t="s">
        <v>305</v>
      </c>
      <c r="G473" t="s">
        <v>221</v>
      </c>
      <c r="H473" t="s">
        <v>275</v>
      </c>
      <c r="I473" t="s">
        <v>205</v>
      </c>
      <c r="K473">
        <v>34.6</v>
      </c>
      <c r="L473" t="s">
        <v>104</v>
      </c>
      <c r="M473">
        <v>1819936</v>
      </c>
      <c r="N473" t="s">
        <v>105</v>
      </c>
      <c r="O473" t="s">
        <v>106</v>
      </c>
      <c r="S473">
        <v>26452</v>
      </c>
      <c r="T473">
        <v>68.80145168607288</v>
      </c>
      <c r="U473" t="s">
        <v>157</v>
      </c>
      <c r="V473" t="s">
        <v>3476</v>
      </c>
      <c r="W473" t="s">
        <v>12159</v>
      </c>
      <c r="X473" t="s">
        <v>12148</v>
      </c>
    </row>
    <row r="474" spans="1:24">
      <c r="A474" t="s">
        <v>151</v>
      </c>
      <c r="B474" t="s">
        <v>52</v>
      </c>
      <c r="C474" t="s">
        <v>479</v>
      </c>
      <c r="F474" t="s">
        <v>305</v>
      </c>
      <c r="G474" t="s">
        <v>221</v>
      </c>
      <c r="H474" t="s">
        <v>275</v>
      </c>
      <c r="I474" t="s">
        <v>205</v>
      </c>
      <c r="K474">
        <v>34.6</v>
      </c>
      <c r="L474" t="s">
        <v>115</v>
      </c>
      <c r="M474">
        <v>782572</v>
      </c>
      <c r="N474" t="s">
        <v>105</v>
      </c>
      <c r="O474" t="s">
        <v>106</v>
      </c>
      <c r="S474">
        <v>26452</v>
      </c>
      <c r="T474">
        <v>29.58460607893543</v>
      </c>
      <c r="U474" t="s">
        <v>157</v>
      </c>
      <c r="V474" t="s">
        <v>3476</v>
      </c>
      <c r="W474" t="s">
        <v>12159</v>
      </c>
      <c r="X474" t="s">
        <v>12148</v>
      </c>
    </row>
    <row r="475" spans="1:24">
      <c r="A475" t="s">
        <v>151</v>
      </c>
      <c r="B475" t="s">
        <v>52</v>
      </c>
      <c r="C475" t="s">
        <v>479</v>
      </c>
      <c r="F475" t="s">
        <v>305</v>
      </c>
      <c r="G475" t="s">
        <v>221</v>
      </c>
      <c r="H475" t="s">
        <v>275</v>
      </c>
      <c r="I475" t="s">
        <v>205</v>
      </c>
      <c r="K475">
        <v>34.6</v>
      </c>
      <c r="L475" t="s">
        <v>116</v>
      </c>
      <c r="M475">
        <v>136892</v>
      </c>
      <c r="N475" t="s">
        <v>105</v>
      </c>
      <c r="O475" t="s">
        <v>106</v>
      </c>
      <c r="S475">
        <v>26452</v>
      </c>
      <c r="T475">
        <v>5.1751096325419628</v>
      </c>
      <c r="U475" t="s">
        <v>157</v>
      </c>
      <c r="V475" t="s">
        <v>3476</v>
      </c>
      <c r="W475" t="s">
        <v>12159</v>
      </c>
      <c r="X475" t="s">
        <v>12148</v>
      </c>
    </row>
    <row r="476" spans="1:24">
      <c r="A476" t="s">
        <v>151</v>
      </c>
      <c r="B476" t="s">
        <v>52</v>
      </c>
      <c r="C476" t="s">
        <v>482</v>
      </c>
      <c r="F476" t="s">
        <v>295</v>
      </c>
      <c r="G476" t="s">
        <v>284</v>
      </c>
      <c r="H476" t="s">
        <v>208</v>
      </c>
      <c r="I476" t="s">
        <v>205</v>
      </c>
      <c r="K476">
        <v>7.2</v>
      </c>
      <c r="L476" t="s">
        <v>104</v>
      </c>
      <c r="M476">
        <v>727980</v>
      </c>
      <c r="N476" t="s">
        <v>105</v>
      </c>
      <c r="O476" t="s">
        <v>106</v>
      </c>
      <c r="S476">
        <v>26452</v>
      </c>
      <c r="T476">
        <v>27.520792378648117</v>
      </c>
      <c r="U476" t="s">
        <v>157</v>
      </c>
      <c r="V476" t="s">
        <v>3476</v>
      </c>
      <c r="W476" t="s">
        <v>12159</v>
      </c>
      <c r="X476" t="s">
        <v>12148</v>
      </c>
    </row>
    <row r="477" spans="1:24">
      <c r="A477" t="s">
        <v>151</v>
      </c>
      <c r="B477" t="s">
        <v>52</v>
      </c>
      <c r="C477" t="s">
        <v>482</v>
      </c>
      <c r="F477" t="s">
        <v>295</v>
      </c>
      <c r="G477" t="s">
        <v>284</v>
      </c>
      <c r="H477" t="s">
        <v>208</v>
      </c>
      <c r="I477" t="s">
        <v>205</v>
      </c>
      <c r="K477">
        <v>7.2</v>
      </c>
      <c r="L477" t="s">
        <v>114</v>
      </c>
      <c r="M477">
        <v>26025</v>
      </c>
      <c r="N477" t="s">
        <v>105</v>
      </c>
      <c r="O477" t="s">
        <v>106</v>
      </c>
      <c r="S477">
        <v>26452</v>
      </c>
      <c r="T477">
        <v>0.98385755330409796</v>
      </c>
      <c r="U477" t="s">
        <v>157</v>
      </c>
      <c r="V477" t="s">
        <v>3476</v>
      </c>
      <c r="W477" t="s">
        <v>12159</v>
      </c>
      <c r="X477" t="s">
        <v>12148</v>
      </c>
    </row>
    <row r="478" spans="1:24">
      <c r="A478" t="s">
        <v>151</v>
      </c>
      <c r="B478" t="s">
        <v>52</v>
      </c>
      <c r="C478" t="s">
        <v>482</v>
      </c>
      <c r="F478" t="s">
        <v>295</v>
      </c>
      <c r="G478" t="s">
        <v>284</v>
      </c>
      <c r="H478" t="s">
        <v>208</v>
      </c>
      <c r="I478" t="s">
        <v>205</v>
      </c>
      <c r="K478">
        <v>7.2</v>
      </c>
      <c r="L478" t="s">
        <v>115</v>
      </c>
      <c r="M478">
        <v>313031</v>
      </c>
      <c r="N478" t="s">
        <v>105</v>
      </c>
      <c r="O478" t="s">
        <v>106</v>
      </c>
      <c r="S478">
        <v>26452</v>
      </c>
      <c r="T478">
        <v>11.833925601088765</v>
      </c>
      <c r="U478" t="s">
        <v>157</v>
      </c>
      <c r="V478" t="s">
        <v>3476</v>
      </c>
      <c r="W478" t="s">
        <v>12159</v>
      </c>
      <c r="X478" t="s">
        <v>12148</v>
      </c>
    </row>
    <row r="479" spans="1:24">
      <c r="A479" t="s">
        <v>151</v>
      </c>
      <c r="B479" t="s">
        <v>52</v>
      </c>
      <c r="C479" t="s">
        <v>482</v>
      </c>
      <c r="F479" t="s">
        <v>295</v>
      </c>
      <c r="G479" t="s">
        <v>284</v>
      </c>
      <c r="H479" t="s">
        <v>208</v>
      </c>
      <c r="I479" t="s">
        <v>205</v>
      </c>
      <c r="K479">
        <v>7.2</v>
      </c>
      <c r="L479" t="s">
        <v>116</v>
      </c>
      <c r="M479">
        <v>56126</v>
      </c>
      <c r="N479" t="s">
        <v>105</v>
      </c>
      <c r="O479" t="s">
        <v>106</v>
      </c>
      <c r="S479">
        <v>26452</v>
      </c>
      <c r="T479">
        <v>2.121805534553153</v>
      </c>
      <c r="U479" t="s">
        <v>157</v>
      </c>
      <c r="V479" t="s">
        <v>3476</v>
      </c>
      <c r="W479" t="s">
        <v>12159</v>
      </c>
      <c r="X479" t="s">
        <v>12148</v>
      </c>
    </row>
    <row r="480" spans="1:24">
      <c r="A480" t="s">
        <v>151</v>
      </c>
      <c r="B480" t="s">
        <v>52</v>
      </c>
      <c r="C480" t="s">
        <v>476</v>
      </c>
      <c r="F480" t="s">
        <v>344</v>
      </c>
      <c r="G480" t="s">
        <v>277</v>
      </c>
      <c r="H480" t="s">
        <v>208</v>
      </c>
      <c r="I480" t="s">
        <v>205</v>
      </c>
      <c r="K480">
        <v>0.9</v>
      </c>
      <c r="L480" t="s">
        <v>104</v>
      </c>
      <c r="M480">
        <v>2796128</v>
      </c>
      <c r="N480" t="s">
        <v>105</v>
      </c>
      <c r="O480" t="s">
        <v>106</v>
      </c>
      <c r="S480">
        <v>26452</v>
      </c>
      <c r="T480">
        <v>105.70573113564191</v>
      </c>
      <c r="U480" t="s">
        <v>164</v>
      </c>
      <c r="V480" t="s">
        <v>3476</v>
      </c>
      <c r="W480" t="s">
        <v>12159</v>
      </c>
      <c r="X480" t="s">
        <v>12148</v>
      </c>
    </row>
    <row r="481" spans="1:24">
      <c r="A481" t="s">
        <v>151</v>
      </c>
      <c r="B481" t="s">
        <v>52</v>
      </c>
      <c r="C481" t="s">
        <v>476</v>
      </c>
      <c r="F481" t="s">
        <v>344</v>
      </c>
      <c r="G481" t="s">
        <v>277</v>
      </c>
      <c r="H481" t="s">
        <v>208</v>
      </c>
      <c r="I481" t="s">
        <v>205</v>
      </c>
      <c r="K481">
        <v>0.9</v>
      </c>
      <c r="L481" t="s">
        <v>114</v>
      </c>
      <c r="M481">
        <v>99862</v>
      </c>
      <c r="N481" t="s">
        <v>105</v>
      </c>
      <c r="O481" t="s">
        <v>106</v>
      </c>
      <c r="S481">
        <v>26452</v>
      </c>
      <c r="T481">
        <v>3.7752154846514441</v>
      </c>
      <c r="U481" t="s">
        <v>164</v>
      </c>
      <c r="V481" t="s">
        <v>3476</v>
      </c>
      <c r="W481" t="s">
        <v>12159</v>
      </c>
      <c r="X481" t="s">
        <v>12148</v>
      </c>
    </row>
    <row r="482" spans="1:24">
      <c r="A482" t="s">
        <v>151</v>
      </c>
      <c r="B482" t="s">
        <v>52</v>
      </c>
      <c r="C482" t="s">
        <v>476</v>
      </c>
      <c r="F482" t="s">
        <v>344</v>
      </c>
      <c r="G482" t="s">
        <v>277</v>
      </c>
      <c r="H482" t="s">
        <v>208</v>
      </c>
      <c r="I482" t="s">
        <v>205</v>
      </c>
      <c r="K482">
        <v>0.9</v>
      </c>
      <c r="L482" t="s">
        <v>115</v>
      </c>
      <c r="M482">
        <v>1202283</v>
      </c>
      <c r="N482" t="s">
        <v>105</v>
      </c>
      <c r="O482" t="s">
        <v>106</v>
      </c>
      <c r="S482">
        <v>26452</v>
      </c>
      <c r="T482">
        <v>45.451497051262663</v>
      </c>
      <c r="U482" t="s">
        <v>164</v>
      </c>
      <c r="V482" t="s">
        <v>3476</v>
      </c>
      <c r="W482" t="s">
        <v>12159</v>
      </c>
      <c r="X482" t="s">
        <v>12148</v>
      </c>
    </row>
    <row r="483" spans="1:24">
      <c r="A483" t="s">
        <v>151</v>
      </c>
      <c r="B483" t="s">
        <v>52</v>
      </c>
      <c r="C483" t="s">
        <v>476</v>
      </c>
      <c r="F483" t="s">
        <v>344</v>
      </c>
      <c r="G483" t="s">
        <v>277</v>
      </c>
      <c r="H483" t="s">
        <v>208</v>
      </c>
      <c r="I483" t="s">
        <v>205</v>
      </c>
      <c r="K483">
        <v>0.9</v>
      </c>
      <c r="L483" t="s">
        <v>116</v>
      </c>
      <c r="M483">
        <v>215569</v>
      </c>
      <c r="N483" t="s">
        <v>105</v>
      </c>
      <c r="O483" t="s">
        <v>106</v>
      </c>
      <c r="S483">
        <v>26452</v>
      </c>
      <c r="T483">
        <v>8.1494404959927422</v>
      </c>
      <c r="U483" t="s">
        <v>164</v>
      </c>
      <c r="V483" t="s">
        <v>3476</v>
      </c>
      <c r="W483" t="s">
        <v>12159</v>
      </c>
      <c r="X483" t="s">
        <v>12148</v>
      </c>
    </row>
    <row r="484" spans="1:24">
      <c r="A484" t="s">
        <v>151</v>
      </c>
      <c r="B484" t="s">
        <v>52</v>
      </c>
      <c r="C484" t="s">
        <v>421</v>
      </c>
      <c r="F484" t="s">
        <v>321</v>
      </c>
      <c r="G484" t="s">
        <v>280</v>
      </c>
      <c r="H484" t="s">
        <v>223</v>
      </c>
      <c r="I484" t="s">
        <v>205</v>
      </c>
      <c r="K484">
        <v>0.6</v>
      </c>
      <c r="L484" t="s">
        <v>104</v>
      </c>
      <c r="M484">
        <v>295365</v>
      </c>
      <c r="N484" t="s">
        <v>105</v>
      </c>
      <c r="O484" t="s">
        <v>106</v>
      </c>
      <c r="S484">
        <v>26452</v>
      </c>
      <c r="T484">
        <v>11.166074398911235</v>
      </c>
      <c r="U484" t="s">
        <v>2224</v>
      </c>
      <c r="V484" t="s">
        <v>3476</v>
      </c>
      <c r="W484" t="s">
        <v>12159</v>
      </c>
      <c r="X484" t="s">
        <v>12148</v>
      </c>
    </row>
    <row r="485" spans="1:24">
      <c r="A485" t="s">
        <v>151</v>
      </c>
      <c r="B485" t="s">
        <v>52</v>
      </c>
      <c r="C485" t="s">
        <v>421</v>
      </c>
      <c r="F485" t="s">
        <v>321</v>
      </c>
      <c r="G485" t="s">
        <v>280</v>
      </c>
      <c r="H485" t="s">
        <v>223</v>
      </c>
      <c r="I485" t="s">
        <v>205</v>
      </c>
      <c r="K485">
        <v>0.6</v>
      </c>
      <c r="L485" t="s">
        <v>115</v>
      </c>
      <c r="M485">
        <v>145467</v>
      </c>
      <c r="N485" t="s">
        <v>105</v>
      </c>
      <c r="O485" t="s">
        <v>106</v>
      </c>
      <c r="S485">
        <v>26452</v>
      </c>
      <c r="T485">
        <v>5.4992817178285192</v>
      </c>
      <c r="U485" t="s">
        <v>2224</v>
      </c>
      <c r="V485" t="s">
        <v>3476</v>
      </c>
      <c r="W485" t="s">
        <v>12159</v>
      </c>
      <c r="X485" t="s">
        <v>12148</v>
      </c>
    </row>
    <row r="486" spans="1:24">
      <c r="A486" t="s">
        <v>151</v>
      </c>
      <c r="B486" t="s">
        <v>52</v>
      </c>
      <c r="C486" t="s">
        <v>421</v>
      </c>
      <c r="F486" t="s">
        <v>321</v>
      </c>
      <c r="G486" t="s">
        <v>280</v>
      </c>
      <c r="H486" t="s">
        <v>223</v>
      </c>
      <c r="I486" t="s">
        <v>205</v>
      </c>
      <c r="K486">
        <v>0.6</v>
      </c>
      <c r="L486" t="s">
        <v>116</v>
      </c>
      <c r="M486">
        <v>23188</v>
      </c>
      <c r="N486" t="s">
        <v>105</v>
      </c>
      <c r="O486" t="s">
        <v>106</v>
      </c>
      <c r="S486">
        <v>26452</v>
      </c>
      <c r="T486">
        <v>0.87660668380462725</v>
      </c>
      <c r="U486" t="s">
        <v>2224</v>
      </c>
      <c r="V486" t="s">
        <v>3476</v>
      </c>
      <c r="W486" t="s">
        <v>12159</v>
      </c>
      <c r="X486" t="s">
        <v>12148</v>
      </c>
    </row>
    <row r="487" spans="1:24">
      <c r="A487" t="s">
        <v>151</v>
      </c>
      <c r="B487" t="s">
        <v>59</v>
      </c>
      <c r="C487" t="s">
        <v>502</v>
      </c>
      <c r="D487" t="s">
        <v>503</v>
      </c>
      <c r="E487" t="s">
        <v>506</v>
      </c>
      <c r="F487" t="s">
        <v>504</v>
      </c>
      <c r="J487" t="s">
        <v>527</v>
      </c>
      <c r="K487">
        <v>340.5</v>
      </c>
      <c r="L487" t="s">
        <v>139</v>
      </c>
      <c r="M487">
        <v>390000</v>
      </c>
      <c r="N487" t="s">
        <v>127</v>
      </c>
      <c r="O487" t="s">
        <v>128</v>
      </c>
      <c r="P487">
        <v>2.36</v>
      </c>
      <c r="S487">
        <v>26452</v>
      </c>
      <c r="T487">
        <v>14.743686677755935</v>
      </c>
      <c r="U487" t="s">
        <v>157</v>
      </c>
      <c r="V487" t="s">
        <v>3476</v>
      </c>
      <c r="W487" t="s">
        <v>12160</v>
      </c>
      <c r="X487" t="s">
        <v>12148</v>
      </c>
    </row>
    <row r="488" spans="1:24">
      <c r="A488" t="s">
        <v>151</v>
      </c>
      <c r="B488" t="s">
        <v>59</v>
      </c>
      <c r="C488" t="s">
        <v>502</v>
      </c>
      <c r="D488" t="s">
        <v>503</v>
      </c>
      <c r="E488" t="s">
        <v>506</v>
      </c>
      <c r="F488" t="s">
        <v>504</v>
      </c>
      <c r="J488" t="s">
        <v>527</v>
      </c>
      <c r="K488">
        <v>340.5</v>
      </c>
      <c r="L488" t="s">
        <v>140</v>
      </c>
      <c r="M488">
        <v>150000</v>
      </c>
      <c r="N488" t="s">
        <v>127</v>
      </c>
      <c r="O488" t="s">
        <v>128</v>
      </c>
      <c r="P488">
        <v>2.36</v>
      </c>
      <c r="S488">
        <v>26452</v>
      </c>
      <c r="T488">
        <v>5.6706487222138211</v>
      </c>
      <c r="U488" t="s">
        <v>157</v>
      </c>
      <c r="V488" t="s">
        <v>3476</v>
      </c>
      <c r="W488" t="s">
        <v>12160</v>
      </c>
      <c r="X488" t="s">
        <v>12148</v>
      </c>
    </row>
    <row r="489" spans="1:24">
      <c r="A489" t="s">
        <v>151</v>
      </c>
      <c r="B489" t="s">
        <v>59</v>
      </c>
      <c r="C489" t="s">
        <v>502</v>
      </c>
      <c r="D489" t="s">
        <v>503</v>
      </c>
      <c r="E489" t="s">
        <v>506</v>
      </c>
      <c r="F489" t="s">
        <v>504</v>
      </c>
      <c r="J489" t="s">
        <v>527</v>
      </c>
      <c r="K489">
        <v>340.5</v>
      </c>
      <c r="L489" t="s">
        <v>130</v>
      </c>
      <c r="M489">
        <v>1150000</v>
      </c>
      <c r="N489" t="s">
        <v>131</v>
      </c>
      <c r="O489" t="s">
        <v>132</v>
      </c>
      <c r="P489">
        <v>2.36</v>
      </c>
      <c r="S489">
        <v>26452</v>
      </c>
      <c r="T489">
        <v>43.474973536972627</v>
      </c>
      <c r="U489" t="s">
        <v>157</v>
      </c>
      <c r="V489" t="s">
        <v>3476</v>
      </c>
      <c r="W489" t="s">
        <v>12160</v>
      </c>
      <c r="X489" t="s">
        <v>12148</v>
      </c>
    </row>
    <row r="490" spans="1:24">
      <c r="A490" t="s">
        <v>151</v>
      </c>
      <c r="B490" t="s">
        <v>59</v>
      </c>
      <c r="C490" t="s">
        <v>502</v>
      </c>
      <c r="D490" t="s">
        <v>503</v>
      </c>
      <c r="E490" t="s">
        <v>506</v>
      </c>
      <c r="F490" t="s">
        <v>504</v>
      </c>
      <c r="J490" t="s">
        <v>527</v>
      </c>
      <c r="K490">
        <v>340.5</v>
      </c>
      <c r="L490" t="s">
        <v>142</v>
      </c>
      <c r="M490">
        <v>791820</v>
      </c>
      <c r="N490" t="s">
        <v>120</v>
      </c>
      <c r="O490" t="s">
        <v>121</v>
      </c>
      <c r="P490">
        <v>2.36</v>
      </c>
      <c r="S490">
        <v>26452</v>
      </c>
      <c r="T490">
        <v>29.934220474822318</v>
      </c>
      <c r="U490" t="s">
        <v>157</v>
      </c>
      <c r="V490" t="s">
        <v>3476</v>
      </c>
      <c r="W490" t="s">
        <v>12160</v>
      </c>
      <c r="X490" t="s">
        <v>12148</v>
      </c>
    </row>
    <row r="491" spans="1:24">
      <c r="A491" t="s">
        <v>151</v>
      </c>
      <c r="B491" t="s">
        <v>59</v>
      </c>
      <c r="C491" t="s">
        <v>502</v>
      </c>
      <c r="D491" t="s">
        <v>503</v>
      </c>
      <c r="E491" t="s">
        <v>506</v>
      </c>
      <c r="F491" t="s">
        <v>504</v>
      </c>
      <c r="J491" t="s">
        <v>527</v>
      </c>
      <c r="K491">
        <v>340.5</v>
      </c>
      <c r="L491" t="s">
        <v>143</v>
      </c>
      <c r="M491">
        <v>2180144</v>
      </c>
      <c r="N491" t="s">
        <v>120</v>
      </c>
      <c r="O491" t="s">
        <v>121</v>
      </c>
      <c r="P491">
        <v>2.36</v>
      </c>
      <c r="S491">
        <v>26452</v>
      </c>
      <c r="T491">
        <v>82.418871918947531</v>
      </c>
      <c r="U491" t="s">
        <v>157</v>
      </c>
      <c r="V491" t="s">
        <v>3476</v>
      </c>
      <c r="W491" t="s">
        <v>12160</v>
      </c>
      <c r="X491" t="s">
        <v>12148</v>
      </c>
    </row>
    <row r="492" spans="1:24">
      <c r="A492" t="s">
        <v>151</v>
      </c>
      <c r="B492" t="s">
        <v>59</v>
      </c>
      <c r="C492" t="s">
        <v>502</v>
      </c>
      <c r="D492" t="s">
        <v>503</v>
      </c>
      <c r="E492" t="s">
        <v>506</v>
      </c>
      <c r="F492" t="s">
        <v>504</v>
      </c>
      <c r="J492" t="s">
        <v>527</v>
      </c>
      <c r="K492">
        <v>340.5</v>
      </c>
      <c r="L492" t="s">
        <v>500</v>
      </c>
      <c r="M492">
        <v>747478</v>
      </c>
      <c r="N492" t="s">
        <v>105</v>
      </c>
      <c r="O492" t="s">
        <v>106</v>
      </c>
      <c r="P492">
        <v>2.36</v>
      </c>
      <c r="S492">
        <v>26452</v>
      </c>
      <c r="T492">
        <v>28.257901103886283</v>
      </c>
      <c r="U492" t="s">
        <v>157</v>
      </c>
      <c r="V492" t="s">
        <v>3476</v>
      </c>
      <c r="W492" t="s">
        <v>12160</v>
      </c>
      <c r="X492" t="s">
        <v>12148</v>
      </c>
    </row>
    <row r="493" spans="1:24">
      <c r="A493" t="s">
        <v>151</v>
      </c>
      <c r="B493" t="s">
        <v>59</v>
      </c>
      <c r="C493" t="s">
        <v>502</v>
      </c>
      <c r="D493" t="s">
        <v>503</v>
      </c>
      <c r="E493" t="s">
        <v>506</v>
      </c>
      <c r="F493" t="s">
        <v>504</v>
      </c>
      <c r="J493" t="s">
        <v>527</v>
      </c>
      <c r="K493">
        <v>340.5</v>
      </c>
      <c r="L493" t="s">
        <v>238</v>
      </c>
      <c r="M493">
        <v>1063800</v>
      </c>
      <c r="N493" t="s">
        <v>135</v>
      </c>
      <c r="O493" t="s">
        <v>136</v>
      </c>
      <c r="P493">
        <v>2.36</v>
      </c>
      <c r="S493">
        <v>26452</v>
      </c>
      <c r="T493">
        <v>40.216240737940417</v>
      </c>
      <c r="U493" t="s">
        <v>157</v>
      </c>
      <c r="V493" t="s">
        <v>3476</v>
      </c>
      <c r="W493" t="s">
        <v>12160</v>
      </c>
      <c r="X493" t="s">
        <v>12148</v>
      </c>
    </row>
    <row r="494" spans="1:24">
      <c r="A494" t="s">
        <v>151</v>
      </c>
      <c r="B494" t="s">
        <v>59</v>
      </c>
      <c r="C494" t="s">
        <v>507</v>
      </c>
      <c r="D494" t="s">
        <v>508</v>
      </c>
      <c r="E494" t="s">
        <v>511</v>
      </c>
      <c r="F494" t="s">
        <v>509</v>
      </c>
      <c r="J494" t="s">
        <v>527</v>
      </c>
      <c r="K494">
        <v>794.6</v>
      </c>
      <c r="L494" t="s">
        <v>139</v>
      </c>
      <c r="M494">
        <v>390000</v>
      </c>
      <c r="N494" t="s">
        <v>127</v>
      </c>
      <c r="O494" t="s">
        <v>128</v>
      </c>
      <c r="P494">
        <v>7.81</v>
      </c>
      <c r="S494">
        <v>26452</v>
      </c>
      <c r="T494">
        <v>14.743686677755935</v>
      </c>
      <c r="U494" t="s">
        <v>3533</v>
      </c>
      <c r="V494" t="s">
        <v>3476</v>
      </c>
      <c r="W494" t="s">
        <v>12160</v>
      </c>
      <c r="X494" t="s">
        <v>12148</v>
      </c>
    </row>
    <row r="495" spans="1:24">
      <c r="A495" t="s">
        <v>151</v>
      </c>
      <c r="B495" t="s">
        <v>59</v>
      </c>
      <c r="C495" t="s">
        <v>507</v>
      </c>
      <c r="D495" t="s">
        <v>508</v>
      </c>
      <c r="E495" t="s">
        <v>511</v>
      </c>
      <c r="F495" t="s">
        <v>509</v>
      </c>
      <c r="J495" t="s">
        <v>527</v>
      </c>
      <c r="K495">
        <v>794.6</v>
      </c>
      <c r="L495" t="s">
        <v>140</v>
      </c>
      <c r="M495">
        <v>150000</v>
      </c>
      <c r="N495" t="s">
        <v>127</v>
      </c>
      <c r="O495" t="s">
        <v>128</v>
      </c>
      <c r="P495">
        <v>7.81</v>
      </c>
      <c r="S495">
        <v>26452</v>
      </c>
      <c r="T495">
        <v>5.6706487222138211</v>
      </c>
      <c r="U495" t="s">
        <v>3533</v>
      </c>
      <c r="V495" t="s">
        <v>3476</v>
      </c>
      <c r="W495" t="s">
        <v>12160</v>
      </c>
      <c r="X495" t="s">
        <v>12148</v>
      </c>
    </row>
    <row r="496" spans="1:24">
      <c r="A496" t="s">
        <v>151</v>
      </c>
      <c r="B496" t="s">
        <v>59</v>
      </c>
      <c r="C496" t="s">
        <v>507</v>
      </c>
      <c r="D496" t="s">
        <v>508</v>
      </c>
      <c r="E496" t="s">
        <v>511</v>
      </c>
      <c r="F496" t="s">
        <v>509</v>
      </c>
      <c r="J496" t="s">
        <v>527</v>
      </c>
      <c r="K496">
        <v>794.6</v>
      </c>
      <c r="L496" t="s">
        <v>130</v>
      </c>
      <c r="M496">
        <v>2050000</v>
      </c>
      <c r="N496" t="s">
        <v>131</v>
      </c>
      <c r="O496" t="s">
        <v>132</v>
      </c>
      <c r="P496">
        <v>7.81</v>
      </c>
      <c r="S496">
        <v>26452</v>
      </c>
      <c r="T496">
        <v>77.498865870255557</v>
      </c>
      <c r="U496" t="s">
        <v>3533</v>
      </c>
      <c r="V496" t="s">
        <v>3476</v>
      </c>
      <c r="W496" t="s">
        <v>12160</v>
      </c>
      <c r="X496" t="s">
        <v>12148</v>
      </c>
    </row>
    <row r="497" spans="1:24">
      <c r="A497" t="s">
        <v>151</v>
      </c>
      <c r="B497" t="s">
        <v>59</v>
      </c>
      <c r="C497" t="s">
        <v>507</v>
      </c>
      <c r="D497" t="s">
        <v>508</v>
      </c>
      <c r="E497" t="s">
        <v>511</v>
      </c>
      <c r="F497" t="s">
        <v>509</v>
      </c>
      <c r="J497" t="s">
        <v>527</v>
      </c>
      <c r="K497">
        <v>794.6</v>
      </c>
      <c r="L497" t="s">
        <v>142</v>
      </c>
      <c r="M497">
        <v>791820</v>
      </c>
      <c r="N497" t="s">
        <v>120</v>
      </c>
      <c r="O497" t="s">
        <v>121</v>
      </c>
      <c r="P497">
        <v>7.81</v>
      </c>
      <c r="S497">
        <v>26452</v>
      </c>
      <c r="T497">
        <v>29.934220474822318</v>
      </c>
      <c r="U497" t="s">
        <v>3533</v>
      </c>
      <c r="V497" t="s">
        <v>3476</v>
      </c>
      <c r="W497" t="s">
        <v>12160</v>
      </c>
      <c r="X497" t="s">
        <v>12148</v>
      </c>
    </row>
    <row r="498" spans="1:24">
      <c r="A498" t="s">
        <v>151</v>
      </c>
      <c r="B498" t="s">
        <v>59</v>
      </c>
      <c r="C498" t="s">
        <v>507</v>
      </c>
      <c r="D498" t="s">
        <v>508</v>
      </c>
      <c r="E498" t="s">
        <v>511</v>
      </c>
      <c r="F498" t="s">
        <v>509</v>
      </c>
      <c r="J498" t="s">
        <v>527</v>
      </c>
      <c r="K498">
        <v>794.6</v>
      </c>
      <c r="L498" t="s">
        <v>143</v>
      </c>
      <c r="M498">
        <v>5153429</v>
      </c>
      <c r="N498" t="s">
        <v>120</v>
      </c>
      <c r="O498" t="s">
        <v>121</v>
      </c>
      <c r="P498">
        <v>7.81</v>
      </c>
      <c r="S498">
        <v>26452</v>
      </c>
      <c r="T498">
        <v>194.82190382579768</v>
      </c>
      <c r="U498" t="s">
        <v>3533</v>
      </c>
      <c r="V498" t="s">
        <v>3476</v>
      </c>
      <c r="W498" t="s">
        <v>12160</v>
      </c>
      <c r="X498" t="s">
        <v>12148</v>
      </c>
    </row>
    <row r="499" spans="1:24">
      <c r="A499" t="s">
        <v>151</v>
      </c>
      <c r="B499" t="s">
        <v>59</v>
      </c>
      <c r="C499" t="s">
        <v>507</v>
      </c>
      <c r="D499" t="s">
        <v>508</v>
      </c>
      <c r="E499" t="s">
        <v>511</v>
      </c>
      <c r="F499" t="s">
        <v>509</v>
      </c>
      <c r="J499" t="s">
        <v>527</v>
      </c>
      <c r="K499">
        <v>794.6</v>
      </c>
      <c r="L499" t="s">
        <v>500</v>
      </c>
      <c r="M499">
        <v>18375503</v>
      </c>
      <c r="N499" t="s">
        <v>105</v>
      </c>
      <c r="O499" t="s">
        <v>106</v>
      </c>
      <c r="P499">
        <v>7.81</v>
      </c>
      <c r="S499">
        <v>26452</v>
      </c>
      <c r="T499">
        <v>694.67348404657491</v>
      </c>
      <c r="U499" t="s">
        <v>3533</v>
      </c>
      <c r="V499" t="s">
        <v>3476</v>
      </c>
      <c r="W499" t="s">
        <v>12160</v>
      </c>
      <c r="X499" t="s">
        <v>12148</v>
      </c>
    </row>
    <row r="500" spans="1:24">
      <c r="A500" t="s">
        <v>151</v>
      </c>
      <c r="B500" t="s">
        <v>59</v>
      </c>
      <c r="C500" t="s">
        <v>507</v>
      </c>
      <c r="D500" t="s">
        <v>508</v>
      </c>
      <c r="E500" t="s">
        <v>511</v>
      </c>
      <c r="F500" t="s">
        <v>509</v>
      </c>
      <c r="J500" t="s">
        <v>527</v>
      </c>
      <c r="K500">
        <v>794.6</v>
      </c>
      <c r="L500" t="s">
        <v>238</v>
      </c>
      <c r="M500">
        <v>4681530</v>
      </c>
      <c r="N500" t="s">
        <v>135</v>
      </c>
      <c r="O500" t="s">
        <v>136</v>
      </c>
      <c r="P500">
        <v>7.81</v>
      </c>
      <c r="S500">
        <v>26452</v>
      </c>
      <c r="T500">
        <v>176.9820807500378</v>
      </c>
      <c r="U500" t="s">
        <v>3533</v>
      </c>
      <c r="V500" t="s">
        <v>3476</v>
      </c>
      <c r="W500" t="s">
        <v>12160</v>
      </c>
      <c r="X500" t="s">
        <v>12148</v>
      </c>
    </row>
    <row r="501" spans="1:24">
      <c r="A501" t="s">
        <v>151</v>
      </c>
      <c r="B501" t="s">
        <v>59</v>
      </c>
      <c r="C501" t="s">
        <v>512</v>
      </c>
      <c r="D501" t="s">
        <v>513</v>
      </c>
      <c r="E501" t="s">
        <v>515</v>
      </c>
      <c r="F501" t="s">
        <v>514</v>
      </c>
      <c r="J501" t="s">
        <v>527</v>
      </c>
      <c r="K501">
        <v>1580</v>
      </c>
      <c r="L501" t="s">
        <v>139</v>
      </c>
      <c r="M501">
        <v>390000</v>
      </c>
      <c r="N501" t="s">
        <v>127</v>
      </c>
      <c r="O501" t="s">
        <v>128</v>
      </c>
      <c r="P501">
        <v>8.9</v>
      </c>
      <c r="S501">
        <v>26452</v>
      </c>
      <c r="T501">
        <v>14.743686677755935</v>
      </c>
      <c r="U501" t="s">
        <v>3533</v>
      </c>
      <c r="V501" t="s">
        <v>3476</v>
      </c>
      <c r="W501" t="s">
        <v>12160</v>
      </c>
      <c r="X501" t="s">
        <v>12148</v>
      </c>
    </row>
    <row r="502" spans="1:24">
      <c r="A502" t="s">
        <v>151</v>
      </c>
      <c r="B502" t="s">
        <v>59</v>
      </c>
      <c r="C502" t="s">
        <v>512</v>
      </c>
      <c r="D502" t="s">
        <v>513</v>
      </c>
      <c r="E502" t="s">
        <v>515</v>
      </c>
      <c r="F502" t="s">
        <v>514</v>
      </c>
      <c r="J502" t="s">
        <v>527</v>
      </c>
      <c r="K502">
        <v>1580</v>
      </c>
      <c r="L502" t="s">
        <v>140</v>
      </c>
      <c r="M502">
        <v>150000</v>
      </c>
      <c r="N502" t="s">
        <v>127</v>
      </c>
      <c r="O502" t="s">
        <v>128</v>
      </c>
      <c r="P502">
        <v>8.9</v>
      </c>
      <c r="S502">
        <v>26452</v>
      </c>
      <c r="T502">
        <v>5.6706487222138211</v>
      </c>
      <c r="U502" t="s">
        <v>3533</v>
      </c>
      <c r="V502" t="s">
        <v>3476</v>
      </c>
      <c r="W502" t="s">
        <v>12160</v>
      </c>
      <c r="X502" t="s">
        <v>12148</v>
      </c>
    </row>
    <row r="503" spans="1:24">
      <c r="A503" t="s">
        <v>151</v>
      </c>
      <c r="B503" t="s">
        <v>59</v>
      </c>
      <c r="C503" t="s">
        <v>512</v>
      </c>
      <c r="D503" t="s">
        <v>513</v>
      </c>
      <c r="E503" t="s">
        <v>515</v>
      </c>
      <c r="F503" t="s">
        <v>514</v>
      </c>
      <c r="J503" t="s">
        <v>527</v>
      </c>
      <c r="K503">
        <v>1580</v>
      </c>
      <c r="L503" t="s">
        <v>130</v>
      </c>
      <c r="M503">
        <v>1250000</v>
      </c>
      <c r="N503" t="s">
        <v>131</v>
      </c>
      <c r="O503" t="s">
        <v>132</v>
      </c>
      <c r="P503">
        <v>8.9</v>
      </c>
      <c r="S503">
        <v>26452</v>
      </c>
      <c r="T503">
        <v>47.255406018448511</v>
      </c>
      <c r="U503" t="s">
        <v>3533</v>
      </c>
      <c r="V503" t="s">
        <v>3476</v>
      </c>
      <c r="W503" t="s">
        <v>12160</v>
      </c>
      <c r="X503" t="s">
        <v>12148</v>
      </c>
    </row>
    <row r="504" spans="1:24">
      <c r="A504" t="s">
        <v>151</v>
      </c>
      <c r="B504" t="s">
        <v>59</v>
      </c>
      <c r="C504" t="s">
        <v>512</v>
      </c>
      <c r="D504" t="s">
        <v>513</v>
      </c>
      <c r="E504" t="s">
        <v>515</v>
      </c>
      <c r="F504" t="s">
        <v>514</v>
      </c>
      <c r="J504" t="s">
        <v>527</v>
      </c>
      <c r="K504">
        <v>1580</v>
      </c>
      <c r="L504" t="s">
        <v>142</v>
      </c>
      <c r="M504">
        <v>792360</v>
      </c>
      <c r="N504" t="s">
        <v>120</v>
      </c>
      <c r="O504" t="s">
        <v>121</v>
      </c>
      <c r="P504">
        <v>8.9</v>
      </c>
      <c r="S504">
        <v>26452</v>
      </c>
      <c r="T504">
        <v>29.954634810222288</v>
      </c>
      <c r="U504" t="s">
        <v>3533</v>
      </c>
      <c r="V504" t="s">
        <v>3476</v>
      </c>
      <c r="W504" t="s">
        <v>12160</v>
      </c>
      <c r="X504" t="s">
        <v>12148</v>
      </c>
    </row>
    <row r="505" spans="1:24">
      <c r="A505" t="s">
        <v>151</v>
      </c>
      <c r="B505" t="s">
        <v>59</v>
      </c>
      <c r="C505" t="s">
        <v>512</v>
      </c>
      <c r="D505" t="s">
        <v>513</v>
      </c>
      <c r="E505" t="s">
        <v>515</v>
      </c>
      <c r="F505" t="s">
        <v>514</v>
      </c>
      <c r="J505" t="s">
        <v>527</v>
      </c>
      <c r="K505">
        <v>1580</v>
      </c>
      <c r="L505" t="s">
        <v>143</v>
      </c>
      <c r="M505">
        <v>5876670</v>
      </c>
      <c r="N505" t="s">
        <v>120</v>
      </c>
      <c r="O505" t="s">
        <v>121</v>
      </c>
      <c r="P505">
        <v>8.9</v>
      </c>
      <c r="S505">
        <v>26452</v>
      </c>
      <c r="T505">
        <v>222.16354150914864</v>
      </c>
      <c r="U505" t="s">
        <v>3533</v>
      </c>
      <c r="V505" t="s">
        <v>3476</v>
      </c>
      <c r="W505" t="s">
        <v>12160</v>
      </c>
      <c r="X505" t="s">
        <v>12148</v>
      </c>
    </row>
    <row r="506" spans="1:24">
      <c r="A506" t="s">
        <v>151</v>
      </c>
      <c r="B506" t="s">
        <v>59</v>
      </c>
      <c r="C506" t="s">
        <v>512</v>
      </c>
      <c r="D506" t="s">
        <v>513</v>
      </c>
      <c r="E506" t="s">
        <v>515</v>
      </c>
      <c r="F506" t="s">
        <v>514</v>
      </c>
      <c r="J506" t="s">
        <v>527</v>
      </c>
      <c r="K506">
        <v>1580</v>
      </c>
      <c r="L506" t="s">
        <v>500</v>
      </c>
      <c r="M506">
        <v>2350668</v>
      </c>
      <c r="N506" t="s">
        <v>105</v>
      </c>
      <c r="O506" t="s">
        <v>106</v>
      </c>
      <c r="P506">
        <v>8.9</v>
      </c>
      <c r="S506">
        <v>26452</v>
      </c>
      <c r="T506">
        <v>88.865416603659455</v>
      </c>
      <c r="U506" t="s">
        <v>3533</v>
      </c>
      <c r="V506" t="s">
        <v>3476</v>
      </c>
      <c r="W506" t="s">
        <v>12160</v>
      </c>
      <c r="X506" t="s">
        <v>12148</v>
      </c>
    </row>
    <row r="507" spans="1:24">
      <c r="A507" t="s">
        <v>151</v>
      </c>
      <c r="B507" t="s">
        <v>59</v>
      </c>
      <c r="C507" t="s">
        <v>512</v>
      </c>
      <c r="D507" t="s">
        <v>513</v>
      </c>
      <c r="E507" t="s">
        <v>515</v>
      </c>
      <c r="F507" t="s">
        <v>514</v>
      </c>
      <c r="J507" t="s">
        <v>527</v>
      </c>
      <c r="K507">
        <v>1580</v>
      </c>
      <c r="L507" t="s">
        <v>238</v>
      </c>
      <c r="M507">
        <v>4838192</v>
      </c>
      <c r="N507" t="s">
        <v>135</v>
      </c>
      <c r="O507" t="s">
        <v>136</v>
      </c>
      <c r="P507">
        <v>8.9</v>
      </c>
      <c r="S507">
        <v>26452</v>
      </c>
      <c r="T507">
        <v>182.90458188416756</v>
      </c>
      <c r="U507" t="s">
        <v>3533</v>
      </c>
      <c r="V507" t="s">
        <v>3476</v>
      </c>
      <c r="W507" t="s">
        <v>12160</v>
      </c>
      <c r="X507" t="s">
        <v>12148</v>
      </c>
    </row>
    <row r="508" spans="1:24">
      <c r="A508" t="s">
        <v>151</v>
      </c>
      <c r="B508" t="s">
        <v>59</v>
      </c>
      <c r="C508" t="s">
        <v>516</v>
      </c>
      <c r="D508" t="s">
        <v>517</v>
      </c>
      <c r="E508" t="s">
        <v>518</v>
      </c>
      <c r="F508" t="s">
        <v>504</v>
      </c>
      <c r="J508" t="s">
        <v>527</v>
      </c>
      <c r="K508">
        <v>114</v>
      </c>
      <c r="L508" t="s">
        <v>139</v>
      </c>
      <c r="M508">
        <v>390000</v>
      </c>
      <c r="N508" t="s">
        <v>127</v>
      </c>
      <c r="O508" t="s">
        <v>128</v>
      </c>
      <c r="P508">
        <v>1</v>
      </c>
      <c r="S508">
        <v>26452</v>
      </c>
      <c r="T508">
        <v>14.743686677755935</v>
      </c>
      <c r="U508" t="s">
        <v>157</v>
      </c>
      <c r="V508" t="s">
        <v>3476</v>
      </c>
      <c r="W508" t="s">
        <v>12160</v>
      </c>
      <c r="X508" t="s">
        <v>12148</v>
      </c>
    </row>
    <row r="509" spans="1:24">
      <c r="A509" t="s">
        <v>151</v>
      </c>
      <c r="B509" t="s">
        <v>59</v>
      </c>
      <c r="C509" t="s">
        <v>516</v>
      </c>
      <c r="D509" t="s">
        <v>517</v>
      </c>
      <c r="E509" t="s">
        <v>518</v>
      </c>
      <c r="F509" t="s">
        <v>504</v>
      </c>
      <c r="J509" t="s">
        <v>527</v>
      </c>
      <c r="K509">
        <v>114</v>
      </c>
      <c r="L509" t="s">
        <v>140</v>
      </c>
      <c r="M509">
        <v>150000</v>
      </c>
      <c r="N509" t="s">
        <v>127</v>
      </c>
      <c r="O509" t="s">
        <v>128</v>
      </c>
      <c r="P509">
        <v>1</v>
      </c>
      <c r="S509">
        <v>26452</v>
      </c>
      <c r="T509">
        <v>5.6706487222138211</v>
      </c>
      <c r="U509" t="s">
        <v>157</v>
      </c>
      <c r="V509" t="s">
        <v>3476</v>
      </c>
      <c r="W509" t="s">
        <v>12160</v>
      </c>
      <c r="X509" t="s">
        <v>12148</v>
      </c>
    </row>
    <row r="510" spans="1:24">
      <c r="A510" t="s">
        <v>151</v>
      </c>
      <c r="B510" t="s">
        <v>59</v>
      </c>
      <c r="C510" t="s">
        <v>516</v>
      </c>
      <c r="D510" t="s">
        <v>517</v>
      </c>
      <c r="E510" t="s">
        <v>518</v>
      </c>
      <c r="F510" t="s">
        <v>504</v>
      </c>
      <c r="J510" t="s">
        <v>527</v>
      </c>
      <c r="K510">
        <v>114</v>
      </c>
      <c r="L510" t="s">
        <v>130</v>
      </c>
      <c r="M510">
        <v>1150000</v>
      </c>
      <c r="N510" t="s">
        <v>131</v>
      </c>
      <c r="O510" t="s">
        <v>132</v>
      </c>
      <c r="P510">
        <v>1</v>
      </c>
      <c r="S510">
        <v>26452</v>
      </c>
      <c r="T510">
        <v>43.474973536972627</v>
      </c>
      <c r="U510" t="s">
        <v>157</v>
      </c>
      <c r="V510" t="s">
        <v>3476</v>
      </c>
      <c r="W510" t="s">
        <v>12160</v>
      </c>
      <c r="X510" t="s">
        <v>12148</v>
      </c>
    </row>
    <row r="511" spans="1:24">
      <c r="A511" t="s">
        <v>151</v>
      </c>
      <c r="B511" t="s">
        <v>59</v>
      </c>
      <c r="C511" t="s">
        <v>516</v>
      </c>
      <c r="D511" t="s">
        <v>517</v>
      </c>
      <c r="E511" t="s">
        <v>518</v>
      </c>
      <c r="F511" t="s">
        <v>504</v>
      </c>
      <c r="J511" t="s">
        <v>527</v>
      </c>
      <c r="K511">
        <v>114</v>
      </c>
      <c r="L511" t="s">
        <v>142</v>
      </c>
      <c r="M511">
        <v>792930</v>
      </c>
      <c r="N511" t="s">
        <v>120</v>
      </c>
      <c r="O511" t="s">
        <v>121</v>
      </c>
      <c r="P511">
        <v>1</v>
      </c>
      <c r="S511">
        <v>26452</v>
      </c>
      <c r="T511">
        <v>29.976183275366701</v>
      </c>
      <c r="U511" t="s">
        <v>157</v>
      </c>
      <c r="V511" t="s">
        <v>3476</v>
      </c>
      <c r="W511" t="s">
        <v>12160</v>
      </c>
      <c r="X511" t="s">
        <v>12148</v>
      </c>
    </row>
    <row r="512" spans="1:24">
      <c r="A512" t="s">
        <v>151</v>
      </c>
      <c r="B512" t="s">
        <v>59</v>
      </c>
      <c r="C512" t="s">
        <v>516</v>
      </c>
      <c r="D512" t="s">
        <v>517</v>
      </c>
      <c r="E512" t="s">
        <v>518</v>
      </c>
      <c r="F512" t="s">
        <v>504</v>
      </c>
      <c r="J512" t="s">
        <v>527</v>
      </c>
      <c r="K512">
        <v>114</v>
      </c>
      <c r="L512" t="s">
        <v>143</v>
      </c>
      <c r="M512">
        <v>925085</v>
      </c>
      <c r="N512" t="s">
        <v>120</v>
      </c>
      <c r="O512" t="s">
        <v>121</v>
      </c>
      <c r="P512">
        <v>1</v>
      </c>
      <c r="S512">
        <v>26452</v>
      </c>
      <c r="T512">
        <v>34.97221382126115</v>
      </c>
      <c r="U512" t="s">
        <v>157</v>
      </c>
      <c r="V512" t="s">
        <v>3476</v>
      </c>
      <c r="W512" t="s">
        <v>12160</v>
      </c>
      <c r="X512" t="s">
        <v>12148</v>
      </c>
    </row>
    <row r="513" spans="1:24">
      <c r="A513" t="s">
        <v>151</v>
      </c>
      <c r="B513" t="s">
        <v>59</v>
      </c>
      <c r="C513" t="s">
        <v>516</v>
      </c>
      <c r="D513" t="s">
        <v>517</v>
      </c>
      <c r="E513" t="s">
        <v>518</v>
      </c>
      <c r="F513" t="s">
        <v>504</v>
      </c>
      <c r="J513" t="s">
        <v>527</v>
      </c>
      <c r="K513">
        <v>114</v>
      </c>
      <c r="L513" t="s">
        <v>500</v>
      </c>
      <c r="M513">
        <v>317172</v>
      </c>
      <c r="N513" t="s">
        <v>105</v>
      </c>
      <c r="O513" t="s">
        <v>106</v>
      </c>
      <c r="P513">
        <v>1</v>
      </c>
      <c r="S513">
        <v>26452</v>
      </c>
      <c r="T513">
        <v>11.990473310146681</v>
      </c>
      <c r="U513" t="s">
        <v>157</v>
      </c>
      <c r="V513" t="s">
        <v>3476</v>
      </c>
      <c r="W513" t="s">
        <v>12160</v>
      </c>
      <c r="X513" t="s">
        <v>12148</v>
      </c>
    </row>
    <row r="514" spans="1:24">
      <c r="A514" t="s">
        <v>151</v>
      </c>
      <c r="B514" t="s">
        <v>59</v>
      </c>
      <c r="C514" t="s">
        <v>516</v>
      </c>
      <c r="D514" t="s">
        <v>517</v>
      </c>
      <c r="E514" t="s">
        <v>518</v>
      </c>
      <c r="F514" t="s">
        <v>504</v>
      </c>
      <c r="J514" t="s">
        <v>527</v>
      </c>
      <c r="K514">
        <v>114</v>
      </c>
      <c r="L514" t="s">
        <v>238</v>
      </c>
      <c r="M514">
        <v>576180</v>
      </c>
      <c r="N514" t="s">
        <v>135</v>
      </c>
      <c r="O514" t="s">
        <v>136</v>
      </c>
      <c r="P514">
        <v>1</v>
      </c>
      <c r="S514">
        <v>26452</v>
      </c>
      <c r="T514">
        <v>21.78209587176773</v>
      </c>
      <c r="U514" t="s">
        <v>157</v>
      </c>
      <c r="V514" t="s">
        <v>3476</v>
      </c>
      <c r="W514" t="s">
        <v>12160</v>
      </c>
      <c r="X514" t="s">
        <v>12148</v>
      </c>
    </row>
    <row r="515" spans="1:24">
      <c r="A515" t="s">
        <v>151</v>
      </c>
      <c r="B515" t="s">
        <v>57</v>
      </c>
      <c r="C515" t="s">
        <v>528</v>
      </c>
      <c r="D515" t="s">
        <v>529</v>
      </c>
      <c r="E515" t="s">
        <v>531</v>
      </c>
      <c r="F515" t="s">
        <v>530</v>
      </c>
      <c r="I515" t="s">
        <v>223</v>
      </c>
      <c r="J515" t="s">
        <v>532</v>
      </c>
      <c r="K515">
        <v>37</v>
      </c>
      <c r="L515" t="s">
        <v>129</v>
      </c>
      <c r="M515">
        <v>400000</v>
      </c>
      <c r="N515" t="s">
        <v>127</v>
      </c>
      <c r="O515" t="s">
        <v>128</v>
      </c>
      <c r="S515">
        <v>26452</v>
      </c>
      <c r="T515">
        <v>15.121729925903523</v>
      </c>
      <c r="U515" t="s">
        <v>159</v>
      </c>
      <c r="V515" t="s">
        <v>3476</v>
      </c>
      <c r="W515" t="s">
        <v>12161</v>
      </c>
      <c r="X515" t="s">
        <v>12148</v>
      </c>
    </row>
    <row r="516" spans="1:24">
      <c r="A516" t="s">
        <v>151</v>
      </c>
      <c r="B516" t="s">
        <v>57</v>
      </c>
      <c r="C516" t="s">
        <v>528</v>
      </c>
      <c r="D516" t="s">
        <v>529</v>
      </c>
      <c r="E516" t="s">
        <v>531</v>
      </c>
      <c r="F516" t="s">
        <v>530</v>
      </c>
      <c r="I516" t="s">
        <v>223</v>
      </c>
      <c r="J516" t="s">
        <v>532</v>
      </c>
      <c r="K516">
        <v>37</v>
      </c>
      <c r="L516" t="s">
        <v>130</v>
      </c>
      <c r="M516">
        <v>600000</v>
      </c>
      <c r="N516" t="s">
        <v>131</v>
      </c>
      <c r="O516" t="s">
        <v>132</v>
      </c>
      <c r="S516">
        <v>26452</v>
      </c>
      <c r="T516">
        <v>22.682594888855284</v>
      </c>
      <c r="U516" t="s">
        <v>159</v>
      </c>
      <c r="V516" t="s">
        <v>3476</v>
      </c>
      <c r="W516" t="s">
        <v>12161</v>
      </c>
      <c r="X516" t="s">
        <v>12148</v>
      </c>
    </row>
    <row r="517" spans="1:24">
      <c r="A517" t="s">
        <v>151</v>
      </c>
      <c r="B517" t="s">
        <v>57</v>
      </c>
      <c r="C517" t="s">
        <v>528</v>
      </c>
      <c r="D517" t="s">
        <v>529</v>
      </c>
      <c r="E517" t="s">
        <v>531</v>
      </c>
      <c r="F517" t="s">
        <v>530</v>
      </c>
      <c r="I517" t="s">
        <v>223</v>
      </c>
      <c r="J517" t="s">
        <v>532</v>
      </c>
      <c r="K517">
        <v>37</v>
      </c>
      <c r="L517" t="s">
        <v>134</v>
      </c>
      <c r="M517">
        <v>5665865</v>
      </c>
      <c r="N517" t="s">
        <v>105</v>
      </c>
      <c r="O517" t="s">
        <v>106</v>
      </c>
      <c r="S517">
        <v>26452</v>
      </c>
      <c r="T517">
        <v>214.19420081657341</v>
      </c>
      <c r="U517" t="s">
        <v>159</v>
      </c>
      <c r="V517" t="s">
        <v>3476</v>
      </c>
      <c r="W517" t="s">
        <v>12161</v>
      </c>
      <c r="X517" t="s">
        <v>12148</v>
      </c>
    </row>
    <row r="518" spans="1:24">
      <c r="A518" t="s">
        <v>151</v>
      </c>
      <c r="B518" t="s">
        <v>57</v>
      </c>
      <c r="C518" t="s">
        <v>528</v>
      </c>
      <c r="D518" t="s">
        <v>529</v>
      </c>
      <c r="E518" t="s">
        <v>531</v>
      </c>
      <c r="F518" t="s">
        <v>530</v>
      </c>
      <c r="I518" t="s">
        <v>223</v>
      </c>
      <c r="J518" t="s">
        <v>532</v>
      </c>
      <c r="K518">
        <v>37</v>
      </c>
      <c r="L518" t="s">
        <v>138</v>
      </c>
      <c r="M518">
        <v>484380</v>
      </c>
      <c r="N518" t="s">
        <v>135</v>
      </c>
      <c r="O518" t="s">
        <v>136</v>
      </c>
      <c r="S518">
        <v>26452</v>
      </c>
      <c r="T518">
        <v>18.311658853772872</v>
      </c>
      <c r="U518" t="s">
        <v>159</v>
      </c>
      <c r="V518" t="s">
        <v>3476</v>
      </c>
      <c r="W518" t="s">
        <v>12161</v>
      </c>
      <c r="X518" t="s">
        <v>12148</v>
      </c>
    </row>
    <row r="519" spans="1:24">
      <c r="A519" t="s">
        <v>151</v>
      </c>
      <c r="B519" t="s">
        <v>57</v>
      </c>
      <c r="C519" t="s">
        <v>364</v>
      </c>
      <c r="D519" t="s">
        <v>534</v>
      </c>
      <c r="E519" t="s">
        <v>536</v>
      </c>
      <c r="F519" t="s">
        <v>535</v>
      </c>
      <c r="I519" t="s">
        <v>275</v>
      </c>
      <c r="J519" t="s">
        <v>537</v>
      </c>
      <c r="K519">
        <v>1.5</v>
      </c>
      <c r="L519" t="s">
        <v>129</v>
      </c>
      <c r="M519">
        <v>400000</v>
      </c>
      <c r="N519" t="s">
        <v>127</v>
      </c>
      <c r="O519" t="s">
        <v>128</v>
      </c>
      <c r="S519">
        <v>26452</v>
      </c>
      <c r="T519">
        <v>15.121729925903523</v>
      </c>
      <c r="U519" t="s">
        <v>157</v>
      </c>
      <c r="V519" t="s">
        <v>3476</v>
      </c>
      <c r="W519" t="s">
        <v>12159</v>
      </c>
      <c r="X519" t="s">
        <v>12148</v>
      </c>
    </row>
    <row r="520" spans="1:24">
      <c r="A520" t="s">
        <v>151</v>
      </c>
      <c r="B520" t="s">
        <v>57</v>
      </c>
      <c r="C520" t="s">
        <v>3183</v>
      </c>
      <c r="D520" t="s">
        <v>538</v>
      </c>
      <c r="E520" t="s">
        <v>540</v>
      </c>
      <c r="F520" t="s">
        <v>539</v>
      </c>
      <c r="I520" t="s">
        <v>217</v>
      </c>
      <c r="J520" t="s">
        <v>537</v>
      </c>
      <c r="K520">
        <v>4.0999999999999996</v>
      </c>
      <c r="L520" t="s">
        <v>129</v>
      </c>
      <c r="M520">
        <v>400000</v>
      </c>
      <c r="N520" t="s">
        <v>127</v>
      </c>
      <c r="O520" t="s">
        <v>128</v>
      </c>
      <c r="S520">
        <v>26452</v>
      </c>
      <c r="T520">
        <v>15.121729925903523</v>
      </c>
      <c r="U520" t="s">
        <v>3533</v>
      </c>
      <c r="V520" t="s">
        <v>3476</v>
      </c>
      <c r="W520" t="s">
        <v>12159</v>
      </c>
      <c r="X520" t="s">
        <v>12148</v>
      </c>
    </row>
    <row r="521" spans="1:24">
      <c r="A521" t="s">
        <v>151</v>
      </c>
      <c r="B521" t="s">
        <v>57</v>
      </c>
      <c r="C521" t="s">
        <v>3184</v>
      </c>
      <c r="D521" t="s">
        <v>541</v>
      </c>
      <c r="E521" t="s">
        <v>543</v>
      </c>
      <c r="F521" t="s">
        <v>542</v>
      </c>
      <c r="I521" t="s">
        <v>217</v>
      </c>
      <c r="J521" t="s">
        <v>537</v>
      </c>
      <c r="K521">
        <v>3.1</v>
      </c>
      <c r="L521" t="s">
        <v>129</v>
      </c>
      <c r="M521">
        <v>400000</v>
      </c>
      <c r="N521" t="s">
        <v>127</v>
      </c>
      <c r="O521" t="s">
        <v>128</v>
      </c>
      <c r="S521">
        <v>26452</v>
      </c>
      <c r="T521">
        <v>15.121729925903523</v>
      </c>
      <c r="U521" t="s">
        <v>165</v>
      </c>
      <c r="V521" t="s">
        <v>3476</v>
      </c>
      <c r="W521" t="s">
        <v>12159</v>
      </c>
      <c r="X521" t="s">
        <v>12148</v>
      </c>
    </row>
    <row r="522" spans="1:24">
      <c r="A522" t="s">
        <v>151</v>
      </c>
      <c r="B522" t="s">
        <v>57</v>
      </c>
      <c r="C522" t="s">
        <v>544</v>
      </c>
      <c r="D522" t="s">
        <v>545</v>
      </c>
      <c r="E522" t="s">
        <v>547</v>
      </c>
      <c r="F522" t="s">
        <v>546</v>
      </c>
      <c r="I522" t="s">
        <v>302</v>
      </c>
      <c r="J522" t="s">
        <v>532</v>
      </c>
      <c r="K522">
        <v>3.4</v>
      </c>
      <c r="L522" t="s">
        <v>129</v>
      </c>
      <c r="M522">
        <v>400000</v>
      </c>
      <c r="N522" t="s">
        <v>127</v>
      </c>
      <c r="O522" t="s">
        <v>128</v>
      </c>
      <c r="S522">
        <v>26452</v>
      </c>
      <c r="T522">
        <v>15.121729925903523</v>
      </c>
      <c r="U522" t="s">
        <v>157</v>
      </c>
      <c r="V522" t="s">
        <v>3476</v>
      </c>
      <c r="W522" t="s">
        <v>12161</v>
      </c>
      <c r="X522" t="s">
        <v>12148</v>
      </c>
    </row>
    <row r="523" spans="1:24">
      <c r="A523" t="s">
        <v>151</v>
      </c>
      <c r="B523" t="s">
        <v>57</v>
      </c>
      <c r="C523" t="s">
        <v>544</v>
      </c>
      <c r="D523" t="s">
        <v>545</v>
      </c>
      <c r="E523" t="s">
        <v>547</v>
      </c>
      <c r="F523" t="s">
        <v>546</v>
      </c>
      <c r="I523" t="s">
        <v>302</v>
      </c>
      <c r="J523" t="s">
        <v>532</v>
      </c>
      <c r="K523">
        <v>3.4</v>
      </c>
      <c r="L523" t="s">
        <v>138</v>
      </c>
      <c r="M523">
        <v>387180</v>
      </c>
      <c r="N523" t="s">
        <v>135</v>
      </c>
      <c r="O523" t="s">
        <v>136</v>
      </c>
      <c r="S523">
        <v>26452</v>
      </c>
      <c r="T523">
        <v>14.637078481778316</v>
      </c>
      <c r="U523" t="s">
        <v>157</v>
      </c>
      <c r="V523" t="s">
        <v>3476</v>
      </c>
      <c r="W523" t="s">
        <v>12161</v>
      </c>
      <c r="X523" t="s">
        <v>12148</v>
      </c>
    </row>
    <row r="524" spans="1:24">
      <c r="A524" t="s">
        <v>151</v>
      </c>
      <c r="B524" t="s">
        <v>57</v>
      </c>
      <c r="C524" t="s">
        <v>544</v>
      </c>
      <c r="D524" t="s">
        <v>545</v>
      </c>
      <c r="E524" t="s">
        <v>547</v>
      </c>
      <c r="F524" t="s">
        <v>546</v>
      </c>
      <c r="I524" t="s">
        <v>302</v>
      </c>
      <c r="J524" t="s">
        <v>532</v>
      </c>
      <c r="K524">
        <v>3.4</v>
      </c>
      <c r="L524" t="s">
        <v>522</v>
      </c>
      <c r="M524">
        <v>1220400</v>
      </c>
      <c r="N524" t="s">
        <v>135</v>
      </c>
      <c r="O524" t="s">
        <v>136</v>
      </c>
      <c r="S524">
        <v>26452</v>
      </c>
      <c r="T524">
        <v>46.136398003931653</v>
      </c>
      <c r="U524" t="s">
        <v>157</v>
      </c>
      <c r="V524" t="s">
        <v>3476</v>
      </c>
      <c r="W524" t="s">
        <v>12161</v>
      </c>
      <c r="X524" t="s">
        <v>12148</v>
      </c>
    </row>
    <row r="525" spans="1:24">
      <c r="A525" t="s">
        <v>151</v>
      </c>
      <c r="B525" t="s">
        <v>57</v>
      </c>
      <c r="C525" t="s">
        <v>549</v>
      </c>
      <c r="D525" t="s">
        <v>550</v>
      </c>
      <c r="E525" t="s">
        <v>551</v>
      </c>
      <c r="F525" t="s">
        <v>546</v>
      </c>
      <c r="I525" t="s">
        <v>302</v>
      </c>
      <c r="J525" t="s">
        <v>532</v>
      </c>
      <c r="K525">
        <v>3.4</v>
      </c>
      <c r="L525" t="s">
        <v>129</v>
      </c>
      <c r="M525">
        <v>400000</v>
      </c>
      <c r="N525" t="s">
        <v>127</v>
      </c>
      <c r="O525" t="s">
        <v>128</v>
      </c>
      <c r="S525">
        <v>26452</v>
      </c>
      <c r="T525">
        <v>15.121729925903523</v>
      </c>
      <c r="U525" t="s">
        <v>157</v>
      </c>
      <c r="V525" t="s">
        <v>3476</v>
      </c>
      <c r="W525" t="s">
        <v>12161</v>
      </c>
      <c r="X525" t="s">
        <v>12148</v>
      </c>
    </row>
    <row r="526" spans="1:24">
      <c r="A526" t="s">
        <v>151</v>
      </c>
      <c r="B526" t="s">
        <v>57</v>
      </c>
      <c r="C526" t="s">
        <v>549</v>
      </c>
      <c r="D526" t="s">
        <v>550</v>
      </c>
      <c r="E526" t="s">
        <v>551</v>
      </c>
      <c r="F526" t="s">
        <v>546</v>
      </c>
      <c r="I526" t="s">
        <v>302</v>
      </c>
      <c r="J526" t="s">
        <v>532</v>
      </c>
      <c r="K526">
        <v>3.4</v>
      </c>
      <c r="L526" t="s">
        <v>138</v>
      </c>
      <c r="M526">
        <v>387180</v>
      </c>
      <c r="N526" t="s">
        <v>135</v>
      </c>
      <c r="O526" t="s">
        <v>136</v>
      </c>
      <c r="S526">
        <v>26452</v>
      </c>
      <c r="T526">
        <v>14.637078481778316</v>
      </c>
      <c r="U526" t="s">
        <v>157</v>
      </c>
      <c r="V526" t="s">
        <v>3476</v>
      </c>
      <c r="W526" t="s">
        <v>12161</v>
      </c>
      <c r="X526" t="s">
        <v>12148</v>
      </c>
    </row>
    <row r="527" spans="1:24">
      <c r="A527" t="s">
        <v>151</v>
      </c>
      <c r="B527" t="s">
        <v>57</v>
      </c>
      <c r="C527" t="s">
        <v>549</v>
      </c>
      <c r="D527" t="s">
        <v>550</v>
      </c>
      <c r="E527" t="s">
        <v>551</v>
      </c>
      <c r="F527" t="s">
        <v>546</v>
      </c>
      <c r="I527" t="s">
        <v>302</v>
      </c>
      <c r="J527" t="s">
        <v>532</v>
      </c>
      <c r="K527">
        <v>3.4</v>
      </c>
      <c r="L527" t="s">
        <v>522</v>
      </c>
      <c r="M527">
        <v>1220400</v>
      </c>
      <c r="N527" t="s">
        <v>135</v>
      </c>
      <c r="O527" t="s">
        <v>136</v>
      </c>
      <c r="S527">
        <v>26452</v>
      </c>
      <c r="T527">
        <v>46.136398003931653</v>
      </c>
      <c r="U527" t="s">
        <v>157</v>
      </c>
      <c r="V527" t="s">
        <v>3476</v>
      </c>
      <c r="W527" t="s">
        <v>12161</v>
      </c>
      <c r="X527" t="s">
        <v>12148</v>
      </c>
    </row>
    <row r="528" spans="1:24">
      <c r="A528" t="s">
        <v>151</v>
      </c>
      <c r="B528" t="s">
        <v>57</v>
      </c>
      <c r="C528" t="s">
        <v>553</v>
      </c>
      <c r="D528" t="s">
        <v>554</v>
      </c>
      <c r="E528" t="s">
        <v>555</v>
      </c>
      <c r="F528" t="s">
        <v>546</v>
      </c>
      <c r="I528" t="s">
        <v>302</v>
      </c>
      <c r="J528" t="s">
        <v>532</v>
      </c>
      <c r="K528">
        <v>3.4</v>
      </c>
      <c r="L528" t="s">
        <v>129</v>
      </c>
      <c r="M528">
        <v>400000</v>
      </c>
      <c r="N528" t="s">
        <v>127</v>
      </c>
      <c r="O528" t="s">
        <v>128</v>
      </c>
      <c r="S528">
        <v>26452</v>
      </c>
      <c r="T528">
        <v>15.121729925903523</v>
      </c>
      <c r="U528" t="s">
        <v>157</v>
      </c>
      <c r="V528" t="s">
        <v>3476</v>
      </c>
      <c r="W528" t="s">
        <v>12161</v>
      </c>
      <c r="X528" t="s">
        <v>12148</v>
      </c>
    </row>
    <row r="529" spans="1:24">
      <c r="A529" t="s">
        <v>151</v>
      </c>
      <c r="B529" t="s">
        <v>57</v>
      </c>
      <c r="C529" t="s">
        <v>553</v>
      </c>
      <c r="D529" t="s">
        <v>554</v>
      </c>
      <c r="E529" t="s">
        <v>555</v>
      </c>
      <c r="F529" t="s">
        <v>546</v>
      </c>
      <c r="I529" t="s">
        <v>302</v>
      </c>
      <c r="J529" t="s">
        <v>532</v>
      </c>
      <c r="K529">
        <v>3.4</v>
      </c>
      <c r="L529" t="s">
        <v>138</v>
      </c>
      <c r="M529">
        <v>387180</v>
      </c>
      <c r="N529" t="s">
        <v>135</v>
      </c>
      <c r="O529" t="s">
        <v>136</v>
      </c>
      <c r="S529">
        <v>26452</v>
      </c>
      <c r="T529">
        <v>14.637078481778316</v>
      </c>
      <c r="U529" t="s">
        <v>157</v>
      </c>
      <c r="V529" t="s">
        <v>3476</v>
      </c>
      <c r="W529" t="s">
        <v>12161</v>
      </c>
      <c r="X529" t="s">
        <v>12148</v>
      </c>
    </row>
    <row r="530" spans="1:24">
      <c r="A530" t="s">
        <v>151</v>
      </c>
      <c r="B530" t="s">
        <v>57</v>
      </c>
      <c r="C530" t="s">
        <v>553</v>
      </c>
      <c r="D530" t="s">
        <v>554</v>
      </c>
      <c r="E530" t="s">
        <v>555</v>
      </c>
      <c r="F530" t="s">
        <v>546</v>
      </c>
      <c r="I530" t="s">
        <v>302</v>
      </c>
      <c r="J530" t="s">
        <v>532</v>
      </c>
      <c r="K530">
        <v>3.4</v>
      </c>
      <c r="L530" t="s">
        <v>522</v>
      </c>
      <c r="M530">
        <v>1220400</v>
      </c>
      <c r="N530" t="s">
        <v>135</v>
      </c>
      <c r="O530" t="s">
        <v>136</v>
      </c>
      <c r="S530">
        <v>26452</v>
      </c>
      <c r="T530">
        <v>46.136398003931653</v>
      </c>
      <c r="U530" t="s">
        <v>157</v>
      </c>
      <c r="V530" t="s">
        <v>3476</v>
      </c>
      <c r="W530" t="s">
        <v>12161</v>
      </c>
      <c r="X530" t="s">
        <v>12148</v>
      </c>
    </row>
    <row r="531" spans="1:24">
      <c r="A531" t="s">
        <v>151</v>
      </c>
      <c r="B531" t="s">
        <v>57</v>
      </c>
      <c r="C531" t="s">
        <v>557</v>
      </c>
      <c r="D531" t="s">
        <v>558</v>
      </c>
      <c r="E531" t="s">
        <v>559</v>
      </c>
      <c r="F531" t="s">
        <v>546</v>
      </c>
      <c r="I531" t="s">
        <v>302</v>
      </c>
      <c r="J531" t="s">
        <v>532</v>
      </c>
      <c r="K531">
        <v>3.4</v>
      </c>
      <c r="L531" t="s">
        <v>129</v>
      </c>
      <c r="M531">
        <v>400000</v>
      </c>
      <c r="N531" t="s">
        <v>127</v>
      </c>
      <c r="O531" t="s">
        <v>128</v>
      </c>
      <c r="S531">
        <v>26452</v>
      </c>
      <c r="T531">
        <v>15.121729925903523</v>
      </c>
      <c r="U531" t="s">
        <v>157</v>
      </c>
      <c r="V531" t="s">
        <v>3476</v>
      </c>
      <c r="W531" t="s">
        <v>12161</v>
      </c>
      <c r="X531" t="s">
        <v>12148</v>
      </c>
    </row>
    <row r="532" spans="1:24">
      <c r="A532" t="s">
        <v>151</v>
      </c>
      <c r="B532" t="s">
        <v>57</v>
      </c>
      <c r="C532" t="s">
        <v>557</v>
      </c>
      <c r="D532" t="s">
        <v>558</v>
      </c>
      <c r="E532" t="s">
        <v>559</v>
      </c>
      <c r="F532" t="s">
        <v>546</v>
      </c>
      <c r="I532" t="s">
        <v>302</v>
      </c>
      <c r="J532" t="s">
        <v>532</v>
      </c>
      <c r="K532">
        <v>3.4</v>
      </c>
      <c r="L532" t="s">
        <v>138</v>
      </c>
      <c r="M532">
        <v>387180</v>
      </c>
      <c r="N532" t="s">
        <v>135</v>
      </c>
      <c r="O532" t="s">
        <v>136</v>
      </c>
      <c r="S532">
        <v>26452</v>
      </c>
      <c r="T532">
        <v>14.637078481778316</v>
      </c>
      <c r="U532" t="s">
        <v>157</v>
      </c>
      <c r="V532" t="s">
        <v>3476</v>
      </c>
      <c r="W532" t="s">
        <v>12161</v>
      </c>
      <c r="X532" t="s">
        <v>12148</v>
      </c>
    </row>
    <row r="533" spans="1:24">
      <c r="A533" t="s">
        <v>151</v>
      </c>
      <c r="B533" t="s">
        <v>57</v>
      </c>
      <c r="C533" t="s">
        <v>557</v>
      </c>
      <c r="D533" t="s">
        <v>558</v>
      </c>
      <c r="E533" t="s">
        <v>559</v>
      </c>
      <c r="F533" t="s">
        <v>546</v>
      </c>
      <c r="I533" t="s">
        <v>302</v>
      </c>
      <c r="J533" t="s">
        <v>532</v>
      </c>
      <c r="K533">
        <v>3.4</v>
      </c>
      <c r="L533" t="s">
        <v>522</v>
      </c>
      <c r="M533">
        <v>1220400</v>
      </c>
      <c r="N533" t="s">
        <v>135</v>
      </c>
      <c r="O533" t="s">
        <v>136</v>
      </c>
      <c r="S533">
        <v>26452</v>
      </c>
      <c r="T533">
        <v>46.136398003931653</v>
      </c>
      <c r="U533" t="s">
        <v>157</v>
      </c>
      <c r="V533" t="s">
        <v>3476</v>
      </c>
      <c r="W533" t="s">
        <v>12161</v>
      </c>
      <c r="X533" t="s">
        <v>12148</v>
      </c>
    </row>
    <row r="534" spans="1:24">
      <c r="A534" t="s">
        <v>151</v>
      </c>
      <c r="B534" t="s">
        <v>57</v>
      </c>
      <c r="C534" t="s">
        <v>561</v>
      </c>
      <c r="D534" t="s">
        <v>562</v>
      </c>
      <c r="E534" t="s">
        <v>563</v>
      </c>
      <c r="F534" t="s">
        <v>546</v>
      </c>
      <c r="I534" t="s">
        <v>302</v>
      </c>
      <c r="J534" t="s">
        <v>532</v>
      </c>
      <c r="K534">
        <v>3.4</v>
      </c>
      <c r="L534" t="s">
        <v>129</v>
      </c>
      <c r="M534">
        <v>400000</v>
      </c>
      <c r="N534" t="s">
        <v>127</v>
      </c>
      <c r="O534" t="s">
        <v>128</v>
      </c>
      <c r="S534">
        <v>26452</v>
      </c>
      <c r="T534">
        <v>15.121729925903523</v>
      </c>
      <c r="U534" t="s">
        <v>157</v>
      </c>
      <c r="V534" t="s">
        <v>3476</v>
      </c>
      <c r="W534" t="s">
        <v>12161</v>
      </c>
      <c r="X534" t="s">
        <v>12148</v>
      </c>
    </row>
    <row r="535" spans="1:24">
      <c r="A535" t="s">
        <v>151</v>
      </c>
      <c r="B535" t="s">
        <v>57</v>
      </c>
      <c r="C535" t="s">
        <v>561</v>
      </c>
      <c r="D535" t="s">
        <v>562</v>
      </c>
      <c r="E535" t="s">
        <v>563</v>
      </c>
      <c r="F535" t="s">
        <v>546</v>
      </c>
      <c r="I535" t="s">
        <v>302</v>
      </c>
      <c r="J535" t="s">
        <v>532</v>
      </c>
      <c r="K535">
        <v>3.4</v>
      </c>
      <c r="L535" t="s">
        <v>138</v>
      </c>
      <c r="M535">
        <v>387180</v>
      </c>
      <c r="N535" t="s">
        <v>135</v>
      </c>
      <c r="O535" t="s">
        <v>136</v>
      </c>
      <c r="S535">
        <v>26452</v>
      </c>
      <c r="T535">
        <v>14.637078481778316</v>
      </c>
      <c r="U535" t="s">
        <v>157</v>
      </c>
      <c r="V535" t="s">
        <v>3476</v>
      </c>
      <c r="W535" t="s">
        <v>12161</v>
      </c>
      <c r="X535" t="s">
        <v>12148</v>
      </c>
    </row>
    <row r="536" spans="1:24">
      <c r="A536" t="s">
        <v>151</v>
      </c>
      <c r="B536" t="s">
        <v>57</v>
      </c>
      <c r="C536" t="s">
        <v>561</v>
      </c>
      <c r="D536" t="s">
        <v>562</v>
      </c>
      <c r="E536" t="s">
        <v>563</v>
      </c>
      <c r="F536" t="s">
        <v>546</v>
      </c>
      <c r="I536" t="s">
        <v>302</v>
      </c>
      <c r="J536" t="s">
        <v>532</v>
      </c>
      <c r="K536">
        <v>3.4</v>
      </c>
      <c r="L536" t="s">
        <v>522</v>
      </c>
      <c r="M536">
        <v>1220400</v>
      </c>
      <c r="N536" t="s">
        <v>135</v>
      </c>
      <c r="O536" t="s">
        <v>136</v>
      </c>
      <c r="S536">
        <v>26452</v>
      </c>
      <c r="T536">
        <v>46.136398003931653</v>
      </c>
      <c r="U536" t="s">
        <v>157</v>
      </c>
      <c r="V536" t="s">
        <v>3476</v>
      </c>
      <c r="W536" t="s">
        <v>12161</v>
      </c>
      <c r="X536" t="s">
        <v>12148</v>
      </c>
    </row>
    <row r="537" spans="1:24">
      <c r="A537" t="s">
        <v>151</v>
      </c>
      <c r="B537" t="s">
        <v>57</v>
      </c>
      <c r="C537" t="s">
        <v>565</v>
      </c>
      <c r="D537" t="s">
        <v>566</v>
      </c>
      <c r="E537" t="s">
        <v>567</v>
      </c>
      <c r="F537" t="s">
        <v>546</v>
      </c>
      <c r="I537" t="s">
        <v>302</v>
      </c>
      <c r="J537" t="s">
        <v>532</v>
      </c>
      <c r="K537">
        <v>3.4</v>
      </c>
      <c r="L537" t="s">
        <v>129</v>
      </c>
      <c r="M537">
        <v>400000</v>
      </c>
      <c r="N537" t="s">
        <v>127</v>
      </c>
      <c r="O537" t="s">
        <v>128</v>
      </c>
      <c r="S537">
        <v>26452</v>
      </c>
      <c r="T537">
        <v>15.121729925903523</v>
      </c>
      <c r="U537" t="s">
        <v>157</v>
      </c>
      <c r="V537" t="s">
        <v>3476</v>
      </c>
      <c r="W537" t="s">
        <v>12161</v>
      </c>
      <c r="X537" t="s">
        <v>12148</v>
      </c>
    </row>
    <row r="538" spans="1:24">
      <c r="A538" t="s">
        <v>151</v>
      </c>
      <c r="B538" t="s">
        <v>57</v>
      </c>
      <c r="C538" t="s">
        <v>565</v>
      </c>
      <c r="D538" t="s">
        <v>566</v>
      </c>
      <c r="E538" t="s">
        <v>567</v>
      </c>
      <c r="F538" t="s">
        <v>546</v>
      </c>
      <c r="I538" t="s">
        <v>302</v>
      </c>
      <c r="J538" t="s">
        <v>532</v>
      </c>
      <c r="K538">
        <v>3.4</v>
      </c>
      <c r="L538" t="s">
        <v>138</v>
      </c>
      <c r="M538">
        <v>387180</v>
      </c>
      <c r="N538" t="s">
        <v>135</v>
      </c>
      <c r="O538" t="s">
        <v>136</v>
      </c>
      <c r="S538">
        <v>26452</v>
      </c>
      <c r="T538">
        <v>14.637078481778316</v>
      </c>
      <c r="U538" t="s">
        <v>157</v>
      </c>
      <c r="V538" t="s">
        <v>3476</v>
      </c>
      <c r="W538" t="s">
        <v>12161</v>
      </c>
      <c r="X538" t="s">
        <v>12148</v>
      </c>
    </row>
    <row r="539" spans="1:24">
      <c r="A539" t="s">
        <v>151</v>
      </c>
      <c r="B539" t="s">
        <v>57</v>
      </c>
      <c r="C539" t="s">
        <v>565</v>
      </c>
      <c r="D539" t="s">
        <v>566</v>
      </c>
      <c r="E539" t="s">
        <v>567</v>
      </c>
      <c r="F539" t="s">
        <v>546</v>
      </c>
      <c r="I539" t="s">
        <v>302</v>
      </c>
      <c r="J539" t="s">
        <v>532</v>
      </c>
      <c r="K539">
        <v>3.4</v>
      </c>
      <c r="L539" t="s">
        <v>522</v>
      </c>
      <c r="M539">
        <v>1220400</v>
      </c>
      <c r="N539" t="s">
        <v>135</v>
      </c>
      <c r="O539" t="s">
        <v>136</v>
      </c>
      <c r="S539">
        <v>26452</v>
      </c>
      <c r="T539">
        <v>46.136398003931653</v>
      </c>
      <c r="U539" t="s">
        <v>157</v>
      </c>
      <c r="V539" t="s">
        <v>3476</v>
      </c>
      <c r="W539" t="s">
        <v>12161</v>
      </c>
      <c r="X539" t="s">
        <v>12148</v>
      </c>
    </row>
    <row r="540" spans="1:24">
      <c r="A540" t="s">
        <v>151</v>
      </c>
      <c r="B540" t="s">
        <v>57</v>
      </c>
      <c r="C540" t="s">
        <v>569</v>
      </c>
      <c r="D540" t="s">
        <v>570</v>
      </c>
      <c r="E540" t="s">
        <v>571</v>
      </c>
      <c r="F540" t="s">
        <v>546</v>
      </c>
      <c r="I540" t="s">
        <v>302</v>
      </c>
      <c r="J540" t="s">
        <v>532</v>
      </c>
      <c r="K540">
        <v>4.8</v>
      </c>
      <c r="L540" t="s">
        <v>129</v>
      </c>
      <c r="M540">
        <v>400000</v>
      </c>
      <c r="N540" t="s">
        <v>127</v>
      </c>
      <c r="O540" t="s">
        <v>128</v>
      </c>
      <c r="S540">
        <v>26452</v>
      </c>
      <c r="T540">
        <v>15.121729925903523</v>
      </c>
      <c r="U540" t="s">
        <v>157</v>
      </c>
      <c r="V540" t="s">
        <v>3476</v>
      </c>
      <c r="W540" t="s">
        <v>12161</v>
      </c>
      <c r="X540" t="s">
        <v>12148</v>
      </c>
    </row>
    <row r="541" spans="1:24">
      <c r="A541" t="s">
        <v>151</v>
      </c>
      <c r="B541" t="s">
        <v>57</v>
      </c>
      <c r="C541" t="s">
        <v>569</v>
      </c>
      <c r="D541" t="s">
        <v>570</v>
      </c>
      <c r="E541" t="s">
        <v>571</v>
      </c>
      <c r="F541" t="s">
        <v>546</v>
      </c>
      <c r="I541" t="s">
        <v>302</v>
      </c>
      <c r="J541" t="s">
        <v>532</v>
      </c>
      <c r="K541">
        <v>4.8</v>
      </c>
      <c r="L541" t="s">
        <v>138</v>
      </c>
      <c r="M541">
        <v>387180</v>
      </c>
      <c r="N541" t="s">
        <v>135</v>
      </c>
      <c r="O541" t="s">
        <v>136</v>
      </c>
      <c r="S541">
        <v>26452</v>
      </c>
      <c r="T541">
        <v>14.637078481778316</v>
      </c>
      <c r="U541" t="s">
        <v>157</v>
      </c>
      <c r="V541" t="s">
        <v>3476</v>
      </c>
      <c r="W541" t="s">
        <v>12161</v>
      </c>
      <c r="X541" t="s">
        <v>12148</v>
      </c>
    </row>
    <row r="542" spans="1:24">
      <c r="A542" t="s">
        <v>151</v>
      </c>
      <c r="B542" t="s">
        <v>57</v>
      </c>
      <c r="C542" t="s">
        <v>569</v>
      </c>
      <c r="D542" t="s">
        <v>570</v>
      </c>
      <c r="E542" t="s">
        <v>571</v>
      </c>
      <c r="F542" t="s">
        <v>546</v>
      </c>
      <c r="I542" t="s">
        <v>302</v>
      </c>
      <c r="J542" t="s">
        <v>532</v>
      </c>
      <c r="K542">
        <v>4.8</v>
      </c>
      <c r="L542" t="s">
        <v>522</v>
      </c>
      <c r="M542">
        <v>1220400</v>
      </c>
      <c r="N542" t="s">
        <v>135</v>
      </c>
      <c r="O542" t="s">
        <v>136</v>
      </c>
      <c r="S542">
        <v>26452</v>
      </c>
      <c r="T542">
        <v>46.136398003931653</v>
      </c>
      <c r="U542" t="s">
        <v>157</v>
      </c>
      <c r="V542" t="s">
        <v>3476</v>
      </c>
      <c r="W542" t="s">
        <v>12161</v>
      </c>
      <c r="X542" t="s">
        <v>12148</v>
      </c>
    </row>
    <row r="543" spans="1:24">
      <c r="A543" t="s">
        <v>151</v>
      </c>
      <c r="B543" t="s">
        <v>57</v>
      </c>
      <c r="C543" t="s">
        <v>573</v>
      </c>
      <c r="D543" t="s">
        <v>574</v>
      </c>
      <c r="E543" t="s">
        <v>575</v>
      </c>
      <c r="F543" t="s">
        <v>546</v>
      </c>
      <c r="I543" t="s">
        <v>302</v>
      </c>
      <c r="J543" t="s">
        <v>532</v>
      </c>
      <c r="K543">
        <v>3.4</v>
      </c>
      <c r="L543" t="s">
        <v>129</v>
      </c>
      <c r="M543">
        <v>400000</v>
      </c>
      <c r="N543" t="s">
        <v>127</v>
      </c>
      <c r="O543" t="s">
        <v>128</v>
      </c>
      <c r="S543">
        <v>26452</v>
      </c>
      <c r="T543">
        <v>15.121729925903523</v>
      </c>
      <c r="U543" t="s">
        <v>157</v>
      </c>
      <c r="V543" t="s">
        <v>3476</v>
      </c>
      <c r="W543" t="s">
        <v>12161</v>
      </c>
      <c r="X543" t="s">
        <v>12148</v>
      </c>
    </row>
    <row r="544" spans="1:24">
      <c r="A544" t="s">
        <v>151</v>
      </c>
      <c r="B544" t="s">
        <v>57</v>
      </c>
      <c r="C544" t="s">
        <v>573</v>
      </c>
      <c r="D544" t="s">
        <v>574</v>
      </c>
      <c r="E544" t="s">
        <v>575</v>
      </c>
      <c r="F544" t="s">
        <v>546</v>
      </c>
      <c r="I544" t="s">
        <v>302</v>
      </c>
      <c r="J544" t="s">
        <v>532</v>
      </c>
      <c r="K544">
        <v>3.4</v>
      </c>
      <c r="L544" t="s">
        <v>138</v>
      </c>
      <c r="M544">
        <v>387180</v>
      </c>
      <c r="N544" t="s">
        <v>135</v>
      </c>
      <c r="O544" t="s">
        <v>136</v>
      </c>
      <c r="S544">
        <v>26452</v>
      </c>
      <c r="T544">
        <v>14.637078481778316</v>
      </c>
      <c r="U544" t="s">
        <v>157</v>
      </c>
      <c r="V544" t="s">
        <v>3476</v>
      </c>
      <c r="W544" t="s">
        <v>12161</v>
      </c>
      <c r="X544" t="s">
        <v>12148</v>
      </c>
    </row>
    <row r="545" spans="1:24">
      <c r="A545" t="s">
        <v>151</v>
      </c>
      <c r="B545" t="s">
        <v>57</v>
      </c>
      <c r="C545" t="s">
        <v>573</v>
      </c>
      <c r="D545" t="s">
        <v>574</v>
      </c>
      <c r="E545" t="s">
        <v>575</v>
      </c>
      <c r="F545" t="s">
        <v>546</v>
      </c>
      <c r="I545" t="s">
        <v>302</v>
      </c>
      <c r="J545" t="s">
        <v>532</v>
      </c>
      <c r="K545">
        <v>3.4</v>
      </c>
      <c r="L545" t="s">
        <v>522</v>
      </c>
      <c r="M545">
        <v>1220400</v>
      </c>
      <c r="N545" t="s">
        <v>135</v>
      </c>
      <c r="O545" t="s">
        <v>136</v>
      </c>
      <c r="S545">
        <v>26452</v>
      </c>
      <c r="T545">
        <v>46.136398003931653</v>
      </c>
      <c r="U545" t="s">
        <v>157</v>
      </c>
      <c r="V545" t="s">
        <v>3476</v>
      </c>
      <c r="W545" t="s">
        <v>12161</v>
      </c>
      <c r="X545" t="s">
        <v>12148</v>
      </c>
    </row>
    <row r="546" spans="1:24">
      <c r="A546" t="s">
        <v>151</v>
      </c>
      <c r="B546" t="s">
        <v>57</v>
      </c>
      <c r="C546" t="s">
        <v>577</v>
      </c>
      <c r="D546" t="s">
        <v>578</v>
      </c>
      <c r="E546" t="s">
        <v>579</v>
      </c>
      <c r="F546" t="s">
        <v>546</v>
      </c>
      <c r="I546" t="s">
        <v>302</v>
      </c>
      <c r="J546" t="s">
        <v>532</v>
      </c>
      <c r="K546">
        <v>3.4</v>
      </c>
      <c r="L546" t="s">
        <v>129</v>
      </c>
      <c r="M546">
        <v>400000</v>
      </c>
      <c r="N546" t="s">
        <v>127</v>
      </c>
      <c r="O546" t="s">
        <v>128</v>
      </c>
      <c r="S546">
        <v>26452</v>
      </c>
      <c r="T546">
        <v>15.121729925903523</v>
      </c>
      <c r="U546" t="s">
        <v>157</v>
      </c>
      <c r="V546" t="s">
        <v>3476</v>
      </c>
      <c r="W546" t="s">
        <v>12161</v>
      </c>
      <c r="X546" t="s">
        <v>12148</v>
      </c>
    </row>
    <row r="547" spans="1:24">
      <c r="A547" t="s">
        <v>151</v>
      </c>
      <c r="B547" t="s">
        <v>57</v>
      </c>
      <c r="C547" t="s">
        <v>577</v>
      </c>
      <c r="D547" t="s">
        <v>578</v>
      </c>
      <c r="E547" t="s">
        <v>579</v>
      </c>
      <c r="F547" t="s">
        <v>546</v>
      </c>
      <c r="I547" t="s">
        <v>302</v>
      </c>
      <c r="J547" t="s">
        <v>532</v>
      </c>
      <c r="K547">
        <v>3.4</v>
      </c>
      <c r="L547" t="s">
        <v>138</v>
      </c>
      <c r="M547">
        <v>387180</v>
      </c>
      <c r="N547" t="s">
        <v>135</v>
      </c>
      <c r="O547" t="s">
        <v>136</v>
      </c>
      <c r="S547">
        <v>26452</v>
      </c>
      <c r="T547">
        <v>14.637078481778316</v>
      </c>
      <c r="U547" t="s">
        <v>157</v>
      </c>
      <c r="V547" t="s">
        <v>3476</v>
      </c>
      <c r="W547" t="s">
        <v>12161</v>
      </c>
      <c r="X547" t="s">
        <v>12148</v>
      </c>
    </row>
    <row r="548" spans="1:24">
      <c r="A548" t="s">
        <v>151</v>
      </c>
      <c r="B548" t="s">
        <v>57</v>
      </c>
      <c r="C548" t="s">
        <v>577</v>
      </c>
      <c r="D548" t="s">
        <v>578</v>
      </c>
      <c r="E548" t="s">
        <v>579</v>
      </c>
      <c r="F548" t="s">
        <v>546</v>
      </c>
      <c r="I548" t="s">
        <v>302</v>
      </c>
      <c r="J548" t="s">
        <v>532</v>
      </c>
      <c r="K548">
        <v>3.4</v>
      </c>
      <c r="L548" t="s">
        <v>522</v>
      </c>
      <c r="M548">
        <v>1220400</v>
      </c>
      <c r="N548" t="s">
        <v>135</v>
      </c>
      <c r="O548" t="s">
        <v>136</v>
      </c>
      <c r="S548">
        <v>26452</v>
      </c>
      <c r="T548">
        <v>46.136398003931653</v>
      </c>
      <c r="U548" t="s">
        <v>157</v>
      </c>
      <c r="V548" t="s">
        <v>3476</v>
      </c>
      <c r="W548" t="s">
        <v>12161</v>
      </c>
      <c r="X548" t="s">
        <v>12148</v>
      </c>
    </row>
    <row r="549" spans="1:24">
      <c r="A549" t="s">
        <v>151</v>
      </c>
      <c r="B549" t="s">
        <v>57</v>
      </c>
      <c r="C549" t="s">
        <v>581</v>
      </c>
      <c r="D549" t="s">
        <v>582</v>
      </c>
      <c r="E549" t="s">
        <v>583</v>
      </c>
      <c r="F549" t="s">
        <v>546</v>
      </c>
      <c r="I549" t="s">
        <v>302</v>
      </c>
      <c r="J549" t="s">
        <v>532</v>
      </c>
      <c r="K549">
        <v>3.4</v>
      </c>
      <c r="L549" t="s">
        <v>129</v>
      </c>
      <c r="M549">
        <v>400000</v>
      </c>
      <c r="N549" t="s">
        <v>127</v>
      </c>
      <c r="O549" t="s">
        <v>128</v>
      </c>
      <c r="S549">
        <v>26452</v>
      </c>
      <c r="T549">
        <v>15.121729925903523</v>
      </c>
      <c r="U549" t="s">
        <v>157</v>
      </c>
      <c r="V549" t="s">
        <v>3476</v>
      </c>
      <c r="W549" t="s">
        <v>12161</v>
      </c>
      <c r="X549" t="s">
        <v>12148</v>
      </c>
    </row>
    <row r="550" spans="1:24">
      <c r="A550" t="s">
        <v>151</v>
      </c>
      <c r="B550" t="s">
        <v>57</v>
      </c>
      <c r="C550" t="s">
        <v>581</v>
      </c>
      <c r="D550" t="s">
        <v>582</v>
      </c>
      <c r="E550" t="s">
        <v>583</v>
      </c>
      <c r="F550" t="s">
        <v>546</v>
      </c>
      <c r="I550" t="s">
        <v>302</v>
      </c>
      <c r="J550" t="s">
        <v>532</v>
      </c>
      <c r="K550">
        <v>3.4</v>
      </c>
      <c r="L550" t="s">
        <v>138</v>
      </c>
      <c r="M550">
        <v>387180</v>
      </c>
      <c r="N550" t="s">
        <v>135</v>
      </c>
      <c r="O550" t="s">
        <v>136</v>
      </c>
      <c r="S550">
        <v>26452</v>
      </c>
      <c r="T550">
        <v>14.637078481778316</v>
      </c>
      <c r="U550" t="s">
        <v>157</v>
      </c>
      <c r="V550" t="s">
        <v>3476</v>
      </c>
      <c r="W550" t="s">
        <v>12161</v>
      </c>
      <c r="X550" t="s">
        <v>12148</v>
      </c>
    </row>
    <row r="551" spans="1:24">
      <c r="A551" t="s">
        <v>151</v>
      </c>
      <c r="B551" t="s">
        <v>57</v>
      </c>
      <c r="C551" t="s">
        <v>581</v>
      </c>
      <c r="D551" t="s">
        <v>582</v>
      </c>
      <c r="E551" t="s">
        <v>583</v>
      </c>
      <c r="F551" t="s">
        <v>546</v>
      </c>
      <c r="I551" t="s">
        <v>302</v>
      </c>
      <c r="J551" t="s">
        <v>532</v>
      </c>
      <c r="K551">
        <v>3.4</v>
      </c>
      <c r="L551" t="s">
        <v>522</v>
      </c>
      <c r="M551">
        <v>1220400</v>
      </c>
      <c r="N551" t="s">
        <v>135</v>
      </c>
      <c r="O551" t="s">
        <v>136</v>
      </c>
      <c r="S551">
        <v>26452</v>
      </c>
      <c r="T551">
        <v>46.136398003931653</v>
      </c>
      <c r="U551" t="s">
        <v>157</v>
      </c>
      <c r="V551" t="s">
        <v>3476</v>
      </c>
      <c r="W551" t="s">
        <v>12161</v>
      </c>
      <c r="X551" t="s">
        <v>12148</v>
      </c>
    </row>
    <row r="552" spans="1:24">
      <c r="A552" t="s">
        <v>151</v>
      </c>
      <c r="B552" t="s">
        <v>57</v>
      </c>
      <c r="C552" t="s">
        <v>585</v>
      </c>
      <c r="D552" t="s">
        <v>586</v>
      </c>
      <c r="E552" t="s">
        <v>587</v>
      </c>
      <c r="F552" t="s">
        <v>546</v>
      </c>
      <c r="I552" t="s">
        <v>302</v>
      </c>
      <c r="J552" t="s">
        <v>532</v>
      </c>
      <c r="K552">
        <v>2.7</v>
      </c>
      <c r="L552" t="s">
        <v>129</v>
      </c>
      <c r="M552">
        <v>400000</v>
      </c>
      <c r="N552" t="s">
        <v>127</v>
      </c>
      <c r="O552" t="s">
        <v>128</v>
      </c>
      <c r="S552">
        <v>26452</v>
      </c>
      <c r="T552">
        <v>15.121729925903523</v>
      </c>
      <c r="U552" t="s">
        <v>157</v>
      </c>
      <c r="V552" t="s">
        <v>3476</v>
      </c>
      <c r="W552" t="s">
        <v>12161</v>
      </c>
      <c r="X552" t="s">
        <v>12148</v>
      </c>
    </row>
    <row r="553" spans="1:24">
      <c r="A553" t="s">
        <v>151</v>
      </c>
      <c r="B553" t="s">
        <v>57</v>
      </c>
      <c r="C553" t="s">
        <v>585</v>
      </c>
      <c r="D553" t="s">
        <v>586</v>
      </c>
      <c r="E553" t="s">
        <v>587</v>
      </c>
      <c r="F553" t="s">
        <v>546</v>
      </c>
      <c r="I553" t="s">
        <v>302</v>
      </c>
      <c r="J553" t="s">
        <v>532</v>
      </c>
      <c r="K553">
        <v>2.7</v>
      </c>
      <c r="L553" t="s">
        <v>138</v>
      </c>
      <c r="M553">
        <v>387180</v>
      </c>
      <c r="N553" t="s">
        <v>135</v>
      </c>
      <c r="O553" t="s">
        <v>136</v>
      </c>
      <c r="S553">
        <v>26452</v>
      </c>
      <c r="T553">
        <v>14.637078481778316</v>
      </c>
      <c r="U553" t="s">
        <v>157</v>
      </c>
      <c r="V553" t="s">
        <v>3476</v>
      </c>
      <c r="W553" t="s">
        <v>12161</v>
      </c>
      <c r="X553" t="s">
        <v>12148</v>
      </c>
    </row>
    <row r="554" spans="1:24">
      <c r="A554" t="s">
        <v>151</v>
      </c>
      <c r="B554" t="s">
        <v>57</v>
      </c>
      <c r="C554" t="s">
        <v>585</v>
      </c>
      <c r="D554" t="s">
        <v>586</v>
      </c>
      <c r="E554" t="s">
        <v>587</v>
      </c>
      <c r="F554" t="s">
        <v>546</v>
      </c>
      <c r="I554" t="s">
        <v>302</v>
      </c>
      <c r="J554" t="s">
        <v>532</v>
      </c>
      <c r="K554">
        <v>2.7</v>
      </c>
      <c r="L554" t="s">
        <v>522</v>
      </c>
      <c r="M554">
        <v>1220400</v>
      </c>
      <c r="N554" t="s">
        <v>135</v>
      </c>
      <c r="O554" t="s">
        <v>136</v>
      </c>
      <c r="S554">
        <v>26452</v>
      </c>
      <c r="T554">
        <v>46.136398003931653</v>
      </c>
      <c r="U554" t="s">
        <v>157</v>
      </c>
      <c r="V554" t="s">
        <v>3476</v>
      </c>
      <c r="W554" t="s">
        <v>12161</v>
      </c>
      <c r="X554" t="s">
        <v>12148</v>
      </c>
    </row>
    <row r="555" spans="1:24">
      <c r="A555" t="s">
        <v>151</v>
      </c>
      <c r="B555" t="s">
        <v>57</v>
      </c>
      <c r="C555" t="s">
        <v>589</v>
      </c>
      <c r="D555" t="s">
        <v>590</v>
      </c>
      <c r="E555" t="s">
        <v>591</v>
      </c>
      <c r="F555" t="s">
        <v>546</v>
      </c>
      <c r="I555" t="s">
        <v>302</v>
      </c>
      <c r="J555" t="s">
        <v>532</v>
      </c>
      <c r="K555">
        <v>3.4</v>
      </c>
      <c r="L555" t="s">
        <v>129</v>
      </c>
      <c r="M555">
        <v>400000</v>
      </c>
      <c r="N555" t="s">
        <v>127</v>
      </c>
      <c r="O555" t="s">
        <v>128</v>
      </c>
      <c r="S555">
        <v>26452</v>
      </c>
      <c r="T555">
        <v>15.121729925903523</v>
      </c>
      <c r="U555" t="s">
        <v>157</v>
      </c>
      <c r="V555" t="s">
        <v>3476</v>
      </c>
      <c r="W555" t="s">
        <v>12161</v>
      </c>
      <c r="X555" t="s">
        <v>12148</v>
      </c>
    </row>
    <row r="556" spans="1:24">
      <c r="A556" t="s">
        <v>151</v>
      </c>
      <c r="B556" t="s">
        <v>57</v>
      </c>
      <c r="C556" t="s">
        <v>589</v>
      </c>
      <c r="D556" t="s">
        <v>590</v>
      </c>
      <c r="E556" t="s">
        <v>591</v>
      </c>
      <c r="F556" t="s">
        <v>546</v>
      </c>
      <c r="I556" t="s">
        <v>302</v>
      </c>
      <c r="J556" t="s">
        <v>532</v>
      </c>
      <c r="K556">
        <v>3.4</v>
      </c>
      <c r="L556" t="s">
        <v>138</v>
      </c>
      <c r="M556">
        <v>387180</v>
      </c>
      <c r="N556" t="s">
        <v>135</v>
      </c>
      <c r="O556" t="s">
        <v>136</v>
      </c>
      <c r="S556">
        <v>26452</v>
      </c>
      <c r="T556">
        <v>14.637078481778316</v>
      </c>
      <c r="U556" t="s">
        <v>157</v>
      </c>
      <c r="V556" t="s">
        <v>3476</v>
      </c>
      <c r="W556" t="s">
        <v>12161</v>
      </c>
      <c r="X556" t="s">
        <v>12148</v>
      </c>
    </row>
    <row r="557" spans="1:24">
      <c r="A557" t="s">
        <v>151</v>
      </c>
      <c r="B557" t="s">
        <v>57</v>
      </c>
      <c r="C557" t="s">
        <v>589</v>
      </c>
      <c r="D557" t="s">
        <v>590</v>
      </c>
      <c r="E557" t="s">
        <v>591</v>
      </c>
      <c r="F557" t="s">
        <v>546</v>
      </c>
      <c r="I557" t="s">
        <v>302</v>
      </c>
      <c r="J557" t="s">
        <v>532</v>
      </c>
      <c r="K557">
        <v>3.4</v>
      </c>
      <c r="L557" t="s">
        <v>522</v>
      </c>
      <c r="M557">
        <v>1220400</v>
      </c>
      <c r="N557" t="s">
        <v>135</v>
      </c>
      <c r="O557" t="s">
        <v>136</v>
      </c>
      <c r="S557">
        <v>26452</v>
      </c>
      <c r="T557">
        <v>46.136398003931653</v>
      </c>
      <c r="U557" t="s">
        <v>157</v>
      </c>
      <c r="V557" t="s">
        <v>3476</v>
      </c>
      <c r="W557" t="s">
        <v>12161</v>
      </c>
      <c r="X557" t="s">
        <v>12148</v>
      </c>
    </row>
    <row r="558" spans="1:24">
      <c r="A558" t="s">
        <v>151</v>
      </c>
      <c r="B558" t="s">
        <v>57</v>
      </c>
      <c r="C558" t="s">
        <v>593</v>
      </c>
      <c r="D558" t="s">
        <v>594</v>
      </c>
      <c r="E558" t="s">
        <v>595</v>
      </c>
      <c r="F558" t="s">
        <v>546</v>
      </c>
      <c r="I558" t="s">
        <v>302</v>
      </c>
      <c r="J558" t="s">
        <v>532</v>
      </c>
      <c r="K558">
        <v>3.4</v>
      </c>
      <c r="L558" t="s">
        <v>129</v>
      </c>
      <c r="M558">
        <v>400000</v>
      </c>
      <c r="N558" t="s">
        <v>127</v>
      </c>
      <c r="O558" t="s">
        <v>128</v>
      </c>
      <c r="S558">
        <v>26452</v>
      </c>
      <c r="T558">
        <v>15.121729925903523</v>
      </c>
      <c r="U558" t="s">
        <v>157</v>
      </c>
      <c r="V558" t="s">
        <v>3476</v>
      </c>
      <c r="W558" t="s">
        <v>12161</v>
      </c>
      <c r="X558" t="s">
        <v>12148</v>
      </c>
    </row>
    <row r="559" spans="1:24">
      <c r="A559" t="s">
        <v>151</v>
      </c>
      <c r="B559" t="s">
        <v>57</v>
      </c>
      <c r="C559" t="s">
        <v>593</v>
      </c>
      <c r="D559" t="s">
        <v>594</v>
      </c>
      <c r="E559" t="s">
        <v>595</v>
      </c>
      <c r="F559" t="s">
        <v>546</v>
      </c>
      <c r="I559" t="s">
        <v>302</v>
      </c>
      <c r="J559" t="s">
        <v>532</v>
      </c>
      <c r="K559">
        <v>3.4</v>
      </c>
      <c r="L559" t="s">
        <v>522</v>
      </c>
      <c r="M559">
        <v>1220400</v>
      </c>
      <c r="N559" t="s">
        <v>135</v>
      </c>
      <c r="O559" t="s">
        <v>136</v>
      </c>
      <c r="S559">
        <v>26452</v>
      </c>
      <c r="T559">
        <v>46.136398003931653</v>
      </c>
      <c r="U559" t="s">
        <v>157</v>
      </c>
      <c r="V559" t="s">
        <v>3476</v>
      </c>
      <c r="W559" t="s">
        <v>12161</v>
      </c>
      <c r="X559" t="s">
        <v>12148</v>
      </c>
    </row>
    <row r="560" spans="1:24">
      <c r="A560" t="s">
        <v>151</v>
      </c>
      <c r="B560" t="s">
        <v>57</v>
      </c>
      <c r="C560" t="s">
        <v>593</v>
      </c>
      <c r="D560" t="s">
        <v>594</v>
      </c>
      <c r="E560" t="s">
        <v>595</v>
      </c>
      <c r="F560" t="s">
        <v>546</v>
      </c>
      <c r="I560" t="s">
        <v>302</v>
      </c>
      <c r="J560" t="s">
        <v>532</v>
      </c>
      <c r="K560">
        <v>3.4</v>
      </c>
      <c r="L560" t="s">
        <v>138</v>
      </c>
      <c r="M560">
        <v>387180</v>
      </c>
      <c r="N560" t="s">
        <v>135</v>
      </c>
      <c r="O560" t="s">
        <v>136</v>
      </c>
      <c r="S560">
        <v>26452</v>
      </c>
      <c r="T560">
        <v>14.637078481778316</v>
      </c>
      <c r="U560" t="s">
        <v>157</v>
      </c>
      <c r="V560" t="s">
        <v>3476</v>
      </c>
      <c r="W560" t="s">
        <v>12161</v>
      </c>
      <c r="X560" t="s">
        <v>12148</v>
      </c>
    </row>
    <row r="561" spans="1:24">
      <c r="A561" t="s">
        <v>151</v>
      </c>
      <c r="B561" t="s">
        <v>57</v>
      </c>
      <c r="C561" t="s">
        <v>597</v>
      </c>
      <c r="D561" t="s">
        <v>598</v>
      </c>
      <c r="E561" t="s">
        <v>599</v>
      </c>
      <c r="F561" t="s">
        <v>546</v>
      </c>
      <c r="I561" t="s">
        <v>302</v>
      </c>
      <c r="J561" t="s">
        <v>532</v>
      </c>
      <c r="K561">
        <v>3.4</v>
      </c>
      <c r="L561" t="s">
        <v>129</v>
      </c>
      <c r="M561">
        <v>400000</v>
      </c>
      <c r="N561" t="s">
        <v>127</v>
      </c>
      <c r="O561" t="s">
        <v>128</v>
      </c>
      <c r="S561">
        <v>26452</v>
      </c>
      <c r="T561">
        <v>15.121729925903523</v>
      </c>
      <c r="U561" t="s">
        <v>157</v>
      </c>
      <c r="V561" t="s">
        <v>3476</v>
      </c>
      <c r="W561" t="s">
        <v>12161</v>
      </c>
      <c r="X561" t="s">
        <v>12148</v>
      </c>
    </row>
    <row r="562" spans="1:24">
      <c r="A562" t="s">
        <v>151</v>
      </c>
      <c r="B562" t="s">
        <v>57</v>
      </c>
      <c r="C562" t="s">
        <v>597</v>
      </c>
      <c r="D562" t="s">
        <v>598</v>
      </c>
      <c r="E562" t="s">
        <v>599</v>
      </c>
      <c r="F562" t="s">
        <v>546</v>
      </c>
      <c r="I562" t="s">
        <v>302</v>
      </c>
      <c r="J562" t="s">
        <v>532</v>
      </c>
      <c r="K562">
        <v>3.4</v>
      </c>
      <c r="L562" t="s">
        <v>522</v>
      </c>
      <c r="M562">
        <v>1220400</v>
      </c>
      <c r="N562" t="s">
        <v>135</v>
      </c>
      <c r="O562" t="s">
        <v>136</v>
      </c>
      <c r="S562">
        <v>26452</v>
      </c>
      <c r="T562">
        <v>46.136398003931653</v>
      </c>
      <c r="U562" t="s">
        <v>157</v>
      </c>
      <c r="V562" t="s">
        <v>3476</v>
      </c>
      <c r="W562" t="s">
        <v>12161</v>
      </c>
      <c r="X562" t="s">
        <v>12148</v>
      </c>
    </row>
    <row r="563" spans="1:24">
      <c r="A563" t="s">
        <v>151</v>
      </c>
      <c r="B563" t="s">
        <v>57</v>
      </c>
      <c r="C563" t="s">
        <v>597</v>
      </c>
      <c r="D563" t="s">
        <v>598</v>
      </c>
      <c r="E563" t="s">
        <v>599</v>
      </c>
      <c r="F563" t="s">
        <v>546</v>
      </c>
      <c r="I563" t="s">
        <v>302</v>
      </c>
      <c r="J563" t="s">
        <v>532</v>
      </c>
      <c r="K563">
        <v>3.4</v>
      </c>
      <c r="L563" t="s">
        <v>138</v>
      </c>
      <c r="M563">
        <v>387180</v>
      </c>
      <c r="N563" t="s">
        <v>135</v>
      </c>
      <c r="O563" t="s">
        <v>136</v>
      </c>
      <c r="S563">
        <v>26452</v>
      </c>
      <c r="T563">
        <v>14.637078481778316</v>
      </c>
      <c r="U563" t="s">
        <v>157</v>
      </c>
      <c r="V563" t="s">
        <v>3476</v>
      </c>
      <c r="W563" t="s">
        <v>12161</v>
      </c>
      <c r="X563" t="s">
        <v>12148</v>
      </c>
    </row>
    <row r="564" spans="1:24">
      <c r="A564" t="s">
        <v>151</v>
      </c>
      <c r="B564" t="s">
        <v>57</v>
      </c>
      <c r="C564" t="s">
        <v>601</v>
      </c>
      <c r="D564" t="s">
        <v>602</v>
      </c>
      <c r="E564" t="s">
        <v>603</v>
      </c>
      <c r="F564" t="s">
        <v>546</v>
      </c>
      <c r="I564" t="s">
        <v>302</v>
      </c>
      <c r="J564" t="s">
        <v>532</v>
      </c>
      <c r="K564">
        <v>3.8</v>
      </c>
      <c r="L564" t="s">
        <v>129</v>
      </c>
      <c r="M564">
        <v>400000</v>
      </c>
      <c r="N564" t="s">
        <v>127</v>
      </c>
      <c r="O564" t="s">
        <v>128</v>
      </c>
      <c r="S564">
        <v>26452</v>
      </c>
      <c r="T564">
        <v>15.121729925903523</v>
      </c>
      <c r="U564" t="s">
        <v>157</v>
      </c>
      <c r="V564" t="s">
        <v>3476</v>
      </c>
      <c r="W564" t="s">
        <v>12161</v>
      </c>
      <c r="X564" t="s">
        <v>12148</v>
      </c>
    </row>
    <row r="565" spans="1:24">
      <c r="A565" t="s">
        <v>151</v>
      </c>
      <c r="B565" t="s">
        <v>57</v>
      </c>
      <c r="C565" t="s">
        <v>601</v>
      </c>
      <c r="D565" t="s">
        <v>602</v>
      </c>
      <c r="E565" t="s">
        <v>603</v>
      </c>
      <c r="F565" t="s">
        <v>546</v>
      </c>
      <c r="I565" t="s">
        <v>302</v>
      </c>
      <c r="J565" t="s">
        <v>532</v>
      </c>
      <c r="K565">
        <v>3.8</v>
      </c>
      <c r="L565" t="s">
        <v>522</v>
      </c>
      <c r="M565">
        <v>1220400</v>
      </c>
      <c r="N565" t="s">
        <v>135</v>
      </c>
      <c r="O565" t="s">
        <v>136</v>
      </c>
      <c r="S565">
        <v>26452</v>
      </c>
      <c r="T565">
        <v>46.136398003931653</v>
      </c>
      <c r="U565" t="s">
        <v>157</v>
      </c>
      <c r="V565" t="s">
        <v>3476</v>
      </c>
      <c r="W565" t="s">
        <v>12161</v>
      </c>
      <c r="X565" t="s">
        <v>12148</v>
      </c>
    </row>
    <row r="566" spans="1:24">
      <c r="A566" t="s">
        <v>151</v>
      </c>
      <c r="B566" t="s">
        <v>57</v>
      </c>
      <c r="C566" t="s">
        <v>601</v>
      </c>
      <c r="D566" t="s">
        <v>602</v>
      </c>
      <c r="E566" t="s">
        <v>603</v>
      </c>
      <c r="F566" t="s">
        <v>546</v>
      </c>
      <c r="I566" t="s">
        <v>302</v>
      </c>
      <c r="J566" t="s">
        <v>532</v>
      </c>
      <c r="K566">
        <v>3.8</v>
      </c>
      <c r="L566" t="s">
        <v>138</v>
      </c>
      <c r="M566">
        <v>387180</v>
      </c>
      <c r="N566" t="s">
        <v>135</v>
      </c>
      <c r="O566" t="s">
        <v>136</v>
      </c>
      <c r="S566">
        <v>26452</v>
      </c>
      <c r="T566">
        <v>14.637078481778316</v>
      </c>
      <c r="U566" t="s">
        <v>157</v>
      </c>
      <c r="V566" t="s">
        <v>3476</v>
      </c>
      <c r="W566" t="s">
        <v>12161</v>
      </c>
      <c r="X566" t="s">
        <v>12148</v>
      </c>
    </row>
    <row r="567" spans="1:24">
      <c r="A567" t="s">
        <v>151</v>
      </c>
      <c r="B567" t="s">
        <v>57</v>
      </c>
      <c r="C567" t="s">
        <v>605</v>
      </c>
      <c r="D567" t="s">
        <v>606</v>
      </c>
      <c r="E567" t="s">
        <v>607</v>
      </c>
      <c r="F567" t="s">
        <v>546</v>
      </c>
      <c r="I567" t="s">
        <v>302</v>
      </c>
      <c r="J567" t="s">
        <v>532</v>
      </c>
      <c r="K567">
        <v>3.4</v>
      </c>
      <c r="L567" t="s">
        <v>129</v>
      </c>
      <c r="M567">
        <v>400000</v>
      </c>
      <c r="N567" t="s">
        <v>127</v>
      </c>
      <c r="O567" t="s">
        <v>128</v>
      </c>
      <c r="S567">
        <v>26452</v>
      </c>
      <c r="T567">
        <v>15.121729925903523</v>
      </c>
      <c r="U567" t="s">
        <v>157</v>
      </c>
      <c r="V567" t="s">
        <v>3476</v>
      </c>
      <c r="W567" t="s">
        <v>12161</v>
      </c>
      <c r="X567" t="s">
        <v>12148</v>
      </c>
    </row>
    <row r="568" spans="1:24">
      <c r="A568" t="s">
        <v>151</v>
      </c>
      <c r="B568" t="s">
        <v>57</v>
      </c>
      <c r="C568" t="s">
        <v>605</v>
      </c>
      <c r="D568" t="s">
        <v>606</v>
      </c>
      <c r="E568" t="s">
        <v>607</v>
      </c>
      <c r="F568" t="s">
        <v>546</v>
      </c>
      <c r="I568" t="s">
        <v>302</v>
      </c>
      <c r="J568" t="s">
        <v>532</v>
      </c>
      <c r="K568">
        <v>3.4</v>
      </c>
      <c r="L568" t="s">
        <v>522</v>
      </c>
      <c r="M568">
        <v>1220400</v>
      </c>
      <c r="N568" t="s">
        <v>135</v>
      </c>
      <c r="O568" t="s">
        <v>136</v>
      </c>
      <c r="S568">
        <v>26452</v>
      </c>
      <c r="T568">
        <v>46.136398003931653</v>
      </c>
      <c r="U568" t="s">
        <v>157</v>
      </c>
      <c r="V568" t="s">
        <v>3476</v>
      </c>
      <c r="W568" t="s">
        <v>12161</v>
      </c>
      <c r="X568" t="s">
        <v>12148</v>
      </c>
    </row>
    <row r="569" spans="1:24">
      <c r="A569" t="s">
        <v>151</v>
      </c>
      <c r="B569" t="s">
        <v>57</v>
      </c>
      <c r="C569" t="s">
        <v>605</v>
      </c>
      <c r="D569" t="s">
        <v>606</v>
      </c>
      <c r="E569" t="s">
        <v>607</v>
      </c>
      <c r="F569" t="s">
        <v>546</v>
      </c>
      <c r="I569" t="s">
        <v>302</v>
      </c>
      <c r="J569" t="s">
        <v>532</v>
      </c>
      <c r="K569">
        <v>3.4</v>
      </c>
      <c r="L569" t="s">
        <v>138</v>
      </c>
      <c r="M569">
        <v>387180</v>
      </c>
      <c r="N569" t="s">
        <v>135</v>
      </c>
      <c r="O569" t="s">
        <v>136</v>
      </c>
      <c r="S569">
        <v>26452</v>
      </c>
      <c r="T569">
        <v>14.637078481778316</v>
      </c>
      <c r="U569" t="s">
        <v>157</v>
      </c>
      <c r="V569" t="s">
        <v>3476</v>
      </c>
      <c r="W569" t="s">
        <v>12161</v>
      </c>
      <c r="X569" t="s">
        <v>12148</v>
      </c>
    </row>
    <row r="570" spans="1:24">
      <c r="A570" t="s">
        <v>151</v>
      </c>
      <c r="B570" t="s">
        <v>57</v>
      </c>
      <c r="C570" t="s">
        <v>609</v>
      </c>
      <c r="D570" t="s">
        <v>610</v>
      </c>
      <c r="E570" t="s">
        <v>611</v>
      </c>
      <c r="F570" t="s">
        <v>546</v>
      </c>
      <c r="I570" t="s">
        <v>302</v>
      </c>
      <c r="J570" t="s">
        <v>532</v>
      </c>
      <c r="K570">
        <v>3.4</v>
      </c>
      <c r="L570" t="s">
        <v>129</v>
      </c>
      <c r="M570">
        <v>400000</v>
      </c>
      <c r="N570" t="s">
        <v>127</v>
      </c>
      <c r="O570" t="s">
        <v>128</v>
      </c>
      <c r="S570">
        <v>26452</v>
      </c>
      <c r="T570">
        <v>15.121729925903523</v>
      </c>
      <c r="U570" t="s">
        <v>157</v>
      </c>
      <c r="V570" t="s">
        <v>3476</v>
      </c>
      <c r="W570" t="s">
        <v>12161</v>
      </c>
      <c r="X570" t="s">
        <v>12148</v>
      </c>
    </row>
    <row r="571" spans="1:24">
      <c r="A571" t="s">
        <v>151</v>
      </c>
      <c r="B571" t="s">
        <v>57</v>
      </c>
      <c r="C571" t="s">
        <v>609</v>
      </c>
      <c r="D571" t="s">
        <v>610</v>
      </c>
      <c r="E571" t="s">
        <v>611</v>
      </c>
      <c r="F571" t="s">
        <v>546</v>
      </c>
      <c r="I571" t="s">
        <v>302</v>
      </c>
      <c r="J571" t="s">
        <v>532</v>
      </c>
      <c r="K571">
        <v>3.4</v>
      </c>
      <c r="L571" t="s">
        <v>522</v>
      </c>
      <c r="M571">
        <v>1220400</v>
      </c>
      <c r="N571" t="s">
        <v>135</v>
      </c>
      <c r="O571" t="s">
        <v>136</v>
      </c>
      <c r="S571">
        <v>26452</v>
      </c>
      <c r="T571">
        <v>46.136398003931653</v>
      </c>
      <c r="U571" t="s">
        <v>157</v>
      </c>
      <c r="V571" t="s">
        <v>3476</v>
      </c>
      <c r="W571" t="s">
        <v>12161</v>
      </c>
      <c r="X571" t="s">
        <v>12148</v>
      </c>
    </row>
    <row r="572" spans="1:24">
      <c r="A572" t="s">
        <v>151</v>
      </c>
      <c r="B572" t="s">
        <v>57</v>
      </c>
      <c r="C572" t="s">
        <v>609</v>
      </c>
      <c r="D572" t="s">
        <v>610</v>
      </c>
      <c r="E572" t="s">
        <v>611</v>
      </c>
      <c r="F572" t="s">
        <v>546</v>
      </c>
      <c r="I572" t="s">
        <v>302</v>
      </c>
      <c r="J572" t="s">
        <v>532</v>
      </c>
      <c r="K572">
        <v>3.4</v>
      </c>
      <c r="L572" t="s">
        <v>138</v>
      </c>
      <c r="M572">
        <v>387180</v>
      </c>
      <c r="N572" t="s">
        <v>135</v>
      </c>
      <c r="O572" t="s">
        <v>136</v>
      </c>
      <c r="S572">
        <v>26452</v>
      </c>
      <c r="T572">
        <v>14.637078481778316</v>
      </c>
      <c r="U572" t="s">
        <v>157</v>
      </c>
      <c r="V572" t="s">
        <v>3476</v>
      </c>
      <c r="W572" t="s">
        <v>12161</v>
      </c>
      <c r="X572" t="s">
        <v>12148</v>
      </c>
    </row>
    <row r="573" spans="1:24">
      <c r="A573" t="s">
        <v>151</v>
      </c>
      <c r="B573" t="s">
        <v>57</v>
      </c>
      <c r="C573" t="s">
        <v>613</v>
      </c>
      <c r="D573" t="s">
        <v>614</v>
      </c>
      <c r="E573" t="s">
        <v>615</v>
      </c>
      <c r="F573" t="s">
        <v>546</v>
      </c>
      <c r="I573" t="s">
        <v>302</v>
      </c>
      <c r="J573" t="s">
        <v>532</v>
      </c>
      <c r="K573">
        <v>3.4</v>
      </c>
      <c r="L573" t="s">
        <v>129</v>
      </c>
      <c r="M573">
        <v>400000</v>
      </c>
      <c r="N573" t="s">
        <v>127</v>
      </c>
      <c r="O573" t="s">
        <v>128</v>
      </c>
      <c r="S573">
        <v>26452</v>
      </c>
      <c r="T573">
        <v>15.121729925903523</v>
      </c>
      <c r="U573" t="s">
        <v>157</v>
      </c>
      <c r="V573" t="s">
        <v>3476</v>
      </c>
      <c r="W573" t="s">
        <v>12161</v>
      </c>
      <c r="X573" t="s">
        <v>12148</v>
      </c>
    </row>
    <row r="574" spans="1:24">
      <c r="A574" t="s">
        <v>151</v>
      </c>
      <c r="B574" t="s">
        <v>57</v>
      </c>
      <c r="C574" t="s">
        <v>613</v>
      </c>
      <c r="D574" t="s">
        <v>614</v>
      </c>
      <c r="E574" t="s">
        <v>615</v>
      </c>
      <c r="F574" t="s">
        <v>546</v>
      </c>
      <c r="I574" t="s">
        <v>302</v>
      </c>
      <c r="J574" t="s">
        <v>532</v>
      </c>
      <c r="K574">
        <v>3.4</v>
      </c>
      <c r="L574" t="s">
        <v>522</v>
      </c>
      <c r="M574">
        <v>1220400</v>
      </c>
      <c r="N574" t="s">
        <v>135</v>
      </c>
      <c r="O574" t="s">
        <v>136</v>
      </c>
      <c r="S574">
        <v>26452</v>
      </c>
      <c r="T574">
        <v>46.136398003931653</v>
      </c>
      <c r="U574" t="s">
        <v>157</v>
      </c>
      <c r="V574" t="s">
        <v>3476</v>
      </c>
      <c r="W574" t="s">
        <v>12161</v>
      </c>
      <c r="X574" t="s">
        <v>12148</v>
      </c>
    </row>
    <row r="575" spans="1:24">
      <c r="A575" t="s">
        <v>151</v>
      </c>
      <c r="B575" t="s">
        <v>57</v>
      </c>
      <c r="C575" t="s">
        <v>613</v>
      </c>
      <c r="D575" t="s">
        <v>614</v>
      </c>
      <c r="E575" t="s">
        <v>615</v>
      </c>
      <c r="F575" t="s">
        <v>546</v>
      </c>
      <c r="I575" t="s">
        <v>302</v>
      </c>
      <c r="J575" t="s">
        <v>532</v>
      </c>
      <c r="K575">
        <v>3.4</v>
      </c>
      <c r="L575" t="s">
        <v>138</v>
      </c>
      <c r="M575">
        <v>387180</v>
      </c>
      <c r="N575" t="s">
        <v>135</v>
      </c>
      <c r="O575" t="s">
        <v>136</v>
      </c>
      <c r="S575">
        <v>26452</v>
      </c>
      <c r="T575">
        <v>14.637078481778316</v>
      </c>
      <c r="U575" t="s">
        <v>157</v>
      </c>
      <c r="V575" t="s">
        <v>3476</v>
      </c>
      <c r="W575" t="s">
        <v>12161</v>
      </c>
      <c r="X575" t="s">
        <v>12148</v>
      </c>
    </row>
    <row r="576" spans="1:24">
      <c r="A576" t="s">
        <v>151</v>
      </c>
      <c r="B576" t="s">
        <v>57</v>
      </c>
      <c r="C576" t="s">
        <v>617</v>
      </c>
      <c r="D576" t="s">
        <v>618</v>
      </c>
      <c r="E576" t="s">
        <v>619</v>
      </c>
      <c r="F576" t="s">
        <v>546</v>
      </c>
      <c r="I576" t="s">
        <v>302</v>
      </c>
      <c r="J576" t="s">
        <v>532</v>
      </c>
      <c r="K576">
        <v>3.4</v>
      </c>
      <c r="L576" t="s">
        <v>129</v>
      </c>
      <c r="M576">
        <v>400000</v>
      </c>
      <c r="N576" t="s">
        <v>127</v>
      </c>
      <c r="O576" t="s">
        <v>128</v>
      </c>
      <c r="S576">
        <v>26452</v>
      </c>
      <c r="T576">
        <v>15.121729925903523</v>
      </c>
      <c r="U576" t="s">
        <v>157</v>
      </c>
      <c r="V576" t="s">
        <v>3476</v>
      </c>
      <c r="W576" t="s">
        <v>12161</v>
      </c>
      <c r="X576" t="s">
        <v>12148</v>
      </c>
    </row>
    <row r="577" spans="1:24">
      <c r="A577" t="s">
        <v>151</v>
      </c>
      <c r="B577" t="s">
        <v>57</v>
      </c>
      <c r="C577" t="s">
        <v>617</v>
      </c>
      <c r="D577" t="s">
        <v>618</v>
      </c>
      <c r="E577" t="s">
        <v>619</v>
      </c>
      <c r="F577" t="s">
        <v>546</v>
      </c>
      <c r="I577" t="s">
        <v>302</v>
      </c>
      <c r="J577" t="s">
        <v>532</v>
      </c>
      <c r="K577">
        <v>3.4</v>
      </c>
      <c r="L577" t="s">
        <v>522</v>
      </c>
      <c r="M577">
        <v>1220400</v>
      </c>
      <c r="N577" t="s">
        <v>135</v>
      </c>
      <c r="O577" t="s">
        <v>136</v>
      </c>
      <c r="S577">
        <v>26452</v>
      </c>
      <c r="T577">
        <v>46.136398003931653</v>
      </c>
      <c r="U577" t="s">
        <v>157</v>
      </c>
      <c r="V577" t="s">
        <v>3476</v>
      </c>
      <c r="W577" t="s">
        <v>12161</v>
      </c>
      <c r="X577" t="s">
        <v>12148</v>
      </c>
    </row>
    <row r="578" spans="1:24">
      <c r="A578" t="s">
        <v>151</v>
      </c>
      <c r="B578" t="s">
        <v>57</v>
      </c>
      <c r="C578" t="s">
        <v>617</v>
      </c>
      <c r="D578" t="s">
        <v>618</v>
      </c>
      <c r="E578" t="s">
        <v>619</v>
      </c>
      <c r="F578" t="s">
        <v>546</v>
      </c>
      <c r="I578" t="s">
        <v>302</v>
      </c>
      <c r="J578" t="s">
        <v>532</v>
      </c>
      <c r="K578">
        <v>3.4</v>
      </c>
      <c r="L578" t="s">
        <v>138</v>
      </c>
      <c r="M578">
        <v>387180</v>
      </c>
      <c r="N578" t="s">
        <v>135</v>
      </c>
      <c r="O578" t="s">
        <v>136</v>
      </c>
      <c r="S578">
        <v>26452</v>
      </c>
      <c r="T578">
        <v>14.637078481778316</v>
      </c>
      <c r="U578" t="s">
        <v>157</v>
      </c>
      <c r="V578" t="s">
        <v>3476</v>
      </c>
      <c r="W578" t="s">
        <v>12161</v>
      </c>
      <c r="X578" t="s">
        <v>12148</v>
      </c>
    </row>
    <row r="579" spans="1:24">
      <c r="A579" t="s">
        <v>151</v>
      </c>
      <c r="B579" t="s">
        <v>57</v>
      </c>
      <c r="C579" t="s">
        <v>621</v>
      </c>
      <c r="D579" t="s">
        <v>622</v>
      </c>
      <c r="E579" t="s">
        <v>623</v>
      </c>
      <c r="F579" t="s">
        <v>546</v>
      </c>
      <c r="I579" t="s">
        <v>302</v>
      </c>
      <c r="J579" t="s">
        <v>532</v>
      </c>
      <c r="K579">
        <v>3.4</v>
      </c>
      <c r="L579" t="s">
        <v>129</v>
      </c>
      <c r="M579">
        <v>400000</v>
      </c>
      <c r="N579" t="s">
        <v>127</v>
      </c>
      <c r="O579" t="s">
        <v>128</v>
      </c>
      <c r="S579">
        <v>26452</v>
      </c>
      <c r="T579">
        <v>15.121729925903523</v>
      </c>
      <c r="U579" t="s">
        <v>157</v>
      </c>
      <c r="V579" t="s">
        <v>3476</v>
      </c>
      <c r="W579" t="s">
        <v>12161</v>
      </c>
      <c r="X579" t="s">
        <v>12148</v>
      </c>
    </row>
    <row r="580" spans="1:24">
      <c r="A580" t="s">
        <v>151</v>
      </c>
      <c r="B580" t="s">
        <v>57</v>
      </c>
      <c r="C580" t="s">
        <v>621</v>
      </c>
      <c r="D580" t="s">
        <v>622</v>
      </c>
      <c r="E580" t="s">
        <v>623</v>
      </c>
      <c r="F580" t="s">
        <v>546</v>
      </c>
      <c r="I580" t="s">
        <v>302</v>
      </c>
      <c r="J580" t="s">
        <v>532</v>
      </c>
      <c r="K580">
        <v>3.4</v>
      </c>
      <c r="L580" t="s">
        <v>522</v>
      </c>
      <c r="M580">
        <v>1220400</v>
      </c>
      <c r="N580" t="s">
        <v>135</v>
      </c>
      <c r="O580" t="s">
        <v>136</v>
      </c>
      <c r="S580">
        <v>26452</v>
      </c>
      <c r="T580">
        <v>46.136398003931653</v>
      </c>
      <c r="U580" t="s">
        <v>157</v>
      </c>
      <c r="V580" t="s">
        <v>3476</v>
      </c>
      <c r="W580" t="s">
        <v>12161</v>
      </c>
      <c r="X580" t="s">
        <v>12148</v>
      </c>
    </row>
    <row r="581" spans="1:24">
      <c r="A581" t="s">
        <v>151</v>
      </c>
      <c r="B581" t="s">
        <v>57</v>
      </c>
      <c r="C581" t="s">
        <v>621</v>
      </c>
      <c r="D581" t="s">
        <v>622</v>
      </c>
      <c r="E581" t="s">
        <v>623</v>
      </c>
      <c r="F581" t="s">
        <v>546</v>
      </c>
      <c r="I581" t="s">
        <v>302</v>
      </c>
      <c r="J581" t="s">
        <v>532</v>
      </c>
      <c r="K581">
        <v>3.4</v>
      </c>
      <c r="L581" t="s">
        <v>138</v>
      </c>
      <c r="M581">
        <v>387180</v>
      </c>
      <c r="N581" t="s">
        <v>135</v>
      </c>
      <c r="O581" t="s">
        <v>136</v>
      </c>
      <c r="S581">
        <v>26452</v>
      </c>
      <c r="T581">
        <v>14.637078481778316</v>
      </c>
      <c r="U581" t="s">
        <v>157</v>
      </c>
      <c r="V581" t="s">
        <v>3476</v>
      </c>
      <c r="W581" t="s">
        <v>12161</v>
      </c>
      <c r="X581" t="s">
        <v>12148</v>
      </c>
    </row>
    <row r="582" spans="1:24">
      <c r="A582" t="s">
        <v>151</v>
      </c>
      <c r="B582" t="s">
        <v>57</v>
      </c>
      <c r="C582" t="s">
        <v>625</v>
      </c>
      <c r="D582" t="s">
        <v>626</v>
      </c>
      <c r="E582" t="s">
        <v>627</v>
      </c>
      <c r="F582" t="s">
        <v>546</v>
      </c>
      <c r="I582" t="s">
        <v>302</v>
      </c>
      <c r="J582" t="s">
        <v>532</v>
      </c>
      <c r="K582">
        <v>3.4</v>
      </c>
      <c r="L582" t="s">
        <v>129</v>
      </c>
      <c r="M582">
        <v>400000</v>
      </c>
      <c r="N582" t="s">
        <v>127</v>
      </c>
      <c r="O582" t="s">
        <v>128</v>
      </c>
      <c r="S582">
        <v>26452</v>
      </c>
      <c r="T582">
        <v>15.121729925903523</v>
      </c>
      <c r="U582" t="s">
        <v>157</v>
      </c>
      <c r="V582" t="s">
        <v>3476</v>
      </c>
      <c r="W582" t="s">
        <v>12161</v>
      </c>
      <c r="X582" t="s">
        <v>12148</v>
      </c>
    </row>
    <row r="583" spans="1:24">
      <c r="A583" t="s">
        <v>151</v>
      </c>
      <c r="B583" t="s">
        <v>57</v>
      </c>
      <c r="C583" t="s">
        <v>625</v>
      </c>
      <c r="D583" t="s">
        <v>626</v>
      </c>
      <c r="E583" t="s">
        <v>627</v>
      </c>
      <c r="F583" t="s">
        <v>546</v>
      </c>
      <c r="I583" t="s">
        <v>302</v>
      </c>
      <c r="J583" t="s">
        <v>532</v>
      </c>
      <c r="K583">
        <v>3.4</v>
      </c>
      <c r="L583" t="s">
        <v>522</v>
      </c>
      <c r="M583">
        <v>1220400</v>
      </c>
      <c r="N583" t="s">
        <v>135</v>
      </c>
      <c r="O583" t="s">
        <v>136</v>
      </c>
      <c r="S583">
        <v>26452</v>
      </c>
      <c r="T583">
        <v>46.136398003931653</v>
      </c>
      <c r="U583" t="s">
        <v>157</v>
      </c>
      <c r="V583" t="s">
        <v>3476</v>
      </c>
      <c r="W583" t="s">
        <v>12161</v>
      </c>
      <c r="X583" t="s">
        <v>12148</v>
      </c>
    </row>
    <row r="584" spans="1:24">
      <c r="A584" t="s">
        <v>151</v>
      </c>
      <c r="B584" t="s">
        <v>57</v>
      </c>
      <c r="C584" t="s">
        <v>625</v>
      </c>
      <c r="D584" t="s">
        <v>626</v>
      </c>
      <c r="E584" t="s">
        <v>627</v>
      </c>
      <c r="F584" t="s">
        <v>546</v>
      </c>
      <c r="I584" t="s">
        <v>302</v>
      </c>
      <c r="J584" t="s">
        <v>532</v>
      </c>
      <c r="K584">
        <v>3.4</v>
      </c>
      <c r="L584" t="s">
        <v>138</v>
      </c>
      <c r="M584">
        <v>387180</v>
      </c>
      <c r="N584" t="s">
        <v>135</v>
      </c>
      <c r="O584" t="s">
        <v>136</v>
      </c>
      <c r="S584">
        <v>26452</v>
      </c>
      <c r="T584">
        <v>14.637078481778316</v>
      </c>
      <c r="U584" t="s">
        <v>157</v>
      </c>
      <c r="V584" t="s">
        <v>3476</v>
      </c>
      <c r="W584" t="s">
        <v>12161</v>
      </c>
      <c r="X584" t="s">
        <v>12148</v>
      </c>
    </row>
    <row r="585" spans="1:24">
      <c r="A585" t="s">
        <v>151</v>
      </c>
      <c r="B585" t="s">
        <v>57</v>
      </c>
      <c r="C585" t="s">
        <v>629</v>
      </c>
      <c r="D585" t="s">
        <v>630</v>
      </c>
      <c r="E585" t="s">
        <v>631</v>
      </c>
      <c r="F585" t="s">
        <v>546</v>
      </c>
      <c r="I585" t="s">
        <v>302</v>
      </c>
      <c r="J585" t="s">
        <v>532</v>
      </c>
      <c r="K585">
        <v>3.4</v>
      </c>
      <c r="L585" t="s">
        <v>129</v>
      </c>
      <c r="M585">
        <v>400000</v>
      </c>
      <c r="N585" t="s">
        <v>127</v>
      </c>
      <c r="O585" t="s">
        <v>128</v>
      </c>
      <c r="S585">
        <v>26452</v>
      </c>
      <c r="T585">
        <v>15.121729925903523</v>
      </c>
      <c r="U585" t="s">
        <v>157</v>
      </c>
      <c r="V585" t="s">
        <v>3476</v>
      </c>
      <c r="W585" t="s">
        <v>12161</v>
      </c>
      <c r="X585" t="s">
        <v>12148</v>
      </c>
    </row>
    <row r="586" spans="1:24">
      <c r="A586" t="s">
        <v>151</v>
      </c>
      <c r="B586" t="s">
        <v>57</v>
      </c>
      <c r="C586" t="s">
        <v>629</v>
      </c>
      <c r="D586" t="s">
        <v>630</v>
      </c>
      <c r="E586" t="s">
        <v>631</v>
      </c>
      <c r="F586" t="s">
        <v>546</v>
      </c>
      <c r="I586" t="s">
        <v>302</v>
      </c>
      <c r="J586" t="s">
        <v>532</v>
      </c>
      <c r="K586">
        <v>3.4</v>
      </c>
      <c r="L586" t="s">
        <v>522</v>
      </c>
      <c r="M586">
        <v>1220400</v>
      </c>
      <c r="N586" t="s">
        <v>135</v>
      </c>
      <c r="O586" t="s">
        <v>136</v>
      </c>
      <c r="S586">
        <v>26452</v>
      </c>
      <c r="T586">
        <v>46.136398003931653</v>
      </c>
      <c r="U586" t="s">
        <v>157</v>
      </c>
      <c r="V586" t="s">
        <v>3476</v>
      </c>
      <c r="W586" t="s">
        <v>12161</v>
      </c>
      <c r="X586" t="s">
        <v>12148</v>
      </c>
    </row>
    <row r="587" spans="1:24">
      <c r="A587" t="s">
        <v>151</v>
      </c>
      <c r="B587" t="s">
        <v>57</v>
      </c>
      <c r="C587" t="s">
        <v>629</v>
      </c>
      <c r="D587" t="s">
        <v>630</v>
      </c>
      <c r="E587" t="s">
        <v>631</v>
      </c>
      <c r="F587" t="s">
        <v>546</v>
      </c>
      <c r="I587" t="s">
        <v>302</v>
      </c>
      <c r="J587" t="s">
        <v>532</v>
      </c>
      <c r="K587">
        <v>3.4</v>
      </c>
      <c r="L587" t="s">
        <v>138</v>
      </c>
      <c r="M587">
        <v>387180</v>
      </c>
      <c r="N587" t="s">
        <v>135</v>
      </c>
      <c r="O587" t="s">
        <v>136</v>
      </c>
      <c r="S587">
        <v>26452</v>
      </c>
      <c r="T587">
        <v>14.637078481778316</v>
      </c>
      <c r="U587" t="s">
        <v>157</v>
      </c>
      <c r="V587" t="s">
        <v>3476</v>
      </c>
      <c r="W587" t="s">
        <v>12161</v>
      </c>
      <c r="X587" t="s">
        <v>12148</v>
      </c>
    </row>
    <row r="588" spans="1:24">
      <c r="A588" t="s">
        <v>151</v>
      </c>
      <c r="B588" t="s">
        <v>57</v>
      </c>
      <c r="C588" t="s">
        <v>633</v>
      </c>
      <c r="D588" t="s">
        <v>634</v>
      </c>
      <c r="E588" t="s">
        <v>635</v>
      </c>
      <c r="F588" t="s">
        <v>546</v>
      </c>
      <c r="I588" t="s">
        <v>302</v>
      </c>
      <c r="J588" t="s">
        <v>532</v>
      </c>
      <c r="K588">
        <v>3.4</v>
      </c>
      <c r="L588" t="s">
        <v>129</v>
      </c>
      <c r="M588">
        <v>400000</v>
      </c>
      <c r="N588" t="s">
        <v>127</v>
      </c>
      <c r="O588" t="s">
        <v>128</v>
      </c>
      <c r="S588">
        <v>26452</v>
      </c>
      <c r="T588">
        <v>15.121729925903523</v>
      </c>
      <c r="U588" t="s">
        <v>157</v>
      </c>
      <c r="V588" t="s">
        <v>3476</v>
      </c>
      <c r="W588" t="s">
        <v>12161</v>
      </c>
      <c r="X588" t="s">
        <v>12148</v>
      </c>
    </row>
    <row r="589" spans="1:24">
      <c r="A589" t="s">
        <v>151</v>
      </c>
      <c r="B589" t="s">
        <v>57</v>
      </c>
      <c r="C589" t="s">
        <v>633</v>
      </c>
      <c r="D589" t="s">
        <v>634</v>
      </c>
      <c r="E589" t="s">
        <v>635</v>
      </c>
      <c r="F589" t="s">
        <v>546</v>
      </c>
      <c r="I589" t="s">
        <v>302</v>
      </c>
      <c r="J589" t="s">
        <v>532</v>
      </c>
      <c r="K589">
        <v>3.4</v>
      </c>
      <c r="L589" t="s">
        <v>522</v>
      </c>
      <c r="M589">
        <v>1220400</v>
      </c>
      <c r="N589" t="s">
        <v>135</v>
      </c>
      <c r="O589" t="s">
        <v>136</v>
      </c>
      <c r="S589">
        <v>26452</v>
      </c>
      <c r="T589">
        <v>46.136398003931653</v>
      </c>
      <c r="U589" t="s">
        <v>157</v>
      </c>
      <c r="V589" t="s">
        <v>3476</v>
      </c>
      <c r="W589" t="s">
        <v>12161</v>
      </c>
      <c r="X589" t="s">
        <v>12148</v>
      </c>
    </row>
    <row r="590" spans="1:24">
      <c r="A590" t="s">
        <v>151</v>
      </c>
      <c r="B590" t="s">
        <v>57</v>
      </c>
      <c r="C590" t="s">
        <v>633</v>
      </c>
      <c r="D590" t="s">
        <v>634</v>
      </c>
      <c r="E590" t="s">
        <v>635</v>
      </c>
      <c r="F590" t="s">
        <v>546</v>
      </c>
      <c r="I590" t="s">
        <v>302</v>
      </c>
      <c r="J590" t="s">
        <v>532</v>
      </c>
      <c r="K590">
        <v>3.4</v>
      </c>
      <c r="L590" t="s">
        <v>138</v>
      </c>
      <c r="M590">
        <v>387180</v>
      </c>
      <c r="N590" t="s">
        <v>135</v>
      </c>
      <c r="O590" t="s">
        <v>136</v>
      </c>
      <c r="S590">
        <v>26452</v>
      </c>
      <c r="T590">
        <v>14.637078481778316</v>
      </c>
      <c r="U590" t="s">
        <v>157</v>
      </c>
      <c r="V590" t="s">
        <v>3476</v>
      </c>
      <c r="W590" t="s">
        <v>12161</v>
      </c>
      <c r="X590" t="s">
        <v>12148</v>
      </c>
    </row>
    <row r="591" spans="1:24">
      <c r="A591" t="s">
        <v>151</v>
      </c>
      <c r="B591" t="s">
        <v>57</v>
      </c>
      <c r="C591" t="s">
        <v>637</v>
      </c>
      <c r="D591" t="s">
        <v>638</v>
      </c>
      <c r="E591" t="s">
        <v>639</v>
      </c>
      <c r="F591" t="s">
        <v>546</v>
      </c>
      <c r="I591" t="s">
        <v>302</v>
      </c>
      <c r="J591" t="s">
        <v>532</v>
      </c>
      <c r="K591">
        <v>3.4</v>
      </c>
      <c r="L591" t="s">
        <v>129</v>
      </c>
      <c r="M591">
        <v>400000</v>
      </c>
      <c r="N591" t="s">
        <v>127</v>
      </c>
      <c r="O591" t="s">
        <v>128</v>
      </c>
      <c r="S591">
        <v>26452</v>
      </c>
      <c r="T591">
        <v>15.121729925903523</v>
      </c>
      <c r="U591" t="s">
        <v>157</v>
      </c>
      <c r="V591" t="s">
        <v>3476</v>
      </c>
      <c r="W591" t="s">
        <v>12161</v>
      </c>
      <c r="X591" t="s">
        <v>12148</v>
      </c>
    </row>
    <row r="592" spans="1:24">
      <c r="A592" t="s">
        <v>151</v>
      </c>
      <c r="B592" t="s">
        <v>57</v>
      </c>
      <c r="C592" t="s">
        <v>637</v>
      </c>
      <c r="D592" t="s">
        <v>638</v>
      </c>
      <c r="E592" t="s">
        <v>639</v>
      </c>
      <c r="F592" t="s">
        <v>546</v>
      </c>
      <c r="I592" t="s">
        <v>302</v>
      </c>
      <c r="J592" t="s">
        <v>532</v>
      </c>
      <c r="K592">
        <v>3.4</v>
      </c>
      <c r="L592" t="s">
        <v>522</v>
      </c>
      <c r="M592">
        <v>1220400</v>
      </c>
      <c r="N592" t="s">
        <v>135</v>
      </c>
      <c r="O592" t="s">
        <v>136</v>
      </c>
      <c r="S592">
        <v>26452</v>
      </c>
      <c r="T592">
        <v>46.136398003931653</v>
      </c>
      <c r="U592" t="s">
        <v>157</v>
      </c>
      <c r="V592" t="s">
        <v>3476</v>
      </c>
      <c r="W592" t="s">
        <v>12161</v>
      </c>
      <c r="X592" t="s">
        <v>12148</v>
      </c>
    </row>
    <row r="593" spans="1:24">
      <c r="A593" t="s">
        <v>151</v>
      </c>
      <c r="B593" t="s">
        <v>57</v>
      </c>
      <c r="C593" t="s">
        <v>637</v>
      </c>
      <c r="D593" t="s">
        <v>638</v>
      </c>
      <c r="E593" t="s">
        <v>639</v>
      </c>
      <c r="F593" t="s">
        <v>546</v>
      </c>
      <c r="I593" t="s">
        <v>302</v>
      </c>
      <c r="J593" t="s">
        <v>532</v>
      </c>
      <c r="K593">
        <v>3.4</v>
      </c>
      <c r="L593" t="s">
        <v>138</v>
      </c>
      <c r="M593">
        <v>387180</v>
      </c>
      <c r="N593" t="s">
        <v>135</v>
      </c>
      <c r="O593" t="s">
        <v>136</v>
      </c>
      <c r="S593">
        <v>26452</v>
      </c>
      <c r="T593">
        <v>14.637078481778316</v>
      </c>
      <c r="U593" t="s">
        <v>157</v>
      </c>
      <c r="V593" t="s">
        <v>3476</v>
      </c>
      <c r="W593" t="s">
        <v>12161</v>
      </c>
      <c r="X593" t="s">
        <v>12148</v>
      </c>
    </row>
    <row r="594" spans="1:24">
      <c r="A594" t="s">
        <v>151</v>
      </c>
      <c r="B594" t="s">
        <v>57</v>
      </c>
      <c r="C594" t="s">
        <v>641</v>
      </c>
      <c r="D594" t="s">
        <v>642</v>
      </c>
      <c r="E594" t="s">
        <v>643</v>
      </c>
      <c r="F594" t="s">
        <v>546</v>
      </c>
      <c r="I594" t="s">
        <v>302</v>
      </c>
      <c r="J594" t="s">
        <v>532</v>
      </c>
      <c r="K594">
        <v>3.4</v>
      </c>
      <c r="L594" t="s">
        <v>129</v>
      </c>
      <c r="M594">
        <v>400000</v>
      </c>
      <c r="N594" t="s">
        <v>127</v>
      </c>
      <c r="O594" t="s">
        <v>128</v>
      </c>
      <c r="S594">
        <v>26452</v>
      </c>
      <c r="T594">
        <v>15.121729925903523</v>
      </c>
      <c r="U594" t="s">
        <v>157</v>
      </c>
      <c r="V594" t="s">
        <v>3476</v>
      </c>
      <c r="W594" t="s">
        <v>12161</v>
      </c>
      <c r="X594" t="s">
        <v>12148</v>
      </c>
    </row>
    <row r="595" spans="1:24">
      <c r="A595" t="s">
        <v>151</v>
      </c>
      <c r="B595" t="s">
        <v>57</v>
      </c>
      <c r="C595" t="s">
        <v>641</v>
      </c>
      <c r="D595" t="s">
        <v>642</v>
      </c>
      <c r="E595" t="s">
        <v>643</v>
      </c>
      <c r="F595" t="s">
        <v>546</v>
      </c>
      <c r="I595" t="s">
        <v>302</v>
      </c>
      <c r="J595" t="s">
        <v>532</v>
      </c>
      <c r="K595">
        <v>3.4</v>
      </c>
      <c r="L595" t="s">
        <v>522</v>
      </c>
      <c r="M595">
        <v>1220400</v>
      </c>
      <c r="N595" t="s">
        <v>135</v>
      </c>
      <c r="O595" t="s">
        <v>136</v>
      </c>
      <c r="S595">
        <v>26452</v>
      </c>
      <c r="T595">
        <v>46.136398003931653</v>
      </c>
      <c r="U595" t="s">
        <v>157</v>
      </c>
      <c r="V595" t="s">
        <v>3476</v>
      </c>
      <c r="W595" t="s">
        <v>12161</v>
      </c>
      <c r="X595" t="s">
        <v>12148</v>
      </c>
    </row>
    <row r="596" spans="1:24">
      <c r="A596" t="s">
        <v>151</v>
      </c>
      <c r="B596" t="s">
        <v>57</v>
      </c>
      <c r="C596" t="s">
        <v>641</v>
      </c>
      <c r="D596" t="s">
        <v>642</v>
      </c>
      <c r="E596" t="s">
        <v>643</v>
      </c>
      <c r="F596" t="s">
        <v>546</v>
      </c>
      <c r="I596" t="s">
        <v>302</v>
      </c>
      <c r="J596" t="s">
        <v>532</v>
      </c>
      <c r="K596">
        <v>3.4</v>
      </c>
      <c r="L596" t="s">
        <v>138</v>
      </c>
      <c r="M596">
        <v>387180</v>
      </c>
      <c r="N596" t="s">
        <v>135</v>
      </c>
      <c r="O596" t="s">
        <v>136</v>
      </c>
      <c r="S596">
        <v>26452</v>
      </c>
      <c r="T596">
        <v>14.637078481778316</v>
      </c>
      <c r="U596" t="s">
        <v>157</v>
      </c>
      <c r="V596" t="s">
        <v>3476</v>
      </c>
      <c r="W596" t="s">
        <v>12161</v>
      </c>
      <c r="X596" t="s">
        <v>12148</v>
      </c>
    </row>
    <row r="597" spans="1:24">
      <c r="A597" t="s">
        <v>151</v>
      </c>
      <c r="B597" t="s">
        <v>57</v>
      </c>
      <c r="C597" t="s">
        <v>645</v>
      </c>
      <c r="D597" t="s">
        <v>646</v>
      </c>
      <c r="E597" t="s">
        <v>647</v>
      </c>
      <c r="F597" t="s">
        <v>546</v>
      </c>
      <c r="I597" t="s">
        <v>302</v>
      </c>
      <c r="J597" t="s">
        <v>532</v>
      </c>
      <c r="K597">
        <v>3.4</v>
      </c>
      <c r="L597" t="s">
        <v>129</v>
      </c>
      <c r="M597">
        <v>400000</v>
      </c>
      <c r="N597" t="s">
        <v>127</v>
      </c>
      <c r="O597" t="s">
        <v>128</v>
      </c>
      <c r="S597">
        <v>26452</v>
      </c>
      <c r="T597">
        <v>15.121729925903523</v>
      </c>
      <c r="U597" t="s">
        <v>157</v>
      </c>
      <c r="V597" t="s">
        <v>3476</v>
      </c>
      <c r="W597" t="s">
        <v>12161</v>
      </c>
      <c r="X597" t="s">
        <v>12148</v>
      </c>
    </row>
    <row r="598" spans="1:24">
      <c r="A598" t="s">
        <v>151</v>
      </c>
      <c r="B598" t="s">
        <v>57</v>
      </c>
      <c r="C598" t="s">
        <v>645</v>
      </c>
      <c r="D598" t="s">
        <v>646</v>
      </c>
      <c r="E598" t="s">
        <v>647</v>
      </c>
      <c r="F598" t="s">
        <v>546</v>
      </c>
      <c r="I598" t="s">
        <v>302</v>
      </c>
      <c r="J598" t="s">
        <v>532</v>
      </c>
      <c r="K598">
        <v>3.4</v>
      </c>
      <c r="L598" t="s">
        <v>522</v>
      </c>
      <c r="M598">
        <v>1220400</v>
      </c>
      <c r="N598" t="s">
        <v>135</v>
      </c>
      <c r="O598" t="s">
        <v>136</v>
      </c>
      <c r="S598">
        <v>26452</v>
      </c>
      <c r="T598">
        <v>46.136398003931653</v>
      </c>
      <c r="U598" t="s">
        <v>157</v>
      </c>
      <c r="V598" t="s">
        <v>3476</v>
      </c>
      <c r="W598" t="s">
        <v>12161</v>
      </c>
      <c r="X598" t="s">
        <v>12148</v>
      </c>
    </row>
    <row r="599" spans="1:24">
      <c r="A599" t="s">
        <v>151</v>
      </c>
      <c r="B599" t="s">
        <v>57</v>
      </c>
      <c r="C599" t="s">
        <v>645</v>
      </c>
      <c r="D599" t="s">
        <v>646</v>
      </c>
      <c r="E599" t="s">
        <v>647</v>
      </c>
      <c r="F599" t="s">
        <v>546</v>
      </c>
      <c r="I599" t="s">
        <v>302</v>
      </c>
      <c r="J599" t="s">
        <v>532</v>
      </c>
      <c r="K599">
        <v>3.4</v>
      </c>
      <c r="L599" t="s">
        <v>138</v>
      </c>
      <c r="M599">
        <v>387180</v>
      </c>
      <c r="N599" t="s">
        <v>135</v>
      </c>
      <c r="O599" t="s">
        <v>136</v>
      </c>
      <c r="S599">
        <v>26452</v>
      </c>
      <c r="T599">
        <v>14.637078481778316</v>
      </c>
      <c r="U599" t="s">
        <v>157</v>
      </c>
      <c r="V599" t="s">
        <v>3476</v>
      </c>
      <c r="W599" t="s">
        <v>12161</v>
      </c>
      <c r="X599" t="s">
        <v>12148</v>
      </c>
    </row>
    <row r="600" spans="1:24">
      <c r="A600" t="s">
        <v>151</v>
      </c>
      <c r="B600" t="s">
        <v>57</v>
      </c>
      <c r="C600" t="s">
        <v>649</v>
      </c>
      <c r="D600" t="s">
        <v>650</v>
      </c>
      <c r="E600" t="s">
        <v>651</v>
      </c>
      <c r="F600" t="s">
        <v>546</v>
      </c>
      <c r="I600" t="s">
        <v>302</v>
      </c>
      <c r="J600" t="s">
        <v>532</v>
      </c>
      <c r="K600">
        <v>3.4</v>
      </c>
      <c r="L600" t="s">
        <v>129</v>
      </c>
      <c r="M600">
        <v>400000</v>
      </c>
      <c r="N600" t="s">
        <v>127</v>
      </c>
      <c r="O600" t="s">
        <v>128</v>
      </c>
      <c r="S600">
        <v>26452</v>
      </c>
      <c r="T600">
        <v>15.121729925903523</v>
      </c>
      <c r="U600" t="s">
        <v>157</v>
      </c>
      <c r="V600" t="s">
        <v>3476</v>
      </c>
      <c r="W600" t="s">
        <v>12161</v>
      </c>
      <c r="X600" t="s">
        <v>12148</v>
      </c>
    </row>
    <row r="601" spans="1:24">
      <c r="A601" t="s">
        <v>151</v>
      </c>
      <c r="B601" t="s">
        <v>57</v>
      </c>
      <c r="C601" t="s">
        <v>649</v>
      </c>
      <c r="D601" t="s">
        <v>650</v>
      </c>
      <c r="E601" t="s">
        <v>651</v>
      </c>
      <c r="F601" t="s">
        <v>546</v>
      </c>
      <c r="I601" t="s">
        <v>302</v>
      </c>
      <c r="J601" t="s">
        <v>532</v>
      </c>
      <c r="K601">
        <v>3.4</v>
      </c>
      <c r="L601" t="s">
        <v>522</v>
      </c>
      <c r="M601">
        <v>1220400</v>
      </c>
      <c r="N601" t="s">
        <v>135</v>
      </c>
      <c r="O601" t="s">
        <v>136</v>
      </c>
      <c r="S601">
        <v>26452</v>
      </c>
      <c r="T601">
        <v>46.136398003931653</v>
      </c>
      <c r="U601" t="s">
        <v>157</v>
      </c>
      <c r="V601" t="s">
        <v>3476</v>
      </c>
      <c r="W601" t="s">
        <v>12161</v>
      </c>
      <c r="X601" t="s">
        <v>12148</v>
      </c>
    </row>
    <row r="602" spans="1:24">
      <c r="A602" t="s">
        <v>151</v>
      </c>
      <c r="B602" t="s">
        <v>57</v>
      </c>
      <c r="C602" t="s">
        <v>649</v>
      </c>
      <c r="D602" t="s">
        <v>650</v>
      </c>
      <c r="E602" t="s">
        <v>651</v>
      </c>
      <c r="F602" t="s">
        <v>546</v>
      </c>
      <c r="I602" t="s">
        <v>302</v>
      </c>
      <c r="J602" t="s">
        <v>532</v>
      </c>
      <c r="K602">
        <v>3.4</v>
      </c>
      <c r="L602" t="s">
        <v>138</v>
      </c>
      <c r="M602">
        <v>387180</v>
      </c>
      <c r="N602" t="s">
        <v>135</v>
      </c>
      <c r="O602" t="s">
        <v>136</v>
      </c>
      <c r="S602">
        <v>26452</v>
      </c>
      <c r="T602">
        <v>14.637078481778316</v>
      </c>
      <c r="U602" t="s">
        <v>157</v>
      </c>
      <c r="V602" t="s">
        <v>3476</v>
      </c>
      <c r="W602" t="s">
        <v>12161</v>
      </c>
      <c r="X602" t="s">
        <v>12148</v>
      </c>
    </row>
    <row r="603" spans="1:24">
      <c r="A603" t="s">
        <v>151</v>
      </c>
      <c r="B603" t="s">
        <v>57</v>
      </c>
      <c r="C603" t="s">
        <v>653</v>
      </c>
      <c r="D603" t="s">
        <v>654</v>
      </c>
      <c r="E603" t="s">
        <v>655</v>
      </c>
      <c r="F603" t="s">
        <v>546</v>
      </c>
      <c r="I603" t="s">
        <v>302</v>
      </c>
      <c r="J603" t="s">
        <v>532</v>
      </c>
      <c r="K603">
        <v>6.5</v>
      </c>
      <c r="L603" t="s">
        <v>129</v>
      </c>
      <c r="M603">
        <v>400000</v>
      </c>
      <c r="N603" t="s">
        <v>127</v>
      </c>
      <c r="O603" t="s">
        <v>128</v>
      </c>
      <c r="S603">
        <v>26452</v>
      </c>
      <c r="T603">
        <v>15.121729925903523</v>
      </c>
      <c r="U603" t="s">
        <v>157</v>
      </c>
      <c r="V603" t="s">
        <v>3476</v>
      </c>
      <c r="W603" t="s">
        <v>12161</v>
      </c>
      <c r="X603" t="s">
        <v>12148</v>
      </c>
    </row>
    <row r="604" spans="1:24">
      <c r="A604" t="s">
        <v>151</v>
      </c>
      <c r="B604" t="s">
        <v>57</v>
      </c>
      <c r="C604" t="s">
        <v>653</v>
      </c>
      <c r="D604" t="s">
        <v>654</v>
      </c>
      <c r="E604" t="s">
        <v>655</v>
      </c>
      <c r="F604" t="s">
        <v>546</v>
      </c>
      <c r="I604" t="s">
        <v>302</v>
      </c>
      <c r="J604" t="s">
        <v>532</v>
      </c>
      <c r="K604">
        <v>6.5</v>
      </c>
      <c r="L604" t="s">
        <v>522</v>
      </c>
      <c r="M604">
        <v>1220400</v>
      </c>
      <c r="N604" t="s">
        <v>135</v>
      </c>
      <c r="O604" t="s">
        <v>136</v>
      </c>
      <c r="S604">
        <v>26452</v>
      </c>
      <c r="T604">
        <v>46.136398003931653</v>
      </c>
      <c r="U604" t="s">
        <v>157</v>
      </c>
      <c r="V604" t="s">
        <v>3476</v>
      </c>
      <c r="W604" t="s">
        <v>12161</v>
      </c>
      <c r="X604" t="s">
        <v>12148</v>
      </c>
    </row>
    <row r="605" spans="1:24">
      <c r="A605" t="s">
        <v>151</v>
      </c>
      <c r="B605" t="s">
        <v>57</v>
      </c>
      <c r="C605" t="s">
        <v>653</v>
      </c>
      <c r="D605" t="s">
        <v>654</v>
      </c>
      <c r="E605" t="s">
        <v>655</v>
      </c>
      <c r="F605" t="s">
        <v>546</v>
      </c>
      <c r="I605" t="s">
        <v>302</v>
      </c>
      <c r="J605" t="s">
        <v>532</v>
      </c>
      <c r="K605">
        <v>6.5</v>
      </c>
      <c r="L605" t="s">
        <v>138</v>
      </c>
      <c r="M605">
        <v>387180</v>
      </c>
      <c r="N605" t="s">
        <v>135</v>
      </c>
      <c r="O605" t="s">
        <v>136</v>
      </c>
      <c r="S605">
        <v>26452</v>
      </c>
      <c r="T605">
        <v>14.637078481778316</v>
      </c>
      <c r="U605" t="s">
        <v>157</v>
      </c>
      <c r="V605" t="s">
        <v>3476</v>
      </c>
      <c r="W605" t="s">
        <v>12161</v>
      </c>
      <c r="X605" t="s">
        <v>12148</v>
      </c>
    </row>
    <row r="606" spans="1:24">
      <c r="A606" t="s">
        <v>151</v>
      </c>
      <c r="B606" t="s">
        <v>57</v>
      </c>
      <c r="C606" t="s">
        <v>657</v>
      </c>
      <c r="D606" t="s">
        <v>658</v>
      </c>
      <c r="E606" t="s">
        <v>659</v>
      </c>
      <c r="F606" t="s">
        <v>546</v>
      </c>
      <c r="I606" t="s">
        <v>302</v>
      </c>
      <c r="J606" t="s">
        <v>532</v>
      </c>
      <c r="K606">
        <v>3.4</v>
      </c>
      <c r="L606" t="s">
        <v>129</v>
      </c>
      <c r="M606">
        <v>400000</v>
      </c>
      <c r="N606" t="s">
        <v>127</v>
      </c>
      <c r="O606" t="s">
        <v>128</v>
      </c>
      <c r="S606">
        <v>26452</v>
      </c>
      <c r="T606">
        <v>15.121729925903523</v>
      </c>
      <c r="U606" t="s">
        <v>157</v>
      </c>
      <c r="V606" t="s">
        <v>3476</v>
      </c>
      <c r="W606" t="s">
        <v>12161</v>
      </c>
      <c r="X606" t="s">
        <v>12148</v>
      </c>
    </row>
    <row r="607" spans="1:24">
      <c r="A607" t="s">
        <v>151</v>
      </c>
      <c r="B607" t="s">
        <v>57</v>
      </c>
      <c r="C607" t="s">
        <v>657</v>
      </c>
      <c r="D607" t="s">
        <v>658</v>
      </c>
      <c r="E607" t="s">
        <v>659</v>
      </c>
      <c r="F607" t="s">
        <v>546</v>
      </c>
      <c r="I607" t="s">
        <v>302</v>
      </c>
      <c r="J607" t="s">
        <v>532</v>
      </c>
      <c r="K607">
        <v>3.4</v>
      </c>
      <c r="L607" t="s">
        <v>522</v>
      </c>
      <c r="M607">
        <v>1220400</v>
      </c>
      <c r="N607" t="s">
        <v>135</v>
      </c>
      <c r="O607" t="s">
        <v>136</v>
      </c>
      <c r="S607">
        <v>26452</v>
      </c>
      <c r="T607">
        <v>46.136398003931653</v>
      </c>
      <c r="U607" t="s">
        <v>157</v>
      </c>
      <c r="V607" t="s">
        <v>3476</v>
      </c>
      <c r="W607" t="s">
        <v>12161</v>
      </c>
      <c r="X607" t="s">
        <v>12148</v>
      </c>
    </row>
    <row r="608" spans="1:24">
      <c r="A608" t="s">
        <v>151</v>
      </c>
      <c r="B608" t="s">
        <v>57</v>
      </c>
      <c r="C608" t="s">
        <v>657</v>
      </c>
      <c r="D608" t="s">
        <v>658</v>
      </c>
      <c r="E608" t="s">
        <v>659</v>
      </c>
      <c r="F608" t="s">
        <v>546</v>
      </c>
      <c r="I608" t="s">
        <v>302</v>
      </c>
      <c r="J608" t="s">
        <v>532</v>
      </c>
      <c r="K608">
        <v>3.4</v>
      </c>
      <c r="L608" t="s">
        <v>138</v>
      </c>
      <c r="M608">
        <v>387180</v>
      </c>
      <c r="N608" t="s">
        <v>135</v>
      </c>
      <c r="O608" t="s">
        <v>136</v>
      </c>
      <c r="S608">
        <v>26452</v>
      </c>
      <c r="T608">
        <v>14.637078481778316</v>
      </c>
      <c r="U608" t="s">
        <v>157</v>
      </c>
      <c r="V608" t="s">
        <v>3476</v>
      </c>
      <c r="W608" t="s">
        <v>12161</v>
      </c>
      <c r="X608" t="s">
        <v>12148</v>
      </c>
    </row>
    <row r="609" spans="1:24">
      <c r="A609" t="s">
        <v>151</v>
      </c>
      <c r="B609" t="s">
        <v>57</v>
      </c>
      <c r="C609" t="s">
        <v>661</v>
      </c>
      <c r="D609" t="s">
        <v>662</v>
      </c>
      <c r="E609" t="s">
        <v>663</v>
      </c>
      <c r="F609" t="s">
        <v>546</v>
      </c>
      <c r="I609" t="s">
        <v>302</v>
      </c>
      <c r="J609" t="s">
        <v>532</v>
      </c>
      <c r="K609">
        <v>7.3</v>
      </c>
      <c r="L609" t="s">
        <v>129</v>
      </c>
      <c r="M609">
        <v>400000</v>
      </c>
      <c r="N609" t="s">
        <v>127</v>
      </c>
      <c r="O609" t="s">
        <v>128</v>
      </c>
      <c r="S609">
        <v>26452</v>
      </c>
      <c r="T609">
        <v>15.121729925903523</v>
      </c>
      <c r="U609" t="s">
        <v>157</v>
      </c>
      <c r="V609" t="s">
        <v>3476</v>
      </c>
      <c r="W609" t="s">
        <v>12161</v>
      </c>
      <c r="X609" t="s">
        <v>12148</v>
      </c>
    </row>
    <row r="610" spans="1:24">
      <c r="A610" t="s">
        <v>151</v>
      </c>
      <c r="B610" t="s">
        <v>57</v>
      </c>
      <c r="C610" t="s">
        <v>664</v>
      </c>
      <c r="D610" t="s">
        <v>665</v>
      </c>
      <c r="E610" t="s">
        <v>666</v>
      </c>
      <c r="F610" t="s">
        <v>546</v>
      </c>
      <c r="I610" t="s">
        <v>302</v>
      </c>
      <c r="J610" t="s">
        <v>532</v>
      </c>
      <c r="K610">
        <v>6.5</v>
      </c>
      <c r="L610" t="s">
        <v>129</v>
      </c>
      <c r="M610">
        <v>400000</v>
      </c>
      <c r="N610" t="s">
        <v>127</v>
      </c>
      <c r="O610" t="s">
        <v>128</v>
      </c>
      <c r="S610">
        <v>26452</v>
      </c>
      <c r="T610">
        <v>15.121729925903523</v>
      </c>
      <c r="U610" t="s">
        <v>157</v>
      </c>
      <c r="V610" t="s">
        <v>3476</v>
      </c>
      <c r="W610" t="s">
        <v>12161</v>
      </c>
      <c r="X610" t="s">
        <v>12148</v>
      </c>
    </row>
    <row r="611" spans="1:24">
      <c r="A611" t="s">
        <v>151</v>
      </c>
      <c r="B611" t="s">
        <v>57</v>
      </c>
      <c r="C611" t="s">
        <v>664</v>
      </c>
      <c r="D611" t="s">
        <v>665</v>
      </c>
      <c r="E611" t="s">
        <v>666</v>
      </c>
      <c r="F611" t="s">
        <v>546</v>
      </c>
      <c r="I611" t="s">
        <v>302</v>
      </c>
      <c r="J611" t="s">
        <v>532</v>
      </c>
      <c r="K611">
        <v>6.5</v>
      </c>
      <c r="L611" t="s">
        <v>522</v>
      </c>
      <c r="M611">
        <v>1220400</v>
      </c>
      <c r="N611" t="s">
        <v>135</v>
      </c>
      <c r="O611" t="s">
        <v>136</v>
      </c>
      <c r="S611">
        <v>26452</v>
      </c>
      <c r="T611">
        <v>46.136398003931653</v>
      </c>
      <c r="U611" t="s">
        <v>157</v>
      </c>
      <c r="V611" t="s">
        <v>3476</v>
      </c>
      <c r="W611" t="s">
        <v>12161</v>
      </c>
      <c r="X611" t="s">
        <v>12148</v>
      </c>
    </row>
    <row r="612" spans="1:24">
      <c r="A612" t="s">
        <v>151</v>
      </c>
      <c r="B612" t="s">
        <v>57</v>
      </c>
      <c r="C612" t="s">
        <v>664</v>
      </c>
      <c r="D612" t="s">
        <v>665</v>
      </c>
      <c r="E612" t="s">
        <v>666</v>
      </c>
      <c r="F612" t="s">
        <v>546</v>
      </c>
      <c r="I612" t="s">
        <v>302</v>
      </c>
      <c r="J612" t="s">
        <v>532</v>
      </c>
      <c r="K612">
        <v>6.5</v>
      </c>
      <c r="L612" t="s">
        <v>138</v>
      </c>
      <c r="M612">
        <v>387180</v>
      </c>
      <c r="N612" t="s">
        <v>135</v>
      </c>
      <c r="O612" t="s">
        <v>136</v>
      </c>
      <c r="S612">
        <v>26452</v>
      </c>
      <c r="T612">
        <v>14.637078481778316</v>
      </c>
      <c r="U612" t="s">
        <v>157</v>
      </c>
      <c r="V612" t="s">
        <v>3476</v>
      </c>
      <c r="W612" t="s">
        <v>12161</v>
      </c>
      <c r="X612" t="s">
        <v>12148</v>
      </c>
    </row>
    <row r="613" spans="1:24">
      <c r="A613" t="s">
        <v>151</v>
      </c>
      <c r="B613" t="s">
        <v>57</v>
      </c>
      <c r="C613" t="s">
        <v>668</v>
      </c>
      <c r="D613" t="s">
        <v>669</v>
      </c>
      <c r="E613" t="s">
        <v>670</v>
      </c>
      <c r="F613" t="s">
        <v>546</v>
      </c>
      <c r="I613" t="s">
        <v>302</v>
      </c>
      <c r="J613" t="s">
        <v>532</v>
      </c>
      <c r="K613">
        <v>3.4</v>
      </c>
      <c r="L613" t="s">
        <v>129</v>
      </c>
      <c r="M613">
        <v>400000</v>
      </c>
      <c r="N613" t="s">
        <v>127</v>
      </c>
      <c r="O613" t="s">
        <v>128</v>
      </c>
      <c r="S613">
        <v>26452</v>
      </c>
      <c r="T613">
        <v>15.121729925903523</v>
      </c>
      <c r="U613" t="s">
        <v>157</v>
      </c>
      <c r="V613" t="s">
        <v>3476</v>
      </c>
      <c r="W613" t="s">
        <v>12161</v>
      </c>
      <c r="X613" t="s">
        <v>12148</v>
      </c>
    </row>
    <row r="614" spans="1:24">
      <c r="A614" t="s">
        <v>151</v>
      </c>
      <c r="B614" t="s">
        <v>57</v>
      </c>
      <c r="C614" t="s">
        <v>668</v>
      </c>
      <c r="D614" t="s">
        <v>669</v>
      </c>
      <c r="E614" t="s">
        <v>670</v>
      </c>
      <c r="F614" t="s">
        <v>546</v>
      </c>
      <c r="I614" t="s">
        <v>302</v>
      </c>
      <c r="J614" t="s">
        <v>532</v>
      </c>
      <c r="K614">
        <v>3.4</v>
      </c>
      <c r="L614" t="s">
        <v>522</v>
      </c>
      <c r="M614">
        <v>1220400</v>
      </c>
      <c r="N614" t="s">
        <v>135</v>
      </c>
      <c r="O614" t="s">
        <v>136</v>
      </c>
      <c r="S614">
        <v>26452</v>
      </c>
      <c r="T614">
        <v>46.136398003931653</v>
      </c>
      <c r="U614" t="s">
        <v>157</v>
      </c>
      <c r="V614" t="s">
        <v>3476</v>
      </c>
      <c r="W614" t="s">
        <v>12161</v>
      </c>
      <c r="X614" t="s">
        <v>12148</v>
      </c>
    </row>
    <row r="615" spans="1:24">
      <c r="A615" t="s">
        <v>151</v>
      </c>
      <c r="B615" t="s">
        <v>57</v>
      </c>
      <c r="C615" t="s">
        <v>668</v>
      </c>
      <c r="D615" t="s">
        <v>669</v>
      </c>
      <c r="E615" t="s">
        <v>670</v>
      </c>
      <c r="F615" t="s">
        <v>546</v>
      </c>
      <c r="I615" t="s">
        <v>302</v>
      </c>
      <c r="J615" t="s">
        <v>532</v>
      </c>
      <c r="K615">
        <v>3.4</v>
      </c>
      <c r="L615" t="s">
        <v>138</v>
      </c>
      <c r="M615">
        <v>387180</v>
      </c>
      <c r="N615" t="s">
        <v>135</v>
      </c>
      <c r="O615" t="s">
        <v>136</v>
      </c>
      <c r="S615">
        <v>26452</v>
      </c>
      <c r="T615">
        <v>14.637078481778316</v>
      </c>
      <c r="U615" t="s">
        <v>157</v>
      </c>
      <c r="V615" t="s">
        <v>3476</v>
      </c>
      <c r="W615" t="s">
        <v>12161</v>
      </c>
      <c r="X615" t="s">
        <v>12148</v>
      </c>
    </row>
    <row r="616" spans="1:24">
      <c r="A616" t="s">
        <v>151</v>
      </c>
      <c r="B616" t="s">
        <v>57</v>
      </c>
      <c r="C616" t="s">
        <v>672</v>
      </c>
      <c r="D616" t="s">
        <v>673</v>
      </c>
      <c r="E616" t="s">
        <v>674</v>
      </c>
      <c r="F616" t="s">
        <v>546</v>
      </c>
      <c r="I616" t="s">
        <v>302</v>
      </c>
      <c r="J616" t="s">
        <v>532</v>
      </c>
      <c r="K616">
        <v>3.4</v>
      </c>
      <c r="L616" t="s">
        <v>129</v>
      </c>
      <c r="M616">
        <v>400000</v>
      </c>
      <c r="N616" t="s">
        <v>127</v>
      </c>
      <c r="O616" t="s">
        <v>128</v>
      </c>
      <c r="S616">
        <v>26452</v>
      </c>
      <c r="T616">
        <v>15.121729925903523</v>
      </c>
      <c r="U616" t="s">
        <v>157</v>
      </c>
      <c r="V616" t="s">
        <v>3476</v>
      </c>
      <c r="W616" t="s">
        <v>12161</v>
      </c>
      <c r="X616" t="s">
        <v>12148</v>
      </c>
    </row>
    <row r="617" spans="1:24">
      <c r="A617" t="s">
        <v>151</v>
      </c>
      <c r="B617" t="s">
        <v>57</v>
      </c>
      <c r="C617" t="s">
        <v>672</v>
      </c>
      <c r="D617" t="s">
        <v>673</v>
      </c>
      <c r="E617" t="s">
        <v>674</v>
      </c>
      <c r="F617" t="s">
        <v>546</v>
      </c>
      <c r="I617" t="s">
        <v>302</v>
      </c>
      <c r="J617" t="s">
        <v>532</v>
      </c>
      <c r="K617">
        <v>3.4</v>
      </c>
      <c r="L617" t="s">
        <v>522</v>
      </c>
      <c r="M617">
        <v>1220400</v>
      </c>
      <c r="N617" t="s">
        <v>135</v>
      </c>
      <c r="O617" t="s">
        <v>136</v>
      </c>
      <c r="S617">
        <v>26452</v>
      </c>
      <c r="T617">
        <v>46.136398003931653</v>
      </c>
      <c r="U617" t="s">
        <v>157</v>
      </c>
      <c r="V617" t="s">
        <v>3476</v>
      </c>
      <c r="W617" t="s">
        <v>12161</v>
      </c>
      <c r="X617" t="s">
        <v>12148</v>
      </c>
    </row>
    <row r="618" spans="1:24">
      <c r="A618" t="s">
        <v>151</v>
      </c>
      <c r="B618" t="s">
        <v>57</v>
      </c>
      <c r="C618" t="s">
        <v>672</v>
      </c>
      <c r="D618" t="s">
        <v>673</v>
      </c>
      <c r="E618" t="s">
        <v>674</v>
      </c>
      <c r="F618" t="s">
        <v>546</v>
      </c>
      <c r="I618" t="s">
        <v>302</v>
      </c>
      <c r="J618" t="s">
        <v>532</v>
      </c>
      <c r="K618">
        <v>3.4</v>
      </c>
      <c r="L618" t="s">
        <v>138</v>
      </c>
      <c r="M618">
        <v>387180</v>
      </c>
      <c r="N618" t="s">
        <v>135</v>
      </c>
      <c r="O618" t="s">
        <v>136</v>
      </c>
      <c r="S618">
        <v>26452</v>
      </c>
      <c r="T618">
        <v>14.637078481778316</v>
      </c>
      <c r="U618" t="s">
        <v>157</v>
      </c>
      <c r="V618" t="s">
        <v>3476</v>
      </c>
      <c r="W618" t="s">
        <v>12161</v>
      </c>
      <c r="X618" t="s">
        <v>12148</v>
      </c>
    </row>
    <row r="619" spans="1:24">
      <c r="A619" t="s">
        <v>151</v>
      </c>
      <c r="B619" t="s">
        <v>57</v>
      </c>
      <c r="C619" t="s">
        <v>676</v>
      </c>
      <c r="D619" t="s">
        <v>677</v>
      </c>
      <c r="E619" t="s">
        <v>678</v>
      </c>
      <c r="F619" t="s">
        <v>546</v>
      </c>
      <c r="I619" t="s">
        <v>302</v>
      </c>
      <c r="J619" t="s">
        <v>532</v>
      </c>
      <c r="K619">
        <v>9.1999999999999993</v>
      </c>
      <c r="L619" t="s">
        <v>129</v>
      </c>
      <c r="M619">
        <v>400000</v>
      </c>
      <c r="N619" t="s">
        <v>127</v>
      </c>
      <c r="O619" t="s">
        <v>128</v>
      </c>
      <c r="S619">
        <v>26452</v>
      </c>
      <c r="T619">
        <v>15.121729925903523</v>
      </c>
      <c r="U619" t="s">
        <v>157</v>
      </c>
      <c r="V619" t="s">
        <v>3476</v>
      </c>
      <c r="W619" t="s">
        <v>12161</v>
      </c>
      <c r="X619" t="s">
        <v>12148</v>
      </c>
    </row>
    <row r="620" spans="1:24">
      <c r="A620" t="s">
        <v>151</v>
      </c>
      <c r="B620" t="s">
        <v>57</v>
      </c>
      <c r="C620" t="s">
        <v>679</v>
      </c>
      <c r="D620" t="s">
        <v>680</v>
      </c>
      <c r="E620" t="s">
        <v>681</v>
      </c>
      <c r="F620" t="s">
        <v>546</v>
      </c>
      <c r="I620" t="s">
        <v>302</v>
      </c>
      <c r="J620" t="s">
        <v>532</v>
      </c>
      <c r="K620">
        <v>3.4</v>
      </c>
      <c r="L620" t="s">
        <v>129</v>
      </c>
      <c r="M620">
        <v>400000</v>
      </c>
      <c r="N620" t="s">
        <v>127</v>
      </c>
      <c r="O620" t="s">
        <v>128</v>
      </c>
      <c r="S620">
        <v>26452</v>
      </c>
      <c r="T620">
        <v>15.121729925903523</v>
      </c>
      <c r="U620" t="s">
        <v>157</v>
      </c>
      <c r="V620" t="s">
        <v>3476</v>
      </c>
      <c r="W620" t="s">
        <v>12161</v>
      </c>
      <c r="X620" t="s">
        <v>12148</v>
      </c>
    </row>
    <row r="621" spans="1:24">
      <c r="A621" t="s">
        <v>151</v>
      </c>
      <c r="B621" t="s">
        <v>57</v>
      </c>
      <c r="C621" t="s">
        <v>679</v>
      </c>
      <c r="D621" t="s">
        <v>680</v>
      </c>
      <c r="E621" t="s">
        <v>681</v>
      </c>
      <c r="F621" t="s">
        <v>546</v>
      </c>
      <c r="I621" t="s">
        <v>302</v>
      </c>
      <c r="J621" t="s">
        <v>532</v>
      </c>
      <c r="K621">
        <v>3.4</v>
      </c>
      <c r="L621" t="s">
        <v>522</v>
      </c>
      <c r="M621">
        <v>1220400</v>
      </c>
      <c r="N621" t="s">
        <v>135</v>
      </c>
      <c r="O621" t="s">
        <v>136</v>
      </c>
      <c r="S621">
        <v>26452</v>
      </c>
      <c r="T621">
        <v>46.136398003931653</v>
      </c>
      <c r="U621" t="s">
        <v>157</v>
      </c>
      <c r="V621" t="s">
        <v>3476</v>
      </c>
      <c r="W621" t="s">
        <v>12161</v>
      </c>
      <c r="X621" t="s">
        <v>12148</v>
      </c>
    </row>
    <row r="622" spans="1:24">
      <c r="A622" t="s">
        <v>151</v>
      </c>
      <c r="B622" t="s">
        <v>57</v>
      </c>
      <c r="C622" t="s">
        <v>679</v>
      </c>
      <c r="D622" t="s">
        <v>680</v>
      </c>
      <c r="E622" t="s">
        <v>681</v>
      </c>
      <c r="F622" t="s">
        <v>546</v>
      </c>
      <c r="I622" t="s">
        <v>302</v>
      </c>
      <c r="J622" t="s">
        <v>532</v>
      </c>
      <c r="K622">
        <v>3.4</v>
      </c>
      <c r="L622" t="s">
        <v>138</v>
      </c>
      <c r="M622">
        <v>387180</v>
      </c>
      <c r="N622" t="s">
        <v>135</v>
      </c>
      <c r="O622" t="s">
        <v>136</v>
      </c>
      <c r="S622">
        <v>26452</v>
      </c>
      <c r="T622">
        <v>14.637078481778316</v>
      </c>
      <c r="U622" t="s">
        <v>157</v>
      </c>
      <c r="V622" t="s">
        <v>3476</v>
      </c>
      <c r="W622" t="s">
        <v>12161</v>
      </c>
      <c r="X622" t="s">
        <v>12148</v>
      </c>
    </row>
    <row r="623" spans="1:24">
      <c r="A623" t="s">
        <v>151</v>
      </c>
      <c r="B623" t="s">
        <v>57</v>
      </c>
      <c r="C623" t="s">
        <v>683</v>
      </c>
      <c r="D623" t="s">
        <v>684</v>
      </c>
      <c r="E623" t="s">
        <v>685</v>
      </c>
      <c r="F623" t="s">
        <v>546</v>
      </c>
      <c r="I623" t="s">
        <v>302</v>
      </c>
      <c r="J623" t="s">
        <v>532</v>
      </c>
      <c r="K623">
        <v>6.5</v>
      </c>
      <c r="L623" t="s">
        <v>129</v>
      </c>
      <c r="M623">
        <v>400000</v>
      </c>
      <c r="N623" t="s">
        <v>127</v>
      </c>
      <c r="O623" t="s">
        <v>128</v>
      </c>
      <c r="S623">
        <v>26452</v>
      </c>
      <c r="T623">
        <v>15.121729925903523</v>
      </c>
      <c r="U623" t="s">
        <v>157</v>
      </c>
      <c r="V623" t="s">
        <v>3476</v>
      </c>
      <c r="W623" t="s">
        <v>12161</v>
      </c>
      <c r="X623" t="s">
        <v>12148</v>
      </c>
    </row>
    <row r="624" spans="1:24">
      <c r="A624" t="s">
        <v>151</v>
      </c>
      <c r="B624" t="s">
        <v>57</v>
      </c>
      <c r="C624" t="s">
        <v>683</v>
      </c>
      <c r="D624" t="s">
        <v>684</v>
      </c>
      <c r="E624" t="s">
        <v>685</v>
      </c>
      <c r="F624" t="s">
        <v>546</v>
      </c>
      <c r="I624" t="s">
        <v>302</v>
      </c>
      <c r="J624" t="s">
        <v>532</v>
      </c>
      <c r="K624">
        <v>6.5</v>
      </c>
      <c r="L624" t="s">
        <v>522</v>
      </c>
      <c r="M624">
        <v>1220400</v>
      </c>
      <c r="N624" t="s">
        <v>135</v>
      </c>
      <c r="O624" t="s">
        <v>136</v>
      </c>
      <c r="S624">
        <v>26452</v>
      </c>
      <c r="T624">
        <v>46.136398003931653</v>
      </c>
      <c r="U624" t="s">
        <v>157</v>
      </c>
      <c r="V624" t="s">
        <v>3476</v>
      </c>
      <c r="W624" t="s">
        <v>12161</v>
      </c>
      <c r="X624" t="s">
        <v>12148</v>
      </c>
    </row>
    <row r="625" spans="1:24">
      <c r="A625" t="s">
        <v>151</v>
      </c>
      <c r="B625" t="s">
        <v>57</v>
      </c>
      <c r="C625" t="s">
        <v>683</v>
      </c>
      <c r="D625" t="s">
        <v>684</v>
      </c>
      <c r="E625" t="s">
        <v>685</v>
      </c>
      <c r="F625" t="s">
        <v>546</v>
      </c>
      <c r="I625" t="s">
        <v>302</v>
      </c>
      <c r="J625" t="s">
        <v>532</v>
      </c>
      <c r="K625">
        <v>6.5</v>
      </c>
      <c r="L625" t="s">
        <v>138</v>
      </c>
      <c r="M625">
        <v>387180</v>
      </c>
      <c r="N625" t="s">
        <v>135</v>
      </c>
      <c r="O625" t="s">
        <v>136</v>
      </c>
      <c r="S625">
        <v>26452</v>
      </c>
      <c r="T625">
        <v>14.637078481778316</v>
      </c>
      <c r="U625" t="s">
        <v>157</v>
      </c>
      <c r="V625" t="s">
        <v>3476</v>
      </c>
      <c r="W625" t="s">
        <v>12161</v>
      </c>
      <c r="X625" t="s">
        <v>12148</v>
      </c>
    </row>
    <row r="626" spans="1:24">
      <c r="A626" t="s">
        <v>151</v>
      </c>
      <c r="B626" t="s">
        <v>57</v>
      </c>
      <c r="C626" t="s">
        <v>687</v>
      </c>
      <c r="D626" t="s">
        <v>688</v>
      </c>
      <c r="E626" t="s">
        <v>689</v>
      </c>
      <c r="F626" t="s">
        <v>546</v>
      </c>
      <c r="I626" t="s">
        <v>302</v>
      </c>
      <c r="J626" t="s">
        <v>532</v>
      </c>
      <c r="K626">
        <v>2.2999999999999998</v>
      </c>
      <c r="L626" t="s">
        <v>129</v>
      </c>
      <c r="M626">
        <v>400000</v>
      </c>
      <c r="N626" t="s">
        <v>127</v>
      </c>
      <c r="O626" t="s">
        <v>128</v>
      </c>
      <c r="S626">
        <v>26452</v>
      </c>
      <c r="T626">
        <v>15.121729925903523</v>
      </c>
      <c r="U626" t="s">
        <v>157</v>
      </c>
      <c r="V626" t="s">
        <v>3476</v>
      </c>
      <c r="W626" t="s">
        <v>12161</v>
      </c>
      <c r="X626" t="s">
        <v>12148</v>
      </c>
    </row>
    <row r="627" spans="1:24">
      <c r="A627" t="s">
        <v>151</v>
      </c>
      <c r="B627" t="s">
        <v>57</v>
      </c>
      <c r="C627" t="s">
        <v>687</v>
      </c>
      <c r="D627" t="s">
        <v>688</v>
      </c>
      <c r="E627" t="s">
        <v>689</v>
      </c>
      <c r="F627" t="s">
        <v>546</v>
      </c>
      <c r="I627" t="s">
        <v>302</v>
      </c>
      <c r="J627" t="s">
        <v>532</v>
      </c>
      <c r="K627">
        <v>2.2999999999999998</v>
      </c>
      <c r="L627" t="s">
        <v>522</v>
      </c>
      <c r="M627">
        <v>1220400</v>
      </c>
      <c r="N627" t="s">
        <v>135</v>
      </c>
      <c r="O627" t="s">
        <v>136</v>
      </c>
      <c r="S627">
        <v>26452</v>
      </c>
      <c r="T627">
        <v>46.136398003931653</v>
      </c>
      <c r="U627" t="s">
        <v>157</v>
      </c>
      <c r="V627" t="s">
        <v>3476</v>
      </c>
      <c r="W627" t="s">
        <v>12161</v>
      </c>
      <c r="X627" t="s">
        <v>12148</v>
      </c>
    </row>
    <row r="628" spans="1:24">
      <c r="A628" t="s">
        <v>151</v>
      </c>
      <c r="B628" t="s">
        <v>57</v>
      </c>
      <c r="C628" t="s">
        <v>687</v>
      </c>
      <c r="D628" t="s">
        <v>688</v>
      </c>
      <c r="E628" t="s">
        <v>689</v>
      </c>
      <c r="F628" t="s">
        <v>546</v>
      </c>
      <c r="I628" t="s">
        <v>302</v>
      </c>
      <c r="J628" t="s">
        <v>532</v>
      </c>
      <c r="K628">
        <v>2.2999999999999998</v>
      </c>
      <c r="L628" t="s">
        <v>138</v>
      </c>
      <c r="M628">
        <v>387180</v>
      </c>
      <c r="N628" t="s">
        <v>135</v>
      </c>
      <c r="O628" t="s">
        <v>136</v>
      </c>
      <c r="S628">
        <v>26452</v>
      </c>
      <c r="T628">
        <v>14.637078481778316</v>
      </c>
      <c r="U628" t="s">
        <v>157</v>
      </c>
      <c r="V628" t="s">
        <v>3476</v>
      </c>
      <c r="W628" t="s">
        <v>12161</v>
      </c>
      <c r="X628" t="s">
        <v>12148</v>
      </c>
    </row>
    <row r="629" spans="1:24">
      <c r="A629" t="s">
        <v>151</v>
      </c>
      <c r="B629" t="s">
        <v>57</v>
      </c>
      <c r="C629" t="s">
        <v>691</v>
      </c>
      <c r="D629" t="s">
        <v>692</v>
      </c>
      <c r="E629" t="s">
        <v>693</v>
      </c>
      <c r="F629" t="s">
        <v>546</v>
      </c>
      <c r="I629" t="s">
        <v>302</v>
      </c>
      <c r="J629" t="s">
        <v>532</v>
      </c>
      <c r="K629">
        <v>6.5</v>
      </c>
      <c r="L629" t="s">
        <v>129</v>
      </c>
      <c r="M629">
        <v>400000</v>
      </c>
      <c r="N629" t="s">
        <v>127</v>
      </c>
      <c r="O629" t="s">
        <v>128</v>
      </c>
      <c r="S629">
        <v>26452</v>
      </c>
      <c r="T629">
        <v>15.121729925903523</v>
      </c>
      <c r="U629" t="s">
        <v>157</v>
      </c>
      <c r="V629" t="s">
        <v>3476</v>
      </c>
      <c r="W629" t="s">
        <v>12161</v>
      </c>
      <c r="X629" t="s">
        <v>12148</v>
      </c>
    </row>
    <row r="630" spans="1:24">
      <c r="A630" t="s">
        <v>151</v>
      </c>
      <c r="B630" t="s">
        <v>57</v>
      </c>
      <c r="C630" t="s">
        <v>691</v>
      </c>
      <c r="D630" t="s">
        <v>692</v>
      </c>
      <c r="E630" t="s">
        <v>693</v>
      </c>
      <c r="F630" t="s">
        <v>546</v>
      </c>
      <c r="I630" t="s">
        <v>302</v>
      </c>
      <c r="J630" t="s">
        <v>532</v>
      </c>
      <c r="K630">
        <v>6.5</v>
      </c>
      <c r="L630" t="s">
        <v>522</v>
      </c>
      <c r="M630">
        <v>1220400</v>
      </c>
      <c r="N630" t="s">
        <v>135</v>
      </c>
      <c r="O630" t="s">
        <v>136</v>
      </c>
      <c r="S630">
        <v>26452</v>
      </c>
      <c r="T630">
        <v>46.136398003931653</v>
      </c>
      <c r="U630" t="s">
        <v>157</v>
      </c>
      <c r="V630" t="s">
        <v>3476</v>
      </c>
      <c r="W630" t="s">
        <v>12161</v>
      </c>
      <c r="X630" t="s">
        <v>12148</v>
      </c>
    </row>
    <row r="631" spans="1:24">
      <c r="A631" t="s">
        <v>151</v>
      </c>
      <c r="B631" t="s">
        <v>57</v>
      </c>
      <c r="C631" t="s">
        <v>691</v>
      </c>
      <c r="D631" t="s">
        <v>692</v>
      </c>
      <c r="E631" t="s">
        <v>693</v>
      </c>
      <c r="F631" t="s">
        <v>546</v>
      </c>
      <c r="I631" t="s">
        <v>302</v>
      </c>
      <c r="J631" t="s">
        <v>532</v>
      </c>
      <c r="K631">
        <v>6.5</v>
      </c>
      <c r="L631" t="s">
        <v>138</v>
      </c>
      <c r="M631">
        <v>387180</v>
      </c>
      <c r="N631" t="s">
        <v>135</v>
      </c>
      <c r="O631" t="s">
        <v>136</v>
      </c>
      <c r="S631">
        <v>26452</v>
      </c>
      <c r="T631">
        <v>14.637078481778316</v>
      </c>
      <c r="U631" t="s">
        <v>157</v>
      </c>
      <c r="V631" t="s">
        <v>3476</v>
      </c>
      <c r="W631" t="s">
        <v>12161</v>
      </c>
      <c r="X631" t="s">
        <v>12148</v>
      </c>
    </row>
    <row r="632" spans="1:24">
      <c r="A632" t="s">
        <v>151</v>
      </c>
      <c r="B632" t="s">
        <v>57</v>
      </c>
      <c r="C632" t="s">
        <v>695</v>
      </c>
      <c r="D632" t="s">
        <v>696</v>
      </c>
      <c r="E632" t="s">
        <v>697</v>
      </c>
      <c r="F632" t="s">
        <v>546</v>
      </c>
      <c r="I632" t="s">
        <v>302</v>
      </c>
      <c r="J632" t="s">
        <v>532</v>
      </c>
      <c r="K632">
        <v>3.4</v>
      </c>
      <c r="L632" t="s">
        <v>129</v>
      </c>
      <c r="M632">
        <v>400000</v>
      </c>
      <c r="N632" t="s">
        <v>127</v>
      </c>
      <c r="O632" t="s">
        <v>128</v>
      </c>
      <c r="S632">
        <v>26452</v>
      </c>
      <c r="T632">
        <v>15.121729925903523</v>
      </c>
      <c r="U632" t="s">
        <v>157</v>
      </c>
      <c r="V632" t="s">
        <v>3476</v>
      </c>
      <c r="W632" t="s">
        <v>12161</v>
      </c>
      <c r="X632" t="s">
        <v>12148</v>
      </c>
    </row>
    <row r="633" spans="1:24">
      <c r="A633" t="s">
        <v>151</v>
      </c>
      <c r="B633" t="s">
        <v>57</v>
      </c>
      <c r="C633" t="s">
        <v>695</v>
      </c>
      <c r="D633" t="s">
        <v>696</v>
      </c>
      <c r="E633" t="s">
        <v>697</v>
      </c>
      <c r="F633" t="s">
        <v>546</v>
      </c>
      <c r="I633" t="s">
        <v>302</v>
      </c>
      <c r="J633" t="s">
        <v>532</v>
      </c>
      <c r="K633">
        <v>3.4</v>
      </c>
      <c r="L633" t="s">
        <v>522</v>
      </c>
      <c r="M633">
        <v>1220400</v>
      </c>
      <c r="N633" t="s">
        <v>135</v>
      </c>
      <c r="O633" t="s">
        <v>136</v>
      </c>
      <c r="S633">
        <v>26452</v>
      </c>
      <c r="T633">
        <v>46.136398003931653</v>
      </c>
      <c r="U633" t="s">
        <v>157</v>
      </c>
      <c r="V633" t="s">
        <v>3476</v>
      </c>
      <c r="W633" t="s">
        <v>12161</v>
      </c>
      <c r="X633" t="s">
        <v>12148</v>
      </c>
    </row>
    <row r="634" spans="1:24">
      <c r="A634" t="s">
        <v>151</v>
      </c>
      <c r="B634" t="s">
        <v>57</v>
      </c>
      <c r="C634" t="s">
        <v>695</v>
      </c>
      <c r="D634" t="s">
        <v>696</v>
      </c>
      <c r="E634" t="s">
        <v>697</v>
      </c>
      <c r="F634" t="s">
        <v>546</v>
      </c>
      <c r="I634" t="s">
        <v>302</v>
      </c>
      <c r="J634" t="s">
        <v>532</v>
      </c>
      <c r="K634">
        <v>3.4</v>
      </c>
      <c r="L634" t="s">
        <v>138</v>
      </c>
      <c r="M634">
        <v>387180</v>
      </c>
      <c r="N634" t="s">
        <v>135</v>
      </c>
      <c r="O634" t="s">
        <v>136</v>
      </c>
      <c r="S634">
        <v>26452</v>
      </c>
      <c r="T634">
        <v>14.637078481778316</v>
      </c>
      <c r="U634" t="s">
        <v>157</v>
      </c>
      <c r="V634" t="s">
        <v>3476</v>
      </c>
      <c r="W634" t="s">
        <v>12161</v>
      </c>
      <c r="X634" t="s">
        <v>12148</v>
      </c>
    </row>
    <row r="635" spans="1:24">
      <c r="A635" t="s">
        <v>151</v>
      </c>
      <c r="B635" t="s">
        <v>57</v>
      </c>
      <c r="C635" t="s">
        <v>699</v>
      </c>
      <c r="D635" t="s">
        <v>700</v>
      </c>
      <c r="E635" t="s">
        <v>701</v>
      </c>
      <c r="F635" t="s">
        <v>546</v>
      </c>
      <c r="I635" t="s">
        <v>302</v>
      </c>
      <c r="J635" t="s">
        <v>532</v>
      </c>
      <c r="K635">
        <v>6.5</v>
      </c>
      <c r="L635" t="s">
        <v>129</v>
      </c>
      <c r="M635">
        <v>400000</v>
      </c>
      <c r="N635" t="s">
        <v>127</v>
      </c>
      <c r="O635" t="s">
        <v>128</v>
      </c>
      <c r="S635">
        <v>26452</v>
      </c>
      <c r="T635">
        <v>15.121729925903523</v>
      </c>
      <c r="U635" t="s">
        <v>157</v>
      </c>
      <c r="V635" t="s">
        <v>3476</v>
      </c>
      <c r="W635" t="s">
        <v>12161</v>
      </c>
      <c r="X635" t="s">
        <v>12148</v>
      </c>
    </row>
    <row r="636" spans="1:24">
      <c r="A636" t="s">
        <v>151</v>
      </c>
      <c r="B636" t="s">
        <v>57</v>
      </c>
      <c r="C636" t="s">
        <v>699</v>
      </c>
      <c r="D636" t="s">
        <v>700</v>
      </c>
      <c r="E636" t="s">
        <v>701</v>
      </c>
      <c r="F636" t="s">
        <v>546</v>
      </c>
      <c r="I636" t="s">
        <v>302</v>
      </c>
      <c r="J636" t="s">
        <v>532</v>
      </c>
      <c r="K636">
        <v>6.5</v>
      </c>
      <c r="L636" t="s">
        <v>522</v>
      </c>
      <c r="M636">
        <v>1220400</v>
      </c>
      <c r="N636" t="s">
        <v>135</v>
      </c>
      <c r="O636" t="s">
        <v>136</v>
      </c>
      <c r="S636">
        <v>26452</v>
      </c>
      <c r="T636">
        <v>46.136398003931653</v>
      </c>
      <c r="U636" t="s">
        <v>157</v>
      </c>
      <c r="V636" t="s">
        <v>3476</v>
      </c>
      <c r="W636" t="s">
        <v>12161</v>
      </c>
      <c r="X636" t="s">
        <v>12148</v>
      </c>
    </row>
    <row r="637" spans="1:24">
      <c r="A637" t="s">
        <v>151</v>
      </c>
      <c r="B637" t="s">
        <v>57</v>
      </c>
      <c r="C637" t="s">
        <v>699</v>
      </c>
      <c r="D637" t="s">
        <v>700</v>
      </c>
      <c r="E637" t="s">
        <v>701</v>
      </c>
      <c r="F637" t="s">
        <v>546</v>
      </c>
      <c r="I637" t="s">
        <v>302</v>
      </c>
      <c r="J637" t="s">
        <v>532</v>
      </c>
      <c r="K637">
        <v>6.5</v>
      </c>
      <c r="L637" t="s">
        <v>138</v>
      </c>
      <c r="M637">
        <v>387180</v>
      </c>
      <c r="N637" t="s">
        <v>135</v>
      </c>
      <c r="O637" t="s">
        <v>136</v>
      </c>
      <c r="S637">
        <v>26452</v>
      </c>
      <c r="T637">
        <v>14.637078481778316</v>
      </c>
      <c r="U637" t="s">
        <v>157</v>
      </c>
      <c r="V637" t="s">
        <v>3476</v>
      </c>
      <c r="W637" t="s">
        <v>12161</v>
      </c>
      <c r="X637" t="s">
        <v>12148</v>
      </c>
    </row>
    <row r="638" spans="1:24">
      <c r="A638" t="s">
        <v>151</v>
      </c>
      <c r="B638" t="s">
        <v>57</v>
      </c>
      <c r="C638" t="s">
        <v>703</v>
      </c>
      <c r="D638" t="s">
        <v>704</v>
      </c>
      <c r="E638" t="s">
        <v>705</v>
      </c>
      <c r="F638" t="s">
        <v>546</v>
      </c>
      <c r="I638" t="s">
        <v>302</v>
      </c>
      <c r="J638" t="s">
        <v>532</v>
      </c>
      <c r="K638">
        <v>6.5</v>
      </c>
      <c r="L638" t="s">
        <v>129</v>
      </c>
      <c r="M638">
        <v>400000</v>
      </c>
      <c r="N638" t="s">
        <v>127</v>
      </c>
      <c r="O638" t="s">
        <v>128</v>
      </c>
      <c r="S638">
        <v>26452</v>
      </c>
      <c r="T638">
        <v>15.121729925903523</v>
      </c>
      <c r="U638" t="s">
        <v>157</v>
      </c>
      <c r="V638" t="s">
        <v>3476</v>
      </c>
      <c r="W638" t="s">
        <v>12161</v>
      </c>
      <c r="X638" t="s">
        <v>12148</v>
      </c>
    </row>
    <row r="639" spans="1:24">
      <c r="A639" t="s">
        <v>151</v>
      </c>
      <c r="B639" t="s">
        <v>57</v>
      </c>
      <c r="C639" t="s">
        <v>703</v>
      </c>
      <c r="D639" t="s">
        <v>704</v>
      </c>
      <c r="E639" t="s">
        <v>705</v>
      </c>
      <c r="F639" t="s">
        <v>546</v>
      </c>
      <c r="I639" t="s">
        <v>302</v>
      </c>
      <c r="J639" t="s">
        <v>532</v>
      </c>
      <c r="K639">
        <v>6.5</v>
      </c>
      <c r="L639" t="s">
        <v>522</v>
      </c>
      <c r="M639">
        <v>1220400</v>
      </c>
      <c r="N639" t="s">
        <v>135</v>
      </c>
      <c r="O639" t="s">
        <v>136</v>
      </c>
      <c r="S639">
        <v>26452</v>
      </c>
      <c r="T639">
        <v>46.136398003931653</v>
      </c>
      <c r="U639" t="s">
        <v>157</v>
      </c>
      <c r="V639" t="s">
        <v>3476</v>
      </c>
      <c r="W639" t="s">
        <v>12161</v>
      </c>
      <c r="X639" t="s">
        <v>12148</v>
      </c>
    </row>
    <row r="640" spans="1:24">
      <c r="A640" t="s">
        <v>151</v>
      </c>
      <c r="B640" t="s">
        <v>57</v>
      </c>
      <c r="C640" t="s">
        <v>703</v>
      </c>
      <c r="D640" t="s">
        <v>704</v>
      </c>
      <c r="E640" t="s">
        <v>705</v>
      </c>
      <c r="F640" t="s">
        <v>546</v>
      </c>
      <c r="I640" t="s">
        <v>302</v>
      </c>
      <c r="J640" t="s">
        <v>532</v>
      </c>
      <c r="K640">
        <v>6.5</v>
      </c>
      <c r="L640" t="s">
        <v>138</v>
      </c>
      <c r="M640">
        <v>387180</v>
      </c>
      <c r="N640" t="s">
        <v>135</v>
      </c>
      <c r="O640" t="s">
        <v>136</v>
      </c>
      <c r="S640">
        <v>26452</v>
      </c>
      <c r="T640">
        <v>14.637078481778316</v>
      </c>
      <c r="U640" t="s">
        <v>157</v>
      </c>
      <c r="V640" t="s">
        <v>3476</v>
      </c>
      <c r="W640" t="s">
        <v>12161</v>
      </c>
      <c r="X640" t="s">
        <v>12148</v>
      </c>
    </row>
    <row r="641" spans="1:24">
      <c r="A641" t="s">
        <v>151</v>
      </c>
      <c r="B641" t="s">
        <v>57</v>
      </c>
      <c r="C641" t="s">
        <v>707</v>
      </c>
      <c r="D641" t="s">
        <v>708</v>
      </c>
      <c r="E641" t="s">
        <v>709</v>
      </c>
      <c r="F641" t="s">
        <v>546</v>
      </c>
      <c r="I641" t="s">
        <v>302</v>
      </c>
      <c r="J641" t="s">
        <v>532</v>
      </c>
      <c r="K641">
        <v>3.4</v>
      </c>
      <c r="L641" t="s">
        <v>129</v>
      </c>
      <c r="M641">
        <v>400000</v>
      </c>
      <c r="N641" t="s">
        <v>127</v>
      </c>
      <c r="O641" t="s">
        <v>128</v>
      </c>
      <c r="S641">
        <v>26452</v>
      </c>
      <c r="T641">
        <v>15.121729925903523</v>
      </c>
      <c r="U641" t="s">
        <v>157</v>
      </c>
      <c r="V641" t="s">
        <v>3476</v>
      </c>
      <c r="W641" t="s">
        <v>12161</v>
      </c>
      <c r="X641" t="s">
        <v>12148</v>
      </c>
    </row>
    <row r="642" spans="1:24">
      <c r="A642" t="s">
        <v>151</v>
      </c>
      <c r="B642" t="s">
        <v>57</v>
      </c>
      <c r="C642" t="s">
        <v>707</v>
      </c>
      <c r="D642" t="s">
        <v>708</v>
      </c>
      <c r="E642" t="s">
        <v>709</v>
      </c>
      <c r="F642" t="s">
        <v>546</v>
      </c>
      <c r="I642" t="s">
        <v>302</v>
      </c>
      <c r="J642" t="s">
        <v>532</v>
      </c>
      <c r="K642">
        <v>3.4</v>
      </c>
      <c r="L642" t="s">
        <v>522</v>
      </c>
      <c r="M642">
        <v>1220400</v>
      </c>
      <c r="N642" t="s">
        <v>135</v>
      </c>
      <c r="O642" t="s">
        <v>136</v>
      </c>
      <c r="S642">
        <v>26452</v>
      </c>
      <c r="T642">
        <v>46.136398003931653</v>
      </c>
      <c r="U642" t="s">
        <v>157</v>
      </c>
      <c r="V642" t="s">
        <v>3476</v>
      </c>
      <c r="W642" t="s">
        <v>12161</v>
      </c>
      <c r="X642" t="s">
        <v>12148</v>
      </c>
    </row>
    <row r="643" spans="1:24">
      <c r="A643" t="s">
        <v>151</v>
      </c>
      <c r="B643" t="s">
        <v>57</v>
      </c>
      <c r="C643" t="s">
        <v>707</v>
      </c>
      <c r="D643" t="s">
        <v>708</v>
      </c>
      <c r="E643" t="s">
        <v>709</v>
      </c>
      <c r="F643" t="s">
        <v>546</v>
      </c>
      <c r="I643" t="s">
        <v>302</v>
      </c>
      <c r="J643" t="s">
        <v>532</v>
      </c>
      <c r="K643">
        <v>3.4</v>
      </c>
      <c r="L643" t="s">
        <v>138</v>
      </c>
      <c r="M643">
        <v>387180</v>
      </c>
      <c r="N643" t="s">
        <v>135</v>
      </c>
      <c r="O643" t="s">
        <v>136</v>
      </c>
      <c r="S643">
        <v>26452</v>
      </c>
      <c r="T643">
        <v>14.637078481778316</v>
      </c>
      <c r="U643" t="s">
        <v>157</v>
      </c>
      <c r="V643" t="s">
        <v>3476</v>
      </c>
      <c r="W643" t="s">
        <v>12161</v>
      </c>
      <c r="X643" t="s">
        <v>12148</v>
      </c>
    </row>
    <row r="644" spans="1:24">
      <c r="A644" t="s">
        <v>151</v>
      </c>
      <c r="B644" t="s">
        <v>57</v>
      </c>
      <c r="C644" t="s">
        <v>711</v>
      </c>
      <c r="D644" t="s">
        <v>712</v>
      </c>
      <c r="E644" t="s">
        <v>713</v>
      </c>
      <c r="F644" t="s">
        <v>546</v>
      </c>
      <c r="I644" t="s">
        <v>302</v>
      </c>
      <c r="J644" t="s">
        <v>532</v>
      </c>
      <c r="K644">
        <v>11.8</v>
      </c>
      <c r="L644" t="s">
        <v>129</v>
      </c>
      <c r="M644">
        <v>400000</v>
      </c>
      <c r="N644" t="s">
        <v>127</v>
      </c>
      <c r="O644" t="s">
        <v>128</v>
      </c>
      <c r="S644">
        <v>26452</v>
      </c>
      <c r="T644">
        <v>15.121729925903523</v>
      </c>
      <c r="U644" t="s">
        <v>157</v>
      </c>
      <c r="V644" t="s">
        <v>3476</v>
      </c>
      <c r="W644" t="s">
        <v>12161</v>
      </c>
      <c r="X644" t="s">
        <v>12148</v>
      </c>
    </row>
    <row r="645" spans="1:24">
      <c r="A645" t="s">
        <v>151</v>
      </c>
      <c r="B645" t="s">
        <v>57</v>
      </c>
      <c r="C645" t="s">
        <v>711</v>
      </c>
      <c r="D645" t="s">
        <v>712</v>
      </c>
      <c r="E645" t="s">
        <v>713</v>
      </c>
      <c r="F645" t="s">
        <v>546</v>
      </c>
      <c r="I645" t="s">
        <v>302</v>
      </c>
      <c r="J645" t="s">
        <v>532</v>
      </c>
      <c r="K645">
        <v>11.8</v>
      </c>
      <c r="L645" t="s">
        <v>130</v>
      </c>
      <c r="M645">
        <v>600000</v>
      </c>
      <c r="N645" t="s">
        <v>131</v>
      </c>
      <c r="O645" t="s">
        <v>132</v>
      </c>
      <c r="S645">
        <v>26452</v>
      </c>
      <c r="T645">
        <v>22.682594888855284</v>
      </c>
      <c r="U645" t="s">
        <v>157</v>
      </c>
      <c r="V645" t="s">
        <v>3476</v>
      </c>
      <c r="W645" t="s">
        <v>12161</v>
      </c>
      <c r="X645" t="s">
        <v>12148</v>
      </c>
    </row>
    <row r="646" spans="1:24">
      <c r="A646" t="s">
        <v>151</v>
      </c>
      <c r="B646" t="s">
        <v>57</v>
      </c>
      <c r="C646" t="s">
        <v>711</v>
      </c>
      <c r="D646" t="s">
        <v>712</v>
      </c>
      <c r="E646" t="s">
        <v>713</v>
      </c>
      <c r="F646" t="s">
        <v>546</v>
      </c>
      <c r="I646" t="s">
        <v>302</v>
      </c>
      <c r="J646" t="s">
        <v>532</v>
      </c>
      <c r="K646">
        <v>11.8</v>
      </c>
      <c r="L646" t="s">
        <v>522</v>
      </c>
      <c r="M646">
        <v>1220400</v>
      </c>
      <c r="N646" t="s">
        <v>135</v>
      </c>
      <c r="O646" t="s">
        <v>136</v>
      </c>
      <c r="S646">
        <v>26452</v>
      </c>
      <c r="T646">
        <v>46.136398003931653</v>
      </c>
      <c r="U646" t="s">
        <v>157</v>
      </c>
      <c r="V646" t="s">
        <v>3476</v>
      </c>
      <c r="W646" t="s">
        <v>12161</v>
      </c>
      <c r="X646" t="s">
        <v>12148</v>
      </c>
    </row>
    <row r="647" spans="1:24">
      <c r="A647" t="s">
        <v>151</v>
      </c>
      <c r="B647" t="s">
        <v>57</v>
      </c>
      <c r="C647" t="s">
        <v>711</v>
      </c>
      <c r="D647" t="s">
        <v>712</v>
      </c>
      <c r="E647" t="s">
        <v>713</v>
      </c>
      <c r="F647" t="s">
        <v>546</v>
      </c>
      <c r="I647" t="s">
        <v>302</v>
      </c>
      <c r="J647" t="s">
        <v>532</v>
      </c>
      <c r="K647">
        <v>11.8</v>
      </c>
      <c r="L647" t="s">
        <v>138</v>
      </c>
      <c r="M647">
        <v>387180</v>
      </c>
      <c r="N647" t="s">
        <v>135</v>
      </c>
      <c r="O647" t="s">
        <v>136</v>
      </c>
      <c r="S647">
        <v>26452</v>
      </c>
      <c r="T647">
        <v>14.637078481778316</v>
      </c>
      <c r="U647" t="s">
        <v>157</v>
      </c>
      <c r="V647" t="s">
        <v>3476</v>
      </c>
      <c r="W647" t="s">
        <v>12161</v>
      </c>
      <c r="X647" t="s">
        <v>12148</v>
      </c>
    </row>
    <row r="648" spans="1:24">
      <c r="A648" t="s">
        <v>151</v>
      </c>
      <c r="B648" t="s">
        <v>57</v>
      </c>
      <c r="C648" t="s">
        <v>715</v>
      </c>
      <c r="D648" t="s">
        <v>716</v>
      </c>
      <c r="E648" t="s">
        <v>717</v>
      </c>
      <c r="F648" t="s">
        <v>546</v>
      </c>
      <c r="I648" t="s">
        <v>302</v>
      </c>
      <c r="J648" t="s">
        <v>532</v>
      </c>
      <c r="K648">
        <v>3.4</v>
      </c>
      <c r="L648" t="s">
        <v>129</v>
      </c>
      <c r="M648">
        <v>400000</v>
      </c>
      <c r="N648" t="s">
        <v>127</v>
      </c>
      <c r="O648" t="s">
        <v>128</v>
      </c>
      <c r="S648">
        <v>26452</v>
      </c>
      <c r="T648">
        <v>15.121729925903523</v>
      </c>
      <c r="U648" t="s">
        <v>157</v>
      </c>
      <c r="V648" t="s">
        <v>3476</v>
      </c>
      <c r="W648" t="s">
        <v>12161</v>
      </c>
      <c r="X648" t="s">
        <v>12148</v>
      </c>
    </row>
    <row r="649" spans="1:24">
      <c r="A649" t="s">
        <v>151</v>
      </c>
      <c r="B649" t="s">
        <v>57</v>
      </c>
      <c r="C649" t="s">
        <v>715</v>
      </c>
      <c r="D649" t="s">
        <v>716</v>
      </c>
      <c r="E649" t="s">
        <v>717</v>
      </c>
      <c r="F649" t="s">
        <v>546</v>
      </c>
      <c r="I649" t="s">
        <v>302</v>
      </c>
      <c r="J649" t="s">
        <v>532</v>
      </c>
      <c r="K649">
        <v>3.4</v>
      </c>
      <c r="L649" t="s">
        <v>522</v>
      </c>
      <c r="M649">
        <v>1220400</v>
      </c>
      <c r="N649" t="s">
        <v>135</v>
      </c>
      <c r="O649" t="s">
        <v>136</v>
      </c>
      <c r="S649">
        <v>26452</v>
      </c>
      <c r="T649">
        <v>46.136398003931653</v>
      </c>
      <c r="U649" t="s">
        <v>157</v>
      </c>
      <c r="V649" t="s">
        <v>3476</v>
      </c>
      <c r="W649" t="s">
        <v>12161</v>
      </c>
      <c r="X649" t="s">
        <v>12148</v>
      </c>
    </row>
    <row r="650" spans="1:24">
      <c r="A650" t="s">
        <v>151</v>
      </c>
      <c r="B650" t="s">
        <v>57</v>
      </c>
      <c r="C650" t="s">
        <v>715</v>
      </c>
      <c r="D650" t="s">
        <v>716</v>
      </c>
      <c r="E650" t="s">
        <v>717</v>
      </c>
      <c r="F650" t="s">
        <v>546</v>
      </c>
      <c r="I650" t="s">
        <v>302</v>
      </c>
      <c r="J650" t="s">
        <v>532</v>
      </c>
      <c r="K650">
        <v>3.4</v>
      </c>
      <c r="L650" t="s">
        <v>138</v>
      </c>
      <c r="M650">
        <v>387180</v>
      </c>
      <c r="N650" t="s">
        <v>135</v>
      </c>
      <c r="O650" t="s">
        <v>136</v>
      </c>
      <c r="S650">
        <v>26452</v>
      </c>
      <c r="T650">
        <v>14.637078481778316</v>
      </c>
      <c r="U650" t="s">
        <v>157</v>
      </c>
      <c r="V650" t="s">
        <v>3476</v>
      </c>
      <c r="W650" t="s">
        <v>12161</v>
      </c>
      <c r="X650" t="s">
        <v>12148</v>
      </c>
    </row>
    <row r="651" spans="1:24">
      <c r="A651" t="s">
        <v>151</v>
      </c>
      <c r="B651" t="s">
        <v>57</v>
      </c>
      <c r="C651" t="s">
        <v>3185</v>
      </c>
      <c r="D651" t="s">
        <v>719</v>
      </c>
      <c r="E651" t="s">
        <v>722</v>
      </c>
      <c r="F651" t="s">
        <v>720</v>
      </c>
      <c r="I651" t="s">
        <v>721</v>
      </c>
      <c r="J651" t="s">
        <v>537</v>
      </c>
      <c r="K651">
        <v>0.5</v>
      </c>
      <c r="L651" t="s">
        <v>129</v>
      </c>
      <c r="M651">
        <v>400000</v>
      </c>
      <c r="N651" t="s">
        <v>127</v>
      </c>
      <c r="O651" t="s">
        <v>128</v>
      </c>
      <c r="S651">
        <v>26452</v>
      </c>
      <c r="T651">
        <v>15.121729925903523</v>
      </c>
      <c r="U651" t="s">
        <v>157</v>
      </c>
      <c r="V651" t="s">
        <v>3476</v>
      </c>
      <c r="W651" t="s">
        <v>12159</v>
      </c>
      <c r="X651" t="s">
        <v>12148</v>
      </c>
    </row>
    <row r="652" spans="1:24">
      <c r="A652" t="s">
        <v>151</v>
      </c>
      <c r="B652" t="s">
        <v>57</v>
      </c>
      <c r="C652" t="s">
        <v>383</v>
      </c>
      <c r="D652" t="s">
        <v>723</v>
      </c>
      <c r="E652" t="s">
        <v>725</v>
      </c>
      <c r="F652" t="s">
        <v>724</v>
      </c>
      <c r="I652" t="s">
        <v>223</v>
      </c>
      <c r="J652" t="s">
        <v>537</v>
      </c>
      <c r="K652">
        <v>0.9</v>
      </c>
      <c r="L652" t="s">
        <v>129</v>
      </c>
      <c r="M652">
        <v>400000</v>
      </c>
      <c r="N652" t="s">
        <v>127</v>
      </c>
      <c r="O652" t="s">
        <v>128</v>
      </c>
      <c r="S652">
        <v>26452</v>
      </c>
      <c r="T652">
        <v>15.121729925903523</v>
      </c>
      <c r="U652" t="s">
        <v>157</v>
      </c>
      <c r="V652" t="s">
        <v>3476</v>
      </c>
      <c r="W652" t="s">
        <v>12159</v>
      </c>
      <c r="X652" t="s">
        <v>12148</v>
      </c>
    </row>
    <row r="653" spans="1:24">
      <c r="A653" t="s">
        <v>151</v>
      </c>
      <c r="B653" t="s">
        <v>57</v>
      </c>
      <c r="C653" t="s">
        <v>3186</v>
      </c>
      <c r="D653" t="s">
        <v>726</v>
      </c>
      <c r="E653" t="s">
        <v>727</v>
      </c>
      <c r="F653" t="s">
        <v>539</v>
      </c>
      <c r="I653" t="s">
        <v>217</v>
      </c>
      <c r="J653" t="s">
        <v>537</v>
      </c>
      <c r="K653">
        <v>5.9</v>
      </c>
      <c r="L653" t="s">
        <v>129</v>
      </c>
      <c r="M653">
        <v>400000</v>
      </c>
      <c r="N653" t="s">
        <v>127</v>
      </c>
      <c r="O653" t="s">
        <v>128</v>
      </c>
      <c r="S653">
        <v>26452</v>
      </c>
      <c r="T653">
        <v>15.121729925903523</v>
      </c>
      <c r="U653" t="s">
        <v>165</v>
      </c>
      <c r="V653" t="s">
        <v>3476</v>
      </c>
      <c r="W653" t="s">
        <v>12159</v>
      </c>
      <c r="X653" t="s">
        <v>12148</v>
      </c>
    </row>
    <row r="654" spans="1:24">
      <c r="A654" t="s">
        <v>151</v>
      </c>
      <c r="B654" t="s">
        <v>57</v>
      </c>
      <c r="C654" t="s">
        <v>3187</v>
      </c>
      <c r="D654" t="s">
        <v>728</v>
      </c>
      <c r="E654" t="s">
        <v>729</v>
      </c>
      <c r="F654" t="s">
        <v>720</v>
      </c>
      <c r="I654" t="s">
        <v>721</v>
      </c>
      <c r="J654" t="s">
        <v>537</v>
      </c>
      <c r="K654">
        <v>1.8</v>
      </c>
      <c r="L654" t="s">
        <v>129</v>
      </c>
      <c r="M654">
        <v>400000</v>
      </c>
      <c r="N654" t="s">
        <v>127</v>
      </c>
      <c r="O654" t="s">
        <v>128</v>
      </c>
      <c r="S654">
        <v>26452</v>
      </c>
      <c r="T654">
        <v>15.121729925903523</v>
      </c>
      <c r="U654" t="s">
        <v>160</v>
      </c>
      <c r="V654" t="s">
        <v>3476</v>
      </c>
      <c r="W654" t="s">
        <v>12159</v>
      </c>
      <c r="X654" t="s">
        <v>12148</v>
      </c>
    </row>
    <row r="655" spans="1:24">
      <c r="A655" t="s">
        <v>151</v>
      </c>
      <c r="B655" t="s">
        <v>57</v>
      </c>
      <c r="C655" t="s">
        <v>3188</v>
      </c>
      <c r="D655" t="s">
        <v>730</v>
      </c>
      <c r="E655" t="s">
        <v>731</v>
      </c>
      <c r="F655" t="s">
        <v>720</v>
      </c>
      <c r="I655" t="s">
        <v>721</v>
      </c>
      <c r="J655" t="s">
        <v>537</v>
      </c>
      <c r="K655">
        <v>0.5</v>
      </c>
      <c r="L655" t="s">
        <v>129</v>
      </c>
      <c r="M655">
        <v>400000</v>
      </c>
      <c r="N655" t="s">
        <v>127</v>
      </c>
      <c r="O655" t="s">
        <v>128</v>
      </c>
      <c r="S655">
        <v>26452</v>
      </c>
      <c r="T655">
        <v>15.121729925903523</v>
      </c>
      <c r="U655" t="s">
        <v>160</v>
      </c>
      <c r="V655" t="s">
        <v>3476</v>
      </c>
      <c r="W655" t="s">
        <v>12159</v>
      </c>
      <c r="X655" t="s">
        <v>12148</v>
      </c>
    </row>
    <row r="656" spans="1:24">
      <c r="A656" t="s">
        <v>151</v>
      </c>
      <c r="B656" t="s">
        <v>57</v>
      </c>
      <c r="C656" t="s">
        <v>3189</v>
      </c>
      <c r="D656" t="s">
        <v>732</v>
      </c>
      <c r="E656" t="s">
        <v>733</v>
      </c>
      <c r="F656" t="s">
        <v>720</v>
      </c>
      <c r="I656" t="s">
        <v>721</v>
      </c>
      <c r="J656" t="s">
        <v>537</v>
      </c>
      <c r="K656">
        <v>0.5</v>
      </c>
      <c r="L656" t="s">
        <v>129</v>
      </c>
      <c r="M656">
        <v>400000</v>
      </c>
      <c r="N656" t="s">
        <v>127</v>
      </c>
      <c r="O656" t="s">
        <v>128</v>
      </c>
      <c r="S656">
        <v>26452</v>
      </c>
      <c r="T656">
        <v>15.121729925903523</v>
      </c>
      <c r="U656" t="s">
        <v>157</v>
      </c>
      <c r="V656" t="s">
        <v>3476</v>
      </c>
      <c r="W656" t="s">
        <v>12159</v>
      </c>
      <c r="X656" t="s">
        <v>12148</v>
      </c>
    </row>
    <row r="657" spans="1:24">
      <c r="A657" t="s">
        <v>151</v>
      </c>
      <c r="B657" t="s">
        <v>57</v>
      </c>
      <c r="C657" t="s">
        <v>3190</v>
      </c>
      <c r="D657" t="s">
        <v>734</v>
      </c>
      <c r="E657" t="s">
        <v>736</v>
      </c>
      <c r="F657" t="s">
        <v>735</v>
      </c>
      <c r="I657" t="s">
        <v>217</v>
      </c>
      <c r="J657" t="s">
        <v>537</v>
      </c>
      <c r="K657">
        <v>0.2</v>
      </c>
      <c r="L657" t="s">
        <v>129</v>
      </c>
      <c r="M657">
        <v>400000</v>
      </c>
      <c r="N657" t="s">
        <v>127</v>
      </c>
      <c r="O657" t="s">
        <v>128</v>
      </c>
      <c r="S657">
        <v>26452</v>
      </c>
      <c r="T657">
        <v>15.121729925903523</v>
      </c>
      <c r="U657" t="s">
        <v>160</v>
      </c>
      <c r="V657" t="s">
        <v>3476</v>
      </c>
      <c r="W657" t="s">
        <v>12159</v>
      </c>
      <c r="X657" t="s">
        <v>12148</v>
      </c>
    </row>
    <row r="658" spans="1:24">
      <c r="A658" t="s">
        <v>151</v>
      </c>
      <c r="B658" t="s">
        <v>57</v>
      </c>
      <c r="C658" t="s">
        <v>3191</v>
      </c>
      <c r="D658" t="s">
        <v>737</v>
      </c>
      <c r="E658" t="s">
        <v>738</v>
      </c>
      <c r="F658" t="s">
        <v>720</v>
      </c>
      <c r="I658" t="s">
        <v>721</v>
      </c>
      <c r="J658" t="s">
        <v>537</v>
      </c>
      <c r="K658">
        <v>0.6</v>
      </c>
      <c r="L658" t="s">
        <v>129</v>
      </c>
      <c r="M658">
        <v>400000</v>
      </c>
      <c r="N658" t="s">
        <v>127</v>
      </c>
      <c r="O658" t="s">
        <v>128</v>
      </c>
      <c r="S658">
        <v>26452</v>
      </c>
      <c r="T658">
        <v>15.121729925903523</v>
      </c>
      <c r="U658" t="s">
        <v>157</v>
      </c>
      <c r="V658" t="s">
        <v>3476</v>
      </c>
      <c r="W658" t="s">
        <v>12159</v>
      </c>
      <c r="X658" t="s">
        <v>12148</v>
      </c>
    </row>
    <row r="659" spans="1:24">
      <c r="A659" t="s">
        <v>151</v>
      </c>
      <c r="B659" t="s">
        <v>57</v>
      </c>
      <c r="C659" t="s">
        <v>348</v>
      </c>
      <c r="D659" t="s">
        <v>739</v>
      </c>
      <c r="E659" t="s">
        <v>741</v>
      </c>
      <c r="F659" t="s">
        <v>740</v>
      </c>
      <c r="I659" t="s">
        <v>213</v>
      </c>
      <c r="J659" t="s">
        <v>537</v>
      </c>
      <c r="K659">
        <v>2.2000000000000002</v>
      </c>
      <c r="L659" t="s">
        <v>129</v>
      </c>
      <c r="M659">
        <v>400000</v>
      </c>
      <c r="N659" t="s">
        <v>127</v>
      </c>
      <c r="O659" t="s">
        <v>128</v>
      </c>
      <c r="S659">
        <v>26452</v>
      </c>
      <c r="T659">
        <v>15.121729925903523</v>
      </c>
      <c r="U659" t="s">
        <v>157</v>
      </c>
      <c r="V659" t="s">
        <v>3476</v>
      </c>
      <c r="W659" t="s">
        <v>12159</v>
      </c>
      <c r="X659" t="s">
        <v>12148</v>
      </c>
    </row>
    <row r="660" spans="1:24">
      <c r="A660" t="s">
        <v>151</v>
      </c>
      <c r="B660" t="s">
        <v>57</v>
      </c>
      <c r="C660" t="s">
        <v>742</v>
      </c>
      <c r="D660" t="s">
        <v>743</v>
      </c>
      <c r="E660" t="s">
        <v>744</v>
      </c>
      <c r="F660" t="s">
        <v>546</v>
      </c>
      <c r="I660" t="s">
        <v>302</v>
      </c>
      <c r="J660" t="s">
        <v>532</v>
      </c>
      <c r="K660">
        <v>129</v>
      </c>
      <c r="L660" t="s">
        <v>129</v>
      </c>
      <c r="M660">
        <v>400000</v>
      </c>
      <c r="N660" t="s">
        <v>127</v>
      </c>
      <c r="O660" t="s">
        <v>128</v>
      </c>
      <c r="S660">
        <v>26452</v>
      </c>
      <c r="T660">
        <v>15.121729925903523</v>
      </c>
      <c r="U660" t="s">
        <v>3533</v>
      </c>
      <c r="V660" t="s">
        <v>3476</v>
      </c>
      <c r="W660" t="s">
        <v>12161</v>
      </c>
      <c r="X660" t="s">
        <v>12148</v>
      </c>
    </row>
    <row r="661" spans="1:24">
      <c r="A661" t="s">
        <v>151</v>
      </c>
      <c r="B661" t="s">
        <v>57</v>
      </c>
      <c r="C661" t="s">
        <v>742</v>
      </c>
      <c r="D661" t="s">
        <v>743</v>
      </c>
      <c r="E661" t="s">
        <v>744</v>
      </c>
      <c r="F661" t="s">
        <v>546</v>
      </c>
      <c r="I661" t="s">
        <v>302</v>
      </c>
      <c r="J661" t="s">
        <v>532</v>
      </c>
      <c r="K661">
        <v>129</v>
      </c>
      <c r="L661" t="s">
        <v>130</v>
      </c>
      <c r="M661">
        <v>600000</v>
      </c>
      <c r="N661" t="s">
        <v>131</v>
      </c>
      <c r="O661" t="s">
        <v>132</v>
      </c>
      <c r="S661">
        <v>26452</v>
      </c>
      <c r="T661">
        <v>22.682594888855284</v>
      </c>
      <c r="U661" t="s">
        <v>3533</v>
      </c>
      <c r="V661" t="s">
        <v>3476</v>
      </c>
      <c r="W661" t="s">
        <v>12161</v>
      </c>
      <c r="X661" t="s">
        <v>12148</v>
      </c>
    </row>
    <row r="662" spans="1:24">
      <c r="A662" t="s">
        <v>151</v>
      </c>
      <c r="B662" t="s">
        <v>57</v>
      </c>
      <c r="C662" t="s">
        <v>742</v>
      </c>
      <c r="D662" t="s">
        <v>743</v>
      </c>
      <c r="E662" t="s">
        <v>744</v>
      </c>
      <c r="F662" t="s">
        <v>546</v>
      </c>
      <c r="I662" t="s">
        <v>302</v>
      </c>
      <c r="J662" t="s">
        <v>532</v>
      </c>
      <c r="K662">
        <v>129</v>
      </c>
      <c r="L662" t="s">
        <v>522</v>
      </c>
      <c r="M662">
        <v>997542</v>
      </c>
      <c r="N662" t="s">
        <v>135</v>
      </c>
      <c r="O662" t="s">
        <v>136</v>
      </c>
      <c r="S662">
        <v>26452</v>
      </c>
      <c r="T662">
        <v>37.711401784364128</v>
      </c>
      <c r="U662" t="s">
        <v>3533</v>
      </c>
      <c r="V662" t="s">
        <v>3476</v>
      </c>
      <c r="W662" t="s">
        <v>12161</v>
      </c>
      <c r="X662" t="s">
        <v>12148</v>
      </c>
    </row>
    <row r="663" spans="1:24">
      <c r="A663" t="s">
        <v>151</v>
      </c>
      <c r="B663" t="s">
        <v>57</v>
      </c>
      <c r="C663" t="s">
        <v>742</v>
      </c>
      <c r="D663" t="s">
        <v>743</v>
      </c>
      <c r="E663" t="s">
        <v>744</v>
      </c>
      <c r="F663" t="s">
        <v>546</v>
      </c>
      <c r="I663" t="s">
        <v>302</v>
      </c>
      <c r="J663" t="s">
        <v>532</v>
      </c>
      <c r="K663">
        <v>129</v>
      </c>
      <c r="L663" t="s">
        <v>138</v>
      </c>
      <c r="M663">
        <v>836568</v>
      </c>
      <c r="N663" t="s">
        <v>135</v>
      </c>
      <c r="O663" t="s">
        <v>136</v>
      </c>
      <c r="S663">
        <v>26452</v>
      </c>
      <c r="T663">
        <v>31.625888401633148</v>
      </c>
      <c r="U663" t="s">
        <v>3533</v>
      </c>
      <c r="V663" t="s">
        <v>3476</v>
      </c>
      <c r="W663" t="s">
        <v>12161</v>
      </c>
      <c r="X663" t="s">
        <v>12148</v>
      </c>
    </row>
    <row r="664" spans="1:24">
      <c r="A664" t="s">
        <v>151</v>
      </c>
      <c r="B664" t="s">
        <v>57</v>
      </c>
      <c r="C664" t="s">
        <v>380</v>
      </c>
      <c r="D664" t="s">
        <v>746</v>
      </c>
      <c r="E664" t="s">
        <v>748</v>
      </c>
      <c r="F664" t="s">
        <v>747</v>
      </c>
      <c r="I664" t="s">
        <v>204</v>
      </c>
      <c r="J664" t="s">
        <v>537</v>
      </c>
      <c r="K664">
        <v>57.1</v>
      </c>
      <c r="L664" t="s">
        <v>129</v>
      </c>
      <c r="M664">
        <v>400000</v>
      </c>
      <c r="N664" t="s">
        <v>127</v>
      </c>
      <c r="O664" t="s">
        <v>128</v>
      </c>
      <c r="S664">
        <v>26452</v>
      </c>
      <c r="T664">
        <v>15.121729925903523</v>
      </c>
      <c r="U664" t="s">
        <v>157</v>
      </c>
      <c r="V664" t="s">
        <v>3476</v>
      </c>
      <c r="W664" t="s">
        <v>12159</v>
      </c>
      <c r="X664" t="s">
        <v>12148</v>
      </c>
    </row>
    <row r="665" spans="1:24">
      <c r="A665" t="s">
        <v>151</v>
      </c>
      <c r="B665" t="s">
        <v>57</v>
      </c>
      <c r="C665" t="s">
        <v>394</v>
      </c>
      <c r="D665" t="s">
        <v>916</v>
      </c>
      <c r="E665" t="s">
        <v>917</v>
      </c>
      <c r="F665" t="s">
        <v>747</v>
      </c>
      <c r="I665" t="s">
        <v>204</v>
      </c>
      <c r="J665" t="s">
        <v>537</v>
      </c>
      <c r="K665">
        <v>27.5</v>
      </c>
      <c r="L665" t="s">
        <v>129</v>
      </c>
      <c r="M665">
        <v>400000</v>
      </c>
      <c r="N665" t="s">
        <v>127</v>
      </c>
      <c r="O665" t="s">
        <v>128</v>
      </c>
      <c r="S665">
        <v>26452</v>
      </c>
      <c r="T665">
        <v>15.121729925903523</v>
      </c>
      <c r="U665" t="s">
        <v>157</v>
      </c>
      <c r="V665" t="s">
        <v>3476</v>
      </c>
      <c r="W665" t="s">
        <v>12159</v>
      </c>
      <c r="X665" t="s">
        <v>12148</v>
      </c>
    </row>
    <row r="666" spans="1:24">
      <c r="A666" t="s">
        <v>151</v>
      </c>
      <c r="B666" t="s">
        <v>57</v>
      </c>
      <c r="C666" t="s">
        <v>3192</v>
      </c>
      <c r="D666" t="s">
        <v>749</v>
      </c>
      <c r="E666" t="s">
        <v>752</v>
      </c>
      <c r="F666" t="s">
        <v>750</v>
      </c>
      <c r="I666" t="s">
        <v>751</v>
      </c>
      <c r="J666" t="s">
        <v>537</v>
      </c>
      <c r="K666">
        <v>0.5</v>
      </c>
      <c r="L666" t="s">
        <v>129</v>
      </c>
      <c r="M666">
        <v>400000</v>
      </c>
      <c r="N666" t="s">
        <v>127</v>
      </c>
      <c r="O666" t="s">
        <v>128</v>
      </c>
      <c r="S666">
        <v>26452</v>
      </c>
      <c r="T666">
        <v>15.121729925903523</v>
      </c>
      <c r="U666" t="s">
        <v>160</v>
      </c>
      <c r="V666" t="s">
        <v>3476</v>
      </c>
      <c r="W666" t="s">
        <v>12159</v>
      </c>
      <c r="X666" t="s">
        <v>12148</v>
      </c>
    </row>
    <row r="667" spans="1:24">
      <c r="A667" t="s">
        <v>151</v>
      </c>
      <c r="B667" t="s">
        <v>57</v>
      </c>
      <c r="C667" t="s">
        <v>3193</v>
      </c>
      <c r="D667" t="s">
        <v>753</v>
      </c>
      <c r="E667" t="s">
        <v>754</v>
      </c>
      <c r="F667" t="s">
        <v>720</v>
      </c>
      <c r="I667" t="s">
        <v>721</v>
      </c>
      <c r="J667" t="s">
        <v>537</v>
      </c>
      <c r="K667">
        <v>2.7</v>
      </c>
      <c r="L667" t="s">
        <v>129</v>
      </c>
      <c r="M667">
        <v>400000</v>
      </c>
      <c r="N667" t="s">
        <v>127</v>
      </c>
      <c r="O667" t="s">
        <v>128</v>
      </c>
      <c r="S667">
        <v>26452</v>
      </c>
      <c r="T667">
        <v>15.121729925903523</v>
      </c>
      <c r="U667" t="s">
        <v>160</v>
      </c>
      <c r="V667" t="s">
        <v>3476</v>
      </c>
      <c r="W667" t="s">
        <v>12159</v>
      </c>
      <c r="X667" t="s">
        <v>12148</v>
      </c>
    </row>
    <row r="668" spans="1:24">
      <c r="A668" t="s">
        <v>151</v>
      </c>
      <c r="B668" t="s">
        <v>57</v>
      </c>
      <c r="C668" t="s">
        <v>3194</v>
      </c>
      <c r="D668" t="s">
        <v>755</v>
      </c>
      <c r="E668" t="s">
        <v>757</v>
      </c>
      <c r="F668" t="s">
        <v>756</v>
      </c>
      <c r="I668" t="s">
        <v>204</v>
      </c>
      <c r="J668" t="s">
        <v>537</v>
      </c>
      <c r="K668">
        <v>28</v>
      </c>
      <c r="L668" t="s">
        <v>129</v>
      </c>
      <c r="M668">
        <v>400000</v>
      </c>
      <c r="N668" t="s">
        <v>127</v>
      </c>
      <c r="O668" t="s">
        <v>128</v>
      </c>
      <c r="S668">
        <v>26452</v>
      </c>
      <c r="T668">
        <v>15.121729925903523</v>
      </c>
      <c r="U668" t="s">
        <v>157</v>
      </c>
      <c r="V668" t="s">
        <v>3476</v>
      </c>
      <c r="W668" t="s">
        <v>12159</v>
      </c>
      <c r="X668" t="s">
        <v>12148</v>
      </c>
    </row>
    <row r="669" spans="1:24">
      <c r="A669" t="s">
        <v>151</v>
      </c>
      <c r="B669" t="s">
        <v>57</v>
      </c>
      <c r="C669" t="s">
        <v>3219</v>
      </c>
      <c r="D669" t="s">
        <v>874</v>
      </c>
      <c r="E669" t="s">
        <v>875</v>
      </c>
      <c r="F669" t="s">
        <v>756</v>
      </c>
      <c r="I669" t="s">
        <v>204</v>
      </c>
      <c r="J669" t="s">
        <v>537</v>
      </c>
      <c r="K669">
        <v>27.9</v>
      </c>
      <c r="L669" t="s">
        <v>129</v>
      </c>
      <c r="M669">
        <v>400000</v>
      </c>
      <c r="N669" t="s">
        <v>127</v>
      </c>
      <c r="O669" t="s">
        <v>128</v>
      </c>
      <c r="S669">
        <v>26452</v>
      </c>
      <c r="T669">
        <v>15.121729925903523</v>
      </c>
      <c r="U669" t="s">
        <v>157</v>
      </c>
      <c r="V669" t="s">
        <v>3476</v>
      </c>
      <c r="W669" t="s">
        <v>12159</v>
      </c>
      <c r="X669" t="s">
        <v>12148</v>
      </c>
    </row>
    <row r="670" spans="1:24">
      <c r="A670" t="s">
        <v>151</v>
      </c>
      <c r="B670" t="s">
        <v>57</v>
      </c>
      <c r="C670" t="s">
        <v>381</v>
      </c>
      <c r="D670" t="s">
        <v>1194</v>
      </c>
      <c r="E670" t="s">
        <v>1195</v>
      </c>
      <c r="F670" t="s">
        <v>756</v>
      </c>
      <c r="I670" t="s">
        <v>204</v>
      </c>
      <c r="J670" t="s">
        <v>537</v>
      </c>
      <c r="K670">
        <v>30.5</v>
      </c>
      <c r="L670" t="s">
        <v>129</v>
      </c>
      <c r="M670">
        <v>400000</v>
      </c>
      <c r="N670" t="s">
        <v>127</v>
      </c>
      <c r="O670" t="s">
        <v>128</v>
      </c>
      <c r="S670">
        <v>26452</v>
      </c>
      <c r="T670">
        <v>15.121729925903523</v>
      </c>
      <c r="U670" t="s">
        <v>157</v>
      </c>
      <c r="V670" t="s">
        <v>3476</v>
      </c>
      <c r="W670" t="s">
        <v>12159</v>
      </c>
      <c r="X670" t="s">
        <v>12148</v>
      </c>
    </row>
    <row r="671" spans="1:24">
      <c r="A671" t="s">
        <v>151</v>
      </c>
      <c r="B671" t="s">
        <v>57</v>
      </c>
      <c r="C671" t="s">
        <v>381</v>
      </c>
      <c r="D671" t="s">
        <v>1194</v>
      </c>
      <c r="E671" t="s">
        <v>1196</v>
      </c>
      <c r="F671" t="s">
        <v>756</v>
      </c>
      <c r="I671" t="s">
        <v>204</v>
      </c>
      <c r="J671" t="s">
        <v>537</v>
      </c>
      <c r="K671">
        <v>30.5</v>
      </c>
      <c r="L671" t="s">
        <v>129</v>
      </c>
      <c r="M671">
        <v>300000</v>
      </c>
      <c r="N671" t="s">
        <v>127</v>
      </c>
      <c r="O671" t="s">
        <v>128</v>
      </c>
      <c r="S671">
        <v>26452</v>
      </c>
      <c r="T671">
        <v>11.341297444427642</v>
      </c>
      <c r="U671" t="s">
        <v>159</v>
      </c>
      <c r="V671" t="s">
        <v>3476</v>
      </c>
      <c r="W671" t="s">
        <v>12159</v>
      </c>
      <c r="X671" t="s">
        <v>12148</v>
      </c>
    </row>
    <row r="672" spans="1:24">
      <c r="A672" t="s">
        <v>151</v>
      </c>
      <c r="B672" t="s">
        <v>57</v>
      </c>
      <c r="C672" t="s">
        <v>3195</v>
      </c>
      <c r="D672" t="s">
        <v>758</v>
      </c>
      <c r="E672" t="s">
        <v>760</v>
      </c>
      <c r="F672" t="s">
        <v>759</v>
      </c>
      <c r="I672" t="s">
        <v>275</v>
      </c>
      <c r="J672" t="s">
        <v>537</v>
      </c>
      <c r="K672">
        <v>1</v>
      </c>
      <c r="L672" t="s">
        <v>129</v>
      </c>
      <c r="M672">
        <v>400000</v>
      </c>
      <c r="N672" t="s">
        <v>127</v>
      </c>
      <c r="O672" t="s">
        <v>128</v>
      </c>
      <c r="S672">
        <v>26452</v>
      </c>
      <c r="T672">
        <v>15.121729925903523</v>
      </c>
      <c r="U672" t="s">
        <v>3533</v>
      </c>
      <c r="V672" t="s">
        <v>3476</v>
      </c>
      <c r="W672" t="s">
        <v>12159</v>
      </c>
      <c r="X672" t="s">
        <v>12148</v>
      </c>
    </row>
    <row r="673" spans="1:24">
      <c r="A673" t="s">
        <v>151</v>
      </c>
      <c r="B673" t="s">
        <v>57</v>
      </c>
      <c r="C673" t="s">
        <v>384</v>
      </c>
      <c r="D673" t="s">
        <v>761</v>
      </c>
      <c r="E673" t="s">
        <v>762</v>
      </c>
      <c r="F673" t="s">
        <v>300</v>
      </c>
      <c r="I673" t="s">
        <v>223</v>
      </c>
      <c r="J673" t="s">
        <v>537</v>
      </c>
      <c r="K673">
        <v>15.5</v>
      </c>
      <c r="L673" t="s">
        <v>129</v>
      </c>
      <c r="M673">
        <v>400000</v>
      </c>
      <c r="N673" t="s">
        <v>127</v>
      </c>
      <c r="O673" t="s">
        <v>128</v>
      </c>
      <c r="S673">
        <v>26452</v>
      </c>
      <c r="T673">
        <v>15.121729925903523</v>
      </c>
      <c r="U673" t="s">
        <v>160</v>
      </c>
      <c r="V673" t="s">
        <v>3476</v>
      </c>
      <c r="W673" t="s">
        <v>12159</v>
      </c>
      <c r="X673" t="s">
        <v>12148</v>
      </c>
    </row>
    <row r="674" spans="1:24">
      <c r="A674" t="s">
        <v>151</v>
      </c>
      <c r="B674" t="s">
        <v>57</v>
      </c>
      <c r="C674" t="s">
        <v>3196</v>
      </c>
      <c r="D674" t="s">
        <v>763</v>
      </c>
      <c r="E674" t="s">
        <v>764</v>
      </c>
      <c r="F674" t="s">
        <v>212</v>
      </c>
      <c r="I674" t="s">
        <v>217</v>
      </c>
      <c r="J674" t="s">
        <v>537</v>
      </c>
      <c r="K674">
        <v>50.3</v>
      </c>
      <c r="L674" t="s">
        <v>129</v>
      </c>
      <c r="M674">
        <v>400000</v>
      </c>
      <c r="N674" t="s">
        <v>127</v>
      </c>
      <c r="O674" t="s">
        <v>128</v>
      </c>
      <c r="S674">
        <v>26452</v>
      </c>
      <c r="T674">
        <v>15.121729925903523</v>
      </c>
      <c r="U674" t="s">
        <v>159</v>
      </c>
      <c r="V674" t="s">
        <v>3476</v>
      </c>
      <c r="W674" t="s">
        <v>12159</v>
      </c>
      <c r="X674" t="s">
        <v>12148</v>
      </c>
    </row>
    <row r="675" spans="1:24">
      <c r="A675" t="s">
        <v>151</v>
      </c>
      <c r="B675" t="s">
        <v>57</v>
      </c>
      <c r="C675" t="s">
        <v>3196</v>
      </c>
      <c r="D675" t="s">
        <v>763</v>
      </c>
      <c r="E675" t="s">
        <v>1979</v>
      </c>
      <c r="F675" t="s">
        <v>212</v>
      </c>
      <c r="I675" t="s">
        <v>217</v>
      </c>
      <c r="J675" t="s">
        <v>537</v>
      </c>
      <c r="K675">
        <v>50.3</v>
      </c>
      <c r="L675" t="s">
        <v>129</v>
      </c>
      <c r="M675">
        <v>400000</v>
      </c>
      <c r="N675" t="s">
        <v>127</v>
      </c>
      <c r="O675" t="s">
        <v>128</v>
      </c>
      <c r="S675">
        <v>26452</v>
      </c>
      <c r="T675">
        <v>15.121729925903523</v>
      </c>
      <c r="U675" t="s">
        <v>162</v>
      </c>
      <c r="V675" t="s">
        <v>3476</v>
      </c>
      <c r="W675" t="s">
        <v>12159</v>
      </c>
      <c r="X675" t="s">
        <v>12147</v>
      </c>
    </row>
    <row r="676" spans="1:24">
      <c r="A676" t="s">
        <v>151</v>
      </c>
      <c r="B676" t="s">
        <v>57</v>
      </c>
      <c r="C676" t="s">
        <v>3196</v>
      </c>
      <c r="D676" t="s">
        <v>763</v>
      </c>
      <c r="E676" t="s">
        <v>1980</v>
      </c>
      <c r="F676" t="s">
        <v>212</v>
      </c>
      <c r="I676" t="s">
        <v>217</v>
      </c>
      <c r="J676" t="s">
        <v>537</v>
      </c>
      <c r="K676">
        <v>50.3</v>
      </c>
      <c r="L676" t="s">
        <v>129</v>
      </c>
      <c r="M676">
        <v>400000</v>
      </c>
      <c r="N676" t="s">
        <v>127</v>
      </c>
      <c r="O676" t="s">
        <v>128</v>
      </c>
      <c r="S676">
        <v>26452</v>
      </c>
      <c r="T676">
        <v>15.121729925903523</v>
      </c>
      <c r="U676" t="s">
        <v>3619</v>
      </c>
      <c r="V676" t="s">
        <v>3476</v>
      </c>
      <c r="W676" t="s">
        <v>12159</v>
      </c>
      <c r="X676" t="s">
        <v>12147</v>
      </c>
    </row>
    <row r="677" spans="1:24">
      <c r="A677" t="s">
        <v>151</v>
      </c>
      <c r="B677" t="s">
        <v>57</v>
      </c>
      <c r="C677" t="s">
        <v>3197</v>
      </c>
      <c r="D677" t="s">
        <v>765</v>
      </c>
      <c r="E677" t="s">
        <v>767</v>
      </c>
      <c r="F677" t="s">
        <v>766</v>
      </c>
      <c r="I677" t="s">
        <v>223</v>
      </c>
      <c r="J677" t="s">
        <v>537</v>
      </c>
      <c r="K677">
        <v>0.70000000000000007</v>
      </c>
      <c r="L677" t="s">
        <v>129</v>
      </c>
      <c r="M677">
        <v>400000</v>
      </c>
      <c r="N677" t="s">
        <v>127</v>
      </c>
      <c r="O677" t="s">
        <v>128</v>
      </c>
      <c r="S677">
        <v>26452</v>
      </c>
      <c r="T677">
        <v>15.121729925903523</v>
      </c>
      <c r="U677" t="s">
        <v>160</v>
      </c>
      <c r="V677" t="s">
        <v>3476</v>
      </c>
      <c r="W677" t="s">
        <v>12159</v>
      </c>
      <c r="X677" t="s">
        <v>12148</v>
      </c>
    </row>
    <row r="678" spans="1:24">
      <c r="A678" t="s">
        <v>151</v>
      </c>
      <c r="B678" t="s">
        <v>57</v>
      </c>
      <c r="C678" t="s">
        <v>768</v>
      </c>
      <c r="D678" t="s">
        <v>769</v>
      </c>
      <c r="E678" t="s">
        <v>771</v>
      </c>
      <c r="F678" t="s">
        <v>770</v>
      </c>
      <c r="I678" t="s">
        <v>275</v>
      </c>
      <c r="J678" t="s">
        <v>532</v>
      </c>
      <c r="K678">
        <v>67</v>
      </c>
      <c r="L678" t="s">
        <v>129</v>
      </c>
      <c r="M678">
        <v>400000</v>
      </c>
      <c r="N678" t="s">
        <v>127</v>
      </c>
      <c r="O678" t="s">
        <v>128</v>
      </c>
      <c r="S678">
        <v>26452</v>
      </c>
      <c r="T678">
        <v>15.121729925903523</v>
      </c>
      <c r="U678" t="s">
        <v>157</v>
      </c>
      <c r="V678" t="s">
        <v>3476</v>
      </c>
      <c r="W678" t="s">
        <v>12161</v>
      </c>
      <c r="X678" t="s">
        <v>12148</v>
      </c>
    </row>
    <row r="679" spans="1:24">
      <c r="A679" t="s">
        <v>151</v>
      </c>
      <c r="B679" t="s">
        <v>57</v>
      </c>
      <c r="C679" t="s">
        <v>3198</v>
      </c>
      <c r="D679" t="s">
        <v>772</v>
      </c>
      <c r="E679" t="s">
        <v>774</v>
      </c>
      <c r="F679" t="s">
        <v>773</v>
      </c>
      <c r="I679" t="s">
        <v>208</v>
      </c>
      <c r="J679" t="s">
        <v>537</v>
      </c>
      <c r="K679">
        <v>46.1</v>
      </c>
      <c r="L679" t="s">
        <v>129</v>
      </c>
      <c r="M679">
        <v>400000</v>
      </c>
      <c r="N679" t="s">
        <v>127</v>
      </c>
      <c r="O679" t="s">
        <v>128</v>
      </c>
      <c r="S679">
        <v>26452</v>
      </c>
      <c r="T679">
        <v>15.121729925903523</v>
      </c>
      <c r="U679" t="s">
        <v>157</v>
      </c>
      <c r="V679" t="s">
        <v>3476</v>
      </c>
      <c r="W679" t="s">
        <v>12159</v>
      </c>
      <c r="X679" t="s">
        <v>12148</v>
      </c>
    </row>
    <row r="680" spans="1:24">
      <c r="A680" t="s">
        <v>151</v>
      </c>
      <c r="B680" t="s">
        <v>57</v>
      </c>
      <c r="C680" t="s">
        <v>3199</v>
      </c>
      <c r="D680" t="s">
        <v>775</v>
      </c>
      <c r="E680" t="s">
        <v>778</v>
      </c>
      <c r="F680" t="s">
        <v>776</v>
      </c>
      <c r="I680" t="s">
        <v>777</v>
      </c>
      <c r="J680" t="s">
        <v>537</v>
      </c>
      <c r="K680">
        <v>169</v>
      </c>
      <c r="L680" t="s">
        <v>129</v>
      </c>
      <c r="M680">
        <v>400000</v>
      </c>
      <c r="N680" t="s">
        <v>127</v>
      </c>
      <c r="O680" t="s">
        <v>128</v>
      </c>
      <c r="S680">
        <v>26452</v>
      </c>
      <c r="T680">
        <v>15.121729925903523</v>
      </c>
      <c r="U680" t="s">
        <v>3533</v>
      </c>
      <c r="V680" t="s">
        <v>3476</v>
      </c>
      <c r="W680" t="s">
        <v>12159</v>
      </c>
      <c r="X680" t="s">
        <v>12148</v>
      </c>
    </row>
    <row r="681" spans="1:24">
      <c r="A681" t="s">
        <v>151</v>
      </c>
      <c r="B681" t="s">
        <v>57</v>
      </c>
      <c r="C681" t="s">
        <v>3200</v>
      </c>
      <c r="D681" t="s">
        <v>779</v>
      </c>
      <c r="E681" t="s">
        <v>781</v>
      </c>
      <c r="F681" t="s">
        <v>780</v>
      </c>
      <c r="I681" t="s">
        <v>298</v>
      </c>
      <c r="J681" t="s">
        <v>537</v>
      </c>
      <c r="K681">
        <v>71.3</v>
      </c>
      <c r="L681" t="s">
        <v>129</v>
      </c>
      <c r="M681">
        <v>400000</v>
      </c>
      <c r="N681" t="s">
        <v>127</v>
      </c>
      <c r="O681" t="s">
        <v>128</v>
      </c>
      <c r="S681">
        <v>26452</v>
      </c>
      <c r="T681">
        <v>15.121729925903523</v>
      </c>
      <c r="U681" t="s">
        <v>157</v>
      </c>
      <c r="V681" t="s">
        <v>3476</v>
      </c>
      <c r="W681" t="s">
        <v>12159</v>
      </c>
      <c r="X681" t="s">
        <v>12148</v>
      </c>
    </row>
    <row r="682" spans="1:24">
      <c r="A682" t="s">
        <v>151</v>
      </c>
      <c r="B682" t="s">
        <v>57</v>
      </c>
      <c r="C682" t="s">
        <v>3201</v>
      </c>
      <c r="D682" t="s">
        <v>782</v>
      </c>
      <c r="E682" t="s">
        <v>784</v>
      </c>
      <c r="F682" t="s">
        <v>776</v>
      </c>
      <c r="I682" t="s">
        <v>783</v>
      </c>
      <c r="J682" t="s">
        <v>537</v>
      </c>
      <c r="K682">
        <v>11.1</v>
      </c>
      <c r="L682" t="s">
        <v>129</v>
      </c>
      <c r="M682">
        <v>400000</v>
      </c>
      <c r="N682" t="s">
        <v>127</v>
      </c>
      <c r="O682" t="s">
        <v>128</v>
      </c>
      <c r="S682">
        <v>26452</v>
      </c>
      <c r="T682">
        <v>15.121729925903523</v>
      </c>
      <c r="U682" t="s">
        <v>3533</v>
      </c>
      <c r="V682" t="s">
        <v>3476</v>
      </c>
      <c r="W682" t="s">
        <v>12159</v>
      </c>
      <c r="X682" t="s">
        <v>12148</v>
      </c>
    </row>
    <row r="683" spans="1:24">
      <c r="A683" t="s">
        <v>151</v>
      </c>
      <c r="B683" t="s">
        <v>57</v>
      </c>
      <c r="C683" t="s">
        <v>3202</v>
      </c>
      <c r="D683" t="s">
        <v>785</v>
      </c>
      <c r="E683" t="s">
        <v>787</v>
      </c>
      <c r="F683" t="s">
        <v>786</v>
      </c>
      <c r="I683" t="s">
        <v>223</v>
      </c>
      <c r="J683" t="s">
        <v>537</v>
      </c>
      <c r="K683">
        <v>110.6</v>
      </c>
      <c r="L683" t="s">
        <v>129</v>
      </c>
      <c r="M683">
        <v>400000</v>
      </c>
      <c r="N683" t="s">
        <v>127</v>
      </c>
      <c r="O683" t="s">
        <v>128</v>
      </c>
      <c r="S683">
        <v>26452</v>
      </c>
      <c r="T683">
        <v>15.121729925903523</v>
      </c>
      <c r="U683" t="s">
        <v>164</v>
      </c>
      <c r="V683" t="s">
        <v>3476</v>
      </c>
      <c r="W683" t="s">
        <v>12159</v>
      </c>
      <c r="X683" t="s">
        <v>12148</v>
      </c>
    </row>
    <row r="684" spans="1:24">
      <c r="A684" t="s">
        <v>151</v>
      </c>
      <c r="B684" t="s">
        <v>57</v>
      </c>
      <c r="C684" t="s">
        <v>392</v>
      </c>
      <c r="D684" t="s">
        <v>788</v>
      </c>
      <c r="E684" t="s">
        <v>3431</v>
      </c>
      <c r="F684" t="s">
        <v>789</v>
      </c>
      <c r="I684" t="s">
        <v>223</v>
      </c>
      <c r="J684" t="s">
        <v>537</v>
      </c>
      <c r="K684">
        <v>1.6</v>
      </c>
      <c r="L684" t="s">
        <v>129</v>
      </c>
      <c r="M684">
        <v>400000</v>
      </c>
      <c r="N684" t="s">
        <v>127</v>
      </c>
      <c r="O684" t="s">
        <v>128</v>
      </c>
      <c r="S684">
        <v>26452</v>
      </c>
      <c r="T684">
        <v>15.121729925903523</v>
      </c>
      <c r="U684" t="s">
        <v>157</v>
      </c>
      <c r="V684" t="s">
        <v>3476</v>
      </c>
      <c r="W684" t="s">
        <v>12159</v>
      </c>
      <c r="X684" t="s">
        <v>12148</v>
      </c>
    </row>
    <row r="685" spans="1:24">
      <c r="A685" t="s">
        <v>151</v>
      </c>
      <c r="B685" t="s">
        <v>57</v>
      </c>
      <c r="C685" t="s">
        <v>3203</v>
      </c>
      <c r="D685" t="s">
        <v>790</v>
      </c>
      <c r="E685" t="s">
        <v>792</v>
      </c>
      <c r="F685" t="s">
        <v>791</v>
      </c>
      <c r="I685" t="s">
        <v>275</v>
      </c>
      <c r="J685" t="s">
        <v>537</v>
      </c>
      <c r="K685">
        <v>1.4</v>
      </c>
      <c r="L685" t="s">
        <v>129</v>
      </c>
      <c r="M685">
        <v>400000</v>
      </c>
      <c r="N685" t="s">
        <v>127</v>
      </c>
      <c r="O685" t="s">
        <v>128</v>
      </c>
      <c r="S685">
        <v>26452</v>
      </c>
      <c r="T685">
        <v>15.121729925903523</v>
      </c>
      <c r="U685" t="s">
        <v>157</v>
      </c>
      <c r="V685" t="s">
        <v>3476</v>
      </c>
      <c r="W685" t="s">
        <v>12159</v>
      </c>
      <c r="X685" t="s">
        <v>12148</v>
      </c>
    </row>
    <row r="686" spans="1:24">
      <c r="A686" t="s">
        <v>151</v>
      </c>
      <c r="B686" t="s">
        <v>57</v>
      </c>
      <c r="C686" t="s">
        <v>3204</v>
      </c>
      <c r="D686" t="s">
        <v>793</v>
      </c>
      <c r="E686" t="s">
        <v>795</v>
      </c>
      <c r="F686" t="s">
        <v>794</v>
      </c>
      <c r="I686" t="s">
        <v>208</v>
      </c>
      <c r="J686" t="s">
        <v>537</v>
      </c>
      <c r="K686">
        <v>43.2</v>
      </c>
      <c r="L686" t="s">
        <v>129</v>
      </c>
      <c r="M686">
        <v>400000</v>
      </c>
      <c r="N686" t="s">
        <v>127</v>
      </c>
      <c r="O686" t="s">
        <v>128</v>
      </c>
      <c r="S686">
        <v>26452</v>
      </c>
      <c r="T686">
        <v>15.121729925903523</v>
      </c>
      <c r="U686" t="s">
        <v>157</v>
      </c>
      <c r="V686" t="s">
        <v>3476</v>
      </c>
      <c r="W686" t="s">
        <v>12159</v>
      </c>
      <c r="X686" t="s">
        <v>12148</v>
      </c>
    </row>
    <row r="687" spans="1:24">
      <c r="A687" t="s">
        <v>151</v>
      </c>
      <c r="B687" t="s">
        <v>57</v>
      </c>
      <c r="C687" t="s">
        <v>3205</v>
      </c>
      <c r="D687" t="s">
        <v>796</v>
      </c>
      <c r="E687" t="s">
        <v>798</v>
      </c>
      <c r="F687" t="s">
        <v>797</v>
      </c>
      <c r="I687" t="s">
        <v>223</v>
      </c>
      <c r="J687" t="s">
        <v>537</v>
      </c>
      <c r="K687">
        <v>0.2</v>
      </c>
      <c r="L687" t="s">
        <v>129</v>
      </c>
      <c r="M687">
        <v>400000</v>
      </c>
      <c r="N687" t="s">
        <v>127</v>
      </c>
      <c r="O687" t="s">
        <v>128</v>
      </c>
      <c r="S687">
        <v>26452</v>
      </c>
      <c r="T687">
        <v>15.121729925903523</v>
      </c>
      <c r="U687" t="s">
        <v>159</v>
      </c>
      <c r="V687" t="s">
        <v>3476</v>
      </c>
      <c r="W687" t="s">
        <v>12159</v>
      </c>
      <c r="X687" t="s">
        <v>12148</v>
      </c>
    </row>
    <row r="688" spans="1:24">
      <c r="A688" t="s">
        <v>151</v>
      </c>
      <c r="B688" t="s">
        <v>57</v>
      </c>
      <c r="C688" t="s">
        <v>3206</v>
      </c>
      <c r="D688" t="s">
        <v>799</v>
      </c>
      <c r="E688" t="s">
        <v>800</v>
      </c>
      <c r="F688" t="s">
        <v>212</v>
      </c>
      <c r="I688" t="s">
        <v>217</v>
      </c>
      <c r="J688" t="s">
        <v>537</v>
      </c>
      <c r="K688">
        <v>4.0999999999999996</v>
      </c>
      <c r="L688" t="s">
        <v>129</v>
      </c>
      <c r="M688">
        <v>400000</v>
      </c>
      <c r="N688" t="s">
        <v>127</v>
      </c>
      <c r="O688" t="s">
        <v>128</v>
      </c>
      <c r="S688">
        <v>26452</v>
      </c>
      <c r="T688">
        <v>15.121729925903523</v>
      </c>
      <c r="U688" t="s">
        <v>160</v>
      </c>
      <c r="V688" t="s">
        <v>3476</v>
      </c>
      <c r="W688" t="s">
        <v>12159</v>
      </c>
      <c r="X688" t="s">
        <v>12148</v>
      </c>
    </row>
    <row r="689" spans="1:24">
      <c r="A689" t="s">
        <v>151</v>
      </c>
      <c r="B689" t="s">
        <v>57</v>
      </c>
      <c r="C689" t="s">
        <v>3206</v>
      </c>
      <c r="D689" t="s">
        <v>799</v>
      </c>
      <c r="E689" t="s">
        <v>1981</v>
      </c>
      <c r="F689" t="s">
        <v>212</v>
      </c>
      <c r="I689" t="s">
        <v>217</v>
      </c>
      <c r="J689" t="s">
        <v>537</v>
      </c>
      <c r="K689">
        <v>4.0999999999999996</v>
      </c>
      <c r="L689" t="s">
        <v>129</v>
      </c>
      <c r="M689">
        <v>400000</v>
      </c>
      <c r="N689" t="s">
        <v>127</v>
      </c>
      <c r="O689" t="s">
        <v>128</v>
      </c>
      <c r="S689">
        <v>26452</v>
      </c>
      <c r="T689">
        <v>15.121729925903523</v>
      </c>
      <c r="U689" t="s">
        <v>3619</v>
      </c>
      <c r="V689" t="s">
        <v>3476</v>
      </c>
      <c r="W689" t="s">
        <v>12159</v>
      </c>
      <c r="X689" t="s">
        <v>12147</v>
      </c>
    </row>
    <row r="690" spans="1:24">
      <c r="A690" t="s">
        <v>151</v>
      </c>
      <c r="B690" t="s">
        <v>57</v>
      </c>
      <c r="C690" t="s">
        <v>3206</v>
      </c>
      <c r="D690" t="s">
        <v>799</v>
      </c>
      <c r="E690" t="s">
        <v>1982</v>
      </c>
      <c r="F690" t="s">
        <v>212</v>
      </c>
      <c r="I690" t="s">
        <v>217</v>
      </c>
      <c r="J690" t="s">
        <v>537</v>
      </c>
      <c r="K690">
        <v>4.0999999999999996</v>
      </c>
      <c r="L690" t="s">
        <v>129</v>
      </c>
      <c r="M690">
        <v>400000</v>
      </c>
      <c r="N690" t="s">
        <v>127</v>
      </c>
      <c r="O690" t="s">
        <v>128</v>
      </c>
      <c r="S690">
        <v>26452</v>
      </c>
      <c r="T690">
        <v>15.121729925903523</v>
      </c>
      <c r="U690" t="s">
        <v>157</v>
      </c>
      <c r="V690" t="s">
        <v>3476</v>
      </c>
      <c r="W690" t="s">
        <v>12159</v>
      </c>
      <c r="X690" t="s">
        <v>12147</v>
      </c>
    </row>
    <row r="691" spans="1:24">
      <c r="A691" t="s">
        <v>151</v>
      </c>
      <c r="B691" t="s">
        <v>57</v>
      </c>
      <c r="C691" t="s">
        <v>385</v>
      </c>
      <c r="D691" t="s">
        <v>805</v>
      </c>
      <c r="E691" t="s">
        <v>807</v>
      </c>
      <c r="F691" t="s">
        <v>806</v>
      </c>
      <c r="I691" t="s">
        <v>210</v>
      </c>
      <c r="J691" t="s">
        <v>537</v>
      </c>
      <c r="K691">
        <v>0.8</v>
      </c>
      <c r="L691" t="s">
        <v>129</v>
      </c>
      <c r="M691">
        <v>400000</v>
      </c>
      <c r="N691" t="s">
        <v>127</v>
      </c>
      <c r="O691" t="s">
        <v>128</v>
      </c>
      <c r="S691">
        <v>26452</v>
      </c>
      <c r="T691">
        <v>15.121729925903523</v>
      </c>
      <c r="U691" t="s">
        <v>157</v>
      </c>
      <c r="V691" t="s">
        <v>3476</v>
      </c>
      <c r="W691" t="s">
        <v>12159</v>
      </c>
      <c r="X691" t="s">
        <v>12148</v>
      </c>
    </row>
    <row r="692" spans="1:24">
      <c r="A692" t="s">
        <v>151</v>
      </c>
      <c r="B692" t="s">
        <v>57</v>
      </c>
      <c r="C692" t="s">
        <v>3207</v>
      </c>
      <c r="D692" t="s">
        <v>808</v>
      </c>
      <c r="E692" t="s">
        <v>810</v>
      </c>
      <c r="F692" t="s">
        <v>809</v>
      </c>
      <c r="I692" t="s">
        <v>217</v>
      </c>
      <c r="J692" t="s">
        <v>537</v>
      </c>
      <c r="K692">
        <v>56.7</v>
      </c>
      <c r="L692" t="s">
        <v>129</v>
      </c>
      <c r="M692">
        <v>400000</v>
      </c>
      <c r="N692" t="s">
        <v>127</v>
      </c>
      <c r="O692" t="s">
        <v>128</v>
      </c>
      <c r="S692">
        <v>26452</v>
      </c>
      <c r="T692">
        <v>15.121729925903523</v>
      </c>
      <c r="U692" t="s">
        <v>3533</v>
      </c>
      <c r="V692" t="s">
        <v>3476</v>
      </c>
      <c r="W692" t="s">
        <v>12159</v>
      </c>
      <c r="X692" t="s">
        <v>12148</v>
      </c>
    </row>
    <row r="693" spans="1:24">
      <c r="A693" t="s">
        <v>151</v>
      </c>
      <c r="B693" t="s">
        <v>57</v>
      </c>
      <c r="C693" t="s">
        <v>811</v>
      </c>
      <c r="D693" t="s">
        <v>812</v>
      </c>
      <c r="E693" t="s">
        <v>814</v>
      </c>
      <c r="F693" t="s">
        <v>813</v>
      </c>
      <c r="I693" t="s">
        <v>223</v>
      </c>
      <c r="J693" t="s">
        <v>537</v>
      </c>
      <c r="K693">
        <v>5.7</v>
      </c>
      <c r="L693" t="s">
        <v>129</v>
      </c>
      <c r="M693">
        <v>400000</v>
      </c>
      <c r="N693" t="s">
        <v>127</v>
      </c>
      <c r="O693" t="s">
        <v>128</v>
      </c>
      <c r="S693">
        <v>26452</v>
      </c>
      <c r="T693">
        <v>15.121729925903523</v>
      </c>
      <c r="U693" t="s">
        <v>159</v>
      </c>
      <c r="V693" t="s">
        <v>3476</v>
      </c>
      <c r="W693" t="s">
        <v>12159</v>
      </c>
      <c r="X693" t="s">
        <v>12148</v>
      </c>
    </row>
    <row r="694" spans="1:24">
      <c r="A694" t="s">
        <v>151</v>
      </c>
      <c r="B694" t="s">
        <v>57</v>
      </c>
      <c r="C694" t="s">
        <v>3208</v>
      </c>
      <c r="D694" t="s">
        <v>815</v>
      </c>
      <c r="E694" t="s">
        <v>817</v>
      </c>
      <c r="F694" t="s">
        <v>816</v>
      </c>
      <c r="I694" t="s">
        <v>208</v>
      </c>
      <c r="J694" t="s">
        <v>532</v>
      </c>
      <c r="K694">
        <v>92</v>
      </c>
      <c r="L694" t="s">
        <v>129</v>
      </c>
      <c r="M694">
        <v>400000</v>
      </c>
      <c r="N694" t="s">
        <v>127</v>
      </c>
      <c r="O694" t="s">
        <v>128</v>
      </c>
      <c r="S694">
        <v>26452</v>
      </c>
      <c r="T694">
        <v>15.121729925903523</v>
      </c>
      <c r="U694" t="s">
        <v>157</v>
      </c>
      <c r="V694" t="s">
        <v>3476</v>
      </c>
      <c r="W694" t="s">
        <v>12161</v>
      </c>
      <c r="X694" t="s">
        <v>12148</v>
      </c>
    </row>
    <row r="695" spans="1:24">
      <c r="A695" t="s">
        <v>151</v>
      </c>
      <c r="B695" t="s">
        <v>57</v>
      </c>
      <c r="C695" t="s">
        <v>3208</v>
      </c>
      <c r="D695" t="s">
        <v>815</v>
      </c>
      <c r="E695" t="s">
        <v>817</v>
      </c>
      <c r="F695" t="s">
        <v>816</v>
      </c>
      <c r="I695" t="s">
        <v>208</v>
      </c>
      <c r="J695" t="s">
        <v>532</v>
      </c>
      <c r="K695">
        <v>92</v>
      </c>
      <c r="L695" t="s">
        <v>138</v>
      </c>
      <c r="M695">
        <v>448330</v>
      </c>
      <c r="N695" t="s">
        <v>135</v>
      </c>
      <c r="O695" t="s">
        <v>136</v>
      </c>
      <c r="S695">
        <v>26452</v>
      </c>
      <c r="T695">
        <v>16.948812944200817</v>
      </c>
      <c r="U695" t="s">
        <v>157</v>
      </c>
      <c r="V695" t="s">
        <v>3476</v>
      </c>
      <c r="W695" t="s">
        <v>12161</v>
      </c>
      <c r="X695" t="s">
        <v>12148</v>
      </c>
    </row>
    <row r="696" spans="1:24">
      <c r="A696" t="s">
        <v>151</v>
      </c>
      <c r="B696" t="s">
        <v>57</v>
      </c>
      <c r="C696" t="s">
        <v>3280</v>
      </c>
      <c r="D696" t="s">
        <v>1101</v>
      </c>
      <c r="E696" t="s">
        <v>1102</v>
      </c>
      <c r="F696" t="s">
        <v>207</v>
      </c>
      <c r="I696" t="s">
        <v>208</v>
      </c>
      <c r="J696" t="s">
        <v>537</v>
      </c>
      <c r="K696">
        <v>34.4</v>
      </c>
      <c r="L696" t="s">
        <v>129</v>
      </c>
      <c r="M696">
        <v>400000</v>
      </c>
      <c r="N696" t="s">
        <v>127</v>
      </c>
      <c r="O696" t="s">
        <v>128</v>
      </c>
      <c r="S696">
        <v>26452</v>
      </c>
      <c r="T696">
        <v>15.121729925903523</v>
      </c>
      <c r="U696" t="s">
        <v>157</v>
      </c>
      <c r="V696" t="s">
        <v>3476</v>
      </c>
      <c r="W696" t="s">
        <v>12159</v>
      </c>
      <c r="X696" t="s">
        <v>12148</v>
      </c>
    </row>
    <row r="697" spans="1:24">
      <c r="A697" t="s">
        <v>151</v>
      </c>
      <c r="B697" t="s">
        <v>57</v>
      </c>
      <c r="C697" t="s">
        <v>3209</v>
      </c>
      <c r="D697" t="s">
        <v>823</v>
      </c>
      <c r="E697" t="s">
        <v>825</v>
      </c>
      <c r="F697" t="s">
        <v>824</v>
      </c>
      <c r="I697" t="s">
        <v>275</v>
      </c>
      <c r="J697" t="s">
        <v>537</v>
      </c>
      <c r="K697">
        <v>0.2</v>
      </c>
      <c r="L697" t="s">
        <v>129</v>
      </c>
      <c r="M697">
        <v>400000</v>
      </c>
      <c r="N697" t="s">
        <v>127</v>
      </c>
      <c r="O697" t="s">
        <v>128</v>
      </c>
      <c r="S697">
        <v>26452</v>
      </c>
      <c r="T697">
        <v>15.121729925903523</v>
      </c>
      <c r="U697" t="s">
        <v>165</v>
      </c>
      <c r="V697" t="s">
        <v>3476</v>
      </c>
      <c r="W697" t="s">
        <v>12159</v>
      </c>
      <c r="X697" t="s">
        <v>12148</v>
      </c>
    </row>
    <row r="698" spans="1:24">
      <c r="A698" t="s">
        <v>151</v>
      </c>
      <c r="B698" t="s">
        <v>57</v>
      </c>
      <c r="C698" t="s">
        <v>3210</v>
      </c>
      <c r="D698" t="s">
        <v>826</v>
      </c>
      <c r="E698" t="s">
        <v>827</v>
      </c>
      <c r="F698" t="s">
        <v>327</v>
      </c>
      <c r="I698" t="s">
        <v>275</v>
      </c>
      <c r="J698" t="s">
        <v>532</v>
      </c>
      <c r="K698">
        <v>85</v>
      </c>
      <c r="L698" t="s">
        <v>129</v>
      </c>
      <c r="M698">
        <v>400000</v>
      </c>
      <c r="N698" t="s">
        <v>127</v>
      </c>
      <c r="O698" t="s">
        <v>128</v>
      </c>
      <c r="S698">
        <v>26452</v>
      </c>
      <c r="T698">
        <v>15.121729925903523</v>
      </c>
      <c r="U698" t="s">
        <v>157</v>
      </c>
      <c r="V698" t="s">
        <v>3476</v>
      </c>
      <c r="W698" t="s">
        <v>12161</v>
      </c>
      <c r="X698" t="s">
        <v>12148</v>
      </c>
    </row>
    <row r="699" spans="1:24">
      <c r="A699" t="s">
        <v>151</v>
      </c>
      <c r="B699" t="s">
        <v>57</v>
      </c>
      <c r="C699" t="s">
        <v>3210</v>
      </c>
      <c r="D699" t="s">
        <v>826</v>
      </c>
      <c r="E699" t="s">
        <v>827</v>
      </c>
      <c r="F699" t="s">
        <v>327</v>
      </c>
      <c r="I699" t="s">
        <v>275</v>
      </c>
      <c r="J699" t="s">
        <v>532</v>
      </c>
      <c r="K699">
        <v>85</v>
      </c>
      <c r="L699" t="s">
        <v>138</v>
      </c>
      <c r="M699">
        <v>440251</v>
      </c>
      <c r="N699" t="s">
        <v>135</v>
      </c>
      <c r="O699" t="s">
        <v>136</v>
      </c>
      <c r="S699">
        <v>26452</v>
      </c>
      <c r="T699">
        <v>16.643391804022379</v>
      </c>
      <c r="U699" t="s">
        <v>157</v>
      </c>
      <c r="V699" t="s">
        <v>3476</v>
      </c>
      <c r="W699" t="s">
        <v>12161</v>
      </c>
      <c r="X699" t="s">
        <v>12148</v>
      </c>
    </row>
    <row r="700" spans="1:24">
      <c r="A700" t="s">
        <v>151</v>
      </c>
      <c r="B700" t="s">
        <v>57</v>
      </c>
      <c r="C700" t="s">
        <v>3211</v>
      </c>
      <c r="D700" t="s">
        <v>834</v>
      </c>
      <c r="E700" t="s">
        <v>836</v>
      </c>
      <c r="F700" t="s">
        <v>835</v>
      </c>
      <c r="I700" t="s">
        <v>204</v>
      </c>
      <c r="J700" t="s">
        <v>532</v>
      </c>
      <c r="K700">
        <v>288</v>
      </c>
      <c r="L700" t="s">
        <v>129</v>
      </c>
      <c r="M700">
        <v>400000</v>
      </c>
      <c r="N700" t="s">
        <v>127</v>
      </c>
      <c r="O700" t="s">
        <v>128</v>
      </c>
      <c r="S700">
        <v>26452</v>
      </c>
      <c r="T700">
        <v>15.121729925903523</v>
      </c>
      <c r="U700" t="s">
        <v>157</v>
      </c>
      <c r="V700" t="s">
        <v>3476</v>
      </c>
      <c r="W700" t="s">
        <v>12161</v>
      </c>
      <c r="X700" t="s">
        <v>12148</v>
      </c>
    </row>
    <row r="701" spans="1:24">
      <c r="A701" t="s">
        <v>151</v>
      </c>
      <c r="B701" t="s">
        <v>57</v>
      </c>
      <c r="C701" t="s">
        <v>3211</v>
      </c>
      <c r="D701" t="s">
        <v>834</v>
      </c>
      <c r="E701" t="s">
        <v>836</v>
      </c>
      <c r="F701" t="s">
        <v>835</v>
      </c>
      <c r="I701" t="s">
        <v>204</v>
      </c>
      <c r="J701" t="s">
        <v>532</v>
      </c>
      <c r="K701">
        <v>288</v>
      </c>
      <c r="L701" t="s">
        <v>130</v>
      </c>
      <c r="M701">
        <v>600000</v>
      </c>
      <c r="N701" t="s">
        <v>131</v>
      </c>
      <c r="O701" t="s">
        <v>132</v>
      </c>
      <c r="S701">
        <v>26452</v>
      </c>
      <c r="T701">
        <v>22.682594888855284</v>
      </c>
      <c r="U701" t="s">
        <v>157</v>
      </c>
      <c r="V701" t="s">
        <v>3476</v>
      </c>
      <c r="W701" t="s">
        <v>12161</v>
      </c>
      <c r="X701" t="s">
        <v>12148</v>
      </c>
    </row>
    <row r="702" spans="1:24">
      <c r="A702" t="s">
        <v>151</v>
      </c>
      <c r="B702" t="s">
        <v>57</v>
      </c>
      <c r="C702" t="s">
        <v>3211</v>
      </c>
      <c r="D702" t="s">
        <v>834</v>
      </c>
      <c r="E702" t="s">
        <v>836</v>
      </c>
      <c r="F702" t="s">
        <v>835</v>
      </c>
      <c r="I702" t="s">
        <v>204</v>
      </c>
      <c r="J702" t="s">
        <v>532</v>
      </c>
      <c r="K702">
        <v>288</v>
      </c>
      <c r="L702" t="s">
        <v>138</v>
      </c>
      <c r="M702">
        <v>779285</v>
      </c>
      <c r="N702" t="s">
        <v>135</v>
      </c>
      <c r="O702" t="s">
        <v>136</v>
      </c>
      <c r="S702">
        <v>26452</v>
      </c>
      <c r="T702">
        <v>29.460343263269319</v>
      </c>
      <c r="U702" t="s">
        <v>157</v>
      </c>
      <c r="V702" t="s">
        <v>3476</v>
      </c>
      <c r="W702" t="s">
        <v>12161</v>
      </c>
      <c r="X702" t="s">
        <v>12148</v>
      </c>
    </row>
    <row r="703" spans="1:24">
      <c r="A703" t="s">
        <v>151</v>
      </c>
      <c r="B703" t="s">
        <v>57</v>
      </c>
      <c r="C703" t="s">
        <v>3212</v>
      </c>
      <c r="D703" t="s">
        <v>838</v>
      </c>
      <c r="E703" t="s">
        <v>839</v>
      </c>
      <c r="F703" t="s">
        <v>319</v>
      </c>
      <c r="I703" t="s">
        <v>204</v>
      </c>
      <c r="J703" t="s">
        <v>532</v>
      </c>
      <c r="K703">
        <v>100</v>
      </c>
      <c r="L703" t="s">
        <v>129</v>
      </c>
      <c r="M703">
        <v>400000</v>
      </c>
      <c r="N703" t="s">
        <v>127</v>
      </c>
      <c r="O703" t="s">
        <v>128</v>
      </c>
      <c r="S703">
        <v>26452</v>
      </c>
      <c r="T703">
        <v>15.121729925903523</v>
      </c>
      <c r="U703" t="s">
        <v>157</v>
      </c>
      <c r="V703" t="s">
        <v>3476</v>
      </c>
      <c r="W703" t="s">
        <v>12161</v>
      </c>
      <c r="X703" t="s">
        <v>12148</v>
      </c>
    </row>
    <row r="704" spans="1:24">
      <c r="A704" t="s">
        <v>151</v>
      </c>
      <c r="B704" t="s">
        <v>57</v>
      </c>
      <c r="C704" t="s">
        <v>3212</v>
      </c>
      <c r="D704" t="s">
        <v>838</v>
      </c>
      <c r="E704" t="s">
        <v>839</v>
      </c>
      <c r="F704" t="s">
        <v>319</v>
      </c>
      <c r="I704" t="s">
        <v>204</v>
      </c>
      <c r="J704" t="s">
        <v>532</v>
      </c>
      <c r="K704">
        <v>100</v>
      </c>
      <c r="L704" t="s">
        <v>138</v>
      </c>
      <c r="M704">
        <v>454680</v>
      </c>
      <c r="N704" t="s">
        <v>135</v>
      </c>
      <c r="O704" t="s">
        <v>136</v>
      </c>
      <c r="S704">
        <v>26452</v>
      </c>
      <c r="T704">
        <v>17.188870406774534</v>
      </c>
      <c r="U704" t="s">
        <v>157</v>
      </c>
      <c r="V704" t="s">
        <v>3476</v>
      </c>
      <c r="W704" t="s">
        <v>12161</v>
      </c>
      <c r="X704" t="s">
        <v>12148</v>
      </c>
    </row>
    <row r="705" spans="1:24">
      <c r="A705" t="s">
        <v>151</v>
      </c>
      <c r="B705" t="s">
        <v>57</v>
      </c>
      <c r="C705" t="s">
        <v>3213</v>
      </c>
      <c r="D705" t="s">
        <v>841</v>
      </c>
      <c r="E705" t="s">
        <v>842</v>
      </c>
      <c r="F705" t="s">
        <v>285</v>
      </c>
      <c r="I705" t="s">
        <v>223</v>
      </c>
      <c r="J705" t="s">
        <v>537</v>
      </c>
      <c r="K705">
        <v>28.5</v>
      </c>
      <c r="L705" t="s">
        <v>129</v>
      </c>
      <c r="M705">
        <v>400000</v>
      </c>
      <c r="N705" t="s">
        <v>127</v>
      </c>
      <c r="O705" t="s">
        <v>128</v>
      </c>
      <c r="S705">
        <v>26452</v>
      </c>
      <c r="T705">
        <v>15.121729925903523</v>
      </c>
      <c r="U705" t="s">
        <v>160</v>
      </c>
      <c r="V705" t="s">
        <v>3476</v>
      </c>
      <c r="W705" t="s">
        <v>12159</v>
      </c>
      <c r="X705" t="s">
        <v>12148</v>
      </c>
    </row>
    <row r="706" spans="1:24">
      <c r="A706" t="s">
        <v>151</v>
      </c>
      <c r="B706" t="s">
        <v>57</v>
      </c>
      <c r="C706" t="s">
        <v>349</v>
      </c>
      <c r="D706" t="s">
        <v>843</v>
      </c>
      <c r="E706" t="s">
        <v>845</v>
      </c>
      <c r="F706" t="s">
        <v>844</v>
      </c>
      <c r="I706" t="s">
        <v>213</v>
      </c>
      <c r="J706" t="s">
        <v>537</v>
      </c>
      <c r="K706">
        <v>2.7</v>
      </c>
      <c r="L706" t="s">
        <v>129</v>
      </c>
      <c r="M706">
        <v>400000</v>
      </c>
      <c r="N706" t="s">
        <v>127</v>
      </c>
      <c r="O706" t="s">
        <v>128</v>
      </c>
      <c r="S706">
        <v>26452</v>
      </c>
      <c r="T706">
        <v>15.121729925903523</v>
      </c>
      <c r="U706" t="s">
        <v>160</v>
      </c>
      <c r="V706" t="s">
        <v>3476</v>
      </c>
      <c r="W706" t="s">
        <v>12159</v>
      </c>
      <c r="X706" t="s">
        <v>12148</v>
      </c>
    </row>
    <row r="707" spans="1:24">
      <c r="A707" t="s">
        <v>151</v>
      </c>
      <c r="B707" t="s">
        <v>57</v>
      </c>
      <c r="C707" t="s">
        <v>3214</v>
      </c>
      <c r="D707" t="s">
        <v>846</v>
      </c>
      <c r="E707" t="s">
        <v>849</v>
      </c>
      <c r="F707" t="s">
        <v>847</v>
      </c>
      <c r="I707" t="s">
        <v>848</v>
      </c>
      <c r="J707" t="s">
        <v>537</v>
      </c>
      <c r="K707">
        <v>11.4</v>
      </c>
      <c r="L707" t="s">
        <v>129</v>
      </c>
      <c r="M707">
        <v>400000</v>
      </c>
      <c r="N707" t="s">
        <v>127</v>
      </c>
      <c r="O707" t="s">
        <v>128</v>
      </c>
      <c r="S707">
        <v>26452</v>
      </c>
      <c r="T707">
        <v>15.121729925903523</v>
      </c>
      <c r="U707" t="s">
        <v>3533</v>
      </c>
      <c r="V707" t="s">
        <v>3476</v>
      </c>
      <c r="W707" t="s">
        <v>12159</v>
      </c>
      <c r="X707" t="s">
        <v>12148</v>
      </c>
    </row>
    <row r="708" spans="1:24">
      <c r="A708" t="s">
        <v>151</v>
      </c>
      <c r="B708" t="s">
        <v>57</v>
      </c>
      <c r="C708" t="s">
        <v>3215</v>
      </c>
      <c r="D708" t="s">
        <v>850</v>
      </c>
      <c r="E708" t="s">
        <v>852</v>
      </c>
      <c r="F708" t="s">
        <v>851</v>
      </c>
      <c r="I708" t="s">
        <v>848</v>
      </c>
      <c r="J708" t="s">
        <v>537</v>
      </c>
      <c r="K708">
        <v>3.9</v>
      </c>
      <c r="L708" t="s">
        <v>129</v>
      </c>
      <c r="M708">
        <v>400000</v>
      </c>
      <c r="N708" t="s">
        <v>127</v>
      </c>
      <c r="O708" t="s">
        <v>128</v>
      </c>
      <c r="S708">
        <v>26452</v>
      </c>
      <c r="T708">
        <v>15.121729925903523</v>
      </c>
      <c r="U708" t="s">
        <v>3533</v>
      </c>
      <c r="V708" t="s">
        <v>3476</v>
      </c>
      <c r="W708" t="s">
        <v>12159</v>
      </c>
      <c r="X708" t="s">
        <v>12148</v>
      </c>
    </row>
    <row r="709" spans="1:24">
      <c r="A709" t="s">
        <v>151</v>
      </c>
      <c r="B709" t="s">
        <v>57</v>
      </c>
      <c r="C709" t="s">
        <v>388</v>
      </c>
      <c r="D709" t="s">
        <v>853</v>
      </c>
      <c r="E709" t="s">
        <v>854</v>
      </c>
      <c r="F709" t="s">
        <v>285</v>
      </c>
      <c r="I709" t="s">
        <v>275</v>
      </c>
      <c r="J709" t="s">
        <v>537</v>
      </c>
      <c r="K709">
        <v>3.1</v>
      </c>
      <c r="L709" t="s">
        <v>129</v>
      </c>
      <c r="M709">
        <v>400000</v>
      </c>
      <c r="N709" t="s">
        <v>127</v>
      </c>
      <c r="O709" t="s">
        <v>128</v>
      </c>
      <c r="S709">
        <v>26452</v>
      </c>
      <c r="T709">
        <v>15.121729925903523</v>
      </c>
      <c r="U709" t="s">
        <v>157</v>
      </c>
      <c r="V709" t="s">
        <v>3476</v>
      </c>
      <c r="W709" t="s">
        <v>12159</v>
      </c>
      <c r="X709" t="s">
        <v>12148</v>
      </c>
    </row>
    <row r="710" spans="1:24">
      <c r="A710" t="s">
        <v>151</v>
      </c>
      <c r="B710" t="s">
        <v>57</v>
      </c>
      <c r="C710" t="s">
        <v>391</v>
      </c>
      <c r="D710" t="s">
        <v>855</v>
      </c>
      <c r="E710" t="s">
        <v>856</v>
      </c>
      <c r="F710" t="s">
        <v>304</v>
      </c>
      <c r="I710" t="s">
        <v>204</v>
      </c>
      <c r="J710" t="s">
        <v>537</v>
      </c>
      <c r="K710">
        <v>2.4</v>
      </c>
      <c r="L710" t="s">
        <v>129</v>
      </c>
      <c r="M710">
        <v>400000</v>
      </c>
      <c r="N710" t="s">
        <v>127</v>
      </c>
      <c r="O710" t="s">
        <v>128</v>
      </c>
      <c r="S710">
        <v>26452</v>
      </c>
      <c r="T710">
        <v>15.121729925903523</v>
      </c>
      <c r="U710" t="s">
        <v>159</v>
      </c>
      <c r="V710" t="s">
        <v>3476</v>
      </c>
      <c r="W710" t="s">
        <v>12159</v>
      </c>
      <c r="X710" t="s">
        <v>12148</v>
      </c>
    </row>
    <row r="711" spans="1:24">
      <c r="A711" t="s">
        <v>151</v>
      </c>
      <c r="B711" t="s">
        <v>57</v>
      </c>
      <c r="C711" t="s">
        <v>426</v>
      </c>
      <c r="D711" t="s">
        <v>1197</v>
      </c>
      <c r="E711" t="s">
        <v>1198</v>
      </c>
      <c r="F711" t="s">
        <v>304</v>
      </c>
      <c r="I711" t="s">
        <v>204</v>
      </c>
      <c r="J711" t="s">
        <v>537</v>
      </c>
      <c r="K711">
        <v>10.8</v>
      </c>
      <c r="L711" t="s">
        <v>129</v>
      </c>
      <c r="M711">
        <v>400000</v>
      </c>
      <c r="N711" t="s">
        <v>127</v>
      </c>
      <c r="O711" t="s">
        <v>128</v>
      </c>
      <c r="S711">
        <v>26452</v>
      </c>
      <c r="T711">
        <v>15.121729925903523</v>
      </c>
      <c r="U711" t="s">
        <v>159</v>
      </c>
      <c r="V711" t="s">
        <v>3476</v>
      </c>
      <c r="W711" t="s">
        <v>12159</v>
      </c>
      <c r="X711" t="s">
        <v>12148</v>
      </c>
    </row>
    <row r="712" spans="1:24">
      <c r="A712" t="s">
        <v>151</v>
      </c>
      <c r="B712" t="s">
        <v>57</v>
      </c>
      <c r="C712" t="s">
        <v>386</v>
      </c>
      <c r="D712" t="s">
        <v>857</v>
      </c>
      <c r="E712" t="s">
        <v>859</v>
      </c>
      <c r="F712" t="s">
        <v>858</v>
      </c>
      <c r="I712" t="s">
        <v>302</v>
      </c>
      <c r="J712" t="s">
        <v>537</v>
      </c>
      <c r="K712">
        <v>3.2</v>
      </c>
      <c r="L712" t="s">
        <v>129</v>
      </c>
      <c r="M712">
        <v>400000</v>
      </c>
      <c r="N712" t="s">
        <v>127</v>
      </c>
      <c r="O712" t="s">
        <v>128</v>
      </c>
      <c r="S712">
        <v>26452</v>
      </c>
      <c r="T712">
        <v>15.121729925903523</v>
      </c>
      <c r="U712" t="s">
        <v>160</v>
      </c>
      <c r="V712" t="s">
        <v>3476</v>
      </c>
      <c r="W712" t="s">
        <v>12159</v>
      </c>
      <c r="X712" t="s">
        <v>12148</v>
      </c>
    </row>
    <row r="713" spans="1:24">
      <c r="A713" t="s">
        <v>151</v>
      </c>
      <c r="B713" t="s">
        <v>57</v>
      </c>
      <c r="C713" t="s">
        <v>351</v>
      </c>
      <c r="D713" t="s">
        <v>860</v>
      </c>
      <c r="E713" t="s">
        <v>861</v>
      </c>
      <c r="F713" t="s">
        <v>266</v>
      </c>
      <c r="I713" t="s">
        <v>213</v>
      </c>
      <c r="J713" t="s">
        <v>537</v>
      </c>
      <c r="K713">
        <v>29.4</v>
      </c>
      <c r="L713" t="s">
        <v>129</v>
      </c>
      <c r="M713">
        <v>400000</v>
      </c>
      <c r="N713" t="s">
        <v>127</v>
      </c>
      <c r="O713" t="s">
        <v>128</v>
      </c>
      <c r="S713">
        <v>26452</v>
      </c>
      <c r="T713">
        <v>15.121729925903523</v>
      </c>
      <c r="U713" t="s">
        <v>157</v>
      </c>
      <c r="V713" t="s">
        <v>3476</v>
      </c>
      <c r="W713" t="s">
        <v>12159</v>
      </c>
      <c r="X713" t="s">
        <v>12148</v>
      </c>
    </row>
    <row r="714" spans="1:24">
      <c r="A714" t="s">
        <v>151</v>
      </c>
      <c r="B714" t="s">
        <v>57</v>
      </c>
      <c r="C714" t="s">
        <v>395</v>
      </c>
      <c r="D714" t="s">
        <v>862</v>
      </c>
      <c r="E714" t="s">
        <v>864</v>
      </c>
      <c r="F714" t="s">
        <v>863</v>
      </c>
      <c r="I714" t="s">
        <v>298</v>
      </c>
      <c r="J714" t="s">
        <v>537</v>
      </c>
      <c r="K714">
        <v>9</v>
      </c>
      <c r="L714" t="s">
        <v>129</v>
      </c>
      <c r="M714">
        <v>400000</v>
      </c>
      <c r="N714" t="s">
        <v>127</v>
      </c>
      <c r="O714" t="s">
        <v>128</v>
      </c>
      <c r="S714">
        <v>26452</v>
      </c>
      <c r="T714">
        <v>15.121729925903523</v>
      </c>
      <c r="U714" t="s">
        <v>3533</v>
      </c>
      <c r="V714" t="s">
        <v>3476</v>
      </c>
      <c r="W714" t="s">
        <v>12159</v>
      </c>
      <c r="X714" t="s">
        <v>12148</v>
      </c>
    </row>
    <row r="715" spans="1:24">
      <c r="A715" t="s">
        <v>151</v>
      </c>
      <c r="B715" t="s">
        <v>57</v>
      </c>
      <c r="C715" t="s">
        <v>3216</v>
      </c>
      <c r="D715" t="s">
        <v>865</v>
      </c>
      <c r="E715" t="s">
        <v>866</v>
      </c>
      <c r="F715" t="s">
        <v>780</v>
      </c>
      <c r="I715" t="s">
        <v>298</v>
      </c>
      <c r="J715" t="s">
        <v>537</v>
      </c>
      <c r="K715">
        <v>9.4</v>
      </c>
      <c r="L715" t="s">
        <v>129</v>
      </c>
      <c r="M715">
        <v>400000</v>
      </c>
      <c r="N715" t="s">
        <v>127</v>
      </c>
      <c r="O715" t="s">
        <v>128</v>
      </c>
      <c r="S715">
        <v>26452</v>
      </c>
      <c r="T715">
        <v>15.121729925903523</v>
      </c>
      <c r="U715" t="s">
        <v>157</v>
      </c>
      <c r="V715" t="s">
        <v>3476</v>
      </c>
      <c r="W715" t="s">
        <v>12159</v>
      </c>
      <c r="X715" t="s">
        <v>12148</v>
      </c>
    </row>
    <row r="716" spans="1:24">
      <c r="A716" t="s">
        <v>151</v>
      </c>
      <c r="B716" t="s">
        <v>57</v>
      </c>
      <c r="C716" t="s">
        <v>3272</v>
      </c>
      <c r="D716" t="s">
        <v>1070</v>
      </c>
      <c r="E716" t="s">
        <v>1072</v>
      </c>
      <c r="F716" t="s">
        <v>1071</v>
      </c>
      <c r="I716" t="s">
        <v>298</v>
      </c>
      <c r="J716" t="s">
        <v>537</v>
      </c>
      <c r="K716">
        <v>1.9000000000000001</v>
      </c>
      <c r="L716" t="s">
        <v>129</v>
      </c>
      <c r="M716">
        <v>400000</v>
      </c>
      <c r="N716" t="s">
        <v>127</v>
      </c>
      <c r="O716" t="s">
        <v>128</v>
      </c>
      <c r="S716">
        <v>26452</v>
      </c>
      <c r="T716">
        <v>15.121729925903523</v>
      </c>
      <c r="U716" t="s">
        <v>157</v>
      </c>
      <c r="V716" t="s">
        <v>3476</v>
      </c>
      <c r="W716" t="s">
        <v>12159</v>
      </c>
      <c r="X716" t="s">
        <v>12148</v>
      </c>
    </row>
    <row r="717" spans="1:24">
      <c r="A717" t="s">
        <v>151</v>
      </c>
      <c r="B717" t="s">
        <v>57</v>
      </c>
      <c r="C717" t="s">
        <v>389</v>
      </c>
      <c r="D717" t="s">
        <v>867</v>
      </c>
      <c r="E717" t="s">
        <v>868</v>
      </c>
      <c r="F717" t="s">
        <v>289</v>
      </c>
      <c r="I717" t="s">
        <v>275</v>
      </c>
      <c r="J717" t="s">
        <v>537</v>
      </c>
      <c r="K717">
        <v>10.3</v>
      </c>
      <c r="L717" t="s">
        <v>129</v>
      </c>
      <c r="M717">
        <v>400000</v>
      </c>
      <c r="N717" t="s">
        <v>127</v>
      </c>
      <c r="O717" t="s">
        <v>128</v>
      </c>
      <c r="S717">
        <v>26452</v>
      </c>
      <c r="T717">
        <v>15.121729925903523</v>
      </c>
      <c r="U717" t="s">
        <v>3533</v>
      </c>
      <c r="V717" t="s">
        <v>3476</v>
      </c>
      <c r="W717" t="s">
        <v>12159</v>
      </c>
      <c r="X717" t="s">
        <v>12148</v>
      </c>
    </row>
    <row r="718" spans="1:24">
      <c r="A718" t="s">
        <v>151</v>
      </c>
      <c r="B718" t="s">
        <v>57</v>
      </c>
      <c r="C718" t="s">
        <v>3217</v>
      </c>
      <c r="D718" t="s">
        <v>869</v>
      </c>
      <c r="E718" t="s">
        <v>871</v>
      </c>
      <c r="F718" t="s">
        <v>870</v>
      </c>
      <c r="I718" t="s">
        <v>848</v>
      </c>
      <c r="J718" t="s">
        <v>537</v>
      </c>
      <c r="K718">
        <v>0.30000000000000004</v>
      </c>
      <c r="L718" t="s">
        <v>129</v>
      </c>
      <c r="M718">
        <v>400000</v>
      </c>
      <c r="N718" t="s">
        <v>127</v>
      </c>
      <c r="O718" t="s">
        <v>128</v>
      </c>
      <c r="S718">
        <v>26452</v>
      </c>
      <c r="T718">
        <v>15.121729925903523</v>
      </c>
      <c r="U718" t="s">
        <v>160</v>
      </c>
      <c r="V718" t="s">
        <v>3476</v>
      </c>
      <c r="W718" t="s">
        <v>12159</v>
      </c>
      <c r="X718" t="s">
        <v>12148</v>
      </c>
    </row>
    <row r="719" spans="1:24">
      <c r="A719" t="s">
        <v>151</v>
      </c>
      <c r="B719" t="s">
        <v>57</v>
      </c>
      <c r="C719" t="s">
        <v>3218</v>
      </c>
      <c r="D719" t="s">
        <v>872</v>
      </c>
      <c r="E719" t="s">
        <v>873</v>
      </c>
      <c r="F719" t="s">
        <v>539</v>
      </c>
      <c r="I719" t="s">
        <v>204</v>
      </c>
      <c r="J719" t="s">
        <v>537</v>
      </c>
      <c r="K719">
        <v>0.2</v>
      </c>
      <c r="L719" t="s">
        <v>129</v>
      </c>
      <c r="M719">
        <v>400000</v>
      </c>
      <c r="N719" t="s">
        <v>127</v>
      </c>
      <c r="O719" t="s">
        <v>128</v>
      </c>
      <c r="S719">
        <v>26452</v>
      </c>
      <c r="T719">
        <v>15.121729925903523</v>
      </c>
      <c r="U719" t="s">
        <v>157</v>
      </c>
      <c r="V719" t="s">
        <v>3476</v>
      </c>
      <c r="W719" t="s">
        <v>12159</v>
      </c>
      <c r="X719" t="s">
        <v>12148</v>
      </c>
    </row>
    <row r="720" spans="1:24">
      <c r="A720" t="s">
        <v>151</v>
      </c>
      <c r="B720" t="s">
        <v>57</v>
      </c>
      <c r="C720" t="s">
        <v>3220</v>
      </c>
      <c r="D720" t="s">
        <v>876</v>
      </c>
      <c r="E720" t="s">
        <v>877</v>
      </c>
      <c r="F720" t="s">
        <v>539</v>
      </c>
      <c r="I720" t="s">
        <v>217</v>
      </c>
      <c r="J720" t="s">
        <v>537</v>
      </c>
      <c r="K720">
        <v>14.5</v>
      </c>
      <c r="L720" t="s">
        <v>129</v>
      </c>
      <c r="M720">
        <v>400000</v>
      </c>
      <c r="N720" t="s">
        <v>127</v>
      </c>
      <c r="O720" t="s">
        <v>128</v>
      </c>
      <c r="S720">
        <v>26452</v>
      </c>
      <c r="T720">
        <v>15.121729925903523</v>
      </c>
      <c r="U720" t="s">
        <v>157</v>
      </c>
      <c r="V720" t="s">
        <v>3476</v>
      </c>
      <c r="W720" t="s">
        <v>12159</v>
      </c>
      <c r="X720" t="s">
        <v>12148</v>
      </c>
    </row>
    <row r="721" spans="1:24">
      <c r="A721" t="s">
        <v>151</v>
      </c>
      <c r="B721" t="s">
        <v>57</v>
      </c>
      <c r="C721" t="s">
        <v>3221</v>
      </c>
      <c r="D721" t="s">
        <v>883</v>
      </c>
      <c r="E721" t="s">
        <v>884</v>
      </c>
      <c r="F721" t="s">
        <v>780</v>
      </c>
      <c r="I721" t="s">
        <v>298</v>
      </c>
      <c r="J721" t="s">
        <v>537</v>
      </c>
      <c r="K721">
        <v>88.7</v>
      </c>
      <c r="L721" t="s">
        <v>129</v>
      </c>
      <c r="M721">
        <v>400000</v>
      </c>
      <c r="N721" t="s">
        <v>127</v>
      </c>
      <c r="O721" t="s">
        <v>128</v>
      </c>
      <c r="S721">
        <v>26452</v>
      </c>
      <c r="T721">
        <v>15.121729925903523</v>
      </c>
      <c r="U721" t="s">
        <v>157</v>
      </c>
      <c r="V721" t="s">
        <v>3476</v>
      </c>
      <c r="W721" t="s">
        <v>12159</v>
      </c>
      <c r="X721" t="s">
        <v>12148</v>
      </c>
    </row>
    <row r="722" spans="1:24">
      <c r="A722" t="s">
        <v>151</v>
      </c>
      <c r="B722" t="s">
        <v>57</v>
      </c>
      <c r="C722" t="s">
        <v>3222</v>
      </c>
      <c r="D722" t="s">
        <v>895</v>
      </c>
      <c r="E722" t="s">
        <v>896</v>
      </c>
      <c r="F722" t="s">
        <v>542</v>
      </c>
      <c r="I722" t="s">
        <v>217</v>
      </c>
      <c r="J722" t="s">
        <v>537</v>
      </c>
      <c r="K722">
        <v>3.4</v>
      </c>
      <c r="L722" t="s">
        <v>129</v>
      </c>
      <c r="M722">
        <v>400000</v>
      </c>
      <c r="N722" t="s">
        <v>127</v>
      </c>
      <c r="O722" t="s">
        <v>128</v>
      </c>
      <c r="S722">
        <v>26452</v>
      </c>
      <c r="T722">
        <v>15.121729925903523</v>
      </c>
      <c r="U722" t="s">
        <v>3533</v>
      </c>
      <c r="V722" t="s">
        <v>3476</v>
      </c>
      <c r="W722" t="s">
        <v>12159</v>
      </c>
      <c r="X722" t="s">
        <v>12148</v>
      </c>
    </row>
    <row r="723" spans="1:24">
      <c r="A723" t="s">
        <v>151</v>
      </c>
      <c r="B723" t="s">
        <v>57</v>
      </c>
      <c r="C723" t="s">
        <v>387</v>
      </c>
      <c r="D723" t="s">
        <v>897</v>
      </c>
      <c r="E723" t="s">
        <v>899</v>
      </c>
      <c r="F723" t="s">
        <v>898</v>
      </c>
      <c r="I723" t="s">
        <v>275</v>
      </c>
      <c r="J723" t="s">
        <v>537</v>
      </c>
      <c r="K723">
        <v>16</v>
      </c>
      <c r="L723" t="s">
        <v>129</v>
      </c>
      <c r="M723">
        <v>400000</v>
      </c>
      <c r="N723" t="s">
        <v>127</v>
      </c>
      <c r="O723" t="s">
        <v>128</v>
      </c>
      <c r="S723">
        <v>26452</v>
      </c>
      <c r="T723">
        <v>15.121729925903523</v>
      </c>
      <c r="U723" t="s">
        <v>157</v>
      </c>
      <c r="V723" t="s">
        <v>3476</v>
      </c>
      <c r="W723" t="s">
        <v>12159</v>
      </c>
      <c r="X723" t="s">
        <v>12148</v>
      </c>
    </row>
    <row r="724" spans="1:24">
      <c r="A724" t="s">
        <v>151</v>
      </c>
      <c r="B724" t="s">
        <v>57</v>
      </c>
      <c r="C724" t="s">
        <v>3223</v>
      </c>
      <c r="D724" t="s">
        <v>900</v>
      </c>
      <c r="E724" t="s">
        <v>902</v>
      </c>
      <c r="F724" t="s">
        <v>901</v>
      </c>
      <c r="I724" t="s">
        <v>217</v>
      </c>
      <c r="J724" t="s">
        <v>537</v>
      </c>
      <c r="K724">
        <v>4.3</v>
      </c>
      <c r="L724" t="s">
        <v>129</v>
      </c>
      <c r="M724">
        <v>400000</v>
      </c>
      <c r="N724" t="s">
        <v>127</v>
      </c>
      <c r="O724" t="s">
        <v>128</v>
      </c>
      <c r="S724">
        <v>26452</v>
      </c>
      <c r="T724">
        <v>15.121729925903523</v>
      </c>
      <c r="U724" t="s">
        <v>165</v>
      </c>
      <c r="V724" t="s">
        <v>3476</v>
      </c>
      <c r="W724" t="s">
        <v>12159</v>
      </c>
      <c r="X724" t="s">
        <v>12148</v>
      </c>
    </row>
    <row r="725" spans="1:24">
      <c r="A725" t="s">
        <v>151</v>
      </c>
      <c r="B725" t="s">
        <v>57</v>
      </c>
      <c r="C725" t="s">
        <v>3224</v>
      </c>
      <c r="D725" t="s">
        <v>903</v>
      </c>
      <c r="E725" t="s">
        <v>904</v>
      </c>
      <c r="F725" t="s">
        <v>539</v>
      </c>
      <c r="I725" t="s">
        <v>217</v>
      </c>
      <c r="J725" t="s">
        <v>537</v>
      </c>
      <c r="K725">
        <v>6.6</v>
      </c>
      <c r="L725" t="s">
        <v>129</v>
      </c>
      <c r="M725">
        <v>400000</v>
      </c>
      <c r="N725" t="s">
        <v>127</v>
      </c>
      <c r="O725" t="s">
        <v>128</v>
      </c>
      <c r="S725">
        <v>26452</v>
      </c>
      <c r="T725">
        <v>15.121729925903523</v>
      </c>
      <c r="U725" t="s">
        <v>157</v>
      </c>
      <c r="V725" t="s">
        <v>3476</v>
      </c>
      <c r="W725" t="s">
        <v>12159</v>
      </c>
      <c r="X725" t="s">
        <v>12148</v>
      </c>
    </row>
    <row r="726" spans="1:24">
      <c r="A726" t="s">
        <v>151</v>
      </c>
      <c r="B726" t="s">
        <v>57</v>
      </c>
      <c r="C726" t="s">
        <v>3225</v>
      </c>
      <c r="D726" t="s">
        <v>905</v>
      </c>
      <c r="E726" t="s">
        <v>906</v>
      </c>
      <c r="F726" t="s">
        <v>720</v>
      </c>
      <c r="I726" t="s">
        <v>721</v>
      </c>
      <c r="J726" t="s">
        <v>537</v>
      </c>
      <c r="K726">
        <v>0.5</v>
      </c>
      <c r="L726" t="s">
        <v>129</v>
      </c>
      <c r="M726">
        <v>400000</v>
      </c>
      <c r="N726" t="s">
        <v>127</v>
      </c>
      <c r="O726" t="s">
        <v>128</v>
      </c>
      <c r="S726">
        <v>26452</v>
      </c>
      <c r="T726">
        <v>15.121729925903523</v>
      </c>
      <c r="U726" t="s">
        <v>160</v>
      </c>
      <c r="V726" t="s">
        <v>3476</v>
      </c>
      <c r="W726" t="s">
        <v>12159</v>
      </c>
      <c r="X726" t="s">
        <v>12148</v>
      </c>
    </row>
    <row r="727" spans="1:24">
      <c r="A727" t="s">
        <v>151</v>
      </c>
      <c r="B727" t="s">
        <v>57</v>
      </c>
      <c r="C727" t="s">
        <v>390</v>
      </c>
      <c r="D727" t="s">
        <v>907</v>
      </c>
      <c r="E727" t="s">
        <v>908</v>
      </c>
      <c r="F727" t="s">
        <v>303</v>
      </c>
      <c r="I727" t="s">
        <v>208</v>
      </c>
      <c r="J727" t="s">
        <v>537</v>
      </c>
      <c r="K727">
        <v>2.2000000000000002</v>
      </c>
      <c r="L727" t="s">
        <v>129</v>
      </c>
      <c r="M727">
        <v>400000</v>
      </c>
      <c r="N727" t="s">
        <v>127</v>
      </c>
      <c r="O727" t="s">
        <v>128</v>
      </c>
      <c r="S727">
        <v>26452</v>
      </c>
      <c r="T727">
        <v>15.121729925903523</v>
      </c>
      <c r="U727" t="s">
        <v>164</v>
      </c>
      <c r="V727" t="s">
        <v>3476</v>
      </c>
      <c r="W727" t="s">
        <v>12159</v>
      </c>
      <c r="X727" t="s">
        <v>12148</v>
      </c>
    </row>
    <row r="728" spans="1:24">
      <c r="A728" t="s">
        <v>151</v>
      </c>
      <c r="B728" t="s">
        <v>57</v>
      </c>
      <c r="C728" t="s">
        <v>3226</v>
      </c>
      <c r="D728" t="s">
        <v>909</v>
      </c>
      <c r="E728" t="s">
        <v>910</v>
      </c>
      <c r="F728" t="s">
        <v>720</v>
      </c>
      <c r="I728" t="s">
        <v>721</v>
      </c>
      <c r="J728" t="s">
        <v>537</v>
      </c>
      <c r="K728">
        <v>0.5</v>
      </c>
      <c r="L728" t="s">
        <v>129</v>
      </c>
      <c r="M728">
        <v>400000</v>
      </c>
      <c r="N728" t="s">
        <v>127</v>
      </c>
      <c r="O728" t="s">
        <v>128</v>
      </c>
      <c r="S728">
        <v>26452</v>
      </c>
      <c r="T728">
        <v>15.121729925903523</v>
      </c>
      <c r="U728" t="s">
        <v>157</v>
      </c>
      <c r="V728" t="s">
        <v>3476</v>
      </c>
      <c r="W728" t="s">
        <v>12159</v>
      </c>
      <c r="X728" t="s">
        <v>12148</v>
      </c>
    </row>
    <row r="729" spans="1:24">
      <c r="A729" t="s">
        <v>151</v>
      </c>
      <c r="B729" t="s">
        <v>57</v>
      </c>
      <c r="C729" t="s">
        <v>371</v>
      </c>
      <c r="D729" t="s">
        <v>911</v>
      </c>
      <c r="E729" t="s">
        <v>913</v>
      </c>
      <c r="F729" t="s">
        <v>912</v>
      </c>
      <c r="I729" t="s">
        <v>210</v>
      </c>
      <c r="J729" t="s">
        <v>537</v>
      </c>
      <c r="K729">
        <v>0.8</v>
      </c>
      <c r="L729" t="s">
        <v>129</v>
      </c>
      <c r="M729">
        <v>400000</v>
      </c>
      <c r="N729" t="s">
        <v>127</v>
      </c>
      <c r="O729" t="s">
        <v>128</v>
      </c>
      <c r="S729">
        <v>26452</v>
      </c>
      <c r="T729">
        <v>15.121729925903523</v>
      </c>
      <c r="U729" t="s">
        <v>157</v>
      </c>
      <c r="V729" t="s">
        <v>3476</v>
      </c>
      <c r="W729" t="s">
        <v>12159</v>
      </c>
      <c r="X729" t="s">
        <v>12148</v>
      </c>
    </row>
    <row r="730" spans="1:24">
      <c r="A730" t="s">
        <v>151</v>
      </c>
      <c r="B730" t="s">
        <v>57</v>
      </c>
      <c r="C730" t="s">
        <v>393</v>
      </c>
      <c r="D730" t="s">
        <v>914</v>
      </c>
      <c r="E730" t="s">
        <v>915</v>
      </c>
      <c r="F730" t="s">
        <v>305</v>
      </c>
      <c r="I730" t="s">
        <v>275</v>
      </c>
      <c r="J730" t="s">
        <v>537</v>
      </c>
      <c r="K730">
        <v>7.2</v>
      </c>
      <c r="L730" t="s">
        <v>129</v>
      </c>
      <c r="M730">
        <v>400000</v>
      </c>
      <c r="N730" t="s">
        <v>127</v>
      </c>
      <c r="O730" t="s">
        <v>128</v>
      </c>
      <c r="S730">
        <v>26452</v>
      </c>
      <c r="T730">
        <v>15.121729925903523</v>
      </c>
      <c r="U730" t="s">
        <v>157</v>
      </c>
      <c r="V730" t="s">
        <v>3476</v>
      </c>
      <c r="W730" t="s">
        <v>12159</v>
      </c>
      <c r="X730" t="s">
        <v>12148</v>
      </c>
    </row>
    <row r="731" spans="1:24">
      <c r="A731" t="s">
        <v>151</v>
      </c>
      <c r="B731" t="s">
        <v>57</v>
      </c>
      <c r="C731" t="s">
        <v>3227</v>
      </c>
      <c r="D731" t="s">
        <v>918</v>
      </c>
      <c r="E731" t="s">
        <v>920</v>
      </c>
      <c r="F731" t="s">
        <v>919</v>
      </c>
      <c r="I731" t="s">
        <v>217</v>
      </c>
      <c r="J731" t="s">
        <v>532</v>
      </c>
      <c r="K731">
        <v>34</v>
      </c>
      <c r="L731" t="s">
        <v>129</v>
      </c>
      <c r="M731">
        <v>400000</v>
      </c>
      <c r="N731" t="s">
        <v>127</v>
      </c>
      <c r="O731" t="s">
        <v>128</v>
      </c>
      <c r="S731">
        <v>26452</v>
      </c>
      <c r="T731">
        <v>15.121729925903523</v>
      </c>
      <c r="U731" t="s">
        <v>3533</v>
      </c>
      <c r="V731" t="s">
        <v>3476</v>
      </c>
      <c r="W731" t="s">
        <v>12161</v>
      </c>
      <c r="X731" t="s">
        <v>12148</v>
      </c>
    </row>
    <row r="732" spans="1:24">
      <c r="A732" t="s">
        <v>151</v>
      </c>
      <c r="B732" t="s">
        <v>57</v>
      </c>
      <c r="C732" t="s">
        <v>3228</v>
      </c>
      <c r="D732" t="s">
        <v>921</v>
      </c>
      <c r="E732" t="s">
        <v>923</v>
      </c>
      <c r="F732" t="s">
        <v>922</v>
      </c>
      <c r="I732" t="s">
        <v>275</v>
      </c>
      <c r="J732" t="s">
        <v>532</v>
      </c>
      <c r="K732">
        <v>750</v>
      </c>
      <c r="L732" t="s">
        <v>129</v>
      </c>
      <c r="M732">
        <v>400000</v>
      </c>
      <c r="N732" t="s">
        <v>127</v>
      </c>
      <c r="O732" t="s">
        <v>128</v>
      </c>
      <c r="S732">
        <v>26452</v>
      </c>
      <c r="T732">
        <v>15.121729925903523</v>
      </c>
      <c r="U732" t="s">
        <v>157</v>
      </c>
      <c r="V732" t="s">
        <v>3476</v>
      </c>
      <c r="W732" t="s">
        <v>12161</v>
      </c>
      <c r="X732" t="s">
        <v>12148</v>
      </c>
    </row>
    <row r="733" spans="1:24">
      <c r="A733" t="s">
        <v>151</v>
      </c>
      <c r="B733" t="s">
        <v>57</v>
      </c>
      <c r="C733" t="s">
        <v>3229</v>
      </c>
      <c r="D733" t="s">
        <v>924</v>
      </c>
      <c r="E733" t="s">
        <v>926</v>
      </c>
      <c r="F733" t="s">
        <v>925</v>
      </c>
      <c r="I733" t="s">
        <v>217</v>
      </c>
      <c r="J733" t="s">
        <v>537</v>
      </c>
      <c r="K733">
        <v>2.2999999999999998</v>
      </c>
      <c r="L733" t="s">
        <v>129</v>
      </c>
      <c r="M733">
        <v>400000</v>
      </c>
      <c r="N733" t="s">
        <v>127</v>
      </c>
      <c r="O733" t="s">
        <v>128</v>
      </c>
      <c r="S733">
        <v>26452</v>
      </c>
      <c r="T733">
        <v>15.121729925903523</v>
      </c>
      <c r="U733" t="s">
        <v>159</v>
      </c>
      <c r="V733" t="s">
        <v>3476</v>
      </c>
      <c r="W733" t="s">
        <v>12159</v>
      </c>
      <c r="X733" t="s">
        <v>12148</v>
      </c>
    </row>
    <row r="734" spans="1:24">
      <c r="A734" t="s">
        <v>151</v>
      </c>
      <c r="B734" t="s">
        <v>57</v>
      </c>
      <c r="C734" t="s">
        <v>3230</v>
      </c>
      <c r="D734" t="s">
        <v>927</v>
      </c>
      <c r="E734" t="s">
        <v>928</v>
      </c>
      <c r="F734" t="s">
        <v>735</v>
      </c>
      <c r="I734" t="s">
        <v>217</v>
      </c>
      <c r="J734" t="s">
        <v>537</v>
      </c>
      <c r="K734">
        <v>8.1999999999999993</v>
      </c>
      <c r="L734" t="s">
        <v>129</v>
      </c>
      <c r="M734">
        <v>400000</v>
      </c>
      <c r="N734" t="s">
        <v>127</v>
      </c>
      <c r="O734" t="s">
        <v>128</v>
      </c>
      <c r="S734">
        <v>26452</v>
      </c>
      <c r="T734">
        <v>15.121729925903523</v>
      </c>
      <c r="U734" t="s">
        <v>159</v>
      </c>
      <c r="V734" t="s">
        <v>3476</v>
      </c>
      <c r="W734" t="s">
        <v>12159</v>
      </c>
      <c r="X734" t="s">
        <v>12148</v>
      </c>
    </row>
    <row r="735" spans="1:24">
      <c r="A735" t="s">
        <v>151</v>
      </c>
      <c r="B735" t="s">
        <v>57</v>
      </c>
      <c r="C735" t="s">
        <v>3231</v>
      </c>
      <c r="D735" t="s">
        <v>929</v>
      </c>
      <c r="E735" t="s">
        <v>931</v>
      </c>
      <c r="F735" t="s">
        <v>930</v>
      </c>
      <c r="I735" t="s">
        <v>217</v>
      </c>
      <c r="J735" t="s">
        <v>537</v>
      </c>
      <c r="K735">
        <v>45.9</v>
      </c>
      <c r="L735" t="s">
        <v>129</v>
      </c>
      <c r="M735">
        <v>400000</v>
      </c>
      <c r="N735" t="s">
        <v>127</v>
      </c>
      <c r="O735" t="s">
        <v>128</v>
      </c>
      <c r="S735">
        <v>26452</v>
      </c>
      <c r="T735">
        <v>15.121729925903523</v>
      </c>
      <c r="U735" t="s">
        <v>165</v>
      </c>
      <c r="V735" t="s">
        <v>3476</v>
      </c>
      <c r="W735" t="s">
        <v>12159</v>
      </c>
      <c r="X735" t="s">
        <v>12148</v>
      </c>
    </row>
    <row r="736" spans="1:24">
      <c r="A736" t="s">
        <v>151</v>
      </c>
      <c r="B736" t="s">
        <v>57</v>
      </c>
      <c r="C736" t="s">
        <v>3232</v>
      </c>
      <c r="D736" t="s">
        <v>932</v>
      </c>
      <c r="E736" t="s">
        <v>934</v>
      </c>
      <c r="F736" t="s">
        <v>933</v>
      </c>
      <c r="I736" t="s">
        <v>298</v>
      </c>
      <c r="J736" t="s">
        <v>537</v>
      </c>
      <c r="K736">
        <v>3.4</v>
      </c>
      <c r="L736" t="s">
        <v>129</v>
      </c>
      <c r="M736">
        <v>400000</v>
      </c>
      <c r="N736" t="s">
        <v>127</v>
      </c>
      <c r="O736" t="s">
        <v>128</v>
      </c>
      <c r="S736">
        <v>26452</v>
      </c>
      <c r="T736">
        <v>15.121729925903523</v>
      </c>
      <c r="U736" t="s">
        <v>157</v>
      </c>
      <c r="V736" t="s">
        <v>3476</v>
      </c>
      <c r="W736" t="s">
        <v>12159</v>
      </c>
      <c r="X736" t="s">
        <v>12148</v>
      </c>
    </row>
    <row r="737" spans="1:24">
      <c r="A737" t="s">
        <v>151</v>
      </c>
      <c r="B737" t="s">
        <v>57</v>
      </c>
      <c r="C737" t="s">
        <v>401</v>
      </c>
      <c r="D737" t="s">
        <v>935</v>
      </c>
      <c r="E737" t="s">
        <v>937</v>
      </c>
      <c r="F737" t="s">
        <v>936</v>
      </c>
      <c r="I737" t="s">
        <v>204</v>
      </c>
      <c r="J737" t="s">
        <v>537</v>
      </c>
      <c r="K737">
        <v>31.7</v>
      </c>
      <c r="L737" t="s">
        <v>129</v>
      </c>
      <c r="M737">
        <v>400000</v>
      </c>
      <c r="N737" t="s">
        <v>127</v>
      </c>
      <c r="O737" t="s">
        <v>128</v>
      </c>
      <c r="S737">
        <v>26452</v>
      </c>
      <c r="T737">
        <v>15.121729925903523</v>
      </c>
      <c r="U737" t="s">
        <v>159</v>
      </c>
      <c r="V737" t="s">
        <v>3476</v>
      </c>
      <c r="W737" t="s">
        <v>12159</v>
      </c>
      <c r="X737" t="s">
        <v>12148</v>
      </c>
    </row>
    <row r="738" spans="1:24">
      <c r="A738" t="s">
        <v>151</v>
      </c>
      <c r="B738" t="s">
        <v>57</v>
      </c>
      <c r="C738" t="s">
        <v>424</v>
      </c>
      <c r="D738" t="s">
        <v>1160</v>
      </c>
      <c r="E738" t="s">
        <v>1161</v>
      </c>
      <c r="F738" t="s">
        <v>936</v>
      </c>
      <c r="I738" t="s">
        <v>204</v>
      </c>
      <c r="J738" t="s">
        <v>537</v>
      </c>
      <c r="K738">
        <v>51</v>
      </c>
      <c r="L738" t="s">
        <v>129</v>
      </c>
      <c r="M738">
        <v>400000</v>
      </c>
      <c r="N738" t="s">
        <v>127</v>
      </c>
      <c r="O738" t="s">
        <v>128</v>
      </c>
      <c r="S738">
        <v>26452</v>
      </c>
      <c r="T738">
        <v>15.121729925903523</v>
      </c>
      <c r="U738" t="s">
        <v>159</v>
      </c>
      <c r="V738" t="s">
        <v>3476</v>
      </c>
      <c r="W738" t="s">
        <v>12159</v>
      </c>
      <c r="X738" t="s">
        <v>12148</v>
      </c>
    </row>
    <row r="739" spans="1:24">
      <c r="A739" t="s">
        <v>151</v>
      </c>
      <c r="B739" t="s">
        <v>57</v>
      </c>
      <c r="C739" t="s">
        <v>3233</v>
      </c>
      <c r="D739" t="s">
        <v>938</v>
      </c>
      <c r="E739" t="s">
        <v>940</v>
      </c>
      <c r="F739" t="s">
        <v>939</v>
      </c>
      <c r="I739" t="s">
        <v>217</v>
      </c>
      <c r="J739" t="s">
        <v>537</v>
      </c>
      <c r="K739">
        <v>0.60000000000000009</v>
      </c>
      <c r="L739" t="s">
        <v>129</v>
      </c>
      <c r="M739">
        <v>400000</v>
      </c>
      <c r="N739" t="s">
        <v>127</v>
      </c>
      <c r="O739" t="s">
        <v>128</v>
      </c>
      <c r="S739">
        <v>26452</v>
      </c>
      <c r="T739">
        <v>15.121729925903523</v>
      </c>
      <c r="U739" t="s">
        <v>159</v>
      </c>
      <c r="V739" t="s">
        <v>3476</v>
      </c>
      <c r="W739" t="s">
        <v>12159</v>
      </c>
      <c r="X739" t="s">
        <v>12148</v>
      </c>
    </row>
    <row r="740" spans="1:24">
      <c r="A740" t="s">
        <v>151</v>
      </c>
      <c r="B740" t="s">
        <v>57</v>
      </c>
      <c r="C740" t="s">
        <v>3234</v>
      </c>
      <c r="D740" t="s">
        <v>941</v>
      </c>
      <c r="E740" t="s">
        <v>942</v>
      </c>
      <c r="F740" t="s">
        <v>750</v>
      </c>
      <c r="I740" t="s">
        <v>751</v>
      </c>
      <c r="J740" t="s">
        <v>537</v>
      </c>
      <c r="K740">
        <v>1.1000000000000001</v>
      </c>
      <c r="L740" t="s">
        <v>129</v>
      </c>
      <c r="M740">
        <v>400000</v>
      </c>
      <c r="N740" t="s">
        <v>127</v>
      </c>
      <c r="O740" t="s">
        <v>128</v>
      </c>
      <c r="S740">
        <v>26452</v>
      </c>
      <c r="T740">
        <v>15.121729925903523</v>
      </c>
      <c r="U740" t="s">
        <v>160</v>
      </c>
      <c r="V740" t="s">
        <v>3476</v>
      </c>
      <c r="W740" t="s">
        <v>12159</v>
      </c>
      <c r="X740" t="s">
        <v>12148</v>
      </c>
    </row>
    <row r="741" spans="1:24">
      <c r="A741" t="s">
        <v>151</v>
      </c>
      <c r="B741" t="s">
        <v>57</v>
      </c>
      <c r="C741" t="s">
        <v>3235</v>
      </c>
      <c r="D741" t="s">
        <v>943</v>
      </c>
      <c r="E741" t="s">
        <v>944</v>
      </c>
      <c r="F741" t="s">
        <v>720</v>
      </c>
      <c r="I741" t="s">
        <v>721</v>
      </c>
      <c r="J741" t="s">
        <v>537</v>
      </c>
      <c r="K741">
        <v>0.9</v>
      </c>
      <c r="L741" t="s">
        <v>129</v>
      </c>
      <c r="M741">
        <v>400000</v>
      </c>
      <c r="N741" t="s">
        <v>127</v>
      </c>
      <c r="O741" t="s">
        <v>128</v>
      </c>
      <c r="S741">
        <v>26452</v>
      </c>
      <c r="T741">
        <v>15.121729925903523</v>
      </c>
      <c r="U741" t="s">
        <v>160</v>
      </c>
      <c r="V741" t="s">
        <v>3476</v>
      </c>
      <c r="W741" t="s">
        <v>12159</v>
      </c>
      <c r="X741" t="s">
        <v>12148</v>
      </c>
    </row>
    <row r="742" spans="1:24">
      <c r="A742" t="s">
        <v>151</v>
      </c>
      <c r="B742" t="s">
        <v>57</v>
      </c>
      <c r="C742" t="s">
        <v>3236</v>
      </c>
      <c r="D742" t="s">
        <v>945</v>
      </c>
      <c r="E742" t="s">
        <v>947</v>
      </c>
      <c r="F742" t="s">
        <v>946</v>
      </c>
      <c r="I742" t="s">
        <v>217</v>
      </c>
      <c r="J742" t="s">
        <v>537</v>
      </c>
      <c r="K742">
        <v>7.9</v>
      </c>
      <c r="L742" t="s">
        <v>129</v>
      </c>
      <c r="M742">
        <v>400000</v>
      </c>
      <c r="N742" t="s">
        <v>127</v>
      </c>
      <c r="O742" t="s">
        <v>128</v>
      </c>
      <c r="S742">
        <v>26452</v>
      </c>
      <c r="T742">
        <v>15.121729925903523</v>
      </c>
      <c r="U742" t="s">
        <v>160</v>
      </c>
      <c r="V742" t="s">
        <v>3476</v>
      </c>
      <c r="W742" t="s">
        <v>12159</v>
      </c>
      <c r="X742" t="s">
        <v>12148</v>
      </c>
    </row>
    <row r="743" spans="1:24">
      <c r="A743" t="s">
        <v>151</v>
      </c>
      <c r="B743" t="s">
        <v>57</v>
      </c>
      <c r="C743" t="s">
        <v>3237</v>
      </c>
      <c r="D743" t="s">
        <v>948</v>
      </c>
      <c r="E743" t="s">
        <v>949</v>
      </c>
      <c r="F743" t="s">
        <v>539</v>
      </c>
      <c r="I743" t="s">
        <v>217</v>
      </c>
      <c r="J743" t="s">
        <v>537</v>
      </c>
      <c r="K743">
        <v>0.5</v>
      </c>
      <c r="L743" t="s">
        <v>129</v>
      </c>
      <c r="M743">
        <v>400000</v>
      </c>
      <c r="N743" t="s">
        <v>127</v>
      </c>
      <c r="O743" t="s">
        <v>128</v>
      </c>
      <c r="S743">
        <v>26452</v>
      </c>
      <c r="T743">
        <v>15.121729925903523</v>
      </c>
      <c r="U743" t="s">
        <v>3533</v>
      </c>
      <c r="V743" t="s">
        <v>3476</v>
      </c>
      <c r="W743" t="s">
        <v>12159</v>
      </c>
      <c r="X743" t="s">
        <v>12148</v>
      </c>
    </row>
    <row r="744" spans="1:24">
      <c r="A744" t="s">
        <v>151</v>
      </c>
      <c r="B744" t="s">
        <v>57</v>
      </c>
      <c r="C744" t="s">
        <v>366</v>
      </c>
      <c r="D744" t="s">
        <v>950</v>
      </c>
      <c r="E744" t="s">
        <v>951</v>
      </c>
      <c r="F744" t="s">
        <v>285</v>
      </c>
      <c r="I744" t="s">
        <v>275</v>
      </c>
      <c r="J744" t="s">
        <v>537</v>
      </c>
      <c r="K744">
        <v>1.4</v>
      </c>
      <c r="L744" t="s">
        <v>129</v>
      </c>
      <c r="M744">
        <v>400000</v>
      </c>
      <c r="N744" t="s">
        <v>127</v>
      </c>
      <c r="O744" t="s">
        <v>128</v>
      </c>
      <c r="S744">
        <v>26452</v>
      </c>
      <c r="T744">
        <v>15.121729925903523</v>
      </c>
      <c r="U744" t="s">
        <v>157</v>
      </c>
      <c r="V744" t="s">
        <v>3476</v>
      </c>
      <c r="W744" t="s">
        <v>12159</v>
      </c>
      <c r="X744" t="s">
        <v>12148</v>
      </c>
    </row>
    <row r="745" spans="1:24">
      <c r="A745" t="s">
        <v>151</v>
      </c>
      <c r="B745" t="s">
        <v>57</v>
      </c>
      <c r="C745" t="s">
        <v>3238</v>
      </c>
      <c r="D745" t="s">
        <v>952</v>
      </c>
      <c r="E745" t="s">
        <v>953</v>
      </c>
      <c r="F745" t="s">
        <v>750</v>
      </c>
      <c r="I745" t="s">
        <v>751</v>
      </c>
      <c r="J745" t="s">
        <v>537</v>
      </c>
      <c r="K745">
        <v>1.9000000000000001</v>
      </c>
      <c r="L745" t="s">
        <v>129</v>
      </c>
      <c r="M745">
        <v>400000</v>
      </c>
      <c r="N745" t="s">
        <v>127</v>
      </c>
      <c r="O745" t="s">
        <v>128</v>
      </c>
      <c r="S745">
        <v>26452</v>
      </c>
      <c r="T745">
        <v>15.121729925903523</v>
      </c>
      <c r="U745" t="s">
        <v>165</v>
      </c>
      <c r="V745" t="s">
        <v>3476</v>
      </c>
      <c r="W745" t="s">
        <v>12159</v>
      </c>
      <c r="X745" t="s">
        <v>12148</v>
      </c>
    </row>
    <row r="746" spans="1:24">
      <c r="A746" t="s">
        <v>151</v>
      </c>
      <c r="B746" t="s">
        <v>57</v>
      </c>
      <c r="C746" t="s">
        <v>3239</v>
      </c>
      <c r="D746" t="s">
        <v>954</v>
      </c>
      <c r="E746" t="s">
        <v>955</v>
      </c>
      <c r="F746" t="s">
        <v>539</v>
      </c>
      <c r="I746" t="s">
        <v>217</v>
      </c>
      <c r="J746" t="s">
        <v>537</v>
      </c>
      <c r="K746">
        <v>1.2</v>
      </c>
      <c r="L746" t="s">
        <v>129</v>
      </c>
      <c r="M746">
        <v>400000</v>
      </c>
      <c r="N746" t="s">
        <v>127</v>
      </c>
      <c r="O746" t="s">
        <v>128</v>
      </c>
      <c r="S746">
        <v>26452</v>
      </c>
      <c r="T746">
        <v>15.121729925903523</v>
      </c>
      <c r="U746" t="s">
        <v>159</v>
      </c>
      <c r="V746" t="s">
        <v>3476</v>
      </c>
      <c r="W746" t="s">
        <v>12159</v>
      </c>
      <c r="X746" t="s">
        <v>12148</v>
      </c>
    </row>
    <row r="747" spans="1:24">
      <c r="A747" t="s">
        <v>151</v>
      </c>
      <c r="B747" t="s">
        <v>57</v>
      </c>
      <c r="C747" t="s">
        <v>370</v>
      </c>
      <c r="D747" t="s">
        <v>956</v>
      </c>
      <c r="E747" t="s">
        <v>957</v>
      </c>
      <c r="F747" t="s">
        <v>285</v>
      </c>
      <c r="I747" t="s">
        <v>204</v>
      </c>
      <c r="J747" t="s">
        <v>537</v>
      </c>
      <c r="K747">
        <v>14.3</v>
      </c>
      <c r="L747" t="s">
        <v>129</v>
      </c>
      <c r="M747">
        <v>400000</v>
      </c>
      <c r="N747" t="s">
        <v>127</v>
      </c>
      <c r="O747" t="s">
        <v>128</v>
      </c>
      <c r="S747">
        <v>26452</v>
      </c>
      <c r="T747">
        <v>15.121729925903523</v>
      </c>
      <c r="U747" t="s">
        <v>159</v>
      </c>
      <c r="V747" t="s">
        <v>3476</v>
      </c>
      <c r="W747" t="s">
        <v>12159</v>
      </c>
      <c r="X747" t="s">
        <v>12148</v>
      </c>
    </row>
    <row r="748" spans="1:24">
      <c r="A748" t="s">
        <v>151</v>
      </c>
      <c r="B748" t="s">
        <v>57</v>
      </c>
      <c r="C748" t="s">
        <v>346</v>
      </c>
      <c r="D748" t="s">
        <v>958</v>
      </c>
      <c r="E748" t="s">
        <v>959</v>
      </c>
      <c r="F748" t="s">
        <v>844</v>
      </c>
      <c r="I748" t="s">
        <v>213</v>
      </c>
      <c r="J748" t="s">
        <v>537</v>
      </c>
      <c r="K748">
        <v>0.5</v>
      </c>
      <c r="L748" t="s">
        <v>129</v>
      </c>
      <c r="M748">
        <v>400000</v>
      </c>
      <c r="N748" t="s">
        <v>127</v>
      </c>
      <c r="O748" t="s">
        <v>128</v>
      </c>
      <c r="S748">
        <v>26452</v>
      </c>
      <c r="T748">
        <v>15.121729925903523</v>
      </c>
      <c r="U748" t="s">
        <v>160</v>
      </c>
      <c r="V748" t="s">
        <v>3476</v>
      </c>
      <c r="W748" t="s">
        <v>12159</v>
      </c>
      <c r="X748" t="s">
        <v>12148</v>
      </c>
    </row>
    <row r="749" spans="1:24">
      <c r="A749" t="s">
        <v>151</v>
      </c>
      <c r="B749" t="s">
        <v>57</v>
      </c>
      <c r="C749" t="s">
        <v>3240</v>
      </c>
      <c r="D749" t="s">
        <v>960</v>
      </c>
      <c r="E749" t="s">
        <v>961</v>
      </c>
      <c r="F749" t="s">
        <v>542</v>
      </c>
      <c r="I749" t="s">
        <v>217</v>
      </c>
      <c r="J749" t="s">
        <v>537</v>
      </c>
      <c r="K749">
        <v>1.1000000000000001</v>
      </c>
      <c r="L749" t="s">
        <v>129</v>
      </c>
      <c r="M749">
        <v>400000</v>
      </c>
      <c r="N749" t="s">
        <v>127</v>
      </c>
      <c r="O749" t="s">
        <v>128</v>
      </c>
      <c r="S749">
        <v>26452</v>
      </c>
      <c r="T749">
        <v>15.121729925903523</v>
      </c>
      <c r="U749" t="s">
        <v>157</v>
      </c>
      <c r="V749" t="s">
        <v>3476</v>
      </c>
      <c r="W749" t="s">
        <v>12159</v>
      </c>
      <c r="X749" t="s">
        <v>12148</v>
      </c>
    </row>
    <row r="750" spans="1:24">
      <c r="A750" t="s">
        <v>151</v>
      </c>
      <c r="B750" t="s">
        <v>57</v>
      </c>
      <c r="C750" t="s">
        <v>3241</v>
      </c>
      <c r="D750" t="s">
        <v>962</v>
      </c>
      <c r="E750" t="s">
        <v>963</v>
      </c>
      <c r="F750" t="s">
        <v>946</v>
      </c>
      <c r="I750" t="s">
        <v>217</v>
      </c>
      <c r="J750" t="s">
        <v>537</v>
      </c>
      <c r="K750">
        <v>14.1</v>
      </c>
      <c r="L750" t="s">
        <v>129</v>
      </c>
      <c r="M750">
        <v>400000</v>
      </c>
      <c r="N750" t="s">
        <v>127</v>
      </c>
      <c r="O750" t="s">
        <v>128</v>
      </c>
      <c r="S750">
        <v>26452</v>
      </c>
      <c r="T750">
        <v>15.121729925903523</v>
      </c>
      <c r="U750" t="s">
        <v>160</v>
      </c>
      <c r="V750" t="s">
        <v>3476</v>
      </c>
      <c r="W750" t="s">
        <v>12159</v>
      </c>
      <c r="X750" t="s">
        <v>12148</v>
      </c>
    </row>
    <row r="751" spans="1:24">
      <c r="A751" t="s">
        <v>151</v>
      </c>
      <c r="B751" t="s">
        <v>57</v>
      </c>
      <c r="C751" t="s">
        <v>3242</v>
      </c>
      <c r="D751" t="s">
        <v>964</v>
      </c>
      <c r="E751" t="s">
        <v>965</v>
      </c>
      <c r="F751" t="s">
        <v>539</v>
      </c>
      <c r="I751" t="s">
        <v>217</v>
      </c>
      <c r="J751" t="s">
        <v>537</v>
      </c>
      <c r="K751">
        <v>0.5</v>
      </c>
      <c r="L751" t="s">
        <v>129</v>
      </c>
      <c r="M751">
        <v>400000</v>
      </c>
      <c r="N751" t="s">
        <v>127</v>
      </c>
      <c r="O751" t="s">
        <v>128</v>
      </c>
      <c r="S751">
        <v>26452</v>
      </c>
      <c r="T751">
        <v>15.121729925903523</v>
      </c>
      <c r="U751" t="s">
        <v>159</v>
      </c>
      <c r="V751" t="s">
        <v>3476</v>
      </c>
      <c r="W751" t="s">
        <v>12159</v>
      </c>
      <c r="X751" t="s">
        <v>12148</v>
      </c>
    </row>
    <row r="752" spans="1:24">
      <c r="A752" t="s">
        <v>151</v>
      </c>
      <c r="B752" t="s">
        <v>57</v>
      </c>
      <c r="C752" t="s">
        <v>3243</v>
      </c>
      <c r="D752" t="s">
        <v>966</v>
      </c>
      <c r="E752" t="s">
        <v>968</v>
      </c>
      <c r="F752" t="s">
        <v>967</v>
      </c>
      <c r="I752" t="s">
        <v>275</v>
      </c>
      <c r="J752" t="s">
        <v>537</v>
      </c>
      <c r="K752">
        <v>9.6999999999999993</v>
      </c>
      <c r="L752" t="s">
        <v>129</v>
      </c>
      <c r="M752">
        <v>400000</v>
      </c>
      <c r="N752" t="s">
        <v>127</v>
      </c>
      <c r="O752" t="s">
        <v>128</v>
      </c>
      <c r="S752">
        <v>26452</v>
      </c>
      <c r="T752">
        <v>15.121729925903523</v>
      </c>
      <c r="U752" t="s">
        <v>159</v>
      </c>
      <c r="V752" t="s">
        <v>3476</v>
      </c>
      <c r="W752" t="s">
        <v>12159</v>
      </c>
      <c r="X752" t="s">
        <v>12148</v>
      </c>
    </row>
    <row r="753" spans="1:24">
      <c r="A753" t="s">
        <v>151</v>
      </c>
      <c r="B753" t="s">
        <v>57</v>
      </c>
      <c r="C753" t="s">
        <v>3244</v>
      </c>
      <c r="D753" t="s">
        <v>969</v>
      </c>
      <c r="E753" t="s">
        <v>971</v>
      </c>
      <c r="F753" t="s">
        <v>970</v>
      </c>
      <c r="I753" t="s">
        <v>217</v>
      </c>
      <c r="J753" t="s">
        <v>537</v>
      </c>
      <c r="K753">
        <v>502.1</v>
      </c>
      <c r="L753" t="s">
        <v>129</v>
      </c>
      <c r="M753">
        <v>400000</v>
      </c>
      <c r="N753" t="s">
        <v>127</v>
      </c>
      <c r="O753" t="s">
        <v>128</v>
      </c>
      <c r="S753">
        <v>26452</v>
      </c>
      <c r="T753">
        <v>15.121729925903523</v>
      </c>
      <c r="U753" t="s">
        <v>3533</v>
      </c>
      <c r="V753" t="s">
        <v>3476</v>
      </c>
      <c r="W753" t="s">
        <v>12159</v>
      </c>
      <c r="X753" t="s">
        <v>12148</v>
      </c>
    </row>
    <row r="754" spans="1:24">
      <c r="A754" t="s">
        <v>151</v>
      </c>
      <c r="B754" t="s">
        <v>57</v>
      </c>
      <c r="C754" t="s">
        <v>3244</v>
      </c>
      <c r="D754" t="s">
        <v>969</v>
      </c>
      <c r="E754" t="s">
        <v>972</v>
      </c>
      <c r="F754" t="s">
        <v>970</v>
      </c>
      <c r="I754" t="s">
        <v>217</v>
      </c>
      <c r="J754" t="s">
        <v>537</v>
      </c>
      <c r="K754">
        <v>502.1</v>
      </c>
      <c r="L754" t="s">
        <v>129</v>
      </c>
      <c r="M754">
        <v>300000</v>
      </c>
      <c r="N754" t="s">
        <v>127</v>
      </c>
      <c r="O754" t="s">
        <v>128</v>
      </c>
      <c r="S754">
        <v>26452</v>
      </c>
      <c r="T754">
        <v>11.341297444427642</v>
      </c>
      <c r="U754" t="s">
        <v>3533</v>
      </c>
      <c r="V754" t="s">
        <v>3476</v>
      </c>
      <c r="W754" t="s">
        <v>12159</v>
      </c>
      <c r="X754" t="s">
        <v>12148</v>
      </c>
    </row>
    <row r="755" spans="1:24">
      <c r="A755" t="s">
        <v>151</v>
      </c>
      <c r="B755" t="s">
        <v>57</v>
      </c>
      <c r="C755" t="s">
        <v>3244</v>
      </c>
      <c r="D755" t="s">
        <v>969</v>
      </c>
      <c r="E755" t="s">
        <v>973</v>
      </c>
      <c r="F755" t="s">
        <v>970</v>
      </c>
      <c r="I755" t="s">
        <v>217</v>
      </c>
      <c r="J755" t="s">
        <v>537</v>
      </c>
      <c r="K755">
        <v>502.1</v>
      </c>
      <c r="L755" t="s">
        <v>129</v>
      </c>
      <c r="M755">
        <v>300000</v>
      </c>
      <c r="N755" t="s">
        <v>127</v>
      </c>
      <c r="O755" t="s">
        <v>128</v>
      </c>
      <c r="S755">
        <v>26452</v>
      </c>
      <c r="T755">
        <v>11.341297444427642</v>
      </c>
      <c r="U755" t="s">
        <v>3533</v>
      </c>
      <c r="V755" t="s">
        <v>3476</v>
      </c>
      <c r="W755" t="s">
        <v>12159</v>
      </c>
      <c r="X755" t="s">
        <v>12148</v>
      </c>
    </row>
    <row r="756" spans="1:24">
      <c r="A756" t="s">
        <v>151</v>
      </c>
      <c r="B756" t="s">
        <v>57</v>
      </c>
      <c r="C756" t="s">
        <v>3244</v>
      </c>
      <c r="D756" t="s">
        <v>969</v>
      </c>
      <c r="E756" t="s">
        <v>974</v>
      </c>
      <c r="F756" t="s">
        <v>970</v>
      </c>
      <c r="I756" t="s">
        <v>217</v>
      </c>
      <c r="J756" t="s">
        <v>537</v>
      </c>
      <c r="K756">
        <v>502.1</v>
      </c>
      <c r="L756" t="s">
        <v>129</v>
      </c>
      <c r="M756">
        <v>300000</v>
      </c>
      <c r="N756" t="s">
        <v>127</v>
      </c>
      <c r="O756" t="s">
        <v>128</v>
      </c>
      <c r="S756">
        <v>26452</v>
      </c>
      <c r="T756">
        <v>11.341297444427642</v>
      </c>
      <c r="U756" t="s">
        <v>3533</v>
      </c>
      <c r="V756" t="s">
        <v>3476</v>
      </c>
      <c r="W756" t="s">
        <v>12159</v>
      </c>
      <c r="X756" t="s">
        <v>12148</v>
      </c>
    </row>
    <row r="757" spans="1:24">
      <c r="A757" t="s">
        <v>151</v>
      </c>
      <c r="B757" t="s">
        <v>57</v>
      </c>
      <c r="C757" t="s">
        <v>3244</v>
      </c>
      <c r="D757" t="s">
        <v>969</v>
      </c>
      <c r="E757" t="s">
        <v>975</v>
      </c>
      <c r="F757" t="s">
        <v>970</v>
      </c>
      <c r="I757" t="s">
        <v>217</v>
      </c>
      <c r="J757" t="s">
        <v>537</v>
      </c>
      <c r="K757">
        <v>502.1</v>
      </c>
      <c r="L757" t="s">
        <v>129</v>
      </c>
      <c r="M757">
        <v>300000</v>
      </c>
      <c r="N757" t="s">
        <v>127</v>
      </c>
      <c r="O757" t="s">
        <v>128</v>
      </c>
      <c r="S757">
        <v>26452</v>
      </c>
      <c r="T757">
        <v>11.341297444427642</v>
      </c>
      <c r="U757" t="s">
        <v>3533</v>
      </c>
      <c r="V757" t="s">
        <v>3476</v>
      </c>
      <c r="W757" t="s">
        <v>12159</v>
      </c>
      <c r="X757" t="s">
        <v>12148</v>
      </c>
    </row>
    <row r="758" spans="1:24">
      <c r="A758" t="s">
        <v>151</v>
      </c>
      <c r="B758" t="s">
        <v>57</v>
      </c>
      <c r="C758" t="s">
        <v>3245</v>
      </c>
      <c r="D758" t="s">
        <v>976</v>
      </c>
      <c r="E758" t="s">
        <v>978</v>
      </c>
      <c r="F758" t="s">
        <v>977</v>
      </c>
      <c r="I758" t="s">
        <v>217</v>
      </c>
      <c r="J758" t="s">
        <v>537</v>
      </c>
      <c r="K758">
        <v>2.1</v>
      </c>
      <c r="L758" t="s">
        <v>129</v>
      </c>
      <c r="M758">
        <v>400000</v>
      </c>
      <c r="N758" t="s">
        <v>127</v>
      </c>
      <c r="O758" t="s">
        <v>128</v>
      </c>
      <c r="S758">
        <v>26452</v>
      </c>
      <c r="T758">
        <v>15.121729925903523</v>
      </c>
      <c r="U758" t="s">
        <v>157</v>
      </c>
      <c r="V758" t="s">
        <v>3476</v>
      </c>
      <c r="W758" t="s">
        <v>12159</v>
      </c>
      <c r="X758" t="s">
        <v>12148</v>
      </c>
    </row>
    <row r="759" spans="1:24">
      <c r="A759" t="s">
        <v>151</v>
      </c>
      <c r="B759" t="s">
        <v>57</v>
      </c>
      <c r="C759" t="s">
        <v>3246</v>
      </c>
      <c r="D759" t="s">
        <v>979</v>
      </c>
      <c r="E759" t="s">
        <v>981</v>
      </c>
      <c r="F759" t="s">
        <v>980</v>
      </c>
      <c r="I759" t="s">
        <v>298</v>
      </c>
      <c r="J759" t="s">
        <v>537</v>
      </c>
      <c r="K759">
        <v>0.30000000000000004</v>
      </c>
      <c r="L759" t="s">
        <v>129</v>
      </c>
      <c r="M759">
        <v>400000</v>
      </c>
      <c r="N759" t="s">
        <v>127</v>
      </c>
      <c r="O759" t="s">
        <v>128</v>
      </c>
      <c r="S759">
        <v>26452</v>
      </c>
      <c r="T759">
        <v>15.121729925903523</v>
      </c>
      <c r="U759" t="s">
        <v>157</v>
      </c>
      <c r="V759" t="s">
        <v>3476</v>
      </c>
      <c r="W759" t="s">
        <v>12159</v>
      </c>
      <c r="X759" t="s">
        <v>12148</v>
      </c>
    </row>
    <row r="760" spans="1:24">
      <c r="A760" t="s">
        <v>151</v>
      </c>
      <c r="B760" t="s">
        <v>57</v>
      </c>
      <c r="C760" t="s">
        <v>3247</v>
      </c>
      <c r="D760" t="s">
        <v>982</v>
      </c>
      <c r="E760" t="s">
        <v>984</v>
      </c>
      <c r="F760" t="s">
        <v>983</v>
      </c>
      <c r="I760" t="s">
        <v>217</v>
      </c>
      <c r="J760" t="s">
        <v>537</v>
      </c>
      <c r="K760">
        <v>0.5</v>
      </c>
      <c r="L760" t="s">
        <v>129</v>
      </c>
      <c r="M760">
        <v>400000</v>
      </c>
      <c r="N760" t="s">
        <v>127</v>
      </c>
      <c r="O760" t="s">
        <v>128</v>
      </c>
      <c r="S760">
        <v>26452</v>
      </c>
      <c r="T760">
        <v>15.121729925903523</v>
      </c>
      <c r="U760" t="s">
        <v>159</v>
      </c>
      <c r="V760" t="s">
        <v>3476</v>
      </c>
      <c r="W760" t="s">
        <v>12159</v>
      </c>
      <c r="X760" t="s">
        <v>12148</v>
      </c>
    </row>
    <row r="761" spans="1:24">
      <c r="A761" t="s">
        <v>151</v>
      </c>
      <c r="B761" t="s">
        <v>57</v>
      </c>
      <c r="C761" t="s">
        <v>3248</v>
      </c>
      <c r="D761" t="s">
        <v>985</v>
      </c>
      <c r="E761" t="s">
        <v>986</v>
      </c>
      <c r="F761" t="s">
        <v>925</v>
      </c>
      <c r="I761" t="s">
        <v>217</v>
      </c>
      <c r="J761" t="s">
        <v>537</v>
      </c>
      <c r="K761">
        <v>0.8</v>
      </c>
      <c r="L761" t="s">
        <v>129</v>
      </c>
      <c r="M761">
        <v>400000</v>
      </c>
      <c r="N761" t="s">
        <v>127</v>
      </c>
      <c r="O761" t="s">
        <v>128</v>
      </c>
      <c r="S761">
        <v>26452</v>
      </c>
      <c r="T761">
        <v>15.121729925903523</v>
      </c>
      <c r="U761" t="s">
        <v>157</v>
      </c>
      <c r="V761" t="s">
        <v>3476</v>
      </c>
      <c r="W761" t="s">
        <v>12159</v>
      </c>
      <c r="X761" t="s">
        <v>12148</v>
      </c>
    </row>
    <row r="762" spans="1:24">
      <c r="A762" t="s">
        <v>151</v>
      </c>
      <c r="B762" t="s">
        <v>57</v>
      </c>
      <c r="C762" t="s">
        <v>3249</v>
      </c>
      <c r="D762" t="s">
        <v>987</v>
      </c>
      <c r="E762" t="s">
        <v>988</v>
      </c>
      <c r="F762" t="s">
        <v>542</v>
      </c>
      <c r="I762" t="s">
        <v>217</v>
      </c>
      <c r="J762" t="s">
        <v>537</v>
      </c>
      <c r="K762">
        <v>6.1</v>
      </c>
      <c r="L762" t="s">
        <v>129</v>
      </c>
      <c r="M762">
        <v>400000</v>
      </c>
      <c r="N762" t="s">
        <v>127</v>
      </c>
      <c r="O762" t="s">
        <v>128</v>
      </c>
      <c r="S762">
        <v>26452</v>
      </c>
      <c r="T762">
        <v>15.121729925903523</v>
      </c>
      <c r="U762" t="s">
        <v>159</v>
      </c>
      <c r="V762" t="s">
        <v>3476</v>
      </c>
      <c r="W762" t="s">
        <v>12159</v>
      </c>
      <c r="X762" t="s">
        <v>12148</v>
      </c>
    </row>
    <row r="763" spans="1:24">
      <c r="A763" t="s">
        <v>151</v>
      </c>
      <c r="B763" t="s">
        <v>57</v>
      </c>
      <c r="C763" t="s">
        <v>363</v>
      </c>
      <c r="D763" t="s">
        <v>989</v>
      </c>
      <c r="E763" t="s">
        <v>990</v>
      </c>
      <c r="F763" t="s">
        <v>281</v>
      </c>
      <c r="I763" t="s">
        <v>275</v>
      </c>
      <c r="J763" t="s">
        <v>537</v>
      </c>
      <c r="K763">
        <v>9</v>
      </c>
      <c r="L763" t="s">
        <v>129</v>
      </c>
      <c r="M763">
        <v>400000</v>
      </c>
      <c r="N763" t="s">
        <v>127</v>
      </c>
      <c r="O763" t="s">
        <v>128</v>
      </c>
      <c r="S763">
        <v>26452</v>
      </c>
      <c r="T763">
        <v>15.121729925903523</v>
      </c>
      <c r="U763" t="s">
        <v>160</v>
      </c>
      <c r="V763" t="s">
        <v>3476</v>
      </c>
      <c r="W763" t="s">
        <v>12159</v>
      </c>
      <c r="X763" t="s">
        <v>12148</v>
      </c>
    </row>
    <row r="764" spans="1:24">
      <c r="A764" t="s">
        <v>151</v>
      </c>
      <c r="B764" t="s">
        <v>57</v>
      </c>
      <c r="C764" t="s">
        <v>3250</v>
      </c>
      <c r="D764" t="s">
        <v>991</v>
      </c>
      <c r="E764" t="s">
        <v>993</v>
      </c>
      <c r="F764" t="s">
        <v>992</v>
      </c>
      <c r="I764" t="s">
        <v>204</v>
      </c>
      <c r="J764" t="s">
        <v>537</v>
      </c>
      <c r="K764">
        <v>54.3</v>
      </c>
      <c r="L764" t="s">
        <v>129</v>
      </c>
      <c r="M764">
        <v>400000</v>
      </c>
      <c r="N764" t="s">
        <v>127</v>
      </c>
      <c r="O764" t="s">
        <v>128</v>
      </c>
      <c r="S764">
        <v>26452</v>
      </c>
      <c r="T764">
        <v>15.121729925903523</v>
      </c>
      <c r="U764" t="s">
        <v>160</v>
      </c>
      <c r="V764" t="s">
        <v>3476</v>
      </c>
      <c r="W764" t="s">
        <v>12159</v>
      </c>
      <c r="X764" t="s">
        <v>12148</v>
      </c>
    </row>
    <row r="765" spans="1:24">
      <c r="A765" t="s">
        <v>151</v>
      </c>
      <c r="B765" t="s">
        <v>57</v>
      </c>
      <c r="C765" t="s">
        <v>3251</v>
      </c>
      <c r="D765" t="s">
        <v>994</v>
      </c>
      <c r="E765" t="s">
        <v>995</v>
      </c>
      <c r="F765" t="s">
        <v>720</v>
      </c>
      <c r="I765" t="s">
        <v>721</v>
      </c>
      <c r="J765" t="s">
        <v>537</v>
      </c>
      <c r="K765">
        <v>0.9</v>
      </c>
      <c r="L765" t="s">
        <v>129</v>
      </c>
      <c r="M765">
        <v>400000</v>
      </c>
      <c r="N765" t="s">
        <v>127</v>
      </c>
      <c r="O765" t="s">
        <v>128</v>
      </c>
      <c r="S765">
        <v>26452</v>
      </c>
      <c r="T765">
        <v>15.121729925903523</v>
      </c>
      <c r="U765" t="s">
        <v>157</v>
      </c>
      <c r="V765" t="s">
        <v>3476</v>
      </c>
      <c r="W765" t="s">
        <v>12159</v>
      </c>
      <c r="X765" t="s">
        <v>12148</v>
      </c>
    </row>
    <row r="766" spans="1:24">
      <c r="A766" t="s">
        <v>151</v>
      </c>
      <c r="B766" t="s">
        <v>57</v>
      </c>
      <c r="C766" t="s">
        <v>350</v>
      </c>
      <c r="D766" t="s">
        <v>996</v>
      </c>
      <c r="E766" t="s">
        <v>998</v>
      </c>
      <c r="F766" t="s">
        <v>997</v>
      </c>
      <c r="I766" t="s">
        <v>213</v>
      </c>
      <c r="J766" t="s">
        <v>537</v>
      </c>
      <c r="K766">
        <v>1.4</v>
      </c>
      <c r="L766" t="s">
        <v>129</v>
      </c>
      <c r="M766">
        <v>400000</v>
      </c>
      <c r="N766" t="s">
        <v>127</v>
      </c>
      <c r="O766" t="s">
        <v>128</v>
      </c>
      <c r="S766">
        <v>26452</v>
      </c>
      <c r="T766">
        <v>15.121729925903523</v>
      </c>
      <c r="U766" t="s">
        <v>157</v>
      </c>
      <c r="V766" t="s">
        <v>3476</v>
      </c>
      <c r="W766" t="s">
        <v>12159</v>
      </c>
      <c r="X766" t="s">
        <v>12148</v>
      </c>
    </row>
    <row r="767" spans="1:24">
      <c r="A767" t="s">
        <v>151</v>
      </c>
      <c r="B767" t="s">
        <v>57</v>
      </c>
      <c r="C767" t="s">
        <v>369</v>
      </c>
      <c r="D767" t="s">
        <v>999</v>
      </c>
      <c r="E767" t="s">
        <v>1000</v>
      </c>
      <c r="F767" t="s">
        <v>287</v>
      </c>
      <c r="I767" t="s">
        <v>275</v>
      </c>
      <c r="J767" t="s">
        <v>537</v>
      </c>
      <c r="K767">
        <v>5.2</v>
      </c>
      <c r="L767" t="s">
        <v>129</v>
      </c>
      <c r="M767">
        <v>400000</v>
      </c>
      <c r="N767" t="s">
        <v>127</v>
      </c>
      <c r="O767" t="s">
        <v>128</v>
      </c>
      <c r="S767">
        <v>26452</v>
      </c>
      <c r="T767">
        <v>15.121729925903523</v>
      </c>
      <c r="U767" t="s">
        <v>3533</v>
      </c>
      <c r="V767" t="s">
        <v>3476</v>
      </c>
      <c r="W767" t="s">
        <v>12159</v>
      </c>
      <c r="X767" t="s">
        <v>12148</v>
      </c>
    </row>
    <row r="768" spans="1:24">
      <c r="A768" t="s">
        <v>151</v>
      </c>
      <c r="B768" t="s">
        <v>57</v>
      </c>
      <c r="C768" t="s">
        <v>3252</v>
      </c>
      <c r="D768" t="s">
        <v>1001</v>
      </c>
      <c r="E768" t="s">
        <v>1002</v>
      </c>
      <c r="F768" t="s">
        <v>930</v>
      </c>
      <c r="I768" t="s">
        <v>217</v>
      </c>
      <c r="J768" t="s">
        <v>537</v>
      </c>
      <c r="K768">
        <v>0.5</v>
      </c>
      <c r="L768" t="s">
        <v>129</v>
      </c>
      <c r="M768">
        <v>400000</v>
      </c>
      <c r="N768" t="s">
        <v>127</v>
      </c>
      <c r="O768" t="s">
        <v>128</v>
      </c>
      <c r="S768">
        <v>26452</v>
      </c>
      <c r="T768">
        <v>15.121729925903523</v>
      </c>
      <c r="U768" t="s">
        <v>165</v>
      </c>
      <c r="V768" t="s">
        <v>3476</v>
      </c>
      <c r="W768" t="s">
        <v>12159</v>
      </c>
      <c r="X768" t="s">
        <v>12148</v>
      </c>
    </row>
    <row r="769" spans="1:24">
      <c r="A769" t="s">
        <v>151</v>
      </c>
      <c r="B769" t="s">
        <v>57</v>
      </c>
      <c r="C769" t="s">
        <v>3253</v>
      </c>
      <c r="D769" t="s">
        <v>1003</v>
      </c>
      <c r="E769" t="s">
        <v>1004</v>
      </c>
      <c r="F769" t="s">
        <v>539</v>
      </c>
      <c r="I769" t="s">
        <v>217</v>
      </c>
      <c r="J769" t="s">
        <v>537</v>
      </c>
      <c r="K769">
        <v>0.5</v>
      </c>
      <c r="L769" t="s">
        <v>129</v>
      </c>
      <c r="M769">
        <v>400000</v>
      </c>
      <c r="N769" t="s">
        <v>127</v>
      </c>
      <c r="O769" t="s">
        <v>128</v>
      </c>
      <c r="S769">
        <v>26452</v>
      </c>
      <c r="T769">
        <v>15.121729925903523</v>
      </c>
      <c r="U769" t="s">
        <v>157</v>
      </c>
      <c r="V769" t="s">
        <v>3476</v>
      </c>
      <c r="W769" t="s">
        <v>12159</v>
      </c>
      <c r="X769" t="s">
        <v>12148</v>
      </c>
    </row>
    <row r="770" spans="1:24">
      <c r="A770" t="s">
        <v>151</v>
      </c>
      <c r="B770" t="s">
        <v>57</v>
      </c>
      <c r="C770" t="s">
        <v>3254</v>
      </c>
      <c r="D770" t="s">
        <v>1005</v>
      </c>
      <c r="E770" t="s">
        <v>1007</v>
      </c>
      <c r="F770" t="s">
        <v>1006</v>
      </c>
      <c r="I770" t="s">
        <v>208</v>
      </c>
      <c r="J770" t="s">
        <v>537</v>
      </c>
      <c r="K770">
        <v>7.4</v>
      </c>
      <c r="L770" t="s">
        <v>129</v>
      </c>
      <c r="M770">
        <v>400000</v>
      </c>
      <c r="N770" t="s">
        <v>127</v>
      </c>
      <c r="O770" t="s">
        <v>128</v>
      </c>
      <c r="S770">
        <v>26452</v>
      </c>
      <c r="T770">
        <v>15.121729925903523</v>
      </c>
      <c r="U770" t="s">
        <v>157</v>
      </c>
      <c r="V770" t="s">
        <v>3476</v>
      </c>
      <c r="W770" t="s">
        <v>12159</v>
      </c>
      <c r="X770" t="s">
        <v>12148</v>
      </c>
    </row>
    <row r="771" spans="1:24">
      <c r="A771" t="s">
        <v>151</v>
      </c>
      <c r="B771" t="s">
        <v>57</v>
      </c>
      <c r="C771" t="s">
        <v>3255</v>
      </c>
      <c r="D771" t="s">
        <v>1008</v>
      </c>
      <c r="E771" t="s">
        <v>1010</v>
      </c>
      <c r="F771" t="s">
        <v>1009</v>
      </c>
      <c r="I771" t="s">
        <v>302</v>
      </c>
      <c r="J771" t="s">
        <v>537</v>
      </c>
      <c r="K771">
        <v>0.1</v>
      </c>
      <c r="L771" t="s">
        <v>129</v>
      </c>
      <c r="M771">
        <v>400000</v>
      </c>
      <c r="N771" t="s">
        <v>127</v>
      </c>
      <c r="O771" t="s">
        <v>128</v>
      </c>
      <c r="S771">
        <v>26452</v>
      </c>
      <c r="T771">
        <v>15.121729925903523</v>
      </c>
      <c r="U771" t="s">
        <v>165</v>
      </c>
      <c r="V771" t="s">
        <v>3476</v>
      </c>
      <c r="W771" t="s">
        <v>12159</v>
      </c>
      <c r="X771" t="s">
        <v>12148</v>
      </c>
    </row>
    <row r="772" spans="1:24">
      <c r="A772" t="s">
        <v>151</v>
      </c>
      <c r="B772" t="s">
        <v>57</v>
      </c>
      <c r="C772" t="s">
        <v>1011</v>
      </c>
      <c r="D772" t="s">
        <v>1012</v>
      </c>
      <c r="E772" t="s">
        <v>1013</v>
      </c>
      <c r="F772" t="s">
        <v>539</v>
      </c>
      <c r="I772" t="s">
        <v>783</v>
      </c>
      <c r="J772" t="s">
        <v>537</v>
      </c>
      <c r="K772">
        <v>0.9</v>
      </c>
      <c r="L772" t="s">
        <v>129</v>
      </c>
      <c r="M772">
        <v>400000</v>
      </c>
      <c r="N772" t="s">
        <v>127</v>
      </c>
      <c r="O772" t="s">
        <v>128</v>
      </c>
      <c r="S772">
        <v>26452</v>
      </c>
      <c r="T772">
        <v>15.121729925903523</v>
      </c>
      <c r="U772" t="s">
        <v>165</v>
      </c>
      <c r="V772" t="s">
        <v>3476</v>
      </c>
      <c r="W772" t="s">
        <v>12159</v>
      </c>
      <c r="X772" t="s">
        <v>12148</v>
      </c>
    </row>
    <row r="773" spans="1:24">
      <c r="A773" t="s">
        <v>151</v>
      </c>
      <c r="B773" t="s">
        <v>57</v>
      </c>
      <c r="C773" t="s">
        <v>3256</v>
      </c>
      <c r="D773" t="s">
        <v>1014</v>
      </c>
      <c r="E773" t="s">
        <v>1015</v>
      </c>
      <c r="F773" t="s">
        <v>925</v>
      </c>
      <c r="I773" t="s">
        <v>217</v>
      </c>
      <c r="J773" t="s">
        <v>537</v>
      </c>
      <c r="K773">
        <v>0.8</v>
      </c>
      <c r="L773" t="s">
        <v>129</v>
      </c>
      <c r="M773">
        <v>400000</v>
      </c>
      <c r="N773" t="s">
        <v>127</v>
      </c>
      <c r="O773" t="s">
        <v>128</v>
      </c>
      <c r="S773">
        <v>26452</v>
      </c>
      <c r="T773">
        <v>15.121729925903523</v>
      </c>
      <c r="U773" t="s">
        <v>157</v>
      </c>
      <c r="V773" t="s">
        <v>3476</v>
      </c>
      <c r="W773" t="s">
        <v>12159</v>
      </c>
      <c r="X773" t="s">
        <v>12148</v>
      </c>
    </row>
    <row r="774" spans="1:24">
      <c r="A774" t="s">
        <v>151</v>
      </c>
      <c r="B774" t="s">
        <v>57</v>
      </c>
      <c r="C774" t="s">
        <v>408</v>
      </c>
      <c r="D774" t="s">
        <v>1016</v>
      </c>
      <c r="E774" t="s">
        <v>1017</v>
      </c>
      <c r="F774" t="s">
        <v>759</v>
      </c>
      <c r="I774" t="s">
        <v>275</v>
      </c>
      <c r="J774" t="s">
        <v>537</v>
      </c>
      <c r="K774">
        <v>13.2</v>
      </c>
      <c r="L774" t="s">
        <v>129</v>
      </c>
      <c r="M774">
        <v>400000</v>
      </c>
      <c r="N774" t="s">
        <v>127</v>
      </c>
      <c r="O774" t="s">
        <v>128</v>
      </c>
      <c r="S774">
        <v>26452</v>
      </c>
      <c r="T774">
        <v>15.121729925903523</v>
      </c>
      <c r="U774" t="s">
        <v>157</v>
      </c>
      <c r="V774" t="s">
        <v>3476</v>
      </c>
      <c r="W774" t="s">
        <v>12159</v>
      </c>
      <c r="X774" t="s">
        <v>12148</v>
      </c>
    </row>
    <row r="775" spans="1:24">
      <c r="A775" t="s">
        <v>151</v>
      </c>
      <c r="B775" t="s">
        <v>57</v>
      </c>
      <c r="C775" t="s">
        <v>403</v>
      </c>
      <c r="D775" t="s">
        <v>1018</v>
      </c>
      <c r="E775" t="s">
        <v>1019</v>
      </c>
      <c r="F775" t="s">
        <v>311</v>
      </c>
      <c r="I775" t="s">
        <v>204</v>
      </c>
      <c r="J775" t="s">
        <v>537</v>
      </c>
      <c r="K775">
        <v>10.4</v>
      </c>
      <c r="L775" t="s">
        <v>129</v>
      </c>
      <c r="M775">
        <v>400000</v>
      </c>
      <c r="N775" t="s">
        <v>127</v>
      </c>
      <c r="O775" t="s">
        <v>128</v>
      </c>
      <c r="S775">
        <v>26452</v>
      </c>
      <c r="T775">
        <v>15.121729925903523</v>
      </c>
      <c r="U775" t="s">
        <v>160</v>
      </c>
      <c r="V775" t="s">
        <v>3476</v>
      </c>
      <c r="W775" t="s">
        <v>12159</v>
      </c>
      <c r="X775" t="s">
        <v>12148</v>
      </c>
    </row>
    <row r="776" spans="1:24">
      <c r="A776" t="s">
        <v>151</v>
      </c>
      <c r="B776" t="s">
        <v>57</v>
      </c>
      <c r="C776" t="s">
        <v>409</v>
      </c>
      <c r="D776" t="s">
        <v>1020</v>
      </c>
      <c r="E776" t="s">
        <v>1022</v>
      </c>
      <c r="F776" t="s">
        <v>1021</v>
      </c>
      <c r="I776" t="s">
        <v>210</v>
      </c>
      <c r="J776" t="s">
        <v>537</v>
      </c>
      <c r="K776">
        <v>5.8</v>
      </c>
      <c r="L776" t="s">
        <v>129</v>
      </c>
      <c r="M776">
        <v>400000</v>
      </c>
      <c r="N776" t="s">
        <v>127</v>
      </c>
      <c r="O776" t="s">
        <v>128</v>
      </c>
      <c r="S776">
        <v>26452</v>
      </c>
      <c r="T776">
        <v>15.121729925903523</v>
      </c>
      <c r="U776" t="s">
        <v>157</v>
      </c>
      <c r="V776" t="s">
        <v>3476</v>
      </c>
      <c r="W776" t="s">
        <v>12159</v>
      </c>
      <c r="X776" t="s">
        <v>12148</v>
      </c>
    </row>
    <row r="777" spans="1:24">
      <c r="A777" t="s">
        <v>151</v>
      </c>
      <c r="B777" t="s">
        <v>57</v>
      </c>
      <c r="C777" t="s">
        <v>3257</v>
      </c>
      <c r="D777" t="s">
        <v>1023</v>
      </c>
      <c r="E777" t="s">
        <v>1024</v>
      </c>
      <c r="F777" t="s">
        <v>720</v>
      </c>
      <c r="I777" t="s">
        <v>721</v>
      </c>
      <c r="J777" t="s">
        <v>537</v>
      </c>
      <c r="K777">
        <v>1.1000000000000001</v>
      </c>
      <c r="L777" t="s">
        <v>129</v>
      </c>
      <c r="M777">
        <v>400000</v>
      </c>
      <c r="N777" t="s">
        <v>127</v>
      </c>
      <c r="O777" t="s">
        <v>128</v>
      </c>
      <c r="S777">
        <v>26452</v>
      </c>
      <c r="T777">
        <v>15.121729925903523</v>
      </c>
      <c r="U777" t="s">
        <v>157</v>
      </c>
      <c r="V777" t="s">
        <v>3476</v>
      </c>
      <c r="W777" t="s">
        <v>12159</v>
      </c>
      <c r="X777" t="s">
        <v>12148</v>
      </c>
    </row>
    <row r="778" spans="1:24">
      <c r="A778" t="s">
        <v>151</v>
      </c>
      <c r="B778" t="s">
        <v>57</v>
      </c>
      <c r="C778" t="s">
        <v>3258</v>
      </c>
      <c r="D778" t="s">
        <v>1025</v>
      </c>
      <c r="E778" t="s">
        <v>1027</v>
      </c>
      <c r="F778" t="s">
        <v>1026</v>
      </c>
      <c r="I778" t="s">
        <v>217</v>
      </c>
      <c r="J778" t="s">
        <v>537</v>
      </c>
      <c r="K778">
        <v>39.5</v>
      </c>
      <c r="L778" t="s">
        <v>129</v>
      </c>
      <c r="M778">
        <v>400000</v>
      </c>
      <c r="N778" t="s">
        <v>127</v>
      </c>
      <c r="O778" t="s">
        <v>128</v>
      </c>
      <c r="S778">
        <v>26452</v>
      </c>
      <c r="T778">
        <v>15.121729925903523</v>
      </c>
      <c r="U778" t="s">
        <v>160</v>
      </c>
      <c r="V778" t="s">
        <v>3476</v>
      </c>
      <c r="W778" t="s">
        <v>12159</v>
      </c>
      <c r="X778" t="s">
        <v>12148</v>
      </c>
    </row>
    <row r="779" spans="1:24">
      <c r="A779" t="s">
        <v>151</v>
      </c>
      <c r="B779" t="s">
        <v>57</v>
      </c>
      <c r="C779" t="s">
        <v>396</v>
      </c>
      <c r="D779" t="s">
        <v>1028</v>
      </c>
      <c r="E779" t="s">
        <v>1029</v>
      </c>
      <c r="F779" t="s">
        <v>287</v>
      </c>
      <c r="I779" t="s">
        <v>275</v>
      </c>
      <c r="J779" t="s">
        <v>537</v>
      </c>
      <c r="K779">
        <v>15.8</v>
      </c>
      <c r="L779" t="s">
        <v>129</v>
      </c>
      <c r="M779">
        <v>400000</v>
      </c>
      <c r="N779" t="s">
        <v>127</v>
      </c>
      <c r="O779" t="s">
        <v>128</v>
      </c>
      <c r="S779">
        <v>26452</v>
      </c>
      <c r="T779">
        <v>15.121729925903523</v>
      </c>
      <c r="U779" t="s">
        <v>3533</v>
      </c>
      <c r="V779" t="s">
        <v>3476</v>
      </c>
      <c r="W779" t="s">
        <v>12159</v>
      </c>
      <c r="X779" t="s">
        <v>12148</v>
      </c>
    </row>
    <row r="780" spans="1:24">
      <c r="A780" t="s">
        <v>151</v>
      </c>
      <c r="B780" t="s">
        <v>57</v>
      </c>
      <c r="C780" t="s">
        <v>3259</v>
      </c>
      <c r="D780" t="s">
        <v>1030</v>
      </c>
      <c r="E780" t="s">
        <v>1032</v>
      </c>
      <c r="F780" t="s">
        <v>1031</v>
      </c>
      <c r="I780" t="s">
        <v>302</v>
      </c>
      <c r="J780" t="s">
        <v>537</v>
      </c>
      <c r="K780">
        <v>5</v>
      </c>
      <c r="L780" t="s">
        <v>129</v>
      </c>
      <c r="M780">
        <v>400000</v>
      </c>
      <c r="N780" t="s">
        <v>127</v>
      </c>
      <c r="O780" t="s">
        <v>128</v>
      </c>
      <c r="S780">
        <v>26452</v>
      </c>
      <c r="T780">
        <v>15.121729925903523</v>
      </c>
      <c r="U780" t="s">
        <v>160</v>
      </c>
      <c r="V780" t="s">
        <v>3476</v>
      </c>
      <c r="W780" t="s">
        <v>12159</v>
      </c>
      <c r="X780" t="s">
        <v>12148</v>
      </c>
    </row>
    <row r="781" spans="1:24">
      <c r="A781" t="s">
        <v>151</v>
      </c>
      <c r="B781" t="s">
        <v>57</v>
      </c>
      <c r="C781" t="s">
        <v>398</v>
      </c>
      <c r="D781" t="s">
        <v>1033</v>
      </c>
      <c r="E781" t="s">
        <v>1034</v>
      </c>
      <c r="F781" t="s">
        <v>1021</v>
      </c>
      <c r="I781" t="s">
        <v>210</v>
      </c>
      <c r="J781" t="s">
        <v>537</v>
      </c>
      <c r="K781">
        <v>24.7</v>
      </c>
      <c r="L781" t="s">
        <v>129</v>
      </c>
      <c r="M781">
        <v>400000</v>
      </c>
      <c r="N781" t="s">
        <v>127</v>
      </c>
      <c r="O781" t="s">
        <v>128</v>
      </c>
      <c r="S781">
        <v>26452</v>
      </c>
      <c r="T781">
        <v>15.121729925903523</v>
      </c>
      <c r="U781" t="s">
        <v>157</v>
      </c>
      <c r="V781" t="s">
        <v>3476</v>
      </c>
      <c r="W781" t="s">
        <v>12159</v>
      </c>
      <c r="X781" t="s">
        <v>12148</v>
      </c>
    </row>
    <row r="782" spans="1:24">
      <c r="A782" t="s">
        <v>151</v>
      </c>
      <c r="B782" t="s">
        <v>57</v>
      </c>
      <c r="C782" t="s">
        <v>3260</v>
      </c>
      <c r="D782" t="s">
        <v>1035</v>
      </c>
      <c r="E782" t="s">
        <v>1036</v>
      </c>
      <c r="F782" t="s">
        <v>720</v>
      </c>
      <c r="I782" t="s">
        <v>721</v>
      </c>
      <c r="J782" t="s">
        <v>537</v>
      </c>
      <c r="K782">
        <v>1.1000000000000001</v>
      </c>
      <c r="L782" t="s">
        <v>129</v>
      </c>
      <c r="M782">
        <v>400000</v>
      </c>
      <c r="N782" t="s">
        <v>127</v>
      </c>
      <c r="O782" t="s">
        <v>128</v>
      </c>
      <c r="S782">
        <v>26452</v>
      </c>
      <c r="T782">
        <v>15.121729925903523</v>
      </c>
      <c r="U782" t="s">
        <v>157</v>
      </c>
      <c r="V782" t="s">
        <v>3476</v>
      </c>
      <c r="W782" t="s">
        <v>12159</v>
      </c>
      <c r="X782" t="s">
        <v>12148</v>
      </c>
    </row>
    <row r="783" spans="1:24">
      <c r="A783" t="s">
        <v>151</v>
      </c>
      <c r="B783" t="s">
        <v>57</v>
      </c>
      <c r="C783" t="s">
        <v>3261</v>
      </c>
      <c r="D783" t="s">
        <v>1037</v>
      </c>
      <c r="E783" t="s">
        <v>1038</v>
      </c>
      <c r="F783" t="s">
        <v>750</v>
      </c>
      <c r="I783" t="s">
        <v>751</v>
      </c>
      <c r="J783" t="s">
        <v>537</v>
      </c>
      <c r="K783">
        <v>0.30000000000000004</v>
      </c>
      <c r="L783" t="s">
        <v>129</v>
      </c>
      <c r="M783">
        <v>400000</v>
      </c>
      <c r="N783" t="s">
        <v>127</v>
      </c>
      <c r="O783" t="s">
        <v>128</v>
      </c>
      <c r="S783">
        <v>26452</v>
      </c>
      <c r="T783">
        <v>15.121729925903523</v>
      </c>
      <c r="U783" t="s">
        <v>165</v>
      </c>
      <c r="V783" t="s">
        <v>3476</v>
      </c>
      <c r="W783" t="s">
        <v>12159</v>
      </c>
      <c r="X783" t="s">
        <v>12148</v>
      </c>
    </row>
    <row r="784" spans="1:24">
      <c r="A784" t="s">
        <v>151</v>
      </c>
      <c r="B784" t="s">
        <v>57</v>
      </c>
      <c r="C784" t="s">
        <v>3262</v>
      </c>
      <c r="D784" t="s">
        <v>1039</v>
      </c>
      <c r="E784" t="s">
        <v>1040</v>
      </c>
      <c r="F784" t="s">
        <v>930</v>
      </c>
      <c r="I784" t="s">
        <v>217</v>
      </c>
      <c r="J784" t="s">
        <v>537</v>
      </c>
      <c r="K784">
        <v>0.5</v>
      </c>
      <c r="L784" t="s">
        <v>129</v>
      </c>
      <c r="M784">
        <v>400000</v>
      </c>
      <c r="N784" t="s">
        <v>127</v>
      </c>
      <c r="O784" t="s">
        <v>128</v>
      </c>
      <c r="S784">
        <v>26452</v>
      </c>
      <c r="T784">
        <v>15.121729925903523</v>
      </c>
      <c r="U784" t="s">
        <v>165</v>
      </c>
      <c r="V784" t="s">
        <v>3476</v>
      </c>
      <c r="W784" t="s">
        <v>12159</v>
      </c>
      <c r="X784" t="s">
        <v>12148</v>
      </c>
    </row>
    <row r="785" spans="1:24">
      <c r="A785" t="s">
        <v>151</v>
      </c>
      <c r="B785" t="s">
        <v>57</v>
      </c>
      <c r="C785" t="s">
        <v>3263</v>
      </c>
      <c r="D785" t="s">
        <v>1041</v>
      </c>
      <c r="E785" t="s">
        <v>1042</v>
      </c>
      <c r="F785" t="s">
        <v>977</v>
      </c>
      <c r="I785" t="s">
        <v>217</v>
      </c>
      <c r="J785" t="s">
        <v>537</v>
      </c>
      <c r="K785">
        <v>1.2</v>
      </c>
      <c r="L785" t="s">
        <v>129</v>
      </c>
      <c r="M785">
        <v>400000</v>
      </c>
      <c r="N785" t="s">
        <v>127</v>
      </c>
      <c r="O785" t="s">
        <v>128</v>
      </c>
      <c r="S785">
        <v>26452</v>
      </c>
      <c r="T785">
        <v>15.121729925903523</v>
      </c>
      <c r="U785" t="s">
        <v>157</v>
      </c>
      <c r="V785" t="s">
        <v>3476</v>
      </c>
      <c r="W785" t="s">
        <v>12159</v>
      </c>
      <c r="X785" t="s">
        <v>12148</v>
      </c>
    </row>
    <row r="786" spans="1:24">
      <c r="A786" t="s">
        <v>151</v>
      </c>
      <c r="B786" t="s">
        <v>57</v>
      </c>
      <c r="C786" t="s">
        <v>397</v>
      </c>
      <c r="D786" t="s">
        <v>1043</v>
      </c>
      <c r="E786" t="s">
        <v>1044</v>
      </c>
      <c r="F786" t="s">
        <v>1021</v>
      </c>
      <c r="I786" t="s">
        <v>210</v>
      </c>
      <c r="J786" t="s">
        <v>537</v>
      </c>
      <c r="K786">
        <v>0.4</v>
      </c>
      <c r="L786" t="s">
        <v>129</v>
      </c>
      <c r="M786">
        <v>400000</v>
      </c>
      <c r="N786" t="s">
        <v>127</v>
      </c>
      <c r="O786" t="s">
        <v>128</v>
      </c>
      <c r="S786">
        <v>26452</v>
      </c>
      <c r="T786">
        <v>15.121729925903523</v>
      </c>
      <c r="U786" t="s">
        <v>3533</v>
      </c>
      <c r="V786" t="s">
        <v>3476</v>
      </c>
      <c r="W786" t="s">
        <v>12159</v>
      </c>
      <c r="X786" t="s">
        <v>12148</v>
      </c>
    </row>
    <row r="787" spans="1:24">
      <c r="A787" t="s">
        <v>151</v>
      </c>
      <c r="B787" t="s">
        <v>57</v>
      </c>
      <c r="C787" t="s">
        <v>3264</v>
      </c>
      <c r="D787" t="s">
        <v>1045</v>
      </c>
      <c r="E787" t="s">
        <v>1046</v>
      </c>
      <c r="F787" t="s">
        <v>720</v>
      </c>
      <c r="I787" t="s">
        <v>721</v>
      </c>
      <c r="J787" t="s">
        <v>537</v>
      </c>
      <c r="K787">
        <v>0.5</v>
      </c>
      <c r="L787" t="s">
        <v>129</v>
      </c>
      <c r="M787">
        <v>400000</v>
      </c>
      <c r="N787" t="s">
        <v>127</v>
      </c>
      <c r="O787" t="s">
        <v>128</v>
      </c>
      <c r="S787">
        <v>26452</v>
      </c>
      <c r="T787">
        <v>15.121729925903523</v>
      </c>
      <c r="U787" t="s">
        <v>157</v>
      </c>
      <c r="V787" t="s">
        <v>3476</v>
      </c>
      <c r="W787" t="s">
        <v>12159</v>
      </c>
      <c r="X787" t="s">
        <v>12148</v>
      </c>
    </row>
    <row r="788" spans="1:24">
      <c r="A788" t="s">
        <v>151</v>
      </c>
      <c r="B788" t="s">
        <v>57</v>
      </c>
      <c r="C788" t="s">
        <v>3265</v>
      </c>
      <c r="D788" t="s">
        <v>1047</v>
      </c>
      <c r="E788" t="s">
        <v>1048</v>
      </c>
      <c r="F788" t="s">
        <v>870</v>
      </c>
      <c r="I788" t="s">
        <v>848</v>
      </c>
      <c r="J788" t="s">
        <v>537</v>
      </c>
      <c r="K788">
        <v>0.30000000000000004</v>
      </c>
      <c r="L788" t="s">
        <v>129</v>
      </c>
      <c r="M788">
        <v>400000</v>
      </c>
      <c r="N788" t="s">
        <v>127</v>
      </c>
      <c r="O788" t="s">
        <v>128</v>
      </c>
      <c r="S788">
        <v>26452</v>
      </c>
      <c r="T788">
        <v>15.121729925903523</v>
      </c>
      <c r="U788" t="s">
        <v>160</v>
      </c>
      <c r="V788" t="s">
        <v>3476</v>
      </c>
      <c r="W788" t="s">
        <v>12159</v>
      </c>
      <c r="X788" t="s">
        <v>12148</v>
      </c>
    </row>
    <row r="789" spans="1:24">
      <c r="A789" t="s">
        <v>151</v>
      </c>
      <c r="B789" t="s">
        <v>57</v>
      </c>
      <c r="C789" t="s">
        <v>400</v>
      </c>
      <c r="D789" t="s">
        <v>1049</v>
      </c>
      <c r="E789" t="s">
        <v>1050</v>
      </c>
      <c r="F789" t="s">
        <v>308</v>
      </c>
      <c r="I789" t="s">
        <v>204</v>
      </c>
      <c r="J789" t="s">
        <v>537</v>
      </c>
      <c r="K789">
        <v>37.799999999999997</v>
      </c>
      <c r="L789" t="s">
        <v>129</v>
      </c>
      <c r="M789">
        <v>400000</v>
      </c>
      <c r="N789" t="s">
        <v>127</v>
      </c>
      <c r="O789" t="s">
        <v>128</v>
      </c>
      <c r="S789">
        <v>26452</v>
      </c>
      <c r="T789">
        <v>15.121729925903523</v>
      </c>
      <c r="U789" t="s">
        <v>160</v>
      </c>
      <c r="V789" t="s">
        <v>3476</v>
      </c>
      <c r="W789" t="s">
        <v>12159</v>
      </c>
      <c r="X789" t="s">
        <v>12148</v>
      </c>
    </row>
    <row r="790" spans="1:24">
      <c r="A790" t="s">
        <v>151</v>
      </c>
      <c r="B790" t="s">
        <v>57</v>
      </c>
      <c r="C790" t="s">
        <v>406</v>
      </c>
      <c r="D790" t="s">
        <v>1051</v>
      </c>
      <c r="E790" t="s">
        <v>1053</v>
      </c>
      <c r="F790" t="s">
        <v>1052</v>
      </c>
      <c r="I790" t="s">
        <v>275</v>
      </c>
      <c r="J790" t="s">
        <v>537</v>
      </c>
      <c r="K790">
        <v>7.8</v>
      </c>
      <c r="L790" t="s">
        <v>129</v>
      </c>
      <c r="M790">
        <v>400000</v>
      </c>
      <c r="N790" t="s">
        <v>127</v>
      </c>
      <c r="O790" t="s">
        <v>128</v>
      </c>
      <c r="S790">
        <v>26452</v>
      </c>
      <c r="T790">
        <v>15.121729925903523</v>
      </c>
      <c r="U790" t="s">
        <v>159</v>
      </c>
      <c r="V790" t="s">
        <v>3476</v>
      </c>
      <c r="W790" t="s">
        <v>12159</v>
      </c>
      <c r="X790" t="s">
        <v>12148</v>
      </c>
    </row>
    <row r="791" spans="1:24">
      <c r="A791" t="s">
        <v>151</v>
      </c>
      <c r="B791" t="s">
        <v>57</v>
      </c>
      <c r="C791" t="s">
        <v>3266</v>
      </c>
      <c r="D791" t="s">
        <v>1054</v>
      </c>
      <c r="E791" t="s">
        <v>1055</v>
      </c>
      <c r="F791" t="s">
        <v>925</v>
      </c>
      <c r="I791" t="s">
        <v>217</v>
      </c>
      <c r="J791" t="s">
        <v>537</v>
      </c>
      <c r="K791">
        <v>14.9</v>
      </c>
      <c r="L791" t="s">
        <v>129</v>
      </c>
      <c r="M791">
        <v>400000</v>
      </c>
      <c r="N791" t="s">
        <v>127</v>
      </c>
      <c r="O791" t="s">
        <v>128</v>
      </c>
      <c r="S791">
        <v>26452</v>
      </c>
      <c r="T791">
        <v>15.121729925903523</v>
      </c>
      <c r="U791" t="s">
        <v>157</v>
      </c>
      <c r="V791" t="s">
        <v>3476</v>
      </c>
      <c r="W791" t="s">
        <v>12159</v>
      </c>
      <c r="X791" t="s">
        <v>12148</v>
      </c>
    </row>
    <row r="792" spans="1:24">
      <c r="A792" t="s">
        <v>151</v>
      </c>
      <c r="B792" t="s">
        <v>57</v>
      </c>
      <c r="C792" t="s">
        <v>3267</v>
      </c>
      <c r="D792" t="s">
        <v>1056</v>
      </c>
      <c r="E792" t="s">
        <v>1057</v>
      </c>
      <c r="F792" t="s">
        <v>720</v>
      </c>
      <c r="I792" t="s">
        <v>721</v>
      </c>
      <c r="J792" t="s">
        <v>537</v>
      </c>
      <c r="K792">
        <v>0.5</v>
      </c>
      <c r="L792" t="s">
        <v>129</v>
      </c>
      <c r="M792">
        <v>400000</v>
      </c>
      <c r="N792" t="s">
        <v>127</v>
      </c>
      <c r="O792" t="s">
        <v>128</v>
      </c>
      <c r="S792">
        <v>26452</v>
      </c>
      <c r="T792">
        <v>15.121729925903523</v>
      </c>
      <c r="U792" t="s">
        <v>157</v>
      </c>
      <c r="V792" t="s">
        <v>3476</v>
      </c>
      <c r="W792" t="s">
        <v>12159</v>
      </c>
      <c r="X792" t="s">
        <v>12148</v>
      </c>
    </row>
    <row r="793" spans="1:24">
      <c r="A793" t="s">
        <v>151</v>
      </c>
      <c r="B793" t="s">
        <v>57</v>
      </c>
      <c r="C793" t="s">
        <v>3268</v>
      </c>
      <c r="D793" t="s">
        <v>1058</v>
      </c>
      <c r="E793" t="s">
        <v>1060</v>
      </c>
      <c r="F793" t="s">
        <v>1059</v>
      </c>
      <c r="I793" t="s">
        <v>217</v>
      </c>
      <c r="J793" t="s">
        <v>537</v>
      </c>
      <c r="K793">
        <v>0.5</v>
      </c>
      <c r="L793" t="s">
        <v>129</v>
      </c>
      <c r="M793">
        <v>400000</v>
      </c>
      <c r="N793" t="s">
        <v>127</v>
      </c>
      <c r="O793" t="s">
        <v>128</v>
      </c>
      <c r="S793">
        <v>26452</v>
      </c>
      <c r="T793">
        <v>15.121729925903523</v>
      </c>
      <c r="U793" t="s">
        <v>159</v>
      </c>
      <c r="V793" t="s">
        <v>3476</v>
      </c>
      <c r="W793" t="s">
        <v>12159</v>
      </c>
      <c r="X793" t="s">
        <v>12148</v>
      </c>
    </row>
    <row r="794" spans="1:24">
      <c r="A794" t="s">
        <v>151</v>
      </c>
      <c r="B794" t="s">
        <v>57</v>
      </c>
      <c r="C794" t="s">
        <v>3269</v>
      </c>
      <c r="D794" t="s">
        <v>1061</v>
      </c>
      <c r="E794" t="s">
        <v>1062</v>
      </c>
      <c r="F794" t="s">
        <v>720</v>
      </c>
      <c r="I794" t="s">
        <v>721</v>
      </c>
      <c r="J794" t="s">
        <v>537</v>
      </c>
      <c r="K794">
        <v>0.9</v>
      </c>
      <c r="L794" t="s">
        <v>129</v>
      </c>
      <c r="M794">
        <v>400000</v>
      </c>
      <c r="N794" t="s">
        <v>127</v>
      </c>
      <c r="O794" t="s">
        <v>128</v>
      </c>
      <c r="S794">
        <v>26452</v>
      </c>
      <c r="T794">
        <v>15.121729925903523</v>
      </c>
      <c r="U794" t="s">
        <v>157</v>
      </c>
      <c r="V794" t="s">
        <v>3476</v>
      </c>
      <c r="W794" t="s">
        <v>12159</v>
      </c>
      <c r="X794" t="s">
        <v>12148</v>
      </c>
    </row>
    <row r="795" spans="1:24">
      <c r="A795" t="s">
        <v>151</v>
      </c>
      <c r="B795" t="s">
        <v>57</v>
      </c>
      <c r="C795" t="s">
        <v>362</v>
      </c>
      <c r="D795" t="s">
        <v>1063</v>
      </c>
      <c r="E795" t="s">
        <v>1065</v>
      </c>
      <c r="F795" t="s">
        <v>1064</v>
      </c>
      <c r="I795" t="s">
        <v>208</v>
      </c>
      <c r="J795" t="s">
        <v>537</v>
      </c>
      <c r="K795">
        <v>4</v>
      </c>
      <c r="L795" t="s">
        <v>129</v>
      </c>
      <c r="M795">
        <v>400000</v>
      </c>
      <c r="N795" t="s">
        <v>127</v>
      </c>
      <c r="O795" t="s">
        <v>128</v>
      </c>
      <c r="S795">
        <v>26452</v>
      </c>
      <c r="T795">
        <v>15.121729925903523</v>
      </c>
      <c r="U795" t="s">
        <v>160</v>
      </c>
      <c r="V795" t="s">
        <v>3476</v>
      </c>
      <c r="W795" t="s">
        <v>12159</v>
      </c>
      <c r="X795" t="s">
        <v>12148</v>
      </c>
    </row>
    <row r="796" spans="1:24">
      <c r="A796" t="s">
        <v>151</v>
      </c>
      <c r="B796" t="s">
        <v>57</v>
      </c>
      <c r="C796" t="s">
        <v>3270</v>
      </c>
      <c r="D796" t="s">
        <v>1066</v>
      </c>
      <c r="E796" t="s">
        <v>1067</v>
      </c>
      <c r="F796" t="s">
        <v>977</v>
      </c>
      <c r="I796" t="s">
        <v>217</v>
      </c>
      <c r="J796" t="s">
        <v>537</v>
      </c>
      <c r="K796">
        <v>0.5</v>
      </c>
      <c r="L796" t="s">
        <v>129</v>
      </c>
      <c r="M796">
        <v>400000</v>
      </c>
      <c r="N796" t="s">
        <v>127</v>
      </c>
      <c r="O796" t="s">
        <v>128</v>
      </c>
      <c r="S796">
        <v>26452</v>
      </c>
      <c r="T796">
        <v>15.121729925903523</v>
      </c>
      <c r="U796" t="s">
        <v>165</v>
      </c>
      <c r="V796" t="s">
        <v>3476</v>
      </c>
      <c r="W796" t="s">
        <v>12159</v>
      </c>
      <c r="X796" t="s">
        <v>12148</v>
      </c>
    </row>
    <row r="797" spans="1:24">
      <c r="A797" t="s">
        <v>151</v>
      </c>
      <c r="B797" t="s">
        <v>57</v>
      </c>
      <c r="C797" t="s">
        <v>3271</v>
      </c>
      <c r="D797" t="s">
        <v>1068</v>
      </c>
      <c r="E797" t="s">
        <v>1069</v>
      </c>
      <c r="F797" t="s">
        <v>539</v>
      </c>
      <c r="I797" t="s">
        <v>217</v>
      </c>
      <c r="J797" t="s">
        <v>537</v>
      </c>
      <c r="K797">
        <v>2.2000000000000002</v>
      </c>
      <c r="L797" t="s">
        <v>129</v>
      </c>
      <c r="M797">
        <v>400000</v>
      </c>
      <c r="N797" t="s">
        <v>127</v>
      </c>
      <c r="O797" t="s">
        <v>128</v>
      </c>
      <c r="S797">
        <v>26452</v>
      </c>
      <c r="T797">
        <v>15.121729925903523</v>
      </c>
      <c r="U797" t="s">
        <v>165</v>
      </c>
      <c r="V797" t="s">
        <v>3476</v>
      </c>
      <c r="W797" t="s">
        <v>12159</v>
      </c>
      <c r="X797" t="s">
        <v>12148</v>
      </c>
    </row>
    <row r="798" spans="1:24">
      <c r="A798" t="s">
        <v>151</v>
      </c>
      <c r="B798" t="s">
        <v>57</v>
      </c>
      <c r="C798" t="s">
        <v>3273</v>
      </c>
      <c r="D798" t="s">
        <v>1073</v>
      </c>
      <c r="E798" t="s">
        <v>1074</v>
      </c>
      <c r="F798" t="s">
        <v>539</v>
      </c>
      <c r="I798" t="s">
        <v>217</v>
      </c>
      <c r="J798" t="s">
        <v>537</v>
      </c>
      <c r="K798">
        <v>1.4</v>
      </c>
      <c r="L798" t="s">
        <v>129</v>
      </c>
      <c r="M798">
        <v>400000</v>
      </c>
      <c r="N798" t="s">
        <v>127</v>
      </c>
      <c r="O798" t="s">
        <v>128</v>
      </c>
      <c r="S798">
        <v>26452</v>
      </c>
      <c r="T798">
        <v>15.121729925903523</v>
      </c>
      <c r="U798" t="s">
        <v>157</v>
      </c>
      <c r="V798" t="s">
        <v>3476</v>
      </c>
      <c r="W798" t="s">
        <v>12159</v>
      </c>
      <c r="X798" t="s">
        <v>12148</v>
      </c>
    </row>
    <row r="799" spans="1:24">
      <c r="A799" t="s">
        <v>151</v>
      </c>
      <c r="B799" t="s">
        <v>57</v>
      </c>
      <c r="C799" t="s">
        <v>3274</v>
      </c>
      <c r="D799" t="s">
        <v>1075</v>
      </c>
      <c r="E799" t="s">
        <v>1077</v>
      </c>
      <c r="F799" t="s">
        <v>1076</v>
      </c>
      <c r="I799" t="s">
        <v>204</v>
      </c>
      <c r="J799" t="s">
        <v>537</v>
      </c>
      <c r="K799">
        <v>8.9</v>
      </c>
      <c r="L799" t="s">
        <v>129</v>
      </c>
      <c r="M799">
        <v>400000</v>
      </c>
      <c r="N799" t="s">
        <v>127</v>
      </c>
      <c r="O799" t="s">
        <v>128</v>
      </c>
      <c r="S799">
        <v>26452</v>
      </c>
      <c r="T799">
        <v>15.121729925903523</v>
      </c>
      <c r="U799" t="s">
        <v>165</v>
      </c>
      <c r="V799" t="s">
        <v>3476</v>
      </c>
      <c r="W799" t="s">
        <v>12159</v>
      </c>
      <c r="X799" t="s">
        <v>12148</v>
      </c>
    </row>
    <row r="800" spans="1:24">
      <c r="A800" t="s">
        <v>151</v>
      </c>
      <c r="B800" t="s">
        <v>57</v>
      </c>
      <c r="C800" t="s">
        <v>419</v>
      </c>
      <c r="D800" t="s">
        <v>1078</v>
      </c>
      <c r="E800" t="s">
        <v>1079</v>
      </c>
      <c r="F800" t="s">
        <v>319</v>
      </c>
      <c r="I800" t="s">
        <v>204</v>
      </c>
      <c r="J800" t="s">
        <v>537</v>
      </c>
      <c r="K800">
        <v>48.8</v>
      </c>
      <c r="L800" t="s">
        <v>129</v>
      </c>
      <c r="M800">
        <v>400000</v>
      </c>
      <c r="N800" t="s">
        <v>127</v>
      </c>
      <c r="O800" t="s">
        <v>128</v>
      </c>
      <c r="S800">
        <v>26452</v>
      </c>
      <c r="T800">
        <v>15.121729925903523</v>
      </c>
      <c r="U800" t="s">
        <v>157</v>
      </c>
      <c r="V800" t="s">
        <v>3476</v>
      </c>
      <c r="W800" t="s">
        <v>12159</v>
      </c>
      <c r="X800" t="s">
        <v>12148</v>
      </c>
    </row>
    <row r="801" spans="1:24">
      <c r="A801" t="s">
        <v>151</v>
      </c>
      <c r="B801" t="s">
        <v>57</v>
      </c>
      <c r="C801" t="s">
        <v>410</v>
      </c>
      <c r="D801" t="s">
        <v>1080</v>
      </c>
      <c r="E801" t="s">
        <v>1082</v>
      </c>
      <c r="F801" t="s">
        <v>1081</v>
      </c>
      <c r="I801" t="s">
        <v>223</v>
      </c>
      <c r="J801" t="s">
        <v>537</v>
      </c>
      <c r="K801">
        <v>0.4</v>
      </c>
      <c r="L801" t="s">
        <v>129</v>
      </c>
      <c r="M801">
        <v>400000</v>
      </c>
      <c r="N801" t="s">
        <v>127</v>
      </c>
      <c r="O801" t="s">
        <v>128</v>
      </c>
      <c r="S801">
        <v>26452</v>
      </c>
      <c r="T801">
        <v>15.121729925903523</v>
      </c>
      <c r="U801" t="s">
        <v>157</v>
      </c>
      <c r="V801" t="s">
        <v>3476</v>
      </c>
      <c r="W801" t="s">
        <v>12159</v>
      </c>
      <c r="X801" t="s">
        <v>12148</v>
      </c>
    </row>
    <row r="802" spans="1:24">
      <c r="A802" t="s">
        <v>151</v>
      </c>
      <c r="B802" t="s">
        <v>57</v>
      </c>
      <c r="C802" t="s">
        <v>3275</v>
      </c>
      <c r="D802" t="s">
        <v>1083</v>
      </c>
      <c r="E802" t="s">
        <v>1085</v>
      </c>
      <c r="F802" t="s">
        <v>1084</v>
      </c>
      <c r="I802" t="s">
        <v>298</v>
      </c>
      <c r="J802" t="s">
        <v>537</v>
      </c>
      <c r="K802">
        <v>52.4</v>
      </c>
      <c r="L802" t="s">
        <v>129</v>
      </c>
      <c r="M802">
        <v>400000</v>
      </c>
      <c r="N802" t="s">
        <v>127</v>
      </c>
      <c r="O802" t="s">
        <v>128</v>
      </c>
      <c r="S802">
        <v>26452</v>
      </c>
      <c r="T802">
        <v>15.121729925903523</v>
      </c>
      <c r="U802" t="s">
        <v>157</v>
      </c>
      <c r="V802" t="s">
        <v>3476</v>
      </c>
      <c r="W802" t="s">
        <v>12159</v>
      </c>
      <c r="X802" t="s">
        <v>12148</v>
      </c>
    </row>
    <row r="803" spans="1:24">
      <c r="A803" t="s">
        <v>151</v>
      </c>
      <c r="B803" t="s">
        <v>57</v>
      </c>
      <c r="C803" t="s">
        <v>3276</v>
      </c>
      <c r="D803" t="s">
        <v>1086</v>
      </c>
      <c r="E803" t="s">
        <v>1087</v>
      </c>
      <c r="F803" t="s">
        <v>212</v>
      </c>
      <c r="I803" t="s">
        <v>217</v>
      </c>
      <c r="J803" t="s">
        <v>537</v>
      </c>
      <c r="K803">
        <v>13.3</v>
      </c>
      <c r="L803" t="s">
        <v>129</v>
      </c>
      <c r="M803">
        <v>400000</v>
      </c>
      <c r="N803" t="s">
        <v>127</v>
      </c>
      <c r="O803" t="s">
        <v>128</v>
      </c>
      <c r="S803">
        <v>26452</v>
      </c>
      <c r="T803">
        <v>15.121729925903523</v>
      </c>
      <c r="U803" t="s">
        <v>165</v>
      </c>
      <c r="V803" t="s">
        <v>3476</v>
      </c>
      <c r="W803" t="s">
        <v>12159</v>
      </c>
      <c r="X803" t="s">
        <v>12148</v>
      </c>
    </row>
    <row r="804" spans="1:24">
      <c r="A804" t="s">
        <v>151</v>
      </c>
      <c r="B804" t="s">
        <v>57</v>
      </c>
      <c r="C804" t="s">
        <v>3277</v>
      </c>
      <c r="D804" t="s">
        <v>1088</v>
      </c>
      <c r="E804" t="s">
        <v>1090</v>
      </c>
      <c r="F804" t="s">
        <v>1089</v>
      </c>
      <c r="I804" t="s">
        <v>217</v>
      </c>
      <c r="J804" t="s">
        <v>537</v>
      </c>
      <c r="K804">
        <v>53.5</v>
      </c>
      <c r="L804" t="s">
        <v>129</v>
      </c>
      <c r="M804">
        <v>400000</v>
      </c>
      <c r="N804" t="s">
        <v>127</v>
      </c>
      <c r="O804" t="s">
        <v>128</v>
      </c>
      <c r="S804">
        <v>26452</v>
      </c>
      <c r="T804">
        <v>15.121729925903523</v>
      </c>
      <c r="U804" t="s">
        <v>3533</v>
      </c>
      <c r="V804" t="s">
        <v>3476</v>
      </c>
      <c r="W804" t="s">
        <v>12159</v>
      </c>
      <c r="X804" t="s">
        <v>12148</v>
      </c>
    </row>
    <row r="805" spans="1:24">
      <c r="A805" t="s">
        <v>151</v>
      </c>
      <c r="B805" t="s">
        <v>57</v>
      </c>
      <c r="C805" t="s">
        <v>3278</v>
      </c>
      <c r="D805" t="s">
        <v>1091</v>
      </c>
      <c r="E805" t="s">
        <v>1092</v>
      </c>
      <c r="F805" t="s">
        <v>720</v>
      </c>
      <c r="I805" t="s">
        <v>721</v>
      </c>
      <c r="J805" t="s">
        <v>537</v>
      </c>
      <c r="K805">
        <v>1.6</v>
      </c>
      <c r="L805" t="s">
        <v>129</v>
      </c>
      <c r="M805">
        <v>400000</v>
      </c>
      <c r="N805" t="s">
        <v>127</v>
      </c>
      <c r="O805" t="s">
        <v>128</v>
      </c>
      <c r="S805">
        <v>26452</v>
      </c>
      <c r="T805">
        <v>15.121729925903523</v>
      </c>
      <c r="U805" t="s">
        <v>160</v>
      </c>
      <c r="V805" t="s">
        <v>3476</v>
      </c>
      <c r="W805" t="s">
        <v>12159</v>
      </c>
      <c r="X805" t="s">
        <v>12148</v>
      </c>
    </row>
    <row r="806" spans="1:24">
      <c r="A806" t="s">
        <v>151</v>
      </c>
      <c r="B806" t="s">
        <v>57</v>
      </c>
      <c r="C806" t="s">
        <v>399</v>
      </c>
      <c r="D806" t="s">
        <v>1093</v>
      </c>
      <c r="E806" t="s">
        <v>1095</v>
      </c>
      <c r="F806" t="s">
        <v>1094</v>
      </c>
      <c r="I806" t="s">
        <v>223</v>
      </c>
      <c r="J806" t="s">
        <v>537</v>
      </c>
      <c r="K806">
        <v>7.7</v>
      </c>
      <c r="L806" t="s">
        <v>129</v>
      </c>
      <c r="M806">
        <v>400000</v>
      </c>
      <c r="N806" t="s">
        <v>127</v>
      </c>
      <c r="O806" t="s">
        <v>128</v>
      </c>
      <c r="S806">
        <v>26452</v>
      </c>
      <c r="T806">
        <v>15.121729925903523</v>
      </c>
      <c r="U806" t="s">
        <v>3533</v>
      </c>
      <c r="V806" t="s">
        <v>3476</v>
      </c>
      <c r="W806" t="s">
        <v>12159</v>
      </c>
      <c r="X806" t="s">
        <v>12148</v>
      </c>
    </row>
    <row r="807" spans="1:24">
      <c r="A807" t="s">
        <v>151</v>
      </c>
      <c r="B807" t="s">
        <v>57</v>
      </c>
      <c r="C807" t="s">
        <v>3279</v>
      </c>
      <c r="D807" t="s">
        <v>1096</v>
      </c>
      <c r="E807" t="s">
        <v>1097</v>
      </c>
      <c r="F807" t="s">
        <v>720</v>
      </c>
      <c r="I807" t="s">
        <v>721</v>
      </c>
      <c r="J807" t="s">
        <v>537</v>
      </c>
      <c r="K807">
        <v>0.9</v>
      </c>
      <c r="L807" t="s">
        <v>129</v>
      </c>
      <c r="M807">
        <v>400000</v>
      </c>
      <c r="N807" t="s">
        <v>127</v>
      </c>
      <c r="O807" t="s">
        <v>128</v>
      </c>
      <c r="S807">
        <v>26452</v>
      </c>
      <c r="T807">
        <v>15.121729925903523</v>
      </c>
      <c r="U807" t="s">
        <v>157</v>
      </c>
      <c r="V807" t="s">
        <v>3476</v>
      </c>
      <c r="W807" t="s">
        <v>12159</v>
      </c>
      <c r="X807" t="s">
        <v>12148</v>
      </c>
    </row>
    <row r="808" spans="1:24">
      <c r="A808" t="s">
        <v>151</v>
      </c>
      <c r="B808" t="s">
        <v>57</v>
      </c>
      <c r="C808" t="s">
        <v>407</v>
      </c>
      <c r="D808" t="s">
        <v>1098</v>
      </c>
      <c r="E808" t="s">
        <v>1100</v>
      </c>
      <c r="F808" t="s">
        <v>1099</v>
      </c>
      <c r="I808" t="s">
        <v>275</v>
      </c>
      <c r="J808" t="s">
        <v>537</v>
      </c>
      <c r="K808">
        <v>34.4</v>
      </c>
      <c r="L808" t="s">
        <v>129</v>
      </c>
      <c r="M808">
        <v>400000</v>
      </c>
      <c r="N808" t="s">
        <v>127</v>
      </c>
      <c r="O808" t="s">
        <v>128</v>
      </c>
      <c r="S808">
        <v>26452</v>
      </c>
      <c r="T808">
        <v>15.121729925903523</v>
      </c>
      <c r="U808" t="s">
        <v>3533</v>
      </c>
      <c r="V808" t="s">
        <v>3476</v>
      </c>
      <c r="W808" t="s">
        <v>12159</v>
      </c>
      <c r="X808" t="s">
        <v>12148</v>
      </c>
    </row>
    <row r="809" spans="1:24">
      <c r="A809" t="s">
        <v>151</v>
      </c>
      <c r="B809" t="s">
        <v>57</v>
      </c>
      <c r="C809" t="s">
        <v>3281</v>
      </c>
      <c r="D809" t="s">
        <v>1103</v>
      </c>
      <c r="E809" t="s">
        <v>1104</v>
      </c>
      <c r="F809" t="s">
        <v>1089</v>
      </c>
      <c r="I809" t="s">
        <v>217</v>
      </c>
      <c r="J809" t="s">
        <v>537</v>
      </c>
      <c r="K809">
        <v>6.3</v>
      </c>
      <c r="L809" t="s">
        <v>129</v>
      </c>
      <c r="M809">
        <v>400000</v>
      </c>
      <c r="N809" t="s">
        <v>127</v>
      </c>
      <c r="O809" t="s">
        <v>128</v>
      </c>
      <c r="S809">
        <v>26452</v>
      </c>
      <c r="T809">
        <v>15.121729925903523</v>
      </c>
      <c r="U809" t="s">
        <v>160</v>
      </c>
      <c r="V809" t="s">
        <v>3476</v>
      </c>
      <c r="W809" t="s">
        <v>12159</v>
      </c>
      <c r="X809" t="s">
        <v>12148</v>
      </c>
    </row>
    <row r="810" spans="1:24">
      <c r="A810" t="s">
        <v>151</v>
      </c>
      <c r="B810" t="s">
        <v>57</v>
      </c>
      <c r="C810" t="s">
        <v>3282</v>
      </c>
      <c r="D810" t="s">
        <v>1105</v>
      </c>
      <c r="E810" t="s">
        <v>1106</v>
      </c>
      <c r="F810" t="s">
        <v>1009</v>
      </c>
      <c r="I810" t="s">
        <v>302</v>
      </c>
      <c r="J810" t="s">
        <v>537</v>
      </c>
      <c r="K810">
        <v>0.1</v>
      </c>
      <c r="L810" t="s">
        <v>129</v>
      </c>
      <c r="M810">
        <v>400000</v>
      </c>
      <c r="N810" t="s">
        <v>127</v>
      </c>
      <c r="O810" t="s">
        <v>128</v>
      </c>
      <c r="S810">
        <v>26452</v>
      </c>
      <c r="T810">
        <v>15.121729925903523</v>
      </c>
      <c r="U810" t="s">
        <v>165</v>
      </c>
      <c r="V810" t="s">
        <v>3476</v>
      </c>
      <c r="W810" t="s">
        <v>12159</v>
      </c>
      <c r="X810" t="s">
        <v>12148</v>
      </c>
    </row>
    <row r="811" spans="1:24">
      <c r="A811" t="s">
        <v>151</v>
      </c>
      <c r="B811" t="s">
        <v>57</v>
      </c>
      <c r="C811" t="s">
        <v>3283</v>
      </c>
      <c r="D811" t="s">
        <v>1107</v>
      </c>
      <c r="E811" t="s">
        <v>1108</v>
      </c>
      <c r="F811" t="s">
        <v>967</v>
      </c>
      <c r="I811" t="s">
        <v>275</v>
      </c>
      <c r="J811" t="s">
        <v>537</v>
      </c>
      <c r="K811">
        <v>42.6</v>
      </c>
      <c r="L811" t="s">
        <v>129</v>
      </c>
      <c r="M811">
        <v>400000</v>
      </c>
      <c r="N811" t="s">
        <v>127</v>
      </c>
      <c r="O811" t="s">
        <v>128</v>
      </c>
      <c r="S811">
        <v>26452</v>
      </c>
      <c r="T811">
        <v>15.121729925903523</v>
      </c>
      <c r="U811" t="s">
        <v>159</v>
      </c>
      <c r="V811" t="s">
        <v>3476</v>
      </c>
      <c r="W811" t="s">
        <v>12159</v>
      </c>
      <c r="X811" t="s">
        <v>12148</v>
      </c>
    </row>
    <row r="812" spans="1:24">
      <c r="A812" t="s">
        <v>151</v>
      </c>
      <c r="B812" t="s">
        <v>57</v>
      </c>
      <c r="C812" t="s">
        <v>417</v>
      </c>
      <c r="D812" t="s">
        <v>1109</v>
      </c>
      <c r="E812" t="s">
        <v>1111</v>
      </c>
      <c r="F812" t="s">
        <v>1110</v>
      </c>
      <c r="I812" t="s">
        <v>275</v>
      </c>
      <c r="J812" t="s">
        <v>537</v>
      </c>
      <c r="K812">
        <v>6.4</v>
      </c>
      <c r="L812" t="s">
        <v>129</v>
      </c>
      <c r="M812">
        <v>400000</v>
      </c>
      <c r="N812" t="s">
        <v>127</v>
      </c>
      <c r="O812" t="s">
        <v>128</v>
      </c>
      <c r="S812">
        <v>26452</v>
      </c>
      <c r="T812">
        <v>15.121729925903523</v>
      </c>
      <c r="U812" t="s">
        <v>160</v>
      </c>
      <c r="V812" t="s">
        <v>3476</v>
      </c>
      <c r="W812" t="s">
        <v>12159</v>
      </c>
      <c r="X812" t="s">
        <v>12148</v>
      </c>
    </row>
    <row r="813" spans="1:24">
      <c r="A813" t="s">
        <v>151</v>
      </c>
      <c r="B813" t="s">
        <v>57</v>
      </c>
      <c r="C813" t="s">
        <v>3284</v>
      </c>
      <c r="D813" t="s">
        <v>1112</v>
      </c>
      <c r="E813" t="s">
        <v>1114</v>
      </c>
      <c r="F813" t="s">
        <v>1113</v>
      </c>
      <c r="I813" t="s">
        <v>275</v>
      </c>
      <c r="J813" t="s">
        <v>537</v>
      </c>
      <c r="K813">
        <v>5.3</v>
      </c>
      <c r="L813" t="s">
        <v>129</v>
      </c>
      <c r="M813">
        <v>400000</v>
      </c>
      <c r="N813" t="s">
        <v>127</v>
      </c>
      <c r="O813" t="s">
        <v>128</v>
      </c>
      <c r="S813">
        <v>26452</v>
      </c>
      <c r="T813">
        <v>15.121729925903523</v>
      </c>
      <c r="U813" t="s">
        <v>160</v>
      </c>
      <c r="V813" t="s">
        <v>3476</v>
      </c>
      <c r="W813" t="s">
        <v>12159</v>
      </c>
      <c r="X813" t="s">
        <v>12148</v>
      </c>
    </row>
    <row r="814" spans="1:24">
      <c r="A814" t="s">
        <v>151</v>
      </c>
      <c r="B814" t="s">
        <v>57</v>
      </c>
      <c r="C814" t="s">
        <v>3285</v>
      </c>
      <c r="D814" t="s">
        <v>1115</v>
      </c>
      <c r="E814" t="s">
        <v>1117</v>
      </c>
      <c r="F814" t="s">
        <v>1116</v>
      </c>
      <c r="I814" t="s">
        <v>217</v>
      </c>
      <c r="J814" t="s">
        <v>537</v>
      </c>
      <c r="K814">
        <v>1.3</v>
      </c>
      <c r="L814" t="s">
        <v>129</v>
      </c>
      <c r="M814">
        <v>400000</v>
      </c>
      <c r="N814" t="s">
        <v>127</v>
      </c>
      <c r="O814" t="s">
        <v>128</v>
      </c>
      <c r="S814">
        <v>26452</v>
      </c>
      <c r="T814">
        <v>15.121729925903523</v>
      </c>
      <c r="U814" t="s">
        <v>159</v>
      </c>
      <c r="V814" t="s">
        <v>3476</v>
      </c>
      <c r="W814" t="s">
        <v>12159</v>
      </c>
      <c r="X814" t="s">
        <v>12148</v>
      </c>
    </row>
    <row r="815" spans="1:24">
      <c r="A815" t="s">
        <v>151</v>
      </c>
      <c r="B815" t="s">
        <v>57</v>
      </c>
      <c r="C815" t="s">
        <v>412</v>
      </c>
      <c r="D815" t="s">
        <v>1118</v>
      </c>
      <c r="E815" t="s">
        <v>1120</v>
      </c>
      <c r="F815" t="s">
        <v>1119</v>
      </c>
      <c r="I815" t="s">
        <v>208</v>
      </c>
      <c r="J815" t="s">
        <v>537</v>
      </c>
      <c r="K815">
        <v>52.9</v>
      </c>
      <c r="L815" t="s">
        <v>129</v>
      </c>
      <c r="M815">
        <v>400000</v>
      </c>
      <c r="N815" t="s">
        <v>127</v>
      </c>
      <c r="O815" t="s">
        <v>128</v>
      </c>
      <c r="S815">
        <v>26452</v>
      </c>
      <c r="T815">
        <v>15.121729925903523</v>
      </c>
      <c r="U815" t="s">
        <v>157</v>
      </c>
      <c r="V815" t="s">
        <v>3476</v>
      </c>
      <c r="W815" t="s">
        <v>12159</v>
      </c>
      <c r="X815" t="s">
        <v>12148</v>
      </c>
    </row>
    <row r="816" spans="1:24">
      <c r="A816" t="s">
        <v>151</v>
      </c>
      <c r="B816" t="s">
        <v>57</v>
      </c>
      <c r="C816" t="s">
        <v>3286</v>
      </c>
      <c r="D816" t="s">
        <v>1121</v>
      </c>
      <c r="E816" t="s">
        <v>1122</v>
      </c>
      <c r="F816" t="s">
        <v>1089</v>
      </c>
      <c r="I816" t="s">
        <v>217</v>
      </c>
      <c r="J816" t="s">
        <v>537</v>
      </c>
      <c r="K816">
        <v>11.7</v>
      </c>
      <c r="L816" t="s">
        <v>129</v>
      </c>
      <c r="M816">
        <v>400000</v>
      </c>
      <c r="N816" t="s">
        <v>127</v>
      </c>
      <c r="O816" t="s">
        <v>128</v>
      </c>
      <c r="S816">
        <v>26452</v>
      </c>
      <c r="T816">
        <v>15.121729925903523</v>
      </c>
      <c r="U816" t="s">
        <v>3533</v>
      </c>
      <c r="V816" t="s">
        <v>3476</v>
      </c>
      <c r="W816" t="s">
        <v>12159</v>
      </c>
      <c r="X816" t="s">
        <v>12148</v>
      </c>
    </row>
    <row r="817" spans="1:24">
      <c r="A817" t="s">
        <v>151</v>
      </c>
      <c r="B817" t="s">
        <v>57</v>
      </c>
      <c r="C817" t="s">
        <v>3287</v>
      </c>
      <c r="D817" t="s">
        <v>1123</v>
      </c>
      <c r="E817" t="s">
        <v>1124</v>
      </c>
      <c r="F817" t="s">
        <v>750</v>
      </c>
      <c r="I817" t="s">
        <v>751</v>
      </c>
      <c r="J817" t="s">
        <v>537</v>
      </c>
      <c r="K817">
        <v>1.3</v>
      </c>
      <c r="L817" t="s">
        <v>129</v>
      </c>
      <c r="M817">
        <v>400000</v>
      </c>
      <c r="N817" t="s">
        <v>127</v>
      </c>
      <c r="O817" t="s">
        <v>128</v>
      </c>
      <c r="S817">
        <v>26452</v>
      </c>
      <c r="T817">
        <v>15.121729925903523</v>
      </c>
      <c r="U817" t="s">
        <v>159</v>
      </c>
      <c r="V817" t="s">
        <v>3476</v>
      </c>
      <c r="W817" t="s">
        <v>12159</v>
      </c>
      <c r="X817" t="s">
        <v>12148</v>
      </c>
    </row>
    <row r="818" spans="1:24">
      <c r="A818" t="s">
        <v>151</v>
      </c>
      <c r="B818" t="s">
        <v>57</v>
      </c>
      <c r="C818" t="s">
        <v>413</v>
      </c>
      <c r="D818" t="s">
        <v>1125</v>
      </c>
      <c r="E818" t="s">
        <v>1126</v>
      </c>
      <c r="F818" t="s">
        <v>1021</v>
      </c>
      <c r="I818" t="s">
        <v>210</v>
      </c>
      <c r="J818" t="s">
        <v>537</v>
      </c>
      <c r="K818">
        <v>8.4</v>
      </c>
      <c r="L818" t="s">
        <v>129</v>
      </c>
      <c r="M818">
        <v>400000</v>
      </c>
      <c r="N818" t="s">
        <v>127</v>
      </c>
      <c r="O818" t="s">
        <v>128</v>
      </c>
      <c r="S818">
        <v>26452</v>
      </c>
      <c r="T818">
        <v>15.121729925903523</v>
      </c>
      <c r="U818" t="s">
        <v>157</v>
      </c>
      <c r="V818" t="s">
        <v>3476</v>
      </c>
      <c r="W818" t="s">
        <v>12159</v>
      </c>
      <c r="X818" t="s">
        <v>12148</v>
      </c>
    </row>
    <row r="819" spans="1:24">
      <c r="A819" t="s">
        <v>151</v>
      </c>
      <c r="B819" t="s">
        <v>57</v>
      </c>
      <c r="C819" t="s">
        <v>411</v>
      </c>
      <c r="D819" t="s">
        <v>1127</v>
      </c>
      <c r="E819" t="s">
        <v>1128</v>
      </c>
      <c r="F819" t="s">
        <v>315</v>
      </c>
      <c r="I819" t="s">
        <v>208</v>
      </c>
      <c r="J819" t="s">
        <v>537</v>
      </c>
      <c r="K819">
        <v>0.5</v>
      </c>
      <c r="L819" t="s">
        <v>129</v>
      </c>
      <c r="M819">
        <v>400000</v>
      </c>
      <c r="N819" t="s">
        <v>127</v>
      </c>
      <c r="O819" t="s">
        <v>128</v>
      </c>
      <c r="S819">
        <v>26452</v>
      </c>
      <c r="T819">
        <v>15.121729925903523</v>
      </c>
      <c r="U819" t="s">
        <v>164</v>
      </c>
      <c r="V819" t="s">
        <v>3476</v>
      </c>
      <c r="W819" t="s">
        <v>12159</v>
      </c>
      <c r="X819" t="s">
        <v>12148</v>
      </c>
    </row>
    <row r="820" spans="1:24">
      <c r="A820" t="s">
        <v>151</v>
      </c>
      <c r="B820" t="s">
        <v>57</v>
      </c>
      <c r="C820" t="s">
        <v>420</v>
      </c>
      <c r="D820" t="s">
        <v>1129</v>
      </c>
      <c r="E820" t="s">
        <v>1130</v>
      </c>
      <c r="F820" t="s">
        <v>273</v>
      </c>
      <c r="I820" t="s">
        <v>275</v>
      </c>
      <c r="J820" t="s">
        <v>537</v>
      </c>
      <c r="K820">
        <v>2.8</v>
      </c>
      <c r="L820" t="s">
        <v>129</v>
      </c>
      <c r="M820">
        <v>400000</v>
      </c>
      <c r="N820" t="s">
        <v>127</v>
      </c>
      <c r="O820" t="s">
        <v>128</v>
      </c>
      <c r="S820">
        <v>26452</v>
      </c>
      <c r="T820">
        <v>15.121729925903523</v>
      </c>
      <c r="U820" t="s">
        <v>160</v>
      </c>
      <c r="V820" t="s">
        <v>3476</v>
      </c>
      <c r="W820" t="s">
        <v>12159</v>
      </c>
      <c r="X820" t="s">
        <v>12148</v>
      </c>
    </row>
    <row r="821" spans="1:24">
      <c r="A821" t="s">
        <v>151</v>
      </c>
      <c r="B821" t="s">
        <v>57</v>
      </c>
      <c r="C821" t="s">
        <v>3288</v>
      </c>
      <c r="D821" t="s">
        <v>1131</v>
      </c>
      <c r="E821" t="s">
        <v>1132</v>
      </c>
      <c r="F821" t="s">
        <v>1089</v>
      </c>
      <c r="I821" t="s">
        <v>217</v>
      </c>
      <c r="J821" t="s">
        <v>537</v>
      </c>
      <c r="K821">
        <v>0.5</v>
      </c>
      <c r="L821" t="s">
        <v>129</v>
      </c>
      <c r="M821">
        <v>400000</v>
      </c>
      <c r="N821" t="s">
        <v>127</v>
      </c>
      <c r="O821" t="s">
        <v>128</v>
      </c>
      <c r="S821">
        <v>26452</v>
      </c>
      <c r="T821">
        <v>15.121729925903523</v>
      </c>
      <c r="U821" t="s">
        <v>3533</v>
      </c>
      <c r="V821" t="s">
        <v>3476</v>
      </c>
      <c r="W821" t="s">
        <v>12159</v>
      </c>
      <c r="X821" t="s">
        <v>12148</v>
      </c>
    </row>
    <row r="822" spans="1:24">
      <c r="A822" t="s">
        <v>151</v>
      </c>
      <c r="B822" t="s">
        <v>57</v>
      </c>
      <c r="C822" t="s">
        <v>3289</v>
      </c>
      <c r="D822" t="s">
        <v>1133</v>
      </c>
      <c r="E822" t="s">
        <v>1134</v>
      </c>
      <c r="F822" t="s">
        <v>824</v>
      </c>
      <c r="I822" t="s">
        <v>275</v>
      </c>
      <c r="J822" t="s">
        <v>537</v>
      </c>
      <c r="K822">
        <v>1.8</v>
      </c>
      <c r="L822" t="s">
        <v>129</v>
      </c>
      <c r="M822">
        <v>400000</v>
      </c>
      <c r="N822" t="s">
        <v>127</v>
      </c>
      <c r="O822" t="s">
        <v>128</v>
      </c>
      <c r="S822">
        <v>26452</v>
      </c>
      <c r="T822">
        <v>15.121729925903523</v>
      </c>
      <c r="U822" t="s">
        <v>165</v>
      </c>
      <c r="V822" t="s">
        <v>3476</v>
      </c>
      <c r="W822" t="s">
        <v>12159</v>
      </c>
      <c r="X822" t="s">
        <v>12148</v>
      </c>
    </row>
    <row r="823" spans="1:24">
      <c r="A823" t="s">
        <v>151</v>
      </c>
      <c r="B823" t="s">
        <v>57</v>
      </c>
      <c r="C823" t="s">
        <v>416</v>
      </c>
      <c r="D823" t="s">
        <v>1135</v>
      </c>
      <c r="E823" t="s">
        <v>1136</v>
      </c>
      <c r="F823" t="s">
        <v>305</v>
      </c>
      <c r="I823" t="s">
        <v>275</v>
      </c>
      <c r="J823" t="s">
        <v>537</v>
      </c>
      <c r="K823">
        <v>32.1</v>
      </c>
      <c r="L823" t="s">
        <v>129</v>
      </c>
      <c r="M823">
        <v>400000</v>
      </c>
      <c r="N823" t="s">
        <v>127</v>
      </c>
      <c r="O823" t="s">
        <v>128</v>
      </c>
      <c r="S823">
        <v>26452</v>
      </c>
      <c r="T823">
        <v>15.121729925903523</v>
      </c>
      <c r="U823" t="s">
        <v>157</v>
      </c>
      <c r="V823" t="s">
        <v>3476</v>
      </c>
      <c r="W823" t="s">
        <v>12159</v>
      </c>
      <c r="X823" t="s">
        <v>12148</v>
      </c>
    </row>
    <row r="824" spans="1:24">
      <c r="A824" t="s">
        <v>151</v>
      </c>
      <c r="B824" t="s">
        <v>57</v>
      </c>
      <c r="C824" t="s">
        <v>3290</v>
      </c>
      <c r="D824" t="s">
        <v>1137</v>
      </c>
      <c r="E824" t="s">
        <v>1138</v>
      </c>
      <c r="F824" t="s">
        <v>759</v>
      </c>
      <c r="I824" t="s">
        <v>275</v>
      </c>
      <c r="J824" t="s">
        <v>537</v>
      </c>
      <c r="K824">
        <v>8.1999999999999993</v>
      </c>
      <c r="L824" t="s">
        <v>129</v>
      </c>
      <c r="M824">
        <v>400000</v>
      </c>
      <c r="N824" t="s">
        <v>127</v>
      </c>
      <c r="O824" t="s">
        <v>128</v>
      </c>
      <c r="S824">
        <v>26452</v>
      </c>
      <c r="T824">
        <v>15.121729925903523</v>
      </c>
      <c r="U824" t="s">
        <v>157</v>
      </c>
      <c r="V824" t="s">
        <v>3476</v>
      </c>
      <c r="W824" t="s">
        <v>12159</v>
      </c>
      <c r="X824" t="s">
        <v>12148</v>
      </c>
    </row>
    <row r="825" spans="1:24">
      <c r="A825" t="s">
        <v>151</v>
      </c>
      <c r="B825" t="s">
        <v>57</v>
      </c>
      <c r="C825" t="s">
        <v>3291</v>
      </c>
      <c r="D825" t="s">
        <v>1139</v>
      </c>
      <c r="E825" t="s">
        <v>1140</v>
      </c>
      <c r="F825" t="s">
        <v>919</v>
      </c>
      <c r="I825" t="s">
        <v>217</v>
      </c>
      <c r="J825" t="s">
        <v>532</v>
      </c>
      <c r="K825">
        <v>109</v>
      </c>
      <c r="L825" t="s">
        <v>129</v>
      </c>
      <c r="M825">
        <v>400000</v>
      </c>
      <c r="N825" t="s">
        <v>127</v>
      </c>
      <c r="O825" t="s">
        <v>128</v>
      </c>
      <c r="S825">
        <v>26452</v>
      </c>
      <c r="T825">
        <v>15.121729925903523</v>
      </c>
      <c r="U825" t="s">
        <v>3533</v>
      </c>
      <c r="V825" t="s">
        <v>3476</v>
      </c>
      <c r="W825" t="s">
        <v>12161</v>
      </c>
      <c r="X825" t="s">
        <v>12148</v>
      </c>
    </row>
    <row r="826" spans="1:24">
      <c r="A826" t="s">
        <v>151</v>
      </c>
      <c r="B826" t="s">
        <v>57</v>
      </c>
      <c r="C826" t="s">
        <v>3292</v>
      </c>
      <c r="D826" t="s">
        <v>1141</v>
      </c>
      <c r="E826" t="s">
        <v>1142</v>
      </c>
      <c r="F826" t="s">
        <v>791</v>
      </c>
      <c r="I826" t="s">
        <v>275</v>
      </c>
      <c r="J826" t="s">
        <v>537</v>
      </c>
      <c r="K826">
        <v>3.2</v>
      </c>
      <c r="L826" t="s">
        <v>129</v>
      </c>
      <c r="M826">
        <v>400000</v>
      </c>
      <c r="N826" t="s">
        <v>127</v>
      </c>
      <c r="O826" t="s">
        <v>128</v>
      </c>
      <c r="S826">
        <v>26452</v>
      </c>
      <c r="T826">
        <v>15.121729925903523</v>
      </c>
      <c r="U826" t="s">
        <v>157</v>
      </c>
      <c r="V826" t="s">
        <v>3476</v>
      </c>
      <c r="W826" t="s">
        <v>12159</v>
      </c>
      <c r="X826" t="s">
        <v>12148</v>
      </c>
    </row>
    <row r="827" spans="1:24">
      <c r="A827" t="s">
        <v>151</v>
      </c>
      <c r="B827" t="s">
        <v>57</v>
      </c>
      <c r="C827" t="s">
        <v>3293</v>
      </c>
      <c r="D827" t="s">
        <v>1143</v>
      </c>
      <c r="E827" t="s">
        <v>1144</v>
      </c>
      <c r="F827" t="s">
        <v>824</v>
      </c>
      <c r="I827" t="s">
        <v>275</v>
      </c>
      <c r="J827" t="s">
        <v>537</v>
      </c>
      <c r="K827">
        <v>0.2</v>
      </c>
      <c r="L827" t="s">
        <v>129</v>
      </c>
      <c r="M827">
        <v>400000</v>
      </c>
      <c r="N827" t="s">
        <v>127</v>
      </c>
      <c r="O827" t="s">
        <v>128</v>
      </c>
      <c r="S827">
        <v>26452</v>
      </c>
      <c r="T827">
        <v>15.121729925903523</v>
      </c>
      <c r="U827" t="s">
        <v>160</v>
      </c>
      <c r="V827" t="s">
        <v>3476</v>
      </c>
      <c r="W827" t="s">
        <v>12159</v>
      </c>
      <c r="X827" t="s">
        <v>12148</v>
      </c>
    </row>
    <row r="828" spans="1:24">
      <c r="A828" t="s">
        <v>151</v>
      </c>
      <c r="B828" t="s">
        <v>57</v>
      </c>
      <c r="C828" t="s">
        <v>3294</v>
      </c>
      <c r="D828" t="s">
        <v>1145</v>
      </c>
      <c r="E828" t="s">
        <v>1146</v>
      </c>
      <c r="F828" t="s">
        <v>1099</v>
      </c>
      <c r="I828" t="s">
        <v>275</v>
      </c>
      <c r="J828" t="s">
        <v>537</v>
      </c>
      <c r="K828">
        <v>2.2000000000000002</v>
      </c>
      <c r="L828" t="s">
        <v>129</v>
      </c>
      <c r="M828">
        <v>400000</v>
      </c>
      <c r="N828" t="s">
        <v>127</v>
      </c>
      <c r="O828" t="s">
        <v>128</v>
      </c>
      <c r="S828">
        <v>26452</v>
      </c>
      <c r="T828">
        <v>15.121729925903523</v>
      </c>
      <c r="U828" t="s">
        <v>157</v>
      </c>
      <c r="V828" t="s">
        <v>3476</v>
      </c>
      <c r="W828" t="s">
        <v>12159</v>
      </c>
      <c r="X828" t="s">
        <v>12148</v>
      </c>
    </row>
    <row r="829" spans="1:24">
      <c r="A829" t="s">
        <v>151</v>
      </c>
      <c r="B829" t="s">
        <v>57</v>
      </c>
      <c r="C829" t="s">
        <v>418</v>
      </c>
      <c r="D829" t="s">
        <v>1147</v>
      </c>
      <c r="E829" t="s">
        <v>1148</v>
      </c>
      <c r="F829" t="s">
        <v>535</v>
      </c>
      <c r="I829" t="s">
        <v>275</v>
      </c>
      <c r="J829" t="s">
        <v>537</v>
      </c>
      <c r="K829">
        <v>1.8</v>
      </c>
      <c r="L829" t="s">
        <v>129</v>
      </c>
      <c r="M829">
        <v>400000</v>
      </c>
      <c r="N829" t="s">
        <v>127</v>
      </c>
      <c r="O829" t="s">
        <v>128</v>
      </c>
      <c r="S829">
        <v>26452</v>
      </c>
      <c r="T829">
        <v>15.121729925903523</v>
      </c>
      <c r="U829" t="s">
        <v>159</v>
      </c>
      <c r="V829" t="s">
        <v>3476</v>
      </c>
      <c r="W829" t="s">
        <v>12159</v>
      </c>
      <c r="X829" t="s">
        <v>12148</v>
      </c>
    </row>
    <row r="830" spans="1:24">
      <c r="A830" t="s">
        <v>151</v>
      </c>
      <c r="B830" t="s">
        <v>57</v>
      </c>
      <c r="C830" t="s">
        <v>3295</v>
      </c>
      <c r="D830" t="s">
        <v>1149</v>
      </c>
      <c r="E830" t="s">
        <v>1150</v>
      </c>
      <c r="F830" t="s">
        <v>919</v>
      </c>
      <c r="I830" t="s">
        <v>217</v>
      </c>
      <c r="J830" t="s">
        <v>532</v>
      </c>
      <c r="K830">
        <v>83.5</v>
      </c>
      <c r="L830" t="s">
        <v>129</v>
      </c>
      <c r="M830">
        <v>400000</v>
      </c>
      <c r="N830" t="s">
        <v>127</v>
      </c>
      <c r="O830" t="s">
        <v>128</v>
      </c>
      <c r="S830">
        <v>26452</v>
      </c>
      <c r="T830">
        <v>15.121729925903523</v>
      </c>
      <c r="U830" t="s">
        <v>3533</v>
      </c>
      <c r="V830" t="s">
        <v>3476</v>
      </c>
      <c r="W830" t="s">
        <v>12161</v>
      </c>
      <c r="X830" t="s">
        <v>12148</v>
      </c>
    </row>
    <row r="831" spans="1:24">
      <c r="A831" t="s">
        <v>151</v>
      </c>
      <c r="B831" t="s">
        <v>57</v>
      </c>
      <c r="C831" t="s">
        <v>402</v>
      </c>
      <c r="D831" t="s">
        <v>1151</v>
      </c>
      <c r="E831" t="s">
        <v>1153</v>
      </c>
      <c r="F831" t="s">
        <v>1152</v>
      </c>
      <c r="I831" t="s">
        <v>223</v>
      </c>
      <c r="J831" t="s">
        <v>537</v>
      </c>
      <c r="K831">
        <v>3.7</v>
      </c>
      <c r="L831" t="s">
        <v>129</v>
      </c>
      <c r="M831">
        <v>400000</v>
      </c>
      <c r="N831" t="s">
        <v>127</v>
      </c>
      <c r="O831" t="s">
        <v>128</v>
      </c>
      <c r="S831">
        <v>26452</v>
      </c>
      <c r="T831">
        <v>15.121729925903523</v>
      </c>
      <c r="U831" t="s">
        <v>159</v>
      </c>
      <c r="V831" t="s">
        <v>3476</v>
      </c>
      <c r="W831" t="s">
        <v>12159</v>
      </c>
      <c r="X831" t="s">
        <v>12148</v>
      </c>
    </row>
    <row r="832" spans="1:24">
      <c r="A832" t="s">
        <v>151</v>
      </c>
      <c r="B832" t="s">
        <v>57</v>
      </c>
      <c r="C832" t="s">
        <v>3296</v>
      </c>
      <c r="D832" t="s">
        <v>1154</v>
      </c>
      <c r="E832" t="s">
        <v>1155</v>
      </c>
      <c r="F832" t="s">
        <v>720</v>
      </c>
      <c r="I832" t="s">
        <v>721</v>
      </c>
      <c r="J832" t="s">
        <v>537</v>
      </c>
      <c r="K832">
        <v>0.5</v>
      </c>
      <c r="L832" t="s">
        <v>129</v>
      </c>
      <c r="M832">
        <v>400000</v>
      </c>
      <c r="N832" t="s">
        <v>127</v>
      </c>
      <c r="O832" t="s">
        <v>128</v>
      </c>
      <c r="S832">
        <v>26452</v>
      </c>
      <c r="T832">
        <v>15.121729925903523</v>
      </c>
      <c r="U832" t="s">
        <v>160</v>
      </c>
      <c r="V832" t="s">
        <v>3476</v>
      </c>
      <c r="W832" t="s">
        <v>12159</v>
      </c>
      <c r="X832" t="s">
        <v>12148</v>
      </c>
    </row>
    <row r="833" spans="1:24">
      <c r="A833" t="s">
        <v>151</v>
      </c>
      <c r="B833" t="s">
        <v>57</v>
      </c>
      <c r="C833" t="s">
        <v>428</v>
      </c>
      <c r="D833" t="s">
        <v>1156</v>
      </c>
      <c r="E833" t="s">
        <v>1157</v>
      </c>
      <c r="F833" t="s">
        <v>1152</v>
      </c>
      <c r="I833" t="s">
        <v>223</v>
      </c>
      <c r="J833" t="s">
        <v>537</v>
      </c>
      <c r="K833">
        <v>1.2</v>
      </c>
      <c r="L833" t="s">
        <v>129</v>
      </c>
      <c r="M833">
        <v>400000</v>
      </c>
      <c r="N833" t="s">
        <v>127</v>
      </c>
      <c r="O833" t="s">
        <v>128</v>
      </c>
      <c r="S833">
        <v>26452</v>
      </c>
      <c r="T833">
        <v>15.121729925903523</v>
      </c>
      <c r="U833" t="s">
        <v>159</v>
      </c>
      <c r="V833" t="s">
        <v>3476</v>
      </c>
      <c r="W833" t="s">
        <v>12159</v>
      </c>
      <c r="X833" t="s">
        <v>12148</v>
      </c>
    </row>
    <row r="834" spans="1:24">
      <c r="A834" t="s">
        <v>151</v>
      </c>
      <c r="B834" t="s">
        <v>57</v>
      </c>
      <c r="C834" t="s">
        <v>352</v>
      </c>
      <c r="D834" t="s">
        <v>1158</v>
      </c>
      <c r="E834" t="s">
        <v>1159</v>
      </c>
      <c r="F834" t="s">
        <v>844</v>
      </c>
      <c r="I834" t="s">
        <v>213</v>
      </c>
      <c r="J834" t="s">
        <v>537</v>
      </c>
      <c r="K834">
        <v>4.4000000000000004</v>
      </c>
      <c r="L834" t="s">
        <v>129</v>
      </c>
      <c r="M834">
        <v>400000</v>
      </c>
      <c r="N834" t="s">
        <v>127</v>
      </c>
      <c r="O834" t="s">
        <v>128</v>
      </c>
      <c r="S834">
        <v>26452</v>
      </c>
      <c r="T834">
        <v>15.121729925903523</v>
      </c>
      <c r="U834" t="s">
        <v>157</v>
      </c>
      <c r="V834" t="s">
        <v>3476</v>
      </c>
      <c r="W834" t="s">
        <v>12159</v>
      </c>
      <c r="X834" t="s">
        <v>12148</v>
      </c>
    </row>
    <row r="835" spans="1:24">
      <c r="A835" t="s">
        <v>151</v>
      </c>
      <c r="B835" t="s">
        <v>57</v>
      </c>
      <c r="C835" t="s">
        <v>3297</v>
      </c>
      <c r="D835" t="s">
        <v>1162</v>
      </c>
      <c r="E835" t="s">
        <v>1163</v>
      </c>
      <c r="F835" t="s">
        <v>1084</v>
      </c>
      <c r="I835" t="s">
        <v>298</v>
      </c>
      <c r="J835" t="s">
        <v>537</v>
      </c>
      <c r="K835">
        <v>9.5</v>
      </c>
      <c r="L835" t="s">
        <v>129</v>
      </c>
      <c r="M835">
        <v>400000</v>
      </c>
      <c r="N835" t="s">
        <v>127</v>
      </c>
      <c r="O835" t="s">
        <v>128</v>
      </c>
      <c r="S835">
        <v>26452</v>
      </c>
      <c r="T835">
        <v>15.121729925903523</v>
      </c>
      <c r="U835" t="s">
        <v>159</v>
      </c>
      <c r="V835" t="s">
        <v>3476</v>
      </c>
      <c r="W835" t="s">
        <v>12159</v>
      </c>
      <c r="X835" t="s">
        <v>12148</v>
      </c>
    </row>
    <row r="836" spans="1:24">
      <c r="A836" t="s">
        <v>151</v>
      </c>
      <c r="B836" t="s">
        <v>57</v>
      </c>
      <c r="C836" t="s">
        <v>3298</v>
      </c>
      <c r="D836" t="s">
        <v>1164</v>
      </c>
      <c r="E836" t="s">
        <v>1165</v>
      </c>
      <c r="F836" t="s">
        <v>542</v>
      </c>
      <c r="I836" t="s">
        <v>217</v>
      </c>
      <c r="J836" t="s">
        <v>537</v>
      </c>
      <c r="K836">
        <v>4.5999999999999996</v>
      </c>
      <c r="L836" t="s">
        <v>129</v>
      </c>
      <c r="M836">
        <v>400000</v>
      </c>
      <c r="N836" t="s">
        <v>127</v>
      </c>
      <c r="O836" t="s">
        <v>128</v>
      </c>
      <c r="S836">
        <v>26452</v>
      </c>
      <c r="T836">
        <v>15.121729925903523</v>
      </c>
      <c r="U836" t="s">
        <v>3533</v>
      </c>
      <c r="V836" t="s">
        <v>3476</v>
      </c>
      <c r="W836" t="s">
        <v>12159</v>
      </c>
      <c r="X836" t="s">
        <v>12148</v>
      </c>
    </row>
    <row r="837" spans="1:24">
      <c r="A837" t="s">
        <v>151</v>
      </c>
      <c r="B837" t="s">
        <v>57</v>
      </c>
      <c r="C837" t="s">
        <v>3299</v>
      </c>
      <c r="D837" t="s">
        <v>1166</v>
      </c>
      <c r="E837" t="s">
        <v>1167</v>
      </c>
      <c r="F837" t="s">
        <v>919</v>
      </c>
      <c r="I837" t="s">
        <v>217</v>
      </c>
      <c r="J837" t="s">
        <v>532</v>
      </c>
      <c r="K837">
        <v>54</v>
      </c>
      <c r="L837" t="s">
        <v>129</v>
      </c>
      <c r="M837">
        <v>400000</v>
      </c>
      <c r="N837" t="s">
        <v>127</v>
      </c>
      <c r="O837" t="s">
        <v>128</v>
      </c>
      <c r="S837">
        <v>26452</v>
      </c>
      <c r="T837">
        <v>15.121729925903523</v>
      </c>
      <c r="U837" t="s">
        <v>3533</v>
      </c>
      <c r="V837" t="s">
        <v>3476</v>
      </c>
      <c r="W837" t="s">
        <v>12161</v>
      </c>
      <c r="X837" t="s">
        <v>12148</v>
      </c>
    </row>
    <row r="838" spans="1:24">
      <c r="A838" t="s">
        <v>151</v>
      </c>
      <c r="B838" t="s">
        <v>57</v>
      </c>
      <c r="C838" t="s">
        <v>1168</v>
      </c>
      <c r="D838" t="s">
        <v>1169</v>
      </c>
      <c r="E838" t="s">
        <v>1171</v>
      </c>
      <c r="F838" t="s">
        <v>1170</v>
      </c>
      <c r="I838" t="s">
        <v>223</v>
      </c>
      <c r="J838" t="s">
        <v>532</v>
      </c>
      <c r="K838">
        <v>464</v>
      </c>
      <c r="L838" t="s">
        <v>129</v>
      </c>
      <c r="M838">
        <v>400000</v>
      </c>
      <c r="N838" t="s">
        <v>127</v>
      </c>
      <c r="O838" t="s">
        <v>128</v>
      </c>
      <c r="S838">
        <v>26452</v>
      </c>
      <c r="T838">
        <v>15.121729925903523</v>
      </c>
      <c r="U838" t="s">
        <v>159</v>
      </c>
      <c r="V838" t="s">
        <v>3476</v>
      </c>
      <c r="W838" t="s">
        <v>12161</v>
      </c>
      <c r="X838" t="s">
        <v>12148</v>
      </c>
    </row>
    <row r="839" spans="1:24">
      <c r="A839" t="s">
        <v>151</v>
      </c>
      <c r="B839" t="s">
        <v>57</v>
      </c>
      <c r="C839" t="s">
        <v>1168</v>
      </c>
      <c r="D839" t="s">
        <v>1169</v>
      </c>
      <c r="E839" t="s">
        <v>1171</v>
      </c>
      <c r="F839" t="s">
        <v>1170</v>
      </c>
      <c r="I839" t="s">
        <v>223</v>
      </c>
      <c r="J839" t="s">
        <v>532</v>
      </c>
      <c r="K839">
        <v>464</v>
      </c>
      <c r="L839" t="s">
        <v>130</v>
      </c>
      <c r="M839">
        <v>600000</v>
      </c>
      <c r="N839" t="s">
        <v>131</v>
      </c>
      <c r="O839" t="s">
        <v>132</v>
      </c>
      <c r="S839">
        <v>26452</v>
      </c>
      <c r="T839">
        <v>22.682594888855284</v>
      </c>
      <c r="U839" t="s">
        <v>159</v>
      </c>
      <c r="V839" t="s">
        <v>3476</v>
      </c>
      <c r="W839" t="s">
        <v>12161</v>
      </c>
      <c r="X839" t="s">
        <v>12148</v>
      </c>
    </row>
    <row r="840" spans="1:24">
      <c r="A840" t="s">
        <v>151</v>
      </c>
      <c r="B840" t="s">
        <v>57</v>
      </c>
      <c r="C840" t="s">
        <v>1168</v>
      </c>
      <c r="D840" t="s">
        <v>1169</v>
      </c>
      <c r="E840" t="s">
        <v>1171</v>
      </c>
      <c r="F840" t="s">
        <v>1170</v>
      </c>
      <c r="I840" t="s">
        <v>223</v>
      </c>
      <c r="J840" t="s">
        <v>532</v>
      </c>
      <c r="K840">
        <v>464</v>
      </c>
      <c r="L840" t="s">
        <v>134</v>
      </c>
      <c r="M840">
        <v>18871152</v>
      </c>
      <c r="N840" t="s">
        <v>105</v>
      </c>
      <c r="O840" t="s">
        <v>106</v>
      </c>
      <c r="S840">
        <v>26452</v>
      </c>
      <c r="T840">
        <v>713.41115983668533</v>
      </c>
      <c r="U840" t="s">
        <v>159</v>
      </c>
      <c r="V840" t="s">
        <v>3476</v>
      </c>
      <c r="W840" t="s">
        <v>12161</v>
      </c>
      <c r="X840" t="s">
        <v>12148</v>
      </c>
    </row>
    <row r="841" spans="1:24">
      <c r="A841" t="s">
        <v>151</v>
      </c>
      <c r="B841" t="s">
        <v>57</v>
      </c>
      <c r="C841" t="s">
        <v>1168</v>
      </c>
      <c r="D841" t="s">
        <v>1169</v>
      </c>
      <c r="E841" t="s">
        <v>1171</v>
      </c>
      <c r="F841" t="s">
        <v>1170</v>
      </c>
      <c r="I841" t="s">
        <v>223</v>
      </c>
      <c r="J841" t="s">
        <v>532</v>
      </c>
      <c r="K841">
        <v>464</v>
      </c>
      <c r="L841" t="s">
        <v>138</v>
      </c>
      <c r="M841">
        <v>989323</v>
      </c>
      <c r="N841" t="s">
        <v>135</v>
      </c>
      <c r="O841" t="s">
        <v>136</v>
      </c>
      <c r="S841">
        <v>26452</v>
      </c>
      <c r="T841">
        <v>37.400688038711628</v>
      </c>
      <c r="U841" t="s">
        <v>159</v>
      </c>
      <c r="V841" t="s">
        <v>3476</v>
      </c>
      <c r="W841" t="s">
        <v>12161</v>
      </c>
      <c r="X841" t="s">
        <v>12148</v>
      </c>
    </row>
    <row r="842" spans="1:24">
      <c r="A842" t="s">
        <v>151</v>
      </c>
      <c r="B842" t="s">
        <v>57</v>
      </c>
      <c r="C842" t="s">
        <v>3300</v>
      </c>
      <c r="D842" t="s">
        <v>1173</v>
      </c>
      <c r="E842" t="s">
        <v>1174</v>
      </c>
      <c r="F842" t="s">
        <v>1152</v>
      </c>
      <c r="I842" t="s">
        <v>223</v>
      </c>
      <c r="J842" t="s">
        <v>537</v>
      </c>
      <c r="K842">
        <v>0.5</v>
      </c>
      <c r="L842" t="s">
        <v>129</v>
      </c>
      <c r="M842">
        <v>400000</v>
      </c>
      <c r="N842" t="s">
        <v>127</v>
      </c>
      <c r="O842" t="s">
        <v>128</v>
      </c>
      <c r="S842">
        <v>26452</v>
      </c>
      <c r="T842">
        <v>15.121729925903523</v>
      </c>
      <c r="U842" t="s">
        <v>159</v>
      </c>
      <c r="V842" t="s">
        <v>3476</v>
      </c>
      <c r="W842" t="s">
        <v>12159</v>
      </c>
      <c r="X842" t="s">
        <v>12148</v>
      </c>
    </row>
    <row r="843" spans="1:24">
      <c r="A843" t="s">
        <v>151</v>
      </c>
      <c r="B843" t="s">
        <v>57</v>
      </c>
      <c r="C843" t="s">
        <v>422</v>
      </c>
      <c r="D843" t="s">
        <v>1175</v>
      </c>
      <c r="E843" t="s">
        <v>1177</v>
      </c>
      <c r="F843" t="s">
        <v>1176</v>
      </c>
      <c r="I843" t="s">
        <v>208</v>
      </c>
      <c r="J843" t="s">
        <v>537</v>
      </c>
      <c r="K843">
        <v>1.7</v>
      </c>
      <c r="L843" t="s">
        <v>129</v>
      </c>
      <c r="M843">
        <v>400000</v>
      </c>
      <c r="N843" t="s">
        <v>127</v>
      </c>
      <c r="O843" t="s">
        <v>128</v>
      </c>
      <c r="S843">
        <v>26452</v>
      </c>
      <c r="T843">
        <v>15.121729925903523</v>
      </c>
      <c r="U843" t="s">
        <v>159</v>
      </c>
      <c r="V843" t="s">
        <v>3476</v>
      </c>
      <c r="W843" t="s">
        <v>12159</v>
      </c>
      <c r="X843" t="s">
        <v>12148</v>
      </c>
    </row>
    <row r="844" spans="1:24">
      <c r="A844" t="s">
        <v>151</v>
      </c>
      <c r="B844" t="s">
        <v>57</v>
      </c>
      <c r="C844" t="s">
        <v>433</v>
      </c>
      <c r="D844" t="s">
        <v>1178</v>
      </c>
      <c r="E844" t="s">
        <v>1179</v>
      </c>
      <c r="F844" t="s">
        <v>328</v>
      </c>
      <c r="I844" t="s">
        <v>223</v>
      </c>
      <c r="J844" t="s">
        <v>537</v>
      </c>
      <c r="K844">
        <v>32.200000000000003</v>
      </c>
      <c r="L844" t="s">
        <v>129</v>
      </c>
      <c r="M844">
        <v>400000</v>
      </c>
      <c r="N844" t="s">
        <v>127</v>
      </c>
      <c r="O844" t="s">
        <v>128</v>
      </c>
      <c r="S844">
        <v>26452</v>
      </c>
      <c r="T844">
        <v>15.121729925903523</v>
      </c>
      <c r="U844" t="s">
        <v>157</v>
      </c>
      <c r="V844" t="s">
        <v>3476</v>
      </c>
      <c r="W844" t="s">
        <v>12159</v>
      </c>
      <c r="X844" t="s">
        <v>12148</v>
      </c>
    </row>
    <row r="845" spans="1:24">
      <c r="A845" t="s">
        <v>151</v>
      </c>
      <c r="B845" t="s">
        <v>57</v>
      </c>
      <c r="C845" t="s">
        <v>3301</v>
      </c>
      <c r="D845" t="s">
        <v>1180</v>
      </c>
      <c r="E845" t="s">
        <v>1182</v>
      </c>
      <c r="F845" t="s">
        <v>1181</v>
      </c>
      <c r="I845" t="s">
        <v>217</v>
      </c>
      <c r="J845" t="s">
        <v>537</v>
      </c>
      <c r="K845">
        <v>1.6</v>
      </c>
      <c r="L845" t="s">
        <v>129</v>
      </c>
      <c r="M845">
        <v>400000</v>
      </c>
      <c r="N845" t="s">
        <v>127</v>
      </c>
      <c r="O845" t="s">
        <v>128</v>
      </c>
      <c r="S845">
        <v>26452</v>
      </c>
      <c r="T845">
        <v>15.121729925903523</v>
      </c>
      <c r="U845" t="s">
        <v>165</v>
      </c>
      <c r="V845" t="s">
        <v>3476</v>
      </c>
      <c r="W845" t="s">
        <v>12159</v>
      </c>
      <c r="X845" t="s">
        <v>12148</v>
      </c>
    </row>
    <row r="846" spans="1:24">
      <c r="A846" t="s">
        <v>151</v>
      </c>
      <c r="B846" t="s">
        <v>57</v>
      </c>
      <c r="C846" t="s">
        <v>425</v>
      </c>
      <c r="D846" t="s">
        <v>1183</v>
      </c>
      <c r="E846" t="s">
        <v>1184</v>
      </c>
      <c r="F846" t="s">
        <v>912</v>
      </c>
      <c r="I846" t="s">
        <v>210</v>
      </c>
      <c r="J846" t="s">
        <v>537</v>
      </c>
      <c r="K846">
        <v>2.7</v>
      </c>
      <c r="L846" t="s">
        <v>129</v>
      </c>
      <c r="M846">
        <v>400000</v>
      </c>
      <c r="N846" t="s">
        <v>127</v>
      </c>
      <c r="O846" t="s">
        <v>128</v>
      </c>
      <c r="S846">
        <v>26452</v>
      </c>
      <c r="T846">
        <v>15.121729925903523</v>
      </c>
      <c r="U846" t="s">
        <v>157</v>
      </c>
      <c r="V846" t="s">
        <v>3476</v>
      </c>
      <c r="W846" t="s">
        <v>12159</v>
      </c>
      <c r="X846" t="s">
        <v>12148</v>
      </c>
    </row>
    <row r="847" spans="1:24">
      <c r="A847" t="s">
        <v>151</v>
      </c>
      <c r="B847" t="s">
        <v>57</v>
      </c>
      <c r="C847" t="s">
        <v>434</v>
      </c>
      <c r="D847" t="s">
        <v>1185</v>
      </c>
      <c r="E847" t="s">
        <v>1186</v>
      </c>
      <c r="F847" t="s">
        <v>273</v>
      </c>
      <c r="I847" t="s">
        <v>275</v>
      </c>
      <c r="J847" t="s">
        <v>537</v>
      </c>
      <c r="K847">
        <v>3.3</v>
      </c>
      <c r="L847" t="s">
        <v>129</v>
      </c>
      <c r="M847">
        <v>400000</v>
      </c>
      <c r="N847" t="s">
        <v>127</v>
      </c>
      <c r="O847" t="s">
        <v>128</v>
      </c>
      <c r="S847">
        <v>26452</v>
      </c>
      <c r="T847">
        <v>15.121729925903523</v>
      </c>
      <c r="U847" t="s">
        <v>157</v>
      </c>
      <c r="V847" t="s">
        <v>3476</v>
      </c>
      <c r="W847" t="s">
        <v>12159</v>
      </c>
      <c r="X847" t="s">
        <v>12148</v>
      </c>
    </row>
    <row r="848" spans="1:24">
      <c r="A848" t="s">
        <v>151</v>
      </c>
      <c r="B848" t="s">
        <v>57</v>
      </c>
      <c r="C848" t="s">
        <v>435</v>
      </c>
      <c r="D848" t="s">
        <v>1187</v>
      </c>
      <c r="E848" t="s">
        <v>1188</v>
      </c>
      <c r="F848" t="s">
        <v>759</v>
      </c>
      <c r="I848" t="s">
        <v>275</v>
      </c>
      <c r="J848" t="s">
        <v>537</v>
      </c>
      <c r="K848">
        <v>3.4</v>
      </c>
      <c r="L848" t="s">
        <v>129</v>
      </c>
      <c r="M848">
        <v>400000</v>
      </c>
      <c r="N848" t="s">
        <v>127</v>
      </c>
      <c r="O848" t="s">
        <v>128</v>
      </c>
      <c r="S848">
        <v>26452</v>
      </c>
      <c r="T848">
        <v>15.121729925903523</v>
      </c>
      <c r="U848" t="s">
        <v>157</v>
      </c>
      <c r="V848" t="s">
        <v>3476</v>
      </c>
      <c r="W848" t="s">
        <v>12159</v>
      </c>
      <c r="X848" t="s">
        <v>12148</v>
      </c>
    </row>
    <row r="849" spans="1:24">
      <c r="A849" t="s">
        <v>151</v>
      </c>
      <c r="B849" t="s">
        <v>57</v>
      </c>
      <c r="C849" t="s">
        <v>3302</v>
      </c>
      <c r="D849" t="s">
        <v>1189</v>
      </c>
      <c r="E849" t="s">
        <v>1190</v>
      </c>
      <c r="F849" t="s">
        <v>946</v>
      </c>
      <c r="I849" t="s">
        <v>217</v>
      </c>
      <c r="J849" t="s">
        <v>537</v>
      </c>
      <c r="K849">
        <v>2</v>
      </c>
      <c r="L849" t="s">
        <v>129</v>
      </c>
      <c r="M849">
        <v>400000</v>
      </c>
      <c r="N849" t="s">
        <v>127</v>
      </c>
      <c r="O849" t="s">
        <v>128</v>
      </c>
      <c r="S849">
        <v>26452</v>
      </c>
      <c r="T849">
        <v>15.121729925903523</v>
      </c>
      <c r="U849" t="s">
        <v>160</v>
      </c>
      <c r="V849" t="s">
        <v>3476</v>
      </c>
      <c r="W849" t="s">
        <v>12159</v>
      </c>
      <c r="X849" t="s">
        <v>12148</v>
      </c>
    </row>
    <row r="850" spans="1:24">
      <c r="A850" t="s">
        <v>151</v>
      </c>
      <c r="B850" t="s">
        <v>57</v>
      </c>
      <c r="C850" t="s">
        <v>415</v>
      </c>
      <c r="D850" t="s">
        <v>1191</v>
      </c>
      <c r="E850" t="s">
        <v>1193</v>
      </c>
      <c r="F850" t="s">
        <v>1192</v>
      </c>
      <c r="I850" t="s">
        <v>223</v>
      </c>
      <c r="J850" t="s">
        <v>537</v>
      </c>
      <c r="K850">
        <v>0.5</v>
      </c>
      <c r="L850" t="s">
        <v>129</v>
      </c>
      <c r="M850">
        <v>400000</v>
      </c>
      <c r="N850" t="s">
        <v>127</v>
      </c>
      <c r="O850" t="s">
        <v>128</v>
      </c>
      <c r="S850">
        <v>26452</v>
      </c>
      <c r="T850">
        <v>15.121729925903523</v>
      </c>
      <c r="U850" t="s">
        <v>160</v>
      </c>
      <c r="V850" t="s">
        <v>3476</v>
      </c>
      <c r="W850" t="s">
        <v>12159</v>
      </c>
      <c r="X850" t="s">
        <v>12148</v>
      </c>
    </row>
    <row r="851" spans="1:24">
      <c r="A851" t="s">
        <v>151</v>
      </c>
      <c r="B851" t="s">
        <v>57</v>
      </c>
      <c r="C851" t="s">
        <v>3303</v>
      </c>
      <c r="D851" t="s">
        <v>1199</v>
      </c>
      <c r="E851" t="s">
        <v>1201</v>
      </c>
      <c r="F851" t="s">
        <v>1200</v>
      </c>
      <c r="I851" t="s">
        <v>204</v>
      </c>
      <c r="J851" t="s">
        <v>537</v>
      </c>
      <c r="K851">
        <v>50.5</v>
      </c>
      <c r="L851" t="s">
        <v>129</v>
      </c>
      <c r="M851">
        <v>400000</v>
      </c>
      <c r="N851" t="s">
        <v>127</v>
      </c>
      <c r="O851" t="s">
        <v>128</v>
      </c>
      <c r="S851">
        <v>26452</v>
      </c>
      <c r="T851">
        <v>15.121729925903523</v>
      </c>
      <c r="U851" t="s">
        <v>157</v>
      </c>
      <c r="V851" t="s">
        <v>3476</v>
      </c>
      <c r="W851" t="s">
        <v>12159</v>
      </c>
      <c r="X851" t="s">
        <v>12148</v>
      </c>
    </row>
    <row r="852" spans="1:24">
      <c r="A852" t="s">
        <v>151</v>
      </c>
      <c r="B852" t="s">
        <v>57</v>
      </c>
      <c r="C852" t="s">
        <v>3304</v>
      </c>
      <c r="D852" t="s">
        <v>1202</v>
      </c>
      <c r="E852" t="s">
        <v>1204</v>
      </c>
      <c r="F852" t="s">
        <v>1203</v>
      </c>
      <c r="I852" t="s">
        <v>213</v>
      </c>
      <c r="J852" t="s">
        <v>537</v>
      </c>
      <c r="K852">
        <v>3.4</v>
      </c>
      <c r="L852" t="s">
        <v>129</v>
      </c>
      <c r="M852">
        <v>400000</v>
      </c>
      <c r="N852" t="s">
        <v>127</v>
      </c>
      <c r="O852" t="s">
        <v>128</v>
      </c>
      <c r="S852">
        <v>26452</v>
      </c>
      <c r="T852">
        <v>15.121729925903523</v>
      </c>
      <c r="U852" t="s">
        <v>157</v>
      </c>
      <c r="V852" t="s">
        <v>3476</v>
      </c>
      <c r="W852" t="s">
        <v>12159</v>
      </c>
      <c r="X852" t="s">
        <v>12148</v>
      </c>
    </row>
    <row r="853" spans="1:24">
      <c r="A853" t="s">
        <v>151</v>
      </c>
      <c r="B853" t="s">
        <v>57</v>
      </c>
      <c r="C853" t="s">
        <v>382</v>
      </c>
      <c r="D853" t="s">
        <v>1205</v>
      </c>
      <c r="E853" t="s">
        <v>1206</v>
      </c>
      <c r="F853" t="s">
        <v>535</v>
      </c>
      <c r="I853" t="s">
        <v>275</v>
      </c>
      <c r="J853" t="s">
        <v>537</v>
      </c>
      <c r="K853">
        <v>0.30000000000000004</v>
      </c>
      <c r="L853" t="s">
        <v>129</v>
      </c>
      <c r="M853">
        <v>400000</v>
      </c>
      <c r="N853" t="s">
        <v>127</v>
      </c>
      <c r="O853" t="s">
        <v>128</v>
      </c>
      <c r="S853">
        <v>26452</v>
      </c>
      <c r="T853">
        <v>15.121729925903523</v>
      </c>
      <c r="U853" t="s">
        <v>165</v>
      </c>
      <c r="V853" t="s">
        <v>3476</v>
      </c>
      <c r="W853" t="s">
        <v>12159</v>
      </c>
      <c r="X853" t="s">
        <v>12148</v>
      </c>
    </row>
    <row r="854" spans="1:24">
      <c r="A854" t="s">
        <v>151</v>
      </c>
      <c r="B854" t="s">
        <v>57</v>
      </c>
      <c r="C854" t="s">
        <v>3305</v>
      </c>
      <c r="D854" t="s">
        <v>1207</v>
      </c>
      <c r="E854" t="s">
        <v>1208</v>
      </c>
      <c r="F854" t="s">
        <v>970</v>
      </c>
      <c r="I854" t="s">
        <v>217</v>
      </c>
      <c r="J854" t="s">
        <v>537</v>
      </c>
      <c r="K854">
        <v>438.1</v>
      </c>
      <c r="L854" t="s">
        <v>129</v>
      </c>
      <c r="M854">
        <v>400000</v>
      </c>
      <c r="N854" t="s">
        <v>127</v>
      </c>
      <c r="O854" t="s">
        <v>128</v>
      </c>
      <c r="S854">
        <v>26452</v>
      </c>
      <c r="T854">
        <v>15.121729925903523</v>
      </c>
      <c r="U854" t="s">
        <v>3533</v>
      </c>
      <c r="V854" t="s">
        <v>3476</v>
      </c>
      <c r="W854" t="s">
        <v>12159</v>
      </c>
      <c r="X854" t="s">
        <v>12148</v>
      </c>
    </row>
    <row r="855" spans="1:24">
      <c r="A855" t="s">
        <v>151</v>
      </c>
      <c r="B855" t="s">
        <v>57</v>
      </c>
      <c r="C855" t="s">
        <v>3305</v>
      </c>
      <c r="D855" t="s">
        <v>1207</v>
      </c>
      <c r="E855" t="s">
        <v>1209</v>
      </c>
      <c r="F855" t="s">
        <v>970</v>
      </c>
      <c r="I855" t="s">
        <v>217</v>
      </c>
      <c r="J855" t="s">
        <v>537</v>
      </c>
      <c r="K855">
        <v>438.1</v>
      </c>
      <c r="L855" t="s">
        <v>129</v>
      </c>
      <c r="M855">
        <v>300000</v>
      </c>
      <c r="N855" t="s">
        <v>127</v>
      </c>
      <c r="O855" t="s">
        <v>128</v>
      </c>
      <c r="S855">
        <v>26452</v>
      </c>
      <c r="T855">
        <v>11.341297444427642</v>
      </c>
      <c r="U855" t="s">
        <v>3533</v>
      </c>
      <c r="V855" t="s">
        <v>3476</v>
      </c>
      <c r="W855" t="s">
        <v>12159</v>
      </c>
      <c r="X855" t="s">
        <v>12148</v>
      </c>
    </row>
    <row r="856" spans="1:24">
      <c r="A856" t="s">
        <v>151</v>
      </c>
      <c r="B856" t="s">
        <v>57</v>
      </c>
      <c r="C856" t="s">
        <v>3306</v>
      </c>
      <c r="D856" t="s">
        <v>1210</v>
      </c>
      <c r="E856" t="s">
        <v>1212</v>
      </c>
      <c r="F856" t="s">
        <v>1211</v>
      </c>
      <c r="I856" t="s">
        <v>217</v>
      </c>
      <c r="J856" t="s">
        <v>537</v>
      </c>
      <c r="K856">
        <v>0.5</v>
      </c>
      <c r="L856" t="s">
        <v>129</v>
      </c>
      <c r="M856">
        <v>400000</v>
      </c>
      <c r="N856" t="s">
        <v>127</v>
      </c>
      <c r="O856" t="s">
        <v>128</v>
      </c>
      <c r="S856">
        <v>26452</v>
      </c>
      <c r="T856">
        <v>15.121729925903523</v>
      </c>
      <c r="U856" t="s">
        <v>160</v>
      </c>
      <c r="V856" t="s">
        <v>3476</v>
      </c>
      <c r="W856" t="s">
        <v>12159</v>
      </c>
      <c r="X856" t="s">
        <v>12148</v>
      </c>
    </row>
    <row r="857" spans="1:24">
      <c r="A857" t="s">
        <v>151</v>
      </c>
      <c r="B857" t="s">
        <v>57</v>
      </c>
      <c r="C857" t="s">
        <v>3320</v>
      </c>
      <c r="D857" t="s">
        <v>1279</v>
      </c>
      <c r="E857" t="s">
        <v>1280</v>
      </c>
      <c r="F857" t="s">
        <v>1211</v>
      </c>
      <c r="I857" t="s">
        <v>217</v>
      </c>
      <c r="J857" t="s">
        <v>537</v>
      </c>
      <c r="K857">
        <v>0.5</v>
      </c>
      <c r="L857" t="s">
        <v>129</v>
      </c>
      <c r="M857">
        <v>400000</v>
      </c>
      <c r="N857" t="s">
        <v>127</v>
      </c>
      <c r="O857" t="s">
        <v>128</v>
      </c>
      <c r="S857">
        <v>26452</v>
      </c>
      <c r="T857">
        <v>15.121729925903523</v>
      </c>
      <c r="U857" t="s">
        <v>160</v>
      </c>
      <c r="V857" t="s">
        <v>3476</v>
      </c>
      <c r="W857" t="s">
        <v>12159</v>
      </c>
      <c r="X857" t="s">
        <v>12148</v>
      </c>
    </row>
    <row r="858" spans="1:24">
      <c r="A858" t="s">
        <v>151</v>
      </c>
      <c r="B858" t="s">
        <v>57</v>
      </c>
      <c r="C858" t="s">
        <v>3307</v>
      </c>
      <c r="D858" t="s">
        <v>1213</v>
      </c>
      <c r="E858" t="s">
        <v>1214</v>
      </c>
      <c r="F858" t="s">
        <v>211</v>
      </c>
      <c r="I858" t="s">
        <v>213</v>
      </c>
      <c r="J858" t="s">
        <v>537</v>
      </c>
      <c r="K858">
        <v>1.3</v>
      </c>
      <c r="L858" t="s">
        <v>129</v>
      </c>
      <c r="M858">
        <v>400000</v>
      </c>
      <c r="N858" t="s">
        <v>127</v>
      </c>
      <c r="O858" t="s">
        <v>128</v>
      </c>
      <c r="S858">
        <v>26452</v>
      </c>
      <c r="T858">
        <v>15.121729925903523</v>
      </c>
      <c r="U858" t="s">
        <v>3533</v>
      </c>
      <c r="V858" t="s">
        <v>3476</v>
      </c>
      <c r="W858" t="s">
        <v>12159</v>
      </c>
      <c r="X858" t="s">
        <v>12148</v>
      </c>
    </row>
    <row r="859" spans="1:24">
      <c r="A859" t="s">
        <v>151</v>
      </c>
      <c r="B859" t="s">
        <v>57</v>
      </c>
      <c r="C859" t="s">
        <v>1215</v>
      </c>
      <c r="D859" t="s">
        <v>1216</v>
      </c>
      <c r="E859" t="s">
        <v>1217</v>
      </c>
      <c r="F859" t="s">
        <v>770</v>
      </c>
      <c r="I859" t="s">
        <v>275</v>
      </c>
      <c r="J859" t="s">
        <v>532</v>
      </c>
      <c r="K859">
        <v>93</v>
      </c>
      <c r="L859" t="s">
        <v>129</v>
      </c>
      <c r="M859">
        <v>400000</v>
      </c>
      <c r="N859" t="s">
        <v>127</v>
      </c>
      <c r="O859" t="s">
        <v>128</v>
      </c>
      <c r="S859">
        <v>26452</v>
      </c>
      <c r="T859">
        <v>15.121729925903523</v>
      </c>
      <c r="U859" t="s">
        <v>159</v>
      </c>
      <c r="V859" t="s">
        <v>3476</v>
      </c>
      <c r="W859" t="s">
        <v>12161</v>
      </c>
      <c r="X859" t="s">
        <v>12148</v>
      </c>
    </row>
    <row r="860" spans="1:24">
      <c r="A860" t="s">
        <v>151</v>
      </c>
      <c r="B860" t="s">
        <v>57</v>
      </c>
      <c r="C860" t="s">
        <v>3308</v>
      </c>
      <c r="D860" t="s">
        <v>1218</v>
      </c>
      <c r="E860" t="s">
        <v>1219</v>
      </c>
      <c r="F860" t="s">
        <v>930</v>
      </c>
      <c r="I860" t="s">
        <v>217</v>
      </c>
      <c r="J860" t="s">
        <v>537</v>
      </c>
      <c r="K860">
        <v>37</v>
      </c>
      <c r="L860" t="s">
        <v>129</v>
      </c>
      <c r="M860">
        <v>400000</v>
      </c>
      <c r="N860" t="s">
        <v>127</v>
      </c>
      <c r="O860" t="s">
        <v>128</v>
      </c>
      <c r="S860">
        <v>26452</v>
      </c>
      <c r="T860">
        <v>15.121729925903523</v>
      </c>
      <c r="U860" t="s">
        <v>159</v>
      </c>
      <c r="V860" t="s">
        <v>3476</v>
      </c>
      <c r="W860" t="s">
        <v>12159</v>
      </c>
      <c r="X860" t="s">
        <v>12148</v>
      </c>
    </row>
    <row r="861" spans="1:24">
      <c r="A861" t="s">
        <v>151</v>
      </c>
      <c r="B861" t="s">
        <v>57</v>
      </c>
      <c r="C861" t="s">
        <v>431</v>
      </c>
      <c r="D861" t="s">
        <v>1220</v>
      </c>
      <c r="E861" t="s">
        <v>1221</v>
      </c>
      <c r="F861" t="s">
        <v>1021</v>
      </c>
      <c r="I861" t="s">
        <v>210</v>
      </c>
      <c r="J861" t="s">
        <v>537</v>
      </c>
      <c r="K861">
        <v>16.3</v>
      </c>
      <c r="L861" t="s">
        <v>129</v>
      </c>
      <c r="M861">
        <v>400000</v>
      </c>
      <c r="N861" t="s">
        <v>127</v>
      </c>
      <c r="O861" t="s">
        <v>128</v>
      </c>
      <c r="S861">
        <v>26452</v>
      </c>
      <c r="T861">
        <v>15.121729925903523</v>
      </c>
      <c r="U861" t="s">
        <v>157</v>
      </c>
      <c r="V861" t="s">
        <v>3476</v>
      </c>
      <c r="W861" t="s">
        <v>12159</v>
      </c>
      <c r="X861" t="s">
        <v>12148</v>
      </c>
    </row>
    <row r="862" spans="1:24">
      <c r="A862" t="s">
        <v>151</v>
      </c>
      <c r="B862" t="s">
        <v>57</v>
      </c>
      <c r="C862" t="s">
        <v>430</v>
      </c>
      <c r="D862" t="s">
        <v>1222</v>
      </c>
      <c r="E862" t="s">
        <v>1223</v>
      </c>
      <c r="F862" t="s">
        <v>281</v>
      </c>
      <c r="I862" t="s">
        <v>275</v>
      </c>
      <c r="J862" t="s">
        <v>537</v>
      </c>
      <c r="K862">
        <v>9.1</v>
      </c>
      <c r="L862" t="s">
        <v>129</v>
      </c>
      <c r="M862">
        <v>400000</v>
      </c>
      <c r="N862" t="s">
        <v>127</v>
      </c>
      <c r="O862" t="s">
        <v>128</v>
      </c>
      <c r="S862">
        <v>26452</v>
      </c>
      <c r="T862">
        <v>15.121729925903523</v>
      </c>
      <c r="U862" t="s">
        <v>157</v>
      </c>
      <c r="V862" t="s">
        <v>3476</v>
      </c>
      <c r="W862" t="s">
        <v>12159</v>
      </c>
      <c r="X862" t="s">
        <v>12148</v>
      </c>
    </row>
    <row r="863" spans="1:24">
      <c r="A863" t="s">
        <v>151</v>
      </c>
      <c r="B863" t="s">
        <v>57</v>
      </c>
      <c r="C863" t="s">
        <v>3309</v>
      </c>
      <c r="D863" t="s">
        <v>1224</v>
      </c>
      <c r="E863" t="s">
        <v>1225</v>
      </c>
      <c r="F863" t="s">
        <v>791</v>
      </c>
      <c r="I863" t="s">
        <v>275</v>
      </c>
      <c r="J863" t="s">
        <v>537</v>
      </c>
      <c r="K863">
        <v>1.6</v>
      </c>
      <c r="L863" t="s">
        <v>129</v>
      </c>
      <c r="M863">
        <v>400000</v>
      </c>
      <c r="N863" t="s">
        <v>127</v>
      </c>
      <c r="O863" t="s">
        <v>128</v>
      </c>
      <c r="S863">
        <v>26452</v>
      </c>
      <c r="T863">
        <v>15.121729925903523</v>
      </c>
      <c r="U863" t="s">
        <v>157</v>
      </c>
      <c r="V863" t="s">
        <v>3476</v>
      </c>
      <c r="W863" t="s">
        <v>12159</v>
      </c>
      <c r="X863" t="s">
        <v>12148</v>
      </c>
    </row>
    <row r="864" spans="1:24">
      <c r="A864" t="s">
        <v>151</v>
      </c>
      <c r="B864" t="s">
        <v>57</v>
      </c>
      <c r="C864" t="s">
        <v>423</v>
      </c>
      <c r="D864" t="s">
        <v>1226</v>
      </c>
      <c r="E864" t="s">
        <v>1227</v>
      </c>
      <c r="F864" t="s">
        <v>305</v>
      </c>
      <c r="I864" t="s">
        <v>275</v>
      </c>
      <c r="J864" t="s">
        <v>537</v>
      </c>
      <c r="K864">
        <v>39.9</v>
      </c>
      <c r="L864" t="s">
        <v>129</v>
      </c>
      <c r="M864">
        <v>400000</v>
      </c>
      <c r="N864" t="s">
        <v>127</v>
      </c>
      <c r="O864" t="s">
        <v>128</v>
      </c>
      <c r="S864">
        <v>26452</v>
      </c>
      <c r="T864">
        <v>15.121729925903523</v>
      </c>
      <c r="U864" t="s">
        <v>157</v>
      </c>
      <c r="V864" t="s">
        <v>3476</v>
      </c>
      <c r="W864" t="s">
        <v>12159</v>
      </c>
      <c r="X864" t="s">
        <v>12148</v>
      </c>
    </row>
    <row r="865" spans="1:24">
      <c r="A865" t="s">
        <v>151</v>
      </c>
      <c r="B865" t="s">
        <v>57</v>
      </c>
      <c r="C865" t="s">
        <v>429</v>
      </c>
      <c r="D865" t="s">
        <v>1228</v>
      </c>
      <c r="E865" t="s">
        <v>1229</v>
      </c>
      <c r="F865" t="s">
        <v>325</v>
      </c>
      <c r="I865" t="s">
        <v>275</v>
      </c>
      <c r="J865" t="s">
        <v>537</v>
      </c>
      <c r="K865">
        <v>228.3</v>
      </c>
      <c r="L865" t="s">
        <v>129</v>
      </c>
      <c r="M865">
        <v>400000</v>
      </c>
      <c r="N865" t="s">
        <v>127</v>
      </c>
      <c r="O865" t="s">
        <v>128</v>
      </c>
      <c r="S865">
        <v>26452</v>
      </c>
      <c r="T865">
        <v>15.121729925903523</v>
      </c>
      <c r="U865" t="s">
        <v>3533</v>
      </c>
      <c r="V865" t="s">
        <v>3476</v>
      </c>
      <c r="W865" t="s">
        <v>12159</v>
      </c>
      <c r="X865" t="s">
        <v>12148</v>
      </c>
    </row>
    <row r="866" spans="1:24">
      <c r="A866" t="s">
        <v>151</v>
      </c>
      <c r="B866" t="s">
        <v>57</v>
      </c>
      <c r="C866" t="s">
        <v>442</v>
      </c>
      <c r="D866" t="s">
        <v>1230</v>
      </c>
      <c r="E866" t="s">
        <v>1232</v>
      </c>
      <c r="F866" t="s">
        <v>1231</v>
      </c>
      <c r="I866" t="s">
        <v>275</v>
      </c>
      <c r="J866" t="s">
        <v>537</v>
      </c>
      <c r="K866">
        <v>1.9000000000000001</v>
      </c>
      <c r="L866" t="s">
        <v>129</v>
      </c>
      <c r="M866">
        <v>400000</v>
      </c>
      <c r="N866" t="s">
        <v>127</v>
      </c>
      <c r="O866" t="s">
        <v>128</v>
      </c>
      <c r="S866">
        <v>26452</v>
      </c>
      <c r="T866">
        <v>15.121729925903523</v>
      </c>
      <c r="U866" t="s">
        <v>3533</v>
      </c>
      <c r="V866" t="s">
        <v>3476</v>
      </c>
      <c r="W866" t="s">
        <v>12159</v>
      </c>
      <c r="X866" t="s">
        <v>12148</v>
      </c>
    </row>
    <row r="867" spans="1:24">
      <c r="A867" t="s">
        <v>151</v>
      </c>
      <c r="B867" t="s">
        <v>57</v>
      </c>
      <c r="C867" t="s">
        <v>353</v>
      </c>
      <c r="D867" t="s">
        <v>1233</v>
      </c>
      <c r="E867" t="s">
        <v>1235</v>
      </c>
      <c r="F867" t="s">
        <v>1234</v>
      </c>
      <c r="I867" t="s">
        <v>213</v>
      </c>
      <c r="J867" t="s">
        <v>537</v>
      </c>
      <c r="K867">
        <v>1.5</v>
      </c>
      <c r="L867" t="s">
        <v>129</v>
      </c>
      <c r="M867">
        <v>400000</v>
      </c>
      <c r="N867" t="s">
        <v>127</v>
      </c>
      <c r="O867" t="s">
        <v>128</v>
      </c>
      <c r="S867">
        <v>26452</v>
      </c>
      <c r="T867">
        <v>15.121729925903523</v>
      </c>
      <c r="U867" t="s">
        <v>3533</v>
      </c>
      <c r="V867" t="s">
        <v>3476</v>
      </c>
      <c r="W867" t="s">
        <v>12159</v>
      </c>
      <c r="X867" t="s">
        <v>12148</v>
      </c>
    </row>
    <row r="868" spans="1:24">
      <c r="A868" t="s">
        <v>151</v>
      </c>
      <c r="B868" t="s">
        <v>57</v>
      </c>
      <c r="C868" t="s">
        <v>437</v>
      </c>
      <c r="D868" t="s">
        <v>1236</v>
      </c>
      <c r="E868" t="s">
        <v>1238</v>
      </c>
      <c r="F868" t="s">
        <v>1237</v>
      </c>
      <c r="I868" t="s">
        <v>275</v>
      </c>
      <c r="J868" t="s">
        <v>537</v>
      </c>
      <c r="K868">
        <v>1.4</v>
      </c>
      <c r="L868" t="s">
        <v>129</v>
      </c>
      <c r="M868">
        <v>400000</v>
      </c>
      <c r="N868" t="s">
        <v>127</v>
      </c>
      <c r="O868" t="s">
        <v>128</v>
      </c>
      <c r="S868">
        <v>26452</v>
      </c>
      <c r="T868">
        <v>15.121729925903523</v>
      </c>
      <c r="U868" t="s">
        <v>165</v>
      </c>
      <c r="V868" t="s">
        <v>3476</v>
      </c>
      <c r="W868" t="s">
        <v>12159</v>
      </c>
      <c r="X868" t="s">
        <v>12148</v>
      </c>
    </row>
    <row r="869" spans="1:24">
      <c r="A869" t="s">
        <v>151</v>
      </c>
      <c r="B869" t="s">
        <v>57</v>
      </c>
      <c r="C869" t="s">
        <v>354</v>
      </c>
      <c r="D869" t="s">
        <v>1239</v>
      </c>
      <c r="E869" t="s">
        <v>1240</v>
      </c>
      <c r="F869" t="s">
        <v>266</v>
      </c>
      <c r="I869" t="s">
        <v>213</v>
      </c>
      <c r="J869" t="s">
        <v>537</v>
      </c>
      <c r="K869">
        <v>47.6</v>
      </c>
      <c r="L869" t="s">
        <v>129</v>
      </c>
      <c r="M869">
        <v>400000</v>
      </c>
      <c r="N869" t="s">
        <v>127</v>
      </c>
      <c r="O869" t="s">
        <v>128</v>
      </c>
      <c r="S869">
        <v>26452</v>
      </c>
      <c r="T869">
        <v>15.121729925903523</v>
      </c>
      <c r="U869" t="s">
        <v>157</v>
      </c>
      <c r="V869" t="s">
        <v>3476</v>
      </c>
      <c r="W869" t="s">
        <v>12159</v>
      </c>
      <c r="X869" t="s">
        <v>12148</v>
      </c>
    </row>
    <row r="870" spans="1:24">
      <c r="A870" t="s">
        <v>151</v>
      </c>
      <c r="B870" t="s">
        <v>57</v>
      </c>
      <c r="C870" t="s">
        <v>3310</v>
      </c>
      <c r="D870" t="s">
        <v>1241</v>
      </c>
      <c r="E870" t="s">
        <v>1242</v>
      </c>
      <c r="F870" t="s">
        <v>930</v>
      </c>
      <c r="I870" t="s">
        <v>217</v>
      </c>
      <c r="J870" t="s">
        <v>537</v>
      </c>
      <c r="K870">
        <v>4.0999999999999996</v>
      </c>
      <c r="L870" t="s">
        <v>129</v>
      </c>
      <c r="M870">
        <v>400000</v>
      </c>
      <c r="N870" t="s">
        <v>127</v>
      </c>
      <c r="O870" t="s">
        <v>128</v>
      </c>
      <c r="S870">
        <v>26452</v>
      </c>
      <c r="T870">
        <v>15.121729925903523</v>
      </c>
      <c r="U870" t="s">
        <v>159</v>
      </c>
      <c r="V870" t="s">
        <v>3476</v>
      </c>
      <c r="W870" t="s">
        <v>12159</v>
      </c>
      <c r="X870" t="s">
        <v>12148</v>
      </c>
    </row>
    <row r="871" spans="1:24">
      <c r="A871" t="s">
        <v>151</v>
      </c>
      <c r="B871" t="s">
        <v>57</v>
      </c>
      <c r="C871" t="s">
        <v>3311</v>
      </c>
      <c r="D871" t="s">
        <v>1243</v>
      </c>
      <c r="E871" t="s">
        <v>1244</v>
      </c>
      <c r="F871" t="s">
        <v>740</v>
      </c>
      <c r="I871" t="s">
        <v>213</v>
      </c>
      <c r="J871" t="s">
        <v>537</v>
      </c>
      <c r="K871">
        <v>3.6</v>
      </c>
      <c r="L871" t="s">
        <v>129</v>
      </c>
      <c r="M871">
        <v>400000</v>
      </c>
      <c r="N871" t="s">
        <v>127</v>
      </c>
      <c r="O871" t="s">
        <v>128</v>
      </c>
      <c r="S871">
        <v>26452</v>
      </c>
      <c r="T871">
        <v>15.121729925903523</v>
      </c>
      <c r="U871" t="s">
        <v>3533</v>
      </c>
      <c r="V871" t="s">
        <v>3476</v>
      </c>
      <c r="W871" t="s">
        <v>12159</v>
      </c>
      <c r="X871" t="s">
        <v>12148</v>
      </c>
    </row>
    <row r="872" spans="1:24">
      <c r="A872" t="s">
        <v>151</v>
      </c>
      <c r="B872" t="s">
        <v>57</v>
      </c>
      <c r="C872" t="s">
        <v>3312</v>
      </c>
      <c r="D872" t="s">
        <v>1245</v>
      </c>
      <c r="E872" t="s">
        <v>1247</v>
      </c>
      <c r="F872" t="s">
        <v>1246</v>
      </c>
      <c r="I872" t="s">
        <v>298</v>
      </c>
      <c r="J872" t="s">
        <v>537</v>
      </c>
      <c r="K872">
        <v>37</v>
      </c>
      <c r="L872" t="s">
        <v>129</v>
      </c>
      <c r="M872">
        <v>400000</v>
      </c>
      <c r="N872" t="s">
        <v>127</v>
      </c>
      <c r="O872" t="s">
        <v>128</v>
      </c>
      <c r="S872">
        <v>26452</v>
      </c>
      <c r="T872">
        <v>15.121729925903523</v>
      </c>
      <c r="U872" t="s">
        <v>159</v>
      </c>
      <c r="V872" t="s">
        <v>3476</v>
      </c>
      <c r="W872" t="s">
        <v>12159</v>
      </c>
      <c r="X872" t="s">
        <v>12148</v>
      </c>
    </row>
    <row r="873" spans="1:24">
      <c r="A873" t="s">
        <v>151</v>
      </c>
      <c r="B873" t="s">
        <v>57</v>
      </c>
      <c r="C873" t="s">
        <v>427</v>
      </c>
      <c r="D873" t="s">
        <v>1248</v>
      </c>
      <c r="E873" t="s">
        <v>1249</v>
      </c>
      <c r="F873" t="s">
        <v>1094</v>
      </c>
      <c r="I873" t="s">
        <v>223</v>
      </c>
      <c r="J873" t="s">
        <v>537</v>
      </c>
      <c r="K873">
        <v>9.3000000000000007</v>
      </c>
      <c r="L873" t="s">
        <v>129</v>
      </c>
      <c r="M873">
        <v>400000</v>
      </c>
      <c r="N873" t="s">
        <v>127</v>
      </c>
      <c r="O873" t="s">
        <v>128</v>
      </c>
      <c r="S873">
        <v>26452</v>
      </c>
      <c r="T873">
        <v>15.121729925903523</v>
      </c>
      <c r="U873" t="s">
        <v>3533</v>
      </c>
      <c r="V873" t="s">
        <v>3476</v>
      </c>
      <c r="W873" t="s">
        <v>12159</v>
      </c>
      <c r="X873" t="s">
        <v>12148</v>
      </c>
    </row>
    <row r="874" spans="1:24">
      <c r="A874" t="s">
        <v>151</v>
      </c>
      <c r="B874" t="s">
        <v>57</v>
      </c>
      <c r="C874" t="s">
        <v>3313</v>
      </c>
      <c r="D874" t="s">
        <v>1250</v>
      </c>
      <c r="E874" t="s">
        <v>1251</v>
      </c>
      <c r="F874" t="s">
        <v>770</v>
      </c>
      <c r="I874" t="s">
        <v>275</v>
      </c>
      <c r="J874" t="s">
        <v>537</v>
      </c>
      <c r="K874">
        <v>8.4</v>
      </c>
      <c r="L874" t="s">
        <v>129</v>
      </c>
      <c r="M874">
        <v>400000</v>
      </c>
      <c r="N874" t="s">
        <v>127</v>
      </c>
      <c r="O874" t="s">
        <v>128</v>
      </c>
      <c r="S874">
        <v>26452</v>
      </c>
      <c r="T874">
        <v>15.121729925903523</v>
      </c>
      <c r="U874" t="s">
        <v>3533</v>
      </c>
      <c r="V874" t="s">
        <v>3476</v>
      </c>
      <c r="W874" t="s">
        <v>12159</v>
      </c>
      <c r="X874" t="s">
        <v>12148</v>
      </c>
    </row>
    <row r="875" spans="1:24">
      <c r="A875" t="s">
        <v>151</v>
      </c>
      <c r="B875" t="s">
        <v>57</v>
      </c>
      <c r="C875" t="s">
        <v>3314</v>
      </c>
      <c r="D875" t="s">
        <v>1252</v>
      </c>
      <c r="E875" t="s">
        <v>1255</v>
      </c>
      <c r="F875" t="s">
        <v>1253</v>
      </c>
      <c r="I875" t="s">
        <v>1254</v>
      </c>
      <c r="J875" t="s">
        <v>537</v>
      </c>
      <c r="K875">
        <v>3.1</v>
      </c>
      <c r="L875" t="s">
        <v>129</v>
      </c>
      <c r="M875">
        <v>400000</v>
      </c>
      <c r="N875" t="s">
        <v>127</v>
      </c>
      <c r="O875" t="s">
        <v>128</v>
      </c>
      <c r="S875">
        <v>26452</v>
      </c>
      <c r="T875">
        <v>15.121729925903523</v>
      </c>
      <c r="U875" t="s">
        <v>160</v>
      </c>
      <c r="V875" t="s">
        <v>3476</v>
      </c>
      <c r="W875" t="s">
        <v>12159</v>
      </c>
      <c r="X875" t="s">
        <v>12148</v>
      </c>
    </row>
    <row r="876" spans="1:24">
      <c r="A876" t="s">
        <v>151</v>
      </c>
      <c r="B876" t="s">
        <v>57</v>
      </c>
      <c r="C876" t="s">
        <v>3315</v>
      </c>
      <c r="D876" t="s">
        <v>1261</v>
      </c>
      <c r="E876" t="s">
        <v>1262</v>
      </c>
      <c r="F876" t="s">
        <v>776</v>
      </c>
      <c r="I876" t="s">
        <v>783</v>
      </c>
      <c r="J876" t="s">
        <v>537</v>
      </c>
      <c r="K876">
        <v>81</v>
      </c>
      <c r="L876" t="s">
        <v>129</v>
      </c>
      <c r="M876">
        <v>400000</v>
      </c>
      <c r="N876" t="s">
        <v>127</v>
      </c>
      <c r="O876" t="s">
        <v>128</v>
      </c>
      <c r="S876">
        <v>26452</v>
      </c>
      <c r="T876">
        <v>15.121729925903523</v>
      </c>
      <c r="U876" t="s">
        <v>3533</v>
      </c>
      <c r="V876" t="s">
        <v>3476</v>
      </c>
      <c r="W876" t="s">
        <v>12159</v>
      </c>
      <c r="X876" t="s">
        <v>12148</v>
      </c>
    </row>
    <row r="877" spans="1:24">
      <c r="A877" t="s">
        <v>151</v>
      </c>
      <c r="B877" t="s">
        <v>57</v>
      </c>
      <c r="C877" t="s">
        <v>3316</v>
      </c>
      <c r="D877" t="s">
        <v>1263</v>
      </c>
      <c r="E877" t="s">
        <v>1264</v>
      </c>
      <c r="F877" t="s">
        <v>1258</v>
      </c>
      <c r="I877" t="s">
        <v>204</v>
      </c>
      <c r="J877" t="s">
        <v>537</v>
      </c>
      <c r="K877">
        <v>143.6</v>
      </c>
      <c r="L877" t="s">
        <v>129</v>
      </c>
      <c r="M877">
        <v>400000</v>
      </c>
      <c r="N877" t="s">
        <v>127</v>
      </c>
      <c r="O877" t="s">
        <v>128</v>
      </c>
      <c r="S877">
        <v>26452</v>
      </c>
      <c r="T877">
        <v>15.121729925903523</v>
      </c>
      <c r="U877" t="s">
        <v>160</v>
      </c>
      <c r="V877" t="s">
        <v>3476</v>
      </c>
      <c r="W877" t="s">
        <v>12159</v>
      </c>
      <c r="X877" t="s">
        <v>12148</v>
      </c>
    </row>
    <row r="878" spans="1:24">
      <c r="A878" t="s">
        <v>151</v>
      </c>
      <c r="B878" t="s">
        <v>57</v>
      </c>
      <c r="C878" t="s">
        <v>3317</v>
      </c>
      <c r="D878" t="s">
        <v>1265</v>
      </c>
      <c r="E878" t="s">
        <v>1266</v>
      </c>
      <c r="F878" t="s">
        <v>1084</v>
      </c>
      <c r="I878" t="s">
        <v>298</v>
      </c>
      <c r="J878" t="s">
        <v>537</v>
      </c>
      <c r="K878">
        <v>2.5</v>
      </c>
      <c r="L878" t="s">
        <v>129</v>
      </c>
      <c r="M878">
        <v>400000</v>
      </c>
      <c r="N878" t="s">
        <v>127</v>
      </c>
      <c r="O878" t="s">
        <v>128</v>
      </c>
      <c r="S878">
        <v>26452</v>
      </c>
      <c r="T878">
        <v>15.121729925903523</v>
      </c>
      <c r="U878" t="s">
        <v>157</v>
      </c>
      <c r="V878" t="s">
        <v>3476</v>
      </c>
      <c r="W878" t="s">
        <v>12159</v>
      </c>
      <c r="X878" t="s">
        <v>12148</v>
      </c>
    </row>
    <row r="879" spans="1:24">
      <c r="A879" t="s">
        <v>151</v>
      </c>
      <c r="B879" t="s">
        <v>57</v>
      </c>
      <c r="C879" t="s">
        <v>3318</v>
      </c>
      <c r="D879" t="s">
        <v>1267</v>
      </c>
      <c r="E879" t="s">
        <v>1268</v>
      </c>
      <c r="F879" t="s">
        <v>776</v>
      </c>
      <c r="I879" t="s">
        <v>783</v>
      </c>
      <c r="J879" t="s">
        <v>537</v>
      </c>
      <c r="K879">
        <v>78</v>
      </c>
      <c r="L879" t="s">
        <v>129</v>
      </c>
      <c r="M879">
        <v>400000</v>
      </c>
      <c r="N879" t="s">
        <v>127</v>
      </c>
      <c r="O879" t="s">
        <v>128</v>
      </c>
      <c r="S879">
        <v>26452</v>
      </c>
      <c r="T879">
        <v>15.121729925903523</v>
      </c>
      <c r="U879" t="s">
        <v>3533</v>
      </c>
      <c r="V879" t="s">
        <v>3476</v>
      </c>
      <c r="W879" t="s">
        <v>12159</v>
      </c>
      <c r="X879" t="s">
        <v>12148</v>
      </c>
    </row>
    <row r="880" spans="1:24">
      <c r="A880" t="s">
        <v>151</v>
      </c>
      <c r="B880" t="s">
        <v>57</v>
      </c>
      <c r="C880" t="s">
        <v>1269</v>
      </c>
      <c r="D880" t="s">
        <v>1270</v>
      </c>
      <c r="E880" t="s">
        <v>1271</v>
      </c>
      <c r="F880" t="s">
        <v>770</v>
      </c>
      <c r="I880" t="s">
        <v>275</v>
      </c>
      <c r="J880" t="s">
        <v>532</v>
      </c>
      <c r="K880">
        <v>64.5</v>
      </c>
      <c r="L880" t="s">
        <v>129</v>
      </c>
      <c r="M880">
        <v>400000</v>
      </c>
      <c r="N880" t="s">
        <v>127</v>
      </c>
      <c r="O880" t="s">
        <v>128</v>
      </c>
      <c r="S880">
        <v>26452</v>
      </c>
      <c r="T880">
        <v>15.121729925903523</v>
      </c>
      <c r="U880" t="s">
        <v>157</v>
      </c>
      <c r="V880" t="s">
        <v>3476</v>
      </c>
      <c r="W880" t="s">
        <v>12161</v>
      </c>
      <c r="X880" t="s">
        <v>12148</v>
      </c>
    </row>
    <row r="881" spans="1:24">
      <c r="A881" t="s">
        <v>151</v>
      </c>
      <c r="B881" t="s">
        <v>57</v>
      </c>
      <c r="C881" t="s">
        <v>447</v>
      </c>
      <c r="D881" t="s">
        <v>1272</v>
      </c>
      <c r="E881" t="s">
        <v>1273</v>
      </c>
      <c r="F881" t="s">
        <v>333</v>
      </c>
      <c r="I881" t="s">
        <v>223</v>
      </c>
      <c r="J881" t="s">
        <v>537</v>
      </c>
      <c r="K881">
        <v>60</v>
      </c>
      <c r="L881" t="s">
        <v>129</v>
      </c>
      <c r="M881">
        <v>400000</v>
      </c>
      <c r="N881" t="s">
        <v>127</v>
      </c>
      <c r="O881" t="s">
        <v>128</v>
      </c>
      <c r="S881">
        <v>26452</v>
      </c>
      <c r="T881">
        <v>15.121729925903523</v>
      </c>
      <c r="U881" t="s">
        <v>159</v>
      </c>
      <c r="V881" t="s">
        <v>3476</v>
      </c>
      <c r="W881" t="s">
        <v>12159</v>
      </c>
      <c r="X881" t="s">
        <v>12148</v>
      </c>
    </row>
    <row r="882" spans="1:24">
      <c r="A882" t="s">
        <v>151</v>
      </c>
      <c r="B882" t="s">
        <v>57</v>
      </c>
      <c r="C882" t="s">
        <v>3319</v>
      </c>
      <c r="D882" t="s">
        <v>1274</v>
      </c>
      <c r="E882" t="s">
        <v>1276</v>
      </c>
      <c r="F882" t="s">
        <v>1275</v>
      </c>
      <c r="I882" t="s">
        <v>783</v>
      </c>
      <c r="J882" t="s">
        <v>537</v>
      </c>
      <c r="K882">
        <v>3.8</v>
      </c>
      <c r="L882" t="s">
        <v>129</v>
      </c>
      <c r="M882">
        <v>400000</v>
      </c>
      <c r="N882" t="s">
        <v>127</v>
      </c>
      <c r="O882" t="s">
        <v>128</v>
      </c>
      <c r="S882">
        <v>26452</v>
      </c>
      <c r="T882">
        <v>15.121729925903523</v>
      </c>
      <c r="U882" t="s">
        <v>159</v>
      </c>
      <c r="V882" t="s">
        <v>3476</v>
      </c>
      <c r="W882" t="s">
        <v>12159</v>
      </c>
      <c r="X882" t="s">
        <v>12148</v>
      </c>
    </row>
    <row r="883" spans="1:24">
      <c r="A883" t="s">
        <v>151</v>
      </c>
      <c r="B883" t="s">
        <v>57</v>
      </c>
      <c r="C883" t="s">
        <v>453</v>
      </c>
      <c r="D883" t="s">
        <v>1277</v>
      </c>
      <c r="E883" t="s">
        <v>1278</v>
      </c>
      <c r="F883" t="s">
        <v>759</v>
      </c>
      <c r="I883" t="s">
        <v>275</v>
      </c>
      <c r="J883" t="s">
        <v>537</v>
      </c>
      <c r="K883">
        <v>0.9</v>
      </c>
      <c r="L883" t="s">
        <v>129</v>
      </c>
      <c r="M883">
        <v>400000</v>
      </c>
      <c r="N883" t="s">
        <v>127</v>
      </c>
      <c r="O883" t="s">
        <v>128</v>
      </c>
      <c r="S883">
        <v>26452</v>
      </c>
      <c r="T883">
        <v>15.121729925903523</v>
      </c>
      <c r="U883" t="s">
        <v>157</v>
      </c>
      <c r="V883" t="s">
        <v>3476</v>
      </c>
      <c r="W883" t="s">
        <v>12159</v>
      </c>
      <c r="X883" t="s">
        <v>12148</v>
      </c>
    </row>
    <row r="884" spans="1:24">
      <c r="A884" t="s">
        <v>151</v>
      </c>
      <c r="B884" t="s">
        <v>57</v>
      </c>
      <c r="C884" t="s">
        <v>451</v>
      </c>
      <c r="D884" t="s">
        <v>1281</v>
      </c>
      <c r="E884" t="s">
        <v>1282</v>
      </c>
      <c r="F884" t="s">
        <v>1094</v>
      </c>
      <c r="I884" t="s">
        <v>223</v>
      </c>
      <c r="J884" t="s">
        <v>537</v>
      </c>
      <c r="K884">
        <v>17.5</v>
      </c>
      <c r="L884" t="s">
        <v>129</v>
      </c>
      <c r="M884">
        <v>400000</v>
      </c>
      <c r="N884" t="s">
        <v>127</v>
      </c>
      <c r="O884" t="s">
        <v>128</v>
      </c>
      <c r="S884">
        <v>26452</v>
      </c>
      <c r="T884">
        <v>15.121729925903523</v>
      </c>
      <c r="U884" t="s">
        <v>3533</v>
      </c>
      <c r="V884" t="s">
        <v>3476</v>
      </c>
      <c r="W884" t="s">
        <v>12159</v>
      </c>
      <c r="X884" t="s">
        <v>12148</v>
      </c>
    </row>
    <row r="885" spans="1:24">
      <c r="A885" t="s">
        <v>151</v>
      </c>
      <c r="B885" t="s">
        <v>57</v>
      </c>
      <c r="C885" t="s">
        <v>441</v>
      </c>
      <c r="D885" t="s">
        <v>1283</v>
      </c>
      <c r="E885" t="s">
        <v>1284</v>
      </c>
      <c r="F885" t="s">
        <v>1231</v>
      </c>
      <c r="I885" t="s">
        <v>275</v>
      </c>
      <c r="J885" t="s">
        <v>537</v>
      </c>
      <c r="K885">
        <v>0.9</v>
      </c>
      <c r="L885" t="s">
        <v>129</v>
      </c>
      <c r="M885">
        <v>400000</v>
      </c>
      <c r="N885" t="s">
        <v>127</v>
      </c>
      <c r="O885" t="s">
        <v>128</v>
      </c>
      <c r="S885">
        <v>26452</v>
      </c>
      <c r="T885">
        <v>15.121729925903523</v>
      </c>
      <c r="U885" t="s">
        <v>3533</v>
      </c>
      <c r="V885" t="s">
        <v>3476</v>
      </c>
      <c r="W885" t="s">
        <v>12159</v>
      </c>
      <c r="X885" t="s">
        <v>12148</v>
      </c>
    </row>
    <row r="886" spans="1:24">
      <c r="A886" t="s">
        <v>151</v>
      </c>
      <c r="B886" t="s">
        <v>57</v>
      </c>
      <c r="C886" t="s">
        <v>446</v>
      </c>
      <c r="D886" t="s">
        <v>1290</v>
      </c>
      <c r="E886" t="s">
        <v>1291</v>
      </c>
      <c r="F886" t="s">
        <v>759</v>
      </c>
      <c r="I886" t="s">
        <v>275</v>
      </c>
      <c r="J886" t="s">
        <v>537</v>
      </c>
      <c r="K886">
        <v>1.8</v>
      </c>
      <c r="L886" t="s">
        <v>129</v>
      </c>
      <c r="M886">
        <v>400000</v>
      </c>
      <c r="N886" t="s">
        <v>127</v>
      </c>
      <c r="O886" t="s">
        <v>128</v>
      </c>
      <c r="S886">
        <v>26452</v>
      </c>
      <c r="T886">
        <v>15.121729925903523</v>
      </c>
      <c r="U886" t="s">
        <v>165</v>
      </c>
      <c r="V886" t="s">
        <v>3476</v>
      </c>
      <c r="W886" t="s">
        <v>12159</v>
      </c>
      <c r="X886" t="s">
        <v>12148</v>
      </c>
    </row>
    <row r="887" spans="1:24">
      <c r="A887" t="s">
        <v>151</v>
      </c>
      <c r="B887" t="s">
        <v>57</v>
      </c>
      <c r="C887" t="s">
        <v>445</v>
      </c>
      <c r="D887" t="s">
        <v>1292</v>
      </c>
      <c r="E887" t="s">
        <v>1293</v>
      </c>
      <c r="F887" t="s">
        <v>759</v>
      </c>
      <c r="I887" t="s">
        <v>275</v>
      </c>
      <c r="J887" t="s">
        <v>537</v>
      </c>
      <c r="K887">
        <v>0.5</v>
      </c>
      <c r="L887" t="s">
        <v>129</v>
      </c>
      <c r="M887">
        <v>400000</v>
      </c>
      <c r="N887" t="s">
        <v>127</v>
      </c>
      <c r="O887" t="s">
        <v>128</v>
      </c>
      <c r="S887">
        <v>26452</v>
      </c>
      <c r="T887">
        <v>15.121729925903523</v>
      </c>
      <c r="U887" t="s">
        <v>160</v>
      </c>
      <c r="V887" t="s">
        <v>3476</v>
      </c>
      <c r="W887" t="s">
        <v>12159</v>
      </c>
      <c r="X887" t="s">
        <v>12148</v>
      </c>
    </row>
    <row r="888" spans="1:24">
      <c r="A888" t="s">
        <v>151</v>
      </c>
      <c r="B888" t="s">
        <v>57</v>
      </c>
      <c r="C888" t="s">
        <v>440</v>
      </c>
      <c r="D888" t="s">
        <v>1294</v>
      </c>
      <c r="E888" t="s">
        <v>1295</v>
      </c>
      <c r="F888" t="s">
        <v>1231</v>
      </c>
      <c r="I888" t="s">
        <v>275</v>
      </c>
      <c r="J888" t="s">
        <v>537</v>
      </c>
      <c r="K888">
        <v>5.5</v>
      </c>
      <c r="L888" t="s">
        <v>129</v>
      </c>
      <c r="M888">
        <v>400000</v>
      </c>
      <c r="N888" t="s">
        <v>127</v>
      </c>
      <c r="O888" t="s">
        <v>128</v>
      </c>
      <c r="S888">
        <v>26452</v>
      </c>
      <c r="T888">
        <v>15.121729925903523</v>
      </c>
      <c r="U888" t="s">
        <v>3533</v>
      </c>
      <c r="V888" t="s">
        <v>3476</v>
      </c>
      <c r="W888" t="s">
        <v>12159</v>
      </c>
      <c r="X888" t="s">
        <v>12148</v>
      </c>
    </row>
    <row r="889" spans="1:24">
      <c r="A889" t="s">
        <v>151</v>
      </c>
      <c r="B889" t="s">
        <v>57</v>
      </c>
      <c r="C889" t="s">
        <v>3321</v>
      </c>
      <c r="D889" t="s">
        <v>1296</v>
      </c>
      <c r="E889" t="s">
        <v>1297</v>
      </c>
      <c r="F889" t="s">
        <v>977</v>
      </c>
      <c r="I889" t="s">
        <v>217</v>
      </c>
      <c r="J889" t="s">
        <v>537</v>
      </c>
      <c r="K889">
        <v>8.3000000000000007</v>
      </c>
      <c r="L889" t="s">
        <v>129</v>
      </c>
      <c r="M889">
        <v>400000</v>
      </c>
      <c r="N889" t="s">
        <v>127</v>
      </c>
      <c r="O889" t="s">
        <v>128</v>
      </c>
      <c r="S889">
        <v>26452</v>
      </c>
      <c r="T889">
        <v>15.121729925903523</v>
      </c>
      <c r="U889" t="s">
        <v>159</v>
      </c>
      <c r="V889" t="s">
        <v>3476</v>
      </c>
      <c r="W889" t="s">
        <v>12159</v>
      </c>
      <c r="X889" t="s">
        <v>12148</v>
      </c>
    </row>
    <row r="890" spans="1:24">
      <c r="A890" t="s">
        <v>151</v>
      </c>
      <c r="B890" t="s">
        <v>57</v>
      </c>
      <c r="C890" t="s">
        <v>448</v>
      </c>
      <c r="D890" t="s">
        <v>1298</v>
      </c>
      <c r="E890" t="s">
        <v>1299</v>
      </c>
      <c r="F890" t="s">
        <v>307</v>
      </c>
      <c r="I890" t="s">
        <v>223</v>
      </c>
      <c r="J890" t="s">
        <v>537</v>
      </c>
      <c r="K890">
        <v>0.4</v>
      </c>
      <c r="L890" t="s">
        <v>129</v>
      </c>
      <c r="M890">
        <v>400000</v>
      </c>
      <c r="N890" t="s">
        <v>127</v>
      </c>
      <c r="O890" t="s">
        <v>128</v>
      </c>
      <c r="S890">
        <v>26452</v>
      </c>
      <c r="T890">
        <v>15.121729925903523</v>
      </c>
      <c r="U890" t="s">
        <v>160</v>
      </c>
      <c r="V890" t="s">
        <v>3476</v>
      </c>
      <c r="W890" t="s">
        <v>12159</v>
      </c>
      <c r="X890" t="s">
        <v>12148</v>
      </c>
    </row>
    <row r="891" spans="1:24">
      <c r="A891" t="s">
        <v>151</v>
      </c>
      <c r="B891" t="s">
        <v>57</v>
      </c>
      <c r="C891" t="s">
        <v>449</v>
      </c>
      <c r="D891" t="s">
        <v>1300</v>
      </c>
      <c r="E891" t="s">
        <v>1301</v>
      </c>
      <c r="F891" t="s">
        <v>1099</v>
      </c>
      <c r="I891" t="s">
        <v>275</v>
      </c>
      <c r="J891" t="s">
        <v>537</v>
      </c>
      <c r="K891">
        <v>2</v>
      </c>
      <c r="L891" t="s">
        <v>129</v>
      </c>
      <c r="M891">
        <v>400000</v>
      </c>
      <c r="N891" t="s">
        <v>127</v>
      </c>
      <c r="O891" t="s">
        <v>128</v>
      </c>
      <c r="S891">
        <v>26452</v>
      </c>
      <c r="T891">
        <v>15.121729925903523</v>
      </c>
      <c r="U891" t="s">
        <v>157</v>
      </c>
      <c r="V891" t="s">
        <v>3476</v>
      </c>
      <c r="W891" t="s">
        <v>12159</v>
      </c>
      <c r="X891" t="s">
        <v>12148</v>
      </c>
    </row>
    <row r="892" spans="1:24">
      <c r="A892" t="s">
        <v>151</v>
      </c>
      <c r="B892" t="s">
        <v>57</v>
      </c>
      <c r="C892" t="s">
        <v>405</v>
      </c>
      <c r="D892" t="s">
        <v>1302</v>
      </c>
      <c r="E892" t="s">
        <v>1303</v>
      </c>
      <c r="F892" t="s">
        <v>1099</v>
      </c>
      <c r="I892" t="s">
        <v>275</v>
      </c>
      <c r="J892" t="s">
        <v>537</v>
      </c>
      <c r="K892">
        <v>5</v>
      </c>
      <c r="L892" t="s">
        <v>129</v>
      </c>
      <c r="M892">
        <v>400000</v>
      </c>
      <c r="N892" t="s">
        <v>127</v>
      </c>
      <c r="O892" t="s">
        <v>128</v>
      </c>
      <c r="S892">
        <v>26452</v>
      </c>
      <c r="T892">
        <v>15.121729925903523</v>
      </c>
      <c r="U892" t="s">
        <v>157</v>
      </c>
      <c r="V892" t="s">
        <v>3476</v>
      </c>
      <c r="W892" t="s">
        <v>12159</v>
      </c>
      <c r="X892" t="s">
        <v>12148</v>
      </c>
    </row>
    <row r="893" spans="1:24">
      <c r="A893" t="s">
        <v>151</v>
      </c>
      <c r="B893" t="s">
        <v>57</v>
      </c>
      <c r="C893" t="s">
        <v>3322</v>
      </c>
      <c r="D893" t="s">
        <v>1304</v>
      </c>
      <c r="E893" t="s">
        <v>1305</v>
      </c>
      <c r="F893" t="s">
        <v>1084</v>
      </c>
      <c r="I893" t="s">
        <v>298</v>
      </c>
      <c r="J893" t="s">
        <v>537</v>
      </c>
      <c r="K893">
        <v>38.200000000000003</v>
      </c>
      <c r="L893" t="s">
        <v>129</v>
      </c>
      <c r="M893">
        <v>400000</v>
      </c>
      <c r="N893" t="s">
        <v>127</v>
      </c>
      <c r="O893" t="s">
        <v>128</v>
      </c>
      <c r="S893">
        <v>26452</v>
      </c>
      <c r="T893">
        <v>15.121729925903523</v>
      </c>
      <c r="U893" t="s">
        <v>157</v>
      </c>
      <c r="V893" t="s">
        <v>3476</v>
      </c>
      <c r="W893" t="s">
        <v>12159</v>
      </c>
      <c r="X893" t="s">
        <v>12148</v>
      </c>
    </row>
    <row r="894" spans="1:24">
      <c r="A894" t="s">
        <v>151</v>
      </c>
      <c r="B894" t="s">
        <v>57</v>
      </c>
      <c r="C894" t="s">
        <v>3323</v>
      </c>
      <c r="D894" t="s">
        <v>1306</v>
      </c>
      <c r="E894" t="s">
        <v>1307</v>
      </c>
      <c r="F894" t="s">
        <v>776</v>
      </c>
      <c r="I894" t="s">
        <v>783</v>
      </c>
      <c r="J894" t="s">
        <v>537</v>
      </c>
      <c r="K894">
        <v>33</v>
      </c>
      <c r="L894" t="s">
        <v>129</v>
      </c>
      <c r="M894">
        <v>400000</v>
      </c>
      <c r="N894" t="s">
        <v>127</v>
      </c>
      <c r="O894" t="s">
        <v>128</v>
      </c>
      <c r="S894">
        <v>26452</v>
      </c>
      <c r="T894">
        <v>15.121729925903523</v>
      </c>
      <c r="U894" t="s">
        <v>3533</v>
      </c>
      <c r="V894" t="s">
        <v>3476</v>
      </c>
      <c r="W894" t="s">
        <v>12159</v>
      </c>
      <c r="X894" t="s">
        <v>12148</v>
      </c>
    </row>
    <row r="895" spans="1:24">
      <c r="A895" t="s">
        <v>151</v>
      </c>
      <c r="B895" t="s">
        <v>57</v>
      </c>
      <c r="C895" t="s">
        <v>3324</v>
      </c>
      <c r="D895" t="s">
        <v>1308</v>
      </c>
      <c r="E895" t="s">
        <v>1309</v>
      </c>
      <c r="F895" t="s">
        <v>212</v>
      </c>
      <c r="I895" t="s">
        <v>217</v>
      </c>
      <c r="J895" t="s">
        <v>537</v>
      </c>
      <c r="K895">
        <v>6.6</v>
      </c>
      <c r="L895" t="s">
        <v>129</v>
      </c>
      <c r="M895">
        <v>400000</v>
      </c>
      <c r="N895" t="s">
        <v>127</v>
      </c>
      <c r="O895" t="s">
        <v>128</v>
      </c>
      <c r="S895">
        <v>26452</v>
      </c>
      <c r="T895">
        <v>15.121729925903523</v>
      </c>
      <c r="U895" t="s">
        <v>157</v>
      </c>
      <c r="V895" t="s">
        <v>3476</v>
      </c>
      <c r="W895" t="s">
        <v>12159</v>
      </c>
      <c r="X895" t="s">
        <v>12148</v>
      </c>
    </row>
    <row r="896" spans="1:24">
      <c r="A896" t="s">
        <v>151</v>
      </c>
      <c r="B896" t="s">
        <v>57</v>
      </c>
      <c r="C896" t="s">
        <v>3325</v>
      </c>
      <c r="D896" t="s">
        <v>1310</v>
      </c>
      <c r="E896" t="s">
        <v>1311</v>
      </c>
      <c r="F896" t="s">
        <v>539</v>
      </c>
      <c r="I896" t="s">
        <v>217</v>
      </c>
      <c r="J896" t="s">
        <v>537</v>
      </c>
      <c r="K896">
        <v>6.2</v>
      </c>
      <c r="L896" t="s">
        <v>129</v>
      </c>
      <c r="M896">
        <v>400000</v>
      </c>
      <c r="N896" t="s">
        <v>127</v>
      </c>
      <c r="O896" t="s">
        <v>128</v>
      </c>
      <c r="S896">
        <v>26452</v>
      </c>
      <c r="T896">
        <v>15.121729925903523</v>
      </c>
      <c r="U896" t="s">
        <v>157</v>
      </c>
      <c r="V896" t="s">
        <v>3476</v>
      </c>
      <c r="W896" t="s">
        <v>12159</v>
      </c>
      <c r="X896" t="s">
        <v>12148</v>
      </c>
    </row>
    <row r="897" spans="1:24">
      <c r="A897" t="s">
        <v>151</v>
      </c>
      <c r="B897" t="s">
        <v>57</v>
      </c>
      <c r="C897" t="s">
        <v>414</v>
      </c>
      <c r="D897" t="s">
        <v>1312</v>
      </c>
      <c r="E897" t="s">
        <v>1313</v>
      </c>
      <c r="F897" t="s">
        <v>289</v>
      </c>
      <c r="I897" t="s">
        <v>275</v>
      </c>
      <c r="J897" t="s">
        <v>537</v>
      </c>
      <c r="K897">
        <v>6.5</v>
      </c>
      <c r="L897" t="s">
        <v>129</v>
      </c>
      <c r="M897">
        <v>400000</v>
      </c>
      <c r="N897" t="s">
        <v>127</v>
      </c>
      <c r="O897" t="s">
        <v>128</v>
      </c>
      <c r="S897">
        <v>26452</v>
      </c>
      <c r="T897">
        <v>15.121729925903523</v>
      </c>
      <c r="U897" t="s">
        <v>157</v>
      </c>
      <c r="V897" t="s">
        <v>3476</v>
      </c>
      <c r="W897" t="s">
        <v>12159</v>
      </c>
      <c r="X897" t="s">
        <v>12148</v>
      </c>
    </row>
    <row r="898" spans="1:24">
      <c r="A898" t="s">
        <v>151</v>
      </c>
      <c r="B898" t="s">
        <v>57</v>
      </c>
      <c r="C898" t="s">
        <v>455</v>
      </c>
      <c r="D898" t="s">
        <v>1314</v>
      </c>
      <c r="E898" t="s">
        <v>1316</v>
      </c>
      <c r="F898" t="s">
        <v>1315</v>
      </c>
      <c r="I898" t="s">
        <v>275</v>
      </c>
      <c r="J898" t="s">
        <v>537</v>
      </c>
      <c r="K898">
        <v>2.6</v>
      </c>
      <c r="L898" t="s">
        <v>129</v>
      </c>
      <c r="M898">
        <v>400000</v>
      </c>
      <c r="N898" t="s">
        <v>127</v>
      </c>
      <c r="O898" t="s">
        <v>128</v>
      </c>
      <c r="S898">
        <v>26452</v>
      </c>
      <c r="T898">
        <v>15.121729925903523</v>
      </c>
      <c r="U898" t="s">
        <v>159</v>
      </c>
      <c r="V898" t="s">
        <v>3476</v>
      </c>
      <c r="W898" t="s">
        <v>12159</v>
      </c>
      <c r="X898" t="s">
        <v>12148</v>
      </c>
    </row>
    <row r="899" spans="1:24">
      <c r="A899" t="s">
        <v>151</v>
      </c>
      <c r="B899" t="s">
        <v>57</v>
      </c>
      <c r="C899" t="s">
        <v>457</v>
      </c>
      <c r="D899" t="s">
        <v>1317</v>
      </c>
      <c r="E899" t="s">
        <v>1318</v>
      </c>
      <c r="F899" t="s">
        <v>335</v>
      </c>
      <c r="I899" t="s">
        <v>275</v>
      </c>
      <c r="J899" t="s">
        <v>537</v>
      </c>
      <c r="K899">
        <v>36</v>
      </c>
      <c r="L899" t="s">
        <v>129</v>
      </c>
      <c r="M899">
        <v>400000</v>
      </c>
      <c r="N899" t="s">
        <v>127</v>
      </c>
      <c r="O899" t="s">
        <v>128</v>
      </c>
      <c r="S899">
        <v>26452</v>
      </c>
      <c r="T899">
        <v>15.121729925903523</v>
      </c>
      <c r="U899" t="s">
        <v>157</v>
      </c>
      <c r="V899" t="s">
        <v>3476</v>
      </c>
      <c r="W899" t="s">
        <v>12159</v>
      </c>
      <c r="X899" t="s">
        <v>12148</v>
      </c>
    </row>
    <row r="900" spans="1:24">
      <c r="A900" t="s">
        <v>151</v>
      </c>
      <c r="B900" t="s">
        <v>57</v>
      </c>
      <c r="C900" t="s">
        <v>443</v>
      </c>
      <c r="D900" t="s">
        <v>1319</v>
      </c>
      <c r="E900" t="s">
        <v>1320</v>
      </c>
      <c r="F900" t="s">
        <v>289</v>
      </c>
      <c r="I900" t="s">
        <v>275</v>
      </c>
      <c r="J900" t="s">
        <v>537</v>
      </c>
      <c r="K900">
        <v>21.8</v>
      </c>
      <c r="L900" t="s">
        <v>129</v>
      </c>
      <c r="M900">
        <v>400000</v>
      </c>
      <c r="N900" t="s">
        <v>127</v>
      </c>
      <c r="O900" t="s">
        <v>128</v>
      </c>
      <c r="S900">
        <v>26452</v>
      </c>
      <c r="T900">
        <v>15.121729925903523</v>
      </c>
      <c r="U900" t="s">
        <v>159</v>
      </c>
      <c r="V900" t="s">
        <v>3476</v>
      </c>
      <c r="W900" t="s">
        <v>12159</v>
      </c>
      <c r="X900" t="s">
        <v>12148</v>
      </c>
    </row>
    <row r="901" spans="1:24">
      <c r="A901" t="s">
        <v>151</v>
      </c>
      <c r="B901" t="s">
        <v>57</v>
      </c>
      <c r="C901" t="s">
        <v>3326</v>
      </c>
      <c r="D901" t="s">
        <v>1321</v>
      </c>
      <c r="E901" t="s">
        <v>1322</v>
      </c>
      <c r="F901" t="s">
        <v>735</v>
      </c>
      <c r="I901" t="s">
        <v>217</v>
      </c>
      <c r="J901" t="s">
        <v>537</v>
      </c>
      <c r="K901">
        <v>8.9</v>
      </c>
      <c r="L901" t="s">
        <v>129</v>
      </c>
      <c r="M901">
        <v>400000</v>
      </c>
      <c r="N901" t="s">
        <v>127</v>
      </c>
      <c r="O901" t="s">
        <v>128</v>
      </c>
      <c r="S901">
        <v>26452</v>
      </c>
      <c r="T901">
        <v>15.121729925903523</v>
      </c>
      <c r="U901" t="s">
        <v>159</v>
      </c>
      <c r="V901" t="s">
        <v>3476</v>
      </c>
      <c r="W901" t="s">
        <v>12159</v>
      </c>
      <c r="X901" t="s">
        <v>12148</v>
      </c>
    </row>
    <row r="902" spans="1:24">
      <c r="A902" t="s">
        <v>151</v>
      </c>
      <c r="B902" t="s">
        <v>57</v>
      </c>
      <c r="C902" t="s">
        <v>3327</v>
      </c>
      <c r="D902" t="s">
        <v>1323</v>
      </c>
      <c r="E902" t="s">
        <v>1324</v>
      </c>
      <c r="F902" t="s">
        <v>946</v>
      </c>
      <c r="I902" t="s">
        <v>217</v>
      </c>
      <c r="J902" t="s">
        <v>537</v>
      </c>
      <c r="K902">
        <v>0.60000000000000009</v>
      </c>
      <c r="L902" t="s">
        <v>129</v>
      </c>
      <c r="M902">
        <v>400000</v>
      </c>
      <c r="N902" t="s">
        <v>127</v>
      </c>
      <c r="O902" t="s">
        <v>128</v>
      </c>
      <c r="S902">
        <v>26452</v>
      </c>
      <c r="T902">
        <v>15.121729925903523</v>
      </c>
      <c r="U902" t="s">
        <v>160</v>
      </c>
      <c r="V902" t="s">
        <v>3476</v>
      </c>
      <c r="W902" t="s">
        <v>12159</v>
      </c>
      <c r="X902" t="s">
        <v>12148</v>
      </c>
    </row>
    <row r="903" spans="1:24">
      <c r="A903" t="s">
        <v>151</v>
      </c>
      <c r="B903" t="s">
        <v>57</v>
      </c>
      <c r="C903" t="s">
        <v>438</v>
      </c>
      <c r="D903" t="s">
        <v>1333</v>
      </c>
      <c r="E903" t="s">
        <v>1334</v>
      </c>
      <c r="F903" t="s">
        <v>300</v>
      </c>
      <c r="I903" t="s">
        <v>223</v>
      </c>
      <c r="J903" t="s">
        <v>537</v>
      </c>
      <c r="K903">
        <v>18.899999999999999</v>
      </c>
      <c r="L903" t="s">
        <v>129</v>
      </c>
      <c r="M903">
        <v>400000</v>
      </c>
      <c r="N903" t="s">
        <v>127</v>
      </c>
      <c r="O903" t="s">
        <v>128</v>
      </c>
      <c r="S903">
        <v>26452</v>
      </c>
      <c r="T903">
        <v>15.121729925903523</v>
      </c>
      <c r="U903" t="s">
        <v>160</v>
      </c>
      <c r="V903" t="s">
        <v>3476</v>
      </c>
      <c r="W903" t="s">
        <v>12159</v>
      </c>
      <c r="X903" t="s">
        <v>12148</v>
      </c>
    </row>
    <row r="904" spans="1:24">
      <c r="A904" t="s">
        <v>151</v>
      </c>
      <c r="B904" t="s">
        <v>57</v>
      </c>
      <c r="C904" t="s">
        <v>3419</v>
      </c>
      <c r="D904" t="s">
        <v>1974</v>
      </c>
      <c r="E904" t="s">
        <v>1976</v>
      </c>
      <c r="F904" t="s">
        <v>1975</v>
      </c>
      <c r="I904" t="s">
        <v>217</v>
      </c>
      <c r="J904" t="s">
        <v>537</v>
      </c>
      <c r="K904">
        <v>0.5</v>
      </c>
      <c r="L904" t="s">
        <v>129</v>
      </c>
      <c r="M904">
        <v>400000</v>
      </c>
      <c r="N904" t="s">
        <v>127</v>
      </c>
      <c r="O904" t="s">
        <v>128</v>
      </c>
      <c r="S904">
        <v>26452</v>
      </c>
      <c r="T904">
        <v>15.121729925903523</v>
      </c>
      <c r="U904" t="s">
        <v>157</v>
      </c>
      <c r="V904" t="s">
        <v>3476</v>
      </c>
      <c r="W904" t="s">
        <v>12159</v>
      </c>
      <c r="X904" t="s">
        <v>12147</v>
      </c>
    </row>
    <row r="905" spans="1:24">
      <c r="A905" t="s">
        <v>151</v>
      </c>
      <c r="B905" t="s">
        <v>57</v>
      </c>
      <c r="C905" t="s">
        <v>3420</v>
      </c>
      <c r="D905" t="s">
        <v>1977</v>
      </c>
      <c r="E905" t="s">
        <v>1978</v>
      </c>
      <c r="F905" t="s">
        <v>212</v>
      </c>
      <c r="I905" t="s">
        <v>217</v>
      </c>
      <c r="J905" t="s">
        <v>537</v>
      </c>
      <c r="K905">
        <v>0.9</v>
      </c>
      <c r="L905" t="s">
        <v>129</v>
      </c>
      <c r="M905">
        <v>400000</v>
      </c>
      <c r="N905" t="s">
        <v>127</v>
      </c>
      <c r="O905" t="s">
        <v>128</v>
      </c>
      <c r="S905">
        <v>26452</v>
      </c>
      <c r="T905">
        <v>15.121729925903523</v>
      </c>
      <c r="U905" t="s">
        <v>159</v>
      </c>
      <c r="V905" t="s">
        <v>3476</v>
      </c>
      <c r="W905" t="s">
        <v>12159</v>
      </c>
      <c r="X905" t="s">
        <v>12147</v>
      </c>
    </row>
    <row r="906" spans="1:24">
      <c r="A906" t="s">
        <v>151</v>
      </c>
      <c r="B906" t="s">
        <v>57</v>
      </c>
      <c r="C906" t="s">
        <v>3421</v>
      </c>
      <c r="D906" t="s">
        <v>1983</v>
      </c>
      <c r="E906" t="s">
        <v>1985</v>
      </c>
      <c r="F906" t="s">
        <v>1984</v>
      </c>
      <c r="I906" t="s">
        <v>721</v>
      </c>
      <c r="J906" t="s">
        <v>537</v>
      </c>
      <c r="K906">
        <v>255</v>
      </c>
      <c r="L906" t="s">
        <v>129</v>
      </c>
      <c r="M906">
        <v>2500000</v>
      </c>
      <c r="N906" t="s">
        <v>127</v>
      </c>
      <c r="O906" t="s">
        <v>128</v>
      </c>
      <c r="S906">
        <v>26452</v>
      </c>
      <c r="T906">
        <v>94.510812036897022</v>
      </c>
      <c r="U906" t="s">
        <v>157</v>
      </c>
      <c r="V906" t="s">
        <v>3476</v>
      </c>
      <c r="W906" t="s">
        <v>12159</v>
      </c>
      <c r="X906" t="s">
        <v>12147</v>
      </c>
    </row>
    <row r="907" spans="1:24">
      <c r="A907" t="s">
        <v>151</v>
      </c>
      <c r="B907" t="s">
        <v>57</v>
      </c>
      <c r="C907" t="s">
        <v>404</v>
      </c>
      <c r="D907" t="s">
        <v>1986</v>
      </c>
      <c r="E907" t="s">
        <v>1987</v>
      </c>
      <c r="F907" t="s">
        <v>312</v>
      </c>
      <c r="I907" t="s">
        <v>298</v>
      </c>
      <c r="J907" t="s">
        <v>537</v>
      </c>
      <c r="K907">
        <v>0.5</v>
      </c>
      <c r="L907" t="s">
        <v>129</v>
      </c>
      <c r="M907">
        <v>400000</v>
      </c>
      <c r="N907" t="s">
        <v>127</v>
      </c>
      <c r="O907" t="s">
        <v>128</v>
      </c>
      <c r="S907">
        <v>26452</v>
      </c>
      <c r="T907">
        <v>15.121729925903523</v>
      </c>
      <c r="U907" t="s">
        <v>159</v>
      </c>
      <c r="V907" t="s">
        <v>3476</v>
      </c>
      <c r="W907" t="s">
        <v>12159</v>
      </c>
      <c r="X907" t="s">
        <v>12147</v>
      </c>
    </row>
    <row r="908" spans="1:24">
      <c r="A908" t="s">
        <v>151</v>
      </c>
      <c r="B908" t="s">
        <v>57</v>
      </c>
      <c r="C908" t="s">
        <v>3422</v>
      </c>
      <c r="D908" t="s">
        <v>1988</v>
      </c>
      <c r="E908" t="s">
        <v>1990</v>
      </c>
      <c r="F908" t="s">
        <v>1989</v>
      </c>
      <c r="I908" t="s">
        <v>210</v>
      </c>
      <c r="J908" t="s">
        <v>537</v>
      </c>
      <c r="K908">
        <v>6.7</v>
      </c>
      <c r="L908" t="s">
        <v>129</v>
      </c>
      <c r="M908">
        <v>400000</v>
      </c>
      <c r="N908" t="s">
        <v>127</v>
      </c>
      <c r="O908" t="s">
        <v>128</v>
      </c>
      <c r="S908">
        <v>26452</v>
      </c>
      <c r="T908">
        <v>15.121729925903523</v>
      </c>
      <c r="U908" t="s">
        <v>3619</v>
      </c>
      <c r="V908" t="s">
        <v>3476</v>
      </c>
      <c r="W908" t="s">
        <v>12159</v>
      </c>
      <c r="X908" t="s">
        <v>12147</v>
      </c>
    </row>
    <row r="909" spans="1:24">
      <c r="A909" t="s">
        <v>151</v>
      </c>
      <c r="B909" t="s">
        <v>57</v>
      </c>
      <c r="C909" t="s">
        <v>3423</v>
      </c>
      <c r="D909" t="s">
        <v>1991</v>
      </c>
      <c r="E909" t="s">
        <v>1993</v>
      </c>
      <c r="F909" t="s">
        <v>1992</v>
      </c>
      <c r="I909" t="s">
        <v>217</v>
      </c>
      <c r="J909" t="s">
        <v>537</v>
      </c>
      <c r="K909">
        <v>5.5</v>
      </c>
      <c r="L909" t="s">
        <v>129</v>
      </c>
      <c r="M909">
        <v>400000</v>
      </c>
      <c r="N909" t="s">
        <v>127</v>
      </c>
      <c r="O909" t="s">
        <v>128</v>
      </c>
      <c r="S909">
        <v>26452</v>
      </c>
      <c r="T909">
        <v>15.121729925903523</v>
      </c>
      <c r="U909" t="s">
        <v>157</v>
      </c>
      <c r="V909" t="s">
        <v>3476</v>
      </c>
      <c r="W909" t="s">
        <v>12159</v>
      </c>
      <c r="X909" t="s">
        <v>12147</v>
      </c>
    </row>
    <row r="910" spans="1:24">
      <c r="A910" t="s">
        <v>151</v>
      </c>
      <c r="B910" t="s">
        <v>57</v>
      </c>
      <c r="C910" t="s">
        <v>3424</v>
      </c>
      <c r="D910" t="s">
        <v>1994</v>
      </c>
      <c r="E910" t="s">
        <v>1997</v>
      </c>
      <c r="F910" t="s">
        <v>1995</v>
      </c>
      <c r="I910" t="s">
        <v>1996</v>
      </c>
      <c r="J910" t="s">
        <v>537</v>
      </c>
      <c r="K910">
        <v>1.5</v>
      </c>
      <c r="L910" t="s">
        <v>129</v>
      </c>
      <c r="M910">
        <v>400000</v>
      </c>
      <c r="N910" t="s">
        <v>127</v>
      </c>
      <c r="O910" t="s">
        <v>128</v>
      </c>
      <c r="S910">
        <v>26452</v>
      </c>
      <c r="T910">
        <v>15.121729925903523</v>
      </c>
      <c r="U910" t="s">
        <v>157</v>
      </c>
      <c r="V910" t="s">
        <v>3476</v>
      </c>
      <c r="W910" t="s">
        <v>12159</v>
      </c>
      <c r="X910" t="s">
        <v>12147</v>
      </c>
    </row>
    <row r="911" spans="1:24">
      <c r="A911" t="s">
        <v>151</v>
      </c>
      <c r="B911" t="s">
        <v>57</v>
      </c>
      <c r="C911" t="s">
        <v>444</v>
      </c>
      <c r="D911" t="s">
        <v>1335</v>
      </c>
      <c r="E911" t="s">
        <v>1336</v>
      </c>
      <c r="F911" t="s">
        <v>331</v>
      </c>
      <c r="I911" t="s">
        <v>208</v>
      </c>
      <c r="J911" t="s">
        <v>537</v>
      </c>
      <c r="K911">
        <v>0.60000000000000009</v>
      </c>
      <c r="L911" t="s">
        <v>129</v>
      </c>
      <c r="M911">
        <v>400000</v>
      </c>
      <c r="N911" t="s">
        <v>127</v>
      </c>
      <c r="O911" t="s">
        <v>128</v>
      </c>
      <c r="S911">
        <v>26452</v>
      </c>
      <c r="T911">
        <v>15.121729925903523</v>
      </c>
      <c r="U911" t="s">
        <v>160</v>
      </c>
      <c r="V911" t="s">
        <v>3476</v>
      </c>
      <c r="W911" t="s">
        <v>12159</v>
      </c>
      <c r="X911" t="s">
        <v>12148</v>
      </c>
    </row>
    <row r="912" spans="1:24">
      <c r="A912" t="s">
        <v>151</v>
      </c>
      <c r="B912" t="s">
        <v>57</v>
      </c>
      <c r="C912" t="s">
        <v>1337</v>
      </c>
      <c r="D912" t="s">
        <v>1338</v>
      </c>
      <c r="E912" t="s">
        <v>1339</v>
      </c>
      <c r="F912" t="s">
        <v>546</v>
      </c>
      <c r="I912" t="s">
        <v>302</v>
      </c>
      <c r="J912" t="s">
        <v>532</v>
      </c>
      <c r="K912">
        <v>3.4</v>
      </c>
      <c r="L912" t="s">
        <v>129</v>
      </c>
      <c r="M912">
        <v>400000</v>
      </c>
      <c r="N912" t="s">
        <v>127</v>
      </c>
      <c r="O912" t="s">
        <v>128</v>
      </c>
      <c r="S912">
        <v>26452</v>
      </c>
      <c r="T912">
        <v>15.121729925903523</v>
      </c>
      <c r="U912" t="s">
        <v>157</v>
      </c>
      <c r="V912" t="s">
        <v>3476</v>
      </c>
      <c r="W912" t="s">
        <v>12161</v>
      </c>
      <c r="X912" t="s">
        <v>12148</v>
      </c>
    </row>
    <row r="913" spans="1:24">
      <c r="A913" t="s">
        <v>151</v>
      </c>
      <c r="B913" t="s">
        <v>57</v>
      </c>
      <c r="C913" t="s">
        <v>1337</v>
      </c>
      <c r="D913" t="s">
        <v>1338</v>
      </c>
      <c r="E913" t="s">
        <v>1339</v>
      </c>
      <c r="F913" t="s">
        <v>546</v>
      </c>
      <c r="I913" t="s">
        <v>302</v>
      </c>
      <c r="J913" t="s">
        <v>532</v>
      </c>
      <c r="K913">
        <v>3.4</v>
      </c>
      <c r="L913" t="s">
        <v>522</v>
      </c>
      <c r="M913">
        <v>1220400</v>
      </c>
      <c r="N913" t="s">
        <v>135</v>
      </c>
      <c r="O913" t="s">
        <v>136</v>
      </c>
      <c r="S913">
        <v>26452</v>
      </c>
      <c r="T913">
        <v>46.136398003931653</v>
      </c>
      <c r="U913" t="s">
        <v>157</v>
      </c>
      <c r="V913" t="s">
        <v>3476</v>
      </c>
      <c r="W913" t="s">
        <v>12161</v>
      </c>
      <c r="X913" t="s">
        <v>12148</v>
      </c>
    </row>
    <row r="914" spans="1:24">
      <c r="A914" t="s">
        <v>151</v>
      </c>
      <c r="B914" t="s">
        <v>57</v>
      </c>
      <c r="C914" t="s">
        <v>1337</v>
      </c>
      <c r="D914" t="s">
        <v>1338</v>
      </c>
      <c r="E914" t="s">
        <v>1339</v>
      </c>
      <c r="F914" t="s">
        <v>546</v>
      </c>
      <c r="I914" t="s">
        <v>302</v>
      </c>
      <c r="J914" t="s">
        <v>532</v>
      </c>
      <c r="K914">
        <v>3.4</v>
      </c>
      <c r="L914" t="s">
        <v>138</v>
      </c>
      <c r="M914">
        <v>387180</v>
      </c>
      <c r="N914" t="s">
        <v>135</v>
      </c>
      <c r="O914" t="s">
        <v>136</v>
      </c>
      <c r="S914">
        <v>26452</v>
      </c>
      <c r="T914">
        <v>14.637078481778316</v>
      </c>
      <c r="U914" t="s">
        <v>157</v>
      </c>
      <c r="V914" t="s">
        <v>3476</v>
      </c>
      <c r="W914" t="s">
        <v>12161</v>
      </c>
      <c r="X914" t="s">
        <v>12148</v>
      </c>
    </row>
    <row r="915" spans="1:24">
      <c r="A915" t="s">
        <v>151</v>
      </c>
      <c r="B915" t="s">
        <v>57</v>
      </c>
      <c r="C915" t="s">
        <v>1341</v>
      </c>
      <c r="D915" t="s">
        <v>1342</v>
      </c>
      <c r="E915" t="s">
        <v>1343</v>
      </c>
      <c r="F915" t="s">
        <v>546</v>
      </c>
      <c r="I915" t="s">
        <v>302</v>
      </c>
      <c r="J915" t="s">
        <v>532</v>
      </c>
      <c r="K915">
        <v>3.4</v>
      </c>
      <c r="L915" t="s">
        <v>129</v>
      </c>
      <c r="M915">
        <v>400000</v>
      </c>
      <c r="N915" t="s">
        <v>127</v>
      </c>
      <c r="O915" t="s">
        <v>128</v>
      </c>
      <c r="S915">
        <v>26452</v>
      </c>
      <c r="T915">
        <v>15.121729925903523</v>
      </c>
      <c r="U915" t="s">
        <v>157</v>
      </c>
      <c r="V915" t="s">
        <v>3476</v>
      </c>
      <c r="W915" t="s">
        <v>12161</v>
      </c>
      <c r="X915" t="s">
        <v>12148</v>
      </c>
    </row>
    <row r="916" spans="1:24">
      <c r="A916" t="s">
        <v>151</v>
      </c>
      <c r="B916" t="s">
        <v>57</v>
      </c>
      <c r="C916" t="s">
        <v>1341</v>
      </c>
      <c r="D916" t="s">
        <v>1342</v>
      </c>
      <c r="E916" t="s">
        <v>1343</v>
      </c>
      <c r="F916" t="s">
        <v>546</v>
      </c>
      <c r="I916" t="s">
        <v>302</v>
      </c>
      <c r="J916" t="s">
        <v>532</v>
      </c>
      <c r="K916">
        <v>3.4</v>
      </c>
      <c r="L916" t="s">
        <v>522</v>
      </c>
      <c r="M916">
        <v>1220400</v>
      </c>
      <c r="N916" t="s">
        <v>135</v>
      </c>
      <c r="O916" t="s">
        <v>136</v>
      </c>
      <c r="S916">
        <v>26452</v>
      </c>
      <c r="T916">
        <v>46.136398003931653</v>
      </c>
      <c r="U916" t="s">
        <v>157</v>
      </c>
      <c r="V916" t="s">
        <v>3476</v>
      </c>
      <c r="W916" t="s">
        <v>12161</v>
      </c>
      <c r="X916" t="s">
        <v>12148</v>
      </c>
    </row>
    <row r="917" spans="1:24">
      <c r="A917" t="s">
        <v>151</v>
      </c>
      <c r="B917" t="s">
        <v>57</v>
      </c>
      <c r="C917" t="s">
        <v>1341</v>
      </c>
      <c r="D917" t="s">
        <v>1342</v>
      </c>
      <c r="E917" t="s">
        <v>1343</v>
      </c>
      <c r="F917" t="s">
        <v>546</v>
      </c>
      <c r="I917" t="s">
        <v>302</v>
      </c>
      <c r="J917" t="s">
        <v>532</v>
      </c>
      <c r="K917">
        <v>3.4</v>
      </c>
      <c r="L917" t="s">
        <v>138</v>
      </c>
      <c r="M917">
        <v>387180</v>
      </c>
      <c r="N917" t="s">
        <v>135</v>
      </c>
      <c r="O917" t="s">
        <v>136</v>
      </c>
      <c r="S917">
        <v>26452</v>
      </c>
      <c r="T917">
        <v>14.637078481778316</v>
      </c>
      <c r="U917" t="s">
        <v>157</v>
      </c>
      <c r="V917" t="s">
        <v>3476</v>
      </c>
      <c r="W917" t="s">
        <v>12161</v>
      </c>
      <c r="X917" t="s">
        <v>12148</v>
      </c>
    </row>
    <row r="918" spans="1:24">
      <c r="A918" t="s">
        <v>151</v>
      </c>
      <c r="B918" t="s">
        <v>57</v>
      </c>
      <c r="C918" t="s">
        <v>1345</v>
      </c>
      <c r="D918" t="s">
        <v>1346</v>
      </c>
      <c r="E918" t="s">
        <v>1347</v>
      </c>
      <c r="F918" t="s">
        <v>546</v>
      </c>
      <c r="I918" t="s">
        <v>302</v>
      </c>
      <c r="J918" t="s">
        <v>532</v>
      </c>
      <c r="K918">
        <v>3.4</v>
      </c>
      <c r="L918" t="s">
        <v>129</v>
      </c>
      <c r="M918">
        <v>400000</v>
      </c>
      <c r="N918" t="s">
        <v>127</v>
      </c>
      <c r="O918" t="s">
        <v>128</v>
      </c>
      <c r="S918">
        <v>26452</v>
      </c>
      <c r="T918">
        <v>15.121729925903523</v>
      </c>
      <c r="U918" t="s">
        <v>157</v>
      </c>
      <c r="V918" t="s">
        <v>3476</v>
      </c>
      <c r="W918" t="s">
        <v>12161</v>
      </c>
      <c r="X918" t="s">
        <v>12148</v>
      </c>
    </row>
    <row r="919" spans="1:24">
      <c r="A919" t="s">
        <v>151</v>
      </c>
      <c r="B919" t="s">
        <v>57</v>
      </c>
      <c r="C919" t="s">
        <v>1345</v>
      </c>
      <c r="D919" t="s">
        <v>1346</v>
      </c>
      <c r="E919" t="s">
        <v>1347</v>
      </c>
      <c r="F919" t="s">
        <v>546</v>
      </c>
      <c r="I919" t="s">
        <v>302</v>
      </c>
      <c r="J919" t="s">
        <v>532</v>
      </c>
      <c r="K919">
        <v>3.4</v>
      </c>
      <c r="L919" t="s">
        <v>522</v>
      </c>
      <c r="M919">
        <v>1220400</v>
      </c>
      <c r="N919" t="s">
        <v>135</v>
      </c>
      <c r="O919" t="s">
        <v>136</v>
      </c>
      <c r="S919">
        <v>26452</v>
      </c>
      <c r="T919">
        <v>46.136398003931653</v>
      </c>
      <c r="U919" t="s">
        <v>157</v>
      </c>
      <c r="V919" t="s">
        <v>3476</v>
      </c>
      <c r="W919" t="s">
        <v>12161</v>
      </c>
      <c r="X919" t="s">
        <v>12148</v>
      </c>
    </row>
    <row r="920" spans="1:24">
      <c r="A920" t="s">
        <v>151</v>
      </c>
      <c r="B920" t="s">
        <v>57</v>
      </c>
      <c r="C920" t="s">
        <v>1345</v>
      </c>
      <c r="D920" t="s">
        <v>1346</v>
      </c>
      <c r="E920" t="s">
        <v>1347</v>
      </c>
      <c r="F920" t="s">
        <v>546</v>
      </c>
      <c r="I920" t="s">
        <v>302</v>
      </c>
      <c r="J920" t="s">
        <v>532</v>
      </c>
      <c r="K920">
        <v>3.4</v>
      </c>
      <c r="L920" t="s">
        <v>138</v>
      </c>
      <c r="M920">
        <v>387180</v>
      </c>
      <c r="N920" t="s">
        <v>135</v>
      </c>
      <c r="O920" t="s">
        <v>136</v>
      </c>
      <c r="S920">
        <v>26452</v>
      </c>
      <c r="T920">
        <v>14.637078481778316</v>
      </c>
      <c r="U920" t="s">
        <v>157</v>
      </c>
      <c r="V920" t="s">
        <v>3476</v>
      </c>
      <c r="W920" t="s">
        <v>12161</v>
      </c>
      <c r="X920" t="s">
        <v>12148</v>
      </c>
    </row>
    <row r="921" spans="1:24">
      <c r="A921" t="s">
        <v>151</v>
      </c>
      <c r="B921" t="s">
        <v>57</v>
      </c>
      <c r="C921" t="s">
        <v>1349</v>
      </c>
      <c r="D921" t="s">
        <v>1350</v>
      </c>
      <c r="E921" t="s">
        <v>1351</v>
      </c>
      <c r="F921" t="s">
        <v>546</v>
      </c>
      <c r="I921" t="s">
        <v>302</v>
      </c>
      <c r="J921" t="s">
        <v>532</v>
      </c>
      <c r="K921">
        <v>3.4</v>
      </c>
      <c r="L921" t="s">
        <v>129</v>
      </c>
      <c r="M921">
        <v>400000</v>
      </c>
      <c r="N921" t="s">
        <v>127</v>
      </c>
      <c r="O921" t="s">
        <v>128</v>
      </c>
      <c r="S921">
        <v>26452</v>
      </c>
      <c r="T921">
        <v>15.121729925903523</v>
      </c>
      <c r="U921" t="s">
        <v>157</v>
      </c>
      <c r="V921" t="s">
        <v>3476</v>
      </c>
      <c r="W921" t="s">
        <v>12161</v>
      </c>
      <c r="X921" t="s">
        <v>12148</v>
      </c>
    </row>
    <row r="922" spans="1:24">
      <c r="A922" t="s">
        <v>151</v>
      </c>
      <c r="B922" t="s">
        <v>57</v>
      </c>
      <c r="C922" t="s">
        <v>1349</v>
      </c>
      <c r="D922" t="s">
        <v>1350</v>
      </c>
      <c r="E922" t="s">
        <v>1351</v>
      </c>
      <c r="F922" t="s">
        <v>546</v>
      </c>
      <c r="I922" t="s">
        <v>302</v>
      </c>
      <c r="J922" t="s">
        <v>532</v>
      </c>
      <c r="K922">
        <v>3.4</v>
      </c>
      <c r="L922" t="s">
        <v>522</v>
      </c>
      <c r="M922">
        <v>1220400</v>
      </c>
      <c r="N922" t="s">
        <v>135</v>
      </c>
      <c r="O922" t="s">
        <v>136</v>
      </c>
      <c r="S922">
        <v>26452</v>
      </c>
      <c r="T922">
        <v>46.136398003931653</v>
      </c>
      <c r="U922" t="s">
        <v>157</v>
      </c>
      <c r="V922" t="s">
        <v>3476</v>
      </c>
      <c r="W922" t="s">
        <v>12161</v>
      </c>
      <c r="X922" t="s">
        <v>12148</v>
      </c>
    </row>
    <row r="923" spans="1:24">
      <c r="A923" t="s">
        <v>151</v>
      </c>
      <c r="B923" t="s">
        <v>57</v>
      </c>
      <c r="C923" t="s">
        <v>1349</v>
      </c>
      <c r="D923" t="s">
        <v>1350</v>
      </c>
      <c r="E923" t="s">
        <v>1351</v>
      </c>
      <c r="F923" t="s">
        <v>546</v>
      </c>
      <c r="I923" t="s">
        <v>302</v>
      </c>
      <c r="J923" t="s">
        <v>532</v>
      </c>
      <c r="K923">
        <v>3.4</v>
      </c>
      <c r="L923" t="s">
        <v>138</v>
      </c>
      <c r="M923">
        <v>387180</v>
      </c>
      <c r="N923" t="s">
        <v>135</v>
      </c>
      <c r="O923" t="s">
        <v>136</v>
      </c>
      <c r="S923">
        <v>26452</v>
      </c>
      <c r="T923">
        <v>14.637078481778316</v>
      </c>
      <c r="U923" t="s">
        <v>157</v>
      </c>
      <c r="V923" t="s">
        <v>3476</v>
      </c>
      <c r="W923" t="s">
        <v>12161</v>
      </c>
      <c r="X923" t="s">
        <v>12148</v>
      </c>
    </row>
    <row r="924" spans="1:24">
      <c r="A924" t="s">
        <v>151</v>
      </c>
      <c r="B924" t="s">
        <v>57</v>
      </c>
      <c r="C924" t="s">
        <v>1353</v>
      </c>
      <c r="D924" t="s">
        <v>1354</v>
      </c>
      <c r="E924" t="s">
        <v>1355</v>
      </c>
      <c r="F924" t="s">
        <v>546</v>
      </c>
      <c r="I924" t="s">
        <v>302</v>
      </c>
      <c r="J924" t="s">
        <v>532</v>
      </c>
      <c r="K924">
        <v>3.4</v>
      </c>
      <c r="L924" t="s">
        <v>129</v>
      </c>
      <c r="M924">
        <v>400000</v>
      </c>
      <c r="N924" t="s">
        <v>127</v>
      </c>
      <c r="O924" t="s">
        <v>128</v>
      </c>
      <c r="S924">
        <v>26452</v>
      </c>
      <c r="T924">
        <v>15.121729925903523</v>
      </c>
      <c r="U924" t="s">
        <v>157</v>
      </c>
      <c r="V924" t="s">
        <v>3476</v>
      </c>
      <c r="W924" t="s">
        <v>12161</v>
      </c>
      <c r="X924" t="s">
        <v>12148</v>
      </c>
    </row>
    <row r="925" spans="1:24">
      <c r="A925" t="s">
        <v>151</v>
      </c>
      <c r="B925" t="s">
        <v>57</v>
      </c>
      <c r="C925" t="s">
        <v>1353</v>
      </c>
      <c r="D925" t="s">
        <v>1354</v>
      </c>
      <c r="E925" t="s">
        <v>1355</v>
      </c>
      <c r="F925" t="s">
        <v>546</v>
      </c>
      <c r="I925" t="s">
        <v>302</v>
      </c>
      <c r="J925" t="s">
        <v>532</v>
      </c>
      <c r="K925">
        <v>3.4</v>
      </c>
      <c r="L925" t="s">
        <v>522</v>
      </c>
      <c r="M925">
        <v>1220400</v>
      </c>
      <c r="N925" t="s">
        <v>135</v>
      </c>
      <c r="O925" t="s">
        <v>136</v>
      </c>
      <c r="S925">
        <v>26452</v>
      </c>
      <c r="T925">
        <v>46.136398003931653</v>
      </c>
      <c r="U925" t="s">
        <v>157</v>
      </c>
      <c r="V925" t="s">
        <v>3476</v>
      </c>
      <c r="W925" t="s">
        <v>12161</v>
      </c>
      <c r="X925" t="s">
        <v>12148</v>
      </c>
    </row>
    <row r="926" spans="1:24">
      <c r="A926" t="s">
        <v>151</v>
      </c>
      <c r="B926" t="s">
        <v>57</v>
      </c>
      <c r="C926" t="s">
        <v>1353</v>
      </c>
      <c r="D926" t="s">
        <v>1354</v>
      </c>
      <c r="E926" t="s">
        <v>1355</v>
      </c>
      <c r="F926" t="s">
        <v>546</v>
      </c>
      <c r="I926" t="s">
        <v>302</v>
      </c>
      <c r="J926" t="s">
        <v>532</v>
      </c>
      <c r="K926">
        <v>3.4</v>
      </c>
      <c r="L926" t="s">
        <v>138</v>
      </c>
      <c r="M926">
        <v>387180</v>
      </c>
      <c r="N926" t="s">
        <v>135</v>
      </c>
      <c r="O926" t="s">
        <v>136</v>
      </c>
      <c r="S926">
        <v>26452</v>
      </c>
      <c r="T926">
        <v>14.637078481778316</v>
      </c>
      <c r="U926" t="s">
        <v>157</v>
      </c>
      <c r="V926" t="s">
        <v>3476</v>
      </c>
      <c r="W926" t="s">
        <v>12161</v>
      </c>
      <c r="X926" t="s">
        <v>12148</v>
      </c>
    </row>
    <row r="927" spans="1:24">
      <c r="A927" t="s">
        <v>151</v>
      </c>
      <c r="B927" t="s">
        <v>57</v>
      </c>
      <c r="C927" t="s">
        <v>1357</v>
      </c>
      <c r="D927" t="s">
        <v>1358</v>
      </c>
      <c r="E927" t="s">
        <v>1359</v>
      </c>
      <c r="F927" t="s">
        <v>546</v>
      </c>
      <c r="I927" t="s">
        <v>302</v>
      </c>
      <c r="J927" t="s">
        <v>532</v>
      </c>
      <c r="K927">
        <v>2.2000000000000002</v>
      </c>
      <c r="L927" t="s">
        <v>129</v>
      </c>
      <c r="M927">
        <v>400000</v>
      </c>
      <c r="N927" t="s">
        <v>127</v>
      </c>
      <c r="O927" t="s">
        <v>128</v>
      </c>
      <c r="S927">
        <v>26452</v>
      </c>
      <c r="T927">
        <v>15.121729925903523</v>
      </c>
      <c r="U927" t="s">
        <v>157</v>
      </c>
      <c r="V927" t="s">
        <v>3476</v>
      </c>
      <c r="W927" t="s">
        <v>12161</v>
      </c>
      <c r="X927" t="s">
        <v>12148</v>
      </c>
    </row>
    <row r="928" spans="1:24">
      <c r="A928" t="s">
        <v>151</v>
      </c>
      <c r="B928" t="s">
        <v>57</v>
      </c>
      <c r="C928" t="s">
        <v>1357</v>
      </c>
      <c r="D928" t="s">
        <v>1358</v>
      </c>
      <c r="E928" t="s">
        <v>1359</v>
      </c>
      <c r="F928" t="s">
        <v>546</v>
      </c>
      <c r="I928" t="s">
        <v>302</v>
      </c>
      <c r="J928" t="s">
        <v>532</v>
      </c>
      <c r="K928">
        <v>2.2000000000000002</v>
      </c>
      <c r="L928" t="s">
        <v>130</v>
      </c>
      <c r="M928">
        <v>600000</v>
      </c>
      <c r="N928" t="s">
        <v>131</v>
      </c>
      <c r="O928" t="s">
        <v>132</v>
      </c>
      <c r="S928">
        <v>26452</v>
      </c>
      <c r="T928">
        <v>22.682594888855284</v>
      </c>
      <c r="U928" t="s">
        <v>157</v>
      </c>
      <c r="V928" t="s">
        <v>3476</v>
      </c>
      <c r="W928" t="s">
        <v>12161</v>
      </c>
      <c r="X928" t="s">
        <v>12148</v>
      </c>
    </row>
    <row r="929" spans="1:24">
      <c r="A929" t="s">
        <v>151</v>
      </c>
      <c r="B929" t="s">
        <v>57</v>
      </c>
      <c r="C929" t="s">
        <v>1357</v>
      </c>
      <c r="D929" t="s">
        <v>1358</v>
      </c>
      <c r="E929" t="s">
        <v>1359</v>
      </c>
      <c r="F929" t="s">
        <v>546</v>
      </c>
      <c r="I929" t="s">
        <v>302</v>
      </c>
      <c r="J929" t="s">
        <v>532</v>
      </c>
      <c r="K929">
        <v>2.2000000000000002</v>
      </c>
      <c r="L929" t="s">
        <v>522</v>
      </c>
      <c r="M929">
        <v>1220400</v>
      </c>
      <c r="N929" t="s">
        <v>135</v>
      </c>
      <c r="O929" t="s">
        <v>136</v>
      </c>
      <c r="S929">
        <v>26452</v>
      </c>
      <c r="T929">
        <v>46.136398003931653</v>
      </c>
      <c r="U929" t="s">
        <v>157</v>
      </c>
      <c r="V929" t="s">
        <v>3476</v>
      </c>
      <c r="W929" t="s">
        <v>12161</v>
      </c>
      <c r="X929" t="s">
        <v>12148</v>
      </c>
    </row>
    <row r="930" spans="1:24">
      <c r="A930" t="s">
        <v>151</v>
      </c>
      <c r="B930" t="s">
        <v>57</v>
      </c>
      <c r="C930" t="s">
        <v>1357</v>
      </c>
      <c r="D930" t="s">
        <v>1358</v>
      </c>
      <c r="E930" t="s">
        <v>1359</v>
      </c>
      <c r="F930" t="s">
        <v>546</v>
      </c>
      <c r="I930" t="s">
        <v>302</v>
      </c>
      <c r="J930" t="s">
        <v>532</v>
      </c>
      <c r="K930">
        <v>2.2000000000000002</v>
      </c>
      <c r="L930" t="s">
        <v>138</v>
      </c>
      <c r="M930">
        <v>387180</v>
      </c>
      <c r="N930" t="s">
        <v>135</v>
      </c>
      <c r="O930" t="s">
        <v>136</v>
      </c>
      <c r="S930">
        <v>26452</v>
      </c>
      <c r="T930">
        <v>14.637078481778316</v>
      </c>
      <c r="U930" t="s">
        <v>157</v>
      </c>
      <c r="V930" t="s">
        <v>3476</v>
      </c>
      <c r="W930" t="s">
        <v>12161</v>
      </c>
      <c r="X930" t="s">
        <v>12148</v>
      </c>
    </row>
    <row r="931" spans="1:24">
      <c r="A931" t="s">
        <v>151</v>
      </c>
      <c r="B931" t="s">
        <v>57</v>
      </c>
      <c r="C931" t="s">
        <v>1361</v>
      </c>
      <c r="D931" t="s">
        <v>1362</v>
      </c>
      <c r="E931" t="s">
        <v>1363</v>
      </c>
      <c r="F931" t="s">
        <v>546</v>
      </c>
      <c r="I931" t="s">
        <v>302</v>
      </c>
      <c r="J931" t="s">
        <v>532</v>
      </c>
      <c r="K931">
        <v>3.4</v>
      </c>
      <c r="L931" t="s">
        <v>129</v>
      </c>
      <c r="M931">
        <v>400000</v>
      </c>
      <c r="N931" t="s">
        <v>127</v>
      </c>
      <c r="O931" t="s">
        <v>128</v>
      </c>
      <c r="S931">
        <v>26452</v>
      </c>
      <c r="T931">
        <v>15.121729925903523</v>
      </c>
      <c r="U931" t="s">
        <v>157</v>
      </c>
      <c r="V931" t="s">
        <v>3476</v>
      </c>
      <c r="W931" t="s">
        <v>12161</v>
      </c>
      <c r="X931" t="s">
        <v>12148</v>
      </c>
    </row>
    <row r="932" spans="1:24">
      <c r="A932" t="s">
        <v>151</v>
      </c>
      <c r="B932" t="s">
        <v>57</v>
      </c>
      <c r="C932" t="s">
        <v>1361</v>
      </c>
      <c r="D932" t="s">
        <v>1362</v>
      </c>
      <c r="E932" t="s">
        <v>1363</v>
      </c>
      <c r="F932" t="s">
        <v>546</v>
      </c>
      <c r="I932" t="s">
        <v>302</v>
      </c>
      <c r="J932" t="s">
        <v>532</v>
      </c>
      <c r="K932">
        <v>3.4</v>
      </c>
      <c r="L932" t="s">
        <v>522</v>
      </c>
      <c r="M932">
        <v>1220400</v>
      </c>
      <c r="N932" t="s">
        <v>135</v>
      </c>
      <c r="O932" t="s">
        <v>136</v>
      </c>
      <c r="S932">
        <v>26452</v>
      </c>
      <c r="T932">
        <v>46.136398003931653</v>
      </c>
      <c r="U932" t="s">
        <v>157</v>
      </c>
      <c r="V932" t="s">
        <v>3476</v>
      </c>
      <c r="W932" t="s">
        <v>12161</v>
      </c>
      <c r="X932" t="s">
        <v>12148</v>
      </c>
    </row>
    <row r="933" spans="1:24">
      <c r="A933" t="s">
        <v>151</v>
      </c>
      <c r="B933" t="s">
        <v>57</v>
      </c>
      <c r="C933" t="s">
        <v>1361</v>
      </c>
      <c r="D933" t="s">
        <v>1362</v>
      </c>
      <c r="E933" t="s">
        <v>1363</v>
      </c>
      <c r="F933" t="s">
        <v>546</v>
      </c>
      <c r="I933" t="s">
        <v>302</v>
      </c>
      <c r="J933" t="s">
        <v>532</v>
      </c>
      <c r="K933">
        <v>3.4</v>
      </c>
      <c r="L933" t="s">
        <v>138</v>
      </c>
      <c r="M933">
        <v>387180</v>
      </c>
      <c r="N933" t="s">
        <v>135</v>
      </c>
      <c r="O933" t="s">
        <v>136</v>
      </c>
      <c r="S933">
        <v>26452</v>
      </c>
      <c r="T933">
        <v>14.637078481778316</v>
      </c>
      <c r="U933" t="s">
        <v>157</v>
      </c>
      <c r="V933" t="s">
        <v>3476</v>
      </c>
      <c r="W933" t="s">
        <v>12161</v>
      </c>
      <c r="X933" t="s">
        <v>12148</v>
      </c>
    </row>
    <row r="934" spans="1:24">
      <c r="A934" t="s">
        <v>151</v>
      </c>
      <c r="B934" t="s">
        <v>57</v>
      </c>
      <c r="C934" t="s">
        <v>1365</v>
      </c>
      <c r="D934" t="s">
        <v>1366</v>
      </c>
      <c r="E934" t="s">
        <v>1367</v>
      </c>
      <c r="F934" t="s">
        <v>546</v>
      </c>
      <c r="I934" t="s">
        <v>302</v>
      </c>
      <c r="J934" t="s">
        <v>532</v>
      </c>
      <c r="K934">
        <v>3.4</v>
      </c>
      <c r="L934" t="s">
        <v>129</v>
      </c>
      <c r="M934">
        <v>400000</v>
      </c>
      <c r="N934" t="s">
        <v>127</v>
      </c>
      <c r="O934" t="s">
        <v>128</v>
      </c>
      <c r="S934">
        <v>26452</v>
      </c>
      <c r="T934">
        <v>15.121729925903523</v>
      </c>
      <c r="U934" t="s">
        <v>157</v>
      </c>
      <c r="V934" t="s">
        <v>3476</v>
      </c>
      <c r="W934" t="s">
        <v>12161</v>
      </c>
      <c r="X934" t="s">
        <v>12148</v>
      </c>
    </row>
    <row r="935" spans="1:24">
      <c r="A935" t="s">
        <v>151</v>
      </c>
      <c r="B935" t="s">
        <v>57</v>
      </c>
      <c r="C935" t="s">
        <v>1365</v>
      </c>
      <c r="D935" t="s">
        <v>1366</v>
      </c>
      <c r="E935" t="s">
        <v>1367</v>
      </c>
      <c r="F935" t="s">
        <v>546</v>
      </c>
      <c r="I935" t="s">
        <v>302</v>
      </c>
      <c r="J935" t="s">
        <v>532</v>
      </c>
      <c r="K935">
        <v>3.4</v>
      </c>
      <c r="L935" t="s">
        <v>522</v>
      </c>
      <c r="M935">
        <v>1220400</v>
      </c>
      <c r="N935" t="s">
        <v>135</v>
      </c>
      <c r="O935" t="s">
        <v>136</v>
      </c>
      <c r="S935">
        <v>26452</v>
      </c>
      <c r="T935">
        <v>46.136398003931653</v>
      </c>
      <c r="U935" t="s">
        <v>157</v>
      </c>
      <c r="V935" t="s">
        <v>3476</v>
      </c>
      <c r="W935" t="s">
        <v>12161</v>
      </c>
      <c r="X935" t="s">
        <v>12148</v>
      </c>
    </row>
    <row r="936" spans="1:24">
      <c r="A936" t="s">
        <v>151</v>
      </c>
      <c r="B936" t="s">
        <v>57</v>
      </c>
      <c r="C936" t="s">
        <v>1365</v>
      </c>
      <c r="D936" t="s">
        <v>1366</v>
      </c>
      <c r="E936" t="s">
        <v>1367</v>
      </c>
      <c r="F936" t="s">
        <v>546</v>
      </c>
      <c r="I936" t="s">
        <v>302</v>
      </c>
      <c r="J936" t="s">
        <v>532</v>
      </c>
      <c r="K936">
        <v>3.4</v>
      </c>
      <c r="L936" t="s">
        <v>138</v>
      </c>
      <c r="M936">
        <v>387180</v>
      </c>
      <c r="N936" t="s">
        <v>135</v>
      </c>
      <c r="O936" t="s">
        <v>136</v>
      </c>
      <c r="S936">
        <v>26452</v>
      </c>
      <c r="T936">
        <v>14.637078481778316</v>
      </c>
      <c r="U936" t="s">
        <v>157</v>
      </c>
      <c r="V936" t="s">
        <v>3476</v>
      </c>
      <c r="W936" t="s">
        <v>12161</v>
      </c>
      <c r="X936" t="s">
        <v>12148</v>
      </c>
    </row>
    <row r="937" spans="1:24">
      <c r="A937" t="s">
        <v>151</v>
      </c>
      <c r="B937" t="s">
        <v>57</v>
      </c>
      <c r="C937" t="s">
        <v>1369</v>
      </c>
      <c r="D937" t="s">
        <v>1370</v>
      </c>
      <c r="E937" t="s">
        <v>1371</v>
      </c>
      <c r="F937" t="s">
        <v>546</v>
      </c>
      <c r="I937" t="s">
        <v>302</v>
      </c>
      <c r="J937" t="s">
        <v>532</v>
      </c>
      <c r="K937">
        <v>3.4</v>
      </c>
      <c r="L937" t="s">
        <v>129</v>
      </c>
      <c r="M937">
        <v>400000</v>
      </c>
      <c r="N937" t="s">
        <v>127</v>
      </c>
      <c r="O937" t="s">
        <v>128</v>
      </c>
      <c r="S937">
        <v>26452</v>
      </c>
      <c r="T937">
        <v>15.121729925903523</v>
      </c>
      <c r="U937" t="s">
        <v>157</v>
      </c>
      <c r="V937" t="s">
        <v>3476</v>
      </c>
      <c r="W937" t="s">
        <v>12161</v>
      </c>
      <c r="X937" t="s">
        <v>12148</v>
      </c>
    </row>
    <row r="938" spans="1:24">
      <c r="A938" t="s">
        <v>151</v>
      </c>
      <c r="B938" t="s">
        <v>57</v>
      </c>
      <c r="C938" t="s">
        <v>1369</v>
      </c>
      <c r="D938" t="s">
        <v>1370</v>
      </c>
      <c r="E938" t="s">
        <v>1371</v>
      </c>
      <c r="F938" t="s">
        <v>546</v>
      </c>
      <c r="I938" t="s">
        <v>302</v>
      </c>
      <c r="J938" t="s">
        <v>532</v>
      </c>
      <c r="K938">
        <v>3.4</v>
      </c>
      <c r="L938" t="s">
        <v>522</v>
      </c>
      <c r="M938">
        <v>1220400</v>
      </c>
      <c r="N938" t="s">
        <v>135</v>
      </c>
      <c r="O938" t="s">
        <v>136</v>
      </c>
      <c r="S938">
        <v>26452</v>
      </c>
      <c r="T938">
        <v>46.136398003931653</v>
      </c>
      <c r="U938" t="s">
        <v>157</v>
      </c>
      <c r="V938" t="s">
        <v>3476</v>
      </c>
      <c r="W938" t="s">
        <v>12161</v>
      </c>
      <c r="X938" t="s">
        <v>12148</v>
      </c>
    </row>
    <row r="939" spans="1:24">
      <c r="A939" t="s">
        <v>151</v>
      </c>
      <c r="B939" t="s">
        <v>57</v>
      </c>
      <c r="C939" t="s">
        <v>1369</v>
      </c>
      <c r="D939" t="s">
        <v>1370</v>
      </c>
      <c r="E939" t="s">
        <v>1371</v>
      </c>
      <c r="F939" t="s">
        <v>546</v>
      </c>
      <c r="I939" t="s">
        <v>302</v>
      </c>
      <c r="J939" t="s">
        <v>532</v>
      </c>
      <c r="K939">
        <v>3.4</v>
      </c>
      <c r="L939" t="s">
        <v>138</v>
      </c>
      <c r="M939">
        <v>387180</v>
      </c>
      <c r="N939" t="s">
        <v>135</v>
      </c>
      <c r="O939" t="s">
        <v>136</v>
      </c>
      <c r="S939">
        <v>26452</v>
      </c>
      <c r="T939">
        <v>14.637078481778316</v>
      </c>
      <c r="U939" t="s">
        <v>157</v>
      </c>
      <c r="V939" t="s">
        <v>3476</v>
      </c>
      <c r="W939" t="s">
        <v>12161</v>
      </c>
      <c r="X939" t="s">
        <v>12148</v>
      </c>
    </row>
    <row r="940" spans="1:24">
      <c r="A940" t="s">
        <v>151</v>
      </c>
      <c r="B940" t="s">
        <v>57</v>
      </c>
      <c r="C940" t="s">
        <v>3328</v>
      </c>
      <c r="D940" t="s">
        <v>1373</v>
      </c>
      <c r="E940" t="s">
        <v>1375</v>
      </c>
      <c r="F940" t="s">
        <v>1374</v>
      </c>
      <c r="I940" t="s">
        <v>204</v>
      </c>
      <c r="J940" t="s">
        <v>537</v>
      </c>
      <c r="K940">
        <v>29</v>
      </c>
      <c r="L940" t="s">
        <v>129</v>
      </c>
      <c r="M940">
        <v>400000</v>
      </c>
      <c r="N940" t="s">
        <v>127</v>
      </c>
      <c r="O940" t="s">
        <v>128</v>
      </c>
      <c r="S940">
        <v>26452</v>
      </c>
      <c r="T940">
        <v>15.121729925903523</v>
      </c>
      <c r="U940" t="s">
        <v>159</v>
      </c>
      <c r="V940" t="s">
        <v>3476</v>
      </c>
      <c r="W940" t="s">
        <v>12159</v>
      </c>
      <c r="X940" t="s">
        <v>12148</v>
      </c>
    </row>
    <row r="941" spans="1:24">
      <c r="A941" t="s">
        <v>151</v>
      </c>
      <c r="B941" t="s">
        <v>57</v>
      </c>
      <c r="C941" t="s">
        <v>3329</v>
      </c>
      <c r="D941" t="s">
        <v>1376</v>
      </c>
      <c r="E941" t="s">
        <v>1377</v>
      </c>
      <c r="F941" t="s">
        <v>946</v>
      </c>
      <c r="I941" t="s">
        <v>217</v>
      </c>
      <c r="J941" t="s">
        <v>537</v>
      </c>
      <c r="K941">
        <v>0.5</v>
      </c>
      <c r="L941" t="s">
        <v>129</v>
      </c>
      <c r="M941">
        <v>400000</v>
      </c>
      <c r="N941" t="s">
        <v>127</v>
      </c>
      <c r="O941" t="s">
        <v>128</v>
      </c>
      <c r="S941">
        <v>26452</v>
      </c>
      <c r="T941">
        <v>15.121729925903523</v>
      </c>
      <c r="U941" t="s">
        <v>160</v>
      </c>
      <c r="V941" t="s">
        <v>3476</v>
      </c>
      <c r="W941" t="s">
        <v>12159</v>
      </c>
      <c r="X941" t="s">
        <v>12148</v>
      </c>
    </row>
    <row r="942" spans="1:24">
      <c r="A942" t="s">
        <v>151</v>
      </c>
      <c r="B942" t="s">
        <v>57</v>
      </c>
      <c r="C942" t="s">
        <v>1378</v>
      </c>
      <c r="D942" t="s">
        <v>1379</v>
      </c>
      <c r="E942" t="s">
        <v>1381</v>
      </c>
      <c r="F942" t="s">
        <v>1380</v>
      </c>
      <c r="I942" t="s">
        <v>217</v>
      </c>
      <c r="J942" t="s">
        <v>532</v>
      </c>
      <c r="K942">
        <v>2</v>
      </c>
      <c r="L942" t="s">
        <v>129</v>
      </c>
      <c r="M942">
        <v>400000</v>
      </c>
      <c r="N942" t="s">
        <v>127</v>
      </c>
      <c r="O942" t="s">
        <v>128</v>
      </c>
      <c r="S942">
        <v>26452</v>
      </c>
      <c r="T942">
        <v>15.121729925903523</v>
      </c>
      <c r="U942" t="s">
        <v>165</v>
      </c>
      <c r="V942" t="s">
        <v>3476</v>
      </c>
      <c r="W942" t="s">
        <v>12161</v>
      </c>
      <c r="X942" t="s">
        <v>12148</v>
      </c>
    </row>
    <row r="943" spans="1:24">
      <c r="A943" t="s">
        <v>151</v>
      </c>
      <c r="B943" t="s">
        <v>57</v>
      </c>
      <c r="C943" t="s">
        <v>460</v>
      </c>
      <c r="D943" t="s">
        <v>1382</v>
      </c>
      <c r="E943" t="s">
        <v>1383</v>
      </c>
      <c r="F943" t="s">
        <v>1200</v>
      </c>
      <c r="I943" t="s">
        <v>204</v>
      </c>
      <c r="J943" t="s">
        <v>537</v>
      </c>
      <c r="K943">
        <v>0.5</v>
      </c>
      <c r="L943" t="s">
        <v>129</v>
      </c>
      <c r="M943">
        <v>400000</v>
      </c>
      <c r="N943" t="s">
        <v>127</v>
      </c>
      <c r="O943" t="s">
        <v>128</v>
      </c>
      <c r="S943">
        <v>26452</v>
      </c>
      <c r="T943">
        <v>15.121729925903523</v>
      </c>
      <c r="U943" t="s">
        <v>159</v>
      </c>
      <c r="V943" t="s">
        <v>3476</v>
      </c>
      <c r="W943" t="s">
        <v>12159</v>
      </c>
      <c r="X943" t="s">
        <v>12148</v>
      </c>
    </row>
    <row r="944" spans="1:24">
      <c r="A944" t="s">
        <v>151</v>
      </c>
      <c r="B944" t="s">
        <v>57</v>
      </c>
      <c r="C944" t="s">
        <v>454</v>
      </c>
      <c r="D944" t="s">
        <v>1384</v>
      </c>
      <c r="E944" t="s">
        <v>1386</v>
      </c>
      <c r="F944" t="s">
        <v>1385</v>
      </c>
      <c r="I944" t="s">
        <v>204</v>
      </c>
      <c r="J944" t="s">
        <v>537</v>
      </c>
      <c r="K944">
        <v>42.7</v>
      </c>
      <c r="L944" t="s">
        <v>129</v>
      </c>
      <c r="M944">
        <v>400000</v>
      </c>
      <c r="N944" t="s">
        <v>127</v>
      </c>
      <c r="O944" t="s">
        <v>128</v>
      </c>
      <c r="S944">
        <v>26452</v>
      </c>
      <c r="T944">
        <v>15.121729925903523</v>
      </c>
      <c r="U944" t="s">
        <v>159</v>
      </c>
      <c r="V944" t="s">
        <v>3476</v>
      </c>
      <c r="W944" t="s">
        <v>12159</v>
      </c>
      <c r="X944" t="s">
        <v>12148</v>
      </c>
    </row>
    <row r="945" spans="1:24">
      <c r="A945" t="s">
        <v>151</v>
      </c>
      <c r="B945" t="s">
        <v>57</v>
      </c>
      <c r="C945" t="s">
        <v>3330</v>
      </c>
      <c r="D945" t="s">
        <v>1387</v>
      </c>
      <c r="E945" t="s">
        <v>1389</v>
      </c>
      <c r="F945" t="s">
        <v>1388</v>
      </c>
      <c r="I945" t="s">
        <v>217</v>
      </c>
      <c r="J945" t="s">
        <v>537</v>
      </c>
      <c r="K945">
        <v>3.4</v>
      </c>
      <c r="L945" t="s">
        <v>129</v>
      </c>
      <c r="M945">
        <v>400000</v>
      </c>
      <c r="N945" t="s">
        <v>127</v>
      </c>
      <c r="O945" t="s">
        <v>128</v>
      </c>
      <c r="S945">
        <v>26452</v>
      </c>
      <c r="T945">
        <v>15.121729925903523</v>
      </c>
      <c r="U945" t="s">
        <v>157</v>
      </c>
      <c r="V945" t="s">
        <v>3476</v>
      </c>
      <c r="W945" t="s">
        <v>12159</v>
      </c>
      <c r="X945" t="s">
        <v>12148</v>
      </c>
    </row>
    <row r="946" spans="1:24">
      <c r="A946" t="s">
        <v>151</v>
      </c>
      <c r="B946" t="s">
        <v>57</v>
      </c>
      <c r="C946" t="s">
        <v>436</v>
      </c>
      <c r="D946" t="s">
        <v>1390</v>
      </c>
      <c r="E946" t="s">
        <v>1391</v>
      </c>
      <c r="F946" t="s">
        <v>756</v>
      </c>
      <c r="I946" t="s">
        <v>204</v>
      </c>
      <c r="J946" t="s">
        <v>537</v>
      </c>
      <c r="K946">
        <v>62</v>
      </c>
      <c r="L946" t="s">
        <v>129</v>
      </c>
      <c r="M946">
        <v>400000</v>
      </c>
      <c r="N946" t="s">
        <v>127</v>
      </c>
      <c r="O946" t="s">
        <v>128</v>
      </c>
      <c r="S946">
        <v>26452</v>
      </c>
      <c r="T946">
        <v>15.121729925903523</v>
      </c>
      <c r="U946" t="s">
        <v>157</v>
      </c>
      <c r="V946" t="s">
        <v>3476</v>
      </c>
      <c r="W946" t="s">
        <v>12159</v>
      </c>
      <c r="X946" t="s">
        <v>12148</v>
      </c>
    </row>
    <row r="947" spans="1:24">
      <c r="A947" t="s">
        <v>151</v>
      </c>
      <c r="B947" t="s">
        <v>57</v>
      </c>
      <c r="C947" t="s">
        <v>436</v>
      </c>
      <c r="D947" t="s">
        <v>1390</v>
      </c>
      <c r="E947" t="s">
        <v>1392</v>
      </c>
      <c r="F947" t="s">
        <v>756</v>
      </c>
      <c r="I947" t="s">
        <v>204</v>
      </c>
      <c r="J947" t="s">
        <v>537</v>
      </c>
      <c r="K947">
        <v>62</v>
      </c>
      <c r="L947" t="s">
        <v>129</v>
      </c>
      <c r="M947">
        <v>300000</v>
      </c>
      <c r="N947" t="s">
        <v>127</v>
      </c>
      <c r="O947" t="s">
        <v>128</v>
      </c>
      <c r="S947">
        <v>26452</v>
      </c>
      <c r="T947">
        <v>11.341297444427642</v>
      </c>
      <c r="U947" t="s">
        <v>157</v>
      </c>
      <c r="V947" t="s">
        <v>3476</v>
      </c>
      <c r="W947" t="s">
        <v>12159</v>
      </c>
      <c r="X947" t="s">
        <v>12148</v>
      </c>
    </row>
    <row r="948" spans="1:24">
      <c r="A948" t="s">
        <v>151</v>
      </c>
      <c r="B948" t="s">
        <v>57</v>
      </c>
      <c r="C948" t="s">
        <v>450</v>
      </c>
      <c r="D948" t="s">
        <v>1393</v>
      </c>
      <c r="E948" t="s">
        <v>1395</v>
      </c>
      <c r="F948" t="s">
        <v>1394</v>
      </c>
      <c r="I948" t="s">
        <v>298</v>
      </c>
      <c r="J948" t="s">
        <v>537</v>
      </c>
      <c r="K948">
        <v>34.299999999999997</v>
      </c>
      <c r="L948" t="s">
        <v>129</v>
      </c>
      <c r="M948">
        <v>400000</v>
      </c>
      <c r="N948" t="s">
        <v>127</v>
      </c>
      <c r="O948" t="s">
        <v>128</v>
      </c>
      <c r="S948">
        <v>26452</v>
      </c>
      <c r="T948">
        <v>15.121729925903523</v>
      </c>
      <c r="U948" t="s">
        <v>159</v>
      </c>
      <c r="V948" t="s">
        <v>3476</v>
      </c>
      <c r="W948" t="s">
        <v>12159</v>
      </c>
      <c r="X948" t="s">
        <v>12148</v>
      </c>
    </row>
    <row r="949" spans="1:24">
      <c r="A949" t="s">
        <v>151</v>
      </c>
      <c r="B949" t="s">
        <v>57</v>
      </c>
      <c r="C949" t="s">
        <v>3331</v>
      </c>
      <c r="D949" t="s">
        <v>1396</v>
      </c>
      <c r="E949" t="s">
        <v>1398</v>
      </c>
      <c r="F949" t="s">
        <v>1397</v>
      </c>
      <c r="I949" t="s">
        <v>223</v>
      </c>
      <c r="J949" t="s">
        <v>537</v>
      </c>
      <c r="K949">
        <v>2</v>
      </c>
      <c r="L949" t="s">
        <v>129</v>
      </c>
      <c r="M949">
        <v>400000</v>
      </c>
      <c r="N949" t="s">
        <v>127</v>
      </c>
      <c r="O949" t="s">
        <v>128</v>
      </c>
      <c r="S949">
        <v>26452</v>
      </c>
      <c r="T949">
        <v>15.121729925903523</v>
      </c>
      <c r="U949" t="s">
        <v>165</v>
      </c>
      <c r="V949" t="s">
        <v>3476</v>
      </c>
      <c r="W949" t="s">
        <v>12159</v>
      </c>
      <c r="X949" t="s">
        <v>12148</v>
      </c>
    </row>
    <row r="950" spans="1:24">
      <c r="A950" t="s">
        <v>151</v>
      </c>
      <c r="B950" t="s">
        <v>57</v>
      </c>
      <c r="C950" t="s">
        <v>432</v>
      </c>
      <c r="D950" t="s">
        <v>1399</v>
      </c>
      <c r="E950" t="s">
        <v>1400</v>
      </c>
      <c r="F950" t="s">
        <v>327</v>
      </c>
      <c r="I950" t="s">
        <v>275</v>
      </c>
      <c r="J950" t="s">
        <v>537</v>
      </c>
      <c r="K950">
        <v>52.5</v>
      </c>
      <c r="L950" t="s">
        <v>129</v>
      </c>
      <c r="M950">
        <v>400000</v>
      </c>
      <c r="N950" t="s">
        <v>127</v>
      </c>
      <c r="O950" t="s">
        <v>128</v>
      </c>
      <c r="S950">
        <v>26452</v>
      </c>
      <c r="T950">
        <v>15.121729925903523</v>
      </c>
      <c r="U950" t="s">
        <v>157</v>
      </c>
      <c r="V950" t="s">
        <v>3476</v>
      </c>
      <c r="W950" t="s">
        <v>12159</v>
      </c>
      <c r="X950" t="s">
        <v>12148</v>
      </c>
    </row>
    <row r="951" spans="1:24">
      <c r="A951" t="s">
        <v>151</v>
      </c>
      <c r="B951" t="s">
        <v>57</v>
      </c>
      <c r="C951" t="s">
        <v>439</v>
      </c>
      <c r="D951" t="s">
        <v>1401</v>
      </c>
      <c r="E951" t="s">
        <v>1402</v>
      </c>
      <c r="F951" t="s">
        <v>1152</v>
      </c>
      <c r="I951" t="s">
        <v>223</v>
      </c>
      <c r="J951" t="s">
        <v>537</v>
      </c>
      <c r="K951">
        <v>0.5</v>
      </c>
      <c r="L951" t="s">
        <v>129</v>
      </c>
      <c r="M951">
        <v>400000</v>
      </c>
      <c r="N951" t="s">
        <v>127</v>
      </c>
      <c r="O951" t="s">
        <v>128</v>
      </c>
      <c r="S951">
        <v>26452</v>
      </c>
      <c r="T951">
        <v>15.121729925903523</v>
      </c>
      <c r="U951" t="s">
        <v>159</v>
      </c>
      <c r="V951" t="s">
        <v>3476</v>
      </c>
      <c r="W951" t="s">
        <v>12159</v>
      </c>
      <c r="X951" t="s">
        <v>12148</v>
      </c>
    </row>
    <row r="952" spans="1:24">
      <c r="A952" t="s">
        <v>151</v>
      </c>
      <c r="B952" t="s">
        <v>57</v>
      </c>
      <c r="C952" t="s">
        <v>3425</v>
      </c>
      <c r="D952" t="s">
        <v>1998</v>
      </c>
      <c r="E952" t="s">
        <v>1999</v>
      </c>
      <c r="F952" t="s">
        <v>303</v>
      </c>
      <c r="I952" t="s">
        <v>208</v>
      </c>
      <c r="J952" t="s">
        <v>537</v>
      </c>
      <c r="K952">
        <v>2.2000000000000002</v>
      </c>
      <c r="L952" t="s">
        <v>129</v>
      </c>
      <c r="M952">
        <v>400000</v>
      </c>
      <c r="N952" t="s">
        <v>127</v>
      </c>
      <c r="O952" t="s">
        <v>128</v>
      </c>
      <c r="S952">
        <v>26452</v>
      </c>
      <c r="T952">
        <v>15.121729925903523</v>
      </c>
      <c r="U952" t="s">
        <v>3619</v>
      </c>
      <c r="V952" t="s">
        <v>3476</v>
      </c>
      <c r="W952" t="s">
        <v>12159</v>
      </c>
      <c r="X952" t="s">
        <v>12147</v>
      </c>
    </row>
    <row r="953" spans="1:24">
      <c r="A953" t="s">
        <v>151</v>
      </c>
      <c r="B953" t="s">
        <v>57</v>
      </c>
      <c r="C953" t="s">
        <v>3332</v>
      </c>
      <c r="D953" t="s">
        <v>1403</v>
      </c>
      <c r="E953" t="s">
        <v>1404</v>
      </c>
      <c r="F953" t="s">
        <v>919</v>
      </c>
      <c r="I953" t="s">
        <v>217</v>
      </c>
      <c r="J953" t="s">
        <v>532</v>
      </c>
      <c r="K953">
        <v>210.5</v>
      </c>
      <c r="L953" t="s">
        <v>129</v>
      </c>
      <c r="M953">
        <v>400000</v>
      </c>
      <c r="N953" t="s">
        <v>127</v>
      </c>
      <c r="O953" t="s">
        <v>128</v>
      </c>
      <c r="S953">
        <v>26452</v>
      </c>
      <c r="T953">
        <v>15.121729925903523</v>
      </c>
      <c r="U953" t="s">
        <v>3533</v>
      </c>
      <c r="V953" t="s">
        <v>3476</v>
      </c>
      <c r="W953" t="s">
        <v>12161</v>
      </c>
      <c r="X953" t="s">
        <v>12148</v>
      </c>
    </row>
    <row r="954" spans="1:24">
      <c r="A954" t="s">
        <v>151</v>
      </c>
      <c r="B954" t="s">
        <v>57</v>
      </c>
      <c r="C954" t="s">
        <v>1405</v>
      </c>
      <c r="D954" t="s">
        <v>1406</v>
      </c>
      <c r="E954" t="s">
        <v>1407</v>
      </c>
      <c r="F954" t="s">
        <v>546</v>
      </c>
      <c r="I954" t="s">
        <v>302</v>
      </c>
      <c r="J954" t="s">
        <v>532</v>
      </c>
      <c r="K954">
        <v>7.3</v>
      </c>
      <c r="L954" t="s">
        <v>129</v>
      </c>
      <c r="M954">
        <v>400000</v>
      </c>
      <c r="N954" t="s">
        <v>127</v>
      </c>
      <c r="O954" t="s">
        <v>128</v>
      </c>
      <c r="S954">
        <v>26452</v>
      </c>
      <c r="T954">
        <v>15.121729925903523</v>
      </c>
      <c r="U954" t="s">
        <v>157</v>
      </c>
      <c r="V954" t="s">
        <v>3476</v>
      </c>
      <c r="W954" t="s">
        <v>12161</v>
      </c>
      <c r="X954" t="s">
        <v>12148</v>
      </c>
    </row>
    <row r="955" spans="1:24">
      <c r="A955" t="s">
        <v>151</v>
      </c>
      <c r="B955" t="s">
        <v>57</v>
      </c>
      <c r="C955" t="s">
        <v>1405</v>
      </c>
      <c r="D955" t="s">
        <v>1406</v>
      </c>
      <c r="E955" t="s">
        <v>1407</v>
      </c>
      <c r="F955" t="s">
        <v>546</v>
      </c>
      <c r="I955" t="s">
        <v>302</v>
      </c>
      <c r="J955" t="s">
        <v>532</v>
      </c>
      <c r="K955">
        <v>7.3</v>
      </c>
      <c r="L955" t="s">
        <v>522</v>
      </c>
      <c r="M955">
        <v>1220400</v>
      </c>
      <c r="N955" t="s">
        <v>135</v>
      </c>
      <c r="O955" t="s">
        <v>136</v>
      </c>
      <c r="S955">
        <v>26452</v>
      </c>
      <c r="T955">
        <v>46.136398003931653</v>
      </c>
      <c r="U955" t="s">
        <v>157</v>
      </c>
      <c r="V955" t="s">
        <v>3476</v>
      </c>
      <c r="W955" t="s">
        <v>12161</v>
      </c>
      <c r="X955" t="s">
        <v>12148</v>
      </c>
    </row>
    <row r="956" spans="1:24">
      <c r="A956" t="s">
        <v>151</v>
      </c>
      <c r="B956" t="s">
        <v>57</v>
      </c>
      <c r="C956" t="s">
        <v>1405</v>
      </c>
      <c r="D956" t="s">
        <v>1406</v>
      </c>
      <c r="E956" t="s">
        <v>1407</v>
      </c>
      <c r="F956" t="s">
        <v>546</v>
      </c>
      <c r="I956" t="s">
        <v>302</v>
      </c>
      <c r="J956" t="s">
        <v>532</v>
      </c>
      <c r="K956">
        <v>7.3</v>
      </c>
      <c r="L956" t="s">
        <v>138</v>
      </c>
      <c r="M956">
        <v>387180</v>
      </c>
      <c r="N956" t="s">
        <v>135</v>
      </c>
      <c r="O956" t="s">
        <v>136</v>
      </c>
      <c r="S956">
        <v>26452</v>
      </c>
      <c r="T956">
        <v>14.637078481778316</v>
      </c>
      <c r="U956" t="s">
        <v>157</v>
      </c>
      <c r="V956" t="s">
        <v>3476</v>
      </c>
      <c r="W956" t="s">
        <v>12161</v>
      </c>
      <c r="X956" t="s">
        <v>12148</v>
      </c>
    </row>
    <row r="957" spans="1:24">
      <c r="A957" t="s">
        <v>151</v>
      </c>
      <c r="B957" t="s">
        <v>57</v>
      </c>
      <c r="C957" t="s">
        <v>1409</v>
      </c>
      <c r="D957" t="s">
        <v>1410</v>
      </c>
      <c r="E957" t="s">
        <v>1411</v>
      </c>
      <c r="F957" t="s">
        <v>546</v>
      </c>
      <c r="I957" t="s">
        <v>302</v>
      </c>
      <c r="J957" t="s">
        <v>532</v>
      </c>
      <c r="K957">
        <v>3.4</v>
      </c>
      <c r="L957" t="s">
        <v>129</v>
      </c>
      <c r="M957">
        <v>400000</v>
      </c>
      <c r="N957" t="s">
        <v>127</v>
      </c>
      <c r="O957" t="s">
        <v>128</v>
      </c>
      <c r="S957">
        <v>26452</v>
      </c>
      <c r="T957">
        <v>15.121729925903523</v>
      </c>
      <c r="U957" t="s">
        <v>157</v>
      </c>
      <c r="V957" t="s">
        <v>3476</v>
      </c>
      <c r="W957" t="s">
        <v>12161</v>
      </c>
      <c r="X957" t="s">
        <v>12148</v>
      </c>
    </row>
    <row r="958" spans="1:24">
      <c r="A958" t="s">
        <v>151</v>
      </c>
      <c r="B958" t="s">
        <v>57</v>
      </c>
      <c r="C958" t="s">
        <v>1409</v>
      </c>
      <c r="D958" t="s">
        <v>1410</v>
      </c>
      <c r="E958" t="s">
        <v>1411</v>
      </c>
      <c r="F958" t="s">
        <v>546</v>
      </c>
      <c r="I958" t="s">
        <v>302</v>
      </c>
      <c r="J958" t="s">
        <v>532</v>
      </c>
      <c r="K958">
        <v>3.4</v>
      </c>
      <c r="L958" t="s">
        <v>522</v>
      </c>
      <c r="M958">
        <v>1220400</v>
      </c>
      <c r="N958" t="s">
        <v>135</v>
      </c>
      <c r="O958" t="s">
        <v>136</v>
      </c>
      <c r="S958">
        <v>26452</v>
      </c>
      <c r="T958">
        <v>46.136398003931653</v>
      </c>
      <c r="U958" t="s">
        <v>157</v>
      </c>
      <c r="V958" t="s">
        <v>3476</v>
      </c>
      <c r="W958" t="s">
        <v>12161</v>
      </c>
      <c r="X958" t="s">
        <v>12148</v>
      </c>
    </row>
    <row r="959" spans="1:24">
      <c r="A959" t="s">
        <v>151</v>
      </c>
      <c r="B959" t="s">
        <v>57</v>
      </c>
      <c r="C959" t="s">
        <v>1409</v>
      </c>
      <c r="D959" t="s">
        <v>1410</v>
      </c>
      <c r="E959" t="s">
        <v>1411</v>
      </c>
      <c r="F959" t="s">
        <v>546</v>
      </c>
      <c r="I959" t="s">
        <v>302</v>
      </c>
      <c r="J959" t="s">
        <v>532</v>
      </c>
      <c r="K959">
        <v>3.4</v>
      </c>
      <c r="L959" t="s">
        <v>138</v>
      </c>
      <c r="M959">
        <v>387180</v>
      </c>
      <c r="N959" t="s">
        <v>135</v>
      </c>
      <c r="O959" t="s">
        <v>136</v>
      </c>
      <c r="S959">
        <v>26452</v>
      </c>
      <c r="T959">
        <v>14.637078481778316</v>
      </c>
      <c r="U959" t="s">
        <v>157</v>
      </c>
      <c r="V959" t="s">
        <v>3476</v>
      </c>
      <c r="W959" t="s">
        <v>12161</v>
      </c>
      <c r="X959" t="s">
        <v>12148</v>
      </c>
    </row>
    <row r="960" spans="1:24">
      <c r="A960" t="s">
        <v>151</v>
      </c>
      <c r="B960" t="s">
        <v>57</v>
      </c>
      <c r="C960" t="s">
        <v>1413</v>
      </c>
      <c r="D960" t="s">
        <v>1414</v>
      </c>
      <c r="E960" t="s">
        <v>1415</v>
      </c>
      <c r="F960" t="s">
        <v>546</v>
      </c>
      <c r="I960" t="s">
        <v>302</v>
      </c>
      <c r="J960" t="s">
        <v>532</v>
      </c>
      <c r="K960">
        <v>5.2</v>
      </c>
      <c r="L960" t="s">
        <v>129</v>
      </c>
      <c r="M960">
        <v>400000</v>
      </c>
      <c r="N960" t="s">
        <v>127</v>
      </c>
      <c r="O960" t="s">
        <v>128</v>
      </c>
      <c r="S960">
        <v>26452</v>
      </c>
      <c r="T960">
        <v>15.121729925903523</v>
      </c>
      <c r="U960" t="s">
        <v>157</v>
      </c>
      <c r="V960" t="s">
        <v>3476</v>
      </c>
      <c r="W960" t="s">
        <v>12161</v>
      </c>
      <c r="X960" t="s">
        <v>12148</v>
      </c>
    </row>
    <row r="961" spans="1:24">
      <c r="A961" t="s">
        <v>151</v>
      </c>
      <c r="B961" t="s">
        <v>57</v>
      </c>
      <c r="C961" t="s">
        <v>1413</v>
      </c>
      <c r="D961" t="s">
        <v>1414</v>
      </c>
      <c r="E961" t="s">
        <v>1415</v>
      </c>
      <c r="F961" t="s">
        <v>546</v>
      </c>
      <c r="I961" t="s">
        <v>302</v>
      </c>
      <c r="J961" t="s">
        <v>532</v>
      </c>
      <c r="K961">
        <v>5.2</v>
      </c>
      <c r="L961" t="s">
        <v>522</v>
      </c>
      <c r="M961">
        <v>1220400</v>
      </c>
      <c r="N961" t="s">
        <v>135</v>
      </c>
      <c r="O961" t="s">
        <v>136</v>
      </c>
      <c r="S961">
        <v>26452</v>
      </c>
      <c r="T961">
        <v>46.136398003931653</v>
      </c>
      <c r="U961" t="s">
        <v>157</v>
      </c>
      <c r="V961" t="s">
        <v>3476</v>
      </c>
      <c r="W961" t="s">
        <v>12161</v>
      </c>
      <c r="X961" t="s">
        <v>12148</v>
      </c>
    </row>
    <row r="962" spans="1:24">
      <c r="A962" t="s">
        <v>151</v>
      </c>
      <c r="B962" t="s">
        <v>57</v>
      </c>
      <c r="C962" t="s">
        <v>1413</v>
      </c>
      <c r="D962" t="s">
        <v>1414</v>
      </c>
      <c r="E962" t="s">
        <v>1415</v>
      </c>
      <c r="F962" t="s">
        <v>546</v>
      </c>
      <c r="I962" t="s">
        <v>302</v>
      </c>
      <c r="J962" t="s">
        <v>532</v>
      </c>
      <c r="K962">
        <v>5.2</v>
      </c>
      <c r="L962" t="s">
        <v>138</v>
      </c>
      <c r="M962">
        <v>387180</v>
      </c>
      <c r="N962" t="s">
        <v>135</v>
      </c>
      <c r="O962" t="s">
        <v>136</v>
      </c>
      <c r="S962">
        <v>26452</v>
      </c>
      <c r="T962">
        <v>14.637078481778316</v>
      </c>
      <c r="U962" t="s">
        <v>157</v>
      </c>
      <c r="V962" t="s">
        <v>3476</v>
      </c>
      <c r="W962" t="s">
        <v>12161</v>
      </c>
      <c r="X962" t="s">
        <v>12148</v>
      </c>
    </row>
    <row r="963" spans="1:24">
      <c r="A963" t="s">
        <v>151</v>
      </c>
      <c r="B963" t="s">
        <v>57</v>
      </c>
      <c r="C963" t="s">
        <v>1417</v>
      </c>
      <c r="D963" t="s">
        <v>1418</v>
      </c>
      <c r="E963" t="s">
        <v>1419</v>
      </c>
      <c r="F963" t="s">
        <v>546</v>
      </c>
      <c r="I963" t="s">
        <v>302</v>
      </c>
      <c r="J963" t="s">
        <v>532</v>
      </c>
      <c r="K963">
        <v>1.3</v>
      </c>
      <c r="L963" t="s">
        <v>129</v>
      </c>
      <c r="M963">
        <v>400000</v>
      </c>
      <c r="N963" t="s">
        <v>127</v>
      </c>
      <c r="O963" t="s">
        <v>128</v>
      </c>
      <c r="S963">
        <v>26452</v>
      </c>
      <c r="T963">
        <v>15.121729925903523</v>
      </c>
      <c r="U963" t="s">
        <v>157</v>
      </c>
      <c r="V963" t="s">
        <v>3476</v>
      </c>
      <c r="W963" t="s">
        <v>12161</v>
      </c>
      <c r="X963" t="s">
        <v>12148</v>
      </c>
    </row>
    <row r="964" spans="1:24">
      <c r="A964" t="s">
        <v>151</v>
      </c>
      <c r="B964" t="s">
        <v>57</v>
      </c>
      <c r="C964" t="s">
        <v>1417</v>
      </c>
      <c r="D964" t="s">
        <v>1418</v>
      </c>
      <c r="E964" t="s">
        <v>1419</v>
      </c>
      <c r="F964" t="s">
        <v>546</v>
      </c>
      <c r="I964" t="s">
        <v>302</v>
      </c>
      <c r="J964" t="s">
        <v>532</v>
      </c>
      <c r="K964">
        <v>1.3</v>
      </c>
      <c r="L964" t="s">
        <v>522</v>
      </c>
      <c r="M964">
        <v>1220400</v>
      </c>
      <c r="N964" t="s">
        <v>135</v>
      </c>
      <c r="O964" t="s">
        <v>136</v>
      </c>
      <c r="S964">
        <v>26452</v>
      </c>
      <c r="T964">
        <v>46.136398003931653</v>
      </c>
      <c r="U964" t="s">
        <v>157</v>
      </c>
      <c r="V964" t="s">
        <v>3476</v>
      </c>
      <c r="W964" t="s">
        <v>12161</v>
      </c>
      <c r="X964" t="s">
        <v>12148</v>
      </c>
    </row>
    <row r="965" spans="1:24">
      <c r="A965" t="s">
        <v>151</v>
      </c>
      <c r="B965" t="s">
        <v>57</v>
      </c>
      <c r="C965" t="s">
        <v>1417</v>
      </c>
      <c r="D965" t="s">
        <v>1418</v>
      </c>
      <c r="E965" t="s">
        <v>1419</v>
      </c>
      <c r="F965" t="s">
        <v>546</v>
      </c>
      <c r="I965" t="s">
        <v>302</v>
      </c>
      <c r="J965" t="s">
        <v>532</v>
      </c>
      <c r="K965">
        <v>1.3</v>
      </c>
      <c r="L965" t="s">
        <v>138</v>
      </c>
      <c r="M965">
        <v>387180</v>
      </c>
      <c r="N965" t="s">
        <v>135</v>
      </c>
      <c r="O965" t="s">
        <v>136</v>
      </c>
      <c r="S965">
        <v>26452</v>
      </c>
      <c r="T965">
        <v>14.637078481778316</v>
      </c>
      <c r="U965" t="s">
        <v>157</v>
      </c>
      <c r="V965" t="s">
        <v>3476</v>
      </c>
      <c r="W965" t="s">
        <v>12161</v>
      </c>
      <c r="X965" t="s">
        <v>12148</v>
      </c>
    </row>
    <row r="966" spans="1:24">
      <c r="A966" t="s">
        <v>151</v>
      </c>
      <c r="B966" t="s">
        <v>57</v>
      </c>
      <c r="C966" t="s">
        <v>1421</v>
      </c>
      <c r="D966" t="s">
        <v>1422</v>
      </c>
      <c r="E966" t="s">
        <v>1423</v>
      </c>
      <c r="F966" t="s">
        <v>546</v>
      </c>
      <c r="I966" t="s">
        <v>302</v>
      </c>
      <c r="J966" t="s">
        <v>532</v>
      </c>
      <c r="K966">
        <v>3.4</v>
      </c>
      <c r="L966" t="s">
        <v>129</v>
      </c>
      <c r="M966">
        <v>400000</v>
      </c>
      <c r="N966" t="s">
        <v>127</v>
      </c>
      <c r="O966" t="s">
        <v>128</v>
      </c>
      <c r="S966">
        <v>26452</v>
      </c>
      <c r="T966">
        <v>15.121729925903523</v>
      </c>
      <c r="U966" t="s">
        <v>157</v>
      </c>
      <c r="V966" t="s">
        <v>3476</v>
      </c>
      <c r="W966" t="s">
        <v>12161</v>
      </c>
      <c r="X966" t="s">
        <v>12148</v>
      </c>
    </row>
    <row r="967" spans="1:24">
      <c r="A967" t="s">
        <v>151</v>
      </c>
      <c r="B967" t="s">
        <v>57</v>
      </c>
      <c r="C967" t="s">
        <v>1421</v>
      </c>
      <c r="D967" t="s">
        <v>1422</v>
      </c>
      <c r="E967" t="s">
        <v>1423</v>
      </c>
      <c r="F967" t="s">
        <v>546</v>
      </c>
      <c r="I967" t="s">
        <v>302</v>
      </c>
      <c r="J967" t="s">
        <v>532</v>
      </c>
      <c r="K967">
        <v>3.4</v>
      </c>
      <c r="L967" t="s">
        <v>522</v>
      </c>
      <c r="M967">
        <v>1220400</v>
      </c>
      <c r="N967" t="s">
        <v>135</v>
      </c>
      <c r="O967" t="s">
        <v>136</v>
      </c>
      <c r="S967">
        <v>26452</v>
      </c>
      <c r="T967">
        <v>46.136398003931653</v>
      </c>
      <c r="U967" t="s">
        <v>157</v>
      </c>
      <c r="V967" t="s">
        <v>3476</v>
      </c>
      <c r="W967" t="s">
        <v>12161</v>
      </c>
      <c r="X967" t="s">
        <v>12148</v>
      </c>
    </row>
    <row r="968" spans="1:24">
      <c r="A968" t="s">
        <v>151</v>
      </c>
      <c r="B968" t="s">
        <v>57</v>
      </c>
      <c r="C968" t="s">
        <v>1421</v>
      </c>
      <c r="D968" t="s">
        <v>1422</v>
      </c>
      <c r="E968" t="s">
        <v>1423</v>
      </c>
      <c r="F968" t="s">
        <v>546</v>
      </c>
      <c r="I968" t="s">
        <v>302</v>
      </c>
      <c r="J968" t="s">
        <v>532</v>
      </c>
      <c r="K968">
        <v>3.4</v>
      </c>
      <c r="L968" t="s">
        <v>138</v>
      </c>
      <c r="M968">
        <v>387180</v>
      </c>
      <c r="N968" t="s">
        <v>135</v>
      </c>
      <c r="O968" t="s">
        <v>136</v>
      </c>
      <c r="S968">
        <v>26452</v>
      </c>
      <c r="T968">
        <v>14.637078481778316</v>
      </c>
      <c r="U968" t="s">
        <v>157</v>
      </c>
      <c r="V968" t="s">
        <v>3476</v>
      </c>
      <c r="W968" t="s">
        <v>12161</v>
      </c>
      <c r="X968" t="s">
        <v>12148</v>
      </c>
    </row>
    <row r="969" spans="1:24">
      <c r="A969" t="s">
        <v>151</v>
      </c>
      <c r="B969" t="s">
        <v>57</v>
      </c>
      <c r="C969" t="s">
        <v>1425</v>
      </c>
      <c r="D969" t="s">
        <v>1426</v>
      </c>
      <c r="E969" t="s">
        <v>1427</v>
      </c>
      <c r="F969" t="s">
        <v>546</v>
      </c>
      <c r="I969" t="s">
        <v>302</v>
      </c>
      <c r="J969" t="s">
        <v>532</v>
      </c>
      <c r="K969">
        <v>3.4</v>
      </c>
      <c r="L969" t="s">
        <v>129</v>
      </c>
      <c r="M969">
        <v>400000</v>
      </c>
      <c r="N969" t="s">
        <v>127</v>
      </c>
      <c r="O969" t="s">
        <v>128</v>
      </c>
      <c r="S969">
        <v>26452</v>
      </c>
      <c r="T969">
        <v>15.121729925903523</v>
      </c>
      <c r="U969" t="s">
        <v>157</v>
      </c>
      <c r="V969" t="s">
        <v>3476</v>
      </c>
      <c r="W969" t="s">
        <v>12161</v>
      </c>
      <c r="X969" t="s">
        <v>12148</v>
      </c>
    </row>
    <row r="970" spans="1:24">
      <c r="A970" t="s">
        <v>151</v>
      </c>
      <c r="B970" t="s">
        <v>57</v>
      </c>
      <c r="C970" t="s">
        <v>1425</v>
      </c>
      <c r="D970" t="s">
        <v>1426</v>
      </c>
      <c r="E970" t="s">
        <v>1427</v>
      </c>
      <c r="F970" t="s">
        <v>546</v>
      </c>
      <c r="I970" t="s">
        <v>302</v>
      </c>
      <c r="J970" t="s">
        <v>532</v>
      </c>
      <c r="K970">
        <v>3.4</v>
      </c>
      <c r="L970" t="s">
        <v>522</v>
      </c>
      <c r="M970">
        <v>1220400</v>
      </c>
      <c r="N970" t="s">
        <v>135</v>
      </c>
      <c r="O970" t="s">
        <v>136</v>
      </c>
      <c r="S970">
        <v>26452</v>
      </c>
      <c r="T970">
        <v>46.136398003931653</v>
      </c>
      <c r="U970" t="s">
        <v>157</v>
      </c>
      <c r="V970" t="s">
        <v>3476</v>
      </c>
      <c r="W970" t="s">
        <v>12161</v>
      </c>
      <c r="X970" t="s">
        <v>12148</v>
      </c>
    </row>
    <row r="971" spans="1:24">
      <c r="A971" t="s">
        <v>151</v>
      </c>
      <c r="B971" t="s">
        <v>57</v>
      </c>
      <c r="C971" t="s">
        <v>1425</v>
      </c>
      <c r="D971" t="s">
        <v>1426</v>
      </c>
      <c r="E971" t="s">
        <v>1427</v>
      </c>
      <c r="F971" t="s">
        <v>546</v>
      </c>
      <c r="I971" t="s">
        <v>302</v>
      </c>
      <c r="J971" t="s">
        <v>532</v>
      </c>
      <c r="K971">
        <v>3.4</v>
      </c>
      <c r="L971" t="s">
        <v>138</v>
      </c>
      <c r="M971">
        <v>387180</v>
      </c>
      <c r="N971" t="s">
        <v>135</v>
      </c>
      <c r="O971" t="s">
        <v>136</v>
      </c>
      <c r="S971">
        <v>26452</v>
      </c>
      <c r="T971">
        <v>14.637078481778316</v>
      </c>
      <c r="U971" t="s">
        <v>157</v>
      </c>
      <c r="V971" t="s">
        <v>3476</v>
      </c>
      <c r="W971" t="s">
        <v>12161</v>
      </c>
      <c r="X971" t="s">
        <v>12148</v>
      </c>
    </row>
    <row r="972" spans="1:24">
      <c r="A972" t="s">
        <v>151</v>
      </c>
      <c r="B972" t="s">
        <v>57</v>
      </c>
      <c r="C972" t="s">
        <v>1429</v>
      </c>
      <c r="D972" t="s">
        <v>1430</v>
      </c>
      <c r="E972" t="s">
        <v>1431</v>
      </c>
      <c r="F972" t="s">
        <v>546</v>
      </c>
      <c r="I972" t="s">
        <v>302</v>
      </c>
      <c r="J972" t="s">
        <v>532</v>
      </c>
      <c r="K972">
        <v>7.3</v>
      </c>
      <c r="L972" t="s">
        <v>129</v>
      </c>
      <c r="M972">
        <v>400000</v>
      </c>
      <c r="N972" t="s">
        <v>127</v>
      </c>
      <c r="O972" t="s">
        <v>128</v>
      </c>
      <c r="S972">
        <v>26452</v>
      </c>
      <c r="T972">
        <v>15.121729925903523</v>
      </c>
      <c r="U972" t="s">
        <v>157</v>
      </c>
      <c r="V972" t="s">
        <v>3476</v>
      </c>
      <c r="W972" t="s">
        <v>12161</v>
      </c>
      <c r="X972" t="s">
        <v>12148</v>
      </c>
    </row>
    <row r="973" spans="1:24">
      <c r="A973" t="s">
        <v>151</v>
      </c>
      <c r="B973" t="s">
        <v>57</v>
      </c>
      <c r="C973" t="s">
        <v>1429</v>
      </c>
      <c r="D973" t="s">
        <v>1430</v>
      </c>
      <c r="E973" t="s">
        <v>1431</v>
      </c>
      <c r="F973" t="s">
        <v>546</v>
      </c>
      <c r="I973" t="s">
        <v>302</v>
      </c>
      <c r="J973" t="s">
        <v>532</v>
      </c>
      <c r="K973">
        <v>7.3</v>
      </c>
      <c r="L973" t="s">
        <v>522</v>
      </c>
      <c r="M973">
        <v>1220400</v>
      </c>
      <c r="N973" t="s">
        <v>135</v>
      </c>
      <c r="O973" t="s">
        <v>136</v>
      </c>
      <c r="S973">
        <v>26452</v>
      </c>
      <c r="T973">
        <v>46.136398003931653</v>
      </c>
      <c r="U973" t="s">
        <v>157</v>
      </c>
      <c r="V973" t="s">
        <v>3476</v>
      </c>
      <c r="W973" t="s">
        <v>12161</v>
      </c>
      <c r="X973" t="s">
        <v>12148</v>
      </c>
    </row>
    <row r="974" spans="1:24">
      <c r="A974" t="s">
        <v>151</v>
      </c>
      <c r="B974" t="s">
        <v>57</v>
      </c>
      <c r="C974" t="s">
        <v>1429</v>
      </c>
      <c r="D974" t="s">
        <v>1430</v>
      </c>
      <c r="E974" t="s">
        <v>1431</v>
      </c>
      <c r="F974" t="s">
        <v>546</v>
      </c>
      <c r="I974" t="s">
        <v>302</v>
      </c>
      <c r="J974" t="s">
        <v>532</v>
      </c>
      <c r="K974">
        <v>7.3</v>
      </c>
      <c r="L974" t="s">
        <v>138</v>
      </c>
      <c r="M974">
        <v>387180</v>
      </c>
      <c r="N974" t="s">
        <v>135</v>
      </c>
      <c r="O974" t="s">
        <v>136</v>
      </c>
      <c r="S974">
        <v>26452</v>
      </c>
      <c r="T974">
        <v>14.637078481778316</v>
      </c>
      <c r="U974" t="s">
        <v>157</v>
      </c>
      <c r="V974" t="s">
        <v>3476</v>
      </c>
      <c r="W974" t="s">
        <v>12161</v>
      </c>
      <c r="X974" t="s">
        <v>12148</v>
      </c>
    </row>
    <row r="975" spans="1:24">
      <c r="A975" t="s">
        <v>151</v>
      </c>
      <c r="B975" t="s">
        <v>57</v>
      </c>
      <c r="C975" t="s">
        <v>1433</v>
      </c>
      <c r="D975" t="s">
        <v>1434</v>
      </c>
      <c r="E975" t="s">
        <v>1435</v>
      </c>
      <c r="F975" t="s">
        <v>546</v>
      </c>
      <c r="I975" t="s">
        <v>302</v>
      </c>
      <c r="J975" t="s">
        <v>532</v>
      </c>
      <c r="K975">
        <v>7.3</v>
      </c>
      <c r="L975" t="s">
        <v>129</v>
      </c>
      <c r="M975">
        <v>400000</v>
      </c>
      <c r="N975" t="s">
        <v>127</v>
      </c>
      <c r="O975" t="s">
        <v>128</v>
      </c>
      <c r="S975">
        <v>26452</v>
      </c>
      <c r="T975">
        <v>15.121729925903523</v>
      </c>
      <c r="U975" t="s">
        <v>157</v>
      </c>
      <c r="V975" t="s">
        <v>3476</v>
      </c>
      <c r="W975" t="s">
        <v>12161</v>
      </c>
      <c r="X975" t="s">
        <v>12148</v>
      </c>
    </row>
    <row r="976" spans="1:24">
      <c r="A976" t="s">
        <v>151</v>
      </c>
      <c r="B976" t="s">
        <v>57</v>
      </c>
      <c r="C976" t="s">
        <v>1433</v>
      </c>
      <c r="D976" t="s">
        <v>1434</v>
      </c>
      <c r="E976" t="s">
        <v>1435</v>
      </c>
      <c r="F976" t="s">
        <v>546</v>
      </c>
      <c r="I976" t="s">
        <v>302</v>
      </c>
      <c r="J976" t="s">
        <v>532</v>
      </c>
      <c r="K976">
        <v>7.3</v>
      </c>
      <c r="L976" t="s">
        <v>522</v>
      </c>
      <c r="M976">
        <v>1220400</v>
      </c>
      <c r="N976" t="s">
        <v>135</v>
      </c>
      <c r="O976" t="s">
        <v>136</v>
      </c>
      <c r="S976">
        <v>26452</v>
      </c>
      <c r="T976">
        <v>46.136398003931653</v>
      </c>
      <c r="U976" t="s">
        <v>157</v>
      </c>
      <c r="V976" t="s">
        <v>3476</v>
      </c>
      <c r="W976" t="s">
        <v>12161</v>
      </c>
      <c r="X976" t="s">
        <v>12148</v>
      </c>
    </row>
    <row r="977" spans="1:24">
      <c r="A977" t="s">
        <v>151</v>
      </c>
      <c r="B977" t="s">
        <v>57</v>
      </c>
      <c r="C977" t="s">
        <v>1433</v>
      </c>
      <c r="D977" t="s">
        <v>1434</v>
      </c>
      <c r="E977" t="s">
        <v>1435</v>
      </c>
      <c r="F977" t="s">
        <v>546</v>
      </c>
      <c r="I977" t="s">
        <v>302</v>
      </c>
      <c r="J977" t="s">
        <v>532</v>
      </c>
      <c r="K977">
        <v>7.3</v>
      </c>
      <c r="L977" t="s">
        <v>138</v>
      </c>
      <c r="M977">
        <v>387180</v>
      </c>
      <c r="N977" t="s">
        <v>135</v>
      </c>
      <c r="O977" t="s">
        <v>136</v>
      </c>
      <c r="S977">
        <v>26452</v>
      </c>
      <c r="T977">
        <v>14.637078481778316</v>
      </c>
      <c r="U977" t="s">
        <v>157</v>
      </c>
      <c r="V977" t="s">
        <v>3476</v>
      </c>
      <c r="W977" t="s">
        <v>12161</v>
      </c>
      <c r="X977" t="s">
        <v>12148</v>
      </c>
    </row>
    <row r="978" spans="1:24">
      <c r="A978" t="s">
        <v>151</v>
      </c>
      <c r="B978" t="s">
        <v>57</v>
      </c>
      <c r="C978" t="s">
        <v>1437</v>
      </c>
      <c r="D978" t="s">
        <v>1438</v>
      </c>
      <c r="E978" t="s">
        <v>1439</v>
      </c>
      <c r="F978" t="s">
        <v>546</v>
      </c>
      <c r="I978" t="s">
        <v>302</v>
      </c>
      <c r="J978" t="s">
        <v>532</v>
      </c>
      <c r="K978">
        <v>7.3</v>
      </c>
      <c r="L978" t="s">
        <v>129</v>
      </c>
      <c r="M978">
        <v>400000</v>
      </c>
      <c r="N978" t="s">
        <v>127</v>
      </c>
      <c r="O978" t="s">
        <v>128</v>
      </c>
      <c r="S978">
        <v>26452</v>
      </c>
      <c r="T978">
        <v>15.121729925903523</v>
      </c>
      <c r="U978" t="s">
        <v>157</v>
      </c>
      <c r="V978" t="s">
        <v>3476</v>
      </c>
      <c r="W978" t="s">
        <v>12161</v>
      </c>
      <c r="X978" t="s">
        <v>12148</v>
      </c>
    </row>
    <row r="979" spans="1:24">
      <c r="A979" t="s">
        <v>151</v>
      </c>
      <c r="B979" t="s">
        <v>57</v>
      </c>
      <c r="C979" t="s">
        <v>1437</v>
      </c>
      <c r="D979" t="s">
        <v>1438</v>
      </c>
      <c r="E979" t="s">
        <v>1439</v>
      </c>
      <c r="F979" t="s">
        <v>546</v>
      </c>
      <c r="I979" t="s">
        <v>302</v>
      </c>
      <c r="J979" t="s">
        <v>532</v>
      </c>
      <c r="K979">
        <v>7.3</v>
      </c>
      <c r="L979" t="s">
        <v>522</v>
      </c>
      <c r="M979">
        <v>1220400</v>
      </c>
      <c r="N979" t="s">
        <v>135</v>
      </c>
      <c r="O979" t="s">
        <v>136</v>
      </c>
      <c r="S979">
        <v>26452</v>
      </c>
      <c r="T979">
        <v>46.136398003931653</v>
      </c>
      <c r="U979" t="s">
        <v>157</v>
      </c>
      <c r="V979" t="s">
        <v>3476</v>
      </c>
      <c r="W979" t="s">
        <v>12161</v>
      </c>
      <c r="X979" t="s">
        <v>12148</v>
      </c>
    </row>
    <row r="980" spans="1:24">
      <c r="A980" t="s">
        <v>151</v>
      </c>
      <c r="B980" t="s">
        <v>57</v>
      </c>
      <c r="C980" t="s">
        <v>1437</v>
      </c>
      <c r="D980" t="s">
        <v>1438</v>
      </c>
      <c r="E980" t="s">
        <v>1439</v>
      </c>
      <c r="F980" t="s">
        <v>546</v>
      </c>
      <c r="I980" t="s">
        <v>302</v>
      </c>
      <c r="J980" t="s">
        <v>532</v>
      </c>
      <c r="K980">
        <v>7.3</v>
      </c>
      <c r="L980" t="s">
        <v>138</v>
      </c>
      <c r="M980">
        <v>387180</v>
      </c>
      <c r="N980" t="s">
        <v>135</v>
      </c>
      <c r="O980" t="s">
        <v>136</v>
      </c>
      <c r="S980">
        <v>26452</v>
      </c>
      <c r="T980">
        <v>14.637078481778316</v>
      </c>
      <c r="U980" t="s">
        <v>157</v>
      </c>
      <c r="V980" t="s">
        <v>3476</v>
      </c>
      <c r="W980" t="s">
        <v>12161</v>
      </c>
      <c r="X980" t="s">
        <v>12148</v>
      </c>
    </row>
    <row r="981" spans="1:24">
      <c r="A981" t="s">
        <v>151</v>
      </c>
      <c r="B981" t="s">
        <v>57</v>
      </c>
      <c r="C981" t="s">
        <v>1441</v>
      </c>
      <c r="D981" t="s">
        <v>1442</v>
      </c>
      <c r="E981" t="s">
        <v>1443</v>
      </c>
      <c r="F981" t="s">
        <v>546</v>
      </c>
      <c r="I981" t="s">
        <v>302</v>
      </c>
      <c r="J981" t="s">
        <v>532</v>
      </c>
      <c r="K981">
        <v>3.4</v>
      </c>
      <c r="L981" t="s">
        <v>129</v>
      </c>
      <c r="M981">
        <v>400000</v>
      </c>
      <c r="N981" t="s">
        <v>127</v>
      </c>
      <c r="O981" t="s">
        <v>128</v>
      </c>
      <c r="S981">
        <v>26452</v>
      </c>
      <c r="T981">
        <v>15.121729925903523</v>
      </c>
      <c r="U981" t="s">
        <v>157</v>
      </c>
      <c r="V981" t="s">
        <v>3476</v>
      </c>
      <c r="W981" t="s">
        <v>12161</v>
      </c>
      <c r="X981" t="s">
        <v>12148</v>
      </c>
    </row>
    <row r="982" spans="1:24">
      <c r="A982" t="s">
        <v>151</v>
      </c>
      <c r="B982" t="s">
        <v>57</v>
      </c>
      <c r="C982" t="s">
        <v>1441</v>
      </c>
      <c r="D982" t="s">
        <v>1442</v>
      </c>
      <c r="E982" t="s">
        <v>1443</v>
      </c>
      <c r="F982" t="s">
        <v>546</v>
      </c>
      <c r="I982" t="s">
        <v>302</v>
      </c>
      <c r="J982" t="s">
        <v>532</v>
      </c>
      <c r="K982">
        <v>3.4</v>
      </c>
      <c r="L982" t="s">
        <v>522</v>
      </c>
      <c r="M982">
        <v>1220400</v>
      </c>
      <c r="N982" t="s">
        <v>135</v>
      </c>
      <c r="O982" t="s">
        <v>136</v>
      </c>
      <c r="S982">
        <v>26452</v>
      </c>
      <c r="T982">
        <v>46.136398003931653</v>
      </c>
      <c r="U982" t="s">
        <v>157</v>
      </c>
      <c r="V982" t="s">
        <v>3476</v>
      </c>
      <c r="W982" t="s">
        <v>12161</v>
      </c>
      <c r="X982" t="s">
        <v>12148</v>
      </c>
    </row>
    <row r="983" spans="1:24">
      <c r="A983" t="s">
        <v>151</v>
      </c>
      <c r="B983" t="s">
        <v>57</v>
      </c>
      <c r="C983" t="s">
        <v>1441</v>
      </c>
      <c r="D983" t="s">
        <v>1442</v>
      </c>
      <c r="E983" t="s">
        <v>1443</v>
      </c>
      <c r="F983" t="s">
        <v>546</v>
      </c>
      <c r="I983" t="s">
        <v>302</v>
      </c>
      <c r="J983" t="s">
        <v>532</v>
      </c>
      <c r="K983">
        <v>3.4</v>
      </c>
      <c r="L983" t="s">
        <v>138</v>
      </c>
      <c r="M983">
        <v>387180</v>
      </c>
      <c r="N983" t="s">
        <v>135</v>
      </c>
      <c r="O983" t="s">
        <v>136</v>
      </c>
      <c r="S983">
        <v>26452</v>
      </c>
      <c r="T983">
        <v>14.637078481778316</v>
      </c>
      <c r="U983" t="s">
        <v>157</v>
      </c>
      <c r="V983" t="s">
        <v>3476</v>
      </c>
      <c r="W983" t="s">
        <v>12161</v>
      </c>
      <c r="X983" t="s">
        <v>12148</v>
      </c>
    </row>
    <row r="984" spans="1:24">
      <c r="A984" t="s">
        <v>151</v>
      </c>
      <c r="B984" t="s">
        <v>57</v>
      </c>
      <c r="C984" t="s">
        <v>1445</v>
      </c>
      <c r="D984" t="s">
        <v>1446</v>
      </c>
      <c r="E984" t="s">
        <v>1447</v>
      </c>
      <c r="F984" t="s">
        <v>546</v>
      </c>
      <c r="I984" t="s">
        <v>302</v>
      </c>
      <c r="J984" t="s">
        <v>532</v>
      </c>
      <c r="K984">
        <v>7.3</v>
      </c>
      <c r="L984" t="s">
        <v>129</v>
      </c>
      <c r="M984">
        <v>400000</v>
      </c>
      <c r="N984" t="s">
        <v>127</v>
      </c>
      <c r="O984" t="s">
        <v>128</v>
      </c>
      <c r="S984">
        <v>26452</v>
      </c>
      <c r="T984">
        <v>15.121729925903523</v>
      </c>
      <c r="U984" t="s">
        <v>157</v>
      </c>
      <c r="V984" t="s">
        <v>3476</v>
      </c>
      <c r="W984" t="s">
        <v>12161</v>
      </c>
      <c r="X984" t="s">
        <v>12148</v>
      </c>
    </row>
    <row r="985" spans="1:24">
      <c r="A985" t="s">
        <v>151</v>
      </c>
      <c r="B985" t="s">
        <v>57</v>
      </c>
      <c r="C985" t="s">
        <v>1445</v>
      </c>
      <c r="D985" t="s">
        <v>1446</v>
      </c>
      <c r="E985" t="s">
        <v>1447</v>
      </c>
      <c r="F985" t="s">
        <v>546</v>
      </c>
      <c r="I985" t="s">
        <v>302</v>
      </c>
      <c r="J985" t="s">
        <v>532</v>
      </c>
      <c r="K985">
        <v>7.3</v>
      </c>
      <c r="L985" t="s">
        <v>522</v>
      </c>
      <c r="M985">
        <v>1220400</v>
      </c>
      <c r="N985" t="s">
        <v>135</v>
      </c>
      <c r="O985" t="s">
        <v>136</v>
      </c>
      <c r="S985">
        <v>26452</v>
      </c>
      <c r="T985">
        <v>46.136398003931653</v>
      </c>
      <c r="U985" t="s">
        <v>157</v>
      </c>
      <c r="V985" t="s">
        <v>3476</v>
      </c>
      <c r="W985" t="s">
        <v>12161</v>
      </c>
      <c r="X985" t="s">
        <v>12148</v>
      </c>
    </row>
    <row r="986" spans="1:24">
      <c r="A986" t="s">
        <v>151</v>
      </c>
      <c r="B986" t="s">
        <v>57</v>
      </c>
      <c r="C986" t="s">
        <v>1445</v>
      </c>
      <c r="D986" t="s">
        <v>1446</v>
      </c>
      <c r="E986" t="s">
        <v>1447</v>
      </c>
      <c r="F986" t="s">
        <v>546</v>
      </c>
      <c r="I986" t="s">
        <v>302</v>
      </c>
      <c r="J986" t="s">
        <v>532</v>
      </c>
      <c r="K986">
        <v>7.3</v>
      </c>
      <c r="L986" t="s">
        <v>138</v>
      </c>
      <c r="M986">
        <v>387180</v>
      </c>
      <c r="N986" t="s">
        <v>135</v>
      </c>
      <c r="O986" t="s">
        <v>136</v>
      </c>
      <c r="S986">
        <v>26452</v>
      </c>
      <c r="T986">
        <v>14.637078481778316</v>
      </c>
      <c r="U986" t="s">
        <v>157</v>
      </c>
      <c r="V986" t="s">
        <v>3476</v>
      </c>
      <c r="W986" t="s">
        <v>12161</v>
      </c>
      <c r="X986" t="s">
        <v>12148</v>
      </c>
    </row>
    <row r="987" spans="1:24">
      <c r="A987" t="s">
        <v>151</v>
      </c>
      <c r="B987" t="s">
        <v>57</v>
      </c>
      <c r="C987" t="s">
        <v>1449</v>
      </c>
      <c r="D987" t="s">
        <v>1450</v>
      </c>
      <c r="E987" t="s">
        <v>1451</v>
      </c>
      <c r="F987" t="s">
        <v>546</v>
      </c>
      <c r="I987" t="s">
        <v>302</v>
      </c>
      <c r="J987" t="s">
        <v>532</v>
      </c>
      <c r="K987">
        <v>3.4</v>
      </c>
      <c r="L987" t="s">
        <v>129</v>
      </c>
      <c r="M987">
        <v>400000</v>
      </c>
      <c r="N987" t="s">
        <v>127</v>
      </c>
      <c r="O987" t="s">
        <v>128</v>
      </c>
      <c r="S987">
        <v>26452</v>
      </c>
      <c r="T987">
        <v>15.121729925903523</v>
      </c>
      <c r="U987" t="s">
        <v>157</v>
      </c>
      <c r="V987" t="s">
        <v>3476</v>
      </c>
      <c r="W987" t="s">
        <v>12161</v>
      </c>
      <c r="X987" t="s">
        <v>12148</v>
      </c>
    </row>
    <row r="988" spans="1:24">
      <c r="A988" t="s">
        <v>151</v>
      </c>
      <c r="B988" t="s">
        <v>57</v>
      </c>
      <c r="C988" t="s">
        <v>1449</v>
      </c>
      <c r="D988" t="s">
        <v>1450</v>
      </c>
      <c r="E988" t="s">
        <v>1451</v>
      </c>
      <c r="F988" t="s">
        <v>546</v>
      </c>
      <c r="I988" t="s">
        <v>302</v>
      </c>
      <c r="J988" t="s">
        <v>532</v>
      </c>
      <c r="K988">
        <v>3.4</v>
      </c>
      <c r="L988" t="s">
        <v>522</v>
      </c>
      <c r="M988">
        <v>1220400</v>
      </c>
      <c r="N988" t="s">
        <v>135</v>
      </c>
      <c r="O988" t="s">
        <v>136</v>
      </c>
      <c r="S988">
        <v>26452</v>
      </c>
      <c r="T988">
        <v>46.136398003931653</v>
      </c>
      <c r="U988" t="s">
        <v>157</v>
      </c>
      <c r="V988" t="s">
        <v>3476</v>
      </c>
      <c r="W988" t="s">
        <v>12161</v>
      </c>
      <c r="X988" t="s">
        <v>12148</v>
      </c>
    </row>
    <row r="989" spans="1:24">
      <c r="A989" t="s">
        <v>151</v>
      </c>
      <c r="B989" t="s">
        <v>57</v>
      </c>
      <c r="C989" t="s">
        <v>1449</v>
      </c>
      <c r="D989" t="s">
        <v>1450</v>
      </c>
      <c r="E989" t="s">
        <v>1451</v>
      </c>
      <c r="F989" t="s">
        <v>546</v>
      </c>
      <c r="I989" t="s">
        <v>302</v>
      </c>
      <c r="J989" t="s">
        <v>532</v>
      </c>
      <c r="K989">
        <v>3.4</v>
      </c>
      <c r="L989" t="s">
        <v>138</v>
      </c>
      <c r="M989">
        <v>387180</v>
      </c>
      <c r="N989" t="s">
        <v>135</v>
      </c>
      <c r="O989" t="s">
        <v>136</v>
      </c>
      <c r="S989">
        <v>26452</v>
      </c>
      <c r="T989">
        <v>14.637078481778316</v>
      </c>
      <c r="U989" t="s">
        <v>157</v>
      </c>
      <c r="V989" t="s">
        <v>3476</v>
      </c>
      <c r="W989" t="s">
        <v>12161</v>
      </c>
      <c r="X989" t="s">
        <v>12148</v>
      </c>
    </row>
    <row r="990" spans="1:24">
      <c r="A990" t="s">
        <v>151</v>
      </c>
      <c r="B990" t="s">
        <v>57</v>
      </c>
      <c r="C990" t="s">
        <v>1453</v>
      </c>
      <c r="D990" t="s">
        <v>1454</v>
      </c>
      <c r="E990" t="s">
        <v>1455</v>
      </c>
      <c r="F990" t="s">
        <v>546</v>
      </c>
      <c r="I990" t="s">
        <v>302</v>
      </c>
      <c r="J990" t="s">
        <v>532</v>
      </c>
      <c r="K990">
        <v>3.4</v>
      </c>
      <c r="L990" t="s">
        <v>129</v>
      </c>
      <c r="M990">
        <v>400000</v>
      </c>
      <c r="N990" t="s">
        <v>127</v>
      </c>
      <c r="O990" t="s">
        <v>128</v>
      </c>
      <c r="S990">
        <v>26452</v>
      </c>
      <c r="T990">
        <v>15.121729925903523</v>
      </c>
      <c r="U990" t="s">
        <v>157</v>
      </c>
      <c r="V990" t="s">
        <v>3476</v>
      </c>
      <c r="W990" t="s">
        <v>12161</v>
      </c>
      <c r="X990" t="s">
        <v>12148</v>
      </c>
    </row>
    <row r="991" spans="1:24">
      <c r="A991" t="s">
        <v>151</v>
      </c>
      <c r="B991" t="s">
        <v>57</v>
      </c>
      <c r="C991" t="s">
        <v>1453</v>
      </c>
      <c r="D991" t="s">
        <v>1454</v>
      </c>
      <c r="E991" t="s">
        <v>1455</v>
      </c>
      <c r="F991" t="s">
        <v>546</v>
      </c>
      <c r="I991" t="s">
        <v>302</v>
      </c>
      <c r="J991" t="s">
        <v>532</v>
      </c>
      <c r="K991">
        <v>3.4</v>
      </c>
      <c r="L991" t="s">
        <v>522</v>
      </c>
      <c r="M991">
        <v>1220400</v>
      </c>
      <c r="N991" t="s">
        <v>135</v>
      </c>
      <c r="O991" t="s">
        <v>136</v>
      </c>
      <c r="S991">
        <v>26452</v>
      </c>
      <c r="T991">
        <v>46.136398003931653</v>
      </c>
      <c r="U991" t="s">
        <v>157</v>
      </c>
      <c r="V991" t="s">
        <v>3476</v>
      </c>
      <c r="W991" t="s">
        <v>12161</v>
      </c>
      <c r="X991" t="s">
        <v>12148</v>
      </c>
    </row>
    <row r="992" spans="1:24">
      <c r="A992" t="s">
        <v>151</v>
      </c>
      <c r="B992" t="s">
        <v>57</v>
      </c>
      <c r="C992" t="s">
        <v>1453</v>
      </c>
      <c r="D992" t="s">
        <v>1454</v>
      </c>
      <c r="E992" t="s">
        <v>1455</v>
      </c>
      <c r="F992" t="s">
        <v>546</v>
      </c>
      <c r="I992" t="s">
        <v>302</v>
      </c>
      <c r="J992" t="s">
        <v>532</v>
      </c>
      <c r="K992">
        <v>3.4</v>
      </c>
      <c r="L992" t="s">
        <v>138</v>
      </c>
      <c r="M992">
        <v>387180</v>
      </c>
      <c r="N992" t="s">
        <v>135</v>
      </c>
      <c r="O992" t="s">
        <v>136</v>
      </c>
      <c r="S992">
        <v>26452</v>
      </c>
      <c r="T992">
        <v>14.637078481778316</v>
      </c>
      <c r="U992" t="s">
        <v>157</v>
      </c>
      <c r="V992" t="s">
        <v>3476</v>
      </c>
      <c r="W992" t="s">
        <v>12161</v>
      </c>
      <c r="X992" t="s">
        <v>12148</v>
      </c>
    </row>
    <row r="993" spans="1:24">
      <c r="A993" t="s">
        <v>151</v>
      </c>
      <c r="B993" t="s">
        <v>57</v>
      </c>
      <c r="C993" t="s">
        <v>1457</v>
      </c>
      <c r="D993" t="s">
        <v>1458</v>
      </c>
      <c r="E993" t="s">
        <v>1459</v>
      </c>
      <c r="F993" t="s">
        <v>546</v>
      </c>
      <c r="I993" t="s">
        <v>302</v>
      </c>
      <c r="J993" t="s">
        <v>532</v>
      </c>
      <c r="K993">
        <v>3.4</v>
      </c>
      <c r="L993" t="s">
        <v>129</v>
      </c>
      <c r="M993">
        <v>400000</v>
      </c>
      <c r="N993" t="s">
        <v>127</v>
      </c>
      <c r="O993" t="s">
        <v>128</v>
      </c>
      <c r="S993">
        <v>26452</v>
      </c>
      <c r="T993">
        <v>15.121729925903523</v>
      </c>
      <c r="U993" t="s">
        <v>157</v>
      </c>
      <c r="V993" t="s">
        <v>3476</v>
      </c>
      <c r="W993" t="s">
        <v>12161</v>
      </c>
      <c r="X993" t="s">
        <v>12148</v>
      </c>
    </row>
    <row r="994" spans="1:24">
      <c r="A994" t="s">
        <v>151</v>
      </c>
      <c r="B994" t="s">
        <v>57</v>
      </c>
      <c r="C994" t="s">
        <v>1457</v>
      </c>
      <c r="D994" t="s">
        <v>1458</v>
      </c>
      <c r="E994" t="s">
        <v>1459</v>
      </c>
      <c r="F994" t="s">
        <v>546</v>
      </c>
      <c r="I994" t="s">
        <v>302</v>
      </c>
      <c r="J994" t="s">
        <v>532</v>
      </c>
      <c r="K994">
        <v>3.4</v>
      </c>
      <c r="L994" t="s">
        <v>522</v>
      </c>
      <c r="M994">
        <v>1220400</v>
      </c>
      <c r="N994" t="s">
        <v>135</v>
      </c>
      <c r="O994" t="s">
        <v>136</v>
      </c>
      <c r="S994">
        <v>26452</v>
      </c>
      <c r="T994">
        <v>46.136398003931653</v>
      </c>
      <c r="U994" t="s">
        <v>157</v>
      </c>
      <c r="V994" t="s">
        <v>3476</v>
      </c>
      <c r="W994" t="s">
        <v>12161</v>
      </c>
      <c r="X994" t="s">
        <v>12148</v>
      </c>
    </row>
    <row r="995" spans="1:24">
      <c r="A995" t="s">
        <v>151</v>
      </c>
      <c r="B995" t="s">
        <v>57</v>
      </c>
      <c r="C995" t="s">
        <v>1457</v>
      </c>
      <c r="D995" t="s">
        <v>1458</v>
      </c>
      <c r="E995" t="s">
        <v>1459</v>
      </c>
      <c r="F995" t="s">
        <v>546</v>
      </c>
      <c r="I995" t="s">
        <v>302</v>
      </c>
      <c r="J995" t="s">
        <v>532</v>
      </c>
      <c r="K995">
        <v>3.4</v>
      </c>
      <c r="L995" t="s">
        <v>138</v>
      </c>
      <c r="M995">
        <v>387180</v>
      </c>
      <c r="N995" t="s">
        <v>135</v>
      </c>
      <c r="O995" t="s">
        <v>136</v>
      </c>
      <c r="S995">
        <v>26452</v>
      </c>
      <c r="T995">
        <v>14.637078481778316</v>
      </c>
      <c r="U995" t="s">
        <v>157</v>
      </c>
      <c r="V995" t="s">
        <v>3476</v>
      </c>
      <c r="W995" t="s">
        <v>12161</v>
      </c>
      <c r="X995" t="s">
        <v>12148</v>
      </c>
    </row>
    <row r="996" spans="1:24">
      <c r="A996" t="s">
        <v>151</v>
      </c>
      <c r="B996" t="s">
        <v>57</v>
      </c>
      <c r="C996" t="s">
        <v>1461</v>
      </c>
      <c r="D996" t="s">
        <v>1462</v>
      </c>
      <c r="E996" t="s">
        <v>1463</v>
      </c>
      <c r="F996" t="s">
        <v>546</v>
      </c>
      <c r="I996" t="s">
        <v>302</v>
      </c>
      <c r="J996" t="s">
        <v>532</v>
      </c>
      <c r="K996">
        <v>3.4</v>
      </c>
      <c r="L996" t="s">
        <v>129</v>
      </c>
      <c r="M996">
        <v>400000</v>
      </c>
      <c r="N996" t="s">
        <v>127</v>
      </c>
      <c r="O996" t="s">
        <v>128</v>
      </c>
      <c r="S996">
        <v>26452</v>
      </c>
      <c r="T996">
        <v>15.121729925903523</v>
      </c>
      <c r="U996" t="s">
        <v>157</v>
      </c>
      <c r="V996" t="s">
        <v>3476</v>
      </c>
      <c r="W996" t="s">
        <v>12161</v>
      </c>
      <c r="X996" t="s">
        <v>12148</v>
      </c>
    </row>
    <row r="997" spans="1:24">
      <c r="A997" t="s">
        <v>151</v>
      </c>
      <c r="B997" t="s">
        <v>57</v>
      </c>
      <c r="C997" t="s">
        <v>1461</v>
      </c>
      <c r="D997" t="s">
        <v>1462</v>
      </c>
      <c r="E997" t="s">
        <v>1463</v>
      </c>
      <c r="F997" t="s">
        <v>546</v>
      </c>
      <c r="I997" t="s">
        <v>302</v>
      </c>
      <c r="J997" t="s">
        <v>532</v>
      </c>
      <c r="K997">
        <v>3.4</v>
      </c>
      <c r="L997" t="s">
        <v>522</v>
      </c>
      <c r="M997">
        <v>1220400</v>
      </c>
      <c r="N997" t="s">
        <v>135</v>
      </c>
      <c r="O997" t="s">
        <v>136</v>
      </c>
      <c r="S997">
        <v>26452</v>
      </c>
      <c r="T997">
        <v>46.136398003931653</v>
      </c>
      <c r="U997" t="s">
        <v>157</v>
      </c>
      <c r="V997" t="s">
        <v>3476</v>
      </c>
      <c r="W997" t="s">
        <v>12161</v>
      </c>
      <c r="X997" t="s">
        <v>12148</v>
      </c>
    </row>
    <row r="998" spans="1:24">
      <c r="A998" t="s">
        <v>151</v>
      </c>
      <c r="B998" t="s">
        <v>57</v>
      </c>
      <c r="C998" t="s">
        <v>1461</v>
      </c>
      <c r="D998" t="s">
        <v>1462</v>
      </c>
      <c r="E998" t="s">
        <v>1463</v>
      </c>
      <c r="F998" t="s">
        <v>546</v>
      </c>
      <c r="I998" t="s">
        <v>302</v>
      </c>
      <c r="J998" t="s">
        <v>532</v>
      </c>
      <c r="K998">
        <v>3.4</v>
      </c>
      <c r="L998" t="s">
        <v>138</v>
      </c>
      <c r="M998">
        <v>387180</v>
      </c>
      <c r="N998" t="s">
        <v>135</v>
      </c>
      <c r="O998" t="s">
        <v>136</v>
      </c>
      <c r="S998">
        <v>26452</v>
      </c>
      <c r="T998">
        <v>14.637078481778316</v>
      </c>
      <c r="U998" t="s">
        <v>157</v>
      </c>
      <c r="V998" t="s">
        <v>3476</v>
      </c>
      <c r="W998" t="s">
        <v>12161</v>
      </c>
      <c r="X998" t="s">
        <v>12148</v>
      </c>
    </row>
    <row r="999" spans="1:24">
      <c r="A999" t="s">
        <v>151</v>
      </c>
      <c r="B999" t="s">
        <v>57</v>
      </c>
      <c r="C999" t="s">
        <v>1465</v>
      </c>
      <c r="D999" t="s">
        <v>1466</v>
      </c>
      <c r="E999" t="s">
        <v>1467</v>
      </c>
      <c r="F999" t="s">
        <v>546</v>
      </c>
      <c r="I999" t="s">
        <v>302</v>
      </c>
      <c r="J999" t="s">
        <v>532</v>
      </c>
      <c r="K999">
        <v>3.4</v>
      </c>
      <c r="L999" t="s">
        <v>129</v>
      </c>
      <c r="M999">
        <v>400000</v>
      </c>
      <c r="N999" t="s">
        <v>127</v>
      </c>
      <c r="O999" t="s">
        <v>128</v>
      </c>
      <c r="S999">
        <v>26452</v>
      </c>
      <c r="T999">
        <v>15.121729925903523</v>
      </c>
      <c r="U999" t="s">
        <v>157</v>
      </c>
      <c r="V999" t="s">
        <v>3476</v>
      </c>
      <c r="W999" t="s">
        <v>12161</v>
      </c>
      <c r="X999" t="s">
        <v>12148</v>
      </c>
    </row>
    <row r="1000" spans="1:24">
      <c r="A1000" t="s">
        <v>151</v>
      </c>
      <c r="B1000" t="s">
        <v>57</v>
      </c>
      <c r="C1000" t="s">
        <v>1465</v>
      </c>
      <c r="D1000" t="s">
        <v>1466</v>
      </c>
      <c r="E1000" t="s">
        <v>1467</v>
      </c>
      <c r="F1000" t="s">
        <v>546</v>
      </c>
      <c r="I1000" t="s">
        <v>302</v>
      </c>
      <c r="J1000" t="s">
        <v>532</v>
      </c>
      <c r="K1000">
        <v>3.4</v>
      </c>
      <c r="L1000" t="s">
        <v>522</v>
      </c>
      <c r="M1000">
        <v>1220400</v>
      </c>
      <c r="N1000" t="s">
        <v>135</v>
      </c>
      <c r="O1000" t="s">
        <v>136</v>
      </c>
      <c r="S1000">
        <v>26452</v>
      </c>
      <c r="T1000">
        <v>46.136398003931653</v>
      </c>
      <c r="U1000" t="s">
        <v>157</v>
      </c>
      <c r="V1000" t="s">
        <v>3476</v>
      </c>
      <c r="W1000" t="s">
        <v>12161</v>
      </c>
      <c r="X1000" t="s">
        <v>12148</v>
      </c>
    </row>
    <row r="1001" spans="1:24">
      <c r="A1001" t="s">
        <v>151</v>
      </c>
      <c r="B1001" t="s">
        <v>57</v>
      </c>
      <c r="C1001" t="s">
        <v>1465</v>
      </c>
      <c r="D1001" t="s">
        <v>1466</v>
      </c>
      <c r="E1001" t="s">
        <v>1467</v>
      </c>
      <c r="F1001" t="s">
        <v>546</v>
      </c>
      <c r="I1001" t="s">
        <v>302</v>
      </c>
      <c r="J1001" t="s">
        <v>532</v>
      </c>
      <c r="K1001">
        <v>3.4</v>
      </c>
      <c r="L1001" t="s">
        <v>138</v>
      </c>
      <c r="M1001">
        <v>387180</v>
      </c>
      <c r="N1001" t="s">
        <v>135</v>
      </c>
      <c r="O1001" t="s">
        <v>136</v>
      </c>
      <c r="S1001">
        <v>26452</v>
      </c>
      <c r="T1001">
        <v>14.637078481778316</v>
      </c>
      <c r="U1001" t="s">
        <v>157</v>
      </c>
      <c r="V1001" t="s">
        <v>3476</v>
      </c>
      <c r="W1001" t="s">
        <v>12161</v>
      </c>
      <c r="X1001" t="s">
        <v>12148</v>
      </c>
    </row>
    <row r="1002" spans="1:24">
      <c r="A1002" t="s">
        <v>151</v>
      </c>
      <c r="B1002" t="s">
        <v>57</v>
      </c>
      <c r="C1002" t="s">
        <v>1469</v>
      </c>
      <c r="D1002" t="s">
        <v>1470</v>
      </c>
      <c r="E1002" t="s">
        <v>1471</v>
      </c>
      <c r="F1002" t="s">
        <v>546</v>
      </c>
      <c r="I1002" t="s">
        <v>302</v>
      </c>
      <c r="J1002" t="s">
        <v>532</v>
      </c>
      <c r="K1002">
        <v>3.4</v>
      </c>
      <c r="L1002" t="s">
        <v>129</v>
      </c>
      <c r="M1002">
        <v>400000</v>
      </c>
      <c r="N1002" t="s">
        <v>127</v>
      </c>
      <c r="O1002" t="s">
        <v>128</v>
      </c>
      <c r="S1002">
        <v>26452</v>
      </c>
      <c r="T1002">
        <v>15.121729925903523</v>
      </c>
      <c r="U1002" t="s">
        <v>157</v>
      </c>
      <c r="V1002" t="s">
        <v>3476</v>
      </c>
      <c r="W1002" t="s">
        <v>12161</v>
      </c>
      <c r="X1002" t="s">
        <v>12148</v>
      </c>
    </row>
    <row r="1003" spans="1:24">
      <c r="A1003" t="s">
        <v>151</v>
      </c>
      <c r="B1003" t="s">
        <v>57</v>
      </c>
      <c r="C1003" t="s">
        <v>1469</v>
      </c>
      <c r="D1003" t="s">
        <v>1470</v>
      </c>
      <c r="E1003" t="s">
        <v>1471</v>
      </c>
      <c r="F1003" t="s">
        <v>546</v>
      </c>
      <c r="I1003" t="s">
        <v>302</v>
      </c>
      <c r="J1003" t="s">
        <v>532</v>
      </c>
      <c r="K1003">
        <v>3.4</v>
      </c>
      <c r="L1003" t="s">
        <v>522</v>
      </c>
      <c r="M1003">
        <v>1220400</v>
      </c>
      <c r="N1003" t="s">
        <v>135</v>
      </c>
      <c r="O1003" t="s">
        <v>136</v>
      </c>
      <c r="S1003">
        <v>26452</v>
      </c>
      <c r="T1003">
        <v>46.136398003931653</v>
      </c>
      <c r="U1003" t="s">
        <v>157</v>
      </c>
      <c r="V1003" t="s">
        <v>3476</v>
      </c>
      <c r="W1003" t="s">
        <v>12161</v>
      </c>
      <c r="X1003" t="s">
        <v>12148</v>
      </c>
    </row>
    <row r="1004" spans="1:24">
      <c r="A1004" t="s">
        <v>151</v>
      </c>
      <c r="B1004" t="s">
        <v>57</v>
      </c>
      <c r="C1004" t="s">
        <v>1469</v>
      </c>
      <c r="D1004" t="s">
        <v>1470</v>
      </c>
      <c r="E1004" t="s">
        <v>1471</v>
      </c>
      <c r="F1004" t="s">
        <v>546</v>
      </c>
      <c r="I1004" t="s">
        <v>302</v>
      </c>
      <c r="J1004" t="s">
        <v>532</v>
      </c>
      <c r="K1004">
        <v>3.4</v>
      </c>
      <c r="L1004" t="s">
        <v>138</v>
      </c>
      <c r="M1004">
        <v>387180</v>
      </c>
      <c r="N1004" t="s">
        <v>135</v>
      </c>
      <c r="O1004" t="s">
        <v>136</v>
      </c>
      <c r="S1004">
        <v>26452</v>
      </c>
      <c r="T1004">
        <v>14.637078481778316</v>
      </c>
      <c r="U1004" t="s">
        <v>157</v>
      </c>
      <c r="V1004" t="s">
        <v>3476</v>
      </c>
      <c r="W1004" t="s">
        <v>12161</v>
      </c>
      <c r="X1004" t="s">
        <v>12148</v>
      </c>
    </row>
    <row r="1005" spans="1:24">
      <c r="A1005" t="s">
        <v>151</v>
      </c>
      <c r="B1005" t="s">
        <v>57</v>
      </c>
      <c r="C1005" t="s">
        <v>1473</v>
      </c>
      <c r="D1005" t="s">
        <v>1474</v>
      </c>
      <c r="E1005" t="s">
        <v>1475</v>
      </c>
      <c r="F1005" t="s">
        <v>546</v>
      </c>
      <c r="I1005" t="s">
        <v>302</v>
      </c>
      <c r="J1005" t="s">
        <v>532</v>
      </c>
      <c r="K1005">
        <v>3.4</v>
      </c>
      <c r="L1005" t="s">
        <v>129</v>
      </c>
      <c r="M1005">
        <v>400000</v>
      </c>
      <c r="N1005" t="s">
        <v>127</v>
      </c>
      <c r="O1005" t="s">
        <v>128</v>
      </c>
      <c r="S1005">
        <v>26452</v>
      </c>
      <c r="T1005">
        <v>15.121729925903523</v>
      </c>
      <c r="U1005" t="s">
        <v>157</v>
      </c>
      <c r="V1005" t="s">
        <v>3476</v>
      </c>
      <c r="W1005" t="s">
        <v>12161</v>
      </c>
      <c r="X1005" t="s">
        <v>12148</v>
      </c>
    </row>
    <row r="1006" spans="1:24">
      <c r="A1006" t="s">
        <v>151</v>
      </c>
      <c r="B1006" t="s">
        <v>57</v>
      </c>
      <c r="C1006" t="s">
        <v>1473</v>
      </c>
      <c r="D1006" t="s">
        <v>1474</v>
      </c>
      <c r="E1006" t="s">
        <v>1475</v>
      </c>
      <c r="F1006" t="s">
        <v>546</v>
      </c>
      <c r="I1006" t="s">
        <v>302</v>
      </c>
      <c r="J1006" t="s">
        <v>532</v>
      </c>
      <c r="K1006">
        <v>3.4</v>
      </c>
      <c r="L1006" t="s">
        <v>522</v>
      </c>
      <c r="M1006">
        <v>1220400</v>
      </c>
      <c r="N1006" t="s">
        <v>135</v>
      </c>
      <c r="O1006" t="s">
        <v>136</v>
      </c>
      <c r="S1006">
        <v>26452</v>
      </c>
      <c r="T1006">
        <v>46.136398003931653</v>
      </c>
      <c r="U1006" t="s">
        <v>157</v>
      </c>
      <c r="V1006" t="s">
        <v>3476</v>
      </c>
      <c r="W1006" t="s">
        <v>12161</v>
      </c>
      <c r="X1006" t="s">
        <v>12148</v>
      </c>
    </row>
    <row r="1007" spans="1:24">
      <c r="A1007" t="s">
        <v>151</v>
      </c>
      <c r="B1007" t="s">
        <v>57</v>
      </c>
      <c r="C1007" t="s">
        <v>1473</v>
      </c>
      <c r="D1007" t="s">
        <v>1474</v>
      </c>
      <c r="E1007" t="s">
        <v>1475</v>
      </c>
      <c r="F1007" t="s">
        <v>546</v>
      </c>
      <c r="I1007" t="s">
        <v>302</v>
      </c>
      <c r="J1007" t="s">
        <v>532</v>
      </c>
      <c r="K1007">
        <v>3.4</v>
      </c>
      <c r="L1007" t="s">
        <v>138</v>
      </c>
      <c r="M1007">
        <v>387180</v>
      </c>
      <c r="N1007" t="s">
        <v>135</v>
      </c>
      <c r="O1007" t="s">
        <v>136</v>
      </c>
      <c r="S1007">
        <v>26452</v>
      </c>
      <c r="T1007">
        <v>14.637078481778316</v>
      </c>
      <c r="U1007" t="s">
        <v>157</v>
      </c>
      <c r="V1007" t="s">
        <v>3476</v>
      </c>
      <c r="W1007" t="s">
        <v>12161</v>
      </c>
      <c r="X1007" t="s">
        <v>12148</v>
      </c>
    </row>
    <row r="1008" spans="1:24">
      <c r="A1008" t="s">
        <v>151</v>
      </c>
      <c r="B1008" t="s">
        <v>57</v>
      </c>
      <c r="C1008" t="s">
        <v>1477</v>
      </c>
      <c r="D1008" t="s">
        <v>1478</v>
      </c>
      <c r="E1008" t="s">
        <v>1479</v>
      </c>
      <c r="F1008" t="s">
        <v>546</v>
      </c>
      <c r="I1008" t="s">
        <v>302</v>
      </c>
      <c r="J1008" t="s">
        <v>532</v>
      </c>
      <c r="K1008">
        <v>3.4</v>
      </c>
      <c r="L1008" t="s">
        <v>129</v>
      </c>
      <c r="M1008">
        <v>400000</v>
      </c>
      <c r="N1008" t="s">
        <v>127</v>
      </c>
      <c r="O1008" t="s">
        <v>128</v>
      </c>
      <c r="S1008">
        <v>26452</v>
      </c>
      <c r="T1008">
        <v>15.121729925903523</v>
      </c>
      <c r="U1008" t="s">
        <v>157</v>
      </c>
      <c r="V1008" t="s">
        <v>3476</v>
      </c>
      <c r="W1008" t="s">
        <v>12161</v>
      </c>
      <c r="X1008" t="s">
        <v>12148</v>
      </c>
    </row>
    <row r="1009" spans="1:24">
      <c r="A1009" t="s">
        <v>151</v>
      </c>
      <c r="B1009" t="s">
        <v>57</v>
      </c>
      <c r="C1009" t="s">
        <v>1477</v>
      </c>
      <c r="D1009" t="s">
        <v>1478</v>
      </c>
      <c r="E1009" t="s">
        <v>1479</v>
      </c>
      <c r="F1009" t="s">
        <v>546</v>
      </c>
      <c r="I1009" t="s">
        <v>302</v>
      </c>
      <c r="J1009" t="s">
        <v>532</v>
      </c>
      <c r="K1009">
        <v>3.4</v>
      </c>
      <c r="L1009" t="s">
        <v>522</v>
      </c>
      <c r="M1009">
        <v>1220400</v>
      </c>
      <c r="N1009" t="s">
        <v>135</v>
      </c>
      <c r="O1009" t="s">
        <v>136</v>
      </c>
      <c r="S1009">
        <v>26452</v>
      </c>
      <c r="T1009">
        <v>46.136398003931653</v>
      </c>
      <c r="U1009" t="s">
        <v>157</v>
      </c>
      <c r="V1009" t="s">
        <v>3476</v>
      </c>
      <c r="W1009" t="s">
        <v>12161</v>
      </c>
      <c r="X1009" t="s">
        <v>12148</v>
      </c>
    </row>
    <row r="1010" spans="1:24">
      <c r="A1010" t="s">
        <v>151</v>
      </c>
      <c r="B1010" t="s">
        <v>57</v>
      </c>
      <c r="C1010" t="s">
        <v>1477</v>
      </c>
      <c r="D1010" t="s">
        <v>1478</v>
      </c>
      <c r="E1010" t="s">
        <v>1479</v>
      </c>
      <c r="F1010" t="s">
        <v>546</v>
      </c>
      <c r="I1010" t="s">
        <v>302</v>
      </c>
      <c r="J1010" t="s">
        <v>532</v>
      </c>
      <c r="K1010">
        <v>3.4</v>
      </c>
      <c r="L1010" t="s">
        <v>138</v>
      </c>
      <c r="M1010">
        <v>387180</v>
      </c>
      <c r="N1010" t="s">
        <v>135</v>
      </c>
      <c r="O1010" t="s">
        <v>136</v>
      </c>
      <c r="S1010">
        <v>26452</v>
      </c>
      <c r="T1010">
        <v>14.637078481778316</v>
      </c>
      <c r="U1010" t="s">
        <v>157</v>
      </c>
      <c r="V1010" t="s">
        <v>3476</v>
      </c>
      <c r="W1010" t="s">
        <v>12161</v>
      </c>
      <c r="X1010" t="s">
        <v>12148</v>
      </c>
    </row>
    <row r="1011" spans="1:24">
      <c r="A1011" t="s">
        <v>151</v>
      </c>
      <c r="B1011" t="s">
        <v>57</v>
      </c>
      <c r="C1011" t="s">
        <v>1481</v>
      </c>
      <c r="D1011" t="s">
        <v>1482</v>
      </c>
      <c r="E1011" t="s">
        <v>1483</v>
      </c>
      <c r="F1011" t="s">
        <v>546</v>
      </c>
      <c r="I1011" t="s">
        <v>302</v>
      </c>
      <c r="J1011" t="s">
        <v>532</v>
      </c>
      <c r="K1011">
        <v>3.4</v>
      </c>
      <c r="L1011" t="s">
        <v>129</v>
      </c>
      <c r="M1011">
        <v>400000</v>
      </c>
      <c r="N1011" t="s">
        <v>127</v>
      </c>
      <c r="O1011" t="s">
        <v>128</v>
      </c>
      <c r="S1011">
        <v>26452</v>
      </c>
      <c r="T1011">
        <v>15.121729925903523</v>
      </c>
      <c r="U1011" t="s">
        <v>157</v>
      </c>
      <c r="V1011" t="s">
        <v>3476</v>
      </c>
      <c r="W1011" t="s">
        <v>12161</v>
      </c>
      <c r="X1011" t="s">
        <v>12148</v>
      </c>
    </row>
    <row r="1012" spans="1:24">
      <c r="A1012" t="s">
        <v>151</v>
      </c>
      <c r="B1012" t="s">
        <v>57</v>
      </c>
      <c r="C1012" t="s">
        <v>1481</v>
      </c>
      <c r="D1012" t="s">
        <v>1482</v>
      </c>
      <c r="E1012" t="s">
        <v>1483</v>
      </c>
      <c r="F1012" t="s">
        <v>546</v>
      </c>
      <c r="I1012" t="s">
        <v>302</v>
      </c>
      <c r="J1012" t="s">
        <v>532</v>
      </c>
      <c r="K1012">
        <v>3.4</v>
      </c>
      <c r="L1012" t="s">
        <v>522</v>
      </c>
      <c r="M1012">
        <v>1220400</v>
      </c>
      <c r="N1012" t="s">
        <v>135</v>
      </c>
      <c r="O1012" t="s">
        <v>136</v>
      </c>
      <c r="S1012">
        <v>26452</v>
      </c>
      <c r="T1012">
        <v>46.136398003931653</v>
      </c>
      <c r="U1012" t="s">
        <v>157</v>
      </c>
      <c r="V1012" t="s">
        <v>3476</v>
      </c>
      <c r="W1012" t="s">
        <v>12161</v>
      </c>
      <c r="X1012" t="s">
        <v>12148</v>
      </c>
    </row>
    <row r="1013" spans="1:24">
      <c r="A1013" t="s">
        <v>151</v>
      </c>
      <c r="B1013" t="s">
        <v>57</v>
      </c>
      <c r="C1013" t="s">
        <v>1481</v>
      </c>
      <c r="D1013" t="s">
        <v>1482</v>
      </c>
      <c r="E1013" t="s">
        <v>1483</v>
      </c>
      <c r="F1013" t="s">
        <v>546</v>
      </c>
      <c r="I1013" t="s">
        <v>302</v>
      </c>
      <c r="J1013" t="s">
        <v>532</v>
      </c>
      <c r="K1013">
        <v>3.4</v>
      </c>
      <c r="L1013" t="s">
        <v>138</v>
      </c>
      <c r="M1013">
        <v>387180</v>
      </c>
      <c r="N1013" t="s">
        <v>135</v>
      </c>
      <c r="O1013" t="s">
        <v>136</v>
      </c>
      <c r="S1013">
        <v>26452</v>
      </c>
      <c r="T1013">
        <v>14.637078481778316</v>
      </c>
      <c r="U1013" t="s">
        <v>157</v>
      </c>
      <c r="V1013" t="s">
        <v>3476</v>
      </c>
      <c r="W1013" t="s">
        <v>12161</v>
      </c>
      <c r="X1013" t="s">
        <v>12148</v>
      </c>
    </row>
    <row r="1014" spans="1:24">
      <c r="A1014" t="s">
        <v>151</v>
      </c>
      <c r="B1014" t="s">
        <v>57</v>
      </c>
      <c r="C1014" t="s">
        <v>1485</v>
      </c>
      <c r="D1014" t="s">
        <v>1486</v>
      </c>
      <c r="E1014" t="s">
        <v>1487</v>
      </c>
      <c r="F1014" t="s">
        <v>546</v>
      </c>
      <c r="I1014" t="s">
        <v>302</v>
      </c>
      <c r="J1014" t="s">
        <v>532</v>
      </c>
      <c r="K1014">
        <v>3.4</v>
      </c>
      <c r="L1014" t="s">
        <v>129</v>
      </c>
      <c r="M1014">
        <v>400000</v>
      </c>
      <c r="N1014" t="s">
        <v>127</v>
      </c>
      <c r="O1014" t="s">
        <v>128</v>
      </c>
      <c r="S1014">
        <v>26452</v>
      </c>
      <c r="T1014">
        <v>15.121729925903523</v>
      </c>
      <c r="U1014" t="s">
        <v>157</v>
      </c>
      <c r="V1014" t="s">
        <v>3476</v>
      </c>
      <c r="W1014" t="s">
        <v>12161</v>
      </c>
      <c r="X1014" t="s">
        <v>12148</v>
      </c>
    </row>
    <row r="1015" spans="1:24">
      <c r="A1015" t="s">
        <v>151</v>
      </c>
      <c r="B1015" t="s">
        <v>57</v>
      </c>
      <c r="C1015" t="s">
        <v>1485</v>
      </c>
      <c r="D1015" t="s">
        <v>1486</v>
      </c>
      <c r="E1015" t="s">
        <v>1487</v>
      </c>
      <c r="F1015" t="s">
        <v>546</v>
      </c>
      <c r="I1015" t="s">
        <v>302</v>
      </c>
      <c r="J1015" t="s">
        <v>532</v>
      </c>
      <c r="K1015">
        <v>3.4</v>
      </c>
      <c r="L1015" t="s">
        <v>522</v>
      </c>
      <c r="M1015">
        <v>1220400</v>
      </c>
      <c r="N1015" t="s">
        <v>135</v>
      </c>
      <c r="O1015" t="s">
        <v>136</v>
      </c>
      <c r="S1015">
        <v>26452</v>
      </c>
      <c r="T1015">
        <v>46.136398003931653</v>
      </c>
      <c r="U1015" t="s">
        <v>157</v>
      </c>
      <c r="V1015" t="s">
        <v>3476</v>
      </c>
      <c r="W1015" t="s">
        <v>12161</v>
      </c>
      <c r="X1015" t="s">
        <v>12148</v>
      </c>
    </row>
    <row r="1016" spans="1:24">
      <c r="A1016" t="s">
        <v>151</v>
      </c>
      <c r="B1016" t="s">
        <v>57</v>
      </c>
      <c r="C1016" t="s">
        <v>1485</v>
      </c>
      <c r="D1016" t="s">
        <v>1486</v>
      </c>
      <c r="E1016" t="s">
        <v>1487</v>
      </c>
      <c r="F1016" t="s">
        <v>546</v>
      </c>
      <c r="I1016" t="s">
        <v>302</v>
      </c>
      <c r="J1016" t="s">
        <v>532</v>
      </c>
      <c r="K1016">
        <v>3.4</v>
      </c>
      <c r="L1016" t="s">
        <v>138</v>
      </c>
      <c r="M1016">
        <v>387180</v>
      </c>
      <c r="N1016" t="s">
        <v>135</v>
      </c>
      <c r="O1016" t="s">
        <v>136</v>
      </c>
      <c r="S1016">
        <v>26452</v>
      </c>
      <c r="T1016">
        <v>14.637078481778316</v>
      </c>
      <c r="U1016" t="s">
        <v>157</v>
      </c>
      <c r="V1016" t="s">
        <v>3476</v>
      </c>
      <c r="W1016" t="s">
        <v>12161</v>
      </c>
      <c r="X1016" t="s">
        <v>12148</v>
      </c>
    </row>
    <row r="1017" spans="1:24">
      <c r="A1017" t="s">
        <v>151</v>
      </c>
      <c r="B1017" t="s">
        <v>57</v>
      </c>
      <c r="C1017" t="s">
        <v>1489</v>
      </c>
      <c r="D1017" t="s">
        <v>1490</v>
      </c>
      <c r="E1017" t="s">
        <v>1491</v>
      </c>
      <c r="F1017" t="s">
        <v>546</v>
      </c>
      <c r="I1017" t="s">
        <v>302</v>
      </c>
      <c r="J1017" t="s">
        <v>532</v>
      </c>
      <c r="K1017">
        <v>3.4</v>
      </c>
      <c r="L1017" t="s">
        <v>129</v>
      </c>
      <c r="M1017">
        <v>400000</v>
      </c>
      <c r="N1017" t="s">
        <v>127</v>
      </c>
      <c r="O1017" t="s">
        <v>128</v>
      </c>
      <c r="S1017">
        <v>26452</v>
      </c>
      <c r="T1017">
        <v>15.121729925903523</v>
      </c>
      <c r="U1017" t="s">
        <v>157</v>
      </c>
      <c r="V1017" t="s">
        <v>3476</v>
      </c>
      <c r="W1017" t="s">
        <v>12161</v>
      </c>
      <c r="X1017" t="s">
        <v>12148</v>
      </c>
    </row>
    <row r="1018" spans="1:24">
      <c r="A1018" t="s">
        <v>151</v>
      </c>
      <c r="B1018" t="s">
        <v>57</v>
      </c>
      <c r="C1018" t="s">
        <v>1489</v>
      </c>
      <c r="D1018" t="s">
        <v>1490</v>
      </c>
      <c r="E1018" t="s">
        <v>1491</v>
      </c>
      <c r="F1018" t="s">
        <v>546</v>
      </c>
      <c r="I1018" t="s">
        <v>302</v>
      </c>
      <c r="J1018" t="s">
        <v>532</v>
      </c>
      <c r="K1018">
        <v>3.4</v>
      </c>
      <c r="L1018" t="s">
        <v>522</v>
      </c>
      <c r="M1018">
        <v>1220400</v>
      </c>
      <c r="N1018" t="s">
        <v>135</v>
      </c>
      <c r="O1018" t="s">
        <v>136</v>
      </c>
      <c r="S1018">
        <v>26452</v>
      </c>
      <c r="T1018">
        <v>46.136398003931653</v>
      </c>
      <c r="U1018" t="s">
        <v>157</v>
      </c>
      <c r="V1018" t="s">
        <v>3476</v>
      </c>
      <c r="W1018" t="s">
        <v>12161</v>
      </c>
      <c r="X1018" t="s">
        <v>12148</v>
      </c>
    </row>
    <row r="1019" spans="1:24">
      <c r="A1019" t="s">
        <v>151</v>
      </c>
      <c r="B1019" t="s">
        <v>57</v>
      </c>
      <c r="C1019" t="s">
        <v>1489</v>
      </c>
      <c r="D1019" t="s">
        <v>1490</v>
      </c>
      <c r="E1019" t="s">
        <v>1491</v>
      </c>
      <c r="F1019" t="s">
        <v>546</v>
      </c>
      <c r="I1019" t="s">
        <v>302</v>
      </c>
      <c r="J1019" t="s">
        <v>532</v>
      </c>
      <c r="K1019">
        <v>3.4</v>
      </c>
      <c r="L1019" t="s">
        <v>138</v>
      </c>
      <c r="M1019">
        <v>387180</v>
      </c>
      <c r="N1019" t="s">
        <v>135</v>
      </c>
      <c r="O1019" t="s">
        <v>136</v>
      </c>
      <c r="S1019">
        <v>26452</v>
      </c>
      <c r="T1019">
        <v>14.637078481778316</v>
      </c>
      <c r="U1019" t="s">
        <v>157</v>
      </c>
      <c r="V1019" t="s">
        <v>3476</v>
      </c>
      <c r="W1019" t="s">
        <v>12161</v>
      </c>
      <c r="X1019" t="s">
        <v>12148</v>
      </c>
    </row>
    <row r="1020" spans="1:24">
      <c r="A1020" t="s">
        <v>151</v>
      </c>
      <c r="B1020" t="s">
        <v>57</v>
      </c>
      <c r="C1020" t="s">
        <v>1493</v>
      </c>
      <c r="D1020" t="s">
        <v>1494</v>
      </c>
      <c r="E1020" t="s">
        <v>1495</v>
      </c>
      <c r="F1020" t="s">
        <v>546</v>
      </c>
      <c r="I1020" t="s">
        <v>302</v>
      </c>
      <c r="J1020" t="s">
        <v>532</v>
      </c>
      <c r="K1020">
        <v>3.4</v>
      </c>
      <c r="L1020" t="s">
        <v>129</v>
      </c>
      <c r="M1020">
        <v>400000</v>
      </c>
      <c r="N1020" t="s">
        <v>127</v>
      </c>
      <c r="O1020" t="s">
        <v>128</v>
      </c>
      <c r="S1020">
        <v>26452</v>
      </c>
      <c r="T1020">
        <v>15.121729925903523</v>
      </c>
      <c r="U1020" t="s">
        <v>157</v>
      </c>
      <c r="V1020" t="s">
        <v>3476</v>
      </c>
      <c r="W1020" t="s">
        <v>12161</v>
      </c>
      <c r="X1020" t="s">
        <v>12148</v>
      </c>
    </row>
    <row r="1021" spans="1:24">
      <c r="A1021" t="s">
        <v>151</v>
      </c>
      <c r="B1021" t="s">
        <v>57</v>
      </c>
      <c r="C1021" t="s">
        <v>1493</v>
      </c>
      <c r="D1021" t="s">
        <v>1494</v>
      </c>
      <c r="E1021" t="s">
        <v>1495</v>
      </c>
      <c r="F1021" t="s">
        <v>546</v>
      </c>
      <c r="I1021" t="s">
        <v>302</v>
      </c>
      <c r="J1021" t="s">
        <v>532</v>
      </c>
      <c r="K1021">
        <v>3.4</v>
      </c>
      <c r="L1021" t="s">
        <v>522</v>
      </c>
      <c r="M1021">
        <v>1220400</v>
      </c>
      <c r="N1021" t="s">
        <v>135</v>
      </c>
      <c r="O1021" t="s">
        <v>136</v>
      </c>
      <c r="S1021">
        <v>26452</v>
      </c>
      <c r="T1021">
        <v>46.136398003931653</v>
      </c>
      <c r="U1021" t="s">
        <v>157</v>
      </c>
      <c r="V1021" t="s">
        <v>3476</v>
      </c>
      <c r="W1021" t="s">
        <v>12161</v>
      </c>
      <c r="X1021" t="s">
        <v>12148</v>
      </c>
    </row>
    <row r="1022" spans="1:24">
      <c r="A1022" t="s">
        <v>151</v>
      </c>
      <c r="B1022" t="s">
        <v>57</v>
      </c>
      <c r="C1022" t="s">
        <v>1493</v>
      </c>
      <c r="D1022" t="s">
        <v>1494</v>
      </c>
      <c r="E1022" t="s">
        <v>1495</v>
      </c>
      <c r="F1022" t="s">
        <v>546</v>
      </c>
      <c r="I1022" t="s">
        <v>302</v>
      </c>
      <c r="J1022" t="s">
        <v>532</v>
      </c>
      <c r="K1022">
        <v>3.4</v>
      </c>
      <c r="L1022" t="s">
        <v>138</v>
      </c>
      <c r="M1022">
        <v>387180</v>
      </c>
      <c r="N1022" t="s">
        <v>135</v>
      </c>
      <c r="O1022" t="s">
        <v>136</v>
      </c>
      <c r="S1022">
        <v>26452</v>
      </c>
      <c r="T1022">
        <v>14.637078481778316</v>
      </c>
      <c r="U1022" t="s">
        <v>157</v>
      </c>
      <c r="V1022" t="s">
        <v>3476</v>
      </c>
      <c r="W1022" t="s">
        <v>12161</v>
      </c>
      <c r="X1022" t="s">
        <v>12148</v>
      </c>
    </row>
    <row r="1023" spans="1:24">
      <c r="A1023" t="s">
        <v>151</v>
      </c>
      <c r="B1023" t="s">
        <v>57</v>
      </c>
      <c r="C1023" t="s">
        <v>1497</v>
      </c>
      <c r="D1023" t="s">
        <v>1498</v>
      </c>
      <c r="E1023" t="s">
        <v>1499</v>
      </c>
      <c r="F1023" t="s">
        <v>546</v>
      </c>
      <c r="I1023" t="s">
        <v>302</v>
      </c>
      <c r="J1023" t="s">
        <v>532</v>
      </c>
      <c r="K1023">
        <v>3.4</v>
      </c>
      <c r="L1023" t="s">
        <v>129</v>
      </c>
      <c r="M1023">
        <v>400000</v>
      </c>
      <c r="N1023" t="s">
        <v>127</v>
      </c>
      <c r="O1023" t="s">
        <v>128</v>
      </c>
      <c r="S1023">
        <v>26452</v>
      </c>
      <c r="T1023">
        <v>15.121729925903523</v>
      </c>
      <c r="U1023" t="s">
        <v>157</v>
      </c>
      <c r="V1023" t="s">
        <v>3476</v>
      </c>
      <c r="W1023" t="s">
        <v>12161</v>
      </c>
      <c r="X1023" t="s">
        <v>12148</v>
      </c>
    </row>
    <row r="1024" spans="1:24">
      <c r="A1024" t="s">
        <v>151</v>
      </c>
      <c r="B1024" t="s">
        <v>57</v>
      </c>
      <c r="C1024" t="s">
        <v>1497</v>
      </c>
      <c r="D1024" t="s">
        <v>1498</v>
      </c>
      <c r="E1024" t="s">
        <v>1499</v>
      </c>
      <c r="F1024" t="s">
        <v>546</v>
      </c>
      <c r="I1024" t="s">
        <v>302</v>
      </c>
      <c r="J1024" t="s">
        <v>532</v>
      </c>
      <c r="K1024">
        <v>3.4</v>
      </c>
      <c r="L1024" t="s">
        <v>522</v>
      </c>
      <c r="M1024">
        <v>1220400</v>
      </c>
      <c r="N1024" t="s">
        <v>135</v>
      </c>
      <c r="O1024" t="s">
        <v>136</v>
      </c>
      <c r="S1024">
        <v>26452</v>
      </c>
      <c r="T1024">
        <v>46.136398003931653</v>
      </c>
      <c r="U1024" t="s">
        <v>157</v>
      </c>
      <c r="V1024" t="s">
        <v>3476</v>
      </c>
      <c r="W1024" t="s">
        <v>12161</v>
      </c>
      <c r="X1024" t="s">
        <v>12148</v>
      </c>
    </row>
    <row r="1025" spans="1:24">
      <c r="A1025" t="s">
        <v>151</v>
      </c>
      <c r="B1025" t="s">
        <v>57</v>
      </c>
      <c r="C1025" t="s">
        <v>1497</v>
      </c>
      <c r="D1025" t="s">
        <v>1498</v>
      </c>
      <c r="E1025" t="s">
        <v>1499</v>
      </c>
      <c r="F1025" t="s">
        <v>546</v>
      </c>
      <c r="I1025" t="s">
        <v>302</v>
      </c>
      <c r="J1025" t="s">
        <v>532</v>
      </c>
      <c r="K1025">
        <v>3.4</v>
      </c>
      <c r="L1025" t="s">
        <v>138</v>
      </c>
      <c r="M1025">
        <v>387180</v>
      </c>
      <c r="N1025" t="s">
        <v>135</v>
      </c>
      <c r="O1025" t="s">
        <v>136</v>
      </c>
      <c r="S1025">
        <v>26452</v>
      </c>
      <c r="T1025">
        <v>14.637078481778316</v>
      </c>
      <c r="U1025" t="s">
        <v>157</v>
      </c>
      <c r="V1025" t="s">
        <v>3476</v>
      </c>
      <c r="W1025" t="s">
        <v>12161</v>
      </c>
      <c r="X1025" t="s">
        <v>12148</v>
      </c>
    </row>
    <row r="1026" spans="1:24">
      <c r="A1026" t="s">
        <v>151</v>
      </c>
      <c r="B1026" t="s">
        <v>57</v>
      </c>
      <c r="C1026" t="s">
        <v>1501</v>
      </c>
      <c r="D1026" t="s">
        <v>1502</v>
      </c>
      <c r="E1026" t="s">
        <v>1503</v>
      </c>
      <c r="F1026" t="s">
        <v>546</v>
      </c>
      <c r="I1026" t="s">
        <v>302</v>
      </c>
      <c r="J1026" t="s">
        <v>532</v>
      </c>
      <c r="K1026">
        <v>3.4</v>
      </c>
      <c r="L1026" t="s">
        <v>129</v>
      </c>
      <c r="M1026">
        <v>400000</v>
      </c>
      <c r="N1026" t="s">
        <v>127</v>
      </c>
      <c r="O1026" t="s">
        <v>128</v>
      </c>
      <c r="S1026">
        <v>26452</v>
      </c>
      <c r="T1026">
        <v>15.121729925903523</v>
      </c>
      <c r="U1026" t="s">
        <v>157</v>
      </c>
      <c r="V1026" t="s">
        <v>3476</v>
      </c>
      <c r="W1026" t="s">
        <v>12161</v>
      </c>
      <c r="X1026" t="s">
        <v>12148</v>
      </c>
    </row>
    <row r="1027" spans="1:24">
      <c r="A1027" t="s">
        <v>151</v>
      </c>
      <c r="B1027" t="s">
        <v>57</v>
      </c>
      <c r="C1027" t="s">
        <v>1501</v>
      </c>
      <c r="D1027" t="s">
        <v>1502</v>
      </c>
      <c r="E1027" t="s">
        <v>1503</v>
      </c>
      <c r="F1027" t="s">
        <v>546</v>
      </c>
      <c r="I1027" t="s">
        <v>302</v>
      </c>
      <c r="J1027" t="s">
        <v>532</v>
      </c>
      <c r="K1027">
        <v>3.4</v>
      </c>
      <c r="L1027" t="s">
        <v>522</v>
      </c>
      <c r="M1027">
        <v>1220400</v>
      </c>
      <c r="N1027" t="s">
        <v>135</v>
      </c>
      <c r="O1027" t="s">
        <v>136</v>
      </c>
      <c r="S1027">
        <v>26452</v>
      </c>
      <c r="T1027">
        <v>46.136398003931653</v>
      </c>
      <c r="U1027" t="s">
        <v>157</v>
      </c>
      <c r="V1027" t="s">
        <v>3476</v>
      </c>
      <c r="W1027" t="s">
        <v>12161</v>
      </c>
      <c r="X1027" t="s">
        <v>12148</v>
      </c>
    </row>
    <row r="1028" spans="1:24">
      <c r="A1028" t="s">
        <v>151</v>
      </c>
      <c r="B1028" t="s">
        <v>57</v>
      </c>
      <c r="C1028" t="s">
        <v>1501</v>
      </c>
      <c r="D1028" t="s">
        <v>1502</v>
      </c>
      <c r="E1028" t="s">
        <v>1503</v>
      </c>
      <c r="F1028" t="s">
        <v>546</v>
      </c>
      <c r="I1028" t="s">
        <v>302</v>
      </c>
      <c r="J1028" t="s">
        <v>532</v>
      </c>
      <c r="K1028">
        <v>3.4</v>
      </c>
      <c r="L1028" t="s">
        <v>138</v>
      </c>
      <c r="M1028">
        <v>387180</v>
      </c>
      <c r="N1028" t="s">
        <v>135</v>
      </c>
      <c r="O1028" t="s">
        <v>136</v>
      </c>
      <c r="S1028">
        <v>26452</v>
      </c>
      <c r="T1028">
        <v>14.637078481778316</v>
      </c>
      <c r="U1028" t="s">
        <v>157</v>
      </c>
      <c r="V1028" t="s">
        <v>3476</v>
      </c>
      <c r="W1028" t="s">
        <v>12161</v>
      </c>
      <c r="X1028" t="s">
        <v>12148</v>
      </c>
    </row>
    <row r="1029" spans="1:24">
      <c r="A1029" t="s">
        <v>151</v>
      </c>
      <c r="B1029" t="s">
        <v>57</v>
      </c>
      <c r="C1029" t="s">
        <v>1505</v>
      </c>
      <c r="D1029" t="s">
        <v>1506</v>
      </c>
      <c r="E1029" t="s">
        <v>1507</v>
      </c>
      <c r="F1029" t="s">
        <v>546</v>
      </c>
      <c r="I1029" t="s">
        <v>302</v>
      </c>
      <c r="J1029" t="s">
        <v>532</v>
      </c>
      <c r="K1029">
        <v>3.4</v>
      </c>
      <c r="L1029" t="s">
        <v>129</v>
      </c>
      <c r="M1029">
        <v>400000</v>
      </c>
      <c r="N1029" t="s">
        <v>127</v>
      </c>
      <c r="O1029" t="s">
        <v>128</v>
      </c>
      <c r="S1029">
        <v>26452</v>
      </c>
      <c r="T1029">
        <v>15.121729925903523</v>
      </c>
      <c r="U1029" t="s">
        <v>157</v>
      </c>
      <c r="V1029" t="s">
        <v>3476</v>
      </c>
      <c r="W1029" t="s">
        <v>12161</v>
      </c>
      <c r="X1029" t="s">
        <v>12148</v>
      </c>
    </row>
    <row r="1030" spans="1:24">
      <c r="A1030" t="s">
        <v>151</v>
      </c>
      <c r="B1030" t="s">
        <v>57</v>
      </c>
      <c r="C1030" t="s">
        <v>1505</v>
      </c>
      <c r="D1030" t="s">
        <v>1506</v>
      </c>
      <c r="E1030" t="s">
        <v>1507</v>
      </c>
      <c r="F1030" t="s">
        <v>546</v>
      </c>
      <c r="I1030" t="s">
        <v>302</v>
      </c>
      <c r="J1030" t="s">
        <v>532</v>
      </c>
      <c r="K1030">
        <v>3.4</v>
      </c>
      <c r="L1030" t="s">
        <v>522</v>
      </c>
      <c r="M1030">
        <v>1220400</v>
      </c>
      <c r="N1030" t="s">
        <v>135</v>
      </c>
      <c r="O1030" t="s">
        <v>136</v>
      </c>
      <c r="S1030">
        <v>26452</v>
      </c>
      <c r="T1030">
        <v>46.136398003931653</v>
      </c>
      <c r="U1030" t="s">
        <v>157</v>
      </c>
      <c r="V1030" t="s">
        <v>3476</v>
      </c>
      <c r="W1030" t="s">
        <v>12161</v>
      </c>
      <c r="X1030" t="s">
        <v>12148</v>
      </c>
    </row>
    <row r="1031" spans="1:24">
      <c r="A1031" t="s">
        <v>151</v>
      </c>
      <c r="B1031" t="s">
        <v>57</v>
      </c>
      <c r="C1031" t="s">
        <v>1505</v>
      </c>
      <c r="D1031" t="s">
        <v>1506</v>
      </c>
      <c r="E1031" t="s">
        <v>1507</v>
      </c>
      <c r="F1031" t="s">
        <v>546</v>
      </c>
      <c r="I1031" t="s">
        <v>302</v>
      </c>
      <c r="J1031" t="s">
        <v>532</v>
      </c>
      <c r="K1031">
        <v>3.4</v>
      </c>
      <c r="L1031" t="s">
        <v>138</v>
      </c>
      <c r="M1031">
        <v>387180</v>
      </c>
      <c r="N1031" t="s">
        <v>135</v>
      </c>
      <c r="O1031" t="s">
        <v>136</v>
      </c>
      <c r="S1031">
        <v>26452</v>
      </c>
      <c r="T1031">
        <v>14.637078481778316</v>
      </c>
      <c r="U1031" t="s">
        <v>157</v>
      </c>
      <c r="V1031" t="s">
        <v>3476</v>
      </c>
      <c r="W1031" t="s">
        <v>12161</v>
      </c>
      <c r="X1031" t="s">
        <v>12148</v>
      </c>
    </row>
    <row r="1032" spans="1:24">
      <c r="A1032" t="s">
        <v>151</v>
      </c>
      <c r="B1032" t="s">
        <v>57</v>
      </c>
      <c r="C1032" t="s">
        <v>1509</v>
      </c>
      <c r="D1032" t="s">
        <v>1510</v>
      </c>
      <c r="E1032" t="s">
        <v>1511</v>
      </c>
      <c r="F1032" t="s">
        <v>546</v>
      </c>
      <c r="I1032" t="s">
        <v>302</v>
      </c>
      <c r="J1032" t="s">
        <v>532</v>
      </c>
      <c r="K1032">
        <v>3.4</v>
      </c>
      <c r="L1032" t="s">
        <v>129</v>
      </c>
      <c r="M1032">
        <v>400000</v>
      </c>
      <c r="N1032" t="s">
        <v>127</v>
      </c>
      <c r="O1032" t="s">
        <v>128</v>
      </c>
      <c r="S1032">
        <v>26452</v>
      </c>
      <c r="T1032">
        <v>15.121729925903523</v>
      </c>
      <c r="U1032" t="s">
        <v>157</v>
      </c>
      <c r="V1032" t="s">
        <v>3476</v>
      </c>
      <c r="W1032" t="s">
        <v>12161</v>
      </c>
      <c r="X1032" t="s">
        <v>12148</v>
      </c>
    </row>
    <row r="1033" spans="1:24">
      <c r="A1033" t="s">
        <v>151</v>
      </c>
      <c r="B1033" t="s">
        <v>57</v>
      </c>
      <c r="C1033" t="s">
        <v>1509</v>
      </c>
      <c r="D1033" t="s">
        <v>1510</v>
      </c>
      <c r="E1033" t="s">
        <v>1511</v>
      </c>
      <c r="F1033" t="s">
        <v>546</v>
      </c>
      <c r="I1033" t="s">
        <v>302</v>
      </c>
      <c r="J1033" t="s">
        <v>532</v>
      </c>
      <c r="K1033">
        <v>3.4</v>
      </c>
      <c r="L1033" t="s">
        <v>522</v>
      </c>
      <c r="M1033">
        <v>1220400</v>
      </c>
      <c r="N1033" t="s">
        <v>135</v>
      </c>
      <c r="O1033" t="s">
        <v>136</v>
      </c>
      <c r="S1033">
        <v>26452</v>
      </c>
      <c r="T1033">
        <v>46.136398003931653</v>
      </c>
      <c r="U1033" t="s">
        <v>157</v>
      </c>
      <c r="V1033" t="s">
        <v>3476</v>
      </c>
      <c r="W1033" t="s">
        <v>12161</v>
      </c>
      <c r="X1033" t="s">
        <v>12148</v>
      </c>
    </row>
    <row r="1034" spans="1:24">
      <c r="A1034" t="s">
        <v>151</v>
      </c>
      <c r="B1034" t="s">
        <v>57</v>
      </c>
      <c r="C1034" t="s">
        <v>1509</v>
      </c>
      <c r="D1034" t="s">
        <v>1510</v>
      </c>
      <c r="E1034" t="s">
        <v>1511</v>
      </c>
      <c r="F1034" t="s">
        <v>546</v>
      </c>
      <c r="I1034" t="s">
        <v>302</v>
      </c>
      <c r="J1034" t="s">
        <v>532</v>
      </c>
      <c r="K1034">
        <v>3.4</v>
      </c>
      <c r="L1034" t="s">
        <v>138</v>
      </c>
      <c r="M1034">
        <v>387180</v>
      </c>
      <c r="N1034" t="s">
        <v>135</v>
      </c>
      <c r="O1034" t="s">
        <v>136</v>
      </c>
      <c r="S1034">
        <v>26452</v>
      </c>
      <c r="T1034">
        <v>14.637078481778316</v>
      </c>
      <c r="U1034" t="s">
        <v>157</v>
      </c>
      <c r="V1034" t="s">
        <v>3476</v>
      </c>
      <c r="W1034" t="s">
        <v>12161</v>
      </c>
      <c r="X1034" t="s">
        <v>12148</v>
      </c>
    </row>
    <row r="1035" spans="1:24">
      <c r="A1035" t="s">
        <v>151</v>
      </c>
      <c r="B1035" t="s">
        <v>57</v>
      </c>
      <c r="C1035" t="s">
        <v>1513</v>
      </c>
      <c r="D1035" t="s">
        <v>1514</v>
      </c>
      <c r="E1035" t="s">
        <v>1515</v>
      </c>
      <c r="F1035" t="s">
        <v>546</v>
      </c>
      <c r="I1035" t="s">
        <v>302</v>
      </c>
      <c r="J1035" t="s">
        <v>532</v>
      </c>
      <c r="K1035">
        <v>12.1</v>
      </c>
      <c r="L1035" t="s">
        <v>129</v>
      </c>
      <c r="M1035">
        <v>400000</v>
      </c>
      <c r="N1035" t="s">
        <v>127</v>
      </c>
      <c r="O1035" t="s">
        <v>128</v>
      </c>
      <c r="S1035">
        <v>26452</v>
      </c>
      <c r="T1035">
        <v>15.121729925903523</v>
      </c>
      <c r="U1035" t="s">
        <v>157</v>
      </c>
      <c r="V1035" t="s">
        <v>3476</v>
      </c>
      <c r="W1035" t="s">
        <v>12161</v>
      </c>
      <c r="X1035" t="s">
        <v>12148</v>
      </c>
    </row>
    <row r="1036" spans="1:24">
      <c r="A1036" t="s">
        <v>151</v>
      </c>
      <c r="B1036" t="s">
        <v>57</v>
      </c>
      <c r="C1036" t="s">
        <v>1513</v>
      </c>
      <c r="D1036" t="s">
        <v>1514</v>
      </c>
      <c r="E1036" t="s">
        <v>1515</v>
      </c>
      <c r="F1036" t="s">
        <v>546</v>
      </c>
      <c r="I1036" t="s">
        <v>302</v>
      </c>
      <c r="J1036" t="s">
        <v>532</v>
      </c>
      <c r="K1036">
        <v>12.1</v>
      </c>
      <c r="L1036" t="s">
        <v>130</v>
      </c>
      <c r="M1036">
        <v>600000</v>
      </c>
      <c r="N1036" t="s">
        <v>131</v>
      </c>
      <c r="O1036" t="s">
        <v>132</v>
      </c>
      <c r="S1036">
        <v>26452</v>
      </c>
      <c r="T1036">
        <v>22.682594888855284</v>
      </c>
      <c r="U1036" t="s">
        <v>157</v>
      </c>
      <c r="V1036" t="s">
        <v>3476</v>
      </c>
      <c r="W1036" t="s">
        <v>12161</v>
      </c>
      <c r="X1036" t="s">
        <v>12148</v>
      </c>
    </row>
    <row r="1037" spans="1:24">
      <c r="A1037" t="s">
        <v>151</v>
      </c>
      <c r="B1037" t="s">
        <v>57</v>
      </c>
      <c r="C1037" t="s">
        <v>1513</v>
      </c>
      <c r="D1037" t="s">
        <v>1514</v>
      </c>
      <c r="E1037" t="s">
        <v>1515</v>
      </c>
      <c r="F1037" t="s">
        <v>546</v>
      </c>
      <c r="I1037" t="s">
        <v>302</v>
      </c>
      <c r="J1037" t="s">
        <v>532</v>
      </c>
      <c r="K1037">
        <v>12.1</v>
      </c>
      <c r="L1037" t="s">
        <v>522</v>
      </c>
      <c r="M1037">
        <v>1220400</v>
      </c>
      <c r="N1037" t="s">
        <v>135</v>
      </c>
      <c r="O1037" t="s">
        <v>136</v>
      </c>
      <c r="S1037">
        <v>26452</v>
      </c>
      <c r="T1037">
        <v>46.136398003931653</v>
      </c>
      <c r="U1037" t="s">
        <v>157</v>
      </c>
      <c r="V1037" t="s">
        <v>3476</v>
      </c>
      <c r="W1037" t="s">
        <v>12161</v>
      </c>
      <c r="X1037" t="s">
        <v>12148</v>
      </c>
    </row>
    <row r="1038" spans="1:24">
      <c r="A1038" t="s">
        <v>151</v>
      </c>
      <c r="B1038" t="s">
        <v>57</v>
      </c>
      <c r="C1038" t="s">
        <v>1513</v>
      </c>
      <c r="D1038" t="s">
        <v>1514</v>
      </c>
      <c r="E1038" t="s">
        <v>1515</v>
      </c>
      <c r="F1038" t="s">
        <v>546</v>
      </c>
      <c r="I1038" t="s">
        <v>302</v>
      </c>
      <c r="J1038" t="s">
        <v>532</v>
      </c>
      <c r="K1038">
        <v>12.1</v>
      </c>
      <c r="L1038" t="s">
        <v>138</v>
      </c>
      <c r="M1038">
        <v>387180</v>
      </c>
      <c r="N1038" t="s">
        <v>135</v>
      </c>
      <c r="O1038" t="s">
        <v>136</v>
      </c>
      <c r="S1038">
        <v>26452</v>
      </c>
      <c r="T1038">
        <v>14.637078481778316</v>
      </c>
      <c r="U1038" t="s">
        <v>157</v>
      </c>
      <c r="V1038" t="s">
        <v>3476</v>
      </c>
      <c r="W1038" t="s">
        <v>12161</v>
      </c>
      <c r="X1038" t="s">
        <v>12148</v>
      </c>
    </row>
    <row r="1039" spans="1:24">
      <c r="A1039" t="s">
        <v>151</v>
      </c>
      <c r="B1039" t="s">
        <v>57</v>
      </c>
      <c r="C1039" t="s">
        <v>1517</v>
      </c>
      <c r="D1039" t="s">
        <v>1518</v>
      </c>
      <c r="E1039" t="s">
        <v>1519</v>
      </c>
      <c r="F1039" t="s">
        <v>546</v>
      </c>
      <c r="I1039" t="s">
        <v>302</v>
      </c>
      <c r="J1039" t="s">
        <v>532</v>
      </c>
      <c r="K1039">
        <v>3.9</v>
      </c>
      <c r="L1039" t="s">
        <v>129</v>
      </c>
      <c r="M1039">
        <v>400000</v>
      </c>
      <c r="N1039" t="s">
        <v>127</v>
      </c>
      <c r="O1039" t="s">
        <v>128</v>
      </c>
      <c r="S1039">
        <v>26452</v>
      </c>
      <c r="T1039">
        <v>15.121729925903523</v>
      </c>
      <c r="U1039" t="s">
        <v>157</v>
      </c>
      <c r="V1039" t="s">
        <v>3476</v>
      </c>
      <c r="W1039" t="s">
        <v>12161</v>
      </c>
      <c r="X1039" t="s">
        <v>12148</v>
      </c>
    </row>
    <row r="1040" spans="1:24">
      <c r="A1040" t="s">
        <v>151</v>
      </c>
      <c r="B1040" t="s">
        <v>57</v>
      </c>
      <c r="C1040" t="s">
        <v>1517</v>
      </c>
      <c r="D1040" t="s">
        <v>1518</v>
      </c>
      <c r="E1040" t="s">
        <v>1519</v>
      </c>
      <c r="F1040" t="s">
        <v>546</v>
      </c>
      <c r="I1040" t="s">
        <v>302</v>
      </c>
      <c r="J1040" t="s">
        <v>532</v>
      </c>
      <c r="K1040">
        <v>3.9</v>
      </c>
      <c r="L1040" t="s">
        <v>522</v>
      </c>
      <c r="M1040">
        <v>1220400</v>
      </c>
      <c r="N1040" t="s">
        <v>135</v>
      </c>
      <c r="O1040" t="s">
        <v>136</v>
      </c>
      <c r="S1040">
        <v>26452</v>
      </c>
      <c r="T1040">
        <v>46.136398003931653</v>
      </c>
      <c r="U1040" t="s">
        <v>157</v>
      </c>
      <c r="V1040" t="s">
        <v>3476</v>
      </c>
      <c r="W1040" t="s">
        <v>12161</v>
      </c>
      <c r="X1040" t="s">
        <v>12148</v>
      </c>
    </row>
    <row r="1041" spans="1:24">
      <c r="A1041" t="s">
        <v>151</v>
      </c>
      <c r="B1041" t="s">
        <v>57</v>
      </c>
      <c r="C1041" t="s">
        <v>1517</v>
      </c>
      <c r="D1041" t="s">
        <v>1518</v>
      </c>
      <c r="E1041" t="s">
        <v>1519</v>
      </c>
      <c r="F1041" t="s">
        <v>546</v>
      </c>
      <c r="I1041" t="s">
        <v>302</v>
      </c>
      <c r="J1041" t="s">
        <v>532</v>
      </c>
      <c r="K1041">
        <v>3.9</v>
      </c>
      <c r="L1041" t="s">
        <v>138</v>
      </c>
      <c r="M1041">
        <v>387180</v>
      </c>
      <c r="N1041" t="s">
        <v>135</v>
      </c>
      <c r="O1041" t="s">
        <v>136</v>
      </c>
      <c r="S1041">
        <v>26452</v>
      </c>
      <c r="T1041">
        <v>14.637078481778316</v>
      </c>
      <c r="U1041" t="s">
        <v>157</v>
      </c>
      <c r="V1041" t="s">
        <v>3476</v>
      </c>
      <c r="W1041" t="s">
        <v>12161</v>
      </c>
      <c r="X1041" t="s">
        <v>12148</v>
      </c>
    </row>
    <row r="1042" spans="1:24">
      <c r="A1042" t="s">
        <v>151</v>
      </c>
      <c r="B1042" t="s">
        <v>57</v>
      </c>
      <c r="C1042" t="s">
        <v>1521</v>
      </c>
      <c r="D1042" t="s">
        <v>1522</v>
      </c>
      <c r="E1042" t="s">
        <v>1523</v>
      </c>
      <c r="F1042" t="s">
        <v>546</v>
      </c>
      <c r="I1042" t="s">
        <v>302</v>
      </c>
      <c r="J1042" t="s">
        <v>532</v>
      </c>
      <c r="K1042">
        <v>2.7</v>
      </c>
      <c r="L1042" t="s">
        <v>129</v>
      </c>
      <c r="M1042">
        <v>400000</v>
      </c>
      <c r="N1042" t="s">
        <v>127</v>
      </c>
      <c r="O1042" t="s">
        <v>128</v>
      </c>
      <c r="S1042">
        <v>26452</v>
      </c>
      <c r="T1042">
        <v>15.121729925903523</v>
      </c>
      <c r="U1042" t="s">
        <v>157</v>
      </c>
      <c r="V1042" t="s">
        <v>3476</v>
      </c>
      <c r="W1042" t="s">
        <v>12161</v>
      </c>
      <c r="X1042" t="s">
        <v>12148</v>
      </c>
    </row>
    <row r="1043" spans="1:24">
      <c r="A1043" t="s">
        <v>151</v>
      </c>
      <c r="B1043" t="s">
        <v>57</v>
      </c>
      <c r="C1043" t="s">
        <v>1521</v>
      </c>
      <c r="D1043" t="s">
        <v>1522</v>
      </c>
      <c r="E1043" t="s">
        <v>1523</v>
      </c>
      <c r="F1043" t="s">
        <v>546</v>
      </c>
      <c r="I1043" t="s">
        <v>302</v>
      </c>
      <c r="J1043" t="s">
        <v>532</v>
      </c>
      <c r="K1043">
        <v>2.7</v>
      </c>
      <c r="L1043" t="s">
        <v>522</v>
      </c>
      <c r="M1043">
        <v>1220400</v>
      </c>
      <c r="N1043" t="s">
        <v>135</v>
      </c>
      <c r="O1043" t="s">
        <v>136</v>
      </c>
      <c r="S1043">
        <v>26452</v>
      </c>
      <c r="T1043">
        <v>46.136398003931653</v>
      </c>
      <c r="U1043" t="s">
        <v>157</v>
      </c>
      <c r="V1043" t="s">
        <v>3476</v>
      </c>
      <c r="W1043" t="s">
        <v>12161</v>
      </c>
      <c r="X1043" t="s">
        <v>12148</v>
      </c>
    </row>
    <row r="1044" spans="1:24">
      <c r="A1044" t="s">
        <v>151</v>
      </c>
      <c r="B1044" t="s">
        <v>57</v>
      </c>
      <c r="C1044" t="s">
        <v>1521</v>
      </c>
      <c r="D1044" t="s">
        <v>1522</v>
      </c>
      <c r="E1044" t="s">
        <v>1523</v>
      </c>
      <c r="F1044" t="s">
        <v>546</v>
      </c>
      <c r="I1044" t="s">
        <v>302</v>
      </c>
      <c r="J1044" t="s">
        <v>532</v>
      </c>
      <c r="K1044">
        <v>2.7</v>
      </c>
      <c r="L1044" t="s">
        <v>138</v>
      </c>
      <c r="M1044">
        <v>387180</v>
      </c>
      <c r="N1044" t="s">
        <v>135</v>
      </c>
      <c r="O1044" t="s">
        <v>136</v>
      </c>
      <c r="S1044">
        <v>26452</v>
      </c>
      <c r="T1044">
        <v>14.637078481778316</v>
      </c>
      <c r="U1044" t="s">
        <v>157</v>
      </c>
      <c r="V1044" t="s">
        <v>3476</v>
      </c>
      <c r="W1044" t="s">
        <v>12161</v>
      </c>
      <c r="X1044" t="s">
        <v>12148</v>
      </c>
    </row>
    <row r="1045" spans="1:24">
      <c r="A1045" t="s">
        <v>151</v>
      </c>
      <c r="B1045" t="s">
        <v>57</v>
      </c>
      <c r="C1045" t="s">
        <v>1525</v>
      </c>
      <c r="D1045" t="s">
        <v>1526</v>
      </c>
      <c r="E1045" t="s">
        <v>1527</v>
      </c>
      <c r="F1045" t="s">
        <v>546</v>
      </c>
      <c r="I1045" t="s">
        <v>302</v>
      </c>
      <c r="J1045" t="s">
        <v>532</v>
      </c>
      <c r="K1045">
        <v>3.4</v>
      </c>
      <c r="L1045" t="s">
        <v>129</v>
      </c>
      <c r="M1045">
        <v>400000</v>
      </c>
      <c r="N1045" t="s">
        <v>127</v>
      </c>
      <c r="O1045" t="s">
        <v>128</v>
      </c>
      <c r="S1045">
        <v>26452</v>
      </c>
      <c r="T1045">
        <v>15.121729925903523</v>
      </c>
      <c r="U1045" t="s">
        <v>157</v>
      </c>
      <c r="V1045" t="s">
        <v>3476</v>
      </c>
      <c r="W1045" t="s">
        <v>12161</v>
      </c>
      <c r="X1045" t="s">
        <v>12148</v>
      </c>
    </row>
    <row r="1046" spans="1:24">
      <c r="A1046" t="s">
        <v>151</v>
      </c>
      <c r="B1046" t="s">
        <v>57</v>
      </c>
      <c r="C1046" t="s">
        <v>1525</v>
      </c>
      <c r="D1046" t="s">
        <v>1526</v>
      </c>
      <c r="E1046" t="s">
        <v>1527</v>
      </c>
      <c r="F1046" t="s">
        <v>546</v>
      </c>
      <c r="I1046" t="s">
        <v>302</v>
      </c>
      <c r="J1046" t="s">
        <v>532</v>
      </c>
      <c r="K1046">
        <v>3.4</v>
      </c>
      <c r="L1046" t="s">
        <v>522</v>
      </c>
      <c r="M1046">
        <v>1220400</v>
      </c>
      <c r="N1046" t="s">
        <v>135</v>
      </c>
      <c r="O1046" t="s">
        <v>136</v>
      </c>
      <c r="S1046">
        <v>26452</v>
      </c>
      <c r="T1046">
        <v>46.136398003931653</v>
      </c>
      <c r="U1046" t="s">
        <v>157</v>
      </c>
      <c r="V1046" t="s">
        <v>3476</v>
      </c>
      <c r="W1046" t="s">
        <v>12161</v>
      </c>
      <c r="X1046" t="s">
        <v>12148</v>
      </c>
    </row>
    <row r="1047" spans="1:24">
      <c r="A1047" t="s">
        <v>151</v>
      </c>
      <c r="B1047" t="s">
        <v>57</v>
      </c>
      <c r="C1047" t="s">
        <v>1525</v>
      </c>
      <c r="D1047" t="s">
        <v>1526</v>
      </c>
      <c r="E1047" t="s">
        <v>1527</v>
      </c>
      <c r="F1047" t="s">
        <v>546</v>
      </c>
      <c r="I1047" t="s">
        <v>302</v>
      </c>
      <c r="J1047" t="s">
        <v>532</v>
      </c>
      <c r="K1047">
        <v>3.4</v>
      </c>
      <c r="L1047" t="s">
        <v>138</v>
      </c>
      <c r="M1047">
        <v>387180</v>
      </c>
      <c r="N1047" t="s">
        <v>135</v>
      </c>
      <c r="O1047" t="s">
        <v>136</v>
      </c>
      <c r="S1047">
        <v>26452</v>
      </c>
      <c r="T1047">
        <v>14.637078481778316</v>
      </c>
      <c r="U1047" t="s">
        <v>157</v>
      </c>
      <c r="V1047" t="s">
        <v>3476</v>
      </c>
      <c r="W1047" t="s">
        <v>12161</v>
      </c>
      <c r="X1047" t="s">
        <v>12148</v>
      </c>
    </row>
    <row r="1048" spans="1:24">
      <c r="A1048" t="s">
        <v>151</v>
      </c>
      <c r="B1048" t="s">
        <v>57</v>
      </c>
      <c r="C1048" t="s">
        <v>1529</v>
      </c>
      <c r="D1048" t="s">
        <v>1530</v>
      </c>
      <c r="E1048" t="s">
        <v>1531</v>
      </c>
      <c r="F1048" t="s">
        <v>546</v>
      </c>
      <c r="I1048" t="s">
        <v>302</v>
      </c>
      <c r="J1048" t="s">
        <v>532</v>
      </c>
      <c r="K1048">
        <v>6.6</v>
      </c>
      <c r="L1048" t="s">
        <v>129</v>
      </c>
      <c r="M1048">
        <v>400000</v>
      </c>
      <c r="N1048" t="s">
        <v>127</v>
      </c>
      <c r="O1048" t="s">
        <v>128</v>
      </c>
      <c r="S1048">
        <v>26452</v>
      </c>
      <c r="T1048">
        <v>15.121729925903523</v>
      </c>
      <c r="U1048" t="s">
        <v>157</v>
      </c>
      <c r="V1048" t="s">
        <v>3476</v>
      </c>
      <c r="W1048" t="s">
        <v>12161</v>
      </c>
      <c r="X1048" t="s">
        <v>12148</v>
      </c>
    </row>
    <row r="1049" spans="1:24">
      <c r="A1049" t="s">
        <v>151</v>
      </c>
      <c r="B1049" t="s">
        <v>57</v>
      </c>
      <c r="C1049" t="s">
        <v>1529</v>
      </c>
      <c r="D1049" t="s">
        <v>1530</v>
      </c>
      <c r="E1049" t="s">
        <v>1531</v>
      </c>
      <c r="F1049" t="s">
        <v>546</v>
      </c>
      <c r="I1049" t="s">
        <v>302</v>
      </c>
      <c r="J1049" t="s">
        <v>532</v>
      </c>
      <c r="K1049">
        <v>6.6</v>
      </c>
      <c r="L1049" t="s">
        <v>522</v>
      </c>
      <c r="M1049">
        <v>1220400</v>
      </c>
      <c r="N1049" t="s">
        <v>135</v>
      </c>
      <c r="O1049" t="s">
        <v>136</v>
      </c>
      <c r="S1049">
        <v>26452</v>
      </c>
      <c r="T1049">
        <v>46.136398003931653</v>
      </c>
      <c r="U1049" t="s">
        <v>157</v>
      </c>
      <c r="V1049" t="s">
        <v>3476</v>
      </c>
      <c r="W1049" t="s">
        <v>12161</v>
      </c>
      <c r="X1049" t="s">
        <v>12148</v>
      </c>
    </row>
    <row r="1050" spans="1:24">
      <c r="A1050" t="s">
        <v>151</v>
      </c>
      <c r="B1050" t="s">
        <v>57</v>
      </c>
      <c r="C1050" t="s">
        <v>1529</v>
      </c>
      <c r="D1050" t="s">
        <v>1530</v>
      </c>
      <c r="E1050" t="s">
        <v>1531</v>
      </c>
      <c r="F1050" t="s">
        <v>546</v>
      </c>
      <c r="I1050" t="s">
        <v>302</v>
      </c>
      <c r="J1050" t="s">
        <v>532</v>
      </c>
      <c r="K1050">
        <v>6.6</v>
      </c>
      <c r="L1050" t="s">
        <v>138</v>
      </c>
      <c r="M1050">
        <v>387180</v>
      </c>
      <c r="N1050" t="s">
        <v>135</v>
      </c>
      <c r="O1050" t="s">
        <v>136</v>
      </c>
      <c r="S1050">
        <v>26452</v>
      </c>
      <c r="T1050">
        <v>14.637078481778316</v>
      </c>
      <c r="U1050" t="s">
        <v>157</v>
      </c>
      <c r="V1050" t="s">
        <v>3476</v>
      </c>
      <c r="W1050" t="s">
        <v>12161</v>
      </c>
      <c r="X1050" t="s">
        <v>12148</v>
      </c>
    </row>
    <row r="1051" spans="1:24">
      <c r="A1051" t="s">
        <v>151</v>
      </c>
      <c r="B1051" t="s">
        <v>57</v>
      </c>
      <c r="C1051" t="s">
        <v>1533</v>
      </c>
      <c r="D1051" t="s">
        <v>1534</v>
      </c>
      <c r="E1051" t="s">
        <v>1535</v>
      </c>
      <c r="F1051" t="s">
        <v>546</v>
      </c>
      <c r="I1051" t="s">
        <v>302</v>
      </c>
      <c r="J1051" t="s">
        <v>532</v>
      </c>
      <c r="K1051">
        <v>6.6</v>
      </c>
      <c r="L1051" t="s">
        <v>129</v>
      </c>
      <c r="M1051">
        <v>400000</v>
      </c>
      <c r="N1051" t="s">
        <v>127</v>
      </c>
      <c r="O1051" t="s">
        <v>128</v>
      </c>
      <c r="S1051">
        <v>26452</v>
      </c>
      <c r="T1051">
        <v>15.121729925903523</v>
      </c>
      <c r="U1051" t="s">
        <v>157</v>
      </c>
      <c r="V1051" t="s">
        <v>3476</v>
      </c>
      <c r="W1051" t="s">
        <v>12161</v>
      </c>
      <c r="X1051" t="s">
        <v>12148</v>
      </c>
    </row>
    <row r="1052" spans="1:24">
      <c r="A1052" t="s">
        <v>151</v>
      </c>
      <c r="B1052" t="s">
        <v>57</v>
      </c>
      <c r="C1052" t="s">
        <v>1533</v>
      </c>
      <c r="D1052" t="s">
        <v>1534</v>
      </c>
      <c r="E1052" t="s">
        <v>1535</v>
      </c>
      <c r="F1052" t="s">
        <v>546</v>
      </c>
      <c r="I1052" t="s">
        <v>302</v>
      </c>
      <c r="J1052" t="s">
        <v>532</v>
      </c>
      <c r="K1052">
        <v>6.6</v>
      </c>
      <c r="L1052" t="s">
        <v>522</v>
      </c>
      <c r="M1052">
        <v>1220400</v>
      </c>
      <c r="N1052" t="s">
        <v>135</v>
      </c>
      <c r="O1052" t="s">
        <v>136</v>
      </c>
      <c r="S1052">
        <v>26452</v>
      </c>
      <c r="T1052">
        <v>46.136398003931653</v>
      </c>
      <c r="U1052" t="s">
        <v>157</v>
      </c>
      <c r="V1052" t="s">
        <v>3476</v>
      </c>
      <c r="W1052" t="s">
        <v>12161</v>
      </c>
      <c r="X1052" t="s">
        <v>12148</v>
      </c>
    </row>
    <row r="1053" spans="1:24">
      <c r="A1053" t="s">
        <v>151</v>
      </c>
      <c r="B1053" t="s">
        <v>57</v>
      </c>
      <c r="C1053" t="s">
        <v>1533</v>
      </c>
      <c r="D1053" t="s">
        <v>1534</v>
      </c>
      <c r="E1053" t="s">
        <v>1535</v>
      </c>
      <c r="F1053" t="s">
        <v>546</v>
      </c>
      <c r="I1053" t="s">
        <v>302</v>
      </c>
      <c r="J1053" t="s">
        <v>532</v>
      </c>
      <c r="K1053">
        <v>6.6</v>
      </c>
      <c r="L1053" t="s">
        <v>138</v>
      </c>
      <c r="M1053">
        <v>387180</v>
      </c>
      <c r="N1053" t="s">
        <v>135</v>
      </c>
      <c r="O1053" t="s">
        <v>136</v>
      </c>
      <c r="S1053">
        <v>26452</v>
      </c>
      <c r="T1053">
        <v>14.637078481778316</v>
      </c>
      <c r="U1053" t="s">
        <v>157</v>
      </c>
      <c r="V1053" t="s">
        <v>3476</v>
      </c>
      <c r="W1053" t="s">
        <v>12161</v>
      </c>
      <c r="X1053" t="s">
        <v>12148</v>
      </c>
    </row>
    <row r="1054" spans="1:24">
      <c r="A1054" t="s">
        <v>151</v>
      </c>
      <c r="B1054" t="s">
        <v>57</v>
      </c>
      <c r="C1054" t="s">
        <v>1537</v>
      </c>
      <c r="D1054" t="s">
        <v>1538</v>
      </c>
      <c r="E1054" t="s">
        <v>1539</v>
      </c>
      <c r="F1054" t="s">
        <v>546</v>
      </c>
      <c r="I1054" t="s">
        <v>302</v>
      </c>
      <c r="J1054" t="s">
        <v>532</v>
      </c>
      <c r="K1054">
        <v>6.6</v>
      </c>
      <c r="L1054" t="s">
        <v>129</v>
      </c>
      <c r="M1054">
        <v>400000</v>
      </c>
      <c r="N1054" t="s">
        <v>127</v>
      </c>
      <c r="O1054" t="s">
        <v>128</v>
      </c>
      <c r="S1054">
        <v>26452</v>
      </c>
      <c r="T1054">
        <v>15.121729925903523</v>
      </c>
      <c r="U1054" t="s">
        <v>157</v>
      </c>
      <c r="V1054" t="s">
        <v>3476</v>
      </c>
      <c r="W1054" t="s">
        <v>12161</v>
      </c>
      <c r="X1054" t="s">
        <v>12148</v>
      </c>
    </row>
    <row r="1055" spans="1:24">
      <c r="A1055" t="s">
        <v>151</v>
      </c>
      <c r="B1055" t="s">
        <v>57</v>
      </c>
      <c r="C1055" t="s">
        <v>1537</v>
      </c>
      <c r="D1055" t="s">
        <v>1538</v>
      </c>
      <c r="E1055" t="s">
        <v>1539</v>
      </c>
      <c r="F1055" t="s">
        <v>546</v>
      </c>
      <c r="I1055" t="s">
        <v>302</v>
      </c>
      <c r="J1055" t="s">
        <v>532</v>
      </c>
      <c r="K1055">
        <v>6.6</v>
      </c>
      <c r="L1055" t="s">
        <v>522</v>
      </c>
      <c r="M1055">
        <v>1220400</v>
      </c>
      <c r="N1055" t="s">
        <v>135</v>
      </c>
      <c r="O1055" t="s">
        <v>136</v>
      </c>
      <c r="S1055">
        <v>26452</v>
      </c>
      <c r="T1055">
        <v>46.136398003931653</v>
      </c>
      <c r="U1055" t="s">
        <v>157</v>
      </c>
      <c r="V1055" t="s">
        <v>3476</v>
      </c>
      <c r="W1055" t="s">
        <v>12161</v>
      </c>
      <c r="X1055" t="s">
        <v>12148</v>
      </c>
    </row>
    <row r="1056" spans="1:24">
      <c r="A1056" t="s">
        <v>151</v>
      </c>
      <c r="B1056" t="s">
        <v>57</v>
      </c>
      <c r="C1056" t="s">
        <v>1537</v>
      </c>
      <c r="D1056" t="s">
        <v>1538</v>
      </c>
      <c r="E1056" t="s">
        <v>1539</v>
      </c>
      <c r="F1056" t="s">
        <v>546</v>
      </c>
      <c r="I1056" t="s">
        <v>302</v>
      </c>
      <c r="J1056" t="s">
        <v>532</v>
      </c>
      <c r="K1056">
        <v>6.6</v>
      </c>
      <c r="L1056" t="s">
        <v>138</v>
      </c>
      <c r="M1056">
        <v>387180</v>
      </c>
      <c r="N1056" t="s">
        <v>135</v>
      </c>
      <c r="O1056" t="s">
        <v>136</v>
      </c>
      <c r="S1056">
        <v>26452</v>
      </c>
      <c r="T1056">
        <v>14.637078481778316</v>
      </c>
      <c r="U1056" t="s">
        <v>157</v>
      </c>
      <c r="V1056" t="s">
        <v>3476</v>
      </c>
      <c r="W1056" t="s">
        <v>12161</v>
      </c>
      <c r="X1056" t="s">
        <v>12148</v>
      </c>
    </row>
    <row r="1057" spans="1:24">
      <c r="A1057" t="s">
        <v>151</v>
      </c>
      <c r="B1057" t="s">
        <v>57</v>
      </c>
      <c r="C1057" t="s">
        <v>1541</v>
      </c>
      <c r="D1057" t="s">
        <v>1542</v>
      </c>
      <c r="E1057" t="s">
        <v>1543</v>
      </c>
      <c r="F1057" t="s">
        <v>546</v>
      </c>
      <c r="I1057" t="s">
        <v>302</v>
      </c>
      <c r="J1057" t="s">
        <v>532</v>
      </c>
      <c r="K1057">
        <v>6.6</v>
      </c>
      <c r="L1057" t="s">
        <v>129</v>
      </c>
      <c r="M1057">
        <v>400000</v>
      </c>
      <c r="N1057" t="s">
        <v>127</v>
      </c>
      <c r="O1057" t="s">
        <v>128</v>
      </c>
      <c r="S1057">
        <v>26452</v>
      </c>
      <c r="T1057">
        <v>15.121729925903523</v>
      </c>
      <c r="U1057" t="s">
        <v>157</v>
      </c>
      <c r="V1057" t="s">
        <v>3476</v>
      </c>
      <c r="W1057" t="s">
        <v>12161</v>
      </c>
      <c r="X1057" t="s">
        <v>12148</v>
      </c>
    </row>
    <row r="1058" spans="1:24">
      <c r="A1058" t="s">
        <v>151</v>
      </c>
      <c r="B1058" t="s">
        <v>57</v>
      </c>
      <c r="C1058" t="s">
        <v>1541</v>
      </c>
      <c r="D1058" t="s">
        <v>1542</v>
      </c>
      <c r="E1058" t="s">
        <v>1543</v>
      </c>
      <c r="F1058" t="s">
        <v>546</v>
      </c>
      <c r="I1058" t="s">
        <v>302</v>
      </c>
      <c r="J1058" t="s">
        <v>532</v>
      </c>
      <c r="K1058">
        <v>6.6</v>
      </c>
      <c r="L1058" t="s">
        <v>522</v>
      </c>
      <c r="M1058">
        <v>1220400</v>
      </c>
      <c r="N1058" t="s">
        <v>135</v>
      </c>
      <c r="O1058" t="s">
        <v>136</v>
      </c>
      <c r="S1058">
        <v>26452</v>
      </c>
      <c r="T1058">
        <v>46.136398003931653</v>
      </c>
      <c r="U1058" t="s">
        <v>157</v>
      </c>
      <c r="V1058" t="s">
        <v>3476</v>
      </c>
      <c r="W1058" t="s">
        <v>12161</v>
      </c>
      <c r="X1058" t="s">
        <v>12148</v>
      </c>
    </row>
    <row r="1059" spans="1:24">
      <c r="A1059" t="s">
        <v>151</v>
      </c>
      <c r="B1059" t="s">
        <v>57</v>
      </c>
      <c r="C1059" t="s">
        <v>1541</v>
      </c>
      <c r="D1059" t="s">
        <v>1542</v>
      </c>
      <c r="E1059" t="s">
        <v>1543</v>
      </c>
      <c r="F1059" t="s">
        <v>546</v>
      </c>
      <c r="I1059" t="s">
        <v>302</v>
      </c>
      <c r="J1059" t="s">
        <v>532</v>
      </c>
      <c r="K1059">
        <v>6.6</v>
      </c>
      <c r="L1059" t="s">
        <v>138</v>
      </c>
      <c r="M1059">
        <v>387180</v>
      </c>
      <c r="N1059" t="s">
        <v>135</v>
      </c>
      <c r="O1059" t="s">
        <v>136</v>
      </c>
      <c r="S1059">
        <v>26452</v>
      </c>
      <c r="T1059">
        <v>14.637078481778316</v>
      </c>
      <c r="U1059" t="s">
        <v>157</v>
      </c>
      <c r="V1059" t="s">
        <v>3476</v>
      </c>
      <c r="W1059" t="s">
        <v>12161</v>
      </c>
      <c r="X1059" t="s">
        <v>12148</v>
      </c>
    </row>
    <row r="1060" spans="1:24">
      <c r="A1060" t="s">
        <v>151</v>
      </c>
      <c r="B1060" t="s">
        <v>57</v>
      </c>
      <c r="C1060" t="s">
        <v>1545</v>
      </c>
      <c r="D1060" t="s">
        <v>1546</v>
      </c>
      <c r="E1060" t="s">
        <v>1547</v>
      </c>
      <c r="F1060" t="s">
        <v>546</v>
      </c>
      <c r="I1060" t="s">
        <v>302</v>
      </c>
      <c r="J1060" t="s">
        <v>532</v>
      </c>
      <c r="K1060">
        <v>6.6</v>
      </c>
      <c r="L1060" t="s">
        <v>129</v>
      </c>
      <c r="M1060">
        <v>400000</v>
      </c>
      <c r="N1060" t="s">
        <v>127</v>
      </c>
      <c r="O1060" t="s">
        <v>128</v>
      </c>
      <c r="S1060">
        <v>26452</v>
      </c>
      <c r="T1060">
        <v>15.121729925903523</v>
      </c>
      <c r="U1060" t="s">
        <v>157</v>
      </c>
      <c r="V1060" t="s">
        <v>3476</v>
      </c>
      <c r="W1060" t="s">
        <v>12161</v>
      </c>
      <c r="X1060" t="s">
        <v>12148</v>
      </c>
    </row>
    <row r="1061" spans="1:24">
      <c r="A1061" t="s">
        <v>151</v>
      </c>
      <c r="B1061" t="s">
        <v>57</v>
      </c>
      <c r="C1061" t="s">
        <v>1545</v>
      </c>
      <c r="D1061" t="s">
        <v>1546</v>
      </c>
      <c r="E1061" t="s">
        <v>1547</v>
      </c>
      <c r="F1061" t="s">
        <v>546</v>
      </c>
      <c r="I1061" t="s">
        <v>302</v>
      </c>
      <c r="J1061" t="s">
        <v>532</v>
      </c>
      <c r="K1061">
        <v>6.6</v>
      </c>
      <c r="L1061" t="s">
        <v>522</v>
      </c>
      <c r="M1061">
        <v>1220400</v>
      </c>
      <c r="N1061" t="s">
        <v>135</v>
      </c>
      <c r="O1061" t="s">
        <v>136</v>
      </c>
      <c r="S1061">
        <v>26452</v>
      </c>
      <c r="T1061">
        <v>46.136398003931653</v>
      </c>
      <c r="U1061" t="s">
        <v>157</v>
      </c>
      <c r="V1061" t="s">
        <v>3476</v>
      </c>
      <c r="W1061" t="s">
        <v>12161</v>
      </c>
      <c r="X1061" t="s">
        <v>12148</v>
      </c>
    </row>
    <row r="1062" spans="1:24">
      <c r="A1062" t="s">
        <v>151</v>
      </c>
      <c r="B1062" t="s">
        <v>57</v>
      </c>
      <c r="C1062" t="s">
        <v>1545</v>
      </c>
      <c r="D1062" t="s">
        <v>1546</v>
      </c>
      <c r="E1062" t="s">
        <v>1547</v>
      </c>
      <c r="F1062" t="s">
        <v>546</v>
      </c>
      <c r="I1062" t="s">
        <v>302</v>
      </c>
      <c r="J1062" t="s">
        <v>532</v>
      </c>
      <c r="K1062">
        <v>6.6</v>
      </c>
      <c r="L1062" t="s">
        <v>138</v>
      </c>
      <c r="M1062">
        <v>387180</v>
      </c>
      <c r="N1062" t="s">
        <v>135</v>
      </c>
      <c r="O1062" t="s">
        <v>136</v>
      </c>
      <c r="S1062">
        <v>26452</v>
      </c>
      <c r="T1062">
        <v>14.637078481778316</v>
      </c>
      <c r="U1062" t="s">
        <v>157</v>
      </c>
      <c r="V1062" t="s">
        <v>3476</v>
      </c>
      <c r="W1062" t="s">
        <v>12161</v>
      </c>
      <c r="X1062" t="s">
        <v>12148</v>
      </c>
    </row>
    <row r="1063" spans="1:24">
      <c r="A1063" t="s">
        <v>151</v>
      </c>
      <c r="B1063" t="s">
        <v>57</v>
      </c>
      <c r="C1063" t="s">
        <v>1549</v>
      </c>
      <c r="D1063" t="s">
        <v>1550</v>
      </c>
      <c r="E1063" t="s">
        <v>1551</v>
      </c>
      <c r="F1063" t="s">
        <v>546</v>
      </c>
      <c r="I1063" t="s">
        <v>302</v>
      </c>
      <c r="J1063" t="s">
        <v>532</v>
      </c>
      <c r="K1063">
        <v>6.7</v>
      </c>
      <c r="L1063" t="s">
        <v>129</v>
      </c>
      <c r="M1063">
        <v>400000</v>
      </c>
      <c r="N1063" t="s">
        <v>127</v>
      </c>
      <c r="O1063" t="s">
        <v>128</v>
      </c>
      <c r="S1063">
        <v>26452</v>
      </c>
      <c r="T1063">
        <v>15.121729925903523</v>
      </c>
      <c r="U1063" t="s">
        <v>157</v>
      </c>
      <c r="V1063" t="s">
        <v>3476</v>
      </c>
      <c r="W1063" t="s">
        <v>12161</v>
      </c>
      <c r="X1063" t="s">
        <v>12148</v>
      </c>
    </row>
    <row r="1064" spans="1:24">
      <c r="A1064" t="s">
        <v>151</v>
      </c>
      <c r="B1064" t="s">
        <v>57</v>
      </c>
      <c r="C1064" t="s">
        <v>1549</v>
      </c>
      <c r="D1064" t="s">
        <v>1550</v>
      </c>
      <c r="E1064" t="s">
        <v>1551</v>
      </c>
      <c r="F1064" t="s">
        <v>546</v>
      </c>
      <c r="I1064" t="s">
        <v>302</v>
      </c>
      <c r="J1064" t="s">
        <v>532</v>
      </c>
      <c r="K1064">
        <v>6.7</v>
      </c>
      <c r="L1064" t="s">
        <v>522</v>
      </c>
      <c r="M1064">
        <v>1220400</v>
      </c>
      <c r="N1064" t="s">
        <v>135</v>
      </c>
      <c r="O1064" t="s">
        <v>136</v>
      </c>
      <c r="S1064">
        <v>26452</v>
      </c>
      <c r="T1064">
        <v>46.136398003931653</v>
      </c>
      <c r="U1064" t="s">
        <v>157</v>
      </c>
      <c r="V1064" t="s">
        <v>3476</v>
      </c>
      <c r="W1064" t="s">
        <v>12161</v>
      </c>
      <c r="X1064" t="s">
        <v>12148</v>
      </c>
    </row>
    <row r="1065" spans="1:24">
      <c r="A1065" t="s">
        <v>151</v>
      </c>
      <c r="B1065" t="s">
        <v>57</v>
      </c>
      <c r="C1065" t="s">
        <v>1549</v>
      </c>
      <c r="D1065" t="s">
        <v>1550</v>
      </c>
      <c r="E1065" t="s">
        <v>1551</v>
      </c>
      <c r="F1065" t="s">
        <v>546</v>
      </c>
      <c r="I1065" t="s">
        <v>302</v>
      </c>
      <c r="J1065" t="s">
        <v>532</v>
      </c>
      <c r="K1065">
        <v>6.7</v>
      </c>
      <c r="L1065" t="s">
        <v>138</v>
      </c>
      <c r="M1065">
        <v>387180</v>
      </c>
      <c r="N1065" t="s">
        <v>135</v>
      </c>
      <c r="O1065" t="s">
        <v>136</v>
      </c>
      <c r="S1065">
        <v>26452</v>
      </c>
      <c r="T1065">
        <v>14.637078481778316</v>
      </c>
      <c r="U1065" t="s">
        <v>157</v>
      </c>
      <c r="V1065" t="s">
        <v>3476</v>
      </c>
      <c r="W1065" t="s">
        <v>12161</v>
      </c>
      <c r="X1065" t="s">
        <v>12148</v>
      </c>
    </row>
    <row r="1066" spans="1:24">
      <c r="A1066" t="s">
        <v>151</v>
      </c>
      <c r="B1066" t="s">
        <v>57</v>
      </c>
      <c r="C1066" t="s">
        <v>1553</v>
      </c>
      <c r="D1066" t="s">
        <v>1554</v>
      </c>
      <c r="E1066" t="s">
        <v>1555</v>
      </c>
      <c r="F1066" t="s">
        <v>546</v>
      </c>
      <c r="I1066" t="s">
        <v>302</v>
      </c>
      <c r="J1066" t="s">
        <v>532</v>
      </c>
      <c r="K1066">
        <v>6.6</v>
      </c>
      <c r="L1066" t="s">
        <v>129</v>
      </c>
      <c r="M1066">
        <v>400000</v>
      </c>
      <c r="N1066" t="s">
        <v>127</v>
      </c>
      <c r="O1066" t="s">
        <v>128</v>
      </c>
      <c r="S1066">
        <v>26452</v>
      </c>
      <c r="T1066">
        <v>15.121729925903523</v>
      </c>
      <c r="U1066" t="s">
        <v>157</v>
      </c>
      <c r="V1066" t="s">
        <v>3476</v>
      </c>
      <c r="W1066" t="s">
        <v>12161</v>
      </c>
      <c r="X1066" t="s">
        <v>12148</v>
      </c>
    </row>
    <row r="1067" spans="1:24">
      <c r="A1067" t="s">
        <v>151</v>
      </c>
      <c r="B1067" t="s">
        <v>57</v>
      </c>
      <c r="C1067" t="s">
        <v>1553</v>
      </c>
      <c r="D1067" t="s">
        <v>1554</v>
      </c>
      <c r="E1067" t="s">
        <v>1555</v>
      </c>
      <c r="F1067" t="s">
        <v>546</v>
      </c>
      <c r="I1067" t="s">
        <v>302</v>
      </c>
      <c r="J1067" t="s">
        <v>532</v>
      </c>
      <c r="K1067">
        <v>6.6</v>
      </c>
      <c r="L1067" t="s">
        <v>522</v>
      </c>
      <c r="M1067">
        <v>1220400</v>
      </c>
      <c r="N1067" t="s">
        <v>135</v>
      </c>
      <c r="O1067" t="s">
        <v>136</v>
      </c>
      <c r="S1067">
        <v>26452</v>
      </c>
      <c r="T1067">
        <v>46.136398003931653</v>
      </c>
      <c r="U1067" t="s">
        <v>157</v>
      </c>
      <c r="V1067" t="s">
        <v>3476</v>
      </c>
      <c r="W1067" t="s">
        <v>12161</v>
      </c>
      <c r="X1067" t="s">
        <v>12148</v>
      </c>
    </row>
    <row r="1068" spans="1:24">
      <c r="A1068" t="s">
        <v>151</v>
      </c>
      <c r="B1068" t="s">
        <v>57</v>
      </c>
      <c r="C1068" t="s">
        <v>1553</v>
      </c>
      <c r="D1068" t="s">
        <v>1554</v>
      </c>
      <c r="E1068" t="s">
        <v>1555</v>
      </c>
      <c r="F1068" t="s">
        <v>546</v>
      </c>
      <c r="I1068" t="s">
        <v>302</v>
      </c>
      <c r="J1068" t="s">
        <v>532</v>
      </c>
      <c r="K1068">
        <v>6.6</v>
      </c>
      <c r="L1068" t="s">
        <v>138</v>
      </c>
      <c r="M1068">
        <v>387180</v>
      </c>
      <c r="N1068" t="s">
        <v>135</v>
      </c>
      <c r="O1068" t="s">
        <v>136</v>
      </c>
      <c r="S1068">
        <v>26452</v>
      </c>
      <c r="T1068">
        <v>14.637078481778316</v>
      </c>
      <c r="U1068" t="s">
        <v>157</v>
      </c>
      <c r="V1068" t="s">
        <v>3476</v>
      </c>
      <c r="W1068" t="s">
        <v>12161</v>
      </c>
      <c r="X1068" t="s">
        <v>12148</v>
      </c>
    </row>
    <row r="1069" spans="1:24">
      <c r="A1069" t="s">
        <v>151</v>
      </c>
      <c r="B1069" t="s">
        <v>57</v>
      </c>
      <c r="C1069" t="s">
        <v>1557</v>
      </c>
      <c r="D1069" t="s">
        <v>1558</v>
      </c>
      <c r="E1069" t="s">
        <v>1559</v>
      </c>
      <c r="F1069" t="s">
        <v>546</v>
      </c>
      <c r="I1069" t="s">
        <v>302</v>
      </c>
      <c r="J1069" t="s">
        <v>532</v>
      </c>
      <c r="K1069">
        <v>3.4</v>
      </c>
      <c r="L1069" t="s">
        <v>129</v>
      </c>
      <c r="M1069">
        <v>400000</v>
      </c>
      <c r="N1069" t="s">
        <v>127</v>
      </c>
      <c r="O1069" t="s">
        <v>128</v>
      </c>
      <c r="S1069">
        <v>26452</v>
      </c>
      <c r="T1069">
        <v>15.121729925903523</v>
      </c>
      <c r="U1069" t="s">
        <v>157</v>
      </c>
      <c r="V1069" t="s">
        <v>3476</v>
      </c>
      <c r="W1069" t="s">
        <v>12161</v>
      </c>
      <c r="X1069" t="s">
        <v>12148</v>
      </c>
    </row>
    <row r="1070" spans="1:24">
      <c r="A1070" t="s">
        <v>151</v>
      </c>
      <c r="B1070" t="s">
        <v>57</v>
      </c>
      <c r="C1070" t="s">
        <v>1557</v>
      </c>
      <c r="D1070" t="s">
        <v>1558</v>
      </c>
      <c r="E1070" t="s">
        <v>1559</v>
      </c>
      <c r="F1070" t="s">
        <v>546</v>
      </c>
      <c r="I1070" t="s">
        <v>302</v>
      </c>
      <c r="J1070" t="s">
        <v>532</v>
      </c>
      <c r="K1070">
        <v>3.4</v>
      </c>
      <c r="L1070" t="s">
        <v>522</v>
      </c>
      <c r="M1070">
        <v>1220400</v>
      </c>
      <c r="N1070" t="s">
        <v>135</v>
      </c>
      <c r="O1070" t="s">
        <v>136</v>
      </c>
      <c r="S1070">
        <v>26452</v>
      </c>
      <c r="T1070">
        <v>46.136398003931653</v>
      </c>
      <c r="U1070" t="s">
        <v>157</v>
      </c>
      <c r="V1070" t="s">
        <v>3476</v>
      </c>
      <c r="W1070" t="s">
        <v>12161</v>
      </c>
      <c r="X1070" t="s">
        <v>12148</v>
      </c>
    </row>
    <row r="1071" spans="1:24">
      <c r="A1071" t="s">
        <v>151</v>
      </c>
      <c r="B1071" t="s">
        <v>57</v>
      </c>
      <c r="C1071" t="s">
        <v>1557</v>
      </c>
      <c r="D1071" t="s">
        <v>1558</v>
      </c>
      <c r="E1071" t="s">
        <v>1559</v>
      </c>
      <c r="F1071" t="s">
        <v>546</v>
      </c>
      <c r="I1071" t="s">
        <v>302</v>
      </c>
      <c r="J1071" t="s">
        <v>532</v>
      </c>
      <c r="K1071">
        <v>3.4</v>
      </c>
      <c r="L1071" t="s">
        <v>138</v>
      </c>
      <c r="M1071">
        <v>387180</v>
      </c>
      <c r="N1071" t="s">
        <v>135</v>
      </c>
      <c r="O1071" t="s">
        <v>136</v>
      </c>
      <c r="S1071">
        <v>26452</v>
      </c>
      <c r="T1071">
        <v>14.637078481778316</v>
      </c>
      <c r="U1071" t="s">
        <v>157</v>
      </c>
      <c r="V1071" t="s">
        <v>3476</v>
      </c>
      <c r="W1071" t="s">
        <v>12161</v>
      </c>
      <c r="X1071" t="s">
        <v>12148</v>
      </c>
    </row>
    <row r="1072" spans="1:24">
      <c r="A1072" t="s">
        <v>151</v>
      </c>
      <c r="B1072" t="s">
        <v>57</v>
      </c>
      <c r="C1072" t="s">
        <v>1561</v>
      </c>
      <c r="D1072" t="s">
        <v>1562</v>
      </c>
      <c r="E1072" t="s">
        <v>1563</v>
      </c>
      <c r="F1072" t="s">
        <v>546</v>
      </c>
      <c r="I1072" t="s">
        <v>302</v>
      </c>
      <c r="J1072" t="s">
        <v>532</v>
      </c>
      <c r="K1072">
        <v>6.6</v>
      </c>
      <c r="L1072" t="s">
        <v>129</v>
      </c>
      <c r="M1072">
        <v>400000</v>
      </c>
      <c r="N1072" t="s">
        <v>127</v>
      </c>
      <c r="O1072" t="s">
        <v>128</v>
      </c>
      <c r="S1072">
        <v>26452</v>
      </c>
      <c r="T1072">
        <v>15.121729925903523</v>
      </c>
      <c r="U1072" t="s">
        <v>157</v>
      </c>
      <c r="V1072" t="s">
        <v>3476</v>
      </c>
      <c r="W1072" t="s">
        <v>12161</v>
      </c>
      <c r="X1072" t="s">
        <v>12148</v>
      </c>
    </row>
    <row r="1073" spans="1:24">
      <c r="A1073" t="s">
        <v>151</v>
      </c>
      <c r="B1073" t="s">
        <v>57</v>
      </c>
      <c r="C1073" t="s">
        <v>1561</v>
      </c>
      <c r="D1073" t="s">
        <v>1562</v>
      </c>
      <c r="E1073" t="s">
        <v>1563</v>
      </c>
      <c r="F1073" t="s">
        <v>546</v>
      </c>
      <c r="I1073" t="s">
        <v>302</v>
      </c>
      <c r="J1073" t="s">
        <v>532</v>
      </c>
      <c r="K1073">
        <v>6.6</v>
      </c>
      <c r="L1073" t="s">
        <v>522</v>
      </c>
      <c r="M1073">
        <v>1220400</v>
      </c>
      <c r="N1073" t="s">
        <v>135</v>
      </c>
      <c r="O1073" t="s">
        <v>136</v>
      </c>
      <c r="S1073">
        <v>26452</v>
      </c>
      <c r="T1073">
        <v>46.136398003931653</v>
      </c>
      <c r="U1073" t="s">
        <v>157</v>
      </c>
      <c r="V1073" t="s">
        <v>3476</v>
      </c>
      <c r="W1073" t="s">
        <v>12161</v>
      </c>
      <c r="X1073" t="s">
        <v>12148</v>
      </c>
    </row>
    <row r="1074" spans="1:24">
      <c r="A1074" t="s">
        <v>151</v>
      </c>
      <c r="B1074" t="s">
        <v>57</v>
      </c>
      <c r="C1074" t="s">
        <v>1561</v>
      </c>
      <c r="D1074" t="s">
        <v>1562</v>
      </c>
      <c r="E1074" t="s">
        <v>1563</v>
      </c>
      <c r="F1074" t="s">
        <v>546</v>
      </c>
      <c r="I1074" t="s">
        <v>302</v>
      </c>
      <c r="J1074" t="s">
        <v>532</v>
      </c>
      <c r="K1074">
        <v>6.6</v>
      </c>
      <c r="L1074" t="s">
        <v>138</v>
      </c>
      <c r="M1074">
        <v>387180</v>
      </c>
      <c r="N1074" t="s">
        <v>135</v>
      </c>
      <c r="O1074" t="s">
        <v>136</v>
      </c>
      <c r="S1074">
        <v>26452</v>
      </c>
      <c r="T1074">
        <v>14.637078481778316</v>
      </c>
      <c r="U1074" t="s">
        <v>157</v>
      </c>
      <c r="V1074" t="s">
        <v>3476</v>
      </c>
      <c r="W1074" t="s">
        <v>12161</v>
      </c>
      <c r="X1074" t="s">
        <v>12148</v>
      </c>
    </row>
    <row r="1075" spans="1:24">
      <c r="A1075" t="s">
        <v>151</v>
      </c>
      <c r="B1075" t="s">
        <v>57</v>
      </c>
      <c r="C1075" t="s">
        <v>1565</v>
      </c>
      <c r="D1075" t="s">
        <v>1566</v>
      </c>
      <c r="E1075" t="s">
        <v>1567</v>
      </c>
      <c r="F1075" t="s">
        <v>546</v>
      </c>
      <c r="I1075" t="s">
        <v>302</v>
      </c>
      <c r="J1075" t="s">
        <v>532</v>
      </c>
      <c r="K1075">
        <v>6.6</v>
      </c>
      <c r="L1075" t="s">
        <v>129</v>
      </c>
      <c r="M1075">
        <v>400000</v>
      </c>
      <c r="N1075" t="s">
        <v>127</v>
      </c>
      <c r="O1075" t="s">
        <v>128</v>
      </c>
      <c r="S1075">
        <v>26452</v>
      </c>
      <c r="T1075">
        <v>15.121729925903523</v>
      </c>
      <c r="U1075" t="s">
        <v>157</v>
      </c>
      <c r="V1075" t="s">
        <v>3476</v>
      </c>
      <c r="W1075" t="s">
        <v>12161</v>
      </c>
      <c r="X1075" t="s">
        <v>12148</v>
      </c>
    </row>
    <row r="1076" spans="1:24">
      <c r="A1076" t="s">
        <v>151</v>
      </c>
      <c r="B1076" t="s">
        <v>57</v>
      </c>
      <c r="C1076" t="s">
        <v>1565</v>
      </c>
      <c r="D1076" t="s">
        <v>1566</v>
      </c>
      <c r="E1076" t="s">
        <v>1567</v>
      </c>
      <c r="F1076" t="s">
        <v>546</v>
      </c>
      <c r="I1076" t="s">
        <v>302</v>
      </c>
      <c r="J1076" t="s">
        <v>532</v>
      </c>
      <c r="K1076">
        <v>6.6</v>
      </c>
      <c r="L1076" t="s">
        <v>522</v>
      </c>
      <c r="M1076">
        <v>1220400</v>
      </c>
      <c r="N1076" t="s">
        <v>135</v>
      </c>
      <c r="O1076" t="s">
        <v>136</v>
      </c>
      <c r="S1076">
        <v>26452</v>
      </c>
      <c r="T1076">
        <v>46.136398003931653</v>
      </c>
      <c r="U1076" t="s">
        <v>157</v>
      </c>
      <c r="V1076" t="s">
        <v>3476</v>
      </c>
      <c r="W1076" t="s">
        <v>12161</v>
      </c>
      <c r="X1076" t="s">
        <v>12148</v>
      </c>
    </row>
    <row r="1077" spans="1:24">
      <c r="A1077" t="s">
        <v>151</v>
      </c>
      <c r="B1077" t="s">
        <v>57</v>
      </c>
      <c r="C1077" t="s">
        <v>1565</v>
      </c>
      <c r="D1077" t="s">
        <v>1566</v>
      </c>
      <c r="E1077" t="s">
        <v>1567</v>
      </c>
      <c r="F1077" t="s">
        <v>546</v>
      </c>
      <c r="I1077" t="s">
        <v>302</v>
      </c>
      <c r="J1077" t="s">
        <v>532</v>
      </c>
      <c r="K1077">
        <v>6.6</v>
      </c>
      <c r="L1077" t="s">
        <v>138</v>
      </c>
      <c r="M1077">
        <v>387180</v>
      </c>
      <c r="N1077" t="s">
        <v>135</v>
      </c>
      <c r="O1077" t="s">
        <v>136</v>
      </c>
      <c r="S1077">
        <v>26452</v>
      </c>
      <c r="T1077">
        <v>14.637078481778316</v>
      </c>
      <c r="U1077" t="s">
        <v>157</v>
      </c>
      <c r="V1077" t="s">
        <v>3476</v>
      </c>
      <c r="W1077" t="s">
        <v>12161</v>
      </c>
      <c r="X1077" t="s">
        <v>12148</v>
      </c>
    </row>
    <row r="1078" spans="1:24">
      <c r="A1078" t="s">
        <v>151</v>
      </c>
      <c r="B1078" t="s">
        <v>57</v>
      </c>
      <c r="C1078" t="s">
        <v>1569</v>
      </c>
      <c r="D1078" t="s">
        <v>1570</v>
      </c>
      <c r="E1078" t="s">
        <v>1571</v>
      </c>
      <c r="F1078" t="s">
        <v>546</v>
      </c>
      <c r="I1078" t="s">
        <v>302</v>
      </c>
      <c r="J1078" t="s">
        <v>532</v>
      </c>
      <c r="K1078">
        <v>6.6</v>
      </c>
      <c r="L1078" t="s">
        <v>129</v>
      </c>
      <c r="M1078">
        <v>400000</v>
      </c>
      <c r="N1078" t="s">
        <v>127</v>
      </c>
      <c r="O1078" t="s">
        <v>128</v>
      </c>
      <c r="S1078">
        <v>26452</v>
      </c>
      <c r="T1078">
        <v>15.121729925903523</v>
      </c>
      <c r="U1078" t="s">
        <v>157</v>
      </c>
      <c r="V1078" t="s">
        <v>3476</v>
      </c>
      <c r="W1078" t="s">
        <v>12161</v>
      </c>
      <c r="X1078" t="s">
        <v>12148</v>
      </c>
    </row>
    <row r="1079" spans="1:24">
      <c r="A1079" t="s">
        <v>151</v>
      </c>
      <c r="B1079" t="s">
        <v>57</v>
      </c>
      <c r="C1079" t="s">
        <v>1569</v>
      </c>
      <c r="D1079" t="s">
        <v>1570</v>
      </c>
      <c r="E1079" t="s">
        <v>1571</v>
      </c>
      <c r="F1079" t="s">
        <v>546</v>
      </c>
      <c r="I1079" t="s">
        <v>302</v>
      </c>
      <c r="J1079" t="s">
        <v>532</v>
      </c>
      <c r="K1079">
        <v>6.6</v>
      </c>
      <c r="L1079" t="s">
        <v>522</v>
      </c>
      <c r="M1079">
        <v>1220400</v>
      </c>
      <c r="N1079" t="s">
        <v>135</v>
      </c>
      <c r="O1079" t="s">
        <v>136</v>
      </c>
      <c r="S1079">
        <v>26452</v>
      </c>
      <c r="T1079">
        <v>46.136398003931653</v>
      </c>
      <c r="U1079" t="s">
        <v>157</v>
      </c>
      <c r="V1079" t="s">
        <v>3476</v>
      </c>
      <c r="W1079" t="s">
        <v>12161</v>
      </c>
      <c r="X1079" t="s">
        <v>12148</v>
      </c>
    </row>
    <row r="1080" spans="1:24">
      <c r="A1080" t="s">
        <v>151</v>
      </c>
      <c r="B1080" t="s">
        <v>57</v>
      </c>
      <c r="C1080" t="s">
        <v>1569</v>
      </c>
      <c r="D1080" t="s">
        <v>1570</v>
      </c>
      <c r="E1080" t="s">
        <v>1571</v>
      </c>
      <c r="F1080" t="s">
        <v>546</v>
      </c>
      <c r="I1080" t="s">
        <v>302</v>
      </c>
      <c r="J1080" t="s">
        <v>532</v>
      </c>
      <c r="K1080">
        <v>6.6</v>
      </c>
      <c r="L1080" t="s">
        <v>138</v>
      </c>
      <c r="M1080">
        <v>387180</v>
      </c>
      <c r="N1080" t="s">
        <v>135</v>
      </c>
      <c r="O1080" t="s">
        <v>136</v>
      </c>
      <c r="S1080">
        <v>26452</v>
      </c>
      <c r="T1080">
        <v>14.637078481778316</v>
      </c>
      <c r="U1080" t="s">
        <v>157</v>
      </c>
      <c r="V1080" t="s">
        <v>3476</v>
      </c>
      <c r="W1080" t="s">
        <v>12161</v>
      </c>
      <c r="X1080" t="s">
        <v>12148</v>
      </c>
    </row>
    <row r="1081" spans="1:24">
      <c r="A1081" t="s">
        <v>151</v>
      </c>
      <c r="B1081" t="s">
        <v>57</v>
      </c>
      <c r="C1081" t="s">
        <v>1573</v>
      </c>
      <c r="D1081" t="s">
        <v>1574</v>
      </c>
      <c r="E1081" t="s">
        <v>1575</v>
      </c>
      <c r="F1081" t="s">
        <v>546</v>
      </c>
      <c r="I1081" t="s">
        <v>302</v>
      </c>
      <c r="J1081" t="s">
        <v>532</v>
      </c>
      <c r="K1081">
        <v>6.6</v>
      </c>
      <c r="L1081" t="s">
        <v>129</v>
      </c>
      <c r="M1081">
        <v>400000</v>
      </c>
      <c r="N1081" t="s">
        <v>127</v>
      </c>
      <c r="O1081" t="s">
        <v>128</v>
      </c>
      <c r="S1081">
        <v>26452</v>
      </c>
      <c r="T1081">
        <v>15.121729925903523</v>
      </c>
      <c r="U1081" t="s">
        <v>157</v>
      </c>
      <c r="V1081" t="s">
        <v>3476</v>
      </c>
      <c r="W1081" t="s">
        <v>12161</v>
      </c>
      <c r="X1081" t="s">
        <v>12148</v>
      </c>
    </row>
    <row r="1082" spans="1:24">
      <c r="A1082" t="s">
        <v>151</v>
      </c>
      <c r="B1082" t="s">
        <v>57</v>
      </c>
      <c r="C1082" t="s">
        <v>1573</v>
      </c>
      <c r="D1082" t="s">
        <v>1574</v>
      </c>
      <c r="E1082" t="s">
        <v>1575</v>
      </c>
      <c r="F1082" t="s">
        <v>546</v>
      </c>
      <c r="I1082" t="s">
        <v>302</v>
      </c>
      <c r="J1082" t="s">
        <v>532</v>
      </c>
      <c r="K1082">
        <v>6.6</v>
      </c>
      <c r="L1082" t="s">
        <v>522</v>
      </c>
      <c r="M1082">
        <v>1220400</v>
      </c>
      <c r="N1082" t="s">
        <v>135</v>
      </c>
      <c r="O1082" t="s">
        <v>136</v>
      </c>
      <c r="S1082">
        <v>26452</v>
      </c>
      <c r="T1082">
        <v>46.136398003931653</v>
      </c>
      <c r="U1082" t="s">
        <v>157</v>
      </c>
      <c r="V1082" t="s">
        <v>3476</v>
      </c>
      <c r="W1082" t="s">
        <v>12161</v>
      </c>
      <c r="X1082" t="s">
        <v>12148</v>
      </c>
    </row>
    <row r="1083" spans="1:24">
      <c r="A1083" t="s">
        <v>151</v>
      </c>
      <c r="B1083" t="s">
        <v>57</v>
      </c>
      <c r="C1083" t="s">
        <v>1573</v>
      </c>
      <c r="D1083" t="s">
        <v>1574</v>
      </c>
      <c r="E1083" t="s">
        <v>1575</v>
      </c>
      <c r="F1083" t="s">
        <v>546</v>
      </c>
      <c r="I1083" t="s">
        <v>302</v>
      </c>
      <c r="J1083" t="s">
        <v>532</v>
      </c>
      <c r="K1083">
        <v>6.6</v>
      </c>
      <c r="L1083" t="s">
        <v>138</v>
      </c>
      <c r="M1083">
        <v>387180</v>
      </c>
      <c r="N1083" t="s">
        <v>135</v>
      </c>
      <c r="O1083" t="s">
        <v>136</v>
      </c>
      <c r="S1083">
        <v>26452</v>
      </c>
      <c r="T1083">
        <v>14.637078481778316</v>
      </c>
      <c r="U1083" t="s">
        <v>157</v>
      </c>
      <c r="V1083" t="s">
        <v>3476</v>
      </c>
      <c r="W1083" t="s">
        <v>12161</v>
      </c>
      <c r="X1083" t="s">
        <v>12148</v>
      </c>
    </row>
    <row r="1084" spans="1:24">
      <c r="A1084" t="s">
        <v>151</v>
      </c>
      <c r="B1084" t="s">
        <v>57</v>
      </c>
      <c r="C1084" t="s">
        <v>1577</v>
      </c>
      <c r="D1084" t="s">
        <v>1578</v>
      </c>
      <c r="E1084" t="s">
        <v>1579</v>
      </c>
      <c r="F1084" t="s">
        <v>546</v>
      </c>
      <c r="I1084" t="s">
        <v>302</v>
      </c>
      <c r="J1084" t="s">
        <v>532</v>
      </c>
      <c r="K1084">
        <v>6.6</v>
      </c>
      <c r="L1084" t="s">
        <v>129</v>
      </c>
      <c r="M1084">
        <v>400000</v>
      </c>
      <c r="N1084" t="s">
        <v>127</v>
      </c>
      <c r="O1084" t="s">
        <v>128</v>
      </c>
      <c r="S1084">
        <v>26452</v>
      </c>
      <c r="T1084">
        <v>15.121729925903523</v>
      </c>
      <c r="U1084" t="s">
        <v>157</v>
      </c>
      <c r="V1084" t="s">
        <v>3476</v>
      </c>
      <c r="W1084" t="s">
        <v>12161</v>
      </c>
      <c r="X1084" t="s">
        <v>12148</v>
      </c>
    </row>
    <row r="1085" spans="1:24">
      <c r="A1085" t="s">
        <v>151</v>
      </c>
      <c r="B1085" t="s">
        <v>57</v>
      </c>
      <c r="C1085" t="s">
        <v>1577</v>
      </c>
      <c r="D1085" t="s">
        <v>1578</v>
      </c>
      <c r="E1085" t="s">
        <v>1579</v>
      </c>
      <c r="F1085" t="s">
        <v>546</v>
      </c>
      <c r="I1085" t="s">
        <v>302</v>
      </c>
      <c r="J1085" t="s">
        <v>532</v>
      </c>
      <c r="K1085">
        <v>6.6</v>
      </c>
      <c r="L1085" t="s">
        <v>522</v>
      </c>
      <c r="M1085">
        <v>1220400</v>
      </c>
      <c r="N1085" t="s">
        <v>135</v>
      </c>
      <c r="O1085" t="s">
        <v>136</v>
      </c>
      <c r="S1085">
        <v>26452</v>
      </c>
      <c r="T1085">
        <v>46.136398003931653</v>
      </c>
      <c r="U1085" t="s">
        <v>157</v>
      </c>
      <c r="V1085" t="s">
        <v>3476</v>
      </c>
      <c r="W1085" t="s">
        <v>12161</v>
      </c>
      <c r="X1085" t="s">
        <v>12148</v>
      </c>
    </row>
    <row r="1086" spans="1:24">
      <c r="A1086" t="s">
        <v>151</v>
      </c>
      <c r="B1086" t="s">
        <v>57</v>
      </c>
      <c r="C1086" t="s">
        <v>1577</v>
      </c>
      <c r="D1086" t="s">
        <v>1578</v>
      </c>
      <c r="E1086" t="s">
        <v>1579</v>
      </c>
      <c r="F1086" t="s">
        <v>546</v>
      </c>
      <c r="I1086" t="s">
        <v>302</v>
      </c>
      <c r="J1086" t="s">
        <v>532</v>
      </c>
      <c r="K1086">
        <v>6.6</v>
      </c>
      <c r="L1086" t="s">
        <v>138</v>
      </c>
      <c r="M1086">
        <v>387180</v>
      </c>
      <c r="N1086" t="s">
        <v>135</v>
      </c>
      <c r="O1086" t="s">
        <v>136</v>
      </c>
      <c r="S1086">
        <v>26452</v>
      </c>
      <c r="T1086">
        <v>14.637078481778316</v>
      </c>
      <c r="U1086" t="s">
        <v>157</v>
      </c>
      <c r="V1086" t="s">
        <v>3476</v>
      </c>
      <c r="W1086" t="s">
        <v>12161</v>
      </c>
      <c r="X1086" t="s">
        <v>12148</v>
      </c>
    </row>
    <row r="1087" spans="1:24">
      <c r="A1087" t="s">
        <v>151</v>
      </c>
      <c r="B1087" t="s">
        <v>57</v>
      </c>
      <c r="C1087" t="s">
        <v>1581</v>
      </c>
      <c r="D1087" t="s">
        <v>1582</v>
      </c>
      <c r="E1087" t="s">
        <v>1583</v>
      </c>
      <c r="F1087" t="s">
        <v>546</v>
      </c>
      <c r="I1087" t="s">
        <v>302</v>
      </c>
      <c r="J1087" t="s">
        <v>532</v>
      </c>
      <c r="K1087">
        <v>21.9</v>
      </c>
      <c r="L1087" t="s">
        <v>129</v>
      </c>
      <c r="M1087">
        <v>400000</v>
      </c>
      <c r="N1087" t="s">
        <v>127</v>
      </c>
      <c r="O1087" t="s">
        <v>128</v>
      </c>
      <c r="S1087">
        <v>26452</v>
      </c>
      <c r="T1087">
        <v>15.121729925903523</v>
      </c>
      <c r="U1087" t="s">
        <v>157</v>
      </c>
      <c r="V1087" t="s">
        <v>3476</v>
      </c>
      <c r="W1087" t="s">
        <v>12161</v>
      </c>
      <c r="X1087" t="s">
        <v>12148</v>
      </c>
    </row>
    <row r="1088" spans="1:24">
      <c r="A1088" t="s">
        <v>151</v>
      </c>
      <c r="B1088" t="s">
        <v>57</v>
      </c>
      <c r="C1088" t="s">
        <v>1584</v>
      </c>
      <c r="D1088" t="s">
        <v>1585</v>
      </c>
      <c r="E1088" t="s">
        <v>1586</v>
      </c>
      <c r="F1088" t="s">
        <v>546</v>
      </c>
      <c r="I1088" t="s">
        <v>302</v>
      </c>
      <c r="J1088" t="s">
        <v>532</v>
      </c>
      <c r="K1088">
        <v>6.6</v>
      </c>
      <c r="L1088" t="s">
        <v>129</v>
      </c>
      <c r="M1088">
        <v>400000</v>
      </c>
      <c r="N1088" t="s">
        <v>127</v>
      </c>
      <c r="O1088" t="s">
        <v>128</v>
      </c>
      <c r="S1088">
        <v>26452</v>
      </c>
      <c r="T1088">
        <v>15.121729925903523</v>
      </c>
      <c r="U1088" t="s">
        <v>157</v>
      </c>
      <c r="V1088" t="s">
        <v>3476</v>
      </c>
      <c r="W1088" t="s">
        <v>12161</v>
      </c>
      <c r="X1088" t="s">
        <v>12148</v>
      </c>
    </row>
    <row r="1089" spans="1:24">
      <c r="A1089" t="s">
        <v>151</v>
      </c>
      <c r="B1089" t="s">
        <v>57</v>
      </c>
      <c r="C1089" t="s">
        <v>1584</v>
      </c>
      <c r="D1089" t="s">
        <v>1585</v>
      </c>
      <c r="E1089" t="s">
        <v>1586</v>
      </c>
      <c r="F1089" t="s">
        <v>546</v>
      </c>
      <c r="I1089" t="s">
        <v>302</v>
      </c>
      <c r="J1089" t="s">
        <v>532</v>
      </c>
      <c r="K1089">
        <v>6.6</v>
      </c>
      <c r="L1089" t="s">
        <v>522</v>
      </c>
      <c r="M1089">
        <v>1220400</v>
      </c>
      <c r="N1089" t="s">
        <v>135</v>
      </c>
      <c r="O1089" t="s">
        <v>136</v>
      </c>
      <c r="S1089">
        <v>26452</v>
      </c>
      <c r="T1089">
        <v>46.136398003931653</v>
      </c>
      <c r="U1089" t="s">
        <v>157</v>
      </c>
      <c r="V1089" t="s">
        <v>3476</v>
      </c>
      <c r="W1089" t="s">
        <v>12161</v>
      </c>
      <c r="X1089" t="s">
        <v>12148</v>
      </c>
    </row>
    <row r="1090" spans="1:24">
      <c r="A1090" t="s">
        <v>151</v>
      </c>
      <c r="B1090" t="s">
        <v>57</v>
      </c>
      <c r="C1090" t="s">
        <v>1584</v>
      </c>
      <c r="D1090" t="s">
        <v>1585</v>
      </c>
      <c r="E1090" t="s">
        <v>1586</v>
      </c>
      <c r="F1090" t="s">
        <v>546</v>
      </c>
      <c r="I1090" t="s">
        <v>302</v>
      </c>
      <c r="J1090" t="s">
        <v>532</v>
      </c>
      <c r="K1090">
        <v>6.6</v>
      </c>
      <c r="L1090" t="s">
        <v>138</v>
      </c>
      <c r="M1090">
        <v>387180</v>
      </c>
      <c r="N1090" t="s">
        <v>135</v>
      </c>
      <c r="O1090" t="s">
        <v>136</v>
      </c>
      <c r="S1090">
        <v>26452</v>
      </c>
      <c r="T1090">
        <v>14.637078481778316</v>
      </c>
      <c r="U1090" t="s">
        <v>157</v>
      </c>
      <c r="V1090" t="s">
        <v>3476</v>
      </c>
      <c r="W1090" t="s">
        <v>12161</v>
      </c>
      <c r="X1090" t="s">
        <v>12148</v>
      </c>
    </row>
    <row r="1091" spans="1:24">
      <c r="A1091" t="s">
        <v>151</v>
      </c>
      <c r="B1091" t="s">
        <v>57</v>
      </c>
      <c r="C1091" t="s">
        <v>1588</v>
      </c>
      <c r="D1091" t="s">
        <v>1589</v>
      </c>
      <c r="E1091" t="s">
        <v>1590</v>
      </c>
      <c r="F1091" t="s">
        <v>546</v>
      </c>
      <c r="I1091" t="s">
        <v>302</v>
      </c>
      <c r="J1091" t="s">
        <v>532</v>
      </c>
      <c r="K1091">
        <v>6.6</v>
      </c>
      <c r="L1091" t="s">
        <v>129</v>
      </c>
      <c r="M1091">
        <v>400000</v>
      </c>
      <c r="N1091" t="s">
        <v>127</v>
      </c>
      <c r="O1091" t="s">
        <v>128</v>
      </c>
      <c r="S1091">
        <v>26452</v>
      </c>
      <c r="T1091">
        <v>15.121729925903523</v>
      </c>
      <c r="U1091" t="s">
        <v>157</v>
      </c>
      <c r="V1091" t="s">
        <v>3476</v>
      </c>
      <c r="W1091" t="s">
        <v>12161</v>
      </c>
      <c r="X1091" t="s">
        <v>12148</v>
      </c>
    </row>
    <row r="1092" spans="1:24">
      <c r="A1092" t="s">
        <v>151</v>
      </c>
      <c r="B1092" t="s">
        <v>57</v>
      </c>
      <c r="C1092" t="s">
        <v>1588</v>
      </c>
      <c r="D1092" t="s">
        <v>1589</v>
      </c>
      <c r="E1092" t="s">
        <v>1590</v>
      </c>
      <c r="F1092" t="s">
        <v>546</v>
      </c>
      <c r="I1092" t="s">
        <v>302</v>
      </c>
      <c r="J1092" t="s">
        <v>532</v>
      </c>
      <c r="K1092">
        <v>6.6</v>
      </c>
      <c r="L1092" t="s">
        <v>522</v>
      </c>
      <c r="M1092">
        <v>1220400</v>
      </c>
      <c r="N1092" t="s">
        <v>135</v>
      </c>
      <c r="O1092" t="s">
        <v>136</v>
      </c>
      <c r="S1092">
        <v>26452</v>
      </c>
      <c r="T1092">
        <v>46.136398003931653</v>
      </c>
      <c r="U1092" t="s">
        <v>157</v>
      </c>
      <c r="V1092" t="s">
        <v>3476</v>
      </c>
      <c r="W1092" t="s">
        <v>12161</v>
      </c>
      <c r="X1092" t="s">
        <v>12148</v>
      </c>
    </row>
    <row r="1093" spans="1:24">
      <c r="A1093" t="s">
        <v>151</v>
      </c>
      <c r="B1093" t="s">
        <v>57</v>
      </c>
      <c r="C1093" t="s">
        <v>1588</v>
      </c>
      <c r="D1093" t="s">
        <v>1589</v>
      </c>
      <c r="E1093" t="s">
        <v>1590</v>
      </c>
      <c r="F1093" t="s">
        <v>546</v>
      </c>
      <c r="I1093" t="s">
        <v>302</v>
      </c>
      <c r="J1093" t="s">
        <v>532</v>
      </c>
      <c r="K1093">
        <v>6.6</v>
      </c>
      <c r="L1093" t="s">
        <v>138</v>
      </c>
      <c r="M1093">
        <v>387180</v>
      </c>
      <c r="N1093" t="s">
        <v>135</v>
      </c>
      <c r="O1093" t="s">
        <v>136</v>
      </c>
      <c r="S1093">
        <v>26452</v>
      </c>
      <c r="T1093">
        <v>14.637078481778316</v>
      </c>
      <c r="U1093" t="s">
        <v>157</v>
      </c>
      <c r="V1093" t="s">
        <v>3476</v>
      </c>
      <c r="W1093" t="s">
        <v>12161</v>
      </c>
      <c r="X1093" t="s">
        <v>12148</v>
      </c>
    </row>
    <row r="1094" spans="1:24">
      <c r="A1094" t="s">
        <v>151</v>
      </c>
      <c r="B1094" t="s">
        <v>57</v>
      </c>
      <c r="C1094" t="s">
        <v>461</v>
      </c>
      <c r="D1094" t="s">
        <v>1592</v>
      </c>
      <c r="E1094" t="s">
        <v>1593</v>
      </c>
      <c r="F1094" t="s">
        <v>339</v>
      </c>
      <c r="I1094" t="s">
        <v>208</v>
      </c>
      <c r="J1094" t="s">
        <v>537</v>
      </c>
      <c r="K1094">
        <v>7.9</v>
      </c>
      <c r="L1094" t="s">
        <v>129</v>
      </c>
      <c r="M1094">
        <v>400000</v>
      </c>
      <c r="N1094" t="s">
        <v>127</v>
      </c>
      <c r="O1094" t="s">
        <v>128</v>
      </c>
      <c r="S1094">
        <v>26452</v>
      </c>
      <c r="T1094">
        <v>15.121729925903523</v>
      </c>
      <c r="U1094" t="s">
        <v>157</v>
      </c>
      <c r="V1094" t="s">
        <v>3476</v>
      </c>
      <c r="W1094" t="s">
        <v>12159</v>
      </c>
      <c r="X1094" t="s">
        <v>12148</v>
      </c>
    </row>
    <row r="1095" spans="1:24">
      <c r="A1095" t="s">
        <v>151</v>
      </c>
      <c r="B1095" t="s">
        <v>57</v>
      </c>
      <c r="C1095" t="s">
        <v>1594</v>
      </c>
      <c r="D1095" t="s">
        <v>1595</v>
      </c>
      <c r="E1095" t="s">
        <v>1596</v>
      </c>
      <c r="F1095" t="s">
        <v>546</v>
      </c>
      <c r="I1095" t="s">
        <v>302</v>
      </c>
      <c r="J1095" t="s">
        <v>532</v>
      </c>
      <c r="K1095">
        <v>6.6</v>
      </c>
      <c r="L1095" t="s">
        <v>129</v>
      </c>
      <c r="M1095">
        <v>400000</v>
      </c>
      <c r="N1095" t="s">
        <v>127</v>
      </c>
      <c r="O1095" t="s">
        <v>128</v>
      </c>
      <c r="S1095">
        <v>26452</v>
      </c>
      <c r="T1095">
        <v>15.121729925903523</v>
      </c>
      <c r="U1095" t="s">
        <v>157</v>
      </c>
      <c r="V1095" t="s">
        <v>3476</v>
      </c>
      <c r="W1095" t="s">
        <v>12161</v>
      </c>
      <c r="X1095" t="s">
        <v>12148</v>
      </c>
    </row>
    <row r="1096" spans="1:24">
      <c r="A1096" t="s">
        <v>151</v>
      </c>
      <c r="B1096" t="s">
        <v>57</v>
      </c>
      <c r="C1096" t="s">
        <v>1594</v>
      </c>
      <c r="D1096" t="s">
        <v>1595</v>
      </c>
      <c r="E1096" t="s">
        <v>1596</v>
      </c>
      <c r="F1096" t="s">
        <v>546</v>
      </c>
      <c r="I1096" t="s">
        <v>302</v>
      </c>
      <c r="J1096" t="s">
        <v>532</v>
      </c>
      <c r="K1096">
        <v>6.6</v>
      </c>
      <c r="L1096" t="s">
        <v>522</v>
      </c>
      <c r="M1096">
        <v>1220400</v>
      </c>
      <c r="N1096" t="s">
        <v>135</v>
      </c>
      <c r="O1096" t="s">
        <v>136</v>
      </c>
      <c r="S1096">
        <v>26452</v>
      </c>
      <c r="T1096">
        <v>46.136398003931653</v>
      </c>
      <c r="U1096" t="s">
        <v>157</v>
      </c>
      <c r="V1096" t="s">
        <v>3476</v>
      </c>
      <c r="W1096" t="s">
        <v>12161</v>
      </c>
      <c r="X1096" t="s">
        <v>12148</v>
      </c>
    </row>
    <row r="1097" spans="1:24">
      <c r="A1097" t="s">
        <v>151</v>
      </c>
      <c r="B1097" t="s">
        <v>57</v>
      </c>
      <c r="C1097" t="s">
        <v>1594</v>
      </c>
      <c r="D1097" t="s">
        <v>1595</v>
      </c>
      <c r="E1097" t="s">
        <v>1596</v>
      </c>
      <c r="F1097" t="s">
        <v>546</v>
      </c>
      <c r="I1097" t="s">
        <v>302</v>
      </c>
      <c r="J1097" t="s">
        <v>532</v>
      </c>
      <c r="K1097">
        <v>6.6</v>
      </c>
      <c r="L1097" t="s">
        <v>138</v>
      </c>
      <c r="M1097">
        <v>387180</v>
      </c>
      <c r="N1097" t="s">
        <v>135</v>
      </c>
      <c r="O1097" t="s">
        <v>136</v>
      </c>
      <c r="S1097">
        <v>26452</v>
      </c>
      <c r="T1097">
        <v>14.637078481778316</v>
      </c>
      <c r="U1097" t="s">
        <v>157</v>
      </c>
      <c r="V1097" t="s">
        <v>3476</v>
      </c>
      <c r="W1097" t="s">
        <v>12161</v>
      </c>
      <c r="X1097" t="s">
        <v>12148</v>
      </c>
    </row>
    <row r="1098" spans="1:24">
      <c r="A1098" t="s">
        <v>151</v>
      </c>
      <c r="B1098" t="s">
        <v>57</v>
      </c>
      <c r="C1098" t="s">
        <v>467</v>
      </c>
      <c r="D1098" t="s">
        <v>1598</v>
      </c>
      <c r="E1098" t="s">
        <v>1599</v>
      </c>
      <c r="F1098" t="s">
        <v>1084</v>
      </c>
      <c r="I1098" t="s">
        <v>298</v>
      </c>
      <c r="J1098" t="s">
        <v>532</v>
      </c>
      <c r="K1098">
        <v>9.6</v>
      </c>
      <c r="L1098" t="s">
        <v>129</v>
      </c>
      <c r="M1098">
        <v>400000</v>
      </c>
      <c r="N1098" t="s">
        <v>127</v>
      </c>
      <c r="O1098" t="s">
        <v>128</v>
      </c>
      <c r="S1098">
        <v>26452</v>
      </c>
      <c r="T1098">
        <v>15.121729925903523</v>
      </c>
      <c r="U1098" t="s">
        <v>157</v>
      </c>
      <c r="V1098" t="s">
        <v>3476</v>
      </c>
      <c r="W1098" t="s">
        <v>12161</v>
      </c>
      <c r="X1098" t="s">
        <v>12148</v>
      </c>
    </row>
    <row r="1099" spans="1:24">
      <c r="A1099" t="s">
        <v>151</v>
      </c>
      <c r="B1099" t="s">
        <v>57</v>
      </c>
      <c r="C1099" t="s">
        <v>452</v>
      </c>
      <c r="D1099" t="s">
        <v>1600</v>
      </c>
      <c r="E1099" t="s">
        <v>1601</v>
      </c>
      <c r="F1099" t="s">
        <v>334</v>
      </c>
      <c r="I1099" t="s">
        <v>275</v>
      </c>
      <c r="J1099" t="s">
        <v>537</v>
      </c>
      <c r="K1099">
        <v>5.8</v>
      </c>
      <c r="L1099" t="s">
        <v>129</v>
      </c>
      <c r="M1099">
        <v>400000</v>
      </c>
      <c r="N1099" t="s">
        <v>127</v>
      </c>
      <c r="O1099" t="s">
        <v>128</v>
      </c>
      <c r="S1099">
        <v>26452</v>
      </c>
      <c r="T1099">
        <v>15.121729925903523</v>
      </c>
      <c r="U1099" t="s">
        <v>165</v>
      </c>
      <c r="V1099" t="s">
        <v>3476</v>
      </c>
      <c r="W1099" t="s">
        <v>12159</v>
      </c>
      <c r="X1099" t="s">
        <v>12148</v>
      </c>
    </row>
    <row r="1100" spans="1:24">
      <c r="A1100" t="s">
        <v>151</v>
      </c>
      <c r="B1100" t="s">
        <v>57</v>
      </c>
      <c r="C1100" t="s">
        <v>458</v>
      </c>
      <c r="D1100" t="s">
        <v>1602</v>
      </c>
      <c r="E1100" t="s">
        <v>1603</v>
      </c>
      <c r="F1100" t="s">
        <v>336</v>
      </c>
      <c r="I1100" t="s">
        <v>208</v>
      </c>
      <c r="J1100" t="s">
        <v>537</v>
      </c>
      <c r="K1100">
        <v>10.1</v>
      </c>
      <c r="L1100" t="s">
        <v>129</v>
      </c>
      <c r="M1100">
        <v>400000</v>
      </c>
      <c r="N1100" t="s">
        <v>127</v>
      </c>
      <c r="O1100" t="s">
        <v>128</v>
      </c>
      <c r="S1100">
        <v>26452</v>
      </c>
      <c r="T1100">
        <v>15.121729925903523</v>
      </c>
      <c r="U1100" t="s">
        <v>160</v>
      </c>
      <c r="V1100" t="s">
        <v>3476</v>
      </c>
      <c r="W1100" t="s">
        <v>12159</v>
      </c>
      <c r="X1100" t="s">
        <v>12148</v>
      </c>
    </row>
    <row r="1101" spans="1:24">
      <c r="A1101" t="s">
        <v>151</v>
      </c>
      <c r="B1101" t="s">
        <v>57</v>
      </c>
      <c r="C1101" t="s">
        <v>3333</v>
      </c>
      <c r="D1101" t="s">
        <v>1604</v>
      </c>
      <c r="E1101" t="s">
        <v>1605</v>
      </c>
      <c r="F1101" t="s">
        <v>750</v>
      </c>
      <c r="I1101" t="s">
        <v>751</v>
      </c>
      <c r="J1101" t="s">
        <v>537</v>
      </c>
      <c r="K1101">
        <v>0.4</v>
      </c>
      <c r="L1101" t="s">
        <v>129</v>
      </c>
      <c r="M1101">
        <v>400000</v>
      </c>
      <c r="N1101" t="s">
        <v>127</v>
      </c>
      <c r="O1101" t="s">
        <v>128</v>
      </c>
      <c r="S1101">
        <v>26452</v>
      </c>
      <c r="T1101">
        <v>15.121729925903523</v>
      </c>
      <c r="U1101" t="s">
        <v>160</v>
      </c>
      <c r="V1101" t="s">
        <v>3476</v>
      </c>
      <c r="W1101" t="s">
        <v>12159</v>
      </c>
      <c r="X1101" t="s">
        <v>12148</v>
      </c>
    </row>
    <row r="1102" spans="1:24">
      <c r="A1102" t="s">
        <v>151</v>
      </c>
      <c r="B1102" t="s">
        <v>57</v>
      </c>
      <c r="C1102" t="s">
        <v>3334</v>
      </c>
      <c r="D1102" t="s">
        <v>1606</v>
      </c>
      <c r="E1102" t="s">
        <v>1608</v>
      </c>
      <c r="F1102" t="s">
        <v>1607</v>
      </c>
      <c r="I1102" t="s">
        <v>208</v>
      </c>
      <c r="J1102" t="s">
        <v>532</v>
      </c>
      <c r="K1102">
        <v>173</v>
      </c>
      <c r="L1102" t="s">
        <v>129</v>
      </c>
      <c r="M1102">
        <v>400000</v>
      </c>
      <c r="N1102" t="s">
        <v>127</v>
      </c>
      <c r="O1102" t="s">
        <v>128</v>
      </c>
      <c r="S1102">
        <v>26452</v>
      </c>
      <c r="T1102">
        <v>15.121729925903523</v>
      </c>
      <c r="U1102" t="s">
        <v>157</v>
      </c>
      <c r="V1102" t="s">
        <v>3476</v>
      </c>
      <c r="W1102" t="s">
        <v>12161</v>
      </c>
      <c r="X1102" t="s">
        <v>12148</v>
      </c>
    </row>
    <row r="1103" spans="1:24">
      <c r="A1103" t="s">
        <v>151</v>
      </c>
      <c r="B1103" t="s">
        <v>57</v>
      </c>
      <c r="C1103" t="s">
        <v>3334</v>
      </c>
      <c r="D1103" t="s">
        <v>1606</v>
      </c>
      <c r="E1103" t="s">
        <v>1608</v>
      </c>
      <c r="F1103" t="s">
        <v>1607</v>
      </c>
      <c r="I1103" t="s">
        <v>208</v>
      </c>
      <c r="J1103" t="s">
        <v>532</v>
      </c>
      <c r="K1103">
        <v>173</v>
      </c>
      <c r="L1103" t="s">
        <v>130</v>
      </c>
      <c r="M1103">
        <v>600000</v>
      </c>
      <c r="N1103" t="s">
        <v>131</v>
      </c>
      <c r="O1103" t="s">
        <v>132</v>
      </c>
      <c r="S1103">
        <v>26452</v>
      </c>
      <c r="T1103">
        <v>22.682594888855284</v>
      </c>
      <c r="U1103" t="s">
        <v>157</v>
      </c>
      <c r="V1103" t="s">
        <v>3476</v>
      </c>
      <c r="W1103" t="s">
        <v>12161</v>
      </c>
      <c r="X1103" t="s">
        <v>12148</v>
      </c>
    </row>
    <row r="1104" spans="1:24">
      <c r="A1104" t="s">
        <v>151</v>
      </c>
      <c r="B1104" t="s">
        <v>57</v>
      </c>
      <c r="C1104" t="s">
        <v>3334</v>
      </c>
      <c r="D1104" t="s">
        <v>1606</v>
      </c>
      <c r="E1104" t="s">
        <v>1608</v>
      </c>
      <c r="F1104" t="s">
        <v>1607</v>
      </c>
      <c r="I1104" t="s">
        <v>208</v>
      </c>
      <c r="J1104" t="s">
        <v>532</v>
      </c>
      <c r="K1104">
        <v>173</v>
      </c>
      <c r="L1104" t="s">
        <v>138</v>
      </c>
      <c r="M1104">
        <v>567302</v>
      </c>
      <c r="N1104" t="s">
        <v>135</v>
      </c>
      <c r="O1104" t="s">
        <v>136</v>
      </c>
      <c r="S1104">
        <v>26452</v>
      </c>
      <c r="T1104">
        <v>21.4464690760623</v>
      </c>
      <c r="U1104" t="s">
        <v>157</v>
      </c>
      <c r="V1104" t="s">
        <v>3476</v>
      </c>
      <c r="W1104" t="s">
        <v>12161</v>
      </c>
      <c r="X1104" t="s">
        <v>12148</v>
      </c>
    </row>
    <row r="1105" spans="1:24">
      <c r="A1105" t="s">
        <v>151</v>
      </c>
      <c r="B1105" t="s">
        <v>57</v>
      </c>
      <c r="C1105" t="s">
        <v>464</v>
      </c>
      <c r="D1105" t="s">
        <v>1610</v>
      </c>
      <c r="E1105" t="s">
        <v>1611</v>
      </c>
      <c r="F1105" t="s">
        <v>797</v>
      </c>
      <c r="I1105" t="s">
        <v>223</v>
      </c>
      <c r="J1105" t="s">
        <v>537</v>
      </c>
      <c r="K1105">
        <v>0.8</v>
      </c>
      <c r="L1105" t="s">
        <v>129</v>
      </c>
      <c r="M1105">
        <v>400000</v>
      </c>
      <c r="N1105" t="s">
        <v>127</v>
      </c>
      <c r="O1105" t="s">
        <v>128</v>
      </c>
      <c r="S1105">
        <v>26452</v>
      </c>
      <c r="T1105">
        <v>15.121729925903523</v>
      </c>
      <c r="U1105" t="s">
        <v>159</v>
      </c>
      <c r="V1105" t="s">
        <v>3476</v>
      </c>
      <c r="W1105" t="s">
        <v>12159</v>
      </c>
      <c r="X1105" t="s">
        <v>12148</v>
      </c>
    </row>
    <row r="1106" spans="1:24">
      <c r="A1106" t="s">
        <v>151</v>
      </c>
      <c r="B1106" t="s">
        <v>57</v>
      </c>
      <c r="C1106" t="s">
        <v>3335</v>
      </c>
      <c r="D1106" t="s">
        <v>1612</v>
      </c>
      <c r="E1106" t="s">
        <v>1613</v>
      </c>
      <c r="F1106" t="s">
        <v>809</v>
      </c>
      <c r="I1106" t="s">
        <v>217</v>
      </c>
      <c r="J1106" t="s">
        <v>537</v>
      </c>
      <c r="K1106">
        <v>189.1</v>
      </c>
      <c r="L1106" t="s">
        <v>129</v>
      </c>
      <c r="M1106">
        <v>400000</v>
      </c>
      <c r="N1106" t="s">
        <v>127</v>
      </c>
      <c r="O1106" t="s">
        <v>128</v>
      </c>
      <c r="S1106">
        <v>26452</v>
      </c>
      <c r="T1106">
        <v>15.121729925903523</v>
      </c>
      <c r="U1106" t="s">
        <v>3533</v>
      </c>
      <c r="V1106" t="s">
        <v>3476</v>
      </c>
      <c r="W1106" t="s">
        <v>12159</v>
      </c>
      <c r="X1106" t="s">
        <v>12148</v>
      </c>
    </row>
    <row r="1107" spans="1:24">
      <c r="A1107" t="s">
        <v>151</v>
      </c>
      <c r="B1107" t="s">
        <v>57</v>
      </c>
      <c r="C1107" t="s">
        <v>3335</v>
      </c>
      <c r="D1107" t="s">
        <v>1612</v>
      </c>
      <c r="E1107" t="s">
        <v>1614</v>
      </c>
      <c r="F1107" t="s">
        <v>809</v>
      </c>
      <c r="I1107" t="s">
        <v>217</v>
      </c>
      <c r="J1107" t="s">
        <v>537</v>
      </c>
      <c r="K1107">
        <v>189.1</v>
      </c>
      <c r="L1107" t="s">
        <v>129</v>
      </c>
      <c r="M1107">
        <v>300000</v>
      </c>
      <c r="N1107" t="s">
        <v>127</v>
      </c>
      <c r="O1107" t="s">
        <v>128</v>
      </c>
      <c r="S1107">
        <v>26452</v>
      </c>
      <c r="T1107">
        <v>11.341297444427642</v>
      </c>
      <c r="U1107" t="s">
        <v>3533</v>
      </c>
      <c r="V1107" t="s">
        <v>3476</v>
      </c>
      <c r="W1107" t="s">
        <v>12159</v>
      </c>
      <c r="X1107" t="s">
        <v>12148</v>
      </c>
    </row>
    <row r="1108" spans="1:24">
      <c r="A1108" t="s">
        <v>151</v>
      </c>
      <c r="B1108" t="s">
        <v>57</v>
      </c>
      <c r="C1108" t="s">
        <v>1615</v>
      </c>
      <c r="D1108" t="s">
        <v>1616</v>
      </c>
      <c r="E1108" t="s">
        <v>1617</v>
      </c>
      <c r="F1108" t="s">
        <v>770</v>
      </c>
      <c r="I1108" t="s">
        <v>275</v>
      </c>
      <c r="J1108" t="s">
        <v>532</v>
      </c>
      <c r="K1108">
        <v>58</v>
      </c>
      <c r="L1108" t="s">
        <v>129</v>
      </c>
      <c r="M1108">
        <v>400000</v>
      </c>
      <c r="N1108" t="s">
        <v>127</v>
      </c>
      <c r="O1108" t="s">
        <v>128</v>
      </c>
      <c r="S1108">
        <v>26452</v>
      </c>
      <c r="T1108">
        <v>15.121729925903523</v>
      </c>
      <c r="U1108" t="s">
        <v>157</v>
      </c>
      <c r="V1108" t="s">
        <v>3476</v>
      </c>
      <c r="W1108" t="s">
        <v>12161</v>
      </c>
      <c r="X1108" t="s">
        <v>12148</v>
      </c>
    </row>
    <row r="1109" spans="1:24">
      <c r="A1109" t="s">
        <v>151</v>
      </c>
      <c r="B1109" t="s">
        <v>57</v>
      </c>
      <c r="C1109" t="s">
        <v>3336</v>
      </c>
      <c r="D1109" t="s">
        <v>1618</v>
      </c>
      <c r="E1109" t="s">
        <v>1620</v>
      </c>
      <c r="F1109" t="s">
        <v>1619</v>
      </c>
      <c r="I1109" t="s">
        <v>213</v>
      </c>
      <c r="J1109" t="s">
        <v>537</v>
      </c>
      <c r="K1109">
        <v>6.2</v>
      </c>
      <c r="L1109" t="s">
        <v>129</v>
      </c>
      <c r="M1109">
        <v>400000</v>
      </c>
      <c r="N1109" t="s">
        <v>127</v>
      </c>
      <c r="O1109" t="s">
        <v>128</v>
      </c>
      <c r="S1109">
        <v>26452</v>
      </c>
      <c r="T1109">
        <v>15.121729925903523</v>
      </c>
      <c r="U1109" t="s">
        <v>157</v>
      </c>
      <c r="V1109" t="s">
        <v>3476</v>
      </c>
      <c r="W1109" t="s">
        <v>12159</v>
      </c>
      <c r="X1109" t="s">
        <v>12148</v>
      </c>
    </row>
    <row r="1110" spans="1:24">
      <c r="A1110" t="s">
        <v>151</v>
      </c>
      <c r="B1110" t="s">
        <v>57</v>
      </c>
      <c r="C1110" t="s">
        <v>3337</v>
      </c>
      <c r="D1110" t="s">
        <v>1621</v>
      </c>
      <c r="E1110" t="s">
        <v>1622</v>
      </c>
      <c r="F1110" t="s">
        <v>1231</v>
      </c>
      <c r="I1110" t="s">
        <v>275</v>
      </c>
      <c r="J1110" t="s">
        <v>537</v>
      </c>
      <c r="K1110">
        <v>1.3</v>
      </c>
      <c r="L1110" t="s">
        <v>129</v>
      </c>
      <c r="M1110">
        <v>400000</v>
      </c>
      <c r="N1110" t="s">
        <v>127</v>
      </c>
      <c r="O1110" t="s">
        <v>128</v>
      </c>
      <c r="S1110">
        <v>26452</v>
      </c>
      <c r="T1110">
        <v>15.121729925903523</v>
      </c>
      <c r="U1110" t="s">
        <v>165</v>
      </c>
      <c r="V1110" t="s">
        <v>3476</v>
      </c>
      <c r="W1110" t="s">
        <v>12159</v>
      </c>
      <c r="X1110" t="s">
        <v>12148</v>
      </c>
    </row>
    <row r="1111" spans="1:24">
      <c r="A1111" t="s">
        <v>151</v>
      </c>
      <c r="B1111" t="s">
        <v>57</v>
      </c>
      <c r="C1111" t="s">
        <v>3338</v>
      </c>
      <c r="D1111" t="s">
        <v>1623</v>
      </c>
      <c r="E1111" t="s">
        <v>1625</v>
      </c>
      <c r="F1111" t="s">
        <v>1624</v>
      </c>
      <c r="I1111" t="s">
        <v>721</v>
      </c>
      <c r="J1111" t="s">
        <v>537</v>
      </c>
      <c r="K1111">
        <v>1.2</v>
      </c>
      <c r="L1111" t="s">
        <v>129</v>
      </c>
      <c r="M1111">
        <v>400000</v>
      </c>
      <c r="N1111" t="s">
        <v>127</v>
      </c>
      <c r="O1111" t="s">
        <v>128</v>
      </c>
      <c r="S1111">
        <v>26452</v>
      </c>
      <c r="T1111">
        <v>15.121729925903523</v>
      </c>
      <c r="U1111" t="s">
        <v>3533</v>
      </c>
      <c r="V1111" t="s">
        <v>3476</v>
      </c>
      <c r="W1111" t="s">
        <v>12159</v>
      </c>
      <c r="X1111" t="s">
        <v>12148</v>
      </c>
    </row>
    <row r="1112" spans="1:24">
      <c r="A1112" t="s">
        <v>151</v>
      </c>
      <c r="B1112" t="s">
        <v>57</v>
      </c>
      <c r="C1112" t="s">
        <v>3339</v>
      </c>
      <c r="D1112" t="s">
        <v>1626</v>
      </c>
      <c r="E1112" t="s">
        <v>1627</v>
      </c>
      <c r="F1112" t="s">
        <v>1624</v>
      </c>
      <c r="I1112" t="s">
        <v>721</v>
      </c>
      <c r="J1112" t="s">
        <v>537</v>
      </c>
      <c r="K1112">
        <v>0.5</v>
      </c>
      <c r="L1112" t="s">
        <v>129</v>
      </c>
      <c r="M1112">
        <v>400000</v>
      </c>
      <c r="N1112" t="s">
        <v>127</v>
      </c>
      <c r="O1112" t="s">
        <v>128</v>
      </c>
      <c r="S1112">
        <v>26452</v>
      </c>
      <c r="T1112">
        <v>15.121729925903523</v>
      </c>
      <c r="U1112" t="s">
        <v>157</v>
      </c>
      <c r="V1112" t="s">
        <v>3476</v>
      </c>
      <c r="W1112" t="s">
        <v>12159</v>
      </c>
      <c r="X1112" t="s">
        <v>12148</v>
      </c>
    </row>
    <row r="1113" spans="1:24">
      <c r="A1113" t="s">
        <v>151</v>
      </c>
      <c r="B1113" t="s">
        <v>57</v>
      </c>
      <c r="C1113" t="s">
        <v>3340</v>
      </c>
      <c r="D1113" t="s">
        <v>1628</v>
      </c>
      <c r="E1113" t="s">
        <v>1629</v>
      </c>
      <c r="F1113" t="s">
        <v>1624</v>
      </c>
      <c r="I1113" t="s">
        <v>721</v>
      </c>
      <c r="J1113" t="s">
        <v>537</v>
      </c>
      <c r="K1113">
        <v>6.5</v>
      </c>
      <c r="L1113" t="s">
        <v>129</v>
      </c>
      <c r="M1113">
        <v>400000</v>
      </c>
      <c r="N1113" t="s">
        <v>127</v>
      </c>
      <c r="O1113" t="s">
        <v>128</v>
      </c>
      <c r="S1113">
        <v>26452</v>
      </c>
      <c r="T1113">
        <v>15.121729925903523</v>
      </c>
      <c r="U1113" t="s">
        <v>3533</v>
      </c>
      <c r="V1113" t="s">
        <v>3476</v>
      </c>
      <c r="W1113" t="s">
        <v>12159</v>
      </c>
      <c r="X1113" t="s">
        <v>12148</v>
      </c>
    </row>
    <row r="1114" spans="1:24">
      <c r="A1114" t="s">
        <v>151</v>
      </c>
      <c r="B1114" t="s">
        <v>57</v>
      </c>
      <c r="C1114" t="s">
        <v>3341</v>
      </c>
      <c r="D1114" t="s">
        <v>1630</v>
      </c>
      <c r="E1114" t="s">
        <v>1631</v>
      </c>
      <c r="F1114" t="s">
        <v>1624</v>
      </c>
      <c r="I1114" t="s">
        <v>721</v>
      </c>
      <c r="J1114" t="s">
        <v>537</v>
      </c>
      <c r="K1114">
        <v>0.5</v>
      </c>
      <c r="L1114" t="s">
        <v>129</v>
      </c>
      <c r="M1114">
        <v>400000</v>
      </c>
      <c r="N1114" t="s">
        <v>127</v>
      </c>
      <c r="O1114" t="s">
        <v>128</v>
      </c>
      <c r="S1114">
        <v>26452</v>
      </c>
      <c r="T1114">
        <v>15.121729925903523</v>
      </c>
      <c r="U1114" t="s">
        <v>160</v>
      </c>
      <c r="V1114" t="s">
        <v>3476</v>
      </c>
      <c r="W1114" t="s">
        <v>12159</v>
      </c>
      <c r="X1114" t="s">
        <v>12148</v>
      </c>
    </row>
    <row r="1115" spans="1:24">
      <c r="A1115" t="s">
        <v>151</v>
      </c>
      <c r="B1115" t="s">
        <v>57</v>
      </c>
      <c r="C1115" t="s">
        <v>3342</v>
      </c>
      <c r="D1115" t="s">
        <v>1632</v>
      </c>
      <c r="E1115" t="s">
        <v>1633</v>
      </c>
      <c r="F1115" t="s">
        <v>1624</v>
      </c>
      <c r="I1115" t="s">
        <v>721</v>
      </c>
      <c r="J1115" t="s">
        <v>537</v>
      </c>
      <c r="K1115">
        <v>0.60000000000000009</v>
      </c>
      <c r="L1115" t="s">
        <v>129</v>
      </c>
      <c r="M1115">
        <v>400000</v>
      </c>
      <c r="N1115" t="s">
        <v>127</v>
      </c>
      <c r="O1115" t="s">
        <v>128</v>
      </c>
      <c r="S1115">
        <v>26452</v>
      </c>
      <c r="T1115">
        <v>15.121729925903523</v>
      </c>
      <c r="U1115" t="s">
        <v>157</v>
      </c>
      <c r="V1115" t="s">
        <v>3476</v>
      </c>
      <c r="W1115" t="s">
        <v>12159</v>
      </c>
      <c r="X1115" t="s">
        <v>12148</v>
      </c>
    </row>
    <row r="1116" spans="1:24">
      <c r="A1116" t="s">
        <v>151</v>
      </c>
      <c r="B1116" t="s">
        <v>57</v>
      </c>
      <c r="C1116" t="s">
        <v>3343</v>
      </c>
      <c r="D1116" t="s">
        <v>1634</v>
      </c>
      <c r="E1116" t="s">
        <v>1635</v>
      </c>
      <c r="F1116" t="s">
        <v>542</v>
      </c>
      <c r="I1116" t="s">
        <v>217</v>
      </c>
      <c r="J1116" t="s">
        <v>537</v>
      </c>
      <c r="K1116">
        <v>3.9</v>
      </c>
      <c r="L1116" t="s">
        <v>129</v>
      </c>
      <c r="M1116">
        <v>400000</v>
      </c>
      <c r="N1116" t="s">
        <v>127</v>
      </c>
      <c r="O1116" t="s">
        <v>128</v>
      </c>
      <c r="S1116">
        <v>26452</v>
      </c>
      <c r="T1116">
        <v>15.121729925903523</v>
      </c>
      <c r="U1116" t="s">
        <v>160</v>
      </c>
      <c r="V1116" t="s">
        <v>3476</v>
      </c>
      <c r="W1116" t="s">
        <v>12159</v>
      </c>
      <c r="X1116" t="s">
        <v>12148</v>
      </c>
    </row>
    <row r="1117" spans="1:24">
      <c r="A1117" t="s">
        <v>151</v>
      </c>
      <c r="B1117" t="s">
        <v>57</v>
      </c>
      <c r="C1117" t="s">
        <v>456</v>
      </c>
      <c r="D1117" t="s">
        <v>1636</v>
      </c>
      <c r="E1117" t="s">
        <v>1637</v>
      </c>
      <c r="F1117" t="s">
        <v>1021</v>
      </c>
      <c r="I1117" t="s">
        <v>210</v>
      </c>
      <c r="J1117" t="s">
        <v>537</v>
      </c>
      <c r="K1117">
        <v>30.1</v>
      </c>
      <c r="L1117" t="s">
        <v>129</v>
      </c>
      <c r="M1117">
        <v>400000</v>
      </c>
      <c r="N1117" t="s">
        <v>127</v>
      </c>
      <c r="O1117" t="s">
        <v>128</v>
      </c>
      <c r="S1117">
        <v>26452</v>
      </c>
      <c r="T1117">
        <v>15.121729925903523</v>
      </c>
      <c r="U1117" t="s">
        <v>157</v>
      </c>
      <c r="V1117" t="s">
        <v>3476</v>
      </c>
      <c r="W1117" t="s">
        <v>12159</v>
      </c>
      <c r="X1117" t="s">
        <v>12148</v>
      </c>
    </row>
    <row r="1118" spans="1:24">
      <c r="A1118" t="s">
        <v>151</v>
      </c>
      <c r="B1118" t="s">
        <v>57</v>
      </c>
      <c r="C1118" t="s">
        <v>3344</v>
      </c>
      <c r="D1118" t="s">
        <v>1638</v>
      </c>
      <c r="E1118" t="s">
        <v>1639</v>
      </c>
      <c r="F1118" t="s">
        <v>930</v>
      </c>
      <c r="I1118" t="s">
        <v>217</v>
      </c>
      <c r="J1118" t="s">
        <v>537</v>
      </c>
      <c r="K1118">
        <v>3.9</v>
      </c>
      <c r="L1118" t="s">
        <v>129</v>
      </c>
      <c r="M1118">
        <v>400000</v>
      </c>
      <c r="N1118" t="s">
        <v>127</v>
      </c>
      <c r="O1118" t="s">
        <v>128</v>
      </c>
      <c r="S1118">
        <v>26452</v>
      </c>
      <c r="T1118">
        <v>15.121729925903523</v>
      </c>
      <c r="U1118" t="s">
        <v>159</v>
      </c>
      <c r="V1118" t="s">
        <v>3476</v>
      </c>
      <c r="W1118" t="s">
        <v>12159</v>
      </c>
      <c r="X1118" t="s">
        <v>12148</v>
      </c>
    </row>
    <row r="1119" spans="1:24">
      <c r="A1119" t="s">
        <v>151</v>
      </c>
      <c r="B1119" t="s">
        <v>57</v>
      </c>
      <c r="C1119" t="s">
        <v>3345</v>
      </c>
      <c r="D1119" t="s">
        <v>1640</v>
      </c>
      <c r="E1119" t="s">
        <v>1642</v>
      </c>
      <c r="F1119" t="s">
        <v>1641</v>
      </c>
      <c r="I1119" t="s">
        <v>204</v>
      </c>
      <c r="J1119" t="s">
        <v>532</v>
      </c>
      <c r="K1119">
        <v>136</v>
      </c>
      <c r="L1119" t="s">
        <v>129</v>
      </c>
      <c r="M1119">
        <v>400000</v>
      </c>
      <c r="N1119" t="s">
        <v>127</v>
      </c>
      <c r="O1119" t="s">
        <v>128</v>
      </c>
      <c r="S1119">
        <v>26452</v>
      </c>
      <c r="T1119">
        <v>15.121729925903523</v>
      </c>
      <c r="U1119" t="s">
        <v>157</v>
      </c>
      <c r="V1119" t="s">
        <v>3476</v>
      </c>
      <c r="W1119" t="s">
        <v>12161</v>
      </c>
      <c r="X1119" t="s">
        <v>12148</v>
      </c>
    </row>
    <row r="1120" spans="1:24">
      <c r="A1120" t="s">
        <v>151</v>
      </c>
      <c r="B1120" t="s">
        <v>57</v>
      </c>
      <c r="C1120" t="s">
        <v>3345</v>
      </c>
      <c r="D1120" t="s">
        <v>1640</v>
      </c>
      <c r="E1120" t="s">
        <v>1642</v>
      </c>
      <c r="F1120" t="s">
        <v>1641</v>
      </c>
      <c r="I1120" t="s">
        <v>204</v>
      </c>
      <c r="J1120" t="s">
        <v>532</v>
      </c>
      <c r="K1120">
        <v>136</v>
      </c>
      <c r="L1120" t="s">
        <v>130</v>
      </c>
      <c r="M1120">
        <v>600000</v>
      </c>
      <c r="N1120" t="s">
        <v>131</v>
      </c>
      <c r="O1120" t="s">
        <v>132</v>
      </c>
      <c r="S1120">
        <v>26452</v>
      </c>
      <c r="T1120">
        <v>22.682594888855284</v>
      </c>
      <c r="U1120" t="s">
        <v>157</v>
      </c>
      <c r="V1120" t="s">
        <v>3476</v>
      </c>
      <c r="W1120" t="s">
        <v>12161</v>
      </c>
      <c r="X1120" t="s">
        <v>12148</v>
      </c>
    </row>
    <row r="1121" spans="1:24">
      <c r="A1121" t="s">
        <v>151</v>
      </c>
      <c r="B1121" t="s">
        <v>57</v>
      </c>
      <c r="C1121" t="s">
        <v>3345</v>
      </c>
      <c r="D1121" t="s">
        <v>1640</v>
      </c>
      <c r="E1121" t="s">
        <v>1642</v>
      </c>
      <c r="F1121" t="s">
        <v>1641</v>
      </c>
      <c r="I1121" t="s">
        <v>204</v>
      </c>
      <c r="J1121" t="s">
        <v>532</v>
      </c>
      <c r="K1121">
        <v>136</v>
      </c>
      <c r="L1121" t="s">
        <v>138</v>
      </c>
      <c r="M1121">
        <v>517104</v>
      </c>
      <c r="N1121" t="s">
        <v>135</v>
      </c>
      <c r="O1121" t="s">
        <v>136</v>
      </c>
      <c r="S1121">
        <v>26452</v>
      </c>
      <c r="T1121">
        <v>19.548767579011038</v>
      </c>
      <c r="U1121" t="s">
        <v>157</v>
      </c>
      <c r="V1121" t="s">
        <v>3476</v>
      </c>
      <c r="W1121" t="s">
        <v>12161</v>
      </c>
      <c r="X1121" t="s">
        <v>12148</v>
      </c>
    </row>
    <row r="1122" spans="1:24">
      <c r="A1122" t="s">
        <v>151</v>
      </c>
      <c r="B1122" t="s">
        <v>57</v>
      </c>
      <c r="C1122" t="s">
        <v>3346</v>
      </c>
      <c r="D1122" t="s">
        <v>1644</v>
      </c>
      <c r="E1122" t="s">
        <v>1645</v>
      </c>
      <c r="F1122" t="s">
        <v>720</v>
      </c>
      <c r="I1122" t="s">
        <v>721</v>
      </c>
      <c r="J1122" t="s">
        <v>537</v>
      </c>
      <c r="K1122">
        <v>1.1000000000000001</v>
      </c>
      <c r="L1122" t="s">
        <v>129</v>
      </c>
      <c r="M1122">
        <v>400000</v>
      </c>
      <c r="N1122" t="s">
        <v>127</v>
      </c>
      <c r="O1122" t="s">
        <v>128</v>
      </c>
      <c r="S1122">
        <v>26452</v>
      </c>
      <c r="T1122">
        <v>15.121729925903523</v>
      </c>
      <c r="U1122" t="s">
        <v>157</v>
      </c>
      <c r="V1122" t="s">
        <v>3476</v>
      </c>
      <c r="W1122" t="s">
        <v>12159</v>
      </c>
      <c r="X1122" t="s">
        <v>12148</v>
      </c>
    </row>
    <row r="1123" spans="1:24">
      <c r="A1123" t="s">
        <v>151</v>
      </c>
      <c r="B1123" t="s">
        <v>57</v>
      </c>
      <c r="C1123" t="s">
        <v>3347</v>
      </c>
      <c r="D1123" t="s">
        <v>1646</v>
      </c>
      <c r="E1123" t="s">
        <v>1647</v>
      </c>
      <c r="F1123" t="s">
        <v>720</v>
      </c>
      <c r="I1123" t="s">
        <v>721</v>
      </c>
      <c r="J1123" t="s">
        <v>537</v>
      </c>
      <c r="K1123">
        <v>6.9</v>
      </c>
      <c r="L1123" t="s">
        <v>129</v>
      </c>
      <c r="M1123">
        <v>400000</v>
      </c>
      <c r="N1123" t="s">
        <v>127</v>
      </c>
      <c r="O1123" t="s">
        <v>128</v>
      </c>
      <c r="S1123">
        <v>26452</v>
      </c>
      <c r="T1123">
        <v>15.121729925903523</v>
      </c>
      <c r="U1123" t="s">
        <v>157</v>
      </c>
      <c r="V1123" t="s">
        <v>3476</v>
      </c>
      <c r="W1123" t="s">
        <v>12159</v>
      </c>
      <c r="X1123" t="s">
        <v>12148</v>
      </c>
    </row>
    <row r="1124" spans="1:24">
      <c r="A1124" t="s">
        <v>151</v>
      </c>
      <c r="B1124" t="s">
        <v>57</v>
      </c>
      <c r="C1124" t="s">
        <v>3348</v>
      </c>
      <c r="D1124" t="s">
        <v>1648</v>
      </c>
      <c r="E1124" t="s">
        <v>1649</v>
      </c>
      <c r="F1124" t="s">
        <v>720</v>
      </c>
      <c r="I1124" t="s">
        <v>721</v>
      </c>
      <c r="J1124" t="s">
        <v>537</v>
      </c>
      <c r="K1124">
        <v>0.5</v>
      </c>
      <c r="L1124" t="s">
        <v>129</v>
      </c>
      <c r="M1124">
        <v>400000</v>
      </c>
      <c r="N1124" t="s">
        <v>127</v>
      </c>
      <c r="O1124" t="s">
        <v>128</v>
      </c>
      <c r="S1124">
        <v>26452</v>
      </c>
      <c r="T1124">
        <v>15.121729925903523</v>
      </c>
      <c r="U1124" t="s">
        <v>159</v>
      </c>
      <c r="V1124" t="s">
        <v>3476</v>
      </c>
      <c r="W1124" t="s">
        <v>12159</v>
      </c>
      <c r="X1124" t="s">
        <v>12148</v>
      </c>
    </row>
    <row r="1125" spans="1:24">
      <c r="A1125" t="s">
        <v>151</v>
      </c>
      <c r="B1125" t="s">
        <v>57</v>
      </c>
      <c r="C1125" t="s">
        <v>3349</v>
      </c>
      <c r="D1125" t="s">
        <v>1650</v>
      </c>
      <c r="E1125" t="s">
        <v>1651</v>
      </c>
      <c r="F1125" t="s">
        <v>720</v>
      </c>
      <c r="I1125" t="s">
        <v>721</v>
      </c>
      <c r="J1125" t="s">
        <v>537</v>
      </c>
      <c r="K1125">
        <v>2.1</v>
      </c>
      <c r="L1125" t="s">
        <v>129</v>
      </c>
      <c r="M1125">
        <v>400000</v>
      </c>
      <c r="N1125" t="s">
        <v>127</v>
      </c>
      <c r="O1125" t="s">
        <v>128</v>
      </c>
      <c r="S1125">
        <v>26452</v>
      </c>
      <c r="T1125">
        <v>15.121729925903523</v>
      </c>
      <c r="U1125" t="s">
        <v>157</v>
      </c>
      <c r="V1125" t="s">
        <v>3476</v>
      </c>
      <c r="W1125" t="s">
        <v>12159</v>
      </c>
      <c r="X1125" t="s">
        <v>12148</v>
      </c>
    </row>
    <row r="1126" spans="1:24">
      <c r="A1126" t="s">
        <v>151</v>
      </c>
      <c r="B1126" t="s">
        <v>57</v>
      </c>
      <c r="C1126" t="s">
        <v>3350</v>
      </c>
      <c r="D1126" t="s">
        <v>1652</v>
      </c>
      <c r="E1126" t="s">
        <v>1653</v>
      </c>
      <c r="F1126" t="s">
        <v>720</v>
      </c>
      <c r="I1126" t="s">
        <v>721</v>
      </c>
      <c r="J1126" t="s">
        <v>537</v>
      </c>
      <c r="K1126">
        <v>20</v>
      </c>
      <c r="L1126" t="s">
        <v>129</v>
      </c>
      <c r="M1126">
        <v>400000</v>
      </c>
      <c r="N1126" t="s">
        <v>127</v>
      </c>
      <c r="O1126" t="s">
        <v>128</v>
      </c>
      <c r="S1126">
        <v>26452</v>
      </c>
      <c r="T1126">
        <v>15.121729925903523</v>
      </c>
      <c r="U1126" t="s">
        <v>3533</v>
      </c>
      <c r="V1126" t="s">
        <v>3476</v>
      </c>
      <c r="W1126" t="s">
        <v>12159</v>
      </c>
      <c r="X1126" t="s">
        <v>12148</v>
      </c>
    </row>
    <row r="1127" spans="1:24">
      <c r="A1127" t="s">
        <v>151</v>
      </c>
      <c r="B1127" t="s">
        <v>57</v>
      </c>
      <c r="C1127" t="s">
        <v>463</v>
      </c>
      <c r="D1127" t="s">
        <v>1654</v>
      </c>
      <c r="E1127" t="s">
        <v>1655</v>
      </c>
      <c r="F1127" t="s">
        <v>341</v>
      </c>
      <c r="I1127" t="s">
        <v>275</v>
      </c>
      <c r="J1127" t="s">
        <v>537</v>
      </c>
      <c r="K1127">
        <v>0.30000000000000004</v>
      </c>
      <c r="L1127" t="s">
        <v>129</v>
      </c>
      <c r="M1127">
        <v>400000</v>
      </c>
      <c r="N1127" t="s">
        <v>127</v>
      </c>
      <c r="O1127" t="s">
        <v>128</v>
      </c>
      <c r="S1127">
        <v>26452</v>
      </c>
      <c r="T1127">
        <v>15.121729925903523</v>
      </c>
      <c r="U1127" t="s">
        <v>159</v>
      </c>
      <c r="V1127" t="s">
        <v>3476</v>
      </c>
      <c r="W1127" t="s">
        <v>12159</v>
      </c>
      <c r="X1127" t="s">
        <v>12148</v>
      </c>
    </row>
    <row r="1128" spans="1:24">
      <c r="A1128" t="s">
        <v>151</v>
      </c>
      <c r="B1128" t="s">
        <v>57</v>
      </c>
      <c r="C1128" t="s">
        <v>465</v>
      </c>
      <c r="D1128" t="s">
        <v>1656</v>
      </c>
      <c r="E1128" t="s">
        <v>1658</v>
      </c>
      <c r="F1128" t="s">
        <v>1657</v>
      </c>
      <c r="I1128" t="s">
        <v>275</v>
      </c>
      <c r="J1128" t="s">
        <v>537</v>
      </c>
      <c r="K1128">
        <v>13.1</v>
      </c>
      <c r="L1128" t="s">
        <v>129</v>
      </c>
      <c r="M1128">
        <v>400000</v>
      </c>
      <c r="N1128" t="s">
        <v>127</v>
      </c>
      <c r="O1128" t="s">
        <v>128</v>
      </c>
      <c r="S1128">
        <v>26452</v>
      </c>
      <c r="T1128">
        <v>15.121729925903523</v>
      </c>
      <c r="U1128" t="s">
        <v>3533</v>
      </c>
      <c r="V1128" t="s">
        <v>3476</v>
      </c>
      <c r="W1128" t="s">
        <v>12159</v>
      </c>
      <c r="X1128" t="s">
        <v>12148</v>
      </c>
    </row>
    <row r="1129" spans="1:24">
      <c r="A1129" t="s">
        <v>151</v>
      </c>
      <c r="B1129" t="s">
        <v>57</v>
      </c>
      <c r="C1129" t="s">
        <v>3351</v>
      </c>
      <c r="D1129" t="s">
        <v>1659</v>
      </c>
      <c r="E1129" t="s">
        <v>1660</v>
      </c>
      <c r="F1129" t="s">
        <v>1253</v>
      </c>
      <c r="I1129" t="s">
        <v>217</v>
      </c>
      <c r="J1129" t="s">
        <v>537</v>
      </c>
      <c r="K1129">
        <v>24.5</v>
      </c>
      <c r="L1129" t="s">
        <v>129</v>
      </c>
      <c r="M1129">
        <v>400000</v>
      </c>
      <c r="N1129" t="s">
        <v>127</v>
      </c>
      <c r="O1129" t="s">
        <v>128</v>
      </c>
      <c r="S1129">
        <v>26452</v>
      </c>
      <c r="T1129">
        <v>15.121729925903523</v>
      </c>
      <c r="U1129" t="s">
        <v>3533</v>
      </c>
      <c r="V1129" t="s">
        <v>3476</v>
      </c>
      <c r="W1129" t="s">
        <v>12159</v>
      </c>
      <c r="X1129" t="s">
        <v>12148</v>
      </c>
    </row>
    <row r="1130" spans="1:24">
      <c r="A1130" t="s">
        <v>151</v>
      </c>
      <c r="B1130" t="s">
        <v>57</v>
      </c>
      <c r="C1130" t="s">
        <v>3352</v>
      </c>
      <c r="D1130" t="s">
        <v>1661</v>
      </c>
      <c r="E1130" t="s">
        <v>1662</v>
      </c>
      <c r="F1130" t="s">
        <v>1624</v>
      </c>
      <c r="I1130" t="s">
        <v>721</v>
      </c>
      <c r="J1130" t="s">
        <v>537</v>
      </c>
      <c r="K1130">
        <v>0.5</v>
      </c>
      <c r="L1130" t="s">
        <v>129</v>
      </c>
      <c r="M1130">
        <v>400000</v>
      </c>
      <c r="N1130" t="s">
        <v>127</v>
      </c>
      <c r="O1130" t="s">
        <v>128</v>
      </c>
      <c r="S1130">
        <v>26452</v>
      </c>
      <c r="T1130">
        <v>15.121729925903523</v>
      </c>
      <c r="U1130" t="s">
        <v>160</v>
      </c>
      <c r="V1130" t="s">
        <v>3476</v>
      </c>
      <c r="W1130" t="s">
        <v>12159</v>
      </c>
      <c r="X1130" t="s">
        <v>12148</v>
      </c>
    </row>
    <row r="1131" spans="1:24">
      <c r="A1131" t="s">
        <v>151</v>
      </c>
      <c r="B1131" t="s">
        <v>57</v>
      </c>
      <c r="C1131" t="s">
        <v>462</v>
      </c>
      <c r="D1131" t="s">
        <v>1663</v>
      </c>
      <c r="E1131" t="s">
        <v>1664</v>
      </c>
      <c r="F1131" t="s">
        <v>340</v>
      </c>
      <c r="I1131" t="s">
        <v>223</v>
      </c>
      <c r="J1131" t="s">
        <v>537</v>
      </c>
      <c r="K1131">
        <v>26</v>
      </c>
      <c r="L1131" t="s">
        <v>129</v>
      </c>
      <c r="M1131">
        <v>400000</v>
      </c>
      <c r="N1131" t="s">
        <v>127</v>
      </c>
      <c r="O1131" t="s">
        <v>128</v>
      </c>
      <c r="S1131">
        <v>26452</v>
      </c>
      <c r="T1131">
        <v>15.121729925903523</v>
      </c>
      <c r="U1131" t="s">
        <v>165</v>
      </c>
      <c r="V1131" t="s">
        <v>3476</v>
      </c>
      <c r="W1131" t="s">
        <v>12159</v>
      </c>
      <c r="X1131" t="s">
        <v>12148</v>
      </c>
    </row>
    <row r="1132" spans="1:24">
      <c r="A1132" t="s">
        <v>151</v>
      </c>
      <c r="B1132" t="s">
        <v>57</v>
      </c>
      <c r="C1132" t="s">
        <v>468</v>
      </c>
      <c r="D1132" t="s">
        <v>1665</v>
      </c>
      <c r="E1132" t="s">
        <v>1666</v>
      </c>
      <c r="F1132" t="s">
        <v>1099</v>
      </c>
      <c r="I1132" t="s">
        <v>275</v>
      </c>
      <c r="J1132" t="s">
        <v>537</v>
      </c>
      <c r="K1132">
        <v>1.1000000000000001</v>
      </c>
      <c r="L1132" t="s">
        <v>129</v>
      </c>
      <c r="M1132">
        <v>400000</v>
      </c>
      <c r="N1132" t="s">
        <v>127</v>
      </c>
      <c r="O1132" t="s">
        <v>128</v>
      </c>
      <c r="S1132">
        <v>26452</v>
      </c>
      <c r="T1132">
        <v>15.121729925903523</v>
      </c>
      <c r="U1132" t="s">
        <v>160</v>
      </c>
      <c r="V1132" t="s">
        <v>3476</v>
      </c>
      <c r="W1132" t="s">
        <v>12159</v>
      </c>
      <c r="X1132" t="s">
        <v>12148</v>
      </c>
    </row>
    <row r="1133" spans="1:24">
      <c r="A1133" t="s">
        <v>151</v>
      </c>
      <c r="B1133" t="s">
        <v>57</v>
      </c>
      <c r="C1133" t="s">
        <v>3353</v>
      </c>
      <c r="D1133" t="s">
        <v>1667</v>
      </c>
      <c r="E1133" t="s">
        <v>1669</v>
      </c>
      <c r="F1133" t="s">
        <v>1668</v>
      </c>
      <c r="I1133" t="s">
        <v>217</v>
      </c>
      <c r="J1133" t="s">
        <v>532</v>
      </c>
      <c r="K1133">
        <v>5</v>
      </c>
      <c r="L1133" t="s">
        <v>129</v>
      </c>
      <c r="M1133">
        <v>400000</v>
      </c>
      <c r="N1133" t="s">
        <v>127</v>
      </c>
      <c r="O1133" t="s">
        <v>128</v>
      </c>
      <c r="S1133">
        <v>26452</v>
      </c>
      <c r="T1133">
        <v>15.121729925903523</v>
      </c>
      <c r="U1133" t="s">
        <v>3533</v>
      </c>
      <c r="V1133" t="s">
        <v>3476</v>
      </c>
      <c r="W1133" t="s">
        <v>12161</v>
      </c>
      <c r="X1133" t="s">
        <v>12148</v>
      </c>
    </row>
    <row r="1134" spans="1:24">
      <c r="A1134" t="s">
        <v>151</v>
      </c>
      <c r="B1134" t="s">
        <v>57</v>
      </c>
      <c r="C1134" t="s">
        <v>3354</v>
      </c>
      <c r="D1134" t="s">
        <v>1670</v>
      </c>
      <c r="E1134" t="s">
        <v>1671</v>
      </c>
      <c r="F1134" t="s">
        <v>1668</v>
      </c>
      <c r="I1134" t="s">
        <v>217</v>
      </c>
      <c r="J1134" t="s">
        <v>532</v>
      </c>
      <c r="K1134">
        <v>3</v>
      </c>
      <c r="L1134" t="s">
        <v>129</v>
      </c>
      <c r="M1134">
        <v>400000</v>
      </c>
      <c r="N1134" t="s">
        <v>127</v>
      </c>
      <c r="O1134" t="s">
        <v>128</v>
      </c>
      <c r="S1134">
        <v>26452</v>
      </c>
      <c r="T1134">
        <v>15.121729925903523</v>
      </c>
      <c r="U1134" t="s">
        <v>3533</v>
      </c>
      <c r="V1134" t="s">
        <v>3476</v>
      </c>
      <c r="W1134" t="s">
        <v>12161</v>
      </c>
      <c r="X1134" t="s">
        <v>12148</v>
      </c>
    </row>
    <row r="1135" spans="1:24">
      <c r="A1135" t="s">
        <v>151</v>
      </c>
      <c r="B1135" t="s">
        <v>57</v>
      </c>
      <c r="C1135" t="s">
        <v>3355</v>
      </c>
      <c r="D1135" t="s">
        <v>1672</v>
      </c>
      <c r="E1135" t="s">
        <v>1673</v>
      </c>
      <c r="F1135" t="s">
        <v>1668</v>
      </c>
      <c r="I1135" t="s">
        <v>217</v>
      </c>
      <c r="J1135" t="s">
        <v>532</v>
      </c>
      <c r="K1135">
        <v>7</v>
      </c>
      <c r="L1135" t="s">
        <v>129</v>
      </c>
      <c r="M1135">
        <v>400000</v>
      </c>
      <c r="N1135" t="s">
        <v>127</v>
      </c>
      <c r="O1135" t="s">
        <v>128</v>
      </c>
      <c r="S1135">
        <v>26452</v>
      </c>
      <c r="T1135">
        <v>15.121729925903523</v>
      </c>
      <c r="U1135" t="s">
        <v>3533</v>
      </c>
      <c r="V1135" t="s">
        <v>3476</v>
      </c>
      <c r="W1135" t="s">
        <v>12161</v>
      </c>
      <c r="X1135" t="s">
        <v>12148</v>
      </c>
    </row>
    <row r="1136" spans="1:24">
      <c r="A1136" t="s">
        <v>151</v>
      </c>
      <c r="B1136" t="s">
        <v>57</v>
      </c>
      <c r="C1136" t="s">
        <v>3356</v>
      </c>
      <c r="D1136" t="s">
        <v>1674</v>
      </c>
      <c r="E1136" t="s">
        <v>1675</v>
      </c>
      <c r="F1136" t="s">
        <v>1668</v>
      </c>
      <c r="I1136" t="s">
        <v>217</v>
      </c>
      <c r="J1136" t="s">
        <v>532</v>
      </c>
      <c r="K1136">
        <v>26.5</v>
      </c>
      <c r="L1136" t="s">
        <v>129</v>
      </c>
      <c r="M1136">
        <v>400000</v>
      </c>
      <c r="N1136" t="s">
        <v>127</v>
      </c>
      <c r="O1136" t="s">
        <v>128</v>
      </c>
      <c r="S1136">
        <v>26452</v>
      </c>
      <c r="T1136">
        <v>15.121729925903523</v>
      </c>
      <c r="U1136" t="s">
        <v>3533</v>
      </c>
      <c r="V1136" t="s">
        <v>3476</v>
      </c>
      <c r="W1136" t="s">
        <v>12161</v>
      </c>
      <c r="X1136" t="s">
        <v>12148</v>
      </c>
    </row>
    <row r="1137" spans="1:24">
      <c r="A1137" t="s">
        <v>151</v>
      </c>
      <c r="B1137" t="s">
        <v>57</v>
      </c>
      <c r="C1137" t="s">
        <v>3357</v>
      </c>
      <c r="D1137" t="s">
        <v>1676</v>
      </c>
      <c r="E1137" t="s">
        <v>1677</v>
      </c>
      <c r="F1137" t="s">
        <v>1668</v>
      </c>
      <c r="I1137" t="s">
        <v>217</v>
      </c>
      <c r="J1137" t="s">
        <v>532</v>
      </c>
      <c r="K1137">
        <v>8.5</v>
      </c>
      <c r="L1137" t="s">
        <v>129</v>
      </c>
      <c r="M1137">
        <v>400000</v>
      </c>
      <c r="N1137" t="s">
        <v>127</v>
      </c>
      <c r="O1137" t="s">
        <v>128</v>
      </c>
      <c r="S1137">
        <v>26452</v>
      </c>
      <c r="T1137">
        <v>15.121729925903523</v>
      </c>
      <c r="U1137" t="s">
        <v>3533</v>
      </c>
      <c r="V1137" t="s">
        <v>3476</v>
      </c>
      <c r="W1137" t="s">
        <v>12161</v>
      </c>
      <c r="X1137" t="s">
        <v>12148</v>
      </c>
    </row>
    <row r="1138" spans="1:24">
      <c r="A1138" t="s">
        <v>151</v>
      </c>
      <c r="B1138" t="s">
        <v>57</v>
      </c>
      <c r="C1138" t="s">
        <v>3358</v>
      </c>
      <c r="D1138" t="s">
        <v>1678</v>
      </c>
      <c r="E1138" t="s">
        <v>1679</v>
      </c>
      <c r="F1138" t="s">
        <v>1668</v>
      </c>
      <c r="I1138" t="s">
        <v>217</v>
      </c>
      <c r="J1138" t="s">
        <v>532</v>
      </c>
      <c r="K1138">
        <v>9.5</v>
      </c>
      <c r="L1138" t="s">
        <v>129</v>
      </c>
      <c r="M1138">
        <v>400000</v>
      </c>
      <c r="N1138" t="s">
        <v>127</v>
      </c>
      <c r="O1138" t="s">
        <v>128</v>
      </c>
      <c r="S1138">
        <v>26452</v>
      </c>
      <c r="T1138">
        <v>15.121729925903523</v>
      </c>
      <c r="U1138" t="s">
        <v>3533</v>
      </c>
      <c r="V1138" t="s">
        <v>3476</v>
      </c>
      <c r="W1138" t="s">
        <v>12161</v>
      </c>
      <c r="X1138" t="s">
        <v>12148</v>
      </c>
    </row>
    <row r="1139" spans="1:24">
      <c r="A1139" t="s">
        <v>151</v>
      </c>
      <c r="B1139" t="s">
        <v>57</v>
      </c>
      <c r="C1139" t="s">
        <v>3359</v>
      </c>
      <c r="D1139" t="s">
        <v>1680</v>
      </c>
      <c r="E1139" t="s">
        <v>1681</v>
      </c>
      <c r="F1139" t="s">
        <v>1668</v>
      </c>
      <c r="I1139" t="s">
        <v>217</v>
      </c>
      <c r="J1139" t="s">
        <v>532</v>
      </c>
      <c r="K1139">
        <v>47.5</v>
      </c>
      <c r="L1139" t="s">
        <v>129</v>
      </c>
      <c r="M1139">
        <v>400000</v>
      </c>
      <c r="N1139" t="s">
        <v>127</v>
      </c>
      <c r="O1139" t="s">
        <v>128</v>
      </c>
      <c r="S1139">
        <v>26452</v>
      </c>
      <c r="T1139">
        <v>15.121729925903523</v>
      </c>
      <c r="U1139" t="s">
        <v>3533</v>
      </c>
      <c r="V1139" t="s">
        <v>3476</v>
      </c>
      <c r="W1139" t="s">
        <v>12161</v>
      </c>
      <c r="X1139" t="s">
        <v>12148</v>
      </c>
    </row>
    <row r="1140" spans="1:24">
      <c r="A1140" t="s">
        <v>151</v>
      </c>
      <c r="B1140" t="s">
        <v>57</v>
      </c>
      <c r="C1140" t="s">
        <v>3360</v>
      </c>
      <c r="D1140" t="s">
        <v>1682</v>
      </c>
      <c r="E1140" t="s">
        <v>1683</v>
      </c>
      <c r="F1140" t="s">
        <v>1668</v>
      </c>
      <c r="I1140" t="s">
        <v>217</v>
      </c>
      <c r="J1140" t="s">
        <v>532</v>
      </c>
      <c r="K1140">
        <v>26</v>
      </c>
      <c r="L1140" t="s">
        <v>129</v>
      </c>
      <c r="M1140">
        <v>400000</v>
      </c>
      <c r="N1140" t="s">
        <v>127</v>
      </c>
      <c r="O1140" t="s">
        <v>128</v>
      </c>
      <c r="S1140">
        <v>26452</v>
      </c>
      <c r="T1140">
        <v>15.121729925903523</v>
      </c>
      <c r="U1140" t="s">
        <v>3533</v>
      </c>
      <c r="V1140" t="s">
        <v>3476</v>
      </c>
      <c r="W1140" t="s">
        <v>12161</v>
      </c>
      <c r="X1140" t="s">
        <v>12148</v>
      </c>
    </row>
    <row r="1141" spans="1:24">
      <c r="A1141" t="s">
        <v>151</v>
      </c>
      <c r="B1141" t="s">
        <v>57</v>
      </c>
      <c r="C1141" t="s">
        <v>3361</v>
      </c>
      <c r="D1141" t="s">
        <v>1684</v>
      </c>
      <c r="E1141" t="s">
        <v>1685</v>
      </c>
      <c r="F1141" t="s">
        <v>1668</v>
      </c>
      <c r="I1141" t="s">
        <v>217</v>
      </c>
      <c r="J1141" t="s">
        <v>532</v>
      </c>
      <c r="K1141">
        <v>83.5</v>
      </c>
      <c r="L1141" t="s">
        <v>129</v>
      </c>
      <c r="M1141">
        <v>400000</v>
      </c>
      <c r="N1141" t="s">
        <v>127</v>
      </c>
      <c r="O1141" t="s">
        <v>128</v>
      </c>
      <c r="S1141">
        <v>26452</v>
      </c>
      <c r="T1141">
        <v>15.121729925903523</v>
      </c>
      <c r="U1141" t="s">
        <v>3533</v>
      </c>
      <c r="V1141" t="s">
        <v>3476</v>
      </c>
      <c r="W1141" t="s">
        <v>12161</v>
      </c>
      <c r="X1141" t="s">
        <v>12148</v>
      </c>
    </row>
    <row r="1142" spans="1:24">
      <c r="A1142" t="s">
        <v>151</v>
      </c>
      <c r="B1142" t="s">
        <v>57</v>
      </c>
      <c r="C1142" t="s">
        <v>3362</v>
      </c>
      <c r="D1142" t="s">
        <v>1686</v>
      </c>
      <c r="E1142" t="s">
        <v>1687</v>
      </c>
      <c r="F1142" t="s">
        <v>1668</v>
      </c>
      <c r="I1142" t="s">
        <v>217</v>
      </c>
      <c r="J1142" t="s">
        <v>532</v>
      </c>
      <c r="K1142">
        <v>11</v>
      </c>
      <c r="L1142" t="s">
        <v>129</v>
      </c>
      <c r="M1142">
        <v>400000</v>
      </c>
      <c r="N1142" t="s">
        <v>127</v>
      </c>
      <c r="O1142" t="s">
        <v>128</v>
      </c>
      <c r="S1142">
        <v>26452</v>
      </c>
      <c r="T1142">
        <v>15.121729925903523</v>
      </c>
      <c r="U1142" t="s">
        <v>3533</v>
      </c>
      <c r="V1142" t="s">
        <v>3476</v>
      </c>
      <c r="W1142" t="s">
        <v>12161</v>
      </c>
      <c r="X1142" t="s">
        <v>12148</v>
      </c>
    </row>
    <row r="1143" spans="1:24">
      <c r="A1143" t="s">
        <v>151</v>
      </c>
      <c r="B1143" t="s">
        <v>57</v>
      </c>
      <c r="C1143" t="s">
        <v>3363</v>
      </c>
      <c r="D1143" t="s">
        <v>1688</v>
      </c>
      <c r="E1143" t="s">
        <v>1689</v>
      </c>
      <c r="F1143" t="s">
        <v>1668</v>
      </c>
      <c r="I1143" t="s">
        <v>217</v>
      </c>
      <c r="J1143" t="s">
        <v>532</v>
      </c>
      <c r="K1143">
        <v>37.5</v>
      </c>
      <c r="L1143" t="s">
        <v>129</v>
      </c>
      <c r="M1143">
        <v>400000</v>
      </c>
      <c r="N1143" t="s">
        <v>127</v>
      </c>
      <c r="O1143" t="s">
        <v>128</v>
      </c>
      <c r="S1143">
        <v>26452</v>
      </c>
      <c r="T1143">
        <v>15.121729925903523</v>
      </c>
      <c r="U1143" t="s">
        <v>3533</v>
      </c>
      <c r="V1143" t="s">
        <v>3476</v>
      </c>
      <c r="W1143" t="s">
        <v>12161</v>
      </c>
      <c r="X1143" t="s">
        <v>12148</v>
      </c>
    </row>
    <row r="1144" spans="1:24">
      <c r="A1144" t="s">
        <v>151</v>
      </c>
      <c r="B1144" t="s">
        <v>57</v>
      </c>
      <c r="C1144" t="s">
        <v>3364</v>
      </c>
      <c r="D1144" t="s">
        <v>1690</v>
      </c>
      <c r="E1144" t="s">
        <v>1692</v>
      </c>
      <c r="F1144" t="s">
        <v>1691</v>
      </c>
      <c r="I1144" t="s">
        <v>298</v>
      </c>
      <c r="J1144" t="s">
        <v>537</v>
      </c>
      <c r="K1144">
        <v>0.30000000000000004</v>
      </c>
      <c r="L1144" t="s">
        <v>129</v>
      </c>
      <c r="M1144">
        <v>400000</v>
      </c>
      <c r="N1144" t="s">
        <v>127</v>
      </c>
      <c r="O1144" t="s">
        <v>128</v>
      </c>
      <c r="S1144">
        <v>26452</v>
      </c>
      <c r="T1144">
        <v>15.121729925903523</v>
      </c>
      <c r="U1144" t="s">
        <v>157</v>
      </c>
      <c r="V1144" t="s">
        <v>3476</v>
      </c>
      <c r="W1144" t="s">
        <v>12159</v>
      </c>
      <c r="X1144" t="s">
        <v>12148</v>
      </c>
    </row>
    <row r="1145" spans="1:24">
      <c r="A1145" t="s">
        <v>151</v>
      </c>
      <c r="B1145" t="s">
        <v>57</v>
      </c>
      <c r="C1145" t="s">
        <v>3365</v>
      </c>
      <c r="D1145" t="s">
        <v>1693</v>
      </c>
      <c r="E1145" t="s">
        <v>1695</v>
      </c>
      <c r="F1145" t="s">
        <v>1694</v>
      </c>
      <c r="I1145" t="s">
        <v>223</v>
      </c>
      <c r="J1145" t="s">
        <v>537</v>
      </c>
      <c r="K1145">
        <v>110.8</v>
      </c>
      <c r="L1145" t="s">
        <v>129</v>
      </c>
      <c r="M1145">
        <v>400000</v>
      </c>
      <c r="N1145" t="s">
        <v>127</v>
      </c>
      <c r="O1145" t="s">
        <v>128</v>
      </c>
      <c r="S1145">
        <v>26452</v>
      </c>
      <c r="T1145">
        <v>15.121729925903523</v>
      </c>
      <c r="U1145" t="s">
        <v>165</v>
      </c>
      <c r="V1145" t="s">
        <v>3476</v>
      </c>
      <c r="W1145" t="s">
        <v>12159</v>
      </c>
      <c r="X1145" t="s">
        <v>12148</v>
      </c>
    </row>
    <row r="1146" spans="1:24">
      <c r="A1146" t="s">
        <v>151</v>
      </c>
      <c r="B1146" t="s">
        <v>57</v>
      </c>
      <c r="C1146" t="s">
        <v>3366</v>
      </c>
      <c r="D1146" t="s">
        <v>1696</v>
      </c>
      <c r="E1146" t="s">
        <v>1697</v>
      </c>
      <c r="F1146" t="s">
        <v>892</v>
      </c>
      <c r="I1146" t="s">
        <v>208</v>
      </c>
      <c r="J1146" t="s">
        <v>537</v>
      </c>
      <c r="K1146">
        <v>2</v>
      </c>
      <c r="L1146" t="s">
        <v>129</v>
      </c>
      <c r="M1146">
        <v>400000</v>
      </c>
      <c r="N1146" t="s">
        <v>127</v>
      </c>
      <c r="O1146" t="s">
        <v>128</v>
      </c>
      <c r="S1146">
        <v>26452</v>
      </c>
      <c r="T1146">
        <v>15.121729925903523</v>
      </c>
      <c r="U1146" t="s">
        <v>157</v>
      </c>
      <c r="V1146" t="s">
        <v>3476</v>
      </c>
      <c r="W1146" t="s">
        <v>12159</v>
      </c>
      <c r="X1146" t="s">
        <v>12148</v>
      </c>
    </row>
    <row r="1147" spans="1:24">
      <c r="A1147" t="s">
        <v>151</v>
      </c>
      <c r="B1147" t="s">
        <v>57</v>
      </c>
      <c r="C1147" t="s">
        <v>3367</v>
      </c>
      <c r="D1147" t="s">
        <v>1698</v>
      </c>
      <c r="E1147" t="s">
        <v>1700</v>
      </c>
      <c r="F1147" t="s">
        <v>1699</v>
      </c>
      <c r="I1147" t="s">
        <v>217</v>
      </c>
      <c r="J1147" t="s">
        <v>537</v>
      </c>
      <c r="K1147">
        <v>2.4</v>
      </c>
      <c r="L1147" t="s">
        <v>129</v>
      </c>
      <c r="M1147">
        <v>400000</v>
      </c>
      <c r="N1147" t="s">
        <v>127</v>
      </c>
      <c r="O1147" t="s">
        <v>128</v>
      </c>
      <c r="S1147">
        <v>26452</v>
      </c>
      <c r="T1147">
        <v>15.121729925903523</v>
      </c>
      <c r="U1147" t="s">
        <v>3533</v>
      </c>
      <c r="V1147" t="s">
        <v>3476</v>
      </c>
      <c r="W1147" t="s">
        <v>12159</v>
      </c>
      <c r="X1147" t="s">
        <v>12148</v>
      </c>
    </row>
    <row r="1148" spans="1:24">
      <c r="A1148" t="s">
        <v>151</v>
      </c>
      <c r="B1148" t="s">
        <v>57</v>
      </c>
      <c r="C1148" t="s">
        <v>469</v>
      </c>
      <c r="D1148" t="s">
        <v>1701</v>
      </c>
      <c r="E1148" t="s">
        <v>1702</v>
      </c>
      <c r="F1148" t="s">
        <v>327</v>
      </c>
      <c r="I1148" t="s">
        <v>275</v>
      </c>
      <c r="J1148" t="s">
        <v>537</v>
      </c>
      <c r="K1148">
        <v>49.5</v>
      </c>
      <c r="L1148" t="s">
        <v>129</v>
      </c>
      <c r="M1148">
        <v>400000</v>
      </c>
      <c r="N1148" t="s">
        <v>127</v>
      </c>
      <c r="O1148" t="s">
        <v>128</v>
      </c>
      <c r="S1148">
        <v>26452</v>
      </c>
      <c r="T1148">
        <v>15.121729925903523</v>
      </c>
      <c r="U1148" t="s">
        <v>157</v>
      </c>
      <c r="V1148" t="s">
        <v>3476</v>
      </c>
      <c r="W1148" t="s">
        <v>12159</v>
      </c>
      <c r="X1148" t="s">
        <v>12148</v>
      </c>
    </row>
    <row r="1149" spans="1:24">
      <c r="A1149" t="s">
        <v>151</v>
      </c>
      <c r="B1149" t="s">
        <v>57</v>
      </c>
      <c r="C1149" t="s">
        <v>473</v>
      </c>
      <c r="D1149" t="s">
        <v>1703</v>
      </c>
      <c r="E1149" t="s">
        <v>1705</v>
      </c>
      <c r="F1149" t="s">
        <v>1704</v>
      </c>
      <c r="I1149" t="s">
        <v>223</v>
      </c>
      <c r="J1149" t="s">
        <v>537</v>
      </c>
      <c r="K1149">
        <v>8.1999999999999993</v>
      </c>
      <c r="L1149" t="s">
        <v>129</v>
      </c>
      <c r="M1149">
        <v>400000</v>
      </c>
      <c r="N1149" t="s">
        <v>127</v>
      </c>
      <c r="O1149" t="s">
        <v>128</v>
      </c>
      <c r="S1149">
        <v>26452</v>
      </c>
      <c r="T1149">
        <v>15.121729925903523</v>
      </c>
      <c r="U1149" t="s">
        <v>3533</v>
      </c>
      <c r="V1149" t="s">
        <v>3476</v>
      </c>
      <c r="W1149" t="s">
        <v>12159</v>
      </c>
      <c r="X1149" t="s">
        <v>12148</v>
      </c>
    </row>
    <row r="1150" spans="1:24">
      <c r="A1150" t="s">
        <v>151</v>
      </c>
      <c r="B1150" t="s">
        <v>57</v>
      </c>
      <c r="C1150" t="s">
        <v>474</v>
      </c>
      <c r="D1150" t="s">
        <v>1706</v>
      </c>
      <c r="E1150" t="s">
        <v>1707</v>
      </c>
      <c r="F1150" t="s">
        <v>759</v>
      </c>
      <c r="I1150" t="s">
        <v>275</v>
      </c>
      <c r="J1150" t="s">
        <v>537</v>
      </c>
      <c r="K1150">
        <v>5</v>
      </c>
      <c r="L1150" t="s">
        <v>129</v>
      </c>
      <c r="M1150">
        <v>400000</v>
      </c>
      <c r="N1150" t="s">
        <v>127</v>
      </c>
      <c r="O1150" t="s">
        <v>128</v>
      </c>
      <c r="S1150">
        <v>26452</v>
      </c>
      <c r="T1150">
        <v>15.121729925903523</v>
      </c>
      <c r="U1150" t="s">
        <v>3533</v>
      </c>
      <c r="V1150" t="s">
        <v>3476</v>
      </c>
      <c r="W1150" t="s">
        <v>12159</v>
      </c>
      <c r="X1150" t="s">
        <v>12148</v>
      </c>
    </row>
    <row r="1151" spans="1:24">
      <c r="A1151" t="s">
        <v>151</v>
      </c>
      <c r="B1151" t="s">
        <v>57</v>
      </c>
      <c r="C1151" t="s">
        <v>3368</v>
      </c>
      <c r="D1151" t="s">
        <v>1713</v>
      </c>
      <c r="E1151" t="s">
        <v>1714</v>
      </c>
      <c r="F1151" t="s">
        <v>735</v>
      </c>
      <c r="I1151" t="s">
        <v>217</v>
      </c>
      <c r="J1151" t="s">
        <v>537</v>
      </c>
      <c r="K1151">
        <v>23.8</v>
      </c>
      <c r="L1151" t="s">
        <v>129</v>
      </c>
      <c r="M1151">
        <v>400000</v>
      </c>
      <c r="N1151" t="s">
        <v>127</v>
      </c>
      <c r="O1151" t="s">
        <v>128</v>
      </c>
      <c r="S1151">
        <v>26452</v>
      </c>
      <c r="T1151">
        <v>15.121729925903523</v>
      </c>
      <c r="U1151" t="s">
        <v>159</v>
      </c>
      <c r="V1151" t="s">
        <v>3476</v>
      </c>
      <c r="W1151" t="s">
        <v>12159</v>
      </c>
      <c r="X1151" t="s">
        <v>12148</v>
      </c>
    </row>
    <row r="1152" spans="1:24">
      <c r="A1152" t="s">
        <v>151</v>
      </c>
      <c r="B1152" t="s">
        <v>57</v>
      </c>
      <c r="C1152" t="s">
        <v>3369</v>
      </c>
      <c r="D1152" t="s">
        <v>1715</v>
      </c>
      <c r="E1152" t="s">
        <v>1716</v>
      </c>
      <c r="F1152" t="s">
        <v>1668</v>
      </c>
      <c r="I1152" t="s">
        <v>217</v>
      </c>
      <c r="J1152" t="s">
        <v>532</v>
      </c>
      <c r="K1152">
        <v>27</v>
      </c>
      <c r="L1152" t="s">
        <v>129</v>
      </c>
      <c r="M1152">
        <v>400000</v>
      </c>
      <c r="N1152" t="s">
        <v>127</v>
      </c>
      <c r="O1152" t="s">
        <v>128</v>
      </c>
      <c r="S1152">
        <v>26452</v>
      </c>
      <c r="T1152">
        <v>15.121729925903523</v>
      </c>
      <c r="U1152" t="s">
        <v>3533</v>
      </c>
      <c r="V1152" t="s">
        <v>3476</v>
      </c>
      <c r="W1152" t="s">
        <v>12161</v>
      </c>
      <c r="X1152" t="s">
        <v>12148</v>
      </c>
    </row>
    <row r="1153" spans="1:24">
      <c r="A1153" t="s">
        <v>151</v>
      </c>
      <c r="B1153" t="s">
        <v>57</v>
      </c>
      <c r="C1153" t="s">
        <v>3370</v>
      </c>
      <c r="D1153" t="s">
        <v>1717</v>
      </c>
      <c r="E1153" t="s">
        <v>1718</v>
      </c>
      <c r="F1153" t="s">
        <v>791</v>
      </c>
      <c r="I1153" t="s">
        <v>275</v>
      </c>
      <c r="J1153" t="s">
        <v>537</v>
      </c>
      <c r="K1153">
        <v>1</v>
      </c>
      <c r="L1153" t="s">
        <v>129</v>
      </c>
      <c r="M1153">
        <v>400000</v>
      </c>
      <c r="N1153" t="s">
        <v>127</v>
      </c>
      <c r="O1153" t="s">
        <v>128</v>
      </c>
      <c r="S1153">
        <v>26452</v>
      </c>
      <c r="T1153">
        <v>15.121729925903523</v>
      </c>
      <c r="U1153" t="s">
        <v>157</v>
      </c>
      <c r="V1153" t="s">
        <v>3476</v>
      </c>
      <c r="W1153" t="s">
        <v>12159</v>
      </c>
      <c r="X1153" t="s">
        <v>12148</v>
      </c>
    </row>
    <row r="1154" spans="1:24">
      <c r="A1154" t="s">
        <v>151</v>
      </c>
      <c r="B1154" t="s">
        <v>57</v>
      </c>
      <c r="C1154" t="s">
        <v>355</v>
      </c>
      <c r="D1154" t="s">
        <v>1719</v>
      </c>
      <c r="E1154" t="s">
        <v>1721</v>
      </c>
      <c r="F1154" t="s">
        <v>1720</v>
      </c>
      <c r="I1154" t="s">
        <v>213</v>
      </c>
      <c r="J1154" t="s">
        <v>537</v>
      </c>
      <c r="K1154">
        <v>1</v>
      </c>
      <c r="L1154" t="s">
        <v>129</v>
      </c>
      <c r="M1154">
        <v>400000</v>
      </c>
      <c r="N1154" t="s">
        <v>127</v>
      </c>
      <c r="O1154" t="s">
        <v>128</v>
      </c>
      <c r="S1154">
        <v>26452</v>
      </c>
      <c r="T1154">
        <v>15.121729925903523</v>
      </c>
      <c r="U1154" t="s">
        <v>157</v>
      </c>
      <c r="V1154" t="s">
        <v>3476</v>
      </c>
      <c r="W1154" t="s">
        <v>12159</v>
      </c>
      <c r="X1154" t="s">
        <v>12148</v>
      </c>
    </row>
    <row r="1155" spans="1:24">
      <c r="A1155" t="s">
        <v>151</v>
      </c>
      <c r="B1155" t="s">
        <v>57</v>
      </c>
      <c r="C1155" t="s">
        <v>480</v>
      </c>
      <c r="D1155" t="s">
        <v>1722</v>
      </c>
      <c r="E1155" t="s">
        <v>1723</v>
      </c>
      <c r="F1155" t="s">
        <v>335</v>
      </c>
      <c r="I1155" t="s">
        <v>275</v>
      </c>
      <c r="J1155" t="s">
        <v>537</v>
      </c>
      <c r="K1155">
        <v>20</v>
      </c>
      <c r="L1155" t="s">
        <v>129</v>
      </c>
      <c r="M1155">
        <v>400000</v>
      </c>
      <c r="N1155" t="s">
        <v>127</v>
      </c>
      <c r="O1155" t="s">
        <v>128</v>
      </c>
      <c r="S1155">
        <v>26452</v>
      </c>
      <c r="T1155">
        <v>15.121729925903523</v>
      </c>
      <c r="U1155" t="s">
        <v>157</v>
      </c>
      <c r="V1155" t="s">
        <v>3476</v>
      </c>
      <c r="W1155" t="s">
        <v>12159</v>
      </c>
      <c r="X1155" t="s">
        <v>12148</v>
      </c>
    </row>
    <row r="1156" spans="1:24">
      <c r="A1156" t="s">
        <v>151</v>
      </c>
      <c r="B1156" t="s">
        <v>57</v>
      </c>
      <c r="C1156" t="s">
        <v>3371</v>
      </c>
      <c r="D1156" t="s">
        <v>1724</v>
      </c>
      <c r="E1156" t="s">
        <v>1725</v>
      </c>
      <c r="F1156" t="s">
        <v>925</v>
      </c>
      <c r="I1156" t="s">
        <v>217</v>
      </c>
      <c r="J1156" t="s">
        <v>537</v>
      </c>
      <c r="K1156">
        <v>1.3</v>
      </c>
      <c r="L1156" t="s">
        <v>129</v>
      </c>
      <c r="M1156">
        <v>400000</v>
      </c>
      <c r="N1156" t="s">
        <v>127</v>
      </c>
      <c r="O1156" t="s">
        <v>128</v>
      </c>
      <c r="S1156">
        <v>26452</v>
      </c>
      <c r="T1156">
        <v>15.121729925903523</v>
      </c>
      <c r="U1156" t="s">
        <v>157</v>
      </c>
      <c r="V1156" t="s">
        <v>3476</v>
      </c>
      <c r="W1156" t="s">
        <v>12159</v>
      </c>
      <c r="X1156" t="s">
        <v>12148</v>
      </c>
    </row>
    <row r="1157" spans="1:24">
      <c r="A1157" t="s">
        <v>151</v>
      </c>
      <c r="B1157" t="s">
        <v>57</v>
      </c>
      <c r="C1157" t="s">
        <v>3372</v>
      </c>
      <c r="D1157" t="s">
        <v>1726</v>
      </c>
      <c r="E1157" t="s">
        <v>1727</v>
      </c>
      <c r="F1157" t="s">
        <v>539</v>
      </c>
      <c r="I1157" t="s">
        <v>217</v>
      </c>
      <c r="J1157" t="s">
        <v>537</v>
      </c>
      <c r="K1157">
        <v>1</v>
      </c>
      <c r="L1157" t="s">
        <v>129</v>
      </c>
      <c r="M1157">
        <v>400000</v>
      </c>
      <c r="N1157" t="s">
        <v>127</v>
      </c>
      <c r="O1157" t="s">
        <v>128</v>
      </c>
      <c r="S1157">
        <v>26452</v>
      </c>
      <c r="T1157">
        <v>15.121729925903523</v>
      </c>
      <c r="U1157" t="s">
        <v>157</v>
      </c>
      <c r="V1157" t="s">
        <v>3476</v>
      </c>
      <c r="W1157" t="s">
        <v>12159</v>
      </c>
      <c r="X1157" t="s">
        <v>12148</v>
      </c>
    </row>
    <row r="1158" spans="1:24">
      <c r="A1158" t="s">
        <v>151</v>
      </c>
      <c r="B1158" t="s">
        <v>57</v>
      </c>
      <c r="C1158" t="s">
        <v>475</v>
      </c>
      <c r="D1158" t="s">
        <v>1732</v>
      </c>
      <c r="E1158" t="s">
        <v>1733</v>
      </c>
      <c r="F1158" t="s">
        <v>207</v>
      </c>
      <c r="I1158" t="s">
        <v>208</v>
      </c>
      <c r="J1158" t="s">
        <v>537</v>
      </c>
      <c r="K1158">
        <v>15.8</v>
      </c>
      <c r="L1158" t="s">
        <v>129</v>
      </c>
      <c r="M1158">
        <v>400000</v>
      </c>
      <c r="N1158" t="s">
        <v>127</v>
      </c>
      <c r="O1158" t="s">
        <v>128</v>
      </c>
      <c r="S1158">
        <v>26452</v>
      </c>
      <c r="T1158">
        <v>15.121729925903523</v>
      </c>
      <c r="U1158" t="s">
        <v>157</v>
      </c>
      <c r="V1158" t="s">
        <v>3476</v>
      </c>
      <c r="W1158" t="s">
        <v>12159</v>
      </c>
      <c r="X1158" t="s">
        <v>12148</v>
      </c>
    </row>
    <row r="1159" spans="1:24">
      <c r="A1159" t="s">
        <v>151</v>
      </c>
      <c r="B1159" t="s">
        <v>57</v>
      </c>
      <c r="C1159" t="s">
        <v>470</v>
      </c>
      <c r="D1159" t="s">
        <v>1734</v>
      </c>
      <c r="E1159" t="s">
        <v>1735</v>
      </c>
      <c r="F1159" t="s">
        <v>319</v>
      </c>
      <c r="I1159" t="s">
        <v>204</v>
      </c>
      <c r="J1159" t="s">
        <v>537</v>
      </c>
      <c r="K1159">
        <v>68.900000000000006</v>
      </c>
      <c r="L1159" t="s">
        <v>129</v>
      </c>
      <c r="M1159">
        <v>400000</v>
      </c>
      <c r="N1159" t="s">
        <v>127</v>
      </c>
      <c r="O1159" t="s">
        <v>128</v>
      </c>
      <c r="S1159">
        <v>26452</v>
      </c>
      <c r="T1159">
        <v>15.121729925903523</v>
      </c>
      <c r="U1159" t="s">
        <v>157</v>
      </c>
      <c r="V1159" t="s">
        <v>3476</v>
      </c>
      <c r="W1159" t="s">
        <v>12159</v>
      </c>
      <c r="X1159" t="s">
        <v>12148</v>
      </c>
    </row>
    <row r="1160" spans="1:24">
      <c r="A1160" t="s">
        <v>151</v>
      </c>
      <c r="B1160" t="s">
        <v>57</v>
      </c>
      <c r="C1160" t="s">
        <v>459</v>
      </c>
      <c r="D1160" t="s">
        <v>1736</v>
      </c>
      <c r="E1160" t="s">
        <v>1737</v>
      </c>
      <c r="F1160" t="s">
        <v>1094</v>
      </c>
      <c r="I1160" t="s">
        <v>223</v>
      </c>
      <c r="J1160" t="s">
        <v>537</v>
      </c>
      <c r="K1160">
        <v>0.70000000000000007</v>
      </c>
      <c r="L1160" t="s">
        <v>129</v>
      </c>
      <c r="M1160">
        <v>400000</v>
      </c>
      <c r="N1160" t="s">
        <v>127</v>
      </c>
      <c r="O1160" t="s">
        <v>128</v>
      </c>
      <c r="S1160">
        <v>26452</v>
      </c>
      <c r="T1160">
        <v>15.121729925903523</v>
      </c>
      <c r="U1160" t="s">
        <v>3533</v>
      </c>
      <c r="V1160" t="s">
        <v>3476</v>
      </c>
      <c r="W1160" t="s">
        <v>12159</v>
      </c>
      <c r="X1160" t="s">
        <v>12148</v>
      </c>
    </row>
    <row r="1161" spans="1:24">
      <c r="A1161" t="s">
        <v>151</v>
      </c>
      <c r="B1161" t="s">
        <v>57</v>
      </c>
      <c r="C1161" t="s">
        <v>466</v>
      </c>
      <c r="D1161" t="s">
        <v>1738</v>
      </c>
      <c r="E1161" t="s">
        <v>1739</v>
      </c>
      <c r="F1161" t="s">
        <v>759</v>
      </c>
      <c r="I1161" t="s">
        <v>275</v>
      </c>
      <c r="J1161" t="s">
        <v>537</v>
      </c>
      <c r="K1161">
        <v>7.1</v>
      </c>
      <c r="L1161" t="s">
        <v>129</v>
      </c>
      <c r="M1161">
        <v>400000</v>
      </c>
      <c r="N1161" t="s">
        <v>127</v>
      </c>
      <c r="O1161" t="s">
        <v>128</v>
      </c>
      <c r="S1161">
        <v>26452</v>
      </c>
      <c r="T1161">
        <v>15.121729925903523</v>
      </c>
      <c r="U1161" t="s">
        <v>157</v>
      </c>
      <c r="V1161" t="s">
        <v>3476</v>
      </c>
      <c r="W1161" t="s">
        <v>12159</v>
      </c>
      <c r="X1161" t="s">
        <v>12148</v>
      </c>
    </row>
    <row r="1162" spans="1:24">
      <c r="A1162" t="s">
        <v>151</v>
      </c>
      <c r="B1162" t="s">
        <v>57</v>
      </c>
      <c r="C1162" t="s">
        <v>3373</v>
      </c>
      <c r="D1162" t="s">
        <v>1740</v>
      </c>
      <c r="E1162" t="s">
        <v>1742</v>
      </c>
      <c r="F1162" t="s">
        <v>1741</v>
      </c>
      <c r="I1162" t="s">
        <v>217</v>
      </c>
      <c r="J1162" t="s">
        <v>537</v>
      </c>
      <c r="K1162">
        <v>0.70000000000000007</v>
      </c>
      <c r="L1162" t="s">
        <v>129</v>
      </c>
      <c r="M1162">
        <v>400000</v>
      </c>
      <c r="N1162" t="s">
        <v>127</v>
      </c>
      <c r="O1162" t="s">
        <v>128</v>
      </c>
      <c r="S1162">
        <v>26452</v>
      </c>
      <c r="T1162">
        <v>15.121729925903523</v>
      </c>
      <c r="U1162" t="s">
        <v>160</v>
      </c>
      <c r="V1162" t="s">
        <v>3476</v>
      </c>
      <c r="W1162" t="s">
        <v>12159</v>
      </c>
      <c r="X1162" t="s">
        <v>12148</v>
      </c>
    </row>
    <row r="1163" spans="1:24">
      <c r="A1163" t="s">
        <v>151</v>
      </c>
      <c r="B1163" t="s">
        <v>57</v>
      </c>
      <c r="C1163" t="s">
        <v>478</v>
      </c>
      <c r="D1163" t="s">
        <v>1743</v>
      </c>
      <c r="E1163" t="s">
        <v>1744</v>
      </c>
      <c r="F1163" t="s">
        <v>299</v>
      </c>
      <c r="I1163" t="s">
        <v>204</v>
      </c>
      <c r="J1163" t="s">
        <v>537</v>
      </c>
      <c r="K1163">
        <v>44.3</v>
      </c>
      <c r="L1163" t="s">
        <v>129</v>
      </c>
      <c r="M1163">
        <v>400000</v>
      </c>
      <c r="N1163" t="s">
        <v>127</v>
      </c>
      <c r="O1163" t="s">
        <v>128</v>
      </c>
      <c r="S1163">
        <v>26452</v>
      </c>
      <c r="T1163">
        <v>15.121729925903523</v>
      </c>
      <c r="U1163" t="s">
        <v>157</v>
      </c>
      <c r="V1163" t="s">
        <v>3476</v>
      </c>
      <c r="W1163" t="s">
        <v>12159</v>
      </c>
      <c r="X1163" t="s">
        <v>12148</v>
      </c>
    </row>
    <row r="1164" spans="1:24">
      <c r="A1164" t="s">
        <v>151</v>
      </c>
      <c r="B1164" t="s">
        <v>57</v>
      </c>
      <c r="C1164" t="s">
        <v>471</v>
      </c>
      <c r="D1164" t="s">
        <v>1745</v>
      </c>
      <c r="E1164" t="s">
        <v>1746</v>
      </c>
      <c r="F1164" t="s">
        <v>759</v>
      </c>
      <c r="I1164" t="s">
        <v>275</v>
      </c>
      <c r="J1164" t="s">
        <v>537</v>
      </c>
      <c r="K1164">
        <v>5.5</v>
      </c>
      <c r="L1164" t="s">
        <v>129</v>
      </c>
      <c r="M1164">
        <v>400000</v>
      </c>
      <c r="N1164" t="s">
        <v>127</v>
      </c>
      <c r="O1164" t="s">
        <v>128</v>
      </c>
      <c r="S1164">
        <v>26452</v>
      </c>
      <c r="T1164">
        <v>15.121729925903523</v>
      </c>
      <c r="U1164" t="s">
        <v>157</v>
      </c>
      <c r="V1164" t="s">
        <v>3476</v>
      </c>
      <c r="W1164" t="s">
        <v>12159</v>
      </c>
      <c r="X1164" t="s">
        <v>12148</v>
      </c>
    </row>
    <row r="1165" spans="1:24">
      <c r="A1165" t="s">
        <v>151</v>
      </c>
      <c r="B1165" t="s">
        <v>57</v>
      </c>
      <c r="C1165" t="s">
        <v>472</v>
      </c>
      <c r="D1165" t="s">
        <v>1747</v>
      </c>
      <c r="E1165" t="s">
        <v>1748</v>
      </c>
      <c r="F1165" t="s">
        <v>305</v>
      </c>
      <c r="I1165" t="s">
        <v>275</v>
      </c>
      <c r="J1165" t="s">
        <v>537</v>
      </c>
      <c r="K1165">
        <v>39.9</v>
      </c>
      <c r="L1165" t="s">
        <v>129</v>
      </c>
      <c r="M1165">
        <v>400000</v>
      </c>
      <c r="N1165" t="s">
        <v>127</v>
      </c>
      <c r="O1165" t="s">
        <v>128</v>
      </c>
      <c r="S1165">
        <v>26452</v>
      </c>
      <c r="T1165">
        <v>15.121729925903523</v>
      </c>
      <c r="U1165" t="s">
        <v>157</v>
      </c>
      <c r="V1165" t="s">
        <v>3476</v>
      </c>
      <c r="W1165" t="s">
        <v>12159</v>
      </c>
      <c r="X1165" t="s">
        <v>12148</v>
      </c>
    </row>
    <row r="1166" spans="1:24">
      <c r="A1166" t="s">
        <v>151</v>
      </c>
      <c r="B1166" t="s">
        <v>57</v>
      </c>
      <c r="C1166" t="s">
        <v>3426</v>
      </c>
      <c r="D1166" t="s">
        <v>2000</v>
      </c>
      <c r="E1166" t="s">
        <v>2002</v>
      </c>
      <c r="F1166" t="s">
        <v>2001</v>
      </c>
      <c r="I1166" t="s">
        <v>275</v>
      </c>
      <c r="J1166" t="s">
        <v>537</v>
      </c>
      <c r="K1166">
        <v>9.8000000000000007</v>
      </c>
      <c r="L1166" t="s">
        <v>129</v>
      </c>
      <c r="M1166">
        <v>400000</v>
      </c>
      <c r="N1166" t="s">
        <v>127</v>
      </c>
      <c r="O1166" t="s">
        <v>128</v>
      </c>
      <c r="S1166">
        <v>26452</v>
      </c>
      <c r="T1166">
        <v>15.121729925903523</v>
      </c>
      <c r="U1166" t="s">
        <v>3619</v>
      </c>
      <c r="V1166" t="s">
        <v>3476</v>
      </c>
      <c r="W1166" t="s">
        <v>12159</v>
      </c>
      <c r="X1166" t="s">
        <v>12147</v>
      </c>
    </row>
    <row r="1167" spans="1:24">
      <c r="A1167" t="s">
        <v>151</v>
      </c>
      <c r="B1167" t="s">
        <v>57</v>
      </c>
      <c r="C1167" t="s">
        <v>1749</v>
      </c>
      <c r="D1167" t="s">
        <v>1750</v>
      </c>
      <c r="E1167" t="s">
        <v>1752</v>
      </c>
      <c r="F1167" t="s">
        <v>1751</v>
      </c>
      <c r="I1167" t="s">
        <v>302</v>
      </c>
      <c r="J1167" t="s">
        <v>532</v>
      </c>
      <c r="K1167">
        <v>7.3</v>
      </c>
      <c r="L1167" t="s">
        <v>129</v>
      </c>
      <c r="M1167">
        <v>400000</v>
      </c>
      <c r="N1167" t="s">
        <v>127</v>
      </c>
      <c r="O1167" t="s">
        <v>128</v>
      </c>
      <c r="S1167">
        <v>26452</v>
      </c>
      <c r="T1167">
        <v>15.121729925903523</v>
      </c>
      <c r="U1167" t="s">
        <v>157</v>
      </c>
      <c r="V1167" t="s">
        <v>3476</v>
      </c>
      <c r="W1167" t="s">
        <v>12161</v>
      </c>
      <c r="X1167" t="s">
        <v>12148</v>
      </c>
    </row>
    <row r="1168" spans="1:24">
      <c r="A1168" t="s">
        <v>151</v>
      </c>
      <c r="B1168" t="s">
        <v>57</v>
      </c>
      <c r="C1168" t="s">
        <v>1749</v>
      </c>
      <c r="D1168" t="s">
        <v>1750</v>
      </c>
      <c r="E1168" t="s">
        <v>1752</v>
      </c>
      <c r="F1168" t="s">
        <v>1751</v>
      </c>
      <c r="I1168" t="s">
        <v>302</v>
      </c>
      <c r="J1168" t="s">
        <v>532</v>
      </c>
      <c r="K1168">
        <v>7.3</v>
      </c>
      <c r="L1168" t="s">
        <v>522</v>
      </c>
      <c r="M1168">
        <v>1220400</v>
      </c>
      <c r="N1168" t="s">
        <v>135</v>
      </c>
      <c r="O1168" t="s">
        <v>136</v>
      </c>
      <c r="S1168">
        <v>26452</v>
      </c>
      <c r="T1168">
        <v>46.136398003931653</v>
      </c>
      <c r="U1168" t="s">
        <v>157</v>
      </c>
      <c r="V1168" t="s">
        <v>3476</v>
      </c>
      <c r="W1168" t="s">
        <v>12161</v>
      </c>
      <c r="X1168" t="s">
        <v>12148</v>
      </c>
    </row>
    <row r="1169" spans="1:24">
      <c r="A1169" t="s">
        <v>151</v>
      </c>
      <c r="B1169" t="s">
        <v>57</v>
      </c>
      <c r="C1169" t="s">
        <v>1749</v>
      </c>
      <c r="D1169" t="s">
        <v>1750</v>
      </c>
      <c r="E1169" t="s">
        <v>1752</v>
      </c>
      <c r="F1169" t="s">
        <v>1751</v>
      </c>
      <c r="I1169" t="s">
        <v>302</v>
      </c>
      <c r="J1169" t="s">
        <v>532</v>
      </c>
      <c r="K1169">
        <v>7.3</v>
      </c>
      <c r="L1169" t="s">
        <v>138</v>
      </c>
      <c r="M1169">
        <v>387180</v>
      </c>
      <c r="N1169" t="s">
        <v>135</v>
      </c>
      <c r="O1169" t="s">
        <v>136</v>
      </c>
      <c r="S1169">
        <v>26452</v>
      </c>
      <c r="T1169">
        <v>14.637078481778316</v>
      </c>
      <c r="U1169" t="s">
        <v>157</v>
      </c>
      <c r="V1169" t="s">
        <v>3476</v>
      </c>
      <c r="W1169" t="s">
        <v>12161</v>
      </c>
      <c r="X1169" t="s">
        <v>12148</v>
      </c>
    </row>
    <row r="1170" spans="1:24">
      <c r="A1170" t="s">
        <v>151</v>
      </c>
      <c r="B1170" t="s">
        <v>57</v>
      </c>
      <c r="C1170" t="s">
        <v>1754</v>
      </c>
      <c r="D1170" t="s">
        <v>1755</v>
      </c>
      <c r="E1170" t="s">
        <v>1756</v>
      </c>
      <c r="F1170" t="s">
        <v>1751</v>
      </c>
      <c r="I1170" t="s">
        <v>302</v>
      </c>
      <c r="J1170" t="s">
        <v>532</v>
      </c>
      <c r="K1170">
        <v>7.3</v>
      </c>
      <c r="L1170" t="s">
        <v>129</v>
      </c>
      <c r="M1170">
        <v>400000</v>
      </c>
      <c r="N1170" t="s">
        <v>127</v>
      </c>
      <c r="O1170" t="s">
        <v>128</v>
      </c>
      <c r="S1170">
        <v>26452</v>
      </c>
      <c r="T1170">
        <v>15.121729925903523</v>
      </c>
      <c r="U1170" t="s">
        <v>157</v>
      </c>
      <c r="V1170" t="s">
        <v>3476</v>
      </c>
      <c r="W1170" t="s">
        <v>12161</v>
      </c>
      <c r="X1170" t="s">
        <v>12148</v>
      </c>
    </row>
    <row r="1171" spans="1:24">
      <c r="A1171" t="s">
        <v>151</v>
      </c>
      <c r="B1171" t="s">
        <v>57</v>
      </c>
      <c r="C1171" t="s">
        <v>1754</v>
      </c>
      <c r="D1171" t="s">
        <v>1755</v>
      </c>
      <c r="E1171" t="s">
        <v>1756</v>
      </c>
      <c r="F1171" t="s">
        <v>1751</v>
      </c>
      <c r="I1171" t="s">
        <v>302</v>
      </c>
      <c r="J1171" t="s">
        <v>532</v>
      </c>
      <c r="K1171">
        <v>7.3</v>
      </c>
      <c r="L1171" t="s">
        <v>522</v>
      </c>
      <c r="M1171">
        <v>1220400</v>
      </c>
      <c r="N1171" t="s">
        <v>135</v>
      </c>
      <c r="O1171" t="s">
        <v>136</v>
      </c>
      <c r="S1171">
        <v>26452</v>
      </c>
      <c r="T1171">
        <v>46.136398003931653</v>
      </c>
      <c r="U1171" t="s">
        <v>157</v>
      </c>
      <c r="V1171" t="s">
        <v>3476</v>
      </c>
      <c r="W1171" t="s">
        <v>12161</v>
      </c>
      <c r="X1171" t="s">
        <v>12148</v>
      </c>
    </row>
    <row r="1172" spans="1:24">
      <c r="A1172" t="s">
        <v>151</v>
      </c>
      <c r="B1172" t="s">
        <v>57</v>
      </c>
      <c r="C1172" t="s">
        <v>1754</v>
      </c>
      <c r="D1172" t="s">
        <v>1755</v>
      </c>
      <c r="E1172" t="s">
        <v>1756</v>
      </c>
      <c r="F1172" t="s">
        <v>1751</v>
      </c>
      <c r="I1172" t="s">
        <v>302</v>
      </c>
      <c r="J1172" t="s">
        <v>532</v>
      </c>
      <c r="K1172">
        <v>7.3</v>
      </c>
      <c r="L1172" t="s">
        <v>138</v>
      </c>
      <c r="M1172">
        <v>387180</v>
      </c>
      <c r="N1172" t="s">
        <v>135</v>
      </c>
      <c r="O1172" t="s">
        <v>136</v>
      </c>
      <c r="S1172">
        <v>26452</v>
      </c>
      <c r="T1172">
        <v>14.637078481778316</v>
      </c>
      <c r="U1172" t="s">
        <v>157</v>
      </c>
      <c r="V1172" t="s">
        <v>3476</v>
      </c>
      <c r="W1172" t="s">
        <v>12161</v>
      </c>
      <c r="X1172" t="s">
        <v>12148</v>
      </c>
    </row>
    <row r="1173" spans="1:24">
      <c r="A1173" t="s">
        <v>151</v>
      </c>
      <c r="B1173" t="s">
        <v>57</v>
      </c>
      <c r="C1173" t="s">
        <v>1758</v>
      </c>
      <c r="D1173" t="s">
        <v>1759</v>
      </c>
      <c r="E1173" t="s">
        <v>1760</v>
      </c>
      <c r="F1173" t="s">
        <v>546</v>
      </c>
      <c r="I1173" t="s">
        <v>302</v>
      </c>
      <c r="J1173" t="s">
        <v>532</v>
      </c>
      <c r="K1173">
        <v>7.3</v>
      </c>
      <c r="L1173" t="s">
        <v>129</v>
      </c>
      <c r="M1173">
        <v>400000</v>
      </c>
      <c r="N1173" t="s">
        <v>127</v>
      </c>
      <c r="O1173" t="s">
        <v>128</v>
      </c>
      <c r="S1173">
        <v>26452</v>
      </c>
      <c r="T1173">
        <v>15.121729925903523</v>
      </c>
      <c r="U1173" t="s">
        <v>157</v>
      </c>
      <c r="V1173" t="s">
        <v>3476</v>
      </c>
      <c r="W1173" t="s">
        <v>12161</v>
      </c>
      <c r="X1173" t="s">
        <v>12148</v>
      </c>
    </row>
    <row r="1174" spans="1:24">
      <c r="A1174" t="s">
        <v>151</v>
      </c>
      <c r="B1174" t="s">
        <v>57</v>
      </c>
      <c r="C1174" t="s">
        <v>1758</v>
      </c>
      <c r="D1174" t="s">
        <v>1759</v>
      </c>
      <c r="E1174" t="s">
        <v>1760</v>
      </c>
      <c r="F1174" t="s">
        <v>546</v>
      </c>
      <c r="I1174" t="s">
        <v>302</v>
      </c>
      <c r="J1174" t="s">
        <v>532</v>
      </c>
      <c r="K1174">
        <v>7.3</v>
      </c>
      <c r="L1174" t="s">
        <v>522</v>
      </c>
      <c r="M1174">
        <v>1220400</v>
      </c>
      <c r="N1174" t="s">
        <v>135</v>
      </c>
      <c r="O1174" t="s">
        <v>136</v>
      </c>
      <c r="S1174">
        <v>26452</v>
      </c>
      <c r="T1174">
        <v>46.136398003931653</v>
      </c>
      <c r="U1174" t="s">
        <v>157</v>
      </c>
      <c r="V1174" t="s">
        <v>3476</v>
      </c>
      <c r="W1174" t="s">
        <v>12161</v>
      </c>
      <c r="X1174" t="s">
        <v>12148</v>
      </c>
    </row>
    <row r="1175" spans="1:24">
      <c r="A1175" t="s">
        <v>151</v>
      </c>
      <c r="B1175" t="s">
        <v>57</v>
      </c>
      <c r="C1175" t="s">
        <v>1758</v>
      </c>
      <c r="D1175" t="s">
        <v>1759</v>
      </c>
      <c r="E1175" t="s">
        <v>1760</v>
      </c>
      <c r="F1175" t="s">
        <v>546</v>
      </c>
      <c r="I1175" t="s">
        <v>302</v>
      </c>
      <c r="J1175" t="s">
        <v>532</v>
      </c>
      <c r="K1175">
        <v>7.3</v>
      </c>
      <c r="L1175" t="s">
        <v>138</v>
      </c>
      <c r="M1175">
        <v>387180</v>
      </c>
      <c r="N1175" t="s">
        <v>135</v>
      </c>
      <c r="O1175" t="s">
        <v>136</v>
      </c>
      <c r="S1175">
        <v>26452</v>
      </c>
      <c r="T1175">
        <v>14.637078481778316</v>
      </c>
      <c r="U1175" t="s">
        <v>157</v>
      </c>
      <c r="V1175" t="s">
        <v>3476</v>
      </c>
      <c r="W1175" t="s">
        <v>12161</v>
      </c>
      <c r="X1175" t="s">
        <v>12148</v>
      </c>
    </row>
    <row r="1176" spans="1:24">
      <c r="A1176" t="s">
        <v>151</v>
      </c>
      <c r="B1176" t="s">
        <v>57</v>
      </c>
      <c r="C1176" t="s">
        <v>1762</v>
      </c>
      <c r="D1176" t="s">
        <v>1763</v>
      </c>
      <c r="E1176" t="s">
        <v>1764</v>
      </c>
      <c r="F1176" t="s">
        <v>546</v>
      </c>
      <c r="I1176" t="s">
        <v>302</v>
      </c>
      <c r="J1176" t="s">
        <v>532</v>
      </c>
      <c r="K1176">
        <v>11.2</v>
      </c>
      <c r="L1176" t="s">
        <v>129</v>
      </c>
      <c r="M1176">
        <v>400000</v>
      </c>
      <c r="N1176" t="s">
        <v>127</v>
      </c>
      <c r="O1176" t="s">
        <v>128</v>
      </c>
      <c r="S1176">
        <v>26452</v>
      </c>
      <c r="T1176">
        <v>15.121729925903523</v>
      </c>
      <c r="U1176" t="s">
        <v>157</v>
      </c>
      <c r="V1176" t="s">
        <v>3476</v>
      </c>
      <c r="W1176" t="s">
        <v>12161</v>
      </c>
      <c r="X1176" t="s">
        <v>12148</v>
      </c>
    </row>
    <row r="1177" spans="1:24">
      <c r="A1177" t="s">
        <v>151</v>
      </c>
      <c r="B1177" t="s">
        <v>57</v>
      </c>
      <c r="C1177" t="s">
        <v>1762</v>
      </c>
      <c r="D1177" t="s">
        <v>1763</v>
      </c>
      <c r="E1177" t="s">
        <v>1764</v>
      </c>
      <c r="F1177" t="s">
        <v>546</v>
      </c>
      <c r="I1177" t="s">
        <v>302</v>
      </c>
      <c r="J1177" t="s">
        <v>532</v>
      </c>
      <c r="K1177">
        <v>11.2</v>
      </c>
      <c r="L1177" t="s">
        <v>522</v>
      </c>
      <c r="M1177">
        <v>1220400</v>
      </c>
      <c r="N1177" t="s">
        <v>135</v>
      </c>
      <c r="O1177" t="s">
        <v>136</v>
      </c>
      <c r="S1177">
        <v>26452</v>
      </c>
      <c r="T1177">
        <v>46.136398003931653</v>
      </c>
      <c r="U1177" t="s">
        <v>157</v>
      </c>
      <c r="V1177" t="s">
        <v>3476</v>
      </c>
      <c r="W1177" t="s">
        <v>12161</v>
      </c>
      <c r="X1177" t="s">
        <v>12148</v>
      </c>
    </row>
    <row r="1178" spans="1:24">
      <c r="A1178" t="s">
        <v>151</v>
      </c>
      <c r="B1178" t="s">
        <v>57</v>
      </c>
      <c r="C1178" t="s">
        <v>1762</v>
      </c>
      <c r="D1178" t="s">
        <v>1763</v>
      </c>
      <c r="E1178" t="s">
        <v>1764</v>
      </c>
      <c r="F1178" t="s">
        <v>546</v>
      </c>
      <c r="I1178" t="s">
        <v>302</v>
      </c>
      <c r="J1178" t="s">
        <v>532</v>
      </c>
      <c r="K1178">
        <v>11.2</v>
      </c>
      <c r="L1178" t="s">
        <v>138</v>
      </c>
      <c r="M1178">
        <v>387180</v>
      </c>
      <c r="N1178" t="s">
        <v>135</v>
      </c>
      <c r="O1178" t="s">
        <v>136</v>
      </c>
      <c r="S1178">
        <v>26452</v>
      </c>
      <c r="T1178">
        <v>14.637078481778316</v>
      </c>
      <c r="U1178" t="s">
        <v>157</v>
      </c>
      <c r="V1178" t="s">
        <v>3476</v>
      </c>
      <c r="W1178" t="s">
        <v>12161</v>
      </c>
      <c r="X1178" t="s">
        <v>12148</v>
      </c>
    </row>
    <row r="1179" spans="1:24">
      <c r="A1179" t="s">
        <v>151</v>
      </c>
      <c r="B1179" t="s">
        <v>57</v>
      </c>
      <c r="C1179" t="s">
        <v>1766</v>
      </c>
      <c r="D1179" t="s">
        <v>1767</v>
      </c>
      <c r="E1179" t="s">
        <v>1768</v>
      </c>
      <c r="F1179" t="s">
        <v>1751</v>
      </c>
      <c r="I1179" t="s">
        <v>302</v>
      </c>
      <c r="J1179" t="s">
        <v>532</v>
      </c>
      <c r="K1179">
        <v>7.3</v>
      </c>
      <c r="L1179" t="s">
        <v>129</v>
      </c>
      <c r="M1179">
        <v>400000</v>
      </c>
      <c r="N1179" t="s">
        <v>127</v>
      </c>
      <c r="O1179" t="s">
        <v>128</v>
      </c>
      <c r="S1179">
        <v>26452</v>
      </c>
      <c r="T1179">
        <v>15.121729925903523</v>
      </c>
      <c r="U1179" t="s">
        <v>157</v>
      </c>
      <c r="V1179" t="s">
        <v>3476</v>
      </c>
      <c r="W1179" t="s">
        <v>12161</v>
      </c>
      <c r="X1179" t="s">
        <v>12148</v>
      </c>
    </row>
    <row r="1180" spans="1:24">
      <c r="A1180" t="s">
        <v>151</v>
      </c>
      <c r="B1180" t="s">
        <v>57</v>
      </c>
      <c r="C1180" t="s">
        <v>1766</v>
      </c>
      <c r="D1180" t="s">
        <v>1767</v>
      </c>
      <c r="E1180" t="s">
        <v>1768</v>
      </c>
      <c r="F1180" t="s">
        <v>1751</v>
      </c>
      <c r="I1180" t="s">
        <v>302</v>
      </c>
      <c r="J1180" t="s">
        <v>532</v>
      </c>
      <c r="K1180">
        <v>7.3</v>
      </c>
      <c r="L1180" t="s">
        <v>522</v>
      </c>
      <c r="M1180">
        <v>1220400</v>
      </c>
      <c r="N1180" t="s">
        <v>135</v>
      </c>
      <c r="O1180" t="s">
        <v>136</v>
      </c>
      <c r="S1180">
        <v>26452</v>
      </c>
      <c r="T1180">
        <v>46.136398003931653</v>
      </c>
      <c r="U1180" t="s">
        <v>157</v>
      </c>
      <c r="V1180" t="s">
        <v>3476</v>
      </c>
      <c r="W1180" t="s">
        <v>12161</v>
      </c>
      <c r="X1180" t="s">
        <v>12148</v>
      </c>
    </row>
    <row r="1181" spans="1:24">
      <c r="A1181" t="s">
        <v>151</v>
      </c>
      <c r="B1181" t="s">
        <v>57</v>
      </c>
      <c r="C1181" t="s">
        <v>1766</v>
      </c>
      <c r="D1181" t="s">
        <v>1767</v>
      </c>
      <c r="E1181" t="s">
        <v>1768</v>
      </c>
      <c r="F1181" t="s">
        <v>1751</v>
      </c>
      <c r="I1181" t="s">
        <v>302</v>
      </c>
      <c r="J1181" t="s">
        <v>532</v>
      </c>
      <c r="K1181">
        <v>7.3</v>
      </c>
      <c r="L1181" t="s">
        <v>138</v>
      </c>
      <c r="M1181">
        <v>387180</v>
      </c>
      <c r="N1181" t="s">
        <v>135</v>
      </c>
      <c r="O1181" t="s">
        <v>136</v>
      </c>
      <c r="S1181">
        <v>26452</v>
      </c>
      <c r="T1181">
        <v>14.637078481778316</v>
      </c>
      <c r="U1181" t="s">
        <v>157</v>
      </c>
      <c r="V1181" t="s">
        <v>3476</v>
      </c>
      <c r="W1181" t="s">
        <v>12161</v>
      </c>
      <c r="X1181" t="s">
        <v>12148</v>
      </c>
    </row>
    <row r="1182" spans="1:24">
      <c r="A1182" t="s">
        <v>151</v>
      </c>
      <c r="B1182" t="s">
        <v>57</v>
      </c>
      <c r="C1182" t="s">
        <v>1770</v>
      </c>
      <c r="D1182" t="s">
        <v>1771</v>
      </c>
      <c r="E1182" t="s">
        <v>1772</v>
      </c>
      <c r="F1182" t="s">
        <v>1751</v>
      </c>
      <c r="I1182" t="s">
        <v>302</v>
      </c>
      <c r="J1182" t="s">
        <v>532</v>
      </c>
      <c r="K1182">
        <v>7.3</v>
      </c>
      <c r="L1182" t="s">
        <v>129</v>
      </c>
      <c r="M1182">
        <v>400000</v>
      </c>
      <c r="N1182" t="s">
        <v>127</v>
      </c>
      <c r="O1182" t="s">
        <v>128</v>
      </c>
      <c r="S1182">
        <v>26452</v>
      </c>
      <c r="T1182">
        <v>15.121729925903523</v>
      </c>
      <c r="U1182" t="s">
        <v>157</v>
      </c>
      <c r="V1182" t="s">
        <v>3476</v>
      </c>
      <c r="W1182" t="s">
        <v>12161</v>
      </c>
      <c r="X1182" t="s">
        <v>12148</v>
      </c>
    </row>
    <row r="1183" spans="1:24">
      <c r="A1183" t="s">
        <v>151</v>
      </c>
      <c r="B1183" t="s">
        <v>57</v>
      </c>
      <c r="C1183" t="s">
        <v>1770</v>
      </c>
      <c r="D1183" t="s">
        <v>1771</v>
      </c>
      <c r="E1183" t="s">
        <v>1772</v>
      </c>
      <c r="F1183" t="s">
        <v>1751</v>
      </c>
      <c r="I1183" t="s">
        <v>302</v>
      </c>
      <c r="J1183" t="s">
        <v>532</v>
      </c>
      <c r="K1183">
        <v>7.3</v>
      </c>
      <c r="L1183" t="s">
        <v>522</v>
      </c>
      <c r="M1183">
        <v>1220400</v>
      </c>
      <c r="N1183" t="s">
        <v>135</v>
      </c>
      <c r="O1183" t="s">
        <v>136</v>
      </c>
      <c r="S1183">
        <v>26452</v>
      </c>
      <c r="T1183">
        <v>46.136398003931653</v>
      </c>
      <c r="U1183" t="s">
        <v>157</v>
      </c>
      <c r="V1183" t="s">
        <v>3476</v>
      </c>
      <c r="W1183" t="s">
        <v>12161</v>
      </c>
      <c r="X1183" t="s">
        <v>12148</v>
      </c>
    </row>
    <row r="1184" spans="1:24">
      <c r="A1184" t="s">
        <v>151</v>
      </c>
      <c r="B1184" t="s">
        <v>57</v>
      </c>
      <c r="C1184" t="s">
        <v>1770</v>
      </c>
      <c r="D1184" t="s">
        <v>1771</v>
      </c>
      <c r="E1184" t="s">
        <v>1772</v>
      </c>
      <c r="F1184" t="s">
        <v>1751</v>
      </c>
      <c r="I1184" t="s">
        <v>302</v>
      </c>
      <c r="J1184" t="s">
        <v>532</v>
      </c>
      <c r="K1184">
        <v>7.3</v>
      </c>
      <c r="L1184" t="s">
        <v>138</v>
      </c>
      <c r="M1184">
        <v>387180</v>
      </c>
      <c r="N1184" t="s">
        <v>135</v>
      </c>
      <c r="O1184" t="s">
        <v>136</v>
      </c>
      <c r="S1184">
        <v>26452</v>
      </c>
      <c r="T1184">
        <v>14.637078481778316</v>
      </c>
      <c r="U1184" t="s">
        <v>157</v>
      </c>
      <c r="V1184" t="s">
        <v>3476</v>
      </c>
      <c r="W1184" t="s">
        <v>12161</v>
      </c>
      <c r="X1184" t="s">
        <v>12148</v>
      </c>
    </row>
    <row r="1185" spans="1:24">
      <c r="A1185" t="s">
        <v>151</v>
      </c>
      <c r="B1185" t="s">
        <v>57</v>
      </c>
      <c r="C1185" t="s">
        <v>1774</v>
      </c>
      <c r="D1185" t="s">
        <v>1775</v>
      </c>
      <c r="E1185" t="s">
        <v>1776</v>
      </c>
      <c r="F1185" t="s">
        <v>1751</v>
      </c>
      <c r="I1185" t="s">
        <v>302</v>
      </c>
      <c r="J1185" t="s">
        <v>532</v>
      </c>
      <c r="K1185">
        <v>7.3</v>
      </c>
      <c r="L1185" t="s">
        <v>129</v>
      </c>
      <c r="M1185">
        <v>400000</v>
      </c>
      <c r="N1185" t="s">
        <v>127</v>
      </c>
      <c r="O1185" t="s">
        <v>128</v>
      </c>
      <c r="S1185">
        <v>26452</v>
      </c>
      <c r="T1185">
        <v>15.121729925903523</v>
      </c>
      <c r="U1185" t="s">
        <v>157</v>
      </c>
      <c r="V1185" t="s">
        <v>3476</v>
      </c>
      <c r="W1185" t="s">
        <v>12161</v>
      </c>
      <c r="X1185" t="s">
        <v>12148</v>
      </c>
    </row>
    <row r="1186" spans="1:24">
      <c r="A1186" t="s">
        <v>151</v>
      </c>
      <c r="B1186" t="s">
        <v>57</v>
      </c>
      <c r="C1186" t="s">
        <v>1774</v>
      </c>
      <c r="D1186" t="s">
        <v>1775</v>
      </c>
      <c r="E1186" t="s">
        <v>1776</v>
      </c>
      <c r="F1186" t="s">
        <v>1751</v>
      </c>
      <c r="I1186" t="s">
        <v>302</v>
      </c>
      <c r="J1186" t="s">
        <v>532</v>
      </c>
      <c r="K1186">
        <v>7.3</v>
      </c>
      <c r="L1186" t="s">
        <v>522</v>
      </c>
      <c r="M1186">
        <v>1220400</v>
      </c>
      <c r="N1186" t="s">
        <v>135</v>
      </c>
      <c r="O1186" t="s">
        <v>136</v>
      </c>
      <c r="S1186">
        <v>26452</v>
      </c>
      <c r="T1186">
        <v>46.136398003931653</v>
      </c>
      <c r="U1186" t="s">
        <v>157</v>
      </c>
      <c r="V1186" t="s">
        <v>3476</v>
      </c>
      <c r="W1186" t="s">
        <v>12161</v>
      </c>
      <c r="X1186" t="s">
        <v>12148</v>
      </c>
    </row>
    <row r="1187" spans="1:24">
      <c r="A1187" t="s">
        <v>151</v>
      </c>
      <c r="B1187" t="s">
        <v>57</v>
      </c>
      <c r="C1187" t="s">
        <v>1774</v>
      </c>
      <c r="D1187" t="s">
        <v>1775</v>
      </c>
      <c r="E1187" t="s">
        <v>1776</v>
      </c>
      <c r="F1187" t="s">
        <v>1751</v>
      </c>
      <c r="I1187" t="s">
        <v>302</v>
      </c>
      <c r="J1187" t="s">
        <v>532</v>
      </c>
      <c r="K1187">
        <v>7.3</v>
      </c>
      <c r="L1187" t="s">
        <v>138</v>
      </c>
      <c r="M1187">
        <v>387180</v>
      </c>
      <c r="N1187" t="s">
        <v>135</v>
      </c>
      <c r="O1187" t="s">
        <v>136</v>
      </c>
      <c r="S1187">
        <v>26452</v>
      </c>
      <c r="T1187">
        <v>14.637078481778316</v>
      </c>
      <c r="U1187" t="s">
        <v>157</v>
      </c>
      <c r="V1187" t="s">
        <v>3476</v>
      </c>
      <c r="W1187" t="s">
        <v>12161</v>
      </c>
      <c r="X1187" t="s">
        <v>12148</v>
      </c>
    </row>
    <row r="1188" spans="1:24">
      <c r="A1188" t="s">
        <v>151</v>
      </c>
      <c r="B1188" t="s">
        <v>57</v>
      </c>
      <c r="C1188" t="s">
        <v>1778</v>
      </c>
      <c r="D1188" t="s">
        <v>1779</v>
      </c>
      <c r="E1188" t="s">
        <v>1780</v>
      </c>
      <c r="F1188" t="s">
        <v>1751</v>
      </c>
      <c r="I1188" t="s">
        <v>302</v>
      </c>
      <c r="J1188" t="s">
        <v>532</v>
      </c>
      <c r="K1188">
        <v>7.3</v>
      </c>
      <c r="L1188" t="s">
        <v>129</v>
      </c>
      <c r="M1188">
        <v>400000</v>
      </c>
      <c r="N1188" t="s">
        <v>127</v>
      </c>
      <c r="O1188" t="s">
        <v>128</v>
      </c>
      <c r="S1188">
        <v>26452</v>
      </c>
      <c r="T1188">
        <v>15.121729925903523</v>
      </c>
      <c r="U1188" t="s">
        <v>157</v>
      </c>
      <c r="V1188" t="s">
        <v>3476</v>
      </c>
      <c r="W1188" t="s">
        <v>12161</v>
      </c>
      <c r="X1188" t="s">
        <v>12148</v>
      </c>
    </row>
    <row r="1189" spans="1:24">
      <c r="A1189" t="s">
        <v>151</v>
      </c>
      <c r="B1189" t="s">
        <v>57</v>
      </c>
      <c r="C1189" t="s">
        <v>1778</v>
      </c>
      <c r="D1189" t="s">
        <v>1779</v>
      </c>
      <c r="E1189" t="s">
        <v>1780</v>
      </c>
      <c r="F1189" t="s">
        <v>1751</v>
      </c>
      <c r="I1189" t="s">
        <v>302</v>
      </c>
      <c r="J1189" t="s">
        <v>532</v>
      </c>
      <c r="K1189">
        <v>7.3</v>
      </c>
      <c r="L1189" t="s">
        <v>522</v>
      </c>
      <c r="M1189">
        <v>1220400</v>
      </c>
      <c r="N1189" t="s">
        <v>135</v>
      </c>
      <c r="O1189" t="s">
        <v>136</v>
      </c>
      <c r="S1189">
        <v>26452</v>
      </c>
      <c r="T1189">
        <v>46.136398003931653</v>
      </c>
      <c r="U1189" t="s">
        <v>157</v>
      </c>
      <c r="V1189" t="s">
        <v>3476</v>
      </c>
      <c r="W1189" t="s">
        <v>12161</v>
      </c>
      <c r="X1189" t="s">
        <v>12148</v>
      </c>
    </row>
    <row r="1190" spans="1:24">
      <c r="A1190" t="s">
        <v>151</v>
      </c>
      <c r="B1190" t="s">
        <v>57</v>
      </c>
      <c r="C1190" t="s">
        <v>1778</v>
      </c>
      <c r="D1190" t="s">
        <v>1779</v>
      </c>
      <c r="E1190" t="s">
        <v>1780</v>
      </c>
      <c r="F1190" t="s">
        <v>1751</v>
      </c>
      <c r="I1190" t="s">
        <v>302</v>
      </c>
      <c r="J1190" t="s">
        <v>532</v>
      </c>
      <c r="K1190">
        <v>7.3</v>
      </c>
      <c r="L1190" t="s">
        <v>138</v>
      </c>
      <c r="M1190">
        <v>387180</v>
      </c>
      <c r="N1190" t="s">
        <v>135</v>
      </c>
      <c r="O1190" t="s">
        <v>136</v>
      </c>
      <c r="S1190">
        <v>26452</v>
      </c>
      <c r="T1190">
        <v>14.637078481778316</v>
      </c>
      <c r="U1190" t="s">
        <v>157</v>
      </c>
      <c r="V1190" t="s">
        <v>3476</v>
      </c>
      <c r="W1190" t="s">
        <v>12161</v>
      </c>
      <c r="X1190" t="s">
        <v>12148</v>
      </c>
    </row>
    <row r="1191" spans="1:24">
      <c r="A1191" t="s">
        <v>151</v>
      </c>
      <c r="B1191" t="s">
        <v>57</v>
      </c>
      <c r="C1191" t="s">
        <v>1782</v>
      </c>
      <c r="D1191" t="s">
        <v>1783</v>
      </c>
      <c r="E1191" t="s">
        <v>1784</v>
      </c>
      <c r="F1191" t="s">
        <v>776</v>
      </c>
      <c r="I1191" t="s">
        <v>777</v>
      </c>
      <c r="J1191" t="s">
        <v>532</v>
      </c>
      <c r="K1191">
        <v>175</v>
      </c>
      <c r="L1191" t="s">
        <v>129</v>
      </c>
      <c r="M1191">
        <v>400000</v>
      </c>
      <c r="N1191" t="s">
        <v>127</v>
      </c>
      <c r="O1191" t="s">
        <v>128</v>
      </c>
      <c r="S1191">
        <v>26452</v>
      </c>
      <c r="T1191">
        <v>15.121729925903523</v>
      </c>
      <c r="U1191" t="s">
        <v>3533</v>
      </c>
      <c r="V1191" t="s">
        <v>3476</v>
      </c>
      <c r="W1191" t="s">
        <v>12161</v>
      </c>
      <c r="X1191" t="s">
        <v>12148</v>
      </c>
    </row>
    <row r="1192" spans="1:24">
      <c r="A1192" t="s">
        <v>151</v>
      </c>
      <c r="B1192" t="s">
        <v>57</v>
      </c>
      <c r="C1192" t="s">
        <v>1782</v>
      </c>
      <c r="D1192" t="s">
        <v>1783</v>
      </c>
      <c r="E1192" t="s">
        <v>1784</v>
      </c>
      <c r="F1192" t="s">
        <v>776</v>
      </c>
      <c r="I1192" t="s">
        <v>777</v>
      </c>
      <c r="J1192" t="s">
        <v>532</v>
      </c>
      <c r="K1192">
        <v>175</v>
      </c>
      <c r="L1192" t="s">
        <v>130</v>
      </c>
      <c r="M1192">
        <v>600000</v>
      </c>
      <c r="N1192" t="s">
        <v>131</v>
      </c>
      <c r="O1192" t="s">
        <v>132</v>
      </c>
      <c r="S1192">
        <v>26452</v>
      </c>
      <c r="T1192">
        <v>22.682594888855284</v>
      </c>
      <c r="U1192" t="s">
        <v>3533</v>
      </c>
      <c r="V1192" t="s">
        <v>3476</v>
      </c>
      <c r="W1192" t="s">
        <v>12161</v>
      </c>
      <c r="X1192" t="s">
        <v>12148</v>
      </c>
    </row>
    <row r="1193" spans="1:24">
      <c r="A1193" t="s">
        <v>151</v>
      </c>
      <c r="B1193" t="s">
        <v>57</v>
      </c>
      <c r="C1193" t="s">
        <v>1782</v>
      </c>
      <c r="D1193" t="s">
        <v>1783</v>
      </c>
      <c r="E1193" t="s">
        <v>1784</v>
      </c>
      <c r="F1193" t="s">
        <v>776</v>
      </c>
      <c r="I1193" t="s">
        <v>777</v>
      </c>
      <c r="J1193" t="s">
        <v>532</v>
      </c>
      <c r="K1193">
        <v>175</v>
      </c>
      <c r="L1193" t="s">
        <v>522</v>
      </c>
      <c r="M1193">
        <v>998752</v>
      </c>
      <c r="N1193" t="s">
        <v>135</v>
      </c>
      <c r="O1193" t="s">
        <v>136</v>
      </c>
      <c r="S1193">
        <v>26452</v>
      </c>
      <c r="T1193">
        <v>37.757145017389988</v>
      </c>
      <c r="U1193" t="s">
        <v>3533</v>
      </c>
      <c r="V1193" t="s">
        <v>3476</v>
      </c>
      <c r="W1193" t="s">
        <v>12161</v>
      </c>
      <c r="X1193" t="s">
        <v>12148</v>
      </c>
    </row>
    <row r="1194" spans="1:24">
      <c r="A1194" t="s">
        <v>151</v>
      </c>
      <c r="B1194" t="s">
        <v>57</v>
      </c>
      <c r="C1194" t="s">
        <v>1782</v>
      </c>
      <c r="D1194" t="s">
        <v>1783</v>
      </c>
      <c r="E1194" t="s">
        <v>1784</v>
      </c>
      <c r="F1194" t="s">
        <v>776</v>
      </c>
      <c r="I1194" t="s">
        <v>777</v>
      </c>
      <c r="J1194" t="s">
        <v>532</v>
      </c>
      <c r="K1194">
        <v>175</v>
      </c>
      <c r="L1194" t="s">
        <v>138</v>
      </c>
      <c r="M1194">
        <v>830693</v>
      </c>
      <c r="N1194" t="s">
        <v>135</v>
      </c>
      <c r="O1194" t="s">
        <v>136</v>
      </c>
      <c r="S1194">
        <v>26452</v>
      </c>
      <c r="T1194">
        <v>31.403787993346437</v>
      </c>
      <c r="U1194" t="s">
        <v>3533</v>
      </c>
      <c r="V1194" t="s">
        <v>3476</v>
      </c>
      <c r="W1194" t="s">
        <v>12161</v>
      </c>
      <c r="X1194" t="s">
        <v>12148</v>
      </c>
    </row>
    <row r="1195" spans="1:24">
      <c r="A1195" t="s">
        <v>151</v>
      </c>
      <c r="B1195" t="s">
        <v>57</v>
      </c>
      <c r="C1195" t="s">
        <v>3374</v>
      </c>
      <c r="D1195" t="s">
        <v>1786</v>
      </c>
      <c r="E1195" t="s">
        <v>1787</v>
      </c>
      <c r="F1195" t="s">
        <v>327</v>
      </c>
      <c r="I1195" t="s">
        <v>275</v>
      </c>
      <c r="J1195" t="s">
        <v>537</v>
      </c>
      <c r="K1195">
        <v>1.3</v>
      </c>
      <c r="L1195" t="s">
        <v>129</v>
      </c>
      <c r="M1195">
        <v>400000</v>
      </c>
      <c r="N1195" t="s">
        <v>127</v>
      </c>
      <c r="O1195" t="s">
        <v>128</v>
      </c>
      <c r="S1195">
        <v>26452</v>
      </c>
      <c r="T1195">
        <v>15.121729925903523</v>
      </c>
      <c r="U1195" t="s">
        <v>159</v>
      </c>
      <c r="V1195" t="s">
        <v>3476</v>
      </c>
      <c r="W1195" t="s">
        <v>12159</v>
      </c>
      <c r="X1195" t="s">
        <v>12148</v>
      </c>
    </row>
    <row r="1196" spans="1:24">
      <c r="A1196" t="s">
        <v>151</v>
      </c>
      <c r="B1196" t="s">
        <v>57</v>
      </c>
      <c r="C1196" t="s">
        <v>3375</v>
      </c>
      <c r="D1196" t="s">
        <v>1788</v>
      </c>
      <c r="E1196" t="s">
        <v>1790</v>
      </c>
      <c r="F1196" t="s">
        <v>1789</v>
      </c>
      <c r="I1196" t="s">
        <v>204</v>
      </c>
      <c r="J1196" t="s">
        <v>537</v>
      </c>
      <c r="K1196">
        <v>22.7</v>
      </c>
      <c r="L1196" t="s">
        <v>129</v>
      </c>
      <c r="M1196">
        <v>400000</v>
      </c>
      <c r="N1196" t="s">
        <v>127</v>
      </c>
      <c r="O1196" t="s">
        <v>128</v>
      </c>
      <c r="S1196">
        <v>26452</v>
      </c>
      <c r="T1196">
        <v>15.121729925903523</v>
      </c>
      <c r="U1196" t="s">
        <v>157</v>
      </c>
      <c r="V1196" t="s">
        <v>3476</v>
      </c>
      <c r="W1196" t="s">
        <v>12159</v>
      </c>
      <c r="X1196" t="s">
        <v>12148</v>
      </c>
    </row>
    <row r="1197" spans="1:24">
      <c r="A1197" t="s">
        <v>151</v>
      </c>
      <c r="B1197" t="s">
        <v>57</v>
      </c>
      <c r="C1197" t="s">
        <v>477</v>
      </c>
      <c r="D1197" t="s">
        <v>1791</v>
      </c>
      <c r="E1197" t="s">
        <v>1793</v>
      </c>
      <c r="F1197" t="s">
        <v>1792</v>
      </c>
      <c r="I1197" t="s">
        <v>275</v>
      </c>
      <c r="J1197" t="s">
        <v>537</v>
      </c>
      <c r="K1197">
        <v>3.4</v>
      </c>
      <c r="L1197" t="s">
        <v>129</v>
      </c>
      <c r="M1197">
        <v>400000</v>
      </c>
      <c r="N1197" t="s">
        <v>127</v>
      </c>
      <c r="O1197" t="s">
        <v>128</v>
      </c>
      <c r="S1197">
        <v>26452</v>
      </c>
      <c r="T1197">
        <v>15.121729925903523</v>
      </c>
      <c r="U1197" t="s">
        <v>159</v>
      </c>
      <c r="V1197" t="s">
        <v>3476</v>
      </c>
      <c r="W1197" t="s">
        <v>12159</v>
      </c>
      <c r="X1197" t="s">
        <v>12148</v>
      </c>
    </row>
    <row r="1198" spans="1:24">
      <c r="A1198" t="s">
        <v>151</v>
      </c>
      <c r="B1198" t="s">
        <v>57</v>
      </c>
      <c r="C1198" t="s">
        <v>3376</v>
      </c>
      <c r="D1198" t="s">
        <v>1794</v>
      </c>
      <c r="E1198" t="s">
        <v>1796</v>
      </c>
      <c r="F1198" t="s">
        <v>1795</v>
      </c>
      <c r="I1198" t="s">
        <v>204</v>
      </c>
      <c r="J1198" t="s">
        <v>537</v>
      </c>
      <c r="K1198">
        <v>2</v>
      </c>
      <c r="L1198" t="s">
        <v>129</v>
      </c>
      <c r="M1198">
        <v>400000</v>
      </c>
      <c r="N1198" t="s">
        <v>127</v>
      </c>
      <c r="O1198" t="s">
        <v>128</v>
      </c>
      <c r="S1198">
        <v>26452</v>
      </c>
      <c r="T1198">
        <v>15.121729925903523</v>
      </c>
      <c r="U1198" t="s">
        <v>159</v>
      </c>
      <c r="V1198" t="s">
        <v>3476</v>
      </c>
      <c r="W1198" t="s">
        <v>12159</v>
      </c>
      <c r="X1198" t="s">
        <v>12148</v>
      </c>
    </row>
    <row r="1199" spans="1:24">
      <c r="A1199" t="s">
        <v>151</v>
      </c>
      <c r="B1199" t="s">
        <v>57</v>
      </c>
      <c r="C1199" t="s">
        <v>481</v>
      </c>
      <c r="D1199" t="s">
        <v>1797</v>
      </c>
      <c r="E1199" t="s">
        <v>1798</v>
      </c>
      <c r="F1199" t="s">
        <v>759</v>
      </c>
      <c r="I1199" t="s">
        <v>275</v>
      </c>
      <c r="J1199" t="s">
        <v>537</v>
      </c>
      <c r="K1199">
        <v>3.7</v>
      </c>
      <c r="L1199" t="s">
        <v>129</v>
      </c>
      <c r="M1199">
        <v>400000</v>
      </c>
      <c r="N1199" t="s">
        <v>127</v>
      </c>
      <c r="O1199" t="s">
        <v>128</v>
      </c>
      <c r="S1199">
        <v>26452</v>
      </c>
      <c r="T1199">
        <v>15.121729925903523</v>
      </c>
      <c r="U1199" t="s">
        <v>157</v>
      </c>
      <c r="V1199" t="s">
        <v>3476</v>
      </c>
      <c r="W1199" t="s">
        <v>12159</v>
      </c>
      <c r="X1199" t="s">
        <v>12148</v>
      </c>
    </row>
    <row r="1200" spans="1:24">
      <c r="A1200" t="s">
        <v>151</v>
      </c>
      <c r="B1200" t="s">
        <v>57</v>
      </c>
      <c r="C1200" t="s">
        <v>356</v>
      </c>
      <c r="D1200" t="s">
        <v>1799</v>
      </c>
      <c r="E1200" t="s">
        <v>1800</v>
      </c>
      <c r="F1200" t="s">
        <v>724</v>
      </c>
      <c r="I1200" t="s">
        <v>223</v>
      </c>
      <c r="J1200" t="s">
        <v>537</v>
      </c>
      <c r="K1200">
        <v>0.30000000000000004</v>
      </c>
      <c r="L1200" t="s">
        <v>129</v>
      </c>
      <c r="M1200">
        <v>400000</v>
      </c>
      <c r="N1200" t="s">
        <v>127</v>
      </c>
      <c r="O1200" t="s">
        <v>128</v>
      </c>
      <c r="S1200">
        <v>26452</v>
      </c>
      <c r="T1200">
        <v>15.121729925903523</v>
      </c>
      <c r="U1200" t="s">
        <v>157</v>
      </c>
      <c r="V1200" t="s">
        <v>3476</v>
      </c>
      <c r="W1200" t="s">
        <v>12159</v>
      </c>
      <c r="X1200" t="s">
        <v>12148</v>
      </c>
    </row>
    <row r="1201" spans="1:24">
      <c r="A1201" t="s">
        <v>151</v>
      </c>
      <c r="B1201" t="s">
        <v>57</v>
      </c>
      <c r="C1201" t="s">
        <v>3377</v>
      </c>
      <c r="D1201" t="s">
        <v>1801</v>
      </c>
      <c r="E1201" t="s">
        <v>1803</v>
      </c>
      <c r="F1201" t="s">
        <v>1802</v>
      </c>
      <c r="I1201" t="s">
        <v>783</v>
      </c>
      <c r="J1201" t="s">
        <v>537</v>
      </c>
      <c r="K1201">
        <v>8.5</v>
      </c>
      <c r="L1201" t="s">
        <v>129</v>
      </c>
      <c r="M1201">
        <v>400000</v>
      </c>
      <c r="N1201" t="s">
        <v>127</v>
      </c>
      <c r="O1201" t="s">
        <v>128</v>
      </c>
      <c r="S1201">
        <v>26452</v>
      </c>
      <c r="T1201">
        <v>15.121729925903523</v>
      </c>
      <c r="U1201" t="s">
        <v>159</v>
      </c>
      <c r="V1201" t="s">
        <v>3476</v>
      </c>
      <c r="W1201" t="s">
        <v>12159</v>
      </c>
      <c r="X1201" t="s">
        <v>12148</v>
      </c>
    </row>
    <row r="1202" spans="1:24">
      <c r="A1202" t="s">
        <v>151</v>
      </c>
      <c r="B1202" t="s">
        <v>57</v>
      </c>
      <c r="C1202" t="s">
        <v>483</v>
      </c>
      <c r="D1202" t="s">
        <v>1804</v>
      </c>
      <c r="E1202" t="s">
        <v>1805</v>
      </c>
      <c r="F1202" t="s">
        <v>1099</v>
      </c>
      <c r="I1202" t="s">
        <v>275</v>
      </c>
      <c r="J1202" t="s">
        <v>537</v>
      </c>
      <c r="K1202">
        <v>1.7</v>
      </c>
      <c r="L1202" t="s">
        <v>129</v>
      </c>
      <c r="M1202">
        <v>400000</v>
      </c>
      <c r="N1202" t="s">
        <v>127</v>
      </c>
      <c r="O1202" t="s">
        <v>128</v>
      </c>
      <c r="S1202">
        <v>26452</v>
      </c>
      <c r="T1202">
        <v>15.121729925903523</v>
      </c>
      <c r="U1202" t="s">
        <v>157</v>
      </c>
      <c r="V1202" t="s">
        <v>3476</v>
      </c>
      <c r="W1202" t="s">
        <v>12159</v>
      </c>
      <c r="X1202" t="s">
        <v>12148</v>
      </c>
    </row>
    <row r="1203" spans="1:24">
      <c r="A1203" t="s">
        <v>151</v>
      </c>
      <c r="B1203" t="s">
        <v>57</v>
      </c>
      <c r="C1203" t="s">
        <v>479</v>
      </c>
      <c r="D1203" t="s">
        <v>1806</v>
      </c>
      <c r="E1203" t="s">
        <v>1808</v>
      </c>
      <c r="F1203" t="s">
        <v>1807</v>
      </c>
      <c r="I1203" t="s">
        <v>275</v>
      </c>
      <c r="J1203" t="s">
        <v>537</v>
      </c>
      <c r="K1203">
        <v>34.5</v>
      </c>
      <c r="L1203" t="s">
        <v>129</v>
      </c>
      <c r="M1203">
        <v>400000</v>
      </c>
      <c r="N1203" t="s">
        <v>127</v>
      </c>
      <c r="O1203" t="s">
        <v>128</v>
      </c>
      <c r="S1203">
        <v>26452</v>
      </c>
      <c r="T1203">
        <v>15.121729925903523</v>
      </c>
      <c r="U1203" t="s">
        <v>157</v>
      </c>
      <c r="V1203" t="s">
        <v>3476</v>
      </c>
      <c r="W1203" t="s">
        <v>12159</v>
      </c>
      <c r="X1203" t="s">
        <v>12148</v>
      </c>
    </row>
    <row r="1204" spans="1:24">
      <c r="A1204" t="s">
        <v>151</v>
      </c>
      <c r="B1204" t="s">
        <v>57</v>
      </c>
      <c r="C1204" t="s">
        <v>482</v>
      </c>
      <c r="D1204" t="s">
        <v>1809</v>
      </c>
      <c r="E1204" t="s">
        <v>1810</v>
      </c>
      <c r="F1204" t="s">
        <v>1795</v>
      </c>
      <c r="I1204" t="s">
        <v>208</v>
      </c>
      <c r="J1204" t="s">
        <v>537</v>
      </c>
      <c r="K1204">
        <v>3.3</v>
      </c>
      <c r="L1204" t="s">
        <v>129</v>
      </c>
      <c r="M1204">
        <v>400000</v>
      </c>
      <c r="N1204" t="s">
        <v>127</v>
      </c>
      <c r="O1204" t="s">
        <v>128</v>
      </c>
      <c r="S1204">
        <v>26452</v>
      </c>
      <c r="T1204">
        <v>15.121729925903523</v>
      </c>
      <c r="U1204" t="s">
        <v>157</v>
      </c>
      <c r="V1204" t="s">
        <v>3476</v>
      </c>
      <c r="W1204" t="s">
        <v>12159</v>
      </c>
      <c r="X1204" t="s">
        <v>12148</v>
      </c>
    </row>
    <row r="1205" spans="1:24">
      <c r="A1205" t="s">
        <v>151</v>
      </c>
      <c r="B1205" t="s">
        <v>57</v>
      </c>
      <c r="C1205" t="s">
        <v>3378</v>
      </c>
      <c r="D1205" t="s">
        <v>1811</v>
      </c>
      <c r="E1205" t="s">
        <v>1812</v>
      </c>
      <c r="F1205" t="s">
        <v>1026</v>
      </c>
      <c r="I1205" t="s">
        <v>217</v>
      </c>
      <c r="J1205" t="s">
        <v>537</v>
      </c>
      <c r="K1205">
        <v>16.8</v>
      </c>
      <c r="L1205" t="s">
        <v>129</v>
      </c>
      <c r="M1205">
        <v>400000</v>
      </c>
      <c r="N1205" t="s">
        <v>127</v>
      </c>
      <c r="O1205" t="s">
        <v>128</v>
      </c>
      <c r="S1205">
        <v>26452</v>
      </c>
      <c r="T1205">
        <v>15.121729925903523</v>
      </c>
      <c r="U1205" t="s">
        <v>160</v>
      </c>
      <c r="V1205" t="s">
        <v>3476</v>
      </c>
      <c r="W1205" t="s">
        <v>12159</v>
      </c>
      <c r="X1205" t="s">
        <v>12148</v>
      </c>
    </row>
    <row r="1206" spans="1:24">
      <c r="A1206" t="s">
        <v>151</v>
      </c>
      <c r="B1206" t="s">
        <v>57</v>
      </c>
      <c r="C1206" t="s">
        <v>3379</v>
      </c>
      <c r="D1206" t="s">
        <v>1813</v>
      </c>
      <c r="E1206" t="s">
        <v>1814</v>
      </c>
      <c r="F1206" t="s">
        <v>212</v>
      </c>
      <c r="I1206" t="s">
        <v>217</v>
      </c>
      <c r="J1206" t="s">
        <v>537</v>
      </c>
      <c r="K1206">
        <v>1</v>
      </c>
      <c r="L1206" t="s">
        <v>129</v>
      </c>
      <c r="M1206">
        <v>400000</v>
      </c>
      <c r="N1206" t="s">
        <v>127</v>
      </c>
      <c r="O1206" t="s">
        <v>128</v>
      </c>
      <c r="S1206">
        <v>26452</v>
      </c>
      <c r="T1206">
        <v>15.121729925903523</v>
      </c>
      <c r="U1206" t="s">
        <v>159</v>
      </c>
      <c r="V1206" t="s">
        <v>3476</v>
      </c>
      <c r="W1206" t="s">
        <v>12159</v>
      </c>
      <c r="X1206" t="s">
        <v>12148</v>
      </c>
    </row>
    <row r="1207" spans="1:24">
      <c r="A1207" t="s">
        <v>151</v>
      </c>
      <c r="B1207" t="s">
        <v>57</v>
      </c>
      <c r="C1207" t="s">
        <v>3427</v>
      </c>
      <c r="D1207" t="s">
        <v>2003</v>
      </c>
      <c r="E1207" t="s">
        <v>2004</v>
      </c>
      <c r="F1207" t="s">
        <v>1119</v>
      </c>
      <c r="I1207" t="s">
        <v>208</v>
      </c>
      <c r="J1207" t="s">
        <v>537</v>
      </c>
      <c r="K1207">
        <v>1.4</v>
      </c>
      <c r="L1207" t="s">
        <v>129</v>
      </c>
      <c r="M1207">
        <v>400000</v>
      </c>
      <c r="N1207" t="s">
        <v>127</v>
      </c>
      <c r="O1207" t="s">
        <v>128</v>
      </c>
      <c r="S1207">
        <v>26452</v>
      </c>
      <c r="T1207">
        <v>15.121729925903523</v>
      </c>
      <c r="U1207" t="s">
        <v>157</v>
      </c>
      <c r="V1207" t="s">
        <v>3476</v>
      </c>
      <c r="W1207" t="s">
        <v>12159</v>
      </c>
      <c r="X1207" t="s">
        <v>12147</v>
      </c>
    </row>
    <row r="1208" spans="1:24">
      <c r="A1208" t="s">
        <v>151</v>
      </c>
      <c r="B1208" t="s">
        <v>57</v>
      </c>
      <c r="C1208" t="s">
        <v>3380</v>
      </c>
      <c r="D1208" t="s">
        <v>1815</v>
      </c>
      <c r="E1208" t="s">
        <v>1816</v>
      </c>
      <c r="F1208" t="s">
        <v>1397</v>
      </c>
      <c r="I1208" t="s">
        <v>223</v>
      </c>
      <c r="J1208" t="s">
        <v>537</v>
      </c>
      <c r="K1208">
        <v>3.1</v>
      </c>
      <c r="L1208" t="s">
        <v>129</v>
      </c>
      <c r="M1208">
        <v>400000</v>
      </c>
      <c r="N1208" t="s">
        <v>127</v>
      </c>
      <c r="O1208" t="s">
        <v>128</v>
      </c>
      <c r="S1208">
        <v>26452</v>
      </c>
      <c r="T1208">
        <v>15.121729925903523</v>
      </c>
      <c r="U1208" t="s">
        <v>165</v>
      </c>
      <c r="V1208" t="s">
        <v>3476</v>
      </c>
      <c r="W1208" t="s">
        <v>12159</v>
      </c>
      <c r="X1208" t="s">
        <v>12148</v>
      </c>
    </row>
    <row r="1209" spans="1:24">
      <c r="A1209" t="s">
        <v>151</v>
      </c>
      <c r="B1209" t="s">
        <v>57</v>
      </c>
      <c r="C1209" t="s">
        <v>3381</v>
      </c>
      <c r="D1209" t="s">
        <v>1817</v>
      </c>
      <c r="E1209" t="s">
        <v>1818</v>
      </c>
      <c r="F1209" t="s">
        <v>542</v>
      </c>
      <c r="I1209" t="s">
        <v>217</v>
      </c>
      <c r="J1209" t="s">
        <v>537</v>
      </c>
      <c r="K1209">
        <v>1.3</v>
      </c>
      <c r="L1209" t="s">
        <v>129</v>
      </c>
      <c r="M1209">
        <v>400000</v>
      </c>
      <c r="N1209" t="s">
        <v>127</v>
      </c>
      <c r="O1209" t="s">
        <v>128</v>
      </c>
      <c r="S1209">
        <v>26452</v>
      </c>
      <c r="T1209">
        <v>15.121729925903523</v>
      </c>
      <c r="U1209" t="s">
        <v>157</v>
      </c>
      <c r="V1209" t="s">
        <v>3476</v>
      </c>
      <c r="W1209" t="s">
        <v>12159</v>
      </c>
      <c r="X1209" t="s">
        <v>12148</v>
      </c>
    </row>
    <row r="1210" spans="1:24">
      <c r="A1210" t="s">
        <v>151</v>
      </c>
      <c r="B1210" t="s">
        <v>57</v>
      </c>
      <c r="C1210" t="s">
        <v>1819</v>
      </c>
      <c r="D1210" t="s">
        <v>1820</v>
      </c>
      <c r="E1210" t="s">
        <v>1821</v>
      </c>
      <c r="F1210" t="s">
        <v>546</v>
      </c>
      <c r="I1210" t="s">
        <v>302</v>
      </c>
      <c r="J1210" t="s">
        <v>532</v>
      </c>
      <c r="K1210">
        <v>7.3</v>
      </c>
      <c r="L1210" t="s">
        <v>129</v>
      </c>
      <c r="M1210">
        <v>400000</v>
      </c>
      <c r="N1210" t="s">
        <v>127</v>
      </c>
      <c r="O1210" t="s">
        <v>128</v>
      </c>
      <c r="S1210">
        <v>26452</v>
      </c>
      <c r="T1210">
        <v>15.121729925903523</v>
      </c>
      <c r="U1210" t="s">
        <v>157</v>
      </c>
      <c r="V1210" t="s">
        <v>3476</v>
      </c>
      <c r="W1210" t="s">
        <v>12161</v>
      </c>
      <c r="X1210" t="s">
        <v>12148</v>
      </c>
    </row>
    <row r="1211" spans="1:24">
      <c r="A1211" t="s">
        <v>151</v>
      </c>
      <c r="B1211" t="s">
        <v>57</v>
      </c>
      <c r="C1211" t="s">
        <v>1819</v>
      </c>
      <c r="D1211" t="s">
        <v>1820</v>
      </c>
      <c r="E1211" t="s">
        <v>1821</v>
      </c>
      <c r="F1211" t="s">
        <v>546</v>
      </c>
      <c r="I1211" t="s">
        <v>302</v>
      </c>
      <c r="J1211" t="s">
        <v>532</v>
      </c>
      <c r="K1211">
        <v>7.3</v>
      </c>
      <c r="L1211" t="s">
        <v>522</v>
      </c>
      <c r="M1211">
        <v>1220400</v>
      </c>
      <c r="N1211" t="s">
        <v>135</v>
      </c>
      <c r="O1211" t="s">
        <v>136</v>
      </c>
      <c r="S1211">
        <v>26452</v>
      </c>
      <c r="T1211">
        <v>46.136398003931653</v>
      </c>
      <c r="U1211" t="s">
        <v>157</v>
      </c>
      <c r="V1211" t="s">
        <v>3476</v>
      </c>
      <c r="W1211" t="s">
        <v>12161</v>
      </c>
      <c r="X1211" t="s">
        <v>12148</v>
      </c>
    </row>
    <row r="1212" spans="1:24">
      <c r="A1212" t="s">
        <v>151</v>
      </c>
      <c r="B1212" t="s">
        <v>57</v>
      </c>
      <c r="C1212" t="s">
        <v>1819</v>
      </c>
      <c r="D1212" t="s">
        <v>1820</v>
      </c>
      <c r="E1212" t="s">
        <v>1821</v>
      </c>
      <c r="F1212" t="s">
        <v>546</v>
      </c>
      <c r="I1212" t="s">
        <v>302</v>
      </c>
      <c r="J1212" t="s">
        <v>532</v>
      </c>
      <c r="K1212">
        <v>7.3</v>
      </c>
      <c r="L1212" t="s">
        <v>138</v>
      </c>
      <c r="M1212">
        <v>387180</v>
      </c>
      <c r="N1212" t="s">
        <v>135</v>
      </c>
      <c r="O1212" t="s">
        <v>136</v>
      </c>
      <c r="S1212">
        <v>26452</v>
      </c>
      <c r="T1212">
        <v>14.637078481778316</v>
      </c>
      <c r="U1212" t="s">
        <v>157</v>
      </c>
      <c r="V1212" t="s">
        <v>3476</v>
      </c>
      <c r="W1212" t="s">
        <v>12161</v>
      </c>
      <c r="X1212" t="s">
        <v>12148</v>
      </c>
    </row>
    <row r="1213" spans="1:24">
      <c r="A1213" t="s">
        <v>151</v>
      </c>
      <c r="B1213" t="s">
        <v>57</v>
      </c>
      <c r="C1213" t="s">
        <v>1823</v>
      </c>
      <c r="D1213" t="s">
        <v>1824</v>
      </c>
      <c r="E1213" t="s">
        <v>1825</v>
      </c>
      <c r="F1213" t="s">
        <v>546</v>
      </c>
      <c r="I1213" t="s">
        <v>302</v>
      </c>
      <c r="J1213" t="s">
        <v>532</v>
      </c>
      <c r="K1213">
        <v>7.3</v>
      </c>
      <c r="L1213" t="s">
        <v>129</v>
      </c>
      <c r="M1213">
        <v>400000</v>
      </c>
      <c r="N1213" t="s">
        <v>127</v>
      </c>
      <c r="O1213" t="s">
        <v>128</v>
      </c>
      <c r="S1213">
        <v>26452</v>
      </c>
      <c r="T1213">
        <v>15.121729925903523</v>
      </c>
      <c r="U1213" t="s">
        <v>157</v>
      </c>
      <c r="V1213" t="s">
        <v>3476</v>
      </c>
      <c r="W1213" t="s">
        <v>12161</v>
      </c>
      <c r="X1213" t="s">
        <v>12148</v>
      </c>
    </row>
    <row r="1214" spans="1:24">
      <c r="A1214" t="s">
        <v>151</v>
      </c>
      <c r="B1214" t="s">
        <v>57</v>
      </c>
      <c r="C1214" t="s">
        <v>1823</v>
      </c>
      <c r="D1214" t="s">
        <v>1824</v>
      </c>
      <c r="E1214" t="s">
        <v>1825</v>
      </c>
      <c r="F1214" t="s">
        <v>546</v>
      </c>
      <c r="I1214" t="s">
        <v>302</v>
      </c>
      <c r="J1214" t="s">
        <v>532</v>
      </c>
      <c r="K1214">
        <v>7.3</v>
      </c>
      <c r="L1214" t="s">
        <v>522</v>
      </c>
      <c r="M1214">
        <v>1220400</v>
      </c>
      <c r="N1214" t="s">
        <v>135</v>
      </c>
      <c r="O1214" t="s">
        <v>136</v>
      </c>
      <c r="S1214">
        <v>26452</v>
      </c>
      <c r="T1214">
        <v>46.136398003931653</v>
      </c>
      <c r="U1214" t="s">
        <v>157</v>
      </c>
      <c r="V1214" t="s">
        <v>3476</v>
      </c>
      <c r="W1214" t="s">
        <v>12161</v>
      </c>
      <c r="X1214" t="s">
        <v>12148</v>
      </c>
    </row>
    <row r="1215" spans="1:24">
      <c r="A1215" t="s">
        <v>151</v>
      </c>
      <c r="B1215" t="s">
        <v>57</v>
      </c>
      <c r="C1215" t="s">
        <v>1823</v>
      </c>
      <c r="D1215" t="s">
        <v>1824</v>
      </c>
      <c r="E1215" t="s">
        <v>1825</v>
      </c>
      <c r="F1215" t="s">
        <v>546</v>
      </c>
      <c r="I1215" t="s">
        <v>302</v>
      </c>
      <c r="J1215" t="s">
        <v>532</v>
      </c>
      <c r="K1215">
        <v>7.3</v>
      </c>
      <c r="L1215" t="s">
        <v>138</v>
      </c>
      <c r="M1215">
        <v>387180</v>
      </c>
      <c r="N1215" t="s">
        <v>135</v>
      </c>
      <c r="O1215" t="s">
        <v>136</v>
      </c>
      <c r="S1215">
        <v>26452</v>
      </c>
      <c r="T1215">
        <v>14.637078481778316</v>
      </c>
      <c r="U1215" t="s">
        <v>157</v>
      </c>
      <c r="V1215" t="s">
        <v>3476</v>
      </c>
      <c r="W1215" t="s">
        <v>12161</v>
      </c>
      <c r="X1215" t="s">
        <v>12148</v>
      </c>
    </row>
    <row r="1216" spans="1:24">
      <c r="A1216" t="s">
        <v>151</v>
      </c>
      <c r="B1216" t="s">
        <v>57</v>
      </c>
      <c r="C1216" t="s">
        <v>1827</v>
      </c>
      <c r="D1216" t="s">
        <v>1828</v>
      </c>
      <c r="E1216" t="s">
        <v>1829</v>
      </c>
      <c r="F1216" t="s">
        <v>546</v>
      </c>
      <c r="I1216" t="s">
        <v>302</v>
      </c>
      <c r="J1216" t="s">
        <v>532</v>
      </c>
      <c r="K1216">
        <v>7.3</v>
      </c>
      <c r="L1216" t="s">
        <v>129</v>
      </c>
      <c r="M1216">
        <v>400000</v>
      </c>
      <c r="N1216" t="s">
        <v>127</v>
      </c>
      <c r="O1216" t="s">
        <v>128</v>
      </c>
      <c r="S1216">
        <v>26452</v>
      </c>
      <c r="T1216">
        <v>15.121729925903523</v>
      </c>
      <c r="U1216" t="s">
        <v>157</v>
      </c>
      <c r="V1216" t="s">
        <v>3476</v>
      </c>
      <c r="W1216" t="s">
        <v>12161</v>
      </c>
      <c r="X1216" t="s">
        <v>12148</v>
      </c>
    </row>
    <row r="1217" spans="1:24">
      <c r="A1217" t="s">
        <v>151</v>
      </c>
      <c r="B1217" t="s">
        <v>57</v>
      </c>
      <c r="C1217" t="s">
        <v>1827</v>
      </c>
      <c r="D1217" t="s">
        <v>1828</v>
      </c>
      <c r="E1217" t="s">
        <v>1829</v>
      </c>
      <c r="F1217" t="s">
        <v>546</v>
      </c>
      <c r="I1217" t="s">
        <v>302</v>
      </c>
      <c r="J1217" t="s">
        <v>532</v>
      </c>
      <c r="K1217">
        <v>7.3</v>
      </c>
      <c r="L1217" t="s">
        <v>522</v>
      </c>
      <c r="M1217">
        <v>1220400</v>
      </c>
      <c r="N1217" t="s">
        <v>135</v>
      </c>
      <c r="O1217" t="s">
        <v>136</v>
      </c>
      <c r="S1217">
        <v>26452</v>
      </c>
      <c r="T1217">
        <v>46.136398003931653</v>
      </c>
      <c r="U1217" t="s">
        <v>157</v>
      </c>
      <c r="V1217" t="s">
        <v>3476</v>
      </c>
      <c r="W1217" t="s">
        <v>12161</v>
      </c>
      <c r="X1217" t="s">
        <v>12148</v>
      </c>
    </row>
    <row r="1218" spans="1:24">
      <c r="A1218" t="s">
        <v>151</v>
      </c>
      <c r="B1218" t="s">
        <v>57</v>
      </c>
      <c r="C1218" t="s">
        <v>1827</v>
      </c>
      <c r="D1218" t="s">
        <v>1828</v>
      </c>
      <c r="E1218" t="s">
        <v>1829</v>
      </c>
      <c r="F1218" t="s">
        <v>546</v>
      </c>
      <c r="I1218" t="s">
        <v>302</v>
      </c>
      <c r="J1218" t="s">
        <v>532</v>
      </c>
      <c r="K1218">
        <v>7.3</v>
      </c>
      <c r="L1218" t="s">
        <v>138</v>
      </c>
      <c r="M1218">
        <v>387180</v>
      </c>
      <c r="N1218" t="s">
        <v>135</v>
      </c>
      <c r="O1218" t="s">
        <v>136</v>
      </c>
      <c r="S1218">
        <v>26452</v>
      </c>
      <c r="T1218">
        <v>14.637078481778316</v>
      </c>
      <c r="U1218" t="s">
        <v>157</v>
      </c>
      <c r="V1218" t="s">
        <v>3476</v>
      </c>
      <c r="W1218" t="s">
        <v>12161</v>
      </c>
      <c r="X1218" t="s">
        <v>12148</v>
      </c>
    </row>
    <row r="1219" spans="1:24">
      <c r="A1219" t="s">
        <v>151</v>
      </c>
      <c r="B1219" t="s">
        <v>57</v>
      </c>
      <c r="C1219" t="s">
        <v>1831</v>
      </c>
      <c r="D1219" t="s">
        <v>1832</v>
      </c>
      <c r="E1219" t="s">
        <v>1833</v>
      </c>
      <c r="F1219" t="s">
        <v>546</v>
      </c>
      <c r="I1219" t="s">
        <v>302</v>
      </c>
      <c r="J1219" t="s">
        <v>532</v>
      </c>
      <c r="K1219">
        <v>7.3</v>
      </c>
      <c r="L1219" t="s">
        <v>129</v>
      </c>
      <c r="M1219">
        <v>400000</v>
      </c>
      <c r="N1219" t="s">
        <v>127</v>
      </c>
      <c r="O1219" t="s">
        <v>128</v>
      </c>
      <c r="S1219">
        <v>26452</v>
      </c>
      <c r="T1219">
        <v>15.121729925903523</v>
      </c>
      <c r="U1219" t="s">
        <v>157</v>
      </c>
      <c r="V1219" t="s">
        <v>3476</v>
      </c>
      <c r="W1219" t="s">
        <v>12161</v>
      </c>
      <c r="X1219" t="s">
        <v>12148</v>
      </c>
    </row>
    <row r="1220" spans="1:24">
      <c r="A1220" t="s">
        <v>151</v>
      </c>
      <c r="B1220" t="s">
        <v>57</v>
      </c>
      <c r="C1220" t="s">
        <v>1831</v>
      </c>
      <c r="D1220" t="s">
        <v>1832</v>
      </c>
      <c r="E1220" t="s">
        <v>1833</v>
      </c>
      <c r="F1220" t="s">
        <v>546</v>
      </c>
      <c r="I1220" t="s">
        <v>302</v>
      </c>
      <c r="J1220" t="s">
        <v>532</v>
      </c>
      <c r="K1220">
        <v>7.3</v>
      </c>
      <c r="L1220" t="s">
        <v>522</v>
      </c>
      <c r="M1220">
        <v>1220400</v>
      </c>
      <c r="N1220" t="s">
        <v>135</v>
      </c>
      <c r="O1220" t="s">
        <v>136</v>
      </c>
      <c r="S1220">
        <v>26452</v>
      </c>
      <c r="T1220">
        <v>46.136398003931653</v>
      </c>
      <c r="U1220" t="s">
        <v>157</v>
      </c>
      <c r="V1220" t="s">
        <v>3476</v>
      </c>
      <c r="W1220" t="s">
        <v>12161</v>
      </c>
      <c r="X1220" t="s">
        <v>12148</v>
      </c>
    </row>
    <row r="1221" spans="1:24">
      <c r="A1221" t="s">
        <v>151</v>
      </c>
      <c r="B1221" t="s">
        <v>57</v>
      </c>
      <c r="C1221" t="s">
        <v>1831</v>
      </c>
      <c r="D1221" t="s">
        <v>1832</v>
      </c>
      <c r="E1221" t="s">
        <v>1833</v>
      </c>
      <c r="F1221" t="s">
        <v>546</v>
      </c>
      <c r="I1221" t="s">
        <v>302</v>
      </c>
      <c r="J1221" t="s">
        <v>532</v>
      </c>
      <c r="K1221">
        <v>7.3</v>
      </c>
      <c r="L1221" t="s">
        <v>138</v>
      </c>
      <c r="M1221">
        <v>387180</v>
      </c>
      <c r="N1221" t="s">
        <v>135</v>
      </c>
      <c r="O1221" t="s">
        <v>136</v>
      </c>
      <c r="S1221">
        <v>26452</v>
      </c>
      <c r="T1221">
        <v>14.637078481778316</v>
      </c>
      <c r="U1221" t="s">
        <v>157</v>
      </c>
      <c r="V1221" t="s">
        <v>3476</v>
      </c>
      <c r="W1221" t="s">
        <v>12161</v>
      </c>
      <c r="X1221" t="s">
        <v>12148</v>
      </c>
    </row>
    <row r="1222" spans="1:24">
      <c r="A1222" t="s">
        <v>151</v>
      </c>
      <c r="B1222" t="s">
        <v>57</v>
      </c>
      <c r="C1222" t="s">
        <v>1835</v>
      </c>
      <c r="D1222" t="s">
        <v>1836</v>
      </c>
      <c r="E1222" t="s">
        <v>1837</v>
      </c>
      <c r="F1222" t="s">
        <v>546</v>
      </c>
      <c r="I1222" t="s">
        <v>302</v>
      </c>
      <c r="J1222" t="s">
        <v>532</v>
      </c>
      <c r="K1222">
        <v>7.3</v>
      </c>
      <c r="L1222" t="s">
        <v>129</v>
      </c>
      <c r="M1222">
        <v>400000</v>
      </c>
      <c r="N1222" t="s">
        <v>127</v>
      </c>
      <c r="O1222" t="s">
        <v>128</v>
      </c>
      <c r="S1222">
        <v>26452</v>
      </c>
      <c r="T1222">
        <v>15.121729925903523</v>
      </c>
      <c r="U1222" t="s">
        <v>157</v>
      </c>
      <c r="V1222" t="s">
        <v>3476</v>
      </c>
      <c r="W1222" t="s">
        <v>12161</v>
      </c>
      <c r="X1222" t="s">
        <v>12148</v>
      </c>
    </row>
    <row r="1223" spans="1:24">
      <c r="A1223" t="s">
        <v>151</v>
      </c>
      <c r="B1223" t="s">
        <v>57</v>
      </c>
      <c r="C1223" t="s">
        <v>1835</v>
      </c>
      <c r="D1223" t="s">
        <v>1836</v>
      </c>
      <c r="E1223" t="s">
        <v>1837</v>
      </c>
      <c r="F1223" t="s">
        <v>546</v>
      </c>
      <c r="I1223" t="s">
        <v>302</v>
      </c>
      <c r="J1223" t="s">
        <v>532</v>
      </c>
      <c r="K1223">
        <v>7.3</v>
      </c>
      <c r="L1223" t="s">
        <v>522</v>
      </c>
      <c r="M1223">
        <v>1220400</v>
      </c>
      <c r="N1223" t="s">
        <v>135</v>
      </c>
      <c r="O1223" t="s">
        <v>136</v>
      </c>
      <c r="S1223">
        <v>26452</v>
      </c>
      <c r="T1223">
        <v>46.136398003931653</v>
      </c>
      <c r="U1223" t="s">
        <v>157</v>
      </c>
      <c r="V1223" t="s">
        <v>3476</v>
      </c>
      <c r="W1223" t="s">
        <v>12161</v>
      </c>
      <c r="X1223" t="s">
        <v>12148</v>
      </c>
    </row>
    <row r="1224" spans="1:24">
      <c r="A1224" t="s">
        <v>151</v>
      </c>
      <c r="B1224" t="s">
        <v>57</v>
      </c>
      <c r="C1224" t="s">
        <v>1835</v>
      </c>
      <c r="D1224" t="s">
        <v>1836</v>
      </c>
      <c r="E1224" t="s">
        <v>1837</v>
      </c>
      <c r="F1224" t="s">
        <v>546</v>
      </c>
      <c r="I1224" t="s">
        <v>302</v>
      </c>
      <c r="J1224" t="s">
        <v>532</v>
      </c>
      <c r="K1224">
        <v>7.3</v>
      </c>
      <c r="L1224" t="s">
        <v>138</v>
      </c>
      <c r="M1224">
        <v>387180</v>
      </c>
      <c r="N1224" t="s">
        <v>135</v>
      </c>
      <c r="O1224" t="s">
        <v>136</v>
      </c>
      <c r="S1224">
        <v>26452</v>
      </c>
      <c r="T1224">
        <v>14.637078481778316</v>
      </c>
      <c r="U1224" t="s">
        <v>157</v>
      </c>
      <c r="V1224" t="s">
        <v>3476</v>
      </c>
      <c r="W1224" t="s">
        <v>12161</v>
      </c>
      <c r="X1224" t="s">
        <v>12148</v>
      </c>
    </row>
    <row r="1225" spans="1:24">
      <c r="A1225" t="s">
        <v>151</v>
      </c>
      <c r="B1225" t="s">
        <v>57</v>
      </c>
      <c r="C1225" t="s">
        <v>1839</v>
      </c>
      <c r="D1225" t="s">
        <v>1840</v>
      </c>
      <c r="E1225" t="s">
        <v>1841</v>
      </c>
      <c r="F1225" t="s">
        <v>546</v>
      </c>
      <c r="I1225" t="s">
        <v>302</v>
      </c>
      <c r="J1225" t="s">
        <v>532</v>
      </c>
      <c r="K1225">
        <v>6.8</v>
      </c>
      <c r="L1225" t="s">
        <v>129</v>
      </c>
      <c r="M1225">
        <v>400000</v>
      </c>
      <c r="N1225" t="s">
        <v>127</v>
      </c>
      <c r="O1225" t="s">
        <v>128</v>
      </c>
      <c r="S1225">
        <v>26452</v>
      </c>
      <c r="T1225">
        <v>15.121729925903523</v>
      </c>
      <c r="U1225" t="s">
        <v>157</v>
      </c>
      <c r="V1225" t="s">
        <v>3476</v>
      </c>
      <c r="W1225" t="s">
        <v>12161</v>
      </c>
      <c r="X1225" t="s">
        <v>12148</v>
      </c>
    </row>
    <row r="1226" spans="1:24">
      <c r="A1226" t="s">
        <v>151</v>
      </c>
      <c r="B1226" t="s">
        <v>57</v>
      </c>
      <c r="C1226" t="s">
        <v>1839</v>
      </c>
      <c r="D1226" t="s">
        <v>1840</v>
      </c>
      <c r="E1226" t="s">
        <v>1841</v>
      </c>
      <c r="F1226" t="s">
        <v>546</v>
      </c>
      <c r="I1226" t="s">
        <v>302</v>
      </c>
      <c r="J1226" t="s">
        <v>532</v>
      </c>
      <c r="K1226">
        <v>6.8</v>
      </c>
      <c r="L1226" t="s">
        <v>522</v>
      </c>
      <c r="M1226">
        <v>1220400</v>
      </c>
      <c r="N1226" t="s">
        <v>135</v>
      </c>
      <c r="O1226" t="s">
        <v>136</v>
      </c>
      <c r="S1226">
        <v>26452</v>
      </c>
      <c r="T1226">
        <v>46.136398003931653</v>
      </c>
      <c r="U1226" t="s">
        <v>157</v>
      </c>
      <c r="V1226" t="s">
        <v>3476</v>
      </c>
      <c r="W1226" t="s">
        <v>12161</v>
      </c>
      <c r="X1226" t="s">
        <v>12148</v>
      </c>
    </row>
    <row r="1227" spans="1:24">
      <c r="A1227" t="s">
        <v>151</v>
      </c>
      <c r="B1227" t="s">
        <v>57</v>
      </c>
      <c r="C1227" t="s">
        <v>1839</v>
      </c>
      <c r="D1227" t="s">
        <v>1840</v>
      </c>
      <c r="E1227" t="s">
        <v>1841</v>
      </c>
      <c r="F1227" t="s">
        <v>546</v>
      </c>
      <c r="I1227" t="s">
        <v>302</v>
      </c>
      <c r="J1227" t="s">
        <v>532</v>
      </c>
      <c r="K1227">
        <v>6.8</v>
      </c>
      <c r="L1227" t="s">
        <v>138</v>
      </c>
      <c r="M1227">
        <v>387180</v>
      </c>
      <c r="N1227" t="s">
        <v>135</v>
      </c>
      <c r="O1227" t="s">
        <v>136</v>
      </c>
      <c r="S1227">
        <v>26452</v>
      </c>
      <c r="T1227">
        <v>14.637078481778316</v>
      </c>
      <c r="U1227" t="s">
        <v>157</v>
      </c>
      <c r="V1227" t="s">
        <v>3476</v>
      </c>
      <c r="W1227" t="s">
        <v>12161</v>
      </c>
      <c r="X1227" t="s">
        <v>12148</v>
      </c>
    </row>
    <row r="1228" spans="1:24">
      <c r="A1228" t="s">
        <v>151</v>
      </c>
      <c r="B1228" t="s">
        <v>57</v>
      </c>
      <c r="C1228" t="s">
        <v>1843</v>
      </c>
      <c r="D1228" t="s">
        <v>1844</v>
      </c>
      <c r="E1228" t="s">
        <v>1845</v>
      </c>
      <c r="F1228" t="s">
        <v>546</v>
      </c>
      <c r="I1228" t="s">
        <v>302</v>
      </c>
      <c r="J1228" t="s">
        <v>532</v>
      </c>
      <c r="K1228">
        <v>3.4</v>
      </c>
      <c r="L1228" t="s">
        <v>129</v>
      </c>
      <c r="M1228">
        <v>400000</v>
      </c>
      <c r="N1228" t="s">
        <v>127</v>
      </c>
      <c r="O1228" t="s">
        <v>128</v>
      </c>
      <c r="S1228">
        <v>26452</v>
      </c>
      <c r="T1228">
        <v>15.121729925903523</v>
      </c>
      <c r="U1228" t="s">
        <v>157</v>
      </c>
      <c r="V1228" t="s">
        <v>3476</v>
      </c>
      <c r="W1228" t="s">
        <v>12161</v>
      </c>
      <c r="X1228" t="s">
        <v>12148</v>
      </c>
    </row>
    <row r="1229" spans="1:24">
      <c r="A1229" t="s">
        <v>151</v>
      </c>
      <c r="B1229" t="s">
        <v>57</v>
      </c>
      <c r="C1229" t="s">
        <v>1843</v>
      </c>
      <c r="D1229" t="s">
        <v>1844</v>
      </c>
      <c r="E1229" t="s">
        <v>1845</v>
      </c>
      <c r="F1229" t="s">
        <v>546</v>
      </c>
      <c r="I1229" t="s">
        <v>302</v>
      </c>
      <c r="J1229" t="s">
        <v>532</v>
      </c>
      <c r="K1229">
        <v>3.4</v>
      </c>
      <c r="L1229" t="s">
        <v>522</v>
      </c>
      <c r="M1229">
        <v>1220400</v>
      </c>
      <c r="N1229" t="s">
        <v>135</v>
      </c>
      <c r="O1229" t="s">
        <v>136</v>
      </c>
      <c r="S1229">
        <v>26452</v>
      </c>
      <c r="T1229">
        <v>46.136398003931653</v>
      </c>
      <c r="U1229" t="s">
        <v>157</v>
      </c>
      <c r="V1229" t="s">
        <v>3476</v>
      </c>
      <c r="W1229" t="s">
        <v>12161</v>
      </c>
      <c r="X1229" t="s">
        <v>12148</v>
      </c>
    </row>
    <row r="1230" spans="1:24">
      <c r="A1230" t="s">
        <v>151</v>
      </c>
      <c r="B1230" t="s">
        <v>57</v>
      </c>
      <c r="C1230" t="s">
        <v>1843</v>
      </c>
      <c r="D1230" t="s">
        <v>1844</v>
      </c>
      <c r="E1230" t="s">
        <v>1845</v>
      </c>
      <c r="F1230" t="s">
        <v>546</v>
      </c>
      <c r="I1230" t="s">
        <v>302</v>
      </c>
      <c r="J1230" t="s">
        <v>532</v>
      </c>
      <c r="K1230">
        <v>3.4</v>
      </c>
      <c r="L1230" t="s">
        <v>138</v>
      </c>
      <c r="M1230">
        <v>387180</v>
      </c>
      <c r="N1230" t="s">
        <v>135</v>
      </c>
      <c r="O1230" t="s">
        <v>136</v>
      </c>
      <c r="S1230">
        <v>26452</v>
      </c>
      <c r="T1230">
        <v>14.637078481778316</v>
      </c>
      <c r="U1230" t="s">
        <v>157</v>
      </c>
      <c r="V1230" t="s">
        <v>3476</v>
      </c>
      <c r="W1230" t="s">
        <v>12161</v>
      </c>
      <c r="X1230" t="s">
        <v>12148</v>
      </c>
    </row>
    <row r="1231" spans="1:24">
      <c r="A1231" t="s">
        <v>151</v>
      </c>
      <c r="B1231" t="s">
        <v>57</v>
      </c>
      <c r="C1231" t="s">
        <v>1847</v>
      </c>
      <c r="D1231" t="s">
        <v>1848</v>
      </c>
      <c r="E1231" t="s">
        <v>1849</v>
      </c>
      <c r="F1231" t="s">
        <v>546</v>
      </c>
      <c r="I1231" t="s">
        <v>302</v>
      </c>
      <c r="J1231" t="s">
        <v>532</v>
      </c>
      <c r="K1231">
        <v>3.4</v>
      </c>
      <c r="L1231" t="s">
        <v>129</v>
      </c>
      <c r="M1231">
        <v>400000</v>
      </c>
      <c r="N1231" t="s">
        <v>127</v>
      </c>
      <c r="O1231" t="s">
        <v>128</v>
      </c>
      <c r="S1231">
        <v>26452</v>
      </c>
      <c r="T1231">
        <v>15.121729925903523</v>
      </c>
      <c r="U1231" t="s">
        <v>157</v>
      </c>
      <c r="V1231" t="s">
        <v>3476</v>
      </c>
      <c r="W1231" t="s">
        <v>12161</v>
      </c>
      <c r="X1231" t="s">
        <v>12148</v>
      </c>
    </row>
    <row r="1232" spans="1:24">
      <c r="A1232" t="s">
        <v>151</v>
      </c>
      <c r="B1232" t="s">
        <v>57</v>
      </c>
      <c r="C1232" t="s">
        <v>1847</v>
      </c>
      <c r="D1232" t="s">
        <v>1848</v>
      </c>
      <c r="E1232" t="s">
        <v>1849</v>
      </c>
      <c r="F1232" t="s">
        <v>546</v>
      </c>
      <c r="I1232" t="s">
        <v>302</v>
      </c>
      <c r="J1232" t="s">
        <v>532</v>
      </c>
      <c r="K1232">
        <v>3.4</v>
      </c>
      <c r="L1232" t="s">
        <v>522</v>
      </c>
      <c r="M1232">
        <v>1220400</v>
      </c>
      <c r="N1232" t="s">
        <v>135</v>
      </c>
      <c r="O1232" t="s">
        <v>136</v>
      </c>
      <c r="S1232">
        <v>26452</v>
      </c>
      <c r="T1232">
        <v>46.136398003931653</v>
      </c>
      <c r="U1232" t="s">
        <v>157</v>
      </c>
      <c r="V1232" t="s">
        <v>3476</v>
      </c>
      <c r="W1232" t="s">
        <v>12161</v>
      </c>
      <c r="X1232" t="s">
        <v>12148</v>
      </c>
    </row>
    <row r="1233" spans="1:24">
      <c r="A1233" t="s">
        <v>151</v>
      </c>
      <c r="B1233" t="s">
        <v>57</v>
      </c>
      <c r="C1233" t="s">
        <v>1847</v>
      </c>
      <c r="D1233" t="s">
        <v>1848</v>
      </c>
      <c r="E1233" t="s">
        <v>1849</v>
      </c>
      <c r="F1233" t="s">
        <v>546</v>
      </c>
      <c r="I1233" t="s">
        <v>302</v>
      </c>
      <c r="J1233" t="s">
        <v>532</v>
      </c>
      <c r="K1233">
        <v>3.4</v>
      </c>
      <c r="L1233" t="s">
        <v>138</v>
      </c>
      <c r="M1233">
        <v>387180</v>
      </c>
      <c r="N1233" t="s">
        <v>135</v>
      </c>
      <c r="O1233" t="s">
        <v>136</v>
      </c>
      <c r="S1233">
        <v>26452</v>
      </c>
      <c r="T1233">
        <v>14.637078481778316</v>
      </c>
      <c r="U1233" t="s">
        <v>157</v>
      </c>
      <c r="V1233" t="s">
        <v>3476</v>
      </c>
      <c r="W1233" t="s">
        <v>12161</v>
      </c>
      <c r="X1233" t="s">
        <v>12148</v>
      </c>
    </row>
    <row r="1234" spans="1:24">
      <c r="A1234" t="s">
        <v>151</v>
      </c>
      <c r="B1234" t="s">
        <v>57</v>
      </c>
      <c r="C1234" t="s">
        <v>1851</v>
      </c>
      <c r="D1234" t="s">
        <v>1852</v>
      </c>
      <c r="E1234" t="s">
        <v>1853</v>
      </c>
      <c r="F1234" t="s">
        <v>546</v>
      </c>
      <c r="I1234" t="s">
        <v>302</v>
      </c>
      <c r="J1234" t="s">
        <v>532</v>
      </c>
      <c r="K1234">
        <v>3.4</v>
      </c>
      <c r="L1234" t="s">
        <v>129</v>
      </c>
      <c r="M1234">
        <v>400000</v>
      </c>
      <c r="N1234" t="s">
        <v>127</v>
      </c>
      <c r="O1234" t="s">
        <v>128</v>
      </c>
      <c r="S1234">
        <v>26452</v>
      </c>
      <c r="T1234">
        <v>15.121729925903523</v>
      </c>
      <c r="U1234" t="s">
        <v>157</v>
      </c>
      <c r="V1234" t="s">
        <v>3476</v>
      </c>
      <c r="W1234" t="s">
        <v>12161</v>
      </c>
      <c r="X1234" t="s">
        <v>12148</v>
      </c>
    </row>
    <row r="1235" spans="1:24">
      <c r="A1235" t="s">
        <v>151</v>
      </c>
      <c r="B1235" t="s">
        <v>57</v>
      </c>
      <c r="C1235" t="s">
        <v>1851</v>
      </c>
      <c r="D1235" t="s">
        <v>1852</v>
      </c>
      <c r="E1235" t="s">
        <v>1853</v>
      </c>
      <c r="F1235" t="s">
        <v>546</v>
      </c>
      <c r="I1235" t="s">
        <v>302</v>
      </c>
      <c r="J1235" t="s">
        <v>532</v>
      </c>
      <c r="K1235">
        <v>3.4</v>
      </c>
      <c r="L1235" t="s">
        <v>522</v>
      </c>
      <c r="M1235">
        <v>1220400</v>
      </c>
      <c r="N1235" t="s">
        <v>135</v>
      </c>
      <c r="O1235" t="s">
        <v>136</v>
      </c>
      <c r="S1235">
        <v>26452</v>
      </c>
      <c r="T1235">
        <v>46.136398003931653</v>
      </c>
      <c r="U1235" t="s">
        <v>157</v>
      </c>
      <c r="V1235" t="s">
        <v>3476</v>
      </c>
      <c r="W1235" t="s">
        <v>12161</v>
      </c>
      <c r="X1235" t="s">
        <v>12148</v>
      </c>
    </row>
    <row r="1236" spans="1:24">
      <c r="A1236" t="s">
        <v>151</v>
      </c>
      <c r="B1236" t="s">
        <v>57</v>
      </c>
      <c r="C1236" t="s">
        <v>1851</v>
      </c>
      <c r="D1236" t="s">
        <v>1852</v>
      </c>
      <c r="E1236" t="s">
        <v>1853</v>
      </c>
      <c r="F1236" t="s">
        <v>546</v>
      </c>
      <c r="I1236" t="s">
        <v>302</v>
      </c>
      <c r="J1236" t="s">
        <v>532</v>
      </c>
      <c r="K1236">
        <v>3.4</v>
      </c>
      <c r="L1236" t="s">
        <v>138</v>
      </c>
      <c r="M1236">
        <v>387180</v>
      </c>
      <c r="N1236" t="s">
        <v>135</v>
      </c>
      <c r="O1236" t="s">
        <v>136</v>
      </c>
      <c r="S1236">
        <v>26452</v>
      </c>
      <c r="T1236">
        <v>14.637078481778316</v>
      </c>
      <c r="U1236" t="s">
        <v>157</v>
      </c>
      <c r="V1236" t="s">
        <v>3476</v>
      </c>
      <c r="W1236" t="s">
        <v>12161</v>
      </c>
      <c r="X1236" t="s">
        <v>12148</v>
      </c>
    </row>
    <row r="1237" spans="1:24">
      <c r="A1237" t="s">
        <v>151</v>
      </c>
      <c r="B1237" t="s">
        <v>57</v>
      </c>
      <c r="C1237" t="s">
        <v>1855</v>
      </c>
      <c r="D1237" t="s">
        <v>1856</v>
      </c>
      <c r="E1237" t="s">
        <v>1857</v>
      </c>
      <c r="F1237" t="s">
        <v>546</v>
      </c>
      <c r="I1237" t="s">
        <v>302</v>
      </c>
      <c r="J1237" t="s">
        <v>532</v>
      </c>
      <c r="K1237">
        <v>3.4</v>
      </c>
      <c r="L1237" t="s">
        <v>129</v>
      </c>
      <c r="M1237">
        <v>400000</v>
      </c>
      <c r="N1237" t="s">
        <v>127</v>
      </c>
      <c r="O1237" t="s">
        <v>128</v>
      </c>
      <c r="S1237">
        <v>26452</v>
      </c>
      <c r="T1237">
        <v>15.121729925903523</v>
      </c>
      <c r="U1237" t="s">
        <v>157</v>
      </c>
      <c r="V1237" t="s">
        <v>3476</v>
      </c>
      <c r="W1237" t="s">
        <v>12161</v>
      </c>
      <c r="X1237" t="s">
        <v>12148</v>
      </c>
    </row>
    <row r="1238" spans="1:24">
      <c r="A1238" t="s">
        <v>151</v>
      </c>
      <c r="B1238" t="s">
        <v>57</v>
      </c>
      <c r="C1238" t="s">
        <v>1855</v>
      </c>
      <c r="D1238" t="s">
        <v>1856</v>
      </c>
      <c r="E1238" t="s">
        <v>1857</v>
      </c>
      <c r="F1238" t="s">
        <v>546</v>
      </c>
      <c r="I1238" t="s">
        <v>302</v>
      </c>
      <c r="J1238" t="s">
        <v>532</v>
      </c>
      <c r="K1238">
        <v>3.4</v>
      </c>
      <c r="L1238" t="s">
        <v>522</v>
      </c>
      <c r="M1238">
        <v>1220400</v>
      </c>
      <c r="N1238" t="s">
        <v>135</v>
      </c>
      <c r="O1238" t="s">
        <v>136</v>
      </c>
      <c r="S1238">
        <v>26452</v>
      </c>
      <c r="T1238">
        <v>46.136398003931653</v>
      </c>
      <c r="U1238" t="s">
        <v>157</v>
      </c>
      <c r="V1238" t="s">
        <v>3476</v>
      </c>
      <c r="W1238" t="s">
        <v>12161</v>
      </c>
      <c r="X1238" t="s">
        <v>12148</v>
      </c>
    </row>
    <row r="1239" spans="1:24">
      <c r="A1239" t="s">
        <v>151</v>
      </c>
      <c r="B1239" t="s">
        <v>57</v>
      </c>
      <c r="C1239" t="s">
        <v>1855</v>
      </c>
      <c r="D1239" t="s">
        <v>1856</v>
      </c>
      <c r="E1239" t="s">
        <v>1857</v>
      </c>
      <c r="F1239" t="s">
        <v>546</v>
      </c>
      <c r="I1239" t="s">
        <v>302</v>
      </c>
      <c r="J1239" t="s">
        <v>532</v>
      </c>
      <c r="K1239">
        <v>3.4</v>
      </c>
      <c r="L1239" t="s">
        <v>138</v>
      </c>
      <c r="M1239">
        <v>387180</v>
      </c>
      <c r="N1239" t="s">
        <v>135</v>
      </c>
      <c r="O1239" t="s">
        <v>136</v>
      </c>
      <c r="S1239">
        <v>26452</v>
      </c>
      <c r="T1239">
        <v>14.637078481778316</v>
      </c>
      <c r="U1239" t="s">
        <v>157</v>
      </c>
      <c r="V1239" t="s">
        <v>3476</v>
      </c>
      <c r="W1239" t="s">
        <v>12161</v>
      </c>
      <c r="X1239" t="s">
        <v>12148</v>
      </c>
    </row>
    <row r="1240" spans="1:24">
      <c r="A1240" t="s">
        <v>151</v>
      </c>
      <c r="B1240" t="s">
        <v>57</v>
      </c>
      <c r="C1240" t="s">
        <v>1859</v>
      </c>
      <c r="D1240" t="s">
        <v>1860</v>
      </c>
      <c r="E1240" t="s">
        <v>1861</v>
      </c>
      <c r="F1240" t="s">
        <v>546</v>
      </c>
      <c r="I1240" t="s">
        <v>302</v>
      </c>
      <c r="J1240" t="s">
        <v>532</v>
      </c>
      <c r="K1240">
        <v>3.4</v>
      </c>
      <c r="L1240" t="s">
        <v>129</v>
      </c>
      <c r="M1240">
        <v>400000</v>
      </c>
      <c r="N1240" t="s">
        <v>127</v>
      </c>
      <c r="O1240" t="s">
        <v>128</v>
      </c>
      <c r="S1240">
        <v>26452</v>
      </c>
      <c r="T1240">
        <v>15.121729925903523</v>
      </c>
      <c r="U1240" t="s">
        <v>157</v>
      </c>
      <c r="V1240" t="s">
        <v>3476</v>
      </c>
      <c r="W1240" t="s">
        <v>12161</v>
      </c>
      <c r="X1240" t="s">
        <v>12148</v>
      </c>
    </row>
    <row r="1241" spans="1:24">
      <c r="A1241" t="s">
        <v>151</v>
      </c>
      <c r="B1241" t="s">
        <v>57</v>
      </c>
      <c r="C1241" t="s">
        <v>1859</v>
      </c>
      <c r="D1241" t="s">
        <v>1860</v>
      </c>
      <c r="E1241" t="s">
        <v>1861</v>
      </c>
      <c r="F1241" t="s">
        <v>546</v>
      </c>
      <c r="I1241" t="s">
        <v>302</v>
      </c>
      <c r="J1241" t="s">
        <v>532</v>
      </c>
      <c r="K1241">
        <v>3.4</v>
      </c>
      <c r="L1241" t="s">
        <v>522</v>
      </c>
      <c r="M1241">
        <v>1220400</v>
      </c>
      <c r="N1241" t="s">
        <v>135</v>
      </c>
      <c r="O1241" t="s">
        <v>136</v>
      </c>
      <c r="S1241">
        <v>26452</v>
      </c>
      <c r="T1241">
        <v>46.136398003931653</v>
      </c>
      <c r="U1241" t="s">
        <v>157</v>
      </c>
      <c r="V1241" t="s">
        <v>3476</v>
      </c>
      <c r="W1241" t="s">
        <v>12161</v>
      </c>
      <c r="X1241" t="s">
        <v>12148</v>
      </c>
    </row>
    <row r="1242" spans="1:24">
      <c r="A1242" t="s">
        <v>151</v>
      </c>
      <c r="B1242" t="s">
        <v>57</v>
      </c>
      <c r="C1242" t="s">
        <v>1859</v>
      </c>
      <c r="D1242" t="s">
        <v>1860</v>
      </c>
      <c r="E1242" t="s">
        <v>1861</v>
      </c>
      <c r="F1242" t="s">
        <v>546</v>
      </c>
      <c r="I1242" t="s">
        <v>302</v>
      </c>
      <c r="J1242" t="s">
        <v>532</v>
      </c>
      <c r="K1242">
        <v>3.4</v>
      </c>
      <c r="L1242" t="s">
        <v>138</v>
      </c>
      <c r="M1242">
        <v>387180</v>
      </c>
      <c r="N1242" t="s">
        <v>135</v>
      </c>
      <c r="O1242" t="s">
        <v>136</v>
      </c>
      <c r="S1242">
        <v>26452</v>
      </c>
      <c r="T1242">
        <v>14.637078481778316</v>
      </c>
      <c r="U1242" t="s">
        <v>157</v>
      </c>
      <c r="V1242" t="s">
        <v>3476</v>
      </c>
      <c r="W1242" t="s">
        <v>12161</v>
      </c>
      <c r="X1242" t="s">
        <v>12148</v>
      </c>
    </row>
    <row r="1243" spans="1:24">
      <c r="A1243" t="s">
        <v>151</v>
      </c>
      <c r="B1243" t="s">
        <v>57</v>
      </c>
      <c r="C1243" t="s">
        <v>1863</v>
      </c>
      <c r="D1243" t="s">
        <v>1864</v>
      </c>
      <c r="E1243" t="s">
        <v>1865</v>
      </c>
      <c r="F1243" t="s">
        <v>546</v>
      </c>
      <c r="I1243" t="s">
        <v>302</v>
      </c>
      <c r="J1243" t="s">
        <v>532</v>
      </c>
      <c r="K1243">
        <v>3.4</v>
      </c>
      <c r="L1243" t="s">
        <v>129</v>
      </c>
      <c r="M1243">
        <v>400000</v>
      </c>
      <c r="N1243" t="s">
        <v>127</v>
      </c>
      <c r="O1243" t="s">
        <v>128</v>
      </c>
      <c r="S1243">
        <v>26452</v>
      </c>
      <c r="T1243">
        <v>15.121729925903523</v>
      </c>
      <c r="U1243" t="s">
        <v>157</v>
      </c>
      <c r="V1243" t="s">
        <v>3476</v>
      </c>
      <c r="W1243" t="s">
        <v>12161</v>
      </c>
      <c r="X1243" t="s">
        <v>12148</v>
      </c>
    </row>
    <row r="1244" spans="1:24">
      <c r="A1244" t="s">
        <v>151</v>
      </c>
      <c r="B1244" t="s">
        <v>57</v>
      </c>
      <c r="C1244" t="s">
        <v>1863</v>
      </c>
      <c r="D1244" t="s">
        <v>1864</v>
      </c>
      <c r="E1244" t="s">
        <v>1865</v>
      </c>
      <c r="F1244" t="s">
        <v>546</v>
      </c>
      <c r="I1244" t="s">
        <v>302</v>
      </c>
      <c r="J1244" t="s">
        <v>532</v>
      </c>
      <c r="K1244">
        <v>3.4</v>
      </c>
      <c r="L1244" t="s">
        <v>522</v>
      </c>
      <c r="M1244">
        <v>1220400</v>
      </c>
      <c r="N1244" t="s">
        <v>135</v>
      </c>
      <c r="O1244" t="s">
        <v>136</v>
      </c>
      <c r="S1244">
        <v>26452</v>
      </c>
      <c r="T1244">
        <v>46.136398003931653</v>
      </c>
      <c r="U1244" t="s">
        <v>157</v>
      </c>
      <c r="V1244" t="s">
        <v>3476</v>
      </c>
      <c r="W1244" t="s">
        <v>12161</v>
      </c>
      <c r="X1244" t="s">
        <v>12148</v>
      </c>
    </row>
    <row r="1245" spans="1:24">
      <c r="A1245" t="s">
        <v>151</v>
      </c>
      <c r="B1245" t="s">
        <v>57</v>
      </c>
      <c r="C1245" t="s">
        <v>1863</v>
      </c>
      <c r="D1245" t="s">
        <v>1864</v>
      </c>
      <c r="E1245" t="s">
        <v>1865</v>
      </c>
      <c r="F1245" t="s">
        <v>546</v>
      </c>
      <c r="I1245" t="s">
        <v>302</v>
      </c>
      <c r="J1245" t="s">
        <v>532</v>
      </c>
      <c r="K1245">
        <v>3.4</v>
      </c>
      <c r="L1245" t="s">
        <v>138</v>
      </c>
      <c r="M1245">
        <v>387180</v>
      </c>
      <c r="N1245" t="s">
        <v>135</v>
      </c>
      <c r="O1245" t="s">
        <v>136</v>
      </c>
      <c r="S1245">
        <v>26452</v>
      </c>
      <c r="T1245">
        <v>14.637078481778316</v>
      </c>
      <c r="U1245" t="s">
        <v>157</v>
      </c>
      <c r="V1245" t="s">
        <v>3476</v>
      </c>
      <c r="W1245" t="s">
        <v>12161</v>
      </c>
      <c r="X1245" t="s">
        <v>12148</v>
      </c>
    </row>
    <row r="1246" spans="1:24">
      <c r="A1246" t="s">
        <v>151</v>
      </c>
      <c r="B1246" t="s">
        <v>57</v>
      </c>
      <c r="C1246" t="s">
        <v>1867</v>
      </c>
      <c r="D1246" t="s">
        <v>1868</v>
      </c>
      <c r="E1246" t="s">
        <v>1869</v>
      </c>
      <c r="F1246" t="s">
        <v>546</v>
      </c>
      <c r="I1246" t="s">
        <v>302</v>
      </c>
      <c r="J1246" t="s">
        <v>532</v>
      </c>
      <c r="K1246">
        <v>3.4</v>
      </c>
      <c r="L1246" t="s">
        <v>129</v>
      </c>
      <c r="M1246">
        <v>400000</v>
      </c>
      <c r="N1246" t="s">
        <v>127</v>
      </c>
      <c r="O1246" t="s">
        <v>128</v>
      </c>
      <c r="S1246">
        <v>26452</v>
      </c>
      <c r="T1246">
        <v>15.121729925903523</v>
      </c>
      <c r="U1246" t="s">
        <v>157</v>
      </c>
      <c r="V1246" t="s">
        <v>3476</v>
      </c>
      <c r="W1246" t="s">
        <v>12161</v>
      </c>
      <c r="X1246" t="s">
        <v>12148</v>
      </c>
    </row>
    <row r="1247" spans="1:24">
      <c r="A1247" t="s">
        <v>151</v>
      </c>
      <c r="B1247" t="s">
        <v>57</v>
      </c>
      <c r="C1247" t="s">
        <v>1867</v>
      </c>
      <c r="D1247" t="s">
        <v>1868</v>
      </c>
      <c r="E1247" t="s">
        <v>1869</v>
      </c>
      <c r="F1247" t="s">
        <v>546</v>
      </c>
      <c r="I1247" t="s">
        <v>302</v>
      </c>
      <c r="J1247" t="s">
        <v>532</v>
      </c>
      <c r="K1247">
        <v>3.4</v>
      </c>
      <c r="L1247" t="s">
        <v>522</v>
      </c>
      <c r="M1247">
        <v>1220400</v>
      </c>
      <c r="N1247" t="s">
        <v>135</v>
      </c>
      <c r="O1247" t="s">
        <v>136</v>
      </c>
      <c r="S1247">
        <v>26452</v>
      </c>
      <c r="T1247">
        <v>46.136398003931653</v>
      </c>
      <c r="U1247" t="s">
        <v>157</v>
      </c>
      <c r="V1247" t="s">
        <v>3476</v>
      </c>
      <c r="W1247" t="s">
        <v>12161</v>
      </c>
      <c r="X1247" t="s">
        <v>12148</v>
      </c>
    </row>
    <row r="1248" spans="1:24">
      <c r="A1248" t="s">
        <v>151</v>
      </c>
      <c r="B1248" t="s">
        <v>57</v>
      </c>
      <c r="C1248" t="s">
        <v>1867</v>
      </c>
      <c r="D1248" t="s">
        <v>1868</v>
      </c>
      <c r="E1248" t="s">
        <v>1869</v>
      </c>
      <c r="F1248" t="s">
        <v>546</v>
      </c>
      <c r="I1248" t="s">
        <v>302</v>
      </c>
      <c r="J1248" t="s">
        <v>532</v>
      </c>
      <c r="K1248">
        <v>3.4</v>
      </c>
      <c r="L1248" t="s">
        <v>138</v>
      </c>
      <c r="M1248">
        <v>387180</v>
      </c>
      <c r="N1248" t="s">
        <v>135</v>
      </c>
      <c r="O1248" t="s">
        <v>136</v>
      </c>
      <c r="S1248">
        <v>26452</v>
      </c>
      <c r="T1248">
        <v>14.637078481778316</v>
      </c>
      <c r="U1248" t="s">
        <v>157</v>
      </c>
      <c r="V1248" t="s">
        <v>3476</v>
      </c>
      <c r="W1248" t="s">
        <v>12161</v>
      </c>
      <c r="X1248" t="s">
        <v>12148</v>
      </c>
    </row>
    <row r="1249" spans="1:24">
      <c r="A1249" t="s">
        <v>151</v>
      </c>
      <c r="B1249" t="s">
        <v>57</v>
      </c>
      <c r="C1249" t="s">
        <v>1871</v>
      </c>
      <c r="D1249" t="s">
        <v>1872</v>
      </c>
      <c r="E1249" t="s">
        <v>1873</v>
      </c>
      <c r="F1249" t="s">
        <v>546</v>
      </c>
      <c r="I1249" t="s">
        <v>302</v>
      </c>
      <c r="J1249" t="s">
        <v>532</v>
      </c>
      <c r="K1249">
        <v>3.4</v>
      </c>
      <c r="L1249" t="s">
        <v>129</v>
      </c>
      <c r="M1249">
        <v>400000</v>
      </c>
      <c r="N1249" t="s">
        <v>127</v>
      </c>
      <c r="O1249" t="s">
        <v>128</v>
      </c>
      <c r="S1249">
        <v>26452</v>
      </c>
      <c r="T1249">
        <v>15.121729925903523</v>
      </c>
      <c r="U1249" t="s">
        <v>157</v>
      </c>
      <c r="V1249" t="s">
        <v>3476</v>
      </c>
      <c r="W1249" t="s">
        <v>12161</v>
      </c>
      <c r="X1249" t="s">
        <v>12148</v>
      </c>
    </row>
    <row r="1250" spans="1:24">
      <c r="A1250" t="s">
        <v>151</v>
      </c>
      <c r="B1250" t="s">
        <v>57</v>
      </c>
      <c r="C1250" t="s">
        <v>1871</v>
      </c>
      <c r="D1250" t="s">
        <v>1872</v>
      </c>
      <c r="E1250" t="s">
        <v>1873</v>
      </c>
      <c r="F1250" t="s">
        <v>546</v>
      </c>
      <c r="I1250" t="s">
        <v>302</v>
      </c>
      <c r="J1250" t="s">
        <v>532</v>
      </c>
      <c r="K1250">
        <v>3.4</v>
      </c>
      <c r="L1250" t="s">
        <v>130</v>
      </c>
      <c r="M1250">
        <v>600000</v>
      </c>
      <c r="N1250" t="s">
        <v>131</v>
      </c>
      <c r="O1250" t="s">
        <v>132</v>
      </c>
      <c r="S1250">
        <v>26452</v>
      </c>
      <c r="T1250">
        <v>22.682594888855284</v>
      </c>
      <c r="U1250" t="s">
        <v>157</v>
      </c>
      <c r="V1250" t="s">
        <v>3476</v>
      </c>
      <c r="W1250" t="s">
        <v>12161</v>
      </c>
      <c r="X1250" t="s">
        <v>12148</v>
      </c>
    </row>
    <row r="1251" spans="1:24">
      <c r="A1251" t="s">
        <v>151</v>
      </c>
      <c r="B1251" t="s">
        <v>57</v>
      </c>
      <c r="C1251" t="s">
        <v>1871</v>
      </c>
      <c r="D1251" t="s">
        <v>1872</v>
      </c>
      <c r="E1251" t="s">
        <v>1873</v>
      </c>
      <c r="F1251" t="s">
        <v>546</v>
      </c>
      <c r="I1251" t="s">
        <v>302</v>
      </c>
      <c r="J1251" t="s">
        <v>532</v>
      </c>
      <c r="K1251">
        <v>3.4</v>
      </c>
      <c r="L1251" t="s">
        <v>522</v>
      </c>
      <c r="M1251">
        <v>1220400</v>
      </c>
      <c r="N1251" t="s">
        <v>135</v>
      </c>
      <c r="O1251" t="s">
        <v>136</v>
      </c>
      <c r="S1251">
        <v>26452</v>
      </c>
      <c r="T1251">
        <v>46.136398003931653</v>
      </c>
      <c r="U1251" t="s">
        <v>157</v>
      </c>
      <c r="V1251" t="s">
        <v>3476</v>
      </c>
      <c r="W1251" t="s">
        <v>12161</v>
      </c>
      <c r="X1251" t="s">
        <v>12148</v>
      </c>
    </row>
    <row r="1252" spans="1:24">
      <c r="A1252" t="s">
        <v>151</v>
      </c>
      <c r="B1252" t="s">
        <v>57</v>
      </c>
      <c r="C1252" t="s">
        <v>1871</v>
      </c>
      <c r="D1252" t="s">
        <v>1872</v>
      </c>
      <c r="E1252" t="s">
        <v>1873</v>
      </c>
      <c r="F1252" t="s">
        <v>546</v>
      </c>
      <c r="I1252" t="s">
        <v>302</v>
      </c>
      <c r="J1252" t="s">
        <v>532</v>
      </c>
      <c r="K1252">
        <v>3.4</v>
      </c>
      <c r="L1252" t="s">
        <v>138</v>
      </c>
      <c r="M1252">
        <v>387180</v>
      </c>
      <c r="N1252" t="s">
        <v>135</v>
      </c>
      <c r="O1252" t="s">
        <v>136</v>
      </c>
      <c r="S1252">
        <v>26452</v>
      </c>
      <c r="T1252">
        <v>14.637078481778316</v>
      </c>
      <c r="U1252" t="s">
        <v>157</v>
      </c>
      <c r="V1252" t="s">
        <v>3476</v>
      </c>
      <c r="W1252" t="s">
        <v>12161</v>
      </c>
      <c r="X1252" t="s">
        <v>12148</v>
      </c>
    </row>
    <row r="1253" spans="1:24">
      <c r="A1253" t="s">
        <v>151</v>
      </c>
      <c r="B1253" t="s">
        <v>57</v>
      </c>
      <c r="C1253" t="s">
        <v>3382</v>
      </c>
      <c r="D1253" t="s">
        <v>1875</v>
      </c>
      <c r="E1253" t="s">
        <v>1876</v>
      </c>
      <c r="F1253" t="s">
        <v>1668</v>
      </c>
      <c r="I1253" t="s">
        <v>217</v>
      </c>
      <c r="J1253" t="s">
        <v>532</v>
      </c>
      <c r="K1253">
        <v>354.5</v>
      </c>
      <c r="L1253" t="s">
        <v>129</v>
      </c>
      <c r="M1253">
        <v>400000</v>
      </c>
      <c r="N1253" t="s">
        <v>127</v>
      </c>
      <c r="O1253" t="s">
        <v>128</v>
      </c>
      <c r="S1253">
        <v>26452</v>
      </c>
      <c r="T1253">
        <v>15.121729925903523</v>
      </c>
      <c r="U1253" t="s">
        <v>3533</v>
      </c>
      <c r="V1253" t="s">
        <v>3476</v>
      </c>
      <c r="W1253" t="s">
        <v>12161</v>
      </c>
      <c r="X1253" t="s">
        <v>12148</v>
      </c>
    </row>
    <row r="1254" spans="1:24">
      <c r="A1254" t="s">
        <v>151</v>
      </c>
      <c r="B1254" t="s">
        <v>57</v>
      </c>
      <c r="C1254" t="s">
        <v>3383</v>
      </c>
      <c r="D1254" t="s">
        <v>1877</v>
      </c>
      <c r="E1254" t="s">
        <v>1878</v>
      </c>
      <c r="F1254" t="s">
        <v>287</v>
      </c>
      <c r="I1254" t="s">
        <v>275</v>
      </c>
      <c r="J1254" t="s">
        <v>537</v>
      </c>
      <c r="K1254">
        <v>114.5</v>
      </c>
      <c r="L1254" t="s">
        <v>129</v>
      </c>
      <c r="M1254">
        <v>400000</v>
      </c>
      <c r="N1254" t="s">
        <v>127</v>
      </c>
      <c r="O1254" t="s">
        <v>128</v>
      </c>
      <c r="S1254">
        <v>26452</v>
      </c>
      <c r="T1254">
        <v>15.121729925903523</v>
      </c>
      <c r="U1254" t="s">
        <v>3533</v>
      </c>
      <c r="V1254" t="s">
        <v>3476</v>
      </c>
      <c r="W1254" t="s">
        <v>12159</v>
      </c>
      <c r="X1254" t="s">
        <v>12148</v>
      </c>
    </row>
    <row r="1255" spans="1:24">
      <c r="A1255" t="s">
        <v>151</v>
      </c>
      <c r="B1255" t="s">
        <v>57</v>
      </c>
      <c r="C1255" t="s">
        <v>476</v>
      </c>
      <c r="D1255" t="s">
        <v>1879</v>
      </c>
      <c r="E1255" t="s">
        <v>1880</v>
      </c>
      <c r="F1255" t="s">
        <v>344</v>
      </c>
      <c r="I1255" t="s">
        <v>208</v>
      </c>
      <c r="J1255" t="s">
        <v>537</v>
      </c>
      <c r="K1255">
        <v>0.9</v>
      </c>
      <c r="L1255" t="s">
        <v>129</v>
      </c>
      <c r="M1255">
        <v>400000</v>
      </c>
      <c r="N1255" t="s">
        <v>127</v>
      </c>
      <c r="O1255" t="s">
        <v>128</v>
      </c>
      <c r="S1255">
        <v>26452</v>
      </c>
      <c r="T1255">
        <v>15.121729925903523</v>
      </c>
      <c r="U1255" t="s">
        <v>164</v>
      </c>
      <c r="V1255" t="s">
        <v>3476</v>
      </c>
      <c r="W1255" t="s">
        <v>12159</v>
      </c>
      <c r="X1255" t="s">
        <v>12148</v>
      </c>
    </row>
    <row r="1256" spans="1:24">
      <c r="A1256" t="s">
        <v>151</v>
      </c>
      <c r="B1256" t="s">
        <v>57</v>
      </c>
      <c r="C1256" t="s">
        <v>3384</v>
      </c>
      <c r="D1256" t="s">
        <v>1881</v>
      </c>
      <c r="E1256" t="s">
        <v>1883</v>
      </c>
      <c r="F1256" t="s">
        <v>1882</v>
      </c>
      <c r="I1256" t="s">
        <v>217</v>
      </c>
      <c r="J1256" t="s">
        <v>537</v>
      </c>
      <c r="K1256">
        <v>25.3</v>
      </c>
      <c r="L1256" t="s">
        <v>129</v>
      </c>
      <c r="M1256">
        <v>400000</v>
      </c>
      <c r="N1256" t="s">
        <v>127</v>
      </c>
      <c r="O1256" t="s">
        <v>128</v>
      </c>
      <c r="S1256">
        <v>26452</v>
      </c>
      <c r="T1256">
        <v>15.121729925903523</v>
      </c>
      <c r="U1256" t="s">
        <v>3533</v>
      </c>
      <c r="V1256" t="s">
        <v>3476</v>
      </c>
      <c r="W1256" t="s">
        <v>12159</v>
      </c>
      <c r="X1256" t="s">
        <v>12148</v>
      </c>
    </row>
    <row r="1257" spans="1:24">
      <c r="A1257" t="s">
        <v>151</v>
      </c>
      <c r="B1257" t="s">
        <v>57</v>
      </c>
      <c r="C1257" t="s">
        <v>3385</v>
      </c>
      <c r="D1257" t="s">
        <v>1884</v>
      </c>
      <c r="E1257" t="s">
        <v>1885</v>
      </c>
      <c r="F1257" t="s">
        <v>791</v>
      </c>
      <c r="I1257" t="s">
        <v>275</v>
      </c>
      <c r="J1257" t="s">
        <v>537</v>
      </c>
      <c r="K1257">
        <v>3.3</v>
      </c>
      <c r="L1257" t="s">
        <v>129</v>
      </c>
      <c r="M1257">
        <v>400000</v>
      </c>
      <c r="N1257" t="s">
        <v>127</v>
      </c>
      <c r="O1257" t="s">
        <v>128</v>
      </c>
      <c r="S1257">
        <v>26452</v>
      </c>
      <c r="T1257">
        <v>15.121729925903523</v>
      </c>
      <c r="U1257" t="s">
        <v>157</v>
      </c>
      <c r="V1257" t="s">
        <v>3476</v>
      </c>
      <c r="W1257" t="s">
        <v>12159</v>
      </c>
      <c r="X1257" t="s">
        <v>12148</v>
      </c>
    </row>
    <row r="1258" spans="1:24">
      <c r="A1258" t="s">
        <v>151</v>
      </c>
      <c r="B1258" t="s">
        <v>57</v>
      </c>
      <c r="C1258" t="s">
        <v>1886</v>
      </c>
      <c r="D1258" t="s">
        <v>1887</v>
      </c>
      <c r="E1258" t="s">
        <v>1889</v>
      </c>
      <c r="F1258" t="s">
        <v>1888</v>
      </c>
      <c r="I1258" t="s">
        <v>783</v>
      </c>
      <c r="J1258" t="s">
        <v>537</v>
      </c>
      <c r="K1258">
        <v>0.70000000000000007</v>
      </c>
      <c r="L1258" t="s">
        <v>129</v>
      </c>
      <c r="M1258">
        <v>400000</v>
      </c>
      <c r="N1258" t="s">
        <v>127</v>
      </c>
      <c r="O1258" t="s">
        <v>128</v>
      </c>
      <c r="S1258">
        <v>26452</v>
      </c>
      <c r="T1258">
        <v>15.121729925903523</v>
      </c>
      <c r="U1258" t="s">
        <v>160</v>
      </c>
      <c r="V1258" t="s">
        <v>3476</v>
      </c>
      <c r="W1258" t="s">
        <v>12159</v>
      </c>
      <c r="X1258" t="s">
        <v>12148</v>
      </c>
    </row>
    <row r="1259" spans="1:24">
      <c r="A1259" t="s">
        <v>151</v>
      </c>
      <c r="B1259" t="s">
        <v>57</v>
      </c>
      <c r="C1259" t="s">
        <v>3386</v>
      </c>
      <c r="D1259" t="s">
        <v>1890</v>
      </c>
      <c r="E1259" t="s">
        <v>1891</v>
      </c>
      <c r="F1259" t="s">
        <v>912</v>
      </c>
      <c r="I1259" t="s">
        <v>210</v>
      </c>
      <c r="J1259" t="s">
        <v>537</v>
      </c>
      <c r="K1259">
        <v>1.3</v>
      </c>
      <c r="L1259" t="s">
        <v>129</v>
      </c>
      <c r="M1259">
        <v>400000</v>
      </c>
      <c r="N1259" t="s">
        <v>127</v>
      </c>
      <c r="O1259" t="s">
        <v>128</v>
      </c>
      <c r="S1259">
        <v>26452</v>
      </c>
      <c r="T1259">
        <v>15.121729925903523</v>
      </c>
      <c r="U1259" t="s">
        <v>157</v>
      </c>
      <c r="V1259" t="s">
        <v>3476</v>
      </c>
      <c r="W1259" t="s">
        <v>12159</v>
      </c>
      <c r="X1259" t="s">
        <v>12148</v>
      </c>
    </row>
    <row r="1260" spans="1:24">
      <c r="A1260" t="s">
        <v>151</v>
      </c>
      <c r="B1260" t="s">
        <v>57</v>
      </c>
      <c r="C1260" t="s">
        <v>3387</v>
      </c>
      <c r="D1260" t="s">
        <v>1892</v>
      </c>
      <c r="E1260" t="s">
        <v>1893</v>
      </c>
      <c r="F1260" t="s">
        <v>539</v>
      </c>
      <c r="I1260" t="s">
        <v>217</v>
      </c>
      <c r="J1260" t="s">
        <v>537</v>
      </c>
      <c r="K1260">
        <v>0.5</v>
      </c>
      <c r="L1260" t="s">
        <v>129</v>
      </c>
      <c r="M1260">
        <v>400000</v>
      </c>
      <c r="N1260" t="s">
        <v>127</v>
      </c>
      <c r="O1260" t="s">
        <v>128</v>
      </c>
      <c r="S1260">
        <v>26452</v>
      </c>
      <c r="T1260">
        <v>15.121729925903523</v>
      </c>
      <c r="U1260" t="s">
        <v>159</v>
      </c>
      <c r="V1260" t="s">
        <v>3476</v>
      </c>
      <c r="W1260" t="s">
        <v>12159</v>
      </c>
      <c r="X1260" t="s">
        <v>12148</v>
      </c>
    </row>
    <row r="1261" spans="1:24">
      <c r="A1261" t="s">
        <v>151</v>
      </c>
      <c r="B1261" t="s">
        <v>57</v>
      </c>
      <c r="C1261" t="s">
        <v>3388</v>
      </c>
      <c r="D1261" t="s">
        <v>1894</v>
      </c>
      <c r="E1261" t="s">
        <v>1896</v>
      </c>
      <c r="F1261" t="s">
        <v>1895</v>
      </c>
      <c r="I1261" t="s">
        <v>223</v>
      </c>
      <c r="J1261" t="s">
        <v>537</v>
      </c>
      <c r="K1261">
        <v>7.7</v>
      </c>
      <c r="L1261" t="s">
        <v>129</v>
      </c>
      <c r="M1261">
        <v>400000</v>
      </c>
      <c r="N1261" t="s">
        <v>127</v>
      </c>
      <c r="O1261" t="s">
        <v>128</v>
      </c>
      <c r="S1261">
        <v>26452</v>
      </c>
      <c r="T1261">
        <v>15.121729925903523</v>
      </c>
      <c r="U1261" t="s">
        <v>159</v>
      </c>
      <c r="V1261" t="s">
        <v>3476</v>
      </c>
      <c r="W1261" t="s">
        <v>12159</v>
      </c>
      <c r="X1261" t="s">
        <v>12148</v>
      </c>
    </row>
    <row r="1262" spans="1:24">
      <c r="A1262" t="s">
        <v>151</v>
      </c>
      <c r="B1262" t="s">
        <v>57</v>
      </c>
      <c r="C1262" t="s">
        <v>3389</v>
      </c>
      <c r="D1262" t="s">
        <v>1897</v>
      </c>
      <c r="E1262" t="s">
        <v>1898</v>
      </c>
      <c r="F1262" t="s">
        <v>1246</v>
      </c>
      <c r="I1262" t="s">
        <v>298</v>
      </c>
      <c r="J1262" t="s">
        <v>537</v>
      </c>
      <c r="K1262">
        <v>85.4</v>
      </c>
      <c r="L1262" t="s">
        <v>129</v>
      </c>
      <c r="M1262">
        <v>400000</v>
      </c>
      <c r="N1262" t="s">
        <v>127</v>
      </c>
      <c r="O1262" t="s">
        <v>128</v>
      </c>
      <c r="S1262">
        <v>26452</v>
      </c>
      <c r="T1262">
        <v>15.121729925903523</v>
      </c>
      <c r="U1262" t="s">
        <v>159</v>
      </c>
      <c r="V1262" t="s">
        <v>3476</v>
      </c>
      <c r="W1262" t="s">
        <v>12159</v>
      </c>
      <c r="X1262" t="s">
        <v>12148</v>
      </c>
    </row>
    <row r="1263" spans="1:24">
      <c r="A1263" t="s">
        <v>151</v>
      </c>
      <c r="B1263" t="s">
        <v>57</v>
      </c>
      <c r="C1263" t="s">
        <v>3428</v>
      </c>
      <c r="D1263" t="s">
        <v>2005</v>
      </c>
      <c r="E1263" t="s">
        <v>2006</v>
      </c>
      <c r="F1263" t="s">
        <v>1992</v>
      </c>
      <c r="I1263" t="s">
        <v>217</v>
      </c>
      <c r="J1263" t="s">
        <v>537</v>
      </c>
      <c r="K1263">
        <v>0.8</v>
      </c>
      <c r="L1263" t="s">
        <v>129</v>
      </c>
      <c r="M1263">
        <v>400000</v>
      </c>
      <c r="N1263" t="s">
        <v>127</v>
      </c>
      <c r="O1263" t="s">
        <v>128</v>
      </c>
      <c r="S1263">
        <v>26452</v>
      </c>
      <c r="T1263">
        <v>15.121729925903523</v>
      </c>
      <c r="U1263" t="s">
        <v>157</v>
      </c>
      <c r="V1263" t="s">
        <v>3476</v>
      </c>
      <c r="W1263" t="s">
        <v>12159</v>
      </c>
      <c r="X1263" t="s">
        <v>12147</v>
      </c>
    </row>
    <row r="1264" spans="1:24">
      <c r="A1264" t="s">
        <v>151</v>
      </c>
      <c r="B1264" t="s">
        <v>57</v>
      </c>
      <c r="C1264" t="s">
        <v>3390</v>
      </c>
      <c r="D1264" t="s">
        <v>1899</v>
      </c>
      <c r="E1264" t="s">
        <v>1901</v>
      </c>
      <c r="F1264" t="s">
        <v>1900</v>
      </c>
      <c r="I1264" t="s">
        <v>275</v>
      </c>
      <c r="J1264" t="s">
        <v>537</v>
      </c>
      <c r="K1264">
        <v>3.1</v>
      </c>
      <c r="L1264" t="s">
        <v>129</v>
      </c>
      <c r="M1264">
        <v>400000</v>
      </c>
      <c r="N1264" t="s">
        <v>127</v>
      </c>
      <c r="O1264" t="s">
        <v>128</v>
      </c>
      <c r="S1264">
        <v>26452</v>
      </c>
      <c r="T1264">
        <v>15.121729925903523</v>
      </c>
      <c r="U1264" t="s">
        <v>3533</v>
      </c>
      <c r="V1264" t="s">
        <v>3476</v>
      </c>
      <c r="W1264" t="s">
        <v>12159</v>
      </c>
      <c r="X1264" t="s">
        <v>12148</v>
      </c>
    </row>
    <row r="1265" spans="1:24">
      <c r="A1265" t="s">
        <v>151</v>
      </c>
      <c r="B1265" t="s">
        <v>57</v>
      </c>
      <c r="C1265" t="s">
        <v>3391</v>
      </c>
      <c r="D1265" t="s">
        <v>1902</v>
      </c>
      <c r="E1265" t="s">
        <v>1904</v>
      </c>
      <c r="F1265" t="s">
        <v>1903</v>
      </c>
      <c r="I1265" t="s">
        <v>751</v>
      </c>
      <c r="J1265" t="s">
        <v>537</v>
      </c>
      <c r="K1265">
        <v>1.7</v>
      </c>
      <c r="L1265" t="s">
        <v>129</v>
      </c>
      <c r="M1265">
        <v>400000</v>
      </c>
      <c r="N1265" t="s">
        <v>127</v>
      </c>
      <c r="O1265" t="s">
        <v>128</v>
      </c>
      <c r="S1265">
        <v>26452</v>
      </c>
      <c r="T1265">
        <v>15.121729925903523</v>
      </c>
      <c r="U1265" t="s">
        <v>157</v>
      </c>
      <c r="V1265" t="s">
        <v>3476</v>
      </c>
      <c r="W1265" t="s">
        <v>12159</v>
      </c>
      <c r="X1265" t="s">
        <v>12148</v>
      </c>
    </row>
    <row r="1266" spans="1:24">
      <c r="A1266" t="s">
        <v>151</v>
      </c>
      <c r="B1266" t="s">
        <v>57</v>
      </c>
      <c r="C1266" t="s">
        <v>3392</v>
      </c>
      <c r="D1266" t="s">
        <v>1905</v>
      </c>
      <c r="E1266" t="s">
        <v>1907</v>
      </c>
      <c r="F1266" t="s">
        <v>1906</v>
      </c>
      <c r="I1266" t="s">
        <v>275</v>
      </c>
      <c r="J1266" t="s">
        <v>537</v>
      </c>
      <c r="K1266">
        <v>16</v>
      </c>
      <c r="L1266" t="s">
        <v>129</v>
      </c>
      <c r="M1266">
        <v>400000</v>
      </c>
      <c r="N1266" t="s">
        <v>127</v>
      </c>
      <c r="O1266" t="s">
        <v>128</v>
      </c>
      <c r="S1266">
        <v>26452</v>
      </c>
      <c r="T1266">
        <v>15.121729925903523</v>
      </c>
      <c r="U1266" t="s">
        <v>160</v>
      </c>
      <c r="V1266" t="s">
        <v>3476</v>
      </c>
      <c r="W1266" t="s">
        <v>12159</v>
      </c>
      <c r="X1266" t="s">
        <v>12148</v>
      </c>
    </row>
    <row r="1267" spans="1:24">
      <c r="A1267" t="s">
        <v>151</v>
      </c>
      <c r="B1267" t="s">
        <v>57</v>
      </c>
      <c r="C1267" t="s">
        <v>3393</v>
      </c>
      <c r="D1267" t="s">
        <v>1908</v>
      </c>
      <c r="E1267" t="s">
        <v>1909</v>
      </c>
      <c r="F1267" t="s">
        <v>539</v>
      </c>
      <c r="I1267" t="s">
        <v>217</v>
      </c>
      <c r="J1267" t="s">
        <v>537</v>
      </c>
      <c r="K1267">
        <v>2.5</v>
      </c>
      <c r="L1267" t="s">
        <v>129</v>
      </c>
      <c r="M1267">
        <v>400000</v>
      </c>
      <c r="N1267" t="s">
        <v>127</v>
      </c>
      <c r="O1267" t="s">
        <v>128</v>
      </c>
      <c r="S1267">
        <v>26452</v>
      </c>
      <c r="T1267">
        <v>15.121729925903523</v>
      </c>
      <c r="U1267" t="s">
        <v>160</v>
      </c>
      <c r="V1267" t="s">
        <v>3476</v>
      </c>
      <c r="W1267" t="s">
        <v>12159</v>
      </c>
      <c r="X1267" t="s">
        <v>12148</v>
      </c>
    </row>
    <row r="1268" spans="1:24">
      <c r="A1268" t="s">
        <v>151</v>
      </c>
      <c r="B1268" t="s">
        <v>57</v>
      </c>
      <c r="C1268" t="s">
        <v>3394</v>
      </c>
      <c r="D1268" t="s">
        <v>1910</v>
      </c>
      <c r="E1268" t="s">
        <v>1911</v>
      </c>
      <c r="F1268" t="s">
        <v>1668</v>
      </c>
      <c r="I1268" t="s">
        <v>217</v>
      </c>
      <c r="J1268" t="s">
        <v>532</v>
      </c>
      <c r="K1268">
        <v>96</v>
      </c>
      <c r="L1268" t="s">
        <v>129</v>
      </c>
      <c r="M1268">
        <v>400000</v>
      </c>
      <c r="N1268" t="s">
        <v>127</v>
      </c>
      <c r="O1268" t="s">
        <v>128</v>
      </c>
      <c r="S1268">
        <v>26452</v>
      </c>
      <c r="T1268">
        <v>15.121729925903523</v>
      </c>
      <c r="U1268" t="s">
        <v>3533</v>
      </c>
      <c r="V1268" t="s">
        <v>3476</v>
      </c>
      <c r="W1268" t="s">
        <v>12161</v>
      </c>
      <c r="X1268" t="s">
        <v>12148</v>
      </c>
    </row>
    <row r="1269" spans="1:24">
      <c r="A1269" t="s">
        <v>151</v>
      </c>
      <c r="B1269" t="s">
        <v>57</v>
      </c>
      <c r="C1269" t="s">
        <v>3395</v>
      </c>
      <c r="D1269" t="s">
        <v>1912</v>
      </c>
      <c r="E1269" t="s">
        <v>1913</v>
      </c>
      <c r="F1269" t="s">
        <v>1668</v>
      </c>
      <c r="I1269" t="s">
        <v>217</v>
      </c>
      <c r="J1269" t="s">
        <v>532</v>
      </c>
      <c r="K1269">
        <v>40.5</v>
      </c>
      <c r="L1269" t="s">
        <v>129</v>
      </c>
      <c r="M1269">
        <v>400000</v>
      </c>
      <c r="N1269" t="s">
        <v>127</v>
      </c>
      <c r="O1269" t="s">
        <v>128</v>
      </c>
      <c r="S1269">
        <v>26452</v>
      </c>
      <c r="T1269">
        <v>15.121729925903523</v>
      </c>
      <c r="U1269" t="s">
        <v>3533</v>
      </c>
      <c r="V1269" t="s">
        <v>3476</v>
      </c>
      <c r="W1269" t="s">
        <v>12161</v>
      </c>
      <c r="X1269" t="s">
        <v>12148</v>
      </c>
    </row>
    <row r="1270" spans="1:24">
      <c r="A1270" t="s">
        <v>151</v>
      </c>
      <c r="B1270" t="s">
        <v>57</v>
      </c>
      <c r="C1270" t="s">
        <v>3396</v>
      </c>
      <c r="D1270" t="s">
        <v>1914</v>
      </c>
      <c r="E1270" t="s">
        <v>1915</v>
      </c>
      <c r="F1270" t="s">
        <v>786</v>
      </c>
      <c r="I1270" t="s">
        <v>223</v>
      </c>
      <c r="J1270" t="s">
        <v>537</v>
      </c>
      <c r="K1270">
        <v>14.9</v>
      </c>
      <c r="L1270" t="s">
        <v>129</v>
      </c>
      <c r="M1270">
        <v>400000</v>
      </c>
      <c r="N1270" t="s">
        <v>127</v>
      </c>
      <c r="O1270" t="s">
        <v>128</v>
      </c>
      <c r="S1270">
        <v>26452</v>
      </c>
      <c r="T1270">
        <v>15.121729925903523</v>
      </c>
      <c r="U1270" t="s">
        <v>164</v>
      </c>
      <c r="V1270" t="s">
        <v>3476</v>
      </c>
      <c r="W1270" t="s">
        <v>12159</v>
      </c>
      <c r="X1270" t="s">
        <v>12148</v>
      </c>
    </row>
    <row r="1271" spans="1:24">
      <c r="A1271" t="s">
        <v>151</v>
      </c>
      <c r="B1271" t="s">
        <v>57</v>
      </c>
      <c r="C1271" t="s">
        <v>3429</v>
      </c>
      <c r="D1271" t="s">
        <v>2007</v>
      </c>
      <c r="E1271" t="s">
        <v>2009</v>
      </c>
      <c r="F1271" t="s">
        <v>2008</v>
      </c>
      <c r="I1271" t="s">
        <v>217</v>
      </c>
      <c r="J1271" t="s">
        <v>537</v>
      </c>
      <c r="K1271">
        <v>0.9</v>
      </c>
      <c r="L1271" t="s">
        <v>129</v>
      </c>
      <c r="M1271">
        <v>400000</v>
      </c>
      <c r="N1271" t="s">
        <v>127</v>
      </c>
      <c r="O1271" t="s">
        <v>128</v>
      </c>
      <c r="S1271">
        <v>26452</v>
      </c>
      <c r="T1271">
        <v>15.121729925903523</v>
      </c>
      <c r="U1271" t="s">
        <v>157</v>
      </c>
      <c r="V1271" t="s">
        <v>3476</v>
      </c>
      <c r="W1271" t="s">
        <v>12159</v>
      </c>
      <c r="X1271" t="s">
        <v>12147</v>
      </c>
    </row>
    <row r="1272" spans="1:24">
      <c r="A1272" t="s">
        <v>151</v>
      </c>
      <c r="B1272" t="s">
        <v>57</v>
      </c>
      <c r="C1272" t="s">
        <v>3397</v>
      </c>
      <c r="D1272" t="s">
        <v>1916</v>
      </c>
      <c r="E1272" t="s">
        <v>1917</v>
      </c>
      <c r="F1272" t="s">
        <v>1394</v>
      </c>
      <c r="I1272" t="s">
        <v>298</v>
      </c>
      <c r="J1272" t="s">
        <v>537</v>
      </c>
      <c r="K1272">
        <v>21.7</v>
      </c>
      <c r="L1272" t="s">
        <v>129</v>
      </c>
      <c r="M1272">
        <v>400000</v>
      </c>
      <c r="N1272" t="s">
        <v>127</v>
      </c>
      <c r="O1272" t="s">
        <v>128</v>
      </c>
      <c r="S1272">
        <v>26452</v>
      </c>
      <c r="T1272">
        <v>15.121729925903523</v>
      </c>
      <c r="U1272" t="s">
        <v>157</v>
      </c>
      <c r="V1272" t="s">
        <v>3476</v>
      </c>
      <c r="W1272" t="s">
        <v>12159</v>
      </c>
      <c r="X1272" t="s">
        <v>12148</v>
      </c>
    </row>
    <row r="1273" spans="1:24">
      <c r="A1273" t="s">
        <v>151</v>
      </c>
      <c r="B1273" t="s">
        <v>57</v>
      </c>
      <c r="C1273" t="s">
        <v>3398</v>
      </c>
      <c r="D1273" t="s">
        <v>1918</v>
      </c>
      <c r="E1273" t="s">
        <v>1919</v>
      </c>
      <c r="F1273" t="s">
        <v>539</v>
      </c>
      <c r="I1273" t="s">
        <v>217</v>
      </c>
      <c r="J1273" t="s">
        <v>537</v>
      </c>
      <c r="K1273">
        <v>0.60000000000000009</v>
      </c>
      <c r="L1273" t="s">
        <v>129</v>
      </c>
      <c r="M1273">
        <v>400000</v>
      </c>
      <c r="N1273" t="s">
        <v>127</v>
      </c>
      <c r="O1273" t="s">
        <v>128</v>
      </c>
      <c r="S1273">
        <v>26452</v>
      </c>
      <c r="T1273">
        <v>15.121729925903523</v>
      </c>
      <c r="U1273" t="s">
        <v>159</v>
      </c>
      <c r="V1273" t="s">
        <v>3476</v>
      </c>
      <c r="W1273" t="s">
        <v>12159</v>
      </c>
      <c r="X1273" t="s">
        <v>12148</v>
      </c>
    </row>
    <row r="1274" spans="1:24">
      <c r="A1274" t="s">
        <v>151</v>
      </c>
      <c r="B1274" t="s">
        <v>57</v>
      </c>
      <c r="C1274" t="s">
        <v>3399</v>
      </c>
      <c r="D1274" t="s">
        <v>1920</v>
      </c>
      <c r="E1274" t="s">
        <v>1922</v>
      </c>
      <c r="F1274" t="s">
        <v>1921</v>
      </c>
      <c r="I1274" t="s">
        <v>217</v>
      </c>
      <c r="J1274" t="s">
        <v>537</v>
      </c>
      <c r="K1274">
        <v>1</v>
      </c>
      <c r="L1274" t="s">
        <v>129</v>
      </c>
      <c r="M1274">
        <v>400000</v>
      </c>
      <c r="N1274" t="s">
        <v>127</v>
      </c>
      <c r="O1274" t="s">
        <v>128</v>
      </c>
      <c r="S1274">
        <v>26452</v>
      </c>
      <c r="T1274">
        <v>15.121729925903523</v>
      </c>
      <c r="U1274" t="s">
        <v>165</v>
      </c>
      <c r="V1274" t="s">
        <v>3476</v>
      </c>
      <c r="W1274" t="s">
        <v>12159</v>
      </c>
      <c r="X1274" t="s">
        <v>12148</v>
      </c>
    </row>
    <row r="1275" spans="1:24">
      <c r="A1275" t="s">
        <v>151</v>
      </c>
      <c r="B1275" t="s">
        <v>57</v>
      </c>
      <c r="C1275" t="s">
        <v>3400</v>
      </c>
      <c r="D1275" t="s">
        <v>1923</v>
      </c>
      <c r="E1275" t="s">
        <v>1924</v>
      </c>
      <c r="F1275" t="s">
        <v>1895</v>
      </c>
      <c r="I1275" t="s">
        <v>223</v>
      </c>
      <c r="J1275" t="s">
        <v>537</v>
      </c>
      <c r="K1275">
        <v>22.1</v>
      </c>
      <c r="L1275" t="s">
        <v>129</v>
      </c>
      <c r="M1275">
        <v>400000</v>
      </c>
      <c r="N1275" t="s">
        <v>127</v>
      </c>
      <c r="O1275" t="s">
        <v>128</v>
      </c>
      <c r="S1275">
        <v>26452</v>
      </c>
      <c r="T1275">
        <v>15.121729925903523</v>
      </c>
      <c r="U1275" t="s">
        <v>159</v>
      </c>
      <c r="V1275" t="s">
        <v>3476</v>
      </c>
      <c r="W1275" t="s">
        <v>12159</v>
      </c>
      <c r="X1275" t="s">
        <v>12148</v>
      </c>
    </row>
    <row r="1276" spans="1:24">
      <c r="A1276" t="s">
        <v>151</v>
      </c>
      <c r="B1276" t="s">
        <v>57</v>
      </c>
      <c r="C1276" t="s">
        <v>3401</v>
      </c>
      <c r="D1276" t="s">
        <v>1925</v>
      </c>
      <c r="E1276" t="s">
        <v>1927</v>
      </c>
      <c r="F1276" t="s">
        <v>1926</v>
      </c>
      <c r="I1276" t="s">
        <v>721</v>
      </c>
      <c r="J1276" t="s">
        <v>537</v>
      </c>
      <c r="K1276">
        <v>0.5</v>
      </c>
      <c r="L1276" t="s">
        <v>129</v>
      </c>
      <c r="M1276">
        <v>400000</v>
      </c>
      <c r="N1276" t="s">
        <v>127</v>
      </c>
      <c r="O1276" t="s">
        <v>128</v>
      </c>
      <c r="S1276">
        <v>26452</v>
      </c>
      <c r="T1276">
        <v>15.121729925903523</v>
      </c>
      <c r="U1276" t="s">
        <v>157</v>
      </c>
      <c r="V1276" t="s">
        <v>3476</v>
      </c>
      <c r="W1276" t="s">
        <v>12159</v>
      </c>
      <c r="X1276" t="s">
        <v>12148</v>
      </c>
    </row>
    <row r="1277" spans="1:24">
      <c r="A1277" t="s">
        <v>151</v>
      </c>
      <c r="B1277" t="s">
        <v>57</v>
      </c>
      <c r="C1277" t="s">
        <v>3402</v>
      </c>
      <c r="D1277" t="s">
        <v>1928</v>
      </c>
      <c r="E1277" t="s">
        <v>1929</v>
      </c>
      <c r="F1277" t="s">
        <v>1792</v>
      </c>
      <c r="I1277" t="s">
        <v>275</v>
      </c>
      <c r="J1277" t="s">
        <v>537</v>
      </c>
      <c r="K1277">
        <v>0.8</v>
      </c>
      <c r="L1277" t="s">
        <v>129</v>
      </c>
      <c r="M1277">
        <v>400000</v>
      </c>
      <c r="N1277" t="s">
        <v>127</v>
      </c>
      <c r="O1277" t="s">
        <v>128</v>
      </c>
      <c r="S1277">
        <v>26452</v>
      </c>
      <c r="T1277">
        <v>15.121729925903523</v>
      </c>
      <c r="U1277" t="s">
        <v>160</v>
      </c>
      <c r="V1277" t="s">
        <v>3476</v>
      </c>
      <c r="W1277" t="s">
        <v>12159</v>
      </c>
      <c r="X1277" t="s">
        <v>12148</v>
      </c>
    </row>
    <row r="1278" spans="1:24">
      <c r="A1278" t="s">
        <v>151</v>
      </c>
      <c r="B1278" t="s">
        <v>57</v>
      </c>
      <c r="C1278" t="s">
        <v>3403</v>
      </c>
      <c r="D1278" t="s">
        <v>1930</v>
      </c>
      <c r="E1278" t="s">
        <v>1931</v>
      </c>
      <c r="F1278" t="s">
        <v>844</v>
      </c>
      <c r="I1278" t="s">
        <v>213</v>
      </c>
      <c r="J1278" t="s">
        <v>537</v>
      </c>
      <c r="K1278">
        <v>2.2000000000000002</v>
      </c>
      <c r="L1278" t="s">
        <v>129</v>
      </c>
      <c r="M1278">
        <v>400000</v>
      </c>
      <c r="N1278" t="s">
        <v>127</v>
      </c>
      <c r="O1278" t="s">
        <v>128</v>
      </c>
      <c r="S1278">
        <v>26452</v>
      </c>
      <c r="T1278">
        <v>15.121729925903523</v>
      </c>
      <c r="U1278" t="s">
        <v>157</v>
      </c>
      <c r="V1278" t="s">
        <v>3476</v>
      </c>
      <c r="W1278" t="s">
        <v>12159</v>
      </c>
      <c r="X1278" t="s">
        <v>12148</v>
      </c>
    </row>
    <row r="1279" spans="1:24">
      <c r="A1279" t="s">
        <v>151</v>
      </c>
      <c r="B1279" t="s">
        <v>57</v>
      </c>
      <c r="C1279" t="s">
        <v>3404</v>
      </c>
      <c r="D1279" t="s">
        <v>1932</v>
      </c>
      <c r="E1279" t="s">
        <v>1934</v>
      </c>
      <c r="F1279" t="s">
        <v>1933</v>
      </c>
      <c r="I1279" t="s">
        <v>275</v>
      </c>
      <c r="J1279" t="s">
        <v>537</v>
      </c>
      <c r="K1279">
        <v>3.5</v>
      </c>
      <c r="L1279" t="s">
        <v>129</v>
      </c>
      <c r="M1279">
        <v>400000</v>
      </c>
      <c r="N1279" t="s">
        <v>127</v>
      </c>
      <c r="O1279" t="s">
        <v>128</v>
      </c>
      <c r="S1279">
        <v>26452</v>
      </c>
      <c r="T1279">
        <v>15.121729925903523</v>
      </c>
      <c r="U1279" t="s">
        <v>157</v>
      </c>
      <c r="V1279" t="s">
        <v>3476</v>
      </c>
      <c r="W1279" t="s">
        <v>12159</v>
      </c>
      <c r="X1279" t="s">
        <v>12148</v>
      </c>
    </row>
    <row r="1280" spans="1:24">
      <c r="A1280" t="s">
        <v>151</v>
      </c>
      <c r="B1280" t="s">
        <v>57</v>
      </c>
      <c r="C1280" t="s">
        <v>3405</v>
      </c>
      <c r="D1280" t="s">
        <v>1935</v>
      </c>
      <c r="E1280" t="s">
        <v>1937</v>
      </c>
      <c r="F1280" t="s">
        <v>1936</v>
      </c>
      <c r="I1280" t="s">
        <v>223</v>
      </c>
      <c r="J1280" t="s">
        <v>537</v>
      </c>
      <c r="K1280">
        <v>1.1000000000000001</v>
      </c>
      <c r="L1280" t="s">
        <v>129</v>
      </c>
      <c r="M1280">
        <v>400000</v>
      </c>
      <c r="N1280" t="s">
        <v>127</v>
      </c>
      <c r="O1280" t="s">
        <v>128</v>
      </c>
      <c r="S1280">
        <v>26452</v>
      </c>
      <c r="T1280">
        <v>15.121729925903523</v>
      </c>
      <c r="U1280" t="s">
        <v>3533</v>
      </c>
      <c r="V1280" t="s">
        <v>3476</v>
      </c>
      <c r="W1280" t="s">
        <v>12159</v>
      </c>
      <c r="X1280" t="s">
        <v>12148</v>
      </c>
    </row>
    <row r="1281" spans="1:24">
      <c r="A1281" t="s">
        <v>151</v>
      </c>
      <c r="B1281" t="s">
        <v>57</v>
      </c>
      <c r="C1281" t="s">
        <v>3406</v>
      </c>
      <c r="D1281" t="s">
        <v>1938</v>
      </c>
      <c r="E1281" t="s">
        <v>1939</v>
      </c>
      <c r="F1281" t="s">
        <v>287</v>
      </c>
      <c r="I1281" t="s">
        <v>275</v>
      </c>
      <c r="J1281" t="s">
        <v>537</v>
      </c>
      <c r="K1281">
        <v>21.2</v>
      </c>
      <c r="L1281" t="s">
        <v>129</v>
      </c>
      <c r="M1281">
        <v>400000</v>
      </c>
      <c r="N1281" t="s">
        <v>127</v>
      </c>
      <c r="O1281" t="s">
        <v>128</v>
      </c>
      <c r="S1281">
        <v>26452</v>
      </c>
      <c r="T1281">
        <v>15.121729925903523</v>
      </c>
      <c r="U1281" t="s">
        <v>3533</v>
      </c>
      <c r="V1281" t="s">
        <v>3476</v>
      </c>
      <c r="W1281" t="s">
        <v>12159</v>
      </c>
      <c r="X1281" t="s">
        <v>12148</v>
      </c>
    </row>
    <row r="1282" spans="1:24">
      <c r="A1282" t="s">
        <v>151</v>
      </c>
      <c r="B1282" t="s">
        <v>57</v>
      </c>
      <c r="C1282" t="s">
        <v>3407</v>
      </c>
      <c r="D1282" t="s">
        <v>1940</v>
      </c>
      <c r="E1282" t="s">
        <v>1941</v>
      </c>
      <c r="F1282" t="s">
        <v>327</v>
      </c>
      <c r="I1282" t="s">
        <v>275</v>
      </c>
      <c r="J1282" t="s">
        <v>537</v>
      </c>
      <c r="K1282">
        <v>37.9</v>
      </c>
      <c r="L1282" t="s">
        <v>129</v>
      </c>
      <c r="M1282">
        <v>400000</v>
      </c>
      <c r="N1282" t="s">
        <v>127</v>
      </c>
      <c r="O1282" t="s">
        <v>128</v>
      </c>
      <c r="S1282">
        <v>26452</v>
      </c>
      <c r="T1282">
        <v>15.121729925903523</v>
      </c>
      <c r="U1282" t="s">
        <v>157</v>
      </c>
      <c r="V1282" t="s">
        <v>3476</v>
      </c>
      <c r="W1282" t="s">
        <v>12159</v>
      </c>
      <c r="X1282" t="s">
        <v>12148</v>
      </c>
    </row>
    <row r="1283" spans="1:24">
      <c r="A1283" t="s">
        <v>151</v>
      </c>
      <c r="B1283" t="s">
        <v>57</v>
      </c>
      <c r="C1283" t="s">
        <v>3408</v>
      </c>
      <c r="D1283" t="s">
        <v>1942</v>
      </c>
      <c r="E1283" t="s">
        <v>1943</v>
      </c>
      <c r="F1283" t="s">
        <v>759</v>
      </c>
      <c r="I1283" t="s">
        <v>275</v>
      </c>
      <c r="J1283" t="s">
        <v>537</v>
      </c>
      <c r="K1283">
        <v>3.4</v>
      </c>
      <c r="L1283" t="s">
        <v>129</v>
      </c>
      <c r="M1283">
        <v>400000</v>
      </c>
      <c r="N1283" t="s">
        <v>127</v>
      </c>
      <c r="O1283" t="s">
        <v>128</v>
      </c>
      <c r="S1283">
        <v>26452</v>
      </c>
      <c r="T1283">
        <v>15.121729925903523</v>
      </c>
      <c r="U1283" t="s">
        <v>157</v>
      </c>
      <c r="V1283" t="s">
        <v>3476</v>
      </c>
      <c r="W1283" t="s">
        <v>12159</v>
      </c>
      <c r="X1283" t="s">
        <v>12148</v>
      </c>
    </row>
    <row r="1284" spans="1:24">
      <c r="A1284" t="s">
        <v>151</v>
      </c>
      <c r="B1284" t="s">
        <v>57</v>
      </c>
      <c r="C1284" t="s">
        <v>3409</v>
      </c>
      <c r="D1284" t="s">
        <v>1944</v>
      </c>
      <c r="E1284" t="s">
        <v>1945</v>
      </c>
      <c r="F1284" t="s">
        <v>1231</v>
      </c>
      <c r="I1284" t="s">
        <v>275</v>
      </c>
      <c r="J1284" t="s">
        <v>537</v>
      </c>
      <c r="K1284">
        <v>0.60000000000000009</v>
      </c>
      <c r="L1284" t="s">
        <v>129</v>
      </c>
      <c r="M1284">
        <v>400000</v>
      </c>
      <c r="N1284" t="s">
        <v>127</v>
      </c>
      <c r="O1284" t="s">
        <v>128</v>
      </c>
      <c r="S1284">
        <v>26452</v>
      </c>
      <c r="T1284">
        <v>15.121729925903523</v>
      </c>
      <c r="U1284" t="s">
        <v>3533</v>
      </c>
      <c r="V1284" t="s">
        <v>3476</v>
      </c>
      <c r="W1284" t="s">
        <v>12159</v>
      </c>
      <c r="X1284" t="s">
        <v>12148</v>
      </c>
    </row>
    <row r="1285" spans="1:24">
      <c r="A1285" t="s">
        <v>151</v>
      </c>
      <c r="B1285" t="s">
        <v>57</v>
      </c>
      <c r="C1285" t="s">
        <v>3410</v>
      </c>
      <c r="D1285" t="s">
        <v>1946</v>
      </c>
      <c r="E1285" t="s">
        <v>1947</v>
      </c>
      <c r="F1285" t="s">
        <v>1099</v>
      </c>
      <c r="I1285" t="s">
        <v>275</v>
      </c>
      <c r="J1285" t="s">
        <v>537</v>
      </c>
      <c r="K1285">
        <v>0.5</v>
      </c>
      <c r="L1285" t="s">
        <v>129</v>
      </c>
      <c r="M1285">
        <v>400000</v>
      </c>
      <c r="N1285" t="s">
        <v>127</v>
      </c>
      <c r="O1285" t="s">
        <v>128</v>
      </c>
      <c r="S1285">
        <v>26452</v>
      </c>
      <c r="T1285">
        <v>15.121729925903523</v>
      </c>
      <c r="U1285" t="s">
        <v>157</v>
      </c>
      <c r="V1285" t="s">
        <v>3476</v>
      </c>
      <c r="W1285" t="s">
        <v>12159</v>
      </c>
      <c r="X1285" t="s">
        <v>12148</v>
      </c>
    </row>
    <row r="1286" spans="1:24">
      <c r="A1286" t="s">
        <v>151</v>
      </c>
      <c r="B1286" t="s">
        <v>57</v>
      </c>
      <c r="C1286" t="s">
        <v>3411</v>
      </c>
      <c r="D1286" t="s">
        <v>1948</v>
      </c>
      <c r="E1286" t="s">
        <v>1950</v>
      </c>
      <c r="F1286" t="s">
        <v>1949</v>
      </c>
      <c r="I1286" t="s">
        <v>298</v>
      </c>
      <c r="J1286" t="s">
        <v>537</v>
      </c>
      <c r="K1286">
        <v>8</v>
      </c>
      <c r="L1286" t="s">
        <v>129</v>
      </c>
      <c r="M1286">
        <v>400000</v>
      </c>
      <c r="N1286" t="s">
        <v>127</v>
      </c>
      <c r="O1286" t="s">
        <v>128</v>
      </c>
      <c r="S1286">
        <v>26452</v>
      </c>
      <c r="T1286">
        <v>15.121729925903523</v>
      </c>
      <c r="U1286" t="s">
        <v>157</v>
      </c>
      <c r="V1286" t="s">
        <v>3476</v>
      </c>
      <c r="W1286" t="s">
        <v>12159</v>
      </c>
      <c r="X1286" t="s">
        <v>12148</v>
      </c>
    </row>
    <row r="1287" spans="1:24">
      <c r="A1287" t="s">
        <v>151</v>
      </c>
      <c r="B1287" t="s">
        <v>57</v>
      </c>
      <c r="C1287" t="s">
        <v>3412</v>
      </c>
      <c r="D1287" t="s">
        <v>1951</v>
      </c>
      <c r="E1287" t="s">
        <v>1952</v>
      </c>
      <c r="F1287" t="s">
        <v>925</v>
      </c>
      <c r="I1287" t="s">
        <v>217</v>
      </c>
      <c r="J1287" t="s">
        <v>537</v>
      </c>
      <c r="K1287">
        <v>5.8</v>
      </c>
      <c r="L1287" t="s">
        <v>129</v>
      </c>
      <c r="M1287">
        <v>400000</v>
      </c>
      <c r="N1287" t="s">
        <v>127</v>
      </c>
      <c r="O1287" t="s">
        <v>128</v>
      </c>
      <c r="S1287">
        <v>26452</v>
      </c>
      <c r="T1287">
        <v>15.121729925903523</v>
      </c>
      <c r="U1287" t="s">
        <v>157</v>
      </c>
      <c r="V1287" t="s">
        <v>3476</v>
      </c>
      <c r="W1287" t="s">
        <v>12159</v>
      </c>
      <c r="X1287" t="s">
        <v>12148</v>
      </c>
    </row>
    <row r="1288" spans="1:24">
      <c r="A1288" t="s">
        <v>151</v>
      </c>
      <c r="B1288" t="s">
        <v>57</v>
      </c>
      <c r="C1288" t="s">
        <v>3413</v>
      </c>
      <c r="D1288" t="s">
        <v>1953</v>
      </c>
      <c r="E1288" t="s">
        <v>1955</v>
      </c>
      <c r="F1288" t="s">
        <v>1954</v>
      </c>
      <c r="I1288" t="s">
        <v>302</v>
      </c>
      <c r="J1288" t="s">
        <v>537</v>
      </c>
      <c r="K1288">
        <v>1</v>
      </c>
      <c r="L1288" t="s">
        <v>129</v>
      </c>
      <c r="M1288">
        <v>400000</v>
      </c>
      <c r="N1288" t="s">
        <v>127</v>
      </c>
      <c r="O1288" t="s">
        <v>128</v>
      </c>
      <c r="S1288">
        <v>26452</v>
      </c>
      <c r="T1288">
        <v>15.121729925903523</v>
      </c>
      <c r="U1288" t="s">
        <v>159</v>
      </c>
      <c r="V1288" t="s">
        <v>3476</v>
      </c>
      <c r="W1288" t="s">
        <v>12159</v>
      </c>
      <c r="X1288" t="s">
        <v>12148</v>
      </c>
    </row>
    <row r="1289" spans="1:24">
      <c r="A1289" t="s">
        <v>151</v>
      </c>
      <c r="B1289" t="s">
        <v>57</v>
      </c>
      <c r="C1289" t="s">
        <v>3414</v>
      </c>
      <c r="D1289" t="s">
        <v>1956</v>
      </c>
      <c r="E1289" t="s">
        <v>1957</v>
      </c>
      <c r="F1289" t="s">
        <v>720</v>
      </c>
      <c r="I1289" t="s">
        <v>721</v>
      </c>
      <c r="J1289" t="s">
        <v>537</v>
      </c>
      <c r="K1289">
        <v>2.4</v>
      </c>
      <c r="L1289" t="s">
        <v>129</v>
      </c>
      <c r="M1289">
        <v>400000</v>
      </c>
      <c r="N1289" t="s">
        <v>127</v>
      </c>
      <c r="O1289" t="s">
        <v>128</v>
      </c>
      <c r="S1289">
        <v>26452</v>
      </c>
      <c r="T1289">
        <v>15.121729925903523</v>
      </c>
      <c r="U1289" t="s">
        <v>157</v>
      </c>
      <c r="V1289" t="s">
        <v>3476</v>
      </c>
      <c r="W1289" t="s">
        <v>12159</v>
      </c>
      <c r="X1289" t="s">
        <v>12148</v>
      </c>
    </row>
    <row r="1290" spans="1:24">
      <c r="A1290" t="s">
        <v>151</v>
      </c>
      <c r="B1290" t="s">
        <v>57</v>
      </c>
      <c r="C1290" t="s">
        <v>3415</v>
      </c>
      <c r="D1290" t="s">
        <v>1958</v>
      </c>
      <c r="E1290" t="s">
        <v>1960</v>
      </c>
      <c r="F1290" t="s">
        <v>1959</v>
      </c>
      <c r="I1290" t="s">
        <v>204</v>
      </c>
      <c r="J1290" t="s">
        <v>537</v>
      </c>
      <c r="K1290">
        <v>48.9</v>
      </c>
      <c r="L1290" t="s">
        <v>129</v>
      </c>
      <c r="M1290">
        <v>400000</v>
      </c>
      <c r="N1290" t="s">
        <v>127</v>
      </c>
      <c r="O1290" t="s">
        <v>128</v>
      </c>
      <c r="S1290">
        <v>26452</v>
      </c>
      <c r="T1290">
        <v>15.121729925903523</v>
      </c>
      <c r="U1290" t="s">
        <v>159</v>
      </c>
      <c r="V1290" t="s">
        <v>3476</v>
      </c>
      <c r="W1290" t="s">
        <v>12159</v>
      </c>
      <c r="X1290" t="s">
        <v>12148</v>
      </c>
    </row>
    <row r="1291" spans="1:24">
      <c r="A1291" t="s">
        <v>151</v>
      </c>
      <c r="B1291" t="s">
        <v>57</v>
      </c>
      <c r="C1291" t="s">
        <v>3415</v>
      </c>
      <c r="D1291" t="s">
        <v>1958</v>
      </c>
      <c r="E1291" t="s">
        <v>1961</v>
      </c>
      <c r="F1291" t="s">
        <v>1959</v>
      </c>
      <c r="I1291" t="s">
        <v>204</v>
      </c>
      <c r="J1291" t="s">
        <v>537</v>
      </c>
      <c r="K1291">
        <v>48.9</v>
      </c>
      <c r="L1291" t="s">
        <v>129</v>
      </c>
      <c r="M1291">
        <v>300000</v>
      </c>
      <c r="N1291" t="s">
        <v>127</v>
      </c>
      <c r="O1291" t="s">
        <v>128</v>
      </c>
      <c r="S1291">
        <v>26452</v>
      </c>
      <c r="T1291">
        <v>11.341297444427642</v>
      </c>
      <c r="U1291" t="s">
        <v>157</v>
      </c>
      <c r="V1291" t="s">
        <v>3476</v>
      </c>
      <c r="W1291" t="s">
        <v>12159</v>
      </c>
      <c r="X1291" t="s">
        <v>12148</v>
      </c>
    </row>
    <row r="1292" spans="1:24">
      <c r="A1292" t="s">
        <v>151</v>
      </c>
      <c r="B1292" t="s">
        <v>57</v>
      </c>
      <c r="C1292" t="s">
        <v>3416</v>
      </c>
      <c r="D1292" t="s">
        <v>1387</v>
      </c>
      <c r="E1292" t="s">
        <v>1963</v>
      </c>
      <c r="F1292" t="s">
        <v>1962</v>
      </c>
      <c r="I1292" t="s">
        <v>217</v>
      </c>
      <c r="J1292" t="s">
        <v>537</v>
      </c>
      <c r="K1292">
        <v>0.5</v>
      </c>
      <c r="L1292" t="s">
        <v>129</v>
      </c>
      <c r="M1292">
        <v>400000</v>
      </c>
      <c r="N1292" t="s">
        <v>127</v>
      </c>
      <c r="O1292" t="s">
        <v>128</v>
      </c>
      <c r="S1292">
        <v>26452</v>
      </c>
      <c r="T1292">
        <v>15.121729925903523</v>
      </c>
      <c r="U1292" t="s">
        <v>157</v>
      </c>
      <c r="V1292" t="s">
        <v>3476</v>
      </c>
      <c r="W1292" t="s">
        <v>12159</v>
      </c>
      <c r="X1292" t="s">
        <v>12148</v>
      </c>
    </row>
    <row r="1293" spans="1:24">
      <c r="A1293" t="s">
        <v>151</v>
      </c>
      <c r="B1293" t="s">
        <v>57</v>
      </c>
      <c r="C1293" t="s">
        <v>3417</v>
      </c>
      <c r="D1293" t="s">
        <v>1964</v>
      </c>
      <c r="E1293" t="s">
        <v>1965</v>
      </c>
      <c r="F1293" t="s">
        <v>1954</v>
      </c>
      <c r="I1293" t="s">
        <v>302</v>
      </c>
      <c r="J1293" t="s">
        <v>537</v>
      </c>
      <c r="K1293">
        <v>1</v>
      </c>
      <c r="L1293" t="s">
        <v>129</v>
      </c>
      <c r="M1293">
        <v>400000</v>
      </c>
      <c r="N1293" t="s">
        <v>127</v>
      </c>
      <c r="O1293" t="s">
        <v>128</v>
      </c>
      <c r="S1293">
        <v>26452</v>
      </c>
      <c r="T1293">
        <v>15.121729925903523</v>
      </c>
      <c r="U1293" t="s">
        <v>159</v>
      </c>
      <c r="V1293" t="s">
        <v>3476</v>
      </c>
      <c r="W1293" t="s">
        <v>12159</v>
      </c>
      <c r="X1293" t="s">
        <v>12148</v>
      </c>
    </row>
    <row r="1294" spans="1:24">
      <c r="A1294" t="s">
        <v>151</v>
      </c>
      <c r="B1294" t="s">
        <v>57</v>
      </c>
      <c r="C1294" t="s">
        <v>3418</v>
      </c>
      <c r="D1294" t="s">
        <v>1966</v>
      </c>
      <c r="E1294" t="s">
        <v>1967</v>
      </c>
      <c r="F1294" t="s">
        <v>289</v>
      </c>
      <c r="I1294" t="s">
        <v>275</v>
      </c>
      <c r="J1294" t="s">
        <v>537</v>
      </c>
      <c r="K1294">
        <v>7.4</v>
      </c>
      <c r="L1294" t="s">
        <v>129</v>
      </c>
      <c r="M1294">
        <v>400000</v>
      </c>
      <c r="N1294" t="s">
        <v>127</v>
      </c>
      <c r="O1294" t="s">
        <v>128</v>
      </c>
      <c r="S1294">
        <v>26452</v>
      </c>
      <c r="T1294">
        <v>15.121729925903523</v>
      </c>
      <c r="U1294" t="s">
        <v>3533</v>
      </c>
      <c r="V1294" t="s">
        <v>3476</v>
      </c>
      <c r="W1294" t="s">
        <v>12159</v>
      </c>
      <c r="X1294" t="s">
        <v>12148</v>
      </c>
    </row>
    <row r="1295" spans="1:24">
      <c r="A1295" t="s">
        <v>151</v>
      </c>
      <c r="B1295" t="s">
        <v>57</v>
      </c>
      <c r="C1295" t="s">
        <v>1968</v>
      </c>
      <c r="D1295" t="s">
        <v>1969</v>
      </c>
      <c r="E1295" t="s">
        <v>1970</v>
      </c>
      <c r="F1295" t="s">
        <v>930</v>
      </c>
      <c r="I1295" t="s">
        <v>217</v>
      </c>
      <c r="J1295" t="s">
        <v>537</v>
      </c>
      <c r="K1295">
        <v>0.5</v>
      </c>
      <c r="L1295" t="s">
        <v>129</v>
      </c>
      <c r="M1295">
        <v>400000</v>
      </c>
      <c r="N1295" t="s">
        <v>127</v>
      </c>
      <c r="O1295" t="s">
        <v>128</v>
      </c>
      <c r="S1295">
        <v>26452</v>
      </c>
      <c r="T1295">
        <v>15.121729925903523</v>
      </c>
      <c r="U1295" t="s">
        <v>157</v>
      </c>
      <c r="V1295" t="s">
        <v>3476</v>
      </c>
      <c r="W1295" t="s">
        <v>12159</v>
      </c>
      <c r="X1295" t="s">
        <v>12148</v>
      </c>
    </row>
    <row r="1296" spans="1:24">
      <c r="A1296" t="s">
        <v>151</v>
      </c>
      <c r="B1296" t="s">
        <v>57</v>
      </c>
      <c r="C1296" t="s">
        <v>1971</v>
      </c>
      <c r="D1296" t="s">
        <v>1972</v>
      </c>
      <c r="E1296" t="s">
        <v>1973</v>
      </c>
      <c r="F1296" t="s">
        <v>770</v>
      </c>
      <c r="I1296" t="s">
        <v>275</v>
      </c>
      <c r="J1296" t="s">
        <v>532</v>
      </c>
      <c r="K1296">
        <v>146</v>
      </c>
      <c r="L1296" t="s">
        <v>129</v>
      </c>
      <c r="M1296">
        <v>400000</v>
      </c>
      <c r="N1296" t="s">
        <v>127</v>
      </c>
      <c r="O1296" t="s">
        <v>128</v>
      </c>
      <c r="S1296">
        <v>26452</v>
      </c>
      <c r="T1296">
        <v>15.121729925903523</v>
      </c>
      <c r="U1296" t="s">
        <v>157</v>
      </c>
      <c r="V1296" t="s">
        <v>3476</v>
      </c>
      <c r="W1296" t="s">
        <v>12161</v>
      </c>
      <c r="X1296" t="s">
        <v>12148</v>
      </c>
    </row>
    <row r="1297" spans="1:24">
      <c r="A1297" t="s">
        <v>151</v>
      </c>
      <c r="B1297" t="s">
        <v>57</v>
      </c>
      <c r="C1297" t="s">
        <v>523</v>
      </c>
      <c r="D1297" t="s">
        <v>524</v>
      </c>
      <c r="E1297" t="s">
        <v>526</v>
      </c>
      <c r="F1297" t="s">
        <v>525</v>
      </c>
      <c r="I1297" t="s">
        <v>208</v>
      </c>
      <c r="J1297" t="s">
        <v>527</v>
      </c>
      <c r="K1297">
        <v>1941.5</v>
      </c>
      <c r="L1297" t="s">
        <v>129</v>
      </c>
      <c r="M1297">
        <v>400000</v>
      </c>
      <c r="N1297" t="s">
        <v>127</v>
      </c>
      <c r="O1297" t="s">
        <v>128</v>
      </c>
      <c r="P1297">
        <v>11.73</v>
      </c>
      <c r="S1297">
        <v>26452</v>
      </c>
      <c r="T1297">
        <v>15.121729925903523</v>
      </c>
      <c r="U1297" t="s">
        <v>157</v>
      </c>
      <c r="V1297" t="s">
        <v>3476</v>
      </c>
      <c r="W1297" t="s">
        <v>12160</v>
      </c>
      <c r="X1297" t="s">
        <v>12148</v>
      </c>
    </row>
    <row r="1298" spans="1:24">
      <c r="A1298" t="s">
        <v>151</v>
      </c>
      <c r="B1298" t="s">
        <v>57</v>
      </c>
      <c r="C1298" t="s">
        <v>523</v>
      </c>
      <c r="D1298" t="s">
        <v>524</v>
      </c>
      <c r="E1298" t="s">
        <v>526</v>
      </c>
      <c r="F1298" t="s">
        <v>525</v>
      </c>
      <c r="I1298" t="s">
        <v>208</v>
      </c>
      <c r="J1298" t="s">
        <v>527</v>
      </c>
      <c r="K1298">
        <v>1941.5</v>
      </c>
      <c r="L1298" t="s">
        <v>130</v>
      </c>
      <c r="M1298">
        <v>3800000</v>
      </c>
      <c r="N1298" t="s">
        <v>131</v>
      </c>
      <c r="O1298" t="s">
        <v>132</v>
      </c>
      <c r="P1298">
        <v>11.73</v>
      </c>
      <c r="S1298">
        <v>26452</v>
      </c>
      <c r="T1298">
        <v>143.65643429608346</v>
      </c>
      <c r="U1298" t="s">
        <v>157</v>
      </c>
      <c r="V1298" t="s">
        <v>3476</v>
      </c>
      <c r="W1298" t="s">
        <v>12160</v>
      </c>
      <c r="X1298" t="s">
        <v>12148</v>
      </c>
    </row>
    <row r="1299" spans="1:24">
      <c r="A1299" t="s">
        <v>151</v>
      </c>
      <c r="B1299" t="s">
        <v>57</v>
      </c>
      <c r="C1299" t="s">
        <v>523</v>
      </c>
      <c r="D1299" t="s">
        <v>524</v>
      </c>
      <c r="E1299" t="s">
        <v>526</v>
      </c>
      <c r="F1299" t="s">
        <v>525</v>
      </c>
      <c r="I1299" t="s">
        <v>208</v>
      </c>
      <c r="J1299" t="s">
        <v>527</v>
      </c>
      <c r="K1299">
        <v>1941.5</v>
      </c>
      <c r="L1299" t="s">
        <v>134</v>
      </c>
      <c r="M1299">
        <v>37544216.210000001</v>
      </c>
      <c r="N1299" t="s">
        <v>105</v>
      </c>
      <c r="O1299" t="s">
        <v>106</v>
      </c>
      <c r="P1299">
        <v>11.73</v>
      </c>
      <c r="S1299">
        <v>26452</v>
      </c>
      <c r="T1299">
        <v>1419.3337445183729</v>
      </c>
      <c r="U1299" t="s">
        <v>157</v>
      </c>
      <c r="V1299" t="s">
        <v>3476</v>
      </c>
      <c r="W1299" t="s">
        <v>12160</v>
      </c>
      <c r="X1299" t="s">
        <v>12148</v>
      </c>
    </row>
    <row r="1300" spans="1:24">
      <c r="A1300" t="s">
        <v>151</v>
      </c>
      <c r="B1300" t="s">
        <v>57</v>
      </c>
      <c r="C1300" t="s">
        <v>523</v>
      </c>
      <c r="D1300" t="s">
        <v>524</v>
      </c>
      <c r="E1300" t="s">
        <v>526</v>
      </c>
      <c r="F1300" t="s">
        <v>525</v>
      </c>
      <c r="I1300" t="s">
        <v>208</v>
      </c>
      <c r="J1300" t="s">
        <v>527</v>
      </c>
      <c r="K1300">
        <v>1941.5</v>
      </c>
      <c r="L1300" t="s">
        <v>137</v>
      </c>
      <c r="M1300">
        <v>31064</v>
      </c>
      <c r="N1300" t="s">
        <v>135</v>
      </c>
      <c r="O1300" t="s">
        <v>136</v>
      </c>
      <c r="P1300">
        <v>11.73</v>
      </c>
      <c r="S1300">
        <v>26452</v>
      </c>
      <c r="T1300">
        <v>1.1743535460456676</v>
      </c>
      <c r="U1300" t="s">
        <v>157</v>
      </c>
      <c r="V1300" t="s">
        <v>3476</v>
      </c>
      <c r="W1300" t="s">
        <v>12160</v>
      </c>
      <c r="X1300" t="s">
        <v>12148</v>
      </c>
    </row>
    <row r="1301" spans="1:24">
      <c r="A1301" t="s">
        <v>151</v>
      </c>
      <c r="B1301" t="s">
        <v>57</v>
      </c>
      <c r="C1301" t="s">
        <v>523</v>
      </c>
      <c r="D1301" t="s">
        <v>524</v>
      </c>
      <c r="E1301" t="s">
        <v>526</v>
      </c>
      <c r="F1301" t="s">
        <v>525</v>
      </c>
      <c r="I1301" t="s">
        <v>208</v>
      </c>
      <c r="J1301" t="s">
        <v>527</v>
      </c>
      <c r="K1301">
        <v>1941.5</v>
      </c>
      <c r="L1301" t="s">
        <v>138</v>
      </c>
      <c r="M1301">
        <v>4708800</v>
      </c>
      <c r="N1301" t="s">
        <v>135</v>
      </c>
      <c r="O1301" t="s">
        <v>136</v>
      </c>
      <c r="P1301">
        <v>11.73</v>
      </c>
      <c r="S1301">
        <v>26452</v>
      </c>
      <c r="T1301">
        <v>178.01300468773627</v>
      </c>
      <c r="U1301" t="s">
        <v>157</v>
      </c>
      <c r="V1301" t="s">
        <v>3476</v>
      </c>
      <c r="W1301" t="s">
        <v>12160</v>
      </c>
      <c r="X1301" t="s">
        <v>12148</v>
      </c>
    </row>
    <row r="1302" spans="1:24">
      <c r="A1302" t="s">
        <v>151</v>
      </c>
      <c r="B1302" t="s">
        <v>57</v>
      </c>
      <c r="C1302" t="s">
        <v>2071</v>
      </c>
      <c r="D1302" t="s">
        <v>2069</v>
      </c>
      <c r="E1302" t="s">
        <v>2071</v>
      </c>
      <c r="F1302" t="s">
        <v>2070</v>
      </c>
      <c r="I1302" t="s">
        <v>205</v>
      </c>
      <c r="J1302" t="s">
        <v>2013</v>
      </c>
      <c r="K1302">
        <v>123.28</v>
      </c>
      <c r="L1302" t="s">
        <v>129</v>
      </c>
      <c r="M1302">
        <v>400000</v>
      </c>
      <c r="N1302" t="s">
        <v>127</v>
      </c>
      <c r="O1302" t="s">
        <v>128</v>
      </c>
      <c r="S1302">
        <v>26452</v>
      </c>
      <c r="T1302">
        <v>15.121729925903523</v>
      </c>
      <c r="U1302" t="s">
        <v>3533</v>
      </c>
      <c r="V1302" t="s">
        <v>3476</v>
      </c>
      <c r="W1302" t="s">
        <v>2010</v>
      </c>
      <c r="X1302" t="s">
        <v>12148</v>
      </c>
    </row>
    <row r="1303" spans="1:24">
      <c r="A1303" t="s">
        <v>151</v>
      </c>
      <c r="B1303" t="s">
        <v>57</v>
      </c>
      <c r="C1303" t="s">
        <v>2016</v>
      </c>
      <c r="D1303" t="s">
        <v>2014</v>
      </c>
      <c r="E1303" t="s">
        <v>2016</v>
      </c>
      <c r="F1303" t="s">
        <v>2015</v>
      </c>
      <c r="I1303" t="s">
        <v>205</v>
      </c>
      <c r="J1303" t="s">
        <v>2013</v>
      </c>
      <c r="K1303">
        <v>16</v>
      </c>
      <c r="L1303" t="s">
        <v>129</v>
      </c>
      <c r="M1303">
        <v>370370</v>
      </c>
      <c r="N1303" t="s">
        <v>127</v>
      </c>
      <c r="O1303" t="s">
        <v>128</v>
      </c>
      <c r="S1303">
        <v>26452</v>
      </c>
      <c r="T1303">
        <v>14.00158778164222</v>
      </c>
      <c r="U1303" t="s">
        <v>3619</v>
      </c>
      <c r="V1303" t="s">
        <v>3476</v>
      </c>
      <c r="W1303" t="s">
        <v>2010</v>
      </c>
      <c r="X1303" t="s">
        <v>12147</v>
      </c>
    </row>
    <row r="1304" spans="1:24">
      <c r="A1304" t="s">
        <v>151</v>
      </c>
      <c r="B1304" t="s">
        <v>57</v>
      </c>
      <c r="C1304" t="s">
        <v>2016</v>
      </c>
      <c r="D1304" t="s">
        <v>2014</v>
      </c>
      <c r="E1304" t="s">
        <v>2016</v>
      </c>
      <c r="F1304" t="s">
        <v>2015</v>
      </c>
      <c r="I1304" t="s">
        <v>205</v>
      </c>
      <c r="J1304" t="s">
        <v>2013</v>
      </c>
      <c r="K1304">
        <v>16</v>
      </c>
      <c r="L1304" t="s">
        <v>113</v>
      </c>
      <c r="M1304">
        <v>29629.600000000002</v>
      </c>
      <c r="N1304" t="s">
        <v>127</v>
      </c>
      <c r="O1304" t="s">
        <v>128</v>
      </c>
      <c r="S1304">
        <v>26452</v>
      </c>
      <c r="T1304">
        <v>1.1201270225313777</v>
      </c>
      <c r="U1304" t="s">
        <v>3619</v>
      </c>
      <c r="V1304" t="s">
        <v>3476</v>
      </c>
      <c r="W1304" t="s">
        <v>2010</v>
      </c>
      <c r="X1304" t="s">
        <v>12147</v>
      </c>
    </row>
    <row r="1305" spans="1:24">
      <c r="A1305" t="s">
        <v>151</v>
      </c>
      <c r="B1305" t="s">
        <v>57</v>
      </c>
      <c r="C1305" t="s">
        <v>2019</v>
      </c>
      <c r="D1305" t="s">
        <v>2017</v>
      </c>
      <c r="E1305" t="s">
        <v>2019</v>
      </c>
      <c r="F1305" t="s">
        <v>2018</v>
      </c>
      <c r="I1305" t="s">
        <v>205</v>
      </c>
      <c r="J1305" t="s">
        <v>2013</v>
      </c>
      <c r="K1305">
        <v>3</v>
      </c>
      <c r="L1305" t="s">
        <v>129</v>
      </c>
      <c r="M1305">
        <v>370370</v>
      </c>
      <c r="N1305" t="s">
        <v>127</v>
      </c>
      <c r="O1305" t="s">
        <v>128</v>
      </c>
      <c r="S1305">
        <v>26452</v>
      </c>
      <c r="T1305">
        <v>14.00158778164222</v>
      </c>
      <c r="U1305" t="s">
        <v>3619</v>
      </c>
      <c r="V1305" t="s">
        <v>3476</v>
      </c>
      <c r="W1305" t="s">
        <v>2010</v>
      </c>
      <c r="X1305" t="s">
        <v>12147</v>
      </c>
    </row>
    <row r="1306" spans="1:24">
      <c r="A1306" t="s">
        <v>151</v>
      </c>
      <c r="B1306" t="s">
        <v>57</v>
      </c>
      <c r="C1306" t="s">
        <v>2019</v>
      </c>
      <c r="D1306" t="s">
        <v>2017</v>
      </c>
      <c r="E1306" t="s">
        <v>2019</v>
      </c>
      <c r="F1306" t="s">
        <v>2018</v>
      </c>
      <c r="I1306" t="s">
        <v>205</v>
      </c>
      <c r="J1306" t="s">
        <v>2013</v>
      </c>
      <c r="K1306">
        <v>3</v>
      </c>
      <c r="L1306" t="s">
        <v>113</v>
      </c>
      <c r="M1306">
        <v>29629.600000000002</v>
      </c>
      <c r="N1306" t="s">
        <v>127</v>
      </c>
      <c r="O1306" t="s">
        <v>128</v>
      </c>
      <c r="S1306">
        <v>26452</v>
      </c>
      <c r="T1306">
        <v>1.1201270225313777</v>
      </c>
      <c r="U1306" t="s">
        <v>3619</v>
      </c>
      <c r="V1306" t="s">
        <v>3476</v>
      </c>
      <c r="W1306" t="s">
        <v>2010</v>
      </c>
      <c r="X1306" t="s">
        <v>12147</v>
      </c>
    </row>
    <row r="1307" spans="1:24">
      <c r="A1307" t="s">
        <v>151</v>
      </c>
      <c r="B1307" t="s">
        <v>57</v>
      </c>
      <c r="C1307" t="s">
        <v>2022</v>
      </c>
      <c r="D1307" t="s">
        <v>2020</v>
      </c>
      <c r="E1307" t="s">
        <v>2022</v>
      </c>
      <c r="F1307" t="s">
        <v>2021</v>
      </c>
      <c r="I1307" t="s">
        <v>205</v>
      </c>
      <c r="J1307" t="s">
        <v>2013</v>
      </c>
      <c r="K1307">
        <v>2.5</v>
      </c>
      <c r="L1307" t="s">
        <v>129</v>
      </c>
      <c r="M1307">
        <v>370370</v>
      </c>
      <c r="N1307" t="s">
        <v>127</v>
      </c>
      <c r="O1307" t="s">
        <v>128</v>
      </c>
      <c r="S1307">
        <v>26452</v>
      </c>
      <c r="T1307">
        <v>14.00158778164222</v>
      </c>
      <c r="U1307" t="s">
        <v>3619</v>
      </c>
      <c r="V1307" t="s">
        <v>3476</v>
      </c>
      <c r="W1307" t="s">
        <v>2010</v>
      </c>
      <c r="X1307" t="s">
        <v>12147</v>
      </c>
    </row>
    <row r="1308" spans="1:24">
      <c r="A1308" t="s">
        <v>151</v>
      </c>
      <c r="B1308" t="s">
        <v>57</v>
      </c>
      <c r="C1308" t="s">
        <v>2022</v>
      </c>
      <c r="D1308" t="s">
        <v>2020</v>
      </c>
      <c r="E1308" t="s">
        <v>2022</v>
      </c>
      <c r="F1308" t="s">
        <v>2021</v>
      </c>
      <c r="I1308" t="s">
        <v>205</v>
      </c>
      <c r="J1308" t="s">
        <v>2013</v>
      </c>
      <c r="K1308">
        <v>2.5</v>
      </c>
      <c r="L1308" t="s">
        <v>113</v>
      </c>
      <c r="M1308">
        <v>29629.600000000002</v>
      </c>
      <c r="N1308" t="s">
        <v>127</v>
      </c>
      <c r="O1308" t="s">
        <v>128</v>
      </c>
      <c r="S1308">
        <v>26452</v>
      </c>
      <c r="T1308">
        <v>1.1201270225313777</v>
      </c>
      <c r="U1308" t="s">
        <v>3619</v>
      </c>
      <c r="V1308" t="s">
        <v>3476</v>
      </c>
      <c r="W1308" t="s">
        <v>2010</v>
      </c>
      <c r="X1308" t="s">
        <v>12147</v>
      </c>
    </row>
    <row r="1309" spans="1:24">
      <c r="A1309" t="s">
        <v>151</v>
      </c>
      <c r="B1309" t="s">
        <v>57</v>
      </c>
      <c r="C1309" t="s">
        <v>801</v>
      </c>
      <c r="D1309" t="s">
        <v>802</v>
      </c>
      <c r="E1309" t="s">
        <v>803</v>
      </c>
      <c r="F1309" t="s">
        <v>327</v>
      </c>
      <c r="I1309" t="s">
        <v>275</v>
      </c>
      <c r="J1309" t="s">
        <v>527</v>
      </c>
      <c r="K1309">
        <v>117.1</v>
      </c>
      <c r="L1309" t="s">
        <v>129</v>
      </c>
      <c r="M1309">
        <v>400000</v>
      </c>
      <c r="N1309" t="s">
        <v>127</v>
      </c>
      <c r="O1309" t="s">
        <v>128</v>
      </c>
      <c r="P1309">
        <v>1.44</v>
      </c>
      <c r="S1309">
        <v>26452</v>
      </c>
      <c r="T1309">
        <v>15.121729925903523</v>
      </c>
      <c r="U1309" t="s">
        <v>3533</v>
      </c>
      <c r="V1309" t="s">
        <v>3476</v>
      </c>
      <c r="W1309" t="s">
        <v>12160</v>
      </c>
      <c r="X1309" t="s">
        <v>12148</v>
      </c>
    </row>
    <row r="1310" spans="1:24">
      <c r="A1310" t="s">
        <v>151</v>
      </c>
      <c r="B1310" t="s">
        <v>57</v>
      </c>
      <c r="C1310" t="s">
        <v>801</v>
      </c>
      <c r="D1310" t="s">
        <v>802</v>
      </c>
      <c r="E1310" t="s">
        <v>803</v>
      </c>
      <c r="F1310" t="s">
        <v>327</v>
      </c>
      <c r="I1310" t="s">
        <v>275</v>
      </c>
      <c r="J1310" t="s">
        <v>527</v>
      </c>
      <c r="K1310">
        <v>117.1</v>
      </c>
      <c r="L1310" t="s">
        <v>134</v>
      </c>
      <c r="M1310">
        <v>8633752.4000000004</v>
      </c>
      <c r="N1310" t="s">
        <v>105</v>
      </c>
      <c r="O1310" t="s">
        <v>106</v>
      </c>
      <c r="P1310">
        <v>1.44</v>
      </c>
      <c r="S1310">
        <v>26452</v>
      </c>
      <c r="T1310">
        <v>326.39318009980343</v>
      </c>
      <c r="U1310" t="s">
        <v>3533</v>
      </c>
      <c r="V1310" t="s">
        <v>3476</v>
      </c>
      <c r="W1310" t="s">
        <v>12160</v>
      </c>
      <c r="X1310" t="s">
        <v>12148</v>
      </c>
    </row>
    <row r="1311" spans="1:24">
      <c r="A1311" t="s">
        <v>151</v>
      </c>
      <c r="B1311" t="s">
        <v>57</v>
      </c>
      <c r="C1311" t="s">
        <v>801</v>
      </c>
      <c r="D1311" t="s">
        <v>802</v>
      </c>
      <c r="E1311" t="s">
        <v>803</v>
      </c>
      <c r="F1311" t="s">
        <v>327</v>
      </c>
      <c r="I1311" t="s">
        <v>275</v>
      </c>
      <c r="J1311" t="s">
        <v>527</v>
      </c>
      <c r="K1311">
        <v>117.1</v>
      </c>
      <c r="L1311" t="s">
        <v>138</v>
      </c>
      <c r="M1311">
        <v>655560</v>
      </c>
      <c r="N1311" t="s">
        <v>135</v>
      </c>
      <c r="O1311" t="s">
        <v>136</v>
      </c>
      <c r="P1311">
        <v>1.44</v>
      </c>
      <c r="S1311">
        <v>26452</v>
      </c>
      <c r="T1311">
        <v>24.783003175563284</v>
      </c>
      <c r="U1311" t="s">
        <v>3533</v>
      </c>
      <c r="V1311" t="s">
        <v>3476</v>
      </c>
      <c r="W1311" t="s">
        <v>12160</v>
      </c>
      <c r="X1311" t="s">
        <v>12148</v>
      </c>
    </row>
    <row r="1312" spans="1:24">
      <c r="A1312" t="s">
        <v>151</v>
      </c>
      <c r="B1312" t="s">
        <v>57</v>
      </c>
      <c r="C1312" t="s">
        <v>819</v>
      </c>
      <c r="D1312" t="s">
        <v>820</v>
      </c>
      <c r="E1312" t="s">
        <v>821</v>
      </c>
      <c r="F1312" t="s">
        <v>289</v>
      </c>
      <c r="I1312" t="s">
        <v>275</v>
      </c>
      <c r="J1312" t="s">
        <v>527</v>
      </c>
      <c r="K1312">
        <v>117</v>
      </c>
      <c r="L1312" t="s">
        <v>129</v>
      </c>
      <c r="M1312">
        <v>400000</v>
      </c>
      <c r="N1312" t="s">
        <v>127</v>
      </c>
      <c r="O1312" t="s">
        <v>128</v>
      </c>
      <c r="P1312">
        <v>1</v>
      </c>
      <c r="S1312">
        <v>26452</v>
      </c>
      <c r="T1312">
        <v>15.121729925903523</v>
      </c>
      <c r="U1312" t="s">
        <v>3533</v>
      </c>
      <c r="V1312" t="s">
        <v>3476</v>
      </c>
      <c r="W1312" t="s">
        <v>12160</v>
      </c>
      <c r="X1312" t="s">
        <v>12148</v>
      </c>
    </row>
    <row r="1313" spans="1:24">
      <c r="A1313" t="s">
        <v>151</v>
      </c>
      <c r="B1313" t="s">
        <v>57</v>
      </c>
      <c r="C1313" t="s">
        <v>819</v>
      </c>
      <c r="D1313" t="s">
        <v>820</v>
      </c>
      <c r="E1313" t="s">
        <v>821</v>
      </c>
      <c r="F1313" t="s">
        <v>289</v>
      </c>
      <c r="I1313" t="s">
        <v>275</v>
      </c>
      <c r="J1313" t="s">
        <v>527</v>
      </c>
      <c r="K1313">
        <v>117</v>
      </c>
      <c r="L1313" t="s">
        <v>134</v>
      </c>
      <c r="M1313">
        <v>11189360</v>
      </c>
      <c r="N1313" t="s">
        <v>105</v>
      </c>
      <c r="O1313" t="s">
        <v>106</v>
      </c>
      <c r="P1313">
        <v>1</v>
      </c>
      <c r="S1313">
        <v>26452</v>
      </c>
      <c r="T1313">
        <v>423.00619990926964</v>
      </c>
      <c r="U1313" t="s">
        <v>3533</v>
      </c>
      <c r="V1313" t="s">
        <v>3476</v>
      </c>
      <c r="W1313" t="s">
        <v>12160</v>
      </c>
      <c r="X1313" t="s">
        <v>12148</v>
      </c>
    </row>
    <row r="1314" spans="1:24">
      <c r="A1314" t="s">
        <v>151</v>
      </c>
      <c r="B1314" t="s">
        <v>57</v>
      </c>
      <c r="C1314" t="s">
        <v>819</v>
      </c>
      <c r="D1314" t="s">
        <v>820</v>
      </c>
      <c r="E1314" t="s">
        <v>821</v>
      </c>
      <c r="F1314" t="s">
        <v>289</v>
      </c>
      <c r="I1314" t="s">
        <v>275</v>
      </c>
      <c r="J1314" t="s">
        <v>527</v>
      </c>
      <c r="K1314">
        <v>117</v>
      </c>
      <c r="L1314" t="s">
        <v>138</v>
      </c>
      <c r="M1314">
        <v>473040</v>
      </c>
      <c r="N1314" t="s">
        <v>135</v>
      </c>
      <c r="O1314" t="s">
        <v>136</v>
      </c>
      <c r="P1314">
        <v>1</v>
      </c>
      <c r="S1314">
        <v>26452</v>
      </c>
      <c r="T1314">
        <v>17.882957810373508</v>
      </c>
      <c r="U1314" t="s">
        <v>3533</v>
      </c>
      <c r="V1314" t="s">
        <v>3476</v>
      </c>
      <c r="W1314" t="s">
        <v>12160</v>
      </c>
      <c r="X1314" t="s">
        <v>12148</v>
      </c>
    </row>
    <row r="1315" spans="1:24">
      <c r="A1315" t="s">
        <v>151</v>
      </c>
      <c r="B1315" t="s">
        <v>57</v>
      </c>
      <c r="C1315" t="s">
        <v>829</v>
      </c>
      <c r="D1315" t="s">
        <v>830</v>
      </c>
      <c r="E1315" t="s">
        <v>832</v>
      </c>
      <c r="F1315" t="s">
        <v>831</v>
      </c>
      <c r="I1315" t="s">
        <v>208</v>
      </c>
      <c r="J1315" t="s">
        <v>527</v>
      </c>
      <c r="K1315">
        <v>933.5</v>
      </c>
      <c r="L1315" t="s">
        <v>129</v>
      </c>
      <c r="M1315">
        <v>400000</v>
      </c>
      <c r="N1315" t="s">
        <v>127</v>
      </c>
      <c r="O1315" t="s">
        <v>128</v>
      </c>
      <c r="P1315">
        <v>12.1</v>
      </c>
      <c r="S1315">
        <v>26452</v>
      </c>
      <c r="T1315">
        <v>15.121729925903523</v>
      </c>
      <c r="U1315" t="s">
        <v>3533</v>
      </c>
      <c r="V1315" t="s">
        <v>3476</v>
      </c>
      <c r="W1315" t="s">
        <v>12160</v>
      </c>
      <c r="X1315" t="s">
        <v>12148</v>
      </c>
    </row>
    <row r="1316" spans="1:24">
      <c r="A1316" t="s">
        <v>151</v>
      </c>
      <c r="B1316" t="s">
        <v>57</v>
      </c>
      <c r="C1316" t="s">
        <v>829</v>
      </c>
      <c r="D1316" t="s">
        <v>830</v>
      </c>
      <c r="E1316" t="s">
        <v>832</v>
      </c>
      <c r="F1316" t="s">
        <v>831</v>
      </c>
      <c r="I1316" t="s">
        <v>208</v>
      </c>
      <c r="J1316" t="s">
        <v>527</v>
      </c>
      <c r="K1316">
        <v>933.5</v>
      </c>
      <c r="L1316" t="s">
        <v>130</v>
      </c>
      <c r="M1316">
        <v>4300000</v>
      </c>
      <c r="N1316" t="s">
        <v>131</v>
      </c>
      <c r="O1316" t="s">
        <v>132</v>
      </c>
      <c r="P1316">
        <v>12.1</v>
      </c>
      <c r="S1316">
        <v>26452</v>
      </c>
      <c r="T1316">
        <v>162.55859670346288</v>
      </c>
      <c r="U1316" t="s">
        <v>3533</v>
      </c>
      <c r="V1316" t="s">
        <v>3476</v>
      </c>
      <c r="W1316" t="s">
        <v>12160</v>
      </c>
      <c r="X1316" t="s">
        <v>12148</v>
      </c>
    </row>
    <row r="1317" spans="1:24">
      <c r="A1317" t="s">
        <v>151</v>
      </c>
      <c r="B1317" t="s">
        <v>57</v>
      </c>
      <c r="C1317" t="s">
        <v>829</v>
      </c>
      <c r="D1317" t="s">
        <v>830</v>
      </c>
      <c r="E1317" t="s">
        <v>832</v>
      </c>
      <c r="F1317" t="s">
        <v>831</v>
      </c>
      <c r="I1317" t="s">
        <v>208</v>
      </c>
      <c r="J1317" t="s">
        <v>527</v>
      </c>
      <c r="K1317">
        <v>933.5</v>
      </c>
      <c r="L1317" t="s">
        <v>134</v>
      </c>
      <c r="M1317">
        <v>12794841.6</v>
      </c>
      <c r="N1317" t="s">
        <v>105</v>
      </c>
      <c r="O1317" t="s">
        <v>106</v>
      </c>
      <c r="P1317">
        <v>12.1</v>
      </c>
      <c r="S1317">
        <v>26452</v>
      </c>
      <c r="T1317">
        <v>483.70034779978829</v>
      </c>
      <c r="U1317" t="s">
        <v>3533</v>
      </c>
      <c r="V1317" t="s">
        <v>3476</v>
      </c>
      <c r="W1317" t="s">
        <v>12160</v>
      </c>
      <c r="X1317" t="s">
        <v>12148</v>
      </c>
    </row>
    <row r="1318" spans="1:24">
      <c r="A1318" t="s">
        <v>151</v>
      </c>
      <c r="B1318" t="s">
        <v>57</v>
      </c>
      <c r="C1318" t="s">
        <v>829</v>
      </c>
      <c r="D1318" t="s">
        <v>830</v>
      </c>
      <c r="E1318" t="s">
        <v>832</v>
      </c>
      <c r="F1318" t="s">
        <v>831</v>
      </c>
      <c r="I1318" t="s">
        <v>208</v>
      </c>
      <c r="J1318" t="s">
        <v>527</v>
      </c>
      <c r="K1318">
        <v>933.5</v>
      </c>
      <c r="L1318" t="s">
        <v>138</v>
      </c>
      <c r="M1318">
        <v>4441500</v>
      </c>
      <c r="N1318" t="s">
        <v>135</v>
      </c>
      <c r="O1318" t="s">
        <v>136</v>
      </c>
      <c r="P1318">
        <v>12.1</v>
      </c>
      <c r="S1318">
        <v>26452</v>
      </c>
      <c r="T1318">
        <v>167.90790866475126</v>
      </c>
      <c r="U1318" t="s">
        <v>3533</v>
      </c>
      <c r="V1318" t="s">
        <v>3476</v>
      </c>
      <c r="W1318" t="s">
        <v>12160</v>
      </c>
      <c r="X1318" t="s">
        <v>12148</v>
      </c>
    </row>
    <row r="1319" spans="1:24">
      <c r="A1319" t="s">
        <v>151</v>
      </c>
      <c r="B1319" t="s">
        <v>57</v>
      </c>
      <c r="C1319" t="s">
        <v>2025</v>
      </c>
      <c r="D1319" t="s">
        <v>2023</v>
      </c>
      <c r="E1319" t="s">
        <v>2025</v>
      </c>
      <c r="F1319" t="s">
        <v>2024</v>
      </c>
      <c r="I1319" t="s">
        <v>205</v>
      </c>
      <c r="J1319" t="s">
        <v>2013</v>
      </c>
      <c r="K1319">
        <v>111</v>
      </c>
      <c r="L1319" t="s">
        <v>129</v>
      </c>
      <c r="M1319">
        <v>370370</v>
      </c>
      <c r="N1319" t="s">
        <v>127</v>
      </c>
      <c r="O1319" t="s">
        <v>128</v>
      </c>
      <c r="S1319">
        <v>26452</v>
      </c>
      <c r="T1319">
        <v>14.00158778164222</v>
      </c>
      <c r="U1319" t="s">
        <v>3619</v>
      </c>
      <c r="V1319" t="s">
        <v>3476</v>
      </c>
      <c r="W1319" t="s">
        <v>2010</v>
      </c>
      <c r="X1319" t="s">
        <v>12147</v>
      </c>
    </row>
    <row r="1320" spans="1:24">
      <c r="A1320" t="s">
        <v>151</v>
      </c>
      <c r="B1320" t="s">
        <v>57</v>
      </c>
      <c r="C1320" t="s">
        <v>2025</v>
      </c>
      <c r="D1320" t="s">
        <v>2023</v>
      </c>
      <c r="E1320" t="s">
        <v>2025</v>
      </c>
      <c r="F1320" t="s">
        <v>2024</v>
      </c>
      <c r="I1320" t="s">
        <v>205</v>
      </c>
      <c r="J1320" t="s">
        <v>2013</v>
      </c>
      <c r="K1320">
        <v>111</v>
      </c>
      <c r="L1320" t="s">
        <v>113</v>
      </c>
      <c r="M1320">
        <v>29629.600000000002</v>
      </c>
      <c r="N1320" t="s">
        <v>127</v>
      </c>
      <c r="O1320" t="s">
        <v>128</v>
      </c>
      <c r="S1320">
        <v>26452</v>
      </c>
      <c r="T1320">
        <v>1.1201270225313777</v>
      </c>
      <c r="U1320" t="s">
        <v>3619</v>
      </c>
      <c r="V1320" t="s">
        <v>3476</v>
      </c>
      <c r="W1320" t="s">
        <v>2010</v>
      </c>
      <c r="X1320" t="s">
        <v>12147</v>
      </c>
    </row>
    <row r="1321" spans="1:24">
      <c r="A1321" t="s">
        <v>151</v>
      </c>
      <c r="B1321" t="s">
        <v>57</v>
      </c>
      <c r="C1321" t="s">
        <v>2028</v>
      </c>
      <c r="D1321" t="s">
        <v>2026</v>
      </c>
      <c r="E1321" t="s">
        <v>2028</v>
      </c>
      <c r="F1321" t="s">
        <v>2027</v>
      </c>
      <c r="I1321" t="s">
        <v>205</v>
      </c>
      <c r="J1321" t="s">
        <v>2013</v>
      </c>
      <c r="K1321">
        <v>19.63</v>
      </c>
      <c r="L1321" t="s">
        <v>129</v>
      </c>
      <c r="M1321">
        <v>370370</v>
      </c>
      <c r="N1321" t="s">
        <v>127</v>
      </c>
      <c r="O1321" t="s">
        <v>128</v>
      </c>
      <c r="S1321">
        <v>26452</v>
      </c>
      <c r="T1321">
        <v>14.00158778164222</v>
      </c>
      <c r="U1321" t="s">
        <v>3619</v>
      </c>
      <c r="V1321" t="s">
        <v>3476</v>
      </c>
      <c r="W1321" t="s">
        <v>2010</v>
      </c>
      <c r="X1321" t="s">
        <v>12147</v>
      </c>
    </row>
    <row r="1322" spans="1:24">
      <c r="A1322" t="s">
        <v>151</v>
      </c>
      <c r="B1322" t="s">
        <v>57</v>
      </c>
      <c r="C1322" t="s">
        <v>2028</v>
      </c>
      <c r="D1322" t="s">
        <v>2026</v>
      </c>
      <c r="E1322" t="s">
        <v>2028</v>
      </c>
      <c r="F1322" t="s">
        <v>2027</v>
      </c>
      <c r="I1322" t="s">
        <v>205</v>
      </c>
      <c r="J1322" t="s">
        <v>2013</v>
      </c>
      <c r="K1322">
        <v>19.63</v>
      </c>
      <c r="L1322" t="s">
        <v>113</v>
      </c>
      <c r="M1322">
        <v>29629.600000000002</v>
      </c>
      <c r="N1322" t="s">
        <v>127</v>
      </c>
      <c r="O1322" t="s">
        <v>128</v>
      </c>
      <c r="S1322">
        <v>26452</v>
      </c>
      <c r="T1322">
        <v>1.1201270225313777</v>
      </c>
      <c r="U1322" t="s">
        <v>3619</v>
      </c>
      <c r="V1322" t="s">
        <v>3476</v>
      </c>
      <c r="W1322" t="s">
        <v>2010</v>
      </c>
      <c r="X1322" t="s">
        <v>12147</v>
      </c>
    </row>
    <row r="1323" spans="1:24">
      <c r="A1323" t="s">
        <v>151</v>
      </c>
      <c r="B1323" t="s">
        <v>57</v>
      </c>
      <c r="C1323" t="s">
        <v>878</v>
      </c>
      <c r="D1323" t="s">
        <v>879</v>
      </c>
      <c r="E1323" t="s">
        <v>881</v>
      </c>
      <c r="F1323" t="s">
        <v>880</v>
      </c>
      <c r="I1323" t="s">
        <v>208</v>
      </c>
      <c r="J1323" t="s">
        <v>527</v>
      </c>
      <c r="K1323">
        <v>100.5</v>
      </c>
      <c r="L1323" t="s">
        <v>129</v>
      </c>
      <c r="M1323">
        <v>400000</v>
      </c>
      <c r="N1323" t="s">
        <v>127</v>
      </c>
      <c r="O1323" t="s">
        <v>128</v>
      </c>
      <c r="P1323">
        <v>1.04</v>
      </c>
      <c r="S1323">
        <v>26452</v>
      </c>
      <c r="T1323">
        <v>15.121729925903523</v>
      </c>
      <c r="U1323" t="s">
        <v>3533</v>
      </c>
      <c r="V1323" t="s">
        <v>3476</v>
      </c>
      <c r="W1323" t="s">
        <v>12160</v>
      </c>
      <c r="X1323" t="s">
        <v>12148</v>
      </c>
    </row>
    <row r="1324" spans="1:24">
      <c r="A1324" t="s">
        <v>151</v>
      </c>
      <c r="B1324" t="s">
        <v>57</v>
      </c>
      <c r="C1324" t="s">
        <v>878</v>
      </c>
      <c r="D1324" t="s">
        <v>879</v>
      </c>
      <c r="E1324" t="s">
        <v>881</v>
      </c>
      <c r="F1324" t="s">
        <v>880</v>
      </c>
      <c r="I1324" t="s">
        <v>208</v>
      </c>
      <c r="J1324" t="s">
        <v>527</v>
      </c>
      <c r="K1324">
        <v>100.5</v>
      </c>
      <c r="L1324" t="s">
        <v>134</v>
      </c>
      <c r="M1324">
        <v>15408705.280000001</v>
      </c>
      <c r="N1324" t="s">
        <v>105</v>
      </c>
      <c r="O1324" t="s">
        <v>106</v>
      </c>
      <c r="P1324">
        <v>1.04</v>
      </c>
      <c r="S1324">
        <v>26452</v>
      </c>
      <c r="T1324">
        <v>582.5156993800091</v>
      </c>
      <c r="U1324" t="s">
        <v>3533</v>
      </c>
      <c r="V1324" t="s">
        <v>3476</v>
      </c>
      <c r="W1324" t="s">
        <v>12160</v>
      </c>
      <c r="X1324" t="s">
        <v>12148</v>
      </c>
    </row>
    <row r="1325" spans="1:24">
      <c r="A1325" t="s">
        <v>151</v>
      </c>
      <c r="B1325" t="s">
        <v>57</v>
      </c>
      <c r="C1325" t="s">
        <v>878</v>
      </c>
      <c r="D1325" t="s">
        <v>879</v>
      </c>
      <c r="E1325" t="s">
        <v>881</v>
      </c>
      <c r="F1325" t="s">
        <v>880</v>
      </c>
      <c r="I1325" t="s">
        <v>208</v>
      </c>
      <c r="J1325" t="s">
        <v>527</v>
      </c>
      <c r="K1325">
        <v>100.5</v>
      </c>
      <c r="L1325" t="s">
        <v>138</v>
      </c>
      <c r="M1325">
        <v>628020</v>
      </c>
      <c r="N1325" t="s">
        <v>135</v>
      </c>
      <c r="O1325" t="s">
        <v>136</v>
      </c>
      <c r="P1325">
        <v>1.04</v>
      </c>
      <c r="S1325">
        <v>26452</v>
      </c>
      <c r="T1325">
        <v>23.741872070164828</v>
      </c>
      <c r="U1325" t="s">
        <v>3533</v>
      </c>
      <c r="V1325" t="s">
        <v>3476</v>
      </c>
      <c r="W1325" t="s">
        <v>12160</v>
      </c>
      <c r="X1325" t="s">
        <v>12148</v>
      </c>
    </row>
    <row r="1326" spans="1:24">
      <c r="A1326" t="s">
        <v>151</v>
      </c>
      <c r="B1326" t="s">
        <v>57</v>
      </c>
      <c r="C1326" t="s">
        <v>2031</v>
      </c>
      <c r="D1326" t="s">
        <v>2029</v>
      </c>
      <c r="E1326" t="s">
        <v>2031</v>
      </c>
      <c r="F1326" t="s">
        <v>2030</v>
      </c>
      <c r="I1326" t="s">
        <v>205</v>
      </c>
      <c r="J1326" t="s">
        <v>2013</v>
      </c>
      <c r="K1326">
        <v>900.5</v>
      </c>
      <c r="L1326" t="s">
        <v>129</v>
      </c>
      <c r="M1326">
        <v>370370</v>
      </c>
      <c r="N1326" t="s">
        <v>127</v>
      </c>
      <c r="O1326" t="s">
        <v>128</v>
      </c>
      <c r="S1326">
        <v>26452</v>
      </c>
      <c r="T1326">
        <v>14.00158778164222</v>
      </c>
      <c r="U1326" t="s">
        <v>3619</v>
      </c>
      <c r="V1326" t="s">
        <v>3476</v>
      </c>
      <c r="W1326" t="s">
        <v>2010</v>
      </c>
      <c r="X1326" t="s">
        <v>12147</v>
      </c>
    </row>
    <row r="1327" spans="1:24">
      <c r="A1327" t="s">
        <v>151</v>
      </c>
      <c r="B1327" t="s">
        <v>57</v>
      </c>
      <c r="C1327" t="s">
        <v>2031</v>
      </c>
      <c r="D1327" t="s">
        <v>2029</v>
      </c>
      <c r="E1327" t="s">
        <v>2031</v>
      </c>
      <c r="F1327" t="s">
        <v>2030</v>
      </c>
      <c r="I1327" t="s">
        <v>205</v>
      </c>
      <c r="J1327" t="s">
        <v>2013</v>
      </c>
      <c r="K1327">
        <v>900.5</v>
      </c>
      <c r="L1327" t="s">
        <v>113</v>
      </c>
      <c r="M1327">
        <v>29629.600000000002</v>
      </c>
      <c r="N1327" t="s">
        <v>127</v>
      </c>
      <c r="O1327" t="s">
        <v>128</v>
      </c>
      <c r="S1327">
        <v>26452</v>
      </c>
      <c r="T1327">
        <v>1.1201270225313777</v>
      </c>
      <c r="U1327" t="s">
        <v>3619</v>
      </c>
      <c r="V1327" t="s">
        <v>3476</v>
      </c>
      <c r="W1327" t="s">
        <v>2010</v>
      </c>
      <c r="X1327" t="s">
        <v>12147</v>
      </c>
    </row>
    <row r="1328" spans="1:24">
      <c r="A1328" t="s">
        <v>151</v>
      </c>
      <c r="B1328" t="s">
        <v>57</v>
      </c>
      <c r="C1328" t="s">
        <v>3432</v>
      </c>
      <c r="D1328" t="s">
        <v>2011</v>
      </c>
      <c r="E1328" t="s">
        <v>3432</v>
      </c>
      <c r="F1328" t="s">
        <v>2012</v>
      </c>
      <c r="I1328" t="s">
        <v>205</v>
      </c>
      <c r="J1328" t="s">
        <v>2013</v>
      </c>
      <c r="K1328">
        <v>1005</v>
      </c>
      <c r="L1328" t="s">
        <v>129</v>
      </c>
      <c r="M1328">
        <v>370370</v>
      </c>
      <c r="N1328" t="s">
        <v>127</v>
      </c>
      <c r="O1328" t="s">
        <v>128</v>
      </c>
      <c r="S1328">
        <v>26452</v>
      </c>
      <c r="T1328">
        <v>14.00158778164222</v>
      </c>
      <c r="U1328" t="s">
        <v>3619</v>
      </c>
      <c r="V1328" t="s">
        <v>3476</v>
      </c>
      <c r="W1328" t="s">
        <v>2010</v>
      </c>
      <c r="X1328" t="s">
        <v>12147</v>
      </c>
    </row>
    <row r="1329" spans="1:24">
      <c r="A1329" t="s">
        <v>151</v>
      </c>
      <c r="B1329" t="s">
        <v>57</v>
      </c>
      <c r="C1329" t="s">
        <v>3432</v>
      </c>
      <c r="D1329" t="s">
        <v>2011</v>
      </c>
      <c r="E1329" t="s">
        <v>3432</v>
      </c>
      <c r="F1329" t="s">
        <v>2012</v>
      </c>
      <c r="I1329" t="s">
        <v>205</v>
      </c>
      <c r="J1329" t="s">
        <v>2013</v>
      </c>
      <c r="K1329">
        <v>1005</v>
      </c>
      <c r="L1329" t="s">
        <v>113</v>
      </c>
      <c r="M1329">
        <v>29629.600000000002</v>
      </c>
      <c r="N1329" t="s">
        <v>127</v>
      </c>
      <c r="O1329" t="s">
        <v>128</v>
      </c>
      <c r="S1329">
        <v>26452</v>
      </c>
      <c r="T1329">
        <v>1.1201270225313777</v>
      </c>
      <c r="U1329" t="s">
        <v>3619</v>
      </c>
      <c r="V1329" t="s">
        <v>3476</v>
      </c>
      <c r="W1329" t="s">
        <v>2010</v>
      </c>
      <c r="X1329" t="s">
        <v>12147</v>
      </c>
    </row>
    <row r="1330" spans="1:24">
      <c r="A1330" t="s">
        <v>151</v>
      </c>
      <c r="B1330" t="s">
        <v>57</v>
      </c>
      <c r="C1330" t="s">
        <v>2034</v>
      </c>
      <c r="D1330" t="s">
        <v>2032</v>
      </c>
      <c r="E1330" t="s">
        <v>2034</v>
      </c>
      <c r="F1330" t="s">
        <v>2033</v>
      </c>
      <c r="I1330" t="s">
        <v>205</v>
      </c>
      <c r="J1330" t="s">
        <v>2013</v>
      </c>
      <c r="K1330">
        <v>8.4</v>
      </c>
      <c r="L1330" t="s">
        <v>129</v>
      </c>
      <c r="M1330">
        <v>370370</v>
      </c>
      <c r="N1330" t="s">
        <v>127</v>
      </c>
      <c r="O1330" t="s">
        <v>128</v>
      </c>
      <c r="S1330">
        <v>26452</v>
      </c>
      <c r="T1330">
        <v>14.00158778164222</v>
      </c>
      <c r="U1330" t="s">
        <v>3619</v>
      </c>
      <c r="V1330" t="s">
        <v>3476</v>
      </c>
      <c r="W1330" t="s">
        <v>2010</v>
      </c>
      <c r="X1330" t="s">
        <v>12147</v>
      </c>
    </row>
    <row r="1331" spans="1:24">
      <c r="A1331" t="s">
        <v>151</v>
      </c>
      <c r="B1331" t="s">
        <v>57</v>
      </c>
      <c r="C1331" t="s">
        <v>2034</v>
      </c>
      <c r="D1331" t="s">
        <v>2032</v>
      </c>
      <c r="E1331" t="s">
        <v>2034</v>
      </c>
      <c r="F1331" t="s">
        <v>2033</v>
      </c>
      <c r="I1331" t="s">
        <v>205</v>
      </c>
      <c r="J1331" t="s">
        <v>2013</v>
      </c>
      <c r="K1331">
        <v>8.4</v>
      </c>
      <c r="L1331" t="s">
        <v>113</v>
      </c>
      <c r="M1331">
        <v>29629.600000000002</v>
      </c>
      <c r="N1331" t="s">
        <v>127</v>
      </c>
      <c r="O1331" t="s">
        <v>128</v>
      </c>
      <c r="S1331">
        <v>26452</v>
      </c>
      <c r="T1331">
        <v>1.1201270225313777</v>
      </c>
      <c r="U1331" t="s">
        <v>3619</v>
      </c>
      <c r="V1331" t="s">
        <v>3476</v>
      </c>
      <c r="W1331" t="s">
        <v>2010</v>
      </c>
      <c r="X1331" t="s">
        <v>12147</v>
      </c>
    </row>
    <row r="1332" spans="1:24">
      <c r="A1332" t="s">
        <v>151</v>
      </c>
      <c r="B1332" t="s">
        <v>57</v>
      </c>
      <c r="C1332" t="s">
        <v>2037</v>
      </c>
      <c r="D1332" t="s">
        <v>2035</v>
      </c>
      <c r="E1332" t="s">
        <v>2037</v>
      </c>
      <c r="F1332" t="s">
        <v>2036</v>
      </c>
      <c r="I1332" t="s">
        <v>205</v>
      </c>
      <c r="J1332" t="s">
        <v>2013</v>
      </c>
      <c r="K1332">
        <v>44.47</v>
      </c>
      <c r="L1332" t="s">
        <v>129</v>
      </c>
      <c r="M1332">
        <v>370370</v>
      </c>
      <c r="N1332" t="s">
        <v>127</v>
      </c>
      <c r="O1332" t="s">
        <v>128</v>
      </c>
      <c r="S1332">
        <v>26452</v>
      </c>
      <c r="T1332">
        <v>14.00158778164222</v>
      </c>
      <c r="U1332" t="s">
        <v>3619</v>
      </c>
      <c r="V1332" t="s">
        <v>3476</v>
      </c>
      <c r="W1332" t="s">
        <v>2010</v>
      </c>
      <c r="X1332" t="s">
        <v>12147</v>
      </c>
    </row>
    <row r="1333" spans="1:24">
      <c r="A1333" t="s">
        <v>151</v>
      </c>
      <c r="B1333" t="s">
        <v>57</v>
      </c>
      <c r="C1333" t="s">
        <v>2037</v>
      </c>
      <c r="D1333" t="s">
        <v>2035</v>
      </c>
      <c r="E1333" t="s">
        <v>2037</v>
      </c>
      <c r="F1333" t="s">
        <v>2036</v>
      </c>
      <c r="I1333" t="s">
        <v>205</v>
      </c>
      <c r="J1333" t="s">
        <v>2013</v>
      </c>
      <c r="K1333">
        <v>44.47</v>
      </c>
      <c r="L1333" t="s">
        <v>113</v>
      </c>
      <c r="M1333">
        <v>29629.600000000002</v>
      </c>
      <c r="N1333" t="s">
        <v>127</v>
      </c>
      <c r="O1333" t="s">
        <v>128</v>
      </c>
      <c r="S1333">
        <v>26452</v>
      </c>
      <c r="T1333">
        <v>1.1201270225313777</v>
      </c>
      <c r="U1333" t="s">
        <v>3619</v>
      </c>
      <c r="V1333" t="s">
        <v>3476</v>
      </c>
      <c r="W1333" t="s">
        <v>2010</v>
      </c>
      <c r="X1333" t="s">
        <v>12147</v>
      </c>
    </row>
    <row r="1334" spans="1:24">
      <c r="A1334" t="s">
        <v>151</v>
      </c>
      <c r="B1334" t="s">
        <v>57</v>
      </c>
      <c r="C1334" t="s">
        <v>2074</v>
      </c>
      <c r="D1334" t="s">
        <v>2072</v>
      </c>
      <c r="E1334" t="s">
        <v>2074</v>
      </c>
      <c r="F1334" t="s">
        <v>2073</v>
      </c>
      <c r="I1334" t="s">
        <v>205</v>
      </c>
      <c r="J1334" t="s">
        <v>2013</v>
      </c>
      <c r="K1334">
        <v>1015.3</v>
      </c>
      <c r="L1334" t="s">
        <v>129</v>
      </c>
      <c r="M1334">
        <v>400000</v>
      </c>
      <c r="N1334" t="s">
        <v>127</v>
      </c>
      <c r="O1334" t="s">
        <v>128</v>
      </c>
      <c r="S1334">
        <v>26452</v>
      </c>
      <c r="T1334">
        <v>15.121729925903523</v>
      </c>
      <c r="U1334" t="s">
        <v>157</v>
      </c>
      <c r="V1334" t="s">
        <v>3476</v>
      </c>
      <c r="W1334" t="s">
        <v>2010</v>
      </c>
      <c r="X1334" t="s">
        <v>12148</v>
      </c>
    </row>
    <row r="1335" spans="1:24">
      <c r="A1335" t="s">
        <v>151</v>
      </c>
      <c r="B1335" t="s">
        <v>57</v>
      </c>
      <c r="C1335" t="s">
        <v>2077</v>
      </c>
      <c r="D1335" t="s">
        <v>2075</v>
      </c>
      <c r="E1335" t="s">
        <v>2077</v>
      </c>
      <c r="F1335" t="s">
        <v>2076</v>
      </c>
      <c r="I1335" t="s">
        <v>205</v>
      </c>
      <c r="J1335" t="s">
        <v>2013</v>
      </c>
      <c r="K1335">
        <v>376.4</v>
      </c>
      <c r="L1335" t="s">
        <v>129</v>
      </c>
      <c r="M1335">
        <v>400000</v>
      </c>
      <c r="N1335" t="s">
        <v>127</v>
      </c>
      <c r="O1335" t="s">
        <v>128</v>
      </c>
      <c r="S1335">
        <v>26452</v>
      </c>
      <c r="T1335">
        <v>15.121729925903523</v>
      </c>
      <c r="U1335" t="s">
        <v>157</v>
      </c>
      <c r="V1335" t="s">
        <v>3476</v>
      </c>
      <c r="W1335" t="s">
        <v>2010</v>
      </c>
      <c r="X1335" t="s">
        <v>12148</v>
      </c>
    </row>
    <row r="1336" spans="1:24">
      <c r="A1336" t="s">
        <v>151</v>
      </c>
      <c r="B1336" t="s">
        <v>57</v>
      </c>
      <c r="C1336" t="s">
        <v>2080</v>
      </c>
      <c r="D1336" t="s">
        <v>2078</v>
      </c>
      <c r="E1336" t="s">
        <v>2080</v>
      </c>
      <c r="F1336" t="s">
        <v>2079</v>
      </c>
      <c r="I1336" t="s">
        <v>205</v>
      </c>
      <c r="J1336" t="s">
        <v>2013</v>
      </c>
      <c r="K1336">
        <v>1362.6</v>
      </c>
      <c r="L1336" t="s">
        <v>129</v>
      </c>
      <c r="M1336">
        <v>400000</v>
      </c>
      <c r="N1336" t="s">
        <v>127</v>
      </c>
      <c r="O1336" t="s">
        <v>128</v>
      </c>
      <c r="S1336">
        <v>26452</v>
      </c>
      <c r="T1336">
        <v>15.121729925903523</v>
      </c>
      <c r="U1336" t="s">
        <v>157</v>
      </c>
      <c r="V1336" t="s">
        <v>3476</v>
      </c>
      <c r="W1336" t="s">
        <v>2010</v>
      </c>
      <c r="X1336" t="s">
        <v>12148</v>
      </c>
    </row>
    <row r="1337" spans="1:24">
      <c r="A1337" t="s">
        <v>151</v>
      </c>
      <c r="B1337" t="s">
        <v>57</v>
      </c>
      <c r="C1337" t="s">
        <v>2083</v>
      </c>
      <c r="D1337" t="s">
        <v>2081</v>
      </c>
      <c r="E1337" t="s">
        <v>2083</v>
      </c>
      <c r="F1337" t="s">
        <v>2082</v>
      </c>
      <c r="I1337" t="s">
        <v>205</v>
      </c>
      <c r="J1337" t="s">
        <v>2013</v>
      </c>
      <c r="K1337">
        <v>291.33</v>
      </c>
      <c r="L1337" t="s">
        <v>129</v>
      </c>
      <c r="M1337">
        <v>400000</v>
      </c>
      <c r="N1337" t="s">
        <v>127</v>
      </c>
      <c r="O1337" t="s">
        <v>128</v>
      </c>
      <c r="S1337">
        <v>26452</v>
      </c>
      <c r="T1337">
        <v>15.121729925903523</v>
      </c>
      <c r="U1337" t="s">
        <v>157</v>
      </c>
      <c r="V1337" t="s">
        <v>3476</v>
      </c>
      <c r="W1337" t="s">
        <v>2010</v>
      </c>
      <c r="X1337" t="s">
        <v>12148</v>
      </c>
    </row>
    <row r="1338" spans="1:24">
      <c r="A1338" t="s">
        <v>151</v>
      </c>
      <c r="B1338" t="s">
        <v>57</v>
      </c>
      <c r="C1338" t="s">
        <v>2040</v>
      </c>
      <c r="D1338" t="s">
        <v>2038</v>
      </c>
      <c r="E1338" t="s">
        <v>2040</v>
      </c>
      <c r="F1338" t="s">
        <v>2039</v>
      </c>
      <c r="I1338" t="s">
        <v>205</v>
      </c>
      <c r="J1338" t="s">
        <v>2013</v>
      </c>
      <c r="K1338">
        <v>51.8</v>
      </c>
      <c r="L1338" t="s">
        <v>129</v>
      </c>
      <c r="M1338">
        <v>370370</v>
      </c>
      <c r="N1338" t="s">
        <v>127</v>
      </c>
      <c r="O1338" t="s">
        <v>128</v>
      </c>
      <c r="S1338">
        <v>26452</v>
      </c>
      <c r="T1338">
        <v>14.00158778164222</v>
      </c>
      <c r="U1338" t="s">
        <v>3619</v>
      </c>
      <c r="V1338" t="s">
        <v>3476</v>
      </c>
      <c r="W1338" t="s">
        <v>2010</v>
      </c>
      <c r="X1338" t="s">
        <v>12147</v>
      </c>
    </row>
    <row r="1339" spans="1:24">
      <c r="A1339" t="s">
        <v>151</v>
      </c>
      <c r="B1339" t="s">
        <v>57</v>
      </c>
      <c r="C1339" t="s">
        <v>2040</v>
      </c>
      <c r="D1339" t="s">
        <v>2038</v>
      </c>
      <c r="E1339" t="s">
        <v>2040</v>
      </c>
      <c r="F1339" t="s">
        <v>2039</v>
      </c>
      <c r="I1339" t="s">
        <v>205</v>
      </c>
      <c r="J1339" t="s">
        <v>2013</v>
      </c>
      <c r="K1339">
        <v>51.8</v>
      </c>
      <c r="L1339" t="s">
        <v>113</v>
      </c>
      <c r="M1339">
        <v>29629.600000000002</v>
      </c>
      <c r="N1339" t="s">
        <v>127</v>
      </c>
      <c r="O1339" t="s">
        <v>128</v>
      </c>
      <c r="S1339">
        <v>26452</v>
      </c>
      <c r="T1339">
        <v>1.1201270225313777</v>
      </c>
      <c r="U1339" t="s">
        <v>3619</v>
      </c>
      <c r="V1339" t="s">
        <v>3476</v>
      </c>
      <c r="W1339" t="s">
        <v>2010</v>
      </c>
      <c r="X1339" t="s">
        <v>12147</v>
      </c>
    </row>
    <row r="1340" spans="1:24">
      <c r="A1340" t="s">
        <v>151</v>
      </c>
      <c r="B1340" t="s">
        <v>57</v>
      </c>
      <c r="C1340" t="s">
        <v>885</v>
      </c>
      <c r="D1340" t="s">
        <v>886</v>
      </c>
      <c r="E1340" t="s">
        <v>888</v>
      </c>
      <c r="F1340" t="s">
        <v>887</v>
      </c>
      <c r="I1340" t="s">
        <v>204</v>
      </c>
      <c r="J1340" t="s">
        <v>527</v>
      </c>
      <c r="K1340">
        <v>176.4</v>
      </c>
      <c r="L1340" t="s">
        <v>129</v>
      </c>
      <c r="M1340">
        <v>400000</v>
      </c>
      <c r="N1340" t="s">
        <v>127</v>
      </c>
      <c r="O1340" t="s">
        <v>128</v>
      </c>
      <c r="P1340">
        <v>0.89000000000000012</v>
      </c>
      <c r="S1340">
        <v>26452</v>
      </c>
      <c r="T1340">
        <v>15.121729925903523</v>
      </c>
      <c r="U1340" t="s">
        <v>157</v>
      </c>
      <c r="V1340" t="s">
        <v>3476</v>
      </c>
      <c r="W1340" t="s">
        <v>12160</v>
      </c>
      <c r="X1340" t="s">
        <v>12148</v>
      </c>
    </row>
    <row r="1341" spans="1:24">
      <c r="A1341" t="s">
        <v>151</v>
      </c>
      <c r="B1341" t="s">
        <v>57</v>
      </c>
      <c r="C1341" t="s">
        <v>885</v>
      </c>
      <c r="D1341" t="s">
        <v>886</v>
      </c>
      <c r="E1341" t="s">
        <v>888</v>
      </c>
      <c r="F1341" t="s">
        <v>887</v>
      </c>
      <c r="I1341" t="s">
        <v>204</v>
      </c>
      <c r="J1341" t="s">
        <v>527</v>
      </c>
      <c r="K1341">
        <v>176.4</v>
      </c>
      <c r="L1341" t="s">
        <v>134</v>
      </c>
      <c r="M1341">
        <v>1979625</v>
      </c>
      <c r="N1341" t="s">
        <v>105</v>
      </c>
      <c r="O1341" t="s">
        <v>106</v>
      </c>
      <c r="P1341">
        <v>0.89000000000000012</v>
      </c>
      <c r="S1341">
        <v>26452</v>
      </c>
      <c r="T1341">
        <v>74.8383865114169</v>
      </c>
      <c r="U1341" t="s">
        <v>157</v>
      </c>
      <c r="V1341" t="s">
        <v>3476</v>
      </c>
      <c r="W1341" t="s">
        <v>12160</v>
      </c>
      <c r="X1341" t="s">
        <v>12148</v>
      </c>
    </row>
    <row r="1342" spans="1:24">
      <c r="A1342" t="s">
        <v>151</v>
      </c>
      <c r="B1342" t="s">
        <v>57</v>
      </c>
      <c r="C1342" t="s">
        <v>885</v>
      </c>
      <c r="D1342" t="s">
        <v>886</v>
      </c>
      <c r="E1342" t="s">
        <v>888</v>
      </c>
      <c r="F1342" t="s">
        <v>887</v>
      </c>
      <c r="I1342" t="s">
        <v>204</v>
      </c>
      <c r="J1342" t="s">
        <v>527</v>
      </c>
      <c r="K1342">
        <v>176.4</v>
      </c>
      <c r="L1342" t="s">
        <v>138</v>
      </c>
      <c r="M1342">
        <v>656640</v>
      </c>
      <c r="N1342" t="s">
        <v>135</v>
      </c>
      <c r="O1342" t="s">
        <v>136</v>
      </c>
      <c r="P1342">
        <v>0.89000000000000012</v>
      </c>
      <c r="S1342">
        <v>26452</v>
      </c>
      <c r="T1342">
        <v>24.823831846363223</v>
      </c>
      <c r="U1342" t="s">
        <v>157</v>
      </c>
      <c r="V1342" t="s">
        <v>3476</v>
      </c>
      <c r="W1342" t="s">
        <v>12160</v>
      </c>
      <c r="X1342" t="s">
        <v>12148</v>
      </c>
    </row>
    <row r="1343" spans="1:24">
      <c r="A1343" t="s">
        <v>151</v>
      </c>
      <c r="B1343" t="s">
        <v>57</v>
      </c>
      <c r="C1343" t="s">
        <v>2086</v>
      </c>
      <c r="D1343" t="s">
        <v>2084</v>
      </c>
      <c r="E1343" t="s">
        <v>2086</v>
      </c>
      <c r="F1343" t="s">
        <v>2085</v>
      </c>
      <c r="I1343" t="s">
        <v>205</v>
      </c>
      <c r="J1343" t="s">
        <v>2013</v>
      </c>
      <c r="K1343">
        <v>20.100000000000001</v>
      </c>
      <c r="L1343" t="s">
        <v>129</v>
      </c>
      <c r="M1343">
        <v>400000</v>
      </c>
      <c r="N1343" t="s">
        <v>127</v>
      </c>
      <c r="O1343" t="s">
        <v>128</v>
      </c>
      <c r="S1343">
        <v>26452</v>
      </c>
      <c r="T1343">
        <v>15.121729925903523</v>
      </c>
      <c r="U1343" t="s">
        <v>157</v>
      </c>
      <c r="V1343" t="s">
        <v>3476</v>
      </c>
      <c r="W1343" t="s">
        <v>2010</v>
      </c>
      <c r="X1343" t="s">
        <v>12148</v>
      </c>
    </row>
    <row r="1344" spans="1:24">
      <c r="A1344" t="s">
        <v>151</v>
      </c>
      <c r="B1344" t="s">
        <v>57</v>
      </c>
      <c r="C1344" t="s">
        <v>890</v>
      </c>
      <c r="D1344" t="s">
        <v>891</v>
      </c>
      <c r="E1344" t="s">
        <v>893</v>
      </c>
      <c r="F1344" t="s">
        <v>892</v>
      </c>
      <c r="I1344" t="s">
        <v>208</v>
      </c>
      <c r="J1344" t="s">
        <v>527</v>
      </c>
      <c r="K1344">
        <v>633.55600000000004</v>
      </c>
      <c r="L1344" t="s">
        <v>129</v>
      </c>
      <c r="M1344">
        <v>400000</v>
      </c>
      <c r="N1344" t="s">
        <v>127</v>
      </c>
      <c r="O1344" t="s">
        <v>128</v>
      </c>
      <c r="P1344">
        <v>2.5300000000000002</v>
      </c>
      <c r="S1344">
        <v>26452</v>
      </c>
      <c r="T1344">
        <v>15.121729925903523</v>
      </c>
      <c r="U1344" t="s">
        <v>157</v>
      </c>
      <c r="V1344" t="s">
        <v>3476</v>
      </c>
      <c r="W1344" t="s">
        <v>12160</v>
      </c>
      <c r="X1344" t="s">
        <v>12148</v>
      </c>
    </row>
    <row r="1345" spans="1:24">
      <c r="A1345" t="s">
        <v>151</v>
      </c>
      <c r="B1345" t="s">
        <v>57</v>
      </c>
      <c r="C1345" t="s">
        <v>890</v>
      </c>
      <c r="D1345" t="s">
        <v>891</v>
      </c>
      <c r="E1345" t="s">
        <v>893</v>
      </c>
      <c r="F1345" t="s">
        <v>892</v>
      </c>
      <c r="I1345" t="s">
        <v>208</v>
      </c>
      <c r="J1345" t="s">
        <v>527</v>
      </c>
      <c r="K1345">
        <v>633.55600000000004</v>
      </c>
      <c r="L1345" t="s">
        <v>130</v>
      </c>
      <c r="M1345">
        <v>1200000</v>
      </c>
      <c r="N1345" t="s">
        <v>131</v>
      </c>
      <c r="O1345" t="s">
        <v>132</v>
      </c>
      <c r="P1345">
        <v>2.5300000000000002</v>
      </c>
      <c r="S1345">
        <v>26452</v>
      </c>
      <c r="T1345">
        <v>45.365189777710569</v>
      </c>
      <c r="U1345" t="s">
        <v>157</v>
      </c>
      <c r="V1345" t="s">
        <v>3476</v>
      </c>
      <c r="W1345" t="s">
        <v>12160</v>
      </c>
      <c r="X1345" t="s">
        <v>12148</v>
      </c>
    </row>
    <row r="1346" spans="1:24">
      <c r="A1346" t="s">
        <v>151</v>
      </c>
      <c r="B1346" t="s">
        <v>57</v>
      </c>
      <c r="C1346" t="s">
        <v>890</v>
      </c>
      <c r="D1346" t="s">
        <v>891</v>
      </c>
      <c r="E1346" t="s">
        <v>893</v>
      </c>
      <c r="F1346" t="s">
        <v>892</v>
      </c>
      <c r="I1346" t="s">
        <v>208</v>
      </c>
      <c r="J1346" t="s">
        <v>527</v>
      </c>
      <c r="K1346">
        <v>633.55600000000004</v>
      </c>
      <c r="L1346" t="s">
        <v>134</v>
      </c>
      <c r="M1346">
        <v>3197126.88</v>
      </c>
      <c r="N1346" t="s">
        <v>105</v>
      </c>
      <c r="O1346" t="s">
        <v>106</v>
      </c>
      <c r="P1346">
        <v>2.5300000000000002</v>
      </c>
      <c r="S1346">
        <v>26452</v>
      </c>
      <c r="T1346">
        <v>120.8652230455164</v>
      </c>
      <c r="U1346" t="s">
        <v>157</v>
      </c>
      <c r="V1346" t="s">
        <v>3476</v>
      </c>
      <c r="W1346" t="s">
        <v>12160</v>
      </c>
      <c r="X1346" t="s">
        <v>12148</v>
      </c>
    </row>
    <row r="1347" spans="1:24">
      <c r="A1347" t="s">
        <v>151</v>
      </c>
      <c r="B1347" t="s">
        <v>57</v>
      </c>
      <c r="C1347" t="s">
        <v>890</v>
      </c>
      <c r="D1347" t="s">
        <v>891</v>
      </c>
      <c r="E1347" t="s">
        <v>893</v>
      </c>
      <c r="F1347" t="s">
        <v>892</v>
      </c>
      <c r="I1347" t="s">
        <v>208</v>
      </c>
      <c r="J1347" t="s">
        <v>527</v>
      </c>
      <c r="K1347">
        <v>633.55600000000004</v>
      </c>
      <c r="L1347" t="s">
        <v>138</v>
      </c>
      <c r="M1347">
        <v>1148040</v>
      </c>
      <c r="N1347" t="s">
        <v>135</v>
      </c>
      <c r="O1347" t="s">
        <v>136</v>
      </c>
      <c r="P1347">
        <v>2.5300000000000002</v>
      </c>
      <c r="S1347">
        <v>26452</v>
      </c>
      <c r="T1347">
        <v>43.400877060335702</v>
      </c>
      <c r="U1347" t="s">
        <v>157</v>
      </c>
      <c r="V1347" t="s">
        <v>3476</v>
      </c>
      <c r="W1347" t="s">
        <v>12160</v>
      </c>
      <c r="X1347" t="s">
        <v>12148</v>
      </c>
    </row>
    <row r="1348" spans="1:24">
      <c r="A1348" t="s">
        <v>151</v>
      </c>
      <c r="B1348" t="s">
        <v>57</v>
      </c>
      <c r="C1348" t="s">
        <v>2043</v>
      </c>
      <c r="D1348" t="s">
        <v>2041</v>
      </c>
      <c r="E1348" t="s">
        <v>2043</v>
      </c>
      <c r="F1348" t="s">
        <v>2042</v>
      </c>
      <c r="I1348" t="s">
        <v>205</v>
      </c>
      <c r="J1348" t="s">
        <v>2013</v>
      </c>
      <c r="K1348">
        <v>31</v>
      </c>
      <c r="L1348" t="s">
        <v>129</v>
      </c>
      <c r="M1348">
        <v>370370</v>
      </c>
      <c r="N1348" t="s">
        <v>127</v>
      </c>
      <c r="O1348" t="s">
        <v>128</v>
      </c>
      <c r="S1348">
        <v>26452</v>
      </c>
      <c r="T1348">
        <v>14.00158778164222</v>
      </c>
      <c r="U1348" t="s">
        <v>3619</v>
      </c>
      <c r="V1348" t="s">
        <v>3476</v>
      </c>
      <c r="W1348" t="s">
        <v>2010</v>
      </c>
      <c r="X1348" t="s">
        <v>12147</v>
      </c>
    </row>
    <row r="1349" spans="1:24">
      <c r="A1349" t="s">
        <v>151</v>
      </c>
      <c r="B1349" t="s">
        <v>57</v>
      </c>
      <c r="C1349" t="s">
        <v>2043</v>
      </c>
      <c r="D1349" t="s">
        <v>2041</v>
      </c>
      <c r="E1349" t="s">
        <v>2043</v>
      </c>
      <c r="F1349" t="s">
        <v>2042</v>
      </c>
      <c r="I1349" t="s">
        <v>205</v>
      </c>
      <c r="J1349" t="s">
        <v>2013</v>
      </c>
      <c r="K1349">
        <v>31</v>
      </c>
      <c r="L1349" t="s">
        <v>113</v>
      </c>
      <c r="M1349">
        <v>29629.600000000002</v>
      </c>
      <c r="N1349" t="s">
        <v>127</v>
      </c>
      <c r="O1349" t="s">
        <v>128</v>
      </c>
      <c r="S1349">
        <v>26452</v>
      </c>
      <c r="T1349">
        <v>1.1201270225313777</v>
      </c>
      <c r="U1349" t="s">
        <v>3619</v>
      </c>
      <c r="V1349" t="s">
        <v>3476</v>
      </c>
      <c r="W1349" t="s">
        <v>2010</v>
      </c>
      <c r="X1349" t="s">
        <v>12147</v>
      </c>
    </row>
    <row r="1350" spans="1:24">
      <c r="A1350" t="s">
        <v>151</v>
      </c>
      <c r="B1350" t="s">
        <v>57</v>
      </c>
      <c r="C1350" t="s">
        <v>2089</v>
      </c>
      <c r="D1350" t="s">
        <v>2087</v>
      </c>
      <c r="E1350" t="s">
        <v>2089</v>
      </c>
      <c r="F1350" t="s">
        <v>2088</v>
      </c>
      <c r="I1350" t="s">
        <v>205</v>
      </c>
      <c r="J1350" t="s">
        <v>2013</v>
      </c>
      <c r="K1350">
        <v>4137.55</v>
      </c>
      <c r="L1350" t="s">
        <v>129</v>
      </c>
      <c r="M1350">
        <v>400000</v>
      </c>
      <c r="N1350" t="s">
        <v>127</v>
      </c>
      <c r="O1350" t="s">
        <v>128</v>
      </c>
      <c r="S1350">
        <v>26452</v>
      </c>
      <c r="T1350">
        <v>15.121729925903523</v>
      </c>
      <c r="U1350" t="s">
        <v>3533</v>
      </c>
      <c r="V1350" t="s">
        <v>3476</v>
      </c>
      <c r="W1350" t="s">
        <v>2010</v>
      </c>
      <c r="X1350" t="s">
        <v>12148</v>
      </c>
    </row>
    <row r="1351" spans="1:24">
      <c r="A1351" t="s">
        <v>151</v>
      </c>
      <c r="B1351" t="s">
        <v>57</v>
      </c>
      <c r="C1351" t="s">
        <v>2046</v>
      </c>
      <c r="D1351" t="s">
        <v>2044</v>
      </c>
      <c r="E1351" t="s">
        <v>2046</v>
      </c>
      <c r="F1351" t="s">
        <v>2045</v>
      </c>
      <c r="I1351" t="s">
        <v>205</v>
      </c>
      <c r="J1351" t="s">
        <v>2013</v>
      </c>
      <c r="K1351">
        <v>998</v>
      </c>
      <c r="L1351" t="s">
        <v>129</v>
      </c>
      <c r="M1351">
        <v>370370</v>
      </c>
      <c r="N1351" t="s">
        <v>127</v>
      </c>
      <c r="O1351" t="s">
        <v>128</v>
      </c>
      <c r="S1351">
        <v>26452</v>
      </c>
      <c r="T1351">
        <v>14.00158778164222</v>
      </c>
      <c r="U1351" t="s">
        <v>3619</v>
      </c>
      <c r="V1351" t="s">
        <v>3476</v>
      </c>
      <c r="W1351" t="s">
        <v>2010</v>
      </c>
      <c r="X1351" t="s">
        <v>12147</v>
      </c>
    </row>
    <row r="1352" spans="1:24">
      <c r="A1352" t="s">
        <v>151</v>
      </c>
      <c r="B1352" t="s">
        <v>57</v>
      </c>
      <c r="C1352" t="s">
        <v>2046</v>
      </c>
      <c r="D1352" t="s">
        <v>2044</v>
      </c>
      <c r="E1352" t="s">
        <v>2046</v>
      </c>
      <c r="F1352" t="s">
        <v>2045</v>
      </c>
      <c r="I1352" t="s">
        <v>205</v>
      </c>
      <c r="J1352" t="s">
        <v>2013</v>
      </c>
      <c r="K1352">
        <v>998</v>
      </c>
      <c r="L1352" t="s">
        <v>113</v>
      </c>
      <c r="M1352">
        <v>29629.600000000002</v>
      </c>
      <c r="N1352" t="s">
        <v>127</v>
      </c>
      <c r="O1352" t="s">
        <v>128</v>
      </c>
      <c r="S1352">
        <v>26452</v>
      </c>
      <c r="T1352">
        <v>1.1201270225313777</v>
      </c>
      <c r="U1352" t="s">
        <v>3619</v>
      </c>
      <c r="V1352" t="s">
        <v>3476</v>
      </c>
      <c r="W1352" t="s">
        <v>2010</v>
      </c>
      <c r="X1352" t="s">
        <v>12147</v>
      </c>
    </row>
    <row r="1353" spans="1:24">
      <c r="A1353" t="s">
        <v>151</v>
      </c>
      <c r="B1353" t="s">
        <v>57</v>
      </c>
      <c r="C1353" t="s">
        <v>1325</v>
      </c>
      <c r="D1353" t="s">
        <v>1326</v>
      </c>
      <c r="E1353" t="s">
        <v>1327</v>
      </c>
      <c r="F1353" t="s">
        <v>525</v>
      </c>
      <c r="I1353" t="s">
        <v>208</v>
      </c>
      <c r="J1353" t="s">
        <v>527</v>
      </c>
      <c r="K1353">
        <v>1893.5</v>
      </c>
      <c r="L1353" t="s">
        <v>129</v>
      </c>
      <c r="M1353">
        <v>400000</v>
      </c>
      <c r="N1353" t="s">
        <v>127</v>
      </c>
      <c r="O1353" t="s">
        <v>128</v>
      </c>
      <c r="P1353">
        <v>10.55</v>
      </c>
      <c r="S1353">
        <v>26452</v>
      </c>
      <c r="T1353">
        <v>15.121729925903523</v>
      </c>
      <c r="U1353" t="s">
        <v>157</v>
      </c>
      <c r="V1353" t="s">
        <v>3476</v>
      </c>
      <c r="W1353" t="s">
        <v>12160</v>
      </c>
      <c r="X1353" t="s">
        <v>12148</v>
      </c>
    </row>
    <row r="1354" spans="1:24">
      <c r="A1354" t="s">
        <v>151</v>
      </c>
      <c r="B1354" t="s">
        <v>57</v>
      </c>
      <c r="C1354" t="s">
        <v>1325</v>
      </c>
      <c r="D1354" t="s">
        <v>1326</v>
      </c>
      <c r="E1354" t="s">
        <v>1327</v>
      </c>
      <c r="F1354" t="s">
        <v>525</v>
      </c>
      <c r="I1354" t="s">
        <v>208</v>
      </c>
      <c r="J1354" t="s">
        <v>527</v>
      </c>
      <c r="K1354">
        <v>1893.5</v>
      </c>
      <c r="L1354" t="s">
        <v>130</v>
      </c>
      <c r="M1354">
        <v>3800000</v>
      </c>
      <c r="N1354" t="s">
        <v>131</v>
      </c>
      <c r="O1354" t="s">
        <v>132</v>
      </c>
      <c r="P1354">
        <v>10.55</v>
      </c>
      <c r="S1354">
        <v>26452</v>
      </c>
      <c r="T1354">
        <v>143.65643429608346</v>
      </c>
      <c r="U1354" t="s">
        <v>157</v>
      </c>
      <c r="V1354" t="s">
        <v>3476</v>
      </c>
      <c r="W1354" t="s">
        <v>12160</v>
      </c>
      <c r="X1354" t="s">
        <v>12148</v>
      </c>
    </row>
    <row r="1355" spans="1:24">
      <c r="A1355" t="s">
        <v>151</v>
      </c>
      <c r="B1355" t="s">
        <v>57</v>
      </c>
      <c r="C1355" t="s">
        <v>1325</v>
      </c>
      <c r="D1355" t="s">
        <v>1326</v>
      </c>
      <c r="E1355" t="s">
        <v>1327</v>
      </c>
      <c r="F1355" t="s">
        <v>525</v>
      </c>
      <c r="I1355" t="s">
        <v>208</v>
      </c>
      <c r="J1355" t="s">
        <v>527</v>
      </c>
      <c r="K1355">
        <v>1893.5</v>
      </c>
      <c r="L1355" t="s">
        <v>134</v>
      </c>
      <c r="M1355">
        <v>35361633.399999999</v>
      </c>
      <c r="N1355" t="s">
        <v>105</v>
      </c>
      <c r="O1355" t="s">
        <v>106</v>
      </c>
      <c r="P1355">
        <v>10.55</v>
      </c>
      <c r="S1355">
        <v>26452</v>
      </c>
      <c r="T1355">
        <v>1336.8226750340239</v>
      </c>
      <c r="U1355" t="s">
        <v>157</v>
      </c>
      <c r="V1355" t="s">
        <v>3476</v>
      </c>
      <c r="W1355" t="s">
        <v>12160</v>
      </c>
      <c r="X1355" t="s">
        <v>12148</v>
      </c>
    </row>
    <row r="1356" spans="1:24">
      <c r="A1356" t="s">
        <v>151</v>
      </c>
      <c r="B1356" t="s">
        <v>57</v>
      </c>
      <c r="C1356" t="s">
        <v>1325</v>
      </c>
      <c r="D1356" t="s">
        <v>1326</v>
      </c>
      <c r="E1356" t="s">
        <v>1327</v>
      </c>
      <c r="F1356" t="s">
        <v>525</v>
      </c>
      <c r="I1356" t="s">
        <v>208</v>
      </c>
      <c r="J1356" t="s">
        <v>527</v>
      </c>
      <c r="K1356">
        <v>1893.5</v>
      </c>
      <c r="L1356" t="s">
        <v>137</v>
      </c>
      <c r="M1356">
        <v>30296</v>
      </c>
      <c r="N1356" t="s">
        <v>135</v>
      </c>
      <c r="O1356" t="s">
        <v>136</v>
      </c>
      <c r="P1356">
        <v>10.55</v>
      </c>
      <c r="S1356">
        <v>26452</v>
      </c>
      <c r="T1356">
        <v>1.1453198245879328</v>
      </c>
      <c r="U1356" t="s">
        <v>157</v>
      </c>
      <c r="V1356" t="s">
        <v>3476</v>
      </c>
      <c r="W1356" t="s">
        <v>12160</v>
      </c>
      <c r="X1356" t="s">
        <v>12148</v>
      </c>
    </row>
    <row r="1357" spans="1:24">
      <c r="A1357" t="s">
        <v>151</v>
      </c>
      <c r="B1357" t="s">
        <v>57</v>
      </c>
      <c r="C1357" t="s">
        <v>1325</v>
      </c>
      <c r="D1357" t="s">
        <v>1326</v>
      </c>
      <c r="E1357" t="s">
        <v>1327</v>
      </c>
      <c r="F1357" t="s">
        <v>525</v>
      </c>
      <c r="I1357" t="s">
        <v>208</v>
      </c>
      <c r="J1357" t="s">
        <v>527</v>
      </c>
      <c r="K1357">
        <v>1893.5</v>
      </c>
      <c r="L1357" t="s">
        <v>138</v>
      </c>
      <c r="M1357">
        <v>3921480</v>
      </c>
      <c r="N1357" t="s">
        <v>135</v>
      </c>
      <c r="O1357" t="s">
        <v>136</v>
      </c>
      <c r="P1357">
        <v>10.55</v>
      </c>
      <c r="S1357">
        <v>26452</v>
      </c>
      <c r="T1357">
        <v>148.24890367458036</v>
      </c>
      <c r="U1357" t="s">
        <v>157</v>
      </c>
      <c r="V1357" t="s">
        <v>3476</v>
      </c>
      <c r="W1357" t="s">
        <v>12160</v>
      </c>
      <c r="X1357" t="s">
        <v>12148</v>
      </c>
    </row>
    <row r="1358" spans="1:24">
      <c r="A1358" t="s">
        <v>151</v>
      </c>
      <c r="B1358" t="s">
        <v>57</v>
      </c>
      <c r="C1358" t="s">
        <v>1256</v>
      </c>
      <c r="D1358" t="s">
        <v>1257</v>
      </c>
      <c r="E1358" t="s">
        <v>1259</v>
      </c>
      <c r="F1358" t="s">
        <v>1258</v>
      </c>
      <c r="I1358" t="s">
        <v>204</v>
      </c>
      <c r="J1358" t="s">
        <v>527</v>
      </c>
      <c r="K1358">
        <v>471</v>
      </c>
      <c r="L1358" t="s">
        <v>129</v>
      </c>
      <c r="M1358">
        <v>400000</v>
      </c>
      <c r="N1358" t="s">
        <v>127</v>
      </c>
      <c r="O1358" t="s">
        <v>128</v>
      </c>
      <c r="P1358">
        <v>0.75000000000000011</v>
      </c>
      <c r="S1358">
        <v>26452</v>
      </c>
      <c r="T1358">
        <v>15.121729925903523</v>
      </c>
      <c r="U1358" t="s">
        <v>160</v>
      </c>
      <c r="V1358" t="s">
        <v>3476</v>
      </c>
      <c r="W1358" t="s">
        <v>12160</v>
      </c>
      <c r="X1358" t="s">
        <v>12148</v>
      </c>
    </row>
    <row r="1359" spans="1:24">
      <c r="A1359" t="s">
        <v>151</v>
      </c>
      <c r="B1359" t="s">
        <v>57</v>
      </c>
      <c r="C1359" t="s">
        <v>1256</v>
      </c>
      <c r="D1359" t="s">
        <v>1257</v>
      </c>
      <c r="E1359" t="s">
        <v>1259</v>
      </c>
      <c r="F1359" t="s">
        <v>1258</v>
      </c>
      <c r="I1359" t="s">
        <v>204</v>
      </c>
      <c r="J1359" t="s">
        <v>527</v>
      </c>
      <c r="K1359">
        <v>471</v>
      </c>
      <c r="L1359" t="s">
        <v>134</v>
      </c>
      <c r="M1359">
        <v>12273675</v>
      </c>
      <c r="N1359" t="s">
        <v>105</v>
      </c>
      <c r="O1359" t="s">
        <v>106</v>
      </c>
      <c r="P1359">
        <v>0.75000000000000011</v>
      </c>
      <c r="S1359">
        <v>26452</v>
      </c>
      <c r="T1359">
        <v>463.99799637078479</v>
      </c>
      <c r="U1359" t="s">
        <v>160</v>
      </c>
      <c r="V1359" t="s">
        <v>3476</v>
      </c>
      <c r="W1359" t="s">
        <v>12160</v>
      </c>
      <c r="X1359" t="s">
        <v>12148</v>
      </c>
    </row>
    <row r="1360" spans="1:24">
      <c r="A1360" t="s">
        <v>151</v>
      </c>
      <c r="B1360" t="s">
        <v>57</v>
      </c>
      <c r="C1360" t="s">
        <v>1256</v>
      </c>
      <c r="D1360" t="s">
        <v>1257</v>
      </c>
      <c r="E1360" t="s">
        <v>1259</v>
      </c>
      <c r="F1360" t="s">
        <v>1258</v>
      </c>
      <c r="I1360" t="s">
        <v>204</v>
      </c>
      <c r="J1360" t="s">
        <v>527</v>
      </c>
      <c r="K1360">
        <v>471</v>
      </c>
      <c r="L1360" t="s">
        <v>138</v>
      </c>
      <c r="M1360">
        <v>727920</v>
      </c>
      <c r="N1360" t="s">
        <v>135</v>
      </c>
      <c r="O1360" t="s">
        <v>136</v>
      </c>
      <c r="P1360">
        <v>0.75000000000000011</v>
      </c>
      <c r="S1360">
        <v>26452</v>
      </c>
      <c r="T1360">
        <v>27.518524119159231</v>
      </c>
      <c r="U1360" t="s">
        <v>160</v>
      </c>
      <c r="V1360" t="s">
        <v>3476</v>
      </c>
      <c r="W1360" t="s">
        <v>12160</v>
      </c>
      <c r="X1360" t="s">
        <v>12148</v>
      </c>
    </row>
    <row r="1361" spans="1:24">
      <c r="A1361" t="s">
        <v>151</v>
      </c>
      <c r="B1361" t="s">
        <v>57</v>
      </c>
      <c r="C1361" t="s">
        <v>1285</v>
      </c>
      <c r="D1361" t="s">
        <v>1286</v>
      </c>
      <c r="E1361" t="s">
        <v>1288</v>
      </c>
      <c r="F1361" t="s">
        <v>1287</v>
      </c>
      <c r="I1361" t="s">
        <v>223</v>
      </c>
      <c r="J1361" t="s">
        <v>527</v>
      </c>
      <c r="K1361">
        <v>451.17</v>
      </c>
      <c r="L1361" t="s">
        <v>129</v>
      </c>
      <c r="M1361">
        <v>400000</v>
      </c>
      <c r="N1361" t="s">
        <v>127</v>
      </c>
      <c r="O1361" t="s">
        <v>128</v>
      </c>
      <c r="P1361">
        <v>1.7240000000000002</v>
      </c>
      <c r="S1361">
        <v>26452</v>
      </c>
      <c r="T1361">
        <v>15.121729925903523</v>
      </c>
      <c r="U1361" t="s">
        <v>157</v>
      </c>
      <c r="V1361" t="s">
        <v>3476</v>
      </c>
      <c r="W1361" t="s">
        <v>12160</v>
      </c>
      <c r="X1361" t="s">
        <v>12148</v>
      </c>
    </row>
    <row r="1362" spans="1:24">
      <c r="A1362" t="s">
        <v>151</v>
      </c>
      <c r="B1362" t="s">
        <v>57</v>
      </c>
      <c r="C1362" t="s">
        <v>1285</v>
      </c>
      <c r="D1362" t="s">
        <v>1286</v>
      </c>
      <c r="E1362" t="s">
        <v>1288</v>
      </c>
      <c r="F1362" t="s">
        <v>1287</v>
      </c>
      <c r="I1362" t="s">
        <v>223</v>
      </c>
      <c r="J1362" t="s">
        <v>527</v>
      </c>
      <c r="K1362">
        <v>451.17</v>
      </c>
      <c r="L1362" t="s">
        <v>130</v>
      </c>
      <c r="M1362">
        <v>2100000</v>
      </c>
      <c r="N1362" t="s">
        <v>131</v>
      </c>
      <c r="O1362" t="s">
        <v>132</v>
      </c>
      <c r="P1362">
        <v>1.7240000000000002</v>
      </c>
      <c r="S1362">
        <v>26452</v>
      </c>
      <c r="T1362">
        <v>79.389082110993499</v>
      </c>
      <c r="U1362" t="s">
        <v>157</v>
      </c>
      <c r="V1362" t="s">
        <v>3476</v>
      </c>
      <c r="W1362" t="s">
        <v>12160</v>
      </c>
      <c r="X1362" t="s">
        <v>12148</v>
      </c>
    </row>
    <row r="1363" spans="1:24">
      <c r="A1363" t="s">
        <v>151</v>
      </c>
      <c r="B1363" t="s">
        <v>57</v>
      </c>
      <c r="C1363" t="s">
        <v>1285</v>
      </c>
      <c r="D1363" t="s">
        <v>1286</v>
      </c>
      <c r="E1363" t="s">
        <v>1288</v>
      </c>
      <c r="F1363" t="s">
        <v>1287</v>
      </c>
      <c r="I1363" t="s">
        <v>223</v>
      </c>
      <c r="J1363" t="s">
        <v>527</v>
      </c>
      <c r="K1363">
        <v>451.17</v>
      </c>
      <c r="L1363" t="s">
        <v>134</v>
      </c>
      <c r="M1363">
        <v>11240469.120000001</v>
      </c>
      <c r="N1363" t="s">
        <v>105</v>
      </c>
      <c r="O1363" t="s">
        <v>106</v>
      </c>
      <c r="P1363">
        <v>1.7240000000000002</v>
      </c>
      <c r="S1363">
        <v>26452</v>
      </c>
      <c r="T1363">
        <v>424.93834568274616</v>
      </c>
      <c r="U1363" t="s">
        <v>157</v>
      </c>
      <c r="V1363" t="s">
        <v>3476</v>
      </c>
      <c r="W1363" t="s">
        <v>12160</v>
      </c>
      <c r="X1363" t="s">
        <v>12148</v>
      </c>
    </row>
    <row r="1364" spans="1:24">
      <c r="A1364" t="s">
        <v>151</v>
      </c>
      <c r="B1364" t="s">
        <v>57</v>
      </c>
      <c r="C1364" t="s">
        <v>1285</v>
      </c>
      <c r="D1364" t="s">
        <v>1286</v>
      </c>
      <c r="E1364" t="s">
        <v>1288</v>
      </c>
      <c r="F1364" t="s">
        <v>1287</v>
      </c>
      <c r="I1364" t="s">
        <v>223</v>
      </c>
      <c r="J1364" t="s">
        <v>527</v>
      </c>
      <c r="K1364">
        <v>451.17</v>
      </c>
      <c r="L1364" t="s">
        <v>138</v>
      </c>
      <c r="M1364">
        <v>1568160</v>
      </c>
      <c r="N1364" t="s">
        <v>135</v>
      </c>
      <c r="O1364" t="s">
        <v>136</v>
      </c>
      <c r="P1364">
        <v>1.7240000000000002</v>
      </c>
      <c r="S1364">
        <v>26452</v>
      </c>
      <c r="T1364">
        <v>59.283230001512173</v>
      </c>
      <c r="U1364" t="s">
        <v>157</v>
      </c>
      <c r="V1364" t="s">
        <v>3476</v>
      </c>
      <c r="W1364" t="s">
        <v>12160</v>
      </c>
      <c r="X1364" t="s">
        <v>12148</v>
      </c>
    </row>
    <row r="1365" spans="1:24">
      <c r="A1365" t="s">
        <v>151</v>
      </c>
      <c r="B1365" t="s">
        <v>57</v>
      </c>
      <c r="C1365" t="s">
        <v>1328</v>
      </c>
      <c r="D1365" t="s">
        <v>1329</v>
      </c>
      <c r="E1365" t="s">
        <v>1331</v>
      </c>
      <c r="F1365" t="s">
        <v>1330</v>
      </c>
      <c r="I1365" t="s">
        <v>208</v>
      </c>
      <c r="J1365" t="s">
        <v>527</v>
      </c>
      <c r="K1365">
        <v>709.245</v>
      </c>
      <c r="L1365" t="s">
        <v>129</v>
      </c>
      <c r="M1365">
        <v>400000</v>
      </c>
      <c r="N1365" t="s">
        <v>127</v>
      </c>
      <c r="O1365" t="s">
        <v>128</v>
      </c>
      <c r="P1365">
        <v>2.5100000000000002</v>
      </c>
      <c r="S1365">
        <v>26452</v>
      </c>
      <c r="T1365">
        <v>15.121729925903523</v>
      </c>
      <c r="U1365" t="s">
        <v>157</v>
      </c>
      <c r="V1365" t="s">
        <v>3476</v>
      </c>
      <c r="W1365" t="s">
        <v>12160</v>
      </c>
      <c r="X1365" t="s">
        <v>12148</v>
      </c>
    </row>
    <row r="1366" spans="1:24">
      <c r="A1366" t="s">
        <v>151</v>
      </c>
      <c r="B1366" t="s">
        <v>57</v>
      </c>
      <c r="C1366" t="s">
        <v>1328</v>
      </c>
      <c r="D1366" t="s">
        <v>1329</v>
      </c>
      <c r="E1366" t="s">
        <v>1331</v>
      </c>
      <c r="F1366" t="s">
        <v>1330</v>
      </c>
      <c r="I1366" t="s">
        <v>208</v>
      </c>
      <c r="J1366" t="s">
        <v>527</v>
      </c>
      <c r="K1366">
        <v>709.245</v>
      </c>
      <c r="L1366" t="s">
        <v>134</v>
      </c>
      <c r="M1366">
        <v>3178994.0399999996</v>
      </c>
      <c r="N1366" t="s">
        <v>105</v>
      </c>
      <c r="O1366" t="s">
        <v>106</v>
      </c>
      <c r="P1366">
        <v>2.5100000000000002</v>
      </c>
      <c r="S1366">
        <v>26452</v>
      </c>
      <c r="T1366">
        <v>120.17972327234234</v>
      </c>
      <c r="U1366" t="s">
        <v>157</v>
      </c>
      <c r="V1366" t="s">
        <v>3476</v>
      </c>
      <c r="W1366" t="s">
        <v>12160</v>
      </c>
      <c r="X1366" t="s">
        <v>12148</v>
      </c>
    </row>
    <row r="1367" spans="1:24">
      <c r="A1367" t="s">
        <v>151</v>
      </c>
      <c r="B1367" t="s">
        <v>57</v>
      </c>
      <c r="C1367" t="s">
        <v>1328</v>
      </c>
      <c r="D1367" t="s">
        <v>1329</v>
      </c>
      <c r="E1367" t="s">
        <v>1331</v>
      </c>
      <c r="F1367" t="s">
        <v>1330</v>
      </c>
      <c r="I1367" t="s">
        <v>208</v>
      </c>
      <c r="J1367" t="s">
        <v>527</v>
      </c>
      <c r="K1367">
        <v>709.245</v>
      </c>
      <c r="L1367" t="s">
        <v>138</v>
      </c>
      <c r="M1367">
        <v>1203120</v>
      </c>
      <c r="N1367" t="s">
        <v>135</v>
      </c>
      <c r="O1367" t="s">
        <v>136</v>
      </c>
      <c r="P1367">
        <v>2.5100000000000002</v>
      </c>
      <c r="S1367">
        <v>26452</v>
      </c>
      <c r="T1367">
        <v>45.483139271132615</v>
      </c>
      <c r="U1367" t="s">
        <v>157</v>
      </c>
      <c r="V1367" t="s">
        <v>3476</v>
      </c>
      <c r="W1367" t="s">
        <v>12160</v>
      </c>
      <c r="X1367" t="s">
        <v>12148</v>
      </c>
    </row>
    <row r="1368" spans="1:24">
      <c r="A1368" t="s">
        <v>151</v>
      </c>
      <c r="B1368" t="s">
        <v>57</v>
      </c>
      <c r="C1368" t="s">
        <v>2095</v>
      </c>
      <c r="D1368" t="s">
        <v>2093</v>
      </c>
      <c r="E1368" t="s">
        <v>2095</v>
      </c>
      <c r="F1368" t="s">
        <v>2094</v>
      </c>
      <c r="I1368" t="s">
        <v>2058</v>
      </c>
      <c r="J1368" t="s">
        <v>2013</v>
      </c>
      <c r="K1368">
        <v>71.16</v>
      </c>
      <c r="L1368" t="s">
        <v>129</v>
      </c>
      <c r="M1368">
        <v>400000</v>
      </c>
      <c r="N1368" t="s">
        <v>127</v>
      </c>
      <c r="O1368" t="s">
        <v>128</v>
      </c>
      <c r="S1368">
        <v>26452</v>
      </c>
      <c r="T1368">
        <v>15.121729925903523</v>
      </c>
      <c r="U1368" t="s">
        <v>157</v>
      </c>
      <c r="V1368" t="s">
        <v>3476</v>
      </c>
      <c r="W1368" t="s">
        <v>2010</v>
      </c>
      <c r="X1368" t="s">
        <v>12148</v>
      </c>
    </row>
    <row r="1369" spans="1:24">
      <c r="A1369" t="s">
        <v>151</v>
      </c>
      <c r="B1369" t="s">
        <v>57</v>
      </c>
      <c r="C1369" t="s">
        <v>2049</v>
      </c>
      <c r="D1369" t="s">
        <v>2047</v>
      </c>
      <c r="E1369" t="s">
        <v>2049</v>
      </c>
      <c r="F1369" t="s">
        <v>2048</v>
      </c>
      <c r="I1369" t="s">
        <v>205</v>
      </c>
      <c r="J1369" t="s">
        <v>2013</v>
      </c>
      <c r="K1369">
        <v>1039.26</v>
      </c>
      <c r="L1369" t="s">
        <v>129</v>
      </c>
      <c r="M1369">
        <v>370370</v>
      </c>
      <c r="N1369" t="s">
        <v>127</v>
      </c>
      <c r="O1369" t="s">
        <v>128</v>
      </c>
      <c r="S1369">
        <v>26452</v>
      </c>
      <c r="T1369">
        <v>14.00158778164222</v>
      </c>
      <c r="U1369" t="s">
        <v>3619</v>
      </c>
      <c r="V1369" t="s">
        <v>3476</v>
      </c>
      <c r="W1369" t="s">
        <v>2010</v>
      </c>
      <c r="X1369" t="s">
        <v>12147</v>
      </c>
    </row>
    <row r="1370" spans="1:24">
      <c r="A1370" t="s">
        <v>151</v>
      </c>
      <c r="B1370" t="s">
        <v>57</v>
      </c>
      <c r="C1370" t="s">
        <v>2049</v>
      </c>
      <c r="D1370" t="s">
        <v>2047</v>
      </c>
      <c r="E1370" t="s">
        <v>2049</v>
      </c>
      <c r="F1370" t="s">
        <v>2048</v>
      </c>
      <c r="I1370" t="s">
        <v>205</v>
      </c>
      <c r="J1370" t="s">
        <v>2013</v>
      </c>
      <c r="K1370">
        <v>1039.26</v>
      </c>
      <c r="L1370" t="s">
        <v>113</v>
      </c>
      <c r="M1370">
        <v>29629.600000000002</v>
      </c>
      <c r="N1370" t="s">
        <v>127</v>
      </c>
      <c r="O1370" t="s">
        <v>128</v>
      </c>
      <c r="S1370">
        <v>26452</v>
      </c>
      <c r="T1370">
        <v>1.1201270225313777</v>
      </c>
      <c r="U1370" t="s">
        <v>3619</v>
      </c>
      <c r="V1370" t="s">
        <v>3476</v>
      </c>
      <c r="W1370" t="s">
        <v>2010</v>
      </c>
      <c r="X1370" t="s">
        <v>12147</v>
      </c>
    </row>
    <row r="1371" spans="1:24">
      <c r="A1371" t="s">
        <v>151</v>
      </c>
      <c r="B1371" t="s">
        <v>57</v>
      </c>
      <c r="C1371" t="s">
        <v>2092</v>
      </c>
      <c r="D1371" t="s">
        <v>2090</v>
      </c>
      <c r="E1371" t="s">
        <v>2092</v>
      </c>
      <c r="F1371" t="s">
        <v>2091</v>
      </c>
      <c r="I1371" t="s">
        <v>205</v>
      </c>
      <c r="J1371" t="s">
        <v>2013</v>
      </c>
      <c r="K1371">
        <v>172.73</v>
      </c>
      <c r="L1371" t="s">
        <v>129</v>
      </c>
      <c r="M1371">
        <v>400000</v>
      </c>
      <c r="N1371" t="s">
        <v>127</v>
      </c>
      <c r="O1371" t="s">
        <v>128</v>
      </c>
      <c r="S1371">
        <v>26452</v>
      </c>
      <c r="T1371">
        <v>15.121729925903523</v>
      </c>
      <c r="U1371" t="s">
        <v>157</v>
      </c>
      <c r="V1371" t="s">
        <v>3476</v>
      </c>
      <c r="W1371" t="s">
        <v>2010</v>
      </c>
      <c r="X1371" t="s">
        <v>12148</v>
      </c>
    </row>
    <row r="1372" spans="1:24">
      <c r="A1372" t="s">
        <v>151</v>
      </c>
      <c r="B1372" t="s">
        <v>57</v>
      </c>
      <c r="C1372" t="s">
        <v>2052</v>
      </c>
      <c r="D1372" t="s">
        <v>2050</v>
      </c>
      <c r="E1372" t="s">
        <v>2052</v>
      </c>
      <c r="F1372" t="s">
        <v>2051</v>
      </c>
      <c r="I1372" t="s">
        <v>205</v>
      </c>
      <c r="J1372" t="s">
        <v>2013</v>
      </c>
      <c r="K1372">
        <v>75.900000000000006</v>
      </c>
      <c r="L1372" t="s">
        <v>129</v>
      </c>
      <c r="M1372">
        <v>370370</v>
      </c>
      <c r="N1372" t="s">
        <v>127</v>
      </c>
      <c r="O1372" t="s">
        <v>128</v>
      </c>
      <c r="S1372">
        <v>26452</v>
      </c>
      <c r="T1372">
        <v>14.00158778164222</v>
      </c>
      <c r="U1372" t="s">
        <v>3619</v>
      </c>
      <c r="V1372" t="s">
        <v>3476</v>
      </c>
      <c r="W1372" t="s">
        <v>2010</v>
      </c>
      <c r="X1372" t="s">
        <v>12147</v>
      </c>
    </row>
    <row r="1373" spans="1:24">
      <c r="A1373" t="s">
        <v>151</v>
      </c>
      <c r="B1373" t="s">
        <v>57</v>
      </c>
      <c r="C1373" t="s">
        <v>2052</v>
      </c>
      <c r="D1373" t="s">
        <v>2050</v>
      </c>
      <c r="E1373" t="s">
        <v>2052</v>
      </c>
      <c r="F1373" t="s">
        <v>2051</v>
      </c>
      <c r="I1373" t="s">
        <v>205</v>
      </c>
      <c r="J1373" t="s">
        <v>2013</v>
      </c>
      <c r="K1373">
        <v>75.900000000000006</v>
      </c>
      <c r="L1373" t="s">
        <v>113</v>
      </c>
      <c r="M1373">
        <v>29629.600000000002</v>
      </c>
      <c r="N1373" t="s">
        <v>127</v>
      </c>
      <c r="O1373" t="s">
        <v>128</v>
      </c>
      <c r="S1373">
        <v>26452</v>
      </c>
      <c r="T1373">
        <v>1.1201270225313777</v>
      </c>
      <c r="U1373" t="s">
        <v>3619</v>
      </c>
      <c r="V1373" t="s">
        <v>3476</v>
      </c>
      <c r="W1373" t="s">
        <v>2010</v>
      </c>
      <c r="X1373" t="s">
        <v>12147</v>
      </c>
    </row>
    <row r="1374" spans="1:24">
      <c r="A1374" t="s">
        <v>151</v>
      </c>
      <c r="B1374" t="s">
        <v>57</v>
      </c>
      <c r="C1374" t="s">
        <v>2055</v>
      </c>
      <c r="D1374" t="s">
        <v>2053</v>
      </c>
      <c r="E1374" t="s">
        <v>2055</v>
      </c>
      <c r="F1374" t="s">
        <v>2054</v>
      </c>
      <c r="I1374" t="s">
        <v>205</v>
      </c>
      <c r="J1374" t="s">
        <v>2013</v>
      </c>
      <c r="K1374">
        <v>2.2999999999999998</v>
      </c>
      <c r="L1374" t="s">
        <v>129</v>
      </c>
      <c r="M1374">
        <v>370370</v>
      </c>
      <c r="N1374" t="s">
        <v>127</v>
      </c>
      <c r="O1374" t="s">
        <v>128</v>
      </c>
      <c r="S1374">
        <v>26452</v>
      </c>
      <c r="T1374">
        <v>14.00158778164222</v>
      </c>
      <c r="U1374" t="s">
        <v>3619</v>
      </c>
      <c r="V1374" t="s">
        <v>3476</v>
      </c>
      <c r="W1374" t="s">
        <v>2010</v>
      </c>
      <c r="X1374" t="s">
        <v>12147</v>
      </c>
    </row>
    <row r="1375" spans="1:24">
      <c r="A1375" t="s">
        <v>151</v>
      </c>
      <c r="B1375" t="s">
        <v>57</v>
      </c>
      <c r="C1375" t="s">
        <v>2055</v>
      </c>
      <c r="D1375" t="s">
        <v>2053</v>
      </c>
      <c r="E1375" t="s">
        <v>2055</v>
      </c>
      <c r="F1375" t="s">
        <v>2054</v>
      </c>
      <c r="I1375" t="s">
        <v>205</v>
      </c>
      <c r="J1375" t="s">
        <v>2013</v>
      </c>
      <c r="K1375">
        <v>2.2999999999999998</v>
      </c>
      <c r="L1375" t="s">
        <v>113</v>
      </c>
      <c r="M1375">
        <v>29629.600000000002</v>
      </c>
      <c r="N1375" t="s">
        <v>127</v>
      </c>
      <c r="O1375" t="s">
        <v>128</v>
      </c>
      <c r="S1375">
        <v>26452</v>
      </c>
      <c r="T1375">
        <v>1.1201270225313777</v>
      </c>
      <c r="U1375" t="s">
        <v>3619</v>
      </c>
      <c r="V1375" t="s">
        <v>3476</v>
      </c>
      <c r="W1375" t="s">
        <v>2010</v>
      </c>
      <c r="X1375" t="s">
        <v>12147</v>
      </c>
    </row>
    <row r="1376" spans="1:24">
      <c r="A1376" t="s">
        <v>151</v>
      </c>
      <c r="B1376" t="s">
        <v>57</v>
      </c>
      <c r="C1376" t="s">
        <v>2059</v>
      </c>
      <c r="D1376" t="s">
        <v>2056</v>
      </c>
      <c r="E1376" t="s">
        <v>2059</v>
      </c>
      <c r="F1376" t="s">
        <v>2057</v>
      </c>
      <c r="I1376" t="s">
        <v>2058</v>
      </c>
      <c r="J1376" t="s">
        <v>2013</v>
      </c>
      <c r="K1376">
        <v>4200</v>
      </c>
      <c r="L1376" t="s">
        <v>129</v>
      </c>
      <c r="M1376">
        <v>370370</v>
      </c>
      <c r="N1376" t="s">
        <v>127</v>
      </c>
      <c r="O1376" t="s">
        <v>128</v>
      </c>
      <c r="S1376">
        <v>26452</v>
      </c>
      <c r="T1376">
        <v>14.00158778164222</v>
      </c>
      <c r="U1376" t="s">
        <v>3619</v>
      </c>
      <c r="V1376" t="s">
        <v>3476</v>
      </c>
      <c r="W1376" t="s">
        <v>2010</v>
      </c>
      <c r="X1376" t="s">
        <v>12147</v>
      </c>
    </row>
    <row r="1377" spans="1:24">
      <c r="A1377" t="s">
        <v>151</v>
      </c>
      <c r="B1377" t="s">
        <v>57</v>
      </c>
      <c r="C1377" t="s">
        <v>2059</v>
      </c>
      <c r="D1377" t="s">
        <v>2056</v>
      </c>
      <c r="E1377" t="s">
        <v>2059</v>
      </c>
      <c r="F1377" t="s">
        <v>2057</v>
      </c>
      <c r="I1377" t="s">
        <v>2058</v>
      </c>
      <c r="J1377" t="s">
        <v>2013</v>
      </c>
      <c r="K1377">
        <v>4200</v>
      </c>
      <c r="L1377" t="s">
        <v>113</v>
      </c>
      <c r="M1377">
        <v>29629.600000000002</v>
      </c>
      <c r="N1377" t="s">
        <v>127</v>
      </c>
      <c r="O1377" t="s">
        <v>128</v>
      </c>
      <c r="S1377">
        <v>26452</v>
      </c>
      <c r="T1377">
        <v>1.1201270225313777</v>
      </c>
      <c r="U1377" t="s">
        <v>3619</v>
      </c>
      <c r="V1377" t="s">
        <v>3476</v>
      </c>
      <c r="W1377" t="s">
        <v>2010</v>
      </c>
      <c r="X1377" t="s">
        <v>12147</v>
      </c>
    </row>
    <row r="1378" spans="1:24">
      <c r="A1378" t="s">
        <v>151</v>
      </c>
      <c r="B1378" t="s">
        <v>57</v>
      </c>
      <c r="C1378" t="s">
        <v>2062</v>
      </c>
      <c r="D1378" t="s">
        <v>2060</v>
      </c>
      <c r="E1378" t="s">
        <v>2062</v>
      </c>
      <c r="F1378" t="s">
        <v>2061</v>
      </c>
      <c r="I1378" t="s">
        <v>205</v>
      </c>
      <c r="J1378" t="s">
        <v>2013</v>
      </c>
      <c r="K1378">
        <v>350.18</v>
      </c>
      <c r="L1378" t="s">
        <v>129</v>
      </c>
      <c r="M1378">
        <v>370370</v>
      </c>
      <c r="N1378" t="s">
        <v>127</v>
      </c>
      <c r="O1378" t="s">
        <v>128</v>
      </c>
      <c r="S1378">
        <v>26452</v>
      </c>
      <c r="T1378">
        <v>14.00158778164222</v>
      </c>
      <c r="U1378" t="s">
        <v>3619</v>
      </c>
      <c r="V1378" t="s">
        <v>3476</v>
      </c>
      <c r="W1378" t="s">
        <v>2010</v>
      </c>
      <c r="X1378" t="s">
        <v>12147</v>
      </c>
    </row>
    <row r="1379" spans="1:24">
      <c r="A1379" t="s">
        <v>151</v>
      </c>
      <c r="B1379" t="s">
        <v>57</v>
      </c>
      <c r="C1379" t="s">
        <v>2062</v>
      </c>
      <c r="D1379" t="s">
        <v>2060</v>
      </c>
      <c r="E1379" t="s">
        <v>2062</v>
      </c>
      <c r="F1379" t="s">
        <v>2061</v>
      </c>
      <c r="I1379" t="s">
        <v>205</v>
      </c>
      <c r="J1379" t="s">
        <v>2013</v>
      </c>
      <c r="K1379">
        <v>350.18</v>
      </c>
      <c r="L1379" t="s">
        <v>113</v>
      </c>
      <c r="M1379">
        <v>29629.600000000002</v>
      </c>
      <c r="N1379" t="s">
        <v>127</v>
      </c>
      <c r="O1379" t="s">
        <v>128</v>
      </c>
      <c r="S1379">
        <v>26452</v>
      </c>
      <c r="T1379">
        <v>1.1201270225313777</v>
      </c>
      <c r="U1379" t="s">
        <v>3619</v>
      </c>
      <c r="V1379" t="s">
        <v>3476</v>
      </c>
      <c r="W1379" t="s">
        <v>2010</v>
      </c>
      <c r="X1379" t="s">
        <v>12147</v>
      </c>
    </row>
    <row r="1380" spans="1:24">
      <c r="A1380" t="s">
        <v>151</v>
      </c>
      <c r="B1380" t="s">
        <v>57</v>
      </c>
      <c r="C1380" t="s">
        <v>2098</v>
      </c>
      <c r="D1380" t="s">
        <v>2096</v>
      </c>
      <c r="E1380" t="s">
        <v>2098</v>
      </c>
      <c r="F1380" t="s">
        <v>2097</v>
      </c>
      <c r="I1380" t="s">
        <v>205</v>
      </c>
      <c r="J1380" t="s">
        <v>2013</v>
      </c>
      <c r="K1380">
        <v>1140</v>
      </c>
      <c r="L1380" t="s">
        <v>129</v>
      </c>
      <c r="M1380">
        <v>400000</v>
      </c>
      <c r="N1380" t="s">
        <v>127</v>
      </c>
      <c r="O1380" t="s">
        <v>128</v>
      </c>
      <c r="S1380">
        <v>26452</v>
      </c>
      <c r="T1380">
        <v>15.121729925903523</v>
      </c>
      <c r="U1380" t="s">
        <v>157</v>
      </c>
      <c r="V1380" t="s">
        <v>3476</v>
      </c>
      <c r="W1380" t="s">
        <v>2010</v>
      </c>
      <c r="X1380" t="s">
        <v>12148</v>
      </c>
    </row>
    <row r="1381" spans="1:24">
      <c r="A1381" t="s">
        <v>151</v>
      </c>
      <c r="B1381" t="s">
        <v>57</v>
      </c>
      <c r="C1381" t="s">
        <v>2101</v>
      </c>
      <c r="D1381" t="s">
        <v>2099</v>
      </c>
      <c r="E1381" t="s">
        <v>2101</v>
      </c>
      <c r="F1381" t="s">
        <v>2100</v>
      </c>
      <c r="I1381" t="s">
        <v>205</v>
      </c>
      <c r="J1381" t="s">
        <v>2013</v>
      </c>
      <c r="K1381">
        <v>172.39</v>
      </c>
      <c r="L1381" t="s">
        <v>129</v>
      </c>
      <c r="M1381">
        <v>400000</v>
      </c>
      <c r="N1381" t="s">
        <v>127</v>
      </c>
      <c r="O1381" t="s">
        <v>128</v>
      </c>
      <c r="S1381">
        <v>26452</v>
      </c>
      <c r="T1381">
        <v>15.121729925903523</v>
      </c>
      <c r="U1381" t="s">
        <v>157</v>
      </c>
      <c r="V1381" t="s">
        <v>3476</v>
      </c>
      <c r="W1381" t="s">
        <v>2010</v>
      </c>
      <c r="X1381" t="s">
        <v>12148</v>
      </c>
    </row>
    <row r="1382" spans="1:24">
      <c r="A1382" t="s">
        <v>151</v>
      </c>
      <c r="B1382" t="s">
        <v>57</v>
      </c>
      <c r="C1382" t="s">
        <v>2065</v>
      </c>
      <c r="D1382" t="s">
        <v>2063</v>
      </c>
      <c r="E1382" t="s">
        <v>2065</v>
      </c>
      <c r="F1382" t="s">
        <v>2064</v>
      </c>
      <c r="I1382" t="s">
        <v>205</v>
      </c>
      <c r="J1382" t="s">
        <v>2013</v>
      </c>
      <c r="K1382">
        <v>10</v>
      </c>
      <c r="L1382" t="s">
        <v>129</v>
      </c>
      <c r="M1382">
        <v>370370</v>
      </c>
      <c r="N1382" t="s">
        <v>127</v>
      </c>
      <c r="O1382" t="s">
        <v>128</v>
      </c>
      <c r="S1382">
        <v>26452</v>
      </c>
      <c r="T1382">
        <v>14.00158778164222</v>
      </c>
      <c r="U1382" t="s">
        <v>3619</v>
      </c>
      <c r="V1382" t="s">
        <v>3476</v>
      </c>
      <c r="W1382" t="s">
        <v>2010</v>
      </c>
      <c r="X1382" t="s">
        <v>12147</v>
      </c>
    </row>
    <row r="1383" spans="1:24">
      <c r="A1383" t="s">
        <v>151</v>
      </c>
      <c r="B1383" t="s">
        <v>57</v>
      </c>
      <c r="C1383" t="s">
        <v>2065</v>
      </c>
      <c r="D1383" t="s">
        <v>2063</v>
      </c>
      <c r="E1383" t="s">
        <v>2065</v>
      </c>
      <c r="F1383" t="s">
        <v>2064</v>
      </c>
      <c r="I1383" t="s">
        <v>205</v>
      </c>
      <c r="J1383" t="s">
        <v>2013</v>
      </c>
      <c r="K1383">
        <v>10</v>
      </c>
      <c r="L1383" t="s">
        <v>113</v>
      </c>
      <c r="M1383">
        <v>29629.600000000002</v>
      </c>
      <c r="N1383" t="s">
        <v>127</v>
      </c>
      <c r="O1383" t="s">
        <v>128</v>
      </c>
      <c r="S1383">
        <v>26452</v>
      </c>
      <c r="T1383">
        <v>1.1201270225313777</v>
      </c>
      <c r="U1383" t="s">
        <v>3619</v>
      </c>
      <c r="V1383" t="s">
        <v>3476</v>
      </c>
      <c r="W1383" t="s">
        <v>2010</v>
      </c>
      <c r="X1383" t="s">
        <v>12147</v>
      </c>
    </row>
    <row r="1384" spans="1:24">
      <c r="A1384" t="s">
        <v>151</v>
      </c>
      <c r="B1384" t="s">
        <v>57</v>
      </c>
      <c r="C1384" t="s">
        <v>1708</v>
      </c>
      <c r="D1384" t="s">
        <v>1709</v>
      </c>
      <c r="E1384" t="s">
        <v>1711</v>
      </c>
      <c r="F1384" t="s">
        <v>1710</v>
      </c>
      <c r="I1384" t="s">
        <v>223</v>
      </c>
      <c r="J1384" t="s">
        <v>1712</v>
      </c>
      <c r="K1384">
        <v>2038.31</v>
      </c>
      <c r="L1384" t="s">
        <v>129</v>
      </c>
      <c r="M1384">
        <v>400000</v>
      </c>
      <c r="N1384" t="s">
        <v>127</v>
      </c>
      <c r="O1384" t="s">
        <v>128</v>
      </c>
      <c r="S1384">
        <v>26452</v>
      </c>
      <c r="T1384">
        <v>15.121729925903523</v>
      </c>
      <c r="U1384" t="s">
        <v>3533</v>
      </c>
      <c r="V1384" t="s">
        <v>3476</v>
      </c>
      <c r="W1384" t="s">
        <v>12160</v>
      </c>
      <c r="X1384" t="s">
        <v>12148</v>
      </c>
    </row>
    <row r="1385" spans="1:24">
      <c r="A1385" t="s">
        <v>151</v>
      </c>
      <c r="B1385" t="s">
        <v>57</v>
      </c>
      <c r="C1385" t="s">
        <v>1728</v>
      </c>
      <c r="D1385" t="s">
        <v>1729</v>
      </c>
      <c r="E1385" t="s">
        <v>1730</v>
      </c>
      <c r="F1385" t="s">
        <v>525</v>
      </c>
      <c r="I1385" t="s">
        <v>208</v>
      </c>
      <c r="J1385" t="s">
        <v>527</v>
      </c>
      <c r="K1385">
        <v>1506.5</v>
      </c>
      <c r="L1385" t="s">
        <v>129</v>
      </c>
      <c r="M1385">
        <v>400000</v>
      </c>
      <c r="N1385" t="s">
        <v>127</v>
      </c>
      <c r="O1385" t="s">
        <v>128</v>
      </c>
      <c r="P1385">
        <v>9.66</v>
      </c>
      <c r="S1385">
        <v>26452</v>
      </c>
      <c r="T1385">
        <v>15.121729925903523</v>
      </c>
      <c r="U1385" t="s">
        <v>157</v>
      </c>
      <c r="V1385" t="s">
        <v>3476</v>
      </c>
      <c r="W1385" t="s">
        <v>12160</v>
      </c>
      <c r="X1385" t="s">
        <v>12148</v>
      </c>
    </row>
    <row r="1386" spans="1:24">
      <c r="A1386" t="s">
        <v>151</v>
      </c>
      <c r="B1386" t="s">
        <v>57</v>
      </c>
      <c r="C1386" t="s">
        <v>1728</v>
      </c>
      <c r="D1386" t="s">
        <v>1729</v>
      </c>
      <c r="E1386" t="s">
        <v>1730</v>
      </c>
      <c r="F1386" t="s">
        <v>525</v>
      </c>
      <c r="I1386" t="s">
        <v>208</v>
      </c>
      <c r="J1386" t="s">
        <v>527</v>
      </c>
      <c r="K1386">
        <v>1506.5</v>
      </c>
      <c r="L1386" t="s">
        <v>130</v>
      </c>
      <c r="M1386">
        <v>3800000</v>
      </c>
      <c r="N1386" t="s">
        <v>131</v>
      </c>
      <c r="O1386" t="s">
        <v>132</v>
      </c>
      <c r="P1386">
        <v>9.66</v>
      </c>
      <c r="S1386">
        <v>26452</v>
      </c>
      <c r="T1386">
        <v>143.65643429608346</v>
      </c>
      <c r="U1386" t="s">
        <v>157</v>
      </c>
      <c r="V1386" t="s">
        <v>3476</v>
      </c>
      <c r="W1386" t="s">
        <v>12160</v>
      </c>
      <c r="X1386" t="s">
        <v>12148</v>
      </c>
    </row>
    <row r="1387" spans="1:24">
      <c r="A1387" t="s">
        <v>151</v>
      </c>
      <c r="B1387" t="s">
        <v>57</v>
      </c>
      <c r="C1387" t="s">
        <v>1728</v>
      </c>
      <c r="D1387" t="s">
        <v>1729</v>
      </c>
      <c r="E1387" t="s">
        <v>1730</v>
      </c>
      <c r="F1387" t="s">
        <v>525</v>
      </c>
      <c r="I1387" t="s">
        <v>208</v>
      </c>
      <c r="J1387" t="s">
        <v>527</v>
      </c>
      <c r="K1387">
        <v>1506.5</v>
      </c>
      <c r="L1387" t="s">
        <v>134</v>
      </c>
      <c r="M1387">
        <v>33712049.780000001</v>
      </c>
      <c r="N1387" t="s">
        <v>105</v>
      </c>
      <c r="O1387" t="s">
        <v>106</v>
      </c>
      <c r="P1387">
        <v>9.66</v>
      </c>
      <c r="S1387">
        <v>26452</v>
      </c>
      <c r="T1387">
        <v>1274.4612800544382</v>
      </c>
      <c r="U1387" t="s">
        <v>157</v>
      </c>
      <c r="V1387" t="s">
        <v>3476</v>
      </c>
      <c r="W1387" t="s">
        <v>12160</v>
      </c>
      <c r="X1387" t="s">
        <v>12148</v>
      </c>
    </row>
    <row r="1388" spans="1:24">
      <c r="A1388" t="s">
        <v>151</v>
      </c>
      <c r="B1388" t="s">
        <v>57</v>
      </c>
      <c r="C1388" t="s">
        <v>1728</v>
      </c>
      <c r="D1388" t="s">
        <v>1729</v>
      </c>
      <c r="E1388" t="s">
        <v>1730</v>
      </c>
      <c r="F1388" t="s">
        <v>525</v>
      </c>
      <c r="I1388" t="s">
        <v>208</v>
      </c>
      <c r="J1388" t="s">
        <v>527</v>
      </c>
      <c r="K1388">
        <v>1506.5</v>
      </c>
      <c r="L1388" t="s">
        <v>137</v>
      </c>
      <c r="M1388">
        <v>24104</v>
      </c>
      <c r="N1388" t="s">
        <v>135</v>
      </c>
      <c r="O1388" t="s">
        <v>136</v>
      </c>
      <c r="P1388">
        <v>9.66</v>
      </c>
      <c r="S1388">
        <v>26452</v>
      </c>
      <c r="T1388">
        <v>0.91123544533494627</v>
      </c>
      <c r="U1388" t="s">
        <v>157</v>
      </c>
      <c r="V1388" t="s">
        <v>3476</v>
      </c>
      <c r="W1388" t="s">
        <v>12160</v>
      </c>
      <c r="X1388" t="s">
        <v>12148</v>
      </c>
    </row>
    <row r="1389" spans="1:24">
      <c r="A1389" t="s">
        <v>151</v>
      </c>
      <c r="B1389" t="s">
        <v>57</v>
      </c>
      <c r="C1389" t="s">
        <v>1728</v>
      </c>
      <c r="D1389" t="s">
        <v>1729</v>
      </c>
      <c r="E1389" t="s">
        <v>1730</v>
      </c>
      <c r="F1389" t="s">
        <v>525</v>
      </c>
      <c r="I1389" t="s">
        <v>208</v>
      </c>
      <c r="J1389" t="s">
        <v>527</v>
      </c>
      <c r="K1389">
        <v>1506.5</v>
      </c>
      <c r="L1389" t="s">
        <v>138</v>
      </c>
      <c r="M1389">
        <v>3758400</v>
      </c>
      <c r="N1389" t="s">
        <v>135</v>
      </c>
      <c r="O1389" t="s">
        <v>136</v>
      </c>
      <c r="P1389">
        <v>9.66</v>
      </c>
      <c r="S1389">
        <v>26452</v>
      </c>
      <c r="T1389">
        <v>142.08377438378952</v>
      </c>
      <c r="U1389" t="s">
        <v>157</v>
      </c>
      <c r="V1389" t="s">
        <v>3476</v>
      </c>
      <c r="W1389" t="s">
        <v>12160</v>
      </c>
      <c r="X1389" t="s">
        <v>12148</v>
      </c>
    </row>
    <row r="1390" spans="1:24">
      <c r="A1390" t="s">
        <v>151</v>
      </c>
      <c r="B1390" t="s">
        <v>57</v>
      </c>
      <c r="C1390" t="s">
        <v>2104</v>
      </c>
      <c r="D1390" t="s">
        <v>2102</v>
      </c>
      <c r="E1390" t="s">
        <v>2104</v>
      </c>
      <c r="F1390" t="s">
        <v>2103</v>
      </c>
      <c r="I1390" t="s">
        <v>205</v>
      </c>
      <c r="J1390" t="s">
        <v>2013</v>
      </c>
      <c r="K1390">
        <v>116.66</v>
      </c>
      <c r="L1390" t="s">
        <v>129</v>
      </c>
      <c r="M1390">
        <v>400000</v>
      </c>
      <c r="N1390" t="s">
        <v>127</v>
      </c>
      <c r="O1390" t="s">
        <v>128</v>
      </c>
      <c r="S1390">
        <v>26452</v>
      </c>
      <c r="T1390">
        <v>15.121729925903523</v>
      </c>
      <c r="U1390" t="s">
        <v>157</v>
      </c>
      <c r="V1390" t="s">
        <v>3476</v>
      </c>
      <c r="W1390" t="s">
        <v>2010</v>
      </c>
      <c r="X1390" t="s">
        <v>12148</v>
      </c>
    </row>
    <row r="1391" spans="1:24">
      <c r="A1391" t="s">
        <v>151</v>
      </c>
      <c r="B1391" t="s">
        <v>57</v>
      </c>
      <c r="C1391" t="s">
        <v>2106</v>
      </c>
      <c r="D1391" t="s">
        <v>2105</v>
      </c>
      <c r="E1391" t="s">
        <v>2106</v>
      </c>
      <c r="F1391" t="s">
        <v>2067</v>
      </c>
      <c r="I1391" t="s">
        <v>2058</v>
      </c>
      <c r="J1391" t="s">
        <v>2013</v>
      </c>
      <c r="K1391">
        <v>58.7</v>
      </c>
      <c r="L1391" t="s">
        <v>129</v>
      </c>
      <c r="M1391">
        <v>400000</v>
      </c>
      <c r="N1391" t="s">
        <v>127</v>
      </c>
      <c r="O1391" t="s">
        <v>128</v>
      </c>
      <c r="S1391">
        <v>26452</v>
      </c>
      <c r="T1391">
        <v>15.121729925903523</v>
      </c>
      <c r="U1391" t="s">
        <v>3533</v>
      </c>
      <c r="V1391" t="s">
        <v>3476</v>
      </c>
      <c r="W1391" t="s">
        <v>2010</v>
      </c>
      <c r="X1391" t="s">
        <v>12148</v>
      </c>
    </row>
    <row r="1392" spans="1:24">
      <c r="A1392" t="s">
        <v>151</v>
      </c>
      <c r="B1392" t="s">
        <v>57</v>
      </c>
      <c r="C1392" t="s">
        <v>2068</v>
      </c>
      <c r="D1392" t="s">
        <v>2066</v>
      </c>
      <c r="E1392" t="s">
        <v>2068</v>
      </c>
      <c r="F1392" t="s">
        <v>2067</v>
      </c>
      <c r="I1392" t="s">
        <v>205</v>
      </c>
      <c r="J1392" t="s">
        <v>2013</v>
      </c>
      <c r="K1392">
        <v>25</v>
      </c>
      <c r="L1392" t="s">
        <v>129</v>
      </c>
      <c r="M1392">
        <v>370370</v>
      </c>
      <c r="N1392" t="s">
        <v>127</v>
      </c>
      <c r="O1392" t="s">
        <v>128</v>
      </c>
      <c r="S1392">
        <v>26452</v>
      </c>
      <c r="T1392">
        <v>14.00158778164222</v>
      </c>
      <c r="U1392" t="s">
        <v>3619</v>
      </c>
      <c r="V1392" t="s">
        <v>3476</v>
      </c>
      <c r="W1392" t="s">
        <v>2010</v>
      </c>
      <c r="X1392" t="s">
        <v>12147</v>
      </c>
    </row>
    <row r="1393" spans="1:24">
      <c r="A1393" t="s">
        <v>151</v>
      </c>
      <c r="B1393" t="s">
        <v>57</v>
      </c>
      <c r="C1393" t="s">
        <v>2068</v>
      </c>
      <c r="D1393" t="s">
        <v>2066</v>
      </c>
      <c r="E1393" t="s">
        <v>2068</v>
      </c>
      <c r="F1393" t="s">
        <v>2067</v>
      </c>
      <c r="I1393" t="s">
        <v>205</v>
      </c>
      <c r="J1393" t="s">
        <v>2013</v>
      </c>
      <c r="K1393">
        <v>25</v>
      </c>
      <c r="L1393" t="s">
        <v>113</v>
      </c>
      <c r="M1393">
        <v>29629.600000000002</v>
      </c>
      <c r="N1393" t="s">
        <v>127</v>
      </c>
      <c r="O1393" t="s">
        <v>128</v>
      </c>
      <c r="S1393">
        <v>26452</v>
      </c>
      <c r="T1393">
        <v>1.1201270225313777</v>
      </c>
      <c r="U1393" t="s">
        <v>3619</v>
      </c>
      <c r="V1393" t="s">
        <v>3476</v>
      </c>
      <c r="W1393" t="s">
        <v>2010</v>
      </c>
      <c r="X1393" t="s">
        <v>12147</v>
      </c>
    </row>
    <row r="1394" spans="1:24">
      <c r="A1394" t="s">
        <v>151</v>
      </c>
      <c r="B1394" t="s">
        <v>57</v>
      </c>
      <c r="C1394" t="s">
        <v>2883</v>
      </c>
      <c r="D1394" t="s">
        <v>2107</v>
      </c>
      <c r="E1394" t="s">
        <v>2109</v>
      </c>
      <c r="F1394" t="s">
        <v>2108</v>
      </c>
      <c r="I1394" t="s">
        <v>217</v>
      </c>
      <c r="J1394" t="s">
        <v>537</v>
      </c>
      <c r="K1394">
        <v>143.30000000000001</v>
      </c>
      <c r="L1394" t="s">
        <v>129</v>
      </c>
      <c r="M1394">
        <v>400000</v>
      </c>
      <c r="N1394" t="s">
        <v>127</v>
      </c>
      <c r="O1394" t="s">
        <v>128</v>
      </c>
      <c r="S1394">
        <v>26452</v>
      </c>
      <c r="T1394">
        <v>15.121729925903523</v>
      </c>
      <c r="U1394" t="s">
        <v>160</v>
      </c>
      <c r="V1394" t="s">
        <v>3477</v>
      </c>
      <c r="W1394" t="s">
        <v>12159</v>
      </c>
    </row>
    <row r="1395" spans="1:24">
      <c r="A1395" t="s">
        <v>151</v>
      </c>
      <c r="B1395" t="s">
        <v>57</v>
      </c>
      <c r="C1395" t="s">
        <v>2899</v>
      </c>
      <c r="D1395" t="s">
        <v>2110</v>
      </c>
      <c r="E1395" t="s">
        <v>2111</v>
      </c>
      <c r="F1395" t="s">
        <v>212</v>
      </c>
      <c r="I1395" t="s">
        <v>217</v>
      </c>
      <c r="J1395" t="s">
        <v>537</v>
      </c>
      <c r="K1395">
        <v>5.68</v>
      </c>
      <c r="L1395" t="s">
        <v>129</v>
      </c>
      <c r="M1395">
        <v>400000</v>
      </c>
      <c r="N1395" t="s">
        <v>127</v>
      </c>
      <c r="O1395" t="s">
        <v>128</v>
      </c>
      <c r="S1395">
        <v>26452</v>
      </c>
      <c r="T1395">
        <v>15.121729925903523</v>
      </c>
      <c r="U1395" t="s">
        <v>2224</v>
      </c>
      <c r="V1395" t="s">
        <v>3477</v>
      </c>
      <c r="W1395" t="s">
        <v>12159</v>
      </c>
    </row>
    <row r="1396" spans="1:24">
      <c r="A1396" t="s">
        <v>151</v>
      </c>
      <c r="B1396" t="s">
        <v>57</v>
      </c>
      <c r="C1396" t="s">
        <v>2901</v>
      </c>
      <c r="D1396" t="s">
        <v>2112</v>
      </c>
      <c r="E1396" t="s">
        <v>2113</v>
      </c>
      <c r="F1396" t="s">
        <v>2108</v>
      </c>
      <c r="I1396" t="s">
        <v>217</v>
      </c>
      <c r="J1396" t="s">
        <v>537</v>
      </c>
      <c r="K1396">
        <v>6.6</v>
      </c>
      <c r="L1396" t="s">
        <v>129</v>
      </c>
      <c r="M1396">
        <v>400000</v>
      </c>
      <c r="N1396" t="s">
        <v>127</v>
      </c>
      <c r="O1396" t="s">
        <v>128</v>
      </c>
      <c r="S1396">
        <v>26452</v>
      </c>
      <c r="T1396">
        <v>15.121729925903523</v>
      </c>
      <c r="U1396" t="s">
        <v>160</v>
      </c>
      <c r="V1396" t="s">
        <v>3477</v>
      </c>
      <c r="W1396" t="s">
        <v>12159</v>
      </c>
    </row>
    <row r="1397" spans="1:24">
      <c r="A1397" t="s">
        <v>151</v>
      </c>
      <c r="B1397" t="s">
        <v>57</v>
      </c>
      <c r="C1397" t="s">
        <v>2910</v>
      </c>
      <c r="D1397" t="s">
        <v>2114</v>
      </c>
      <c r="E1397" t="s">
        <v>2116</v>
      </c>
      <c r="F1397" t="s">
        <v>2115</v>
      </c>
      <c r="I1397" t="s">
        <v>721</v>
      </c>
      <c r="J1397" t="s">
        <v>537</v>
      </c>
      <c r="K1397">
        <v>10.8</v>
      </c>
      <c r="L1397" t="s">
        <v>129</v>
      </c>
      <c r="M1397">
        <v>400000</v>
      </c>
      <c r="N1397" t="s">
        <v>127</v>
      </c>
      <c r="O1397" t="s">
        <v>128</v>
      </c>
      <c r="S1397">
        <v>26452</v>
      </c>
      <c r="T1397">
        <v>15.121729925903523</v>
      </c>
      <c r="U1397" t="s">
        <v>157</v>
      </c>
      <c r="V1397" t="s">
        <v>3477</v>
      </c>
      <c r="W1397" t="s">
        <v>12159</v>
      </c>
    </row>
    <row r="1398" spans="1:24">
      <c r="A1398" t="s">
        <v>151</v>
      </c>
      <c r="B1398" t="s">
        <v>57</v>
      </c>
      <c r="C1398" t="s">
        <v>2910</v>
      </c>
      <c r="D1398" t="s">
        <v>2114</v>
      </c>
      <c r="E1398" t="s">
        <v>2116</v>
      </c>
      <c r="F1398" t="s">
        <v>2115</v>
      </c>
      <c r="I1398" t="s">
        <v>721</v>
      </c>
      <c r="J1398" t="s">
        <v>537</v>
      </c>
      <c r="K1398">
        <v>10.8</v>
      </c>
      <c r="L1398" t="s">
        <v>130</v>
      </c>
      <c r="M1398">
        <v>600000</v>
      </c>
      <c r="N1398" t="s">
        <v>131</v>
      </c>
      <c r="O1398" t="s">
        <v>132</v>
      </c>
      <c r="S1398">
        <v>26452</v>
      </c>
      <c r="T1398">
        <v>22.682594888855284</v>
      </c>
      <c r="U1398" t="s">
        <v>157</v>
      </c>
      <c r="V1398" t="s">
        <v>3477</v>
      </c>
      <c r="W1398" t="s">
        <v>12159</v>
      </c>
    </row>
    <row r="1399" spans="1:24">
      <c r="A1399" t="s">
        <v>151</v>
      </c>
      <c r="B1399" t="s">
        <v>57</v>
      </c>
      <c r="C1399" t="s">
        <v>2910</v>
      </c>
      <c r="D1399" t="s">
        <v>2114</v>
      </c>
      <c r="E1399" t="s">
        <v>2116</v>
      </c>
      <c r="F1399" t="s">
        <v>2115</v>
      </c>
      <c r="I1399" t="s">
        <v>721</v>
      </c>
      <c r="J1399" t="s">
        <v>537</v>
      </c>
      <c r="K1399">
        <v>10.8</v>
      </c>
      <c r="L1399" t="s">
        <v>133</v>
      </c>
      <c r="M1399">
        <v>250000</v>
      </c>
      <c r="N1399" t="s">
        <v>127</v>
      </c>
      <c r="O1399" t="s">
        <v>128</v>
      </c>
      <c r="S1399">
        <v>26452</v>
      </c>
      <c r="T1399">
        <v>9.4510812036897018</v>
      </c>
      <c r="U1399" t="s">
        <v>157</v>
      </c>
      <c r="V1399" t="s">
        <v>3477</v>
      </c>
      <c r="W1399" t="s">
        <v>12159</v>
      </c>
    </row>
    <row r="1400" spans="1:24">
      <c r="A1400" t="s">
        <v>151</v>
      </c>
      <c r="B1400" t="s">
        <v>57</v>
      </c>
      <c r="C1400" t="s">
        <v>2910</v>
      </c>
      <c r="D1400" t="s">
        <v>2114</v>
      </c>
      <c r="E1400" t="s">
        <v>2117</v>
      </c>
      <c r="F1400" t="s">
        <v>2115</v>
      </c>
      <c r="I1400" t="s">
        <v>721</v>
      </c>
      <c r="J1400" t="s">
        <v>537</v>
      </c>
      <c r="K1400">
        <v>10.8</v>
      </c>
      <c r="L1400" t="s">
        <v>129</v>
      </c>
      <c r="M1400">
        <v>400000</v>
      </c>
      <c r="N1400" t="s">
        <v>127</v>
      </c>
      <c r="O1400" t="s">
        <v>128</v>
      </c>
      <c r="S1400">
        <v>26452</v>
      </c>
      <c r="T1400">
        <v>15.121729925903523</v>
      </c>
      <c r="U1400" t="s">
        <v>157</v>
      </c>
      <c r="V1400" t="s">
        <v>3477</v>
      </c>
      <c r="W1400" t="s">
        <v>12159</v>
      </c>
    </row>
    <row r="1401" spans="1:24">
      <c r="A1401" t="s">
        <v>151</v>
      </c>
      <c r="B1401" t="s">
        <v>57</v>
      </c>
      <c r="C1401" t="s">
        <v>2910</v>
      </c>
      <c r="D1401" t="s">
        <v>2114</v>
      </c>
      <c r="E1401" t="s">
        <v>2117</v>
      </c>
      <c r="F1401" t="s">
        <v>2115</v>
      </c>
      <c r="I1401" t="s">
        <v>721</v>
      </c>
      <c r="J1401" t="s">
        <v>537</v>
      </c>
      <c r="K1401">
        <v>10.8</v>
      </c>
      <c r="L1401" t="s">
        <v>133</v>
      </c>
      <c r="M1401">
        <v>250000</v>
      </c>
      <c r="N1401" t="s">
        <v>127</v>
      </c>
      <c r="O1401" t="s">
        <v>128</v>
      </c>
      <c r="S1401">
        <v>26452</v>
      </c>
      <c r="T1401">
        <v>9.4510812036897018</v>
      </c>
      <c r="U1401" t="s">
        <v>157</v>
      </c>
      <c r="V1401" t="s">
        <v>3477</v>
      </c>
      <c r="W1401" t="s">
        <v>12159</v>
      </c>
    </row>
    <row r="1402" spans="1:24">
      <c r="A1402" t="s">
        <v>151</v>
      </c>
      <c r="B1402" t="s">
        <v>57</v>
      </c>
      <c r="C1402" t="s">
        <v>2897</v>
      </c>
      <c r="D1402" t="s">
        <v>2118</v>
      </c>
      <c r="E1402" t="s">
        <v>2120</v>
      </c>
      <c r="F1402" t="s">
        <v>2119</v>
      </c>
      <c r="I1402" t="s">
        <v>217</v>
      </c>
      <c r="J1402" t="s">
        <v>2013</v>
      </c>
      <c r="K1402">
        <v>8.5</v>
      </c>
      <c r="L1402" t="s">
        <v>129</v>
      </c>
      <c r="M1402">
        <v>400000</v>
      </c>
      <c r="N1402" t="s">
        <v>127</v>
      </c>
      <c r="O1402" t="s">
        <v>128</v>
      </c>
      <c r="S1402">
        <v>26452</v>
      </c>
      <c r="T1402">
        <v>15.121729925903523</v>
      </c>
      <c r="U1402" t="s">
        <v>3533</v>
      </c>
      <c r="V1402" t="s">
        <v>3477</v>
      </c>
      <c r="W1402" t="s">
        <v>2010</v>
      </c>
    </row>
    <row r="1403" spans="1:24">
      <c r="A1403" t="s">
        <v>151</v>
      </c>
      <c r="B1403" t="s">
        <v>57</v>
      </c>
      <c r="C1403" t="s">
        <v>259</v>
      </c>
      <c r="D1403" t="s">
        <v>2121</v>
      </c>
      <c r="E1403" t="s">
        <v>2122</v>
      </c>
      <c r="F1403" t="s">
        <v>212</v>
      </c>
      <c r="I1403" t="s">
        <v>217</v>
      </c>
      <c r="J1403" t="s">
        <v>537</v>
      </c>
      <c r="K1403">
        <v>1.1000000000000001</v>
      </c>
      <c r="L1403" t="s">
        <v>129</v>
      </c>
      <c r="M1403">
        <v>400000</v>
      </c>
      <c r="N1403" t="s">
        <v>127</v>
      </c>
      <c r="O1403" t="s">
        <v>128</v>
      </c>
      <c r="S1403">
        <v>26452</v>
      </c>
      <c r="T1403">
        <v>15.121729925903523</v>
      </c>
      <c r="U1403" t="s">
        <v>2224</v>
      </c>
      <c r="V1403" t="s">
        <v>3477</v>
      </c>
      <c r="W1403" t="s">
        <v>12159</v>
      </c>
    </row>
    <row r="1404" spans="1:24">
      <c r="A1404" t="s">
        <v>151</v>
      </c>
      <c r="B1404" t="s">
        <v>57</v>
      </c>
      <c r="C1404" t="s">
        <v>259</v>
      </c>
      <c r="D1404" t="s">
        <v>2121</v>
      </c>
      <c r="E1404" t="s">
        <v>2122</v>
      </c>
      <c r="F1404" t="s">
        <v>212</v>
      </c>
      <c r="I1404" t="s">
        <v>217</v>
      </c>
      <c r="J1404" t="s">
        <v>537</v>
      </c>
      <c r="K1404">
        <v>1.1000000000000001</v>
      </c>
      <c r="L1404" t="s">
        <v>130</v>
      </c>
      <c r="M1404">
        <v>600000</v>
      </c>
      <c r="N1404" t="s">
        <v>131</v>
      </c>
      <c r="O1404" t="s">
        <v>132</v>
      </c>
      <c r="S1404">
        <v>26452</v>
      </c>
      <c r="T1404">
        <v>22.682594888855284</v>
      </c>
      <c r="U1404" t="s">
        <v>2224</v>
      </c>
      <c r="V1404" t="s">
        <v>3477</v>
      </c>
      <c r="W1404" t="s">
        <v>12159</v>
      </c>
    </row>
    <row r="1405" spans="1:24">
      <c r="A1405" t="s">
        <v>151</v>
      </c>
      <c r="B1405" t="s">
        <v>57</v>
      </c>
      <c r="C1405" t="s">
        <v>259</v>
      </c>
      <c r="D1405" t="s">
        <v>2121</v>
      </c>
      <c r="E1405" t="s">
        <v>2122</v>
      </c>
      <c r="F1405" t="s">
        <v>212</v>
      </c>
      <c r="I1405" t="s">
        <v>217</v>
      </c>
      <c r="J1405" t="s">
        <v>537</v>
      </c>
      <c r="K1405">
        <v>1.1000000000000001</v>
      </c>
      <c r="L1405" t="s">
        <v>133</v>
      </c>
      <c r="M1405">
        <v>250000</v>
      </c>
      <c r="N1405" t="s">
        <v>127</v>
      </c>
      <c r="O1405" t="s">
        <v>128</v>
      </c>
      <c r="S1405">
        <v>26452</v>
      </c>
      <c r="T1405">
        <v>9.4510812036897018</v>
      </c>
      <c r="U1405" t="s">
        <v>2224</v>
      </c>
      <c r="V1405" t="s">
        <v>3477</v>
      </c>
      <c r="W1405" t="s">
        <v>12159</v>
      </c>
    </row>
    <row r="1406" spans="1:24">
      <c r="A1406" t="s">
        <v>151</v>
      </c>
      <c r="B1406" t="s">
        <v>57</v>
      </c>
      <c r="C1406" t="s">
        <v>2894</v>
      </c>
      <c r="D1406" t="s">
        <v>2123</v>
      </c>
      <c r="E1406" t="s">
        <v>2125</v>
      </c>
      <c r="F1406" t="s">
        <v>2124</v>
      </c>
      <c r="I1406" t="s">
        <v>783</v>
      </c>
      <c r="J1406" t="s">
        <v>532</v>
      </c>
      <c r="K1406">
        <v>344.4</v>
      </c>
      <c r="L1406" t="s">
        <v>129</v>
      </c>
      <c r="M1406">
        <v>400000</v>
      </c>
      <c r="N1406" t="s">
        <v>127</v>
      </c>
      <c r="O1406" t="s">
        <v>128</v>
      </c>
      <c r="S1406">
        <v>26452</v>
      </c>
      <c r="T1406">
        <v>15.121729925903523</v>
      </c>
      <c r="U1406" t="s">
        <v>3533</v>
      </c>
      <c r="V1406" t="s">
        <v>3477</v>
      </c>
      <c r="W1406" t="s">
        <v>12161</v>
      </c>
    </row>
    <row r="1407" spans="1:24">
      <c r="A1407" t="s">
        <v>151</v>
      </c>
      <c r="B1407" t="s">
        <v>57</v>
      </c>
      <c r="C1407" t="s">
        <v>2892</v>
      </c>
      <c r="D1407" t="s">
        <v>2126</v>
      </c>
      <c r="E1407" t="s">
        <v>2128</v>
      </c>
      <c r="F1407" t="s">
        <v>2127</v>
      </c>
      <c r="I1407" t="s">
        <v>217</v>
      </c>
      <c r="J1407" t="s">
        <v>1712</v>
      </c>
      <c r="K1407">
        <v>1581.6</v>
      </c>
      <c r="L1407" t="s">
        <v>129</v>
      </c>
      <c r="M1407">
        <v>400000</v>
      </c>
      <c r="N1407" t="s">
        <v>127</v>
      </c>
      <c r="O1407" t="s">
        <v>128</v>
      </c>
      <c r="S1407">
        <v>26452</v>
      </c>
      <c r="T1407">
        <v>15.121729925903523</v>
      </c>
      <c r="U1407" t="s">
        <v>3533</v>
      </c>
      <c r="V1407" t="s">
        <v>3477</v>
      </c>
      <c r="W1407" t="s">
        <v>12160</v>
      </c>
    </row>
    <row r="1408" spans="1:24">
      <c r="A1408" t="s">
        <v>151</v>
      </c>
      <c r="B1408" t="s">
        <v>57</v>
      </c>
      <c r="C1408" t="s">
        <v>2937</v>
      </c>
      <c r="D1408" t="s">
        <v>2129</v>
      </c>
      <c r="E1408" t="s">
        <v>2131</v>
      </c>
      <c r="F1408" t="s">
        <v>2130</v>
      </c>
      <c r="I1408" t="s">
        <v>208</v>
      </c>
      <c r="J1408" t="s">
        <v>537</v>
      </c>
      <c r="K1408">
        <v>4</v>
      </c>
      <c r="L1408" t="s">
        <v>129</v>
      </c>
      <c r="M1408">
        <v>400000</v>
      </c>
      <c r="N1408" t="s">
        <v>127</v>
      </c>
      <c r="O1408" t="s">
        <v>128</v>
      </c>
      <c r="S1408">
        <v>26452</v>
      </c>
      <c r="T1408">
        <v>15.121729925903523</v>
      </c>
      <c r="U1408" t="s">
        <v>164</v>
      </c>
      <c r="V1408" t="s">
        <v>3477</v>
      </c>
      <c r="W1408" t="s">
        <v>12159</v>
      </c>
    </row>
    <row r="1409" spans="1:23">
      <c r="A1409" t="s">
        <v>151</v>
      </c>
      <c r="B1409" t="s">
        <v>57</v>
      </c>
      <c r="C1409" t="s">
        <v>2912</v>
      </c>
      <c r="D1409" t="s">
        <v>2132</v>
      </c>
      <c r="E1409" t="s">
        <v>2134</v>
      </c>
      <c r="F1409" t="s">
        <v>2133</v>
      </c>
      <c r="I1409" t="s">
        <v>721</v>
      </c>
      <c r="J1409" t="s">
        <v>537</v>
      </c>
      <c r="K1409">
        <v>87</v>
      </c>
      <c r="L1409" t="s">
        <v>129</v>
      </c>
      <c r="M1409">
        <v>400000</v>
      </c>
      <c r="N1409" t="s">
        <v>127</v>
      </c>
      <c r="O1409" t="s">
        <v>128</v>
      </c>
      <c r="S1409">
        <v>26452</v>
      </c>
      <c r="T1409">
        <v>15.121729925903523</v>
      </c>
      <c r="U1409" t="s">
        <v>157</v>
      </c>
      <c r="V1409" t="s">
        <v>3477</v>
      </c>
      <c r="W1409" t="s">
        <v>12159</v>
      </c>
    </row>
    <row r="1410" spans="1:23">
      <c r="A1410" t="s">
        <v>151</v>
      </c>
      <c r="B1410" t="s">
        <v>57</v>
      </c>
      <c r="C1410" t="s">
        <v>260</v>
      </c>
      <c r="D1410" t="s">
        <v>2135</v>
      </c>
      <c r="E1410" t="s">
        <v>2136</v>
      </c>
      <c r="F1410" t="s">
        <v>212</v>
      </c>
      <c r="I1410" t="s">
        <v>217</v>
      </c>
      <c r="J1410" t="s">
        <v>537</v>
      </c>
      <c r="K1410">
        <v>8.9</v>
      </c>
      <c r="L1410" t="s">
        <v>129</v>
      </c>
      <c r="M1410">
        <v>400000</v>
      </c>
      <c r="N1410" t="s">
        <v>127</v>
      </c>
      <c r="O1410" t="s">
        <v>128</v>
      </c>
      <c r="S1410">
        <v>26452</v>
      </c>
      <c r="T1410">
        <v>15.121729925903523</v>
      </c>
      <c r="U1410" t="s">
        <v>2224</v>
      </c>
      <c r="V1410" t="s">
        <v>3477</v>
      </c>
      <c r="W1410" t="s">
        <v>12159</v>
      </c>
    </row>
    <row r="1411" spans="1:23">
      <c r="A1411" t="s">
        <v>151</v>
      </c>
      <c r="B1411" t="s">
        <v>57</v>
      </c>
      <c r="C1411" t="s">
        <v>260</v>
      </c>
      <c r="D1411" t="s">
        <v>2135</v>
      </c>
      <c r="E1411" t="s">
        <v>2136</v>
      </c>
      <c r="F1411" t="s">
        <v>212</v>
      </c>
      <c r="I1411" t="s">
        <v>217</v>
      </c>
      <c r="J1411" t="s">
        <v>537</v>
      </c>
      <c r="K1411">
        <v>8.9</v>
      </c>
      <c r="L1411" t="s">
        <v>130</v>
      </c>
      <c r="M1411">
        <v>600000</v>
      </c>
      <c r="N1411" t="s">
        <v>131</v>
      </c>
      <c r="O1411" t="s">
        <v>132</v>
      </c>
      <c r="S1411">
        <v>26452</v>
      </c>
      <c r="T1411">
        <v>22.682594888855284</v>
      </c>
      <c r="U1411" t="s">
        <v>2224</v>
      </c>
      <c r="V1411" t="s">
        <v>3477</v>
      </c>
      <c r="W1411" t="s">
        <v>12159</v>
      </c>
    </row>
    <row r="1412" spans="1:23">
      <c r="A1412" t="s">
        <v>151</v>
      </c>
      <c r="B1412" t="s">
        <v>57</v>
      </c>
      <c r="C1412" t="s">
        <v>260</v>
      </c>
      <c r="D1412" t="s">
        <v>2135</v>
      </c>
      <c r="E1412" t="s">
        <v>2136</v>
      </c>
      <c r="F1412" t="s">
        <v>212</v>
      </c>
      <c r="I1412" t="s">
        <v>217</v>
      </c>
      <c r="J1412" t="s">
        <v>537</v>
      </c>
      <c r="K1412">
        <v>8.9</v>
      </c>
      <c r="L1412" t="s">
        <v>133</v>
      </c>
      <c r="M1412">
        <v>250000</v>
      </c>
      <c r="N1412" t="s">
        <v>127</v>
      </c>
      <c r="O1412" t="s">
        <v>128</v>
      </c>
      <c r="S1412">
        <v>26452</v>
      </c>
      <c r="T1412">
        <v>9.4510812036897018</v>
      </c>
      <c r="U1412" t="s">
        <v>2224</v>
      </c>
      <c r="V1412" t="s">
        <v>3477</v>
      </c>
      <c r="W1412" t="s">
        <v>12159</v>
      </c>
    </row>
    <row r="1413" spans="1:23">
      <c r="A1413" t="s">
        <v>151</v>
      </c>
      <c r="B1413" t="s">
        <v>57</v>
      </c>
      <c r="C1413" t="s">
        <v>2903</v>
      </c>
      <c r="D1413" t="s">
        <v>2137</v>
      </c>
      <c r="E1413" t="s">
        <v>2138</v>
      </c>
      <c r="F1413" t="s">
        <v>2127</v>
      </c>
      <c r="I1413" t="s">
        <v>217</v>
      </c>
      <c r="J1413" t="s">
        <v>1712</v>
      </c>
      <c r="K1413">
        <v>1537.2</v>
      </c>
      <c r="L1413" t="s">
        <v>129</v>
      </c>
      <c r="M1413">
        <v>400000</v>
      </c>
      <c r="N1413" t="s">
        <v>127</v>
      </c>
      <c r="O1413" t="s">
        <v>128</v>
      </c>
      <c r="S1413">
        <v>26452</v>
      </c>
      <c r="T1413">
        <v>15.121729925903523</v>
      </c>
      <c r="U1413" t="s">
        <v>3533</v>
      </c>
      <c r="V1413" t="s">
        <v>3477</v>
      </c>
      <c r="W1413" t="s">
        <v>12160</v>
      </c>
    </row>
    <row r="1414" spans="1:23">
      <c r="A1414" t="s">
        <v>151</v>
      </c>
      <c r="B1414" t="s">
        <v>57</v>
      </c>
      <c r="C1414" t="s">
        <v>2933</v>
      </c>
      <c r="D1414" t="s">
        <v>2139</v>
      </c>
      <c r="E1414" t="s">
        <v>2140</v>
      </c>
      <c r="F1414" t="s">
        <v>2127</v>
      </c>
      <c r="I1414" t="s">
        <v>217</v>
      </c>
      <c r="J1414" t="s">
        <v>1712</v>
      </c>
      <c r="K1414">
        <v>3420</v>
      </c>
      <c r="L1414" t="s">
        <v>129</v>
      </c>
      <c r="M1414">
        <v>400000</v>
      </c>
      <c r="N1414" t="s">
        <v>127</v>
      </c>
      <c r="O1414" t="s">
        <v>128</v>
      </c>
      <c r="S1414">
        <v>26452</v>
      </c>
      <c r="T1414">
        <v>15.121729925903523</v>
      </c>
      <c r="U1414" t="s">
        <v>3533</v>
      </c>
      <c r="V1414" t="s">
        <v>3477</v>
      </c>
      <c r="W1414" t="s">
        <v>12160</v>
      </c>
    </row>
    <row r="1415" spans="1:23">
      <c r="A1415" t="s">
        <v>151</v>
      </c>
      <c r="B1415" t="s">
        <v>57</v>
      </c>
      <c r="C1415" t="s">
        <v>2948</v>
      </c>
      <c r="D1415" t="s">
        <v>2141</v>
      </c>
      <c r="E1415" t="s">
        <v>2142</v>
      </c>
      <c r="F1415" t="s">
        <v>2133</v>
      </c>
      <c r="I1415" t="s">
        <v>721</v>
      </c>
      <c r="J1415" t="s">
        <v>537</v>
      </c>
      <c r="K1415">
        <v>207</v>
      </c>
      <c r="L1415" t="s">
        <v>129</v>
      </c>
      <c r="M1415">
        <v>400000</v>
      </c>
      <c r="N1415" t="s">
        <v>127</v>
      </c>
      <c r="O1415" t="s">
        <v>128</v>
      </c>
      <c r="S1415">
        <v>26452</v>
      </c>
      <c r="T1415">
        <v>15.121729925903523</v>
      </c>
      <c r="U1415" t="s">
        <v>157</v>
      </c>
      <c r="V1415" t="s">
        <v>3477</v>
      </c>
      <c r="W1415" t="s">
        <v>12159</v>
      </c>
    </row>
    <row r="1416" spans="1:23">
      <c r="A1416" t="s">
        <v>151</v>
      </c>
      <c r="B1416" t="s">
        <v>57</v>
      </c>
      <c r="C1416" t="s">
        <v>2939</v>
      </c>
      <c r="D1416" t="s">
        <v>2143</v>
      </c>
      <c r="E1416" t="s">
        <v>2144</v>
      </c>
      <c r="F1416" t="s">
        <v>2124</v>
      </c>
      <c r="I1416" t="s">
        <v>783</v>
      </c>
      <c r="J1416" t="s">
        <v>532</v>
      </c>
      <c r="K1416">
        <v>688.8</v>
      </c>
      <c r="L1416" t="s">
        <v>129</v>
      </c>
      <c r="M1416">
        <v>400000</v>
      </c>
      <c r="N1416" t="s">
        <v>127</v>
      </c>
      <c r="O1416" t="s">
        <v>128</v>
      </c>
      <c r="S1416">
        <v>26452</v>
      </c>
      <c r="T1416">
        <v>15.121729925903523</v>
      </c>
      <c r="U1416" t="s">
        <v>3533</v>
      </c>
      <c r="V1416" t="s">
        <v>3477</v>
      </c>
      <c r="W1416" t="s">
        <v>12161</v>
      </c>
    </row>
    <row r="1417" spans="1:23">
      <c r="A1417" t="s">
        <v>151</v>
      </c>
      <c r="B1417" t="s">
        <v>57</v>
      </c>
      <c r="C1417" t="s">
        <v>2958</v>
      </c>
      <c r="D1417" t="s">
        <v>2145</v>
      </c>
      <c r="E1417" t="s">
        <v>2146</v>
      </c>
      <c r="F1417" t="s">
        <v>2108</v>
      </c>
      <c r="I1417" t="s">
        <v>217</v>
      </c>
      <c r="J1417" t="s">
        <v>537</v>
      </c>
      <c r="K1417">
        <v>8.5</v>
      </c>
      <c r="L1417" t="s">
        <v>129</v>
      </c>
      <c r="M1417">
        <v>400000</v>
      </c>
      <c r="N1417" t="s">
        <v>127</v>
      </c>
      <c r="O1417" t="s">
        <v>128</v>
      </c>
      <c r="S1417">
        <v>26452</v>
      </c>
      <c r="T1417">
        <v>15.121729925903523</v>
      </c>
      <c r="U1417" t="s">
        <v>160</v>
      </c>
      <c r="V1417" t="s">
        <v>3477</v>
      </c>
      <c r="W1417" t="s">
        <v>12159</v>
      </c>
    </row>
    <row r="1418" spans="1:23">
      <c r="A1418" t="s">
        <v>151</v>
      </c>
      <c r="B1418" t="s">
        <v>57</v>
      </c>
      <c r="C1418" t="s">
        <v>262</v>
      </c>
      <c r="D1418" t="s">
        <v>2147</v>
      </c>
      <c r="E1418" t="s">
        <v>2148</v>
      </c>
      <c r="F1418" t="s">
        <v>256</v>
      </c>
      <c r="I1418" t="s">
        <v>208</v>
      </c>
      <c r="J1418" t="s">
        <v>537</v>
      </c>
      <c r="K1418">
        <v>1.6</v>
      </c>
      <c r="L1418" t="s">
        <v>129</v>
      </c>
      <c r="M1418">
        <v>400000</v>
      </c>
      <c r="N1418" t="s">
        <v>127</v>
      </c>
      <c r="O1418" t="s">
        <v>128</v>
      </c>
      <c r="S1418">
        <v>26452</v>
      </c>
      <c r="T1418">
        <v>15.121729925903523</v>
      </c>
      <c r="U1418" t="s">
        <v>159</v>
      </c>
      <c r="V1418" t="s">
        <v>3477</v>
      </c>
      <c r="W1418" t="s">
        <v>12159</v>
      </c>
    </row>
    <row r="1419" spans="1:23">
      <c r="A1419" t="s">
        <v>151</v>
      </c>
      <c r="B1419" t="s">
        <v>57</v>
      </c>
      <c r="C1419" t="s">
        <v>262</v>
      </c>
      <c r="D1419" t="s">
        <v>2147</v>
      </c>
      <c r="E1419" t="s">
        <v>2148</v>
      </c>
      <c r="F1419" t="s">
        <v>256</v>
      </c>
      <c r="I1419" t="s">
        <v>208</v>
      </c>
      <c r="J1419" t="s">
        <v>537</v>
      </c>
      <c r="K1419">
        <v>1.6</v>
      </c>
      <c r="L1419" t="s">
        <v>130</v>
      </c>
      <c r="M1419">
        <v>600000</v>
      </c>
      <c r="N1419" t="s">
        <v>131</v>
      </c>
      <c r="O1419" t="s">
        <v>132</v>
      </c>
      <c r="S1419">
        <v>26452</v>
      </c>
      <c r="T1419">
        <v>22.682594888855284</v>
      </c>
      <c r="U1419" t="s">
        <v>159</v>
      </c>
      <c r="V1419" t="s">
        <v>3477</v>
      </c>
      <c r="W1419" t="s">
        <v>12159</v>
      </c>
    </row>
    <row r="1420" spans="1:23">
      <c r="A1420" t="s">
        <v>151</v>
      </c>
      <c r="B1420" t="s">
        <v>57</v>
      </c>
      <c r="C1420" t="s">
        <v>262</v>
      </c>
      <c r="D1420" t="s">
        <v>2147</v>
      </c>
      <c r="E1420" t="s">
        <v>2148</v>
      </c>
      <c r="F1420" t="s">
        <v>256</v>
      </c>
      <c r="I1420" t="s">
        <v>208</v>
      </c>
      <c r="J1420" t="s">
        <v>537</v>
      </c>
      <c r="K1420">
        <v>1.6</v>
      </c>
      <c r="L1420" t="s">
        <v>133</v>
      </c>
      <c r="M1420">
        <v>250000</v>
      </c>
      <c r="N1420" t="s">
        <v>127</v>
      </c>
      <c r="O1420" t="s">
        <v>128</v>
      </c>
      <c r="S1420">
        <v>26452</v>
      </c>
      <c r="T1420">
        <v>9.4510812036897018</v>
      </c>
      <c r="U1420" t="s">
        <v>159</v>
      </c>
      <c r="V1420" t="s">
        <v>3477</v>
      </c>
      <c r="W1420" t="s">
        <v>12159</v>
      </c>
    </row>
    <row r="1421" spans="1:23">
      <c r="A1421" t="s">
        <v>151</v>
      </c>
      <c r="B1421" t="s">
        <v>57</v>
      </c>
      <c r="C1421" t="s">
        <v>2951</v>
      </c>
      <c r="D1421" t="s">
        <v>2149</v>
      </c>
      <c r="E1421" t="s">
        <v>2150</v>
      </c>
      <c r="F1421" t="s">
        <v>2127</v>
      </c>
      <c r="I1421" t="s">
        <v>217</v>
      </c>
      <c r="J1421" t="s">
        <v>532</v>
      </c>
      <c r="K1421">
        <v>1590</v>
      </c>
      <c r="L1421" t="s">
        <v>129</v>
      </c>
      <c r="M1421">
        <v>400000</v>
      </c>
      <c r="N1421" t="s">
        <v>127</v>
      </c>
      <c r="O1421" t="s">
        <v>128</v>
      </c>
      <c r="S1421">
        <v>26452</v>
      </c>
      <c r="T1421">
        <v>15.121729925903523</v>
      </c>
      <c r="U1421" t="s">
        <v>3533</v>
      </c>
      <c r="V1421" t="s">
        <v>3477</v>
      </c>
      <c r="W1421" t="s">
        <v>12161</v>
      </c>
    </row>
    <row r="1422" spans="1:23">
      <c r="A1422" t="s">
        <v>151</v>
      </c>
      <c r="B1422" t="s">
        <v>57</v>
      </c>
      <c r="C1422" t="s">
        <v>2961</v>
      </c>
      <c r="D1422" t="s">
        <v>2151</v>
      </c>
      <c r="E1422" t="s">
        <v>2152</v>
      </c>
      <c r="F1422" t="s">
        <v>2127</v>
      </c>
      <c r="I1422" t="s">
        <v>217</v>
      </c>
      <c r="J1422" t="s">
        <v>527</v>
      </c>
      <c r="K1422">
        <v>1952.4</v>
      </c>
      <c r="L1422" t="s">
        <v>129</v>
      </c>
      <c r="M1422">
        <v>400000</v>
      </c>
      <c r="N1422" t="s">
        <v>127</v>
      </c>
      <c r="O1422" t="s">
        <v>128</v>
      </c>
      <c r="S1422">
        <v>26452</v>
      </c>
      <c r="T1422">
        <v>15.121729925903523</v>
      </c>
      <c r="U1422" t="s">
        <v>3533</v>
      </c>
      <c r="V1422" t="s">
        <v>3477</v>
      </c>
      <c r="W1422" t="s">
        <v>12160</v>
      </c>
    </row>
    <row r="1423" spans="1:23">
      <c r="A1423" t="s">
        <v>151</v>
      </c>
      <c r="B1423" t="s">
        <v>57</v>
      </c>
      <c r="C1423" t="s">
        <v>2931</v>
      </c>
      <c r="D1423" t="s">
        <v>2153</v>
      </c>
      <c r="E1423" t="s">
        <v>2155</v>
      </c>
      <c r="F1423" t="s">
        <v>2154</v>
      </c>
      <c r="I1423" t="s">
        <v>298</v>
      </c>
      <c r="J1423" t="s">
        <v>537</v>
      </c>
      <c r="K1423">
        <v>1.6</v>
      </c>
      <c r="L1423" t="s">
        <v>129</v>
      </c>
      <c r="M1423">
        <v>400000</v>
      </c>
      <c r="N1423" t="s">
        <v>127</v>
      </c>
      <c r="O1423" t="s">
        <v>128</v>
      </c>
      <c r="S1423">
        <v>26452</v>
      </c>
      <c r="T1423">
        <v>15.121729925903523</v>
      </c>
      <c r="U1423" t="s">
        <v>2224</v>
      </c>
      <c r="V1423" t="s">
        <v>3477</v>
      </c>
      <c r="W1423" t="s">
        <v>12159</v>
      </c>
    </row>
    <row r="1424" spans="1:23">
      <c r="A1424" t="s">
        <v>151</v>
      </c>
      <c r="B1424" t="s">
        <v>57</v>
      </c>
      <c r="C1424" t="s">
        <v>2931</v>
      </c>
      <c r="D1424" t="s">
        <v>2153</v>
      </c>
      <c r="E1424" t="s">
        <v>2155</v>
      </c>
      <c r="F1424" t="s">
        <v>2154</v>
      </c>
      <c r="I1424" t="s">
        <v>298</v>
      </c>
      <c r="J1424" t="s">
        <v>537</v>
      </c>
      <c r="K1424">
        <v>1.6</v>
      </c>
      <c r="L1424" t="s">
        <v>130</v>
      </c>
      <c r="M1424">
        <v>600000</v>
      </c>
      <c r="N1424" t="s">
        <v>131</v>
      </c>
      <c r="O1424" t="s">
        <v>132</v>
      </c>
      <c r="S1424">
        <v>26452</v>
      </c>
      <c r="T1424">
        <v>22.682594888855284</v>
      </c>
      <c r="U1424" t="s">
        <v>2224</v>
      </c>
      <c r="V1424" t="s">
        <v>3477</v>
      </c>
      <c r="W1424" t="s">
        <v>12159</v>
      </c>
    </row>
    <row r="1425" spans="1:23">
      <c r="A1425" t="s">
        <v>151</v>
      </c>
      <c r="B1425" t="s">
        <v>57</v>
      </c>
      <c r="C1425" t="s">
        <v>2931</v>
      </c>
      <c r="D1425" t="s">
        <v>2153</v>
      </c>
      <c r="E1425" t="s">
        <v>2155</v>
      </c>
      <c r="F1425" t="s">
        <v>2154</v>
      </c>
      <c r="I1425" t="s">
        <v>298</v>
      </c>
      <c r="J1425" t="s">
        <v>537</v>
      </c>
      <c r="K1425">
        <v>1.6</v>
      </c>
      <c r="L1425" t="s">
        <v>133</v>
      </c>
      <c r="M1425">
        <v>250000</v>
      </c>
      <c r="N1425" t="s">
        <v>127</v>
      </c>
      <c r="O1425" t="s">
        <v>128</v>
      </c>
      <c r="S1425">
        <v>26452</v>
      </c>
      <c r="T1425">
        <v>9.4510812036897018</v>
      </c>
      <c r="U1425" t="s">
        <v>2224</v>
      </c>
      <c r="V1425" t="s">
        <v>3477</v>
      </c>
      <c r="W1425" t="s">
        <v>12159</v>
      </c>
    </row>
    <row r="1426" spans="1:23">
      <c r="A1426" t="s">
        <v>151</v>
      </c>
      <c r="B1426" t="s">
        <v>57</v>
      </c>
      <c r="C1426" t="s">
        <v>2973</v>
      </c>
      <c r="D1426" t="s">
        <v>2156</v>
      </c>
      <c r="E1426" t="s">
        <v>2159</v>
      </c>
      <c r="F1426" t="s">
        <v>2157</v>
      </c>
      <c r="I1426" t="s">
        <v>2158</v>
      </c>
      <c r="J1426" t="s">
        <v>537</v>
      </c>
      <c r="K1426">
        <v>22.2</v>
      </c>
      <c r="L1426" t="s">
        <v>129</v>
      </c>
      <c r="M1426">
        <v>400000</v>
      </c>
      <c r="N1426" t="s">
        <v>127</v>
      </c>
      <c r="O1426" t="s">
        <v>128</v>
      </c>
      <c r="S1426">
        <v>26452</v>
      </c>
      <c r="T1426">
        <v>15.121729925903523</v>
      </c>
      <c r="U1426" t="s">
        <v>160</v>
      </c>
      <c r="V1426" t="s">
        <v>3477</v>
      </c>
      <c r="W1426" t="s">
        <v>12159</v>
      </c>
    </row>
    <row r="1427" spans="1:23">
      <c r="A1427" t="s">
        <v>151</v>
      </c>
      <c r="B1427" t="s">
        <v>57</v>
      </c>
      <c r="C1427" t="s">
        <v>2976</v>
      </c>
      <c r="D1427" t="s">
        <v>2160</v>
      </c>
      <c r="E1427" t="s">
        <v>2161</v>
      </c>
      <c r="F1427" t="s">
        <v>2133</v>
      </c>
      <c r="I1427" t="s">
        <v>721</v>
      </c>
      <c r="J1427" t="s">
        <v>537</v>
      </c>
      <c r="K1427">
        <v>207.4</v>
      </c>
      <c r="L1427" t="s">
        <v>129</v>
      </c>
      <c r="M1427">
        <v>400000</v>
      </c>
      <c r="N1427" t="s">
        <v>127</v>
      </c>
      <c r="O1427" t="s">
        <v>128</v>
      </c>
      <c r="S1427">
        <v>26452</v>
      </c>
      <c r="T1427">
        <v>15.121729925903523</v>
      </c>
      <c r="U1427" t="s">
        <v>157</v>
      </c>
      <c r="V1427" t="s">
        <v>3477</v>
      </c>
      <c r="W1427" t="s">
        <v>12159</v>
      </c>
    </row>
    <row r="1428" spans="1:23">
      <c r="A1428" t="s">
        <v>151</v>
      </c>
      <c r="B1428" t="s">
        <v>57</v>
      </c>
      <c r="C1428" t="s">
        <v>2978</v>
      </c>
      <c r="D1428" t="s">
        <v>2162</v>
      </c>
      <c r="E1428" t="s">
        <v>2165</v>
      </c>
      <c r="F1428" t="s">
        <v>2163</v>
      </c>
      <c r="I1428" t="s">
        <v>2164</v>
      </c>
      <c r="J1428" t="s">
        <v>537</v>
      </c>
      <c r="K1428">
        <v>92.5</v>
      </c>
      <c r="L1428" t="s">
        <v>129</v>
      </c>
      <c r="M1428">
        <v>400000</v>
      </c>
      <c r="N1428" t="s">
        <v>127</v>
      </c>
      <c r="O1428" t="s">
        <v>128</v>
      </c>
      <c r="S1428">
        <v>26452</v>
      </c>
      <c r="T1428">
        <v>15.121729925903523</v>
      </c>
      <c r="U1428" t="s">
        <v>160</v>
      </c>
      <c r="V1428" t="s">
        <v>3477</v>
      </c>
      <c r="W1428" t="s">
        <v>12159</v>
      </c>
    </row>
    <row r="1429" spans="1:23">
      <c r="A1429" t="s">
        <v>151</v>
      </c>
      <c r="B1429" t="s">
        <v>57</v>
      </c>
      <c r="C1429" t="s">
        <v>263</v>
      </c>
      <c r="D1429" t="s">
        <v>2166</v>
      </c>
      <c r="E1429" t="s">
        <v>2167</v>
      </c>
      <c r="F1429" t="s">
        <v>212</v>
      </c>
      <c r="I1429" t="s">
        <v>217</v>
      </c>
      <c r="J1429" t="s">
        <v>537</v>
      </c>
      <c r="K1429">
        <v>7</v>
      </c>
      <c r="L1429" t="s">
        <v>129</v>
      </c>
      <c r="M1429">
        <v>400000</v>
      </c>
      <c r="N1429" t="s">
        <v>127</v>
      </c>
      <c r="O1429" t="s">
        <v>128</v>
      </c>
      <c r="S1429">
        <v>26452</v>
      </c>
      <c r="T1429">
        <v>15.121729925903523</v>
      </c>
      <c r="U1429" t="s">
        <v>2224</v>
      </c>
      <c r="V1429" t="s">
        <v>3477</v>
      </c>
      <c r="W1429" t="s">
        <v>12159</v>
      </c>
    </row>
    <row r="1430" spans="1:23">
      <c r="A1430" t="s">
        <v>151</v>
      </c>
      <c r="B1430" t="s">
        <v>57</v>
      </c>
      <c r="C1430" t="s">
        <v>2980</v>
      </c>
      <c r="D1430" t="s">
        <v>2168</v>
      </c>
      <c r="E1430" t="s">
        <v>2169</v>
      </c>
      <c r="F1430" t="s">
        <v>2119</v>
      </c>
      <c r="I1430" t="s">
        <v>217</v>
      </c>
      <c r="J1430" t="s">
        <v>537</v>
      </c>
      <c r="K1430">
        <v>30.7</v>
      </c>
      <c r="L1430" t="s">
        <v>129</v>
      </c>
      <c r="M1430">
        <v>400000</v>
      </c>
      <c r="N1430" t="s">
        <v>127</v>
      </c>
      <c r="O1430" t="s">
        <v>128</v>
      </c>
      <c r="S1430">
        <v>26452</v>
      </c>
      <c r="T1430">
        <v>15.121729925903523</v>
      </c>
      <c r="U1430" t="s">
        <v>3533</v>
      </c>
      <c r="V1430" t="s">
        <v>3477</v>
      </c>
      <c r="W1430" t="s">
        <v>12159</v>
      </c>
    </row>
    <row r="1431" spans="1:23">
      <c r="A1431" t="s">
        <v>151</v>
      </c>
      <c r="B1431" t="s">
        <v>57</v>
      </c>
      <c r="C1431" t="s">
        <v>2949</v>
      </c>
      <c r="D1431" t="s">
        <v>2170</v>
      </c>
      <c r="E1431" t="s">
        <v>2171</v>
      </c>
      <c r="F1431" t="s">
        <v>212</v>
      </c>
      <c r="I1431" t="s">
        <v>217</v>
      </c>
      <c r="J1431" t="s">
        <v>537</v>
      </c>
      <c r="K1431">
        <v>492</v>
      </c>
      <c r="L1431" t="s">
        <v>129</v>
      </c>
      <c r="M1431">
        <v>400000</v>
      </c>
      <c r="N1431" t="s">
        <v>127</v>
      </c>
      <c r="O1431" t="s">
        <v>128</v>
      </c>
      <c r="S1431">
        <v>26452</v>
      </c>
      <c r="T1431">
        <v>15.121729925903523</v>
      </c>
      <c r="U1431" t="s">
        <v>2224</v>
      </c>
      <c r="V1431" t="s">
        <v>3477</v>
      </c>
      <c r="W1431" t="s">
        <v>12159</v>
      </c>
    </row>
    <row r="1432" spans="1:23">
      <c r="A1432" t="s">
        <v>151</v>
      </c>
      <c r="B1432" t="s">
        <v>57</v>
      </c>
      <c r="C1432" t="s">
        <v>2949</v>
      </c>
      <c r="D1432" t="s">
        <v>2170</v>
      </c>
      <c r="E1432" t="s">
        <v>2171</v>
      </c>
      <c r="F1432" t="s">
        <v>212</v>
      </c>
      <c r="I1432" t="s">
        <v>217</v>
      </c>
      <c r="J1432" t="s">
        <v>537</v>
      </c>
      <c r="K1432">
        <v>492</v>
      </c>
      <c r="L1432" t="s">
        <v>130</v>
      </c>
      <c r="M1432">
        <v>600000</v>
      </c>
      <c r="N1432" t="s">
        <v>131</v>
      </c>
      <c r="O1432" t="s">
        <v>132</v>
      </c>
      <c r="S1432">
        <v>26452</v>
      </c>
      <c r="T1432">
        <v>22.682594888855284</v>
      </c>
      <c r="U1432" t="s">
        <v>2224</v>
      </c>
      <c r="V1432" t="s">
        <v>3477</v>
      </c>
      <c r="W1432" t="s">
        <v>12159</v>
      </c>
    </row>
    <row r="1433" spans="1:23">
      <c r="A1433" t="s">
        <v>151</v>
      </c>
      <c r="B1433" t="s">
        <v>57</v>
      </c>
      <c r="C1433" t="s">
        <v>2949</v>
      </c>
      <c r="D1433" t="s">
        <v>2170</v>
      </c>
      <c r="E1433" t="s">
        <v>2171</v>
      </c>
      <c r="F1433" t="s">
        <v>212</v>
      </c>
      <c r="I1433" t="s">
        <v>217</v>
      </c>
      <c r="J1433" t="s">
        <v>537</v>
      </c>
      <c r="K1433">
        <v>492</v>
      </c>
      <c r="L1433" t="s">
        <v>133</v>
      </c>
      <c r="M1433">
        <v>250000</v>
      </c>
      <c r="N1433" t="s">
        <v>127</v>
      </c>
      <c r="O1433" t="s">
        <v>128</v>
      </c>
      <c r="S1433">
        <v>26452</v>
      </c>
      <c r="T1433">
        <v>9.4510812036897018</v>
      </c>
      <c r="U1433" t="s">
        <v>2224</v>
      </c>
      <c r="V1433" t="s">
        <v>3477</v>
      </c>
      <c r="W1433" t="s">
        <v>12159</v>
      </c>
    </row>
    <row r="1434" spans="1:23">
      <c r="A1434" t="s">
        <v>151</v>
      </c>
      <c r="B1434" t="s">
        <v>57</v>
      </c>
      <c r="C1434" t="s">
        <v>2949</v>
      </c>
      <c r="D1434" t="s">
        <v>2170</v>
      </c>
      <c r="E1434" t="s">
        <v>2172</v>
      </c>
      <c r="F1434" t="s">
        <v>212</v>
      </c>
      <c r="I1434" t="s">
        <v>217</v>
      </c>
      <c r="J1434" t="s">
        <v>537</v>
      </c>
      <c r="K1434">
        <v>492</v>
      </c>
      <c r="L1434" t="s">
        <v>129</v>
      </c>
      <c r="M1434">
        <v>300000</v>
      </c>
      <c r="N1434" t="s">
        <v>127</v>
      </c>
      <c r="O1434" t="s">
        <v>128</v>
      </c>
      <c r="S1434">
        <v>26452</v>
      </c>
      <c r="T1434">
        <v>11.341297444427642</v>
      </c>
      <c r="U1434" t="s">
        <v>2224</v>
      </c>
      <c r="V1434" t="s">
        <v>3477</v>
      </c>
      <c r="W1434" t="s">
        <v>12159</v>
      </c>
    </row>
    <row r="1435" spans="1:23">
      <c r="A1435" t="s">
        <v>151</v>
      </c>
      <c r="B1435" t="s">
        <v>57</v>
      </c>
      <c r="C1435" t="s">
        <v>2949</v>
      </c>
      <c r="D1435" t="s">
        <v>2170</v>
      </c>
      <c r="E1435" t="s">
        <v>2172</v>
      </c>
      <c r="F1435" t="s">
        <v>212</v>
      </c>
      <c r="I1435" t="s">
        <v>217</v>
      </c>
      <c r="J1435" t="s">
        <v>537</v>
      </c>
      <c r="K1435">
        <v>492</v>
      </c>
      <c r="L1435" t="s">
        <v>133</v>
      </c>
      <c r="M1435">
        <v>250000</v>
      </c>
      <c r="N1435" t="s">
        <v>127</v>
      </c>
      <c r="O1435" t="s">
        <v>128</v>
      </c>
      <c r="S1435">
        <v>26452</v>
      </c>
      <c r="T1435">
        <v>9.4510812036897018</v>
      </c>
      <c r="U1435" t="s">
        <v>2224</v>
      </c>
      <c r="V1435" t="s">
        <v>3477</v>
      </c>
      <c r="W1435" t="s">
        <v>12159</v>
      </c>
    </row>
    <row r="1436" spans="1:23">
      <c r="A1436" t="s">
        <v>151</v>
      </c>
      <c r="B1436" t="s">
        <v>57</v>
      </c>
      <c r="C1436" t="s">
        <v>2993</v>
      </c>
      <c r="D1436" t="s">
        <v>2173</v>
      </c>
      <c r="E1436" t="s">
        <v>2175</v>
      </c>
      <c r="F1436" t="s">
        <v>2174</v>
      </c>
      <c r="I1436" t="s">
        <v>217</v>
      </c>
      <c r="J1436" t="s">
        <v>537</v>
      </c>
      <c r="K1436">
        <v>15.5</v>
      </c>
      <c r="L1436" t="s">
        <v>129</v>
      </c>
      <c r="M1436">
        <v>400000</v>
      </c>
      <c r="N1436" t="s">
        <v>127</v>
      </c>
      <c r="O1436" t="s">
        <v>128</v>
      </c>
      <c r="S1436">
        <v>26452</v>
      </c>
      <c r="T1436">
        <v>15.121729925903523</v>
      </c>
      <c r="U1436" t="s">
        <v>157</v>
      </c>
      <c r="V1436" t="s">
        <v>3477</v>
      </c>
      <c r="W1436" t="s">
        <v>12159</v>
      </c>
    </row>
    <row r="1437" spans="1:23">
      <c r="A1437" t="s">
        <v>151</v>
      </c>
      <c r="B1437" t="s">
        <v>57</v>
      </c>
      <c r="C1437" t="s">
        <v>2993</v>
      </c>
      <c r="D1437" t="s">
        <v>2173</v>
      </c>
      <c r="E1437" t="s">
        <v>2175</v>
      </c>
      <c r="F1437" t="s">
        <v>2174</v>
      </c>
      <c r="I1437" t="s">
        <v>217</v>
      </c>
      <c r="J1437" t="s">
        <v>537</v>
      </c>
      <c r="K1437">
        <v>15.5</v>
      </c>
      <c r="L1437" t="s">
        <v>133</v>
      </c>
      <c r="M1437">
        <v>250000</v>
      </c>
      <c r="N1437" t="s">
        <v>127</v>
      </c>
      <c r="O1437" t="s">
        <v>128</v>
      </c>
      <c r="S1437">
        <v>26452</v>
      </c>
      <c r="T1437">
        <v>9.4510812036897018</v>
      </c>
      <c r="U1437" t="s">
        <v>157</v>
      </c>
      <c r="V1437" t="s">
        <v>3477</v>
      </c>
      <c r="W1437" t="s">
        <v>12159</v>
      </c>
    </row>
    <row r="1438" spans="1:23">
      <c r="A1438" t="s">
        <v>151</v>
      </c>
      <c r="B1438" t="s">
        <v>57</v>
      </c>
      <c r="C1438" t="s">
        <v>2993</v>
      </c>
      <c r="D1438" t="s">
        <v>2173</v>
      </c>
      <c r="E1438" t="s">
        <v>2176</v>
      </c>
      <c r="F1438" t="s">
        <v>2174</v>
      </c>
      <c r="I1438" t="s">
        <v>217</v>
      </c>
      <c r="J1438" t="s">
        <v>537</v>
      </c>
      <c r="K1438">
        <v>15.5</v>
      </c>
      <c r="L1438" t="s">
        <v>129</v>
      </c>
      <c r="M1438">
        <v>400000</v>
      </c>
      <c r="N1438" t="s">
        <v>127</v>
      </c>
      <c r="O1438" t="s">
        <v>128</v>
      </c>
      <c r="S1438">
        <v>26452</v>
      </c>
      <c r="T1438">
        <v>15.121729925903523</v>
      </c>
      <c r="U1438" t="s">
        <v>157</v>
      </c>
      <c r="V1438" t="s">
        <v>3477</v>
      </c>
      <c r="W1438" t="s">
        <v>12159</v>
      </c>
    </row>
    <row r="1439" spans="1:23">
      <c r="A1439" t="s">
        <v>151</v>
      </c>
      <c r="B1439" t="s">
        <v>57</v>
      </c>
      <c r="C1439" t="s">
        <v>2993</v>
      </c>
      <c r="D1439" t="s">
        <v>2173</v>
      </c>
      <c r="E1439" t="s">
        <v>2176</v>
      </c>
      <c r="F1439" t="s">
        <v>2174</v>
      </c>
      <c r="I1439" t="s">
        <v>217</v>
      </c>
      <c r="J1439" t="s">
        <v>537</v>
      </c>
      <c r="K1439">
        <v>15.5</v>
      </c>
      <c r="L1439" t="s">
        <v>133</v>
      </c>
      <c r="M1439">
        <v>250000</v>
      </c>
      <c r="N1439" t="s">
        <v>127</v>
      </c>
      <c r="O1439" t="s">
        <v>128</v>
      </c>
      <c r="S1439">
        <v>26452</v>
      </c>
      <c r="T1439">
        <v>9.4510812036897018</v>
      </c>
      <c r="U1439" t="s">
        <v>157</v>
      </c>
      <c r="V1439" t="s">
        <v>3477</v>
      </c>
      <c r="W1439" t="s">
        <v>12159</v>
      </c>
    </row>
    <row r="1440" spans="1:23">
      <c r="A1440" t="s">
        <v>151</v>
      </c>
      <c r="B1440" t="s">
        <v>57</v>
      </c>
      <c r="C1440" t="s">
        <v>2995</v>
      </c>
      <c r="D1440" t="s">
        <v>2177</v>
      </c>
      <c r="E1440" t="s">
        <v>2178</v>
      </c>
      <c r="F1440" t="s">
        <v>2115</v>
      </c>
      <c r="I1440" t="s">
        <v>721</v>
      </c>
      <c r="J1440" t="s">
        <v>537</v>
      </c>
      <c r="K1440">
        <v>10.6</v>
      </c>
      <c r="L1440" t="s">
        <v>129</v>
      </c>
      <c r="M1440">
        <v>400000</v>
      </c>
      <c r="N1440" t="s">
        <v>127</v>
      </c>
      <c r="O1440" t="s">
        <v>128</v>
      </c>
      <c r="S1440">
        <v>26452</v>
      </c>
      <c r="T1440">
        <v>15.121729925903523</v>
      </c>
      <c r="U1440" t="s">
        <v>157</v>
      </c>
      <c r="V1440" t="s">
        <v>3477</v>
      </c>
      <c r="W1440" t="s">
        <v>12159</v>
      </c>
    </row>
    <row r="1441" spans="1:24">
      <c r="A1441" t="s">
        <v>151</v>
      </c>
      <c r="B1441" t="s">
        <v>57</v>
      </c>
      <c r="C1441" t="s">
        <v>2995</v>
      </c>
      <c r="D1441" t="s">
        <v>2177</v>
      </c>
      <c r="E1441" t="s">
        <v>2178</v>
      </c>
      <c r="F1441" t="s">
        <v>2115</v>
      </c>
      <c r="I1441" t="s">
        <v>721</v>
      </c>
      <c r="J1441" t="s">
        <v>537</v>
      </c>
      <c r="K1441">
        <v>10.6</v>
      </c>
      <c r="L1441" t="s">
        <v>130</v>
      </c>
      <c r="M1441">
        <v>600000</v>
      </c>
      <c r="N1441" t="s">
        <v>131</v>
      </c>
      <c r="O1441" t="s">
        <v>132</v>
      </c>
      <c r="S1441">
        <v>26452</v>
      </c>
      <c r="T1441">
        <v>22.682594888855284</v>
      </c>
      <c r="U1441" t="s">
        <v>157</v>
      </c>
      <c r="V1441" t="s">
        <v>3477</v>
      </c>
      <c r="W1441" t="s">
        <v>12159</v>
      </c>
    </row>
    <row r="1442" spans="1:24">
      <c r="A1442" t="s">
        <v>151</v>
      </c>
      <c r="B1442" t="s">
        <v>57</v>
      </c>
      <c r="C1442" t="s">
        <v>2995</v>
      </c>
      <c r="D1442" t="s">
        <v>2177</v>
      </c>
      <c r="E1442" t="s">
        <v>2178</v>
      </c>
      <c r="F1442" t="s">
        <v>2115</v>
      </c>
      <c r="I1442" t="s">
        <v>721</v>
      </c>
      <c r="J1442" t="s">
        <v>537</v>
      </c>
      <c r="K1442">
        <v>10.6</v>
      </c>
      <c r="L1442" t="s">
        <v>133</v>
      </c>
      <c r="M1442">
        <v>250000</v>
      </c>
      <c r="N1442" t="s">
        <v>127</v>
      </c>
      <c r="O1442" t="s">
        <v>128</v>
      </c>
      <c r="S1442">
        <v>26452</v>
      </c>
      <c r="T1442">
        <v>9.4510812036897018</v>
      </c>
      <c r="U1442" t="s">
        <v>157</v>
      </c>
      <c r="V1442" t="s">
        <v>3477</v>
      </c>
      <c r="W1442" t="s">
        <v>12159</v>
      </c>
    </row>
    <row r="1443" spans="1:24">
      <c r="A1443" t="s">
        <v>151</v>
      </c>
      <c r="B1443" t="s">
        <v>57</v>
      </c>
      <c r="C1443" t="s">
        <v>2963</v>
      </c>
      <c r="D1443" t="s">
        <v>2179</v>
      </c>
      <c r="E1443" t="s">
        <v>2180</v>
      </c>
      <c r="F1443" t="s">
        <v>2124</v>
      </c>
      <c r="I1443" t="s">
        <v>783</v>
      </c>
      <c r="J1443" t="s">
        <v>532</v>
      </c>
      <c r="K1443">
        <v>861</v>
      </c>
      <c r="L1443" t="s">
        <v>129</v>
      </c>
      <c r="M1443">
        <v>400000</v>
      </c>
      <c r="N1443" t="s">
        <v>127</v>
      </c>
      <c r="O1443" t="s">
        <v>128</v>
      </c>
      <c r="S1443">
        <v>26452</v>
      </c>
      <c r="T1443">
        <v>15.121729925903523</v>
      </c>
      <c r="U1443" t="s">
        <v>3533</v>
      </c>
      <c r="V1443" t="s">
        <v>3477</v>
      </c>
      <c r="W1443" t="s">
        <v>12161</v>
      </c>
    </row>
    <row r="1444" spans="1:24">
      <c r="A1444" t="s">
        <v>151</v>
      </c>
      <c r="B1444" t="s">
        <v>57</v>
      </c>
      <c r="C1444" t="s">
        <v>2984</v>
      </c>
      <c r="D1444" t="s">
        <v>2181</v>
      </c>
      <c r="E1444" t="s">
        <v>2183</v>
      </c>
      <c r="F1444" t="s">
        <v>2182</v>
      </c>
      <c r="I1444" t="s">
        <v>217</v>
      </c>
      <c r="J1444" t="s">
        <v>527</v>
      </c>
      <c r="K1444">
        <v>1715.4</v>
      </c>
      <c r="L1444" t="s">
        <v>129</v>
      </c>
      <c r="M1444">
        <v>400000</v>
      </c>
      <c r="N1444" t="s">
        <v>127</v>
      </c>
      <c r="O1444" t="s">
        <v>128</v>
      </c>
      <c r="S1444">
        <v>26452</v>
      </c>
      <c r="T1444">
        <v>15.121729925903523</v>
      </c>
      <c r="U1444" t="s">
        <v>3533</v>
      </c>
      <c r="V1444" t="s">
        <v>3477</v>
      </c>
      <c r="W1444" t="s">
        <v>12160</v>
      </c>
    </row>
    <row r="1445" spans="1:24">
      <c r="A1445" t="s">
        <v>151</v>
      </c>
      <c r="B1445" t="s">
        <v>57</v>
      </c>
      <c r="C1445" t="s">
        <v>2982</v>
      </c>
      <c r="D1445" t="s">
        <v>2184</v>
      </c>
      <c r="E1445" t="s">
        <v>2186</v>
      </c>
      <c r="F1445" t="s">
        <v>2185</v>
      </c>
      <c r="I1445" t="s">
        <v>217</v>
      </c>
      <c r="J1445" t="s">
        <v>532</v>
      </c>
      <c r="K1445">
        <v>142.19999999999999</v>
      </c>
      <c r="L1445" t="s">
        <v>129</v>
      </c>
      <c r="M1445">
        <v>400000</v>
      </c>
      <c r="N1445" t="s">
        <v>127</v>
      </c>
      <c r="O1445" t="s">
        <v>128</v>
      </c>
      <c r="S1445">
        <v>26452</v>
      </c>
      <c r="T1445">
        <v>15.121729925903523</v>
      </c>
      <c r="U1445" t="s">
        <v>3533</v>
      </c>
      <c r="V1445" t="s">
        <v>3477</v>
      </c>
      <c r="W1445" t="s">
        <v>12161</v>
      </c>
    </row>
    <row r="1446" spans="1:24">
      <c r="A1446" t="s">
        <v>151</v>
      </c>
      <c r="B1446" t="s">
        <v>57</v>
      </c>
      <c r="C1446" t="s">
        <v>2997</v>
      </c>
      <c r="D1446" t="s">
        <v>2187</v>
      </c>
      <c r="E1446" t="s">
        <v>2188</v>
      </c>
      <c r="F1446" t="s">
        <v>2108</v>
      </c>
      <c r="I1446" t="s">
        <v>217</v>
      </c>
      <c r="J1446" t="s">
        <v>537</v>
      </c>
      <c r="K1446">
        <v>102</v>
      </c>
      <c r="L1446" t="s">
        <v>129</v>
      </c>
      <c r="M1446">
        <v>400000</v>
      </c>
      <c r="N1446" t="s">
        <v>127</v>
      </c>
      <c r="O1446" t="s">
        <v>128</v>
      </c>
      <c r="S1446">
        <v>26452</v>
      </c>
      <c r="T1446">
        <v>15.121729925903523</v>
      </c>
      <c r="U1446" t="s">
        <v>160</v>
      </c>
      <c r="V1446" t="s">
        <v>3477</v>
      </c>
      <c r="W1446" t="s">
        <v>12159</v>
      </c>
    </row>
    <row r="1447" spans="1:24">
      <c r="A1447" t="s">
        <v>151</v>
      </c>
      <c r="B1447" t="s">
        <v>57</v>
      </c>
      <c r="C1447" t="s">
        <v>2989</v>
      </c>
      <c r="D1447" t="s">
        <v>2189</v>
      </c>
      <c r="E1447" t="s">
        <v>2190</v>
      </c>
      <c r="F1447" t="s">
        <v>2182</v>
      </c>
      <c r="I1447" t="s">
        <v>217</v>
      </c>
      <c r="J1447" t="s">
        <v>527</v>
      </c>
      <c r="K1447">
        <v>2162.4</v>
      </c>
      <c r="L1447" t="s">
        <v>129</v>
      </c>
      <c r="M1447">
        <v>400000</v>
      </c>
      <c r="N1447" t="s">
        <v>127</v>
      </c>
      <c r="O1447" t="s">
        <v>128</v>
      </c>
      <c r="P1447">
        <v>15.162000000000001</v>
      </c>
      <c r="S1447">
        <v>26452</v>
      </c>
      <c r="T1447">
        <v>15.121729925903523</v>
      </c>
      <c r="U1447" t="s">
        <v>3533</v>
      </c>
      <c r="V1447" t="s">
        <v>3477</v>
      </c>
      <c r="W1447" t="s">
        <v>12160</v>
      </c>
    </row>
    <row r="1448" spans="1:24">
      <c r="A1448" t="s">
        <v>151</v>
      </c>
      <c r="B1448" t="s">
        <v>57</v>
      </c>
      <c r="C1448" t="s">
        <v>2991</v>
      </c>
      <c r="D1448" t="s">
        <v>2191</v>
      </c>
      <c r="E1448" t="s">
        <v>2192</v>
      </c>
      <c r="F1448" t="s">
        <v>2185</v>
      </c>
      <c r="I1448" t="s">
        <v>217</v>
      </c>
      <c r="J1448" t="s">
        <v>527</v>
      </c>
      <c r="K1448">
        <v>2618.6</v>
      </c>
      <c r="L1448" t="s">
        <v>129</v>
      </c>
      <c r="M1448">
        <v>400000</v>
      </c>
      <c r="N1448" t="s">
        <v>127</v>
      </c>
      <c r="O1448" t="s">
        <v>128</v>
      </c>
      <c r="S1448">
        <v>26452</v>
      </c>
      <c r="T1448">
        <v>15.121729925903523</v>
      </c>
      <c r="U1448" t="s">
        <v>3533</v>
      </c>
      <c r="V1448" t="s">
        <v>3477</v>
      </c>
      <c r="W1448" t="s">
        <v>12160</v>
      </c>
    </row>
    <row r="1449" spans="1:24">
      <c r="A1449" t="s">
        <v>151</v>
      </c>
      <c r="B1449" t="s">
        <v>54</v>
      </c>
      <c r="C1449" t="s">
        <v>3208</v>
      </c>
      <c r="F1449" t="s">
        <v>3448</v>
      </c>
      <c r="J1449" t="s">
        <v>3447</v>
      </c>
      <c r="K1449">
        <v>92</v>
      </c>
      <c r="L1449" t="s">
        <v>117</v>
      </c>
      <c r="M1449">
        <v>46.92</v>
      </c>
      <c r="N1449" t="s">
        <v>105</v>
      </c>
      <c r="O1449" t="s">
        <v>106</v>
      </c>
      <c r="Q1449">
        <v>26393.004085205717</v>
      </c>
      <c r="R1449" t="s">
        <v>55</v>
      </c>
      <c r="S1449">
        <v>26452</v>
      </c>
      <c r="T1449">
        <v>46.92</v>
      </c>
      <c r="U1449" t="s">
        <v>157</v>
      </c>
      <c r="V1449" t="s">
        <v>3476</v>
      </c>
      <c r="W1449" t="s">
        <v>12161</v>
      </c>
      <c r="X1449" t="s">
        <v>12148</v>
      </c>
    </row>
    <row r="1450" spans="1:24">
      <c r="A1450" t="s">
        <v>151</v>
      </c>
      <c r="B1450" t="s">
        <v>54</v>
      </c>
      <c r="C1450" t="s">
        <v>3208</v>
      </c>
      <c r="F1450" t="s">
        <v>3448</v>
      </c>
      <c r="J1450" t="s">
        <v>3447</v>
      </c>
      <c r="K1450">
        <v>92</v>
      </c>
      <c r="L1450" t="s">
        <v>125</v>
      </c>
      <c r="M1450">
        <v>6.44</v>
      </c>
      <c r="N1450" t="s">
        <v>120</v>
      </c>
      <c r="O1450" t="s">
        <v>121</v>
      </c>
      <c r="Q1450">
        <v>26393.004085205717</v>
      </c>
      <c r="R1450" t="s">
        <v>55</v>
      </c>
      <c r="S1450">
        <v>26452</v>
      </c>
      <c r="T1450">
        <v>6.44</v>
      </c>
      <c r="U1450" t="s">
        <v>157</v>
      </c>
      <c r="V1450" t="s">
        <v>3476</v>
      </c>
      <c r="W1450" t="s">
        <v>12161</v>
      </c>
      <c r="X1450" t="s">
        <v>12148</v>
      </c>
    </row>
    <row r="1451" spans="1:24">
      <c r="A1451" t="s">
        <v>151</v>
      </c>
      <c r="B1451" t="s">
        <v>54</v>
      </c>
      <c r="C1451" t="s">
        <v>3208</v>
      </c>
      <c r="F1451" t="s">
        <v>3448</v>
      </c>
      <c r="J1451" t="s">
        <v>3447</v>
      </c>
      <c r="K1451">
        <v>92</v>
      </c>
      <c r="L1451" t="s">
        <v>229</v>
      </c>
      <c r="M1451">
        <v>81.88</v>
      </c>
      <c r="N1451" t="s">
        <v>120</v>
      </c>
      <c r="O1451" t="s">
        <v>121</v>
      </c>
      <c r="Q1451">
        <v>26393.004085205717</v>
      </c>
      <c r="R1451" t="s">
        <v>55</v>
      </c>
      <c r="S1451">
        <v>26452</v>
      </c>
      <c r="T1451">
        <v>81.88</v>
      </c>
      <c r="U1451" t="s">
        <v>157</v>
      </c>
      <c r="V1451" t="s">
        <v>3476</v>
      </c>
      <c r="W1451" t="s">
        <v>12161</v>
      </c>
      <c r="X1451" t="s">
        <v>12148</v>
      </c>
    </row>
    <row r="1452" spans="1:24">
      <c r="A1452" t="s">
        <v>151</v>
      </c>
      <c r="B1452" t="s">
        <v>54</v>
      </c>
      <c r="C1452" t="s">
        <v>3208</v>
      </c>
      <c r="F1452" t="s">
        <v>3448</v>
      </c>
      <c r="J1452" t="s">
        <v>3447</v>
      </c>
      <c r="K1452">
        <v>92</v>
      </c>
      <c r="L1452" t="s">
        <v>230</v>
      </c>
      <c r="M1452">
        <v>1.84</v>
      </c>
      <c r="N1452" t="s">
        <v>120</v>
      </c>
      <c r="O1452" t="s">
        <v>121</v>
      </c>
      <c r="Q1452">
        <v>26393.004085205717</v>
      </c>
      <c r="R1452" t="s">
        <v>55</v>
      </c>
      <c r="S1452">
        <v>26452</v>
      </c>
      <c r="T1452">
        <v>1.84</v>
      </c>
      <c r="U1452" t="s">
        <v>157</v>
      </c>
      <c r="V1452" t="s">
        <v>3476</v>
      </c>
      <c r="W1452" t="s">
        <v>12161</v>
      </c>
      <c r="X1452" t="s">
        <v>12148</v>
      </c>
    </row>
    <row r="1453" spans="1:24">
      <c r="A1453" t="s">
        <v>151</v>
      </c>
      <c r="B1453" t="s">
        <v>54</v>
      </c>
      <c r="C1453" t="s">
        <v>3208</v>
      </c>
      <c r="F1453" t="s">
        <v>3448</v>
      </c>
      <c r="J1453" t="s">
        <v>3447</v>
      </c>
      <c r="K1453">
        <v>92</v>
      </c>
      <c r="L1453" t="s">
        <v>236</v>
      </c>
      <c r="M1453">
        <v>550000</v>
      </c>
      <c r="N1453" t="s">
        <v>135</v>
      </c>
      <c r="O1453" t="s">
        <v>136</v>
      </c>
      <c r="Q1453">
        <v>26393.004085205717</v>
      </c>
      <c r="R1453" t="s">
        <v>48</v>
      </c>
      <c r="S1453">
        <v>26452</v>
      </c>
      <c r="T1453">
        <v>20.83885556280029</v>
      </c>
      <c r="U1453" t="s">
        <v>157</v>
      </c>
      <c r="V1453" t="s">
        <v>3476</v>
      </c>
      <c r="W1453" t="s">
        <v>12161</v>
      </c>
      <c r="X1453" t="s">
        <v>12148</v>
      </c>
    </row>
    <row r="1454" spans="1:24">
      <c r="A1454" t="s">
        <v>151</v>
      </c>
      <c r="B1454" t="s">
        <v>54</v>
      </c>
      <c r="C1454" t="s">
        <v>3208</v>
      </c>
      <c r="F1454" t="s">
        <v>3448</v>
      </c>
      <c r="J1454" t="s">
        <v>3447</v>
      </c>
      <c r="K1454">
        <v>92</v>
      </c>
      <c r="L1454" t="s">
        <v>237</v>
      </c>
      <c r="M1454">
        <v>330000</v>
      </c>
      <c r="N1454" t="s">
        <v>135</v>
      </c>
      <c r="O1454" t="s">
        <v>136</v>
      </c>
      <c r="Q1454">
        <v>26393.004085205717</v>
      </c>
      <c r="R1454" t="s">
        <v>48</v>
      </c>
      <c r="S1454">
        <v>26452</v>
      </c>
      <c r="T1454">
        <v>12.503313337680176</v>
      </c>
      <c r="U1454" t="s">
        <v>157</v>
      </c>
      <c r="V1454" t="s">
        <v>3476</v>
      </c>
      <c r="W1454" t="s">
        <v>12161</v>
      </c>
      <c r="X1454" t="s">
        <v>12148</v>
      </c>
    </row>
    <row r="1455" spans="1:24">
      <c r="A1455" t="s">
        <v>151</v>
      </c>
      <c r="B1455" t="s">
        <v>54</v>
      </c>
      <c r="C1455" t="s">
        <v>3210</v>
      </c>
      <c r="F1455" t="s">
        <v>327</v>
      </c>
      <c r="J1455" t="s">
        <v>3447</v>
      </c>
      <c r="K1455">
        <v>86.5</v>
      </c>
      <c r="L1455" t="s">
        <v>117</v>
      </c>
      <c r="M1455">
        <v>155.69999999999999</v>
      </c>
      <c r="N1455" t="s">
        <v>105</v>
      </c>
      <c r="O1455" t="s">
        <v>106</v>
      </c>
      <c r="Q1455">
        <v>26393.001204678818</v>
      </c>
      <c r="R1455" t="s">
        <v>55</v>
      </c>
      <c r="S1455">
        <v>26452</v>
      </c>
      <c r="T1455">
        <v>155.69999999999999</v>
      </c>
      <c r="U1455" t="s">
        <v>157</v>
      </c>
      <c r="V1455" t="s">
        <v>3476</v>
      </c>
      <c r="W1455" t="s">
        <v>12161</v>
      </c>
      <c r="X1455" t="s">
        <v>12148</v>
      </c>
    </row>
    <row r="1456" spans="1:24">
      <c r="A1456" t="s">
        <v>151</v>
      </c>
      <c r="B1456" t="s">
        <v>54</v>
      </c>
      <c r="C1456" t="s">
        <v>3210</v>
      </c>
      <c r="F1456" t="s">
        <v>327</v>
      </c>
      <c r="J1456" t="s">
        <v>3447</v>
      </c>
      <c r="K1456">
        <v>86.5</v>
      </c>
      <c r="L1456" t="s">
        <v>125</v>
      </c>
      <c r="M1456">
        <v>15</v>
      </c>
      <c r="N1456" t="s">
        <v>120</v>
      </c>
      <c r="O1456" t="s">
        <v>121</v>
      </c>
      <c r="Q1456">
        <v>26393.001204678818</v>
      </c>
      <c r="R1456" t="s">
        <v>55</v>
      </c>
      <c r="S1456">
        <v>26452</v>
      </c>
      <c r="T1456">
        <v>15</v>
      </c>
      <c r="U1456" t="s">
        <v>157</v>
      </c>
      <c r="V1456" t="s">
        <v>3476</v>
      </c>
      <c r="W1456" t="s">
        <v>12161</v>
      </c>
      <c r="X1456" t="s">
        <v>12148</v>
      </c>
    </row>
    <row r="1457" spans="1:24">
      <c r="A1457" t="s">
        <v>151</v>
      </c>
      <c r="B1457" t="s">
        <v>54</v>
      </c>
      <c r="C1457" t="s">
        <v>3210</v>
      </c>
      <c r="F1457" t="s">
        <v>327</v>
      </c>
      <c r="J1457" t="s">
        <v>3447</v>
      </c>
      <c r="K1457">
        <v>86.5</v>
      </c>
      <c r="L1457" t="s">
        <v>229</v>
      </c>
      <c r="M1457">
        <v>21.63</v>
      </c>
      <c r="N1457" t="s">
        <v>120</v>
      </c>
      <c r="O1457" t="s">
        <v>121</v>
      </c>
      <c r="Q1457">
        <v>26393.001204678818</v>
      </c>
      <c r="R1457" t="s">
        <v>55</v>
      </c>
      <c r="S1457">
        <v>26452</v>
      </c>
      <c r="T1457">
        <v>21.63</v>
      </c>
      <c r="U1457" t="s">
        <v>157</v>
      </c>
      <c r="V1457" t="s">
        <v>3476</v>
      </c>
      <c r="W1457" t="s">
        <v>12161</v>
      </c>
      <c r="X1457" t="s">
        <v>12148</v>
      </c>
    </row>
    <row r="1458" spans="1:24">
      <c r="A1458" t="s">
        <v>151</v>
      </c>
      <c r="B1458" t="s">
        <v>54</v>
      </c>
      <c r="C1458" t="s">
        <v>3210</v>
      </c>
      <c r="F1458" t="s">
        <v>327</v>
      </c>
      <c r="J1458" t="s">
        <v>3447</v>
      </c>
      <c r="K1458">
        <v>86.5</v>
      </c>
      <c r="L1458" t="s">
        <v>236</v>
      </c>
      <c r="M1458">
        <v>550000</v>
      </c>
      <c r="N1458" t="s">
        <v>135</v>
      </c>
      <c r="O1458" t="s">
        <v>136</v>
      </c>
      <c r="Q1458">
        <v>26393.001204678818</v>
      </c>
      <c r="R1458" t="s">
        <v>48</v>
      </c>
      <c r="S1458">
        <v>26452</v>
      </c>
      <c r="T1458">
        <v>20.83885783714884</v>
      </c>
      <c r="U1458" t="s">
        <v>157</v>
      </c>
      <c r="V1458" t="s">
        <v>3476</v>
      </c>
      <c r="W1458" t="s">
        <v>12161</v>
      </c>
      <c r="X1458" t="s">
        <v>12148</v>
      </c>
    </row>
    <row r="1459" spans="1:24">
      <c r="A1459" t="s">
        <v>151</v>
      </c>
      <c r="B1459" t="s">
        <v>54</v>
      </c>
      <c r="C1459" t="s">
        <v>3210</v>
      </c>
      <c r="F1459" t="s">
        <v>327</v>
      </c>
      <c r="J1459" t="s">
        <v>3447</v>
      </c>
      <c r="K1459">
        <v>86.5</v>
      </c>
      <c r="L1459" t="s">
        <v>237</v>
      </c>
      <c r="M1459">
        <v>330000</v>
      </c>
      <c r="N1459" t="s">
        <v>135</v>
      </c>
      <c r="O1459" t="s">
        <v>136</v>
      </c>
      <c r="Q1459">
        <v>26393.001204678818</v>
      </c>
      <c r="R1459" t="s">
        <v>48</v>
      </c>
      <c r="S1459">
        <v>26452</v>
      </c>
      <c r="T1459">
        <v>12.503314702289305</v>
      </c>
      <c r="U1459" t="s">
        <v>157</v>
      </c>
      <c r="V1459" t="s">
        <v>3476</v>
      </c>
      <c r="W1459" t="s">
        <v>12161</v>
      </c>
      <c r="X1459" t="s">
        <v>12148</v>
      </c>
    </row>
    <row r="1460" spans="1:24">
      <c r="A1460" t="s">
        <v>151</v>
      </c>
      <c r="B1460" t="s">
        <v>54</v>
      </c>
      <c r="C1460" t="s">
        <v>3210</v>
      </c>
      <c r="F1460" t="s">
        <v>327</v>
      </c>
      <c r="J1460" t="s">
        <v>3447</v>
      </c>
      <c r="K1460">
        <v>86.5</v>
      </c>
      <c r="L1460" t="s">
        <v>118</v>
      </c>
      <c r="M1460">
        <v>15</v>
      </c>
      <c r="N1460" t="s">
        <v>120</v>
      </c>
      <c r="O1460" t="s">
        <v>106</v>
      </c>
      <c r="Q1460">
        <v>26393.001204678818</v>
      </c>
      <c r="R1460" t="s">
        <v>55</v>
      </c>
      <c r="S1460">
        <v>26452</v>
      </c>
      <c r="T1460">
        <v>15</v>
      </c>
      <c r="U1460" t="s">
        <v>157</v>
      </c>
      <c r="V1460" t="s">
        <v>3476</v>
      </c>
      <c r="W1460" t="s">
        <v>12161</v>
      </c>
      <c r="X1460" t="s">
        <v>12148</v>
      </c>
    </row>
    <row r="1461" spans="1:24">
      <c r="A1461" t="s">
        <v>151</v>
      </c>
      <c r="B1461" t="s">
        <v>54</v>
      </c>
      <c r="C1461" t="s">
        <v>3210</v>
      </c>
      <c r="F1461" t="s">
        <v>327</v>
      </c>
      <c r="J1461" t="s">
        <v>3447</v>
      </c>
      <c r="K1461">
        <v>86.5</v>
      </c>
      <c r="L1461" t="s">
        <v>123</v>
      </c>
      <c r="M1461">
        <v>50</v>
      </c>
      <c r="N1461" t="s">
        <v>120</v>
      </c>
      <c r="O1461" t="s">
        <v>121</v>
      </c>
      <c r="Q1461">
        <v>26393.001204678818</v>
      </c>
      <c r="R1461" t="s">
        <v>55</v>
      </c>
      <c r="S1461">
        <v>26452</v>
      </c>
      <c r="T1461">
        <v>50</v>
      </c>
      <c r="U1461" t="s">
        <v>157</v>
      </c>
      <c r="V1461" t="s">
        <v>3476</v>
      </c>
      <c r="W1461" t="s">
        <v>12161</v>
      </c>
      <c r="X1461" t="s">
        <v>12148</v>
      </c>
    </row>
    <row r="1462" spans="1:24">
      <c r="A1462" t="s">
        <v>151</v>
      </c>
      <c r="B1462" t="s">
        <v>54</v>
      </c>
      <c r="C1462" t="s">
        <v>3211</v>
      </c>
      <c r="F1462" t="s">
        <v>3459</v>
      </c>
      <c r="J1462" t="s">
        <v>3447</v>
      </c>
      <c r="K1462">
        <v>321</v>
      </c>
      <c r="L1462" t="s">
        <v>117</v>
      </c>
      <c r="M1462">
        <v>459.03</v>
      </c>
      <c r="N1462" t="s">
        <v>105</v>
      </c>
      <c r="O1462" t="s">
        <v>106</v>
      </c>
      <c r="Q1462">
        <v>26393.000110061163</v>
      </c>
      <c r="R1462" t="s">
        <v>55</v>
      </c>
      <c r="S1462">
        <v>26452</v>
      </c>
      <c r="T1462">
        <v>459.03</v>
      </c>
      <c r="U1462" t="s">
        <v>157</v>
      </c>
      <c r="V1462" t="s">
        <v>3476</v>
      </c>
      <c r="W1462" t="s">
        <v>12161</v>
      </c>
      <c r="X1462" t="s">
        <v>12148</v>
      </c>
    </row>
    <row r="1463" spans="1:24">
      <c r="A1463" t="s">
        <v>151</v>
      </c>
      <c r="B1463" t="s">
        <v>54</v>
      </c>
      <c r="C1463" t="s">
        <v>3211</v>
      </c>
      <c r="F1463" t="s">
        <v>3459</v>
      </c>
      <c r="J1463" t="s">
        <v>3447</v>
      </c>
      <c r="K1463">
        <v>321</v>
      </c>
      <c r="L1463" t="s">
        <v>125</v>
      </c>
      <c r="M1463">
        <v>25.68</v>
      </c>
      <c r="N1463" t="s">
        <v>120</v>
      </c>
      <c r="O1463" t="s">
        <v>121</v>
      </c>
      <c r="Q1463">
        <v>26393.000110061163</v>
      </c>
      <c r="R1463" t="s">
        <v>55</v>
      </c>
      <c r="S1463">
        <v>26452</v>
      </c>
      <c r="T1463">
        <v>25.68</v>
      </c>
      <c r="U1463" t="s">
        <v>157</v>
      </c>
      <c r="V1463" t="s">
        <v>3476</v>
      </c>
      <c r="W1463" t="s">
        <v>12161</v>
      </c>
      <c r="X1463" t="s">
        <v>12148</v>
      </c>
    </row>
    <row r="1464" spans="1:24">
      <c r="A1464" t="s">
        <v>151</v>
      </c>
      <c r="B1464" t="s">
        <v>54</v>
      </c>
      <c r="C1464" t="s">
        <v>3211</v>
      </c>
      <c r="F1464" t="s">
        <v>3459</v>
      </c>
      <c r="J1464" t="s">
        <v>3447</v>
      </c>
      <c r="K1464">
        <v>321</v>
      </c>
      <c r="L1464" t="s">
        <v>236</v>
      </c>
      <c r="M1464">
        <v>550000</v>
      </c>
      <c r="N1464" t="s">
        <v>135</v>
      </c>
      <c r="O1464" t="s">
        <v>136</v>
      </c>
      <c r="Q1464">
        <v>26393.000110061163</v>
      </c>
      <c r="R1464" t="s">
        <v>48</v>
      </c>
      <c r="S1464">
        <v>26452</v>
      </c>
      <c r="T1464">
        <v>20.838858701415184</v>
      </c>
      <c r="U1464" t="s">
        <v>157</v>
      </c>
      <c r="V1464" t="s">
        <v>3476</v>
      </c>
      <c r="W1464" t="s">
        <v>12161</v>
      </c>
      <c r="X1464" t="s">
        <v>12148</v>
      </c>
    </row>
    <row r="1465" spans="1:24">
      <c r="A1465" t="s">
        <v>151</v>
      </c>
      <c r="B1465" t="s">
        <v>54</v>
      </c>
      <c r="C1465" t="s">
        <v>3211</v>
      </c>
      <c r="F1465" t="s">
        <v>3459</v>
      </c>
      <c r="J1465" t="s">
        <v>3447</v>
      </c>
      <c r="K1465">
        <v>321</v>
      </c>
      <c r="L1465" t="s">
        <v>237</v>
      </c>
      <c r="M1465">
        <v>330000</v>
      </c>
      <c r="N1465" t="s">
        <v>135</v>
      </c>
      <c r="O1465" t="s">
        <v>136</v>
      </c>
      <c r="Q1465">
        <v>26393.000110061163</v>
      </c>
      <c r="R1465" t="s">
        <v>48</v>
      </c>
      <c r="S1465">
        <v>26452</v>
      </c>
      <c r="T1465">
        <v>12.50331522084911</v>
      </c>
      <c r="U1465" t="s">
        <v>157</v>
      </c>
      <c r="V1465" t="s">
        <v>3476</v>
      </c>
      <c r="W1465" t="s">
        <v>12161</v>
      </c>
      <c r="X1465" t="s">
        <v>12148</v>
      </c>
    </row>
    <row r="1466" spans="1:24">
      <c r="A1466" t="s">
        <v>151</v>
      </c>
      <c r="B1466" t="s">
        <v>54</v>
      </c>
      <c r="C1466" t="s">
        <v>3211</v>
      </c>
      <c r="F1466" t="s">
        <v>3459</v>
      </c>
      <c r="J1466" t="s">
        <v>3447</v>
      </c>
      <c r="K1466">
        <v>321</v>
      </c>
      <c r="L1466" t="s">
        <v>119</v>
      </c>
      <c r="M1466">
        <v>55</v>
      </c>
      <c r="N1466" t="s">
        <v>120</v>
      </c>
      <c r="O1466" t="s">
        <v>121</v>
      </c>
      <c r="Q1466">
        <v>26393.000110061163</v>
      </c>
      <c r="R1466" t="s">
        <v>55</v>
      </c>
      <c r="S1466">
        <v>26452</v>
      </c>
      <c r="T1466">
        <v>55</v>
      </c>
      <c r="U1466" t="s">
        <v>157</v>
      </c>
      <c r="V1466" t="s">
        <v>3476</v>
      </c>
      <c r="W1466" t="s">
        <v>12161</v>
      </c>
      <c r="X1466" t="s">
        <v>12148</v>
      </c>
    </row>
    <row r="1467" spans="1:24">
      <c r="A1467" t="s">
        <v>151</v>
      </c>
      <c r="B1467" t="s">
        <v>54</v>
      </c>
      <c r="C1467" t="s">
        <v>3211</v>
      </c>
      <c r="F1467" t="s">
        <v>3459</v>
      </c>
      <c r="J1467" t="s">
        <v>3447</v>
      </c>
      <c r="K1467">
        <v>321</v>
      </c>
      <c r="L1467" t="s">
        <v>126</v>
      </c>
      <c r="M1467">
        <v>96.3</v>
      </c>
      <c r="N1467" t="s">
        <v>120</v>
      </c>
      <c r="O1467" t="s">
        <v>121</v>
      </c>
      <c r="Q1467">
        <v>26393.000110061163</v>
      </c>
      <c r="R1467" t="s">
        <v>55</v>
      </c>
      <c r="S1467">
        <v>26452</v>
      </c>
      <c r="T1467">
        <v>96.3</v>
      </c>
      <c r="U1467" t="s">
        <v>157</v>
      </c>
      <c r="V1467" t="s">
        <v>3476</v>
      </c>
      <c r="W1467" t="s">
        <v>12161</v>
      </c>
      <c r="X1467" t="s">
        <v>12148</v>
      </c>
    </row>
    <row r="1468" spans="1:24">
      <c r="A1468" t="s">
        <v>151</v>
      </c>
      <c r="B1468" t="s">
        <v>54</v>
      </c>
      <c r="C1468" t="s">
        <v>3212</v>
      </c>
      <c r="F1468" t="s">
        <v>3455</v>
      </c>
      <c r="J1468" t="s">
        <v>3447</v>
      </c>
      <c r="K1468">
        <v>100</v>
      </c>
      <c r="L1468" t="s">
        <v>117</v>
      </c>
      <c r="M1468">
        <v>143</v>
      </c>
      <c r="N1468" t="s">
        <v>105</v>
      </c>
      <c r="O1468" t="s">
        <v>106</v>
      </c>
      <c r="Q1468">
        <v>26393</v>
      </c>
      <c r="R1468" t="s">
        <v>55</v>
      </c>
      <c r="S1468">
        <v>26452</v>
      </c>
      <c r="T1468">
        <v>143</v>
      </c>
      <c r="U1468" t="s">
        <v>157</v>
      </c>
      <c r="V1468" t="s">
        <v>3476</v>
      </c>
      <c r="W1468" t="s">
        <v>12161</v>
      </c>
      <c r="X1468" t="s">
        <v>12148</v>
      </c>
    </row>
    <row r="1469" spans="1:24">
      <c r="A1469" t="s">
        <v>151</v>
      </c>
      <c r="B1469" t="s">
        <v>54</v>
      </c>
      <c r="C1469" t="s">
        <v>3212</v>
      </c>
      <c r="F1469" t="s">
        <v>3455</v>
      </c>
      <c r="J1469" t="s">
        <v>3447</v>
      </c>
      <c r="K1469">
        <v>100</v>
      </c>
      <c r="L1469" t="s">
        <v>125</v>
      </c>
      <c r="M1469">
        <v>8</v>
      </c>
      <c r="N1469" t="s">
        <v>120</v>
      </c>
      <c r="O1469" t="s">
        <v>121</v>
      </c>
      <c r="Q1469">
        <v>26393</v>
      </c>
      <c r="R1469" t="s">
        <v>55</v>
      </c>
      <c r="S1469">
        <v>26452</v>
      </c>
      <c r="T1469">
        <v>8</v>
      </c>
      <c r="U1469" t="s">
        <v>157</v>
      </c>
      <c r="V1469" t="s">
        <v>3476</v>
      </c>
      <c r="W1469" t="s">
        <v>12161</v>
      </c>
      <c r="X1469" t="s">
        <v>12148</v>
      </c>
    </row>
    <row r="1470" spans="1:24">
      <c r="A1470" t="s">
        <v>151</v>
      </c>
      <c r="B1470" t="s">
        <v>54</v>
      </c>
      <c r="C1470" t="s">
        <v>3212</v>
      </c>
      <c r="F1470" t="s">
        <v>3455</v>
      </c>
      <c r="J1470" t="s">
        <v>3447</v>
      </c>
      <c r="K1470">
        <v>100</v>
      </c>
      <c r="L1470" t="s">
        <v>236</v>
      </c>
      <c r="M1470">
        <v>550000</v>
      </c>
      <c r="N1470" t="s">
        <v>135</v>
      </c>
      <c r="O1470" t="s">
        <v>136</v>
      </c>
      <c r="Q1470">
        <v>26393</v>
      </c>
      <c r="R1470" t="s">
        <v>48</v>
      </c>
      <c r="S1470">
        <v>26452</v>
      </c>
      <c r="T1470">
        <v>20.838858788315083</v>
      </c>
      <c r="U1470" t="s">
        <v>157</v>
      </c>
      <c r="V1470" t="s">
        <v>3476</v>
      </c>
      <c r="W1470" t="s">
        <v>12161</v>
      </c>
      <c r="X1470" t="s">
        <v>12148</v>
      </c>
    </row>
    <row r="1471" spans="1:24">
      <c r="A1471" t="s">
        <v>151</v>
      </c>
      <c r="B1471" t="s">
        <v>54</v>
      </c>
      <c r="C1471" t="s">
        <v>3212</v>
      </c>
      <c r="F1471" t="s">
        <v>3455</v>
      </c>
      <c r="J1471" t="s">
        <v>3447</v>
      </c>
      <c r="K1471">
        <v>100</v>
      </c>
      <c r="L1471" t="s">
        <v>237</v>
      </c>
      <c r="M1471">
        <v>330000</v>
      </c>
      <c r="N1471" t="s">
        <v>135</v>
      </c>
      <c r="O1471" t="s">
        <v>136</v>
      </c>
      <c r="Q1471">
        <v>26393</v>
      </c>
      <c r="R1471" t="s">
        <v>48</v>
      </c>
      <c r="S1471">
        <v>26452</v>
      </c>
      <c r="T1471">
        <v>12.503315272989051</v>
      </c>
      <c r="U1471" t="s">
        <v>157</v>
      </c>
      <c r="V1471" t="s">
        <v>3476</v>
      </c>
      <c r="W1471" t="s">
        <v>12161</v>
      </c>
      <c r="X1471" t="s">
        <v>12148</v>
      </c>
    </row>
    <row r="1472" spans="1:24">
      <c r="A1472" t="s">
        <v>151</v>
      </c>
      <c r="B1472" t="s">
        <v>54</v>
      </c>
      <c r="C1472" t="s">
        <v>3212</v>
      </c>
      <c r="F1472" t="s">
        <v>3455</v>
      </c>
      <c r="J1472" t="s">
        <v>3447</v>
      </c>
      <c r="K1472">
        <v>100</v>
      </c>
      <c r="L1472" t="s">
        <v>119</v>
      </c>
      <c r="M1472">
        <v>55</v>
      </c>
      <c r="N1472" t="s">
        <v>120</v>
      </c>
      <c r="O1472" t="s">
        <v>121</v>
      </c>
      <c r="Q1472">
        <v>26393</v>
      </c>
      <c r="R1472" t="s">
        <v>55</v>
      </c>
      <c r="S1472">
        <v>26452</v>
      </c>
      <c r="T1472">
        <v>55</v>
      </c>
      <c r="U1472" t="s">
        <v>157</v>
      </c>
      <c r="V1472" t="s">
        <v>3476</v>
      </c>
      <c r="W1472" t="s">
        <v>12161</v>
      </c>
      <c r="X1472" t="s">
        <v>12148</v>
      </c>
    </row>
    <row r="1473" spans="1:24">
      <c r="A1473" t="s">
        <v>151</v>
      </c>
      <c r="B1473" t="s">
        <v>54</v>
      </c>
      <c r="C1473" t="s">
        <v>3212</v>
      </c>
      <c r="F1473" t="s">
        <v>3455</v>
      </c>
      <c r="J1473" t="s">
        <v>3447</v>
      </c>
      <c r="K1473">
        <v>100</v>
      </c>
      <c r="L1473" t="s">
        <v>126</v>
      </c>
      <c r="M1473">
        <v>65</v>
      </c>
      <c r="N1473" t="s">
        <v>120</v>
      </c>
      <c r="O1473" t="s">
        <v>121</v>
      </c>
      <c r="Q1473">
        <v>26393</v>
      </c>
      <c r="R1473" t="s">
        <v>55</v>
      </c>
      <c r="S1473">
        <v>26452</v>
      </c>
      <c r="T1473">
        <v>65</v>
      </c>
      <c r="U1473" t="s">
        <v>157</v>
      </c>
      <c r="V1473" t="s">
        <v>3476</v>
      </c>
      <c r="W1473" t="s">
        <v>12161</v>
      </c>
      <c r="X1473" t="s">
        <v>12148</v>
      </c>
    </row>
    <row r="1474" spans="1:24">
      <c r="A1474" t="s">
        <v>151</v>
      </c>
      <c r="B1474" t="s">
        <v>54</v>
      </c>
      <c r="C1474" t="s">
        <v>3334</v>
      </c>
      <c r="F1474" t="s">
        <v>3448</v>
      </c>
      <c r="J1474" t="s">
        <v>3447</v>
      </c>
      <c r="K1474">
        <v>173</v>
      </c>
      <c r="L1474" t="s">
        <v>117</v>
      </c>
      <c r="M1474">
        <v>88.23</v>
      </c>
      <c r="N1474" t="s">
        <v>105</v>
      </c>
      <c r="O1474" t="s">
        <v>106</v>
      </c>
      <c r="Q1474">
        <v>26423.002051090811</v>
      </c>
      <c r="R1474" t="s">
        <v>55</v>
      </c>
      <c r="S1474">
        <v>26452</v>
      </c>
      <c r="T1474">
        <v>88.23</v>
      </c>
      <c r="U1474" t="s">
        <v>157</v>
      </c>
      <c r="V1474" t="s">
        <v>3476</v>
      </c>
      <c r="W1474" t="s">
        <v>12161</v>
      </c>
      <c r="X1474" t="s">
        <v>12148</v>
      </c>
    </row>
    <row r="1475" spans="1:24">
      <c r="A1475" t="s">
        <v>151</v>
      </c>
      <c r="B1475" t="s">
        <v>54</v>
      </c>
      <c r="C1475" t="s">
        <v>3334</v>
      </c>
      <c r="F1475" t="s">
        <v>3448</v>
      </c>
      <c r="J1475" t="s">
        <v>3447</v>
      </c>
      <c r="K1475">
        <v>173</v>
      </c>
      <c r="L1475" t="s">
        <v>125</v>
      </c>
      <c r="M1475">
        <v>12.11</v>
      </c>
      <c r="N1475" t="s">
        <v>120</v>
      </c>
      <c r="O1475" t="s">
        <v>121</v>
      </c>
      <c r="Q1475">
        <v>26423.002051090811</v>
      </c>
      <c r="R1475" t="s">
        <v>55</v>
      </c>
      <c r="S1475">
        <v>26452</v>
      </c>
      <c r="T1475">
        <v>12.11</v>
      </c>
      <c r="U1475" t="s">
        <v>157</v>
      </c>
      <c r="V1475" t="s">
        <v>3476</v>
      </c>
      <c r="W1475" t="s">
        <v>12161</v>
      </c>
      <c r="X1475" t="s">
        <v>12148</v>
      </c>
    </row>
    <row r="1476" spans="1:24">
      <c r="A1476" t="s">
        <v>151</v>
      </c>
      <c r="B1476" t="s">
        <v>54</v>
      </c>
      <c r="C1476" t="s">
        <v>3334</v>
      </c>
      <c r="F1476" t="s">
        <v>3448</v>
      </c>
      <c r="J1476" t="s">
        <v>3447</v>
      </c>
      <c r="K1476">
        <v>173</v>
      </c>
      <c r="L1476" t="s">
        <v>229</v>
      </c>
      <c r="M1476">
        <v>164.35</v>
      </c>
      <c r="N1476" t="s">
        <v>120</v>
      </c>
      <c r="O1476" t="s">
        <v>121</v>
      </c>
      <c r="Q1476">
        <v>26423.002051090811</v>
      </c>
      <c r="R1476" t="s">
        <v>55</v>
      </c>
      <c r="S1476">
        <v>26452</v>
      </c>
      <c r="T1476">
        <v>164.35</v>
      </c>
      <c r="U1476" t="s">
        <v>157</v>
      </c>
      <c r="V1476" t="s">
        <v>3476</v>
      </c>
      <c r="W1476" t="s">
        <v>12161</v>
      </c>
      <c r="X1476" t="s">
        <v>12148</v>
      </c>
    </row>
    <row r="1477" spans="1:24">
      <c r="A1477" t="s">
        <v>151</v>
      </c>
      <c r="B1477" t="s">
        <v>54</v>
      </c>
      <c r="C1477" t="s">
        <v>3334</v>
      </c>
      <c r="F1477" t="s">
        <v>3448</v>
      </c>
      <c r="J1477" t="s">
        <v>3447</v>
      </c>
      <c r="K1477">
        <v>173</v>
      </c>
      <c r="L1477" t="s">
        <v>230</v>
      </c>
      <c r="M1477">
        <v>3.46</v>
      </c>
      <c r="N1477" t="s">
        <v>120</v>
      </c>
      <c r="O1477" t="s">
        <v>121</v>
      </c>
      <c r="Q1477">
        <v>26423.002051090811</v>
      </c>
      <c r="R1477" t="s">
        <v>55</v>
      </c>
      <c r="S1477">
        <v>26452</v>
      </c>
      <c r="T1477">
        <v>3.46</v>
      </c>
      <c r="U1477" t="s">
        <v>157</v>
      </c>
      <c r="V1477" t="s">
        <v>3476</v>
      </c>
      <c r="W1477" t="s">
        <v>12161</v>
      </c>
      <c r="X1477" t="s">
        <v>12148</v>
      </c>
    </row>
    <row r="1478" spans="1:24">
      <c r="A1478" t="s">
        <v>151</v>
      </c>
      <c r="B1478" t="s">
        <v>54</v>
      </c>
      <c r="C1478" t="s">
        <v>3334</v>
      </c>
      <c r="F1478" t="s">
        <v>3448</v>
      </c>
      <c r="J1478" t="s">
        <v>3447</v>
      </c>
      <c r="K1478">
        <v>173</v>
      </c>
      <c r="L1478" t="s">
        <v>236</v>
      </c>
      <c r="M1478">
        <v>550000</v>
      </c>
      <c r="N1478" t="s">
        <v>135</v>
      </c>
      <c r="O1478" t="s">
        <v>136</v>
      </c>
      <c r="Q1478">
        <v>26423.002051090811</v>
      </c>
      <c r="R1478" t="s">
        <v>48</v>
      </c>
      <c r="S1478">
        <v>26452</v>
      </c>
      <c r="T1478">
        <v>20.815197263979872</v>
      </c>
      <c r="U1478" t="s">
        <v>157</v>
      </c>
      <c r="V1478" t="s">
        <v>3476</v>
      </c>
      <c r="W1478" t="s">
        <v>12161</v>
      </c>
      <c r="X1478" t="s">
        <v>12148</v>
      </c>
    </row>
    <row r="1479" spans="1:24">
      <c r="A1479" t="s">
        <v>151</v>
      </c>
      <c r="B1479" t="s">
        <v>54</v>
      </c>
      <c r="C1479" t="s">
        <v>3334</v>
      </c>
      <c r="F1479" t="s">
        <v>3448</v>
      </c>
      <c r="J1479" t="s">
        <v>3447</v>
      </c>
      <c r="K1479">
        <v>173</v>
      </c>
      <c r="L1479" t="s">
        <v>237</v>
      </c>
      <c r="M1479">
        <v>330000</v>
      </c>
      <c r="N1479" t="s">
        <v>135</v>
      </c>
      <c r="O1479" t="s">
        <v>136</v>
      </c>
      <c r="Q1479">
        <v>26423.002051090811</v>
      </c>
      <c r="R1479" t="s">
        <v>48</v>
      </c>
      <c r="S1479">
        <v>26452</v>
      </c>
      <c r="T1479">
        <v>12.489118358387923</v>
      </c>
      <c r="U1479" t="s">
        <v>157</v>
      </c>
      <c r="V1479" t="s">
        <v>3476</v>
      </c>
      <c r="W1479" t="s">
        <v>12161</v>
      </c>
      <c r="X1479" t="s">
        <v>12148</v>
      </c>
    </row>
    <row r="1480" spans="1:24">
      <c r="A1480" t="s">
        <v>151</v>
      </c>
      <c r="B1480" t="s">
        <v>54</v>
      </c>
      <c r="C1480" t="s">
        <v>3345</v>
      </c>
      <c r="F1480" t="s">
        <v>3466</v>
      </c>
      <c r="J1480" t="s">
        <v>3447</v>
      </c>
      <c r="K1480">
        <v>142.5</v>
      </c>
      <c r="L1480" t="s">
        <v>117</v>
      </c>
      <c r="M1480">
        <v>203.78</v>
      </c>
      <c r="N1480" t="s">
        <v>105</v>
      </c>
      <c r="O1480" t="s">
        <v>106</v>
      </c>
      <c r="Q1480">
        <v>26422.99958231398</v>
      </c>
      <c r="R1480" t="s">
        <v>55</v>
      </c>
      <c r="S1480">
        <v>26452</v>
      </c>
      <c r="T1480">
        <v>203.78</v>
      </c>
      <c r="U1480" t="s">
        <v>157</v>
      </c>
      <c r="V1480" t="s">
        <v>3476</v>
      </c>
      <c r="W1480" t="s">
        <v>12161</v>
      </c>
      <c r="X1480" t="s">
        <v>12148</v>
      </c>
    </row>
    <row r="1481" spans="1:24">
      <c r="A1481" t="s">
        <v>151</v>
      </c>
      <c r="B1481" t="s">
        <v>54</v>
      </c>
      <c r="C1481" t="s">
        <v>3345</v>
      </c>
      <c r="F1481" t="s">
        <v>3466</v>
      </c>
      <c r="J1481" t="s">
        <v>3447</v>
      </c>
      <c r="K1481">
        <v>142.5</v>
      </c>
      <c r="L1481" t="s">
        <v>125</v>
      </c>
      <c r="M1481">
        <v>11.4</v>
      </c>
      <c r="N1481" t="s">
        <v>120</v>
      </c>
      <c r="O1481" t="s">
        <v>121</v>
      </c>
      <c r="Q1481">
        <v>26422.99958231398</v>
      </c>
      <c r="R1481" t="s">
        <v>55</v>
      </c>
      <c r="S1481">
        <v>26452</v>
      </c>
      <c r="T1481">
        <v>11.4</v>
      </c>
      <c r="U1481" t="s">
        <v>157</v>
      </c>
      <c r="V1481" t="s">
        <v>3476</v>
      </c>
      <c r="W1481" t="s">
        <v>12161</v>
      </c>
      <c r="X1481" t="s">
        <v>12148</v>
      </c>
    </row>
    <row r="1482" spans="1:24">
      <c r="A1482" t="s">
        <v>151</v>
      </c>
      <c r="B1482" t="s">
        <v>54</v>
      </c>
      <c r="C1482" t="s">
        <v>3345</v>
      </c>
      <c r="F1482" t="s">
        <v>3466</v>
      </c>
      <c r="J1482" t="s">
        <v>3447</v>
      </c>
      <c r="K1482">
        <v>142.5</v>
      </c>
      <c r="L1482" t="s">
        <v>236</v>
      </c>
      <c r="M1482">
        <v>550000</v>
      </c>
      <c r="N1482" t="s">
        <v>135</v>
      </c>
      <c r="O1482" t="s">
        <v>136</v>
      </c>
      <c r="Q1482">
        <v>26422.99958231398</v>
      </c>
      <c r="R1482" t="s">
        <v>48</v>
      </c>
      <c r="S1482">
        <v>26452</v>
      </c>
      <c r="T1482">
        <v>20.815199208803609</v>
      </c>
      <c r="U1482" t="s">
        <v>157</v>
      </c>
      <c r="V1482" t="s">
        <v>3476</v>
      </c>
      <c r="W1482" t="s">
        <v>12161</v>
      </c>
      <c r="X1482" t="s">
        <v>12148</v>
      </c>
    </row>
    <row r="1483" spans="1:24">
      <c r="A1483" t="s">
        <v>151</v>
      </c>
      <c r="B1483" t="s">
        <v>54</v>
      </c>
      <c r="C1483" t="s">
        <v>3345</v>
      </c>
      <c r="F1483" t="s">
        <v>3466</v>
      </c>
      <c r="J1483" t="s">
        <v>3447</v>
      </c>
      <c r="K1483">
        <v>142.5</v>
      </c>
      <c r="L1483" t="s">
        <v>237</v>
      </c>
      <c r="M1483">
        <v>330000</v>
      </c>
      <c r="N1483" t="s">
        <v>135</v>
      </c>
      <c r="O1483" t="s">
        <v>136</v>
      </c>
      <c r="Q1483">
        <v>26422.99958231398</v>
      </c>
      <c r="R1483" t="s">
        <v>48</v>
      </c>
      <c r="S1483">
        <v>26452</v>
      </c>
      <c r="T1483">
        <v>12.489119525282165</v>
      </c>
      <c r="U1483" t="s">
        <v>157</v>
      </c>
      <c r="V1483" t="s">
        <v>3476</v>
      </c>
      <c r="W1483" t="s">
        <v>12161</v>
      </c>
      <c r="X1483" t="s">
        <v>12148</v>
      </c>
    </row>
    <row r="1484" spans="1:24">
      <c r="A1484" t="s">
        <v>151</v>
      </c>
      <c r="B1484" t="s">
        <v>54</v>
      </c>
      <c r="C1484" t="s">
        <v>3345</v>
      </c>
      <c r="F1484" t="s">
        <v>3466</v>
      </c>
      <c r="J1484" t="s">
        <v>3447</v>
      </c>
      <c r="K1484">
        <v>142.5</v>
      </c>
      <c r="L1484" t="s">
        <v>119</v>
      </c>
      <c r="M1484">
        <v>55</v>
      </c>
      <c r="N1484" t="s">
        <v>120</v>
      </c>
      <c r="O1484" t="s">
        <v>121</v>
      </c>
      <c r="Q1484">
        <v>26422.99958231398</v>
      </c>
      <c r="R1484" t="s">
        <v>55</v>
      </c>
      <c r="S1484">
        <v>26452</v>
      </c>
      <c r="T1484">
        <v>55</v>
      </c>
      <c r="U1484" t="s">
        <v>157</v>
      </c>
      <c r="V1484" t="s">
        <v>3476</v>
      </c>
      <c r="W1484" t="s">
        <v>12161</v>
      </c>
      <c r="X1484" t="s">
        <v>12148</v>
      </c>
    </row>
    <row r="1485" spans="1:24">
      <c r="A1485" t="s">
        <v>151</v>
      </c>
      <c r="B1485" t="s">
        <v>54</v>
      </c>
      <c r="C1485" t="s">
        <v>3345</v>
      </c>
      <c r="F1485" t="s">
        <v>3466</v>
      </c>
      <c r="J1485" t="s">
        <v>3447</v>
      </c>
      <c r="K1485">
        <v>142.5</v>
      </c>
      <c r="L1485" t="s">
        <v>126</v>
      </c>
      <c r="M1485">
        <v>65</v>
      </c>
      <c r="N1485" t="s">
        <v>120</v>
      </c>
      <c r="O1485" t="s">
        <v>121</v>
      </c>
      <c r="Q1485">
        <v>26422.99958231398</v>
      </c>
      <c r="R1485" t="s">
        <v>55</v>
      </c>
      <c r="S1485">
        <v>26452</v>
      </c>
      <c r="T1485">
        <v>65</v>
      </c>
      <c r="U1485" t="s">
        <v>157</v>
      </c>
      <c r="V1485" t="s">
        <v>3476</v>
      </c>
      <c r="W1485" t="s">
        <v>12161</v>
      </c>
      <c r="X1485" t="s">
        <v>12148</v>
      </c>
    </row>
    <row r="1486" spans="1:24">
      <c r="A1486" t="s">
        <v>151</v>
      </c>
      <c r="B1486" t="s">
        <v>57</v>
      </c>
      <c r="L1486" t="s">
        <v>12133</v>
      </c>
      <c r="M1486">
        <v>6150000</v>
      </c>
      <c r="N1486" t="s">
        <v>12140</v>
      </c>
      <c r="O1486" t="s">
        <v>12134</v>
      </c>
      <c r="S1486">
        <v>26452</v>
      </c>
      <c r="T1486">
        <v>232.49659761076668</v>
      </c>
      <c r="V1486" t="s">
        <v>12145</v>
      </c>
    </row>
    <row r="1487" spans="1:24">
      <c r="A1487" t="s">
        <v>151</v>
      </c>
      <c r="B1487" t="s">
        <v>57</v>
      </c>
      <c r="L1487" t="s">
        <v>12135</v>
      </c>
      <c r="N1487" t="s">
        <v>12136</v>
      </c>
      <c r="O1487" t="s">
        <v>12134</v>
      </c>
      <c r="S1487">
        <v>26452</v>
      </c>
      <c r="V1487" t="s">
        <v>12145</v>
      </c>
    </row>
    <row r="1488" spans="1:24">
      <c r="A1488" t="s">
        <v>151</v>
      </c>
      <c r="B1488" t="s">
        <v>59</v>
      </c>
      <c r="L1488" t="s">
        <v>12133</v>
      </c>
      <c r="M1488">
        <v>60000</v>
      </c>
      <c r="N1488" t="s">
        <v>12140</v>
      </c>
      <c r="O1488" t="s">
        <v>12134</v>
      </c>
      <c r="S1488">
        <v>26452</v>
      </c>
      <c r="T1488">
        <v>2.2682594888855285</v>
      </c>
      <c r="V1488" t="s">
        <v>12145</v>
      </c>
    </row>
    <row r="1489" spans="1:22">
      <c r="A1489" t="s">
        <v>151</v>
      </c>
      <c r="B1489" t="s">
        <v>12137</v>
      </c>
      <c r="L1489" t="s">
        <v>12138</v>
      </c>
      <c r="M1489">
        <v>22000000</v>
      </c>
      <c r="N1489" t="s">
        <v>12139</v>
      </c>
      <c r="O1489" t="s">
        <v>12134</v>
      </c>
      <c r="S1489">
        <v>26452</v>
      </c>
      <c r="T1489">
        <v>831.69514592469375</v>
      </c>
      <c r="V1489" t="s">
        <v>12145</v>
      </c>
    </row>
  </sheetData>
  <phoneticPr fontId="24" type="noConversion"/>
  <pageMargins left="0.75" right="0.75" top="1" bottom="1" header="0.5" footer="0.5"/>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7"/>
  <sheetViews>
    <sheetView showGridLines="0" workbookViewId="0">
      <selection activeCell="D326" sqref="A1:AY1481"/>
    </sheetView>
  </sheetViews>
  <sheetFormatPr defaultRowHeight="15"/>
  <cols>
    <col min="1" max="4" width="12" customWidth="1"/>
    <col min="5" max="5" width="15" customWidth="1"/>
    <col min="6" max="12" width="12" customWidth="1"/>
    <col min="13" max="13" width="13" customWidth="1"/>
    <col min="14" max="15" width="14" customWidth="1"/>
    <col min="16" max="16" width="13" customWidth="1"/>
    <col min="17" max="17" width="12" customWidth="1"/>
  </cols>
  <sheetData>
    <row r="1" spans="1:17" ht="18">
      <c r="A1" s="1" t="s">
        <v>185</v>
      </c>
    </row>
    <row r="2" spans="1:17">
      <c r="A2" s="6" t="s">
        <v>186</v>
      </c>
    </row>
    <row r="4" spans="1:17">
      <c r="A4" s="10" t="s">
        <v>169</v>
      </c>
    </row>
    <row r="6" spans="1:17">
      <c r="A6" s="11" t="s">
        <v>170</v>
      </c>
    </row>
    <row r="7" spans="1:17">
      <c r="A7" s="12" t="s">
        <v>146</v>
      </c>
      <c r="B7" s="12" t="s">
        <v>174</v>
      </c>
      <c r="C7" s="12" t="s">
        <v>66</v>
      </c>
      <c r="D7" s="12" t="s">
        <v>171</v>
      </c>
      <c r="E7" s="12" t="s">
        <v>175</v>
      </c>
      <c r="F7" s="12" t="s">
        <v>82</v>
      </c>
      <c r="G7" s="12" t="s">
        <v>120</v>
      </c>
      <c r="H7" s="12" t="s">
        <v>105</v>
      </c>
      <c r="I7" s="12" t="s">
        <v>135</v>
      </c>
      <c r="J7" s="12" t="s">
        <v>131</v>
      </c>
      <c r="K7" s="12" t="s">
        <v>127</v>
      </c>
      <c r="L7" s="12" t="s">
        <v>187</v>
      </c>
      <c r="M7" s="12" t="s">
        <v>106</v>
      </c>
      <c r="N7" s="12" t="s">
        <v>136</v>
      </c>
      <c r="O7" s="12" t="s">
        <v>132</v>
      </c>
      <c r="P7" s="12" t="s">
        <v>128</v>
      </c>
      <c r="Q7" s="12" t="s">
        <v>84</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8"/>
  <sheetViews>
    <sheetView showGridLines="0" workbookViewId="0">
      <selection activeCell="J31" sqref="J31"/>
    </sheetView>
  </sheetViews>
  <sheetFormatPr defaultRowHeight="15"/>
  <cols>
    <col min="1" max="1" width="11.42578125" bestFit="1" customWidth="1"/>
    <col min="2" max="2" width="12.42578125" bestFit="1" customWidth="1"/>
    <col min="3" max="3" width="6.140625" bestFit="1" customWidth="1"/>
    <col min="4" max="4" width="10.5703125" bestFit="1" customWidth="1"/>
    <col min="5" max="5" width="14.5703125" bestFit="1" customWidth="1"/>
    <col min="6" max="6" width="20.5703125" bestFit="1" customWidth="1"/>
    <col min="7" max="7" width="8.5703125" bestFit="1" customWidth="1"/>
    <col min="8" max="8" width="14.28515625" bestFit="1" customWidth="1"/>
    <col min="9" max="9" width="16" bestFit="1" customWidth="1"/>
    <col min="10" max="10" width="11.5703125" bestFit="1" customWidth="1"/>
    <col min="11" max="11" width="15.5703125" customWidth="1"/>
  </cols>
  <sheetData>
    <row r="1" spans="1:11" ht="18">
      <c r="A1" s="1" t="s">
        <v>188</v>
      </c>
    </row>
    <row r="2" spans="1:11">
      <c r="A2" s="6" t="s">
        <v>189</v>
      </c>
    </row>
    <row r="4" spans="1:11">
      <c r="A4" s="10" t="s">
        <v>169</v>
      </c>
    </row>
    <row r="8" spans="1:11">
      <c r="A8" t="s">
        <v>12126</v>
      </c>
      <c r="B8" t="s">
        <v>44</v>
      </c>
      <c r="C8" t="s">
        <v>66</v>
      </c>
      <c r="D8" t="s">
        <v>3430</v>
      </c>
      <c r="E8" t="s">
        <v>2193</v>
      </c>
      <c r="F8" t="s">
        <v>100</v>
      </c>
      <c r="G8" t="s">
        <v>171</v>
      </c>
      <c r="H8" t="s">
        <v>3474</v>
      </c>
      <c r="I8" t="s">
        <v>175</v>
      </c>
      <c r="J8" t="s">
        <v>12146</v>
      </c>
      <c r="K8" t="s">
        <v>101</v>
      </c>
    </row>
  </sheetData>
  <pageMargins left="0.75" right="0.75" top="1" bottom="1" header="0.5" footer="0.5"/>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4"/>
  <sheetViews>
    <sheetView showGridLines="0" workbookViewId="0">
      <selection activeCell="D326" sqref="A1:AY1481"/>
    </sheetView>
  </sheetViews>
  <sheetFormatPr defaultRowHeight="15"/>
  <cols>
    <col min="1" max="1" width="120" customWidth="1"/>
  </cols>
  <sheetData>
    <row r="1" spans="1:1" ht="18">
      <c r="A1" s="1" t="s">
        <v>190</v>
      </c>
    </row>
    <row r="2" spans="1:1">
      <c r="A2" s="6" t="s">
        <v>191</v>
      </c>
    </row>
    <row r="4" spans="1:1">
      <c r="A4" s="2" t="s">
        <v>192</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F3F0000-C92F-4437-9496-0C55556B31C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vt:i4>
      </vt:variant>
    </vt:vector>
  </HeadingPairs>
  <TitlesOfParts>
    <vt:vector size="25" baseType="lpstr">
      <vt:lpstr>00_HƯỚNG DẪN</vt:lpstr>
      <vt:lpstr>10_DHL_Raw</vt:lpstr>
      <vt:lpstr>11_FedExExp_Raw</vt:lpstr>
      <vt:lpstr>12_FedExImp_Raw</vt:lpstr>
      <vt:lpstr>13_EI_Raw</vt:lpstr>
      <vt:lpstr>14_VVMV_Raw</vt:lpstr>
      <vt:lpstr>ExportBridge_INV</vt:lpstr>
      <vt:lpstr>15_Dolphin_Raw</vt:lpstr>
      <vt:lpstr>16_ExportMgmt_Raw</vt:lpstr>
      <vt:lpstr>17_CustomsDetail_Raw</vt:lpstr>
      <vt:lpstr>18_ImportPOB_Raw</vt:lpstr>
      <vt:lpstr>19_Overhead_Raw</vt:lpstr>
      <vt:lpstr>20_Map_Forwarder</vt:lpstr>
      <vt:lpstr>21_Map_Column</vt:lpstr>
      <vt:lpstr>22_Map_Cost</vt:lpstr>
      <vt:lpstr>23_Map_ExchangeRate</vt:lpstr>
      <vt:lpstr>24_List_Project</vt:lpstr>
      <vt:lpstr>25_UpdateManual</vt:lpstr>
      <vt:lpstr>26_Map_LoaiHinh</vt:lpstr>
      <vt:lpstr>30_Route_byDeclaration</vt:lpstr>
      <vt:lpstr>40_FACT_CostLines</vt:lpstr>
      <vt:lpstr>50_MERGE_SHIPMENT</vt:lpstr>
      <vt:lpstr>60_QC_Errors</vt:lpstr>
      <vt:lpstr>70_Dashboard</vt:lpstr>
      <vt:lpstr>ThangBaoCao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The Tuan Tran</cp:lastModifiedBy>
  <dcterms:created xsi:type="dcterms:W3CDTF">2026-07-05T12:09:49Z</dcterms:created>
  <dcterms:modified xsi:type="dcterms:W3CDTF">2026-07-21T14:41:42Z</dcterms:modified>
</cp:coreProperties>
</file>